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146729E-1743-45F2-B468-A5B0ECD9199F}" xr6:coauthVersionLast="47" xr6:coauthVersionMax="47" xr10:uidLastSave="{00000000-0000-0000-0000-000000000000}"/>
  <bookViews>
    <workbookView xWindow="-108" yWindow="-108" windowWidth="23256" windowHeight="12456" firstSheet="1" activeTab="3" xr2:uid="{B867F45B-C1B9-4890-9D61-104EBF24C690}"/>
  </bookViews>
  <sheets>
    <sheet name="Raw_Data" sheetId="1" r:id="rId1"/>
    <sheet name="Cleaned_Data" sheetId="2" r:id="rId2"/>
    <sheet name="Data_Validation" sheetId="3" r:id="rId3"/>
    <sheet name="Excel_Analysis" sheetId="6" r:id="rId4"/>
  </sheets>
  <calcPr calcId="0"/>
  <pivotCaches>
    <pivotCache cacheId="33" r:id="rId5"/>
  </pivotCaches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O2" i="2"/>
  <c r="O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9" i="2"/>
  <c r="O90" i="2"/>
  <c r="O91" i="2"/>
  <c r="O92" i="2"/>
  <c r="O93" i="2"/>
  <c r="O94" i="2"/>
  <c r="O95" i="2"/>
  <c r="O96" i="2"/>
  <c r="O97" i="2"/>
  <c r="O99" i="2"/>
  <c r="O100" i="2"/>
  <c r="O101" i="2"/>
  <c r="O102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1" i="2"/>
  <c r="O202" i="2"/>
  <c r="O204" i="2"/>
  <c r="O205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10" i="2"/>
  <c r="O311" i="2"/>
  <c r="O312" i="2"/>
  <c r="O313" i="2"/>
  <c r="O314" i="2"/>
  <c r="O315" i="2"/>
  <c r="O316" i="2"/>
  <c r="O318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401" i="2"/>
  <c r="O402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8" i="2"/>
  <c r="O489" i="2"/>
  <c r="O490" i="2"/>
  <c r="O491" i="2"/>
  <c r="O492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40" i="2"/>
  <c r="O542" i="2"/>
  <c r="O543" i="2"/>
  <c r="O544" i="2"/>
  <c r="O545" i="2"/>
  <c r="O546" i="2"/>
  <c r="O547" i="2"/>
  <c r="O548" i="2"/>
  <c r="O549" i="2"/>
  <c r="O550" i="2"/>
  <c r="O551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8" i="2"/>
  <c r="O619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9" i="2"/>
  <c r="O650" i="2"/>
  <c r="O651" i="2"/>
  <c r="O652" i="2"/>
  <c r="O653" i="2"/>
  <c r="O654" i="2"/>
  <c r="O655" i="2"/>
  <c r="O656" i="2"/>
  <c r="O657" i="2"/>
  <c r="O658" i="2"/>
  <c r="O659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6" i="2"/>
  <c r="O807" i="2"/>
  <c r="O808" i="2"/>
  <c r="O809" i="2"/>
  <c r="O810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8" i="2"/>
  <c r="O879" i="2"/>
  <c r="O880" i="2"/>
  <c r="O881" i="2"/>
  <c r="O882" i="2"/>
  <c r="O883" i="2"/>
  <c r="O884" i="2"/>
  <c r="O885" i="2"/>
  <c r="O886" i="2"/>
  <c r="O887" i="2"/>
  <c r="O888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5" i="2"/>
  <c r="O926" i="2"/>
  <c r="O927" i="2"/>
  <c r="O928" i="2"/>
  <c r="O929" i="2"/>
  <c r="O930" i="2"/>
  <c r="O931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3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5" i="2"/>
  <c r="O996" i="2"/>
  <c r="O997" i="2"/>
  <c r="O998" i="2"/>
  <c r="O999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1" i="2"/>
  <c r="O1222" i="2"/>
  <c r="O1223" i="2"/>
  <c r="O1224" i="2"/>
  <c r="O1225" i="2"/>
  <c r="O1226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1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7" i="2"/>
  <c r="O1398" i="2"/>
  <c r="O1399" i="2"/>
  <c r="O1400" i="2"/>
  <c r="O1401" i="2"/>
  <c r="O1402" i="2"/>
  <c r="O1403" i="2"/>
  <c r="O1404" i="2"/>
  <c r="O1405" i="2"/>
  <c r="O1406" i="2"/>
  <c r="O1407" i="2"/>
  <c r="O1409" i="2"/>
  <c r="O1410" i="2"/>
  <c r="O1411" i="2"/>
  <c r="O1412" i="2"/>
  <c r="O1413" i="2"/>
  <c r="O1414" i="2"/>
  <c r="O1415" i="2"/>
  <c r="O1416" i="2"/>
  <c r="O1417" i="2"/>
  <c r="O1418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4" i="2"/>
  <c r="O1495" i="2"/>
  <c r="O1496" i="2"/>
  <c r="O1497" i="2"/>
  <c r="O1498" i="2"/>
  <c r="O1499" i="2"/>
  <c r="O1500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7" i="2"/>
  <c r="O1668" i="2"/>
  <c r="O1669" i="2"/>
  <c r="O1670" i="2"/>
  <c r="O1671" i="2"/>
  <c r="O1672" i="2"/>
  <c r="O1673" i="2"/>
  <c r="O1674" i="2"/>
  <c r="O1676" i="2"/>
  <c r="O1677" i="2"/>
  <c r="O1678" i="2"/>
  <c r="O1679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5" i="2"/>
  <c r="O1696" i="2"/>
  <c r="O1697" i="2"/>
  <c r="O1698" i="2"/>
  <c r="O1699" i="2"/>
  <c r="O1700" i="2"/>
  <c r="O1701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9" i="2"/>
  <c r="O1790" i="2"/>
  <c r="O1791" i="2"/>
  <c r="O1793" i="2"/>
  <c r="O1795" i="2"/>
  <c r="O1796" i="2"/>
  <c r="O1797" i="2"/>
  <c r="O1799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2" i="2"/>
  <c r="O1833" i="2"/>
  <c r="O1834" i="2"/>
  <c r="O1835" i="2"/>
  <c r="O1836" i="2"/>
  <c r="O1837" i="2"/>
  <c r="O1840" i="2"/>
  <c r="O1841" i="2"/>
  <c r="O1842" i="2"/>
  <c r="O1844" i="2"/>
  <c r="O1845" i="2"/>
  <c r="O1846" i="2"/>
  <c r="O1847" i="2"/>
  <c r="O1848" i="2"/>
  <c r="O1849" i="2"/>
  <c r="O1850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7" i="2"/>
  <c r="O2048" i="2"/>
  <c r="O2050" i="2"/>
  <c r="O2051" i="2"/>
  <c r="O2052" i="2"/>
  <c r="O2053" i="2"/>
  <c r="O2054" i="2"/>
  <c r="O2055" i="2"/>
  <c r="O2057" i="2"/>
  <c r="O2058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2" i="2"/>
  <c r="O2263" i="2"/>
  <c r="O2264" i="2"/>
  <c r="O2265" i="2"/>
  <c r="O2266" i="2"/>
  <c r="O2268" i="2"/>
  <c r="O2269" i="2"/>
  <c r="O2270" i="2"/>
  <c r="O2271" i="2"/>
  <c r="O2272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2" i="2"/>
  <c r="O2293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7" i="2"/>
  <c r="O2318" i="2"/>
  <c r="O2319" i="2"/>
  <c r="O2320" i="2"/>
  <c r="O2321" i="2"/>
  <c r="O2322" i="2"/>
  <c r="O2323" i="2"/>
  <c r="O2324" i="2"/>
  <c r="O2325" i="2"/>
  <c r="O2326" i="2"/>
  <c r="O2327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6" i="2"/>
  <c r="O2347" i="2"/>
  <c r="O2348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7" i="2"/>
  <c r="O2539" i="2"/>
  <c r="O2540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5" i="2"/>
  <c r="O2646" i="2"/>
  <c r="O2647" i="2"/>
  <c r="O2648" i="2"/>
  <c r="O2649" i="2"/>
  <c r="O2650" i="2"/>
  <c r="O2651" i="2"/>
  <c r="O2652" i="2"/>
  <c r="O2653" i="2"/>
  <c r="O2654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1" i="2"/>
  <c r="O2692" i="2"/>
  <c r="O2693" i="2"/>
  <c r="O2694" i="2"/>
  <c r="O2695" i="2"/>
  <c r="O2696" i="2"/>
  <c r="O2697" i="2"/>
  <c r="O2699" i="2"/>
  <c r="O2700" i="2"/>
  <c r="O2701" i="2"/>
  <c r="O2702" i="2"/>
  <c r="O2703" i="2"/>
  <c r="O2704" i="2"/>
  <c r="O2705" i="2"/>
  <c r="O2707" i="2"/>
  <c r="O2708" i="2"/>
  <c r="O2709" i="2"/>
  <c r="O2710" i="2"/>
  <c r="O2711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5" i="2"/>
  <c r="O2747" i="2"/>
  <c r="O2748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50" i="2"/>
  <c r="O2851" i="2"/>
  <c r="O2852" i="2"/>
  <c r="O2853" i="2"/>
  <c r="O2854" i="2"/>
  <c r="O2855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2" i="2"/>
  <c r="O2883" i="2"/>
  <c r="O2884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9" i="2"/>
  <c r="O2900" i="2"/>
  <c r="O2901" i="2"/>
  <c r="O2902" i="2"/>
  <c r="O2903" i="2"/>
  <c r="O2904" i="2"/>
  <c r="O2905" i="2"/>
  <c r="O2906" i="2"/>
  <c r="O2907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3" i="2"/>
  <c r="O2934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3" i="2"/>
  <c r="O2964" i="2"/>
  <c r="O2965" i="2"/>
  <c r="O2966" i="2"/>
  <c r="O2969" i="2"/>
  <c r="O2970" i="2"/>
  <c r="O2971" i="2"/>
  <c r="O2972" i="2"/>
  <c r="O2973" i="2"/>
  <c r="O2974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7" i="2"/>
  <c r="O3068" i="2"/>
  <c r="O3069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8" i="2"/>
  <c r="O3119" i="2"/>
  <c r="O3120" i="2"/>
  <c r="O3121" i="2"/>
  <c r="O3122" i="2"/>
  <c r="O3123" i="2"/>
  <c r="O3124" i="2"/>
  <c r="O3125" i="2"/>
  <c r="O3126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9" i="2"/>
  <c r="O3170" i="2"/>
  <c r="O3171" i="2"/>
  <c r="O3172" i="2"/>
  <c r="O3174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7" i="2"/>
  <c r="O3208" i="2"/>
  <c r="O3209" i="2"/>
  <c r="O3211" i="2"/>
  <c r="O3212" i="2"/>
  <c r="O3213" i="2"/>
  <c r="O3214" i="2"/>
  <c r="O3215" i="2"/>
  <c r="O3216" i="2"/>
  <c r="O3217" i="2"/>
  <c r="O3218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9" i="2"/>
  <c r="O3300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6" i="2"/>
  <c r="O3427" i="2"/>
  <c r="O3429" i="2"/>
  <c r="O3430" i="2"/>
  <c r="O3432" i="2"/>
  <c r="O3433" i="2"/>
  <c r="O3434" i="2"/>
  <c r="O3435" i="2"/>
  <c r="O3436" i="2"/>
  <c r="O3437" i="2"/>
  <c r="O3438" i="2"/>
  <c r="O3439" i="2"/>
  <c r="O3440" i="2"/>
  <c r="O3441" i="2"/>
  <c r="O3443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2" i="2"/>
  <c r="O3473" i="2"/>
  <c r="O3474" i="2"/>
  <c r="O3475" i="2"/>
  <c r="O3476" i="2"/>
  <c r="O3477" i="2"/>
  <c r="O3478" i="2"/>
  <c r="O3479" i="2"/>
  <c r="O3481" i="2"/>
  <c r="O3482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1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2" i="2"/>
  <c r="O3573" i="2"/>
  <c r="O3574" i="2"/>
  <c r="O3575" i="2"/>
  <c r="O3577" i="2"/>
  <c r="O3578" i="2"/>
  <c r="O3579" i="2"/>
  <c r="O3580" i="2"/>
  <c r="O3581" i="2"/>
  <c r="O3582" i="2"/>
  <c r="O3583" i="2"/>
  <c r="O3584" i="2"/>
  <c r="O3585" i="2"/>
  <c r="O3586" i="2"/>
  <c r="O3587" i="2"/>
  <c r="O3589" i="2"/>
  <c r="O3591" i="2"/>
  <c r="O3592" i="2"/>
  <c r="O3593" i="2"/>
  <c r="O3595" i="2"/>
  <c r="O3596" i="2"/>
  <c r="O3597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30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8" i="2"/>
  <c r="O3649" i="2"/>
  <c r="O3650" i="2"/>
  <c r="O3651" i="2"/>
  <c r="O3652" i="2"/>
  <c r="O3654" i="2"/>
  <c r="O3655" i="2"/>
  <c r="O3656" i="2"/>
  <c r="O3657" i="2"/>
  <c r="O3658" i="2"/>
  <c r="O3660" i="2"/>
  <c r="O3661" i="2"/>
  <c r="O3662" i="2"/>
  <c r="O3663" i="2"/>
  <c r="O3664" i="2"/>
  <c r="O3665" i="2"/>
  <c r="O3666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2" i="2"/>
  <c r="O3683" i="2"/>
  <c r="O3684" i="2"/>
  <c r="O3685" i="2"/>
  <c r="O3686" i="2"/>
  <c r="O3687" i="2"/>
  <c r="O3688" i="2"/>
  <c r="O3689" i="2"/>
  <c r="O3690" i="2"/>
  <c r="O3692" i="2"/>
  <c r="O3693" i="2"/>
  <c r="O3694" i="2"/>
  <c r="O3695" i="2"/>
  <c r="O3696" i="2"/>
  <c r="O3697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4" i="2"/>
  <c r="O3815" i="2"/>
  <c r="O3816" i="2"/>
  <c r="O3817" i="2"/>
  <c r="O3818" i="2"/>
  <c r="O3819" i="2"/>
  <c r="O3820" i="2"/>
  <c r="O3821" i="2"/>
  <c r="O3822" i="2"/>
  <c r="O3823" i="2"/>
  <c r="O3824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8" i="2"/>
  <c r="O3849" i="2"/>
  <c r="O3850" i="2"/>
  <c r="O3851" i="2"/>
  <c r="O3852" i="2"/>
  <c r="O3853" i="2"/>
  <c r="O3854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1" i="2"/>
  <c r="O3892" i="2"/>
  <c r="O3893" i="2"/>
  <c r="O3894" i="2"/>
  <c r="O3895" i="2"/>
  <c r="O3896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3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7" i="2"/>
  <c r="O4118" i="2"/>
  <c r="O4119" i="2"/>
  <c r="O4120" i="2"/>
  <c r="O4121" i="2"/>
  <c r="O4122" i="2"/>
  <c r="O4123" i="2"/>
  <c r="O4124" i="2"/>
  <c r="O4126" i="2"/>
  <c r="O4127" i="2"/>
  <c r="O4128" i="2"/>
  <c r="O4129" i="2"/>
  <c r="O4130" i="2"/>
  <c r="O4131" i="2"/>
  <c r="O4132" i="2"/>
  <c r="O4133" i="2"/>
  <c r="O4134" i="2"/>
  <c r="O4135" i="2"/>
  <c r="O4136" i="2"/>
  <c r="O4138" i="2"/>
  <c r="O4139" i="2"/>
  <c r="O4140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4" i="2"/>
  <c r="O4165" i="2"/>
  <c r="O4166" i="2"/>
  <c r="O4167" i="2"/>
  <c r="O4168" i="2"/>
  <c r="O4169" i="2"/>
  <c r="O4170" i="2"/>
  <c r="O4171" i="2"/>
  <c r="O4172" i="2"/>
  <c r="O4173" i="2"/>
  <c r="O4174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5" i="2"/>
  <c r="O4206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8" i="2"/>
  <c r="O4419" i="2"/>
  <c r="O4420" i="2"/>
  <c r="O4421" i="2"/>
  <c r="O4422" i="2"/>
  <c r="O4423" i="2"/>
  <c r="O4424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40" i="2"/>
  <c r="O4442" i="2"/>
  <c r="O4443" i="2"/>
  <c r="O4445" i="2"/>
  <c r="O4446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3" i="2"/>
  <c r="O4644" i="2"/>
  <c r="O4645" i="2"/>
  <c r="O4646" i="2"/>
  <c r="O4647" i="2"/>
  <c r="O4649" i="2"/>
  <c r="O4650" i="2"/>
  <c r="O4651" i="2"/>
  <c r="O4652" i="2"/>
  <c r="O4653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1" i="2"/>
  <c r="O4852" i="2"/>
  <c r="O4853" i="2"/>
  <c r="O4854" i="2"/>
  <c r="O4855" i="2"/>
  <c r="O4856" i="2"/>
  <c r="O4857" i="2"/>
  <c r="O4858" i="2"/>
  <c r="O4859" i="2"/>
  <c r="O4860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3" i="2"/>
  <c r="O4924" i="2"/>
  <c r="O4925" i="2"/>
  <c r="O4926" i="2"/>
  <c r="O4928" i="2"/>
  <c r="O4929" i="2"/>
  <c r="O4930" i="2"/>
  <c r="O4931" i="2"/>
  <c r="O4932" i="2"/>
  <c r="O4933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9" i="2"/>
  <c r="O5000" i="2"/>
  <c r="O5001" i="2"/>
  <c r="N2" i="2"/>
  <c r="Q2" i="2" s="1"/>
  <c r="N3" i="2"/>
  <c r="Q3" i="2" s="1"/>
  <c r="N4" i="2"/>
  <c r="Q4" i="2" s="1"/>
  <c r="N5" i="2"/>
  <c r="Q5" i="2" s="1"/>
  <c r="N6" i="2"/>
  <c r="Q6" i="2" s="1"/>
  <c r="N7" i="2"/>
  <c r="Q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19" i="2"/>
  <c r="Q19" i="2" s="1"/>
  <c r="N20" i="2"/>
  <c r="Q20" i="2" s="1"/>
  <c r="N21" i="2"/>
  <c r="Q21" i="2" s="1"/>
  <c r="N22" i="2"/>
  <c r="Q22" i="2" s="1"/>
  <c r="N23" i="2"/>
  <c r="Q23" i="2" s="1"/>
  <c r="N24" i="2"/>
  <c r="Q24" i="2" s="1"/>
  <c r="N25" i="2"/>
  <c r="Q25" i="2" s="1"/>
  <c r="N26" i="2"/>
  <c r="Q26" i="2" s="1"/>
  <c r="N27" i="2"/>
  <c r="Q27" i="2" s="1"/>
  <c r="N28" i="2"/>
  <c r="Q28" i="2" s="1"/>
  <c r="N29" i="2"/>
  <c r="Q29" i="2" s="1"/>
  <c r="N30" i="2"/>
  <c r="Q30" i="2" s="1"/>
  <c r="N31" i="2"/>
  <c r="Q31" i="2" s="1"/>
  <c r="N33" i="2"/>
  <c r="Q33" i="2" s="1"/>
  <c r="N34" i="2"/>
  <c r="Q34" i="2" s="1"/>
  <c r="N35" i="2"/>
  <c r="Q35" i="2" s="1"/>
  <c r="N36" i="2"/>
  <c r="Q36" i="2" s="1"/>
  <c r="N37" i="2"/>
  <c r="Q37" i="2" s="1"/>
  <c r="N38" i="2"/>
  <c r="Q38" i="2" s="1"/>
  <c r="N39" i="2"/>
  <c r="Q39" i="2" s="1"/>
  <c r="N40" i="2"/>
  <c r="Q40" i="2" s="1"/>
  <c r="N41" i="2"/>
  <c r="Q41" i="2" s="1"/>
  <c r="N42" i="2"/>
  <c r="Q42" i="2" s="1"/>
  <c r="N43" i="2"/>
  <c r="Q43" i="2" s="1"/>
  <c r="N44" i="2"/>
  <c r="Q44" i="2" s="1"/>
  <c r="N45" i="2"/>
  <c r="Q45" i="2" s="1"/>
  <c r="N46" i="2"/>
  <c r="Q46" i="2" s="1"/>
  <c r="N47" i="2"/>
  <c r="Q47" i="2" s="1"/>
  <c r="N48" i="2"/>
  <c r="Q48" i="2" s="1"/>
  <c r="N49" i="2"/>
  <c r="Q49" i="2" s="1"/>
  <c r="N50" i="2"/>
  <c r="Q50" i="2" s="1"/>
  <c r="N51" i="2"/>
  <c r="Q51" i="2" s="1"/>
  <c r="N52" i="2"/>
  <c r="Q52" i="2" s="1"/>
  <c r="N53" i="2"/>
  <c r="Q53" i="2" s="1"/>
  <c r="N54" i="2"/>
  <c r="Q54" i="2" s="1"/>
  <c r="N56" i="2"/>
  <c r="Q56" i="2" s="1"/>
  <c r="N57" i="2"/>
  <c r="Q57" i="2" s="1"/>
  <c r="N58" i="2"/>
  <c r="Q58" i="2" s="1"/>
  <c r="N59" i="2"/>
  <c r="Q59" i="2" s="1"/>
  <c r="N61" i="2"/>
  <c r="Q61" i="2" s="1"/>
  <c r="N62" i="2"/>
  <c r="Q62" i="2" s="1"/>
  <c r="N63" i="2"/>
  <c r="Q63" i="2" s="1"/>
  <c r="N64" i="2"/>
  <c r="Q64" i="2" s="1"/>
  <c r="N65" i="2"/>
  <c r="Q65" i="2" s="1"/>
  <c r="N66" i="2"/>
  <c r="Q66" i="2" s="1"/>
  <c r="N67" i="2"/>
  <c r="Q67" i="2" s="1"/>
  <c r="N68" i="2"/>
  <c r="Q68" i="2" s="1"/>
  <c r="N69" i="2"/>
  <c r="Q69" i="2" s="1"/>
  <c r="N70" i="2"/>
  <c r="Q70" i="2" s="1"/>
  <c r="N71" i="2"/>
  <c r="Q71" i="2" s="1"/>
  <c r="N72" i="2"/>
  <c r="Q72" i="2" s="1"/>
  <c r="N73" i="2"/>
  <c r="Q73" i="2" s="1"/>
  <c r="N74" i="2"/>
  <c r="Q74" i="2" s="1"/>
  <c r="N75" i="2"/>
  <c r="Q75" i="2" s="1"/>
  <c r="N76" i="2"/>
  <c r="Q76" i="2" s="1"/>
  <c r="N77" i="2"/>
  <c r="Q77" i="2" s="1"/>
  <c r="N78" i="2"/>
  <c r="Q78" i="2" s="1"/>
  <c r="N79" i="2"/>
  <c r="Q79" i="2" s="1"/>
  <c r="N80" i="2"/>
  <c r="Q80" i="2" s="1"/>
  <c r="N81" i="2"/>
  <c r="Q81" i="2" s="1"/>
  <c r="N82" i="2"/>
  <c r="Q82" i="2" s="1"/>
  <c r="N83" i="2"/>
  <c r="Q83" i="2" s="1"/>
  <c r="N84" i="2"/>
  <c r="Q84" i="2" s="1"/>
  <c r="N85" i="2"/>
  <c r="Q85" i="2" s="1"/>
  <c r="N86" i="2"/>
  <c r="Q86" i="2" s="1"/>
  <c r="N87" i="2"/>
  <c r="Q87" i="2" s="1"/>
  <c r="N88" i="2"/>
  <c r="Q88" i="2" s="1"/>
  <c r="N89" i="2"/>
  <c r="Q89" i="2" s="1"/>
  <c r="N90" i="2"/>
  <c r="Q90" i="2" s="1"/>
  <c r="N91" i="2"/>
  <c r="Q91" i="2" s="1"/>
  <c r="N92" i="2"/>
  <c r="Q92" i="2" s="1"/>
  <c r="N93" i="2"/>
  <c r="Q93" i="2" s="1"/>
  <c r="N94" i="2"/>
  <c r="Q94" i="2" s="1"/>
  <c r="N95" i="2"/>
  <c r="Q95" i="2" s="1"/>
  <c r="N96" i="2"/>
  <c r="Q96" i="2" s="1"/>
  <c r="N97" i="2"/>
  <c r="Q97" i="2" s="1"/>
  <c r="N98" i="2"/>
  <c r="Q98" i="2" s="1"/>
  <c r="N99" i="2"/>
  <c r="Q99" i="2" s="1"/>
  <c r="N100" i="2"/>
  <c r="Q100" i="2" s="1"/>
  <c r="N101" i="2"/>
  <c r="Q101" i="2" s="1"/>
  <c r="N102" i="2"/>
  <c r="Q102" i="2" s="1"/>
  <c r="N103" i="2"/>
  <c r="Q103" i="2" s="1"/>
  <c r="N104" i="2"/>
  <c r="Q104" i="2" s="1"/>
  <c r="N105" i="2"/>
  <c r="Q105" i="2" s="1"/>
  <c r="N106" i="2"/>
  <c r="Q106" i="2" s="1"/>
  <c r="N107" i="2"/>
  <c r="Q107" i="2" s="1"/>
  <c r="N108" i="2"/>
  <c r="Q108" i="2" s="1"/>
  <c r="N109" i="2"/>
  <c r="Q109" i="2" s="1"/>
  <c r="N110" i="2"/>
  <c r="Q110" i="2" s="1"/>
  <c r="N111" i="2"/>
  <c r="Q111" i="2" s="1"/>
  <c r="N112" i="2"/>
  <c r="Q112" i="2" s="1"/>
  <c r="N113" i="2"/>
  <c r="Q113" i="2" s="1"/>
  <c r="N114" i="2"/>
  <c r="Q114" i="2" s="1"/>
  <c r="N115" i="2"/>
  <c r="Q115" i="2" s="1"/>
  <c r="N116" i="2"/>
  <c r="Q116" i="2" s="1"/>
  <c r="N117" i="2"/>
  <c r="Q117" i="2" s="1"/>
  <c r="N118" i="2"/>
  <c r="Q118" i="2" s="1"/>
  <c r="N119" i="2"/>
  <c r="Q119" i="2" s="1"/>
  <c r="N120" i="2"/>
  <c r="Q120" i="2" s="1"/>
  <c r="N121" i="2"/>
  <c r="Q121" i="2" s="1"/>
  <c r="N122" i="2"/>
  <c r="Q122" i="2" s="1"/>
  <c r="N123" i="2"/>
  <c r="Q123" i="2" s="1"/>
  <c r="N124" i="2"/>
  <c r="Q124" i="2" s="1"/>
  <c r="N125" i="2"/>
  <c r="Q125" i="2" s="1"/>
  <c r="N126" i="2"/>
  <c r="Q126" i="2" s="1"/>
  <c r="N127" i="2"/>
  <c r="Q127" i="2" s="1"/>
  <c r="N128" i="2"/>
  <c r="Q128" i="2" s="1"/>
  <c r="N129" i="2"/>
  <c r="Q129" i="2" s="1"/>
  <c r="N130" i="2"/>
  <c r="Q130" i="2" s="1"/>
  <c r="N131" i="2"/>
  <c r="Q131" i="2" s="1"/>
  <c r="N132" i="2"/>
  <c r="Q132" i="2" s="1"/>
  <c r="N133" i="2"/>
  <c r="Q133" i="2" s="1"/>
  <c r="N134" i="2"/>
  <c r="Q134" i="2" s="1"/>
  <c r="N135" i="2"/>
  <c r="Q135" i="2" s="1"/>
  <c r="N136" i="2"/>
  <c r="Q136" i="2" s="1"/>
  <c r="N137" i="2"/>
  <c r="Q137" i="2" s="1"/>
  <c r="N139" i="2"/>
  <c r="Q139" i="2" s="1"/>
  <c r="N140" i="2"/>
  <c r="Q140" i="2" s="1"/>
  <c r="N141" i="2"/>
  <c r="Q141" i="2" s="1"/>
  <c r="N142" i="2"/>
  <c r="Q142" i="2" s="1"/>
  <c r="N143" i="2"/>
  <c r="Q143" i="2" s="1"/>
  <c r="N144" i="2"/>
  <c r="Q144" i="2" s="1"/>
  <c r="N145" i="2"/>
  <c r="Q145" i="2" s="1"/>
  <c r="N146" i="2"/>
  <c r="Q146" i="2" s="1"/>
  <c r="N147" i="2"/>
  <c r="Q147" i="2" s="1"/>
  <c r="N148" i="2"/>
  <c r="Q148" i="2" s="1"/>
  <c r="N149" i="2"/>
  <c r="Q149" i="2" s="1"/>
  <c r="N150" i="2"/>
  <c r="Q150" i="2" s="1"/>
  <c r="N151" i="2"/>
  <c r="Q151" i="2" s="1"/>
  <c r="N152" i="2"/>
  <c r="Q152" i="2" s="1"/>
  <c r="N153" i="2"/>
  <c r="Q153" i="2" s="1"/>
  <c r="N154" i="2"/>
  <c r="Q154" i="2" s="1"/>
  <c r="N155" i="2"/>
  <c r="Q155" i="2" s="1"/>
  <c r="N156" i="2"/>
  <c r="Q156" i="2" s="1"/>
  <c r="N158" i="2"/>
  <c r="Q158" i="2" s="1"/>
  <c r="N159" i="2"/>
  <c r="Q159" i="2" s="1"/>
  <c r="N160" i="2"/>
  <c r="Q160" i="2" s="1"/>
  <c r="N161" i="2"/>
  <c r="Q161" i="2" s="1"/>
  <c r="N162" i="2"/>
  <c r="Q162" i="2" s="1"/>
  <c r="N164" i="2"/>
  <c r="Q164" i="2" s="1"/>
  <c r="N165" i="2"/>
  <c r="Q165" i="2" s="1"/>
  <c r="N166" i="2"/>
  <c r="Q166" i="2" s="1"/>
  <c r="N167" i="2"/>
  <c r="Q167" i="2" s="1"/>
  <c r="N168" i="2"/>
  <c r="Q168" i="2" s="1"/>
  <c r="N169" i="2"/>
  <c r="Q169" i="2" s="1"/>
  <c r="N170" i="2"/>
  <c r="Q170" i="2" s="1"/>
  <c r="N171" i="2"/>
  <c r="Q171" i="2" s="1"/>
  <c r="N172" i="2"/>
  <c r="Q172" i="2" s="1"/>
  <c r="N173" i="2"/>
  <c r="Q173" i="2" s="1"/>
  <c r="N174" i="2"/>
  <c r="Q174" i="2" s="1"/>
  <c r="N175" i="2"/>
  <c r="Q175" i="2" s="1"/>
  <c r="N176" i="2"/>
  <c r="Q176" i="2" s="1"/>
  <c r="N177" i="2"/>
  <c r="Q177" i="2" s="1"/>
  <c r="N178" i="2"/>
  <c r="Q178" i="2" s="1"/>
  <c r="N179" i="2"/>
  <c r="Q179" i="2" s="1"/>
  <c r="N180" i="2"/>
  <c r="Q180" i="2" s="1"/>
  <c r="N181" i="2"/>
  <c r="Q181" i="2" s="1"/>
  <c r="N182" i="2"/>
  <c r="Q182" i="2" s="1"/>
  <c r="N184" i="2"/>
  <c r="Q184" i="2" s="1"/>
  <c r="N185" i="2"/>
  <c r="Q185" i="2" s="1"/>
  <c r="N186" i="2"/>
  <c r="Q186" i="2" s="1"/>
  <c r="N187" i="2"/>
  <c r="Q187" i="2" s="1"/>
  <c r="N188" i="2"/>
  <c r="Q188" i="2" s="1"/>
  <c r="N189" i="2"/>
  <c r="Q189" i="2" s="1"/>
  <c r="N190" i="2"/>
  <c r="Q190" i="2" s="1"/>
  <c r="N191" i="2"/>
  <c r="Q191" i="2" s="1"/>
  <c r="N192" i="2"/>
  <c r="Q192" i="2" s="1"/>
  <c r="N193" i="2"/>
  <c r="Q193" i="2" s="1"/>
  <c r="N194" i="2"/>
  <c r="Q194" i="2" s="1"/>
  <c r="N195" i="2"/>
  <c r="Q195" i="2" s="1"/>
  <c r="N196" i="2"/>
  <c r="Q196" i="2" s="1"/>
  <c r="N197" i="2"/>
  <c r="Q197" i="2" s="1"/>
  <c r="N198" i="2"/>
  <c r="Q198" i="2" s="1"/>
  <c r="N199" i="2"/>
  <c r="Q199" i="2" s="1"/>
  <c r="N200" i="2"/>
  <c r="Q200" i="2" s="1"/>
  <c r="N201" i="2"/>
  <c r="Q201" i="2" s="1"/>
  <c r="N202" i="2"/>
  <c r="Q202" i="2" s="1"/>
  <c r="N203" i="2"/>
  <c r="Q203" i="2" s="1"/>
  <c r="N204" i="2"/>
  <c r="Q204" i="2" s="1"/>
  <c r="N205" i="2"/>
  <c r="Q205" i="2" s="1"/>
  <c r="N207" i="2"/>
  <c r="Q207" i="2" s="1"/>
  <c r="N208" i="2"/>
  <c r="Q208" i="2" s="1"/>
  <c r="N209" i="2"/>
  <c r="Q209" i="2" s="1"/>
  <c r="N210" i="2"/>
  <c r="Q210" i="2" s="1"/>
  <c r="N211" i="2"/>
  <c r="Q211" i="2" s="1"/>
  <c r="N212" i="2"/>
  <c r="Q212" i="2" s="1"/>
  <c r="N213" i="2"/>
  <c r="Q213" i="2" s="1"/>
  <c r="N214" i="2"/>
  <c r="Q214" i="2" s="1"/>
  <c r="N215" i="2"/>
  <c r="Q215" i="2" s="1"/>
  <c r="N216" i="2"/>
  <c r="Q216" i="2" s="1"/>
  <c r="N217" i="2"/>
  <c r="Q217" i="2" s="1"/>
  <c r="N218" i="2"/>
  <c r="Q218" i="2" s="1"/>
  <c r="N220" i="2"/>
  <c r="Q220" i="2" s="1"/>
  <c r="N221" i="2"/>
  <c r="Q221" i="2" s="1"/>
  <c r="N223" i="2"/>
  <c r="Q223" i="2" s="1"/>
  <c r="N224" i="2"/>
  <c r="Q224" i="2" s="1"/>
  <c r="N225" i="2"/>
  <c r="Q225" i="2" s="1"/>
  <c r="N226" i="2"/>
  <c r="Q226" i="2" s="1"/>
  <c r="N227" i="2"/>
  <c r="Q227" i="2" s="1"/>
  <c r="N228" i="2"/>
  <c r="Q228" i="2" s="1"/>
  <c r="N229" i="2"/>
  <c r="Q229" i="2" s="1"/>
  <c r="N230" i="2"/>
  <c r="Q230" i="2" s="1"/>
  <c r="N231" i="2"/>
  <c r="Q231" i="2" s="1"/>
  <c r="N232" i="2"/>
  <c r="Q232" i="2" s="1"/>
  <c r="N233" i="2"/>
  <c r="Q233" i="2" s="1"/>
  <c r="N234" i="2"/>
  <c r="Q234" i="2" s="1"/>
  <c r="N235" i="2"/>
  <c r="Q235" i="2" s="1"/>
  <c r="N236" i="2"/>
  <c r="Q236" i="2" s="1"/>
  <c r="N237" i="2"/>
  <c r="Q237" i="2" s="1"/>
  <c r="N238" i="2"/>
  <c r="Q238" i="2" s="1"/>
  <c r="N239" i="2"/>
  <c r="Q239" i="2" s="1"/>
  <c r="N240" i="2"/>
  <c r="Q240" i="2" s="1"/>
  <c r="N241" i="2"/>
  <c r="Q241" i="2" s="1"/>
  <c r="N242" i="2"/>
  <c r="Q242" i="2" s="1"/>
  <c r="N245" i="2"/>
  <c r="Q245" i="2" s="1"/>
  <c r="N246" i="2"/>
  <c r="Q246" i="2" s="1"/>
  <c r="N247" i="2"/>
  <c r="Q247" i="2" s="1"/>
  <c r="N248" i="2"/>
  <c r="Q248" i="2" s="1"/>
  <c r="N249" i="2"/>
  <c r="Q249" i="2" s="1"/>
  <c r="N250" i="2"/>
  <c r="Q250" i="2" s="1"/>
  <c r="N251" i="2"/>
  <c r="Q251" i="2" s="1"/>
  <c r="N252" i="2"/>
  <c r="Q252" i="2" s="1"/>
  <c r="N253" i="2"/>
  <c r="Q253" i="2" s="1"/>
  <c r="N254" i="2"/>
  <c r="Q254" i="2" s="1"/>
  <c r="N255" i="2"/>
  <c r="Q255" i="2" s="1"/>
  <c r="N256" i="2"/>
  <c r="Q256" i="2" s="1"/>
  <c r="N257" i="2"/>
  <c r="Q257" i="2" s="1"/>
  <c r="N258" i="2"/>
  <c r="Q258" i="2" s="1"/>
  <c r="N259" i="2"/>
  <c r="Q259" i="2" s="1"/>
  <c r="N260" i="2"/>
  <c r="Q260" i="2" s="1"/>
  <c r="N261" i="2"/>
  <c r="Q261" i="2" s="1"/>
  <c r="N262" i="2"/>
  <c r="Q262" i="2" s="1"/>
  <c r="N263" i="2"/>
  <c r="Q263" i="2" s="1"/>
  <c r="N264" i="2"/>
  <c r="Q264" i="2" s="1"/>
  <c r="N265" i="2"/>
  <c r="Q265" i="2" s="1"/>
  <c r="N266" i="2"/>
  <c r="Q266" i="2" s="1"/>
  <c r="N268" i="2"/>
  <c r="Q268" i="2" s="1"/>
  <c r="N269" i="2"/>
  <c r="Q269" i="2" s="1"/>
  <c r="N270" i="2"/>
  <c r="Q270" i="2" s="1"/>
  <c r="N271" i="2"/>
  <c r="Q271" i="2" s="1"/>
  <c r="N272" i="2"/>
  <c r="Q272" i="2" s="1"/>
  <c r="N273" i="2"/>
  <c r="Q273" i="2" s="1"/>
  <c r="N274" i="2"/>
  <c r="Q274" i="2" s="1"/>
  <c r="N275" i="2"/>
  <c r="Q275" i="2" s="1"/>
  <c r="N276" i="2"/>
  <c r="Q276" i="2" s="1"/>
  <c r="N277" i="2"/>
  <c r="Q277" i="2" s="1"/>
  <c r="N278" i="2"/>
  <c r="Q278" i="2" s="1"/>
  <c r="N279" i="2"/>
  <c r="Q279" i="2" s="1"/>
  <c r="N280" i="2"/>
  <c r="Q280" i="2" s="1"/>
  <c r="N281" i="2"/>
  <c r="Q281" i="2" s="1"/>
  <c r="N282" i="2"/>
  <c r="Q282" i="2" s="1"/>
  <c r="N283" i="2"/>
  <c r="Q283" i="2" s="1"/>
  <c r="N284" i="2"/>
  <c r="Q284" i="2" s="1"/>
  <c r="N285" i="2"/>
  <c r="Q285" i="2" s="1"/>
  <c r="N286" i="2"/>
  <c r="Q286" i="2" s="1"/>
  <c r="N287" i="2"/>
  <c r="Q287" i="2" s="1"/>
  <c r="N288" i="2"/>
  <c r="Q288" i="2" s="1"/>
  <c r="N289" i="2"/>
  <c r="Q289" i="2" s="1"/>
  <c r="N290" i="2"/>
  <c r="Q290" i="2" s="1"/>
  <c r="N291" i="2"/>
  <c r="Q291" i="2" s="1"/>
  <c r="N292" i="2"/>
  <c r="Q292" i="2" s="1"/>
  <c r="N293" i="2"/>
  <c r="Q293" i="2" s="1"/>
  <c r="N294" i="2"/>
  <c r="Q294" i="2" s="1"/>
  <c r="N295" i="2"/>
  <c r="Q295" i="2" s="1"/>
  <c r="N296" i="2"/>
  <c r="Q296" i="2" s="1"/>
  <c r="N297" i="2"/>
  <c r="Q297" i="2" s="1"/>
  <c r="N298" i="2"/>
  <c r="Q298" i="2" s="1"/>
  <c r="N299" i="2"/>
  <c r="Q299" i="2" s="1"/>
  <c r="N300" i="2"/>
  <c r="Q300" i="2" s="1"/>
  <c r="N301" i="2"/>
  <c r="Q301" i="2" s="1"/>
  <c r="N302" i="2"/>
  <c r="Q302" i="2" s="1"/>
  <c r="N303" i="2"/>
  <c r="Q303" i="2" s="1"/>
  <c r="N304" i="2"/>
  <c r="Q304" i="2" s="1"/>
  <c r="N305" i="2"/>
  <c r="Q305" i="2" s="1"/>
  <c r="N306" i="2"/>
  <c r="Q306" i="2" s="1"/>
  <c r="N307" i="2"/>
  <c r="Q307" i="2" s="1"/>
  <c r="N308" i="2"/>
  <c r="Q308" i="2" s="1"/>
  <c r="N309" i="2"/>
  <c r="Q309" i="2" s="1"/>
  <c r="N310" i="2"/>
  <c r="Q310" i="2" s="1"/>
  <c r="N311" i="2"/>
  <c r="Q311" i="2" s="1"/>
  <c r="N312" i="2"/>
  <c r="Q312" i="2" s="1"/>
  <c r="N313" i="2"/>
  <c r="Q313" i="2" s="1"/>
  <c r="N314" i="2"/>
  <c r="Q314" i="2" s="1"/>
  <c r="N315" i="2"/>
  <c r="Q315" i="2" s="1"/>
  <c r="N316" i="2"/>
  <c r="Q316" i="2" s="1"/>
  <c r="N317" i="2"/>
  <c r="Q317" i="2" s="1"/>
  <c r="N318" i="2"/>
  <c r="Q318" i="2" s="1"/>
  <c r="N319" i="2"/>
  <c r="Q319" i="2" s="1"/>
  <c r="N320" i="2"/>
  <c r="Q320" i="2" s="1"/>
  <c r="N321" i="2"/>
  <c r="Q321" i="2" s="1"/>
  <c r="N323" i="2"/>
  <c r="Q323" i="2" s="1"/>
  <c r="N324" i="2"/>
  <c r="Q324" i="2" s="1"/>
  <c r="N325" i="2"/>
  <c r="Q325" i="2" s="1"/>
  <c r="N326" i="2"/>
  <c r="Q326" i="2" s="1"/>
  <c r="N327" i="2"/>
  <c r="Q327" i="2" s="1"/>
  <c r="N328" i="2"/>
  <c r="Q328" i="2" s="1"/>
  <c r="N329" i="2"/>
  <c r="Q329" i="2" s="1"/>
  <c r="N330" i="2"/>
  <c r="Q330" i="2" s="1"/>
  <c r="N331" i="2"/>
  <c r="Q331" i="2" s="1"/>
  <c r="N332" i="2"/>
  <c r="Q332" i="2" s="1"/>
  <c r="N333" i="2"/>
  <c r="Q333" i="2" s="1"/>
  <c r="N334" i="2"/>
  <c r="Q334" i="2" s="1"/>
  <c r="N335" i="2"/>
  <c r="Q335" i="2" s="1"/>
  <c r="N336" i="2"/>
  <c r="Q336" i="2" s="1"/>
  <c r="N337" i="2"/>
  <c r="Q337" i="2" s="1"/>
  <c r="N338" i="2"/>
  <c r="Q338" i="2" s="1"/>
  <c r="N339" i="2"/>
  <c r="Q339" i="2" s="1"/>
  <c r="N340" i="2"/>
  <c r="Q340" i="2" s="1"/>
  <c r="N341" i="2"/>
  <c r="Q341" i="2" s="1"/>
  <c r="N342" i="2"/>
  <c r="Q342" i="2" s="1"/>
  <c r="N343" i="2"/>
  <c r="Q343" i="2" s="1"/>
  <c r="N344" i="2"/>
  <c r="Q344" i="2" s="1"/>
  <c r="N345" i="2"/>
  <c r="Q345" i="2" s="1"/>
  <c r="N346" i="2"/>
  <c r="Q346" i="2" s="1"/>
  <c r="N347" i="2"/>
  <c r="Q347" i="2" s="1"/>
  <c r="N348" i="2"/>
  <c r="Q348" i="2" s="1"/>
  <c r="N349" i="2"/>
  <c r="Q349" i="2" s="1"/>
  <c r="N350" i="2"/>
  <c r="Q350" i="2" s="1"/>
  <c r="N351" i="2"/>
  <c r="Q351" i="2" s="1"/>
  <c r="N352" i="2"/>
  <c r="Q352" i="2" s="1"/>
  <c r="N353" i="2"/>
  <c r="Q353" i="2" s="1"/>
  <c r="N354" i="2"/>
  <c r="Q354" i="2" s="1"/>
  <c r="N355" i="2"/>
  <c r="Q355" i="2" s="1"/>
  <c r="N356" i="2"/>
  <c r="Q356" i="2" s="1"/>
  <c r="N357" i="2"/>
  <c r="Q357" i="2" s="1"/>
  <c r="N358" i="2"/>
  <c r="Q358" i="2" s="1"/>
  <c r="N359" i="2"/>
  <c r="Q359" i="2" s="1"/>
  <c r="N360" i="2"/>
  <c r="Q360" i="2" s="1"/>
  <c r="N361" i="2"/>
  <c r="Q361" i="2" s="1"/>
  <c r="N362" i="2"/>
  <c r="Q362" i="2" s="1"/>
  <c r="N363" i="2"/>
  <c r="Q363" i="2" s="1"/>
  <c r="N364" i="2"/>
  <c r="Q364" i="2" s="1"/>
  <c r="N365" i="2"/>
  <c r="Q365" i="2" s="1"/>
  <c r="N366" i="2"/>
  <c r="Q366" i="2" s="1"/>
  <c r="N367" i="2"/>
  <c r="Q367" i="2" s="1"/>
  <c r="N368" i="2"/>
  <c r="Q368" i="2" s="1"/>
  <c r="N369" i="2"/>
  <c r="Q369" i="2" s="1"/>
  <c r="N370" i="2"/>
  <c r="Q370" i="2" s="1"/>
  <c r="N371" i="2"/>
  <c r="Q371" i="2" s="1"/>
  <c r="N372" i="2"/>
  <c r="Q372" i="2" s="1"/>
  <c r="N373" i="2"/>
  <c r="Q373" i="2" s="1"/>
  <c r="N375" i="2"/>
  <c r="Q375" i="2" s="1"/>
  <c r="N376" i="2"/>
  <c r="Q376" i="2" s="1"/>
  <c r="N377" i="2"/>
  <c r="Q377" i="2" s="1"/>
  <c r="N378" i="2"/>
  <c r="Q378" i="2" s="1"/>
  <c r="N379" i="2"/>
  <c r="Q379" i="2" s="1"/>
  <c r="N380" i="2"/>
  <c r="Q380" i="2" s="1"/>
  <c r="N381" i="2"/>
  <c r="Q381" i="2" s="1"/>
  <c r="N382" i="2"/>
  <c r="Q382" i="2" s="1"/>
  <c r="N383" i="2"/>
  <c r="Q383" i="2" s="1"/>
  <c r="N384" i="2"/>
  <c r="Q384" i="2" s="1"/>
  <c r="N385" i="2"/>
  <c r="Q385" i="2" s="1"/>
  <c r="N386" i="2"/>
  <c r="Q386" i="2" s="1"/>
  <c r="N387" i="2"/>
  <c r="Q387" i="2" s="1"/>
  <c r="N388" i="2"/>
  <c r="Q388" i="2" s="1"/>
  <c r="N389" i="2"/>
  <c r="Q389" i="2" s="1"/>
  <c r="N390" i="2"/>
  <c r="Q390" i="2" s="1"/>
  <c r="N391" i="2"/>
  <c r="Q391" i="2" s="1"/>
  <c r="N392" i="2"/>
  <c r="Q392" i="2" s="1"/>
  <c r="N393" i="2"/>
  <c r="Q393" i="2" s="1"/>
  <c r="N394" i="2"/>
  <c r="Q394" i="2" s="1"/>
  <c r="N395" i="2"/>
  <c r="Q395" i="2" s="1"/>
  <c r="N396" i="2"/>
  <c r="Q396" i="2" s="1"/>
  <c r="N397" i="2"/>
  <c r="Q397" i="2" s="1"/>
  <c r="N398" i="2"/>
  <c r="Q398" i="2" s="1"/>
  <c r="N399" i="2"/>
  <c r="Q399" i="2" s="1"/>
  <c r="N400" i="2"/>
  <c r="Q400" i="2" s="1"/>
  <c r="N401" i="2"/>
  <c r="Q401" i="2" s="1"/>
  <c r="N402" i="2"/>
  <c r="Q402" i="2" s="1"/>
  <c r="N403" i="2"/>
  <c r="Q403" i="2" s="1"/>
  <c r="N404" i="2"/>
  <c r="Q404" i="2" s="1"/>
  <c r="N405" i="2"/>
  <c r="Q405" i="2" s="1"/>
  <c r="N406" i="2"/>
  <c r="Q406" i="2" s="1"/>
  <c r="N407" i="2"/>
  <c r="Q407" i="2" s="1"/>
  <c r="N408" i="2"/>
  <c r="Q408" i="2" s="1"/>
  <c r="N409" i="2"/>
  <c r="Q409" i="2" s="1"/>
  <c r="N410" i="2"/>
  <c r="Q410" i="2" s="1"/>
  <c r="N411" i="2"/>
  <c r="Q411" i="2" s="1"/>
  <c r="N412" i="2"/>
  <c r="Q412" i="2" s="1"/>
  <c r="N413" i="2"/>
  <c r="Q413" i="2" s="1"/>
  <c r="N414" i="2"/>
  <c r="Q414" i="2" s="1"/>
  <c r="N415" i="2"/>
  <c r="Q415" i="2" s="1"/>
  <c r="N416" i="2"/>
  <c r="Q416" i="2" s="1"/>
  <c r="N417" i="2"/>
  <c r="Q417" i="2" s="1"/>
  <c r="N418" i="2"/>
  <c r="Q418" i="2" s="1"/>
  <c r="N419" i="2"/>
  <c r="Q419" i="2" s="1"/>
  <c r="N420" i="2"/>
  <c r="Q420" i="2" s="1"/>
  <c r="N421" i="2"/>
  <c r="Q421" i="2" s="1"/>
  <c r="N422" i="2"/>
  <c r="Q422" i="2" s="1"/>
  <c r="N423" i="2"/>
  <c r="Q423" i="2" s="1"/>
  <c r="N424" i="2"/>
  <c r="Q424" i="2" s="1"/>
  <c r="N426" i="2"/>
  <c r="Q426" i="2" s="1"/>
  <c r="N427" i="2"/>
  <c r="Q427" i="2" s="1"/>
  <c r="N428" i="2"/>
  <c r="Q428" i="2" s="1"/>
  <c r="N429" i="2"/>
  <c r="Q429" i="2" s="1"/>
  <c r="N430" i="2"/>
  <c r="Q430" i="2" s="1"/>
  <c r="N431" i="2"/>
  <c r="Q431" i="2" s="1"/>
  <c r="N432" i="2"/>
  <c r="Q432" i="2" s="1"/>
  <c r="N433" i="2"/>
  <c r="Q433" i="2" s="1"/>
  <c r="N434" i="2"/>
  <c r="Q434" i="2" s="1"/>
  <c r="N435" i="2"/>
  <c r="Q435" i="2" s="1"/>
  <c r="N436" i="2"/>
  <c r="Q436" i="2" s="1"/>
  <c r="N437" i="2"/>
  <c r="Q437" i="2" s="1"/>
  <c r="N438" i="2"/>
  <c r="Q438" i="2" s="1"/>
  <c r="N439" i="2"/>
  <c r="Q439" i="2" s="1"/>
  <c r="N440" i="2"/>
  <c r="Q440" i="2" s="1"/>
  <c r="N441" i="2"/>
  <c r="Q441" i="2" s="1"/>
  <c r="N442" i="2"/>
  <c r="Q442" i="2" s="1"/>
  <c r="N443" i="2"/>
  <c r="Q443" i="2" s="1"/>
  <c r="N444" i="2"/>
  <c r="Q444" i="2" s="1"/>
  <c r="N445" i="2"/>
  <c r="Q445" i="2" s="1"/>
  <c r="N446" i="2"/>
  <c r="Q446" i="2" s="1"/>
  <c r="N447" i="2"/>
  <c r="Q447" i="2" s="1"/>
  <c r="N448" i="2"/>
  <c r="Q448" i="2" s="1"/>
  <c r="N449" i="2"/>
  <c r="Q449" i="2" s="1"/>
  <c r="N450" i="2"/>
  <c r="Q450" i="2" s="1"/>
  <c r="N451" i="2"/>
  <c r="Q451" i="2" s="1"/>
  <c r="N452" i="2"/>
  <c r="Q452" i="2" s="1"/>
  <c r="N453" i="2"/>
  <c r="Q453" i="2" s="1"/>
  <c r="N454" i="2"/>
  <c r="Q454" i="2" s="1"/>
  <c r="N455" i="2"/>
  <c r="Q455" i="2" s="1"/>
  <c r="N456" i="2"/>
  <c r="Q456" i="2" s="1"/>
  <c r="N457" i="2"/>
  <c r="Q457" i="2" s="1"/>
  <c r="N458" i="2"/>
  <c r="Q458" i="2" s="1"/>
  <c r="N459" i="2"/>
  <c r="Q459" i="2" s="1"/>
  <c r="N460" i="2"/>
  <c r="Q460" i="2" s="1"/>
  <c r="N461" i="2"/>
  <c r="Q461" i="2" s="1"/>
  <c r="N462" i="2"/>
  <c r="Q462" i="2" s="1"/>
  <c r="N463" i="2"/>
  <c r="Q463" i="2" s="1"/>
  <c r="N464" i="2"/>
  <c r="Q464" i="2" s="1"/>
  <c r="N465" i="2"/>
  <c r="Q465" i="2" s="1"/>
  <c r="N466" i="2"/>
  <c r="Q466" i="2" s="1"/>
  <c r="N467" i="2"/>
  <c r="Q467" i="2" s="1"/>
  <c r="N468" i="2"/>
  <c r="Q468" i="2" s="1"/>
  <c r="N469" i="2"/>
  <c r="Q469" i="2" s="1"/>
  <c r="N470" i="2"/>
  <c r="Q470" i="2" s="1"/>
  <c r="N471" i="2"/>
  <c r="Q471" i="2" s="1"/>
  <c r="N472" i="2"/>
  <c r="Q472" i="2" s="1"/>
  <c r="N473" i="2"/>
  <c r="Q473" i="2" s="1"/>
  <c r="N474" i="2"/>
  <c r="Q474" i="2" s="1"/>
  <c r="N475" i="2"/>
  <c r="Q475" i="2" s="1"/>
  <c r="N476" i="2"/>
  <c r="Q476" i="2" s="1"/>
  <c r="N477" i="2"/>
  <c r="Q477" i="2" s="1"/>
  <c r="N478" i="2"/>
  <c r="Q478" i="2" s="1"/>
  <c r="N479" i="2"/>
  <c r="Q479" i="2" s="1"/>
  <c r="N480" i="2"/>
  <c r="Q480" i="2" s="1"/>
  <c r="N483" i="2"/>
  <c r="Q483" i="2" s="1"/>
  <c r="N484" i="2"/>
  <c r="Q484" i="2" s="1"/>
  <c r="N485" i="2"/>
  <c r="Q485" i="2" s="1"/>
  <c r="N486" i="2"/>
  <c r="Q486" i="2" s="1"/>
  <c r="N487" i="2"/>
  <c r="Q487" i="2" s="1"/>
  <c r="N488" i="2"/>
  <c r="Q488" i="2" s="1"/>
  <c r="N489" i="2"/>
  <c r="Q489" i="2" s="1"/>
  <c r="N490" i="2"/>
  <c r="Q490" i="2" s="1"/>
  <c r="N491" i="2"/>
  <c r="Q491" i="2" s="1"/>
  <c r="N492" i="2"/>
  <c r="Q492" i="2" s="1"/>
  <c r="N493" i="2"/>
  <c r="Q493" i="2" s="1"/>
  <c r="N494" i="2"/>
  <c r="Q494" i="2" s="1"/>
  <c r="N495" i="2"/>
  <c r="Q495" i="2" s="1"/>
  <c r="N496" i="2"/>
  <c r="Q496" i="2" s="1"/>
  <c r="N497" i="2"/>
  <c r="Q497" i="2" s="1"/>
  <c r="N498" i="2"/>
  <c r="Q498" i="2" s="1"/>
  <c r="N499" i="2"/>
  <c r="Q499" i="2" s="1"/>
  <c r="N500" i="2"/>
  <c r="Q500" i="2" s="1"/>
  <c r="N502" i="2"/>
  <c r="Q502" i="2" s="1"/>
  <c r="N503" i="2"/>
  <c r="Q503" i="2" s="1"/>
  <c r="N504" i="2"/>
  <c r="Q504" i="2" s="1"/>
  <c r="N505" i="2"/>
  <c r="Q505" i="2" s="1"/>
  <c r="N506" i="2"/>
  <c r="Q506" i="2" s="1"/>
  <c r="N507" i="2"/>
  <c r="Q507" i="2" s="1"/>
  <c r="N508" i="2"/>
  <c r="Q508" i="2" s="1"/>
  <c r="N509" i="2"/>
  <c r="Q509" i="2" s="1"/>
  <c r="N511" i="2"/>
  <c r="Q511" i="2" s="1"/>
  <c r="N512" i="2"/>
  <c r="Q512" i="2" s="1"/>
  <c r="N513" i="2"/>
  <c r="Q513" i="2" s="1"/>
  <c r="N514" i="2"/>
  <c r="Q514" i="2" s="1"/>
  <c r="N516" i="2"/>
  <c r="Q516" i="2" s="1"/>
  <c r="N517" i="2"/>
  <c r="Q517" i="2" s="1"/>
  <c r="N518" i="2"/>
  <c r="Q518" i="2" s="1"/>
  <c r="N519" i="2"/>
  <c r="Q519" i="2" s="1"/>
  <c r="N520" i="2"/>
  <c r="Q520" i="2" s="1"/>
  <c r="N521" i="2"/>
  <c r="Q521" i="2" s="1"/>
  <c r="N522" i="2"/>
  <c r="Q522" i="2" s="1"/>
  <c r="N523" i="2"/>
  <c r="Q523" i="2" s="1"/>
  <c r="N524" i="2"/>
  <c r="Q524" i="2" s="1"/>
  <c r="N525" i="2"/>
  <c r="Q525" i="2" s="1"/>
  <c r="N526" i="2"/>
  <c r="Q526" i="2" s="1"/>
  <c r="N527" i="2"/>
  <c r="Q527" i="2" s="1"/>
  <c r="N528" i="2"/>
  <c r="Q528" i="2" s="1"/>
  <c r="N529" i="2"/>
  <c r="Q529" i="2" s="1"/>
  <c r="N531" i="2"/>
  <c r="Q531" i="2" s="1"/>
  <c r="N532" i="2"/>
  <c r="Q532" i="2" s="1"/>
  <c r="N533" i="2"/>
  <c r="Q533" i="2" s="1"/>
  <c r="N534" i="2"/>
  <c r="Q534" i="2" s="1"/>
  <c r="N535" i="2"/>
  <c r="Q535" i="2" s="1"/>
  <c r="N536" i="2"/>
  <c r="Q536" i="2" s="1"/>
  <c r="N537" i="2"/>
  <c r="Q537" i="2" s="1"/>
  <c r="N538" i="2"/>
  <c r="Q538" i="2" s="1"/>
  <c r="N539" i="2"/>
  <c r="Q539" i="2" s="1"/>
  <c r="N540" i="2"/>
  <c r="Q540" i="2" s="1"/>
  <c r="N541" i="2"/>
  <c r="Q541" i="2" s="1"/>
  <c r="N542" i="2"/>
  <c r="Q542" i="2" s="1"/>
  <c r="N543" i="2"/>
  <c r="Q543" i="2" s="1"/>
  <c r="N544" i="2"/>
  <c r="Q544" i="2" s="1"/>
  <c r="N545" i="2"/>
  <c r="Q545" i="2" s="1"/>
  <c r="N546" i="2"/>
  <c r="Q546" i="2" s="1"/>
  <c r="N547" i="2"/>
  <c r="Q547" i="2" s="1"/>
  <c r="N548" i="2"/>
  <c r="Q548" i="2" s="1"/>
  <c r="N549" i="2"/>
  <c r="Q549" i="2" s="1"/>
  <c r="N550" i="2"/>
  <c r="Q550" i="2" s="1"/>
  <c r="N551" i="2"/>
  <c r="Q551" i="2" s="1"/>
  <c r="N552" i="2"/>
  <c r="Q552" i="2" s="1"/>
  <c r="N553" i="2"/>
  <c r="Q553" i="2" s="1"/>
  <c r="N554" i="2"/>
  <c r="Q554" i="2" s="1"/>
  <c r="N555" i="2"/>
  <c r="Q555" i="2" s="1"/>
  <c r="N556" i="2"/>
  <c r="Q556" i="2" s="1"/>
  <c r="N557" i="2"/>
  <c r="Q557" i="2" s="1"/>
  <c r="N558" i="2"/>
  <c r="Q558" i="2" s="1"/>
  <c r="N559" i="2"/>
  <c r="Q559" i="2" s="1"/>
  <c r="N560" i="2"/>
  <c r="Q560" i="2" s="1"/>
  <c r="N561" i="2"/>
  <c r="Q561" i="2" s="1"/>
  <c r="N562" i="2"/>
  <c r="Q562" i="2" s="1"/>
  <c r="N563" i="2"/>
  <c r="Q563" i="2" s="1"/>
  <c r="N564" i="2"/>
  <c r="Q564" i="2" s="1"/>
  <c r="N565" i="2"/>
  <c r="Q565" i="2" s="1"/>
  <c r="N566" i="2"/>
  <c r="Q566" i="2" s="1"/>
  <c r="N567" i="2"/>
  <c r="Q567" i="2" s="1"/>
  <c r="N568" i="2"/>
  <c r="Q568" i="2" s="1"/>
  <c r="N569" i="2"/>
  <c r="Q569" i="2" s="1"/>
  <c r="N570" i="2"/>
  <c r="Q570" i="2" s="1"/>
  <c r="N571" i="2"/>
  <c r="Q571" i="2" s="1"/>
  <c r="N572" i="2"/>
  <c r="Q572" i="2" s="1"/>
  <c r="N573" i="2"/>
  <c r="Q573" i="2" s="1"/>
  <c r="N574" i="2"/>
  <c r="Q574" i="2" s="1"/>
  <c r="N575" i="2"/>
  <c r="Q575" i="2" s="1"/>
  <c r="N576" i="2"/>
  <c r="Q576" i="2" s="1"/>
  <c r="N577" i="2"/>
  <c r="Q577" i="2" s="1"/>
  <c r="N578" i="2"/>
  <c r="Q578" i="2" s="1"/>
  <c r="N579" i="2"/>
  <c r="Q579" i="2" s="1"/>
  <c r="N580" i="2"/>
  <c r="Q580" i="2" s="1"/>
  <c r="N581" i="2"/>
  <c r="Q581" i="2" s="1"/>
  <c r="N582" i="2"/>
  <c r="Q582" i="2" s="1"/>
  <c r="N583" i="2"/>
  <c r="Q583" i="2" s="1"/>
  <c r="N584" i="2"/>
  <c r="Q584" i="2" s="1"/>
  <c r="N585" i="2"/>
  <c r="Q585" i="2" s="1"/>
  <c r="N586" i="2"/>
  <c r="Q586" i="2" s="1"/>
  <c r="N587" i="2"/>
  <c r="Q587" i="2" s="1"/>
  <c r="N588" i="2"/>
  <c r="Q588" i="2" s="1"/>
  <c r="N590" i="2"/>
  <c r="Q590" i="2" s="1"/>
  <c r="N591" i="2"/>
  <c r="Q591" i="2" s="1"/>
  <c r="N592" i="2"/>
  <c r="Q592" i="2" s="1"/>
  <c r="N593" i="2"/>
  <c r="Q593" i="2" s="1"/>
  <c r="N594" i="2"/>
  <c r="Q594" i="2" s="1"/>
  <c r="N595" i="2"/>
  <c r="Q595" i="2" s="1"/>
  <c r="N596" i="2"/>
  <c r="Q596" i="2" s="1"/>
  <c r="N597" i="2"/>
  <c r="Q597" i="2" s="1"/>
  <c r="N598" i="2"/>
  <c r="Q598" i="2" s="1"/>
  <c r="N599" i="2"/>
  <c r="Q599" i="2" s="1"/>
  <c r="N601" i="2"/>
  <c r="Q601" i="2" s="1"/>
  <c r="N602" i="2"/>
  <c r="Q602" i="2" s="1"/>
  <c r="N603" i="2"/>
  <c r="Q603" i="2" s="1"/>
  <c r="N604" i="2"/>
  <c r="Q604" i="2" s="1"/>
  <c r="N606" i="2"/>
  <c r="Q606" i="2" s="1"/>
  <c r="N607" i="2"/>
  <c r="Q607" i="2" s="1"/>
  <c r="N608" i="2"/>
  <c r="Q608" i="2" s="1"/>
  <c r="N609" i="2"/>
  <c r="Q609" i="2" s="1"/>
  <c r="N610" i="2"/>
  <c r="Q610" i="2" s="1"/>
  <c r="N611" i="2"/>
  <c r="Q611" i="2" s="1"/>
  <c r="N612" i="2"/>
  <c r="Q612" i="2" s="1"/>
  <c r="N613" i="2"/>
  <c r="Q613" i="2" s="1"/>
  <c r="N614" i="2"/>
  <c r="Q614" i="2" s="1"/>
  <c r="N615" i="2"/>
  <c r="Q615" i="2" s="1"/>
  <c r="N616" i="2"/>
  <c r="Q616" i="2" s="1"/>
  <c r="N617" i="2"/>
  <c r="Q617" i="2" s="1"/>
  <c r="N618" i="2"/>
  <c r="Q618" i="2" s="1"/>
  <c r="N619" i="2"/>
  <c r="Q619" i="2" s="1"/>
  <c r="N620" i="2"/>
  <c r="Q620" i="2" s="1"/>
  <c r="N621" i="2"/>
  <c r="Q621" i="2" s="1"/>
  <c r="N622" i="2"/>
  <c r="Q622" i="2" s="1"/>
  <c r="N623" i="2"/>
  <c r="Q623" i="2" s="1"/>
  <c r="N624" i="2"/>
  <c r="Q624" i="2" s="1"/>
  <c r="N625" i="2"/>
  <c r="Q625" i="2" s="1"/>
  <c r="N626" i="2"/>
  <c r="Q626" i="2" s="1"/>
  <c r="N627" i="2"/>
  <c r="Q627" i="2" s="1"/>
  <c r="N628" i="2"/>
  <c r="Q628" i="2" s="1"/>
  <c r="N629" i="2"/>
  <c r="Q629" i="2" s="1"/>
  <c r="N630" i="2"/>
  <c r="Q630" i="2" s="1"/>
  <c r="N631" i="2"/>
  <c r="Q631" i="2" s="1"/>
  <c r="N632" i="2"/>
  <c r="Q632" i="2" s="1"/>
  <c r="N633" i="2"/>
  <c r="Q633" i="2" s="1"/>
  <c r="N634" i="2"/>
  <c r="Q634" i="2" s="1"/>
  <c r="N635" i="2"/>
  <c r="Q635" i="2" s="1"/>
  <c r="N636" i="2"/>
  <c r="Q636" i="2" s="1"/>
  <c r="N637" i="2"/>
  <c r="Q637" i="2" s="1"/>
  <c r="N638" i="2"/>
  <c r="Q638" i="2" s="1"/>
  <c r="N639" i="2"/>
  <c r="Q639" i="2" s="1"/>
  <c r="N640" i="2"/>
  <c r="Q640" i="2" s="1"/>
  <c r="N641" i="2"/>
  <c r="Q641" i="2" s="1"/>
  <c r="N642" i="2"/>
  <c r="Q642" i="2" s="1"/>
  <c r="N643" i="2"/>
  <c r="Q643" i="2" s="1"/>
  <c r="N644" i="2"/>
  <c r="Q644" i="2" s="1"/>
  <c r="N645" i="2"/>
  <c r="Q645" i="2" s="1"/>
  <c r="N646" i="2"/>
  <c r="Q646" i="2" s="1"/>
  <c r="N647" i="2"/>
  <c r="Q647" i="2" s="1"/>
  <c r="N648" i="2"/>
  <c r="Q648" i="2" s="1"/>
  <c r="N649" i="2"/>
  <c r="Q649" i="2" s="1"/>
  <c r="N650" i="2"/>
  <c r="Q650" i="2" s="1"/>
  <c r="N651" i="2"/>
  <c r="Q651" i="2" s="1"/>
  <c r="N652" i="2"/>
  <c r="Q652" i="2" s="1"/>
  <c r="N653" i="2"/>
  <c r="Q653" i="2" s="1"/>
  <c r="N654" i="2"/>
  <c r="Q654" i="2" s="1"/>
  <c r="N655" i="2"/>
  <c r="Q655" i="2" s="1"/>
  <c r="N656" i="2"/>
  <c r="Q656" i="2" s="1"/>
  <c r="N657" i="2"/>
  <c r="Q657" i="2" s="1"/>
  <c r="N658" i="2"/>
  <c r="Q658" i="2" s="1"/>
  <c r="N659" i="2"/>
  <c r="Q659" i="2" s="1"/>
  <c r="N661" i="2"/>
  <c r="Q661" i="2" s="1"/>
  <c r="N662" i="2"/>
  <c r="Q662" i="2" s="1"/>
  <c r="N663" i="2"/>
  <c r="Q663" i="2" s="1"/>
  <c r="N664" i="2"/>
  <c r="Q664" i="2" s="1"/>
  <c r="N665" i="2"/>
  <c r="Q665" i="2" s="1"/>
  <c r="N666" i="2"/>
  <c r="Q666" i="2" s="1"/>
  <c r="N667" i="2"/>
  <c r="Q667" i="2" s="1"/>
  <c r="N668" i="2"/>
  <c r="Q668" i="2" s="1"/>
  <c r="N669" i="2"/>
  <c r="Q669" i="2" s="1"/>
  <c r="N670" i="2"/>
  <c r="Q670" i="2" s="1"/>
  <c r="N671" i="2"/>
  <c r="Q671" i="2" s="1"/>
  <c r="N672" i="2"/>
  <c r="Q672" i="2" s="1"/>
  <c r="N673" i="2"/>
  <c r="Q673" i="2" s="1"/>
  <c r="N674" i="2"/>
  <c r="Q674" i="2" s="1"/>
  <c r="N675" i="2"/>
  <c r="Q675" i="2" s="1"/>
  <c r="N676" i="2"/>
  <c r="Q676" i="2" s="1"/>
  <c r="N677" i="2"/>
  <c r="Q677" i="2" s="1"/>
  <c r="N678" i="2"/>
  <c r="Q678" i="2" s="1"/>
  <c r="N679" i="2"/>
  <c r="Q679" i="2" s="1"/>
  <c r="N680" i="2"/>
  <c r="Q680" i="2" s="1"/>
  <c r="N681" i="2"/>
  <c r="Q681" i="2" s="1"/>
  <c r="N682" i="2"/>
  <c r="Q682" i="2" s="1"/>
  <c r="N683" i="2"/>
  <c r="Q683" i="2" s="1"/>
  <c r="N684" i="2"/>
  <c r="Q684" i="2" s="1"/>
  <c r="N685" i="2"/>
  <c r="Q685" i="2" s="1"/>
  <c r="N686" i="2"/>
  <c r="Q686" i="2" s="1"/>
  <c r="N687" i="2"/>
  <c r="Q687" i="2" s="1"/>
  <c r="N688" i="2"/>
  <c r="Q688" i="2" s="1"/>
  <c r="N689" i="2"/>
  <c r="Q689" i="2" s="1"/>
  <c r="N690" i="2"/>
  <c r="Q690" i="2" s="1"/>
  <c r="N691" i="2"/>
  <c r="Q691" i="2" s="1"/>
  <c r="N692" i="2"/>
  <c r="Q692" i="2" s="1"/>
  <c r="N693" i="2"/>
  <c r="Q693" i="2" s="1"/>
  <c r="N694" i="2"/>
  <c r="Q694" i="2" s="1"/>
  <c r="N695" i="2"/>
  <c r="Q695" i="2" s="1"/>
  <c r="N697" i="2"/>
  <c r="Q697" i="2" s="1"/>
  <c r="N698" i="2"/>
  <c r="Q698" i="2" s="1"/>
  <c r="N699" i="2"/>
  <c r="Q699" i="2" s="1"/>
  <c r="N700" i="2"/>
  <c r="Q700" i="2" s="1"/>
  <c r="N701" i="2"/>
  <c r="Q701" i="2" s="1"/>
  <c r="N702" i="2"/>
  <c r="Q702" i="2" s="1"/>
  <c r="N703" i="2"/>
  <c r="Q703" i="2" s="1"/>
  <c r="N704" i="2"/>
  <c r="Q704" i="2" s="1"/>
  <c r="N705" i="2"/>
  <c r="Q705" i="2" s="1"/>
  <c r="N706" i="2"/>
  <c r="Q706" i="2" s="1"/>
  <c r="N708" i="2"/>
  <c r="Q708" i="2" s="1"/>
  <c r="N709" i="2"/>
  <c r="Q709" i="2" s="1"/>
  <c r="N710" i="2"/>
  <c r="Q710" i="2" s="1"/>
  <c r="N711" i="2"/>
  <c r="Q711" i="2" s="1"/>
  <c r="N712" i="2"/>
  <c r="Q712" i="2" s="1"/>
  <c r="N713" i="2"/>
  <c r="Q713" i="2" s="1"/>
  <c r="N714" i="2"/>
  <c r="Q714" i="2" s="1"/>
  <c r="N715" i="2"/>
  <c r="Q715" i="2" s="1"/>
  <c r="N716" i="2"/>
  <c r="Q716" i="2" s="1"/>
  <c r="N717" i="2"/>
  <c r="Q717" i="2" s="1"/>
  <c r="N718" i="2"/>
  <c r="Q718" i="2" s="1"/>
  <c r="N719" i="2"/>
  <c r="Q719" i="2" s="1"/>
  <c r="N720" i="2"/>
  <c r="Q720" i="2" s="1"/>
  <c r="N721" i="2"/>
  <c r="Q721" i="2" s="1"/>
  <c r="N722" i="2"/>
  <c r="Q722" i="2" s="1"/>
  <c r="N723" i="2"/>
  <c r="Q723" i="2" s="1"/>
  <c r="N724" i="2"/>
  <c r="Q724" i="2" s="1"/>
  <c r="N725" i="2"/>
  <c r="Q725" i="2" s="1"/>
  <c r="N726" i="2"/>
  <c r="Q726" i="2" s="1"/>
  <c r="N727" i="2"/>
  <c r="Q727" i="2" s="1"/>
  <c r="N728" i="2"/>
  <c r="Q728" i="2" s="1"/>
  <c r="N729" i="2"/>
  <c r="Q729" i="2" s="1"/>
  <c r="N730" i="2"/>
  <c r="Q730" i="2" s="1"/>
  <c r="N731" i="2"/>
  <c r="Q731" i="2" s="1"/>
  <c r="N732" i="2"/>
  <c r="Q732" i="2" s="1"/>
  <c r="N733" i="2"/>
  <c r="Q733" i="2" s="1"/>
  <c r="N734" i="2"/>
  <c r="Q734" i="2" s="1"/>
  <c r="N735" i="2"/>
  <c r="Q735" i="2" s="1"/>
  <c r="N737" i="2"/>
  <c r="Q737" i="2" s="1"/>
  <c r="N738" i="2"/>
  <c r="Q738" i="2" s="1"/>
  <c r="N739" i="2"/>
  <c r="Q739" i="2" s="1"/>
  <c r="N740" i="2"/>
  <c r="Q740" i="2" s="1"/>
  <c r="N741" i="2"/>
  <c r="Q741" i="2" s="1"/>
  <c r="N742" i="2"/>
  <c r="Q742" i="2" s="1"/>
  <c r="N743" i="2"/>
  <c r="Q743" i="2" s="1"/>
  <c r="N744" i="2"/>
  <c r="Q744" i="2" s="1"/>
  <c r="N745" i="2"/>
  <c r="Q745" i="2" s="1"/>
  <c r="N746" i="2"/>
  <c r="Q746" i="2" s="1"/>
  <c r="N747" i="2"/>
  <c r="Q747" i="2" s="1"/>
  <c r="N748" i="2"/>
  <c r="Q748" i="2" s="1"/>
  <c r="N749" i="2"/>
  <c r="Q749" i="2" s="1"/>
  <c r="N750" i="2"/>
  <c r="Q750" i="2" s="1"/>
  <c r="N751" i="2"/>
  <c r="Q751" i="2" s="1"/>
  <c r="N752" i="2"/>
  <c r="Q752" i="2" s="1"/>
  <c r="N753" i="2"/>
  <c r="Q753" i="2" s="1"/>
  <c r="N754" i="2"/>
  <c r="Q754" i="2" s="1"/>
  <c r="N755" i="2"/>
  <c r="Q755" i="2" s="1"/>
  <c r="N756" i="2"/>
  <c r="Q756" i="2" s="1"/>
  <c r="N757" i="2"/>
  <c r="Q757" i="2" s="1"/>
  <c r="N758" i="2"/>
  <c r="Q758" i="2" s="1"/>
  <c r="N759" i="2"/>
  <c r="Q759" i="2" s="1"/>
  <c r="N760" i="2"/>
  <c r="Q760" i="2" s="1"/>
  <c r="N761" i="2"/>
  <c r="Q761" i="2" s="1"/>
  <c r="N762" i="2"/>
  <c r="Q762" i="2" s="1"/>
  <c r="N764" i="2"/>
  <c r="Q764" i="2" s="1"/>
  <c r="N765" i="2"/>
  <c r="Q765" i="2" s="1"/>
  <c r="N766" i="2"/>
  <c r="Q766" i="2" s="1"/>
  <c r="N768" i="2"/>
  <c r="Q768" i="2" s="1"/>
  <c r="N769" i="2"/>
  <c r="Q769" i="2" s="1"/>
  <c r="N770" i="2"/>
  <c r="Q770" i="2" s="1"/>
  <c r="N771" i="2"/>
  <c r="Q771" i="2" s="1"/>
  <c r="N772" i="2"/>
  <c r="Q772" i="2" s="1"/>
  <c r="N773" i="2"/>
  <c r="Q773" i="2" s="1"/>
  <c r="N774" i="2"/>
  <c r="Q774" i="2" s="1"/>
  <c r="N775" i="2"/>
  <c r="Q775" i="2" s="1"/>
  <c r="N776" i="2"/>
  <c r="Q776" i="2" s="1"/>
  <c r="N777" i="2"/>
  <c r="Q777" i="2" s="1"/>
  <c r="N778" i="2"/>
  <c r="Q778" i="2" s="1"/>
  <c r="N779" i="2"/>
  <c r="Q779" i="2" s="1"/>
  <c r="N781" i="2"/>
  <c r="Q781" i="2" s="1"/>
  <c r="N782" i="2"/>
  <c r="Q782" i="2" s="1"/>
  <c r="N783" i="2"/>
  <c r="Q783" i="2" s="1"/>
  <c r="N785" i="2"/>
  <c r="Q785" i="2" s="1"/>
  <c r="N786" i="2"/>
  <c r="Q786" i="2" s="1"/>
  <c r="N787" i="2"/>
  <c r="Q787" i="2" s="1"/>
  <c r="N788" i="2"/>
  <c r="Q788" i="2" s="1"/>
  <c r="N789" i="2"/>
  <c r="Q789" i="2" s="1"/>
  <c r="N790" i="2"/>
  <c r="Q790" i="2" s="1"/>
  <c r="N791" i="2"/>
  <c r="Q791" i="2" s="1"/>
  <c r="N792" i="2"/>
  <c r="Q792" i="2" s="1"/>
  <c r="N793" i="2"/>
  <c r="Q793" i="2" s="1"/>
  <c r="N794" i="2"/>
  <c r="Q794" i="2" s="1"/>
  <c r="N795" i="2"/>
  <c r="Q795" i="2" s="1"/>
  <c r="N796" i="2"/>
  <c r="Q796" i="2" s="1"/>
  <c r="N797" i="2"/>
  <c r="Q797" i="2" s="1"/>
  <c r="N798" i="2"/>
  <c r="Q798" i="2" s="1"/>
  <c r="N799" i="2"/>
  <c r="Q799" i="2" s="1"/>
  <c r="N800" i="2"/>
  <c r="Q800" i="2" s="1"/>
  <c r="N801" i="2"/>
  <c r="Q801" i="2" s="1"/>
  <c r="N802" i="2"/>
  <c r="Q802" i="2" s="1"/>
  <c r="N803" i="2"/>
  <c r="Q803" i="2" s="1"/>
  <c r="N804" i="2"/>
  <c r="Q804" i="2" s="1"/>
  <c r="N805" i="2"/>
  <c r="Q805" i="2" s="1"/>
  <c r="N806" i="2"/>
  <c r="Q806" i="2" s="1"/>
  <c r="N807" i="2"/>
  <c r="Q807" i="2" s="1"/>
  <c r="N808" i="2"/>
  <c r="Q808" i="2" s="1"/>
  <c r="N809" i="2"/>
  <c r="Q809" i="2" s="1"/>
  <c r="N810" i="2"/>
  <c r="Q810" i="2" s="1"/>
  <c r="N811" i="2"/>
  <c r="Q811" i="2" s="1"/>
  <c r="N813" i="2"/>
  <c r="Q813" i="2" s="1"/>
  <c r="N814" i="2"/>
  <c r="Q814" i="2" s="1"/>
  <c r="N815" i="2"/>
  <c r="Q815" i="2" s="1"/>
  <c r="N817" i="2"/>
  <c r="Q817" i="2" s="1"/>
  <c r="N819" i="2"/>
  <c r="Q819" i="2" s="1"/>
  <c r="N820" i="2"/>
  <c r="Q820" i="2" s="1"/>
  <c r="N821" i="2"/>
  <c r="Q821" i="2" s="1"/>
  <c r="N822" i="2"/>
  <c r="Q822" i="2" s="1"/>
  <c r="N823" i="2"/>
  <c r="Q823" i="2" s="1"/>
  <c r="N824" i="2"/>
  <c r="Q824" i="2" s="1"/>
  <c r="N825" i="2"/>
  <c r="Q825" i="2" s="1"/>
  <c r="N826" i="2"/>
  <c r="Q826" i="2" s="1"/>
  <c r="N827" i="2"/>
  <c r="Q827" i="2" s="1"/>
  <c r="N828" i="2"/>
  <c r="Q828" i="2" s="1"/>
  <c r="N829" i="2"/>
  <c r="Q829" i="2" s="1"/>
  <c r="N830" i="2"/>
  <c r="Q830" i="2" s="1"/>
  <c r="N831" i="2"/>
  <c r="Q831" i="2" s="1"/>
  <c r="N832" i="2"/>
  <c r="Q832" i="2" s="1"/>
  <c r="N833" i="2"/>
  <c r="Q833" i="2" s="1"/>
  <c r="N834" i="2"/>
  <c r="Q834" i="2" s="1"/>
  <c r="N835" i="2"/>
  <c r="Q835" i="2" s="1"/>
  <c r="N836" i="2"/>
  <c r="Q836" i="2" s="1"/>
  <c r="N837" i="2"/>
  <c r="Q837" i="2" s="1"/>
  <c r="N838" i="2"/>
  <c r="Q838" i="2" s="1"/>
  <c r="N839" i="2"/>
  <c r="Q839" i="2" s="1"/>
  <c r="N840" i="2"/>
  <c r="Q840" i="2" s="1"/>
  <c r="N841" i="2"/>
  <c r="Q841" i="2" s="1"/>
  <c r="N842" i="2"/>
  <c r="Q842" i="2" s="1"/>
  <c r="N844" i="2"/>
  <c r="Q844" i="2" s="1"/>
  <c r="N845" i="2"/>
  <c r="Q845" i="2" s="1"/>
  <c r="N846" i="2"/>
  <c r="Q846" i="2" s="1"/>
  <c r="N847" i="2"/>
  <c r="Q847" i="2" s="1"/>
  <c r="N848" i="2"/>
  <c r="Q848" i="2" s="1"/>
  <c r="N849" i="2"/>
  <c r="Q849" i="2" s="1"/>
  <c r="N850" i="2"/>
  <c r="Q850" i="2" s="1"/>
  <c r="N851" i="2"/>
  <c r="Q851" i="2" s="1"/>
  <c r="N852" i="2"/>
  <c r="Q852" i="2" s="1"/>
  <c r="N853" i="2"/>
  <c r="Q853" i="2" s="1"/>
  <c r="N855" i="2"/>
  <c r="Q855" i="2" s="1"/>
  <c r="N856" i="2"/>
  <c r="Q856" i="2" s="1"/>
  <c r="N857" i="2"/>
  <c r="Q857" i="2" s="1"/>
  <c r="N858" i="2"/>
  <c r="Q858" i="2" s="1"/>
  <c r="N859" i="2"/>
  <c r="Q859" i="2" s="1"/>
  <c r="N860" i="2"/>
  <c r="Q860" i="2" s="1"/>
  <c r="N862" i="2"/>
  <c r="Q862" i="2" s="1"/>
  <c r="N863" i="2"/>
  <c r="Q863" i="2" s="1"/>
  <c r="N864" i="2"/>
  <c r="Q864" i="2" s="1"/>
  <c r="N865" i="2"/>
  <c r="Q865" i="2" s="1"/>
  <c r="N866" i="2"/>
  <c r="Q866" i="2" s="1"/>
  <c r="N867" i="2"/>
  <c r="Q867" i="2" s="1"/>
  <c r="N868" i="2"/>
  <c r="Q868" i="2" s="1"/>
  <c r="N870" i="2"/>
  <c r="Q870" i="2" s="1"/>
  <c r="N871" i="2"/>
  <c r="Q871" i="2" s="1"/>
  <c r="N872" i="2"/>
  <c r="Q872" i="2" s="1"/>
  <c r="N874" i="2"/>
  <c r="Q874" i="2" s="1"/>
  <c r="N875" i="2"/>
  <c r="Q875" i="2" s="1"/>
  <c r="N876" i="2"/>
  <c r="Q876" i="2" s="1"/>
  <c r="N877" i="2"/>
  <c r="Q877" i="2" s="1"/>
  <c r="N878" i="2"/>
  <c r="Q878" i="2" s="1"/>
  <c r="N879" i="2"/>
  <c r="Q879" i="2" s="1"/>
  <c r="N880" i="2"/>
  <c r="Q880" i="2" s="1"/>
  <c r="N881" i="2"/>
  <c r="Q881" i="2" s="1"/>
  <c r="N883" i="2"/>
  <c r="Q883" i="2" s="1"/>
  <c r="N884" i="2"/>
  <c r="Q884" i="2" s="1"/>
  <c r="N885" i="2"/>
  <c r="Q885" i="2" s="1"/>
  <c r="N886" i="2"/>
  <c r="Q886" i="2" s="1"/>
  <c r="N887" i="2"/>
  <c r="Q887" i="2" s="1"/>
  <c r="N888" i="2"/>
  <c r="Q888" i="2" s="1"/>
  <c r="N889" i="2"/>
  <c r="Q889" i="2" s="1"/>
  <c r="N890" i="2"/>
  <c r="Q890" i="2" s="1"/>
  <c r="N891" i="2"/>
  <c r="Q891" i="2" s="1"/>
  <c r="N892" i="2"/>
  <c r="Q892" i="2" s="1"/>
  <c r="N893" i="2"/>
  <c r="Q893" i="2" s="1"/>
  <c r="N894" i="2"/>
  <c r="Q894" i="2" s="1"/>
  <c r="N895" i="2"/>
  <c r="Q895" i="2" s="1"/>
  <c r="N896" i="2"/>
  <c r="Q896" i="2" s="1"/>
  <c r="N897" i="2"/>
  <c r="Q897" i="2" s="1"/>
  <c r="N898" i="2"/>
  <c r="Q898" i="2" s="1"/>
  <c r="N899" i="2"/>
  <c r="Q899" i="2" s="1"/>
  <c r="N900" i="2"/>
  <c r="Q900" i="2" s="1"/>
  <c r="N901" i="2"/>
  <c r="Q901" i="2" s="1"/>
  <c r="N902" i="2"/>
  <c r="Q902" i="2" s="1"/>
  <c r="N903" i="2"/>
  <c r="Q903" i="2" s="1"/>
  <c r="N904" i="2"/>
  <c r="Q904" i="2" s="1"/>
  <c r="N905" i="2"/>
  <c r="Q905" i="2" s="1"/>
  <c r="N906" i="2"/>
  <c r="Q906" i="2" s="1"/>
  <c r="N907" i="2"/>
  <c r="Q907" i="2" s="1"/>
  <c r="N908" i="2"/>
  <c r="Q908" i="2" s="1"/>
  <c r="N909" i="2"/>
  <c r="Q909" i="2" s="1"/>
  <c r="N910" i="2"/>
  <c r="Q910" i="2" s="1"/>
  <c r="N911" i="2"/>
  <c r="Q911" i="2" s="1"/>
  <c r="N912" i="2"/>
  <c r="Q912" i="2" s="1"/>
  <c r="N913" i="2"/>
  <c r="Q913" i="2" s="1"/>
  <c r="N914" i="2"/>
  <c r="Q914" i="2" s="1"/>
  <c r="N915" i="2"/>
  <c r="Q915" i="2" s="1"/>
  <c r="N916" i="2"/>
  <c r="Q916" i="2" s="1"/>
  <c r="N917" i="2"/>
  <c r="Q917" i="2" s="1"/>
  <c r="N919" i="2"/>
  <c r="Q919" i="2" s="1"/>
  <c r="N920" i="2"/>
  <c r="Q920" i="2" s="1"/>
  <c r="N921" i="2"/>
  <c r="Q921" i="2" s="1"/>
  <c r="N922" i="2"/>
  <c r="Q922" i="2" s="1"/>
  <c r="N923" i="2"/>
  <c r="Q923" i="2" s="1"/>
  <c r="N924" i="2"/>
  <c r="Q924" i="2" s="1"/>
  <c r="N925" i="2"/>
  <c r="Q925" i="2" s="1"/>
  <c r="N926" i="2"/>
  <c r="Q926" i="2" s="1"/>
  <c r="N927" i="2"/>
  <c r="Q927" i="2" s="1"/>
  <c r="N928" i="2"/>
  <c r="Q928" i="2" s="1"/>
  <c r="N930" i="2"/>
  <c r="Q930" i="2" s="1"/>
  <c r="N931" i="2"/>
  <c r="Q931" i="2" s="1"/>
  <c r="N932" i="2"/>
  <c r="Q932" i="2" s="1"/>
  <c r="N933" i="2"/>
  <c r="Q933" i="2" s="1"/>
  <c r="N934" i="2"/>
  <c r="Q934" i="2" s="1"/>
  <c r="N935" i="2"/>
  <c r="Q935" i="2" s="1"/>
  <c r="N936" i="2"/>
  <c r="Q936" i="2" s="1"/>
  <c r="N937" i="2"/>
  <c r="Q937" i="2" s="1"/>
  <c r="N938" i="2"/>
  <c r="Q938" i="2" s="1"/>
  <c r="N939" i="2"/>
  <c r="Q939" i="2" s="1"/>
  <c r="N940" i="2"/>
  <c r="Q940" i="2" s="1"/>
  <c r="N941" i="2"/>
  <c r="Q941" i="2" s="1"/>
  <c r="N942" i="2"/>
  <c r="Q942" i="2" s="1"/>
  <c r="N943" i="2"/>
  <c r="Q943" i="2" s="1"/>
  <c r="N944" i="2"/>
  <c r="Q944" i="2" s="1"/>
  <c r="N945" i="2"/>
  <c r="Q945" i="2" s="1"/>
  <c r="N946" i="2"/>
  <c r="Q946" i="2" s="1"/>
  <c r="N947" i="2"/>
  <c r="Q947" i="2" s="1"/>
  <c r="N948" i="2"/>
  <c r="Q948" i="2" s="1"/>
  <c r="N949" i="2"/>
  <c r="Q949" i="2" s="1"/>
  <c r="N950" i="2"/>
  <c r="Q950" i="2" s="1"/>
  <c r="N951" i="2"/>
  <c r="Q951" i="2" s="1"/>
  <c r="N952" i="2"/>
  <c r="Q952" i="2" s="1"/>
  <c r="N953" i="2"/>
  <c r="Q953" i="2" s="1"/>
  <c r="N955" i="2"/>
  <c r="Q955" i="2" s="1"/>
  <c r="N956" i="2"/>
  <c r="Q956" i="2" s="1"/>
  <c r="N957" i="2"/>
  <c r="Q957" i="2" s="1"/>
  <c r="N958" i="2"/>
  <c r="Q958" i="2" s="1"/>
  <c r="N959" i="2"/>
  <c r="Q959" i="2" s="1"/>
  <c r="N960" i="2"/>
  <c r="Q960" i="2" s="1"/>
  <c r="N961" i="2"/>
  <c r="Q961" i="2" s="1"/>
  <c r="N962" i="2"/>
  <c r="Q962" i="2" s="1"/>
  <c r="N963" i="2"/>
  <c r="Q963" i="2" s="1"/>
  <c r="N964" i="2"/>
  <c r="Q964" i="2" s="1"/>
  <c r="N965" i="2"/>
  <c r="Q965" i="2" s="1"/>
  <c r="N966" i="2"/>
  <c r="Q966" i="2" s="1"/>
  <c r="N967" i="2"/>
  <c r="Q967" i="2" s="1"/>
  <c r="N968" i="2"/>
  <c r="Q968" i="2" s="1"/>
  <c r="N969" i="2"/>
  <c r="Q969" i="2" s="1"/>
  <c r="N970" i="2"/>
  <c r="Q970" i="2" s="1"/>
  <c r="N971" i="2"/>
  <c r="Q971" i="2" s="1"/>
  <c r="N972" i="2"/>
  <c r="Q972" i="2" s="1"/>
  <c r="N973" i="2"/>
  <c r="Q973" i="2" s="1"/>
  <c r="N974" i="2"/>
  <c r="Q974" i="2" s="1"/>
  <c r="N975" i="2"/>
  <c r="Q975" i="2" s="1"/>
  <c r="N976" i="2"/>
  <c r="Q976" i="2" s="1"/>
  <c r="N977" i="2"/>
  <c r="Q977" i="2" s="1"/>
  <c r="N978" i="2"/>
  <c r="Q978" i="2" s="1"/>
  <c r="N979" i="2"/>
  <c r="Q979" i="2" s="1"/>
  <c r="N980" i="2"/>
  <c r="Q980" i="2" s="1"/>
  <c r="N981" i="2"/>
  <c r="Q981" i="2" s="1"/>
  <c r="N982" i="2"/>
  <c r="Q982" i="2" s="1"/>
  <c r="N983" i="2"/>
  <c r="Q983" i="2" s="1"/>
  <c r="N984" i="2"/>
  <c r="Q984" i="2" s="1"/>
  <c r="N985" i="2"/>
  <c r="Q985" i="2" s="1"/>
  <c r="N986" i="2"/>
  <c r="Q986" i="2" s="1"/>
  <c r="N987" i="2"/>
  <c r="Q987" i="2" s="1"/>
  <c r="N988" i="2"/>
  <c r="Q988" i="2" s="1"/>
  <c r="N989" i="2"/>
  <c r="Q989" i="2" s="1"/>
  <c r="N990" i="2"/>
  <c r="Q990" i="2" s="1"/>
  <c r="N991" i="2"/>
  <c r="Q991" i="2" s="1"/>
  <c r="N992" i="2"/>
  <c r="Q992" i="2" s="1"/>
  <c r="N993" i="2"/>
  <c r="Q993" i="2" s="1"/>
  <c r="N994" i="2"/>
  <c r="Q994" i="2" s="1"/>
  <c r="N995" i="2"/>
  <c r="Q995" i="2" s="1"/>
  <c r="N996" i="2"/>
  <c r="Q996" i="2" s="1"/>
  <c r="N997" i="2"/>
  <c r="Q997" i="2" s="1"/>
  <c r="N999" i="2"/>
  <c r="Q999" i="2" s="1"/>
  <c r="N1000" i="2"/>
  <c r="Q1000" i="2" s="1"/>
  <c r="N1001" i="2"/>
  <c r="Q1001" i="2" s="1"/>
  <c r="N1002" i="2"/>
  <c r="Q1002" i="2" s="1"/>
  <c r="N1003" i="2"/>
  <c r="Q1003" i="2" s="1"/>
  <c r="N1004" i="2"/>
  <c r="Q1004" i="2" s="1"/>
  <c r="N1006" i="2"/>
  <c r="Q1006" i="2" s="1"/>
  <c r="N1007" i="2"/>
  <c r="Q1007" i="2" s="1"/>
  <c r="N1008" i="2"/>
  <c r="Q1008" i="2" s="1"/>
  <c r="N1009" i="2"/>
  <c r="Q1009" i="2" s="1"/>
  <c r="N1010" i="2"/>
  <c r="Q1010" i="2" s="1"/>
  <c r="N1011" i="2"/>
  <c r="Q1011" i="2" s="1"/>
  <c r="N1012" i="2"/>
  <c r="Q1012" i="2" s="1"/>
  <c r="N1013" i="2"/>
  <c r="Q1013" i="2" s="1"/>
  <c r="N1014" i="2"/>
  <c r="Q1014" i="2" s="1"/>
  <c r="N1015" i="2"/>
  <c r="Q1015" i="2" s="1"/>
  <c r="N1016" i="2"/>
  <c r="Q1016" i="2" s="1"/>
  <c r="N1017" i="2"/>
  <c r="Q1017" i="2" s="1"/>
  <c r="N1018" i="2"/>
  <c r="Q1018" i="2" s="1"/>
  <c r="N1019" i="2"/>
  <c r="Q1019" i="2" s="1"/>
  <c r="N1020" i="2"/>
  <c r="Q1020" i="2" s="1"/>
  <c r="N1021" i="2"/>
  <c r="Q1021" i="2" s="1"/>
  <c r="N1022" i="2"/>
  <c r="Q1022" i="2" s="1"/>
  <c r="N1023" i="2"/>
  <c r="Q1023" i="2" s="1"/>
  <c r="N1024" i="2"/>
  <c r="Q1024" i="2" s="1"/>
  <c r="N1025" i="2"/>
  <c r="Q1025" i="2" s="1"/>
  <c r="N1026" i="2"/>
  <c r="Q1026" i="2" s="1"/>
  <c r="N1027" i="2"/>
  <c r="Q1027" i="2" s="1"/>
  <c r="N1028" i="2"/>
  <c r="Q1028" i="2" s="1"/>
  <c r="N1029" i="2"/>
  <c r="Q1029" i="2" s="1"/>
  <c r="N1030" i="2"/>
  <c r="Q1030" i="2" s="1"/>
  <c r="N1031" i="2"/>
  <c r="Q1031" i="2" s="1"/>
  <c r="N1032" i="2"/>
  <c r="Q1032" i="2" s="1"/>
  <c r="N1033" i="2"/>
  <c r="Q1033" i="2" s="1"/>
  <c r="N1034" i="2"/>
  <c r="Q1034" i="2" s="1"/>
  <c r="N1035" i="2"/>
  <c r="Q1035" i="2" s="1"/>
  <c r="N1036" i="2"/>
  <c r="Q1036" i="2" s="1"/>
  <c r="N1037" i="2"/>
  <c r="Q1037" i="2" s="1"/>
  <c r="N1038" i="2"/>
  <c r="Q1038" i="2" s="1"/>
  <c r="N1039" i="2"/>
  <c r="Q1039" i="2" s="1"/>
  <c r="N1040" i="2"/>
  <c r="Q1040" i="2" s="1"/>
  <c r="N1041" i="2"/>
  <c r="Q1041" i="2" s="1"/>
  <c r="N1042" i="2"/>
  <c r="Q1042" i="2" s="1"/>
  <c r="N1043" i="2"/>
  <c r="Q1043" i="2" s="1"/>
  <c r="N1044" i="2"/>
  <c r="Q1044" i="2" s="1"/>
  <c r="N1046" i="2"/>
  <c r="Q1046" i="2" s="1"/>
  <c r="N1047" i="2"/>
  <c r="Q1047" i="2" s="1"/>
  <c r="N1048" i="2"/>
  <c r="Q1048" i="2" s="1"/>
  <c r="N1049" i="2"/>
  <c r="Q1049" i="2" s="1"/>
  <c r="N1050" i="2"/>
  <c r="Q1050" i="2" s="1"/>
  <c r="N1051" i="2"/>
  <c r="Q1051" i="2" s="1"/>
  <c r="N1052" i="2"/>
  <c r="Q1052" i="2" s="1"/>
  <c r="N1053" i="2"/>
  <c r="Q1053" i="2" s="1"/>
  <c r="N1054" i="2"/>
  <c r="Q1054" i="2" s="1"/>
  <c r="N1055" i="2"/>
  <c r="Q1055" i="2" s="1"/>
  <c r="N1056" i="2"/>
  <c r="Q1056" i="2" s="1"/>
  <c r="N1057" i="2"/>
  <c r="Q1057" i="2" s="1"/>
  <c r="N1058" i="2"/>
  <c r="Q1058" i="2" s="1"/>
  <c r="N1059" i="2"/>
  <c r="Q1059" i="2" s="1"/>
  <c r="N1060" i="2"/>
  <c r="Q1060" i="2" s="1"/>
  <c r="N1061" i="2"/>
  <c r="Q1061" i="2" s="1"/>
  <c r="N1062" i="2"/>
  <c r="Q1062" i="2" s="1"/>
  <c r="N1063" i="2"/>
  <c r="Q1063" i="2" s="1"/>
  <c r="N1064" i="2"/>
  <c r="Q1064" i="2" s="1"/>
  <c r="N1065" i="2"/>
  <c r="Q1065" i="2" s="1"/>
  <c r="N1066" i="2"/>
  <c r="Q1066" i="2" s="1"/>
  <c r="N1067" i="2"/>
  <c r="Q1067" i="2" s="1"/>
  <c r="N1068" i="2"/>
  <c r="Q1068" i="2" s="1"/>
  <c r="N1069" i="2"/>
  <c r="Q1069" i="2" s="1"/>
  <c r="N1070" i="2"/>
  <c r="Q1070" i="2" s="1"/>
  <c r="N1071" i="2"/>
  <c r="Q1071" i="2" s="1"/>
  <c r="N1072" i="2"/>
  <c r="Q1072" i="2" s="1"/>
  <c r="N1074" i="2"/>
  <c r="Q1074" i="2" s="1"/>
  <c r="N1075" i="2"/>
  <c r="Q1075" i="2" s="1"/>
  <c r="N1076" i="2"/>
  <c r="Q1076" i="2" s="1"/>
  <c r="N1077" i="2"/>
  <c r="Q1077" i="2" s="1"/>
  <c r="N1078" i="2"/>
  <c r="Q1078" i="2" s="1"/>
  <c r="N1079" i="2"/>
  <c r="Q1079" i="2" s="1"/>
  <c r="N1080" i="2"/>
  <c r="Q1080" i="2" s="1"/>
  <c r="N1081" i="2"/>
  <c r="Q1081" i="2" s="1"/>
  <c r="N1082" i="2"/>
  <c r="Q1082" i="2" s="1"/>
  <c r="N1083" i="2"/>
  <c r="Q1083" i="2" s="1"/>
  <c r="N1084" i="2"/>
  <c r="Q1084" i="2" s="1"/>
  <c r="N1085" i="2"/>
  <c r="Q1085" i="2" s="1"/>
  <c r="N1086" i="2"/>
  <c r="Q1086" i="2" s="1"/>
  <c r="N1087" i="2"/>
  <c r="Q1087" i="2" s="1"/>
  <c r="N1088" i="2"/>
  <c r="Q1088" i="2" s="1"/>
  <c r="N1089" i="2"/>
  <c r="Q1089" i="2" s="1"/>
  <c r="N1091" i="2"/>
  <c r="Q1091" i="2" s="1"/>
  <c r="N1092" i="2"/>
  <c r="Q1092" i="2" s="1"/>
  <c r="N1093" i="2"/>
  <c r="Q1093" i="2" s="1"/>
  <c r="N1094" i="2"/>
  <c r="Q1094" i="2" s="1"/>
  <c r="N1095" i="2"/>
  <c r="Q1095" i="2" s="1"/>
  <c r="N1096" i="2"/>
  <c r="Q1096" i="2" s="1"/>
  <c r="N1097" i="2"/>
  <c r="Q1097" i="2" s="1"/>
  <c r="N1098" i="2"/>
  <c r="Q1098" i="2" s="1"/>
  <c r="N1099" i="2"/>
  <c r="Q1099" i="2" s="1"/>
  <c r="N1100" i="2"/>
  <c r="Q1100" i="2" s="1"/>
  <c r="N1101" i="2"/>
  <c r="Q1101" i="2" s="1"/>
  <c r="N1102" i="2"/>
  <c r="Q1102" i="2" s="1"/>
  <c r="N1103" i="2"/>
  <c r="Q1103" i="2" s="1"/>
  <c r="N1104" i="2"/>
  <c r="Q1104" i="2" s="1"/>
  <c r="N1105" i="2"/>
  <c r="Q1105" i="2" s="1"/>
  <c r="N1106" i="2"/>
  <c r="Q1106" i="2" s="1"/>
  <c r="N1107" i="2"/>
  <c r="Q1107" i="2" s="1"/>
  <c r="N1108" i="2"/>
  <c r="Q1108" i="2" s="1"/>
  <c r="N1109" i="2"/>
  <c r="Q1109" i="2" s="1"/>
  <c r="N1110" i="2"/>
  <c r="Q1110" i="2" s="1"/>
  <c r="N1112" i="2"/>
  <c r="Q1112" i="2" s="1"/>
  <c r="N1113" i="2"/>
  <c r="Q1113" i="2" s="1"/>
  <c r="N1114" i="2"/>
  <c r="Q1114" i="2" s="1"/>
  <c r="N1115" i="2"/>
  <c r="Q1115" i="2" s="1"/>
  <c r="N1116" i="2"/>
  <c r="Q1116" i="2" s="1"/>
  <c r="N1117" i="2"/>
  <c r="Q1117" i="2" s="1"/>
  <c r="N1118" i="2"/>
  <c r="Q1118" i="2" s="1"/>
  <c r="N1119" i="2"/>
  <c r="Q1119" i="2" s="1"/>
  <c r="N1120" i="2"/>
  <c r="Q1120" i="2" s="1"/>
  <c r="N1121" i="2"/>
  <c r="Q1121" i="2" s="1"/>
  <c r="N1122" i="2"/>
  <c r="Q1122" i="2" s="1"/>
  <c r="N1123" i="2"/>
  <c r="Q1123" i="2" s="1"/>
  <c r="N1124" i="2"/>
  <c r="Q1124" i="2" s="1"/>
  <c r="N1125" i="2"/>
  <c r="Q1125" i="2" s="1"/>
  <c r="N1126" i="2"/>
  <c r="Q1126" i="2" s="1"/>
  <c r="N1127" i="2"/>
  <c r="Q1127" i="2" s="1"/>
  <c r="N1128" i="2"/>
  <c r="Q1128" i="2" s="1"/>
  <c r="N1129" i="2"/>
  <c r="Q1129" i="2" s="1"/>
  <c r="N1130" i="2"/>
  <c r="Q1130" i="2" s="1"/>
  <c r="N1131" i="2"/>
  <c r="Q1131" i="2" s="1"/>
  <c r="N1132" i="2"/>
  <c r="Q1132" i="2" s="1"/>
  <c r="N1133" i="2"/>
  <c r="Q1133" i="2" s="1"/>
  <c r="N1134" i="2"/>
  <c r="Q1134" i="2" s="1"/>
  <c r="N1135" i="2"/>
  <c r="Q1135" i="2" s="1"/>
  <c r="N1136" i="2"/>
  <c r="Q1136" i="2" s="1"/>
  <c r="N1137" i="2"/>
  <c r="Q1137" i="2" s="1"/>
  <c r="N1138" i="2"/>
  <c r="Q1138" i="2" s="1"/>
  <c r="N1139" i="2"/>
  <c r="Q1139" i="2" s="1"/>
  <c r="N1140" i="2"/>
  <c r="Q1140" i="2" s="1"/>
  <c r="N1141" i="2"/>
  <c r="Q1141" i="2" s="1"/>
  <c r="N1142" i="2"/>
  <c r="Q1142" i="2" s="1"/>
  <c r="N1143" i="2"/>
  <c r="Q1143" i="2" s="1"/>
  <c r="N1144" i="2"/>
  <c r="Q1144" i="2" s="1"/>
  <c r="N1145" i="2"/>
  <c r="Q1145" i="2" s="1"/>
  <c r="N1146" i="2"/>
  <c r="Q1146" i="2" s="1"/>
  <c r="N1147" i="2"/>
  <c r="Q1147" i="2" s="1"/>
  <c r="N1148" i="2"/>
  <c r="Q1148" i="2" s="1"/>
  <c r="N1149" i="2"/>
  <c r="Q1149" i="2" s="1"/>
  <c r="N1150" i="2"/>
  <c r="Q1150" i="2" s="1"/>
  <c r="N1151" i="2"/>
  <c r="Q1151" i="2" s="1"/>
  <c r="N1152" i="2"/>
  <c r="Q1152" i="2" s="1"/>
  <c r="N1153" i="2"/>
  <c r="Q1153" i="2" s="1"/>
  <c r="N1154" i="2"/>
  <c r="Q1154" i="2" s="1"/>
  <c r="N1155" i="2"/>
  <c r="Q1155" i="2" s="1"/>
  <c r="N1156" i="2"/>
  <c r="Q1156" i="2" s="1"/>
  <c r="N1157" i="2"/>
  <c r="Q1157" i="2" s="1"/>
  <c r="N1158" i="2"/>
  <c r="Q1158" i="2" s="1"/>
  <c r="N1159" i="2"/>
  <c r="Q1159" i="2" s="1"/>
  <c r="N1160" i="2"/>
  <c r="Q1160" i="2" s="1"/>
  <c r="N1161" i="2"/>
  <c r="Q1161" i="2" s="1"/>
  <c r="N1162" i="2"/>
  <c r="Q1162" i="2" s="1"/>
  <c r="N1163" i="2"/>
  <c r="Q1163" i="2" s="1"/>
  <c r="N1164" i="2"/>
  <c r="Q1164" i="2" s="1"/>
  <c r="N1165" i="2"/>
  <c r="Q1165" i="2" s="1"/>
  <c r="N1166" i="2"/>
  <c r="Q1166" i="2" s="1"/>
  <c r="N1167" i="2"/>
  <c r="Q1167" i="2" s="1"/>
  <c r="N1168" i="2"/>
  <c r="Q1168" i="2" s="1"/>
  <c r="N1170" i="2"/>
  <c r="Q1170" i="2" s="1"/>
  <c r="N1171" i="2"/>
  <c r="Q1171" i="2" s="1"/>
  <c r="N1172" i="2"/>
  <c r="Q1172" i="2" s="1"/>
  <c r="N1173" i="2"/>
  <c r="Q1173" i="2" s="1"/>
  <c r="N1175" i="2"/>
  <c r="Q1175" i="2" s="1"/>
  <c r="N1176" i="2"/>
  <c r="Q1176" i="2" s="1"/>
  <c r="N1177" i="2"/>
  <c r="Q1177" i="2" s="1"/>
  <c r="N1178" i="2"/>
  <c r="Q1178" i="2" s="1"/>
  <c r="N1179" i="2"/>
  <c r="Q1179" i="2" s="1"/>
  <c r="N1180" i="2"/>
  <c r="Q1180" i="2" s="1"/>
  <c r="N1181" i="2"/>
  <c r="Q1181" i="2" s="1"/>
  <c r="N1182" i="2"/>
  <c r="Q1182" i="2" s="1"/>
  <c r="N1183" i="2"/>
  <c r="Q1183" i="2" s="1"/>
  <c r="N1184" i="2"/>
  <c r="Q1184" i="2" s="1"/>
  <c r="N1186" i="2"/>
  <c r="Q1186" i="2" s="1"/>
  <c r="N1187" i="2"/>
  <c r="Q1187" i="2" s="1"/>
  <c r="N1188" i="2"/>
  <c r="Q1188" i="2" s="1"/>
  <c r="N1189" i="2"/>
  <c r="Q1189" i="2" s="1"/>
  <c r="N1190" i="2"/>
  <c r="Q1190" i="2" s="1"/>
  <c r="N1192" i="2"/>
  <c r="Q1192" i="2" s="1"/>
  <c r="N1193" i="2"/>
  <c r="Q1193" i="2" s="1"/>
  <c r="N1194" i="2"/>
  <c r="Q1194" i="2" s="1"/>
  <c r="N1195" i="2"/>
  <c r="Q1195" i="2" s="1"/>
  <c r="N1197" i="2"/>
  <c r="Q1197" i="2" s="1"/>
  <c r="N1198" i="2"/>
  <c r="Q1198" i="2" s="1"/>
  <c r="N1200" i="2"/>
  <c r="Q1200" i="2" s="1"/>
  <c r="N1201" i="2"/>
  <c r="Q1201" i="2" s="1"/>
  <c r="N1202" i="2"/>
  <c r="Q1202" i="2" s="1"/>
  <c r="N1203" i="2"/>
  <c r="Q1203" i="2" s="1"/>
  <c r="N1204" i="2"/>
  <c r="Q1204" i="2" s="1"/>
  <c r="N1206" i="2"/>
  <c r="Q1206" i="2" s="1"/>
  <c r="N1207" i="2"/>
  <c r="Q1207" i="2" s="1"/>
  <c r="N1208" i="2"/>
  <c r="Q1208" i="2" s="1"/>
  <c r="N1209" i="2"/>
  <c r="Q1209" i="2" s="1"/>
  <c r="N1210" i="2"/>
  <c r="Q1210" i="2" s="1"/>
  <c r="N1211" i="2"/>
  <c r="Q1211" i="2" s="1"/>
  <c r="N1213" i="2"/>
  <c r="Q1213" i="2" s="1"/>
  <c r="N1214" i="2"/>
  <c r="Q1214" i="2" s="1"/>
  <c r="N1215" i="2"/>
  <c r="Q1215" i="2" s="1"/>
  <c r="N1216" i="2"/>
  <c r="Q1216" i="2" s="1"/>
  <c r="N1218" i="2"/>
  <c r="Q1218" i="2" s="1"/>
  <c r="N1219" i="2"/>
  <c r="Q1219" i="2" s="1"/>
  <c r="N1220" i="2"/>
  <c r="Q1220" i="2" s="1"/>
  <c r="N1221" i="2"/>
  <c r="Q1221" i="2" s="1"/>
  <c r="N1222" i="2"/>
  <c r="Q1222" i="2" s="1"/>
  <c r="N1223" i="2"/>
  <c r="Q1223" i="2" s="1"/>
  <c r="N1224" i="2"/>
  <c r="Q1224" i="2" s="1"/>
  <c r="N1225" i="2"/>
  <c r="Q1225" i="2" s="1"/>
  <c r="N1226" i="2"/>
  <c r="Q1226" i="2" s="1"/>
  <c r="N1227" i="2"/>
  <c r="Q1227" i="2" s="1"/>
  <c r="N1228" i="2"/>
  <c r="Q1228" i="2" s="1"/>
  <c r="N1229" i="2"/>
  <c r="Q1229" i="2" s="1"/>
  <c r="N1230" i="2"/>
  <c r="Q1230" i="2" s="1"/>
  <c r="N1231" i="2"/>
  <c r="Q1231" i="2" s="1"/>
  <c r="N1232" i="2"/>
  <c r="Q1232" i="2" s="1"/>
  <c r="N1233" i="2"/>
  <c r="Q1233" i="2" s="1"/>
  <c r="N1234" i="2"/>
  <c r="Q1234" i="2" s="1"/>
  <c r="N1235" i="2"/>
  <c r="Q1235" i="2" s="1"/>
  <c r="N1236" i="2"/>
  <c r="Q1236" i="2" s="1"/>
  <c r="N1237" i="2"/>
  <c r="Q1237" i="2" s="1"/>
  <c r="N1238" i="2"/>
  <c r="Q1238" i="2" s="1"/>
  <c r="N1239" i="2"/>
  <c r="Q1239" i="2" s="1"/>
  <c r="N1240" i="2"/>
  <c r="Q1240" i="2" s="1"/>
  <c r="N1241" i="2"/>
  <c r="Q1241" i="2" s="1"/>
  <c r="N1242" i="2"/>
  <c r="Q1242" i="2" s="1"/>
  <c r="N1243" i="2"/>
  <c r="Q1243" i="2" s="1"/>
  <c r="N1244" i="2"/>
  <c r="Q1244" i="2" s="1"/>
  <c r="N1245" i="2"/>
  <c r="Q1245" i="2" s="1"/>
  <c r="N1247" i="2"/>
  <c r="Q1247" i="2" s="1"/>
  <c r="N1248" i="2"/>
  <c r="Q1248" i="2" s="1"/>
  <c r="N1249" i="2"/>
  <c r="Q1249" i="2" s="1"/>
  <c r="N1250" i="2"/>
  <c r="Q1250" i="2" s="1"/>
  <c r="N1251" i="2"/>
  <c r="Q1251" i="2" s="1"/>
  <c r="N1252" i="2"/>
  <c r="Q1252" i="2" s="1"/>
  <c r="N1253" i="2"/>
  <c r="Q1253" i="2" s="1"/>
  <c r="N1254" i="2"/>
  <c r="Q1254" i="2" s="1"/>
  <c r="N1255" i="2"/>
  <c r="Q1255" i="2" s="1"/>
  <c r="N1256" i="2"/>
  <c r="Q1256" i="2" s="1"/>
  <c r="N1257" i="2"/>
  <c r="Q1257" i="2" s="1"/>
  <c r="N1258" i="2"/>
  <c r="Q1258" i="2" s="1"/>
  <c r="N1259" i="2"/>
  <c r="Q1259" i="2" s="1"/>
  <c r="N1260" i="2"/>
  <c r="Q1260" i="2" s="1"/>
  <c r="N1261" i="2"/>
  <c r="Q1261" i="2" s="1"/>
  <c r="N1262" i="2"/>
  <c r="Q1262" i="2" s="1"/>
  <c r="N1263" i="2"/>
  <c r="Q1263" i="2" s="1"/>
  <c r="N1264" i="2"/>
  <c r="Q1264" i="2" s="1"/>
  <c r="N1265" i="2"/>
  <c r="Q1265" i="2" s="1"/>
  <c r="N1266" i="2"/>
  <c r="Q1266" i="2" s="1"/>
  <c r="N1267" i="2"/>
  <c r="Q1267" i="2" s="1"/>
  <c r="N1269" i="2"/>
  <c r="Q1269" i="2" s="1"/>
  <c r="N1270" i="2"/>
  <c r="Q1270" i="2" s="1"/>
  <c r="N1271" i="2"/>
  <c r="Q1271" i="2" s="1"/>
  <c r="N1272" i="2"/>
  <c r="Q1272" i="2" s="1"/>
  <c r="N1273" i="2"/>
  <c r="Q1273" i="2" s="1"/>
  <c r="N1274" i="2"/>
  <c r="Q1274" i="2" s="1"/>
  <c r="N1275" i="2"/>
  <c r="Q1275" i="2" s="1"/>
  <c r="N1276" i="2"/>
  <c r="Q1276" i="2" s="1"/>
  <c r="N1277" i="2"/>
  <c r="Q1277" i="2" s="1"/>
  <c r="N1278" i="2"/>
  <c r="Q1278" i="2" s="1"/>
  <c r="N1279" i="2"/>
  <c r="Q1279" i="2" s="1"/>
  <c r="N1280" i="2"/>
  <c r="Q1280" i="2" s="1"/>
  <c r="N1281" i="2"/>
  <c r="Q1281" i="2" s="1"/>
  <c r="N1282" i="2"/>
  <c r="Q1282" i="2" s="1"/>
  <c r="N1283" i="2"/>
  <c r="Q1283" i="2" s="1"/>
  <c r="N1284" i="2"/>
  <c r="Q1284" i="2" s="1"/>
  <c r="N1285" i="2"/>
  <c r="Q1285" i="2" s="1"/>
  <c r="N1286" i="2"/>
  <c r="Q1286" i="2" s="1"/>
  <c r="N1287" i="2"/>
  <c r="Q1287" i="2" s="1"/>
  <c r="N1288" i="2"/>
  <c r="Q1288" i="2" s="1"/>
  <c r="N1289" i="2"/>
  <c r="Q1289" i="2" s="1"/>
  <c r="N1290" i="2"/>
  <c r="Q1290" i="2" s="1"/>
  <c r="N1291" i="2"/>
  <c r="Q1291" i="2" s="1"/>
  <c r="N1292" i="2"/>
  <c r="Q1292" i="2" s="1"/>
  <c r="N1293" i="2"/>
  <c r="Q1293" i="2" s="1"/>
  <c r="N1294" i="2"/>
  <c r="Q1294" i="2" s="1"/>
  <c r="N1295" i="2"/>
  <c r="Q1295" i="2" s="1"/>
  <c r="N1296" i="2"/>
  <c r="Q1296" i="2" s="1"/>
  <c r="N1297" i="2"/>
  <c r="Q1297" i="2" s="1"/>
  <c r="N1298" i="2"/>
  <c r="Q1298" i="2" s="1"/>
  <c r="N1299" i="2"/>
  <c r="Q1299" i="2" s="1"/>
  <c r="N1300" i="2"/>
  <c r="Q1300" i="2" s="1"/>
  <c r="N1301" i="2"/>
  <c r="Q1301" i="2" s="1"/>
  <c r="N1302" i="2"/>
  <c r="Q1302" i="2" s="1"/>
  <c r="N1303" i="2"/>
  <c r="Q1303" i="2" s="1"/>
  <c r="N1305" i="2"/>
  <c r="Q1305" i="2" s="1"/>
  <c r="N1306" i="2"/>
  <c r="Q1306" i="2" s="1"/>
  <c r="N1307" i="2"/>
  <c r="Q1307" i="2" s="1"/>
  <c r="N1308" i="2"/>
  <c r="Q1308" i="2" s="1"/>
  <c r="N1309" i="2"/>
  <c r="Q1309" i="2" s="1"/>
  <c r="N1310" i="2"/>
  <c r="Q1310" i="2" s="1"/>
  <c r="N1311" i="2"/>
  <c r="Q1311" i="2" s="1"/>
  <c r="N1312" i="2"/>
  <c r="Q1312" i="2" s="1"/>
  <c r="N1313" i="2"/>
  <c r="Q1313" i="2" s="1"/>
  <c r="N1314" i="2"/>
  <c r="Q1314" i="2" s="1"/>
  <c r="N1315" i="2"/>
  <c r="Q1315" i="2" s="1"/>
  <c r="N1316" i="2"/>
  <c r="Q1316" i="2" s="1"/>
  <c r="N1317" i="2"/>
  <c r="Q1317" i="2" s="1"/>
  <c r="N1318" i="2"/>
  <c r="Q1318" i="2" s="1"/>
  <c r="N1319" i="2"/>
  <c r="Q1319" i="2" s="1"/>
  <c r="N1320" i="2"/>
  <c r="Q1320" i="2" s="1"/>
  <c r="N1321" i="2"/>
  <c r="Q1321" i="2" s="1"/>
  <c r="N1322" i="2"/>
  <c r="Q1322" i="2" s="1"/>
  <c r="N1323" i="2"/>
  <c r="Q1323" i="2" s="1"/>
  <c r="N1324" i="2"/>
  <c r="Q1324" i="2" s="1"/>
  <c r="N1325" i="2"/>
  <c r="Q1325" i="2" s="1"/>
  <c r="N1326" i="2"/>
  <c r="Q1326" i="2" s="1"/>
  <c r="N1327" i="2"/>
  <c r="Q1327" i="2" s="1"/>
  <c r="N1328" i="2"/>
  <c r="Q1328" i="2" s="1"/>
  <c r="N1329" i="2"/>
  <c r="Q1329" i="2" s="1"/>
  <c r="N1330" i="2"/>
  <c r="Q1330" i="2" s="1"/>
  <c r="N1331" i="2"/>
  <c r="Q1331" i="2" s="1"/>
  <c r="N1332" i="2"/>
  <c r="Q1332" i="2" s="1"/>
  <c r="N1334" i="2"/>
  <c r="Q1334" i="2" s="1"/>
  <c r="N1335" i="2"/>
  <c r="Q1335" i="2" s="1"/>
  <c r="N1336" i="2"/>
  <c r="Q1336" i="2" s="1"/>
  <c r="N1337" i="2"/>
  <c r="Q1337" i="2" s="1"/>
  <c r="N1338" i="2"/>
  <c r="Q1338" i="2" s="1"/>
  <c r="N1339" i="2"/>
  <c r="Q1339" i="2" s="1"/>
  <c r="N1340" i="2"/>
  <c r="Q1340" i="2" s="1"/>
  <c r="N1341" i="2"/>
  <c r="Q1341" i="2" s="1"/>
  <c r="N1342" i="2"/>
  <c r="Q1342" i="2" s="1"/>
  <c r="N1343" i="2"/>
  <c r="Q1343" i="2" s="1"/>
  <c r="N1345" i="2"/>
  <c r="Q1345" i="2" s="1"/>
  <c r="N1346" i="2"/>
  <c r="Q1346" i="2" s="1"/>
  <c r="N1347" i="2"/>
  <c r="Q1347" i="2" s="1"/>
  <c r="N1348" i="2"/>
  <c r="Q1348" i="2" s="1"/>
  <c r="N1349" i="2"/>
  <c r="Q1349" i="2" s="1"/>
  <c r="N1350" i="2"/>
  <c r="Q1350" i="2" s="1"/>
  <c r="N1351" i="2"/>
  <c r="Q1351" i="2" s="1"/>
  <c r="N1352" i="2"/>
  <c r="Q1352" i="2" s="1"/>
  <c r="N1353" i="2"/>
  <c r="Q1353" i="2" s="1"/>
  <c r="N1354" i="2"/>
  <c r="Q1354" i="2" s="1"/>
  <c r="N1355" i="2"/>
  <c r="Q1355" i="2" s="1"/>
  <c r="N1356" i="2"/>
  <c r="Q1356" i="2" s="1"/>
  <c r="N1357" i="2"/>
  <c r="Q1357" i="2" s="1"/>
  <c r="N1358" i="2"/>
  <c r="Q1358" i="2" s="1"/>
  <c r="N1359" i="2"/>
  <c r="Q1359" i="2" s="1"/>
  <c r="N1360" i="2"/>
  <c r="Q1360" i="2" s="1"/>
  <c r="N1361" i="2"/>
  <c r="Q1361" i="2" s="1"/>
  <c r="N1362" i="2"/>
  <c r="Q1362" i="2" s="1"/>
  <c r="N1363" i="2"/>
  <c r="Q1363" i="2" s="1"/>
  <c r="N1364" i="2"/>
  <c r="Q1364" i="2" s="1"/>
  <c r="N1365" i="2"/>
  <c r="Q1365" i="2" s="1"/>
  <c r="N1366" i="2"/>
  <c r="Q1366" i="2" s="1"/>
  <c r="N1367" i="2"/>
  <c r="Q1367" i="2" s="1"/>
  <c r="N1368" i="2"/>
  <c r="Q1368" i="2" s="1"/>
  <c r="N1369" i="2"/>
  <c r="Q1369" i="2" s="1"/>
  <c r="N1370" i="2"/>
  <c r="Q1370" i="2" s="1"/>
  <c r="N1371" i="2"/>
  <c r="Q1371" i="2" s="1"/>
  <c r="N1372" i="2"/>
  <c r="Q1372" i="2" s="1"/>
  <c r="N1373" i="2"/>
  <c r="Q1373" i="2" s="1"/>
  <c r="N1374" i="2"/>
  <c r="Q1374" i="2" s="1"/>
  <c r="N1375" i="2"/>
  <c r="Q1375" i="2" s="1"/>
  <c r="N1376" i="2"/>
  <c r="Q1376" i="2" s="1"/>
  <c r="N1377" i="2"/>
  <c r="Q1377" i="2" s="1"/>
  <c r="N1378" i="2"/>
  <c r="Q1378" i="2" s="1"/>
  <c r="N1379" i="2"/>
  <c r="Q1379" i="2" s="1"/>
  <c r="N1380" i="2"/>
  <c r="Q1380" i="2" s="1"/>
  <c r="N1381" i="2"/>
  <c r="Q1381" i="2" s="1"/>
  <c r="N1382" i="2"/>
  <c r="Q1382" i="2" s="1"/>
  <c r="N1383" i="2"/>
  <c r="Q1383" i="2" s="1"/>
  <c r="N1384" i="2"/>
  <c r="Q1384" i="2" s="1"/>
  <c r="N1385" i="2"/>
  <c r="Q1385" i="2" s="1"/>
  <c r="N1386" i="2"/>
  <c r="Q1386" i="2" s="1"/>
  <c r="N1387" i="2"/>
  <c r="Q1387" i="2" s="1"/>
  <c r="N1388" i="2"/>
  <c r="Q1388" i="2" s="1"/>
  <c r="N1389" i="2"/>
  <c r="Q1389" i="2" s="1"/>
  <c r="N1390" i="2"/>
  <c r="Q1390" i="2" s="1"/>
  <c r="N1391" i="2"/>
  <c r="Q1391" i="2" s="1"/>
  <c r="N1392" i="2"/>
  <c r="Q1392" i="2" s="1"/>
  <c r="N1393" i="2"/>
  <c r="Q1393" i="2" s="1"/>
  <c r="N1394" i="2"/>
  <c r="Q1394" i="2" s="1"/>
  <c r="N1395" i="2"/>
  <c r="Q1395" i="2" s="1"/>
  <c r="N1396" i="2"/>
  <c r="Q1396" i="2" s="1"/>
  <c r="N1397" i="2"/>
  <c r="Q1397" i="2" s="1"/>
  <c r="N1398" i="2"/>
  <c r="Q1398" i="2" s="1"/>
  <c r="N1399" i="2"/>
  <c r="Q1399" i="2" s="1"/>
  <c r="N1400" i="2"/>
  <c r="Q1400" i="2" s="1"/>
  <c r="N1401" i="2"/>
  <c r="Q1401" i="2" s="1"/>
  <c r="N1402" i="2"/>
  <c r="Q1402" i="2" s="1"/>
  <c r="N1403" i="2"/>
  <c r="Q1403" i="2" s="1"/>
  <c r="N1404" i="2"/>
  <c r="Q1404" i="2" s="1"/>
  <c r="N1405" i="2"/>
  <c r="Q1405" i="2" s="1"/>
  <c r="N1406" i="2"/>
  <c r="Q1406" i="2" s="1"/>
  <c r="N1407" i="2"/>
  <c r="Q1407" i="2" s="1"/>
  <c r="N1408" i="2"/>
  <c r="Q1408" i="2" s="1"/>
  <c r="N1409" i="2"/>
  <c r="Q1409" i="2" s="1"/>
  <c r="N1410" i="2"/>
  <c r="Q1410" i="2" s="1"/>
  <c r="N1411" i="2"/>
  <c r="Q1411" i="2" s="1"/>
  <c r="N1412" i="2"/>
  <c r="Q1412" i="2" s="1"/>
  <c r="N1413" i="2"/>
  <c r="Q1413" i="2" s="1"/>
  <c r="N1414" i="2"/>
  <c r="Q1414" i="2" s="1"/>
  <c r="N1415" i="2"/>
  <c r="Q1415" i="2" s="1"/>
  <c r="N1416" i="2"/>
  <c r="Q1416" i="2" s="1"/>
  <c r="N1417" i="2"/>
  <c r="Q1417" i="2" s="1"/>
  <c r="N1418" i="2"/>
  <c r="Q1418" i="2" s="1"/>
  <c r="N1419" i="2"/>
  <c r="Q1419" i="2" s="1"/>
  <c r="N1420" i="2"/>
  <c r="Q1420" i="2" s="1"/>
  <c r="N1421" i="2"/>
  <c r="Q1421" i="2" s="1"/>
  <c r="N1422" i="2"/>
  <c r="Q1422" i="2" s="1"/>
  <c r="N1423" i="2"/>
  <c r="Q1423" i="2" s="1"/>
  <c r="N1424" i="2"/>
  <c r="Q1424" i="2" s="1"/>
  <c r="N1425" i="2"/>
  <c r="Q1425" i="2" s="1"/>
  <c r="N1426" i="2"/>
  <c r="Q1426" i="2" s="1"/>
  <c r="N1427" i="2"/>
  <c r="Q1427" i="2" s="1"/>
  <c r="N1428" i="2"/>
  <c r="Q1428" i="2" s="1"/>
  <c r="N1429" i="2"/>
  <c r="Q1429" i="2" s="1"/>
  <c r="N1430" i="2"/>
  <c r="Q1430" i="2" s="1"/>
  <c r="N1431" i="2"/>
  <c r="Q1431" i="2" s="1"/>
  <c r="N1432" i="2"/>
  <c r="Q1432" i="2" s="1"/>
  <c r="N1433" i="2"/>
  <c r="Q1433" i="2" s="1"/>
  <c r="N1434" i="2"/>
  <c r="Q1434" i="2" s="1"/>
  <c r="N1435" i="2"/>
  <c r="Q1435" i="2" s="1"/>
  <c r="N1436" i="2"/>
  <c r="Q1436" i="2" s="1"/>
  <c r="N1437" i="2"/>
  <c r="Q1437" i="2" s="1"/>
  <c r="N1438" i="2"/>
  <c r="Q1438" i="2" s="1"/>
  <c r="N1439" i="2"/>
  <c r="Q1439" i="2" s="1"/>
  <c r="N1440" i="2"/>
  <c r="Q1440" i="2" s="1"/>
  <c r="N1441" i="2"/>
  <c r="Q1441" i="2" s="1"/>
  <c r="N1442" i="2"/>
  <c r="Q1442" i="2" s="1"/>
  <c r="N1443" i="2"/>
  <c r="Q1443" i="2" s="1"/>
  <c r="N1444" i="2"/>
  <c r="Q1444" i="2" s="1"/>
  <c r="N1445" i="2"/>
  <c r="Q1445" i="2" s="1"/>
  <c r="N1446" i="2"/>
  <c r="Q1446" i="2" s="1"/>
  <c r="N1447" i="2"/>
  <c r="Q1447" i="2" s="1"/>
  <c r="N1448" i="2"/>
  <c r="Q1448" i="2" s="1"/>
  <c r="N1449" i="2"/>
  <c r="Q1449" i="2" s="1"/>
  <c r="N1450" i="2"/>
  <c r="Q1450" i="2" s="1"/>
  <c r="N1451" i="2"/>
  <c r="Q1451" i="2" s="1"/>
  <c r="N1452" i="2"/>
  <c r="Q1452" i="2" s="1"/>
  <c r="N1453" i="2"/>
  <c r="Q1453" i="2" s="1"/>
  <c r="N1454" i="2"/>
  <c r="Q1454" i="2" s="1"/>
  <c r="N1455" i="2"/>
  <c r="Q1455" i="2" s="1"/>
  <c r="N1456" i="2"/>
  <c r="Q1456" i="2" s="1"/>
  <c r="N1457" i="2"/>
  <c r="Q1457" i="2" s="1"/>
  <c r="N1458" i="2"/>
  <c r="Q1458" i="2" s="1"/>
  <c r="N1459" i="2"/>
  <c r="Q1459" i="2" s="1"/>
  <c r="N1460" i="2"/>
  <c r="Q1460" i="2" s="1"/>
  <c r="N1461" i="2"/>
  <c r="Q1461" i="2" s="1"/>
  <c r="N1462" i="2"/>
  <c r="Q1462" i="2" s="1"/>
  <c r="N1463" i="2"/>
  <c r="Q1463" i="2" s="1"/>
  <c r="N1464" i="2"/>
  <c r="Q1464" i="2" s="1"/>
  <c r="N1465" i="2"/>
  <c r="Q1465" i="2" s="1"/>
  <c r="N1466" i="2"/>
  <c r="Q1466" i="2" s="1"/>
  <c r="N1467" i="2"/>
  <c r="Q1467" i="2" s="1"/>
  <c r="N1468" i="2"/>
  <c r="Q1468" i="2" s="1"/>
  <c r="N1469" i="2"/>
  <c r="Q1469" i="2" s="1"/>
  <c r="N1470" i="2"/>
  <c r="Q1470" i="2" s="1"/>
  <c r="N1471" i="2"/>
  <c r="Q1471" i="2" s="1"/>
  <c r="N1472" i="2"/>
  <c r="Q1472" i="2" s="1"/>
  <c r="N1473" i="2"/>
  <c r="Q1473" i="2" s="1"/>
  <c r="N1474" i="2"/>
  <c r="Q1474" i="2" s="1"/>
  <c r="N1475" i="2"/>
  <c r="Q1475" i="2" s="1"/>
  <c r="N1476" i="2"/>
  <c r="Q1476" i="2" s="1"/>
  <c r="N1477" i="2"/>
  <c r="Q1477" i="2" s="1"/>
  <c r="N1478" i="2"/>
  <c r="Q1478" i="2" s="1"/>
  <c r="N1479" i="2"/>
  <c r="Q1479" i="2" s="1"/>
  <c r="N1480" i="2"/>
  <c r="Q1480" i="2" s="1"/>
  <c r="N1481" i="2"/>
  <c r="Q1481" i="2" s="1"/>
  <c r="N1482" i="2"/>
  <c r="Q1482" i="2" s="1"/>
  <c r="N1483" i="2"/>
  <c r="Q1483" i="2" s="1"/>
  <c r="N1484" i="2"/>
  <c r="Q1484" i="2" s="1"/>
  <c r="N1485" i="2"/>
  <c r="Q1485" i="2" s="1"/>
  <c r="N1486" i="2"/>
  <c r="Q1486" i="2" s="1"/>
  <c r="N1487" i="2"/>
  <c r="Q1487" i="2" s="1"/>
  <c r="N1488" i="2"/>
  <c r="Q1488" i="2" s="1"/>
  <c r="N1490" i="2"/>
  <c r="Q1490" i="2" s="1"/>
  <c r="N1491" i="2"/>
  <c r="Q1491" i="2" s="1"/>
  <c r="N1492" i="2"/>
  <c r="Q1492" i="2" s="1"/>
  <c r="N1493" i="2"/>
  <c r="Q1493" i="2" s="1"/>
  <c r="N1494" i="2"/>
  <c r="Q1494" i="2" s="1"/>
  <c r="N1495" i="2"/>
  <c r="Q1495" i="2" s="1"/>
  <c r="N1496" i="2"/>
  <c r="Q1496" i="2" s="1"/>
  <c r="N1497" i="2"/>
  <c r="Q1497" i="2" s="1"/>
  <c r="N1498" i="2"/>
  <c r="Q1498" i="2" s="1"/>
  <c r="N1499" i="2"/>
  <c r="Q1499" i="2" s="1"/>
  <c r="N1500" i="2"/>
  <c r="Q1500" i="2" s="1"/>
  <c r="N1501" i="2"/>
  <c r="Q1501" i="2" s="1"/>
  <c r="N1502" i="2"/>
  <c r="Q1502" i="2" s="1"/>
  <c r="N1503" i="2"/>
  <c r="Q1503" i="2" s="1"/>
  <c r="N1504" i="2"/>
  <c r="Q1504" i="2" s="1"/>
  <c r="N1505" i="2"/>
  <c r="Q1505" i="2" s="1"/>
  <c r="N1506" i="2"/>
  <c r="Q1506" i="2" s="1"/>
  <c r="N1507" i="2"/>
  <c r="Q1507" i="2" s="1"/>
  <c r="N1508" i="2"/>
  <c r="Q1508" i="2" s="1"/>
  <c r="N1509" i="2"/>
  <c r="Q1509" i="2" s="1"/>
  <c r="N1510" i="2"/>
  <c r="Q1510" i="2" s="1"/>
  <c r="N1511" i="2"/>
  <c r="Q1511" i="2" s="1"/>
  <c r="N1512" i="2"/>
  <c r="Q1512" i="2" s="1"/>
  <c r="N1513" i="2"/>
  <c r="Q1513" i="2" s="1"/>
  <c r="N1514" i="2"/>
  <c r="Q1514" i="2" s="1"/>
  <c r="N1515" i="2"/>
  <c r="Q1515" i="2" s="1"/>
  <c r="N1516" i="2"/>
  <c r="Q1516" i="2" s="1"/>
  <c r="N1517" i="2"/>
  <c r="Q1517" i="2" s="1"/>
  <c r="N1518" i="2"/>
  <c r="Q1518" i="2" s="1"/>
  <c r="N1519" i="2"/>
  <c r="Q1519" i="2" s="1"/>
  <c r="N1520" i="2"/>
  <c r="Q1520" i="2" s="1"/>
  <c r="N1521" i="2"/>
  <c r="Q1521" i="2" s="1"/>
  <c r="N1522" i="2"/>
  <c r="Q1522" i="2" s="1"/>
  <c r="N1524" i="2"/>
  <c r="Q1524" i="2" s="1"/>
  <c r="N1525" i="2"/>
  <c r="Q1525" i="2" s="1"/>
  <c r="N1526" i="2"/>
  <c r="Q1526" i="2" s="1"/>
  <c r="N1527" i="2"/>
  <c r="Q1527" i="2" s="1"/>
  <c r="N1528" i="2"/>
  <c r="Q1528" i="2" s="1"/>
  <c r="N1529" i="2"/>
  <c r="Q1529" i="2" s="1"/>
  <c r="N1530" i="2"/>
  <c r="Q1530" i="2" s="1"/>
  <c r="N1531" i="2"/>
  <c r="Q1531" i="2" s="1"/>
  <c r="N1532" i="2"/>
  <c r="Q1532" i="2" s="1"/>
  <c r="N1533" i="2"/>
  <c r="Q1533" i="2" s="1"/>
  <c r="N1534" i="2"/>
  <c r="Q1534" i="2" s="1"/>
  <c r="N1535" i="2"/>
  <c r="Q1535" i="2" s="1"/>
  <c r="N1536" i="2"/>
  <c r="Q1536" i="2" s="1"/>
  <c r="N1537" i="2"/>
  <c r="Q1537" i="2" s="1"/>
  <c r="N1538" i="2"/>
  <c r="Q1538" i="2" s="1"/>
  <c r="N1539" i="2"/>
  <c r="Q1539" i="2" s="1"/>
  <c r="N1540" i="2"/>
  <c r="Q1540" i="2" s="1"/>
  <c r="N1541" i="2"/>
  <c r="Q1541" i="2" s="1"/>
  <c r="N1542" i="2"/>
  <c r="Q1542" i="2" s="1"/>
  <c r="N1543" i="2"/>
  <c r="Q1543" i="2" s="1"/>
  <c r="N1544" i="2"/>
  <c r="Q1544" i="2" s="1"/>
  <c r="N1545" i="2"/>
  <c r="Q1545" i="2" s="1"/>
  <c r="N1546" i="2"/>
  <c r="Q1546" i="2" s="1"/>
  <c r="N1547" i="2"/>
  <c r="Q1547" i="2" s="1"/>
  <c r="N1548" i="2"/>
  <c r="Q1548" i="2" s="1"/>
  <c r="N1549" i="2"/>
  <c r="Q1549" i="2" s="1"/>
  <c r="N1550" i="2"/>
  <c r="Q1550" i="2" s="1"/>
  <c r="N1551" i="2"/>
  <c r="Q1551" i="2" s="1"/>
  <c r="N1552" i="2"/>
  <c r="Q1552" i="2" s="1"/>
  <c r="N1553" i="2"/>
  <c r="Q1553" i="2" s="1"/>
  <c r="N1554" i="2"/>
  <c r="Q1554" i="2" s="1"/>
  <c r="N1555" i="2"/>
  <c r="Q1555" i="2" s="1"/>
  <c r="N1556" i="2"/>
  <c r="Q1556" i="2" s="1"/>
  <c r="N1557" i="2"/>
  <c r="Q1557" i="2" s="1"/>
  <c r="N1558" i="2"/>
  <c r="Q1558" i="2" s="1"/>
  <c r="N1559" i="2"/>
  <c r="Q1559" i="2" s="1"/>
  <c r="N1560" i="2"/>
  <c r="Q1560" i="2" s="1"/>
  <c r="N1561" i="2"/>
  <c r="Q1561" i="2" s="1"/>
  <c r="N1563" i="2"/>
  <c r="Q1563" i="2" s="1"/>
  <c r="N1564" i="2"/>
  <c r="Q1564" i="2" s="1"/>
  <c r="N1565" i="2"/>
  <c r="Q1565" i="2" s="1"/>
  <c r="N1566" i="2"/>
  <c r="Q1566" i="2" s="1"/>
  <c r="N1567" i="2"/>
  <c r="Q1567" i="2" s="1"/>
  <c r="N1568" i="2"/>
  <c r="Q1568" i="2" s="1"/>
  <c r="N1569" i="2"/>
  <c r="Q1569" i="2" s="1"/>
  <c r="N1570" i="2"/>
  <c r="Q1570" i="2" s="1"/>
  <c r="N1571" i="2"/>
  <c r="Q1571" i="2" s="1"/>
  <c r="N1572" i="2"/>
  <c r="Q1572" i="2" s="1"/>
  <c r="N1573" i="2"/>
  <c r="Q1573" i="2" s="1"/>
  <c r="N1575" i="2"/>
  <c r="Q1575" i="2" s="1"/>
  <c r="N1576" i="2"/>
  <c r="Q1576" i="2" s="1"/>
  <c r="N1577" i="2"/>
  <c r="Q1577" i="2" s="1"/>
  <c r="N1579" i="2"/>
  <c r="Q1579" i="2" s="1"/>
  <c r="N1580" i="2"/>
  <c r="Q1580" i="2" s="1"/>
  <c r="N1581" i="2"/>
  <c r="Q1581" i="2" s="1"/>
  <c r="N1582" i="2"/>
  <c r="Q1582" i="2" s="1"/>
  <c r="N1583" i="2"/>
  <c r="Q1583" i="2" s="1"/>
  <c r="N1584" i="2"/>
  <c r="Q1584" i="2" s="1"/>
  <c r="N1585" i="2"/>
  <c r="Q1585" i="2" s="1"/>
  <c r="N1586" i="2"/>
  <c r="Q1586" i="2" s="1"/>
  <c r="N1587" i="2"/>
  <c r="Q1587" i="2" s="1"/>
  <c r="N1588" i="2"/>
  <c r="Q1588" i="2" s="1"/>
  <c r="N1589" i="2"/>
  <c r="Q1589" i="2" s="1"/>
  <c r="N1590" i="2"/>
  <c r="Q1590" i="2" s="1"/>
  <c r="N1591" i="2"/>
  <c r="Q1591" i="2" s="1"/>
  <c r="N1592" i="2"/>
  <c r="Q1592" i="2" s="1"/>
  <c r="N1593" i="2"/>
  <c r="Q1593" i="2" s="1"/>
  <c r="N1594" i="2"/>
  <c r="Q1594" i="2" s="1"/>
  <c r="N1595" i="2"/>
  <c r="Q1595" i="2" s="1"/>
  <c r="N1596" i="2"/>
  <c r="Q1596" i="2" s="1"/>
  <c r="N1597" i="2"/>
  <c r="Q1597" i="2" s="1"/>
  <c r="N1598" i="2"/>
  <c r="Q1598" i="2" s="1"/>
  <c r="N1599" i="2"/>
  <c r="Q1599" i="2" s="1"/>
  <c r="N1600" i="2"/>
  <c r="Q1600" i="2" s="1"/>
  <c r="N1601" i="2"/>
  <c r="Q1601" i="2" s="1"/>
  <c r="N1602" i="2"/>
  <c r="Q1602" i="2" s="1"/>
  <c r="N1603" i="2"/>
  <c r="Q1603" i="2" s="1"/>
  <c r="N1604" i="2"/>
  <c r="Q1604" i="2" s="1"/>
  <c r="N1605" i="2"/>
  <c r="Q1605" i="2" s="1"/>
  <c r="N1606" i="2"/>
  <c r="Q1606" i="2" s="1"/>
  <c r="N1607" i="2"/>
  <c r="Q1607" i="2" s="1"/>
  <c r="N1609" i="2"/>
  <c r="Q1609" i="2" s="1"/>
  <c r="N1610" i="2"/>
  <c r="Q1610" i="2" s="1"/>
  <c r="N1611" i="2"/>
  <c r="Q1611" i="2" s="1"/>
  <c r="N1612" i="2"/>
  <c r="Q1612" i="2" s="1"/>
  <c r="N1613" i="2"/>
  <c r="Q1613" i="2" s="1"/>
  <c r="N1614" i="2"/>
  <c r="Q1614" i="2" s="1"/>
  <c r="N1615" i="2"/>
  <c r="Q1615" i="2" s="1"/>
  <c r="N1616" i="2"/>
  <c r="Q1616" i="2" s="1"/>
  <c r="N1617" i="2"/>
  <c r="Q1617" i="2" s="1"/>
  <c r="N1618" i="2"/>
  <c r="Q1618" i="2" s="1"/>
  <c r="N1619" i="2"/>
  <c r="Q1619" i="2" s="1"/>
  <c r="N1620" i="2"/>
  <c r="Q1620" i="2" s="1"/>
  <c r="N1621" i="2"/>
  <c r="Q1621" i="2" s="1"/>
  <c r="N1622" i="2"/>
  <c r="Q1622" i="2" s="1"/>
  <c r="N1623" i="2"/>
  <c r="Q1623" i="2" s="1"/>
  <c r="N1624" i="2"/>
  <c r="Q1624" i="2" s="1"/>
  <c r="N1625" i="2"/>
  <c r="Q1625" i="2" s="1"/>
  <c r="N1626" i="2"/>
  <c r="Q1626" i="2" s="1"/>
  <c r="N1627" i="2"/>
  <c r="Q1627" i="2" s="1"/>
  <c r="N1628" i="2"/>
  <c r="Q1628" i="2" s="1"/>
  <c r="N1629" i="2"/>
  <c r="Q1629" i="2" s="1"/>
  <c r="N1630" i="2"/>
  <c r="Q1630" i="2" s="1"/>
  <c r="N1632" i="2"/>
  <c r="Q1632" i="2" s="1"/>
  <c r="N1633" i="2"/>
  <c r="Q1633" i="2" s="1"/>
  <c r="N1634" i="2"/>
  <c r="Q1634" i="2" s="1"/>
  <c r="N1635" i="2"/>
  <c r="Q1635" i="2" s="1"/>
  <c r="N1636" i="2"/>
  <c r="Q1636" i="2" s="1"/>
  <c r="N1637" i="2"/>
  <c r="Q1637" i="2" s="1"/>
  <c r="N1638" i="2"/>
  <c r="Q1638" i="2" s="1"/>
  <c r="N1639" i="2"/>
  <c r="Q1639" i="2" s="1"/>
  <c r="N1640" i="2"/>
  <c r="Q1640" i="2" s="1"/>
  <c r="N1641" i="2"/>
  <c r="Q1641" i="2" s="1"/>
  <c r="N1642" i="2"/>
  <c r="Q1642" i="2" s="1"/>
  <c r="N1643" i="2"/>
  <c r="Q1643" i="2" s="1"/>
  <c r="N1644" i="2"/>
  <c r="Q1644" i="2" s="1"/>
  <c r="N1645" i="2"/>
  <c r="Q1645" i="2" s="1"/>
  <c r="N1646" i="2"/>
  <c r="Q1646" i="2" s="1"/>
  <c r="N1647" i="2"/>
  <c r="Q1647" i="2" s="1"/>
  <c r="N1649" i="2"/>
  <c r="Q1649" i="2" s="1"/>
  <c r="N1650" i="2"/>
  <c r="Q1650" i="2" s="1"/>
  <c r="N1651" i="2"/>
  <c r="Q1651" i="2" s="1"/>
  <c r="N1652" i="2"/>
  <c r="Q1652" i="2" s="1"/>
  <c r="N1653" i="2"/>
  <c r="Q1653" i="2" s="1"/>
  <c r="N1654" i="2"/>
  <c r="Q1654" i="2" s="1"/>
  <c r="N1655" i="2"/>
  <c r="Q1655" i="2" s="1"/>
  <c r="N1656" i="2"/>
  <c r="Q1656" i="2" s="1"/>
  <c r="N1657" i="2"/>
  <c r="Q1657" i="2" s="1"/>
  <c r="N1658" i="2"/>
  <c r="Q1658" i="2" s="1"/>
  <c r="N1659" i="2"/>
  <c r="Q1659" i="2" s="1"/>
  <c r="N1660" i="2"/>
  <c r="Q1660" i="2" s="1"/>
  <c r="N1661" i="2"/>
  <c r="Q1661" i="2" s="1"/>
  <c r="N1662" i="2"/>
  <c r="Q1662" i="2" s="1"/>
  <c r="N1663" i="2"/>
  <c r="Q1663" i="2" s="1"/>
  <c r="N1664" i="2"/>
  <c r="Q1664" i="2" s="1"/>
  <c r="N1665" i="2"/>
  <c r="Q1665" i="2" s="1"/>
  <c r="N1666" i="2"/>
  <c r="Q1666" i="2" s="1"/>
  <c r="N1667" i="2"/>
  <c r="Q1667" i="2" s="1"/>
  <c r="N1668" i="2"/>
  <c r="Q1668" i="2" s="1"/>
  <c r="N1669" i="2"/>
  <c r="Q1669" i="2" s="1"/>
  <c r="N1670" i="2"/>
  <c r="Q1670" i="2" s="1"/>
  <c r="N1671" i="2"/>
  <c r="Q1671" i="2" s="1"/>
  <c r="N1672" i="2"/>
  <c r="Q1672" i="2" s="1"/>
  <c r="N1673" i="2"/>
  <c r="Q1673" i="2" s="1"/>
  <c r="N1674" i="2"/>
  <c r="Q1674" i="2" s="1"/>
  <c r="N1675" i="2"/>
  <c r="Q1675" i="2" s="1"/>
  <c r="N1676" i="2"/>
  <c r="Q1676" i="2" s="1"/>
  <c r="N1677" i="2"/>
  <c r="Q1677" i="2" s="1"/>
  <c r="N1678" i="2"/>
  <c r="Q1678" i="2" s="1"/>
  <c r="N1679" i="2"/>
  <c r="Q1679" i="2" s="1"/>
  <c r="N1680" i="2"/>
  <c r="Q1680" i="2" s="1"/>
  <c r="N1681" i="2"/>
  <c r="Q1681" i="2" s="1"/>
  <c r="N1682" i="2"/>
  <c r="Q1682" i="2" s="1"/>
  <c r="N1683" i="2"/>
  <c r="Q1683" i="2" s="1"/>
  <c r="N1684" i="2"/>
  <c r="Q1684" i="2" s="1"/>
  <c r="N1685" i="2"/>
  <c r="Q1685" i="2" s="1"/>
  <c r="N1686" i="2"/>
  <c r="Q1686" i="2" s="1"/>
  <c r="N1687" i="2"/>
  <c r="Q1687" i="2" s="1"/>
  <c r="N1688" i="2"/>
  <c r="Q1688" i="2" s="1"/>
  <c r="N1689" i="2"/>
  <c r="Q1689" i="2" s="1"/>
  <c r="N1690" i="2"/>
  <c r="Q1690" i="2" s="1"/>
  <c r="N1691" i="2"/>
  <c r="Q1691" i="2" s="1"/>
  <c r="N1693" i="2"/>
  <c r="Q1693" i="2" s="1"/>
  <c r="N1694" i="2"/>
  <c r="Q1694" i="2" s="1"/>
  <c r="N1695" i="2"/>
  <c r="Q1695" i="2" s="1"/>
  <c r="N1696" i="2"/>
  <c r="Q1696" i="2" s="1"/>
  <c r="N1697" i="2"/>
  <c r="Q1697" i="2" s="1"/>
  <c r="N1698" i="2"/>
  <c r="Q1698" i="2" s="1"/>
  <c r="N1699" i="2"/>
  <c r="Q1699" i="2" s="1"/>
  <c r="N1700" i="2"/>
  <c r="Q1700" i="2" s="1"/>
  <c r="N1701" i="2"/>
  <c r="Q1701" i="2" s="1"/>
  <c r="N1702" i="2"/>
  <c r="Q1702" i="2" s="1"/>
  <c r="N1703" i="2"/>
  <c r="Q1703" i="2" s="1"/>
  <c r="N1704" i="2"/>
  <c r="Q1704" i="2" s="1"/>
  <c r="N1705" i="2"/>
  <c r="Q1705" i="2" s="1"/>
  <c r="N1706" i="2"/>
  <c r="Q1706" i="2" s="1"/>
  <c r="N1707" i="2"/>
  <c r="Q1707" i="2" s="1"/>
  <c r="N1708" i="2"/>
  <c r="Q1708" i="2" s="1"/>
  <c r="N1709" i="2"/>
  <c r="Q1709" i="2" s="1"/>
  <c r="N1710" i="2"/>
  <c r="Q1710" i="2" s="1"/>
  <c r="N1711" i="2"/>
  <c r="Q1711" i="2" s="1"/>
  <c r="N1713" i="2"/>
  <c r="Q1713" i="2" s="1"/>
  <c r="N1714" i="2"/>
  <c r="Q1714" i="2" s="1"/>
  <c r="N1715" i="2"/>
  <c r="Q1715" i="2" s="1"/>
  <c r="N1716" i="2"/>
  <c r="Q1716" i="2" s="1"/>
  <c r="N1717" i="2"/>
  <c r="Q1717" i="2" s="1"/>
  <c r="N1718" i="2"/>
  <c r="Q1718" i="2" s="1"/>
  <c r="N1719" i="2"/>
  <c r="Q1719" i="2" s="1"/>
  <c r="N1720" i="2"/>
  <c r="Q1720" i="2" s="1"/>
  <c r="N1721" i="2"/>
  <c r="Q1721" i="2" s="1"/>
  <c r="N1722" i="2"/>
  <c r="Q1722" i="2" s="1"/>
  <c r="N1723" i="2"/>
  <c r="Q1723" i="2" s="1"/>
  <c r="N1724" i="2"/>
  <c r="Q1724" i="2" s="1"/>
  <c r="N1726" i="2"/>
  <c r="Q1726" i="2" s="1"/>
  <c r="N1727" i="2"/>
  <c r="Q1727" i="2" s="1"/>
  <c r="N1728" i="2"/>
  <c r="Q1728" i="2" s="1"/>
  <c r="N1729" i="2"/>
  <c r="Q1729" i="2" s="1"/>
  <c r="N1730" i="2"/>
  <c r="Q1730" i="2" s="1"/>
  <c r="N1731" i="2"/>
  <c r="Q1731" i="2" s="1"/>
  <c r="N1732" i="2"/>
  <c r="Q1732" i="2" s="1"/>
  <c r="N1733" i="2"/>
  <c r="Q1733" i="2" s="1"/>
  <c r="N1734" i="2"/>
  <c r="Q1734" i="2" s="1"/>
  <c r="N1735" i="2"/>
  <c r="Q1735" i="2" s="1"/>
  <c r="N1736" i="2"/>
  <c r="Q1736" i="2" s="1"/>
  <c r="N1737" i="2"/>
  <c r="Q1737" i="2" s="1"/>
  <c r="N1738" i="2"/>
  <c r="Q1738" i="2" s="1"/>
  <c r="N1739" i="2"/>
  <c r="Q1739" i="2" s="1"/>
  <c r="N1740" i="2"/>
  <c r="Q1740" i="2" s="1"/>
  <c r="N1741" i="2"/>
  <c r="Q1741" i="2" s="1"/>
  <c r="N1742" i="2"/>
  <c r="Q1742" i="2" s="1"/>
  <c r="N1743" i="2"/>
  <c r="Q1743" i="2" s="1"/>
  <c r="N1744" i="2"/>
  <c r="Q1744" i="2" s="1"/>
  <c r="N1746" i="2"/>
  <c r="Q1746" i="2" s="1"/>
  <c r="N1747" i="2"/>
  <c r="Q1747" i="2" s="1"/>
  <c r="N1748" i="2"/>
  <c r="Q1748" i="2" s="1"/>
  <c r="N1749" i="2"/>
  <c r="Q1749" i="2" s="1"/>
  <c r="N1750" i="2"/>
  <c r="Q1750" i="2" s="1"/>
  <c r="N1751" i="2"/>
  <c r="Q1751" i="2" s="1"/>
  <c r="N1752" i="2"/>
  <c r="Q1752" i="2" s="1"/>
  <c r="N1753" i="2"/>
  <c r="Q1753" i="2" s="1"/>
  <c r="N1754" i="2"/>
  <c r="Q1754" i="2" s="1"/>
  <c r="N1755" i="2"/>
  <c r="Q1755" i="2" s="1"/>
  <c r="N1756" i="2"/>
  <c r="Q1756" i="2" s="1"/>
  <c r="N1757" i="2"/>
  <c r="Q1757" i="2" s="1"/>
  <c r="N1758" i="2"/>
  <c r="Q1758" i="2" s="1"/>
  <c r="N1759" i="2"/>
  <c r="Q1759" i="2" s="1"/>
  <c r="N1760" i="2"/>
  <c r="Q1760" i="2" s="1"/>
  <c r="N1761" i="2"/>
  <c r="Q1761" i="2" s="1"/>
  <c r="N1762" i="2"/>
  <c r="Q1762" i="2" s="1"/>
  <c r="N1763" i="2"/>
  <c r="Q1763" i="2" s="1"/>
  <c r="N1764" i="2"/>
  <c r="Q1764" i="2" s="1"/>
  <c r="N1765" i="2"/>
  <c r="Q1765" i="2" s="1"/>
  <c r="N1766" i="2"/>
  <c r="Q1766" i="2" s="1"/>
  <c r="N1767" i="2"/>
  <c r="Q1767" i="2" s="1"/>
  <c r="N1769" i="2"/>
  <c r="Q1769" i="2" s="1"/>
  <c r="N1770" i="2"/>
  <c r="Q1770" i="2" s="1"/>
  <c r="N1771" i="2"/>
  <c r="Q1771" i="2" s="1"/>
  <c r="N1772" i="2"/>
  <c r="Q1772" i="2" s="1"/>
  <c r="N1773" i="2"/>
  <c r="Q1773" i="2" s="1"/>
  <c r="N1774" i="2"/>
  <c r="Q1774" i="2" s="1"/>
  <c r="N1776" i="2"/>
  <c r="Q1776" i="2" s="1"/>
  <c r="N1777" i="2"/>
  <c r="Q1777" i="2" s="1"/>
  <c r="N1778" i="2"/>
  <c r="Q1778" i="2" s="1"/>
  <c r="N1781" i="2"/>
  <c r="Q1781" i="2" s="1"/>
  <c r="N1782" i="2"/>
  <c r="Q1782" i="2" s="1"/>
  <c r="N1783" i="2"/>
  <c r="Q1783" i="2" s="1"/>
  <c r="N1784" i="2"/>
  <c r="Q1784" i="2" s="1"/>
  <c r="N1785" i="2"/>
  <c r="Q1785" i="2" s="1"/>
  <c r="N1786" i="2"/>
  <c r="Q1786" i="2" s="1"/>
  <c r="N1787" i="2"/>
  <c r="Q1787" i="2" s="1"/>
  <c r="N1788" i="2"/>
  <c r="Q1788" i="2" s="1"/>
  <c r="N1789" i="2"/>
  <c r="Q1789" i="2" s="1"/>
  <c r="N1790" i="2"/>
  <c r="Q1790" i="2" s="1"/>
  <c r="N1791" i="2"/>
  <c r="Q1791" i="2" s="1"/>
  <c r="N1792" i="2"/>
  <c r="Q1792" i="2" s="1"/>
  <c r="N1793" i="2"/>
  <c r="Q1793" i="2" s="1"/>
  <c r="N1794" i="2"/>
  <c r="Q1794" i="2" s="1"/>
  <c r="N1795" i="2"/>
  <c r="Q1795" i="2" s="1"/>
  <c r="N1796" i="2"/>
  <c r="Q1796" i="2" s="1"/>
  <c r="N1797" i="2"/>
  <c r="Q1797" i="2" s="1"/>
  <c r="N1798" i="2"/>
  <c r="Q1798" i="2" s="1"/>
  <c r="N1800" i="2"/>
  <c r="Q1800" i="2" s="1"/>
  <c r="N1801" i="2"/>
  <c r="Q1801" i="2" s="1"/>
  <c r="N1802" i="2"/>
  <c r="Q1802" i="2" s="1"/>
  <c r="N1803" i="2"/>
  <c r="Q1803" i="2" s="1"/>
  <c r="N1804" i="2"/>
  <c r="Q1804" i="2" s="1"/>
  <c r="N1806" i="2"/>
  <c r="Q1806" i="2" s="1"/>
  <c r="N1807" i="2"/>
  <c r="Q1807" i="2" s="1"/>
  <c r="N1808" i="2"/>
  <c r="Q1808" i="2" s="1"/>
  <c r="N1809" i="2"/>
  <c r="Q1809" i="2" s="1"/>
  <c r="N1810" i="2"/>
  <c r="Q1810" i="2" s="1"/>
  <c r="N1811" i="2"/>
  <c r="Q1811" i="2" s="1"/>
  <c r="N1812" i="2"/>
  <c r="Q1812" i="2" s="1"/>
  <c r="N1813" i="2"/>
  <c r="Q1813" i="2" s="1"/>
  <c r="N1814" i="2"/>
  <c r="Q1814" i="2" s="1"/>
  <c r="N1815" i="2"/>
  <c r="Q1815" i="2" s="1"/>
  <c r="N1816" i="2"/>
  <c r="Q1816" i="2" s="1"/>
  <c r="N1817" i="2"/>
  <c r="Q1817" i="2" s="1"/>
  <c r="N1818" i="2"/>
  <c r="Q1818" i="2" s="1"/>
  <c r="N1819" i="2"/>
  <c r="Q1819" i="2" s="1"/>
  <c r="N1820" i="2"/>
  <c r="Q1820" i="2" s="1"/>
  <c r="N1821" i="2"/>
  <c r="Q1821" i="2" s="1"/>
  <c r="N1822" i="2"/>
  <c r="Q1822" i="2" s="1"/>
  <c r="N1823" i="2"/>
  <c r="Q1823" i="2" s="1"/>
  <c r="N1824" i="2"/>
  <c r="Q1824" i="2" s="1"/>
  <c r="N1825" i="2"/>
  <c r="Q1825" i="2" s="1"/>
  <c r="N1826" i="2"/>
  <c r="Q1826" i="2" s="1"/>
  <c r="N1827" i="2"/>
  <c r="Q1827" i="2" s="1"/>
  <c r="N1828" i="2"/>
  <c r="Q1828" i="2" s="1"/>
  <c r="N1829" i="2"/>
  <c r="Q1829" i="2" s="1"/>
  <c r="N1831" i="2"/>
  <c r="Q1831" i="2" s="1"/>
  <c r="N1832" i="2"/>
  <c r="Q1832" i="2" s="1"/>
  <c r="N1833" i="2"/>
  <c r="Q1833" i="2" s="1"/>
  <c r="N1834" i="2"/>
  <c r="Q1834" i="2" s="1"/>
  <c r="N1835" i="2"/>
  <c r="Q1835" i="2" s="1"/>
  <c r="N1837" i="2"/>
  <c r="Q1837" i="2" s="1"/>
  <c r="N1838" i="2"/>
  <c r="Q1838" i="2" s="1"/>
  <c r="N1839" i="2"/>
  <c r="Q1839" i="2" s="1"/>
  <c r="N1840" i="2"/>
  <c r="Q1840" i="2" s="1"/>
  <c r="N1841" i="2"/>
  <c r="Q1841" i="2" s="1"/>
  <c r="N1842" i="2"/>
  <c r="Q1842" i="2" s="1"/>
  <c r="N1843" i="2"/>
  <c r="Q1843" i="2" s="1"/>
  <c r="N1845" i="2"/>
  <c r="Q1845" i="2" s="1"/>
  <c r="N1846" i="2"/>
  <c r="Q1846" i="2" s="1"/>
  <c r="N1847" i="2"/>
  <c r="Q1847" i="2" s="1"/>
  <c r="N1848" i="2"/>
  <c r="Q1848" i="2" s="1"/>
  <c r="N1849" i="2"/>
  <c r="Q1849" i="2" s="1"/>
  <c r="N1851" i="2"/>
  <c r="Q1851" i="2" s="1"/>
  <c r="N1852" i="2"/>
  <c r="Q1852" i="2" s="1"/>
  <c r="N1853" i="2"/>
  <c r="Q1853" i="2" s="1"/>
  <c r="N1854" i="2"/>
  <c r="Q1854" i="2" s="1"/>
  <c r="N1855" i="2"/>
  <c r="Q1855" i="2" s="1"/>
  <c r="N1856" i="2"/>
  <c r="Q1856" i="2" s="1"/>
  <c r="N1857" i="2"/>
  <c r="Q1857" i="2" s="1"/>
  <c r="N1859" i="2"/>
  <c r="Q1859" i="2" s="1"/>
  <c r="N1860" i="2"/>
  <c r="Q1860" i="2" s="1"/>
  <c r="N1861" i="2"/>
  <c r="Q1861" i="2" s="1"/>
  <c r="N1862" i="2"/>
  <c r="Q1862" i="2" s="1"/>
  <c r="N1863" i="2"/>
  <c r="Q1863" i="2" s="1"/>
  <c r="N1866" i="2"/>
  <c r="Q1866" i="2" s="1"/>
  <c r="N1867" i="2"/>
  <c r="Q1867" i="2" s="1"/>
  <c r="N1868" i="2"/>
  <c r="Q1868" i="2" s="1"/>
  <c r="N1869" i="2"/>
  <c r="Q1869" i="2" s="1"/>
  <c r="N1870" i="2"/>
  <c r="Q1870" i="2" s="1"/>
  <c r="N1871" i="2"/>
  <c r="Q1871" i="2" s="1"/>
  <c r="N1872" i="2"/>
  <c r="Q1872" i="2" s="1"/>
  <c r="N1873" i="2"/>
  <c r="Q1873" i="2" s="1"/>
  <c r="N1874" i="2"/>
  <c r="Q1874" i="2" s="1"/>
  <c r="N1875" i="2"/>
  <c r="Q1875" i="2" s="1"/>
  <c r="N1877" i="2"/>
  <c r="Q1877" i="2" s="1"/>
  <c r="N1878" i="2"/>
  <c r="Q1878" i="2" s="1"/>
  <c r="N1879" i="2"/>
  <c r="Q1879" i="2" s="1"/>
  <c r="N1880" i="2"/>
  <c r="Q1880" i="2" s="1"/>
  <c r="N1881" i="2"/>
  <c r="Q1881" i="2" s="1"/>
  <c r="N1882" i="2"/>
  <c r="Q1882" i="2" s="1"/>
  <c r="N1883" i="2"/>
  <c r="Q1883" i="2" s="1"/>
  <c r="N1884" i="2"/>
  <c r="Q1884" i="2" s="1"/>
  <c r="N1886" i="2"/>
  <c r="Q1886" i="2" s="1"/>
  <c r="N1887" i="2"/>
  <c r="Q1887" i="2" s="1"/>
  <c r="N1888" i="2"/>
  <c r="Q1888" i="2" s="1"/>
  <c r="N1889" i="2"/>
  <c r="Q1889" i="2" s="1"/>
  <c r="N1890" i="2"/>
  <c r="Q1890" i="2" s="1"/>
  <c r="N1891" i="2"/>
  <c r="Q1891" i="2" s="1"/>
  <c r="N1892" i="2"/>
  <c r="Q1892" i="2" s="1"/>
  <c r="N1893" i="2"/>
  <c r="Q1893" i="2" s="1"/>
  <c r="N1894" i="2"/>
  <c r="Q1894" i="2" s="1"/>
  <c r="N1895" i="2"/>
  <c r="Q1895" i="2" s="1"/>
  <c r="N1896" i="2"/>
  <c r="Q1896" i="2" s="1"/>
  <c r="N1898" i="2"/>
  <c r="Q1898" i="2" s="1"/>
  <c r="N1899" i="2"/>
  <c r="Q1899" i="2" s="1"/>
  <c r="N1900" i="2"/>
  <c r="Q1900" i="2" s="1"/>
  <c r="N1901" i="2"/>
  <c r="Q1901" i="2" s="1"/>
  <c r="N1902" i="2"/>
  <c r="Q1902" i="2" s="1"/>
  <c r="N1903" i="2"/>
  <c r="Q1903" i="2" s="1"/>
  <c r="N1904" i="2"/>
  <c r="Q1904" i="2" s="1"/>
  <c r="N1905" i="2"/>
  <c r="Q1905" i="2" s="1"/>
  <c r="N1906" i="2"/>
  <c r="Q1906" i="2" s="1"/>
  <c r="N1908" i="2"/>
  <c r="Q1908" i="2" s="1"/>
  <c r="N1909" i="2"/>
  <c r="Q1909" i="2" s="1"/>
  <c r="N1910" i="2"/>
  <c r="Q1910" i="2" s="1"/>
  <c r="N1911" i="2"/>
  <c r="Q1911" i="2" s="1"/>
  <c r="N1912" i="2"/>
  <c r="Q1912" i="2" s="1"/>
  <c r="N1913" i="2"/>
  <c r="Q1913" i="2" s="1"/>
  <c r="N1914" i="2"/>
  <c r="Q1914" i="2" s="1"/>
  <c r="N1915" i="2"/>
  <c r="Q1915" i="2" s="1"/>
  <c r="N1916" i="2"/>
  <c r="Q1916" i="2" s="1"/>
  <c r="N1917" i="2"/>
  <c r="Q1917" i="2" s="1"/>
  <c r="N1918" i="2"/>
  <c r="Q1918" i="2" s="1"/>
  <c r="N1919" i="2"/>
  <c r="Q1919" i="2" s="1"/>
  <c r="N1920" i="2"/>
  <c r="Q1920" i="2" s="1"/>
  <c r="N1921" i="2"/>
  <c r="Q1921" i="2" s="1"/>
  <c r="N1922" i="2"/>
  <c r="Q1922" i="2" s="1"/>
  <c r="N1923" i="2"/>
  <c r="Q1923" i="2" s="1"/>
  <c r="N1924" i="2"/>
  <c r="Q1924" i="2" s="1"/>
  <c r="N1925" i="2"/>
  <c r="Q1925" i="2" s="1"/>
  <c r="N1926" i="2"/>
  <c r="Q1926" i="2" s="1"/>
  <c r="N1927" i="2"/>
  <c r="Q1927" i="2" s="1"/>
  <c r="N1928" i="2"/>
  <c r="Q1928" i="2" s="1"/>
  <c r="N1929" i="2"/>
  <c r="Q1929" i="2" s="1"/>
  <c r="N1930" i="2"/>
  <c r="Q1930" i="2" s="1"/>
  <c r="N1931" i="2"/>
  <c r="Q1931" i="2" s="1"/>
  <c r="N1932" i="2"/>
  <c r="Q1932" i="2" s="1"/>
  <c r="N1933" i="2"/>
  <c r="Q1933" i="2" s="1"/>
  <c r="N1934" i="2"/>
  <c r="Q1934" i="2" s="1"/>
  <c r="N1935" i="2"/>
  <c r="Q1935" i="2" s="1"/>
  <c r="N1936" i="2"/>
  <c r="Q1936" i="2" s="1"/>
  <c r="N1937" i="2"/>
  <c r="Q1937" i="2" s="1"/>
  <c r="N1938" i="2"/>
  <c r="Q1938" i="2" s="1"/>
  <c r="N1939" i="2"/>
  <c r="Q1939" i="2" s="1"/>
  <c r="N1940" i="2"/>
  <c r="Q1940" i="2" s="1"/>
  <c r="N1941" i="2"/>
  <c r="Q1941" i="2" s="1"/>
  <c r="N1942" i="2"/>
  <c r="Q1942" i="2" s="1"/>
  <c r="N1943" i="2"/>
  <c r="Q1943" i="2" s="1"/>
  <c r="N1944" i="2"/>
  <c r="Q1944" i="2" s="1"/>
  <c r="N1945" i="2"/>
  <c r="Q1945" i="2" s="1"/>
  <c r="N1946" i="2"/>
  <c r="Q1946" i="2" s="1"/>
  <c r="N1947" i="2"/>
  <c r="Q1947" i="2" s="1"/>
  <c r="N1948" i="2"/>
  <c r="Q1948" i="2" s="1"/>
  <c r="N1949" i="2"/>
  <c r="Q1949" i="2" s="1"/>
  <c r="N1950" i="2"/>
  <c r="Q1950" i="2" s="1"/>
  <c r="N1951" i="2"/>
  <c r="Q1951" i="2" s="1"/>
  <c r="N1952" i="2"/>
  <c r="Q1952" i="2" s="1"/>
  <c r="N1953" i="2"/>
  <c r="Q1953" i="2" s="1"/>
  <c r="N1954" i="2"/>
  <c r="Q1954" i="2" s="1"/>
  <c r="N1955" i="2"/>
  <c r="Q1955" i="2" s="1"/>
  <c r="N1956" i="2"/>
  <c r="Q1956" i="2" s="1"/>
  <c r="N1957" i="2"/>
  <c r="Q1957" i="2" s="1"/>
  <c r="N1958" i="2"/>
  <c r="Q1958" i="2" s="1"/>
  <c r="N1959" i="2"/>
  <c r="Q1959" i="2" s="1"/>
  <c r="N1960" i="2"/>
  <c r="Q1960" i="2" s="1"/>
  <c r="N1961" i="2"/>
  <c r="Q1961" i="2" s="1"/>
  <c r="N1962" i="2"/>
  <c r="Q1962" i="2" s="1"/>
  <c r="N1963" i="2"/>
  <c r="Q1963" i="2" s="1"/>
  <c r="N1964" i="2"/>
  <c r="Q1964" i="2" s="1"/>
  <c r="N1965" i="2"/>
  <c r="Q1965" i="2" s="1"/>
  <c r="N1966" i="2"/>
  <c r="Q1966" i="2" s="1"/>
  <c r="N1967" i="2"/>
  <c r="Q1967" i="2" s="1"/>
  <c r="N1968" i="2"/>
  <c r="Q1968" i="2" s="1"/>
  <c r="N1970" i="2"/>
  <c r="Q1970" i="2" s="1"/>
  <c r="N1971" i="2"/>
  <c r="Q1971" i="2" s="1"/>
  <c r="N1972" i="2"/>
  <c r="Q1972" i="2" s="1"/>
  <c r="N1973" i="2"/>
  <c r="Q1973" i="2" s="1"/>
  <c r="N1974" i="2"/>
  <c r="Q1974" i="2" s="1"/>
  <c r="N1975" i="2"/>
  <c r="Q1975" i="2" s="1"/>
  <c r="N1976" i="2"/>
  <c r="Q1976" i="2" s="1"/>
  <c r="N1977" i="2"/>
  <c r="Q1977" i="2" s="1"/>
  <c r="N1978" i="2"/>
  <c r="Q1978" i="2" s="1"/>
  <c r="N1979" i="2"/>
  <c r="Q1979" i="2" s="1"/>
  <c r="N1980" i="2"/>
  <c r="Q1980" i="2" s="1"/>
  <c r="N1981" i="2"/>
  <c r="Q1981" i="2" s="1"/>
  <c r="N1982" i="2"/>
  <c r="Q1982" i="2" s="1"/>
  <c r="N1983" i="2"/>
  <c r="Q1983" i="2" s="1"/>
  <c r="N1984" i="2"/>
  <c r="Q1984" i="2" s="1"/>
  <c r="N1985" i="2"/>
  <c r="Q1985" i="2" s="1"/>
  <c r="N1986" i="2"/>
  <c r="Q1986" i="2" s="1"/>
  <c r="N1987" i="2"/>
  <c r="Q1987" i="2" s="1"/>
  <c r="N1988" i="2"/>
  <c r="Q1988" i="2" s="1"/>
  <c r="N1989" i="2"/>
  <c r="Q1989" i="2" s="1"/>
  <c r="N1990" i="2"/>
  <c r="Q1990" i="2" s="1"/>
  <c r="N1991" i="2"/>
  <c r="Q1991" i="2" s="1"/>
  <c r="N1992" i="2"/>
  <c r="Q1992" i="2" s="1"/>
  <c r="N1993" i="2"/>
  <c r="Q1993" i="2" s="1"/>
  <c r="N1994" i="2"/>
  <c r="Q1994" i="2" s="1"/>
  <c r="N1995" i="2"/>
  <c r="Q1995" i="2" s="1"/>
  <c r="N1997" i="2"/>
  <c r="Q1997" i="2" s="1"/>
  <c r="N1998" i="2"/>
  <c r="Q1998" i="2" s="1"/>
  <c r="N1999" i="2"/>
  <c r="Q1999" i="2" s="1"/>
  <c r="N2000" i="2"/>
  <c r="Q2000" i="2" s="1"/>
  <c r="N2001" i="2"/>
  <c r="Q2001" i="2" s="1"/>
  <c r="N2002" i="2"/>
  <c r="Q2002" i="2" s="1"/>
  <c r="N2003" i="2"/>
  <c r="Q2003" i="2" s="1"/>
  <c r="N2004" i="2"/>
  <c r="Q2004" i="2" s="1"/>
  <c r="N2005" i="2"/>
  <c r="Q2005" i="2" s="1"/>
  <c r="N2006" i="2"/>
  <c r="Q2006" i="2" s="1"/>
  <c r="N2007" i="2"/>
  <c r="Q2007" i="2" s="1"/>
  <c r="N2008" i="2"/>
  <c r="Q2008" i="2" s="1"/>
  <c r="N2010" i="2"/>
  <c r="Q2010" i="2" s="1"/>
  <c r="N2011" i="2"/>
  <c r="Q2011" i="2" s="1"/>
  <c r="N2012" i="2"/>
  <c r="Q2012" i="2" s="1"/>
  <c r="N2013" i="2"/>
  <c r="Q2013" i="2" s="1"/>
  <c r="N2014" i="2"/>
  <c r="Q2014" i="2" s="1"/>
  <c r="N2015" i="2"/>
  <c r="Q2015" i="2" s="1"/>
  <c r="N2016" i="2"/>
  <c r="Q2016" i="2" s="1"/>
  <c r="N2017" i="2"/>
  <c r="Q2017" i="2" s="1"/>
  <c r="N2018" i="2"/>
  <c r="Q2018" i="2" s="1"/>
  <c r="N2020" i="2"/>
  <c r="Q2020" i="2" s="1"/>
  <c r="N2021" i="2"/>
  <c r="Q2021" i="2" s="1"/>
  <c r="N2022" i="2"/>
  <c r="Q2022" i="2" s="1"/>
  <c r="N2023" i="2"/>
  <c r="Q2023" i="2" s="1"/>
  <c r="N2024" i="2"/>
  <c r="Q2024" i="2" s="1"/>
  <c r="N2025" i="2"/>
  <c r="Q2025" i="2" s="1"/>
  <c r="N2026" i="2"/>
  <c r="Q2026" i="2" s="1"/>
  <c r="N2027" i="2"/>
  <c r="Q2027" i="2" s="1"/>
  <c r="N2028" i="2"/>
  <c r="Q2028" i="2" s="1"/>
  <c r="N2029" i="2"/>
  <c r="Q2029" i="2" s="1"/>
  <c r="N2030" i="2"/>
  <c r="Q2030" i="2" s="1"/>
  <c r="N2031" i="2"/>
  <c r="Q2031" i="2" s="1"/>
  <c r="N2032" i="2"/>
  <c r="Q2032" i="2" s="1"/>
  <c r="N2033" i="2"/>
  <c r="Q2033" i="2" s="1"/>
  <c r="N2034" i="2"/>
  <c r="Q2034" i="2" s="1"/>
  <c r="N2035" i="2"/>
  <c r="Q2035" i="2" s="1"/>
  <c r="N2036" i="2"/>
  <c r="Q2036" i="2" s="1"/>
  <c r="N2037" i="2"/>
  <c r="Q2037" i="2" s="1"/>
  <c r="N2038" i="2"/>
  <c r="Q2038" i="2" s="1"/>
  <c r="N2039" i="2"/>
  <c r="Q2039" i="2" s="1"/>
  <c r="N2040" i="2"/>
  <c r="Q2040" i="2" s="1"/>
  <c r="N2042" i="2"/>
  <c r="Q2042" i="2" s="1"/>
  <c r="N2043" i="2"/>
  <c r="Q2043" i="2" s="1"/>
  <c r="N2044" i="2"/>
  <c r="Q2044" i="2" s="1"/>
  <c r="N2045" i="2"/>
  <c r="Q2045" i="2" s="1"/>
  <c r="N2046" i="2"/>
  <c r="Q2046" i="2" s="1"/>
  <c r="N2047" i="2"/>
  <c r="Q2047" i="2" s="1"/>
  <c r="N2048" i="2"/>
  <c r="Q2048" i="2" s="1"/>
  <c r="N2049" i="2"/>
  <c r="Q2049" i="2" s="1"/>
  <c r="N2050" i="2"/>
  <c r="Q2050" i="2" s="1"/>
  <c r="N2051" i="2"/>
  <c r="Q2051" i="2" s="1"/>
  <c r="N2052" i="2"/>
  <c r="Q2052" i="2" s="1"/>
  <c r="N2053" i="2"/>
  <c r="Q2053" i="2" s="1"/>
  <c r="N2054" i="2"/>
  <c r="Q2054" i="2" s="1"/>
  <c r="N2055" i="2"/>
  <c r="Q2055" i="2" s="1"/>
  <c r="N2056" i="2"/>
  <c r="Q2056" i="2" s="1"/>
  <c r="N2057" i="2"/>
  <c r="Q2057" i="2" s="1"/>
  <c r="N2058" i="2"/>
  <c r="Q2058" i="2" s="1"/>
  <c r="N2059" i="2"/>
  <c r="Q2059" i="2" s="1"/>
  <c r="N2060" i="2"/>
  <c r="Q2060" i="2" s="1"/>
  <c r="N2062" i="2"/>
  <c r="Q2062" i="2" s="1"/>
  <c r="N2063" i="2"/>
  <c r="Q2063" i="2" s="1"/>
  <c r="N2064" i="2"/>
  <c r="Q2064" i="2" s="1"/>
  <c r="N2065" i="2"/>
  <c r="Q2065" i="2" s="1"/>
  <c r="N2066" i="2"/>
  <c r="Q2066" i="2" s="1"/>
  <c r="N2067" i="2"/>
  <c r="Q2067" i="2" s="1"/>
  <c r="N2068" i="2"/>
  <c r="Q2068" i="2" s="1"/>
  <c r="N2069" i="2"/>
  <c r="Q2069" i="2" s="1"/>
  <c r="N2070" i="2"/>
  <c r="Q2070" i="2" s="1"/>
  <c r="N2072" i="2"/>
  <c r="Q2072" i="2" s="1"/>
  <c r="N2073" i="2"/>
  <c r="Q2073" i="2" s="1"/>
  <c r="N2074" i="2"/>
  <c r="Q2074" i="2" s="1"/>
  <c r="N2075" i="2"/>
  <c r="Q2075" i="2" s="1"/>
  <c r="N2076" i="2"/>
  <c r="Q2076" i="2" s="1"/>
  <c r="N2077" i="2"/>
  <c r="Q2077" i="2" s="1"/>
  <c r="N2078" i="2"/>
  <c r="Q2078" i="2" s="1"/>
  <c r="N2079" i="2"/>
  <c r="Q2079" i="2" s="1"/>
  <c r="N2080" i="2"/>
  <c r="Q2080" i="2" s="1"/>
  <c r="N2081" i="2"/>
  <c r="Q2081" i="2" s="1"/>
  <c r="N2082" i="2"/>
  <c r="Q2082" i="2" s="1"/>
  <c r="N2083" i="2"/>
  <c r="Q2083" i="2" s="1"/>
  <c r="N2084" i="2"/>
  <c r="Q2084" i="2" s="1"/>
  <c r="N2085" i="2"/>
  <c r="Q2085" i="2" s="1"/>
  <c r="N2086" i="2"/>
  <c r="Q2086" i="2" s="1"/>
  <c r="N2087" i="2"/>
  <c r="Q2087" i="2" s="1"/>
  <c r="N2088" i="2"/>
  <c r="Q2088" i="2" s="1"/>
  <c r="N2090" i="2"/>
  <c r="Q2090" i="2" s="1"/>
  <c r="N2091" i="2"/>
  <c r="Q2091" i="2" s="1"/>
  <c r="N2092" i="2"/>
  <c r="Q2092" i="2" s="1"/>
  <c r="N2093" i="2"/>
  <c r="Q2093" i="2" s="1"/>
  <c r="N2094" i="2"/>
  <c r="Q2094" i="2" s="1"/>
  <c r="N2095" i="2"/>
  <c r="Q2095" i="2" s="1"/>
  <c r="N2096" i="2"/>
  <c r="Q2096" i="2" s="1"/>
  <c r="N2097" i="2"/>
  <c r="Q2097" i="2" s="1"/>
  <c r="N2098" i="2"/>
  <c r="Q2098" i="2" s="1"/>
  <c r="N2099" i="2"/>
  <c r="Q2099" i="2" s="1"/>
  <c r="N2100" i="2"/>
  <c r="Q2100" i="2" s="1"/>
  <c r="N2101" i="2"/>
  <c r="Q2101" i="2" s="1"/>
  <c r="N2102" i="2"/>
  <c r="Q2102" i="2" s="1"/>
  <c r="N2103" i="2"/>
  <c r="Q2103" i="2" s="1"/>
  <c r="N2104" i="2"/>
  <c r="Q2104" i="2" s="1"/>
  <c r="N2105" i="2"/>
  <c r="Q2105" i="2" s="1"/>
  <c r="N2106" i="2"/>
  <c r="Q2106" i="2" s="1"/>
  <c r="N2107" i="2"/>
  <c r="Q2107" i="2" s="1"/>
  <c r="N2108" i="2"/>
  <c r="Q2108" i="2" s="1"/>
  <c r="N2109" i="2"/>
  <c r="Q2109" i="2" s="1"/>
  <c r="N2111" i="2"/>
  <c r="Q2111" i="2" s="1"/>
  <c r="N2112" i="2"/>
  <c r="Q2112" i="2" s="1"/>
  <c r="N2113" i="2"/>
  <c r="Q2113" i="2" s="1"/>
  <c r="N2114" i="2"/>
  <c r="Q2114" i="2" s="1"/>
  <c r="N2115" i="2"/>
  <c r="Q2115" i="2" s="1"/>
  <c r="N2116" i="2"/>
  <c r="Q2116" i="2" s="1"/>
  <c r="N2117" i="2"/>
  <c r="Q2117" i="2" s="1"/>
  <c r="N2118" i="2"/>
  <c r="Q2118" i="2" s="1"/>
  <c r="N2119" i="2"/>
  <c r="Q2119" i="2" s="1"/>
  <c r="N2120" i="2"/>
  <c r="Q2120" i="2" s="1"/>
  <c r="N2121" i="2"/>
  <c r="Q2121" i="2" s="1"/>
  <c r="N2122" i="2"/>
  <c r="Q2122" i="2" s="1"/>
  <c r="N2123" i="2"/>
  <c r="Q2123" i="2" s="1"/>
  <c r="N2124" i="2"/>
  <c r="Q2124" i="2" s="1"/>
  <c r="N2125" i="2"/>
  <c r="Q2125" i="2" s="1"/>
  <c r="N2126" i="2"/>
  <c r="Q2126" i="2" s="1"/>
  <c r="N2127" i="2"/>
  <c r="Q2127" i="2" s="1"/>
  <c r="N2128" i="2"/>
  <c r="Q2128" i="2" s="1"/>
  <c r="N2129" i="2"/>
  <c r="Q2129" i="2" s="1"/>
  <c r="N2130" i="2"/>
  <c r="Q2130" i="2" s="1"/>
  <c r="N2131" i="2"/>
  <c r="Q2131" i="2" s="1"/>
  <c r="N2132" i="2"/>
  <c r="Q2132" i="2" s="1"/>
  <c r="N2133" i="2"/>
  <c r="Q2133" i="2" s="1"/>
  <c r="N2134" i="2"/>
  <c r="Q2134" i="2" s="1"/>
  <c r="N2135" i="2"/>
  <c r="Q2135" i="2" s="1"/>
  <c r="N2136" i="2"/>
  <c r="Q2136" i="2" s="1"/>
  <c r="N2137" i="2"/>
  <c r="Q2137" i="2" s="1"/>
  <c r="N2138" i="2"/>
  <c r="Q2138" i="2" s="1"/>
  <c r="N2140" i="2"/>
  <c r="Q2140" i="2" s="1"/>
  <c r="N2141" i="2"/>
  <c r="Q2141" i="2" s="1"/>
  <c r="N2142" i="2"/>
  <c r="Q2142" i="2" s="1"/>
  <c r="N2143" i="2"/>
  <c r="Q2143" i="2" s="1"/>
  <c r="N2145" i="2"/>
  <c r="Q2145" i="2" s="1"/>
  <c r="N2146" i="2"/>
  <c r="Q2146" i="2" s="1"/>
  <c r="N2147" i="2"/>
  <c r="Q2147" i="2" s="1"/>
  <c r="N2148" i="2"/>
  <c r="Q2148" i="2" s="1"/>
  <c r="N2149" i="2"/>
  <c r="Q2149" i="2" s="1"/>
  <c r="N2150" i="2"/>
  <c r="Q2150" i="2" s="1"/>
  <c r="N2151" i="2"/>
  <c r="Q2151" i="2" s="1"/>
  <c r="N2152" i="2"/>
  <c r="Q2152" i="2" s="1"/>
  <c r="N2153" i="2"/>
  <c r="Q2153" i="2" s="1"/>
  <c r="N2154" i="2"/>
  <c r="Q2154" i="2" s="1"/>
  <c r="N2156" i="2"/>
  <c r="Q2156" i="2" s="1"/>
  <c r="N2157" i="2"/>
  <c r="Q2157" i="2" s="1"/>
  <c r="N2158" i="2"/>
  <c r="Q2158" i="2" s="1"/>
  <c r="N2159" i="2"/>
  <c r="Q2159" i="2" s="1"/>
  <c r="N2160" i="2"/>
  <c r="Q2160" i="2" s="1"/>
  <c r="N2162" i="2"/>
  <c r="Q2162" i="2" s="1"/>
  <c r="N2163" i="2"/>
  <c r="Q2163" i="2" s="1"/>
  <c r="N2164" i="2"/>
  <c r="Q2164" i="2" s="1"/>
  <c r="N2165" i="2"/>
  <c r="Q2165" i="2" s="1"/>
  <c r="N2166" i="2"/>
  <c r="Q2166" i="2" s="1"/>
  <c r="N2167" i="2"/>
  <c r="Q2167" i="2" s="1"/>
  <c r="N2168" i="2"/>
  <c r="Q2168" i="2" s="1"/>
  <c r="N2169" i="2"/>
  <c r="Q2169" i="2" s="1"/>
  <c r="N2170" i="2"/>
  <c r="Q2170" i="2" s="1"/>
  <c r="N2172" i="2"/>
  <c r="Q2172" i="2" s="1"/>
  <c r="N2173" i="2"/>
  <c r="Q2173" i="2" s="1"/>
  <c r="N2174" i="2"/>
  <c r="Q2174" i="2" s="1"/>
  <c r="N2175" i="2"/>
  <c r="Q2175" i="2" s="1"/>
  <c r="N2176" i="2"/>
  <c r="Q2176" i="2" s="1"/>
  <c r="N2178" i="2"/>
  <c r="Q2178" i="2" s="1"/>
  <c r="N2179" i="2"/>
  <c r="Q2179" i="2" s="1"/>
  <c r="N2180" i="2"/>
  <c r="Q2180" i="2" s="1"/>
  <c r="N2181" i="2"/>
  <c r="Q2181" i="2" s="1"/>
  <c r="N2182" i="2"/>
  <c r="Q2182" i="2" s="1"/>
  <c r="N2183" i="2"/>
  <c r="Q2183" i="2" s="1"/>
  <c r="N2184" i="2"/>
  <c r="Q2184" i="2" s="1"/>
  <c r="N2185" i="2"/>
  <c r="Q2185" i="2" s="1"/>
  <c r="N2186" i="2"/>
  <c r="Q2186" i="2" s="1"/>
  <c r="N2187" i="2"/>
  <c r="Q2187" i="2" s="1"/>
  <c r="N2188" i="2"/>
  <c r="Q2188" i="2" s="1"/>
  <c r="N2189" i="2"/>
  <c r="Q2189" i="2" s="1"/>
  <c r="N2190" i="2"/>
  <c r="Q2190" i="2" s="1"/>
  <c r="N2191" i="2"/>
  <c r="Q2191" i="2" s="1"/>
  <c r="N2192" i="2"/>
  <c r="Q2192" i="2" s="1"/>
  <c r="N2193" i="2"/>
  <c r="Q2193" i="2" s="1"/>
  <c r="N2195" i="2"/>
  <c r="Q2195" i="2" s="1"/>
  <c r="N2196" i="2"/>
  <c r="Q2196" i="2" s="1"/>
  <c r="N2197" i="2"/>
  <c r="Q2197" i="2" s="1"/>
  <c r="N2198" i="2"/>
  <c r="Q2198" i="2" s="1"/>
  <c r="N2200" i="2"/>
  <c r="Q2200" i="2" s="1"/>
  <c r="N2202" i="2"/>
  <c r="Q2202" i="2" s="1"/>
  <c r="N2203" i="2"/>
  <c r="Q2203" i="2" s="1"/>
  <c r="N2204" i="2"/>
  <c r="Q2204" i="2" s="1"/>
  <c r="N2205" i="2"/>
  <c r="Q2205" i="2" s="1"/>
  <c r="N2206" i="2"/>
  <c r="Q2206" i="2" s="1"/>
  <c r="N2207" i="2"/>
  <c r="Q2207" i="2" s="1"/>
  <c r="N2208" i="2"/>
  <c r="Q2208" i="2" s="1"/>
  <c r="N2209" i="2"/>
  <c r="Q2209" i="2" s="1"/>
  <c r="N2210" i="2"/>
  <c r="Q2210" i="2" s="1"/>
  <c r="N2211" i="2"/>
  <c r="Q2211" i="2" s="1"/>
  <c r="N2212" i="2"/>
  <c r="Q2212" i="2" s="1"/>
  <c r="N2213" i="2"/>
  <c r="Q2213" i="2" s="1"/>
  <c r="N2214" i="2"/>
  <c r="Q2214" i="2" s="1"/>
  <c r="N2215" i="2"/>
  <c r="Q2215" i="2" s="1"/>
  <c r="N2216" i="2"/>
  <c r="Q2216" i="2" s="1"/>
  <c r="N2217" i="2"/>
  <c r="Q2217" i="2" s="1"/>
  <c r="N2218" i="2"/>
  <c r="Q2218" i="2" s="1"/>
  <c r="N2219" i="2"/>
  <c r="Q2219" i="2" s="1"/>
  <c r="N2220" i="2"/>
  <c r="Q2220" i="2" s="1"/>
  <c r="N2221" i="2"/>
  <c r="Q2221" i="2" s="1"/>
  <c r="N2222" i="2"/>
  <c r="Q2222" i="2" s="1"/>
  <c r="N2223" i="2"/>
  <c r="Q2223" i="2" s="1"/>
  <c r="N2224" i="2"/>
  <c r="Q2224" i="2" s="1"/>
  <c r="N2225" i="2"/>
  <c r="Q2225" i="2" s="1"/>
  <c r="N2226" i="2"/>
  <c r="Q2226" i="2" s="1"/>
  <c r="N2227" i="2"/>
  <c r="Q2227" i="2" s="1"/>
  <c r="N2228" i="2"/>
  <c r="Q2228" i="2" s="1"/>
  <c r="N2229" i="2"/>
  <c r="Q2229" i="2" s="1"/>
  <c r="N2230" i="2"/>
  <c r="Q2230" i="2" s="1"/>
  <c r="N2231" i="2"/>
  <c r="Q2231" i="2" s="1"/>
  <c r="N2232" i="2"/>
  <c r="Q2232" i="2" s="1"/>
  <c r="N2233" i="2"/>
  <c r="Q2233" i="2" s="1"/>
  <c r="N2234" i="2"/>
  <c r="Q2234" i="2" s="1"/>
  <c r="N2235" i="2"/>
  <c r="Q2235" i="2" s="1"/>
  <c r="N2236" i="2"/>
  <c r="Q2236" i="2" s="1"/>
  <c r="N2237" i="2"/>
  <c r="Q2237" i="2" s="1"/>
  <c r="N2238" i="2"/>
  <c r="Q2238" i="2" s="1"/>
  <c r="N2239" i="2"/>
  <c r="Q2239" i="2" s="1"/>
  <c r="N2240" i="2"/>
  <c r="Q2240" i="2" s="1"/>
  <c r="N2241" i="2"/>
  <c r="Q2241" i="2" s="1"/>
  <c r="N2242" i="2"/>
  <c r="Q2242" i="2" s="1"/>
  <c r="N2243" i="2"/>
  <c r="Q2243" i="2" s="1"/>
  <c r="N2244" i="2"/>
  <c r="Q2244" i="2" s="1"/>
  <c r="N2245" i="2"/>
  <c r="Q2245" i="2" s="1"/>
  <c r="N2246" i="2"/>
  <c r="Q2246" i="2" s="1"/>
  <c r="N2247" i="2"/>
  <c r="Q2247" i="2" s="1"/>
  <c r="N2248" i="2"/>
  <c r="Q2248" i="2" s="1"/>
  <c r="N2249" i="2"/>
  <c r="Q2249" i="2" s="1"/>
  <c r="N2250" i="2"/>
  <c r="Q2250" i="2" s="1"/>
  <c r="N2251" i="2"/>
  <c r="Q2251" i="2" s="1"/>
  <c r="N2252" i="2"/>
  <c r="Q2252" i="2" s="1"/>
  <c r="N2253" i="2"/>
  <c r="Q2253" i="2" s="1"/>
  <c r="N2254" i="2"/>
  <c r="Q2254" i="2" s="1"/>
  <c r="N2255" i="2"/>
  <c r="Q2255" i="2" s="1"/>
  <c r="N2256" i="2"/>
  <c r="Q2256" i="2" s="1"/>
  <c r="N2257" i="2"/>
  <c r="Q2257" i="2" s="1"/>
  <c r="N2258" i="2"/>
  <c r="Q2258" i="2" s="1"/>
  <c r="N2259" i="2"/>
  <c r="Q2259" i="2" s="1"/>
  <c r="N2260" i="2"/>
  <c r="Q2260" i="2" s="1"/>
  <c r="N2261" i="2"/>
  <c r="Q2261" i="2" s="1"/>
  <c r="N2262" i="2"/>
  <c r="Q2262" i="2" s="1"/>
  <c r="N2263" i="2"/>
  <c r="Q2263" i="2" s="1"/>
  <c r="N2264" i="2"/>
  <c r="Q2264" i="2" s="1"/>
  <c r="N2265" i="2"/>
  <c r="Q2265" i="2" s="1"/>
  <c r="N2266" i="2"/>
  <c r="Q2266" i="2" s="1"/>
  <c r="N2267" i="2"/>
  <c r="Q2267" i="2" s="1"/>
  <c r="N2268" i="2"/>
  <c r="Q2268" i="2" s="1"/>
  <c r="N2269" i="2"/>
  <c r="Q2269" i="2" s="1"/>
  <c r="N2270" i="2"/>
  <c r="Q2270" i="2" s="1"/>
  <c r="N2271" i="2"/>
  <c r="Q2271" i="2" s="1"/>
  <c r="N2272" i="2"/>
  <c r="Q2272" i="2" s="1"/>
  <c r="N2273" i="2"/>
  <c r="Q2273" i="2" s="1"/>
  <c r="N2275" i="2"/>
  <c r="Q2275" i="2" s="1"/>
  <c r="N2277" i="2"/>
  <c r="Q2277" i="2" s="1"/>
  <c r="N2278" i="2"/>
  <c r="Q2278" i="2" s="1"/>
  <c r="N2279" i="2"/>
  <c r="Q2279" i="2" s="1"/>
  <c r="N2280" i="2"/>
  <c r="Q2280" i="2" s="1"/>
  <c r="N2281" i="2"/>
  <c r="Q2281" i="2" s="1"/>
  <c r="N2282" i="2"/>
  <c r="Q2282" i="2" s="1"/>
  <c r="N2283" i="2"/>
  <c r="Q2283" i="2" s="1"/>
  <c r="N2284" i="2"/>
  <c r="Q2284" i="2" s="1"/>
  <c r="N2285" i="2"/>
  <c r="Q2285" i="2" s="1"/>
  <c r="N2286" i="2"/>
  <c r="Q2286" i="2" s="1"/>
  <c r="N2287" i="2"/>
  <c r="Q2287" i="2" s="1"/>
  <c r="N2288" i="2"/>
  <c r="Q2288" i="2" s="1"/>
  <c r="N2289" i="2"/>
  <c r="Q2289" i="2" s="1"/>
  <c r="N2290" i="2"/>
  <c r="Q2290" i="2" s="1"/>
  <c r="N2291" i="2"/>
  <c r="Q2291" i="2" s="1"/>
  <c r="N2292" i="2"/>
  <c r="Q2292" i="2" s="1"/>
  <c r="N2293" i="2"/>
  <c r="Q2293" i="2" s="1"/>
  <c r="N2294" i="2"/>
  <c r="Q2294" i="2" s="1"/>
  <c r="N2295" i="2"/>
  <c r="Q2295" i="2" s="1"/>
  <c r="N2296" i="2"/>
  <c r="Q2296" i="2" s="1"/>
  <c r="N2297" i="2"/>
  <c r="Q2297" i="2" s="1"/>
  <c r="N2298" i="2"/>
  <c r="Q2298" i="2" s="1"/>
  <c r="N2299" i="2"/>
  <c r="Q2299" i="2" s="1"/>
  <c r="N2300" i="2"/>
  <c r="Q2300" i="2" s="1"/>
  <c r="N2301" i="2"/>
  <c r="Q2301" i="2" s="1"/>
  <c r="N2303" i="2"/>
  <c r="Q2303" i="2" s="1"/>
  <c r="N2304" i="2"/>
  <c r="Q2304" i="2" s="1"/>
  <c r="N2305" i="2"/>
  <c r="Q2305" i="2" s="1"/>
  <c r="N2306" i="2"/>
  <c r="Q2306" i="2" s="1"/>
  <c r="N2307" i="2"/>
  <c r="Q2307" i="2" s="1"/>
  <c r="N2308" i="2"/>
  <c r="Q2308" i="2" s="1"/>
  <c r="N2309" i="2"/>
  <c r="Q2309" i="2" s="1"/>
  <c r="N2310" i="2"/>
  <c r="Q2310" i="2" s="1"/>
  <c r="N2311" i="2"/>
  <c r="Q2311" i="2" s="1"/>
  <c r="N2312" i="2"/>
  <c r="Q2312" i="2" s="1"/>
  <c r="N2313" i="2"/>
  <c r="Q2313" i="2" s="1"/>
  <c r="N2314" i="2"/>
  <c r="Q2314" i="2" s="1"/>
  <c r="N2315" i="2"/>
  <c r="Q2315" i="2" s="1"/>
  <c r="N2316" i="2"/>
  <c r="Q2316" i="2" s="1"/>
  <c r="N2317" i="2"/>
  <c r="Q2317" i="2" s="1"/>
  <c r="N2318" i="2"/>
  <c r="Q2318" i="2" s="1"/>
  <c r="N2319" i="2"/>
  <c r="Q2319" i="2" s="1"/>
  <c r="N2320" i="2"/>
  <c r="Q2320" i="2" s="1"/>
  <c r="N2321" i="2"/>
  <c r="Q2321" i="2" s="1"/>
  <c r="N2322" i="2"/>
  <c r="Q2322" i="2" s="1"/>
  <c r="N2324" i="2"/>
  <c r="Q2324" i="2" s="1"/>
  <c r="N2325" i="2"/>
  <c r="Q2325" i="2" s="1"/>
  <c r="N2326" i="2"/>
  <c r="Q2326" i="2" s="1"/>
  <c r="N2327" i="2"/>
  <c r="Q2327" i="2" s="1"/>
  <c r="N2328" i="2"/>
  <c r="Q2328" i="2" s="1"/>
  <c r="N2330" i="2"/>
  <c r="Q2330" i="2" s="1"/>
  <c r="N2331" i="2"/>
  <c r="Q2331" i="2" s="1"/>
  <c r="N2332" i="2"/>
  <c r="Q2332" i="2" s="1"/>
  <c r="N2333" i="2"/>
  <c r="Q2333" i="2" s="1"/>
  <c r="N2334" i="2"/>
  <c r="Q2334" i="2" s="1"/>
  <c r="N2336" i="2"/>
  <c r="Q2336" i="2" s="1"/>
  <c r="N2337" i="2"/>
  <c r="Q2337" i="2" s="1"/>
  <c r="N2338" i="2"/>
  <c r="Q2338" i="2" s="1"/>
  <c r="N2339" i="2"/>
  <c r="Q2339" i="2" s="1"/>
  <c r="N2340" i="2"/>
  <c r="Q2340" i="2" s="1"/>
  <c r="N2341" i="2"/>
  <c r="Q2341" i="2" s="1"/>
  <c r="N2342" i="2"/>
  <c r="Q2342" i="2" s="1"/>
  <c r="N2344" i="2"/>
  <c r="Q2344" i="2" s="1"/>
  <c r="N2345" i="2"/>
  <c r="Q2345" i="2" s="1"/>
  <c r="N2346" i="2"/>
  <c r="Q2346" i="2" s="1"/>
  <c r="N2347" i="2"/>
  <c r="Q2347" i="2" s="1"/>
  <c r="N2348" i="2"/>
  <c r="Q2348" i="2" s="1"/>
  <c r="N2349" i="2"/>
  <c r="Q2349" i="2" s="1"/>
  <c r="N2350" i="2"/>
  <c r="Q2350" i="2" s="1"/>
  <c r="N2351" i="2"/>
  <c r="Q2351" i="2" s="1"/>
  <c r="N2352" i="2"/>
  <c r="Q2352" i="2" s="1"/>
  <c r="N2353" i="2"/>
  <c r="Q2353" i="2" s="1"/>
  <c r="N2355" i="2"/>
  <c r="Q2355" i="2" s="1"/>
  <c r="N2356" i="2"/>
  <c r="Q2356" i="2" s="1"/>
  <c r="N2357" i="2"/>
  <c r="Q2357" i="2" s="1"/>
  <c r="N2358" i="2"/>
  <c r="Q2358" i="2" s="1"/>
  <c r="N2359" i="2"/>
  <c r="Q2359" i="2" s="1"/>
  <c r="N2360" i="2"/>
  <c r="Q2360" i="2" s="1"/>
  <c r="N2361" i="2"/>
  <c r="Q2361" i="2" s="1"/>
  <c r="N2362" i="2"/>
  <c r="Q2362" i="2" s="1"/>
  <c r="N2363" i="2"/>
  <c r="Q2363" i="2" s="1"/>
  <c r="N2364" i="2"/>
  <c r="Q2364" i="2" s="1"/>
  <c r="N2365" i="2"/>
  <c r="Q2365" i="2" s="1"/>
  <c r="N2366" i="2"/>
  <c r="Q2366" i="2" s="1"/>
  <c r="N2367" i="2"/>
  <c r="Q2367" i="2" s="1"/>
  <c r="N2368" i="2"/>
  <c r="Q2368" i="2" s="1"/>
  <c r="N2369" i="2"/>
  <c r="Q2369" i="2" s="1"/>
  <c r="N2370" i="2"/>
  <c r="Q2370" i="2" s="1"/>
  <c r="N2371" i="2"/>
  <c r="Q2371" i="2" s="1"/>
  <c r="N2373" i="2"/>
  <c r="Q2373" i="2" s="1"/>
  <c r="N2374" i="2"/>
  <c r="Q2374" i="2" s="1"/>
  <c r="N2375" i="2"/>
  <c r="Q2375" i="2" s="1"/>
  <c r="N2376" i="2"/>
  <c r="Q2376" i="2" s="1"/>
  <c r="N2377" i="2"/>
  <c r="Q2377" i="2" s="1"/>
  <c r="N2378" i="2"/>
  <c r="Q2378" i="2" s="1"/>
  <c r="N2379" i="2"/>
  <c r="Q2379" i="2" s="1"/>
  <c r="N2380" i="2"/>
  <c r="Q2380" i="2" s="1"/>
  <c r="N2381" i="2"/>
  <c r="Q2381" i="2" s="1"/>
  <c r="N2382" i="2"/>
  <c r="Q2382" i="2" s="1"/>
  <c r="N2383" i="2"/>
  <c r="Q2383" i="2" s="1"/>
  <c r="N2384" i="2"/>
  <c r="Q2384" i="2" s="1"/>
  <c r="N2385" i="2"/>
  <c r="Q2385" i="2" s="1"/>
  <c r="N2386" i="2"/>
  <c r="Q2386" i="2" s="1"/>
  <c r="N2387" i="2"/>
  <c r="Q2387" i="2" s="1"/>
  <c r="N2388" i="2"/>
  <c r="Q2388" i="2" s="1"/>
  <c r="N2389" i="2"/>
  <c r="Q2389" i="2" s="1"/>
  <c r="N2390" i="2"/>
  <c r="Q2390" i="2" s="1"/>
  <c r="N2391" i="2"/>
  <c r="Q2391" i="2" s="1"/>
  <c r="N2392" i="2"/>
  <c r="Q2392" i="2" s="1"/>
  <c r="N2393" i="2"/>
  <c r="Q2393" i="2" s="1"/>
  <c r="N2394" i="2"/>
  <c r="Q2394" i="2" s="1"/>
  <c r="N2395" i="2"/>
  <c r="Q2395" i="2" s="1"/>
  <c r="N2396" i="2"/>
  <c r="Q2396" i="2" s="1"/>
  <c r="N2398" i="2"/>
  <c r="Q2398" i="2" s="1"/>
  <c r="N2399" i="2"/>
  <c r="Q2399" i="2" s="1"/>
  <c r="N2400" i="2"/>
  <c r="Q2400" i="2" s="1"/>
  <c r="N2401" i="2"/>
  <c r="Q2401" i="2" s="1"/>
  <c r="N2402" i="2"/>
  <c r="Q2402" i="2" s="1"/>
  <c r="N2404" i="2"/>
  <c r="Q2404" i="2" s="1"/>
  <c r="N2405" i="2"/>
  <c r="Q2405" i="2" s="1"/>
  <c r="N2406" i="2"/>
  <c r="Q2406" i="2" s="1"/>
  <c r="N2407" i="2"/>
  <c r="Q2407" i="2" s="1"/>
  <c r="N2408" i="2"/>
  <c r="Q2408" i="2" s="1"/>
  <c r="N2409" i="2"/>
  <c r="Q2409" i="2" s="1"/>
  <c r="N2410" i="2"/>
  <c r="Q2410" i="2" s="1"/>
  <c r="N2411" i="2"/>
  <c r="Q2411" i="2" s="1"/>
  <c r="N2412" i="2"/>
  <c r="Q2412" i="2" s="1"/>
  <c r="N2413" i="2"/>
  <c r="Q2413" i="2" s="1"/>
  <c r="N2414" i="2"/>
  <c r="Q2414" i="2" s="1"/>
  <c r="N2415" i="2"/>
  <c r="Q2415" i="2" s="1"/>
  <c r="N2416" i="2"/>
  <c r="Q2416" i="2" s="1"/>
  <c r="N2417" i="2"/>
  <c r="Q2417" i="2" s="1"/>
  <c r="N2418" i="2"/>
  <c r="Q2418" i="2" s="1"/>
  <c r="N2419" i="2"/>
  <c r="Q2419" i="2" s="1"/>
  <c r="N2420" i="2"/>
  <c r="Q2420" i="2" s="1"/>
  <c r="N2421" i="2"/>
  <c r="Q2421" i="2" s="1"/>
  <c r="N2422" i="2"/>
  <c r="Q2422" i="2" s="1"/>
  <c r="N2423" i="2"/>
  <c r="Q2423" i="2" s="1"/>
  <c r="N2424" i="2"/>
  <c r="Q2424" i="2" s="1"/>
  <c r="N2425" i="2"/>
  <c r="Q2425" i="2" s="1"/>
  <c r="N2426" i="2"/>
  <c r="Q2426" i="2" s="1"/>
  <c r="N2428" i="2"/>
  <c r="Q2428" i="2" s="1"/>
  <c r="N2429" i="2"/>
  <c r="Q2429" i="2" s="1"/>
  <c r="N2430" i="2"/>
  <c r="Q2430" i="2" s="1"/>
  <c r="N2431" i="2"/>
  <c r="Q2431" i="2" s="1"/>
  <c r="N2432" i="2"/>
  <c r="Q2432" i="2" s="1"/>
  <c r="N2433" i="2"/>
  <c r="Q2433" i="2" s="1"/>
  <c r="N2434" i="2"/>
  <c r="Q2434" i="2" s="1"/>
  <c r="N2435" i="2"/>
  <c r="Q2435" i="2" s="1"/>
  <c r="N2436" i="2"/>
  <c r="Q2436" i="2" s="1"/>
  <c r="N2437" i="2"/>
  <c r="Q2437" i="2" s="1"/>
  <c r="N2438" i="2"/>
  <c r="Q2438" i="2" s="1"/>
  <c r="N2439" i="2"/>
  <c r="Q2439" i="2" s="1"/>
  <c r="N2440" i="2"/>
  <c r="Q2440" i="2" s="1"/>
  <c r="N2441" i="2"/>
  <c r="Q2441" i="2" s="1"/>
  <c r="N2443" i="2"/>
  <c r="Q2443" i="2" s="1"/>
  <c r="N2444" i="2"/>
  <c r="Q2444" i="2" s="1"/>
  <c r="N2445" i="2"/>
  <c r="Q2445" i="2" s="1"/>
  <c r="N2446" i="2"/>
  <c r="Q2446" i="2" s="1"/>
  <c r="N2447" i="2"/>
  <c r="Q2447" i="2" s="1"/>
  <c r="N2448" i="2"/>
  <c r="Q2448" i="2" s="1"/>
  <c r="N2449" i="2"/>
  <c r="Q2449" i="2" s="1"/>
  <c r="N2450" i="2"/>
  <c r="Q2450" i="2" s="1"/>
  <c r="N2451" i="2"/>
  <c r="Q2451" i="2" s="1"/>
  <c r="N2452" i="2"/>
  <c r="Q2452" i="2" s="1"/>
  <c r="N2453" i="2"/>
  <c r="Q2453" i="2" s="1"/>
  <c r="N2454" i="2"/>
  <c r="Q2454" i="2" s="1"/>
  <c r="N2455" i="2"/>
  <c r="Q2455" i="2" s="1"/>
  <c r="N2456" i="2"/>
  <c r="Q2456" i="2" s="1"/>
  <c r="N2457" i="2"/>
  <c r="Q2457" i="2" s="1"/>
  <c r="N2458" i="2"/>
  <c r="Q2458" i="2" s="1"/>
  <c r="N2459" i="2"/>
  <c r="Q2459" i="2" s="1"/>
  <c r="N2460" i="2"/>
  <c r="Q2460" i="2" s="1"/>
  <c r="N2461" i="2"/>
  <c r="Q2461" i="2" s="1"/>
  <c r="N2462" i="2"/>
  <c r="Q2462" i="2" s="1"/>
  <c r="N2463" i="2"/>
  <c r="Q2463" i="2" s="1"/>
  <c r="N2464" i="2"/>
  <c r="Q2464" i="2" s="1"/>
  <c r="N2465" i="2"/>
  <c r="Q2465" i="2" s="1"/>
  <c r="N2466" i="2"/>
  <c r="Q2466" i="2" s="1"/>
  <c r="N2467" i="2"/>
  <c r="Q2467" i="2" s="1"/>
  <c r="N2468" i="2"/>
  <c r="Q2468" i="2" s="1"/>
  <c r="N2469" i="2"/>
  <c r="Q2469" i="2" s="1"/>
  <c r="N2470" i="2"/>
  <c r="Q2470" i="2" s="1"/>
  <c r="N2471" i="2"/>
  <c r="Q2471" i="2" s="1"/>
  <c r="N2472" i="2"/>
  <c r="Q2472" i="2" s="1"/>
  <c r="N2473" i="2"/>
  <c r="Q2473" i="2" s="1"/>
  <c r="N2474" i="2"/>
  <c r="Q2474" i="2" s="1"/>
  <c r="N2475" i="2"/>
  <c r="Q2475" i="2" s="1"/>
  <c r="N2476" i="2"/>
  <c r="Q2476" i="2" s="1"/>
  <c r="N2477" i="2"/>
  <c r="Q2477" i="2" s="1"/>
  <c r="N2478" i="2"/>
  <c r="Q2478" i="2" s="1"/>
  <c r="N2479" i="2"/>
  <c r="Q2479" i="2" s="1"/>
  <c r="N2480" i="2"/>
  <c r="Q2480" i="2" s="1"/>
  <c r="N2481" i="2"/>
  <c r="Q2481" i="2" s="1"/>
  <c r="N2482" i="2"/>
  <c r="Q2482" i="2" s="1"/>
  <c r="N2483" i="2"/>
  <c r="Q2483" i="2" s="1"/>
  <c r="N2484" i="2"/>
  <c r="Q2484" i="2" s="1"/>
  <c r="N2485" i="2"/>
  <c r="Q2485" i="2" s="1"/>
  <c r="N2486" i="2"/>
  <c r="Q2486" i="2" s="1"/>
  <c r="N2487" i="2"/>
  <c r="Q2487" i="2" s="1"/>
  <c r="N2488" i="2"/>
  <c r="Q2488" i="2" s="1"/>
  <c r="N2489" i="2"/>
  <c r="Q2489" i="2" s="1"/>
  <c r="N2490" i="2"/>
  <c r="Q2490" i="2" s="1"/>
  <c r="N2491" i="2"/>
  <c r="Q2491" i="2" s="1"/>
  <c r="N2492" i="2"/>
  <c r="Q2492" i="2" s="1"/>
  <c r="N2493" i="2"/>
  <c r="Q2493" i="2" s="1"/>
  <c r="N2494" i="2"/>
  <c r="Q2494" i="2" s="1"/>
  <c r="N2495" i="2"/>
  <c r="Q2495" i="2" s="1"/>
  <c r="N2496" i="2"/>
  <c r="Q2496" i="2" s="1"/>
  <c r="N2497" i="2"/>
  <c r="Q2497" i="2" s="1"/>
  <c r="N2498" i="2"/>
  <c r="Q2498" i="2" s="1"/>
  <c r="N2499" i="2"/>
  <c r="Q2499" i="2" s="1"/>
  <c r="N2500" i="2"/>
  <c r="Q2500" i="2" s="1"/>
  <c r="N2501" i="2"/>
  <c r="Q2501" i="2" s="1"/>
  <c r="N2502" i="2"/>
  <c r="Q2502" i="2" s="1"/>
  <c r="N2503" i="2"/>
  <c r="Q2503" i="2" s="1"/>
  <c r="N2504" i="2"/>
  <c r="Q2504" i="2" s="1"/>
  <c r="N2505" i="2"/>
  <c r="Q2505" i="2" s="1"/>
  <c r="N2506" i="2"/>
  <c r="Q2506" i="2" s="1"/>
  <c r="N2507" i="2"/>
  <c r="Q2507" i="2" s="1"/>
  <c r="N2508" i="2"/>
  <c r="Q2508" i="2" s="1"/>
  <c r="N2509" i="2"/>
  <c r="Q2509" i="2" s="1"/>
  <c r="N2511" i="2"/>
  <c r="Q2511" i="2" s="1"/>
  <c r="N2512" i="2"/>
  <c r="Q2512" i="2" s="1"/>
  <c r="N2513" i="2"/>
  <c r="Q2513" i="2" s="1"/>
  <c r="N2514" i="2"/>
  <c r="Q2514" i="2" s="1"/>
  <c r="N2515" i="2"/>
  <c r="Q2515" i="2" s="1"/>
  <c r="N2516" i="2"/>
  <c r="Q2516" i="2" s="1"/>
  <c r="N2517" i="2"/>
  <c r="Q2517" i="2" s="1"/>
  <c r="N2518" i="2"/>
  <c r="Q2518" i="2" s="1"/>
  <c r="N2519" i="2"/>
  <c r="Q2519" i="2" s="1"/>
  <c r="N2520" i="2"/>
  <c r="Q2520" i="2" s="1"/>
  <c r="N2521" i="2"/>
  <c r="Q2521" i="2" s="1"/>
  <c r="N2522" i="2"/>
  <c r="Q2522" i="2" s="1"/>
  <c r="N2523" i="2"/>
  <c r="Q2523" i="2" s="1"/>
  <c r="N2525" i="2"/>
  <c r="Q2525" i="2" s="1"/>
  <c r="N2526" i="2"/>
  <c r="Q2526" i="2" s="1"/>
  <c r="N2527" i="2"/>
  <c r="Q2527" i="2" s="1"/>
  <c r="N2528" i="2"/>
  <c r="Q2528" i="2" s="1"/>
  <c r="N2530" i="2"/>
  <c r="Q2530" i="2" s="1"/>
  <c r="N2531" i="2"/>
  <c r="Q2531" i="2" s="1"/>
  <c r="N2532" i="2"/>
  <c r="Q2532" i="2" s="1"/>
  <c r="N2533" i="2"/>
  <c r="Q2533" i="2" s="1"/>
  <c r="N2534" i="2"/>
  <c r="Q2534" i="2" s="1"/>
  <c r="N2535" i="2"/>
  <c r="Q2535" i="2" s="1"/>
  <c r="N2536" i="2"/>
  <c r="Q2536" i="2" s="1"/>
  <c r="N2537" i="2"/>
  <c r="Q2537" i="2" s="1"/>
  <c r="N2538" i="2"/>
  <c r="Q2538" i="2" s="1"/>
  <c r="N2539" i="2"/>
  <c r="Q2539" i="2" s="1"/>
  <c r="N2540" i="2"/>
  <c r="Q2540" i="2" s="1"/>
  <c r="N2541" i="2"/>
  <c r="Q2541" i="2" s="1"/>
  <c r="N2542" i="2"/>
  <c r="Q2542" i="2" s="1"/>
  <c r="N2543" i="2"/>
  <c r="Q2543" i="2" s="1"/>
  <c r="N2545" i="2"/>
  <c r="Q2545" i="2" s="1"/>
  <c r="N2546" i="2"/>
  <c r="Q2546" i="2" s="1"/>
  <c r="N2547" i="2"/>
  <c r="Q2547" i="2" s="1"/>
  <c r="N2548" i="2"/>
  <c r="Q2548" i="2" s="1"/>
  <c r="N2549" i="2"/>
  <c r="Q2549" i="2" s="1"/>
  <c r="N2550" i="2"/>
  <c r="Q2550" i="2" s="1"/>
  <c r="N2552" i="2"/>
  <c r="Q2552" i="2" s="1"/>
  <c r="N2553" i="2"/>
  <c r="Q2553" i="2" s="1"/>
  <c r="N2554" i="2"/>
  <c r="Q2554" i="2" s="1"/>
  <c r="N2555" i="2"/>
  <c r="Q2555" i="2" s="1"/>
  <c r="N2556" i="2"/>
  <c r="Q2556" i="2" s="1"/>
  <c r="N2557" i="2"/>
  <c r="Q2557" i="2" s="1"/>
  <c r="N2558" i="2"/>
  <c r="Q2558" i="2" s="1"/>
  <c r="N2559" i="2"/>
  <c r="Q2559" i="2" s="1"/>
  <c r="N2560" i="2"/>
  <c r="Q2560" i="2" s="1"/>
  <c r="N2562" i="2"/>
  <c r="Q2562" i="2" s="1"/>
  <c r="N2563" i="2"/>
  <c r="Q2563" i="2" s="1"/>
  <c r="N2564" i="2"/>
  <c r="Q2564" i="2" s="1"/>
  <c r="N2565" i="2"/>
  <c r="Q2565" i="2" s="1"/>
  <c r="N2566" i="2"/>
  <c r="Q2566" i="2" s="1"/>
  <c r="N2567" i="2"/>
  <c r="Q2567" i="2" s="1"/>
  <c r="N2568" i="2"/>
  <c r="Q2568" i="2" s="1"/>
  <c r="N2569" i="2"/>
  <c r="Q2569" i="2" s="1"/>
  <c r="N2570" i="2"/>
  <c r="Q2570" i="2" s="1"/>
  <c r="N2571" i="2"/>
  <c r="Q2571" i="2" s="1"/>
  <c r="N2572" i="2"/>
  <c r="Q2572" i="2" s="1"/>
  <c r="N2573" i="2"/>
  <c r="Q2573" i="2" s="1"/>
  <c r="N2574" i="2"/>
  <c r="Q2574" i="2" s="1"/>
  <c r="N2575" i="2"/>
  <c r="Q2575" i="2" s="1"/>
  <c r="N2576" i="2"/>
  <c r="Q2576" i="2" s="1"/>
  <c r="N2577" i="2"/>
  <c r="Q2577" i="2" s="1"/>
  <c r="N2578" i="2"/>
  <c r="Q2578" i="2" s="1"/>
  <c r="N2579" i="2"/>
  <c r="Q2579" i="2" s="1"/>
  <c r="N2580" i="2"/>
  <c r="Q2580" i="2" s="1"/>
  <c r="N2581" i="2"/>
  <c r="Q2581" i="2" s="1"/>
  <c r="N2582" i="2"/>
  <c r="Q2582" i="2" s="1"/>
  <c r="N2583" i="2"/>
  <c r="Q2583" i="2" s="1"/>
  <c r="N2584" i="2"/>
  <c r="Q2584" i="2" s="1"/>
  <c r="N2585" i="2"/>
  <c r="Q2585" i="2" s="1"/>
  <c r="N2586" i="2"/>
  <c r="Q2586" i="2" s="1"/>
  <c r="N2588" i="2"/>
  <c r="Q2588" i="2" s="1"/>
  <c r="N2589" i="2"/>
  <c r="Q2589" i="2" s="1"/>
  <c r="N2590" i="2"/>
  <c r="Q2590" i="2" s="1"/>
  <c r="N2591" i="2"/>
  <c r="Q2591" i="2" s="1"/>
  <c r="N2592" i="2"/>
  <c r="Q2592" i="2" s="1"/>
  <c r="N2593" i="2"/>
  <c r="Q2593" i="2" s="1"/>
  <c r="N2594" i="2"/>
  <c r="Q2594" i="2" s="1"/>
  <c r="N2595" i="2"/>
  <c r="Q2595" i="2" s="1"/>
  <c r="N2596" i="2"/>
  <c r="Q2596" i="2" s="1"/>
  <c r="N2597" i="2"/>
  <c r="Q2597" i="2" s="1"/>
  <c r="N2598" i="2"/>
  <c r="Q2598" i="2" s="1"/>
  <c r="N2599" i="2"/>
  <c r="Q2599" i="2" s="1"/>
  <c r="N2600" i="2"/>
  <c r="Q2600" i="2" s="1"/>
  <c r="N2601" i="2"/>
  <c r="Q2601" i="2" s="1"/>
  <c r="N2602" i="2"/>
  <c r="Q2602" i="2" s="1"/>
  <c r="N2603" i="2"/>
  <c r="Q2603" i="2" s="1"/>
  <c r="N2604" i="2"/>
  <c r="Q2604" i="2" s="1"/>
  <c r="N2606" i="2"/>
  <c r="Q2606" i="2" s="1"/>
  <c r="N2607" i="2"/>
  <c r="Q2607" i="2" s="1"/>
  <c r="N2608" i="2"/>
  <c r="Q2608" i="2" s="1"/>
  <c r="N2609" i="2"/>
  <c r="Q2609" i="2" s="1"/>
  <c r="N2610" i="2"/>
  <c r="Q2610" i="2" s="1"/>
  <c r="N2611" i="2"/>
  <c r="Q2611" i="2" s="1"/>
  <c r="N2612" i="2"/>
  <c r="Q2612" i="2" s="1"/>
  <c r="N2613" i="2"/>
  <c r="Q2613" i="2" s="1"/>
  <c r="N2614" i="2"/>
  <c r="Q2614" i="2" s="1"/>
  <c r="N2615" i="2"/>
  <c r="Q2615" i="2" s="1"/>
  <c r="N2616" i="2"/>
  <c r="Q2616" i="2" s="1"/>
  <c r="N2617" i="2"/>
  <c r="Q2617" i="2" s="1"/>
  <c r="N2618" i="2"/>
  <c r="Q2618" i="2" s="1"/>
  <c r="N2619" i="2"/>
  <c r="Q2619" i="2" s="1"/>
  <c r="N2620" i="2"/>
  <c r="Q2620" i="2" s="1"/>
  <c r="N2621" i="2"/>
  <c r="Q2621" i="2" s="1"/>
  <c r="N2622" i="2"/>
  <c r="Q2622" i="2" s="1"/>
  <c r="N2623" i="2"/>
  <c r="Q2623" i="2" s="1"/>
  <c r="N2624" i="2"/>
  <c r="Q2624" i="2" s="1"/>
  <c r="N2625" i="2"/>
  <c r="Q2625" i="2" s="1"/>
  <c r="N2626" i="2"/>
  <c r="Q2626" i="2" s="1"/>
  <c r="N2627" i="2"/>
  <c r="Q2627" i="2" s="1"/>
  <c r="N2628" i="2"/>
  <c r="Q2628" i="2" s="1"/>
  <c r="N2630" i="2"/>
  <c r="Q2630" i="2" s="1"/>
  <c r="N2631" i="2"/>
  <c r="Q2631" i="2" s="1"/>
  <c r="N2632" i="2"/>
  <c r="Q2632" i="2" s="1"/>
  <c r="N2633" i="2"/>
  <c r="Q2633" i="2" s="1"/>
  <c r="N2634" i="2"/>
  <c r="Q2634" i="2" s="1"/>
  <c r="N2635" i="2"/>
  <c r="Q2635" i="2" s="1"/>
  <c r="N2636" i="2"/>
  <c r="Q2636" i="2" s="1"/>
  <c r="N2637" i="2"/>
  <c r="Q2637" i="2" s="1"/>
  <c r="N2638" i="2"/>
  <c r="Q2638" i="2" s="1"/>
  <c r="N2640" i="2"/>
  <c r="Q2640" i="2" s="1"/>
  <c r="N2641" i="2"/>
  <c r="Q2641" i="2" s="1"/>
  <c r="N2642" i="2"/>
  <c r="Q2642" i="2" s="1"/>
  <c r="N2643" i="2"/>
  <c r="Q2643" i="2" s="1"/>
  <c r="N2644" i="2"/>
  <c r="Q2644" i="2" s="1"/>
  <c r="N2645" i="2"/>
  <c r="Q2645" i="2" s="1"/>
  <c r="N2646" i="2"/>
  <c r="Q2646" i="2" s="1"/>
  <c r="N2647" i="2"/>
  <c r="Q2647" i="2" s="1"/>
  <c r="N2648" i="2"/>
  <c r="Q2648" i="2" s="1"/>
  <c r="N2649" i="2"/>
  <c r="Q2649" i="2" s="1"/>
  <c r="N2650" i="2"/>
  <c r="Q2650" i="2" s="1"/>
  <c r="N2651" i="2"/>
  <c r="Q2651" i="2" s="1"/>
  <c r="N2652" i="2"/>
  <c r="Q2652" i="2" s="1"/>
  <c r="N2653" i="2"/>
  <c r="Q2653" i="2" s="1"/>
  <c r="N2654" i="2"/>
  <c r="Q2654" i="2" s="1"/>
  <c r="N2655" i="2"/>
  <c r="Q2655" i="2" s="1"/>
  <c r="N2656" i="2"/>
  <c r="Q2656" i="2" s="1"/>
  <c r="N2657" i="2"/>
  <c r="Q2657" i="2" s="1"/>
  <c r="N2658" i="2"/>
  <c r="Q2658" i="2" s="1"/>
  <c r="N2659" i="2"/>
  <c r="Q2659" i="2" s="1"/>
  <c r="N2660" i="2"/>
  <c r="Q2660" i="2" s="1"/>
  <c r="N2661" i="2"/>
  <c r="Q2661" i="2" s="1"/>
  <c r="N2662" i="2"/>
  <c r="Q2662" i="2" s="1"/>
  <c r="N2663" i="2"/>
  <c r="Q2663" i="2" s="1"/>
  <c r="N2664" i="2"/>
  <c r="Q2664" i="2" s="1"/>
  <c r="N2665" i="2"/>
  <c r="Q2665" i="2" s="1"/>
  <c r="N2666" i="2"/>
  <c r="Q2666" i="2" s="1"/>
  <c r="N2667" i="2"/>
  <c r="Q2667" i="2" s="1"/>
  <c r="N2668" i="2"/>
  <c r="Q2668" i="2" s="1"/>
  <c r="N2670" i="2"/>
  <c r="Q2670" i="2" s="1"/>
  <c r="N2671" i="2"/>
  <c r="Q2671" i="2" s="1"/>
  <c r="N2672" i="2"/>
  <c r="Q2672" i="2" s="1"/>
  <c r="N2673" i="2"/>
  <c r="Q2673" i="2" s="1"/>
  <c r="N2674" i="2"/>
  <c r="Q2674" i="2" s="1"/>
  <c r="N2675" i="2"/>
  <c r="Q2675" i="2" s="1"/>
  <c r="N2676" i="2"/>
  <c r="Q2676" i="2" s="1"/>
  <c r="N2677" i="2"/>
  <c r="Q2677" i="2" s="1"/>
  <c r="N2678" i="2"/>
  <c r="Q2678" i="2" s="1"/>
  <c r="N2679" i="2"/>
  <c r="Q2679" i="2" s="1"/>
  <c r="N2680" i="2"/>
  <c r="Q2680" i="2" s="1"/>
  <c r="N2681" i="2"/>
  <c r="Q2681" i="2" s="1"/>
  <c r="N2682" i="2"/>
  <c r="Q2682" i="2" s="1"/>
  <c r="N2683" i="2"/>
  <c r="Q2683" i="2" s="1"/>
  <c r="N2684" i="2"/>
  <c r="Q2684" i="2" s="1"/>
  <c r="N2685" i="2"/>
  <c r="Q2685" i="2" s="1"/>
  <c r="N2686" i="2"/>
  <c r="Q2686" i="2" s="1"/>
  <c r="N2687" i="2"/>
  <c r="Q2687" i="2" s="1"/>
  <c r="N2688" i="2"/>
  <c r="Q2688" i="2" s="1"/>
  <c r="N2689" i="2"/>
  <c r="Q2689" i="2" s="1"/>
  <c r="N2690" i="2"/>
  <c r="Q2690" i="2" s="1"/>
  <c r="N2691" i="2"/>
  <c r="Q2691" i="2" s="1"/>
  <c r="N2692" i="2"/>
  <c r="Q2692" i="2" s="1"/>
  <c r="N2693" i="2"/>
  <c r="Q2693" i="2" s="1"/>
  <c r="N2694" i="2"/>
  <c r="Q2694" i="2" s="1"/>
  <c r="N2695" i="2"/>
  <c r="Q2695" i="2" s="1"/>
  <c r="N2696" i="2"/>
  <c r="Q2696" i="2" s="1"/>
  <c r="N2697" i="2"/>
  <c r="Q2697" i="2" s="1"/>
  <c r="N2698" i="2"/>
  <c r="Q2698" i="2" s="1"/>
  <c r="N2699" i="2"/>
  <c r="Q2699" i="2" s="1"/>
  <c r="N2700" i="2"/>
  <c r="Q2700" i="2" s="1"/>
  <c r="N2701" i="2"/>
  <c r="Q2701" i="2" s="1"/>
  <c r="N2702" i="2"/>
  <c r="Q2702" i="2" s="1"/>
  <c r="N2703" i="2"/>
  <c r="Q2703" i="2" s="1"/>
  <c r="N2704" i="2"/>
  <c r="Q2704" i="2" s="1"/>
  <c r="N2705" i="2"/>
  <c r="Q2705" i="2" s="1"/>
  <c r="N2706" i="2"/>
  <c r="Q2706" i="2" s="1"/>
  <c r="N2707" i="2"/>
  <c r="Q2707" i="2" s="1"/>
  <c r="N2708" i="2"/>
  <c r="Q2708" i="2" s="1"/>
  <c r="N2709" i="2"/>
  <c r="Q2709" i="2" s="1"/>
  <c r="N2710" i="2"/>
  <c r="Q2710" i="2" s="1"/>
  <c r="N2711" i="2"/>
  <c r="Q2711" i="2" s="1"/>
  <c r="N2712" i="2"/>
  <c r="Q2712" i="2" s="1"/>
  <c r="N2713" i="2"/>
  <c r="Q2713" i="2" s="1"/>
  <c r="N2714" i="2"/>
  <c r="Q2714" i="2" s="1"/>
  <c r="N2715" i="2"/>
  <c r="Q2715" i="2" s="1"/>
  <c r="N2716" i="2"/>
  <c r="Q2716" i="2" s="1"/>
  <c r="N2717" i="2"/>
  <c r="Q2717" i="2" s="1"/>
  <c r="N2718" i="2"/>
  <c r="Q2718" i="2" s="1"/>
  <c r="N2719" i="2"/>
  <c r="Q2719" i="2" s="1"/>
  <c r="N2721" i="2"/>
  <c r="Q2721" i="2" s="1"/>
  <c r="N2722" i="2"/>
  <c r="Q2722" i="2" s="1"/>
  <c r="N2723" i="2"/>
  <c r="Q2723" i="2" s="1"/>
  <c r="N2724" i="2"/>
  <c r="Q2724" i="2" s="1"/>
  <c r="N2725" i="2"/>
  <c r="Q2725" i="2" s="1"/>
  <c r="N2726" i="2"/>
  <c r="Q2726" i="2" s="1"/>
  <c r="N2727" i="2"/>
  <c r="Q2727" i="2" s="1"/>
  <c r="N2728" i="2"/>
  <c r="Q2728" i="2" s="1"/>
  <c r="N2729" i="2"/>
  <c r="Q2729" i="2" s="1"/>
  <c r="N2730" i="2"/>
  <c r="Q2730" i="2" s="1"/>
  <c r="N2731" i="2"/>
  <c r="Q2731" i="2" s="1"/>
  <c r="N2732" i="2"/>
  <c r="Q2732" i="2" s="1"/>
  <c r="N2733" i="2"/>
  <c r="Q2733" i="2" s="1"/>
  <c r="N2734" i="2"/>
  <c r="Q2734" i="2" s="1"/>
  <c r="N2735" i="2"/>
  <c r="Q2735" i="2" s="1"/>
  <c r="N2736" i="2"/>
  <c r="Q2736" i="2" s="1"/>
  <c r="N2737" i="2"/>
  <c r="Q2737" i="2" s="1"/>
  <c r="N2738" i="2"/>
  <c r="Q2738" i="2" s="1"/>
  <c r="N2739" i="2"/>
  <c r="Q2739" i="2" s="1"/>
  <c r="N2740" i="2"/>
  <c r="Q2740" i="2" s="1"/>
  <c r="N2741" i="2"/>
  <c r="Q2741" i="2" s="1"/>
  <c r="N2742" i="2"/>
  <c r="Q2742" i="2" s="1"/>
  <c r="N2743" i="2"/>
  <c r="Q2743" i="2" s="1"/>
  <c r="N2744" i="2"/>
  <c r="Q2744" i="2" s="1"/>
  <c r="N2745" i="2"/>
  <c r="Q2745" i="2" s="1"/>
  <c r="N2746" i="2"/>
  <c r="Q2746" i="2" s="1"/>
  <c r="N2747" i="2"/>
  <c r="Q2747" i="2" s="1"/>
  <c r="N2748" i="2"/>
  <c r="Q2748" i="2" s="1"/>
  <c r="N2749" i="2"/>
  <c r="Q2749" i="2" s="1"/>
  <c r="N2750" i="2"/>
  <c r="Q2750" i="2" s="1"/>
  <c r="N2752" i="2"/>
  <c r="Q2752" i="2" s="1"/>
  <c r="N2753" i="2"/>
  <c r="Q2753" i="2" s="1"/>
  <c r="N2754" i="2"/>
  <c r="Q2754" i="2" s="1"/>
  <c r="N2755" i="2"/>
  <c r="Q2755" i="2" s="1"/>
  <c r="N2756" i="2"/>
  <c r="Q2756" i="2" s="1"/>
  <c r="N2757" i="2"/>
  <c r="Q2757" i="2" s="1"/>
  <c r="N2758" i="2"/>
  <c r="Q2758" i="2" s="1"/>
  <c r="N2759" i="2"/>
  <c r="Q2759" i="2" s="1"/>
  <c r="N2760" i="2"/>
  <c r="Q2760" i="2" s="1"/>
  <c r="N2761" i="2"/>
  <c r="Q2761" i="2" s="1"/>
  <c r="N2762" i="2"/>
  <c r="Q2762" i="2" s="1"/>
  <c r="N2763" i="2"/>
  <c r="Q2763" i="2" s="1"/>
  <c r="N2764" i="2"/>
  <c r="Q2764" i="2" s="1"/>
  <c r="N2765" i="2"/>
  <c r="Q2765" i="2" s="1"/>
  <c r="N2766" i="2"/>
  <c r="Q2766" i="2" s="1"/>
  <c r="N2767" i="2"/>
  <c r="Q2767" i="2" s="1"/>
  <c r="N2768" i="2"/>
  <c r="Q2768" i="2" s="1"/>
  <c r="N2769" i="2"/>
  <c r="Q2769" i="2" s="1"/>
  <c r="N2770" i="2"/>
  <c r="Q2770" i="2" s="1"/>
  <c r="N2771" i="2"/>
  <c r="Q2771" i="2" s="1"/>
  <c r="N2772" i="2"/>
  <c r="Q2772" i="2" s="1"/>
  <c r="N2773" i="2"/>
  <c r="Q2773" i="2" s="1"/>
  <c r="N2774" i="2"/>
  <c r="Q2774" i="2" s="1"/>
  <c r="N2775" i="2"/>
  <c r="Q2775" i="2" s="1"/>
  <c r="N2776" i="2"/>
  <c r="Q2776" i="2" s="1"/>
  <c r="N2777" i="2"/>
  <c r="Q2777" i="2" s="1"/>
  <c r="N2778" i="2"/>
  <c r="Q2778" i="2" s="1"/>
  <c r="N2779" i="2"/>
  <c r="Q2779" i="2" s="1"/>
  <c r="N2780" i="2"/>
  <c r="Q2780" i="2" s="1"/>
  <c r="N2781" i="2"/>
  <c r="Q2781" i="2" s="1"/>
  <c r="N2782" i="2"/>
  <c r="Q2782" i="2" s="1"/>
  <c r="N2783" i="2"/>
  <c r="Q2783" i="2" s="1"/>
  <c r="N2784" i="2"/>
  <c r="Q2784" i="2" s="1"/>
  <c r="N2785" i="2"/>
  <c r="Q2785" i="2" s="1"/>
  <c r="N2786" i="2"/>
  <c r="Q2786" i="2" s="1"/>
  <c r="N2787" i="2"/>
  <c r="Q2787" i="2" s="1"/>
  <c r="N2788" i="2"/>
  <c r="Q2788" i="2" s="1"/>
  <c r="N2789" i="2"/>
  <c r="Q2789" i="2" s="1"/>
  <c r="N2790" i="2"/>
  <c r="Q2790" i="2" s="1"/>
  <c r="N2791" i="2"/>
  <c r="Q2791" i="2" s="1"/>
  <c r="N2792" i="2"/>
  <c r="Q2792" i="2" s="1"/>
  <c r="N2793" i="2"/>
  <c r="Q2793" i="2" s="1"/>
  <c r="N2794" i="2"/>
  <c r="Q2794" i="2" s="1"/>
  <c r="N2795" i="2"/>
  <c r="Q2795" i="2" s="1"/>
  <c r="N2796" i="2"/>
  <c r="Q2796" i="2" s="1"/>
  <c r="N2797" i="2"/>
  <c r="Q2797" i="2" s="1"/>
  <c r="N2798" i="2"/>
  <c r="Q2798" i="2" s="1"/>
  <c r="N2799" i="2"/>
  <c r="Q2799" i="2" s="1"/>
  <c r="N2800" i="2"/>
  <c r="Q2800" i="2" s="1"/>
  <c r="N2801" i="2"/>
  <c r="Q2801" i="2" s="1"/>
  <c r="N2802" i="2"/>
  <c r="Q2802" i="2" s="1"/>
  <c r="N2803" i="2"/>
  <c r="Q2803" i="2" s="1"/>
  <c r="N2804" i="2"/>
  <c r="Q2804" i="2" s="1"/>
  <c r="N2805" i="2"/>
  <c r="Q2805" i="2" s="1"/>
  <c r="N2806" i="2"/>
  <c r="Q2806" i="2" s="1"/>
  <c r="N2807" i="2"/>
  <c r="Q2807" i="2" s="1"/>
  <c r="N2808" i="2"/>
  <c r="Q2808" i="2" s="1"/>
  <c r="N2809" i="2"/>
  <c r="Q2809" i="2" s="1"/>
  <c r="N2810" i="2"/>
  <c r="Q2810" i="2" s="1"/>
  <c r="N2811" i="2"/>
  <c r="Q2811" i="2" s="1"/>
  <c r="N2812" i="2"/>
  <c r="Q2812" i="2" s="1"/>
  <c r="N2813" i="2"/>
  <c r="Q2813" i="2" s="1"/>
  <c r="N2814" i="2"/>
  <c r="Q2814" i="2" s="1"/>
  <c r="N2815" i="2"/>
  <c r="Q2815" i="2" s="1"/>
  <c r="N2816" i="2"/>
  <c r="Q2816" i="2" s="1"/>
  <c r="N2817" i="2"/>
  <c r="Q2817" i="2" s="1"/>
  <c r="N2818" i="2"/>
  <c r="Q2818" i="2" s="1"/>
  <c r="N2819" i="2"/>
  <c r="Q2819" i="2" s="1"/>
  <c r="N2820" i="2"/>
  <c r="Q2820" i="2" s="1"/>
  <c r="N2821" i="2"/>
  <c r="Q2821" i="2" s="1"/>
  <c r="N2822" i="2"/>
  <c r="Q2822" i="2" s="1"/>
  <c r="N2823" i="2"/>
  <c r="Q2823" i="2" s="1"/>
  <c r="N2824" i="2"/>
  <c r="Q2824" i="2" s="1"/>
  <c r="N2825" i="2"/>
  <c r="Q2825" i="2" s="1"/>
  <c r="N2826" i="2"/>
  <c r="Q2826" i="2" s="1"/>
  <c r="N2827" i="2"/>
  <c r="Q2827" i="2" s="1"/>
  <c r="N2828" i="2"/>
  <c r="Q2828" i="2" s="1"/>
  <c r="N2829" i="2"/>
  <c r="Q2829" i="2" s="1"/>
  <c r="N2830" i="2"/>
  <c r="Q2830" i="2" s="1"/>
  <c r="N2831" i="2"/>
  <c r="Q2831" i="2" s="1"/>
  <c r="N2832" i="2"/>
  <c r="Q2832" i="2" s="1"/>
  <c r="N2833" i="2"/>
  <c r="Q2833" i="2" s="1"/>
  <c r="N2834" i="2"/>
  <c r="Q2834" i="2" s="1"/>
  <c r="N2835" i="2"/>
  <c r="Q2835" i="2" s="1"/>
  <c r="N2836" i="2"/>
  <c r="Q2836" i="2" s="1"/>
  <c r="N2837" i="2"/>
  <c r="Q2837" i="2" s="1"/>
  <c r="N2838" i="2"/>
  <c r="Q2838" i="2" s="1"/>
  <c r="N2839" i="2"/>
  <c r="Q2839" i="2" s="1"/>
  <c r="N2840" i="2"/>
  <c r="Q2840" i="2" s="1"/>
  <c r="N2841" i="2"/>
  <c r="Q2841" i="2" s="1"/>
  <c r="N2842" i="2"/>
  <c r="Q2842" i="2" s="1"/>
  <c r="N2843" i="2"/>
  <c r="Q2843" i="2" s="1"/>
  <c r="N2844" i="2"/>
  <c r="Q2844" i="2" s="1"/>
  <c r="N2845" i="2"/>
  <c r="Q2845" i="2" s="1"/>
  <c r="N2846" i="2"/>
  <c r="Q2846" i="2" s="1"/>
  <c r="N2847" i="2"/>
  <c r="Q2847" i="2" s="1"/>
  <c r="N2848" i="2"/>
  <c r="Q2848" i="2" s="1"/>
  <c r="N2849" i="2"/>
  <c r="Q2849" i="2" s="1"/>
  <c r="N2850" i="2"/>
  <c r="Q2850" i="2" s="1"/>
  <c r="N2851" i="2"/>
  <c r="Q2851" i="2" s="1"/>
  <c r="N2852" i="2"/>
  <c r="Q2852" i="2" s="1"/>
  <c r="N2853" i="2"/>
  <c r="Q2853" i="2" s="1"/>
  <c r="N2854" i="2"/>
  <c r="Q2854" i="2" s="1"/>
  <c r="N2855" i="2"/>
  <c r="Q2855" i="2" s="1"/>
  <c r="N2856" i="2"/>
  <c r="Q2856" i="2" s="1"/>
  <c r="N2858" i="2"/>
  <c r="Q2858" i="2" s="1"/>
  <c r="N2859" i="2"/>
  <c r="Q2859" i="2" s="1"/>
  <c r="N2860" i="2"/>
  <c r="Q2860" i="2" s="1"/>
  <c r="N2861" i="2"/>
  <c r="Q2861" i="2" s="1"/>
  <c r="N2862" i="2"/>
  <c r="Q2862" i="2" s="1"/>
  <c r="N2863" i="2"/>
  <c r="Q2863" i="2" s="1"/>
  <c r="N2864" i="2"/>
  <c r="Q2864" i="2" s="1"/>
  <c r="N2865" i="2"/>
  <c r="Q2865" i="2" s="1"/>
  <c r="N2866" i="2"/>
  <c r="Q2866" i="2" s="1"/>
  <c r="N2867" i="2"/>
  <c r="Q2867" i="2" s="1"/>
  <c r="N2868" i="2"/>
  <c r="Q2868" i="2" s="1"/>
  <c r="N2869" i="2"/>
  <c r="Q2869" i="2" s="1"/>
  <c r="N2870" i="2"/>
  <c r="Q2870" i="2" s="1"/>
  <c r="N2871" i="2"/>
  <c r="Q2871" i="2" s="1"/>
  <c r="N2872" i="2"/>
  <c r="Q2872" i="2" s="1"/>
  <c r="N2873" i="2"/>
  <c r="Q2873" i="2" s="1"/>
  <c r="N2875" i="2"/>
  <c r="Q2875" i="2" s="1"/>
  <c r="N2876" i="2"/>
  <c r="Q2876" i="2" s="1"/>
  <c r="N2877" i="2"/>
  <c r="Q2877" i="2" s="1"/>
  <c r="N2878" i="2"/>
  <c r="Q2878" i="2" s="1"/>
  <c r="N2880" i="2"/>
  <c r="Q2880" i="2" s="1"/>
  <c r="N2881" i="2"/>
  <c r="Q2881" i="2" s="1"/>
  <c r="N2882" i="2"/>
  <c r="Q2882" i="2" s="1"/>
  <c r="N2883" i="2"/>
  <c r="Q2883" i="2" s="1"/>
  <c r="N2884" i="2"/>
  <c r="Q2884" i="2" s="1"/>
  <c r="N2885" i="2"/>
  <c r="Q2885" i="2" s="1"/>
  <c r="N2886" i="2"/>
  <c r="Q2886" i="2" s="1"/>
  <c r="N2887" i="2"/>
  <c r="Q2887" i="2" s="1"/>
  <c r="N2888" i="2"/>
  <c r="Q2888" i="2" s="1"/>
  <c r="N2889" i="2"/>
  <c r="Q2889" i="2" s="1"/>
  <c r="N2890" i="2"/>
  <c r="Q2890" i="2" s="1"/>
  <c r="N2891" i="2"/>
  <c r="Q2891" i="2" s="1"/>
  <c r="N2893" i="2"/>
  <c r="Q2893" i="2" s="1"/>
  <c r="N2894" i="2"/>
  <c r="Q2894" i="2" s="1"/>
  <c r="N2896" i="2"/>
  <c r="Q2896" i="2" s="1"/>
  <c r="N2898" i="2"/>
  <c r="Q2898" i="2" s="1"/>
  <c r="N2899" i="2"/>
  <c r="Q2899" i="2" s="1"/>
  <c r="N2900" i="2"/>
  <c r="Q2900" i="2" s="1"/>
  <c r="N2901" i="2"/>
  <c r="Q2901" i="2" s="1"/>
  <c r="N2903" i="2"/>
  <c r="Q2903" i="2" s="1"/>
  <c r="N2904" i="2"/>
  <c r="Q2904" i="2" s="1"/>
  <c r="N2905" i="2"/>
  <c r="Q2905" i="2" s="1"/>
  <c r="N2906" i="2"/>
  <c r="Q2906" i="2" s="1"/>
  <c r="N2907" i="2"/>
  <c r="Q2907" i="2" s="1"/>
  <c r="N2908" i="2"/>
  <c r="Q2908" i="2" s="1"/>
  <c r="N2909" i="2"/>
  <c r="Q2909" i="2" s="1"/>
  <c r="N2910" i="2"/>
  <c r="Q2910" i="2" s="1"/>
  <c r="N2911" i="2"/>
  <c r="Q2911" i="2" s="1"/>
  <c r="N2912" i="2"/>
  <c r="Q2912" i="2" s="1"/>
  <c r="N2913" i="2"/>
  <c r="Q2913" i="2" s="1"/>
  <c r="N2914" i="2"/>
  <c r="Q2914" i="2" s="1"/>
  <c r="N2915" i="2"/>
  <c r="Q2915" i="2" s="1"/>
  <c r="N2916" i="2"/>
  <c r="Q2916" i="2" s="1"/>
  <c r="N2917" i="2"/>
  <c r="Q2917" i="2" s="1"/>
  <c r="N2918" i="2"/>
  <c r="Q2918" i="2" s="1"/>
  <c r="N2919" i="2"/>
  <c r="Q2919" i="2" s="1"/>
  <c r="N2920" i="2"/>
  <c r="Q2920" i="2" s="1"/>
  <c r="N2921" i="2"/>
  <c r="Q2921" i="2" s="1"/>
  <c r="N2922" i="2"/>
  <c r="Q2922" i="2" s="1"/>
  <c r="N2923" i="2"/>
  <c r="Q2923" i="2" s="1"/>
  <c r="N2924" i="2"/>
  <c r="Q2924" i="2" s="1"/>
  <c r="N2925" i="2"/>
  <c r="Q2925" i="2" s="1"/>
  <c r="N2926" i="2"/>
  <c r="Q2926" i="2" s="1"/>
  <c r="N2927" i="2"/>
  <c r="Q2927" i="2" s="1"/>
  <c r="N2928" i="2"/>
  <c r="Q2928" i="2" s="1"/>
  <c r="N2929" i="2"/>
  <c r="Q2929" i="2" s="1"/>
  <c r="N2930" i="2"/>
  <c r="Q2930" i="2" s="1"/>
  <c r="N2931" i="2"/>
  <c r="Q2931" i="2" s="1"/>
  <c r="N2932" i="2"/>
  <c r="Q2932" i="2" s="1"/>
  <c r="N2933" i="2"/>
  <c r="Q2933" i="2" s="1"/>
  <c r="N2934" i="2"/>
  <c r="Q2934" i="2" s="1"/>
  <c r="N2935" i="2"/>
  <c r="Q2935" i="2" s="1"/>
  <c r="N2936" i="2"/>
  <c r="Q2936" i="2" s="1"/>
  <c r="N2937" i="2"/>
  <c r="Q2937" i="2" s="1"/>
  <c r="N2938" i="2"/>
  <c r="Q2938" i="2" s="1"/>
  <c r="N2939" i="2"/>
  <c r="Q2939" i="2" s="1"/>
  <c r="N2940" i="2"/>
  <c r="Q2940" i="2" s="1"/>
  <c r="N2941" i="2"/>
  <c r="Q2941" i="2" s="1"/>
  <c r="N2942" i="2"/>
  <c r="Q2942" i="2" s="1"/>
  <c r="N2943" i="2"/>
  <c r="Q2943" i="2" s="1"/>
  <c r="N2944" i="2"/>
  <c r="Q2944" i="2" s="1"/>
  <c r="N2946" i="2"/>
  <c r="Q2946" i="2" s="1"/>
  <c r="N2947" i="2"/>
  <c r="Q2947" i="2" s="1"/>
  <c r="N2948" i="2"/>
  <c r="Q2948" i="2" s="1"/>
  <c r="N2949" i="2"/>
  <c r="Q2949" i="2" s="1"/>
  <c r="N2950" i="2"/>
  <c r="Q2950" i="2" s="1"/>
  <c r="N2951" i="2"/>
  <c r="Q2951" i="2" s="1"/>
  <c r="N2952" i="2"/>
  <c r="Q2952" i="2" s="1"/>
  <c r="N2953" i="2"/>
  <c r="Q2953" i="2" s="1"/>
  <c r="N2954" i="2"/>
  <c r="Q2954" i="2" s="1"/>
  <c r="N2957" i="2"/>
  <c r="Q2957" i="2" s="1"/>
  <c r="N2958" i="2"/>
  <c r="Q2958" i="2" s="1"/>
  <c r="N2959" i="2"/>
  <c r="Q2959" i="2" s="1"/>
  <c r="N2960" i="2"/>
  <c r="Q2960" i="2" s="1"/>
  <c r="N2961" i="2"/>
  <c r="Q2961" i="2" s="1"/>
  <c r="N2962" i="2"/>
  <c r="Q2962" i="2" s="1"/>
  <c r="N2963" i="2"/>
  <c r="Q2963" i="2" s="1"/>
  <c r="N2964" i="2"/>
  <c r="Q2964" i="2" s="1"/>
  <c r="N2965" i="2"/>
  <c r="Q2965" i="2" s="1"/>
  <c r="N2966" i="2"/>
  <c r="Q2966" i="2" s="1"/>
  <c r="N2967" i="2"/>
  <c r="Q2967" i="2" s="1"/>
  <c r="N2968" i="2"/>
  <c r="Q2968" i="2" s="1"/>
  <c r="N2969" i="2"/>
  <c r="Q2969" i="2" s="1"/>
  <c r="N2970" i="2"/>
  <c r="Q2970" i="2" s="1"/>
  <c r="N2971" i="2"/>
  <c r="Q2971" i="2" s="1"/>
  <c r="N2972" i="2"/>
  <c r="Q2972" i="2" s="1"/>
  <c r="N2973" i="2"/>
  <c r="Q2973" i="2" s="1"/>
  <c r="N2975" i="2"/>
  <c r="Q2975" i="2" s="1"/>
  <c r="N2976" i="2"/>
  <c r="Q2976" i="2" s="1"/>
  <c r="N2977" i="2"/>
  <c r="Q2977" i="2" s="1"/>
  <c r="N2978" i="2"/>
  <c r="Q2978" i="2" s="1"/>
  <c r="N2979" i="2"/>
  <c r="Q2979" i="2" s="1"/>
  <c r="N2980" i="2"/>
  <c r="Q2980" i="2" s="1"/>
  <c r="N2981" i="2"/>
  <c r="Q2981" i="2" s="1"/>
  <c r="N2982" i="2"/>
  <c r="Q2982" i="2" s="1"/>
  <c r="N2983" i="2"/>
  <c r="Q2983" i="2" s="1"/>
  <c r="N2984" i="2"/>
  <c r="Q2984" i="2" s="1"/>
  <c r="N2985" i="2"/>
  <c r="Q2985" i="2" s="1"/>
  <c r="N2986" i="2"/>
  <c r="Q2986" i="2" s="1"/>
  <c r="N2987" i="2"/>
  <c r="Q2987" i="2" s="1"/>
  <c r="N2988" i="2"/>
  <c r="Q2988" i="2" s="1"/>
  <c r="N2989" i="2"/>
  <c r="Q2989" i="2" s="1"/>
  <c r="N2990" i="2"/>
  <c r="Q2990" i="2" s="1"/>
  <c r="N2991" i="2"/>
  <c r="Q2991" i="2" s="1"/>
  <c r="N2992" i="2"/>
  <c r="Q2992" i="2" s="1"/>
  <c r="N2993" i="2"/>
  <c r="Q2993" i="2" s="1"/>
  <c r="N2994" i="2"/>
  <c r="Q2994" i="2" s="1"/>
  <c r="N2995" i="2"/>
  <c r="Q2995" i="2" s="1"/>
  <c r="N2996" i="2"/>
  <c r="Q2996" i="2" s="1"/>
  <c r="N2997" i="2"/>
  <c r="Q2997" i="2" s="1"/>
  <c r="N2998" i="2"/>
  <c r="Q2998" i="2" s="1"/>
  <c r="N2999" i="2"/>
  <c r="Q2999" i="2" s="1"/>
  <c r="N3000" i="2"/>
  <c r="Q3000" i="2" s="1"/>
  <c r="N3001" i="2"/>
  <c r="Q3001" i="2" s="1"/>
  <c r="N3002" i="2"/>
  <c r="Q3002" i="2" s="1"/>
  <c r="N3003" i="2"/>
  <c r="Q3003" i="2" s="1"/>
  <c r="N3004" i="2"/>
  <c r="Q3004" i="2" s="1"/>
  <c r="N3005" i="2"/>
  <c r="Q3005" i="2" s="1"/>
  <c r="N3006" i="2"/>
  <c r="Q3006" i="2" s="1"/>
  <c r="N3007" i="2"/>
  <c r="Q3007" i="2" s="1"/>
  <c r="N3008" i="2"/>
  <c r="Q3008" i="2" s="1"/>
  <c r="N3009" i="2"/>
  <c r="Q3009" i="2" s="1"/>
  <c r="N3010" i="2"/>
  <c r="Q3010" i="2" s="1"/>
  <c r="N3011" i="2"/>
  <c r="Q3011" i="2" s="1"/>
  <c r="N3013" i="2"/>
  <c r="Q3013" i="2" s="1"/>
  <c r="N3015" i="2"/>
  <c r="Q3015" i="2" s="1"/>
  <c r="N3016" i="2"/>
  <c r="Q3016" i="2" s="1"/>
  <c r="N3017" i="2"/>
  <c r="Q3017" i="2" s="1"/>
  <c r="N3018" i="2"/>
  <c r="Q3018" i="2" s="1"/>
  <c r="N3019" i="2"/>
  <c r="Q3019" i="2" s="1"/>
  <c r="N3020" i="2"/>
  <c r="Q3020" i="2" s="1"/>
  <c r="N3021" i="2"/>
  <c r="Q3021" i="2" s="1"/>
  <c r="N3022" i="2"/>
  <c r="Q3022" i="2" s="1"/>
  <c r="N3023" i="2"/>
  <c r="Q3023" i="2" s="1"/>
  <c r="N3025" i="2"/>
  <c r="Q3025" i="2" s="1"/>
  <c r="N3026" i="2"/>
  <c r="Q3026" i="2" s="1"/>
  <c r="N3027" i="2"/>
  <c r="Q3027" i="2" s="1"/>
  <c r="N3030" i="2"/>
  <c r="Q3030" i="2" s="1"/>
  <c r="N3031" i="2"/>
  <c r="Q3031" i="2" s="1"/>
  <c r="N3032" i="2"/>
  <c r="Q3032" i="2" s="1"/>
  <c r="N3033" i="2"/>
  <c r="Q3033" i="2" s="1"/>
  <c r="N3034" i="2"/>
  <c r="Q3034" i="2" s="1"/>
  <c r="N3035" i="2"/>
  <c r="Q3035" i="2" s="1"/>
  <c r="N3036" i="2"/>
  <c r="Q3036" i="2" s="1"/>
  <c r="N3037" i="2"/>
  <c r="Q3037" i="2" s="1"/>
  <c r="N3038" i="2"/>
  <c r="Q3038" i="2" s="1"/>
  <c r="N3039" i="2"/>
  <c r="Q3039" i="2" s="1"/>
  <c r="N3040" i="2"/>
  <c r="Q3040" i="2" s="1"/>
  <c r="N3041" i="2"/>
  <c r="Q3041" i="2" s="1"/>
  <c r="N3042" i="2"/>
  <c r="Q3042" i="2" s="1"/>
  <c r="N3043" i="2"/>
  <c r="Q3043" i="2" s="1"/>
  <c r="N3044" i="2"/>
  <c r="Q3044" i="2" s="1"/>
  <c r="N3045" i="2"/>
  <c r="Q3045" i="2" s="1"/>
  <c r="N3046" i="2"/>
  <c r="Q3046" i="2" s="1"/>
  <c r="N3047" i="2"/>
  <c r="Q3047" i="2" s="1"/>
  <c r="N3048" i="2"/>
  <c r="Q3048" i="2" s="1"/>
  <c r="N3049" i="2"/>
  <c r="Q3049" i="2" s="1"/>
  <c r="N3050" i="2"/>
  <c r="Q3050" i="2" s="1"/>
  <c r="N3051" i="2"/>
  <c r="Q3051" i="2" s="1"/>
  <c r="N3052" i="2"/>
  <c r="Q3052" i="2" s="1"/>
  <c r="N3054" i="2"/>
  <c r="Q3054" i="2" s="1"/>
  <c r="N3055" i="2"/>
  <c r="Q3055" i="2" s="1"/>
  <c r="N3056" i="2"/>
  <c r="Q3056" i="2" s="1"/>
  <c r="N3057" i="2"/>
  <c r="Q3057" i="2" s="1"/>
  <c r="N3058" i="2"/>
  <c r="Q3058" i="2" s="1"/>
  <c r="N3059" i="2"/>
  <c r="Q3059" i="2" s="1"/>
  <c r="N3060" i="2"/>
  <c r="Q3060" i="2" s="1"/>
  <c r="N3061" i="2"/>
  <c r="Q3061" i="2" s="1"/>
  <c r="N3062" i="2"/>
  <c r="Q3062" i="2" s="1"/>
  <c r="N3063" i="2"/>
  <c r="Q3063" i="2" s="1"/>
  <c r="N3064" i="2"/>
  <c r="Q3064" i="2" s="1"/>
  <c r="N3065" i="2"/>
  <c r="Q3065" i="2" s="1"/>
  <c r="N3066" i="2"/>
  <c r="Q3066" i="2" s="1"/>
  <c r="N3067" i="2"/>
  <c r="Q3067" i="2" s="1"/>
  <c r="N3068" i="2"/>
  <c r="Q3068" i="2" s="1"/>
  <c r="N3069" i="2"/>
  <c r="Q3069" i="2" s="1"/>
  <c r="N3071" i="2"/>
  <c r="Q3071" i="2" s="1"/>
  <c r="N3072" i="2"/>
  <c r="Q3072" i="2" s="1"/>
  <c r="N3073" i="2"/>
  <c r="Q3073" i="2" s="1"/>
  <c r="N3074" i="2"/>
  <c r="Q3074" i="2" s="1"/>
  <c r="N3075" i="2"/>
  <c r="Q3075" i="2" s="1"/>
  <c r="N3076" i="2"/>
  <c r="Q3076" i="2" s="1"/>
  <c r="N3077" i="2"/>
  <c r="Q3077" i="2" s="1"/>
  <c r="N3078" i="2"/>
  <c r="Q3078" i="2" s="1"/>
  <c r="N3079" i="2"/>
  <c r="Q3079" i="2" s="1"/>
  <c r="N3080" i="2"/>
  <c r="Q3080" i="2" s="1"/>
  <c r="N3081" i="2"/>
  <c r="Q3081" i="2" s="1"/>
  <c r="N3082" i="2"/>
  <c r="Q3082" i="2" s="1"/>
  <c r="N3083" i="2"/>
  <c r="Q3083" i="2" s="1"/>
  <c r="N3085" i="2"/>
  <c r="Q3085" i="2" s="1"/>
  <c r="N3086" i="2"/>
  <c r="Q3086" i="2" s="1"/>
  <c r="N3087" i="2"/>
  <c r="Q3087" i="2" s="1"/>
  <c r="N3088" i="2"/>
  <c r="Q3088" i="2" s="1"/>
  <c r="N3089" i="2"/>
  <c r="Q3089" i="2" s="1"/>
  <c r="N3090" i="2"/>
  <c r="Q3090" i="2" s="1"/>
  <c r="N3091" i="2"/>
  <c r="Q3091" i="2" s="1"/>
  <c r="N3092" i="2"/>
  <c r="Q3092" i="2" s="1"/>
  <c r="N3093" i="2"/>
  <c r="Q3093" i="2" s="1"/>
  <c r="N3094" i="2"/>
  <c r="Q3094" i="2" s="1"/>
  <c r="N3095" i="2"/>
  <c r="Q3095" i="2" s="1"/>
  <c r="N3096" i="2"/>
  <c r="Q3096" i="2" s="1"/>
  <c r="N3097" i="2"/>
  <c r="Q3097" i="2" s="1"/>
  <c r="N3098" i="2"/>
  <c r="Q3098" i="2" s="1"/>
  <c r="N3099" i="2"/>
  <c r="Q3099" i="2" s="1"/>
  <c r="N3100" i="2"/>
  <c r="Q3100" i="2" s="1"/>
  <c r="N3101" i="2"/>
  <c r="Q3101" i="2" s="1"/>
  <c r="N3102" i="2"/>
  <c r="Q3102" i="2" s="1"/>
  <c r="N3103" i="2"/>
  <c r="Q3103" i="2" s="1"/>
  <c r="N3104" i="2"/>
  <c r="Q3104" i="2" s="1"/>
  <c r="N3105" i="2"/>
  <c r="Q3105" i="2" s="1"/>
  <c r="N3106" i="2"/>
  <c r="Q3106" i="2" s="1"/>
  <c r="N3107" i="2"/>
  <c r="Q3107" i="2" s="1"/>
  <c r="N3108" i="2"/>
  <c r="Q3108" i="2" s="1"/>
  <c r="N3110" i="2"/>
  <c r="Q3110" i="2" s="1"/>
  <c r="N3111" i="2"/>
  <c r="Q3111" i="2" s="1"/>
  <c r="N3112" i="2"/>
  <c r="Q3112" i="2" s="1"/>
  <c r="N3113" i="2"/>
  <c r="Q3113" i="2" s="1"/>
  <c r="N3114" i="2"/>
  <c r="Q3114" i="2" s="1"/>
  <c r="N3115" i="2"/>
  <c r="Q3115" i="2" s="1"/>
  <c r="N3116" i="2"/>
  <c r="Q3116" i="2" s="1"/>
  <c r="N3117" i="2"/>
  <c r="Q3117" i="2" s="1"/>
  <c r="N3119" i="2"/>
  <c r="Q3119" i="2" s="1"/>
  <c r="N3120" i="2"/>
  <c r="Q3120" i="2" s="1"/>
  <c r="N3121" i="2"/>
  <c r="Q3121" i="2" s="1"/>
  <c r="N3122" i="2"/>
  <c r="Q3122" i="2" s="1"/>
  <c r="N3123" i="2"/>
  <c r="Q3123" i="2" s="1"/>
  <c r="N3124" i="2"/>
  <c r="Q3124" i="2" s="1"/>
  <c r="N3126" i="2"/>
  <c r="Q3126" i="2" s="1"/>
  <c r="N3127" i="2"/>
  <c r="Q3127" i="2" s="1"/>
  <c r="N3128" i="2"/>
  <c r="Q3128" i="2" s="1"/>
  <c r="N3129" i="2"/>
  <c r="Q3129" i="2" s="1"/>
  <c r="N3130" i="2"/>
  <c r="Q3130" i="2" s="1"/>
  <c r="N3132" i="2"/>
  <c r="Q3132" i="2" s="1"/>
  <c r="N3133" i="2"/>
  <c r="Q3133" i="2" s="1"/>
  <c r="N3134" i="2"/>
  <c r="Q3134" i="2" s="1"/>
  <c r="N3135" i="2"/>
  <c r="Q3135" i="2" s="1"/>
  <c r="N3136" i="2"/>
  <c r="Q3136" i="2" s="1"/>
  <c r="N3137" i="2"/>
  <c r="Q3137" i="2" s="1"/>
  <c r="N3138" i="2"/>
  <c r="Q3138" i="2" s="1"/>
  <c r="N3140" i="2"/>
  <c r="Q3140" i="2" s="1"/>
  <c r="N3141" i="2"/>
  <c r="Q3141" i="2" s="1"/>
  <c r="N3142" i="2"/>
  <c r="Q3142" i="2" s="1"/>
  <c r="N3143" i="2"/>
  <c r="Q3143" i="2" s="1"/>
  <c r="N3144" i="2"/>
  <c r="Q3144" i="2" s="1"/>
  <c r="N3145" i="2"/>
  <c r="Q3145" i="2" s="1"/>
  <c r="N3146" i="2"/>
  <c r="Q3146" i="2" s="1"/>
  <c r="N3147" i="2"/>
  <c r="Q3147" i="2" s="1"/>
  <c r="N3148" i="2"/>
  <c r="Q3148" i="2" s="1"/>
  <c r="N3149" i="2"/>
  <c r="Q3149" i="2" s="1"/>
  <c r="N3150" i="2"/>
  <c r="Q3150" i="2" s="1"/>
  <c r="N3151" i="2"/>
  <c r="Q3151" i="2" s="1"/>
  <c r="N3152" i="2"/>
  <c r="Q3152" i="2" s="1"/>
  <c r="N3153" i="2"/>
  <c r="Q3153" i="2" s="1"/>
  <c r="N3154" i="2"/>
  <c r="Q3154" i="2" s="1"/>
  <c r="N3155" i="2"/>
  <c r="Q3155" i="2" s="1"/>
  <c r="N3156" i="2"/>
  <c r="Q3156" i="2" s="1"/>
  <c r="N3157" i="2"/>
  <c r="Q3157" i="2" s="1"/>
  <c r="N3158" i="2"/>
  <c r="Q3158" i="2" s="1"/>
  <c r="N3159" i="2"/>
  <c r="Q3159" i="2" s="1"/>
  <c r="N3160" i="2"/>
  <c r="Q3160" i="2" s="1"/>
  <c r="N3161" i="2"/>
  <c r="Q3161" i="2" s="1"/>
  <c r="N3162" i="2"/>
  <c r="Q3162" i="2" s="1"/>
  <c r="N3163" i="2"/>
  <c r="Q3163" i="2" s="1"/>
  <c r="N3165" i="2"/>
  <c r="Q3165" i="2" s="1"/>
  <c r="N3166" i="2"/>
  <c r="Q3166" i="2" s="1"/>
  <c r="N3167" i="2"/>
  <c r="Q3167" i="2" s="1"/>
  <c r="N3168" i="2"/>
  <c r="Q3168" i="2" s="1"/>
  <c r="N3169" i="2"/>
  <c r="Q3169" i="2" s="1"/>
  <c r="N3171" i="2"/>
  <c r="Q3171" i="2" s="1"/>
  <c r="N3172" i="2"/>
  <c r="Q3172" i="2" s="1"/>
  <c r="N3173" i="2"/>
  <c r="Q3173" i="2" s="1"/>
  <c r="N3174" i="2"/>
  <c r="Q3174" i="2" s="1"/>
  <c r="N3175" i="2"/>
  <c r="Q3175" i="2" s="1"/>
  <c r="N3176" i="2"/>
  <c r="Q3176" i="2" s="1"/>
  <c r="N3177" i="2"/>
  <c r="Q3177" i="2" s="1"/>
  <c r="N3178" i="2"/>
  <c r="Q3178" i="2" s="1"/>
  <c r="N3179" i="2"/>
  <c r="Q3179" i="2" s="1"/>
  <c r="N3180" i="2"/>
  <c r="Q3180" i="2" s="1"/>
  <c r="N3181" i="2"/>
  <c r="Q3181" i="2" s="1"/>
  <c r="N3182" i="2"/>
  <c r="Q3182" i="2" s="1"/>
  <c r="N3183" i="2"/>
  <c r="Q3183" i="2" s="1"/>
  <c r="N3184" i="2"/>
  <c r="Q3184" i="2" s="1"/>
  <c r="N3185" i="2"/>
  <c r="Q3185" i="2" s="1"/>
  <c r="N3186" i="2"/>
  <c r="Q3186" i="2" s="1"/>
  <c r="N3187" i="2"/>
  <c r="Q3187" i="2" s="1"/>
  <c r="N3188" i="2"/>
  <c r="Q3188" i="2" s="1"/>
  <c r="N3189" i="2"/>
  <c r="Q3189" i="2" s="1"/>
  <c r="N3190" i="2"/>
  <c r="Q3190" i="2" s="1"/>
  <c r="N3191" i="2"/>
  <c r="Q3191" i="2" s="1"/>
  <c r="N3192" i="2"/>
  <c r="Q3192" i="2" s="1"/>
  <c r="N3193" i="2"/>
  <c r="Q3193" i="2" s="1"/>
  <c r="N3194" i="2"/>
  <c r="Q3194" i="2" s="1"/>
  <c r="N3195" i="2"/>
  <c r="Q3195" i="2" s="1"/>
  <c r="N3196" i="2"/>
  <c r="Q3196" i="2" s="1"/>
  <c r="N3197" i="2"/>
  <c r="Q3197" i="2" s="1"/>
  <c r="N3198" i="2"/>
  <c r="Q3198" i="2" s="1"/>
  <c r="N3199" i="2"/>
  <c r="Q3199" i="2" s="1"/>
  <c r="N3200" i="2"/>
  <c r="Q3200" i="2" s="1"/>
  <c r="N3201" i="2"/>
  <c r="Q3201" i="2" s="1"/>
  <c r="N3202" i="2"/>
  <c r="Q3202" i="2" s="1"/>
  <c r="N3203" i="2"/>
  <c r="Q3203" i="2" s="1"/>
  <c r="N3204" i="2"/>
  <c r="Q3204" i="2" s="1"/>
  <c r="N3205" i="2"/>
  <c r="Q3205" i="2" s="1"/>
  <c r="N3206" i="2"/>
  <c r="Q3206" i="2" s="1"/>
  <c r="N3207" i="2"/>
  <c r="Q3207" i="2" s="1"/>
  <c r="N3208" i="2"/>
  <c r="Q3208" i="2" s="1"/>
  <c r="N3209" i="2"/>
  <c r="Q3209" i="2" s="1"/>
  <c r="N3210" i="2"/>
  <c r="Q3210" i="2" s="1"/>
  <c r="N3211" i="2"/>
  <c r="Q3211" i="2" s="1"/>
  <c r="N3212" i="2"/>
  <c r="Q3212" i="2" s="1"/>
  <c r="N3213" i="2"/>
  <c r="Q3213" i="2" s="1"/>
  <c r="N3214" i="2"/>
  <c r="Q3214" i="2" s="1"/>
  <c r="N3215" i="2"/>
  <c r="Q3215" i="2" s="1"/>
  <c r="N3216" i="2"/>
  <c r="Q3216" i="2" s="1"/>
  <c r="N3217" i="2"/>
  <c r="Q3217" i="2" s="1"/>
  <c r="N3218" i="2"/>
  <c r="Q3218" i="2" s="1"/>
  <c r="N3219" i="2"/>
  <c r="Q3219" i="2" s="1"/>
  <c r="N3220" i="2"/>
  <c r="Q3220" i="2" s="1"/>
  <c r="N3221" i="2"/>
  <c r="Q3221" i="2" s="1"/>
  <c r="N3222" i="2"/>
  <c r="Q3222" i="2" s="1"/>
  <c r="N3223" i="2"/>
  <c r="Q3223" i="2" s="1"/>
  <c r="N3224" i="2"/>
  <c r="Q3224" i="2" s="1"/>
  <c r="N3225" i="2"/>
  <c r="Q3225" i="2" s="1"/>
  <c r="N3226" i="2"/>
  <c r="Q3226" i="2" s="1"/>
  <c r="N3227" i="2"/>
  <c r="Q3227" i="2" s="1"/>
  <c r="N3228" i="2"/>
  <c r="Q3228" i="2" s="1"/>
  <c r="N3229" i="2"/>
  <c r="Q3229" i="2" s="1"/>
  <c r="N3230" i="2"/>
  <c r="Q3230" i="2" s="1"/>
  <c r="N3231" i="2"/>
  <c r="Q3231" i="2" s="1"/>
  <c r="N3232" i="2"/>
  <c r="Q3232" i="2" s="1"/>
  <c r="N3233" i="2"/>
  <c r="Q3233" i="2" s="1"/>
  <c r="N3234" i="2"/>
  <c r="Q3234" i="2" s="1"/>
  <c r="N3235" i="2"/>
  <c r="Q3235" i="2" s="1"/>
  <c r="N3236" i="2"/>
  <c r="Q3236" i="2" s="1"/>
  <c r="N3238" i="2"/>
  <c r="Q3238" i="2" s="1"/>
  <c r="N3239" i="2"/>
  <c r="Q3239" i="2" s="1"/>
  <c r="N3240" i="2"/>
  <c r="Q3240" i="2" s="1"/>
  <c r="N3241" i="2"/>
  <c r="Q3241" i="2" s="1"/>
  <c r="N3242" i="2"/>
  <c r="Q3242" i="2" s="1"/>
  <c r="N3243" i="2"/>
  <c r="Q3243" i="2" s="1"/>
  <c r="N3244" i="2"/>
  <c r="Q3244" i="2" s="1"/>
  <c r="N3245" i="2"/>
  <c r="Q3245" i="2" s="1"/>
  <c r="N3246" i="2"/>
  <c r="Q3246" i="2" s="1"/>
  <c r="N3247" i="2"/>
  <c r="Q3247" i="2" s="1"/>
  <c r="N3248" i="2"/>
  <c r="Q3248" i="2" s="1"/>
  <c r="N3249" i="2"/>
  <c r="Q3249" i="2" s="1"/>
  <c r="N3250" i="2"/>
  <c r="Q3250" i="2" s="1"/>
  <c r="N3251" i="2"/>
  <c r="Q3251" i="2" s="1"/>
  <c r="N3252" i="2"/>
  <c r="Q3252" i="2" s="1"/>
  <c r="N3253" i="2"/>
  <c r="Q3253" i="2" s="1"/>
  <c r="N3254" i="2"/>
  <c r="Q3254" i="2" s="1"/>
  <c r="N3255" i="2"/>
  <c r="Q3255" i="2" s="1"/>
  <c r="N3257" i="2"/>
  <c r="Q3257" i="2" s="1"/>
  <c r="N3258" i="2"/>
  <c r="Q3258" i="2" s="1"/>
  <c r="N3259" i="2"/>
  <c r="Q3259" i="2" s="1"/>
  <c r="N3260" i="2"/>
  <c r="Q3260" i="2" s="1"/>
  <c r="N3261" i="2"/>
  <c r="Q3261" i="2" s="1"/>
  <c r="N3262" i="2"/>
  <c r="Q3262" i="2" s="1"/>
  <c r="N3263" i="2"/>
  <c r="Q3263" i="2" s="1"/>
  <c r="N3264" i="2"/>
  <c r="Q3264" i="2" s="1"/>
  <c r="N3265" i="2"/>
  <c r="Q3265" i="2" s="1"/>
  <c r="N3266" i="2"/>
  <c r="Q3266" i="2" s="1"/>
  <c r="N3267" i="2"/>
  <c r="Q3267" i="2" s="1"/>
  <c r="N3268" i="2"/>
  <c r="Q3268" i="2" s="1"/>
  <c r="N3269" i="2"/>
  <c r="Q3269" i="2" s="1"/>
  <c r="N3270" i="2"/>
  <c r="Q3270" i="2" s="1"/>
  <c r="N3271" i="2"/>
  <c r="Q3271" i="2" s="1"/>
  <c r="N3272" i="2"/>
  <c r="Q3272" i="2" s="1"/>
  <c r="N3273" i="2"/>
  <c r="Q3273" i="2" s="1"/>
  <c r="N3274" i="2"/>
  <c r="Q3274" i="2" s="1"/>
  <c r="N3275" i="2"/>
  <c r="Q3275" i="2" s="1"/>
  <c r="N3276" i="2"/>
  <c r="Q3276" i="2" s="1"/>
  <c r="N3277" i="2"/>
  <c r="Q3277" i="2" s="1"/>
  <c r="N3278" i="2"/>
  <c r="Q3278" i="2" s="1"/>
  <c r="N3279" i="2"/>
  <c r="Q3279" i="2" s="1"/>
  <c r="N3280" i="2"/>
  <c r="Q3280" i="2" s="1"/>
  <c r="N3281" i="2"/>
  <c r="Q3281" i="2" s="1"/>
  <c r="N3282" i="2"/>
  <c r="Q3282" i="2" s="1"/>
  <c r="N3283" i="2"/>
  <c r="Q3283" i="2" s="1"/>
  <c r="N3284" i="2"/>
  <c r="Q3284" i="2" s="1"/>
  <c r="N3285" i="2"/>
  <c r="Q3285" i="2" s="1"/>
  <c r="N3286" i="2"/>
  <c r="Q3286" i="2" s="1"/>
  <c r="N3287" i="2"/>
  <c r="Q3287" i="2" s="1"/>
  <c r="N3288" i="2"/>
  <c r="Q3288" i="2" s="1"/>
  <c r="N3289" i="2"/>
  <c r="Q3289" i="2" s="1"/>
  <c r="N3290" i="2"/>
  <c r="Q3290" i="2" s="1"/>
  <c r="N3291" i="2"/>
  <c r="Q3291" i="2" s="1"/>
  <c r="N3292" i="2"/>
  <c r="Q3292" i="2" s="1"/>
  <c r="N3293" i="2"/>
  <c r="Q3293" i="2" s="1"/>
  <c r="N3294" i="2"/>
  <c r="Q3294" i="2" s="1"/>
  <c r="N3295" i="2"/>
  <c r="Q3295" i="2" s="1"/>
  <c r="N3296" i="2"/>
  <c r="Q3296" i="2" s="1"/>
  <c r="N3297" i="2"/>
  <c r="Q3297" i="2" s="1"/>
  <c r="N3298" i="2"/>
  <c r="Q3298" i="2" s="1"/>
  <c r="N3299" i="2"/>
  <c r="Q3299" i="2" s="1"/>
  <c r="N3300" i="2"/>
  <c r="Q3300" i="2" s="1"/>
  <c r="N3301" i="2"/>
  <c r="Q3301" i="2" s="1"/>
  <c r="N3302" i="2"/>
  <c r="Q3302" i="2" s="1"/>
  <c r="N3303" i="2"/>
  <c r="Q3303" i="2" s="1"/>
  <c r="N3304" i="2"/>
  <c r="Q3304" i="2" s="1"/>
  <c r="N3305" i="2"/>
  <c r="Q3305" i="2" s="1"/>
  <c r="N3306" i="2"/>
  <c r="Q3306" i="2" s="1"/>
  <c r="N3307" i="2"/>
  <c r="Q3307" i="2" s="1"/>
  <c r="N3308" i="2"/>
  <c r="Q3308" i="2" s="1"/>
  <c r="N3309" i="2"/>
  <c r="Q3309" i="2" s="1"/>
  <c r="N3310" i="2"/>
  <c r="Q3310" i="2" s="1"/>
  <c r="N3311" i="2"/>
  <c r="Q3311" i="2" s="1"/>
  <c r="N3312" i="2"/>
  <c r="Q3312" i="2" s="1"/>
  <c r="N3313" i="2"/>
  <c r="Q3313" i="2" s="1"/>
  <c r="N3314" i="2"/>
  <c r="Q3314" i="2" s="1"/>
  <c r="N3315" i="2"/>
  <c r="Q3315" i="2" s="1"/>
  <c r="N3316" i="2"/>
  <c r="Q3316" i="2" s="1"/>
  <c r="N3317" i="2"/>
  <c r="Q3317" i="2" s="1"/>
  <c r="N3318" i="2"/>
  <c r="Q3318" i="2" s="1"/>
  <c r="N3319" i="2"/>
  <c r="Q3319" i="2" s="1"/>
  <c r="N3320" i="2"/>
  <c r="Q3320" i="2" s="1"/>
  <c r="N3321" i="2"/>
  <c r="Q3321" i="2" s="1"/>
  <c r="N3322" i="2"/>
  <c r="Q3322" i="2" s="1"/>
  <c r="N3323" i="2"/>
  <c r="Q3323" i="2" s="1"/>
  <c r="N3324" i="2"/>
  <c r="Q3324" i="2" s="1"/>
  <c r="N3325" i="2"/>
  <c r="Q3325" i="2" s="1"/>
  <c r="N3326" i="2"/>
  <c r="Q3326" i="2" s="1"/>
  <c r="N3327" i="2"/>
  <c r="Q3327" i="2" s="1"/>
  <c r="N3328" i="2"/>
  <c r="Q3328" i="2" s="1"/>
  <c r="N3329" i="2"/>
  <c r="Q3329" i="2" s="1"/>
  <c r="N3331" i="2"/>
  <c r="Q3331" i="2" s="1"/>
  <c r="N3332" i="2"/>
  <c r="Q3332" i="2" s="1"/>
  <c r="N3333" i="2"/>
  <c r="Q3333" i="2" s="1"/>
  <c r="N3334" i="2"/>
  <c r="Q3334" i="2" s="1"/>
  <c r="N3335" i="2"/>
  <c r="Q3335" i="2" s="1"/>
  <c r="N3336" i="2"/>
  <c r="Q3336" i="2" s="1"/>
  <c r="N3337" i="2"/>
  <c r="Q3337" i="2" s="1"/>
  <c r="N3338" i="2"/>
  <c r="Q3338" i="2" s="1"/>
  <c r="N3339" i="2"/>
  <c r="Q3339" i="2" s="1"/>
  <c r="N3340" i="2"/>
  <c r="Q3340" i="2" s="1"/>
  <c r="N3341" i="2"/>
  <c r="Q3341" i="2" s="1"/>
  <c r="N3342" i="2"/>
  <c r="Q3342" i="2" s="1"/>
  <c r="N3343" i="2"/>
  <c r="Q3343" i="2" s="1"/>
  <c r="N3344" i="2"/>
  <c r="Q3344" i="2" s="1"/>
  <c r="N3345" i="2"/>
  <c r="Q3345" i="2" s="1"/>
  <c r="N3346" i="2"/>
  <c r="Q3346" i="2" s="1"/>
  <c r="N3347" i="2"/>
  <c r="Q3347" i="2" s="1"/>
  <c r="N3348" i="2"/>
  <c r="Q3348" i="2" s="1"/>
  <c r="N3349" i="2"/>
  <c r="Q3349" i="2" s="1"/>
  <c r="N3350" i="2"/>
  <c r="Q3350" i="2" s="1"/>
  <c r="N3351" i="2"/>
  <c r="Q3351" i="2" s="1"/>
  <c r="N3352" i="2"/>
  <c r="Q3352" i="2" s="1"/>
  <c r="N3353" i="2"/>
  <c r="Q3353" i="2" s="1"/>
  <c r="N3354" i="2"/>
  <c r="Q3354" i="2" s="1"/>
  <c r="N3355" i="2"/>
  <c r="Q3355" i="2" s="1"/>
  <c r="N3356" i="2"/>
  <c r="Q3356" i="2" s="1"/>
  <c r="N3357" i="2"/>
  <c r="Q3357" i="2" s="1"/>
  <c r="N3358" i="2"/>
  <c r="Q3358" i="2" s="1"/>
  <c r="N3359" i="2"/>
  <c r="Q3359" i="2" s="1"/>
  <c r="N3360" i="2"/>
  <c r="Q3360" i="2" s="1"/>
  <c r="N3361" i="2"/>
  <c r="Q3361" i="2" s="1"/>
  <c r="N3362" i="2"/>
  <c r="Q3362" i="2" s="1"/>
  <c r="N3363" i="2"/>
  <c r="Q3363" i="2" s="1"/>
  <c r="N3364" i="2"/>
  <c r="Q3364" i="2" s="1"/>
  <c r="N3366" i="2"/>
  <c r="Q3366" i="2" s="1"/>
  <c r="N3367" i="2"/>
  <c r="Q3367" i="2" s="1"/>
  <c r="N3368" i="2"/>
  <c r="Q3368" i="2" s="1"/>
  <c r="N3369" i="2"/>
  <c r="Q3369" i="2" s="1"/>
  <c r="N3370" i="2"/>
  <c r="Q3370" i="2" s="1"/>
  <c r="N3371" i="2"/>
  <c r="Q3371" i="2" s="1"/>
  <c r="N3372" i="2"/>
  <c r="Q3372" i="2" s="1"/>
  <c r="N3374" i="2"/>
  <c r="Q3374" i="2" s="1"/>
  <c r="N3376" i="2"/>
  <c r="Q3376" i="2" s="1"/>
  <c r="N3377" i="2"/>
  <c r="Q3377" i="2" s="1"/>
  <c r="N3378" i="2"/>
  <c r="Q3378" i="2" s="1"/>
  <c r="N3379" i="2"/>
  <c r="Q3379" i="2" s="1"/>
  <c r="N3380" i="2"/>
  <c r="Q3380" i="2" s="1"/>
  <c r="N3381" i="2"/>
  <c r="Q3381" i="2" s="1"/>
  <c r="N3382" i="2"/>
  <c r="Q3382" i="2" s="1"/>
  <c r="N3383" i="2"/>
  <c r="Q3383" i="2" s="1"/>
  <c r="N3384" i="2"/>
  <c r="Q3384" i="2" s="1"/>
  <c r="N3385" i="2"/>
  <c r="Q3385" i="2" s="1"/>
  <c r="N3386" i="2"/>
  <c r="Q3386" i="2" s="1"/>
  <c r="N3387" i="2"/>
  <c r="Q3387" i="2" s="1"/>
  <c r="N3388" i="2"/>
  <c r="Q3388" i="2" s="1"/>
  <c r="N3389" i="2"/>
  <c r="Q3389" i="2" s="1"/>
  <c r="N3390" i="2"/>
  <c r="Q3390" i="2" s="1"/>
  <c r="N3391" i="2"/>
  <c r="Q3391" i="2" s="1"/>
  <c r="N3393" i="2"/>
  <c r="Q3393" i="2" s="1"/>
  <c r="N3394" i="2"/>
  <c r="Q3394" i="2" s="1"/>
  <c r="N3395" i="2"/>
  <c r="Q3395" i="2" s="1"/>
  <c r="N3396" i="2"/>
  <c r="Q3396" i="2" s="1"/>
  <c r="N3397" i="2"/>
  <c r="Q3397" i="2" s="1"/>
  <c r="N3398" i="2"/>
  <c r="Q3398" i="2" s="1"/>
  <c r="N3399" i="2"/>
  <c r="Q3399" i="2" s="1"/>
  <c r="N3400" i="2"/>
  <c r="Q3400" i="2" s="1"/>
  <c r="N3401" i="2"/>
  <c r="Q3401" i="2" s="1"/>
  <c r="N3402" i="2"/>
  <c r="Q3402" i="2" s="1"/>
  <c r="N3403" i="2"/>
  <c r="Q3403" i="2" s="1"/>
  <c r="N3404" i="2"/>
  <c r="Q3404" i="2" s="1"/>
  <c r="N3405" i="2"/>
  <c r="Q3405" i="2" s="1"/>
  <c r="N3406" i="2"/>
  <c r="Q3406" i="2" s="1"/>
  <c r="N3407" i="2"/>
  <c r="Q3407" i="2" s="1"/>
  <c r="N3408" i="2"/>
  <c r="Q3408" i="2" s="1"/>
  <c r="N3409" i="2"/>
  <c r="Q3409" i="2" s="1"/>
  <c r="N3410" i="2"/>
  <c r="Q3410" i="2" s="1"/>
  <c r="N3411" i="2"/>
  <c r="Q3411" i="2" s="1"/>
  <c r="N3412" i="2"/>
  <c r="Q3412" i="2" s="1"/>
  <c r="N3413" i="2"/>
  <c r="Q3413" i="2" s="1"/>
  <c r="N3414" i="2"/>
  <c r="Q3414" i="2" s="1"/>
  <c r="N3415" i="2"/>
  <c r="Q3415" i="2" s="1"/>
  <c r="N3416" i="2"/>
  <c r="Q3416" i="2" s="1"/>
  <c r="N3417" i="2"/>
  <c r="Q3417" i="2" s="1"/>
  <c r="N3418" i="2"/>
  <c r="Q3418" i="2" s="1"/>
  <c r="N3419" i="2"/>
  <c r="Q3419" i="2" s="1"/>
  <c r="N3420" i="2"/>
  <c r="Q3420" i="2" s="1"/>
  <c r="N3421" i="2"/>
  <c r="Q3421" i="2" s="1"/>
  <c r="N3422" i="2"/>
  <c r="Q3422" i="2" s="1"/>
  <c r="N3423" i="2"/>
  <c r="Q3423" i="2" s="1"/>
  <c r="N3424" i="2"/>
  <c r="Q3424" i="2" s="1"/>
  <c r="N3425" i="2"/>
  <c r="Q3425" i="2" s="1"/>
  <c r="N3426" i="2"/>
  <c r="Q3426" i="2" s="1"/>
  <c r="N3427" i="2"/>
  <c r="Q3427" i="2" s="1"/>
  <c r="N3428" i="2"/>
  <c r="Q3428" i="2" s="1"/>
  <c r="N3429" i="2"/>
  <c r="Q3429" i="2" s="1"/>
  <c r="N3430" i="2"/>
  <c r="Q3430" i="2" s="1"/>
  <c r="N3432" i="2"/>
  <c r="Q3432" i="2" s="1"/>
  <c r="N3433" i="2"/>
  <c r="Q3433" i="2" s="1"/>
  <c r="N3434" i="2"/>
  <c r="Q3434" i="2" s="1"/>
  <c r="N3435" i="2"/>
  <c r="Q3435" i="2" s="1"/>
  <c r="N3436" i="2"/>
  <c r="Q3436" i="2" s="1"/>
  <c r="N3437" i="2"/>
  <c r="Q3437" i="2" s="1"/>
  <c r="N3438" i="2"/>
  <c r="Q3438" i="2" s="1"/>
  <c r="N3439" i="2"/>
  <c r="Q3439" i="2" s="1"/>
  <c r="N3440" i="2"/>
  <c r="Q3440" i="2" s="1"/>
  <c r="N3441" i="2"/>
  <c r="Q3441" i="2" s="1"/>
  <c r="N3442" i="2"/>
  <c r="Q3442" i="2" s="1"/>
  <c r="N3443" i="2"/>
  <c r="Q3443" i="2" s="1"/>
  <c r="N3444" i="2"/>
  <c r="Q3444" i="2" s="1"/>
  <c r="N3445" i="2"/>
  <c r="Q3445" i="2" s="1"/>
  <c r="N3446" i="2"/>
  <c r="Q3446" i="2" s="1"/>
  <c r="N3447" i="2"/>
  <c r="Q3447" i="2" s="1"/>
  <c r="N3448" i="2"/>
  <c r="Q3448" i="2" s="1"/>
  <c r="N3449" i="2"/>
  <c r="Q3449" i="2" s="1"/>
  <c r="N3450" i="2"/>
  <c r="Q3450" i="2" s="1"/>
  <c r="N3451" i="2"/>
  <c r="Q3451" i="2" s="1"/>
  <c r="N3452" i="2"/>
  <c r="Q3452" i="2" s="1"/>
  <c r="N3453" i="2"/>
  <c r="Q3453" i="2" s="1"/>
  <c r="N3454" i="2"/>
  <c r="Q3454" i="2" s="1"/>
  <c r="N3456" i="2"/>
  <c r="Q3456" i="2" s="1"/>
  <c r="N3457" i="2"/>
  <c r="Q3457" i="2" s="1"/>
  <c r="N3458" i="2"/>
  <c r="Q3458" i="2" s="1"/>
  <c r="N3459" i="2"/>
  <c r="Q3459" i="2" s="1"/>
  <c r="N3460" i="2"/>
  <c r="Q3460" i="2" s="1"/>
  <c r="N3461" i="2"/>
  <c r="Q3461" i="2" s="1"/>
  <c r="N3462" i="2"/>
  <c r="Q3462" i="2" s="1"/>
  <c r="N3463" i="2"/>
  <c r="Q3463" i="2" s="1"/>
  <c r="N3464" i="2"/>
  <c r="Q3464" i="2" s="1"/>
  <c r="N3465" i="2"/>
  <c r="Q3465" i="2" s="1"/>
  <c r="N3466" i="2"/>
  <c r="Q3466" i="2" s="1"/>
  <c r="N3468" i="2"/>
  <c r="Q3468" i="2" s="1"/>
  <c r="N3469" i="2"/>
  <c r="Q3469" i="2" s="1"/>
  <c r="N3470" i="2"/>
  <c r="Q3470" i="2" s="1"/>
  <c r="N3471" i="2"/>
  <c r="Q3471" i="2" s="1"/>
  <c r="N3472" i="2"/>
  <c r="Q3472" i="2" s="1"/>
  <c r="N3473" i="2"/>
  <c r="Q3473" i="2" s="1"/>
  <c r="N3474" i="2"/>
  <c r="Q3474" i="2" s="1"/>
  <c r="N3475" i="2"/>
  <c r="Q3475" i="2" s="1"/>
  <c r="N3476" i="2"/>
  <c r="Q3476" i="2" s="1"/>
  <c r="N3477" i="2"/>
  <c r="Q3477" i="2" s="1"/>
  <c r="N3478" i="2"/>
  <c r="Q3478" i="2" s="1"/>
  <c r="N3479" i="2"/>
  <c r="Q3479" i="2" s="1"/>
  <c r="N3480" i="2"/>
  <c r="Q3480" i="2" s="1"/>
  <c r="N3481" i="2"/>
  <c r="Q3481" i="2" s="1"/>
  <c r="N3483" i="2"/>
  <c r="Q3483" i="2" s="1"/>
  <c r="N3484" i="2"/>
  <c r="Q3484" i="2" s="1"/>
  <c r="N3485" i="2"/>
  <c r="Q3485" i="2" s="1"/>
  <c r="N3486" i="2"/>
  <c r="Q3486" i="2" s="1"/>
  <c r="N3487" i="2"/>
  <c r="Q3487" i="2" s="1"/>
  <c r="N3488" i="2"/>
  <c r="Q3488" i="2" s="1"/>
  <c r="N3489" i="2"/>
  <c r="Q3489" i="2" s="1"/>
  <c r="N3490" i="2"/>
  <c r="Q3490" i="2" s="1"/>
  <c r="N3491" i="2"/>
  <c r="Q3491" i="2" s="1"/>
  <c r="N3492" i="2"/>
  <c r="Q3492" i="2" s="1"/>
  <c r="N3493" i="2"/>
  <c r="Q3493" i="2" s="1"/>
  <c r="N3494" i="2"/>
  <c r="Q3494" i="2" s="1"/>
  <c r="N3495" i="2"/>
  <c r="Q3495" i="2" s="1"/>
  <c r="N3496" i="2"/>
  <c r="Q3496" i="2" s="1"/>
  <c r="N3497" i="2"/>
  <c r="Q3497" i="2" s="1"/>
  <c r="N3498" i="2"/>
  <c r="Q3498" i="2" s="1"/>
  <c r="N3499" i="2"/>
  <c r="Q3499" i="2" s="1"/>
  <c r="N3500" i="2"/>
  <c r="Q3500" i="2" s="1"/>
  <c r="N3501" i="2"/>
  <c r="Q3501" i="2" s="1"/>
  <c r="N3502" i="2"/>
  <c r="Q3502" i="2" s="1"/>
  <c r="N3503" i="2"/>
  <c r="Q3503" i="2" s="1"/>
  <c r="N3504" i="2"/>
  <c r="Q3504" i="2" s="1"/>
  <c r="N3505" i="2"/>
  <c r="Q3505" i="2" s="1"/>
  <c r="N3506" i="2"/>
  <c r="Q3506" i="2" s="1"/>
  <c r="N3507" i="2"/>
  <c r="Q3507" i="2" s="1"/>
  <c r="N3508" i="2"/>
  <c r="Q3508" i="2" s="1"/>
  <c r="N3509" i="2"/>
  <c r="Q3509" i="2" s="1"/>
  <c r="N3510" i="2"/>
  <c r="Q3510" i="2" s="1"/>
  <c r="N3511" i="2"/>
  <c r="Q3511" i="2" s="1"/>
  <c r="N3512" i="2"/>
  <c r="Q3512" i="2" s="1"/>
  <c r="N3513" i="2"/>
  <c r="Q3513" i="2" s="1"/>
  <c r="N3515" i="2"/>
  <c r="Q3515" i="2" s="1"/>
  <c r="N3516" i="2"/>
  <c r="Q3516" i="2" s="1"/>
  <c r="N3517" i="2"/>
  <c r="Q3517" i="2" s="1"/>
  <c r="N3518" i="2"/>
  <c r="Q3518" i="2" s="1"/>
  <c r="N3519" i="2"/>
  <c r="Q3519" i="2" s="1"/>
  <c r="N3520" i="2"/>
  <c r="Q3520" i="2" s="1"/>
  <c r="N3521" i="2"/>
  <c r="Q3521" i="2" s="1"/>
  <c r="N3522" i="2"/>
  <c r="Q3522" i="2" s="1"/>
  <c r="N3523" i="2"/>
  <c r="Q3523" i="2" s="1"/>
  <c r="N3524" i="2"/>
  <c r="Q3524" i="2" s="1"/>
  <c r="N3525" i="2"/>
  <c r="Q3525" i="2" s="1"/>
  <c r="N3526" i="2"/>
  <c r="Q3526" i="2" s="1"/>
  <c r="N3528" i="2"/>
  <c r="Q3528" i="2" s="1"/>
  <c r="N3529" i="2"/>
  <c r="Q3529" i="2" s="1"/>
  <c r="N3530" i="2"/>
  <c r="Q3530" i="2" s="1"/>
  <c r="N3531" i="2"/>
  <c r="Q3531" i="2" s="1"/>
  <c r="N3532" i="2"/>
  <c r="Q3532" i="2" s="1"/>
  <c r="N3533" i="2"/>
  <c r="Q3533" i="2" s="1"/>
  <c r="N3534" i="2"/>
  <c r="Q3534" i="2" s="1"/>
  <c r="N3535" i="2"/>
  <c r="Q3535" i="2" s="1"/>
  <c r="N3536" i="2"/>
  <c r="Q3536" i="2" s="1"/>
  <c r="N3537" i="2"/>
  <c r="Q3537" i="2" s="1"/>
  <c r="N3538" i="2"/>
  <c r="Q3538" i="2" s="1"/>
  <c r="N3539" i="2"/>
  <c r="Q3539" i="2" s="1"/>
  <c r="N3540" i="2"/>
  <c r="Q3540" i="2" s="1"/>
  <c r="N3541" i="2"/>
  <c r="Q3541" i="2" s="1"/>
  <c r="N3542" i="2"/>
  <c r="Q3542" i="2" s="1"/>
  <c r="N3543" i="2"/>
  <c r="Q3543" i="2" s="1"/>
  <c r="N3544" i="2"/>
  <c r="Q3544" i="2" s="1"/>
  <c r="N3545" i="2"/>
  <c r="Q3545" i="2" s="1"/>
  <c r="N3546" i="2"/>
  <c r="Q3546" i="2" s="1"/>
  <c r="N3547" i="2"/>
  <c r="Q3547" i="2" s="1"/>
  <c r="N3548" i="2"/>
  <c r="Q3548" i="2" s="1"/>
  <c r="N3549" i="2"/>
  <c r="Q3549" i="2" s="1"/>
  <c r="N3550" i="2"/>
  <c r="Q3550" i="2" s="1"/>
  <c r="N3551" i="2"/>
  <c r="Q3551" i="2" s="1"/>
  <c r="N3552" i="2"/>
  <c r="Q3552" i="2" s="1"/>
  <c r="N3553" i="2"/>
  <c r="Q3553" i="2" s="1"/>
  <c r="N3554" i="2"/>
  <c r="Q3554" i="2" s="1"/>
  <c r="N3555" i="2"/>
  <c r="Q3555" i="2" s="1"/>
  <c r="N3556" i="2"/>
  <c r="Q3556" i="2" s="1"/>
  <c r="N3557" i="2"/>
  <c r="Q3557" i="2" s="1"/>
  <c r="N3558" i="2"/>
  <c r="Q3558" i="2" s="1"/>
  <c r="N3559" i="2"/>
  <c r="Q3559" i="2" s="1"/>
  <c r="N3560" i="2"/>
  <c r="Q3560" i="2" s="1"/>
  <c r="N3561" i="2"/>
  <c r="Q3561" i="2" s="1"/>
  <c r="N3562" i="2"/>
  <c r="Q3562" i="2" s="1"/>
  <c r="N3563" i="2"/>
  <c r="Q3563" i="2" s="1"/>
  <c r="N3564" i="2"/>
  <c r="Q3564" i="2" s="1"/>
  <c r="N3565" i="2"/>
  <c r="Q3565" i="2" s="1"/>
  <c r="N3566" i="2"/>
  <c r="Q3566" i="2" s="1"/>
  <c r="N3567" i="2"/>
  <c r="Q3567" i="2" s="1"/>
  <c r="N3568" i="2"/>
  <c r="Q3568" i="2" s="1"/>
  <c r="N3569" i="2"/>
  <c r="Q3569" i="2" s="1"/>
  <c r="N3570" i="2"/>
  <c r="Q3570" i="2" s="1"/>
  <c r="N3571" i="2"/>
  <c r="Q3571" i="2" s="1"/>
  <c r="N3572" i="2"/>
  <c r="Q3572" i="2" s="1"/>
  <c r="N3573" i="2"/>
  <c r="Q3573" i="2" s="1"/>
  <c r="N3574" i="2"/>
  <c r="Q3574" i="2" s="1"/>
  <c r="N3575" i="2"/>
  <c r="Q3575" i="2" s="1"/>
  <c r="N3576" i="2"/>
  <c r="Q3576" i="2" s="1"/>
  <c r="N3577" i="2"/>
  <c r="Q3577" i="2" s="1"/>
  <c r="N3578" i="2"/>
  <c r="Q3578" i="2" s="1"/>
  <c r="N3579" i="2"/>
  <c r="Q3579" i="2" s="1"/>
  <c r="N3580" i="2"/>
  <c r="Q3580" i="2" s="1"/>
  <c r="N3582" i="2"/>
  <c r="Q3582" i="2" s="1"/>
  <c r="N3583" i="2"/>
  <c r="Q3583" i="2" s="1"/>
  <c r="N3584" i="2"/>
  <c r="Q3584" i="2" s="1"/>
  <c r="N3585" i="2"/>
  <c r="Q3585" i="2" s="1"/>
  <c r="N3586" i="2"/>
  <c r="Q3586" i="2" s="1"/>
  <c r="N3587" i="2"/>
  <c r="Q3587" i="2" s="1"/>
  <c r="N3588" i="2"/>
  <c r="Q3588" i="2" s="1"/>
  <c r="N3589" i="2"/>
  <c r="Q3589" i="2" s="1"/>
  <c r="N3590" i="2"/>
  <c r="Q3590" i="2" s="1"/>
  <c r="N3591" i="2"/>
  <c r="Q3591" i="2" s="1"/>
  <c r="N3592" i="2"/>
  <c r="Q3592" i="2" s="1"/>
  <c r="N3593" i="2"/>
  <c r="Q3593" i="2" s="1"/>
  <c r="N3594" i="2"/>
  <c r="Q3594" i="2" s="1"/>
  <c r="N3595" i="2"/>
  <c r="Q3595" i="2" s="1"/>
  <c r="N3596" i="2"/>
  <c r="Q3596" i="2" s="1"/>
  <c r="N3597" i="2"/>
  <c r="Q3597" i="2" s="1"/>
  <c r="N3598" i="2"/>
  <c r="Q3598" i="2" s="1"/>
  <c r="N3599" i="2"/>
  <c r="Q3599" i="2" s="1"/>
  <c r="N3600" i="2"/>
  <c r="Q3600" i="2" s="1"/>
  <c r="N3601" i="2"/>
  <c r="Q3601" i="2" s="1"/>
  <c r="N3602" i="2"/>
  <c r="Q3602" i="2" s="1"/>
  <c r="N3603" i="2"/>
  <c r="Q3603" i="2" s="1"/>
  <c r="N3604" i="2"/>
  <c r="Q3604" i="2" s="1"/>
  <c r="N3605" i="2"/>
  <c r="Q3605" i="2" s="1"/>
  <c r="N3606" i="2"/>
  <c r="Q3606" i="2" s="1"/>
  <c r="N3607" i="2"/>
  <c r="Q3607" i="2" s="1"/>
  <c r="N3608" i="2"/>
  <c r="Q3608" i="2" s="1"/>
  <c r="N3609" i="2"/>
  <c r="Q3609" i="2" s="1"/>
  <c r="N3610" i="2"/>
  <c r="Q3610" i="2" s="1"/>
  <c r="N3611" i="2"/>
  <c r="Q3611" i="2" s="1"/>
  <c r="N3612" i="2"/>
  <c r="Q3612" i="2" s="1"/>
  <c r="N3613" i="2"/>
  <c r="Q3613" i="2" s="1"/>
  <c r="N3614" i="2"/>
  <c r="Q3614" i="2" s="1"/>
  <c r="N3615" i="2"/>
  <c r="Q3615" i="2" s="1"/>
  <c r="N3616" i="2"/>
  <c r="Q3616" i="2" s="1"/>
  <c r="N3617" i="2"/>
  <c r="Q3617" i="2" s="1"/>
  <c r="N3618" i="2"/>
  <c r="Q3618" i="2" s="1"/>
  <c r="N3619" i="2"/>
  <c r="Q3619" i="2" s="1"/>
  <c r="N3620" i="2"/>
  <c r="Q3620" i="2" s="1"/>
  <c r="N3621" i="2"/>
  <c r="Q3621" i="2" s="1"/>
  <c r="N3622" i="2"/>
  <c r="Q3622" i="2" s="1"/>
  <c r="N3623" i="2"/>
  <c r="Q3623" i="2" s="1"/>
  <c r="N3624" i="2"/>
  <c r="Q3624" i="2" s="1"/>
  <c r="N3625" i="2"/>
  <c r="Q3625" i="2" s="1"/>
  <c r="N3626" i="2"/>
  <c r="Q3626" i="2" s="1"/>
  <c r="N3627" i="2"/>
  <c r="Q3627" i="2" s="1"/>
  <c r="N3628" i="2"/>
  <c r="Q3628" i="2" s="1"/>
  <c r="N3629" i="2"/>
  <c r="Q3629" i="2" s="1"/>
  <c r="N3630" i="2"/>
  <c r="Q3630" i="2" s="1"/>
  <c r="N3631" i="2"/>
  <c r="Q3631" i="2" s="1"/>
  <c r="N3632" i="2"/>
  <c r="Q3632" i="2" s="1"/>
  <c r="N3633" i="2"/>
  <c r="Q3633" i="2" s="1"/>
  <c r="N3634" i="2"/>
  <c r="Q3634" i="2" s="1"/>
  <c r="N3635" i="2"/>
  <c r="Q3635" i="2" s="1"/>
  <c r="N3636" i="2"/>
  <c r="Q3636" i="2" s="1"/>
  <c r="N3637" i="2"/>
  <c r="Q3637" i="2" s="1"/>
  <c r="N3638" i="2"/>
  <c r="Q3638" i="2" s="1"/>
  <c r="N3639" i="2"/>
  <c r="Q3639" i="2" s="1"/>
  <c r="N3640" i="2"/>
  <c r="Q3640" i="2" s="1"/>
  <c r="N3641" i="2"/>
  <c r="Q3641" i="2" s="1"/>
  <c r="N3643" i="2"/>
  <c r="Q3643" i="2" s="1"/>
  <c r="N3644" i="2"/>
  <c r="Q3644" i="2" s="1"/>
  <c r="N3645" i="2"/>
  <c r="Q3645" i="2" s="1"/>
  <c r="N3646" i="2"/>
  <c r="Q3646" i="2" s="1"/>
  <c r="N3647" i="2"/>
  <c r="Q3647" i="2" s="1"/>
  <c r="N3648" i="2"/>
  <c r="Q3648" i="2" s="1"/>
  <c r="N3649" i="2"/>
  <c r="Q3649" i="2" s="1"/>
  <c r="N3650" i="2"/>
  <c r="Q3650" i="2" s="1"/>
  <c r="N3652" i="2"/>
  <c r="Q3652" i="2" s="1"/>
  <c r="N3653" i="2"/>
  <c r="Q3653" i="2" s="1"/>
  <c r="N3654" i="2"/>
  <c r="Q3654" i="2" s="1"/>
  <c r="N3655" i="2"/>
  <c r="Q3655" i="2" s="1"/>
  <c r="N3656" i="2"/>
  <c r="Q3656" i="2" s="1"/>
  <c r="N3657" i="2"/>
  <c r="Q3657" i="2" s="1"/>
  <c r="N3658" i="2"/>
  <c r="Q3658" i="2" s="1"/>
  <c r="N3659" i="2"/>
  <c r="Q3659" i="2" s="1"/>
  <c r="N3661" i="2"/>
  <c r="Q3661" i="2" s="1"/>
  <c r="N3662" i="2"/>
  <c r="Q3662" i="2" s="1"/>
  <c r="N3663" i="2"/>
  <c r="Q3663" i="2" s="1"/>
  <c r="N3664" i="2"/>
  <c r="Q3664" i="2" s="1"/>
  <c r="N3665" i="2"/>
  <c r="Q3665" i="2" s="1"/>
  <c r="N3666" i="2"/>
  <c r="Q3666" i="2" s="1"/>
  <c r="N3667" i="2"/>
  <c r="Q3667" i="2" s="1"/>
  <c r="N3668" i="2"/>
  <c r="Q3668" i="2" s="1"/>
  <c r="N3669" i="2"/>
  <c r="Q3669" i="2" s="1"/>
  <c r="N3670" i="2"/>
  <c r="Q3670" i="2" s="1"/>
  <c r="N3671" i="2"/>
  <c r="Q3671" i="2" s="1"/>
  <c r="N3672" i="2"/>
  <c r="Q3672" i="2" s="1"/>
  <c r="N3673" i="2"/>
  <c r="Q3673" i="2" s="1"/>
  <c r="N3674" i="2"/>
  <c r="Q3674" i="2" s="1"/>
  <c r="N3675" i="2"/>
  <c r="Q3675" i="2" s="1"/>
  <c r="N3676" i="2"/>
  <c r="Q3676" i="2" s="1"/>
  <c r="N3677" i="2"/>
  <c r="Q3677" i="2" s="1"/>
  <c r="N3678" i="2"/>
  <c r="Q3678" i="2" s="1"/>
  <c r="N3679" i="2"/>
  <c r="Q3679" i="2" s="1"/>
  <c r="N3680" i="2"/>
  <c r="Q3680" i="2" s="1"/>
  <c r="N3681" i="2"/>
  <c r="Q3681" i="2" s="1"/>
  <c r="N3682" i="2"/>
  <c r="Q3682" i="2" s="1"/>
  <c r="N3684" i="2"/>
  <c r="Q3684" i="2" s="1"/>
  <c r="N3685" i="2"/>
  <c r="Q3685" i="2" s="1"/>
  <c r="N3686" i="2"/>
  <c r="Q3686" i="2" s="1"/>
  <c r="N3687" i="2"/>
  <c r="Q3687" i="2" s="1"/>
  <c r="N3688" i="2"/>
  <c r="Q3688" i="2" s="1"/>
  <c r="N3689" i="2"/>
  <c r="Q3689" i="2" s="1"/>
  <c r="N3690" i="2"/>
  <c r="Q3690" i="2" s="1"/>
  <c r="N3691" i="2"/>
  <c r="Q3691" i="2" s="1"/>
  <c r="N3692" i="2"/>
  <c r="Q3692" i="2" s="1"/>
  <c r="N3693" i="2"/>
  <c r="Q3693" i="2" s="1"/>
  <c r="N3694" i="2"/>
  <c r="Q3694" i="2" s="1"/>
  <c r="N3695" i="2"/>
  <c r="Q3695" i="2" s="1"/>
  <c r="N3696" i="2"/>
  <c r="Q3696" i="2" s="1"/>
  <c r="N3697" i="2"/>
  <c r="Q3697" i="2" s="1"/>
  <c r="N3698" i="2"/>
  <c r="Q3698" i="2" s="1"/>
  <c r="N3699" i="2"/>
  <c r="Q3699" i="2" s="1"/>
  <c r="N3700" i="2"/>
  <c r="Q3700" i="2" s="1"/>
  <c r="N3701" i="2"/>
  <c r="Q3701" i="2" s="1"/>
  <c r="N3702" i="2"/>
  <c r="Q3702" i="2" s="1"/>
  <c r="N3703" i="2"/>
  <c r="Q3703" i="2" s="1"/>
  <c r="N3704" i="2"/>
  <c r="Q3704" i="2" s="1"/>
  <c r="N3705" i="2"/>
  <c r="Q3705" i="2" s="1"/>
  <c r="N3706" i="2"/>
  <c r="Q3706" i="2" s="1"/>
  <c r="N3707" i="2"/>
  <c r="Q3707" i="2" s="1"/>
  <c r="N3708" i="2"/>
  <c r="Q3708" i="2" s="1"/>
  <c r="N3709" i="2"/>
  <c r="Q3709" i="2" s="1"/>
  <c r="N3710" i="2"/>
  <c r="Q3710" i="2" s="1"/>
  <c r="N3711" i="2"/>
  <c r="Q3711" i="2" s="1"/>
  <c r="N3712" i="2"/>
  <c r="Q3712" i="2" s="1"/>
  <c r="N3713" i="2"/>
  <c r="Q3713" i="2" s="1"/>
  <c r="N3714" i="2"/>
  <c r="Q3714" i="2" s="1"/>
  <c r="N3715" i="2"/>
  <c r="Q3715" i="2" s="1"/>
  <c r="N3716" i="2"/>
  <c r="Q3716" i="2" s="1"/>
  <c r="N3717" i="2"/>
  <c r="Q3717" i="2" s="1"/>
  <c r="N3718" i="2"/>
  <c r="Q3718" i="2" s="1"/>
  <c r="N3720" i="2"/>
  <c r="Q3720" i="2" s="1"/>
  <c r="N3721" i="2"/>
  <c r="Q3721" i="2" s="1"/>
  <c r="N3722" i="2"/>
  <c r="Q3722" i="2" s="1"/>
  <c r="N3723" i="2"/>
  <c r="Q3723" i="2" s="1"/>
  <c r="N3724" i="2"/>
  <c r="Q3724" i="2" s="1"/>
  <c r="N3725" i="2"/>
  <c r="Q3725" i="2" s="1"/>
  <c r="N3726" i="2"/>
  <c r="Q3726" i="2" s="1"/>
  <c r="N3727" i="2"/>
  <c r="Q3727" i="2" s="1"/>
  <c r="N3728" i="2"/>
  <c r="Q3728" i="2" s="1"/>
  <c r="N3729" i="2"/>
  <c r="Q3729" i="2" s="1"/>
  <c r="N3730" i="2"/>
  <c r="Q3730" i="2" s="1"/>
  <c r="N3731" i="2"/>
  <c r="Q3731" i="2" s="1"/>
  <c r="N3732" i="2"/>
  <c r="Q3732" i="2" s="1"/>
  <c r="N3734" i="2"/>
  <c r="Q3734" i="2" s="1"/>
  <c r="N3735" i="2"/>
  <c r="Q3735" i="2" s="1"/>
  <c r="N3736" i="2"/>
  <c r="Q3736" i="2" s="1"/>
  <c r="N3737" i="2"/>
  <c r="Q3737" i="2" s="1"/>
  <c r="N3738" i="2"/>
  <c r="Q3738" i="2" s="1"/>
  <c r="N3739" i="2"/>
  <c r="Q3739" i="2" s="1"/>
  <c r="N3740" i="2"/>
  <c r="Q3740" i="2" s="1"/>
  <c r="N3742" i="2"/>
  <c r="Q3742" i="2" s="1"/>
  <c r="N3743" i="2"/>
  <c r="Q3743" i="2" s="1"/>
  <c r="N3744" i="2"/>
  <c r="Q3744" i="2" s="1"/>
  <c r="N3745" i="2"/>
  <c r="Q3745" i="2" s="1"/>
  <c r="N3746" i="2"/>
  <c r="Q3746" i="2" s="1"/>
  <c r="N3747" i="2"/>
  <c r="Q3747" i="2" s="1"/>
  <c r="N3748" i="2"/>
  <c r="Q3748" i="2" s="1"/>
  <c r="N3749" i="2"/>
  <c r="Q3749" i="2" s="1"/>
  <c r="N3750" i="2"/>
  <c r="Q3750" i="2" s="1"/>
  <c r="N3751" i="2"/>
  <c r="Q3751" i="2" s="1"/>
  <c r="N3752" i="2"/>
  <c r="Q3752" i="2" s="1"/>
  <c r="N3753" i="2"/>
  <c r="Q3753" i="2" s="1"/>
  <c r="N3754" i="2"/>
  <c r="Q3754" i="2" s="1"/>
  <c r="N3755" i="2"/>
  <c r="Q3755" i="2" s="1"/>
  <c r="N3756" i="2"/>
  <c r="Q3756" i="2" s="1"/>
  <c r="N3757" i="2"/>
  <c r="Q3757" i="2" s="1"/>
  <c r="N3758" i="2"/>
  <c r="Q3758" i="2" s="1"/>
  <c r="N3759" i="2"/>
  <c r="Q3759" i="2" s="1"/>
  <c r="N3760" i="2"/>
  <c r="Q3760" i="2" s="1"/>
  <c r="N3761" i="2"/>
  <c r="Q3761" i="2" s="1"/>
  <c r="N3762" i="2"/>
  <c r="Q3762" i="2" s="1"/>
  <c r="N3763" i="2"/>
  <c r="Q3763" i="2" s="1"/>
  <c r="N3764" i="2"/>
  <c r="Q3764" i="2" s="1"/>
  <c r="N3765" i="2"/>
  <c r="Q3765" i="2" s="1"/>
  <c r="N3766" i="2"/>
  <c r="Q3766" i="2" s="1"/>
  <c r="N3767" i="2"/>
  <c r="Q3767" i="2" s="1"/>
  <c r="N3768" i="2"/>
  <c r="Q3768" i="2" s="1"/>
  <c r="N3769" i="2"/>
  <c r="Q3769" i="2" s="1"/>
  <c r="N3770" i="2"/>
  <c r="Q3770" i="2" s="1"/>
  <c r="N3771" i="2"/>
  <c r="Q3771" i="2" s="1"/>
  <c r="N3772" i="2"/>
  <c r="Q3772" i="2" s="1"/>
  <c r="N3773" i="2"/>
  <c r="Q3773" i="2" s="1"/>
  <c r="N3774" i="2"/>
  <c r="Q3774" i="2" s="1"/>
  <c r="N3775" i="2"/>
  <c r="Q3775" i="2" s="1"/>
  <c r="N3776" i="2"/>
  <c r="Q3776" i="2" s="1"/>
  <c r="N3777" i="2"/>
  <c r="Q3777" i="2" s="1"/>
  <c r="N3778" i="2"/>
  <c r="Q3778" i="2" s="1"/>
  <c r="N3779" i="2"/>
  <c r="Q3779" i="2" s="1"/>
  <c r="N3780" i="2"/>
  <c r="Q3780" i="2" s="1"/>
  <c r="N3781" i="2"/>
  <c r="Q3781" i="2" s="1"/>
  <c r="N3782" i="2"/>
  <c r="Q3782" i="2" s="1"/>
  <c r="N3783" i="2"/>
  <c r="Q3783" i="2" s="1"/>
  <c r="N3784" i="2"/>
  <c r="Q3784" i="2" s="1"/>
  <c r="N3785" i="2"/>
  <c r="Q3785" i="2" s="1"/>
  <c r="N3786" i="2"/>
  <c r="Q3786" i="2" s="1"/>
  <c r="N3787" i="2"/>
  <c r="Q3787" i="2" s="1"/>
  <c r="N3788" i="2"/>
  <c r="Q3788" i="2" s="1"/>
  <c r="N3789" i="2"/>
  <c r="Q3789" i="2" s="1"/>
  <c r="N3790" i="2"/>
  <c r="Q3790" i="2" s="1"/>
  <c r="N3791" i="2"/>
  <c r="Q3791" i="2" s="1"/>
  <c r="N3792" i="2"/>
  <c r="Q3792" i="2" s="1"/>
  <c r="N3793" i="2"/>
  <c r="Q3793" i="2" s="1"/>
  <c r="N3794" i="2"/>
  <c r="Q3794" i="2" s="1"/>
  <c r="N3795" i="2"/>
  <c r="Q3795" i="2" s="1"/>
  <c r="N3797" i="2"/>
  <c r="Q3797" i="2" s="1"/>
  <c r="N3798" i="2"/>
  <c r="Q3798" i="2" s="1"/>
  <c r="N3799" i="2"/>
  <c r="Q3799" i="2" s="1"/>
  <c r="N3800" i="2"/>
  <c r="Q3800" i="2" s="1"/>
  <c r="N3801" i="2"/>
  <c r="Q3801" i="2" s="1"/>
  <c r="N3802" i="2"/>
  <c r="Q3802" i="2" s="1"/>
  <c r="N3803" i="2"/>
  <c r="Q3803" i="2" s="1"/>
  <c r="N3804" i="2"/>
  <c r="Q3804" i="2" s="1"/>
  <c r="N3805" i="2"/>
  <c r="Q3805" i="2" s="1"/>
  <c r="N3806" i="2"/>
  <c r="Q3806" i="2" s="1"/>
  <c r="N3807" i="2"/>
  <c r="Q3807" i="2" s="1"/>
  <c r="N3808" i="2"/>
  <c r="Q3808" i="2" s="1"/>
  <c r="N3809" i="2"/>
  <c r="Q3809" i="2" s="1"/>
  <c r="N3810" i="2"/>
  <c r="Q3810" i="2" s="1"/>
  <c r="N3811" i="2"/>
  <c r="Q3811" i="2" s="1"/>
  <c r="N3812" i="2"/>
  <c r="Q3812" i="2" s="1"/>
  <c r="N3813" i="2"/>
  <c r="Q3813" i="2" s="1"/>
  <c r="N3814" i="2"/>
  <c r="Q3814" i="2" s="1"/>
  <c r="N3815" i="2"/>
  <c r="Q3815" i="2" s="1"/>
  <c r="N3816" i="2"/>
  <c r="Q3816" i="2" s="1"/>
  <c r="N3818" i="2"/>
  <c r="Q3818" i="2" s="1"/>
  <c r="N3819" i="2"/>
  <c r="Q3819" i="2" s="1"/>
  <c r="N3820" i="2"/>
  <c r="Q3820" i="2" s="1"/>
  <c r="N3821" i="2"/>
  <c r="Q3821" i="2" s="1"/>
  <c r="N3822" i="2"/>
  <c r="Q3822" i="2" s="1"/>
  <c r="N3823" i="2"/>
  <c r="Q3823" i="2" s="1"/>
  <c r="N3824" i="2"/>
  <c r="Q3824" i="2" s="1"/>
  <c r="N3825" i="2"/>
  <c r="Q3825" i="2" s="1"/>
  <c r="N3826" i="2"/>
  <c r="Q3826" i="2" s="1"/>
  <c r="N3828" i="2"/>
  <c r="Q3828" i="2" s="1"/>
  <c r="N3829" i="2"/>
  <c r="Q3829" i="2" s="1"/>
  <c r="N3830" i="2"/>
  <c r="Q3830" i="2" s="1"/>
  <c r="N3831" i="2"/>
  <c r="Q3831" i="2" s="1"/>
  <c r="N3832" i="2"/>
  <c r="Q3832" i="2" s="1"/>
  <c r="N3834" i="2"/>
  <c r="Q3834" i="2" s="1"/>
  <c r="N3835" i="2"/>
  <c r="Q3835" i="2" s="1"/>
  <c r="N3836" i="2"/>
  <c r="Q3836" i="2" s="1"/>
  <c r="N3837" i="2"/>
  <c r="Q3837" i="2" s="1"/>
  <c r="N3838" i="2"/>
  <c r="Q3838" i="2" s="1"/>
  <c r="N3839" i="2"/>
  <c r="Q3839" i="2" s="1"/>
  <c r="N3840" i="2"/>
  <c r="Q3840" i="2" s="1"/>
  <c r="N3841" i="2"/>
  <c r="Q3841" i="2" s="1"/>
  <c r="N3842" i="2"/>
  <c r="Q3842" i="2" s="1"/>
  <c r="N3843" i="2"/>
  <c r="Q3843" i="2" s="1"/>
  <c r="N3844" i="2"/>
  <c r="Q3844" i="2" s="1"/>
  <c r="N3845" i="2"/>
  <c r="Q3845" i="2" s="1"/>
  <c r="N3846" i="2"/>
  <c r="Q3846" i="2" s="1"/>
  <c r="N3847" i="2"/>
  <c r="Q3847" i="2" s="1"/>
  <c r="N3848" i="2"/>
  <c r="Q3848" i="2" s="1"/>
  <c r="N3849" i="2"/>
  <c r="Q3849" i="2" s="1"/>
  <c r="N3850" i="2"/>
  <c r="Q3850" i="2" s="1"/>
  <c r="N3852" i="2"/>
  <c r="Q3852" i="2" s="1"/>
  <c r="N3853" i="2"/>
  <c r="Q3853" i="2" s="1"/>
  <c r="N3854" i="2"/>
  <c r="Q3854" i="2" s="1"/>
  <c r="N3855" i="2"/>
  <c r="Q3855" i="2" s="1"/>
  <c r="N3856" i="2"/>
  <c r="Q3856" i="2" s="1"/>
  <c r="N3857" i="2"/>
  <c r="Q3857" i="2" s="1"/>
  <c r="N3858" i="2"/>
  <c r="Q3858" i="2" s="1"/>
  <c r="N3859" i="2"/>
  <c r="Q3859" i="2" s="1"/>
  <c r="N3860" i="2"/>
  <c r="Q3860" i="2" s="1"/>
  <c r="N3861" i="2"/>
  <c r="Q3861" i="2" s="1"/>
  <c r="N3862" i="2"/>
  <c r="Q3862" i="2" s="1"/>
  <c r="N3863" i="2"/>
  <c r="Q3863" i="2" s="1"/>
  <c r="N3864" i="2"/>
  <c r="Q3864" i="2" s="1"/>
  <c r="N3865" i="2"/>
  <c r="Q3865" i="2" s="1"/>
  <c r="N3866" i="2"/>
  <c r="Q3866" i="2" s="1"/>
  <c r="N3867" i="2"/>
  <c r="Q3867" i="2" s="1"/>
  <c r="N3868" i="2"/>
  <c r="Q3868" i="2" s="1"/>
  <c r="N3869" i="2"/>
  <c r="Q3869" i="2" s="1"/>
  <c r="N3871" i="2"/>
  <c r="Q3871" i="2" s="1"/>
  <c r="N3872" i="2"/>
  <c r="Q3872" i="2" s="1"/>
  <c r="N3873" i="2"/>
  <c r="Q3873" i="2" s="1"/>
  <c r="N3874" i="2"/>
  <c r="Q3874" i="2" s="1"/>
  <c r="N3875" i="2"/>
  <c r="Q3875" i="2" s="1"/>
  <c r="N3876" i="2"/>
  <c r="Q3876" i="2" s="1"/>
  <c r="N3877" i="2"/>
  <c r="Q3877" i="2" s="1"/>
  <c r="N3878" i="2"/>
  <c r="Q3878" i="2" s="1"/>
  <c r="N3879" i="2"/>
  <c r="Q3879" i="2" s="1"/>
  <c r="N3880" i="2"/>
  <c r="Q3880" i="2" s="1"/>
  <c r="N3881" i="2"/>
  <c r="Q3881" i="2" s="1"/>
  <c r="N3883" i="2"/>
  <c r="Q3883" i="2" s="1"/>
  <c r="N3884" i="2"/>
  <c r="Q3884" i="2" s="1"/>
  <c r="N3885" i="2"/>
  <c r="Q3885" i="2" s="1"/>
  <c r="N3886" i="2"/>
  <c r="Q3886" i="2" s="1"/>
  <c r="N3887" i="2"/>
  <c r="Q3887" i="2" s="1"/>
  <c r="N3888" i="2"/>
  <c r="Q3888" i="2" s="1"/>
  <c r="N3889" i="2"/>
  <c r="Q3889" i="2" s="1"/>
  <c r="N3890" i="2"/>
  <c r="Q3890" i="2" s="1"/>
  <c r="N3891" i="2"/>
  <c r="Q3891" i="2" s="1"/>
  <c r="N3892" i="2"/>
  <c r="Q3892" i="2" s="1"/>
  <c r="N3893" i="2"/>
  <c r="Q3893" i="2" s="1"/>
  <c r="N3894" i="2"/>
  <c r="Q3894" i="2" s="1"/>
  <c r="N3895" i="2"/>
  <c r="Q3895" i="2" s="1"/>
  <c r="N3896" i="2"/>
  <c r="Q3896" i="2" s="1"/>
  <c r="N3897" i="2"/>
  <c r="Q3897" i="2" s="1"/>
  <c r="N3898" i="2"/>
  <c r="Q3898" i="2" s="1"/>
  <c r="N3899" i="2"/>
  <c r="Q3899" i="2" s="1"/>
  <c r="N3900" i="2"/>
  <c r="Q3900" i="2" s="1"/>
  <c r="N3901" i="2"/>
  <c r="Q3901" i="2" s="1"/>
  <c r="N3902" i="2"/>
  <c r="Q3902" i="2" s="1"/>
  <c r="N3903" i="2"/>
  <c r="Q3903" i="2" s="1"/>
  <c r="N3904" i="2"/>
  <c r="Q3904" i="2" s="1"/>
  <c r="N3905" i="2"/>
  <c r="Q3905" i="2" s="1"/>
  <c r="N3906" i="2"/>
  <c r="Q3906" i="2" s="1"/>
  <c r="N3907" i="2"/>
  <c r="Q3907" i="2" s="1"/>
  <c r="N3908" i="2"/>
  <c r="Q3908" i="2" s="1"/>
  <c r="N3909" i="2"/>
  <c r="Q3909" i="2" s="1"/>
  <c r="N3910" i="2"/>
  <c r="Q3910" i="2" s="1"/>
  <c r="N3912" i="2"/>
  <c r="Q3912" i="2" s="1"/>
  <c r="N3913" i="2"/>
  <c r="Q3913" i="2" s="1"/>
  <c r="N3914" i="2"/>
  <c r="Q3914" i="2" s="1"/>
  <c r="N3915" i="2"/>
  <c r="Q3915" i="2" s="1"/>
  <c r="N3917" i="2"/>
  <c r="Q3917" i="2" s="1"/>
  <c r="N3918" i="2"/>
  <c r="Q3918" i="2" s="1"/>
  <c r="N3919" i="2"/>
  <c r="Q3919" i="2" s="1"/>
  <c r="N3920" i="2"/>
  <c r="Q3920" i="2" s="1"/>
  <c r="N3921" i="2"/>
  <c r="Q3921" i="2" s="1"/>
  <c r="N3922" i="2"/>
  <c r="Q3922" i="2" s="1"/>
  <c r="N3923" i="2"/>
  <c r="Q3923" i="2" s="1"/>
  <c r="N3924" i="2"/>
  <c r="Q3924" i="2" s="1"/>
  <c r="N3925" i="2"/>
  <c r="Q3925" i="2" s="1"/>
  <c r="N3926" i="2"/>
  <c r="Q3926" i="2" s="1"/>
  <c r="N3927" i="2"/>
  <c r="Q3927" i="2" s="1"/>
  <c r="N3928" i="2"/>
  <c r="Q3928" i="2" s="1"/>
  <c r="N3929" i="2"/>
  <c r="Q3929" i="2" s="1"/>
  <c r="N3930" i="2"/>
  <c r="Q3930" i="2" s="1"/>
  <c r="N3931" i="2"/>
  <c r="Q3931" i="2" s="1"/>
  <c r="N3932" i="2"/>
  <c r="Q3932" i="2" s="1"/>
  <c r="N3933" i="2"/>
  <c r="Q3933" i="2" s="1"/>
  <c r="N3934" i="2"/>
  <c r="Q3934" i="2" s="1"/>
  <c r="N3935" i="2"/>
  <c r="Q3935" i="2" s="1"/>
  <c r="N3936" i="2"/>
  <c r="Q3936" i="2" s="1"/>
  <c r="N3937" i="2"/>
  <c r="Q3937" i="2" s="1"/>
  <c r="N3938" i="2"/>
  <c r="Q3938" i="2" s="1"/>
  <c r="N3939" i="2"/>
  <c r="Q3939" i="2" s="1"/>
  <c r="N3940" i="2"/>
  <c r="Q3940" i="2" s="1"/>
  <c r="N3941" i="2"/>
  <c r="Q3941" i="2" s="1"/>
  <c r="N3942" i="2"/>
  <c r="Q3942" i="2" s="1"/>
  <c r="N3943" i="2"/>
  <c r="Q3943" i="2" s="1"/>
  <c r="N3944" i="2"/>
  <c r="Q3944" i="2" s="1"/>
  <c r="N3945" i="2"/>
  <c r="Q3945" i="2" s="1"/>
  <c r="N3946" i="2"/>
  <c r="Q3946" i="2" s="1"/>
  <c r="N3947" i="2"/>
  <c r="Q3947" i="2" s="1"/>
  <c r="N3948" i="2"/>
  <c r="Q3948" i="2" s="1"/>
  <c r="N3949" i="2"/>
  <c r="Q3949" i="2" s="1"/>
  <c r="N3950" i="2"/>
  <c r="Q3950" i="2" s="1"/>
  <c r="N3951" i="2"/>
  <c r="Q3951" i="2" s="1"/>
  <c r="N3952" i="2"/>
  <c r="Q3952" i="2" s="1"/>
  <c r="N3953" i="2"/>
  <c r="Q3953" i="2" s="1"/>
  <c r="N3954" i="2"/>
  <c r="Q3954" i="2" s="1"/>
  <c r="N3955" i="2"/>
  <c r="Q3955" i="2" s="1"/>
  <c r="N3956" i="2"/>
  <c r="Q3956" i="2" s="1"/>
  <c r="N3957" i="2"/>
  <c r="Q3957" i="2" s="1"/>
  <c r="N3958" i="2"/>
  <c r="Q3958" i="2" s="1"/>
  <c r="N3959" i="2"/>
  <c r="Q3959" i="2" s="1"/>
  <c r="N3960" i="2"/>
  <c r="Q3960" i="2" s="1"/>
  <c r="N3961" i="2"/>
  <c r="Q3961" i="2" s="1"/>
  <c r="N3962" i="2"/>
  <c r="Q3962" i="2" s="1"/>
  <c r="N3963" i="2"/>
  <c r="Q3963" i="2" s="1"/>
  <c r="N3964" i="2"/>
  <c r="Q3964" i="2" s="1"/>
  <c r="N3965" i="2"/>
  <c r="Q3965" i="2" s="1"/>
  <c r="N3966" i="2"/>
  <c r="Q3966" i="2" s="1"/>
  <c r="N3967" i="2"/>
  <c r="Q3967" i="2" s="1"/>
  <c r="N3968" i="2"/>
  <c r="Q3968" i="2" s="1"/>
  <c r="N3969" i="2"/>
  <c r="Q3969" i="2" s="1"/>
  <c r="N3970" i="2"/>
  <c r="Q3970" i="2" s="1"/>
  <c r="N3971" i="2"/>
  <c r="Q3971" i="2" s="1"/>
  <c r="N3973" i="2"/>
  <c r="Q3973" i="2" s="1"/>
  <c r="N3974" i="2"/>
  <c r="Q3974" i="2" s="1"/>
  <c r="N3976" i="2"/>
  <c r="Q3976" i="2" s="1"/>
  <c r="N3977" i="2"/>
  <c r="Q3977" i="2" s="1"/>
  <c r="N3979" i="2"/>
  <c r="Q3979" i="2" s="1"/>
  <c r="N3980" i="2"/>
  <c r="Q3980" i="2" s="1"/>
  <c r="N3981" i="2"/>
  <c r="Q3981" i="2" s="1"/>
  <c r="N3982" i="2"/>
  <c r="Q3982" i="2" s="1"/>
  <c r="N3983" i="2"/>
  <c r="Q3983" i="2" s="1"/>
  <c r="N3984" i="2"/>
  <c r="Q3984" i="2" s="1"/>
  <c r="N3985" i="2"/>
  <c r="Q3985" i="2" s="1"/>
  <c r="N3986" i="2"/>
  <c r="Q3986" i="2" s="1"/>
  <c r="N3987" i="2"/>
  <c r="Q3987" i="2" s="1"/>
  <c r="N3988" i="2"/>
  <c r="Q3988" i="2" s="1"/>
  <c r="N3989" i="2"/>
  <c r="Q3989" i="2" s="1"/>
  <c r="N3990" i="2"/>
  <c r="Q3990" i="2" s="1"/>
  <c r="N3991" i="2"/>
  <c r="Q3991" i="2" s="1"/>
  <c r="N3992" i="2"/>
  <c r="Q3992" i="2" s="1"/>
  <c r="N3993" i="2"/>
  <c r="Q3993" i="2" s="1"/>
  <c r="N3994" i="2"/>
  <c r="Q3994" i="2" s="1"/>
  <c r="N3995" i="2"/>
  <c r="Q3995" i="2" s="1"/>
  <c r="N3996" i="2"/>
  <c r="Q3996" i="2" s="1"/>
  <c r="N3997" i="2"/>
  <c r="Q3997" i="2" s="1"/>
  <c r="N3998" i="2"/>
  <c r="Q3998" i="2" s="1"/>
  <c r="N3999" i="2"/>
  <c r="Q3999" i="2" s="1"/>
  <c r="N4000" i="2"/>
  <c r="Q4000" i="2" s="1"/>
  <c r="N4001" i="2"/>
  <c r="Q4001" i="2" s="1"/>
  <c r="N4002" i="2"/>
  <c r="Q4002" i="2" s="1"/>
  <c r="N4003" i="2"/>
  <c r="Q4003" i="2" s="1"/>
  <c r="N4004" i="2"/>
  <c r="Q4004" i="2" s="1"/>
  <c r="N4005" i="2"/>
  <c r="Q4005" i="2" s="1"/>
  <c r="N4006" i="2"/>
  <c r="Q4006" i="2" s="1"/>
  <c r="N4007" i="2"/>
  <c r="Q4007" i="2" s="1"/>
  <c r="N4008" i="2"/>
  <c r="Q4008" i="2" s="1"/>
  <c r="N4009" i="2"/>
  <c r="Q4009" i="2" s="1"/>
  <c r="N4010" i="2"/>
  <c r="Q4010" i="2" s="1"/>
  <c r="N4011" i="2"/>
  <c r="Q4011" i="2" s="1"/>
  <c r="N4012" i="2"/>
  <c r="Q4012" i="2" s="1"/>
  <c r="N4013" i="2"/>
  <c r="Q4013" i="2" s="1"/>
  <c r="N4014" i="2"/>
  <c r="Q4014" i="2" s="1"/>
  <c r="N4015" i="2"/>
  <c r="Q4015" i="2" s="1"/>
  <c r="N4017" i="2"/>
  <c r="Q4017" i="2" s="1"/>
  <c r="N4018" i="2"/>
  <c r="Q4018" i="2" s="1"/>
  <c r="N4019" i="2"/>
  <c r="Q4019" i="2" s="1"/>
  <c r="N4021" i="2"/>
  <c r="Q4021" i="2" s="1"/>
  <c r="N4022" i="2"/>
  <c r="Q4022" i="2" s="1"/>
  <c r="N4023" i="2"/>
  <c r="Q4023" i="2" s="1"/>
  <c r="N4024" i="2"/>
  <c r="Q4024" i="2" s="1"/>
  <c r="N4025" i="2"/>
  <c r="Q4025" i="2" s="1"/>
  <c r="N4026" i="2"/>
  <c r="Q4026" i="2" s="1"/>
  <c r="N4027" i="2"/>
  <c r="Q4027" i="2" s="1"/>
  <c r="N4028" i="2"/>
  <c r="Q4028" i="2" s="1"/>
  <c r="N4029" i="2"/>
  <c r="Q4029" i="2" s="1"/>
  <c r="N4030" i="2"/>
  <c r="Q4030" i="2" s="1"/>
  <c r="N4031" i="2"/>
  <c r="Q4031" i="2" s="1"/>
  <c r="N4032" i="2"/>
  <c r="Q4032" i="2" s="1"/>
  <c r="N4033" i="2"/>
  <c r="Q4033" i="2" s="1"/>
  <c r="N4034" i="2"/>
  <c r="Q4034" i="2" s="1"/>
  <c r="N4035" i="2"/>
  <c r="Q4035" i="2" s="1"/>
  <c r="N4036" i="2"/>
  <c r="Q4036" i="2" s="1"/>
  <c r="N4037" i="2"/>
  <c r="Q4037" i="2" s="1"/>
  <c r="N4038" i="2"/>
  <c r="Q4038" i="2" s="1"/>
  <c r="N4039" i="2"/>
  <c r="Q4039" i="2" s="1"/>
  <c r="N4040" i="2"/>
  <c r="Q4040" i="2" s="1"/>
  <c r="N4041" i="2"/>
  <c r="Q4041" i="2" s="1"/>
  <c r="N4042" i="2"/>
  <c r="Q4042" i="2" s="1"/>
  <c r="N4043" i="2"/>
  <c r="Q4043" i="2" s="1"/>
  <c r="N4044" i="2"/>
  <c r="Q4044" i="2" s="1"/>
  <c r="N4045" i="2"/>
  <c r="Q4045" i="2" s="1"/>
  <c r="N4046" i="2"/>
  <c r="Q4046" i="2" s="1"/>
  <c r="N4047" i="2"/>
  <c r="Q4047" i="2" s="1"/>
  <c r="N4048" i="2"/>
  <c r="Q4048" i="2" s="1"/>
  <c r="N4049" i="2"/>
  <c r="Q4049" i="2" s="1"/>
  <c r="N4050" i="2"/>
  <c r="Q4050" i="2" s="1"/>
  <c r="N4051" i="2"/>
  <c r="Q4051" i="2" s="1"/>
  <c r="N4052" i="2"/>
  <c r="Q4052" i="2" s="1"/>
  <c r="N4053" i="2"/>
  <c r="Q4053" i="2" s="1"/>
  <c r="N4054" i="2"/>
  <c r="Q4054" i="2" s="1"/>
  <c r="N4055" i="2"/>
  <c r="Q4055" i="2" s="1"/>
  <c r="N4056" i="2"/>
  <c r="Q4056" i="2" s="1"/>
  <c r="N4057" i="2"/>
  <c r="Q4057" i="2" s="1"/>
  <c r="N4058" i="2"/>
  <c r="Q4058" i="2" s="1"/>
  <c r="N4059" i="2"/>
  <c r="Q4059" i="2" s="1"/>
  <c r="N4060" i="2"/>
  <c r="Q4060" i="2" s="1"/>
  <c r="N4062" i="2"/>
  <c r="Q4062" i="2" s="1"/>
  <c r="N4063" i="2"/>
  <c r="Q4063" i="2" s="1"/>
  <c r="N4064" i="2"/>
  <c r="Q4064" i="2" s="1"/>
  <c r="N4065" i="2"/>
  <c r="Q4065" i="2" s="1"/>
  <c r="N4066" i="2"/>
  <c r="Q4066" i="2" s="1"/>
  <c r="N4067" i="2"/>
  <c r="Q4067" i="2" s="1"/>
  <c r="N4068" i="2"/>
  <c r="Q4068" i="2" s="1"/>
  <c r="N4069" i="2"/>
  <c r="Q4069" i="2" s="1"/>
  <c r="N4070" i="2"/>
  <c r="Q4070" i="2" s="1"/>
  <c r="N4071" i="2"/>
  <c r="Q4071" i="2" s="1"/>
  <c r="N4073" i="2"/>
  <c r="Q4073" i="2" s="1"/>
  <c r="N4074" i="2"/>
  <c r="Q4074" i="2" s="1"/>
  <c r="N4075" i="2"/>
  <c r="Q4075" i="2" s="1"/>
  <c r="N4076" i="2"/>
  <c r="Q4076" i="2" s="1"/>
  <c r="N4077" i="2"/>
  <c r="Q4077" i="2" s="1"/>
  <c r="N4078" i="2"/>
  <c r="Q4078" i="2" s="1"/>
  <c r="N4079" i="2"/>
  <c r="Q4079" i="2" s="1"/>
  <c r="N4080" i="2"/>
  <c r="Q4080" i="2" s="1"/>
  <c r="N4081" i="2"/>
  <c r="Q4081" i="2" s="1"/>
  <c r="N4082" i="2"/>
  <c r="Q4082" i="2" s="1"/>
  <c r="N4083" i="2"/>
  <c r="Q4083" i="2" s="1"/>
  <c r="N4085" i="2"/>
  <c r="Q4085" i="2" s="1"/>
  <c r="N4086" i="2"/>
  <c r="Q4086" i="2" s="1"/>
  <c r="N4087" i="2"/>
  <c r="Q4087" i="2" s="1"/>
  <c r="N4088" i="2"/>
  <c r="Q4088" i="2" s="1"/>
  <c r="N4089" i="2"/>
  <c r="Q4089" i="2" s="1"/>
  <c r="N4090" i="2"/>
  <c r="Q4090" i="2" s="1"/>
  <c r="N4091" i="2"/>
  <c r="Q4091" i="2" s="1"/>
  <c r="N4092" i="2"/>
  <c r="Q4092" i="2" s="1"/>
  <c r="N4093" i="2"/>
  <c r="Q4093" i="2" s="1"/>
  <c r="N4094" i="2"/>
  <c r="Q4094" i="2" s="1"/>
  <c r="N4095" i="2"/>
  <c r="Q4095" i="2" s="1"/>
  <c r="N4096" i="2"/>
  <c r="Q4096" i="2" s="1"/>
  <c r="N4097" i="2"/>
  <c r="Q4097" i="2" s="1"/>
  <c r="N4098" i="2"/>
  <c r="Q4098" i="2" s="1"/>
  <c r="N4099" i="2"/>
  <c r="Q4099" i="2" s="1"/>
  <c r="N4100" i="2"/>
  <c r="Q4100" i="2" s="1"/>
  <c r="N4101" i="2"/>
  <c r="Q4101" i="2" s="1"/>
  <c r="N4102" i="2"/>
  <c r="Q4102" i="2" s="1"/>
  <c r="N4104" i="2"/>
  <c r="Q4104" i="2" s="1"/>
  <c r="N4105" i="2"/>
  <c r="Q4105" i="2" s="1"/>
  <c r="N4106" i="2"/>
  <c r="Q4106" i="2" s="1"/>
  <c r="N4107" i="2"/>
  <c r="Q4107" i="2" s="1"/>
  <c r="N4108" i="2"/>
  <c r="Q4108" i="2" s="1"/>
  <c r="N4109" i="2"/>
  <c r="Q4109" i="2" s="1"/>
  <c r="N4110" i="2"/>
  <c r="Q4110" i="2" s="1"/>
  <c r="N4111" i="2"/>
  <c r="Q4111" i="2" s="1"/>
  <c r="N4112" i="2"/>
  <c r="Q4112" i="2" s="1"/>
  <c r="N4113" i="2"/>
  <c r="Q4113" i="2" s="1"/>
  <c r="N4114" i="2"/>
  <c r="Q4114" i="2" s="1"/>
  <c r="N4115" i="2"/>
  <c r="Q4115" i="2" s="1"/>
  <c r="N4116" i="2"/>
  <c r="Q4116" i="2" s="1"/>
  <c r="N4117" i="2"/>
  <c r="Q4117" i="2" s="1"/>
  <c r="N4118" i="2"/>
  <c r="Q4118" i="2" s="1"/>
  <c r="N4119" i="2"/>
  <c r="Q4119" i="2" s="1"/>
  <c r="N4120" i="2"/>
  <c r="Q4120" i="2" s="1"/>
  <c r="N4121" i="2"/>
  <c r="Q4121" i="2" s="1"/>
  <c r="N4122" i="2"/>
  <c r="Q4122" i="2" s="1"/>
  <c r="N4123" i="2"/>
  <c r="Q4123" i="2" s="1"/>
  <c r="N4124" i="2"/>
  <c r="Q4124" i="2" s="1"/>
  <c r="N4125" i="2"/>
  <c r="Q4125" i="2" s="1"/>
  <c r="N4126" i="2"/>
  <c r="Q4126" i="2" s="1"/>
  <c r="N4127" i="2"/>
  <c r="Q4127" i="2" s="1"/>
  <c r="N4128" i="2"/>
  <c r="Q4128" i="2" s="1"/>
  <c r="N4129" i="2"/>
  <c r="Q4129" i="2" s="1"/>
  <c r="N4130" i="2"/>
  <c r="Q4130" i="2" s="1"/>
  <c r="N4131" i="2"/>
  <c r="Q4131" i="2" s="1"/>
  <c r="N4132" i="2"/>
  <c r="Q4132" i="2" s="1"/>
  <c r="N4133" i="2"/>
  <c r="Q4133" i="2" s="1"/>
  <c r="N4134" i="2"/>
  <c r="Q4134" i="2" s="1"/>
  <c r="N4135" i="2"/>
  <c r="Q4135" i="2" s="1"/>
  <c r="N4136" i="2"/>
  <c r="Q4136" i="2" s="1"/>
  <c r="N4137" i="2"/>
  <c r="Q4137" i="2" s="1"/>
  <c r="N4138" i="2"/>
  <c r="Q4138" i="2" s="1"/>
  <c r="N4140" i="2"/>
  <c r="Q4140" i="2" s="1"/>
  <c r="N4141" i="2"/>
  <c r="Q4141" i="2" s="1"/>
  <c r="N4142" i="2"/>
  <c r="Q4142" i="2" s="1"/>
  <c r="N4143" i="2"/>
  <c r="Q4143" i="2" s="1"/>
  <c r="N4144" i="2"/>
  <c r="Q4144" i="2" s="1"/>
  <c r="N4145" i="2"/>
  <c r="Q4145" i="2" s="1"/>
  <c r="N4146" i="2"/>
  <c r="Q4146" i="2" s="1"/>
  <c r="N4147" i="2"/>
  <c r="Q4147" i="2" s="1"/>
  <c r="N4148" i="2"/>
  <c r="Q4148" i="2" s="1"/>
  <c r="N4149" i="2"/>
  <c r="Q4149" i="2" s="1"/>
  <c r="N4150" i="2"/>
  <c r="Q4150" i="2" s="1"/>
  <c r="N4151" i="2"/>
  <c r="Q4151" i="2" s="1"/>
  <c r="N4152" i="2"/>
  <c r="Q4152" i="2" s="1"/>
  <c r="N4153" i="2"/>
  <c r="Q4153" i="2" s="1"/>
  <c r="N4154" i="2"/>
  <c r="Q4154" i="2" s="1"/>
  <c r="N4155" i="2"/>
  <c r="Q4155" i="2" s="1"/>
  <c r="N4156" i="2"/>
  <c r="Q4156" i="2" s="1"/>
  <c r="N4157" i="2"/>
  <c r="Q4157" i="2" s="1"/>
  <c r="N4158" i="2"/>
  <c r="Q4158" i="2" s="1"/>
  <c r="N4159" i="2"/>
  <c r="Q4159" i="2" s="1"/>
  <c r="N4160" i="2"/>
  <c r="Q4160" i="2" s="1"/>
  <c r="N4161" i="2"/>
  <c r="Q4161" i="2" s="1"/>
  <c r="N4162" i="2"/>
  <c r="Q4162" i="2" s="1"/>
  <c r="N4163" i="2"/>
  <c r="Q4163" i="2" s="1"/>
  <c r="N4164" i="2"/>
  <c r="Q4164" i="2" s="1"/>
  <c r="N4165" i="2"/>
  <c r="Q4165" i="2" s="1"/>
  <c r="N4166" i="2"/>
  <c r="Q4166" i="2" s="1"/>
  <c r="N4167" i="2"/>
  <c r="Q4167" i="2" s="1"/>
  <c r="N4168" i="2"/>
  <c r="Q4168" i="2" s="1"/>
  <c r="N4169" i="2"/>
  <c r="Q4169" i="2" s="1"/>
  <c r="N4170" i="2"/>
  <c r="Q4170" i="2" s="1"/>
  <c r="N4172" i="2"/>
  <c r="Q4172" i="2" s="1"/>
  <c r="N4173" i="2"/>
  <c r="Q4173" i="2" s="1"/>
  <c r="N4174" i="2"/>
  <c r="Q4174" i="2" s="1"/>
  <c r="N4175" i="2"/>
  <c r="Q4175" i="2" s="1"/>
  <c r="N4176" i="2"/>
  <c r="Q4176" i="2" s="1"/>
  <c r="N4177" i="2"/>
  <c r="Q4177" i="2" s="1"/>
  <c r="N4178" i="2"/>
  <c r="Q4178" i="2" s="1"/>
  <c r="N4179" i="2"/>
  <c r="Q4179" i="2" s="1"/>
  <c r="N4180" i="2"/>
  <c r="Q4180" i="2" s="1"/>
  <c r="N4181" i="2"/>
  <c r="Q4181" i="2" s="1"/>
  <c r="N4182" i="2"/>
  <c r="Q4182" i="2" s="1"/>
  <c r="N4183" i="2"/>
  <c r="Q4183" i="2" s="1"/>
  <c r="N4184" i="2"/>
  <c r="Q4184" i="2" s="1"/>
  <c r="N4185" i="2"/>
  <c r="Q4185" i="2" s="1"/>
  <c r="N4186" i="2"/>
  <c r="Q4186" i="2" s="1"/>
  <c r="N4187" i="2"/>
  <c r="Q4187" i="2" s="1"/>
  <c r="N4188" i="2"/>
  <c r="Q4188" i="2" s="1"/>
  <c r="N4189" i="2"/>
  <c r="Q4189" i="2" s="1"/>
  <c r="N4190" i="2"/>
  <c r="Q4190" i="2" s="1"/>
  <c r="N4191" i="2"/>
  <c r="Q4191" i="2" s="1"/>
  <c r="N4192" i="2"/>
  <c r="Q4192" i="2" s="1"/>
  <c r="N4193" i="2"/>
  <c r="Q4193" i="2" s="1"/>
  <c r="N4194" i="2"/>
  <c r="Q4194" i="2" s="1"/>
  <c r="N4195" i="2"/>
  <c r="Q4195" i="2" s="1"/>
  <c r="N4196" i="2"/>
  <c r="Q4196" i="2" s="1"/>
  <c r="N4197" i="2"/>
  <c r="Q4197" i="2" s="1"/>
  <c r="N4198" i="2"/>
  <c r="Q4198" i="2" s="1"/>
  <c r="N4199" i="2"/>
  <c r="Q4199" i="2" s="1"/>
  <c r="N4200" i="2"/>
  <c r="Q4200" i="2" s="1"/>
  <c r="N4201" i="2"/>
  <c r="Q4201" i="2" s="1"/>
  <c r="N4202" i="2"/>
  <c r="Q4202" i="2" s="1"/>
  <c r="N4203" i="2"/>
  <c r="Q4203" i="2" s="1"/>
  <c r="N4204" i="2"/>
  <c r="Q4204" i="2" s="1"/>
  <c r="N4205" i="2"/>
  <c r="Q4205" i="2" s="1"/>
  <c r="N4206" i="2"/>
  <c r="Q4206" i="2" s="1"/>
  <c r="N4207" i="2"/>
  <c r="Q4207" i="2" s="1"/>
  <c r="N4208" i="2"/>
  <c r="Q4208" i="2" s="1"/>
  <c r="N4209" i="2"/>
  <c r="Q4209" i="2" s="1"/>
  <c r="N4210" i="2"/>
  <c r="Q4210" i="2" s="1"/>
  <c r="N4211" i="2"/>
  <c r="Q4211" i="2" s="1"/>
  <c r="N4212" i="2"/>
  <c r="Q4212" i="2" s="1"/>
  <c r="N4213" i="2"/>
  <c r="Q4213" i="2" s="1"/>
  <c r="N4214" i="2"/>
  <c r="Q4214" i="2" s="1"/>
  <c r="N4215" i="2"/>
  <c r="Q4215" i="2" s="1"/>
  <c r="N4216" i="2"/>
  <c r="Q4216" i="2" s="1"/>
  <c r="N4217" i="2"/>
  <c r="Q4217" i="2" s="1"/>
  <c r="N4218" i="2"/>
  <c r="Q4218" i="2" s="1"/>
  <c r="N4219" i="2"/>
  <c r="Q4219" i="2" s="1"/>
  <c r="N4220" i="2"/>
  <c r="Q4220" i="2" s="1"/>
  <c r="N4222" i="2"/>
  <c r="Q4222" i="2" s="1"/>
  <c r="N4223" i="2"/>
  <c r="Q4223" i="2" s="1"/>
  <c r="N4224" i="2"/>
  <c r="Q4224" i="2" s="1"/>
  <c r="N4225" i="2"/>
  <c r="Q4225" i="2" s="1"/>
  <c r="N4226" i="2"/>
  <c r="Q4226" i="2" s="1"/>
  <c r="N4227" i="2"/>
  <c r="Q4227" i="2" s="1"/>
  <c r="N4228" i="2"/>
  <c r="Q4228" i="2" s="1"/>
  <c r="N4229" i="2"/>
  <c r="Q4229" i="2" s="1"/>
  <c r="N4230" i="2"/>
  <c r="Q4230" i="2" s="1"/>
  <c r="N4231" i="2"/>
  <c r="Q4231" i="2" s="1"/>
  <c r="N4232" i="2"/>
  <c r="Q4232" i="2" s="1"/>
  <c r="N4233" i="2"/>
  <c r="Q4233" i="2" s="1"/>
  <c r="N4234" i="2"/>
  <c r="Q4234" i="2" s="1"/>
  <c r="N4235" i="2"/>
  <c r="Q4235" i="2" s="1"/>
  <c r="N4236" i="2"/>
  <c r="Q4236" i="2" s="1"/>
  <c r="N4237" i="2"/>
  <c r="Q4237" i="2" s="1"/>
  <c r="N4238" i="2"/>
  <c r="Q4238" i="2" s="1"/>
  <c r="N4239" i="2"/>
  <c r="Q4239" i="2" s="1"/>
  <c r="N4240" i="2"/>
  <c r="Q4240" i="2" s="1"/>
  <c r="N4241" i="2"/>
  <c r="Q4241" i="2" s="1"/>
  <c r="N4242" i="2"/>
  <c r="Q4242" i="2" s="1"/>
  <c r="N4243" i="2"/>
  <c r="Q4243" i="2" s="1"/>
  <c r="N4244" i="2"/>
  <c r="Q4244" i="2" s="1"/>
  <c r="N4245" i="2"/>
  <c r="Q4245" i="2" s="1"/>
  <c r="N4246" i="2"/>
  <c r="Q4246" i="2" s="1"/>
  <c r="N4247" i="2"/>
  <c r="Q4247" i="2" s="1"/>
  <c r="N4248" i="2"/>
  <c r="Q4248" i="2" s="1"/>
  <c r="N4249" i="2"/>
  <c r="Q4249" i="2" s="1"/>
  <c r="N4250" i="2"/>
  <c r="Q4250" i="2" s="1"/>
  <c r="N4251" i="2"/>
  <c r="Q4251" i="2" s="1"/>
  <c r="N4252" i="2"/>
  <c r="Q4252" i="2" s="1"/>
  <c r="N4253" i="2"/>
  <c r="Q4253" i="2" s="1"/>
  <c r="N4254" i="2"/>
  <c r="Q4254" i="2" s="1"/>
  <c r="N4255" i="2"/>
  <c r="Q4255" i="2" s="1"/>
  <c r="N4256" i="2"/>
  <c r="Q4256" i="2" s="1"/>
  <c r="N4257" i="2"/>
  <c r="Q4257" i="2" s="1"/>
  <c r="N4258" i="2"/>
  <c r="Q4258" i="2" s="1"/>
  <c r="N4260" i="2"/>
  <c r="Q4260" i="2" s="1"/>
  <c r="N4261" i="2"/>
  <c r="Q4261" i="2" s="1"/>
  <c r="N4262" i="2"/>
  <c r="Q4262" i="2" s="1"/>
  <c r="N4263" i="2"/>
  <c r="Q4263" i="2" s="1"/>
  <c r="N4264" i="2"/>
  <c r="Q4264" i="2" s="1"/>
  <c r="N4267" i="2"/>
  <c r="Q4267" i="2" s="1"/>
  <c r="N4268" i="2"/>
  <c r="Q4268" i="2" s="1"/>
  <c r="N4269" i="2"/>
  <c r="Q4269" i="2" s="1"/>
  <c r="N4270" i="2"/>
  <c r="Q4270" i="2" s="1"/>
  <c r="N4271" i="2"/>
  <c r="Q4271" i="2" s="1"/>
  <c r="N4272" i="2"/>
  <c r="Q4272" i="2" s="1"/>
  <c r="N4273" i="2"/>
  <c r="Q4273" i="2" s="1"/>
  <c r="N4274" i="2"/>
  <c r="Q4274" i="2" s="1"/>
  <c r="N4275" i="2"/>
  <c r="Q4275" i="2" s="1"/>
  <c r="N4276" i="2"/>
  <c r="Q4276" i="2" s="1"/>
  <c r="N4277" i="2"/>
  <c r="Q4277" i="2" s="1"/>
  <c r="N4278" i="2"/>
  <c r="Q4278" i="2" s="1"/>
  <c r="N4279" i="2"/>
  <c r="Q4279" i="2" s="1"/>
  <c r="N4280" i="2"/>
  <c r="Q4280" i="2" s="1"/>
  <c r="N4281" i="2"/>
  <c r="Q4281" i="2" s="1"/>
  <c r="N4282" i="2"/>
  <c r="Q4282" i="2" s="1"/>
  <c r="N4283" i="2"/>
  <c r="Q4283" i="2" s="1"/>
  <c r="N4284" i="2"/>
  <c r="Q4284" i="2" s="1"/>
  <c r="N4285" i="2"/>
  <c r="Q4285" i="2" s="1"/>
  <c r="N4286" i="2"/>
  <c r="Q4286" i="2" s="1"/>
  <c r="N4287" i="2"/>
  <c r="Q4287" i="2" s="1"/>
  <c r="N4288" i="2"/>
  <c r="Q4288" i="2" s="1"/>
  <c r="N4289" i="2"/>
  <c r="Q4289" i="2" s="1"/>
  <c r="N4290" i="2"/>
  <c r="Q4290" i="2" s="1"/>
  <c r="N4291" i="2"/>
  <c r="Q4291" i="2" s="1"/>
  <c r="N4292" i="2"/>
  <c r="Q4292" i="2" s="1"/>
  <c r="N4293" i="2"/>
  <c r="Q4293" i="2" s="1"/>
  <c r="N4295" i="2"/>
  <c r="Q4295" i="2" s="1"/>
  <c r="N4296" i="2"/>
  <c r="Q4296" i="2" s="1"/>
  <c r="N4297" i="2"/>
  <c r="Q4297" i="2" s="1"/>
  <c r="N4298" i="2"/>
  <c r="Q4298" i="2" s="1"/>
  <c r="N4299" i="2"/>
  <c r="Q4299" i="2" s="1"/>
  <c r="N4300" i="2"/>
  <c r="Q4300" i="2" s="1"/>
  <c r="N4302" i="2"/>
  <c r="Q4302" i="2" s="1"/>
  <c r="N4303" i="2"/>
  <c r="Q4303" i="2" s="1"/>
  <c r="N4304" i="2"/>
  <c r="Q4304" i="2" s="1"/>
  <c r="N4305" i="2"/>
  <c r="Q4305" i="2" s="1"/>
  <c r="N4306" i="2"/>
  <c r="Q4306" i="2" s="1"/>
  <c r="N4307" i="2"/>
  <c r="Q4307" i="2" s="1"/>
  <c r="N4308" i="2"/>
  <c r="Q4308" i="2" s="1"/>
  <c r="N4309" i="2"/>
  <c r="Q4309" i="2" s="1"/>
  <c r="N4310" i="2"/>
  <c r="Q4310" i="2" s="1"/>
  <c r="N4311" i="2"/>
  <c r="Q4311" i="2" s="1"/>
  <c r="N4312" i="2"/>
  <c r="Q4312" i="2" s="1"/>
  <c r="N4313" i="2"/>
  <c r="Q4313" i="2" s="1"/>
  <c r="N4314" i="2"/>
  <c r="Q4314" i="2" s="1"/>
  <c r="N4315" i="2"/>
  <c r="Q4315" i="2" s="1"/>
  <c r="N4316" i="2"/>
  <c r="Q4316" i="2" s="1"/>
  <c r="N4317" i="2"/>
  <c r="Q4317" i="2" s="1"/>
  <c r="N4318" i="2"/>
  <c r="Q4318" i="2" s="1"/>
  <c r="N4319" i="2"/>
  <c r="Q4319" i="2" s="1"/>
  <c r="N4320" i="2"/>
  <c r="Q4320" i="2" s="1"/>
  <c r="N4321" i="2"/>
  <c r="Q4321" i="2" s="1"/>
  <c r="N4322" i="2"/>
  <c r="Q4322" i="2" s="1"/>
  <c r="N4323" i="2"/>
  <c r="Q4323" i="2" s="1"/>
  <c r="N4324" i="2"/>
  <c r="Q4324" i="2" s="1"/>
  <c r="N4325" i="2"/>
  <c r="Q4325" i="2" s="1"/>
  <c r="N4326" i="2"/>
  <c r="Q4326" i="2" s="1"/>
  <c r="N4327" i="2"/>
  <c r="Q4327" i="2" s="1"/>
  <c r="N4328" i="2"/>
  <c r="Q4328" i="2" s="1"/>
  <c r="N4329" i="2"/>
  <c r="Q4329" i="2" s="1"/>
  <c r="N4330" i="2"/>
  <c r="Q4330" i="2" s="1"/>
  <c r="N4331" i="2"/>
  <c r="Q4331" i="2" s="1"/>
  <c r="N4332" i="2"/>
  <c r="Q4332" i="2" s="1"/>
  <c r="N4333" i="2"/>
  <c r="Q4333" i="2" s="1"/>
  <c r="N4334" i="2"/>
  <c r="Q4334" i="2" s="1"/>
  <c r="N4336" i="2"/>
  <c r="Q4336" i="2" s="1"/>
  <c r="N4337" i="2"/>
  <c r="Q4337" i="2" s="1"/>
  <c r="N4338" i="2"/>
  <c r="Q4338" i="2" s="1"/>
  <c r="N4339" i="2"/>
  <c r="Q4339" i="2" s="1"/>
  <c r="N4340" i="2"/>
  <c r="Q4340" i="2" s="1"/>
  <c r="N4341" i="2"/>
  <c r="Q4341" i="2" s="1"/>
  <c r="N4343" i="2"/>
  <c r="Q4343" i="2" s="1"/>
  <c r="N4344" i="2"/>
  <c r="Q4344" i="2" s="1"/>
  <c r="N4345" i="2"/>
  <c r="Q4345" i="2" s="1"/>
  <c r="N4346" i="2"/>
  <c r="Q4346" i="2" s="1"/>
  <c r="N4347" i="2"/>
  <c r="Q4347" i="2" s="1"/>
  <c r="N4348" i="2"/>
  <c r="Q4348" i="2" s="1"/>
  <c r="N4349" i="2"/>
  <c r="Q4349" i="2" s="1"/>
  <c r="N4350" i="2"/>
  <c r="Q4350" i="2" s="1"/>
  <c r="N4352" i="2"/>
  <c r="Q4352" i="2" s="1"/>
  <c r="N4353" i="2"/>
  <c r="Q4353" i="2" s="1"/>
  <c r="N4354" i="2"/>
  <c r="Q4354" i="2" s="1"/>
  <c r="N4355" i="2"/>
  <c r="Q4355" i="2" s="1"/>
  <c r="N4356" i="2"/>
  <c r="Q4356" i="2" s="1"/>
  <c r="N4358" i="2"/>
  <c r="Q4358" i="2" s="1"/>
  <c r="N4359" i="2"/>
  <c r="Q4359" i="2" s="1"/>
  <c r="N4360" i="2"/>
  <c r="Q4360" i="2" s="1"/>
  <c r="N4361" i="2"/>
  <c r="Q4361" i="2" s="1"/>
  <c r="N4362" i="2"/>
  <c r="Q4362" i="2" s="1"/>
  <c r="N4363" i="2"/>
  <c r="Q4363" i="2" s="1"/>
  <c r="N4364" i="2"/>
  <c r="Q4364" i="2" s="1"/>
  <c r="N4365" i="2"/>
  <c r="Q4365" i="2" s="1"/>
  <c r="N4366" i="2"/>
  <c r="Q4366" i="2" s="1"/>
  <c r="N4367" i="2"/>
  <c r="Q4367" i="2" s="1"/>
  <c r="N4368" i="2"/>
  <c r="Q4368" i="2" s="1"/>
  <c r="N4370" i="2"/>
  <c r="Q4370" i="2" s="1"/>
  <c r="N4371" i="2"/>
  <c r="Q4371" i="2" s="1"/>
  <c r="N4372" i="2"/>
  <c r="Q4372" i="2" s="1"/>
  <c r="N4373" i="2"/>
  <c r="Q4373" i="2" s="1"/>
  <c r="N4374" i="2"/>
  <c r="Q4374" i="2" s="1"/>
  <c r="N4375" i="2"/>
  <c r="Q4375" i="2" s="1"/>
  <c r="N4376" i="2"/>
  <c r="Q4376" i="2" s="1"/>
  <c r="N4377" i="2"/>
  <c r="Q4377" i="2" s="1"/>
  <c r="N4378" i="2"/>
  <c r="Q4378" i="2" s="1"/>
  <c r="N4379" i="2"/>
  <c r="Q4379" i="2" s="1"/>
  <c r="N4380" i="2"/>
  <c r="Q4380" i="2" s="1"/>
  <c r="N4381" i="2"/>
  <c r="Q4381" i="2" s="1"/>
  <c r="N4382" i="2"/>
  <c r="Q4382" i="2" s="1"/>
  <c r="N4383" i="2"/>
  <c r="Q4383" i="2" s="1"/>
  <c r="N4384" i="2"/>
  <c r="Q4384" i="2" s="1"/>
  <c r="N4385" i="2"/>
  <c r="Q4385" i="2" s="1"/>
  <c r="N4386" i="2"/>
  <c r="Q4386" i="2" s="1"/>
  <c r="N4387" i="2"/>
  <c r="Q4387" i="2" s="1"/>
  <c r="N4388" i="2"/>
  <c r="Q4388" i="2" s="1"/>
  <c r="N4389" i="2"/>
  <c r="Q4389" i="2" s="1"/>
  <c r="N4390" i="2"/>
  <c r="Q4390" i="2" s="1"/>
  <c r="N4391" i="2"/>
  <c r="Q4391" i="2" s="1"/>
  <c r="N4392" i="2"/>
  <c r="Q4392" i="2" s="1"/>
  <c r="N4393" i="2"/>
  <c r="Q4393" i="2" s="1"/>
  <c r="N4394" i="2"/>
  <c r="Q4394" i="2" s="1"/>
  <c r="N4395" i="2"/>
  <c r="Q4395" i="2" s="1"/>
  <c r="N4396" i="2"/>
  <c r="Q4396" i="2" s="1"/>
  <c r="N4397" i="2"/>
  <c r="Q4397" i="2" s="1"/>
  <c r="N4398" i="2"/>
  <c r="Q4398" i="2" s="1"/>
  <c r="N4399" i="2"/>
  <c r="Q4399" i="2" s="1"/>
  <c r="N4400" i="2"/>
  <c r="Q4400" i="2" s="1"/>
  <c r="N4401" i="2"/>
  <c r="Q4401" i="2" s="1"/>
  <c r="N4403" i="2"/>
  <c r="Q4403" i="2" s="1"/>
  <c r="N4404" i="2"/>
  <c r="Q4404" i="2" s="1"/>
  <c r="N4405" i="2"/>
  <c r="Q4405" i="2" s="1"/>
  <c r="N4406" i="2"/>
  <c r="Q4406" i="2" s="1"/>
  <c r="N4407" i="2"/>
  <c r="Q4407" i="2" s="1"/>
  <c r="N4408" i="2"/>
  <c r="Q4408" i="2" s="1"/>
  <c r="N4409" i="2"/>
  <c r="Q4409" i="2" s="1"/>
  <c r="N4410" i="2"/>
  <c r="Q4410" i="2" s="1"/>
  <c r="N4411" i="2"/>
  <c r="Q4411" i="2" s="1"/>
  <c r="N4412" i="2"/>
  <c r="Q4412" i="2" s="1"/>
  <c r="N4413" i="2"/>
  <c r="Q4413" i="2" s="1"/>
  <c r="N4414" i="2"/>
  <c r="Q4414" i="2" s="1"/>
  <c r="N4415" i="2"/>
  <c r="Q4415" i="2" s="1"/>
  <c r="N4417" i="2"/>
  <c r="Q4417" i="2" s="1"/>
  <c r="N4418" i="2"/>
  <c r="Q4418" i="2" s="1"/>
  <c r="N4419" i="2"/>
  <c r="Q4419" i="2" s="1"/>
  <c r="N4420" i="2"/>
  <c r="Q4420" i="2" s="1"/>
  <c r="N4421" i="2"/>
  <c r="Q4421" i="2" s="1"/>
  <c r="N4422" i="2"/>
  <c r="Q4422" i="2" s="1"/>
  <c r="N4423" i="2"/>
  <c r="Q4423" i="2" s="1"/>
  <c r="N4424" i="2"/>
  <c r="Q4424" i="2" s="1"/>
  <c r="N4425" i="2"/>
  <c r="Q4425" i="2" s="1"/>
  <c r="N4426" i="2"/>
  <c r="Q4426" i="2" s="1"/>
  <c r="N4427" i="2"/>
  <c r="Q4427" i="2" s="1"/>
  <c r="N4428" i="2"/>
  <c r="Q4428" i="2" s="1"/>
  <c r="N4429" i="2"/>
  <c r="Q4429" i="2" s="1"/>
  <c r="N4430" i="2"/>
  <c r="Q4430" i="2" s="1"/>
  <c r="N4431" i="2"/>
  <c r="Q4431" i="2" s="1"/>
  <c r="N4432" i="2"/>
  <c r="Q4432" i="2" s="1"/>
  <c r="N4433" i="2"/>
  <c r="Q4433" i="2" s="1"/>
  <c r="N4434" i="2"/>
  <c r="Q4434" i="2" s="1"/>
  <c r="N4435" i="2"/>
  <c r="Q4435" i="2" s="1"/>
  <c r="N4436" i="2"/>
  <c r="Q4436" i="2" s="1"/>
  <c r="N4437" i="2"/>
  <c r="Q4437" i="2" s="1"/>
  <c r="N4438" i="2"/>
  <c r="Q4438" i="2" s="1"/>
  <c r="N4439" i="2"/>
  <c r="Q4439" i="2" s="1"/>
  <c r="N4441" i="2"/>
  <c r="Q4441" i="2" s="1"/>
  <c r="N4442" i="2"/>
  <c r="Q4442" i="2" s="1"/>
  <c r="N4443" i="2"/>
  <c r="Q4443" i="2" s="1"/>
  <c r="N4444" i="2"/>
  <c r="Q4444" i="2" s="1"/>
  <c r="N4445" i="2"/>
  <c r="Q4445" i="2" s="1"/>
  <c r="N4446" i="2"/>
  <c r="Q4446" i="2" s="1"/>
  <c r="N4448" i="2"/>
  <c r="Q4448" i="2" s="1"/>
  <c r="N4450" i="2"/>
  <c r="Q4450" i="2" s="1"/>
  <c r="N4451" i="2"/>
  <c r="Q4451" i="2" s="1"/>
  <c r="N4452" i="2"/>
  <c r="Q4452" i="2" s="1"/>
  <c r="N4453" i="2"/>
  <c r="Q4453" i="2" s="1"/>
  <c r="N4454" i="2"/>
  <c r="Q4454" i="2" s="1"/>
  <c r="N4455" i="2"/>
  <c r="Q4455" i="2" s="1"/>
  <c r="N4456" i="2"/>
  <c r="Q4456" i="2" s="1"/>
  <c r="N4457" i="2"/>
  <c r="Q4457" i="2" s="1"/>
  <c r="N4458" i="2"/>
  <c r="Q4458" i="2" s="1"/>
  <c r="N4459" i="2"/>
  <c r="Q4459" i="2" s="1"/>
  <c r="N4461" i="2"/>
  <c r="Q4461" i="2" s="1"/>
  <c r="N4462" i="2"/>
  <c r="Q4462" i="2" s="1"/>
  <c r="N4463" i="2"/>
  <c r="Q4463" i="2" s="1"/>
  <c r="N4464" i="2"/>
  <c r="Q4464" i="2" s="1"/>
  <c r="N4465" i="2"/>
  <c r="Q4465" i="2" s="1"/>
  <c r="N4466" i="2"/>
  <c r="Q4466" i="2" s="1"/>
  <c r="N4467" i="2"/>
  <c r="Q4467" i="2" s="1"/>
  <c r="N4468" i="2"/>
  <c r="Q4468" i="2" s="1"/>
  <c r="N4469" i="2"/>
  <c r="Q4469" i="2" s="1"/>
  <c r="N4470" i="2"/>
  <c r="Q4470" i="2" s="1"/>
  <c r="N4471" i="2"/>
  <c r="Q4471" i="2" s="1"/>
  <c r="N4472" i="2"/>
  <c r="Q4472" i="2" s="1"/>
  <c r="N4473" i="2"/>
  <c r="Q4473" i="2" s="1"/>
  <c r="N4474" i="2"/>
  <c r="Q4474" i="2" s="1"/>
  <c r="N4475" i="2"/>
  <c r="Q4475" i="2" s="1"/>
  <c r="N4476" i="2"/>
  <c r="Q4476" i="2" s="1"/>
  <c r="N4477" i="2"/>
  <c r="Q4477" i="2" s="1"/>
  <c r="N4478" i="2"/>
  <c r="Q4478" i="2" s="1"/>
  <c r="N4479" i="2"/>
  <c r="Q4479" i="2" s="1"/>
  <c r="N4480" i="2"/>
  <c r="Q4480" i="2" s="1"/>
  <c r="N4481" i="2"/>
  <c r="Q4481" i="2" s="1"/>
  <c r="N4482" i="2"/>
  <c r="Q4482" i="2" s="1"/>
  <c r="N4483" i="2"/>
  <c r="Q4483" i="2" s="1"/>
  <c r="N4484" i="2"/>
  <c r="Q4484" i="2" s="1"/>
  <c r="N4485" i="2"/>
  <c r="Q4485" i="2" s="1"/>
  <c r="N4486" i="2"/>
  <c r="Q4486" i="2" s="1"/>
  <c r="N4487" i="2"/>
  <c r="Q4487" i="2" s="1"/>
  <c r="N4488" i="2"/>
  <c r="Q4488" i="2" s="1"/>
  <c r="N4489" i="2"/>
  <c r="Q4489" i="2" s="1"/>
  <c r="N4490" i="2"/>
  <c r="Q4490" i="2" s="1"/>
  <c r="N4492" i="2"/>
  <c r="Q4492" i="2" s="1"/>
  <c r="N4493" i="2"/>
  <c r="Q4493" i="2" s="1"/>
  <c r="N4494" i="2"/>
  <c r="Q4494" i="2" s="1"/>
  <c r="N4495" i="2"/>
  <c r="Q4495" i="2" s="1"/>
  <c r="N4496" i="2"/>
  <c r="Q4496" i="2" s="1"/>
  <c r="N4497" i="2"/>
  <c r="Q4497" i="2" s="1"/>
  <c r="N4498" i="2"/>
  <c r="Q4498" i="2" s="1"/>
  <c r="N4499" i="2"/>
  <c r="Q4499" i="2" s="1"/>
  <c r="N4500" i="2"/>
  <c r="Q4500" i="2" s="1"/>
  <c r="N4501" i="2"/>
  <c r="Q4501" i="2" s="1"/>
  <c r="N4502" i="2"/>
  <c r="Q4502" i="2" s="1"/>
  <c r="N4504" i="2"/>
  <c r="Q4504" i="2" s="1"/>
  <c r="N4505" i="2"/>
  <c r="Q4505" i="2" s="1"/>
  <c r="N4506" i="2"/>
  <c r="Q4506" i="2" s="1"/>
  <c r="N4507" i="2"/>
  <c r="Q4507" i="2" s="1"/>
  <c r="N4508" i="2"/>
  <c r="Q4508" i="2" s="1"/>
  <c r="N4509" i="2"/>
  <c r="Q4509" i="2" s="1"/>
  <c r="N4510" i="2"/>
  <c r="Q4510" i="2" s="1"/>
  <c r="N4511" i="2"/>
  <c r="Q4511" i="2" s="1"/>
  <c r="N4512" i="2"/>
  <c r="Q4512" i="2" s="1"/>
  <c r="N4513" i="2"/>
  <c r="Q4513" i="2" s="1"/>
  <c r="N4514" i="2"/>
  <c r="Q4514" i="2" s="1"/>
  <c r="N4515" i="2"/>
  <c r="Q4515" i="2" s="1"/>
  <c r="N4516" i="2"/>
  <c r="Q4516" i="2" s="1"/>
  <c r="N4517" i="2"/>
  <c r="Q4517" i="2" s="1"/>
  <c r="N4518" i="2"/>
  <c r="Q4518" i="2" s="1"/>
  <c r="N4519" i="2"/>
  <c r="Q4519" i="2" s="1"/>
  <c r="N4520" i="2"/>
  <c r="Q4520" i="2" s="1"/>
  <c r="N4521" i="2"/>
  <c r="Q4521" i="2" s="1"/>
  <c r="N4522" i="2"/>
  <c r="Q4522" i="2" s="1"/>
  <c r="N4524" i="2"/>
  <c r="Q4524" i="2" s="1"/>
  <c r="N4525" i="2"/>
  <c r="Q4525" i="2" s="1"/>
  <c r="N4526" i="2"/>
  <c r="Q4526" i="2" s="1"/>
  <c r="N4527" i="2"/>
  <c r="Q4527" i="2" s="1"/>
  <c r="N4528" i="2"/>
  <c r="Q4528" i="2" s="1"/>
  <c r="N4529" i="2"/>
  <c r="Q4529" i="2" s="1"/>
  <c r="N4530" i="2"/>
  <c r="Q4530" i="2" s="1"/>
  <c r="N4531" i="2"/>
  <c r="Q4531" i="2" s="1"/>
  <c r="N4532" i="2"/>
  <c r="Q4532" i="2" s="1"/>
  <c r="N4533" i="2"/>
  <c r="Q4533" i="2" s="1"/>
  <c r="N4534" i="2"/>
  <c r="Q4534" i="2" s="1"/>
  <c r="N4536" i="2"/>
  <c r="Q4536" i="2" s="1"/>
  <c r="N4537" i="2"/>
  <c r="Q4537" i="2" s="1"/>
  <c r="N4538" i="2"/>
  <c r="Q4538" i="2" s="1"/>
  <c r="N4539" i="2"/>
  <c r="Q4539" i="2" s="1"/>
  <c r="N4540" i="2"/>
  <c r="Q4540" i="2" s="1"/>
  <c r="N4541" i="2"/>
  <c r="Q4541" i="2" s="1"/>
  <c r="N4542" i="2"/>
  <c r="Q4542" i="2" s="1"/>
  <c r="N4543" i="2"/>
  <c r="Q4543" i="2" s="1"/>
  <c r="N4544" i="2"/>
  <c r="Q4544" i="2" s="1"/>
  <c r="N4545" i="2"/>
  <c r="Q4545" i="2" s="1"/>
  <c r="N4546" i="2"/>
  <c r="Q4546" i="2" s="1"/>
  <c r="N4547" i="2"/>
  <c r="Q4547" i="2" s="1"/>
  <c r="N4548" i="2"/>
  <c r="Q4548" i="2" s="1"/>
  <c r="N4549" i="2"/>
  <c r="Q4549" i="2" s="1"/>
  <c r="N4550" i="2"/>
  <c r="Q4550" i="2" s="1"/>
  <c r="N4551" i="2"/>
  <c r="Q4551" i="2" s="1"/>
  <c r="N4552" i="2"/>
  <c r="Q4552" i="2" s="1"/>
  <c r="N4553" i="2"/>
  <c r="Q4553" i="2" s="1"/>
  <c r="N4554" i="2"/>
  <c r="Q4554" i="2" s="1"/>
  <c r="N4555" i="2"/>
  <c r="Q4555" i="2" s="1"/>
  <c r="N4556" i="2"/>
  <c r="Q4556" i="2" s="1"/>
  <c r="N4557" i="2"/>
  <c r="Q4557" i="2" s="1"/>
  <c r="N4559" i="2"/>
  <c r="Q4559" i="2" s="1"/>
  <c r="N4560" i="2"/>
  <c r="Q4560" i="2" s="1"/>
  <c r="N4561" i="2"/>
  <c r="Q4561" i="2" s="1"/>
  <c r="N4562" i="2"/>
  <c r="Q4562" i="2" s="1"/>
  <c r="N4563" i="2"/>
  <c r="Q4563" i="2" s="1"/>
  <c r="N4564" i="2"/>
  <c r="Q4564" i="2" s="1"/>
  <c r="N4566" i="2"/>
  <c r="Q4566" i="2" s="1"/>
  <c r="N4567" i="2"/>
  <c r="Q4567" i="2" s="1"/>
  <c r="N4568" i="2"/>
  <c r="Q4568" i="2" s="1"/>
  <c r="N4569" i="2"/>
  <c r="Q4569" i="2" s="1"/>
  <c r="N4570" i="2"/>
  <c r="Q4570" i="2" s="1"/>
  <c r="N4571" i="2"/>
  <c r="Q4571" i="2" s="1"/>
  <c r="N4572" i="2"/>
  <c r="Q4572" i="2" s="1"/>
  <c r="N4573" i="2"/>
  <c r="Q4573" i="2" s="1"/>
  <c r="N4574" i="2"/>
  <c r="Q4574" i="2" s="1"/>
  <c r="N4575" i="2"/>
  <c r="Q4575" i="2" s="1"/>
  <c r="N4576" i="2"/>
  <c r="Q4576" i="2" s="1"/>
  <c r="N4578" i="2"/>
  <c r="Q4578" i="2" s="1"/>
  <c r="N4579" i="2"/>
  <c r="Q4579" i="2" s="1"/>
  <c r="N4580" i="2"/>
  <c r="Q4580" i="2" s="1"/>
  <c r="N4581" i="2"/>
  <c r="Q4581" i="2" s="1"/>
  <c r="N4582" i="2"/>
  <c r="Q4582" i="2" s="1"/>
  <c r="N4583" i="2"/>
  <c r="Q4583" i="2" s="1"/>
  <c r="N4584" i="2"/>
  <c r="Q4584" i="2" s="1"/>
  <c r="N4585" i="2"/>
  <c r="Q4585" i="2" s="1"/>
  <c r="N4586" i="2"/>
  <c r="Q4586" i="2" s="1"/>
  <c r="N4587" i="2"/>
  <c r="Q4587" i="2" s="1"/>
  <c r="N4588" i="2"/>
  <c r="Q4588" i="2" s="1"/>
  <c r="N4589" i="2"/>
  <c r="Q4589" i="2" s="1"/>
  <c r="N4590" i="2"/>
  <c r="Q4590" i="2" s="1"/>
  <c r="N4591" i="2"/>
  <c r="Q4591" i="2" s="1"/>
  <c r="N4592" i="2"/>
  <c r="Q4592" i="2" s="1"/>
  <c r="N4593" i="2"/>
  <c r="Q4593" i="2" s="1"/>
  <c r="N4594" i="2"/>
  <c r="Q4594" i="2" s="1"/>
  <c r="N4595" i="2"/>
  <c r="Q4595" i="2" s="1"/>
  <c r="N4598" i="2"/>
  <c r="Q4598" i="2" s="1"/>
  <c r="N4599" i="2"/>
  <c r="Q4599" i="2" s="1"/>
  <c r="N4600" i="2"/>
  <c r="Q4600" i="2" s="1"/>
  <c r="N4601" i="2"/>
  <c r="Q4601" i="2" s="1"/>
  <c r="N4602" i="2"/>
  <c r="Q4602" i="2" s="1"/>
  <c r="N4603" i="2"/>
  <c r="Q4603" i="2" s="1"/>
  <c r="N4604" i="2"/>
  <c r="Q4604" i="2" s="1"/>
  <c r="N4606" i="2"/>
  <c r="Q4606" i="2" s="1"/>
  <c r="N4607" i="2"/>
  <c r="Q4607" i="2" s="1"/>
  <c r="N4608" i="2"/>
  <c r="Q4608" i="2" s="1"/>
  <c r="N4609" i="2"/>
  <c r="Q4609" i="2" s="1"/>
  <c r="N4610" i="2"/>
  <c r="Q4610" i="2" s="1"/>
  <c r="N4611" i="2"/>
  <c r="Q4611" i="2" s="1"/>
  <c r="N4612" i="2"/>
  <c r="Q4612" i="2" s="1"/>
  <c r="N4613" i="2"/>
  <c r="Q4613" i="2" s="1"/>
  <c r="N4614" i="2"/>
  <c r="Q4614" i="2" s="1"/>
  <c r="N4615" i="2"/>
  <c r="Q4615" i="2" s="1"/>
  <c r="N4616" i="2"/>
  <c r="Q4616" i="2" s="1"/>
  <c r="N4617" i="2"/>
  <c r="Q4617" i="2" s="1"/>
  <c r="N4618" i="2"/>
  <c r="Q4618" i="2" s="1"/>
  <c r="N4619" i="2"/>
  <c r="Q4619" i="2" s="1"/>
  <c r="N4620" i="2"/>
  <c r="Q4620" i="2" s="1"/>
  <c r="N4621" i="2"/>
  <c r="Q4621" i="2" s="1"/>
  <c r="N4622" i="2"/>
  <c r="Q4622" i="2" s="1"/>
  <c r="N4623" i="2"/>
  <c r="Q4623" i="2" s="1"/>
  <c r="N4624" i="2"/>
  <c r="Q4624" i="2" s="1"/>
  <c r="N4625" i="2"/>
  <c r="Q4625" i="2" s="1"/>
  <c r="N4626" i="2"/>
  <c r="Q4626" i="2" s="1"/>
  <c r="N4627" i="2"/>
  <c r="Q4627" i="2" s="1"/>
  <c r="N4628" i="2"/>
  <c r="Q4628" i="2" s="1"/>
  <c r="N4629" i="2"/>
  <c r="Q4629" i="2" s="1"/>
  <c r="N4630" i="2"/>
  <c r="Q4630" i="2" s="1"/>
  <c r="N4631" i="2"/>
  <c r="Q4631" i="2" s="1"/>
  <c r="N4632" i="2"/>
  <c r="Q4632" i="2" s="1"/>
  <c r="N4633" i="2"/>
  <c r="Q4633" i="2" s="1"/>
  <c r="N4634" i="2"/>
  <c r="Q4634" i="2" s="1"/>
  <c r="N4635" i="2"/>
  <c r="Q4635" i="2" s="1"/>
  <c r="N4636" i="2"/>
  <c r="Q4636" i="2" s="1"/>
  <c r="N4637" i="2"/>
  <c r="Q4637" i="2" s="1"/>
  <c r="N4638" i="2"/>
  <c r="Q4638" i="2" s="1"/>
  <c r="N4639" i="2"/>
  <c r="Q4639" i="2" s="1"/>
  <c r="N4640" i="2"/>
  <c r="Q4640" i="2" s="1"/>
  <c r="N4641" i="2"/>
  <c r="Q4641" i="2" s="1"/>
  <c r="N4642" i="2"/>
  <c r="Q4642" i="2" s="1"/>
  <c r="N4643" i="2"/>
  <c r="Q4643" i="2" s="1"/>
  <c r="N4644" i="2"/>
  <c r="Q4644" i="2" s="1"/>
  <c r="N4645" i="2"/>
  <c r="Q4645" i="2" s="1"/>
  <c r="N4646" i="2"/>
  <c r="Q4646" i="2" s="1"/>
  <c r="N4647" i="2"/>
  <c r="Q4647" i="2" s="1"/>
  <c r="N4648" i="2"/>
  <c r="Q4648" i="2" s="1"/>
  <c r="N4649" i="2"/>
  <c r="Q4649" i="2" s="1"/>
  <c r="N4650" i="2"/>
  <c r="Q4650" i="2" s="1"/>
  <c r="N4651" i="2"/>
  <c r="Q4651" i="2" s="1"/>
  <c r="N4652" i="2"/>
  <c r="Q4652" i="2" s="1"/>
  <c r="N4653" i="2"/>
  <c r="Q4653" i="2" s="1"/>
  <c r="N4654" i="2"/>
  <c r="Q4654" i="2" s="1"/>
  <c r="N4655" i="2"/>
  <c r="Q4655" i="2" s="1"/>
  <c r="N4656" i="2"/>
  <c r="Q4656" i="2" s="1"/>
  <c r="N4657" i="2"/>
  <c r="Q4657" i="2" s="1"/>
  <c r="N4658" i="2"/>
  <c r="Q4658" i="2" s="1"/>
  <c r="N4659" i="2"/>
  <c r="Q4659" i="2" s="1"/>
  <c r="N4660" i="2"/>
  <c r="Q4660" i="2" s="1"/>
  <c r="N4661" i="2"/>
  <c r="Q4661" i="2" s="1"/>
  <c r="N4662" i="2"/>
  <c r="Q4662" i="2" s="1"/>
  <c r="N4663" i="2"/>
  <c r="Q4663" i="2" s="1"/>
  <c r="N4664" i="2"/>
  <c r="Q4664" i="2" s="1"/>
  <c r="N4665" i="2"/>
  <c r="Q4665" i="2" s="1"/>
  <c r="N4666" i="2"/>
  <c r="Q4666" i="2" s="1"/>
  <c r="N4667" i="2"/>
  <c r="Q4667" i="2" s="1"/>
  <c r="N4668" i="2"/>
  <c r="Q4668" i="2" s="1"/>
  <c r="N4669" i="2"/>
  <c r="Q4669" i="2" s="1"/>
  <c r="N4670" i="2"/>
  <c r="Q4670" i="2" s="1"/>
  <c r="N4671" i="2"/>
  <c r="Q4671" i="2" s="1"/>
  <c r="N4672" i="2"/>
  <c r="Q4672" i="2" s="1"/>
  <c r="N4673" i="2"/>
  <c r="Q4673" i="2" s="1"/>
  <c r="N4674" i="2"/>
  <c r="Q4674" i="2" s="1"/>
  <c r="N4675" i="2"/>
  <c r="Q4675" i="2" s="1"/>
  <c r="N4676" i="2"/>
  <c r="Q4676" i="2" s="1"/>
  <c r="N4677" i="2"/>
  <c r="Q4677" i="2" s="1"/>
  <c r="N4678" i="2"/>
  <c r="Q4678" i="2" s="1"/>
  <c r="N4679" i="2"/>
  <c r="Q4679" i="2" s="1"/>
  <c r="N4680" i="2"/>
  <c r="Q4680" i="2" s="1"/>
  <c r="N4681" i="2"/>
  <c r="Q4681" i="2" s="1"/>
  <c r="N4682" i="2"/>
  <c r="Q4682" i="2" s="1"/>
  <c r="N4683" i="2"/>
  <c r="Q4683" i="2" s="1"/>
  <c r="N4684" i="2"/>
  <c r="Q4684" i="2" s="1"/>
  <c r="N4685" i="2"/>
  <c r="Q4685" i="2" s="1"/>
  <c r="N4686" i="2"/>
  <c r="Q4686" i="2" s="1"/>
  <c r="N4687" i="2"/>
  <c r="Q4687" i="2" s="1"/>
  <c r="N4688" i="2"/>
  <c r="Q4688" i="2" s="1"/>
  <c r="N4689" i="2"/>
  <c r="Q4689" i="2" s="1"/>
  <c r="N4690" i="2"/>
  <c r="Q4690" i="2" s="1"/>
  <c r="N4691" i="2"/>
  <c r="Q4691" i="2" s="1"/>
  <c r="N4692" i="2"/>
  <c r="Q4692" i="2" s="1"/>
  <c r="N4693" i="2"/>
  <c r="Q4693" i="2" s="1"/>
  <c r="N4694" i="2"/>
  <c r="Q4694" i="2" s="1"/>
  <c r="N4695" i="2"/>
  <c r="Q4695" i="2" s="1"/>
  <c r="N4696" i="2"/>
  <c r="Q4696" i="2" s="1"/>
  <c r="N4697" i="2"/>
  <c r="Q4697" i="2" s="1"/>
  <c r="N4698" i="2"/>
  <c r="Q4698" i="2" s="1"/>
  <c r="N4699" i="2"/>
  <c r="Q4699" i="2" s="1"/>
  <c r="N4700" i="2"/>
  <c r="Q4700" i="2" s="1"/>
  <c r="N4701" i="2"/>
  <c r="Q4701" i="2" s="1"/>
  <c r="N4702" i="2"/>
  <c r="Q4702" i="2" s="1"/>
  <c r="N4703" i="2"/>
  <c r="Q4703" i="2" s="1"/>
  <c r="N4704" i="2"/>
  <c r="Q4704" i="2" s="1"/>
  <c r="N4705" i="2"/>
  <c r="Q4705" i="2" s="1"/>
  <c r="N4706" i="2"/>
  <c r="Q4706" i="2" s="1"/>
  <c r="N4707" i="2"/>
  <c r="Q4707" i="2" s="1"/>
  <c r="N4708" i="2"/>
  <c r="Q4708" i="2" s="1"/>
  <c r="N4709" i="2"/>
  <c r="Q4709" i="2" s="1"/>
  <c r="N4710" i="2"/>
  <c r="Q4710" i="2" s="1"/>
  <c r="N4711" i="2"/>
  <c r="Q4711" i="2" s="1"/>
  <c r="N4712" i="2"/>
  <c r="Q4712" i="2" s="1"/>
  <c r="N4713" i="2"/>
  <c r="Q4713" i="2" s="1"/>
  <c r="N4714" i="2"/>
  <c r="Q4714" i="2" s="1"/>
  <c r="N4715" i="2"/>
  <c r="Q4715" i="2" s="1"/>
  <c r="N4716" i="2"/>
  <c r="Q4716" i="2" s="1"/>
  <c r="N4717" i="2"/>
  <c r="Q4717" i="2" s="1"/>
  <c r="N4718" i="2"/>
  <c r="Q4718" i="2" s="1"/>
  <c r="N4719" i="2"/>
  <c r="Q4719" i="2" s="1"/>
  <c r="N4720" i="2"/>
  <c r="Q4720" i="2" s="1"/>
  <c r="N4721" i="2"/>
  <c r="Q4721" i="2" s="1"/>
  <c r="N4722" i="2"/>
  <c r="Q4722" i="2" s="1"/>
  <c r="N4723" i="2"/>
  <c r="Q4723" i="2" s="1"/>
  <c r="N4724" i="2"/>
  <c r="Q4724" i="2" s="1"/>
  <c r="N4725" i="2"/>
  <c r="Q4725" i="2" s="1"/>
  <c r="N4726" i="2"/>
  <c r="Q4726" i="2" s="1"/>
  <c r="N4727" i="2"/>
  <c r="Q4727" i="2" s="1"/>
  <c r="N4729" i="2"/>
  <c r="Q4729" i="2" s="1"/>
  <c r="N4730" i="2"/>
  <c r="Q4730" i="2" s="1"/>
  <c r="N4731" i="2"/>
  <c r="Q4731" i="2" s="1"/>
  <c r="N4732" i="2"/>
  <c r="Q4732" i="2" s="1"/>
  <c r="N4733" i="2"/>
  <c r="Q4733" i="2" s="1"/>
  <c r="N4734" i="2"/>
  <c r="Q4734" i="2" s="1"/>
  <c r="N4735" i="2"/>
  <c r="Q4735" i="2" s="1"/>
  <c r="N4736" i="2"/>
  <c r="Q4736" i="2" s="1"/>
  <c r="N4737" i="2"/>
  <c r="Q4737" i="2" s="1"/>
  <c r="N4738" i="2"/>
  <c r="Q4738" i="2" s="1"/>
  <c r="N4739" i="2"/>
  <c r="Q4739" i="2" s="1"/>
  <c r="N4740" i="2"/>
  <c r="Q4740" i="2" s="1"/>
  <c r="N4741" i="2"/>
  <c r="Q4741" i="2" s="1"/>
  <c r="N4742" i="2"/>
  <c r="Q4742" i="2" s="1"/>
  <c r="N4743" i="2"/>
  <c r="Q4743" i="2" s="1"/>
  <c r="N4744" i="2"/>
  <c r="Q4744" i="2" s="1"/>
  <c r="N4745" i="2"/>
  <c r="Q4745" i="2" s="1"/>
  <c r="N4746" i="2"/>
  <c r="Q4746" i="2" s="1"/>
  <c r="N4748" i="2"/>
  <c r="Q4748" i="2" s="1"/>
  <c r="N4749" i="2"/>
  <c r="Q4749" i="2" s="1"/>
  <c r="N4751" i="2"/>
  <c r="Q4751" i="2" s="1"/>
  <c r="N4752" i="2"/>
  <c r="Q4752" i="2" s="1"/>
  <c r="N4753" i="2"/>
  <c r="Q4753" i="2" s="1"/>
  <c r="N4754" i="2"/>
  <c r="Q4754" i="2" s="1"/>
  <c r="N4755" i="2"/>
  <c r="Q4755" i="2" s="1"/>
  <c r="N4756" i="2"/>
  <c r="Q4756" i="2" s="1"/>
  <c r="N4758" i="2"/>
  <c r="Q4758" i="2" s="1"/>
  <c r="N4759" i="2"/>
  <c r="Q4759" i="2" s="1"/>
  <c r="N4760" i="2"/>
  <c r="Q4760" i="2" s="1"/>
  <c r="N4761" i="2"/>
  <c r="Q4761" i="2" s="1"/>
  <c r="N4762" i="2"/>
  <c r="Q4762" i="2" s="1"/>
  <c r="N4763" i="2"/>
  <c r="Q4763" i="2" s="1"/>
  <c r="N4764" i="2"/>
  <c r="Q4764" i="2" s="1"/>
  <c r="N4765" i="2"/>
  <c r="Q4765" i="2" s="1"/>
  <c r="N4766" i="2"/>
  <c r="Q4766" i="2" s="1"/>
  <c r="N4767" i="2"/>
  <c r="Q4767" i="2" s="1"/>
  <c r="N4768" i="2"/>
  <c r="Q4768" i="2" s="1"/>
  <c r="N4769" i="2"/>
  <c r="Q4769" i="2" s="1"/>
  <c r="N4770" i="2"/>
  <c r="Q4770" i="2" s="1"/>
  <c r="N4771" i="2"/>
  <c r="Q4771" i="2" s="1"/>
  <c r="N4772" i="2"/>
  <c r="Q4772" i="2" s="1"/>
  <c r="N4773" i="2"/>
  <c r="Q4773" i="2" s="1"/>
  <c r="N4774" i="2"/>
  <c r="Q4774" i="2" s="1"/>
  <c r="N4775" i="2"/>
  <c r="Q4775" i="2" s="1"/>
  <c r="N4776" i="2"/>
  <c r="Q4776" i="2" s="1"/>
  <c r="N4778" i="2"/>
  <c r="Q4778" i="2" s="1"/>
  <c r="N4779" i="2"/>
  <c r="Q4779" i="2" s="1"/>
  <c r="N4780" i="2"/>
  <c r="Q4780" i="2" s="1"/>
  <c r="N4781" i="2"/>
  <c r="Q4781" i="2" s="1"/>
  <c r="N4782" i="2"/>
  <c r="Q4782" i="2" s="1"/>
  <c r="N4783" i="2"/>
  <c r="Q4783" i="2" s="1"/>
  <c r="N4784" i="2"/>
  <c r="Q4784" i="2" s="1"/>
  <c r="N4785" i="2"/>
  <c r="Q4785" i="2" s="1"/>
  <c r="N4786" i="2"/>
  <c r="Q4786" i="2" s="1"/>
  <c r="N4787" i="2"/>
  <c r="Q4787" i="2" s="1"/>
  <c r="N4788" i="2"/>
  <c r="Q4788" i="2" s="1"/>
  <c r="N4789" i="2"/>
  <c r="Q4789" i="2" s="1"/>
  <c r="N4791" i="2"/>
  <c r="Q4791" i="2" s="1"/>
  <c r="N4792" i="2"/>
  <c r="Q4792" i="2" s="1"/>
  <c r="N4793" i="2"/>
  <c r="Q4793" i="2" s="1"/>
  <c r="N4794" i="2"/>
  <c r="Q4794" i="2" s="1"/>
  <c r="N4795" i="2"/>
  <c r="Q4795" i="2" s="1"/>
  <c r="N4796" i="2"/>
  <c r="Q4796" i="2" s="1"/>
  <c r="N4797" i="2"/>
  <c r="Q4797" i="2" s="1"/>
  <c r="N4798" i="2"/>
  <c r="Q4798" i="2" s="1"/>
  <c r="N4799" i="2"/>
  <c r="Q4799" i="2" s="1"/>
  <c r="N4800" i="2"/>
  <c r="Q4800" i="2" s="1"/>
  <c r="N4802" i="2"/>
  <c r="Q4802" i="2" s="1"/>
  <c r="N4803" i="2"/>
  <c r="Q4803" i="2" s="1"/>
  <c r="N4804" i="2"/>
  <c r="Q4804" i="2" s="1"/>
  <c r="N4805" i="2"/>
  <c r="Q4805" i="2" s="1"/>
  <c r="N4806" i="2"/>
  <c r="Q4806" i="2" s="1"/>
  <c r="N4807" i="2"/>
  <c r="Q4807" i="2" s="1"/>
  <c r="N4808" i="2"/>
  <c r="Q4808" i="2" s="1"/>
  <c r="N4809" i="2"/>
  <c r="Q4809" i="2" s="1"/>
  <c r="N4810" i="2"/>
  <c r="Q4810" i="2" s="1"/>
  <c r="N4811" i="2"/>
  <c r="Q4811" i="2" s="1"/>
  <c r="N4812" i="2"/>
  <c r="Q4812" i="2" s="1"/>
  <c r="N4813" i="2"/>
  <c r="Q4813" i="2" s="1"/>
  <c r="N4814" i="2"/>
  <c r="Q4814" i="2" s="1"/>
  <c r="N4815" i="2"/>
  <c r="Q4815" i="2" s="1"/>
  <c r="N4816" i="2"/>
  <c r="Q4816" i="2" s="1"/>
  <c r="N4817" i="2"/>
  <c r="Q4817" i="2" s="1"/>
  <c r="N4818" i="2"/>
  <c r="Q4818" i="2" s="1"/>
  <c r="N4819" i="2"/>
  <c r="Q4819" i="2" s="1"/>
  <c r="N4820" i="2"/>
  <c r="Q4820" i="2" s="1"/>
  <c r="N4822" i="2"/>
  <c r="Q4822" i="2" s="1"/>
  <c r="N4823" i="2"/>
  <c r="Q4823" i="2" s="1"/>
  <c r="N4824" i="2"/>
  <c r="Q4824" i="2" s="1"/>
  <c r="N4825" i="2"/>
  <c r="Q4825" i="2" s="1"/>
  <c r="N4826" i="2"/>
  <c r="Q4826" i="2" s="1"/>
  <c r="N4827" i="2"/>
  <c r="Q4827" i="2" s="1"/>
  <c r="N4828" i="2"/>
  <c r="Q4828" i="2" s="1"/>
  <c r="N4829" i="2"/>
  <c r="Q4829" i="2" s="1"/>
  <c r="N4830" i="2"/>
  <c r="Q4830" i="2" s="1"/>
  <c r="N4831" i="2"/>
  <c r="Q4831" i="2" s="1"/>
  <c r="N4832" i="2"/>
  <c r="Q4832" i="2" s="1"/>
  <c r="N4833" i="2"/>
  <c r="Q4833" i="2" s="1"/>
  <c r="N4834" i="2"/>
  <c r="Q4834" i="2" s="1"/>
  <c r="N4835" i="2"/>
  <c r="Q4835" i="2" s="1"/>
  <c r="N4836" i="2"/>
  <c r="Q4836" i="2" s="1"/>
  <c r="N4837" i="2"/>
  <c r="Q4837" i="2" s="1"/>
  <c r="N4838" i="2"/>
  <c r="Q4838" i="2" s="1"/>
  <c r="N4839" i="2"/>
  <c r="Q4839" i="2" s="1"/>
  <c r="N4841" i="2"/>
  <c r="Q4841" i="2" s="1"/>
  <c r="N4842" i="2"/>
  <c r="Q4842" i="2" s="1"/>
  <c r="N4843" i="2"/>
  <c r="Q4843" i="2" s="1"/>
  <c r="N4844" i="2"/>
  <c r="Q4844" i="2" s="1"/>
  <c r="N4845" i="2"/>
  <c r="Q4845" i="2" s="1"/>
  <c r="N4846" i="2"/>
  <c r="Q4846" i="2" s="1"/>
  <c r="N4847" i="2"/>
  <c r="Q4847" i="2" s="1"/>
  <c r="N4849" i="2"/>
  <c r="Q4849" i="2" s="1"/>
  <c r="N4850" i="2"/>
  <c r="Q4850" i="2" s="1"/>
  <c r="N4851" i="2"/>
  <c r="Q4851" i="2" s="1"/>
  <c r="N4852" i="2"/>
  <c r="Q4852" i="2" s="1"/>
  <c r="N4853" i="2"/>
  <c r="Q4853" i="2" s="1"/>
  <c r="N4854" i="2"/>
  <c r="Q4854" i="2" s="1"/>
  <c r="N4855" i="2"/>
  <c r="Q4855" i="2" s="1"/>
  <c r="N4856" i="2"/>
  <c r="Q4856" i="2" s="1"/>
  <c r="N4857" i="2"/>
  <c r="Q4857" i="2" s="1"/>
  <c r="N4858" i="2"/>
  <c r="Q4858" i="2" s="1"/>
  <c r="N4859" i="2"/>
  <c r="Q4859" i="2" s="1"/>
  <c r="N4860" i="2"/>
  <c r="Q4860" i="2" s="1"/>
  <c r="N4861" i="2"/>
  <c r="Q4861" i="2" s="1"/>
  <c r="N4862" i="2"/>
  <c r="Q4862" i="2" s="1"/>
  <c r="N4863" i="2"/>
  <c r="Q4863" i="2" s="1"/>
  <c r="N4864" i="2"/>
  <c r="Q4864" i="2" s="1"/>
  <c r="N4865" i="2"/>
  <c r="Q4865" i="2" s="1"/>
  <c r="N4866" i="2"/>
  <c r="Q4866" i="2" s="1"/>
  <c r="N4867" i="2"/>
  <c r="Q4867" i="2" s="1"/>
  <c r="N4868" i="2"/>
  <c r="Q4868" i="2" s="1"/>
  <c r="N4870" i="2"/>
  <c r="Q4870" i="2" s="1"/>
  <c r="N4871" i="2"/>
  <c r="Q4871" i="2" s="1"/>
  <c r="N4872" i="2"/>
  <c r="Q4872" i="2" s="1"/>
  <c r="N4873" i="2"/>
  <c r="Q4873" i="2" s="1"/>
  <c r="N4874" i="2"/>
  <c r="Q4874" i="2" s="1"/>
  <c r="N4875" i="2"/>
  <c r="Q4875" i="2" s="1"/>
  <c r="N4876" i="2"/>
  <c r="Q4876" i="2" s="1"/>
  <c r="N4877" i="2"/>
  <c r="Q4877" i="2" s="1"/>
  <c r="N4878" i="2"/>
  <c r="Q4878" i="2" s="1"/>
  <c r="N4879" i="2"/>
  <c r="Q4879" i="2" s="1"/>
  <c r="N4880" i="2"/>
  <c r="Q4880" i="2" s="1"/>
  <c r="N4881" i="2"/>
  <c r="Q4881" i="2" s="1"/>
  <c r="N4882" i="2"/>
  <c r="Q4882" i="2" s="1"/>
  <c r="N4883" i="2"/>
  <c r="Q4883" i="2" s="1"/>
  <c r="N4884" i="2"/>
  <c r="Q4884" i="2" s="1"/>
  <c r="N4885" i="2"/>
  <c r="Q4885" i="2" s="1"/>
  <c r="N4886" i="2"/>
  <c r="Q4886" i="2" s="1"/>
  <c r="N4887" i="2"/>
  <c r="Q4887" i="2" s="1"/>
  <c r="N4888" i="2"/>
  <c r="Q4888" i="2" s="1"/>
  <c r="N4889" i="2"/>
  <c r="Q4889" i="2" s="1"/>
  <c r="N4890" i="2"/>
  <c r="Q4890" i="2" s="1"/>
  <c r="N4891" i="2"/>
  <c r="Q4891" i="2" s="1"/>
  <c r="N4892" i="2"/>
  <c r="Q4892" i="2" s="1"/>
  <c r="N4893" i="2"/>
  <c r="Q4893" i="2" s="1"/>
  <c r="N4894" i="2"/>
  <c r="Q4894" i="2" s="1"/>
  <c r="N4895" i="2"/>
  <c r="Q4895" i="2" s="1"/>
  <c r="N4896" i="2"/>
  <c r="Q4896" i="2" s="1"/>
  <c r="N4897" i="2"/>
  <c r="Q4897" i="2" s="1"/>
  <c r="N4898" i="2"/>
  <c r="Q4898" i="2" s="1"/>
  <c r="N4899" i="2"/>
  <c r="Q4899" i="2" s="1"/>
  <c r="N4900" i="2"/>
  <c r="Q4900" i="2" s="1"/>
  <c r="N4901" i="2"/>
  <c r="Q4901" i="2" s="1"/>
  <c r="N4902" i="2"/>
  <c r="Q4902" i="2" s="1"/>
  <c r="N4903" i="2"/>
  <c r="Q4903" i="2" s="1"/>
  <c r="N4904" i="2"/>
  <c r="Q4904" i="2" s="1"/>
  <c r="N4905" i="2"/>
  <c r="Q4905" i="2" s="1"/>
  <c r="N4906" i="2"/>
  <c r="Q4906" i="2" s="1"/>
  <c r="N4907" i="2"/>
  <c r="Q4907" i="2" s="1"/>
  <c r="N4908" i="2"/>
  <c r="Q4908" i="2" s="1"/>
  <c r="N4910" i="2"/>
  <c r="Q4910" i="2" s="1"/>
  <c r="N4911" i="2"/>
  <c r="Q4911" i="2" s="1"/>
  <c r="N4912" i="2"/>
  <c r="Q4912" i="2" s="1"/>
  <c r="N4913" i="2"/>
  <c r="Q4913" i="2" s="1"/>
  <c r="N4914" i="2"/>
  <c r="Q4914" i="2" s="1"/>
  <c r="N4915" i="2"/>
  <c r="Q4915" i="2" s="1"/>
  <c r="N4916" i="2"/>
  <c r="Q4916" i="2" s="1"/>
  <c r="N4917" i="2"/>
  <c r="Q4917" i="2" s="1"/>
  <c r="N4918" i="2"/>
  <c r="Q4918" i="2" s="1"/>
  <c r="N4919" i="2"/>
  <c r="Q4919" i="2" s="1"/>
  <c r="N4920" i="2"/>
  <c r="Q4920" i="2" s="1"/>
  <c r="N4921" i="2"/>
  <c r="Q4921" i="2" s="1"/>
  <c r="N4922" i="2"/>
  <c r="Q4922" i="2" s="1"/>
  <c r="N4924" i="2"/>
  <c r="Q4924" i="2" s="1"/>
  <c r="N4925" i="2"/>
  <c r="Q4925" i="2" s="1"/>
  <c r="N4926" i="2"/>
  <c r="Q4926" i="2" s="1"/>
  <c r="N4927" i="2"/>
  <c r="Q4927" i="2" s="1"/>
  <c r="N4928" i="2"/>
  <c r="Q4928" i="2" s="1"/>
  <c r="N4929" i="2"/>
  <c r="Q4929" i="2" s="1"/>
  <c r="N4930" i="2"/>
  <c r="Q4930" i="2" s="1"/>
  <c r="N4931" i="2"/>
  <c r="Q4931" i="2" s="1"/>
  <c r="N4933" i="2"/>
  <c r="Q4933" i="2" s="1"/>
  <c r="N4934" i="2"/>
  <c r="Q4934" i="2" s="1"/>
  <c r="N4935" i="2"/>
  <c r="Q4935" i="2" s="1"/>
  <c r="N4936" i="2"/>
  <c r="Q4936" i="2" s="1"/>
  <c r="N4938" i="2"/>
  <c r="Q4938" i="2" s="1"/>
  <c r="N4939" i="2"/>
  <c r="Q4939" i="2" s="1"/>
  <c r="N4940" i="2"/>
  <c r="Q4940" i="2" s="1"/>
  <c r="N4941" i="2"/>
  <c r="Q4941" i="2" s="1"/>
  <c r="N4942" i="2"/>
  <c r="Q4942" i="2" s="1"/>
  <c r="N4943" i="2"/>
  <c r="Q4943" i="2" s="1"/>
  <c r="N4944" i="2"/>
  <c r="Q4944" i="2" s="1"/>
  <c r="N4945" i="2"/>
  <c r="Q4945" i="2" s="1"/>
  <c r="N4946" i="2"/>
  <c r="Q4946" i="2" s="1"/>
  <c r="N4947" i="2"/>
  <c r="Q4947" i="2" s="1"/>
  <c r="N4948" i="2"/>
  <c r="Q4948" i="2" s="1"/>
  <c r="N4949" i="2"/>
  <c r="Q4949" i="2" s="1"/>
  <c r="N4950" i="2"/>
  <c r="Q4950" i="2" s="1"/>
  <c r="N4951" i="2"/>
  <c r="Q4951" i="2" s="1"/>
  <c r="N4952" i="2"/>
  <c r="Q4952" i="2" s="1"/>
  <c r="N4953" i="2"/>
  <c r="Q4953" i="2" s="1"/>
  <c r="N4954" i="2"/>
  <c r="Q4954" i="2" s="1"/>
  <c r="N4955" i="2"/>
  <c r="Q4955" i="2" s="1"/>
  <c r="N4956" i="2"/>
  <c r="Q4956" i="2" s="1"/>
  <c r="N4957" i="2"/>
  <c r="Q4957" i="2" s="1"/>
  <c r="N4958" i="2"/>
  <c r="Q4958" i="2" s="1"/>
  <c r="N4959" i="2"/>
  <c r="Q4959" i="2" s="1"/>
  <c r="N4960" i="2"/>
  <c r="Q4960" i="2" s="1"/>
  <c r="N4962" i="2"/>
  <c r="Q4962" i="2" s="1"/>
  <c r="N4963" i="2"/>
  <c r="Q4963" i="2" s="1"/>
  <c r="N4964" i="2"/>
  <c r="Q4964" i="2" s="1"/>
  <c r="N4965" i="2"/>
  <c r="Q4965" i="2" s="1"/>
  <c r="N4966" i="2"/>
  <c r="Q4966" i="2" s="1"/>
  <c r="N4967" i="2"/>
  <c r="Q4967" i="2" s="1"/>
  <c r="N4968" i="2"/>
  <c r="Q4968" i="2" s="1"/>
  <c r="N4970" i="2"/>
  <c r="Q4970" i="2" s="1"/>
  <c r="N4971" i="2"/>
  <c r="Q4971" i="2" s="1"/>
  <c r="N4972" i="2"/>
  <c r="Q4972" i="2" s="1"/>
  <c r="N4973" i="2"/>
  <c r="Q4973" i="2" s="1"/>
  <c r="N4974" i="2"/>
  <c r="Q4974" i="2" s="1"/>
  <c r="N4975" i="2"/>
  <c r="Q4975" i="2" s="1"/>
  <c r="N4976" i="2"/>
  <c r="Q4976" i="2" s="1"/>
  <c r="N4977" i="2"/>
  <c r="Q4977" i="2" s="1"/>
  <c r="N4978" i="2"/>
  <c r="Q4978" i="2" s="1"/>
  <c r="N4980" i="2"/>
  <c r="Q4980" i="2" s="1"/>
  <c r="N4981" i="2"/>
  <c r="Q4981" i="2" s="1"/>
  <c r="N4982" i="2"/>
  <c r="Q4982" i="2" s="1"/>
  <c r="N4983" i="2"/>
  <c r="Q4983" i="2" s="1"/>
  <c r="N4984" i="2"/>
  <c r="Q4984" i="2" s="1"/>
  <c r="N4985" i="2"/>
  <c r="Q4985" i="2" s="1"/>
  <c r="N4986" i="2"/>
  <c r="Q4986" i="2" s="1"/>
  <c r="N4987" i="2"/>
  <c r="Q4987" i="2" s="1"/>
  <c r="N4988" i="2"/>
  <c r="Q4988" i="2" s="1"/>
  <c r="N4989" i="2"/>
  <c r="Q4989" i="2" s="1"/>
  <c r="N4990" i="2"/>
  <c r="Q4990" i="2" s="1"/>
  <c r="N4991" i="2"/>
  <c r="Q4991" i="2" s="1"/>
  <c r="N4992" i="2"/>
  <c r="Q4992" i="2" s="1"/>
  <c r="N4993" i="2"/>
  <c r="Q4993" i="2" s="1"/>
  <c r="N4994" i="2"/>
  <c r="Q4994" i="2" s="1"/>
  <c r="N4995" i="2"/>
  <c r="Q4995" i="2" s="1"/>
  <c r="N4996" i="2"/>
  <c r="Q4996" i="2" s="1"/>
  <c r="N4997" i="2"/>
  <c r="Q4997" i="2" s="1"/>
  <c r="N4998" i="2"/>
  <c r="Q4998" i="2" s="1"/>
  <c r="N4999" i="2"/>
  <c r="Q4999" i="2" s="1"/>
  <c r="N5000" i="2"/>
  <c r="Q5000" i="2" s="1"/>
  <c r="N5001" i="2"/>
  <c r="Q5001" i="2" s="1"/>
  <c r="B4" i="3"/>
  <c r="B3" i="3"/>
  <c r="B2" i="3"/>
  <c r="O98" i="2" s="1"/>
  <c r="B1" i="3"/>
  <c r="N138" i="2" s="1"/>
  <c r="Q138" i="2" s="1"/>
  <c r="O4417" i="2" l="1"/>
  <c r="O3825" i="2"/>
  <c r="O3145" i="2"/>
  <c r="O2881" i="2"/>
  <c r="O4425" i="2"/>
  <c r="O4441" i="2"/>
  <c r="O1281" i="2"/>
  <c r="O1569" i="2"/>
  <c r="O2849" i="2"/>
  <c r="O2273" i="2"/>
  <c r="O4137" i="2"/>
  <c r="O3897" i="2"/>
  <c r="O3761" i="2"/>
  <c r="O4009" i="2"/>
  <c r="O2345" i="2"/>
  <c r="O3993" i="2"/>
  <c r="O3281" i="2"/>
  <c r="O3249" i="2"/>
  <c r="O2049" i="2"/>
  <c r="O617" i="2"/>
  <c r="O3681" i="2"/>
  <c r="O3353" i="2"/>
  <c r="O889" i="2"/>
  <c r="O3425" i="2"/>
  <c r="O4648" i="2"/>
  <c r="O4288" i="2"/>
  <c r="O4272" i="2"/>
  <c r="O3920" i="2"/>
  <c r="O3776" i="2"/>
  <c r="O3576" i="2"/>
  <c r="O3480" i="2"/>
  <c r="O3168" i="2"/>
  <c r="O3008" i="2"/>
  <c r="O2968" i="2"/>
  <c r="O2856" i="2"/>
  <c r="O2744" i="2"/>
  <c r="O2712" i="2"/>
  <c r="O2536" i="2"/>
  <c r="O2328" i="2"/>
  <c r="O2136" i="2"/>
  <c r="O2056" i="2"/>
  <c r="O1880" i="2"/>
  <c r="O1800" i="2"/>
  <c r="O1792" i="2"/>
  <c r="O1680" i="2"/>
  <c r="O1408" i="2"/>
  <c r="O1080" i="2"/>
  <c r="O1000" i="2"/>
  <c r="O952" i="2"/>
  <c r="O648" i="2"/>
  <c r="O552" i="2"/>
  <c r="O400" i="2"/>
  <c r="O200" i="2"/>
  <c r="O88" i="2"/>
  <c r="O4927" i="2"/>
  <c r="O4791" i="2"/>
  <c r="O4575" i="2"/>
  <c r="O4551" i="2"/>
  <c r="O4447" i="2"/>
  <c r="O4439" i="2"/>
  <c r="O4223" i="2"/>
  <c r="O4207" i="2"/>
  <c r="O4191" i="2"/>
  <c r="O4175" i="2"/>
  <c r="O3855" i="2"/>
  <c r="O3847" i="2"/>
  <c r="O3799" i="2"/>
  <c r="O3647" i="2"/>
  <c r="O3631" i="2"/>
  <c r="O3511" i="2"/>
  <c r="O3471" i="2"/>
  <c r="O3431" i="2"/>
  <c r="O3327" i="2"/>
  <c r="O3175" i="2"/>
  <c r="O3127" i="2"/>
  <c r="O2975" i="2"/>
  <c r="O2967" i="2"/>
  <c r="O2935" i="2"/>
  <c r="O2815" i="2"/>
  <c r="O2671" i="2"/>
  <c r="O2655" i="2"/>
  <c r="O2407" i="2"/>
  <c r="O2295" i="2"/>
  <c r="O1895" i="2"/>
  <c r="O1839" i="2"/>
  <c r="O1831" i="2"/>
  <c r="O743" i="2"/>
  <c r="O487" i="2"/>
  <c r="O399" i="2"/>
  <c r="O319" i="2"/>
  <c r="O103" i="2"/>
  <c r="O4998" i="2"/>
  <c r="O4934" i="2"/>
  <c r="O4886" i="2"/>
  <c r="O4710" i="2"/>
  <c r="O4654" i="2"/>
  <c r="O4254" i="2"/>
  <c r="O3870" i="2"/>
  <c r="O3598" i="2"/>
  <c r="O3590" i="2"/>
  <c r="O3206" i="2"/>
  <c r="O3070" i="2"/>
  <c r="O2622" i="2"/>
  <c r="O2598" i="2"/>
  <c r="O2294" i="2"/>
  <c r="O2102" i="2"/>
  <c r="O2046" i="2"/>
  <c r="O1838" i="2"/>
  <c r="O1798" i="2"/>
  <c r="O1702" i="2"/>
  <c r="O1694" i="2"/>
  <c r="O1582" i="2"/>
  <c r="O1134" i="2"/>
  <c r="O1102" i="2"/>
  <c r="O1046" i="2"/>
  <c r="O518" i="2"/>
  <c r="O366" i="2"/>
  <c r="O206" i="2"/>
  <c r="O4861" i="2"/>
  <c r="O4341" i="2"/>
  <c r="O4141" i="2"/>
  <c r="O4125" i="2"/>
  <c r="O3957" i="2"/>
  <c r="O3813" i="2"/>
  <c r="O3653" i="2"/>
  <c r="O3629" i="2"/>
  <c r="O3301" i="2"/>
  <c r="O3173" i="2"/>
  <c r="O3117" i="2"/>
  <c r="O3093" i="2"/>
  <c r="O3053" i="2"/>
  <c r="O2885" i="2"/>
  <c r="O2789" i="2"/>
  <c r="O2765" i="2"/>
  <c r="O2749" i="2"/>
  <c r="O2541" i="2"/>
  <c r="O2373" i="2"/>
  <c r="O2349" i="2"/>
  <c r="O2261" i="2"/>
  <c r="O2245" i="2"/>
  <c r="O1501" i="2"/>
  <c r="O1493" i="2"/>
  <c r="O1333" i="2"/>
  <c r="O1197" i="2"/>
  <c r="O877" i="2"/>
  <c r="O813" i="2"/>
  <c r="O805" i="2"/>
  <c r="O581" i="2"/>
  <c r="O541" i="2"/>
  <c r="O493" i="2"/>
  <c r="O429" i="2"/>
  <c r="O317" i="2"/>
  <c r="O309" i="2"/>
  <c r="O4684" i="2"/>
  <c r="O4492" i="2"/>
  <c r="O4444" i="2"/>
  <c r="O4396" i="2"/>
  <c r="O4204" i="2"/>
  <c r="O4116" i="2"/>
  <c r="O4100" i="2"/>
  <c r="O4076" i="2"/>
  <c r="O4044" i="2"/>
  <c r="O3716" i="2"/>
  <c r="O3588" i="2"/>
  <c r="O3532" i="2"/>
  <c r="O3444" i="2"/>
  <c r="O3428" i="2"/>
  <c r="O2932" i="2"/>
  <c r="O2908" i="2"/>
  <c r="O2644" i="2"/>
  <c r="O2580" i="2"/>
  <c r="O2500" i="2"/>
  <c r="O2316" i="2"/>
  <c r="O2180" i="2"/>
  <c r="O2060" i="2"/>
  <c r="O1996" i="2"/>
  <c r="O1788" i="2"/>
  <c r="O1396" i="2"/>
  <c r="O1372" i="2"/>
  <c r="O1220" i="2"/>
  <c r="O932" i="2"/>
  <c r="O924" i="2"/>
  <c r="O812" i="2"/>
  <c r="O660" i="2"/>
  <c r="O620" i="2"/>
  <c r="O180" i="2"/>
  <c r="O156" i="2"/>
  <c r="O4" i="2"/>
  <c r="O4947" i="2"/>
  <c r="O4835" i="2"/>
  <c r="O4163" i="2"/>
  <c r="O3691" i="2"/>
  <c r="O3667" i="2"/>
  <c r="O3659" i="2"/>
  <c r="O3611" i="2"/>
  <c r="O3571" i="2"/>
  <c r="O3483" i="2"/>
  <c r="O3395" i="2"/>
  <c r="O3219" i="2"/>
  <c r="O2291" i="2"/>
  <c r="O2267" i="2"/>
  <c r="O2059" i="2"/>
  <c r="O1923" i="2"/>
  <c r="O1851" i="2"/>
  <c r="O1843" i="2"/>
  <c r="O1787" i="2"/>
  <c r="O1675" i="2"/>
  <c r="O1419" i="2"/>
  <c r="O1227" i="2"/>
  <c r="O835" i="2"/>
  <c r="O811" i="2"/>
  <c r="O723" i="2"/>
  <c r="O539" i="2"/>
  <c r="O403" i="2"/>
  <c r="O203" i="2"/>
  <c r="O179" i="2"/>
  <c r="O4922" i="2"/>
  <c r="O4850" i="2"/>
  <c r="O4730" i="2"/>
  <c r="O4642" i="2"/>
  <c r="O4530" i="2"/>
  <c r="O4042" i="2"/>
  <c r="O3890" i="2"/>
  <c r="O3698" i="2"/>
  <c r="O3594" i="2"/>
  <c r="O3530" i="2"/>
  <c r="O3442" i="2"/>
  <c r="O3298" i="2"/>
  <c r="O3210" i="2"/>
  <c r="O3066" i="2"/>
  <c r="O2962" i="2"/>
  <c r="O2898" i="2"/>
  <c r="O2746" i="2"/>
  <c r="O2706" i="2"/>
  <c r="O2698" i="2"/>
  <c r="O2690" i="2"/>
  <c r="O2538" i="2"/>
  <c r="O2482" i="2"/>
  <c r="O2426" i="2"/>
  <c r="O2386" i="2"/>
  <c r="O2162" i="2"/>
  <c r="O1794" i="2"/>
  <c r="O1666" i="2"/>
  <c r="O1522" i="2"/>
  <c r="O1370" i="2"/>
  <c r="O1178" i="2"/>
  <c r="O994" i="2"/>
  <c r="O954" i="2"/>
  <c r="O178" i="2"/>
  <c r="N4969" i="2"/>
  <c r="Q4969" i="2" s="1"/>
  <c r="N4961" i="2"/>
  <c r="Q4961" i="2" s="1"/>
  <c r="N4937" i="2"/>
  <c r="Q4937" i="2" s="1"/>
  <c r="N4801" i="2"/>
  <c r="Q4801" i="2" s="1"/>
  <c r="N4777" i="2"/>
  <c r="Q4777" i="2" s="1"/>
  <c r="N4577" i="2"/>
  <c r="Q4577" i="2" s="1"/>
  <c r="N4449" i="2"/>
  <c r="Q4449" i="2" s="1"/>
  <c r="N4369" i="2"/>
  <c r="Q4369" i="2" s="1"/>
  <c r="N4265" i="2"/>
  <c r="Q4265" i="2" s="1"/>
  <c r="N3833" i="2"/>
  <c r="Q3833" i="2" s="1"/>
  <c r="N3817" i="2"/>
  <c r="Q3817" i="2" s="1"/>
  <c r="N2945" i="2"/>
  <c r="Q2945" i="2" s="1"/>
  <c r="N2897" i="2"/>
  <c r="Q2897" i="2" s="1"/>
  <c r="N2857" i="2"/>
  <c r="Q2857" i="2" s="1"/>
  <c r="N2561" i="2"/>
  <c r="Q2561" i="2" s="1"/>
  <c r="N2529" i="2"/>
  <c r="Q2529" i="2" s="1"/>
  <c r="N2329" i="2"/>
  <c r="Q2329" i="2" s="1"/>
  <c r="N2201" i="2"/>
  <c r="Q2201" i="2" s="1"/>
  <c r="N2177" i="2"/>
  <c r="Q2177" i="2" s="1"/>
  <c r="N2161" i="2"/>
  <c r="Q2161" i="2" s="1"/>
  <c r="N2089" i="2"/>
  <c r="Q2089" i="2" s="1"/>
  <c r="N2041" i="2"/>
  <c r="Q2041" i="2" s="1"/>
  <c r="N2009" i="2"/>
  <c r="Q2009" i="2" s="1"/>
  <c r="N1969" i="2"/>
  <c r="Q1969" i="2" s="1"/>
  <c r="N1897" i="2"/>
  <c r="Q1897" i="2" s="1"/>
  <c r="N1865" i="2"/>
  <c r="Q1865" i="2" s="1"/>
  <c r="N1745" i="2"/>
  <c r="Q1745" i="2" s="1"/>
  <c r="N1489" i="2"/>
  <c r="Q1489" i="2" s="1"/>
  <c r="N1217" i="2"/>
  <c r="Q1217" i="2" s="1"/>
  <c r="N1185" i="2"/>
  <c r="Q1185" i="2" s="1"/>
  <c r="N1169" i="2"/>
  <c r="Q1169" i="2" s="1"/>
  <c r="N1073" i="2"/>
  <c r="Q1073" i="2" s="1"/>
  <c r="N929" i="2"/>
  <c r="Q929" i="2" s="1"/>
  <c r="N873" i="2"/>
  <c r="Q873" i="2" s="1"/>
  <c r="N481" i="2"/>
  <c r="Q481" i="2" s="1"/>
  <c r="N425" i="2"/>
  <c r="Q425" i="2" s="1"/>
  <c r="N4848" i="2"/>
  <c r="Q4848" i="2" s="1"/>
  <c r="N4840" i="2"/>
  <c r="Q4840" i="2" s="1"/>
  <c r="N4728" i="2"/>
  <c r="Q4728" i="2" s="1"/>
  <c r="N4440" i="2"/>
  <c r="Q4440" i="2" s="1"/>
  <c r="N4416" i="2"/>
  <c r="Q4416" i="2" s="1"/>
  <c r="N4072" i="2"/>
  <c r="Q4072" i="2" s="1"/>
  <c r="N4016" i="2"/>
  <c r="Q4016" i="2" s="1"/>
  <c r="N3392" i="2"/>
  <c r="Q3392" i="2" s="1"/>
  <c r="N3256" i="2"/>
  <c r="Q3256" i="2" s="1"/>
  <c r="N3024" i="2"/>
  <c r="Q3024" i="2" s="1"/>
  <c r="N2720" i="2"/>
  <c r="Q2720" i="2" s="1"/>
  <c r="N2544" i="2"/>
  <c r="Q2544" i="2" s="1"/>
  <c r="N2144" i="2"/>
  <c r="Q2144" i="2" s="1"/>
  <c r="N1864" i="2"/>
  <c r="Q1864" i="2" s="1"/>
  <c r="N1768" i="2"/>
  <c r="Q1768" i="2" s="1"/>
  <c r="N1712" i="2"/>
  <c r="Q1712" i="2" s="1"/>
  <c r="N1648" i="2"/>
  <c r="Q1648" i="2" s="1"/>
  <c r="N1608" i="2"/>
  <c r="Q1608" i="2" s="1"/>
  <c r="N1344" i="2"/>
  <c r="Q1344" i="2" s="1"/>
  <c r="N1304" i="2"/>
  <c r="Q1304" i="2" s="1"/>
  <c r="N816" i="2"/>
  <c r="Q816" i="2" s="1"/>
  <c r="N784" i="2"/>
  <c r="Q784" i="2" s="1"/>
  <c r="N736" i="2"/>
  <c r="Q736" i="2" s="1"/>
  <c r="N696" i="2"/>
  <c r="Q696" i="2" s="1"/>
  <c r="N600" i="2"/>
  <c r="Q600" i="2" s="1"/>
  <c r="N32" i="2"/>
  <c r="Q32" i="2" s="1"/>
  <c r="N4535" i="2"/>
  <c r="Q4535" i="2" s="1"/>
  <c r="N4503" i="2"/>
  <c r="Q4503" i="2" s="1"/>
  <c r="N4447" i="2"/>
  <c r="Q4447" i="2" s="1"/>
  <c r="N4351" i="2"/>
  <c r="Q4351" i="2" s="1"/>
  <c r="N4335" i="2"/>
  <c r="Q4335" i="2" s="1"/>
  <c r="N4103" i="2"/>
  <c r="Q4103" i="2" s="1"/>
  <c r="N3975" i="2"/>
  <c r="Q3975" i="2" s="1"/>
  <c r="N3911" i="2"/>
  <c r="Q3911" i="2" s="1"/>
  <c r="N3719" i="2"/>
  <c r="Q3719" i="2" s="1"/>
  <c r="N3527" i="2"/>
  <c r="Q3527" i="2" s="1"/>
  <c r="N3455" i="2"/>
  <c r="Q3455" i="2" s="1"/>
  <c r="N3431" i="2"/>
  <c r="Q3431" i="2" s="1"/>
  <c r="N3375" i="2"/>
  <c r="Q3375" i="2" s="1"/>
  <c r="N2895" i="2"/>
  <c r="Q2895" i="2" s="1"/>
  <c r="N2879" i="2"/>
  <c r="Q2879" i="2" s="1"/>
  <c r="N2751" i="2"/>
  <c r="Q2751" i="2" s="1"/>
  <c r="N2639" i="2"/>
  <c r="Q2639" i="2" s="1"/>
  <c r="N2551" i="2"/>
  <c r="Q2551" i="2" s="1"/>
  <c r="N2343" i="2"/>
  <c r="Q2343" i="2" s="1"/>
  <c r="N2335" i="2"/>
  <c r="Q2335" i="2" s="1"/>
  <c r="N2199" i="2"/>
  <c r="Q2199" i="2" s="1"/>
  <c r="N2071" i="2"/>
  <c r="Q2071" i="2" s="1"/>
  <c r="N1799" i="2"/>
  <c r="Q1799" i="2" s="1"/>
  <c r="N1775" i="2"/>
  <c r="Q1775" i="2" s="1"/>
  <c r="N1631" i="2"/>
  <c r="Q1631" i="2" s="1"/>
  <c r="N1199" i="2"/>
  <c r="Q1199" i="2" s="1"/>
  <c r="N1191" i="2"/>
  <c r="Q1191" i="2" s="1"/>
  <c r="N1111" i="2"/>
  <c r="Q1111" i="2" s="1"/>
  <c r="N767" i="2"/>
  <c r="Q767" i="2" s="1"/>
  <c r="N183" i="2"/>
  <c r="Q183" i="2" s="1"/>
  <c r="N55" i="2"/>
  <c r="Q55" i="2" s="1"/>
  <c r="N4790" i="2"/>
  <c r="Q4790" i="2" s="1"/>
  <c r="N4750" i="2"/>
  <c r="Q4750" i="2" s="1"/>
  <c r="N4558" i="2"/>
  <c r="Q4558" i="2" s="1"/>
  <c r="N4342" i="2"/>
  <c r="Q4342" i="2" s="1"/>
  <c r="N4294" i="2"/>
  <c r="Q4294" i="2" s="1"/>
  <c r="N3870" i="2"/>
  <c r="Q3870" i="2" s="1"/>
  <c r="N3118" i="2"/>
  <c r="Q3118" i="2" s="1"/>
  <c r="N3070" i="2"/>
  <c r="Q3070" i="2" s="1"/>
  <c r="N3014" i="2"/>
  <c r="Q3014" i="2" s="1"/>
  <c r="N2974" i="2"/>
  <c r="Q2974" i="2" s="1"/>
  <c r="N2902" i="2"/>
  <c r="Q2902" i="2" s="1"/>
  <c r="N2510" i="2"/>
  <c r="Q2510" i="2" s="1"/>
  <c r="N2302" i="2"/>
  <c r="Q2302" i="2" s="1"/>
  <c r="N2110" i="2"/>
  <c r="Q2110" i="2" s="1"/>
  <c r="N1830" i="2"/>
  <c r="Q1830" i="2" s="1"/>
  <c r="N1574" i="2"/>
  <c r="Q1574" i="2" s="1"/>
  <c r="N1246" i="2"/>
  <c r="Q1246" i="2" s="1"/>
  <c r="N1174" i="2"/>
  <c r="Q1174" i="2" s="1"/>
  <c r="N998" i="2"/>
  <c r="Q998" i="2" s="1"/>
  <c r="N918" i="2"/>
  <c r="Q918" i="2" s="1"/>
  <c r="N854" i="2"/>
  <c r="Q854" i="2" s="1"/>
  <c r="N510" i="2"/>
  <c r="Q510" i="2" s="1"/>
  <c r="N374" i="2"/>
  <c r="Q374" i="2" s="1"/>
  <c r="N222" i="2"/>
  <c r="Q222" i="2" s="1"/>
  <c r="N206" i="2"/>
  <c r="Q206" i="2" s="1"/>
  <c r="N4909" i="2"/>
  <c r="Q4909" i="2" s="1"/>
  <c r="N4869" i="2"/>
  <c r="Q4869" i="2" s="1"/>
  <c r="N4821" i="2"/>
  <c r="Q4821" i="2" s="1"/>
  <c r="N4757" i="2"/>
  <c r="Q4757" i="2" s="1"/>
  <c r="N4605" i="2"/>
  <c r="Q4605" i="2" s="1"/>
  <c r="N4597" i="2"/>
  <c r="Q4597" i="2" s="1"/>
  <c r="N4565" i="2"/>
  <c r="Q4565" i="2" s="1"/>
  <c r="N4357" i="2"/>
  <c r="Q4357" i="2" s="1"/>
  <c r="N4301" i="2"/>
  <c r="Q4301" i="2" s="1"/>
  <c r="N4221" i="2"/>
  <c r="Q4221" i="2" s="1"/>
  <c r="N4061" i="2"/>
  <c r="Q4061" i="2" s="1"/>
  <c r="N3741" i="2"/>
  <c r="Q3741" i="2" s="1"/>
  <c r="N3733" i="2"/>
  <c r="Q3733" i="2" s="1"/>
  <c r="N3581" i="2"/>
  <c r="Q3581" i="2" s="1"/>
  <c r="N3373" i="2"/>
  <c r="Q3373" i="2" s="1"/>
  <c r="N3365" i="2"/>
  <c r="Q3365" i="2" s="1"/>
  <c r="N3237" i="2"/>
  <c r="Q3237" i="2" s="1"/>
  <c r="N3125" i="2"/>
  <c r="Q3125" i="2" s="1"/>
  <c r="N3109" i="2"/>
  <c r="Q3109" i="2" s="1"/>
  <c r="N3053" i="2"/>
  <c r="Q3053" i="2" s="1"/>
  <c r="N3029" i="2"/>
  <c r="Q3029" i="2" s="1"/>
  <c r="N2669" i="2"/>
  <c r="Q2669" i="2" s="1"/>
  <c r="N2629" i="2"/>
  <c r="Q2629" i="2" s="1"/>
  <c r="N2605" i="2"/>
  <c r="Q2605" i="2" s="1"/>
  <c r="N2397" i="2"/>
  <c r="Q2397" i="2" s="1"/>
  <c r="N2061" i="2"/>
  <c r="Q2061" i="2" s="1"/>
  <c r="N1885" i="2"/>
  <c r="Q1885" i="2" s="1"/>
  <c r="N1805" i="2"/>
  <c r="Q1805" i="2" s="1"/>
  <c r="N1725" i="2"/>
  <c r="Q1725" i="2" s="1"/>
  <c r="N1333" i="2"/>
  <c r="Q1333" i="2" s="1"/>
  <c r="N1205" i="2"/>
  <c r="Q1205" i="2" s="1"/>
  <c r="N1045" i="2"/>
  <c r="Q1045" i="2" s="1"/>
  <c r="N1005" i="2"/>
  <c r="Q1005" i="2" s="1"/>
  <c r="N869" i="2"/>
  <c r="Q869" i="2" s="1"/>
  <c r="N861" i="2"/>
  <c r="Q861" i="2" s="1"/>
  <c r="N605" i="2"/>
  <c r="Q605" i="2" s="1"/>
  <c r="N589" i="2"/>
  <c r="Q589" i="2" s="1"/>
  <c r="N501" i="2"/>
  <c r="Q501" i="2" s="1"/>
  <c r="N157" i="2"/>
  <c r="Q157" i="2" s="1"/>
  <c r="N4932" i="2"/>
  <c r="Q4932" i="2" s="1"/>
  <c r="N4596" i="2"/>
  <c r="Q4596" i="2" s="1"/>
  <c r="N4460" i="2"/>
  <c r="Q4460" i="2" s="1"/>
  <c r="N4084" i="2"/>
  <c r="Q4084" i="2" s="1"/>
  <c r="N4020" i="2"/>
  <c r="Q4020" i="2" s="1"/>
  <c r="N3972" i="2"/>
  <c r="Q3972" i="2" s="1"/>
  <c r="N3916" i="2"/>
  <c r="Q3916" i="2" s="1"/>
  <c r="N3796" i="2"/>
  <c r="Q3796" i="2" s="1"/>
  <c r="N3660" i="2"/>
  <c r="Q3660" i="2" s="1"/>
  <c r="N3164" i="2"/>
  <c r="Q3164" i="2" s="1"/>
  <c r="N3084" i="2"/>
  <c r="Q3084" i="2" s="1"/>
  <c r="N3028" i="2"/>
  <c r="Q3028" i="2" s="1"/>
  <c r="N3012" i="2"/>
  <c r="Q3012" i="2" s="1"/>
  <c r="N2956" i="2"/>
  <c r="Q2956" i="2" s="1"/>
  <c r="N2892" i="2"/>
  <c r="Q2892" i="2" s="1"/>
  <c r="N2524" i="2"/>
  <c r="Q2524" i="2" s="1"/>
  <c r="N2372" i="2"/>
  <c r="Q2372" i="2" s="1"/>
  <c r="N2276" i="2"/>
  <c r="Q2276" i="2" s="1"/>
  <c r="N1996" i="2"/>
  <c r="Q1996" i="2" s="1"/>
  <c r="N1876" i="2"/>
  <c r="Q1876" i="2" s="1"/>
  <c r="N1844" i="2"/>
  <c r="Q1844" i="2" s="1"/>
  <c r="N1836" i="2"/>
  <c r="Q1836" i="2" s="1"/>
  <c r="N1780" i="2"/>
  <c r="Q1780" i="2" s="1"/>
  <c r="N1692" i="2"/>
  <c r="Q1692" i="2" s="1"/>
  <c r="N1268" i="2"/>
  <c r="Q1268" i="2" s="1"/>
  <c r="N1212" i="2"/>
  <c r="Q1212" i="2" s="1"/>
  <c r="N1196" i="2"/>
  <c r="Q1196" i="2" s="1"/>
  <c r="N812" i="2"/>
  <c r="Q812" i="2" s="1"/>
  <c r="N780" i="2"/>
  <c r="Q780" i="2" s="1"/>
  <c r="N660" i="2"/>
  <c r="Q660" i="2" s="1"/>
  <c r="N244" i="2"/>
  <c r="Q244" i="2" s="1"/>
  <c r="N60" i="2"/>
  <c r="Q60" i="2" s="1"/>
  <c r="N4979" i="2"/>
  <c r="Q4979" i="2" s="1"/>
  <c r="N4923" i="2"/>
  <c r="Q4923" i="2" s="1"/>
  <c r="N4747" i="2"/>
  <c r="Q4747" i="2" s="1"/>
  <c r="N4523" i="2"/>
  <c r="Q4523" i="2" s="1"/>
  <c r="N4491" i="2"/>
  <c r="Q4491" i="2" s="1"/>
  <c r="N4259" i="2"/>
  <c r="Q4259" i="2" s="1"/>
  <c r="N4171" i="2"/>
  <c r="Q4171" i="2" s="1"/>
  <c r="N4139" i="2"/>
  <c r="Q4139" i="2" s="1"/>
  <c r="N3851" i="2"/>
  <c r="Q3851" i="2" s="1"/>
  <c r="N3827" i="2"/>
  <c r="Q3827" i="2" s="1"/>
  <c r="N3683" i="2"/>
  <c r="Q3683" i="2" s="1"/>
  <c r="N3651" i="2"/>
  <c r="Q3651" i="2" s="1"/>
  <c r="N3467" i="2"/>
  <c r="Q3467" i="2" s="1"/>
  <c r="N3139" i="2"/>
  <c r="Q3139" i="2" s="1"/>
  <c r="N3131" i="2"/>
  <c r="Q3131" i="2" s="1"/>
  <c r="N2955" i="2"/>
  <c r="Q2955" i="2" s="1"/>
  <c r="N2587" i="2"/>
  <c r="Q2587" i="2" s="1"/>
  <c r="N2427" i="2"/>
  <c r="Q2427" i="2" s="1"/>
  <c r="N2403" i="2"/>
  <c r="Q2403" i="2" s="1"/>
  <c r="N2323" i="2"/>
  <c r="Q2323" i="2" s="1"/>
  <c r="N2171" i="2"/>
  <c r="Q2171" i="2" s="1"/>
  <c r="N2155" i="2"/>
  <c r="Q2155" i="2" s="1"/>
  <c r="N2139" i="2"/>
  <c r="Q2139" i="2" s="1"/>
  <c r="N2019" i="2"/>
  <c r="Q2019" i="2" s="1"/>
  <c r="N1907" i="2"/>
  <c r="Q1907" i="2" s="1"/>
  <c r="N1779" i="2"/>
  <c r="Q1779" i="2" s="1"/>
  <c r="N1523" i="2"/>
  <c r="Q1523" i="2" s="1"/>
  <c r="N843" i="2"/>
  <c r="Q843" i="2" s="1"/>
  <c r="N763" i="2"/>
  <c r="Q763" i="2" s="1"/>
  <c r="N707" i="2"/>
  <c r="Q707" i="2" s="1"/>
  <c r="N515" i="2"/>
  <c r="Q515" i="2" s="1"/>
  <c r="N267" i="2"/>
  <c r="Q267" i="2" s="1"/>
  <c r="N243" i="2"/>
  <c r="Q243" i="2" s="1"/>
  <c r="N219" i="2"/>
  <c r="Q219" i="2" s="1"/>
  <c r="N163" i="2"/>
  <c r="Q163" i="2" s="1"/>
  <c r="N4402" i="2"/>
  <c r="Q4402" i="2" s="1"/>
  <c r="N4266" i="2"/>
  <c r="Q4266" i="2" s="1"/>
  <c r="N3978" i="2"/>
  <c r="Q3978" i="2" s="1"/>
  <c r="N3882" i="2"/>
  <c r="Q3882" i="2" s="1"/>
  <c r="N3642" i="2"/>
  <c r="Q3642" i="2" s="1"/>
  <c r="N3514" i="2"/>
  <c r="Q3514" i="2" s="1"/>
  <c r="N3482" i="2"/>
  <c r="Q3482" i="2" s="1"/>
  <c r="N3330" i="2"/>
  <c r="Q3330" i="2" s="1"/>
  <c r="N3170" i="2"/>
  <c r="Q3170" i="2" s="1"/>
  <c r="N2874" i="2"/>
  <c r="Q2874" i="2" s="1"/>
  <c r="N2442" i="2"/>
  <c r="Q2442" i="2" s="1"/>
  <c r="N2354" i="2"/>
  <c r="Q2354" i="2" s="1"/>
  <c r="N2274" i="2"/>
  <c r="Q2274" i="2" s="1"/>
  <c r="N2194" i="2"/>
  <c r="Q2194" i="2" s="1"/>
  <c r="N1858" i="2"/>
  <c r="Q1858" i="2" s="1"/>
  <c r="N1850" i="2"/>
  <c r="Q1850" i="2" s="1"/>
  <c r="N1578" i="2"/>
  <c r="Q1578" i="2" s="1"/>
  <c r="N1562" i="2"/>
  <c r="Q1562" i="2" s="1"/>
  <c r="N1090" i="2"/>
  <c r="Q1090" i="2" s="1"/>
  <c r="N954" i="2"/>
  <c r="Q954" i="2" s="1"/>
  <c r="N882" i="2"/>
  <c r="Q882" i="2" s="1"/>
  <c r="N818" i="2"/>
  <c r="Q818" i="2" s="1"/>
  <c r="N530" i="2"/>
  <c r="Q530" i="2" s="1"/>
  <c r="N482" i="2"/>
  <c r="Q482" i="2" s="1"/>
  <c r="N322" i="2"/>
  <c r="Q322" i="2" s="1"/>
  <c r="B8" i="3" l="1"/>
  <c r="X3683" i="2" s="1"/>
  <c r="Y3683" i="2" s="1"/>
  <c r="B7" i="3"/>
  <c r="X2329" i="2" l="1"/>
  <c r="Y2329" i="2" s="1"/>
  <c r="X2343" i="2"/>
  <c r="Y2343" i="2" s="1"/>
  <c r="X1885" i="2"/>
  <c r="Y1885" i="2" s="1"/>
  <c r="X2323" i="2"/>
  <c r="Y2323" i="2" s="1"/>
  <c r="X2201" i="2"/>
  <c r="Y2201" i="2" s="1"/>
  <c r="X2335" i="2"/>
  <c r="Y2335" i="2" s="1"/>
  <c r="X1805" i="2"/>
  <c r="Y1805" i="2" s="1"/>
  <c r="X2171" i="2"/>
  <c r="Y2171" i="2" s="1"/>
  <c r="X1745" i="2"/>
  <c r="Y1745" i="2" s="1"/>
  <c r="X767" i="2"/>
  <c r="Y767" i="2" s="1"/>
  <c r="X589" i="2"/>
  <c r="Y589" i="2" s="1"/>
  <c r="X707" i="2"/>
  <c r="Y707" i="2" s="1"/>
  <c r="X425" i="2"/>
  <c r="Y425" i="2" s="1"/>
  <c r="X3118" i="2"/>
  <c r="Y3118" i="2" s="1"/>
  <c r="X3916" i="2"/>
  <c r="Y3916" i="2" s="1"/>
  <c r="X3882" i="2"/>
  <c r="Y3882" i="2" s="1"/>
  <c r="X3256" i="2"/>
  <c r="Y3256" i="2" s="1"/>
  <c r="X1574" i="2"/>
  <c r="Y1574" i="2" s="1"/>
  <c r="X2524" i="2"/>
  <c r="Y2524" i="2" s="1"/>
  <c r="X2274" i="2"/>
  <c r="Y2274" i="2" s="1"/>
  <c r="X1608" i="2"/>
  <c r="Y1608" i="2" s="1"/>
  <c r="X1246" i="2"/>
  <c r="Y1246" i="2" s="1"/>
  <c r="X2372" i="2"/>
  <c r="Y2372" i="2" s="1"/>
  <c r="X2194" i="2"/>
  <c r="Y2194" i="2" s="1"/>
  <c r="X1344" i="2"/>
  <c r="Y1344" i="2" s="1"/>
  <c r="X4909" i="2"/>
  <c r="Y4909" i="2" s="1"/>
  <c r="X1212" i="2"/>
  <c r="Y1212" i="2" s="1"/>
  <c r="X530" i="2"/>
  <c r="Y530" i="2" s="1"/>
  <c r="X4503" i="2"/>
  <c r="Y4503" i="2" s="1"/>
  <c r="X4221" i="2"/>
  <c r="Y4221" i="2" s="1"/>
  <c r="X4747" i="2"/>
  <c r="Y4747" i="2" s="1"/>
  <c r="X1897" i="2"/>
  <c r="Y1897" i="2" s="1"/>
  <c r="X1191" i="2"/>
  <c r="Y1191" i="2" s="1"/>
  <c r="X861" i="2"/>
  <c r="Y861" i="2" s="1"/>
  <c r="X843" i="2"/>
  <c r="Y843" i="2" s="1"/>
  <c r="X1865" i="2"/>
  <c r="Y1865" i="2" s="1"/>
  <c r="X1111" i="2"/>
  <c r="Y1111" i="2" s="1"/>
  <c r="X605" i="2"/>
  <c r="Y605" i="2" s="1"/>
  <c r="X763" i="2"/>
  <c r="Y763" i="2" s="1"/>
  <c r="X481" i="2"/>
  <c r="Y481" i="2" s="1"/>
  <c r="X3870" i="2"/>
  <c r="Y3870" i="2" s="1"/>
  <c r="X3972" i="2"/>
  <c r="Y3972" i="2" s="1"/>
  <c r="X3978" i="2"/>
  <c r="Y3978" i="2" s="1"/>
  <c r="X3392" i="2"/>
  <c r="Y3392" i="2" s="1"/>
  <c r="X1830" i="2"/>
  <c r="Y1830" i="2" s="1"/>
  <c r="X2892" i="2"/>
  <c r="Y2892" i="2" s="1"/>
  <c r="X2354" i="2"/>
  <c r="Y2354" i="2" s="1"/>
  <c r="X1648" i="2"/>
  <c r="Y1648" i="2" s="1"/>
  <c r="X222" i="2"/>
  <c r="Y222" i="2" s="1"/>
  <c r="X1692" i="2"/>
  <c r="Y1692" i="2" s="1"/>
  <c r="X882" i="2"/>
  <c r="Y882" i="2" s="1"/>
  <c r="X32" i="2"/>
  <c r="Y32" i="2" s="1"/>
  <c r="X206" i="2"/>
  <c r="Y206" i="2" s="1"/>
  <c r="X1268" i="2"/>
  <c r="Y1268" i="2" s="1"/>
  <c r="X818" i="2"/>
  <c r="Y818" i="2" s="1"/>
  <c r="X4535" i="2"/>
  <c r="Y4535" i="2" s="1"/>
  <c r="X4301" i="2"/>
  <c r="Y4301" i="2" s="1"/>
  <c r="X4923" i="2"/>
  <c r="Y4923" i="2" s="1"/>
  <c r="X4369" i="2"/>
  <c r="Y4369" i="2" s="1"/>
  <c r="X3527" i="2"/>
  <c r="Y3527" i="2" s="1"/>
  <c r="X3125" i="2"/>
  <c r="Y3125" i="2" s="1"/>
  <c r="X4994" i="2"/>
  <c r="Y4994" i="2" s="1"/>
  <c r="X4656" i="2"/>
  <c r="Y4656" i="2" s="1"/>
  <c r="X4298" i="2"/>
  <c r="Y4298" i="2" s="1"/>
  <c r="X3970" i="2"/>
  <c r="Y3970" i="2" s="1"/>
  <c r="X4798" i="2"/>
  <c r="Y4798" i="2" s="1"/>
  <c r="X4470" i="2"/>
  <c r="Y4470" i="2" s="1"/>
  <c r="X4148" i="2"/>
  <c r="Y4148" i="2" s="1"/>
  <c r="X3802" i="2"/>
  <c r="Y3802" i="2" s="1"/>
  <c r="X4640" i="2"/>
  <c r="Y4640" i="2" s="1"/>
  <c r="X4273" i="2"/>
  <c r="Y4273" i="2" s="1"/>
  <c r="X3930" i="2"/>
  <c r="Y3930" i="2" s="1"/>
  <c r="X4704" i="2"/>
  <c r="Y4704" i="2" s="1"/>
  <c r="X4376" i="2"/>
  <c r="Y4376" i="2" s="1"/>
  <c r="X4005" i="2"/>
  <c r="Y4005" i="2" s="1"/>
  <c r="X3785" i="2"/>
  <c r="Y3785" i="2" s="1"/>
  <c r="X4624" i="2"/>
  <c r="Y4624" i="2" s="1"/>
  <c r="X4289" i="2"/>
  <c r="Y4289" i="2" s="1"/>
  <c r="X3954" i="2"/>
  <c r="Y3954" i="2" s="1"/>
  <c r="X3810" i="2"/>
  <c r="Y3810" i="2" s="1"/>
  <c r="X3419" i="2"/>
  <c r="Y3419" i="2" s="1"/>
  <c r="X3067" i="2"/>
  <c r="Y3067" i="2" s="1"/>
  <c r="X2826" i="2"/>
  <c r="Y2826" i="2" s="1"/>
  <c r="X2621" i="2"/>
  <c r="Y2621" i="2" s="1"/>
  <c r="X2411" i="2"/>
  <c r="Y2411" i="2" s="1"/>
  <c r="X2198" i="2"/>
  <c r="Y2198" i="2" s="1"/>
  <c r="X1966" i="2"/>
  <c r="Y1966" i="2" s="1"/>
  <c r="X4828" i="2"/>
  <c r="Y4828" i="2" s="1"/>
  <c r="X4636" i="2"/>
  <c r="Y4636" i="2" s="1"/>
  <c r="X4438" i="2"/>
  <c r="Y4438" i="2" s="1"/>
  <c r="X4242" i="2"/>
  <c r="Y4242" i="2" s="1"/>
  <c r="X4051" i="2"/>
  <c r="Y4051" i="2" s="1"/>
  <c r="X3884" i="2"/>
  <c r="Y3884" i="2" s="1"/>
  <c r="X3537" i="2"/>
  <c r="Y3537" i="2" s="1"/>
  <c r="X4964" i="2"/>
  <c r="Y4964" i="2" s="1"/>
  <c r="X4768" i="2"/>
  <c r="Y4768" i="2" s="1"/>
  <c r="X4576" i="2"/>
  <c r="Y4576" i="2" s="1"/>
  <c r="X4372" i="2"/>
  <c r="Y4372" i="2" s="1"/>
  <c r="X4177" i="2"/>
  <c r="Y4177" i="2" s="1"/>
  <c r="X3976" i="2"/>
  <c r="Y3976" i="2" s="1"/>
  <c r="X3832" i="2"/>
  <c r="Y3832" i="2" s="1"/>
  <c r="X2672" i="2"/>
  <c r="Y2672" i="2" s="1"/>
  <c r="X4811" i="2"/>
  <c r="Y4811" i="2" s="1"/>
  <c r="X4593" i="2"/>
  <c r="Y4593" i="2" s="1"/>
  <c r="X4380" i="2"/>
  <c r="Y4380" i="2" s="1"/>
  <c r="X4160" i="2"/>
  <c r="Y4160" i="2" s="1"/>
  <c r="X3942" i="2"/>
  <c r="Y3942" i="2" s="1"/>
  <c r="X3411" i="2"/>
  <c r="Y3411" i="2" s="1"/>
  <c r="X3050" i="2"/>
  <c r="Y3050" i="2" s="1"/>
  <c r="X2818" i="2"/>
  <c r="Y2818" i="2" s="1"/>
  <c r="X2613" i="2"/>
  <c r="Y2613" i="2" s="1"/>
  <c r="X2393" i="2"/>
  <c r="Y2393" i="2" s="1"/>
  <c r="X2181" i="2"/>
  <c r="Y2181" i="2" s="1"/>
  <c r="X1983" i="2"/>
  <c r="Y1983" i="2" s="1"/>
  <c r="X1837" i="2"/>
  <c r="Y1837" i="2" s="1"/>
  <c r="X1698" i="2"/>
  <c r="Y1698" i="2" s="1"/>
  <c r="X1547" i="2"/>
  <c r="Y1547" i="2" s="1"/>
  <c r="X1425" i="2"/>
  <c r="Y1425" i="2" s="1"/>
  <c r="X1294" i="2"/>
  <c r="Y1294" i="2" s="1"/>
  <c r="X1155" i="2"/>
  <c r="Y1155" i="2" s="1"/>
  <c r="X1015" i="2"/>
  <c r="Y1015" i="2" s="1"/>
  <c r="X881" i="2"/>
  <c r="Y881" i="2" s="1"/>
  <c r="X749" i="2"/>
  <c r="Y749" i="2" s="1"/>
  <c r="X609" i="2"/>
  <c r="Y609" i="2" s="1"/>
  <c r="X472" i="2"/>
  <c r="Y472" i="2" s="1"/>
  <c r="X334" i="2"/>
  <c r="Y334" i="2" s="1"/>
  <c r="X199" i="2"/>
  <c r="Y199" i="2" s="1"/>
  <c r="X67" i="2"/>
  <c r="Y67" i="2" s="1"/>
  <c r="X3545" i="2"/>
  <c r="Y3545" i="2" s="1"/>
  <c r="X3154" i="2"/>
  <c r="Y3154" i="2" s="1"/>
  <c r="X2876" i="2"/>
  <c r="Y2876" i="2" s="1"/>
  <c r="X2688" i="2"/>
  <c r="Y2688" i="2" s="1"/>
  <c r="X2469" i="2"/>
  <c r="Y2469" i="2" s="1"/>
  <c r="X2248" i="2"/>
  <c r="Y2248" i="2" s="1"/>
  <c r="X2043" i="2"/>
  <c r="Y2043" i="2" s="1"/>
  <c r="X1883" i="2"/>
  <c r="Y1883" i="2" s="1"/>
  <c r="X1740" i="2"/>
  <c r="Y1740" i="2" s="1"/>
  <c r="X1615" i="2"/>
  <c r="Y1615" i="2" s="1"/>
  <c r="X1465" i="2"/>
  <c r="Y1465" i="2" s="1"/>
  <c r="X1345" i="2"/>
  <c r="Y1345" i="2" s="1"/>
  <c r="X1201" i="2"/>
  <c r="Y1201" i="2" s="1"/>
  <c r="X1072" i="2"/>
  <c r="Y1072" i="2" s="1"/>
  <c r="X940" i="2"/>
  <c r="Y940" i="2" s="1"/>
  <c r="X801" i="2"/>
  <c r="Y801" i="2" s="1"/>
  <c r="X657" i="2"/>
  <c r="Y657" i="2" s="1"/>
  <c r="X534" i="2"/>
  <c r="Y534" i="2" s="1"/>
  <c r="X399" i="2"/>
  <c r="Y399" i="2" s="1"/>
  <c r="X277" i="2"/>
  <c r="Y277" i="2" s="1"/>
  <c r="X140" i="2"/>
  <c r="Y140" i="2" s="1"/>
  <c r="X16" i="2"/>
  <c r="Y16" i="2" s="1"/>
  <c r="X3368" i="2"/>
  <c r="Y3368" i="2" s="1"/>
  <c r="X3015" i="2"/>
  <c r="Y3015" i="2" s="1"/>
  <c r="X3710" i="2"/>
  <c r="Y3710" i="2" s="1"/>
  <c r="X3262" i="2"/>
  <c r="Y3262" i="2" s="1"/>
  <c r="X4984" i="2"/>
  <c r="Y4984" i="2" s="1"/>
  <c r="X3647" i="2"/>
  <c r="Y3647" i="2" s="1"/>
  <c r="X3390" i="2"/>
  <c r="Y3390" i="2" s="1"/>
  <c r="X3150" i="2"/>
  <c r="Y3150" i="2" s="1"/>
  <c r="X2881" i="2"/>
  <c r="Y2881" i="2" s="1"/>
  <c r="X2625" i="2"/>
  <c r="Y2625" i="2" s="1"/>
  <c r="X2364" i="2"/>
  <c r="Y2364" i="2" s="1"/>
  <c r="X2131" i="2"/>
  <c r="Y2131" i="2" s="1"/>
  <c r="X1905" i="2"/>
  <c r="Y1905" i="2" s="1"/>
  <c r="X1627" i="2"/>
  <c r="Y1627" i="2" s="1"/>
  <c r="X1365" i="2"/>
  <c r="Y1365" i="2" s="1"/>
  <c r="X1102" i="2"/>
  <c r="Y1102" i="2" s="1"/>
  <c r="X832" i="2"/>
  <c r="Y832" i="2" s="1"/>
  <c r="X570" i="2"/>
  <c r="Y570" i="2" s="1"/>
  <c r="X313" i="2"/>
  <c r="Y313" i="2" s="1"/>
  <c r="X63" i="2"/>
  <c r="Y63" i="2" s="1"/>
  <c r="X3541" i="2"/>
  <c r="Y3541" i="2" s="1"/>
  <c r="X3266" i="2"/>
  <c r="Y3266" i="2" s="1"/>
  <c r="X2977" i="2"/>
  <c r="Y2977" i="2" s="1"/>
  <c r="X2708" i="2"/>
  <c r="Y2708" i="2" s="1"/>
  <c r="X2465" i="2"/>
  <c r="Y2465" i="2" s="1"/>
  <c r="X1962" i="2"/>
  <c r="Y1962" i="2" s="1"/>
  <c r="X1685" i="2"/>
  <c r="Y1685" i="2" s="1"/>
  <c r="X1413" i="2"/>
  <c r="Y1413" i="2" s="1"/>
  <c r="X1143" i="2"/>
  <c r="Y1143" i="2" s="1"/>
  <c r="X886" i="2"/>
  <c r="Y886" i="2" s="1"/>
  <c r="X621" i="2"/>
  <c r="Y621" i="2" s="1"/>
  <c r="X354" i="2"/>
  <c r="Y354" i="2" s="1"/>
  <c r="X79" i="2"/>
  <c r="Y79" i="2" s="1"/>
  <c r="X3590" i="2"/>
  <c r="Y3590" i="2" s="1"/>
  <c r="X3314" i="2"/>
  <c r="Y3314" i="2" s="1"/>
  <c r="X3030" i="2"/>
  <c r="Y3030" i="2" s="1"/>
  <c r="X2749" i="2"/>
  <c r="Y2749" i="2" s="1"/>
  <c r="X2473" i="2"/>
  <c r="Y2473" i="2" s="1"/>
  <c r="X2220" i="2"/>
  <c r="Y2220" i="2" s="1"/>
  <c r="X2013" i="2"/>
  <c r="Y2013" i="2" s="1"/>
  <c r="X1736" i="2"/>
  <c r="Y1736" i="2" s="1"/>
  <c r="X1469" i="2"/>
  <c r="Y1469" i="2" s="1"/>
  <c r="X1195" i="2"/>
  <c r="Y1195" i="2" s="1"/>
  <c r="X910" i="2"/>
  <c r="Y910" i="2" s="1"/>
  <c r="X629" i="2"/>
  <c r="Y629" i="2" s="1"/>
  <c r="X338" i="2"/>
  <c r="Y338" i="2" s="1"/>
  <c r="X71" i="2"/>
  <c r="Y71" i="2" s="1"/>
  <c r="X4830" i="2"/>
  <c r="Y4830" i="2" s="1"/>
  <c r="X4694" i="2"/>
  <c r="Y4694" i="2" s="1"/>
  <c r="X4552" i="2"/>
  <c r="Y4552" i="2" s="1"/>
  <c r="X4424" i="2"/>
  <c r="Y4424" i="2" s="1"/>
  <c r="X4338" i="2"/>
  <c r="Y4338" i="2" s="1"/>
  <c r="X4203" i="2"/>
  <c r="Y4203" i="2" s="1"/>
  <c r="X4070" i="2"/>
  <c r="Y4070" i="2" s="1"/>
  <c r="X3960" i="2"/>
  <c r="Y3960" i="2" s="1"/>
  <c r="X3852" i="2"/>
  <c r="Y3852" i="2" s="1"/>
  <c r="X3751" i="2"/>
  <c r="Y3751" i="2" s="1"/>
  <c r="X3640" i="2"/>
  <c r="Y3640" i="2" s="1"/>
  <c r="X3509" i="2"/>
  <c r="Y3509" i="2" s="1"/>
  <c r="X3376" i="2"/>
  <c r="Y3376" i="2" s="1"/>
  <c r="X3300" i="2"/>
  <c r="Y3300" i="2" s="1"/>
  <c r="X3169" i="2"/>
  <c r="Y3169" i="2" s="1"/>
  <c r="X3065" i="2"/>
  <c r="Y3065" i="2" s="1"/>
  <c r="X2987" i="2"/>
  <c r="Y2987" i="2" s="1"/>
  <c r="X2848" i="2"/>
  <c r="Y2848" i="2" s="1"/>
  <c r="X2710" i="2"/>
  <c r="Y2710" i="2" s="1"/>
  <c r="X2611" i="2"/>
  <c r="Y2611" i="2" s="1"/>
  <c r="X2499" i="2"/>
  <c r="Y2499" i="2" s="1"/>
  <c r="X2366" i="2"/>
  <c r="Y2366" i="2" s="1"/>
  <c r="X2230" i="2"/>
  <c r="Y2230" i="2" s="1"/>
  <c r="X2133" i="2"/>
  <c r="Y2133" i="2" s="1"/>
  <c r="X2032" i="2"/>
  <c r="Y2032" i="2" s="1"/>
  <c r="X1899" i="2"/>
  <c r="Y1899" i="2" s="1"/>
  <c r="X1763" i="2"/>
  <c r="Y1763" i="2" s="1"/>
  <c r="X1687" i="2"/>
  <c r="Y1687" i="2" s="1"/>
  <c r="X1570" i="2"/>
  <c r="Y1570" i="2" s="1"/>
  <c r="X1447" i="2"/>
  <c r="Y1447" i="2" s="1"/>
  <c r="X1317" i="2"/>
  <c r="Y1317" i="2" s="1"/>
  <c r="X1179" i="2"/>
  <c r="Y1179" i="2" s="1"/>
  <c r="X1054" i="2"/>
  <c r="Y1054" i="2" s="1"/>
  <c r="X979" i="2"/>
  <c r="Y979" i="2" s="1"/>
  <c r="X4959" i="2"/>
  <c r="Y4959" i="2" s="1"/>
  <c r="X4616" i="2"/>
  <c r="Y4616" i="2" s="1"/>
  <c r="X4254" i="2"/>
  <c r="Y4254" i="2" s="1"/>
  <c r="X3938" i="2"/>
  <c r="Y3938" i="2" s="1"/>
  <c r="X4755" i="2"/>
  <c r="Y4755" i="2" s="1"/>
  <c r="X4426" i="2"/>
  <c r="Y4426" i="2" s="1"/>
  <c r="X4107" i="2"/>
  <c r="Y4107" i="2" s="1"/>
  <c r="X4968" i="2"/>
  <c r="Y4968" i="2" s="1"/>
  <c r="X4599" i="2"/>
  <c r="Y4599" i="2" s="1"/>
  <c r="X4238" i="2"/>
  <c r="Y4238" i="2" s="1"/>
  <c r="X3828" i="2"/>
  <c r="Y3828" i="2" s="1"/>
  <c r="X4648" i="2"/>
  <c r="Y4648" i="2" s="1"/>
  <c r="X4323" i="2"/>
  <c r="Y4323" i="2" s="1"/>
  <c r="X3946" i="2"/>
  <c r="Y3946" i="2" s="1"/>
  <c r="X4951" i="2"/>
  <c r="Y4951" i="2" s="1"/>
  <c r="X4589" i="2"/>
  <c r="Y4589" i="2" s="1"/>
  <c r="X4246" i="2"/>
  <c r="Y4246" i="2" s="1"/>
  <c r="X3913" i="2"/>
  <c r="Y3913" i="2" s="1"/>
  <c r="X3798" i="2"/>
  <c r="Y3798" i="2" s="1"/>
  <c r="X3378" i="2"/>
  <c r="Y3378" i="2" s="1"/>
  <c r="X3034" i="2"/>
  <c r="Y3034" i="2" s="1"/>
  <c r="X2802" i="2"/>
  <c r="Y2802" i="2" s="1"/>
  <c r="X2604" i="2"/>
  <c r="Y2604" i="2" s="1"/>
  <c r="X2385" i="2"/>
  <c r="Y2385" i="2" s="1"/>
  <c r="X2172" i="2"/>
  <c r="Y2172" i="2" s="1"/>
  <c r="X1590" i="2"/>
  <c r="Y1590" i="2" s="1"/>
  <c r="X4803" i="2"/>
  <c r="Y4803" i="2" s="1"/>
  <c r="X4612" i="2"/>
  <c r="Y4612" i="2" s="1"/>
  <c r="X4413" i="2"/>
  <c r="Y4413" i="2" s="1"/>
  <c r="X4217" i="2"/>
  <c r="Y4217" i="2" s="1"/>
  <c r="X4027" i="2"/>
  <c r="Y4027" i="2" s="1"/>
  <c r="X3866" i="2"/>
  <c r="Y3866" i="2" s="1"/>
  <c r="X3478" i="2"/>
  <c r="Y3478" i="2" s="1"/>
  <c r="X4939" i="2"/>
  <c r="Y4939" i="2" s="1"/>
  <c r="X4741" i="2"/>
  <c r="Y4741" i="2" s="1"/>
  <c r="X4550" i="2"/>
  <c r="Y4550" i="2" s="1"/>
  <c r="X4345" i="2"/>
  <c r="Y4345" i="2" s="1"/>
  <c r="X4152" i="2"/>
  <c r="Y4152" i="2" s="1"/>
  <c r="X3958" i="2"/>
  <c r="Y3958" i="2" s="1"/>
  <c r="X3823" i="2"/>
  <c r="Y3823" i="2" s="1"/>
  <c r="X4998" i="2"/>
  <c r="Y4998" i="2" s="1"/>
  <c r="X4776" i="2"/>
  <c r="Y4776" i="2" s="1"/>
  <c r="X4568" i="2"/>
  <c r="Y4568" i="2" s="1"/>
  <c r="X4354" i="2"/>
  <c r="Y4354" i="2" s="1"/>
  <c r="X4135" i="2"/>
  <c r="Y4135" i="2" s="1"/>
  <c r="X3781" i="2"/>
  <c r="Y3781" i="2" s="1"/>
  <c r="X3359" i="2"/>
  <c r="Y3359" i="2" s="1"/>
  <c r="X3023" i="2"/>
  <c r="Y3023" i="2" s="1"/>
  <c r="X2794" i="2"/>
  <c r="Y2794" i="2" s="1"/>
  <c r="X2588" i="2"/>
  <c r="Y2588" i="2" s="1"/>
  <c r="X2351" i="2"/>
  <c r="Y2351" i="2" s="1"/>
  <c r="X2153" i="2"/>
  <c r="Y2153" i="2" s="1"/>
  <c r="X1958" i="2"/>
  <c r="Y1958" i="2" s="1"/>
  <c r="X1819" i="2"/>
  <c r="Y1819" i="2" s="1"/>
  <c r="X1681" i="2"/>
  <c r="Y1681" i="2" s="1"/>
  <c r="X1531" i="2"/>
  <c r="Y1531" i="2" s="1"/>
  <c r="X1401" i="2"/>
  <c r="Y1401" i="2" s="1"/>
  <c r="X1278" i="2"/>
  <c r="Y1278" i="2" s="1"/>
  <c r="X1139" i="2"/>
  <c r="Y1139" i="2" s="1"/>
  <c r="X997" i="2"/>
  <c r="Y997" i="2" s="1"/>
  <c r="X863" i="2"/>
  <c r="Y863" i="2" s="1"/>
  <c r="X732" i="2"/>
  <c r="Y732" i="2" s="1"/>
  <c r="X591" i="2"/>
  <c r="Y591" i="2" s="1"/>
  <c r="X456" i="2"/>
  <c r="Y456" i="2" s="1"/>
  <c r="X317" i="2"/>
  <c r="Y317" i="2" s="1"/>
  <c r="X182" i="2"/>
  <c r="Y182" i="2" s="1"/>
  <c r="X49" i="2"/>
  <c r="Y49" i="2" s="1"/>
  <c r="X3487" i="2"/>
  <c r="Y3487" i="2" s="1"/>
  <c r="X3119" i="2"/>
  <c r="Y3119" i="2" s="1"/>
  <c r="X2859" i="2"/>
  <c r="Y2859" i="2" s="1"/>
  <c r="X2655" i="2"/>
  <c r="Y2655" i="2" s="1"/>
  <c r="X2445" i="2"/>
  <c r="Y2445" i="2" s="1"/>
  <c r="X2224" i="2"/>
  <c r="Y2224" i="2" s="1"/>
  <c r="X2017" i="2"/>
  <c r="Y2017" i="2" s="1"/>
  <c r="X1866" i="2"/>
  <c r="Y1866" i="2" s="1"/>
  <c r="X1723" i="2"/>
  <c r="Y1723" i="2" s="1"/>
  <c r="X1598" i="2"/>
  <c r="Y1598" i="2" s="1"/>
  <c r="X1449" i="2"/>
  <c r="Y1449" i="2" s="1"/>
  <c r="X1327" i="2"/>
  <c r="Y1327" i="2" s="1"/>
  <c r="X1181" i="2"/>
  <c r="Y1181" i="2" s="1"/>
  <c r="X1056" i="2"/>
  <c r="Y1056" i="2" s="1"/>
  <c r="X923" i="2"/>
  <c r="Y923" i="2" s="1"/>
  <c r="X785" i="2"/>
  <c r="Y785" i="2" s="1"/>
  <c r="X641" i="2"/>
  <c r="Y641" i="2" s="1"/>
  <c r="X517" i="2"/>
  <c r="Y517" i="2" s="1"/>
  <c r="X383" i="2"/>
  <c r="Y383" i="2" s="1"/>
  <c r="X260" i="2"/>
  <c r="Y260" i="2" s="1"/>
  <c r="X123" i="2"/>
  <c r="Y123" i="2" s="1"/>
  <c r="X3745" i="2"/>
  <c r="Y3745" i="2" s="1"/>
  <c r="X3326" i="2"/>
  <c r="Y3326" i="2" s="1"/>
  <c r="X2921" i="2"/>
  <c r="Y2921" i="2" s="1"/>
  <c r="X3643" i="2"/>
  <c r="Y3643" i="2" s="1"/>
  <c r="X3220" i="2"/>
  <c r="Y3220" i="2" s="1"/>
  <c r="X4966" i="2"/>
  <c r="Y4966" i="2" s="1"/>
  <c r="X3614" i="2"/>
  <c r="Y3614" i="2" s="1"/>
  <c r="X3355" i="2"/>
  <c r="Y3355" i="2" s="1"/>
  <c r="X3114" i="2"/>
  <c r="Y3114" i="2" s="1"/>
  <c r="X2846" i="2"/>
  <c r="Y2846" i="2" s="1"/>
  <c r="X2583" i="2"/>
  <c r="Y2583" i="2" s="1"/>
  <c r="X2328" i="2"/>
  <c r="Y2328" i="2" s="1"/>
  <c r="X2106" i="2"/>
  <c r="Y2106" i="2" s="1"/>
  <c r="X1870" i="2"/>
  <c r="Y1870" i="2" s="1"/>
  <c r="X1594" i="2"/>
  <c r="Y1594" i="2" s="1"/>
  <c r="X1331" i="2"/>
  <c r="Y1331" i="2" s="1"/>
  <c r="X1068" i="2"/>
  <c r="Y1068" i="2" s="1"/>
  <c r="X797" i="2"/>
  <c r="Y797" i="2" s="1"/>
  <c r="X538" i="2"/>
  <c r="Y538" i="2" s="1"/>
  <c r="X297" i="2"/>
  <c r="Y297" i="2" s="1"/>
  <c r="X20" i="2"/>
  <c r="Y20" i="2" s="1"/>
  <c r="X3507" i="2"/>
  <c r="Y3507" i="2" s="1"/>
  <c r="X3232" i="2"/>
  <c r="Y3232" i="2" s="1"/>
  <c r="X2941" i="2"/>
  <c r="Y2941" i="2" s="1"/>
  <c r="X2676" i="2"/>
  <c r="Y2676" i="2" s="1"/>
  <c r="X2432" i="2"/>
  <c r="Y2432" i="2" s="1"/>
  <c r="X1930" i="2"/>
  <c r="Y1930" i="2" s="1"/>
  <c r="X1644" i="2"/>
  <c r="Y1644" i="2" s="1"/>
  <c r="X1381" i="2"/>
  <c r="Y1381" i="2" s="1"/>
  <c r="X1110" i="2"/>
  <c r="Y1110" i="2" s="1"/>
  <c r="X858" i="2"/>
  <c r="Y858" i="2" s="1"/>
  <c r="X595" i="2"/>
  <c r="Y595" i="2" s="1"/>
  <c r="X321" i="2"/>
  <c r="Y321" i="2" s="1"/>
  <c r="X53" i="2"/>
  <c r="Y53" i="2" s="1"/>
  <c r="X3557" i="2"/>
  <c r="Y3557" i="2" s="1"/>
  <c r="X3282" i="2"/>
  <c r="Y3282" i="2" s="1"/>
  <c r="X3001" i="2"/>
  <c r="Y3001" i="2" s="1"/>
  <c r="X2716" i="2"/>
  <c r="Y2716" i="2" s="1"/>
  <c r="X2440" i="2"/>
  <c r="Y2440" i="2" s="1"/>
  <c r="X2193" i="2"/>
  <c r="Y2193" i="2" s="1"/>
  <c r="X1979" i="2"/>
  <c r="Y1979" i="2" s="1"/>
  <c r="X1702" i="2"/>
  <c r="Y1702" i="2" s="1"/>
  <c r="X1437" i="2"/>
  <c r="Y1437" i="2" s="1"/>
  <c r="X1159" i="2"/>
  <c r="Y1159" i="2" s="1"/>
  <c r="X877" i="2"/>
  <c r="Y877" i="2" s="1"/>
  <c r="X578" i="2"/>
  <c r="Y578" i="2" s="1"/>
  <c r="X305" i="2"/>
  <c r="Y305" i="2" s="1"/>
  <c r="X37" i="2"/>
  <c r="Y37" i="2" s="1"/>
  <c r="X4813" i="2"/>
  <c r="Y4813" i="2" s="1"/>
  <c r="X4678" i="2"/>
  <c r="Y4678" i="2" s="1"/>
  <c r="X4536" i="2"/>
  <c r="Y4536" i="2" s="1"/>
  <c r="X4407" i="2"/>
  <c r="Y4407" i="2" s="1"/>
  <c r="X4321" i="2"/>
  <c r="Y4321" i="2" s="1"/>
  <c r="X4187" i="2"/>
  <c r="Y4187" i="2" s="1"/>
  <c r="X4045" i="2"/>
  <c r="Y4045" i="2" s="1"/>
  <c r="X3952" i="2"/>
  <c r="Y3952" i="2" s="1"/>
  <c r="X3835" i="2"/>
  <c r="Y3835" i="2" s="1"/>
  <c r="X3743" i="2"/>
  <c r="Y3743" i="2" s="1"/>
  <c r="X3624" i="2"/>
  <c r="Y3624" i="2" s="1"/>
  <c r="X3485" i="2"/>
  <c r="Y3485" i="2" s="1"/>
  <c r="X3357" i="2"/>
  <c r="Y3357" i="2" s="1"/>
  <c r="X3284" i="2"/>
  <c r="Y3284" i="2" s="1"/>
  <c r="X3160" i="2"/>
  <c r="Y3160" i="2" s="1"/>
  <c r="X3048" i="2"/>
  <c r="Y3048" i="2" s="1"/>
  <c r="X2970" i="2"/>
  <c r="Y2970" i="2" s="1"/>
  <c r="X2824" i="2"/>
  <c r="Y2824" i="2" s="1"/>
  <c r="X2694" i="2"/>
  <c r="Y2694" i="2" s="1"/>
  <c r="X2602" i="2"/>
  <c r="Y2602" i="2" s="1"/>
  <c r="X2483" i="2"/>
  <c r="Y2483" i="2" s="1"/>
  <c r="X2358" i="2"/>
  <c r="Y2358" i="2" s="1"/>
  <c r="X2214" i="2"/>
  <c r="Y2214" i="2" s="1"/>
  <c r="X2125" i="2"/>
  <c r="Y2125" i="2" s="1"/>
  <c r="X2015" i="2"/>
  <c r="Y2015" i="2" s="1"/>
  <c r="X1881" i="2"/>
  <c r="Y1881" i="2" s="1"/>
  <c r="X1755" i="2"/>
  <c r="Y1755" i="2" s="1"/>
  <c r="X1679" i="2"/>
  <c r="Y1679" i="2" s="1"/>
  <c r="X1553" i="2"/>
  <c r="Y1553" i="2" s="1"/>
  <c r="X4907" i="2"/>
  <c r="Y4907" i="2" s="1"/>
  <c r="X4563" i="2"/>
  <c r="Y4563" i="2" s="1"/>
  <c r="X4213" i="2"/>
  <c r="Y4213" i="2" s="1"/>
  <c r="X3879" i="2"/>
  <c r="Y3879" i="2" s="1"/>
  <c r="X4720" i="2"/>
  <c r="Y4720" i="2" s="1"/>
  <c r="X4384" i="2"/>
  <c r="Y4384" i="2" s="1"/>
  <c r="X4064" i="2"/>
  <c r="Y4064" i="2" s="1"/>
  <c r="X4916" i="2"/>
  <c r="Y4916" i="2" s="1"/>
  <c r="X4546" i="2"/>
  <c r="Y4546" i="2" s="1"/>
  <c r="X4197" i="2"/>
  <c r="Y4197" i="2" s="1"/>
  <c r="X4977" i="2"/>
  <c r="Y4977" i="2" s="1"/>
  <c r="X4608" i="2"/>
  <c r="Y4608" i="2" s="1"/>
  <c r="X4281" i="2"/>
  <c r="Y4281" i="2" s="1"/>
  <c r="X3904" i="2"/>
  <c r="Y3904" i="2" s="1"/>
  <c r="X4899" i="2"/>
  <c r="Y4899" i="2" s="1"/>
  <c r="X4554" i="2"/>
  <c r="Y4554" i="2" s="1"/>
  <c r="X4205" i="2"/>
  <c r="Y4205" i="2" s="1"/>
  <c r="X3896" i="2"/>
  <c r="Y3896" i="2" s="1"/>
  <c r="X3727" i="2"/>
  <c r="Y3727" i="2" s="1"/>
  <c r="X3335" i="2"/>
  <c r="Y3335" i="2" s="1"/>
  <c r="X2997" i="2"/>
  <c r="Y2997" i="2" s="1"/>
  <c r="X2778" i="2"/>
  <c r="Y2778" i="2" s="1"/>
  <c r="X2571" i="2"/>
  <c r="Y2571" i="2" s="1"/>
  <c r="X2360" i="2"/>
  <c r="Y2360" i="2" s="1"/>
  <c r="X2135" i="2"/>
  <c r="Y2135" i="2" s="1"/>
  <c r="X4982" i="2"/>
  <c r="Y4982" i="2" s="1"/>
  <c r="X4785" i="2"/>
  <c r="Y4785" i="2" s="1"/>
  <c r="X4585" i="2"/>
  <c r="Y4585" i="2" s="1"/>
  <c r="X4388" i="2"/>
  <c r="Y4388" i="2" s="1"/>
  <c r="X4193" i="2"/>
  <c r="Y4193" i="2" s="1"/>
  <c r="X3993" i="2"/>
  <c r="Y3993" i="2" s="1"/>
  <c r="X3841" i="2"/>
  <c r="Y3841" i="2" s="1"/>
  <c r="X3444" i="2"/>
  <c r="Y3444" i="2" s="1"/>
  <c r="X4920" i="2"/>
  <c r="Y4920" i="2" s="1"/>
  <c r="X4716" i="2"/>
  <c r="Y4716" i="2" s="1"/>
  <c r="X4525" i="2"/>
  <c r="Y4525" i="2" s="1"/>
  <c r="X4327" i="2"/>
  <c r="Y4327" i="2" s="1"/>
  <c r="X4119" i="2"/>
  <c r="Y4119" i="2" s="1"/>
  <c r="X3926" i="2"/>
  <c r="Y3926" i="2" s="1"/>
  <c r="X3814" i="2"/>
  <c r="Y3814" i="2" s="1"/>
  <c r="X4973" i="2"/>
  <c r="Y4973" i="2" s="1"/>
  <c r="X4751" i="2"/>
  <c r="Y4751" i="2" s="1"/>
  <c r="X4542" i="2"/>
  <c r="Y4542" i="2" s="1"/>
  <c r="X4311" i="2"/>
  <c r="Y4311" i="2" s="1"/>
  <c r="X4111" i="2"/>
  <c r="Y4111" i="2" s="1"/>
  <c r="X3769" i="2"/>
  <c r="Y3769" i="2" s="1"/>
  <c r="X3310" i="2"/>
  <c r="Y3310" i="2" s="1"/>
  <c r="X2981" i="2"/>
  <c r="Y2981" i="2" s="1"/>
  <c r="X2770" i="2"/>
  <c r="Y2770" i="2" s="1"/>
  <c r="X2563" i="2"/>
  <c r="Y2563" i="2" s="1"/>
  <c r="X2324" i="2"/>
  <c r="Y2324" i="2" s="1"/>
  <c r="X2127" i="2"/>
  <c r="Y2127" i="2" s="1"/>
  <c r="X1942" i="2"/>
  <c r="Y1942" i="2" s="1"/>
  <c r="X1802" i="2"/>
  <c r="Y1802" i="2" s="1"/>
  <c r="X1665" i="2"/>
  <c r="Y1665" i="2" s="1"/>
  <c r="X1514" i="2"/>
  <c r="Y1514" i="2" s="1"/>
  <c r="X1385" i="2"/>
  <c r="Y1385" i="2" s="1"/>
  <c r="X1261" i="2"/>
  <c r="Y1261" i="2" s="1"/>
  <c r="X1115" i="2"/>
  <c r="Y1115" i="2" s="1"/>
  <c r="X981" i="2"/>
  <c r="Y981" i="2" s="1"/>
  <c r="X845" i="2"/>
  <c r="Y845" i="2" s="1"/>
  <c r="X716" i="2"/>
  <c r="Y716" i="2" s="1"/>
  <c r="X574" i="2"/>
  <c r="Y574" i="2" s="1"/>
  <c r="X440" i="2"/>
  <c r="Y440" i="2" s="1"/>
  <c r="X301" i="2"/>
  <c r="Y301" i="2" s="1"/>
  <c r="X166" i="2"/>
  <c r="Y166" i="2" s="1"/>
  <c r="X24" i="2"/>
  <c r="Y24" i="2" s="1"/>
  <c r="X3436" i="2"/>
  <c r="Y3436" i="2" s="1"/>
  <c r="X3076" i="2"/>
  <c r="Y3076" i="2" s="1"/>
  <c r="X2834" i="2"/>
  <c r="Y2834" i="2" s="1"/>
  <c r="X2630" i="2"/>
  <c r="Y2630" i="2" s="1"/>
  <c r="X2428" i="2"/>
  <c r="Y2428" i="2" s="1"/>
  <c r="X2189" i="2"/>
  <c r="Y2189" i="2" s="1"/>
  <c r="X1991" i="2"/>
  <c r="Y1991" i="2" s="1"/>
  <c r="X1846" i="2"/>
  <c r="Y1846" i="2" s="1"/>
  <c r="X1706" i="2"/>
  <c r="Y1706" i="2" s="1"/>
  <c r="X1572" i="2"/>
  <c r="Y1572" i="2" s="1"/>
  <c r="X1433" i="2"/>
  <c r="Y1433" i="2" s="1"/>
  <c r="X1311" i="2"/>
  <c r="Y1311" i="2" s="1"/>
  <c r="X1163" i="2"/>
  <c r="Y1163" i="2" s="1"/>
  <c r="X1039" i="2"/>
  <c r="Y1039" i="2" s="1"/>
  <c r="X906" i="2"/>
  <c r="Y906" i="2" s="1"/>
  <c r="X766" i="2"/>
  <c r="Y766" i="2" s="1"/>
  <c r="X633" i="2"/>
  <c r="Y633" i="2" s="1"/>
  <c r="X498" i="2"/>
  <c r="Y498" i="2" s="1"/>
  <c r="X366" i="2"/>
  <c r="Y366" i="2" s="1"/>
  <c r="X242" i="2"/>
  <c r="Y242" i="2" s="1"/>
  <c r="X107" i="2"/>
  <c r="Y107" i="2" s="1"/>
  <c r="X3694" i="2"/>
  <c r="Y3694" i="2" s="1"/>
  <c r="X3278" i="2"/>
  <c r="Y3278" i="2" s="1"/>
  <c r="X2290" i="2"/>
  <c r="Y2290" i="2" s="1"/>
  <c r="X3586" i="2"/>
  <c r="Y3586" i="2" s="1"/>
  <c r="X3172" i="2"/>
  <c r="Y3172" i="2" s="1"/>
  <c r="X4949" i="2"/>
  <c r="Y4949" i="2" s="1"/>
  <c r="X3582" i="2"/>
  <c r="Y3582" i="2" s="1"/>
  <c r="X3322" i="2"/>
  <c r="Y3322" i="2" s="1"/>
  <c r="X3080" i="2"/>
  <c r="Y3080" i="2" s="1"/>
  <c r="X2814" i="2"/>
  <c r="Y2814" i="2" s="1"/>
  <c r="X2549" i="2"/>
  <c r="Y2549" i="2" s="1"/>
  <c r="X2294" i="2"/>
  <c r="Y2294" i="2" s="1"/>
  <c r="X2081" i="2"/>
  <c r="Y2081" i="2" s="1"/>
  <c r="X1832" i="2"/>
  <c r="Y1832" i="2" s="1"/>
  <c r="X1559" i="2"/>
  <c r="Y1559" i="2" s="1"/>
  <c r="X1282" i="2"/>
  <c r="Y1282" i="2" s="1"/>
  <c r="X1035" i="2"/>
  <c r="Y1035" i="2" s="1"/>
  <c r="X771" i="2"/>
  <c r="Y771" i="2" s="1"/>
  <c r="X503" i="2"/>
  <c r="Y503" i="2" s="1"/>
  <c r="X264" i="2"/>
  <c r="Y264" i="2" s="1"/>
  <c r="X3731" i="2"/>
  <c r="Y3731" i="2" s="1"/>
  <c r="X3474" i="2"/>
  <c r="Y3474" i="2" s="1"/>
  <c r="X3192" i="2"/>
  <c r="Y3192" i="2" s="1"/>
  <c r="X2909" i="2"/>
  <c r="Y2909" i="2" s="1"/>
  <c r="X2651" i="2"/>
  <c r="Y2651" i="2" s="1"/>
  <c r="X2389" i="2"/>
  <c r="Y2389" i="2" s="1"/>
  <c r="X1888" i="2"/>
  <c r="Y1888" i="2" s="1"/>
  <c r="X1611" i="2"/>
  <c r="Y1611" i="2" s="1"/>
  <c r="X1349" i="2"/>
  <c r="Y1349" i="2" s="1"/>
  <c r="X1077" i="2"/>
  <c r="Y1077" i="2" s="1"/>
  <c r="X824" i="2"/>
  <c r="Y824" i="2" s="1"/>
  <c r="X562" i="2"/>
  <c r="Y562" i="2" s="1"/>
  <c r="X281" i="2"/>
  <c r="Y281" i="2" s="1"/>
  <c r="X4" i="2"/>
  <c r="Y4" i="2" s="1"/>
  <c r="X3524" i="2"/>
  <c r="Y3524" i="2" s="1"/>
  <c r="X3241" i="2"/>
  <c r="Y3241" i="2" s="1"/>
  <c r="X2968" i="2"/>
  <c r="Y2968" i="2" s="1"/>
  <c r="X2684" i="2"/>
  <c r="Y2684" i="2" s="1"/>
  <c r="X2407" i="2"/>
  <c r="Y2407" i="2" s="1"/>
  <c r="X2167" i="2"/>
  <c r="Y2167" i="2" s="1"/>
  <c r="X1946" i="2"/>
  <c r="Y1946" i="2" s="1"/>
  <c r="X1669" i="2"/>
  <c r="Y1669" i="2" s="1"/>
  <c r="X1405" i="2"/>
  <c r="Y1405" i="2" s="1"/>
  <c r="X1119" i="2"/>
  <c r="Y1119" i="2" s="1"/>
  <c r="X840" i="2"/>
  <c r="Y840" i="2" s="1"/>
  <c r="X546" i="2"/>
  <c r="Y546" i="2" s="1"/>
  <c r="X273" i="2"/>
  <c r="Y273" i="2" s="1"/>
  <c r="X28" i="2"/>
  <c r="Y28" i="2" s="1"/>
  <c r="X4796" i="2"/>
  <c r="Y4796" i="2" s="1"/>
  <c r="X4662" i="2"/>
  <c r="Y4662" i="2" s="1"/>
  <c r="X4518" i="2"/>
  <c r="Y4518" i="2" s="1"/>
  <c r="X4398" i="2"/>
  <c r="Y4398" i="2" s="1"/>
  <c r="X4305" i="2"/>
  <c r="Y4305" i="2" s="1"/>
  <c r="X4170" i="2"/>
  <c r="Y4170" i="2" s="1"/>
  <c r="X4029" i="2"/>
  <c r="Y4029" i="2" s="1"/>
  <c r="X3944" i="2"/>
  <c r="Y3944" i="2" s="1"/>
  <c r="X3816" i="2"/>
  <c r="Y3816" i="2" s="1"/>
  <c r="X3734" i="2"/>
  <c r="Y3734" i="2" s="1"/>
  <c r="X3608" i="2"/>
  <c r="Y3608" i="2" s="1"/>
  <c r="X3468" i="2"/>
  <c r="Y3468" i="2" s="1"/>
  <c r="X3349" i="2"/>
  <c r="Y3349" i="2" s="1"/>
  <c r="X3268" i="2"/>
  <c r="Y3268" i="2" s="1"/>
  <c r="X3152" i="2"/>
  <c r="Y3152" i="2" s="1"/>
  <c r="X3040" i="2"/>
  <c r="Y3040" i="2" s="1"/>
  <c r="X4866" i="2"/>
  <c r="Y4866" i="2" s="1"/>
  <c r="X4520" i="2"/>
  <c r="Y4520" i="2" s="1"/>
  <c r="X4173" i="2"/>
  <c r="Y4173" i="2" s="1"/>
  <c r="X3793" i="2"/>
  <c r="Y3793" i="2" s="1"/>
  <c r="X4680" i="2"/>
  <c r="Y4680" i="2" s="1"/>
  <c r="X4340" i="2"/>
  <c r="Y4340" i="2" s="1"/>
  <c r="X4031" i="2"/>
  <c r="Y4031" i="2" s="1"/>
  <c r="X4858" i="2"/>
  <c r="Y4858" i="2" s="1"/>
  <c r="X4504" i="2"/>
  <c r="Y4504" i="2" s="1"/>
  <c r="X4156" i="2"/>
  <c r="Y4156" i="2" s="1"/>
  <c r="X4925" i="2"/>
  <c r="Y4925" i="2" s="1"/>
  <c r="X4572" i="2"/>
  <c r="Y4572" i="2" s="1"/>
  <c r="X4230" i="2"/>
  <c r="Y4230" i="2" s="1"/>
  <c r="X3819" i="2"/>
  <c r="Y3819" i="2" s="1"/>
  <c r="X4850" i="2"/>
  <c r="Y4850" i="2" s="1"/>
  <c r="X4495" i="2"/>
  <c r="Y4495" i="2" s="1"/>
  <c r="X4164" i="2"/>
  <c r="Y4164" i="2" s="1"/>
  <c r="X3871" i="2"/>
  <c r="Y3871" i="2" s="1"/>
  <c r="X3677" i="2"/>
  <c r="Y3677" i="2" s="1"/>
  <c r="X3286" i="2"/>
  <c r="Y3286" i="2" s="1"/>
  <c r="X2964" i="2"/>
  <c r="Y2964" i="2" s="1"/>
  <c r="X2762" i="2"/>
  <c r="Y2762" i="2" s="1"/>
  <c r="X2545" i="2"/>
  <c r="Y2545" i="2" s="1"/>
  <c r="X2333" i="2"/>
  <c r="Y2333" i="2" s="1"/>
  <c r="X2111" i="2"/>
  <c r="Y2111" i="2" s="1"/>
  <c r="X4955" i="2"/>
  <c r="Y4955" i="2" s="1"/>
  <c r="X4760" i="2"/>
  <c r="Y4760" i="2" s="1"/>
  <c r="X4559" i="2"/>
  <c r="Y4559" i="2" s="1"/>
  <c r="X4363" i="2"/>
  <c r="Y4363" i="2" s="1"/>
  <c r="X4168" i="2"/>
  <c r="Y4168" i="2" s="1"/>
  <c r="X3966" i="2"/>
  <c r="Y3966" i="2" s="1"/>
  <c r="X3789" i="2"/>
  <c r="Y3789" i="2" s="1"/>
  <c r="X3386" i="2"/>
  <c r="Y3386" i="2" s="1"/>
  <c r="X4895" i="2"/>
  <c r="Y4895" i="2" s="1"/>
  <c r="X4692" i="2"/>
  <c r="Y4692" i="2" s="1"/>
  <c r="X4499" i="2"/>
  <c r="Y4499" i="2" s="1"/>
  <c r="X4303" i="2"/>
  <c r="Y4303" i="2" s="1"/>
  <c r="X4094" i="2"/>
  <c r="Y4094" i="2" s="1"/>
  <c r="X3908" i="2"/>
  <c r="Y3908" i="2" s="1"/>
  <c r="X3806" i="2"/>
  <c r="Y3806" i="2" s="1"/>
  <c r="X4947" i="2"/>
  <c r="Y4947" i="2" s="1"/>
  <c r="X4724" i="2"/>
  <c r="Y4724" i="2" s="1"/>
  <c r="X4516" i="2"/>
  <c r="Y4516" i="2" s="1"/>
  <c r="X4285" i="2"/>
  <c r="Y4285" i="2" s="1"/>
  <c r="X4086" i="2"/>
  <c r="Y4086" i="2" s="1"/>
  <c r="X3702" i="2"/>
  <c r="Y3702" i="2" s="1"/>
  <c r="X3270" i="2"/>
  <c r="Y3270" i="2" s="1"/>
  <c r="X2954" i="2"/>
  <c r="Y2954" i="2" s="1"/>
  <c r="X2745" i="2"/>
  <c r="Y2745" i="2" s="1"/>
  <c r="X2536" i="2"/>
  <c r="Y2536" i="2" s="1"/>
  <c r="X2298" i="2"/>
  <c r="Y2298" i="2" s="1"/>
  <c r="X2102" i="2"/>
  <c r="Y2102" i="2" s="1"/>
  <c r="X1926" i="2"/>
  <c r="Y1926" i="2" s="1"/>
  <c r="X1785" i="2"/>
  <c r="Y1785" i="2" s="1"/>
  <c r="X1649" i="2"/>
  <c r="Y1649" i="2" s="1"/>
  <c r="X1498" i="2"/>
  <c r="Y1498" i="2" s="1"/>
  <c r="X1369" i="2"/>
  <c r="Y1369" i="2" s="1"/>
  <c r="X1244" i="2"/>
  <c r="Y1244" i="2" s="1"/>
  <c r="X1098" i="2"/>
  <c r="Y1098" i="2" s="1"/>
  <c r="X965" i="2"/>
  <c r="Y965" i="2" s="1"/>
  <c r="X828" i="2"/>
  <c r="Y828" i="2" s="1"/>
  <c r="X699" i="2"/>
  <c r="Y699" i="2" s="1"/>
  <c r="X558" i="2"/>
  <c r="Y558" i="2" s="1"/>
  <c r="X423" i="2"/>
  <c r="Y423" i="2" s="1"/>
  <c r="X285" i="2"/>
  <c r="Y285" i="2" s="1"/>
  <c r="X148" i="2"/>
  <c r="Y148" i="2" s="1"/>
  <c r="X8" i="2"/>
  <c r="Y8" i="2" s="1"/>
  <c r="X3395" i="2"/>
  <c r="Y3395" i="2" s="1"/>
  <c r="X3042" i="2"/>
  <c r="Y3042" i="2" s="1"/>
  <c r="X2810" i="2"/>
  <c r="Y2810" i="2" s="1"/>
  <c r="X2596" i="2"/>
  <c r="Y2596" i="2" s="1"/>
  <c r="X2402" i="2"/>
  <c r="Y2402" i="2" s="1"/>
  <c r="X2163" i="2"/>
  <c r="Y2163" i="2" s="1"/>
  <c r="X1975" i="2"/>
  <c r="Y1975" i="2" s="1"/>
  <c r="X1827" i="2"/>
  <c r="Y1827" i="2" s="1"/>
  <c r="X1689" i="2"/>
  <c r="Y1689" i="2" s="1"/>
  <c r="X1555" i="2"/>
  <c r="Y1555" i="2" s="1"/>
  <c r="X1417" i="2"/>
  <c r="Y1417" i="2" s="1"/>
  <c r="X1286" i="2"/>
  <c r="Y1286" i="2" s="1"/>
  <c r="X1147" i="2"/>
  <c r="Y1147" i="2" s="1"/>
  <c r="X1023" i="2"/>
  <c r="Y1023" i="2" s="1"/>
  <c r="X890" i="2"/>
  <c r="Y890" i="2" s="1"/>
  <c r="X741" i="2"/>
  <c r="Y741" i="2" s="1"/>
  <c r="X617" i="2"/>
  <c r="Y617" i="2" s="1"/>
  <c r="X480" i="2"/>
  <c r="Y480" i="2" s="1"/>
  <c r="X358" i="2"/>
  <c r="Y358" i="2" s="1"/>
  <c r="X226" i="2"/>
  <c r="Y226" i="2" s="1"/>
  <c r="X91" i="2"/>
  <c r="Y91" i="2" s="1"/>
  <c r="X3652" i="2"/>
  <c r="Y3652" i="2" s="1"/>
  <c r="X3236" i="2"/>
  <c r="Y3236" i="2" s="1"/>
  <c r="X4992" i="2"/>
  <c r="Y4992" i="2" s="1"/>
  <c r="X3520" i="2"/>
  <c r="Y3520" i="2" s="1"/>
  <c r="X3128" i="2"/>
  <c r="Y3128" i="2" s="1"/>
  <c r="X4941" i="2"/>
  <c r="Y4941" i="2" s="1"/>
  <c r="X3549" i="2"/>
  <c r="Y3549" i="2" s="1"/>
  <c r="X3290" i="2"/>
  <c r="Y3290" i="2" s="1"/>
  <c r="X3046" i="2"/>
  <c r="Y3046" i="2" s="1"/>
  <c r="X2782" i="2"/>
  <c r="Y2782" i="2" s="1"/>
  <c r="X2514" i="2"/>
  <c r="Y2514" i="2" s="1"/>
  <c r="X2268" i="2"/>
  <c r="Y2268" i="2" s="1"/>
  <c r="X2064" i="2"/>
  <c r="Y2064" i="2" s="1"/>
  <c r="X1797" i="2"/>
  <c r="Y1797" i="2" s="1"/>
  <c r="X1527" i="2"/>
  <c r="Y1527" i="2" s="1"/>
  <c r="X1249" i="2"/>
  <c r="Y1249" i="2" s="1"/>
  <c r="X1002" i="2"/>
  <c r="Y1002" i="2" s="1"/>
  <c r="X737" i="2"/>
  <c r="Y737" i="2" s="1"/>
  <c r="X468" i="2"/>
  <c r="Y468" i="2" s="1"/>
  <c r="X230" i="2"/>
  <c r="Y230" i="2" s="1"/>
  <c r="X3698" i="2"/>
  <c r="Y3698" i="2" s="1"/>
  <c r="X3440" i="2"/>
  <c r="Y3440" i="2" s="1"/>
  <c r="X3158" i="2"/>
  <c r="Y3158" i="2" s="1"/>
  <c r="X2871" i="2"/>
  <c r="Y2871" i="2" s="1"/>
  <c r="X2617" i="2"/>
  <c r="Y2617" i="2" s="1"/>
  <c r="X2356" i="2"/>
  <c r="Y2356" i="2" s="1"/>
  <c r="X1851" i="2"/>
  <c r="Y1851" i="2" s="1"/>
  <c r="X1577" i="2"/>
  <c r="Y1577" i="2" s="1"/>
  <c r="X1323" i="2"/>
  <c r="Y1323" i="2" s="1"/>
  <c r="X1052" i="2"/>
  <c r="Y1052" i="2" s="1"/>
  <c r="X779" i="2"/>
  <c r="Y779" i="2" s="1"/>
  <c r="X521" i="2"/>
  <c r="Y521" i="2" s="1"/>
  <c r="X256" i="2"/>
  <c r="Y256" i="2" s="1"/>
  <c r="X3749" i="2"/>
  <c r="Y3749" i="2" s="1"/>
  <c r="X3491" i="2"/>
  <c r="Y3491" i="2" s="1"/>
  <c r="X3208" i="2"/>
  <c r="Y3208" i="2" s="1"/>
  <c r="X2933" i="2"/>
  <c r="Y2933" i="2" s="1"/>
  <c r="X2643" i="2"/>
  <c r="Y2643" i="2" s="1"/>
  <c r="X2373" i="2"/>
  <c r="Y2373" i="2" s="1"/>
  <c r="X2140" i="2"/>
  <c r="Y2140" i="2" s="1"/>
  <c r="X1914" i="2"/>
  <c r="Y1914" i="2" s="1"/>
  <c r="X1636" i="2"/>
  <c r="Y1636" i="2" s="1"/>
  <c r="X1373" i="2"/>
  <c r="Y1373" i="2" s="1"/>
  <c r="X1085" i="2"/>
  <c r="Y1085" i="2" s="1"/>
  <c r="X805" i="2"/>
  <c r="Y805" i="2" s="1"/>
  <c r="X512" i="2"/>
  <c r="Y512" i="2" s="1"/>
  <c r="X238" i="2"/>
  <c r="Y238" i="2" s="1"/>
  <c r="X4914" i="2"/>
  <c r="Y4914" i="2" s="1"/>
  <c r="X4779" i="2"/>
  <c r="Y4779" i="2" s="1"/>
  <c r="X4646" i="2"/>
  <c r="Y4646" i="2" s="1"/>
  <c r="X4501" i="2"/>
  <c r="Y4501" i="2" s="1"/>
  <c r="X4390" i="2"/>
  <c r="Y4390" i="2" s="1"/>
  <c r="X4287" i="2"/>
  <c r="Y4287" i="2" s="1"/>
  <c r="X4154" i="2"/>
  <c r="Y4154" i="2" s="1"/>
  <c r="X4021" i="2"/>
  <c r="Y4021" i="2" s="1"/>
  <c r="X3936" i="2"/>
  <c r="Y3936" i="2" s="1"/>
  <c r="X3800" i="2"/>
  <c r="Y3800" i="2" s="1"/>
  <c r="X3725" i="2"/>
  <c r="Y3725" i="2" s="1"/>
  <c r="X3592" i="2"/>
  <c r="Y3592" i="2" s="1"/>
  <c r="X3450" i="2"/>
  <c r="Y3450" i="2" s="1"/>
  <c r="X3341" i="2"/>
  <c r="Y3341" i="2" s="1"/>
  <c r="X3251" i="2"/>
  <c r="Y3251" i="2" s="1"/>
  <c r="X3144" i="2"/>
  <c r="Y3144" i="2" s="1"/>
  <c r="X3032" i="2"/>
  <c r="Y3032" i="2" s="1"/>
  <c r="X2935" i="2"/>
  <c r="Y2935" i="2" s="1"/>
  <c r="X2792" i="2"/>
  <c r="Y2792" i="2" s="1"/>
  <c r="X2670" i="2"/>
  <c r="Y2670" i="2" s="1"/>
  <c r="X2585" i="2"/>
  <c r="Y2585" i="2" s="1"/>
  <c r="X2451" i="2"/>
  <c r="Y2451" i="2" s="1"/>
  <c r="X2321" i="2"/>
  <c r="Y2321" i="2" s="1"/>
  <c r="X2187" i="2"/>
  <c r="Y2187" i="2" s="1"/>
  <c r="X2108" i="2"/>
  <c r="Y2108" i="2" s="1"/>
  <c r="X1981" i="2"/>
  <c r="Y1981" i="2" s="1"/>
  <c r="X1843" i="2"/>
  <c r="Y1843" i="2" s="1"/>
  <c r="X1730" i="2"/>
  <c r="Y1730" i="2" s="1"/>
  <c r="X1655" i="2"/>
  <c r="Y1655" i="2" s="1"/>
  <c r="X1520" i="2"/>
  <c r="Y1520" i="2" s="1"/>
  <c r="X1399" i="2"/>
  <c r="Y1399" i="2" s="1"/>
  <c r="X1267" i="2"/>
  <c r="Y1267" i="2" s="1"/>
  <c r="X1129" i="2"/>
  <c r="Y1129" i="2" s="1"/>
  <c r="X1021" i="2"/>
  <c r="Y1021" i="2" s="1"/>
  <c r="X955" i="2"/>
  <c r="Y955" i="2" s="1"/>
  <c r="X888" i="2"/>
  <c r="Y888" i="2" s="1"/>
  <c r="X764" i="2"/>
  <c r="Y764" i="2" s="1"/>
  <c r="X631" i="2"/>
  <c r="Y631" i="2" s="1"/>
  <c r="X496" i="2"/>
  <c r="Y496" i="2" s="1"/>
  <c r="X364" i="2"/>
  <c r="Y364" i="2" s="1"/>
  <c r="X232" i="2"/>
  <c r="Y232" i="2" s="1"/>
  <c r="X113" i="2"/>
  <c r="Y113" i="2" s="1"/>
  <c r="X39" i="2"/>
  <c r="Y39" i="2" s="1"/>
  <c r="X4873" i="2"/>
  <c r="Y4873" i="2" s="1"/>
  <c r="X4735" i="2"/>
  <c r="Y4735" i="2" s="1"/>
  <c r="X4606" i="2"/>
  <c r="Y4606" i="2" s="1"/>
  <c r="X4476" i="2"/>
  <c r="Y4476" i="2" s="1"/>
  <c r="X4279" i="2"/>
  <c r="Y4279" i="2" s="1"/>
  <c r="X4146" i="2"/>
  <c r="Y4146" i="2" s="1"/>
  <c r="X4832" i="2"/>
  <c r="Y4832" i="2" s="1"/>
  <c r="X4478" i="2"/>
  <c r="Y4478" i="2" s="1"/>
  <c r="X4140" i="2"/>
  <c r="Y4140" i="2" s="1"/>
  <c r="X4986" i="2"/>
  <c r="Y4986" i="2" s="1"/>
  <c r="X4632" i="2"/>
  <c r="Y4632" i="2" s="1"/>
  <c r="X4307" i="2"/>
  <c r="Y4307" i="2" s="1"/>
  <c r="X3989" i="2"/>
  <c r="Y3989" i="2" s="1"/>
  <c r="X4815" i="2"/>
  <c r="Y4815" i="2" s="1"/>
  <c r="X4453" i="2"/>
  <c r="Y4453" i="2" s="1"/>
  <c r="X4115" i="2"/>
  <c r="Y4115" i="2" s="1"/>
  <c r="X4883" i="2"/>
  <c r="Y4883" i="2" s="1"/>
  <c r="X4529" i="2"/>
  <c r="Y4529" i="2" s="1"/>
  <c r="X4181" i="2"/>
  <c r="Y4181" i="2" s="1"/>
  <c r="X4934" i="2"/>
  <c r="Y4934" i="2" s="1"/>
  <c r="X4807" i="2"/>
  <c r="Y4807" i="2" s="1"/>
  <c r="X4462" i="2"/>
  <c r="Y4462" i="2" s="1"/>
  <c r="X4123" i="2"/>
  <c r="Y4123" i="2" s="1"/>
  <c r="X3862" i="2"/>
  <c r="Y3862" i="2" s="1"/>
  <c r="X3610" i="2"/>
  <c r="Y3610" i="2" s="1"/>
  <c r="X3253" i="2"/>
  <c r="Y3253" i="2" s="1"/>
  <c r="X2937" i="2"/>
  <c r="Y2937" i="2" s="1"/>
  <c r="X2737" i="2"/>
  <c r="Y2737" i="2" s="1"/>
  <c r="X2509" i="2"/>
  <c r="Y2509" i="2" s="1"/>
  <c r="X2315" i="2"/>
  <c r="Y2315" i="2" s="1"/>
  <c r="X2085" i="2"/>
  <c r="Y2085" i="2" s="1"/>
  <c r="X4929" i="2"/>
  <c r="Y4929" i="2" s="1"/>
  <c r="X4733" i="2"/>
  <c r="Y4733" i="2" s="1"/>
  <c r="X4533" i="2"/>
  <c r="Y4533" i="2" s="1"/>
  <c r="X4336" i="2"/>
  <c r="Y4336" i="2" s="1"/>
  <c r="X4144" i="2"/>
  <c r="Y4144" i="2" s="1"/>
  <c r="X3950" i="2"/>
  <c r="Y3950" i="2" s="1"/>
  <c r="X3736" i="2"/>
  <c r="Y3736" i="2" s="1"/>
  <c r="X3318" i="2"/>
  <c r="Y3318" i="2" s="1"/>
  <c r="X4871" i="2"/>
  <c r="Y4871" i="2" s="1"/>
  <c r="X4668" i="2"/>
  <c r="Y4668" i="2" s="1"/>
  <c r="X4474" i="2"/>
  <c r="Y4474" i="2" s="1"/>
  <c r="X4277" i="2"/>
  <c r="Y4277" i="2" s="1"/>
  <c r="X4068" i="2"/>
  <c r="Y4068" i="2" s="1"/>
  <c r="X3892" i="2"/>
  <c r="Y3892" i="2" s="1"/>
  <c r="X3773" i="2"/>
  <c r="Y3773" i="2" s="1"/>
  <c r="X4912" i="2"/>
  <c r="Y4912" i="2" s="1"/>
  <c r="X4700" i="2"/>
  <c r="Y4700" i="2" s="1"/>
  <c r="X4490" i="2"/>
  <c r="Y4490" i="2" s="1"/>
  <c r="X4258" i="2"/>
  <c r="Y4258" i="2" s="1"/>
  <c r="X4059" i="2"/>
  <c r="Y4059" i="2" s="1"/>
  <c r="X3618" i="2"/>
  <c r="Y3618" i="2" s="1"/>
  <c r="X3228" i="2"/>
  <c r="Y3228" i="2" s="1"/>
  <c r="X2929" i="2"/>
  <c r="Y2929" i="2" s="1"/>
  <c r="X2721" i="2"/>
  <c r="Y2721" i="2" s="1"/>
  <c r="X2501" i="2"/>
  <c r="Y2501" i="2" s="1"/>
  <c r="X2264" i="2"/>
  <c r="Y2264" i="2" s="1"/>
  <c r="X2077" i="2"/>
  <c r="Y2077" i="2" s="1"/>
  <c r="X1910" i="2"/>
  <c r="Y1910" i="2" s="1"/>
  <c r="X1765" i="2"/>
  <c r="Y1765" i="2" s="1"/>
  <c r="X1623" i="2"/>
  <c r="Y1623" i="2" s="1"/>
  <c r="X1481" i="2"/>
  <c r="Y1481" i="2" s="1"/>
  <c r="X1353" i="2"/>
  <c r="Y1353" i="2" s="1"/>
  <c r="X1228" i="2"/>
  <c r="Y1228" i="2" s="1"/>
  <c r="X1081" i="2"/>
  <c r="Y1081" i="2" s="1"/>
  <c r="X948" i="2"/>
  <c r="Y948" i="2" s="1"/>
  <c r="X809" i="2"/>
  <c r="Y809" i="2" s="1"/>
  <c r="X682" i="2"/>
  <c r="Y682" i="2" s="1"/>
  <c r="X542" i="2"/>
  <c r="Y542" i="2" s="1"/>
  <c r="X407" i="2"/>
  <c r="Y407" i="2" s="1"/>
  <c r="X269" i="2"/>
  <c r="Y269" i="2" s="1"/>
  <c r="X131" i="2"/>
  <c r="Y131" i="2" s="1"/>
  <c r="X3718" i="2"/>
  <c r="Y3718" i="2" s="1"/>
  <c r="X3343" i="2"/>
  <c r="Y3343" i="2" s="1"/>
  <c r="X3005" i="2"/>
  <c r="Y3005" i="2" s="1"/>
  <c r="X2786" i="2"/>
  <c r="Y2786" i="2" s="1"/>
  <c r="X2579" i="2"/>
  <c r="Y2579" i="2" s="1"/>
  <c r="X2368" i="2"/>
  <c r="Y2368" i="2" s="1"/>
  <c r="X2145" i="2"/>
  <c r="Y2145" i="2" s="1"/>
  <c r="X1950" i="2"/>
  <c r="Y1950" i="2" s="1"/>
  <c r="X1811" i="2"/>
  <c r="Y1811" i="2" s="1"/>
  <c r="X1673" i="2"/>
  <c r="Y1673" i="2" s="1"/>
  <c r="X1539" i="2"/>
  <c r="Y1539" i="2" s="1"/>
  <c r="X1409" i="2"/>
  <c r="Y1409" i="2" s="1"/>
  <c r="X1270" i="2"/>
  <c r="Y1270" i="2" s="1"/>
  <c r="X1131" i="2"/>
  <c r="Y1131" i="2" s="1"/>
  <c r="X1007" i="2"/>
  <c r="Y1007" i="2" s="1"/>
  <c r="X872" i="2"/>
  <c r="Y872" i="2" s="1"/>
  <c r="X724" i="2"/>
  <c r="Y724" i="2" s="1"/>
  <c r="X599" i="2"/>
  <c r="Y599" i="2" s="1"/>
  <c r="X464" i="2"/>
  <c r="Y464" i="2" s="1"/>
  <c r="X342" i="2"/>
  <c r="Y342" i="2" s="1"/>
  <c r="X208" i="2"/>
  <c r="Y208" i="2" s="1"/>
  <c r="X75" i="2"/>
  <c r="Y75" i="2" s="1"/>
  <c r="X3602" i="2"/>
  <c r="Y3602" i="2" s="1"/>
  <c r="X3188" i="2"/>
  <c r="Y3188" i="2" s="1"/>
  <c r="X4975" i="2"/>
  <c r="Y4975" i="2" s="1"/>
  <c r="X3452" i="2"/>
  <c r="Y3452" i="2" s="1"/>
  <c r="X3085" i="2"/>
  <c r="Y3085" i="2" s="1"/>
  <c r="X3765" i="2"/>
  <c r="Y3765" i="2" s="1"/>
  <c r="X3516" i="2"/>
  <c r="Y3516" i="2" s="1"/>
  <c r="X3274" i="2"/>
  <c r="Y3274" i="2" s="1"/>
  <c r="X3009" i="2"/>
  <c r="Y3009" i="2" s="1"/>
  <c r="X2758" i="2"/>
  <c r="Y2758" i="2" s="1"/>
  <c r="X2481" i="2"/>
  <c r="Y2481" i="2" s="1"/>
  <c r="X2236" i="2"/>
  <c r="Y2236" i="2" s="1"/>
  <c r="X2047" i="2"/>
  <c r="Y2047" i="2" s="1"/>
  <c r="X1761" i="2"/>
  <c r="Y1761" i="2" s="1"/>
  <c r="X1494" i="2"/>
  <c r="Y1494" i="2" s="1"/>
  <c r="X1215" i="2"/>
  <c r="Y1215" i="2" s="1"/>
  <c r="X969" i="2"/>
  <c r="Y969" i="2" s="1"/>
  <c r="X703" i="2"/>
  <c r="Y703" i="2" s="1"/>
  <c r="X436" i="2"/>
  <c r="Y436" i="2" s="1"/>
  <c r="X195" i="2"/>
  <c r="Y195" i="2" s="1"/>
  <c r="X3665" i="2"/>
  <c r="Y3665" i="2" s="1"/>
  <c r="X3407" i="2"/>
  <c r="Y3407" i="2" s="1"/>
  <c r="X3133" i="2"/>
  <c r="Y3133" i="2" s="1"/>
  <c r="X2838" i="2"/>
  <c r="Y2838" i="2" s="1"/>
  <c r="X2592" i="2"/>
  <c r="Y2592" i="2" s="1"/>
  <c r="X2311" i="2"/>
  <c r="Y2311" i="2" s="1"/>
  <c r="X1815" i="2"/>
  <c r="Y1815" i="2" s="1"/>
  <c r="X1543" i="2"/>
  <c r="Y1543" i="2" s="1"/>
  <c r="X1298" i="2"/>
  <c r="Y1298" i="2" s="1"/>
  <c r="X1019" i="2"/>
  <c r="Y1019" i="2" s="1"/>
  <c r="X745" i="2"/>
  <c r="Y745" i="2" s="1"/>
  <c r="X486" i="2"/>
  <c r="Y486" i="2" s="1"/>
  <c r="X212" i="2"/>
  <c r="Y212" i="2" s="1"/>
  <c r="X3714" i="2"/>
  <c r="Y3714" i="2" s="1"/>
  <c r="X3457" i="2"/>
  <c r="Y3457" i="2" s="1"/>
  <c r="X3176" i="2"/>
  <c r="Y3176" i="2" s="1"/>
  <c r="X2900" i="2"/>
  <c r="Y2900" i="2" s="1"/>
  <c r="X2609" i="2"/>
  <c r="Y2609" i="2" s="1"/>
  <c r="X2338" i="2"/>
  <c r="Y2338" i="2" s="1"/>
  <c r="X2115" i="2"/>
  <c r="Y2115" i="2" s="1"/>
  <c r="X1879" i="2"/>
  <c r="Y1879" i="2" s="1"/>
  <c r="X1602" i="2"/>
  <c r="Y1602" i="2" s="1"/>
  <c r="X1340" i="2"/>
  <c r="Y1340" i="2" s="1"/>
  <c r="X1043" i="2"/>
  <c r="Y1043" i="2" s="1"/>
  <c r="X761" i="2"/>
  <c r="Y761" i="2" s="1"/>
  <c r="X476" i="2"/>
  <c r="Y476" i="2" s="1"/>
  <c r="X203" i="2"/>
  <c r="Y203" i="2" s="1"/>
  <c r="X4897" i="2"/>
  <c r="Y4897" i="2" s="1"/>
  <c r="X4762" i="2"/>
  <c r="Y4762" i="2" s="1"/>
  <c r="X4630" i="2"/>
  <c r="Y4630" i="2" s="1"/>
  <c r="X4484" i="2"/>
  <c r="Y4484" i="2" s="1"/>
  <c r="X4382" i="2"/>
  <c r="Y4382" i="2" s="1"/>
  <c r="X4271" i="2"/>
  <c r="Y4271" i="2" s="1"/>
  <c r="X4137" i="2"/>
  <c r="Y4137" i="2" s="1"/>
  <c r="X4003" i="2"/>
  <c r="Y4003" i="2" s="1"/>
  <c r="X3920" i="2"/>
  <c r="Y3920" i="2" s="1"/>
  <c r="X3791" i="2"/>
  <c r="Y3791" i="2" s="1"/>
  <c r="X3708" i="2"/>
  <c r="Y3708" i="2" s="1"/>
  <c r="X3575" i="2"/>
  <c r="Y3575" i="2" s="1"/>
  <c r="X3434" i="2"/>
  <c r="Y3434" i="2" s="1"/>
  <c r="X3333" i="2"/>
  <c r="Y3333" i="2" s="1"/>
  <c r="X3226" i="2"/>
  <c r="Y3226" i="2" s="1"/>
  <c r="X3126" i="2"/>
  <c r="Y3126" i="2" s="1"/>
  <c r="X3021" i="2"/>
  <c r="Y3021" i="2" s="1"/>
  <c r="X2919" i="2"/>
  <c r="Y2919" i="2" s="1"/>
  <c r="X2776" i="2"/>
  <c r="Y2776" i="2" s="1"/>
  <c r="X2653" i="2"/>
  <c r="Y2653" i="2" s="1"/>
  <c r="X2569" i="2"/>
  <c r="Y2569" i="2" s="1"/>
  <c r="X2434" i="2"/>
  <c r="Y2434" i="2" s="1"/>
  <c r="X2305" i="2"/>
  <c r="Y2305" i="2" s="1"/>
  <c r="X2169" i="2"/>
  <c r="Y2169" i="2" s="1"/>
  <c r="X2092" i="2"/>
  <c r="Y2092" i="2" s="1"/>
  <c r="X1964" i="2"/>
  <c r="Y1964" i="2" s="1"/>
  <c r="X1825" i="2"/>
  <c r="Y1825" i="2" s="1"/>
  <c r="X1721" i="2"/>
  <c r="Y1721" i="2" s="1"/>
  <c r="X1638" i="2"/>
  <c r="Y1638" i="2" s="1"/>
  <c r="X1504" i="2"/>
  <c r="Y1504" i="2" s="1"/>
  <c r="X1383" i="2"/>
  <c r="Y1383" i="2" s="1"/>
  <c r="X1251" i="2"/>
  <c r="Y1251" i="2" s="1"/>
  <c r="X1113" i="2"/>
  <c r="Y1113" i="2" s="1"/>
  <c r="X1013" i="2"/>
  <c r="Y1013" i="2" s="1"/>
  <c r="X946" i="2"/>
  <c r="Y946" i="2" s="1"/>
  <c r="X4789" i="2"/>
  <c r="Y4789" i="2" s="1"/>
  <c r="X4434" i="2"/>
  <c r="Y4434" i="2" s="1"/>
  <c r="X4098" i="2"/>
  <c r="Y4098" i="2" s="1"/>
  <c r="X4943" i="2"/>
  <c r="Y4943" i="2" s="1"/>
  <c r="X4581" i="2"/>
  <c r="Y4581" i="2" s="1"/>
  <c r="X4263" i="2"/>
  <c r="Y4263" i="2" s="1"/>
  <c r="X3962" i="2"/>
  <c r="Y3962" i="2" s="1"/>
  <c r="X4772" i="2"/>
  <c r="Y4772" i="2" s="1"/>
  <c r="X4400" i="2"/>
  <c r="Y4400" i="2" s="1"/>
  <c r="X4073" i="2"/>
  <c r="Y4073" i="2" s="1"/>
  <c r="X4824" i="2"/>
  <c r="Y4824" i="2" s="1"/>
  <c r="X4486" i="2"/>
  <c r="Y4486" i="2" s="1"/>
  <c r="X4131" i="2"/>
  <c r="Y4131" i="2" s="1"/>
  <c r="X4875" i="2"/>
  <c r="Y4875" i="2" s="1"/>
  <c r="X4764" i="2"/>
  <c r="Y4764" i="2" s="1"/>
  <c r="X4418" i="2"/>
  <c r="Y4418" i="2" s="1"/>
  <c r="X4081" i="2"/>
  <c r="Y4081" i="2" s="1"/>
  <c r="X3854" i="2"/>
  <c r="Y3854" i="2" s="1"/>
  <c r="X3569" i="2"/>
  <c r="Y3569" i="2" s="1"/>
  <c r="X3204" i="2"/>
  <c r="Y3204" i="2" s="1"/>
  <c r="X2905" i="2"/>
  <c r="Y2905" i="2" s="1"/>
  <c r="X2712" i="2"/>
  <c r="Y2712" i="2" s="1"/>
  <c r="X2485" i="2"/>
  <c r="Y2485" i="2" s="1"/>
  <c r="X2272" i="2"/>
  <c r="Y2272" i="2" s="1"/>
  <c r="X2059" i="2"/>
  <c r="Y2059" i="2" s="1"/>
  <c r="X4903" i="2"/>
  <c r="Y4903" i="2" s="1"/>
  <c r="X4708" i="2"/>
  <c r="Y4708" i="2" s="1"/>
  <c r="X4508" i="2"/>
  <c r="Y4508" i="2" s="1"/>
  <c r="X4319" i="2"/>
  <c r="Y4319" i="2" s="1"/>
  <c r="X4127" i="2"/>
  <c r="Y4127" i="2" s="1"/>
  <c r="X3934" i="2"/>
  <c r="Y3934" i="2" s="1"/>
  <c r="X3686" i="2"/>
  <c r="Y3686" i="2" s="1"/>
  <c r="X3212" i="2"/>
  <c r="Y3212" i="2" s="1"/>
  <c r="X4845" i="2"/>
  <c r="Y4845" i="2" s="1"/>
  <c r="X4644" i="2"/>
  <c r="Y4644" i="2" s="1"/>
  <c r="X4448" i="2"/>
  <c r="Y4448" i="2" s="1"/>
  <c r="X4250" i="2"/>
  <c r="Y4250" i="2" s="1"/>
  <c r="X4043" i="2"/>
  <c r="Y4043" i="2" s="1"/>
  <c r="X3875" i="2"/>
  <c r="Y3875" i="2" s="1"/>
  <c r="X3753" i="2"/>
  <c r="Y3753" i="2" s="1"/>
  <c r="X4887" i="2"/>
  <c r="Y4887" i="2" s="1"/>
  <c r="X4676" i="2"/>
  <c r="Y4676" i="2" s="1"/>
  <c r="X4457" i="2"/>
  <c r="Y4457" i="2" s="1"/>
  <c r="X4234" i="2"/>
  <c r="Y4234" i="2" s="1"/>
  <c r="X4035" i="2"/>
  <c r="Y4035" i="2" s="1"/>
  <c r="X3561" i="2"/>
  <c r="Y3561" i="2" s="1"/>
  <c r="X3180" i="2"/>
  <c r="Y3180" i="2" s="1"/>
  <c r="X2894" i="2"/>
  <c r="Y2894" i="2" s="1"/>
  <c r="X2696" i="2"/>
  <c r="Y2696" i="2" s="1"/>
  <c r="X2477" i="2"/>
  <c r="Y2477" i="2" s="1"/>
  <c r="X2240" i="2"/>
  <c r="Y2240" i="2" s="1"/>
  <c r="X2051" i="2"/>
  <c r="Y2051" i="2" s="1"/>
  <c r="X1892" i="2"/>
  <c r="Y1892" i="2" s="1"/>
  <c r="X1749" i="2"/>
  <c r="Y1749" i="2" s="1"/>
  <c r="X1606" i="2"/>
  <c r="Y1606" i="2" s="1"/>
  <c r="X1473" i="2"/>
  <c r="Y1473" i="2" s="1"/>
  <c r="X1336" i="2"/>
  <c r="Y1336" i="2" s="1"/>
  <c r="X1210" i="2"/>
  <c r="Y1210" i="2" s="1"/>
  <c r="X1064" i="2"/>
  <c r="Y1064" i="2" s="1"/>
  <c r="X932" i="2"/>
  <c r="Y932" i="2" s="1"/>
  <c r="X793" i="2"/>
  <c r="Y793" i="2" s="1"/>
  <c r="X666" i="2"/>
  <c r="Y666" i="2" s="1"/>
  <c r="X525" i="2"/>
  <c r="Y525" i="2" s="1"/>
  <c r="X391" i="2"/>
  <c r="Y391" i="2" s="1"/>
  <c r="X252" i="2"/>
  <c r="Y252" i="2" s="1"/>
  <c r="X115" i="2"/>
  <c r="Y115" i="2" s="1"/>
  <c r="X3669" i="2"/>
  <c r="Y3669" i="2" s="1"/>
  <c r="X3294" i="2"/>
  <c r="Y3294" i="2" s="1"/>
  <c r="X2972" i="2"/>
  <c r="Y2972" i="2" s="1"/>
  <c r="X2754" i="2"/>
  <c r="Y2754" i="2" s="1"/>
  <c r="X2554" i="2"/>
  <c r="Y2554" i="2" s="1"/>
  <c r="X2342" i="2"/>
  <c r="Y2342" i="2" s="1"/>
  <c r="X2119" i="2"/>
  <c r="Y2119" i="2" s="1"/>
  <c r="X1934" i="2"/>
  <c r="Y1934" i="2" s="1"/>
  <c r="X1793" i="2"/>
  <c r="Y1793" i="2" s="1"/>
  <c r="X1657" i="2"/>
  <c r="Y1657" i="2" s="1"/>
  <c r="X1522" i="2"/>
  <c r="Y1522" i="2" s="1"/>
  <c r="X1393" i="2"/>
  <c r="Y1393" i="2" s="1"/>
  <c r="X1253" i="2"/>
  <c r="Y1253" i="2" s="1"/>
  <c r="X1123" i="2"/>
  <c r="Y1123" i="2" s="1"/>
  <c r="X989" i="2"/>
  <c r="Y989" i="2" s="1"/>
  <c r="X853" i="2"/>
  <c r="Y853" i="2" s="1"/>
  <c r="X708" i="2"/>
  <c r="Y708" i="2" s="1"/>
  <c r="X582" i="2"/>
  <c r="Y582" i="2" s="1"/>
  <c r="X448" i="2"/>
  <c r="Y448" i="2" s="1"/>
  <c r="X326" i="2"/>
  <c r="Y326" i="2" s="1"/>
  <c r="X191" i="2"/>
  <c r="Y191" i="2" s="1"/>
  <c r="X58" i="2"/>
  <c r="Y58" i="2" s="1"/>
  <c r="X3553" i="2"/>
  <c r="Y3553" i="2" s="1"/>
  <c r="X3146" i="2"/>
  <c r="Y3146" i="2" s="1"/>
  <c r="X4957" i="2"/>
  <c r="Y4957" i="2" s="1"/>
  <c r="X3403" i="2"/>
  <c r="Y3403" i="2" s="1"/>
  <c r="X2989" i="2"/>
  <c r="Y2989" i="2" s="1"/>
  <c r="X3757" i="2"/>
  <c r="Y3757" i="2" s="1"/>
  <c r="X3483" i="2"/>
  <c r="Y3483" i="2" s="1"/>
  <c r="X3249" i="2"/>
  <c r="Y3249" i="2" s="1"/>
  <c r="X2985" i="2"/>
  <c r="Y2985" i="2" s="1"/>
  <c r="X2725" i="2"/>
  <c r="Y2725" i="2" s="1"/>
  <c r="X2449" i="2"/>
  <c r="Y2449" i="2" s="1"/>
  <c r="X2212" i="2"/>
  <c r="Y2212" i="2" s="1"/>
  <c r="X2004" i="2"/>
  <c r="Y2004" i="2" s="1"/>
  <c r="X1728" i="2"/>
  <c r="Y1728" i="2" s="1"/>
  <c r="X1461" i="2"/>
  <c r="Y1461" i="2" s="1"/>
  <c r="X1177" i="2"/>
  <c r="Y1177" i="2" s="1"/>
  <c r="X936" i="2"/>
  <c r="Y936" i="2" s="1"/>
  <c r="X670" i="2"/>
  <c r="Y670" i="2" s="1"/>
  <c r="X403" i="2"/>
  <c r="Y403" i="2" s="1"/>
  <c r="X161" i="2"/>
  <c r="Y161" i="2" s="1"/>
  <c r="X3638" i="2"/>
  <c r="Y3638" i="2" s="1"/>
  <c r="X3372" i="2"/>
  <c r="Y3372" i="2" s="1"/>
  <c r="X3089" i="2"/>
  <c r="Y3089" i="2" s="1"/>
  <c r="X2806" i="2"/>
  <c r="Y2806" i="2" s="1"/>
  <c r="X2558" i="2"/>
  <c r="Y2558" i="2" s="1"/>
  <c r="X2252" i="2"/>
  <c r="Y2252" i="2" s="1"/>
  <c r="X1781" i="2"/>
  <c r="Y1781" i="2" s="1"/>
  <c r="X1510" i="2"/>
  <c r="Y1510" i="2" s="1"/>
  <c r="X1265" i="2"/>
  <c r="Y1265" i="2" s="1"/>
  <c r="X985" i="2"/>
  <c r="Y985" i="2" s="1"/>
  <c r="X712" i="2"/>
  <c r="Y712" i="2" s="1"/>
  <c r="X452" i="2"/>
  <c r="Y452" i="2" s="1"/>
  <c r="X187" i="2"/>
  <c r="Y187" i="2" s="1"/>
  <c r="X3690" i="2"/>
  <c r="Y3690" i="2" s="1"/>
  <c r="X3423" i="2"/>
  <c r="Y3423" i="2" s="1"/>
  <c r="X3142" i="2"/>
  <c r="Y3142" i="2" s="1"/>
  <c r="X2863" i="2"/>
  <c r="Y2863" i="2" s="1"/>
  <c r="X2575" i="2"/>
  <c r="Y2575" i="2" s="1"/>
  <c r="X2303" i="2"/>
  <c r="Y2303" i="2" s="1"/>
  <c r="X2098" i="2"/>
  <c r="Y2098" i="2" s="1"/>
  <c r="X1841" i="2"/>
  <c r="Y1841" i="2" s="1"/>
  <c r="X1568" i="2"/>
  <c r="Y1568" i="2" s="1"/>
  <c r="X1307" i="2"/>
  <c r="Y1307" i="2" s="1"/>
  <c r="X1011" i="2"/>
  <c r="Y1011" i="2" s="1"/>
  <c r="X728" i="2"/>
  <c r="Y728" i="2" s="1"/>
  <c r="X444" i="2"/>
  <c r="Y444" i="2" s="1"/>
  <c r="X170" i="2"/>
  <c r="Y170" i="2" s="1"/>
  <c r="X4881" i="2"/>
  <c r="Y4881" i="2" s="1"/>
  <c r="X4743" i="2"/>
  <c r="Y4743" i="2" s="1"/>
  <c r="X4614" i="2"/>
  <c r="Y4614" i="2" s="1"/>
  <c r="X4468" i="2"/>
  <c r="Y4468" i="2" s="1"/>
  <c r="X4374" i="2"/>
  <c r="Y4374" i="2" s="1"/>
  <c r="X4252" i="2"/>
  <c r="Y4252" i="2" s="1"/>
  <c r="X4121" i="2"/>
  <c r="Y4121" i="2" s="1"/>
  <c r="X3987" i="2"/>
  <c r="Y3987" i="2" s="1"/>
  <c r="X3902" i="2"/>
  <c r="Y3902" i="2" s="1"/>
  <c r="X3775" i="2"/>
  <c r="Y3775" i="2" s="1"/>
  <c r="X3692" i="2"/>
  <c r="Y3692" i="2" s="1"/>
  <c r="X3559" i="2"/>
  <c r="Y3559" i="2" s="1"/>
  <c r="X3417" i="2"/>
  <c r="Y3417" i="2" s="1"/>
  <c r="X3324" i="2"/>
  <c r="Y3324" i="2" s="1"/>
  <c r="X3210" i="2"/>
  <c r="Y3210" i="2" s="1"/>
  <c r="X3107" i="2"/>
  <c r="Y3107" i="2" s="1"/>
  <c r="X3011" i="2"/>
  <c r="Y3011" i="2" s="1"/>
  <c r="X4737" i="2"/>
  <c r="Y4737" i="2" s="1"/>
  <c r="X4392" i="2"/>
  <c r="Y4392" i="2" s="1"/>
  <c r="X4055" i="2"/>
  <c r="Y4055" i="2" s="1"/>
  <c r="X4891" i="2"/>
  <c r="Y4891" i="2" s="1"/>
  <c r="X4538" i="2"/>
  <c r="Y4538" i="2" s="1"/>
  <c r="X4222" i="2"/>
  <c r="Y4222" i="2" s="1"/>
  <c r="X3922" i="2"/>
  <c r="Y3922" i="2" s="1"/>
  <c r="X4729" i="2"/>
  <c r="Y4729" i="2" s="1"/>
  <c r="X4359" i="2"/>
  <c r="Y4359" i="2" s="1"/>
  <c r="X4023" i="2"/>
  <c r="Y4023" i="2" s="1"/>
  <c r="X4781" i="2"/>
  <c r="Y4781" i="2" s="1"/>
  <c r="X4443" i="2"/>
  <c r="Y4443" i="2" s="1"/>
  <c r="X4090" i="2"/>
  <c r="Y4090" i="2" s="1"/>
  <c r="X4672" i="2"/>
  <c r="Y4672" i="2" s="1"/>
  <c r="X4712" i="2"/>
  <c r="Y4712" i="2" s="1"/>
  <c r="X4367" i="2"/>
  <c r="Y4367" i="2" s="1"/>
  <c r="X4039" i="2"/>
  <c r="Y4039" i="2" s="1"/>
  <c r="X3845" i="2"/>
  <c r="Y3845" i="2" s="1"/>
  <c r="X3529" i="2"/>
  <c r="Y3529" i="2" s="1"/>
  <c r="X3162" i="2"/>
  <c r="Y3162" i="2" s="1"/>
  <c r="X2885" i="2"/>
  <c r="Y2885" i="2" s="1"/>
  <c r="X2680" i="2"/>
  <c r="Y2680" i="2" s="1"/>
  <c r="X2461" i="2"/>
  <c r="Y2461" i="2" s="1"/>
  <c r="X2256" i="2"/>
  <c r="Y2256" i="2" s="1"/>
  <c r="X2034" i="2"/>
  <c r="Y2034" i="2" s="1"/>
  <c r="X4879" i="2"/>
  <c r="Y4879" i="2" s="1"/>
  <c r="X4684" i="2"/>
  <c r="Y4684" i="2" s="1"/>
  <c r="X4482" i="2"/>
  <c r="Y4482" i="2" s="1"/>
  <c r="X4293" i="2"/>
  <c r="Y4293" i="2" s="1"/>
  <c r="X4102" i="2"/>
  <c r="Y4102" i="2" s="1"/>
  <c r="X3918" i="2"/>
  <c r="Y3918" i="2" s="1"/>
  <c r="X3634" i="2"/>
  <c r="Y3634" i="2" s="1"/>
  <c r="X2527" i="2"/>
  <c r="Y2527" i="2" s="1"/>
  <c r="X4819" i="2"/>
  <c r="Y4819" i="2" s="1"/>
  <c r="X4620" i="2"/>
  <c r="Y4620" i="2" s="1"/>
  <c r="X4422" i="2"/>
  <c r="Y4422" i="2" s="1"/>
  <c r="X4226" i="2"/>
  <c r="Y4226" i="2" s="1"/>
  <c r="X4018" i="2"/>
  <c r="Y4018" i="2" s="1"/>
  <c r="X3858" i="2"/>
  <c r="Y3858" i="2" s="1"/>
  <c r="X3661" i="2"/>
  <c r="Y3661" i="2" s="1"/>
  <c r="X4862" i="2"/>
  <c r="Y4862" i="2" s="1"/>
  <c r="X4652" i="2"/>
  <c r="Y4652" i="2" s="1"/>
  <c r="X4430" i="2"/>
  <c r="Y4430" i="2" s="1"/>
  <c r="X4209" i="2"/>
  <c r="Y4209" i="2" s="1"/>
  <c r="X4009" i="2"/>
  <c r="Y4009" i="2" s="1"/>
  <c r="X3511" i="2"/>
  <c r="Y3511" i="2" s="1"/>
  <c r="X3137" i="2"/>
  <c r="Y3137" i="2" s="1"/>
  <c r="X2867" i="2"/>
  <c r="Y2867" i="2" s="1"/>
  <c r="X2663" i="2"/>
  <c r="Y2663" i="2" s="1"/>
  <c r="X2453" i="2"/>
  <c r="Y2453" i="2" s="1"/>
  <c r="X2216" i="2"/>
  <c r="Y2216" i="2" s="1"/>
  <c r="X2026" i="2"/>
  <c r="Y2026" i="2" s="1"/>
  <c r="X1874" i="2"/>
  <c r="Y1874" i="2" s="1"/>
  <c r="X1732" i="2"/>
  <c r="Y1732" i="2" s="1"/>
  <c r="X1582" i="2"/>
  <c r="Y1582" i="2" s="1"/>
  <c r="X1457" i="2"/>
  <c r="Y1457" i="2" s="1"/>
  <c r="X1319" i="2"/>
  <c r="Y1319" i="2" s="1"/>
  <c r="X1190" i="2"/>
  <c r="Y1190" i="2" s="1"/>
  <c r="X1048" i="2"/>
  <c r="Y1048" i="2" s="1"/>
  <c r="X914" i="2"/>
  <c r="Y914" i="2" s="1"/>
  <c r="X775" i="2"/>
  <c r="Y775" i="2" s="1"/>
  <c r="X649" i="2"/>
  <c r="Y649" i="2" s="1"/>
  <c r="X507" i="2"/>
  <c r="Y507" i="2" s="1"/>
  <c r="X375" i="2"/>
  <c r="Y375" i="2" s="1"/>
  <c r="X234" i="2"/>
  <c r="Y234" i="2" s="1"/>
  <c r="X99" i="2"/>
  <c r="Y99" i="2" s="1"/>
  <c r="X3626" i="2"/>
  <c r="Y3626" i="2" s="1"/>
  <c r="X3245" i="2"/>
  <c r="Y3245" i="2" s="1"/>
  <c r="X2946" i="2"/>
  <c r="Y2946" i="2" s="1"/>
  <c r="X2729" i="2"/>
  <c r="Y2729" i="2" s="1"/>
  <c r="X2518" i="2"/>
  <c r="Y2518" i="2" s="1"/>
  <c r="X2307" i="2"/>
  <c r="Y2307" i="2" s="1"/>
  <c r="X2094" i="2"/>
  <c r="Y2094" i="2" s="1"/>
  <c r="X1918" i="2"/>
  <c r="Y1918" i="2" s="1"/>
  <c r="X1774" i="2"/>
  <c r="Y1774" i="2" s="1"/>
  <c r="X1640" i="2"/>
  <c r="Y1640" i="2" s="1"/>
  <c r="X1506" i="2"/>
  <c r="Y1506" i="2" s="1"/>
  <c r="X1377" i="2"/>
  <c r="Y1377" i="2" s="1"/>
  <c r="X1236" i="2"/>
  <c r="Y1236" i="2" s="1"/>
  <c r="X1106" i="2"/>
  <c r="Y1106" i="2" s="1"/>
  <c r="X973" i="2"/>
  <c r="Y973" i="2" s="1"/>
  <c r="X836" i="2"/>
  <c r="Y836" i="2" s="1"/>
  <c r="X690" i="2"/>
  <c r="Y690" i="2" s="1"/>
  <c r="X566" i="2"/>
  <c r="Y566" i="2" s="1"/>
  <c r="X432" i="2"/>
  <c r="Y432" i="2" s="1"/>
  <c r="X309" i="2"/>
  <c r="Y309" i="2" s="1"/>
  <c r="X174" i="2"/>
  <c r="Y174" i="2" s="1"/>
  <c r="X41" i="2"/>
  <c r="Y41" i="2" s="1"/>
  <c r="X3495" i="2"/>
  <c r="Y3495" i="2" s="1"/>
  <c r="X3101" i="2"/>
  <c r="Y3101" i="2" s="1"/>
  <c r="X4931" i="2"/>
  <c r="Y4931" i="2" s="1"/>
  <c r="X3351" i="2"/>
  <c r="Y3351" i="2" s="1"/>
  <c r="X2377" i="2"/>
  <c r="Y2377" i="2" s="1"/>
  <c r="X3723" i="2"/>
  <c r="Y3723" i="2" s="1"/>
  <c r="X3448" i="2"/>
  <c r="Y3448" i="2" s="1"/>
  <c r="X3216" i="2"/>
  <c r="Y3216" i="2" s="1"/>
  <c r="X2960" i="2"/>
  <c r="Y2960" i="2" s="1"/>
  <c r="X2692" i="2"/>
  <c r="Y2692" i="2" s="1"/>
  <c r="X2415" i="2"/>
  <c r="Y2415" i="2" s="1"/>
  <c r="X2185" i="2"/>
  <c r="Y2185" i="2" s="1"/>
  <c r="X1971" i="2"/>
  <c r="Y1971" i="2" s="1"/>
  <c r="X1694" i="2"/>
  <c r="Y1694" i="2" s="1"/>
  <c r="X1429" i="2"/>
  <c r="Y1429" i="2" s="1"/>
  <c r="X1151" i="2"/>
  <c r="Y1151" i="2" s="1"/>
  <c r="X902" i="2"/>
  <c r="Y902" i="2" s="1"/>
  <c r="X637" i="2"/>
  <c r="Y637" i="2" s="1"/>
  <c r="X370" i="2"/>
  <c r="Y370" i="2" s="1"/>
  <c r="X135" i="2"/>
  <c r="Y135" i="2" s="1"/>
  <c r="X3606" i="2"/>
  <c r="Y3606" i="2" s="1"/>
  <c r="X3339" i="2"/>
  <c r="Y3339" i="2" s="1"/>
  <c r="X3055" i="2"/>
  <c r="Y3055" i="2" s="1"/>
  <c r="X2774" i="2"/>
  <c r="Y2774" i="2" s="1"/>
  <c r="X2522" i="2"/>
  <c r="Y2522" i="2" s="1"/>
  <c r="X2030" i="2"/>
  <c r="Y2030" i="2" s="1"/>
  <c r="X1744" i="2"/>
  <c r="Y1744" i="2" s="1"/>
  <c r="X1477" i="2"/>
  <c r="Y1477" i="2" s="1"/>
  <c r="X1224" i="2"/>
  <c r="Y1224" i="2" s="1"/>
  <c r="X952" i="2"/>
  <c r="Y952" i="2" s="1"/>
  <c r="X686" i="2"/>
  <c r="Y686" i="2" s="1"/>
  <c r="X419" i="2"/>
  <c r="Y419" i="2" s="1"/>
  <c r="X144" i="2"/>
  <c r="Y144" i="2" s="1"/>
  <c r="X3656" i="2"/>
  <c r="Y3656" i="2" s="1"/>
  <c r="X3382" i="2"/>
  <c r="Y3382" i="2" s="1"/>
  <c r="X3105" i="2"/>
  <c r="Y3105" i="2" s="1"/>
  <c r="X2830" i="2"/>
  <c r="Y2830" i="2" s="1"/>
  <c r="X2540" i="2"/>
  <c r="Y2540" i="2" s="1"/>
  <c r="X2278" i="2"/>
  <c r="Y2278" i="2" s="1"/>
  <c r="X2073" i="2"/>
  <c r="Y2073" i="2" s="1"/>
  <c r="X1807" i="2"/>
  <c r="Y1807" i="2" s="1"/>
  <c r="X1535" i="2"/>
  <c r="Y1535" i="2" s="1"/>
  <c r="X1274" i="2"/>
  <c r="Y1274" i="2" s="1"/>
  <c r="X977" i="2"/>
  <c r="Y977" i="2" s="1"/>
  <c r="X694" i="2"/>
  <c r="Y694" i="2" s="1"/>
  <c r="X411" i="2"/>
  <c r="Y411" i="2" s="1"/>
  <c r="X127" i="2"/>
  <c r="Y127" i="2" s="1"/>
  <c r="X4864" i="2"/>
  <c r="Y4864" i="2" s="1"/>
  <c r="X4726" i="2"/>
  <c r="Y4726" i="2" s="1"/>
  <c r="X4595" i="2"/>
  <c r="Y4595" i="2" s="1"/>
  <c r="X4451" i="2"/>
  <c r="Y4451" i="2" s="1"/>
  <c r="X4365" i="2"/>
  <c r="Y4365" i="2" s="1"/>
  <c r="X4236" i="2"/>
  <c r="Y4236" i="2" s="1"/>
  <c r="X4105" i="2"/>
  <c r="Y4105" i="2" s="1"/>
  <c r="X3979" i="2"/>
  <c r="Y3979" i="2" s="1"/>
  <c r="X3886" i="2"/>
  <c r="Y3886" i="2" s="1"/>
  <c r="X3767" i="2"/>
  <c r="Y3767" i="2" s="1"/>
  <c r="X3675" i="2"/>
  <c r="Y3675" i="2" s="1"/>
  <c r="X3543" i="2"/>
  <c r="Y3543" i="2" s="1"/>
  <c r="X3401" i="2"/>
  <c r="Y3401" i="2" s="1"/>
  <c r="X3316" i="2"/>
  <c r="Y3316" i="2" s="1"/>
  <c r="X3194" i="2"/>
  <c r="Y3194" i="2" s="1"/>
  <c r="X3091" i="2"/>
  <c r="Y3091" i="2" s="1"/>
  <c r="X3003" i="2"/>
  <c r="Y3003" i="2" s="1"/>
  <c r="X2883" i="2"/>
  <c r="Y2883" i="2" s="1"/>
  <c r="X2743" i="2"/>
  <c r="Y2743" i="2" s="1"/>
  <c r="X2627" i="2"/>
  <c r="Y2627" i="2" s="1"/>
  <c r="X2534" i="2"/>
  <c r="Y2534" i="2" s="1"/>
  <c r="X2400" i="2"/>
  <c r="Y2400" i="2" s="1"/>
  <c r="X2270" i="2"/>
  <c r="Y2270" i="2" s="1"/>
  <c r="X2151" i="2"/>
  <c r="Y2151" i="2" s="1"/>
  <c r="X2057" i="2"/>
  <c r="Y2057" i="2" s="1"/>
  <c r="X1924" i="2"/>
  <c r="Y1924" i="2" s="1"/>
  <c r="X1791" i="2"/>
  <c r="Y1791" i="2" s="1"/>
  <c r="X1704" i="2"/>
  <c r="Y1704" i="2" s="1"/>
  <c r="X1604" i="2"/>
  <c r="Y1604" i="2" s="1"/>
  <c r="X4696" i="2"/>
  <c r="Y4696" i="2" s="1"/>
  <c r="X4349" i="2"/>
  <c r="Y4349" i="2" s="1"/>
  <c r="X4013" i="2"/>
  <c r="Y4013" i="2" s="1"/>
  <c r="X4841" i="2"/>
  <c r="Y4841" i="2" s="1"/>
  <c r="X4512" i="2"/>
  <c r="Y4512" i="2" s="1"/>
  <c r="X4189" i="2"/>
  <c r="Y4189" i="2" s="1"/>
  <c r="X3888" i="2"/>
  <c r="Y3888" i="2" s="1"/>
  <c r="X4688" i="2"/>
  <c r="Y4688" i="2" s="1"/>
  <c r="X4315" i="2"/>
  <c r="Y4315" i="2" s="1"/>
  <c r="X3981" i="2"/>
  <c r="Y3981" i="2" s="1"/>
  <c r="X4745" i="2"/>
  <c r="Y4745" i="2" s="1"/>
  <c r="X4409" i="2"/>
  <c r="Y4409" i="2" s="1"/>
  <c r="X4047" i="2"/>
  <c r="Y4047" i="2" s="1"/>
  <c r="X3777" i="2"/>
  <c r="Y3777" i="2" s="1"/>
  <c r="X4664" i="2"/>
  <c r="Y4664" i="2" s="1"/>
  <c r="X4331" i="2"/>
  <c r="Y4331" i="2" s="1"/>
  <c r="X3997" i="2"/>
  <c r="Y3997" i="2" s="1"/>
  <c r="X3837" i="2"/>
  <c r="Y3837" i="2" s="1"/>
  <c r="X3470" i="2"/>
  <c r="Y3470" i="2" s="1"/>
  <c r="X3110" i="2"/>
  <c r="Y3110" i="2" s="1"/>
  <c r="X2850" i="2"/>
  <c r="Y2850" i="2" s="1"/>
  <c r="X2647" i="2"/>
  <c r="Y2647" i="2" s="1"/>
  <c r="X2436" i="2"/>
  <c r="Y2436" i="2" s="1"/>
  <c r="X2232" i="2"/>
  <c r="Y2232" i="2" s="1"/>
  <c r="X2008" i="2"/>
  <c r="Y2008" i="2" s="1"/>
  <c r="X4854" i="2"/>
  <c r="Y4854" i="2" s="1"/>
  <c r="X4660" i="2"/>
  <c r="Y4660" i="2" s="1"/>
  <c r="X4466" i="2"/>
  <c r="Y4466" i="2" s="1"/>
  <c r="X4269" i="2"/>
  <c r="Y4269" i="2" s="1"/>
  <c r="X4077" i="2"/>
  <c r="Y4077" i="2" s="1"/>
  <c r="X3900" i="2"/>
  <c r="Y3900" i="2" s="1"/>
  <c r="X3577" i="2"/>
  <c r="Y3577" i="2" s="1"/>
  <c r="X4990" i="2"/>
  <c r="Y4990" i="2" s="1"/>
  <c r="X4794" i="2"/>
  <c r="Y4794" i="2" s="1"/>
  <c r="X4603" i="2"/>
  <c r="Y4603" i="2" s="1"/>
  <c r="X4396" i="2"/>
  <c r="Y4396" i="2" s="1"/>
  <c r="X4201" i="2"/>
  <c r="Y4201" i="2" s="1"/>
  <c r="X4001" i="2"/>
  <c r="Y4001" i="2" s="1"/>
  <c r="X3849" i="2"/>
  <c r="Y3849" i="2" s="1"/>
  <c r="X3503" i="2"/>
  <c r="Y3503" i="2" s="1"/>
  <c r="X4836" i="2"/>
  <c r="Y4836" i="2" s="1"/>
  <c r="X4628" i="2"/>
  <c r="Y4628" i="2" s="1"/>
  <c r="X4405" i="2"/>
  <c r="Y4405" i="2" s="1"/>
  <c r="X4185" i="2"/>
  <c r="Y4185" i="2" s="1"/>
  <c r="X3985" i="2"/>
  <c r="Y3985" i="2" s="1"/>
  <c r="X3461" i="2"/>
  <c r="Y3461" i="2" s="1"/>
  <c r="X3093" i="2"/>
  <c r="Y3093" i="2" s="1"/>
  <c r="X2842" i="2"/>
  <c r="Y2842" i="2" s="1"/>
  <c r="X2638" i="2"/>
  <c r="Y2638" i="2" s="1"/>
  <c r="X2419" i="2"/>
  <c r="Y2419" i="2" s="1"/>
  <c r="X2208" i="2"/>
  <c r="Y2208" i="2" s="1"/>
  <c r="X2000" i="2"/>
  <c r="Y2000" i="2" s="1"/>
  <c r="X1855" i="2"/>
  <c r="Y1855" i="2" s="1"/>
  <c r="X1715" i="2"/>
  <c r="Y1715" i="2" s="1"/>
  <c r="X1564" i="2"/>
  <c r="Y1564" i="2" s="1"/>
  <c r="X1441" i="2"/>
  <c r="Y1441" i="2" s="1"/>
  <c r="X1302" i="2"/>
  <c r="Y1302" i="2" s="1"/>
  <c r="X1172" i="2"/>
  <c r="Y1172" i="2" s="1"/>
  <c r="X1031" i="2"/>
  <c r="Y1031" i="2" s="1"/>
  <c r="X898" i="2"/>
  <c r="Y898" i="2" s="1"/>
  <c r="X757" i="2"/>
  <c r="Y757" i="2" s="1"/>
  <c r="X625" i="2"/>
  <c r="Y625" i="2" s="1"/>
  <c r="X490" i="2"/>
  <c r="Y490" i="2" s="1"/>
  <c r="X350" i="2"/>
  <c r="Y350" i="2" s="1"/>
  <c r="X216" i="2"/>
  <c r="Y216" i="2" s="1"/>
  <c r="X83" i="2"/>
  <c r="Y83" i="2" s="1"/>
  <c r="X3594" i="2"/>
  <c r="Y3594" i="2" s="1"/>
  <c r="X3196" i="2"/>
  <c r="Y3196" i="2" s="1"/>
  <c r="X2913" i="2"/>
  <c r="Y2913" i="2" s="1"/>
  <c r="X2704" i="2"/>
  <c r="Y2704" i="2" s="1"/>
  <c r="X2493" i="2"/>
  <c r="Y2493" i="2" s="1"/>
  <c r="X2282" i="2"/>
  <c r="Y2282" i="2" s="1"/>
  <c r="X2068" i="2"/>
  <c r="Y2068" i="2" s="1"/>
  <c r="X1901" i="2"/>
  <c r="Y1901" i="2" s="1"/>
  <c r="X1757" i="2"/>
  <c r="Y1757" i="2" s="1"/>
  <c r="X1632" i="2"/>
  <c r="Y1632" i="2" s="1"/>
  <c r="X1490" i="2"/>
  <c r="Y1490" i="2" s="1"/>
  <c r="X1361" i="2"/>
  <c r="Y1361" i="2" s="1"/>
  <c r="X1220" i="2"/>
  <c r="Y1220" i="2" s="1"/>
  <c r="X1089" i="2"/>
  <c r="Y1089" i="2" s="1"/>
  <c r="X957" i="2"/>
  <c r="Y957" i="2" s="1"/>
  <c r="X820" i="2"/>
  <c r="Y820" i="2" s="1"/>
  <c r="X674" i="2"/>
  <c r="Y674" i="2" s="1"/>
  <c r="X550" i="2"/>
  <c r="Y550" i="2" s="1"/>
  <c r="X415" i="2"/>
  <c r="Y415" i="2" s="1"/>
  <c r="X293" i="2"/>
  <c r="Y293" i="2" s="1"/>
  <c r="X156" i="2"/>
  <c r="Y156" i="2" s="1"/>
  <c r="X33" i="2"/>
  <c r="Y33" i="2" s="1"/>
  <c r="X3427" i="2"/>
  <c r="Y3427" i="2" s="1"/>
  <c r="X3059" i="2"/>
  <c r="Y3059" i="2" s="1"/>
  <c r="X3761" i="2"/>
  <c r="Y3761" i="2" s="1"/>
  <c r="X3302" i="2"/>
  <c r="Y3302" i="2" s="1"/>
  <c r="X5000" i="2"/>
  <c r="Y5000" i="2" s="1"/>
  <c r="X3681" i="2"/>
  <c r="Y3681" i="2" s="1"/>
  <c r="X3415" i="2"/>
  <c r="Y3415" i="2" s="1"/>
  <c r="X3184" i="2"/>
  <c r="Y3184" i="2" s="1"/>
  <c r="X2925" i="2"/>
  <c r="Y2925" i="2" s="1"/>
  <c r="X2659" i="2"/>
  <c r="Y2659" i="2" s="1"/>
  <c r="X2398" i="2"/>
  <c r="Y2398" i="2" s="1"/>
  <c r="X2158" i="2"/>
  <c r="Y2158" i="2" s="1"/>
  <c r="X1938" i="2"/>
  <c r="Y1938" i="2" s="1"/>
  <c r="X1661" i="2"/>
  <c r="Y1661" i="2" s="1"/>
  <c r="X1397" i="2"/>
  <c r="Y1397" i="2" s="1"/>
  <c r="X1127" i="2"/>
  <c r="Y1127" i="2" s="1"/>
  <c r="X867" i="2"/>
  <c r="Y867" i="2" s="1"/>
  <c r="X604" i="2"/>
  <c r="Y604" i="2" s="1"/>
  <c r="X346" i="2"/>
  <c r="Y346" i="2" s="1"/>
  <c r="X103" i="2"/>
  <c r="Y103" i="2" s="1"/>
  <c r="X3565" i="2"/>
  <c r="Y3565" i="2" s="1"/>
  <c r="X3298" i="2"/>
  <c r="Y3298" i="2" s="1"/>
  <c r="X3019" i="2"/>
  <c r="Y3019" i="2" s="1"/>
  <c r="X2741" i="2"/>
  <c r="Y2741" i="2" s="1"/>
  <c r="X2489" i="2"/>
  <c r="Y2489" i="2" s="1"/>
  <c r="X1987" i="2"/>
  <c r="Y1987" i="2" s="1"/>
  <c r="X1710" i="2"/>
  <c r="Y1710" i="2" s="1"/>
  <c r="X1445" i="2"/>
  <c r="Y1445" i="2" s="1"/>
  <c r="X1186" i="2"/>
  <c r="Y1186" i="2" s="1"/>
  <c r="X919" i="2"/>
  <c r="Y919" i="2" s="1"/>
  <c r="X653" i="2"/>
  <c r="Y653" i="2" s="1"/>
  <c r="X387" i="2"/>
  <c r="Y387" i="2" s="1"/>
  <c r="X111" i="2"/>
  <c r="Y111" i="2" s="1"/>
  <c r="X3622" i="2"/>
  <c r="Y3622" i="2" s="1"/>
  <c r="X3347" i="2"/>
  <c r="Y3347" i="2" s="1"/>
  <c r="X3072" i="2"/>
  <c r="Y3072" i="2" s="1"/>
  <c r="X2798" i="2"/>
  <c r="Y2798" i="2" s="1"/>
  <c r="X2505" i="2"/>
  <c r="Y2505" i="2" s="1"/>
  <c r="X2244" i="2"/>
  <c r="Y2244" i="2" s="1"/>
  <c r="X2038" i="2"/>
  <c r="Y2038" i="2" s="1"/>
  <c r="X1770" i="2"/>
  <c r="Y1770" i="2" s="1"/>
  <c r="X1502" i="2"/>
  <c r="Y1502" i="2" s="1"/>
  <c r="X1240" i="2"/>
  <c r="Y1240" i="2" s="1"/>
  <c r="X944" i="2"/>
  <c r="Y944" i="2" s="1"/>
  <c r="X662" i="2"/>
  <c r="Y662" i="2" s="1"/>
  <c r="X379" i="2"/>
  <c r="Y379" i="2" s="1"/>
  <c r="X95" i="2"/>
  <c r="Y95" i="2" s="1"/>
  <c r="X4847" i="2"/>
  <c r="Y4847" i="2" s="1"/>
  <c r="X4710" i="2"/>
  <c r="Y4710" i="2" s="1"/>
  <c r="X4579" i="2"/>
  <c r="Y4579" i="2" s="1"/>
  <c r="X4432" i="2"/>
  <c r="Y4432" i="2" s="1"/>
  <c r="X4356" i="2"/>
  <c r="Y4356" i="2" s="1"/>
  <c r="X4219" i="2"/>
  <c r="Y4219" i="2" s="1"/>
  <c r="X4088" i="2"/>
  <c r="Y4088" i="2" s="1"/>
  <c r="X3968" i="2"/>
  <c r="Y3968" i="2" s="1"/>
  <c r="X3868" i="2"/>
  <c r="Y3868" i="2" s="1"/>
  <c r="X3759" i="2"/>
  <c r="Y3759" i="2" s="1"/>
  <c r="X3658" i="2"/>
  <c r="Y3658" i="2" s="1"/>
  <c r="X3526" i="2"/>
  <c r="Y3526" i="2" s="1"/>
  <c r="X3384" i="2"/>
  <c r="Y3384" i="2" s="1"/>
  <c r="X3308" i="2"/>
  <c r="Y3308" i="2" s="1"/>
  <c r="X3186" i="2"/>
  <c r="Y3186" i="2" s="1"/>
  <c r="X3074" i="2"/>
  <c r="Y3074" i="2" s="1"/>
  <c r="X2995" i="2"/>
  <c r="Y2995" i="2" s="1"/>
  <c r="X2865" i="2"/>
  <c r="Y2865" i="2" s="1"/>
  <c r="X2727" i="2"/>
  <c r="Y2727" i="2" s="1"/>
  <c r="X2619" i="2"/>
  <c r="Y2619" i="2" s="1"/>
  <c r="X2516" i="2"/>
  <c r="Y2516" i="2" s="1"/>
  <c r="X2383" i="2"/>
  <c r="Y2383" i="2" s="1"/>
  <c r="X2254" i="2"/>
  <c r="Y2254" i="2" s="1"/>
  <c r="X2142" i="2"/>
  <c r="Y2142" i="2" s="1"/>
  <c r="X2040" i="2"/>
  <c r="Y2040" i="2" s="1"/>
  <c r="X1908" i="2"/>
  <c r="Y1908" i="2" s="1"/>
  <c r="X1772" i="2"/>
  <c r="Y1772" i="2" s="1"/>
  <c r="X1696" i="2"/>
  <c r="Y1696" i="2" s="1"/>
  <c r="X1588" i="2"/>
  <c r="Y1588" i="2" s="1"/>
  <c r="X1455" i="2"/>
  <c r="Y1455" i="2" s="1"/>
  <c r="X1334" i="2"/>
  <c r="Y1334" i="2" s="1"/>
  <c r="X1198" i="2"/>
  <c r="Y1198" i="2" s="1"/>
  <c r="X1070" i="2"/>
  <c r="Y1070" i="2" s="1"/>
  <c r="X987" i="2"/>
  <c r="Y987" i="2" s="1"/>
  <c r="X921" i="2"/>
  <c r="Y921" i="2" s="1"/>
  <c r="X826" i="2"/>
  <c r="Y826" i="2" s="1"/>
  <c r="X697" i="2"/>
  <c r="Y697" i="2" s="1"/>
  <c r="X564" i="2"/>
  <c r="Y564" i="2" s="1"/>
  <c r="X430" i="2"/>
  <c r="Y430" i="2" s="1"/>
  <c r="X299" i="2"/>
  <c r="Y299" i="2" s="1"/>
  <c r="X2952" i="2"/>
  <c r="Y2952" i="2" s="1"/>
  <c r="X2467" i="2"/>
  <c r="Y2467" i="2" s="1"/>
  <c r="X1998" i="2"/>
  <c r="Y1998" i="2" s="1"/>
  <c r="X1537" i="2"/>
  <c r="Y1537" i="2" s="1"/>
  <c r="X1284" i="2"/>
  <c r="Y1284" i="2" s="1"/>
  <c r="X1029" i="2"/>
  <c r="Y1029" i="2" s="1"/>
  <c r="X904" i="2"/>
  <c r="Y904" i="2" s="1"/>
  <c r="X747" i="2"/>
  <c r="Y747" i="2" s="1"/>
  <c r="X580" i="2"/>
  <c r="Y580" i="2" s="1"/>
  <c r="X397" i="2"/>
  <c r="Y397" i="2" s="1"/>
  <c r="X214" i="2"/>
  <c r="Y214" i="2" s="1"/>
  <c r="X97" i="2"/>
  <c r="Y97" i="2" s="1"/>
  <c r="X14" i="2"/>
  <c r="Y14" i="2" s="1"/>
  <c r="X4805" i="2"/>
  <c r="Y4805" i="2" s="1"/>
  <c r="X4654" i="2"/>
  <c r="Y4654" i="2" s="1"/>
  <c r="X4510" i="2"/>
  <c r="Y4510" i="2" s="1"/>
  <c r="X4296" i="2"/>
  <c r="Y4296" i="2" s="1"/>
  <c r="X4129" i="2"/>
  <c r="Y4129" i="2" s="1"/>
  <c r="X3995" i="2"/>
  <c r="Y3995" i="2" s="1"/>
  <c r="X3808" i="2"/>
  <c r="Y3808" i="2" s="1"/>
  <c r="X3616" i="2"/>
  <c r="Y3616" i="2" s="1"/>
  <c r="X3493" i="2"/>
  <c r="Y3493" i="2" s="1"/>
  <c r="X3292" i="2"/>
  <c r="Y3292" i="2" s="1"/>
  <c r="X3135" i="2"/>
  <c r="Y3135" i="2" s="1"/>
  <c r="X2927" i="2"/>
  <c r="Y2927" i="2" s="1"/>
  <c r="X2800" i="2"/>
  <c r="Y2800" i="2" s="1"/>
  <c r="X2661" i="2"/>
  <c r="Y2661" i="2" s="1"/>
  <c r="X2475" i="2"/>
  <c r="Y2475" i="2" s="1"/>
  <c r="X2331" i="2"/>
  <c r="Y2331" i="2" s="1"/>
  <c r="X2206" i="2"/>
  <c r="Y2206" i="2" s="1"/>
  <c r="X1989" i="2"/>
  <c r="Y1989" i="2" s="1"/>
  <c r="X1853" i="2"/>
  <c r="Y1853" i="2" s="1"/>
  <c r="X1629" i="2"/>
  <c r="Y1629" i="2" s="1"/>
  <c r="X1496" i="2"/>
  <c r="Y1496" i="2" s="1"/>
  <c r="X1359" i="2"/>
  <c r="Y1359" i="2" s="1"/>
  <c r="X1226" i="2"/>
  <c r="Y1226" i="2" s="1"/>
  <c r="X1087" i="2"/>
  <c r="Y1087" i="2" s="1"/>
  <c r="X782" i="2"/>
  <c r="Y782" i="2" s="1"/>
  <c r="X639" i="2"/>
  <c r="Y639" i="2" s="1"/>
  <c r="X505" i="2"/>
  <c r="Y505" i="2" s="1"/>
  <c r="X372" i="2"/>
  <c r="Y372" i="2" s="1"/>
  <c r="X240" i="2"/>
  <c r="Y240" i="2" s="1"/>
  <c r="X4999" i="2"/>
  <c r="Y4999" i="2" s="1"/>
  <c r="X4930" i="2"/>
  <c r="Y4930" i="2" s="1"/>
  <c r="X3706" i="2"/>
  <c r="Y3706" i="2" s="1"/>
  <c r="X3432" i="2"/>
  <c r="Y3432" i="2" s="1"/>
  <c r="X3167" i="2"/>
  <c r="Y3167" i="2" s="1"/>
  <c r="X2889" i="2"/>
  <c r="Y2889" i="2" s="1"/>
  <c r="X2634" i="2"/>
  <c r="Y2634" i="2" s="1"/>
  <c r="X2347" i="2"/>
  <c r="Y2347" i="2" s="1"/>
  <c r="X2123" i="2"/>
  <c r="Y2123" i="2" s="1"/>
  <c r="X1860" i="2"/>
  <c r="Y1860" i="2" s="1"/>
  <c r="X1586" i="2"/>
  <c r="Y1586" i="2" s="1"/>
  <c r="X1315" i="2"/>
  <c r="Y1315" i="2" s="1"/>
  <c r="X1060" i="2"/>
  <c r="Y1060" i="2" s="1"/>
  <c r="X789" i="2"/>
  <c r="Y789" i="2" s="1"/>
  <c r="X529" i="2"/>
  <c r="Y529" i="2" s="1"/>
  <c r="X248" i="2"/>
  <c r="Y248" i="2" s="1"/>
  <c r="X138" i="2"/>
  <c r="Y138" i="2" s="1"/>
  <c r="X4938" i="2"/>
  <c r="Y4938" i="2" s="1"/>
  <c r="X4870" i="2"/>
  <c r="Y4870" i="2" s="1"/>
  <c r="X4802" i="2"/>
  <c r="Y4802" i="2" s="1"/>
  <c r="X4732" i="2"/>
  <c r="Y4732" i="2" s="1"/>
  <c r="X4667" i="2"/>
  <c r="Y4667" i="2" s="1"/>
  <c r="X4602" i="2"/>
  <c r="Y4602" i="2" s="1"/>
  <c r="X4532" i="2"/>
  <c r="Y4532" i="2" s="1"/>
  <c r="X4465" i="2"/>
  <c r="Y4465" i="2" s="1"/>
  <c r="X4395" i="2"/>
  <c r="Y4395" i="2" s="1"/>
  <c r="X4326" i="2"/>
  <c r="Y4326" i="2" s="1"/>
  <c r="X4257" i="2"/>
  <c r="Y4257" i="2" s="1"/>
  <c r="X4192" i="2"/>
  <c r="Y4192" i="2" s="1"/>
  <c r="X4126" i="2"/>
  <c r="Y4126" i="2" s="1"/>
  <c r="X4962" i="2"/>
  <c r="Y4962" i="2" s="1"/>
  <c r="X4834" i="2"/>
  <c r="Y4834" i="2" s="1"/>
  <c r="X4714" i="2"/>
  <c r="Y4714" i="2" s="1"/>
  <c r="X4583" i="2"/>
  <c r="Y4583" i="2" s="1"/>
  <c r="X4445" i="2"/>
  <c r="Y4445" i="2" s="1"/>
  <c r="X4309" i="2"/>
  <c r="Y4309" i="2" s="1"/>
  <c r="X4183" i="2"/>
  <c r="Y4183" i="2" s="1"/>
  <c r="X4057" i="2"/>
  <c r="Y4057" i="2" s="1"/>
  <c r="X3924" i="2"/>
  <c r="Y3924" i="2" s="1"/>
  <c r="X3787" i="2"/>
  <c r="Y3787" i="2" s="1"/>
  <c r="X3654" i="2"/>
  <c r="Y3654" i="2" s="1"/>
  <c r="X3531" i="2"/>
  <c r="Y3531" i="2" s="1"/>
  <c r="X3405" i="2"/>
  <c r="Y3405" i="2" s="1"/>
  <c r="X3272" i="2"/>
  <c r="Y3272" i="2" s="1"/>
  <c r="X3140" i="2"/>
  <c r="Y3140" i="2" s="1"/>
  <c r="X3007" i="2"/>
  <c r="Y3007" i="2" s="1"/>
  <c r="X2869" i="2"/>
  <c r="Y2869" i="2" s="1"/>
  <c r="X2739" i="2"/>
  <c r="Y2739" i="2" s="1"/>
  <c r="X4893" i="2"/>
  <c r="Y4893" i="2" s="1"/>
  <c r="X4748" i="2"/>
  <c r="Y4748" i="2" s="1"/>
  <c r="X4610" i="2"/>
  <c r="Y4610" i="2" s="1"/>
  <c r="X4472" i="2"/>
  <c r="Y4472" i="2" s="1"/>
  <c r="X4333" i="2"/>
  <c r="Y4333" i="2" s="1"/>
  <c r="X4191" i="2"/>
  <c r="Y4191" i="2" s="1"/>
  <c r="X4049" i="2"/>
  <c r="Y4049" i="2" s="1"/>
  <c r="X3915" i="2"/>
  <c r="Y3915" i="2" s="1"/>
  <c r="X3779" i="2"/>
  <c r="Y3779" i="2" s="1"/>
  <c r="X3636" i="2"/>
  <c r="Y3636" i="2" s="1"/>
  <c r="X3505" i="2"/>
  <c r="Y3505" i="2" s="1"/>
  <c r="X3361" i="2"/>
  <c r="Y3361" i="2" s="1"/>
  <c r="X3230" i="2"/>
  <c r="Y3230" i="2" s="1"/>
  <c r="X3087" i="2"/>
  <c r="Y3087" i="2" s="1"/>
  <c r="X2948" i="2"/>
  <c r="Y2948" i="2" s="1"/>
  <c r="X2812" i="2"/>
  <c r="Y2812" i="2" s="1"/>
  <c r="X2698" i="2"/>
  <c r="Y2698" i="2" s="1"/>
  <c r="X2632" i="2"/>
  <c r="Y2632" i="2" s="1"/>
  <c r="X2565" i="2"/>
  <c r="Y2565" i="2" s="1"/>
  <c r="X2495" i="2"/>
  <c r="Y2495" i="2" s="1"/>
  <c r="X2430" i="2"/>
  <c r="Y2430" i="2" s="1"/>
  <c r="X4820" i="2"/>
  <c r="Y4820" i="2" s="1"/>
  <c r="X4752" i="2"/>
  <c r="Y4752" i="2" s="1"/>
  <c r="X4685" i="2"/>
  <c r="Y4685" i="2" s="1"/>
  <c r="X4621" i="2"/>
  <c r="Y4621" i="2" s="1"/>
  <c r="X4551" i="2"/>
  <c r="Y4551" i="2" s="1"/>
  <c r="X4483" i="2"/>
  <c r="Y4483" i="2" s="1"/>
  <c r="X4414" i="2"/>
  <c r="Y4414" i="2" s="1"/>
  <c r="X4346" i="2"/>
  <c r="Y4346" i="2" s="1"/>
  <c r="X4278" i="2"/>
  <c r="Y4278" i="2" s="1"/>
  <c r="X4210" i="2"/>
  <c r="Y4210" i="2" s="1"/>
  <c r="X4145" i="2"/>
  <c r="Y4145" i="2" s="1"/>
  <c r="X4078" i="2"/>
  <c r="Y4078" i="2" s="1"/>
  <c r="X4010" i="2"/>
  <c r="Y4010" i="2" s="1"/>
  <c r="X3943" i="2"/>
  <c r="Y3943" i="2" s="1"/>
  <c r="X3876" i="2"/>
  <c r="Y3876" i="2" s="1"/>
  <c r="X3807" i="2"/>
  <c r="Y3807" i="2" s="1"/>
  <c r="X3742" i="2"/>
  <c r="Y3742" i="2" s="1"/>
  <c r="X3674" i="2"/>
  <c r="Y3674" i="2" s="1"/>
  <c r="X3607" i="2"/>
  <c r="Y3607" i="2" s="1"/>
  <c r="X3542" i="2"/>
  <c r="Y3542" i="2" s="1"/>
  <c r="X3475" i="2"/>
  <c r="Y3475" i="2" s="1"/>
  <c r="X3408" i="2"/>
  <c r="Y3408" i="2" s="1"/>
  <c r="X3340" i="2"/>
  <c r="Y3340" i="2" s="1"/>
  <c r="X3275" i="2"/>
  <c r="Y3275" i="2" s="1"/>
  <c r="X3209" i="2"/>
  <c r="Y3209" i="2" s="1"/>
  <c r="X3143" i="2"/>
  <c r="Y3143" i="2" s="1"/>
  <c r="X3073" i="2"/>
  <c r="Y3073" i="2" s="1"/>
  <c r="X3002" i="2"/>
  <c r="Y3002" i="2" s="1"/>
  <c r="X2934" i="2"/>
  <c r="Y2934" i="2" s="1"/>
  <c r="X2864" i="2"/>
  <c r="Y2864" i="2" s="1"/>
  <c r="X2799" i="2"/>
  <c r="Y2799" i="2" s="1"/>
  <c r="X2734" i="2"/>
  <c r="Y2734" i="2" s="1"/>
  <c r="X2668" i="2"/>
  <c r="Y2668" i="2" s="1"/>
  <c r="X2601" i="2"/>
  <c r="Y2601" i="2" s="1"/>
  <c r="X2533" i="2"/>
  <c r="Y2533" i="2" s="1"/>
  <c r="X2466" i="2"/>
  <c r="Y2466" i="2" s="1"/>
  <c r="X2399" i="2"/>
  <c r="Y2399" i="2" s="1"/>
  <c r="X2330" i="2"/>
  <c r="Y2330" i="2" s="1"/>
  <c r="X2261" i="2"/>
  <c r="Y2261" i="2" s="1"/>
  <c r="X2195" i="2"/>
  <c r="Y2195" i="2" s="1"/>
  <c r="X2124" i="2"/>
  <c r="Y2124" i="2" s="1"/>
  <c r="X2056" i="2"/>
  <c r="Y2056" i="2" s="1"/>
  <c r="X2405" i="2"/>
  <c r="Y2405" i="2" s="1"/>
  <c r="X2336" i="2"/>
  <c r="Y2336" i="2" s="1"/>
  <c r="X2258" i="2"/>
  <c r="Y2258" i="2" s="1"/>
  <c r="X2191" i="2"/>
  <c r="Y2191" i="2" s="1"/>
  <c r="X2121" i="2"/>
  <c r="Y2121" i="2" s="1"/>
  <c r="X2053" i="2"/>
  <c r="Y2053" i="2" s="1"/>
  <c r="X1985" i="2"/>
  <c r="Y1985" i="2" s="1"/>
  <c r="X1920" i="2"/>
  <c r="Y1920" i="2" s="1"/>
  <c r="X1848" i="2"/>
  <c r="Y1848" i="2" s="1"/>
  <c r="X1777" i="2"/>
  <c r="Y1777" i="2" s="1"/>
  <c r="X1708" i="2"/>
  <c r="Y1708" i="2" s="1"/>
  <c r="X1642" i="2"/>
  <c r="Y1642" i="2" s="1"/>
  <c r="X1575" i="2"/>
  <c r="Y1575" i="2" s="1"/>
  <c r="X1508" i="2"/>
  <c r="Y1508" i="2" s="1"/>
  <c r="X1443" i="2"/>
  <c r="Y1443" i="2" s="1"/>
  <c r="X1379" i="2"/>
  <c r="Y1379" i="2" s="1"/>
  <c r="X1313" i="2"/>
  <c r="Y1313" i="2" s="1"/>
  <c r="X1247" i="2"/>
  <c r="Y1247" i="2" s="1"/>
  <c r="X1175" i="2"/>
  <c r="Y1175" i="2" s="1"/>
  <c r="X1108" i="2"/>
  <c r="Y1108" i="2" s="1"/>
  <c r="X1041" i="2"/>
  <c r="Y1041" i="2" s="1"/>
  <c r="X975" i="2"/>
  <c r="Y975" i="2" s="1"/>
  <c r="X1939" i="2"/>
  <c r="Y1939" i="2" s="1"/>
  <c r="X1871" i="2"/>
  <c r="Y1871" i="2" s="1"/>
  <c r="X1798" i="2"/>
  <c r="Y1798" i="2" s="1"/>
  <c r="X1729" i="2"/>
  <c r="Y1729" i="2" s="1"/>
  <c r="X1662" i="2"/>
  <c r="Y1662" i="2" s="1"/>
  <c r="X1595" i="2"/>
  <c r="Y1595" i="2" s="1"/>
  <c r="X1528" i="2"/>
  <c r="Y1528" i="2" s="1"/>
  <c r="X1462" i="2"/>
  <c r="Y1462" i="2" s="1"/>
  <c r="X1398" i="2"/>
  <c r="Y1398" i="2" s="1"/>
  <c r="X1332" i="2"/>
  <c r="Y1332" i="2" s="1"/>
  <c r="X1266" i="2"/>
  <c r="Y1266" i="2" s="1"/>
  <c r="X1197" i="2"/>
  <c r="Y1197" i="2" s="1"/>
  <c r="X1128" i="2"/>
  <c r="Y1128" i="2" s="1"/>
  <c r="X1061" i="2"/>
  <c r="Y1061" i="2" s="1"/>
  <c r="X994" i="2"/>
  <c r="Y994" i="2" s="1"/>
  <c r="X928" i="2"/>
  <c r="Y928" i="2" s="1"/>
  <c r="X859" i="2"/>
  <c r="Y859" i="2" s="1"/>
  <c r="X790" i="2"/>
  <c r="Y790" i="2" s="1"/>
  <c r="X721" i="2"/>
  <c r="Y721" i="2" s="1"/>
  <c r="X654" i="2"/>
  <c r="Y654" i="2" s="1"/>
  <c r="X587" i="2"/>
  <c r="Y587" i="2" s="1"/>
  <c r="X4050" i="2"/>
  <c r="Y4050" i="2" s="1"/>
  <c r="X3984" i="2"/>
  <c r="Y3984" i="2" s="1"/>
  <c r="X3917" i="2"/>
  <c r="Y3917" i="2" s="1"/>
  <c r="X3848" i="2"/>
  <c r="Y3848" i="2" s="1"/>
  <c r="X3780" i="2"/>
  <c r="Y3780" i="2" s="1"/>
  <c r="X3713" i="2"/>
  <c r="Y3713" i="2" s="1"/>
  <c r="X3646" i="2"/>
  <c r="Y3646" i="2" s="1"/>
  <c r="X3580" i="2"/>
  <c r="Y3580" i="2" s="1"/>
  <c r="X3515" i="2"/>
  <c r="Y3515" i="2" s="1"/>
  <c r="X3447" i="2"/>
  <c r="Y3447" i="2" s="1"/>
  <c r="X3381" i="2"/>
  <c r="Y3381" i="2" s="1"/>
  <c r="X3313" i="2"/>
  <c r="Y3313" i="2" s="1"/>
  <c r="X3248" i="2"/>
  <c r="Y3248" i="2" s="1"/>
  <c r="X3183" i="2"/>
  <c r="Y3183" i="2" s="1"/>
  <c r="X3113" i="2"/>
  <c r="Y3113" i="2" s="1"/>
  <c r="X3045" i="2"/>
  <c r="Y3045" i="2" s="1"/>
  <c r="X2976" i="2"/>
  <c r="Y2976" i="2" s="1"/>
  <c r="X2908" i="2"/>
  <c r="Y2908" i="2" s="1"/>
  <c r="X2837" i="2"/>
  <c r="Y2837" i="2" s="1"/>
  <c r="X2773" i="2"/>
  <c r="Y2773" i="2" s="1"/>
  <c r="X2707" i="2"/>
  <c r="Y2707" i="2" s="1"/>
  <c r="X2642" i="2"/>
  <c r="Y2642" i="2" s="1"/>
  <c r="X2574" i="2"/>
  <c r="Y2574" i="2" s="1"/>
  <c r="X2504" i="2"/>
  <c r="Y2504" i="2" s="1"/>
  <c r="X2439" i="2"/>
  <c r="Y2439" i="2" s="1"/>
  <c r="X2371" i="2"/>
  <c r="Y2371" i="2" s="1"/>
  <c r="X2301" i="2"/>
  <c r="Y2301" i="2" s="1"/>
  <c r="X2235" i="2"/>
  <c r="Y2235" i="2" s="1"/>
  <c r="X2166" i="2"/>
  <c r="Y2166" i="2" s="1"/>
  <c r="X2097" i="2"/>
  <c r="Y2097" i="2" s="1"/>
  <c r="X2029" i="2"/>
  <c r="Y2029" i="2" s="1"/>
  <c r="X1961" i="2"/>
  <c r="Y1961" i="2" s="1"/>
  <c r="X1895" i="2"/>
  <c r="Y1895" i="2" s="1"/>
  <c r="X1822" i="2"/>
  <c r="Y1822" i="2" s="1"/>
  <c r="X1752" i="2"/>
  <c r="Y1752" i="2" s="1"/>
  <c r="X1684" i="2"/>
  <c r="Y1684" i="2" s="1"/>
  <c r="X1618" i="2"/>
  <c r="Y1618" i="2" s="1"/>
  <c r="X1550" i="2"/>
  <c r="Y1550" i="2" s="1"/>
  <c r="X1484" i="2"/>
  <c r="Y1484" i="2" s="1"/>
  <c r="X1420" i="2"/>
  <c r="Y1420" i="2" s="1"/>
  <c r="X1356" i="2"/>
  <c r="Y1356" i="2" s="1"/>
  <c r="X1289" i="2"/>
  <c r="Y1289" i="2" s="1"/>
  <c r="X1223" i="2"/>
  <c r="Y1223" i="2" s="1"/>
  <c r="X4958" i="2"/>
  <c r="Y4958" i="2" s="1"/>
  <c r="X4890" i="2"/>
  <c r="Y4890" i="2" s="1"/>
  <c r="X4823" i="2"/>
  <c r="Y4823" i="2" s="1"/>
  <c r="X4754" i="2"/>
  <c r="Y4754" i="2" s="1"/>
  <c r="X4687" i="2"/>
  <c r="Y4687" i="2" s="1"/>
  <c r="X4623" i="2"/>
  <c r="Y4623" i="2" s="1"/>
  <c r="X4553" i="2"/>
  <c r="Y4553" i="2" s="1"/>
  <c r="X4485" i="2"/>
  <c r="Y4485" i="2" s="1"/>
  <c r="X4417" i="2"/>
  <c r="Y4417" i="2" s="1"/>
  <c r="X4348" i="2"/>
  <c r="Y4348" i="2" s="1"/>
  <c r="X531" i="2"/>
  <c r="Y531" i="2" s="1"/>
  <c r="X461" i="2"/>
  <c r="Y461" i="2" s="1"/>
  <c r="X396" i="2"/>
  <c r="Y396" i="2" s="1"/>
  <c r="X331" i="2"/>
  <c r="Y331" i="2" s="1"/>
  <c r="X265" i="2"/>
  <c r="Y265" i="2" s="1"/>
  <c r="X196" i="2"/>
  <c r="Y196" i="2" s="1"/>
  <c r="X128" i="2"/>
  <c r="Y128" i="2" s="1"/>
  <c r="X64" i="2"/>
  <c r="Y64" i="2" s="1"/>
  <c r="X1204" i="2"/>
  <c r="Y1204" i="2" s="1"/>
  <c r="X1134" i="2"/>
  <c r="Y1134" i="2" s="1"/>
  <c r="X1067" i="2"/>
  <c r="Y1067" i="2" s="1"/>
  <c r="X1001" i="2"/>
  <c r="Y1001" i="2" s="1"/>
  <c r="X935" i="2"/>
  <c r="Y935" i="2" s="1"/>
  <c r="X866" i="2"/>
  <c r="Y866" i="2" s="1"/>
  <c r="X796" i="2"/>
  <c r="Y796" i="2" s="1"/>
  <c r="X727" i="2"/>
  <c r="Y727" i="2" s="1"/>
  <c r="X661" i="2"/>
  <c r="Y661" i="2" s="1"/>
  <c r="X594" i="2"/>
  <c r="Y594" i="2" s="1"/>
  <c r="X528" i="2"/>
  <c r="Y528" i="2" s="1"/>
  <c r="X459" i="2"/>
  <c r="Y459" i="2" s="1"/>
  <c r="X4987" i="2"/>
  <c r="Y4987" i="2" s="1"/>
  <c r="X4917" i="2"/>
  <c r="Y4917" i="2" s="1"/>
  <c r="X4851" i="2"/>
  <c r="Y4851" i="2" s="1"/>
  <c r="X4782" i="2"/>
  <c r="Y4782" i="2" s="1"/>
  <c r="X4713" i="2"/>
  <c r="Y4713" i="2" s="1"/>
  <c r="X4649" i="2"/>
  <c r="Y4649" i="2" s="1"/>
  <c r="X4582" i="2"/>
  <c r="Y4582" i="2" s="1"/>
  <c r="X4513" i="2"/>
  <c r="Y4513" i="2" s="1"/>
  <c r="X4444" i="2"/>
  <c r="Y4444" i="2" s="1"/>
  <c r="X4377" i="2"/>
  <c r="Y4377" i="2" s="1"/>
  <c r="X4308" i="2"/>
  <c r="Y4308" i="2" s="1"/>
  <c r="X4237" i="2"/>
  <c r="Y4237" i="2" s="1"/>
  <c r="X4172" i="2"/>
  <c r="Y4172" i="2" s="1"/>
  <c r="X4106" i="2"/>
  <c r="Y4106" i="2" s="1"/>
  <c r="X4038" i="2"/>
  <c r="Y4038" i="2" s="1"/>
  <c r="X3969" i="2"/>
  <c r="Y3969" i="2" s="1"/>
  <c r="X3903" i="2"/>
  <c r="Y3903" i="2" s="1"/>
  <c r="X3836" i="2"/>
  <c r="Y3836" i="2" s="1"/>
  <c r="X3768" i="2"/>
  <c r="Y3768" i="2" s="1"/>
  <c r="X3701" i="2"/>
  <c r="Y3701" i="2" s="1"/>
  <c r="X3633" i="2"/>
  <c r="Y3633" i="2" s="1"/>
  <c r="X3568" i="2"/>
  <c r="Y3568" i="2" s="1"/>
  <c r="X3502" i="2"/>
  <c r="Y3502" i="2" s="1"/>
  <c r="X3435" i="2"/>
  <c r="Y3435" i="2" s="1"/>
  <c r="X3367" i="2"/>
  <c r="Y3367" i="2" s="1"/>
  <c r="X3301" i="2"/>
  <c r="Y3301" i="2" s="1"/>
  <c r="X3235" i="2"/>
  <c r="Y3235" i="2" s="1"/>
  <c r="X3171" i="2"/>
  <c r="Y3171" i="2" s="1"/>
  <c r="X3100" i="2"/>
  <c r="Y3100" i="2" s="1"/>
  <c r="X3033" i="2"/>
  <c r="Y3033" i="2" s="1"/>
  <c r="X2963" i="2"/>
  <c r="Y2963" i="2" s="1"/>
  <c r="X2893" i="2"/>
  <c r="Y2893" i="2" s="1"/>
  <c r="X2825" i="2"/>
  <c r="Y2825" i="2" s="1"/>
  <c r="X2761" i="2"/>
  <c r="Y2761" i="2" s="1"/>
  <c r="X2695" i="2"/>
  <c r="Y2695" i="2" s="1"/>
  <c r="X2628" i="2"/>
  <c r="Y2628" i="2" s="1"/>
  <c r="X2562" i="2"/>
  <c r="Y2562" i="2" s="1"/>
  <c r="X2492" i="2"/>
  <c r="Y2492" i="2" s="1"/>
  <c r="X2426" i="2"/>
  <c r="Y2426" i="2" s="1"/>
  <c r="X2359" i="2"/>
  <c r="Y2359" i="2" s="1"/>
  <c r="X2289" i="2"/>
  <c r="Y2289" i="2" s="1"/>
  <c r="X2223" i="2"/>
  <c r="Y2223" i="2" s="1"/>
  <c r="X2152" i="2"/>
  <c r="Y2152" i="2" s="1"/>
  <c r="X2084" i="2"/>
  <c r="Y2084" i="2" s="1"/>
  <c r="X2016" i="2"/>
  <c r="Y2016" i="2" s="1"/>
  <c r="X1949" i="2"/>
  <c r="Y1949" i="2" s="1"/>
  <c r="X1882" i="2"/>
  <c r="Y1882" i="2" s="1"/>
  <c r="X1810" i="2"/>
  <c r="Y1810" i="2" s="1"/>
  <c r="X1739" i="2"/>
  <c r="Y1739" i="2" s="1"/>
  <c r="X1672" i="2"/>
  <c r="Y1672" i="2" s="1"/>
  <c r="X1605" i="2"/>
  <c r="Y1605" i="2" s="1"/>
  <c r="X1538" i="2"/>
  <c r="Y1538" i="2" s="1"/>
  <c r="X1472" i="2"/>
  <c r="Y1472" i="2" s="1"/>
  <c r="X942" i="2"/>
  <c r="Y942" i="2" s="1"/>
  <c r="X875" i="2"/>
  <c r="Y875" i="2" s="1"/>
  <c r="X803" i="2"/>
  <c r="Y803" i="2" s="1"/>
  <c r="X734" i="2"/>
  <c r="Y734" i="2" s="1"/>
  <c r="X668" i="2"/>
  <c r="Y668" i="2" s="1"/>
  <c r="X602" i="2"/>
  <c r="Y602" i="2" s="1"/>
  <c r="X536" i="2"/>
  <c r="Y536" i="2" s="1"/>
  <c r="X466" i="2"/>
  <c r="Y466" i="2" s="1"/>
  <c r="X4299" i="2"/>
  <c r="Y4299" i="2" s="1"/>
  <c r="X4231" i="2"/>
  <c r="Y4231" i="2" s="1"/>
  <c r="X4165" i="2"/>
  <c r="Y4165" i="2" s="1"/>
  <c r="X4099" i="2"/>
  <c r="Y4099" i="2" s="1"/>
  <c r="X4032" i="2"/>
  <c r="Y4032" i="2" s="1"/>
  <c r="X3963" i="2"/>
  <c r="Y3963" i="2" s="1"/>
  <c r="X3897" i="2"/>
  <c r="Y3897" i="2" s="1"/>
  <c r="X3829" i="2"/>
  <c r="Y3829" i="2" s="1"/>
  <c r="X3762" i="2"/>
  <c r="Y3762" i="2" s="1"/>
  <c r="X3695" i="2"/>
  <c r="Y3695" i="2" s="1"/>
  <c r="X3627" i="2"/>
  <c r="Y3627" i="2" s="1"/>
  <c r="X2903" i="2"/>
  <c r="Y2903" i="2" s="1"/>
  <c r="X2417" i="2"/>
  <c r="Y2417" i="2" s="1"/>
  <c r="X1940" i="2"/>
  <c r="Y1940" i="2" s="1"/>
  <c r="X1487" i="2"/>
  <c r="Y1487" i="2" s="1"/>
  <c r="X1234" i="2"/>
  <c r="Y1234" i="2" s="1"/>
  <c r="X1004" i="2"/>
  <c r="Y1004" i="2" s="1"/>
  <c r="X896" i="2"/>
  <c r="Y896" i="2" s="1"/>
  <c r="X730" i="2"/>
  <c r="Y730" i="2" s="1"/>
  <c r="X548" i="2"/>
  <c r="Y548" i="2" s="1"/>
  <c r="X381" i="2"/>
  <c r="Y381" i="2" s="1"/>
  <c r="X197" i="2"/>
  <c r="Y197" i="2" s="1"/>
  <c r="X89" i="2"/>
  <c r="Y89" i="2" s="1"/>
  <c r="X6" i="2"/>
  <c r="Y6" i="2" s="1"/>
  <c r="X4787" i="2"/>
  <c r="Y4787" i="2" s="1"/>
  <c r="X4638" i="2"/>
  <c r="Y4638" i="2" s="1"/>
  <c r="X4493" i="2"/>
  <c r="Y4493" i="2" s="1"/>
  <c r="X4261" i="2"/>
  <c r="Y4261" i="2" s="1"/>
  <c r="X4113" i="2"/>
  <c r="Y4113" i="2" s="1"/>
  <c r="X3928" i="2"/>
  <c r="Y3928" i="2" s="1"/>
  <c r="X3783" i="2"/>
  <c r="Y3783" i="2" s="1"/>
  <c r="X3600" i="2"/>
  <c r="Y3600" i="2" s="1"/>
  <c r="X3476" i="2"/>
  <c r="Y3476" i="2" s="1"/>
  <c r="X3276" i="2"/>
  <c r="Y3276" i="2" s="1"/>
  <c r="X3116" i="2"/>
  <c r="Y3116" i="2" s="1"/>
  <c r="X2911" i="2"/>
  <c r="Y2911" i="2" s="1"/>
  <c r="X2784" i="2"/>
  <c r="Y2784" i="2" s="1"/>
  <c r="X2636" i="2"/>
  <c r="Y2636" i="2" s="1"/>
  <c r="X2459" i="2"/>
  <c r="Y2459" i="2" s="1"/>
  <c r="X2313" i="2"/>
  <c r="Y2313" i="2" s="1"/>
  <c r="X2179" i="2"/>
  <c r="Y2179" i="2" s="1"/>
  <c r="X1973" i="2"/>
  <c r="Y1973" i="2" s="1"/>
  <c r="X1834" i="2"/>
  <c r="Y1834" i="2" s="1"/>
  <c r="X1613" i="2"/>
  <c r="Y1613" i="2" s="1"/>
  <c r="X1479" i="2"/>
  <c r="Y1479" i="2" s="1"/>
  <c r="X1342" i="2"/>
  <c r="Y1342" i="2" s="1"/>
  <c r="X1208" i="2"/>
  <c r="Y1208" i="2" s="1"/>
  <c r="X1062" i="2"/>
  <c r="Y1062" i="2" s="1"/>
  <c r="X755" i="2"/>
  <c r="Y755" i="2" s="1"/>
  <c r="X623" i="2"/>
  <c r="Y623" i="2" s="1"/>
  <c r="X488" i="2"/>
  <c r="Y488" i="2" s="1"/>
  <c r="X356" i="2"/>
  <c r="Y356" i="2" s="1"/>
  <c r="X224" i="2"/>
  <c r="Y224" i="2" s="1"/>
  <c r="X4991" i="2"/>
  <c r="Y4991" i="2" s="1"/>
  <c r="X4921" i="2"/>
  <c r="Y4921" i="2" s="1"/>
  <c r="X3673" i="2"/>
  <c r="Y3673" i="2" s="1"/>
  <c r="X3399" i="2"/>
  <c r="Y3399" i="2" s="1"/>
  <c r="X3123" i="2"/>
  <c r="Y3123" i="2" s="1"/>
  <c r="X2854" i="2"/>
  <c r="Y2854" i="2" s="1"/>
  <c r="X2600" i="2"/>
  <c r="Y2600" i="2" s="1"/>
  <c r="X2319" i="2"/>
  <c r="Y2319" i="2" s="1"/>
  <c r="X2090" i="2"/>
  <c r="Y2090" i="2" s="1"/>
  <c r="X1823" i="2"/>
  <c r="Y1823" i="2" s="1"/>
  <c r="X1551" i="2"/>
  <c r="Y1551" i="2" s="1"/>
  <c r="X1290" i="2"/>
  <c r="Y1290" i="2" s="1"/>
  <c r="X1027" i="2"/>
  <c r="Y1027" i="2" s="1"/>
  <c r="X753" i="2"/>
  <c r="Y753" i="2" s="1"/>
  <c r="X494" i="2"/>
  <c r="Y494" i="2" s="1"/>
  <c r="X221" i="2"/>
  <c r="Y221" i="2" s="1"/>
  <c r="X4997" i="2"/>
  <c r="Y4997" i="2" s="1"/>
  <c r="X4928" i="2"/>
  <c r="Y4928" i="2" s="1"/>
  <c r="X4861" i="2"/>
  <c r="Y4861" i="2" s="1"/>
  <c r="X4793" i="2"/>
  <c r="Y4793" i="2" s="1"/>
  <c r="X4723" i="2"/>
  <c r="Y4723" i="2" s="1"/>
  <c r="X4659" i="2"/>
  <c r="Y4659" i="2" s="1"/>
  <c r="X4592" i="2"/>
  <c r="Y4592" i="2" s="1"/>
  <c r="X4524" i="2"/>
  <c r="Y4524" i="2" s="1"/>
  <c r="X4456" i="2"/>
  <c r="Y4456" i="2" s="1"/>
  <c r="X4387" i="2"/>
  <c r="Y4387" i="2" s="1"/>
  <c r="X4318" i="2"/>
  <c r="Y4318" i="2" s="1"/>
  <c r="X4249" i="2"/>
  <c r="Y4249" i="2" s="1"/>
  <c r="X4184" i="2"/>
  <c r="Y4184" i="2" s="1"/>
  <c r="X4118" i="2"/>
  <c r="Y4118" i="2" s="1"/>
  <c r="X4953" i="2"/>
  <c r="Y4953" i="2" s="1"/>
  <c r="X4817" i="2"/>
  <c r="Y4817" i="2" s="1"/>
  <c r="X4698" i="2"/>
  <c r="Y4698" i="2" s="1"/>
  <c r="X4566" i="2"/>
  <c r="Y4566" i="2" s="1"/>
  <c r="X4428" i="2"/>
  <c r="Y4428" i="2" s="1"/>
  <c r="X4291" i="2"/>
  <c r="Y4291" i="2" s="1"/>
  <c r="X4166" i="2"/>
  <c r="Y4166" i="2" s="1"/>
  <c r="X4041" i="2"/>
  <c r="Y4041" i="2" s="1"/>
  <c r="X3906" i="2"/>
  <c r="Y3906" i="2" s="1"/>
  <c r="X3771" i="2"/>
  <c r="Y3771" i="2" s="1"/>
  <c r="X3645" i="2"/>
  <c r="Y3645" i="2" s="1"/>
  <c r="X3513" i="2"/>
  <c r="Y3513" i="2" s="1"/>
  <c r="X3388" i="2"/>
  <c r="Y3388" i="2" s="1"/>
  <c r="X3255" i="2"/>
  <c r="Y3255" i="2" s="1"/>
  <c r="X3121" i="2"/>
  <c r="Y3121" i="2" s="1"/>
  <c r="X2991" i="2"/>
  <c r="Y2991" i="2" s="1"/>
  <c r="X2852" i="2"/>
  <c r="Y2852" i="2" s="1"/>
  <c r="X2714" i="2"/>
  <c r="Y2714" i="2" s="1"/>
  <c r="X4877" i="2"/>
  <c r="Y4877" i="2" s="1"/>
  <c r="X4722" i="2"/>
  <c r="Y4722" i="2" s="1"/>
  <c r="X4591" i="2"/>
  <c r="Y4591" i="2" s="1"/>
  <c r="X4455" i="2"/>
  <c r="Y4455" i="2" s="1"/>
  <c r="X4317" i="2"/>
  <c r="Y4317" i="2" s="1"/>
  <c r="X4175" i="2"/>
  <c r="Y4175" i="2" s="1"/>
  <c r="X4033" i="2"/>
  <c r="Y4033" i="2" s="1"/>
  <c r="X3898" i="2"/>
  <c r="Y3898" i="2" s="1"/>
  <c r="X3763" i="2"/>
  <c r="Y3763" i="2" s="1"/>
  <c r="X3620" i="2"/>
  <c r="Y3620" i="2" s="1"/>
  <c r="X3489" i="2"/>
  <c r="Y3489" i="2" s="1"/>
  <c r="X3345" i="2"/>
  <c r="Y3345" i="2" s="1"/>
  <c r="X3214" i="2"/>
  <c r="Y3214" i="2" s="1"/>
  <c r="X3069" i="2"/>
  <c r="Y3069" i="2" s="1"/>
  <c r="X2931" i="2"/>
  <c r="Y2931" i="2" s="1"/>
  <c r="X2796" i="2"/>
  <c r="Y2796" i="2" s="1"/>
  <c r="X2690" i="2"/>
  <c r="Y2690" i="2" s="1"/>
  <c r="X2623" i="2"/>
  <c r="Y2623" i="2" s="1"/>
  <c r="X2556" i="2"/>
  <c r="Y2556" i="2" s="1"/>
  <c r="X2487" i="2"/>
  <c r="Y2487" i="2" s="1"/>
  <c r="X2284" i="2"/>
  <c r="Y2284" i="2" s="1"/>
  <c r="X4812" i="2"/>
  <c r="Y4812" i="2" s="1"/>
  <c r="X4742" i="2"/>
  <c r="Y4742" i="2" s="1"/>
  <c r="X4677" i="2"/>
  <c r="Y4677" i="2" s="1"/>
  <c r="X4613" i="2"/>
  <c r="Y4613" i="2" s="1"/>
  <c r="X4543" i="2"/>
  <c r="Y4543" i="2" s="1"/>
  <c r="X4475" i="2"/>
  <c r="Y4475" i="2" s="1"/>
  <c r="X4406" i="2"/>
  <c r="Y4406" i="2" s="1"/>
  <c r="X4337" i="2"/>
  <c r="Y4337" i="2" s="1"/>
  <c r="X4270" i="2"/>
  <c r="Y4270" i="2" s="1"/>
  <c r="X4202" i="2"/>
  <c r="Y4202" i="2" s="1"/>
  <c r="X4136" i="2"/>
  <c r="Y4136" i="2" s="1"/>
  <c r="X4069" i="2"/>
  <c r="Y4069" i="2" s="1"/>
  <c r="X4002" i="2"/>
  <c r="Y4002" i="2" s="1"/>
  <c r="X3935" i="2"/>
  <c r="Y3935" i="2" s="1"/>
  <c r="X3867" i="2"/>
  <c r="Y3867" i="2" s="1"/>
  <c r="X3799" i="2"/>
  <c r="Y3799" i="2" s="1"/>
  <c r="X3732" i="2"/>
  <c r="Y3732" i="2" s="1"/>
  <c r="X3666" i="2"/>
  <c r="Y3666" i="2" s="1"/>
  <c r="X3599" i="2"/>
  <c r="Y3599" i="2" s="1"/>
  <c r="X3534" i="2"/>
  <c r="Y3534" i="2" s="1"/>
  <c r="X3466" i="2"/>
  <c r="Y3466" i="2" s="1"/>
  <c r="X3400" i="2"/>
  <c r="Y3400" i="2" s="1"/>
  <c r="X3332" i="2"/>
  <c r="Y3332" i="2" s="1"/>
  <c r="X3267" i="2"/>
  <c r="Y3267" i="2" s="1"/>
  <c r="X3201" i="2"/>
  <c r="Y3201" i="2" s="1"/>
  <c r="X3134" i="2"/>
  <c r="Y3134" i="2" s="1"/>
  <c r="X3064" i="2"/>
  <c r="Y3064" i="2" s="1"/>
  <c r="X2994" i="2"/>
  <c r="Y2994" i="2" s="1"/>
  <c r="X2926" i="2"/>
  <c r="Y2926" i="2" s="1"/>
  <c r="X2855" i="2"/>
  <c r="Y2855" i="2" s="1"/>
  <c r="X2791" i="2"/>
  <c r="Y2791" i="2" s="1"/>
  <c r="X2726" i="2"/>
  <c r="Y2726" i="2" s="1"/>
  <c r="X2660" i="2"/>
  <c r="Y2660" i="2" s="1"/>
  <c r="X2593" i="2"/>
  <c r="Y2593" i="2" s="1"/>
  <c r="X2523" i="2"/>
  <c r="Y2523" i="2" s="1"/>
  <c r="X2458" i="2"/>
  <c r="Y2458" i="2" s="1"/>
  <c r="X2390" i="2"/>
  <c r="Y2390" i="2" s="1"/>
  <c r="X2320" i="2"/>
  <c r="Y2320" i="2" s="1"/>
  <c r="X2253" i="2"/>
  <c r="Y2253" i="2" s="1"/>
  <c r="X2186" i="2"/>
  <c r="Y2186" i="2" s="1"/>
  <c r="X2116" i="2"/>
  <c r="Y2116" i="2" s="1"/>
  <c r="X2048" i="2"/>
  <c r="Y2048" i="2" s="1"/>
  <c r="X2395" i="2"/>
  <c r="Y2395" i="2" s="1"/>
  <c r="X2326" i="2"/>
  <c r="Y2326" i="2" s="1"/>
  <c r="X2250" i="2"/>
  <c r="Y2250" i="2" s="1"/>
  <c r="X2183" i="2"/>
  <c r="Y2183" i="2" s="1"/>
  <c r="X2113" i="2"/>
  <c r="Y2113" i="2" s="1"/>
  <c r="X2045" i="2"/>
  <c r="Y2045" i="2" s="1"/>
  <c r="X1977" i="2"/>
  <c r="Y1977" i="2" s="1"/>
  <c r="X1912" i="2"/>
  <c r="Y1912" i="2" s="1"/>
  <c r="X1839" i="2"/>
  <c r="Y1839" i="2" s="1"/>
  <c r="X1767" i="2"/>
  <c r="Y1767" i="2" s="1"/>
  <c r="X1700" i="2"/>
  <c r="Y1700" i="2" s="1"/>
  <c r="X1634" i="2"/>
  <c r="Y1634" i="2" s="1"/>
  <c r="X1566" i="2"/>
  <c r="Y1566" i="2" s="1"/>
  <c r="X1500" i="2"/>
  <c r="Y1500" i="2" s="1"/>
  <c r="X1435" i="2"/>
  <c r="Y1435" i="2" s="1"/>
  <c r="X1371" i="2"/>
  <c r="Y1371" i="2" s="1"/>
  <c r="X1305" i="2"/>
  <c r="Y1305" i="2" s="1"/>
  <c r="X1238" i="2"/>
  <c r="Y1238" i="2" s="1"/>
  <c r="X1165" i="2"/>
  <c r="Y1165" i="2" s="1"/>
  <c r="X1100" i="2"/>
  <c r="Y1100" i="2" s="1"/>
  <c r="X1033" i="2"/>
  <c r="Y1033" i="2" s="1"/>
  <c r="X1997" i="2"/>
  <c r="Y1997" i="2" s="1"/>
  <c r="X1931" i="2"/>
  <c r="Y1931" i="2" s="1"/>
  <c r="X1861" i="2"/>
  <c r="Y1861" i="2" s="1"/>
  <c r="X1790" i="2"/>
  <c r="Y1790" i="2" s="1"/>
  <c r="X1720" i="2"/>
  <c r="Y1720" i="2" s="1"/>
  <c r="X1654" i="2"/>
  <c r="Y1654" i="2" s="1"/>
  <c r="X1587" i="2"/>
  <c r="Y1587" i="2" s="1"/>
  <c r="X1519" i="2"/>
  <c r="Y1519" i="2" s="1"/>
  <c r="X1454" i="2"/>
  <c r="Y1454" i="2" s="1"/>
  <c r="X1390" i="2"/>
  <c r="Y1390" i="2" s="1"/>
  <c r="X1324" i="2"/>
  <c r="Y1324" i="2" s="1"/>
  <c r="X1258" i="2"/>
  <c r="Y1258" i="2" s="1"/>
  <c r="X1187" i="2"/>
  <c r="Y1187" i="2" s="1"/>
  <c r="X1120" i="2"/>
  <c r="Y1120" i="2" s="1"/>
  <c r="X1053" i="2"/>
  <c r="Y1053" i="2" s="1"/>
  <c r="X986" i="2"/>
  <c r="Y986" i="2" s="1"/>
  <c r="X920" i="2"/>
  <c r="Y920" i="2" s="1"/>
  <c r="X850" i="2"/>
  <c r="Y850" i="2" s="1"/>
  <c r="X781" i="2"/>
  <c r="Y781" i="2" s="1"/>
  <c r="X713" i="2"/>
  <c r="Y713" i="2" s="1"/>
  <c r="X646" i="2"/>
  <c r="Y646" i="2" s="1"/>
  <c r="X579" i="2"/>
  <c r="Y579" i="2" s="1"/>
  <c r="X4042" i="2"/>
  <c r="Y4042" i="2" s="1"/>
  <c r="X3974" i="2"/>
  <c r="Y3974" i="2" s="1"/>
  <c r="X3907" i="2"/>
  <c r="Y3907" i="2" s="1"/>
  <c r="X3840" i="2"/>
  <c r="Y3840" i="2" s="1"/>
  <c r="X3772" i="2"/>
  <c r="Y3772" i="2" s="1"/>
  <c r="X3705" i="2"/>
  <c r="Y3705" i="2" s="1"/>
  <c r="X3637" i="2"/>
  <c r="Y3637" i="2" s="1"/>
  <c r="X3572" i="2"/>
  <c r="Y3572" i="2" s="1"/>
  <c r="X3506" i="2"/>
  <c r="Y3506" i="2" s="1"/>
  <c r="X3439" i="2"/>
  <c r="Y3439" i="2" s="1"/>
  <c r="X3371" i="2"/>
  <c r="Y3371" i="2" s="1"/>
  <c r="X3305" i="2"/>
  <c r="Y3305" i="2" s="1"/>
  <c r="X3240" i="2"/>
  <c r="Y3240" i="2" s="1"/>
  <c r="X3175" i="2"/>
  <c r="Y3175" i="2" s="1"/>
  <c r="X3104" i="2"/>
  <c r="Y3104" i="2" s="1"/>
  <c r="X3037" i="2"/>
  <c r="Y3037" i="2" s="1"/>
  <c r="X2967" i="2"/>
  <c r="Y2967" i="2" s="1"/>
  <c r="X2899" i="2"/>
  <c r="Y2899" i="2" s="1"/>
  <c r="X2829" i="2"/>
  <c r="Y2829" i="2" s="1"/>
  <c r="X2765" i="2"/>
  <c r="Y2765" i="2" s="1"/>
  <c r="X2699" i="2"/>
  <c r="Y2699" i="2" s="1"/>
  <c r="X2633" i="2"/>
  <c r="Y2633" i="2" s="1"/>
  <c r="X2566" i="2"/>
  <c r="Y2566" i="2" s="1"/>
  <c r="X2496" i="2"/>
  <c r="Y2496" i="2" s="1"/>
  <c r="X2431" i="2"/>
  <c r="Y2431" i="2" s="1"/>
  <c r="X2363" i="2"/>
  <c r="Y2363" i="2" s="1"/>
  <c r="X2293" i="2"/>
  <c r="Y2293" i="2" s="1"/>
  <c r="X2227" i="2"/>
  <c r="Y2227" i="2" s="1"/>
  <c r="X2157" i="2"/>
  <c r="Y2157" i="2" s="1"/>
  <c r="X2088" i="2"/>
  <c r="Y2088" i="2" s="1"/>
  <c r="X2021" i="2"/>
  <c r="Y2021" i="2" s="1"/>
  <c r="X1953" i="2"/>
  <c r="Y1953" i="2" s="1"/>
  <c r="X1887" i="2"/>
  <c r="Y1887" i="2" s="1"/>
  <c r="X1814" i="2"/>
  <c r="Y1814" i="2" s="1"/>
  <c r="X1743" i="2"/>
  <c r="Y1743" i="2" s="1"/>
  <c r="X1676" i="2"/>
  <c r="Y1676" i="2" s="1"/>
  <c r="X1610" i="2"/>
  <c r="Y1610" i="2" s="1"/>
  <c r="X1542" i="2"/>
  <c r="Y1542" i="2" s="1"/>
  <c r="X1476" i="2"/>
  <c r="Y1476" i="2" s="1"/>
  <c r="X1412" i="2"/>
  <c r="Y1412" i="2" s="1"/>
  <c r="X1348" i="2"/>
  <c r="Y1348" i="2" s="1"/>
  <c r="X1281" i="2"/>
  <c r="Y1281" i="2" s="1"/>
  <c r="X1214" i="2"/>
  <c r="Y1214" i="2" s="1"/>
  <c r="X4950" i="2"/>
  <c r="Y4950" i="2" s="1"/>
  <c r="X4882" i="2"/>
  <c r="Y4882" i="2" s="1"/>
  <c r="X4814" i="2"/>
  <c r="Y4814" i="2" s="1"/>
  <c r="X4744" i="2"/>
  <c r="Y4744" i="2" s="1"/>
  <c r="X4679" i="2"/>
  <c r="Y4679" i="2" s="1"/>
  <c r="X4615" i="2"/>
  <c r="Y4615" i="2" s="1"/>
  <c r="X4545" i="2"/>
  <c r="Y4545" i="2" s="1"/>
  <c r="X4477" i="2"/>
  <c r="Y4477" i="2" s="1"/>
  <c r="X4408" i="2"/>
  <c r="Y4408" i="2" s="1"/>
  <c r="X4339" i="2"/>
  <c r="Y4339" i="2" s="1"/>
  <c r="X522" i="2"/>
  <c r="Y522" i="2" s="1"/>
  <c r="X453" i="2"/>
  <c r="Y453" i="2" s="1"/>
  <c r="X388" i="2"/>
  <c r="Y388" i="2" s="1"/>
  <c r="X323" i="2"/>
  <c r="Y323" i="2" s="1"/>
  <c r="X257" i="2"/>
  <c r="Y257" i="2" s="1"/>
  <c r="X188" i="2"/>
  <c r="Y188" i="2" s="1"/>
  <c r="X120" i="2"/>
  <c r="Y120" i="2" s="1"/>
  <c r="X54" i="2"/>
  <c r="Y54" i="2" s="1"/>
  <c r="X1194" i="2"/>
  <c r="Y1194" i="2" s="1"/>
  <c r="X1126" i="2"/>
  <c r="Y1126" i="2" s="1"/>
  <c r="X1059" i="2"/>
  <c r="Y1059" i="2" s="1"/>
  <c r="X992" i="2"/>
  <c r="Y992" i="2" s="1"/>
  <c r="X926" i="2"/>
  <c r="Y926" i="2" s="1"/>
  <c r="X857" i="2"/>
  <c r="Y857" i="2" s="1"/>
  <c r="X788" i="2"/>
  <c r="Y788" i="2" s="1"/>
  <c r="X719" i="2"/>
  <c r="Y719" i="2" s="1"/>
  <c r="X652" i="2"/>
  <c r="Y652" i="2" s="1"/>
  <c r="X585" i="2"/>
  <c r="Y585" i="2" s="1"/>
  <c r="X520" i="2"/>
  <c r="Y520" i="2" s="1"/>
  <c r="X451" i="2"/>
  <c r="Y451" i="2" s="1"/>
  <c r="X4978" i="2"/>
  <c r="Y4978" i="2" s="1"/>
  <c r="X4908" i="2"/>
  <c r="Y4908" i="2" s="1"/>
  <c r="X4842" i="2"/>
  <c r="Y4842" i="2" s="1"/>
  <c r="X4773" i="2"/>
  <c r="Y4773" i="2" s="1"/>
  <c r="X4705" i="2"/>
  <c r="Y4705" i="2" s="1"/>
  <c r="X4641" i="2"/>
  <c r="Y4641" i="2" s="1"/>
  <c r="X4573" i="2"/>
  <c r="Y4573" i="2" s="1"/>
  <c r="X4505" i="2"/>
  <c r="Y4505" i="2" s="1"/>
  <c r="X4435" i="2"/>
  <c r="Y4435" i="2" s="1"/>
  <c r="X4368" i="2"/>
  <c r="Y4368" i="2" s="1"/>
  <c r="X4297" i="2"/>
  <c r="Y4297" i="2" s="1"/>
  <c r="X4229" i="2"/>
  <c r="Y4229" i="2" s="1"/>
  <c r="X4163" i="2"/>
  <c r="Y4163" i="2" s="1"/>
  <c r="X4097" i="2"/>
  <c r="Y4097" i="2" s="1"/>
  <c r="X4030" i="2"/>
  <c r="Y4030" i="2" s="1"/>
  <c r="X3961" i="2"/>
  <c r="Y3961" i="2" s="1"/>
  <c r="X3895" i="2"/>
  <c r="Y3895" i="2" s="1"/>
  <c r="X3826" i="2"/>
  <c r="Y3826" i="2" s="1"/>
  <c r="X3760" i="2"/>
  <c r="Y3760" i="2" s="1"/>
  <c r="X3693" i="2"/>
  <c r="Y3693" i="2" s="1"/>
  <c r="X3625" i="2"/>
  <c r="Y3625" i="2" s="1"/>
  <c r="X3560" i="2"/>
  <c r="Y3560" i="2" s="1"/>
  <c r="X3494" i="2"/>
  <c r="Y3494" i="2" s="1"/>
  <c r="X3426" i="2"/>
  <c r="Y3426" i="2" s="1"/>
  <c r="X3358" i="2"/>
  <c r="Y3358" i="2" s="1"/>
  <c r="X3293" i="2"/>
  <c r="Y3293" i="2" s="1"/>
  <c r="X3227" i="2"/>
  <c r="Y3227" i="2" s="1"/>
  <c r="X3161" i="2"/>
  <c r="Y3161" i="2" s="1"/>
  <c r="X3092" i="2"/>
  <c r="Y3092" i="2" s="1"/>
  <c r="X3022" i="2"/>
  <c r="Y3022" i="2" s="1"/>
  <c r="X2953" i="2"/>
  <c r="Y2953" i="2" s="1"/>
  <c r="X2884" i="2"/>
  <c r="Y2884" i="2" s="1"/>
  <c r="X2817" i="2"/>
  <c r="Y2817" i="2" s="1"/>
  <c r="X2808" i="2"/>
  <c r="Y2808" i="2" s="1"/>
  <c r="X2340" i="2"/>
  <c r="Y2340" i="2" s="1"/>
  <c r="X1862" i="2"/>
  <c r="Y1862" i="2" s="1"/>
  <c r="X1471" i="2"/>
  <c r="Y1471" i="2" s="1"/>
  <c r="X1218" i="2"/>
  <c r="Y1218" i="2" s="1"/>
  <c r="X995" i="2"/>
  <c r="Y995" i="2" s="1"/>
  <c r="X879" i="2"/>
  <c r="Y879" i="2" s="1"/>
  <c r="X714" i="2"/>
  <c r="Y714" i="2" s="1"/>
  <c r="X532" i="2"/>
  <c r="Y532" i="2" s="1"/>
  <c r="X348" i="2"/>
  <c r="Y348" i="2" s="1"/>
  <c r="X189" i="2"/>
  <c r="Y189" i="2" s="1"/>
  <c r="X73" i="2"/>
  <c r="Y73" i="2" s="1"/>
  <c r="X4922" i="2"/>
  <c r="Y4922" i="2" s="1"/>
  <c r="X4770" i="2"/>
  <c r="Y4770" i="2" s="1"/>
  <c r="X4622" i="2"/>
  <c r="Y4622" i="2" s="1"/>
  <c r="X4459" i="2"/>
  <c r="Y4459" i="2" s="1"/>
  <c r="X4244" i="2"/>
  <c r="Y4244" i="2" s="1"/>
  <c r="X4096" i="2"/>
  <c r="Y4096" i="2" s="1"/>
  <c r="X3910" i="2"/>
  <c r="Y3910" i="2" s="1"/>
  <c r="X3716" i="2"/>
  <c r="Y3716" i="2" s="1"/>
  <c r="X3584" i="2"/>
  <c r="Y3584" i="2" s="1"/>
  <c r="X3459" i="2"/>
  <c r="Y3459" i="2" s="1"/>
  <c r="X3260" i="2"/>
  <c r="Y3260" i="2" s="1"/>
  <c r="X3099" i="2"/>
  <c r="Y3099" i="2" s="1"/>
  <c r="X2891" i="2"/>
  <c r="Y2891" i="2" s="1"/>
  <c r="X2768" i="2"/>
  <c r="Y2768" i="2" s="1"/>
  <c r="X2577" i="2"/>
  <c r="Y2577" i="2" s="1"/>
  <c r="X2443" i="2"/>
  <c r="Y2443" i="2" s="1"/>
  <c r="X2296" i="2"/>
  <c r="Y2296" i="2" s="1"/>
  <c r="X2100" i="2"/>
  <c r="Y2100" i="2" s="1"/>
  <c r="X1956" i="2"/>
  <c r="Y1956" i="2" s="1"/>
  <c r="X1817" i="2"/>
  <c r="Y1817" i="2" s="1"/>
  <c r="X1596" i="2"/>
  <c r="Y1596" i="2" s="1"/>
  <c r="X1463" i="2"/>
  <c r="Y1463" i="2" s="1"/>
  <c r="X1325" i="2"/>
  <c r="Y1325" i="2" s="1"/>
  <c r="X1188" i="2"/>
  <c r="Y1188" i="2" s="1"/>
  <c r="X1037" i="2"/>
  <c r="Y1037" i="2" s="1"/>
  <c r="X739" i="2"/>
  <c r="Y739" i="2" s="1"/>
  <c r="X607" i="2"/>
  <c r="Y607" i="2" s="1"/>
  <c r="X470" i="2"/>
  <c r="Y470" i="2" s="1"/>
  <c r="X340" i="2"/>
  <c r="Y340" i="2" s="1"/>
  <c r="X205" i="2"/>
  <c r="Y205" i="2" s="1"/>
  <c r="X4983" i="2"/>
  <c r="Y4983" i="2" s="1"/>
  <c r="X4913" i="2"/>
  <c r="Y4913" i="2" s="1"/>
  <c r="X3630" i="2"/>
  <c r="Y3630" i="2" s="1"/>
  <c r="X3363" i="2"/>
  <c r="Y3363" i="2" s="1"/>
  <c r="X3097" i="2"/>
  <c r="Y3097" i="2" s="1"/>
  <c r="X2822" i="2"/>
  <c r="Y2822" i="2" s="1"/>
  <c r="X2567" i="2"/>
  <c r="Y2567" i="2" s="1"/>
  <c r="X2286" i="2"/>
  <c r="Y2286" i="2" s="1"/>
  <c r="X2055" i="2"/>
  <c r="Y2055" i="2" s="1"/>
  <c r="X1789" i="2"/>
  <c r="Y1789" i="2" s="1"/>
  <c r="X1518" i="2"/>
  <c r="Y1518" i="2" s="1"/>
  <c r="X1257" i="2"/>
  <c r="Y1257" i="2" s="1"/>
  <c r="X993" i="2"/>
  <c r="Y993" i="2" s="1"/>
  <c r="X720" i="2"/>
  <c r="Y720" i="2" s="1"/>
  <c r="X460" i="2"/>
  <c r="Y460" i="2" s="1"/>
  <c r="X178" i="2"/>
  <c r="Y178" i="2" s="1"/>
  <c r="X4989" i="2"/>
  <c r="Y4989" i="2" s="1"/>
  <c r="X4919" i="2"/>
  <c r="Y4919" i="2" s="1"/>
  <c r="X4853" i="2"/>
  <c r="Y4853" i="2" s="1"/>
  <c r="X4784" i="2"/>
  <c r="Y4784" i="2" s="1"/>
  <c r="X4715" i="2"/>
  <c r="Y4715" i="2" s="1"/>
  <c r="X4651" i="2"/>
  <c r="Y4651" i="2" s="1"/>
  <c r="X4584" i="2"/>
  <c r="Y4584" i="2" s="1"/>
  <c r="X4515" i="2"/>
  <c r="Y4515" i="2" s="1"/>
  <c r="X4446" i="2"/>
  <c r="Y4446" i="2" s="1"/>
  <c r="X4379" i="2"/>
  <c r="Y4379" i="2" s="1"/>
  <c r="X4310" i="2"/>
  <c r="Y4310" i="2" s="1"/>
  <c r="X4241" i="2"/>
  <c r="Y4241" i="2" s="1"/>
  <c r="X4176" i="2"/>
  <c r="Y4176" i="2" s="1"/>
  <c r="X4110" i="2"/>
  <c r="Y4110" i="2" s="1"/>
  <c r="X4936" i="2"/>
  <c r="Y4936" i="2" s="1"/>
  <c r="X4800" i="2"/>
  <c r="Y4800" i="2" s="1"/>
  <c r="X4682" i="2"/>
  <c r="Y4682" i="2" s="1"/>
  <c r="X4548" i="2"/>
  <c r="Y4548" i="2" s="1"/>
  <c r="X4411" i="2"/>
  <c r="Y4411" i="2" s="1"/>
  <c r="X4275" i="2"/>
  <c r="Y4275" i="2" s="1"/>
  <c r="X4150" i="2"/>
  <c r="Y4150" i="2" s="1"/>
  <c r="X4025" i="2"/>
  <c r="Y4025" i="2" s="1"/>
  <c r="X3890" i="2"/>
  <c r="Y3890" i="2" s="1"/>
  <c r="X3755" i="2"/>
  <c r="Y3755" i="2" s="1"/>
  <c r="X3628" i="2"/>
  <c r="Y3628" i="2" s="1"/>
  <c r="X3497" i="2"/>
  <c r="Y3497" i="2" s="1"/>
  <c r="X3370" i="2"/>
  <c r="Y3370" i="2" s="1"/>
  <c r="X3239" i="2"/>
  <c r="Y3239" i="2" s="1"/>
  <c r="X3103" i="2"/>
  <c r="Y3103" i="2" s="1"/>
  <c r="X2975" i="2"/>
  <c r="Y2975" i="2" s="1"/>
  <c r="X2836" i="2"/>
  <c r="Y2836" i="2" s="1"/>
  <c r="X2421" i="2"/>
  <c r="Y2421" i="2" s="1"/>
  <c r="X4860" i="2"/>
  <c r="Y4860" i="2" s="1"/>
  <c r="X4706" i="2"/>
  <c r="Y4706" i="2" s="1"/>
  <c r="X4574" i="2"/>
  <c r="Y4574" i="2" s="1"/>
  <c r="X4436" i="2"/>
  <c r="Y4436" i="2" s="1"/>
  <c r="X4300" i="2"/>
  <c r="Y4300" i="2" s="1"/>
  <c r="X4158" i="2"/>
  <c r="Y4158" i="2" s="1"/>
  <c r="X4015" i="2"/>
  <c r="Y4015" i="2" s="1"/>
  <c r="X3881" i="2"/>
  <c r="Y3881" i="2" s="1"/>
  <c r="X3747" i="2"/>
  <c r="Y3747" i="2" s="1"/>
  <c r="X3604" i="2"/>
  <c r="Y3604" i="2" s="1"/>
  <c r="X3463" i="2"/>
  <c r="Y3463" i="2" s="1"/>
  <c r="X3328" i="2"/>
  <c r="Y3328" i="2" s="1"/>
  <c r="X3198" i="2"/>
  <c r="Y3198" i="2" s="1"/>
  <c r="X3052" i="2"/>
  <c r="Y3052" i="2" s="1"/>
  <c r="X2915" i="2"/>
  <c r="Y2915" i="2" s="1"/>
  <c r="X2780" i="2"/>
  <c r="Y2780" i="2" s="1"/>
  <c r="X2682" i="2"/>
  <c r="Y2682" i="2" s="1"/>
  <c r="X2615" i="2"/>
  <c r="Y2615" i="2" s="1"/>
  <c r="X2547" i="2"/>
  <c r="Y2547" i="2" s="1"/>
  <c r="X2479" i="2"/>
  <c r="Y2479" i="2" s="1"/>
  <c r="X4872" i="2"/>
  <c r="Y4872" i="2" s="1"/>
  <c r="X4804" i="2"/>
  <c r="Y4804" i="2" s="1"/>
  <c r="X4734" i="2"/>
  <c r="Y4734" i="2" s="1"/>
  <c r="X4669" i="2"/>
  <c r="Y4669" i="2" s="1"/>
  <c r="X4604" i="2"/>
  <c r="Y4604" i="2" s="1"/>
  <c r="X4534" i="2"/>
  <c r="Y4534" i="2" s="1"/>
  <c r="X4467" i="2"/>
  <c r="Y4467" i="2" s="1"/>
  <c r="X4397" i="2"/>
  <c r="Y4397" i="2" s="1"/>
  <c r="X4328" i="2"/>
  <c r="Y4328" i="2" s="1"/>
  <c r="X4260" i="2"/>
  <c r="Y4260" i="2" s="1"/>
  <c r="X4194" i="2"/>
  <c r="Y4194" i="2" s="1"/>
  <c r="X4128" i="2"/>
  <c r="Y4128" i="2" s="1"/>
  <c r="X4060" i="2"/>
  <c r="Y4060" i="2" s="1"/>
  <c r="X3994" i="2"/>
  <c r="Y3994" i="2" s="1"/>
  <c r="X3927" i="2"/>
  <c r="Y3927" i="2" s="1"/>
  <c r="X3859" i="2"/>
  <c r="Y3859" i="2" s="1"/>
  <c r="X3790" i="2"/>
  <c r="Y3790" i="2" s="1"/>
  <c r="X3724" i="2"/>
  <c r="Y3724" i="2" s="1"/>
  <c r="X3657" i="2"/>
  <c r="Y3657" i="2" s="1"/>
  <c r="X3591" i="2"/>
  <c r="Y3591" i="2" s="1"/>
  <c r="X3525" i="2"/>
  <c r="Y3525" i="2" s="1"/>
  <c r="X3458" i="2"/>
  <c r="Y3458" i="2" s="1"/>
  <c r="X3391" i="2"/>
  <c r="Y3391" i="2" s="1"/>
  <c r="X3323" i="2"/>
  <c r="Y3323" i="2" s="1"/>
  <c r="X3259" i="2"/>
  <c r="Y3259" i="2" s="1"/>
  <c r="X3193" i="2"/>
  <c r="Y3193" i="2" s="1"/>
  <c r="X3124" i="2"/>
  <c r="Y3124" i="2" s="1"/>
  <c r="X3056" i="2"/>
  <c r="Y3056" i="2" s="1"/>
  <c r="X2986" i="2"/>
  <c r="Y2986" i="2" s="1"/>
  <c r="X2918" i="2"/>
  <c r="Y2918" i="2" s="1"/>
  <c r="X2847" i="2"/>
  <c r="Y2847" i="2" s="1"/>
  <c r="X2783" i="2"/>
  <c r="Y2783" i="2" s="1"/>
  <c r="X2717" i="2"/>
  <c r="Y2717" i="2" s="1"/>
  <c r="X2652" i="2"/>
  <c r="Y2652" i="2" s="1"/>
  <c r="X2584" i="2"/>
  <c r="Y2584" i="2" s="1"/>
  <c r="X2515" i="2"/>
  <c r="Y2515" i="2" s="1"/>
  <c r="X2450" i="2"/>
  <c r="Y2450" i="2" s="1"/>
  <c r="X2382" i="2"/>
  <c r="Y2382" i="2" s="1"/>
  <c r="X2312" i="2"/>
  <c r="Y2312" i="2" s="1"/>
  <c r="X2245" i="2"/>
  <c r="Y2245" i="2" s="1"/>
  <c r="X2178" i="2"/>
  <c r="Y2178" i="2" s="1"/>
  <c r="X2107" i="2"/>
  <c r="Y2107" i="2" s="1"/>
  <c r="X2039" i="2"/>
  <c r="Y2039" i="2" s="1"/>
  <c r="X2387" i="2"/>
  <c r="Y2387" i="2" s="1"/>
  <c r="X2317" i="2"/>
  <c r="Y2317" i="2" s="1"/>
  <c r="X2242" i="2"/>
  <c r="Y2242" i="2" s="1"/>
  <c r="X2174" i="2"/>
  <c r="Y2174" i="2" s="1"/>
  <c r="X2104" i="2"/>
  <c r="Y2104" i="2" s="1"/>
  <c r="X2036" i="2"/>
  <c r="Y2036" i="2" s="1"/>
  <c r="X1968" i="2"/>
  <c r="Y1968" i="2" s="1"/>
  <c r="X1903" i="2"/>
  <c r="Y1903" i="2" s="1"/>
  <c r="X1829" i="2"/>
  <c r="Y1829" i="2" s="1"/>
  <c r="X1759" i="2"/>
  <c r="Y1759" i="2" s="1"/>
  <c r="X1691" i="2"/>
  <c r="Y1691" i="2" s="1"/>
  <c r="X1625" i="2"/>
  <c r="Y1625" i="2" s="1"/>
  <c r="X1557" i="2"/>
  <c r="Y1557" i="2" s="1"/>
  <c r="X1492" i="2"/>
  <c r="Y1492" i="2" s="1"/>
  <c r="X1427" i="2"/>
  <c r="Y1427" i="2" s="1"/>
  <c r="X1363" i="2"/>
  <c r="Y1363" i="2" s="1"/>
  <c r="X1296" i="2"/>
  <c r="Y1296" i="2" s="1"/>
  <c r="X1230" i="2"/>
  <c r="Y1230" i="2" s="1"/>
  <c r="X1157" i="2"/>
  <c r="Y1157" i="2" s="1"/>
  <c r="X1092" i="2"/>
  <c r="Y1092" i="2" s="1"/>
  <c r="X1025" i="2"/>
  <c r="Y1025" i="2" s="1"/>
  <c r="X1988" i="2"/>
  <c r="Y1988" i="2" s="1"/>
  <c r="X1923" i="2"/>
  <c r="Y1923" i="2" s="1"/>
  <c r="X1852" i="2"/>
  <c r="Y1852" i="2" s="1"/>
  <c r="X1782" i="2"/>
  <c r="Y1782" i="2" s="1"/>
  <c r="X1711" i="2"/>
  <c r="Y1711" i="2" s="1"/>
  <c r="X1645" i="2"/>
  <c r="Y1645" i="2" s="1"/>
  <c r="X1579" i="2"/>
  <c r="Y1579" i="2" s="1"/>
  <c r="X1511" i="2"/>
  <c r="Y1511" i="2" s="1"/>
  <c r="X1446" i="2"/>
  <c r="Y1446" i="2" s="1"/>
  <c r="X1382" i="2"/>
  <c r="Y1382" i="2" s="1"/>
  <c r="X1316" i="2"/>
  <c r="Y1316" i="2" s="1"/>
  <c r="X1250" i="2"/>
  <c r="Y1250" i="2" s="1"/>
  <c r="X1178" i="2"/>
  <c r="Y1178" i="2" s="1"/>
  <c r="X1112" i="2"/>
  <c r="Y1112" i="2" s="1"/>
  <c r="X1044" i="2"/>
  <c r="Y1044" i="2" s="1"/>
  <c r="X978" i="2"/>
  <c r="Y978" i="2" s="1"/>
  <c r="X911" i="2"/>
  <c r="Y911" i="2" s="1"/>
  <c r="X841" i="2"/>
  <c r="Y841" i="2" s="1"/>
  <c r="X772" i="2"/>
  <c r="Y772" i="2" s="1"/>
  <c r="X704" i="2"/>
  <c r="Y704" i="2" s="1"/>
  <c r="X638" i="2"/>
  <c r="Y638" i="2" s="1"/>
  <c r="X571" i="2"/>
  <c r="Y571" i="2" s="1"/>
  <c r="X4034" i="2"/>
  <c r="Y4034" i="2" s="1"/>
  <c r="X3965" i="2"/>
  <c r="Y3965" i="2" s="1"/>
  <c r="X3899" i="2"/>
  <c r="Y3899" i="2" s="1"/>
  <c r="X3831" i="2"/>
  <c r="Y3831" i="2" s="1"/>
  <c r="X3764" i="2"/>
  <c r="Y3764" i="2" s="1"/>
  <c r="X3697" i="2"/>
  <c r="Y3697" i="2" s="1"/>
  <c r="X3629" i="2"/>
  <c r="Y3629" i="2" s="1"/>
  <c r="X3564" i="2"/>
  <c r="Y3564" i="2" s="1"/>
  <c r="X3498" i="2"/>
  <c r="Y3498" i="2" s="1"/>
  <c r="X3430" i="2"/>
  <c r="Y3430" i="2" s="1"/>
  <c r="X3362" i="2"/>
  <c r="Y3362" i="2" s="1"/>
  <c r="X3297" i="2"/>
  <c r="Y3297" i="2" s="1"/>
  <c r="X3231" i="2"/>
  <c r="Y3231" i="2" s="1"/>
  <c r="X3166" i="2"/>
  <c r="Y3166" i="2" s="1"/>
  <c r="X3096" i="2"/>
  <c r="Y3096" i="2" s="1"/>
  <c r="X3027" i="2"/>
  <c r="Y3027" i="2" s="1"/>
  <c r="X2959" i="2"/>
  <c r="Y2959" i="2" s="1"/>
  <c r="X2888" i="2"/>
  <c r="Y2888" i="2" s="1"/>
  <c r="X2821" i="2"/>
  <c r="Y2821" i="2" s="1"/>
  <c r="X2757" i="2"/>
  <c r="Y2757" i="2" s="1"/>
  <c r="X2691" i="2"/>
  <c r="Y2691" i="2" s="1"/>
  <c r="X2624" i="2"/>
  <c r="Y2624" i="2" s="1"/>
  <c r="X2557" i="2"/>
  <c r="Y2557" i="2" s="1"/>
  <c r="X2488" i="2"/>
  <c r="Y2488" i="2" s="1"/>
  <c r="X2422" i="2"/>
  <c r="Y2422" i="2" s="1"/>
  <c r="X2355" i="2"/>
  <c r="Y2355" i="2" s="1"/>
  <c r="X2285" i="2"/>
  <c r="Y2285" i="2" s="1"/>
  <c r="X2219" i="2"/>
  <c r="Y2219" i="2" s="1"/>
  <c r="X2148" i="2"/>
  <c r="Y2148" i="2" s="1"/>
  <c r="X2080" i="2"/>
  <c r="Y2080" i="2" s="1"/>
  <c r="X2012" i="2"/>
  <c r="Y2012" i="2" s="1"/>
  <c r="X1945" i="2"/>
  <c r="Y1945" i="2" s="1"/>
  <c r="X1878" i="2"/>
  <c r="Y1878" i="2" s="1"/>
  <c r="X1806" i="2"/>
  <c r="Y1806" i="2" s="1"/>
  <c r="X1735" i="2"/>
  <c r="Y1735" i="2" s="1"/>
  <c r="X1668" i="2"/>
  <c r="Y1668" i="2" s="1"/>
  <c r="X1601" i="2"/>
  <c r="Y1601" i="2" s="1"/>
  <c r="X1534" i="2"/>
  <c r="Y1534" i="2" s="1"/>
  <c r="X1468" i="2"/>
  <c r="Y1468" i="2" s="1"/>
  <c r="X1404" i="2"/>
  <c r="Y1404" i="2" s="1"/>
  <c r="X1339" i="2"/>
  <c r="Y1339" i="2" s="1"/>
  <c r="X1273" i="2"/>
  <c r="Y1273" i="2" s="1"/>
  <c r="X967" i="2"/>
  <c r="Y967" i="2" s="1"/>
  <c r="X4942" i="2"/>
  <c r="Y4942" i="2" s="1"/>
  <c r="X4874" i="2"/>
  <c r="Y4874" i="2" s="1"/>
  <c r="X4806" i="2"/>
  <c r="Y4806" i="2" s="1"/>
  <c r="X4736" i="2"/>
  <c r="Y4736" i="2" s="1"/>
  <c r="X4671" i="2"/>
  <c r="Y4671" i="2" s="1"/>
  <c r="X4607" i="2"/>
  <c r="Y4607" i="2" s="1"/>
  <c r="X4537" i="2"/>
  <c r="Y4537" i="2" s="1"/>
  <c r="X4469" i="2"/>
  <c r="Y4469" i="2" s="1"/>
  <c r="X4399" i="2"/>
  <c r="Y4399" i="2" s="1"/>
  <c r="X4330" i="2"/>
  <c r="Y4330" i="2" s="1"/>
  <c r="X513" i="2"/>
  <c r="Y513" i="2" s="1"/>
  <c r="X445" i="2"/>
  <c r="Y445" i="2" s="1"/>
  <c r="X380" i="2"/>
  <c r="Y380" i="2" s="1"/>
  <c r="X314" i="2"/>
  <c r="Y314" i="2" s="1"/>
  <c r="X249" i="2"/>
  <c r="Y249" i="2" s="1"/>
  <c r="X179" i="2"/>
  <c r="Y179" i="2" s="1"/>
  <c r="X112" i="2"/>
  <c r="Y112" i="2" s="1"/>
  <c r="X46" i="2"/>
  <c r="Y46" i="2" s="1"/>
  <c r="X1184" i="2"/>
  <c r="Y1184" i="2" s="1"/>
  <c r="X1118" i="2"/>
  <c r="Y1118" i="2" s="1"/>
  <c r="X1051" i="2"/>
  <c r="Y1051" i="2" s="1"/>
  <c r="X984" i="2"/>
  <c r="Y984" i="2" s="1"/>
  <c r="X917" i="2"/>
  <c r="Y917" i="2" s="1"/>
  <c r="X848" i="2"/>
  <c r="Y848" i="2" s="1"/>
  <c r="X778" i="2"/>
  <c r="Y778" i="2" s="1"/>
  <c r="X711" i="2"/>
  <c r="Y711" i="2" s="1"/>
  <c r="X644" i="2"/>
  <c r="Y644" i="2" s="1"/>
  <c r="X577" i="2"/>
  <c r="Y577" i="2" s="1"/>
  <c r="X511" i="2"/>
  <c r="Y511" i="2" s="1"/>
  <c r="X443" i="2"/>
  <c r="Y443" i="2" s="1"/>
  <c r="X4970" i="2"/>
  <c r="Y4970" i="2" s="1"/>
  <c r="X4900" i="2"/>
  <c r="Y4900" i="2" s="1"/>
  <c r="X4833" i="2"/>
  <c r="Y4833" i="2" s="1"/>
  <c r="X4765" i="2"/>
  <c r="Y4765" i="2" s="1"/>
  <c r="X4697" i="2"/>
  <c r="Y4697" i="2" s="1"/>
  <c r="X4633" i="2"/>
  <c r="Y4633" i="2" s="1"/>
  <c r="X4564" i="2"/>
  <c r="Y4564" i="2" s="1"/>
  <c r="X4496" i="2"/>
  <c r="Y4496" i="2" s="1"/>
  <c r="X4427" i="2"/>
  <c r="Y4427" i="2" s="1"/>
  <c r="X2760" i="2"/>
  <c r="Y2760" i="2" s="1"/>
  <c r="X2288" i="2"/>
  <c r="Y2288" i="2" s="1"/>
  <c r="X1809" i="2"/>
  <c r="Y1809" i="2" s="1"/>
  <c r="X1431" i="2"/>
  <c r="Y1431" i="2" s="1"/>
  <c r="X1161" i="2"/>
  <c r="Y1161" i="2" s="1"/>
  <c r="X971" i="2"/>
  <c r="Y971" i="2" s="1"/>
  <c r="X860" i="2"/>
  <c r="Y860" i="2" s="1"/>
  <c r="X680" i="2"/>
  <c r="Y680" i="2" s="1"/>
  <c r="X514" i="2"/>
  <c r="Y514" i="2" s="1"/>
  <c r="X332" i="2"/>
  <c r="Y332" i="2" s="1"/>
  <c r="X172" i="2"/>
  <c r="Y172" i="2" s="1"/>
  <c r="X65" i="2"/>
  <c r="Y65" i="2" s="1"/>
  <c r="X4905" i="2"/>
  <c r="Y4905" i="2" s="1"/>
  <c r="X4753" i="2"/>
  <c r="Y4753" i="2" s="1"/>
  <c r="X4587" i="2"/>
  <c r="Y4587" i="2" s="1"/>
  <c r="X4441" i="2"/>
  <c r="Y4441" i="2" s="1"/>
  <c r="X4228" i="2"/>
  <c r="Y4228" i="2" s="1"/>
  <c r="X4079" i="2"/>
  <c r="Y4079" i="2" s="1"/>
  <c r="X3894" i="2"/>
  <c r="Y3894" i="2" s="1"/>
  <c r="X3700" i="2"/>
  <c r="Y3700" i="2" s="1"/>
  <c r="X3567" i="2"/>
  <c r="Y3567" i="2" s="1"/>
  <c r="X3442" i="2"/>
  <c r="Y3442" i="2" s="1"/>
  <c r="X3243" i="2"/>
  <c r="Y3243" i="2" s="1"/>
  <c r="X3082" i="2"/>
  <c r="Y3082" i="2" s="1"/>
  <c r="X2873" i="2"/>
  <c r="Y2873" i="2" s="1"/>
  <c r="X2752" i="2"/>
  <c r="Y2752" i="2" s="1"/>
  <c r="X2560" i="2"/>
  <c r="Y2560" i="2" s="1"/>
  <c r="X2425" i="2"/>
  <c r="Y2425" i="2" s="1"/>
  <c r="X2280" i="2"/>
  <c r="Y2280" i="2" s="1"/>
  <c r="X2083" i="2"/>
  <c r="Y2083" i="2" s="1"/>
  <c r="X1948" i="2"/>
  <c r="Y1948" i="2" s="1"/>
  <c r="X1800" i="2"/>
  <c r="Y1800" i="2" s="1"/>
  <c r="X1580" i="2"/>
  <c r="Y1580" i="2" s="1"/>
  <c r="X1439" i="2"/>
  <c r="Y1439" i="2" s="1"/>
  <c r="X1309" i="2"/>
  <c r="Y1309" i="2" s="1"/>
  <c r="X1170" i="2"/>
  <c r="Y1170" i="2" s="1"/>
  <c r="X870" i="2"/>
  <c r="Y870" i="2" s="1"/>
  <c r="X722" i="2"/>
  <c r="Y722" i="2" s="1"/>
  <c r="X588" i="2"/>
  <c r="Y588" i="2" s="1"/>
  <c r="X454" i="2"/>
  <c r="Y454" i="2" s="1"/>
  <c r="X324" i="2"/>
  <c r="Y324" i="2" s="1"/>
  <c r="X180" i="2"/>
  <c r="Y180" i="2" s="1"/>
  <c r="X4974" i="2"/>
  <c r="Y4974" i="2" s="1"/>
  <c r="X4904" i="2"/>
  <c r="Y4904" i="2" s="1"/>
  <c r="X3598" i="2"/>
  <c r="Y3598" i="2" s="1"/>
  <c r="X3331" i="2"/>
  <c r="Y3331" i="2" s="1"/>
  <c r="X3063" i="2"/>
  <c r="Y3063" i="2" s="1"/>
  <c r="X2790" i="2"/>
  <c r="Y2790" i="2" s="1"/>
  <c r="X2532" i="2"/>
  <c r="Y2532" i="2" s="1"/>
  <c r="X2260" i="2"/>
  <c r="Y2260" i="2" s="1"/>
  <c r="X2022" i="2"/>
  <c r="Y2022" i="2" s="1"/>
  <c r="X1753" i="2"/>
  <c r="Y1753" i="2" s="1"/>
  <c r="X1485" i="2"/>
  <c r="Y1485" i="2" s="1"/>
  <c r="X1232" i="2"/>
  <c r="Y1232" i="2" s="1"/>
  <c r="X961" i="2"/>
  <c r="Y961" i="2" s="1"/>
  <c r="X678" i="2"/>
  <c r="Y678" i="2" s="1"/>
  <c r="X428" i="2"/>
  <c r="Y428" i="2" s="1"/>
  <c r="X152" i="2"/>
  <c r="Y152" i="2" s="1"/>
  <c r="X4981" i="2"/>
  <c r="Y4981" i="2" s="1"/>
  <c r="X4911" i="2"/>
  <c r="Y4911" i="2" s="1"/>
  <c r="X4844" i="2"/>
  <c r="Y4844" i="2" s="1"/>
  <c r="X4775" i="2"/>
  <c r="Y4775" i="2" s="1"/>
  <c r="X4707" i="2"/>
  <c r="Y4707" i="2" s="1"/>
  <c r="X4643" i="2"/>
  <c r="Y4643" i="2" s="1"/>
  <c r="X4575" i="2"/>
  <c r="Y4575" i="2" s="1"/>
  <c r="X4507" i="2"/>
  <c r="Y4507" i="2" s="1"/>
  <c r="X4437" i="2"/>
  <c r="Y4437" i="2" s="1"/>
  <c r="X4371" i="2"/>
  <c r="Y4371" i="2" s="1"/>
  <c r="X4302" i="2"/>
  <c r="Y4302" i="2" s="1"/>
  <c r="X4233" i="2"/>
  <c r="Y4233" i="2" s="1"/>
  <c r="X4167" i="2"/>
  <c r="Y4167" i="2" s="1"/>
  <c r="X4101" i="2"/>
  <c r="Y4101" i="2" s="1"/>
  <c r="X4918" i="2"/>
  <c r="Y4918" i="2" s="1"/>
  <c r="X4792" i="2"/>
  <c r="Y4792" i="2" s="1"/>
  <c r="X4666" i="2"/>
  <c r="Y4666" i="2" s="1"/>
  <c r="X4531" i="2"/>
  <c r="Y4531" i="2" s="1"/>
  <c r="X4394" i="2"/>
  <c r="Y4394" i="2" s="1"/>
  <c r="X4256" i="2"/>
  <c r="Y4256" i="2" s="1"/>
  <c r="X4133" i="2"/>
  <c r="Y4133" i="2" s="1"/>
  <c r="X4007" i="2"/>
  <c r="Y4007" i="2" s="1"/>
  <c r="X3873" i="2"/>
  <c r="Y3873" i="2" s="1"/>
  <c r="X3738" i="2"/>
  <c r="Y3738" i="2" s="1"/>
  <c r="X3612" i="2"/>
  <c r="Y3612" i="2" s="1"/>
  <c r="X3480" i="2"/>
  <c r="Y3480" i="2" s="1"/>
  <c r="X3353" i="2"/>
  <c r="Y3353" i="2" s="1"/>
  <c r="X3222" i="2"/>
  <c r="Y3222" i="2" s="1"/>
  <c r="X3095" i="2"/>
  <c r="Y3095" i="2" s="1"/>
  <c r="X2958" i="2"/>
  <c r="Y2958" i="2" s="1"/>
  <c r="X2820" i="2"/>
  <c r="Y2820" i="2" s="1"/>
  <c r="X4988" i="2"/>
  <c r="Y4988" i="2" s="1"/>
  <c r="X4843" i="2"/>
  <c r="Y4843" i="2" s="1"/>
  <c r="X4690" i="2"/>
  <c r="Y4690" i="2" s="1"/>
  <c r="X4556" i="2"/>
  <c r="Y4556" i="2" s="1"/>
  <c r="X4420" i="2"/>
  <c r="Y4420" i="2" s="1"/>
  <c r="X4283" i="2"/>
  <c r="Y4283" i="2" s="1"/>
  <c r="X4142" i="2"/>
  <c r="Y4142" i="2" s="1"/>
  <c r="X3999" i="2"/>
  <c r="Y3999" i="2" s="1"/>
  <c r="X3864" i="2"/>
  <c r="Y3864" i="2" s="1"/>
  <c r="X3729" i="2"/>
  <c r="Y3729" i="2" s="1"/>
  <c r="X3588" i="2"/>
  <c r="Y3588" i="2" s="1"/>
  <c r="X3446" i="2"/>
  <c r="Y3446" i="2" s="1"/>
  <c r="X3312" i="2"/>
  <c r="Y3312" i="2" s="1"/>
  <c r="X3182" i="2"/>
  <c r="Y3182" i="2" s="1"/>
  <c r="X3036" i="2"/>
  <c r="Y3036" i="2" s="1"/>
  <c r="X2898" i="2"/>
  <c r="Y2898" i="2" s="1"/>
  <c r="X2764" i="2"/>
  <c r="Y2764" i="2" s="1"/>
  <c r="X2674" i="2"/>
  <c r="Y2674" i="2" s="1"/>
  <c r="X2607" i="2"/>
  <c r="Y2607" i="2" s="1"/>
  <c r="X2538" i="2"/>
  <c r="Y2538" i="2" s="1"/>
  <c r="X2471" i="2"/>
  <c r="Y2471" i="2" s="1"/>
  <c r="X4863" i="2"/>
  <c r="Y4863" i="2" s="1"/>
  <c r="X4795" i="2"/>
  <c r="Y4795" i="2" s="1"/>
  <c r="X4725" i="2"/>
  <c r="Y4725" i="2" s="1"/>
  <c r="X4661" i="2"/>
  <c r="Y4661" i="2" s="1"/>
  <c r="X4594" i="2"/>
  <c r="Y4594" i="2" s="1"/>
  <c r="X4526" i="2"/>
  <c r="Y4526" i="2" s="1"/>
  <c r="X4458" i="2"/>
  <c r="Y4458" i="2" s="1"/>
  <c r="X4389" i="2"/>
  <c r="Y4389" i="2" s="1"/>
  <c r="X4320" i="2"/>
  <c r="Y4320" i="2" s="1"/>
  <c r="X4251" i="2"/>
  <c r="Y4251" i="2" s="1"/>
  <c r="X4186" i="2"/>
  <c r="Y4186" i="2" s="1"/>
  <c r="X4120" i="2"/>
  <c r="Y4120" i="2" s="1"/>
  <c r="X4052" i="2"/>
  <c r="Y4052" i="2" s="1"/>
  <c r="X3986" i="2"/>
  <c r="Y3986" i="2" s="1"/>
  <c r="X3919" i="2"/>
  <c r="Y3919" i="2" s="1"/>
  <c r="X3850" i="2"/>
  <c r="Y3850" i="2" s="1"/>
  <c r="X3782" i="2"/>
  <c r="Y3782" i="2" s="1"/>
  <c r="X3715" i="2"/>
  <c r="Y3715" i="2" s="1"/>
  <c r="X3648" i="2"/>
  <c r="Y3648" i="2" s="1"/>
  <c r="X3583" i="2"/>
  <c r="Y3583" i="2" s="1"/>
  <c r="X3517" i="2"/>
  <c r="Y3517" i="2" s="1"/>
  <c r="X3449" i="2"/>
  <c r="Y3449" i="2" s="1"/>
  <c r="X3383" i="2"/>
  <c r="Y3383" i="2" s="1"/>
  <c r="X3315" i="2"/>
  <c r="Y3315" i="2" s="1"/>
  <c r="X3250" i="2"/>
  <c r="Y3250" i="2" s="1"/>
  <c r="X3185" i="2"/>
  <c r="Y3185" i="2" s="1"/>
  <c r="X3115" i="2"/>
  <c r="Y3115" i="2" s="1"/>
  <c r="X3047" i="2"/>
  <c r="Y3047" i="2" s="1"/>
  <c r="X2978" i="2"/>
  <c r="Y2978" i="2" s="1"/>
  <c r="X2910" i="2"/>
  <c r="Y2910" i="2" s="1"/>
  <c r="X2839" i="2"/>
  <c r="Y2839" i="2" s="1"/>
  <c r="X2775" i="2"/>
  <c r="Y2775" i="2" s="1"/>
  <c r="X2709" i="2"/>
  <c r="Y2709" i="2" s="1"/>
  <c r="X2644" i="2"/>
  <c r="Y2644" i="2" s="1"/>
  <c r="X2576" i="2"/>
  <c r="Y2576" i="2" s="1"/>
  <c r="X2506" i="2"/>
  <c r="Y2506" i="2" s="1"/>
  <c r="X2441" i="2"/>
  <c r="Y2441" i="2" s="1"/>
  <c r="X2374" i="2"/>
  <c r="Y2374" i="2" s="1"/>
  <c r="X2304" i="2"/>
  <c r="Y2304" i="2" s="1"/>
  <c r="X2237" i="2"/>
  <c r="Y2237" i="2" s="1"/>
  <c r="X2168" i="2"/>
  <c r="Y2168" i="2" s="1"/>
  <c r="X2099" i="2"/>
  <c r="Y2099" i="2" s="1"/>
  <c r="X2031" i="2"/>
  <c r="Y2031" i="2" s="1"/>
  <c r="X2379" i="2"/>
  <c r="Y2379" i="2" s="1"/>
  <c r="X2309" i="2"/>
  <c r="Y2309" i="2" s="1"/>
  <c r="X2234" i="2"/>
  <c r="Y2234" i="2" s="1"/>
  <c r="X2165" i="2"/>
  <c r="Y2165" i="2" s="1"/>
  <c r="X2096" i="2"/>
  <c r="Y2096" i="2" s="1"/>
  <c r="X2028" i="2"/>
  <c r="Y2028" i="2" s="1"/>
  <c r="X1960" i="2"/>
  <c r="Y1960" i="2" s="1"/>
  <c r="X1894" i="2"/>
  <c r="Y1894" i="2" s="1"/>
  <c r="X1821" i="2"/>
  <c r="Y1821" i="2" s="1"/>
  <c r="X1751" i="2"/>
  <c r="Y1751" i="2" s="1"/>
  <c r="X1683" i="2"/>
  <c r="Y1683" i="2" s="1"/>
  <c r="X1617" i="2"/>
  <c r="Y1617" i="2" s="1"/>
  <c r="X1549" i="2"/>
  <c r="Y1549" i="2" s="1"/>
  <c r="X1483" i="2"/>
  <c r="Y1483" i="2" s="1"/>
  <c r="X1419" i="2"/>
  <c r="Y1419" i="2" s="1"/>
  <c r="X1355" i="2"/>
  <c r="Y1355" i="2" s="1"/>
  <c r="X1288" i="2"/>
  <c r="Y1288" i="2" s="1"/>
  <c r="X1222" i="2"/>
  <c r="Y1222" i="2" s="1"/>
  <c r="X1149" i="2"/>
  <c r="Y1149" i="2" s="1"/>
  <c r="X1083" i="2"/>
  <c r="Y1083" i="2" s="1"/>
  <c r="X1017" i="2"/>
  <c r="Y1017" i="2" s="1"/>
  <c r="X1980" i="2"/>
  <c r="Y1980" i="2" s="1"/>
  <c r="X1915" i="2"/>
  <c r="Y1915" i="2" s="1"/>
  <c r="X1842" i="2"/>
  <c r="Y1842" i="2" s="1"/>
  <c r="X1771" i="2"/>
  <c r="Y1771" i="2" s="1"/>
  <c r="X1703" i="2"/>
  <c r="Y1703" i="2" s="1"/>
  <c r="X1637" i="2"/>
  <c r="Y1637" i="2" s="1"/>
  <c r="X1569" i="2"/>
  <c r="Y1569" i="2" s="1"/>
  <c r="X1503" i="2"/>
  <c r="Y1503" i="2" s="1"/>
  <c r="X1438" i="2"/>
  <c r="Y1438" i="2" s="1"/>
  <c r="X1374" i="2"/>
  <c r="Y1374" i="2" s="1"/>
  <c r="X1308" i="2"/>
  <c r="Y1308" i="2" s="1"/>
  <c r="X1241" i="2"/>
  <c r="Y1241" i="2" s="1"/>
  <c r="X1168" i="2"/>
  <c r="Y1168" i="2" s="1"/>
  <c r="X1103" i="2"/>
  <c r="Y1103" i="2" s="1"/>
  <c r="X1036" i="2"/>
  <c r="Y1036" i="2" s="1"/>
  <c r="X970" i="2"/>
  <c r="Y970" i="2" s="1"/>
  <c r="X903" i="2"/>
  <c r="Y903" i="2" s="1"/>
  <c r="X833" i="2"/>
  <c r="Y833" i="2" s="1"/>
  <c r="X762" i="2"/>
  <c r="Y762" i="2" s="1"/>
  <c r="X695" i="2"/>
  <c r="Y695" i="2" s="1"/>
  <c r="X630" i="2"/>
  <c r="Y630" i="2" s="1"/>
  <c r="X563" i="2"/>
  <c r="Y563" i="2" s="1"/>
  <c r="X4026" i="2"/>
  <c r="Y4026" i="2" s="1"/>
  <c r="X3957" i="2"/>
  <c r="Y3957" i="2" s="1"/>
  <c r="X3891" i="2"/>
  <c r="Y3891" i="2" s="1"/>
  <c r="X3822" i="2"/>
  <c r="Y3822" i="2" s="1"/>
  <c r="X3756" i="2"/>
  <c r="Y3756" i="2" s="1"/>
  <c r="X3689" i="2"/>
  <c r="Y3689" i="2" s="1"/>
  <c r="X3621" i="2"/>
  <c r="Y3621" i="2" s="1"/>
  <c r="X3556" i="2"/>
  <c r="Y3556" i="2" s="1"/>
  <c r="X3490" i="2"/>
  <c r="Y3490" i="2" s="1"/>
  <c r="X3422" i="2"/>
  <c r="Y3422" i="2" s="1"/>
  <c r="X3354" i="2"/>
  <c r="Y3354" i="2" s="1"/>
  <c r="X3289" i="2"/>
  <c r="Y3289" i="2" s="1"/>
  <c r="X3223" i="2"/>
  <c r="Y3223" i="2" s="1"/>
  <c r="X3157" i="2"/>
  <c r="Y3157" i="2" s="1"/>
  <c r="X3088" i="2"/>
  <c r="Y3088" i="2" s="1"/>
  <c r="X3018" i="2"/>
  <c r="Y3018" i="2" s="1"/>
  <c r="X2949" i="2"/>
  <c r="Y2949" i="2" s="1"/>
  <c r="X2880" i="2"/>
  <c r="Y2880" i="2" s="1"/>
  <c r="X2813" i="2"/>
  <c r="Y2813" i="2" s="1"/>
  <c r="X2748" i="2"/>
  <c r="Y2748" i="2" s="1"/>
  <c r="X2683" i="2"/>
  <c r="Y2683" i="2" s="1"/>
  <c r="X2616" i="2"/>
  <c r="Y2616" i="2" s="1"/>
  <c r="X2548" i="2"/>
  <c r="Y2548" i="2" s="1"/>
  <c r="X2480" i="2"/>
  <c r="Y2480" i="2" s="1"/>
  <c r="X2414" i="2"/>
  <c r="Y2414" i="2" s="1"/>
  <c r="X2346" i="2"/>
  <c r="Y2346" i="2" s="1"/>
  <c r="X2277" i="2"/>
  <c r="Y2277" i="2" s="1"/>
  <c r="X2211" i="2"/>
  <c r="Y2211" i="2" s="1"/>
  <c r="X2138" i="2"/>
  <c r="Y2138" i="2" s="1"/>
  <c r="X2072" i="2"/>
  <c r="Y2072" i="2" s="1"/>
  <c r="X2003" i="2"/>
  <c r="Y2003" i="2" s="1"/>
  <c r="X1937" i="2"/>
  <c r="Y1937" i="2" s="1"/>
  <c r="X1869" i="2"/>
  <c r="Y1869" i="2" s="1"/>
  <c r="X1796" i="2"/>
  <c r="Y1796" i="2" s="1"/>
  <c r="X1727" i="2"/>
  <c r="Y1727" i="2" s="1"/>
  <c r="X1660" i="2"/>
  <c r="Y1660" i="2" s="1"/>
  <c r="X1593" i="2"/>
  <c r="Y1593" i="2" s="1"/>
  <c r="X1526" i="2"/>
  <c r="Y1526" i="2" s="1"/>
  <c r="X1460" i="2"/>
  <c r="Y1460" i="2" s="1"/>
  <c r="X1396" i="2"/>
  <c r="Y1396" i="2" s="1"/>
  <c r="X1330" i="2"/>
  <c r="Y1330" i="2" s="1"/>
  <c r="X1264" i="2"/>
  <c r="Y1264" i="2" s="1"/>
  <c r="X5001" i="2"/>
  <c r="Y5001" i="2" s="1"/>
  <c r="X4933" i="2"/>
  <c r="Y4933" i="2" s="1"/>
  <c r="X4865" i="2"/>
  <c r="Y4865" i="2" s="1"/>
  <c r="X4797" i="2"/>
  <c r="Y4797" i="2" s="1"/>
  <c r="X4727" i="2"/>
  <c r="Y4727" i="2" s="1"/>
  <c r="X4663" i="2"/>
  <c r="Y4663" i="2" s="1"/>
  <c r="X4598" i="2"/>
  <c r="Y4598" i="2" s="1"/>
  <c r="X4528" i="2"/>
  <c r="Y4528" i="2" s="1"/>
  <c r="X4461" i="2"/>
  <c r="Y4461" i="2" s="1"/>
  <c r="X4391" i="2"/>
  <c r="Y4391" i="2" s="1"/>
  <c r="X4322" i="2"/>
  <c r="Y4322" i="2" s="1"/>
  <c r="X504" i="2"/>
  <c r="Y504" i="2" s="1"/>
  <c r="X437" i="2"/>
  <c r="Y437" i="2" s="1"/>
  <c r="X371" i="2"/>
  <c r="Y371" i="2" s="1"/>
  <c r="X306" i="2"/>
  <c r="Y306" i="2" s="1"/>
  <c r="X239" i="2"/>
  <c r="Y239" i="2" s="1"/>
  <c r="X171" i="2"/>
  <c r="Y171" i="2" s="1"/>
  <c r="X104" i="2"/>
  <c r="Y104" i="2" s="1"/>
  <c r="X38" i="2"/>
  <c r="Y38" i="2" s="1"/>
  <c r="X1176" i="2"/>
  <c r="Y1176" i="2" s="1"/>
  <c r="X1109" i="2"/>
  <c r="Y1109" i="2" s="1"/>
  <c r="X1042" i="2"/>
  <c r="Y1042" i="2" s="1"/>
  <c r="X976" i="2"/>
  <c r="Y976" i="2" s="1"/>
  <c r="X909" i="2"/>
  <c r="Y909" i="2" s="1"/>
  <c r="X839" i="2"/>
  <c r="Y839" i="2" s="1"/>
  <c r="X770" i="2"/>
  <c r="Y770" i="2" s="1"/>
  <c r="X702" i="2"/>
  <c r="Y702" i="2" s="1"/>
  <c r="X636" i="2"/>
  <c r="Y636" i="2" s="1"/>
  <c r="X569" i="2"/>
  <c r="Y569" i="2" s="1"/>
  <c r="X502" i="2"/>
  <c r="Y502" i="2" s="1"/>
  <c r="X435" i="2"/>
  <c r="Y435" i="2" s="1"/>
  <c r="X4960" i="2"/>
  <c r="Y4960" i="2" s="1"/>
  <c r="X4892" i="2"/>
  <c r="Y4892" i="2" s="1"/>
  <c r="X4825" i="2"/>
  <c r="Y4825" i="2" s="1"/>
  <c r="X4756" i="2"/>
  <c r="Y4756" i="2" s="1"/>
  <c r="X4689" i="2"/>
  <c r="Y4689" i="2" s="1"/>
  <c r="X4625" i="2"/>
  <c r="Y4625" i="2" s="1"/>
  <c r="X4555" i="2"/>
  <c r="Y4555" i="2" s="1"/>
  <c r="X4487" i="2"/>
  <c r="Y4487" i="2" s="1"/>
  <c r="X4419" i="2"/>
  <c r="Y4419" i="2" s="1"/>
  <c r="X4350" i="2"/>
  <c r="Y4350" i="2" s="1"/>
  <c r="X4280" i="2"/>
  <c r="Y4280" i="2" s="1"/>
  <c r="X4212" i="2"/>
  <c r="Y4212" i="2" s="1"/>
  <c r="X4147" i="2"/>
  <c r="Y4147" i="2" s="1"/>
  <c r="X4080" i="2"/>
  <c r="Y4080" i="2" s="1"/>
  <c r="X4012" i="2"/>
  <c r="Y4012" i="2" s="1"/>
  <c r="X3945" i="2"/>
  <c r="Y3945" i="2" s="1"/>
  <c r="X3878" i="2"/>
  <c r="Y3878" i="2" s="1"/>
  <c r="X3809" i="2"/>
  <c r="Y3809" i="2" s="1"/>
  <c r="X3744" i="2"/>
  <c r="Y3744" i="2" s="1"/>
  <c r="X3676" i="2"/>
  <c r="Y3676" i="2" s="1"/>
  <c r="X3609" i="2"/>
  <c r="Y3609" i="2" s="1"/>
  <c r="X3544" i="2"/>
  <c r="Y3544" i="2" s="1"/>
  <c r="X3477" i="2"/>
  <c r="Y3477" i="2" s="1"/>
  <c r="X3410" i="2"/>
  <c r="Y3410" i="2" s="1"/>
  <c r="X3342" i="2"/>
  <c r="Y3342" i="2" s="1"/>
  <c r="X3277" i="2"/>
  <c r="Y3277" i="2" s="1"/>
  <c r="X3211" i="2"/>
  <c r="Y3211" i="2" s="1"/>
  <c r="X3145" i="2"/>
  <c r="Y3145" i="2" s="1"/>
  <c r="X3075" i="2"/>
  <c r="Y3075" i="2" s="1"/>
  <c r="X3004" i="2"/>
  <c r="Y3004" i="2" s="1"/>
  <c r="X2936" i="2"/>
  <c r="Y2936" i="2" s="1"/>
  <c r="X2866" i="2"/>
  <c r="Y2866" i="2" s="1"/>
  <c r="X2801" i="2"/>
  <c r="Y2801" i="2" s="1"/>
  <c r="X2736" i="2"/>
  <c r="Y2736" i="2" s="1"/>
  <c r="X2671" i="2"/>
  <c r="Y2671" i="2" s="1"/>
  <c r="X2603" i="2"/>
  <c r="Y2603" i="2" s="1"/>
  <c r="X2535" i="2"/>
  <c r="Y2535" i="2" s="1"/>
  <c r="X2468" i="2"/>
  <c r="Y2468" i="2" s="1"/>
  <c r="X2401" i="2"/>
  <c r="Y2401" i="2" s="1"/>
  <c r="X2332" i="2"/>
  <c r="Y2332" i="2" s="1"/>
  <c r="X2263" i="2"/>
  <c r="Y2263" i="2" s="1"/>
  <c r="X2197" i="2"/>
  <c r="Y2197" i="2" s="1"/>
  <c r="X2126" i="2"/>
  <c r="Y2126" i="2" s="1"/>
  <c r="X2058" i="2"/>
  <c r="Y2058" i="2" s="1"/>
  <c r="X1990" i="2"/>
  <c r="Y1990" i="2" s="1"/>
  <c r="X1925" i="2"/>
  <c r="Y1925" i="2" s="1"/>
  <c r="X1854" i="2"/>
  <c r="Y1854" i="2" s="1"/>
  <c r="X1784" i="2"/>
  <c r="Y1784" i="2" s="1"/>
  <c r="X1714" i="2"/>
  <c r="Y1714" i="2" s="1"/>
  <c r="X1647" i="2"/>
  <c r="Y1647" i="2" s="1"/>
  <c r="X1581" i="2"/>
  <c r="Y1581" i="2" s="1"/>
  <c r="X1513" i="2"/>
  <c r="Y1513" i="2" s="1"/>
  <c r="X1448" i="2"/>
  <c r="Y1448" i="2" s="1"/>
  <c r="X916" i="2"/>
  <c r="Y916" i="2" s="1"/>
  <c r="X847" i="2"/>
  <c r="Y847" i="2" s="1"/>
  <c r="X777" i="2"/>
  <c r="Y777" i="2" s="1"/>
  <c r="X710" i="2"/>
  <c r="Y710" i="2" s="1"/>
  <c r="X643" i="2"/>
  <c r="Y643" i="2" s="1"/>
  <c r="X576" i="2"/>
  <c r="Y576" i="2" s="1"/>
  <c r="X509" i="2"/>
  <c r="Y509" i="2" s="1"/>
  <c r="X442" i="2"/>
  <c r="Y442" i="2" s="1"/>
  <c r="X4274" i="2"/>
  <c r="Y4274" i="2" s="1"/>
  <c r="X4206" i="2"/>
  <c r="Y4206" i="2" s="1"/>
  <c r="X4141" i="2"/>
  <c r="Y4141" i="2" s="1"/>
  <c r="X4074" i="2"/>
  <c r="Y4074" i="2" s="1"/>
  <c r="X4006" i="2"/>
  <c r="Y4006" i="2" s="1"/>
  <c r="X3939" i="2"/>
  <c r="Y3939" i="2" s="1"/>
  <c r="X3872" i="2"/>
  <c r="Y3872" i="2" s="1"/>
  <c r="X3803" i="2"/>
  <c r="Y3803" i="2" s="1"/>
  <c r="X3737" i="2"/>
  <c r="Y3737" i="2" s="1"/>
  <c r="X3670" i="2"/>
  <c r="Y3670" i="2" s="1"/>
  <c r="X3603" i="2"/>
  <c r="Y3603" i="2" s="1"/>
  <c r="X3538" i="2"/>
  <c r="Y3538" i="2" s="1"/>
  <c r="X3471" i="2"/>
  <c r="Y3471" i="2" s="1"/>
  <c r="X3404" i="2"/>
  <c r="Y3404" i="2" s="1"/>
  <c r="X3336" i="2"/>
  <c r="Y3336" i="2" s="1"/>
  <c r="X3271" i="2"/>
  <c r="Y3271" i="2" s="1"/>
  <c r="X3205" i="2"/>
  <c r="Y3205" i="2" s="1"/>
  <c r="X3138" i="2"/>
  <c r="Y3138" i="2" s="1"/>
  <c r="X3068" i="2"/>
  <c r="Y3068" i="2" s="1"/>
  <c r="X2998" i="2"/>
  <c r="Y2998" i="2" s="1"/>
  <c r="X2930" i="2"/>
  <c r="Y2930" i="2" s="1"/>
  <c r="X2860" i="2"/>
  <c r="Y2860" i="2" s="1"/>
  <c r="X2795" i="2"/>
  <c r="Y2795" i="2" s="1"/>
  <c r="X2678" i="2"/>
  <c r="Y2678" i="2" s="1"/>
  <c r="X2196" i="2"/>
  <c r="Y2196" i="2" s="1"/>
  <c r="X1738" i="2"/>
  <c r="Y1738" i="2" s="1"/>
  <c r="X1415" i="2"/>
  <c r="Y1415" i="2" s="1"/>
  <c r="X1145" i="2"/>
  <c r="Y1145" i="2" s="1"/>
  <c r="X963" i="2"/>
  <c r="Y963" i="2" s="1"/>
  <c r="X842" i="2"/>
  <c r="Y842" i="2" s="1"/>
  <c r="X664" i="2"/>
  <c r="Y664" i="2" s="1"/>
  <c r="X478" i="2"/>
  <c r="Y478" i="2" s="1"/>
  <c r="X315" i="2"/>
  <c r="Y315" i="2" s="1"/>
  <c r="X154" i="2"/>
  <c r="Y154" i="2" s="1"/>
  <c r="X56" i="2"/>
  <c r="Y56" i="2" s="1"/>
  <c r="X4889" i="2"/>
  <c r="Y4889" i="2" s="1"/>
  <c r="X4718" i="2"/>
  <c r="Y4718" i="2" s="1"/>
  <c r="X4570" i="2"/>
  <c r="Y4570" i="2" s="1"/>
  <c r="X4415" i="2"/>
  <c r="Y4415" i="2" s="1"/>
  <c r="X4211" i="2"/>
  <c r="Y4211" i="2" s="1"/>
  <c r="X4062" i="2"/>
  <c r="Y4062" i="2" s="1"/>
  <c r="X3877" i="2"/>
  <c r="Y3877" i="2" s="1"/>
  <c r="X3684" i="2"/>
  <c r="Y3684" i="2" s="1"/>
  <c r="X3551" i="2"/>
  <c r="Y3551" i="2" s="1"/>
  <c r="X3425" i="2"/>
  <c r="Y3425" i="2" s="1"/>
  <c r="X3234" i="2"/>
  <c r="Y3234" i="2" s="1"/>
  <c r="X3057" i="2"/>
  <c r="Y3057" i="2" s="1"/>
  <c r="X2856" i="2"/>
  <c r="Y2856" i="2" s="1"/>
  <c r="X2735" i="2"/>
  <c r="Y2735" i="2" s="1"/>
  <c r="X2542" i="2"/>
  <c r="Y2542" i="2" s="1"/>
  <c r="X2409" i="2"/>
  <c r="Y2409" i="2" s="1"/>
  <c r="X2262" i="2"/>
  <c r="Y2262" i="2" s="1"/>
  <c r="X2066" i="2"/>
  <c r="Y2066" i="2" s="1"/>
  <c r="X1932" i="2"/>
  <c r="Y1932" i="2" s="1"/>
  <c r="X1783" i="2"/>
  <c r="Y1783" i="2" s="1"/>
  <c r="X1561" i="2"/>
  <c r="Y1561" i="2" s="1"/>
  <c r="X1423" i="2"/>
  <c r="Y1423" i="2" s="1"/>
  <c r="X1292" i="2"/>
  <c r="Y1292" i="2" s="1"/>
  <c r="X1153" i="2"/>
  <c r="Y1153" i="2" s="1"/>
  <c r="X851" i="2"/>
  <c r="Y851" i="2" s="1"/>
  <c r="X705" i="2"/>
  <c r="Y705" i="2" s="1"/>
  <c r="X572" i="2"/>
  <c r="Y572" i="2" s="1"/>
  <c r="X438" i="2"/>
  <c r="Y438" i="2" s="1"/>
  <c r="X307" i="2"/>
  <c r="Y307" i="2" s="1"/>
  <c r="X164" i="2"/>
  <c r="Y164" i="2" s="1"/>
  <c r="X4965" i="2"/>
  <c r="Y4965" i="2" s="1"/>
  <c r="X4896" i="2"/>
  <c r="Y4896" i="2" s="1"/>
  <c r="X3573" i="2"/>
  <c r="Y3573" i="2" s="1"/>
  <c r="X3306" i="2"/>
  <c r="Y3306" i="2" s="1"/>
  <c r="X3038" i="2"/>
  <c r="Y3038" i="2" s="1"/>
  <c r="X2766" i="2"/>
  <c r="Y2766" i="2" s="1"/>
  <c r="X2497" i="2"/>
  <c r="Y2497" i="2" s="1"/>
  <c r="X2228" i="2"/>
  <c r="Y2228" i="2" s="1"/>
  <c r="X1995" i="2"/>
  <c r="Y1995" i="2" s="1"/>
  <c r="X1719" i="2"/>
  <c r="Y1719" i="2" s="1"/>
  <c r="X1453" i="2"/>
  <c r="Y1453" i="2" s="1"/>
  <c r="X1206" i="2"/>
  <c r="Y1206" i="2" s="1"/>
  <c r="X927" i="2"/>
  <c r="Y927" i="2" s="1"/>
  <c r="X645" i="2"/>
  <c r="Y645" i="2" s="1"/>
  <c r="X395" i="2"/>
  <c r="Y395" i="2" s="1"/>
  <c r="X119" i="2"/>
  <c r="Y119" i="2" s="1"/>
  <c r="X4972" i="2"/>
  <c r="Y4972" i="2" s="1"/>
  <c r="X4902" i="2"/>
  <c r="Y4902" i="2" s="1"/>
  <c r="X4835" i="2"/>
  <c r="Y4835" i="2" s="1"/>
  <c r="X4767" i="2"/>
  <c r="Y4767" i="2" s="1"/>
  <c r="X4699" i="2"/>
  <c r="Y4699" i="2" s="1"/>
  <c r="X4635" i="2"/>
  <c r="Y4635" i="2" s="1"/>
  <c r="X4567" i="2"/>
  <c r="Y4567" i="2" s="1"/>
  <c r="X4498" i="2"/>
  <c r="Y4498" i="2" s="1"/>
  <c r="X4429" i="2"/>
  <c r="Y4429" i="2" s="1"/>
  <c r="X4362" i="2"/>
  <c r="Y4362" i="2" s="1"/>
  <c r="X4292" i="2"/>
  <c r="Y4292" i="2" s="1"/>
  <c r="X4225" i="2"/>
  <c r="Y4225" i="2" s="1"/>
  <c r="X4159" i="2"/>
  <c r="Y4159" i="2" s="1"/>
  <c r="X4093" i="2"/>
  <c r="Y4093" i="2" s="1"/>
  <c r="X4901" i="2"/>
  <c r="Y4901" i="2" s="1"/>
  <c r="X4774" i="2"/>
  <c r="Y4774" i="2" s="1"/>
  <c r="X4650" i="2"/>
  <c r="Y4650" i="2" s="1"/>
  <c r="X4514" i="2"/>
  <c r="Y4514" i="2" s="1"/>
  <c r="X4378" i="2"/>
  <c r="Y4378" i="2" s="1"/>
  <c r="X4240" i="2"/>
  <c r="Y4240" i="2" s="1"/>
  <c r="X4117" i="2"/>
  <c r="Y4117" i="2" s="1"/>
  <c r="X3991" i="2"/>
  <c r="Y3991" i="2" s="1"/>
  <c r="X3856" i="2"/>
  <c r="Y3856" i="2" s="1"/>
  <c r="X3721" i="2"/>
  <c r="Y3721" i="2" s="1"/>
  <c r="X3596" i="2"/>
  <c r="Y3596" i="2" s="1"/>
  <c r="X3472" i="2"/>
  <c r="Y3472" i="2" s="1"/>
  <c r="X3337" i="2"/>
  <c r="Y3337" i="2" s="1"/>
  <c r="X3206" i="2"/>
  <c r="Y3206" i="2" s="1"/>
  <c r="X3078" i="2"/>
  <c r="Y3078" i="2" s="1"/>
  <c r="X2939" i="2"/>
  <c r="Y2939" i="2" s="1"/>
  <c r="X2804" i="2"/>
  <c r="Y2804" i="2" s="1"/>
  <c r="X4971" i="2"/>
  <c r="Y4971" i="2" s="1"/>
  <c r="X4826" i="2"/>
  <c r="Y4826" i="2" s="1"/>
  <c r="X4674" i="2"/>
  <c r="Y4674" i="2" s="1"/>
  <c r="X4540" i="2"/>
  <c r="Y4540" i="2" s="1"/>
  <c r="X4403" i="2"/>
  <c r="Y4403" i="2" s="1"/>
  <c r="X4267" i="2"/>
  <c r="Y4267" i="2" s="1"/>
  <c r="X4125" i="2"/>
  <c r="Y4125" i="2" s="1"/>
  <c r="X3983" i="2"/>
  <c r="Y3983" i="2" s="1"/>
  <c r="X3847" i="2"/>
  <c r="Y3847" i="2" s="1"/>
  <c r="X3712" i="2"/>
  <c r="Y3712" i="2" s="1"/>
  <c r="X3571" i="2"/>
  <c r="Y3571" i="2" s="1"/>
  <c r="X3429" i="2"/>
  <c r="Y3429" i="2" s="1"/>
  <c r="X3296" i="2"/>
  <c r="Y3296" i="2" s="1"/>
  <c r="X3165" i="2"/>
  <c r="Y3165" i="2" s="1"/>
  <c r="X3017" i="2"/>
  <c r="Y3017" i="2" s="1"/>
  <c r="X2878" i="2"/>
  <c r="Y2878" i="2" s="1"/>
  <c r="X2747" i="2"/>
  <c r="Y2747" i="2" s="1"/>
  <c r="X2665" i="2"/>
  <c r="Y2665" i="2" s="1"/>
  <c r="X2598" i="2"/>
  <c r="Y2598" i="2" s="1"/>
  <c r="X2530" i="2"/>
  <c r="Y2530" i="2" s="1"/>
  <c r="X2463" i="2"/>
  <c r="Y2463" i="2" s="1"/>
  <c r="X4855" i="2"/>
  <c r="Y4855" i="2" s="1"/>
  <c r="X4786" i="2"/>
  <c r="Y4786" i="2" s="1"/>
  <c r="X4717" i="2"/>
  <c r="Y4717" i="2" s="1"/>
  <c r="X4653" i="2"/>
  <c r="Y4653" i="2" s="1"/>
  <c r="X4586" i="2"/>
  <c r="Y4586" i="2" s="1"/>
  <c r="X4517" i="2"/>
  <c r="Y4517" i="2" s="1"/>
  <c r="X4450" i="2"/>
  <c r="Y4450" i="2" s="1"/>
  <c r="X4381" i="2"/>
  <c r="Y4381" i="2" s="1"/>
  <c r="X4312" i="2"/>
  <c r="Y4312" i="2" s="1"/>
  <c r="X4243" i="2"/>
  <c r="Y4243" i="2" s="1"/>
  <c r="X4178" i="2"/>
  <c r="Y4178" i="2" s="1"/>
  <c r="X4112" i="2"/>
  <c r="Y4112" i="2" s="1"/>
  <c r="X4044" i="2"/>
  <c r="Y4044" i="2" s="1"/>
  <c r="X3977" i="2"/>
  <c r="Y3977" i="2" s="1"/>
  <c r="X3909" i="2"/>
  <c r="Y3909" i="2" s="1"/>
  <c r="X3842" i="2"/>
  <c r="Y3842" i="2" s="1"/>
  <c r="X3774" i="2"/>
  <c r="Y3774" i="2" s="1"/>
  <c r="X3707" i="2"/>
  <c r="Y3707" i="2" s="1"/>
  <c r="X3639" i="2"/>
  <c r="Y3639" i="2" s="1"/>
  <c r="X3574" i="2"/>
  <c r="Y3574" i="2" s="1"/>
  <c r="X3508" i="2"/>
  <c r="Y3508" i="2" s="1"/>
  <c r="X3441" i="2"/>
  <c r="Y3441" i="2" s="1"/>
  <c r="X3374" i="2"/>
  <c r="Y3374" i="2" s="1"/>
  <c r="X3307" i="2"/>
  <c r="Y3307" i="2" s="1"/>
  <c r="X3242" i="2"/>
  <c r="Y3242" i="2" s="1"/>
  <c r="X3177" i="2"/>
  <c r="Y3177" i="2" s="1"/>
  <c r="X3106" i="2"/>
  <c r="Y3106" i="2" s="1"/>
  <c r="X3039" i="2"/>
  <c r="Y3039" i="2" s="1"/>
  <c r="X2969" i="2"/>
  <c r="Y2969" i="2" s="1"/>
  <c r="X2901" i="2"/>
  <c r="Y2901" i="2" s="1"/>
  <c r="X2831" i="2"/>
  <c r="Y2831" i="2" s="1"/>
  <c r="X2767" i="2"/>
  <c r="Y2767" i="2" s="1"/>
  <c r="X2701" i="2"/>
  <c r="Y2701" i="2" s="1"/>
  <c r="X2635" i="2"/>
  <c r="Y2635" i="2" s="1"/>
  <c r="X2568" i="2"/>
  <c r="Y2568" i="2" s="1"/>
  <c r="X2498" i="2"/>
  <c r="Y2498" i="2" s="1"/>
  <c r="X2433" i="2"/>
  <c r="Y2433" i="2" s="1"/>
  <c r="X2365" i="2"/>
  <c r="Y2365" i="2" s="1"/>
  <c r="X2295" i="2"/>
  <c r="Y2295" i="2" s="1"/>
  <c r="X2229" i="2"/>
  <c r="Y2229" i="2" s="1"/>
  <c r="X2159" i="2"/>
  <c r="Y2159" i="2" s="1"/>
  <c r="X2091" i="2"/>
  <c r="Y2091" i="2" s="1"/>
  <c r="X2023" i="2"/>
  <c r="Y2023" i="2" s="1"/>
  <c r="X2370" i="2"/>
  <c r="Y2370" i="2" s="1"/>
  <c r="X2300" i="2"/>
  <c r="Y2300" i="2" s="1"/>
  <c r="X2226" i="2"/>
  <c r="Y2226" i="2" s="1"/>
  <c r="X2156" i="2"/>
  <c r="Y2156" i="2" s="1"/>
  <c r="X2087" i="2"/>
  <c r="Y2087" i="2" s="1"/>
  <c r="X2020" i="2"/>
  <c r="Y2020" i="2" s="1"/>
  <c r="X1952" i="2"/>
  <c r="Y1952" i="2" s="1"/>
  <c r="X1886" i="2"/>
  <c r="Y1886" i="2" s="1"/>
  <c r="X1813" i="2"/>
  <c r="Y1813" i="2" s="1"/>
  <c r="X1742" i="2"/>
  <c r="Y1742" i="2" s="1"/>
  <c r="X1675" i="2"/>
  <c r="Y1675" i="2" s="1"/>
  <c r="X1609" i="2"/>
  <c r="Y1609" i="2" s="1"/>
  <c r="X1541" i="2"/>
  <c r="Y1541" i="2" s="1"/>
  <c r="X1475" i="2"/>
  <c r="Y1475" i="2" s="1"/>
  <c r="X1411" i="2"/>
  <c r="Y1411" i="2" s="1"/>
  <c r="X1347" i="2"/>
  <c r="Y1347" i="2" s="1"/>
  <c r="X1280" i="2"/>
  <c r="Y1280" i="2" s="1"/>
  <c r="X1213" i="2"/>
  <c r="Y1213" i="2" s="1"/>
  <c r="X1141" i="2"/>
  <c r="Y1141" i="2" s="1"/>
  <c r="X1075" i="2"/>
  <c r="Y1075" i="2" s="1"/>
  <c r="X1009" i="2"/>
  <c r="Y1009" i="2" s="1"/>
  <c r="X1972" i="2"/>
  <c r="Y1972" i="2" s="1"/>
  <c r="X1906" i="2"/>
  <c r="Y1906" i="2" s="1"/>
  <c r="X1833" i="2"/>
  <c r="Y1833" i="2" s="1"/>
  <c r="X1762" i="2"/>
  <c r="Y1762" i="2" s="1"/>
  <c r="X1695" i="2"/>
  <c r="Y1695" i="2" s="1"/>
  <c r="X1628" i="2"/>
  <c r="Y1628" i="2" s="1"/>
  <c r="X1560" i="2"/>
  <c r="Y1560" i="2" s="1"/>
  <c r="X1495" i="2"/>
  <c r="Y1495" i="2" s="1"/>
  <c r="X1430" i="2"/>
  <c r="Y1430" i="2" s="1"/>
  <c r="X1366" i="2"/>
  <c r="Y1366" i="2" s="1"/>
  <c r="X1299" i="2"/>
  <c r="Y1299" i="2" s="1"/>
  <c r="X1233" i="2"/>
  <c r="Y1233" i="2" s="1"/>
  <c r="X1160" i="2"/>
  <c r="Y1160" i="2" s="1"/>
  <c r="X1095" i="2"/>
  <c r="Y1095" i="2" s="1"/>
  <c r="X1028" i="2"/>
  <c r="Y1028" i="2" s="1"/>
  <c r="X962" i="2"/>
  <c r="Y962" i="2" s="1"/>
  <c r="X895" i="2"/>
  <c r="Y895" i="2" s="1"/>
  <c r="X825" i="2"/>
  <c r="Y825" i="2" s="1"/>
  <c r="X754" i="2"/>
  <c r="Y754" i="2" s="1"/>
  <c r="X687" i="2"/>
  <c r="Y687" i="2" s="1"/>
  <c r="X622" i="2"/>
  <c r="Y622" i="2" s="1"/>
  <c r="X555" i="2"/>
  <c r="Y555" i="2" s="1"/>
  <c r="X4017" i="2"/>
  <c r="Y4017" i="2" s="1"/>
  <c r="X3949" i="2"/>
  <c r="Y3949" i="2" s="1"/>
  <c r="X3883" i="2"/>
  <c r="Y3883" i="2" s="1"/>
  <c r="X3813" i="2"/>
  <c r="Y3813" i="2" s="1"/>
  <c r="X3748" i="2"/>
  <c r="Y3748" i="2" s="1"/>
  <c r="X3680" i="2"/>
  <c r="Y3680" i="2" s="1"/>
  <c r="X3613" i="2"/>
  <c r="Y3613" i="2" s="1"/>
  <c r="X3548" i="2"/>
  <c r="Y3548" i="2" s="1"/>
  <c r="X3481" i="2"/>
  <c r="Y3481" i="2" s="1"/>
  <c r="X3414" i="2"/>
  <c r="Y3414" i="2" s="1"/>
  <c r="X3346" i="2"/>
  <c r="Y3346" i="2" s="1"/>
  <c r="X3281" i="2"/>
  <c r="Y3281" i="2" s="1"/>
  <c r="X3215" i="2"/>
  <c r="Y3215" i="2" s="1"/>
  <c r="X3149" i="2"/>
  <c r="Y3149" i="2" s="1"/>
  <c r="X3079" i="2"/>
  <c r="Y3079" i="2" s="1"/>
  <c r="X3008" i="2"/>
  <c r="Y3008" i="2" s="1"/>
  <c r="X2940" i="2"/>
  <c r="Y2940" i="2" s="1"/>
  <c r="X2870" i="2"/>
  <c r="Y2870" i="2" s="1"/>
  <c r="X2805" i="2"/>
  <c r="Y2805" i="2" s="1"/>
  <c r="X2740" i="2"/>
  <c r="Y2740" i="2" s="1"/>
  <c r="X2675" i="2"/>
  <c r="Y2675" i="2" s="1"/>
  <c r="X2608" i="2"/>
  <c r="Y2608" i="2" s="1"/>
  <c r="X2539" i="2"/>
  <c r="Y2539" i="2" s="1"/>
  <c r="X2472" i="2"/>
  <c r="Y2472" i="2" s="1"/>
  <c r="X2406" i="2"/>
  <c r="Y2406" i="2" s="1"/>
  <c r="X2337" i="2"/>
  <c r="Y2337" i="2" s="1"/>
  <c r="X2267" i="2"/>
  <c r="Y2267" i="2" s="1"/>
  <c r="X2203" i="2"/>
  <c r="Y2203" i="2" s="1"/>
  <c r="X2130" i="2"/>
  <c r="Y2130" i="2" s="1"/>
  <c r="X2063" i="2"/>
  <c r="Y2063" i="2" s="1"/>
  <c r="X1994" i="2"/>
  <c r="Y1994" i="2" s="1"/>
  <c r="X1929" i="2"/>
  <c r="Y1929" i="2" s="1"/>
  <c r="X1859" i="2"/>
  <c r="Y1859" i="2" s="1"/>
  <c r="X1788" i="2"/>
  <c r="Y1788" i="2" s="1"/>
  <c r="X1718" i="2"/>
  <c r="Y1718" i="2" s="1"/>
  <c r="X1652" i="2"/>
  <c r="Y1652" i="2" s="1"/>
  <c r="X1585" i="2"/>
  <c r="Y1585" i="2" s="1"/>
  <c r="X1517" i="2"/>
  <c r="Y1517" i="2" s="1"/>
  <c r="X1452" i="2"/>
  <c r="Y1452" i="2" s="1"/>
  <c r="X1388" i="2"/>
  <c r="Y1388" i="2" s="1"/>
  <c r="X1322" i="2"/>
  <c r="Y1322" i="2" s="1"/>
  <c r="X1256" i="2"/>
  <c r="Y1256" i="2" s="1"/>
  <c r="X4993" i="2"/>
  <c r="Y4993" i="2" s="1"/>
  <c r="X4924" i="2"/>
  <c r="Y4924" i="2" s="1"/>
  <c r="X4857" i="2"/>
  <c r="Y4857" i="2" s="1"/>
  <c r="X4788" i="2"/>
  <c r="Y4788" i="2" s="1"/>
  <c r="X4719" i="2"/>
  <c r="Y4719" i="2" s="1"/>
  <c r="X4655" i="2"/>
  <c r="Y4655" i="2" s="1"/>
  <c r="X4588" i="2"/>
  <c r="Y4588" i="2" s="1"/>
  <c r="X4519" i="2"/>
  <c r="Y4519" i="2" s="1"/>
  <c r="X4452" i="2"/>
  <c r="Y4452" i="2" s="1"/>
  <c r="X4383" i="2"/>
  <c r="Y4383" i="2" s="1"/>
  <c r="X4314" i="2"/>
  <c r="Y4314" i="2" s="1"/>
  <c r="X495" i="2"/>
  <c r="Y495" i="2" s="1"/>
  <c r="X429" i="2"/>
  <c r="Y429" i="2" s="1"/>
  <c r="X363" i="2"/>
  <c r="Y363" i="2" s="1"/>
  <c r="X298" i="2"/>
  <c r="Y298" i="2" s="1"/>
  <c r="X231" i="2"/>
  <c r="Y231" i="2" s="1"/>
  <c r="X162" i="2"/>
  <c r="Y162" i="2" s="1"/>
  <c r="X96" i="2"/>
  <c r="Y96" i="2" s="1"/>
  <c r="X29" i="2"/>
  <c r="Y29" i="2" s="1"/>
  <c r="X1166" i="2"/>
  <c r="Y1166" i="2" s="1"/>
  <c r="X1101" i="2"/>
  <c r="Y1101" i="2" s="1"/>
  <c r="X1034" i="2"/>
  <c r="Y1034" i="2" s="1"/>
  <c r="X968" i="2"/>
  <c r="Y968" i="2" s="1"/>
  <c r="X901" i="2"/>
  <c r="Y901" i="2" s="1"/>
  <c r="X831" i="2"/>
  <c r="Y831" i="2" s="1"/>
  <c r="X760" i="2"/>
  <c r="Y760" i="2" s="1"/>
  <c r="X693" i="2"/>
  <c r="Y693" i="2" s="1"/>
  <c r="X628" i="2"/>
  <c r="Y628" i="2" s="1"/>
  <c r="X561" i="2"/>
  <c r="Y561" i="2" s="1"/>
  <c r="X493" i="2"/>
  <c r="Y493" i="2" s="1"/>
  <c r="X427" i="2"/>
  <c r="Y427" i="2" s="1"/>
  <c r="X4952" i="2"/>
  <c r="Y4952" i="2" s="1"/>
  <c r="X4884" i="2"/>
  <c r="Y4884" i="2" s="1"/>
  <c r="X4816" i="2"/>
  <c r="Y4816" i="2" s="1"/>
  <c r="X4746" i="2"/>
  <c r="Y4746" i="2" s="1"/>
  <c r="X4681" i="2"/>
  <c r="Y4681" i="2" s="1"/>
  <c r="X4617" i="2"/>
  <c r="Y4617" i="2" s="1"/>
  <c r="X4547" i="2"/>
  <c r="Y4547" i="2" s="1"/>
  <c r="X4479" i="2"/>
  <c r="Y4479" i="2" s="1"/>
  <c r="X4410" i="2"/>
  <c r="Y4410" i="2" s="1"/>
  <c r="X4341" i="2"/>
  <c r="Y4341" i="2" s="1"/>
  <c r="X4272" i="2"/>
  <c r="Y4272" i="2" s="1"/>
  <c r="X4204" i="2"/>
  <c r="Y4204" i="2" s="1"/>
  <c r="X4138" i="2"/>
  <c r="Y4138" i="2" s="1"/>
  <c r="X4071" i="2"/>
  <c r="Y4071" i="2" s="1"/>
  <c r="X4004" i="2"/>
  <c r="Y4004" i="2" s="1"/>
  <c r="X3937" i="2"/>
  <c r="Y3937" i="2" s="1"/>
  <c r="X3869" i="2"/>
  <c r="Y3869" i="2" s="1"/>
  <c r="X3801" i="2"/>
  <c r="Y3801" i="2" s="1"/>
  <c r="X3735" i="2"/>
  <c r="Y3735" i="2" s="1"/>
  <c r="X3668" i="2"/>
  <c r="Y3668" i="2" s="1"/>
  <c r="X3601" i="2"/>
  <c r="Y3601" i="2" s="1"/>
  <c r="X3536" i="2"/>
  <c r="Y3536" i="2" s="1"/>
  <c r="X3469" i="2"/>
  <c r="Y3469" i="2" s="1"/>
  <c r="X3402" i="2"/>
  <c r="Y3402" i="2" s="1"/>
  <c r="X3334" i="2"/>
  <c r="Y3334" i="2" s="1"/>
  <c r="X3269" i="2"/>
  <c r="Y3269" i="2" s="1"/>
  <c r="X3203" i="2"/>
  <c r="Y3203" i="2" s="1"/>
  <c r="X3136" i="2"/>
  <c r="Y3136" i="2" s="1"/>
  <c r="X3066" i="2"/>
  <c r="Y3066" i="2" s="1"/>
  <c r="X2996" i="2"/>
  <c r="Y2996" i="2" s="1"/>
  <c r="X2928" i="2"/>
  <c r="Y2928" i="2" s="1"/>
  <c r="X2858" i="2"/>
  <c r="Y2858" i="2" s="1"/>
  <c r="X2793" i="2"/>
  <c r="Y2793" i="2" s="1"/>
  <c r="X2728" i="2"/>
  <c r="Y2728" i="2" s="1"/>
  <c r="X2662" i="2"/>
  <c r="Y2662" i="2" s="1"/>
  <c r="X2595" i="2"/>
  <c r="Y2595" i="2" s="1"/>
  <c r="X2526" i="2"/>
  <c r="Y2526" i="2" s="1"/>
  <c r="X2460" i="2"/>
  <c r="Y2460" i="2" s="1"/>
  <c r="X2392" i="2"/>
  <c r="Y2392" i="2" s="1"/>
  <c r="X2322" i="2"/>
  <c r="Y2322" i="2" s="1"/>
  <c r="X2255" i="2"/>
  <c r="Y2255" i="2" s="1"/>
  <c r="X2188" i="2"/>
  <c r="Y2188" i="2" s="1"/>
  <c r="X2118" i="2"/>
  <c r="Y2118" i="2" s="1"/>
  <c r="X2050" i="2"/>
  <c r="Y2050" i="2" s="1"/>
  <c r="X1982" i="2"/>
  <c r="Y1982" i="2" s="1"/>
  <c r="X1917" i="2"/>
  <c r="Y1917" i="2" s="1"/>
  <c r="X1845" i="2"/>
  <c r="Y1845" i="2" s="1"/>
  <c r="X1773" i="2"/>
  <c r="Y1773" i="2" s="1"/>
  <c r="X1705" i="2"/>
  <c r="Y1705" i="2" s="1"/>
  <c r="X1639" i="2"/>
  <c r="Y1639" i="2" s="1"/>
  <c r="X1571" i="2"/>
  <c r="Y1571" i="2" s="1"/>
  <c r="X1505" i="2"/>
  <c r="Y1505" i="2" s="1"/>
  <c r="X1440" i="2"/>
  <c r="Y1440" i="2" s="1"/>
  <c r="X908" i="2"/>
  <c r="Y908" i="2" s="1"/>
  <c r="X838" i="2"/>
  <c r="Y838" i="2" s="1"/>
  <c r="X769" i="2"/>
  <c r="Y769" i="2" s="1"/>
  <c r="X701" i="2"/>
  <c r="Y701" i="2" s="1"/>
  <c r="X635" i="2"/>
  <c r="Y635" i="2" s="1"/>
  <c r="X568" i="2"/>
  <c r="Y568" i="2" s="1"/>
  <c r="X500" i="2"/>
  <c r="Y500" i="2" s="1"/>
  <c r="X434" i="2"/>
  <c r="Y434" i="2" s="1"/>
  <c r="X4264" i="2"/>
  <c r="Y4264" i="2" s="1"/>
  <c r="X4198" i="2"/>
  <c r="Y4198" i="2" s="1"/>
  <c r="X4132" i="2"/>
  <c r="Y4132" i="2" s="1"/>
  <c r="X4065" i="2"/>
  <c r="Y4065" i="2" s="1"/>
  <c r="X3998" i="2"/>
  <c r="Y3998" i="2" s="1"/>
  <c r="X3931" i="2"/>
  <c r="Y3931" i="2" s="1"/>
  <c r="X3863" i="2"/>
  <c r="Y3863" i="2" s="1"/>
  <c r="X3794" i="2"/>
  <c r="Y3794" i="2" s="1"/>
  <c r="X3728" i="2"/>
  <c r="Y3728" i="2" s="1"/>
  <c r="X3662" i="2"/>
  <c r="Y3662" i="2" s="1"/>
  <c r="X3595" i="2"/>
  <c r="Y3595" i="2" s="1"/>
  <c r="X2645" i="2"/>
  <c r="Y2645" i="2" s="1"/>
  <c r="X2160" i="2"/>
  <c r="Y2160" i="2" s="1"/>
  <c r="X1713" i="2"/>
  <c r="Y1713" i="2" s="1"/>
  <c r="X1367" i="2"/>
  <c r="Y1367" i="2" s="1"/>
  <c r="X1096" i="2"/>
  <c r="Y1096" i="2" s="1"/>
  <c r="X938" i="2"/>
  <c r="Y938" i="2" s="1"/>
  <c r="X807" i="2"/>
  <c r="Y807" i="2" s="1"/>
  <c r="X647" i="2"/>
  <c r="Y647" i="2" s="1"/>
  <c r="X462" i="2"/>
  <c r="Y462" i="2" s="1"/>
  <c r="X283" i="2"/>
  <c r="Y283" i="2" s="1"/>
  <c r="X137" i="2"/>
  <c r="Y137" i="2" s="1"/>
  <c r="X47" i="2"/>
  <c r="Y47" i="2" s="1"/>
  <c r="X4856" i="2"/>
  <c r="Y4856" i="2" s="1"/>
  <c r="X4702" i="2"/>
  <c r="Y4702" i="2" s="1"/>
  <c r="X4561" i="2"/>
  <c r="Y4561" i="2" s="1"/>
  <c r="X4347" i="2"/>
  <c r="Y4347" i="2" s="1"/>
  <c r="X4195" i="2"/>
  <c r="Y4195" i="2" s="1"/>
  <c r="X4053" i="2"/>
  <c r="Y4053" i="2" s="1"/>
  <c r="X3860" i="2"/>
  <c r="Y3860" i="2" s="1"/>
  <c r="X3667" i="2"/>
  <c r="Y3667" i="2" s="1"/>
  <c r="X3535" i="2"/>
  <c r="Y3535" i="2" s="1"/>
  <c r="X3409" i="2"/>
  <c r="Y3409" i="2" s="1"/>
  <c r="X3218" i="2"/>
  <c r="Y3218" i="2" s="1"/>
  <c r="X2979" i="2"/>
  <c r="Y2979" i="2" s="1"/>
  <c r="X2840" i="2"/>
  <c r="Y2840" i="2" s="1"/>
  <c r="X2718" i="2"/>
  <c r="Y2718" i="2" s="1"/>
  <c r="X2525" i="2"/>
  <c r="Y2525" i="2" s="1"/>
  <c r="X2391" i="2"/>
  <c r="Y2391" i="2" s="1"/>
  <c r="X2246" i="2"/>
  <c r="Y2246" i="2" s="1"/>
  <c r="X2049" i="2"/>
  <c r="Y2049" i="2" s="1"/>
  <c r="X1916" i="2"/>
  <c r="Y1916" i="2" s="1"/>
  <c r="X1747" i="2"/>
  <c r="Y1747" i="2" s="1"/>
  <c r="X1545" i="2"/>
  <c r="Y1545" i="2" s="1"/>
  <c r="X1407" i="2"/>
  <c r="Y1407" i="2" s="1"/>
  <c r="X1276" i="2"/>
  <c r="Y1276" i="2" s="1"/>
  <c r="X1137" i="2"/>
  <c r="Y1137" i="2" s="1"/>
  <c r="X834" i="2"/>
  <c r="Y834" i="2" s="1"/>
  <c r="X688" i="2"/>
  <c r="Y688" i="2" s="1"/>
  <c r="X556" i="2"/>
  <c r="Y556" i="2" s="1"/>
  <c r="X421" i="2"/>
  <c r="Y421" i="2" s="1"/>
  <c r="X291" i="2"/>
  <c r="Y291" i="2" s="1"/>
  <c r="X146" i="2"/>
  <c r="Y146" i="2" s="1"/>
  <c r="X4956" i="2"/>
  <c r="Y4956" i="2" s="1"/>
  <c r="X4888" i="2"/>
  <c r="Y4888" i="2" s="1"/>
  <c r="X3533" i="2"/>
  <c r="Y3533" i="2" s="1"/>
  <c r="X3258" i="2"/>
  <c r="Y3258" i="2" s="1"/>
  <c r="X2993" i="2"/>
  <c r="Y2993" i="2" s="1"/>
  <c r="X2733" i="2"/>
  <c r="Y2733" i="2" s="1"/>
  <c r="X2457" i="2"/>
  <c r="Y2457" i="2" s="1"/>
  <c r="X2204" i="2"/>
  <c r="Y2204" i="2" s="1"/>
  <c r="X1954" i="2"/>
  <c r="Y1954" i="2" s="1"/>
  <c r="X1677" i="2"/>
  <c r="Y1677" i="2" s="1"/>
  <c r="X1421" i="2"/>
  <c r="Y1421" i="2" s="1"/>
  <c r="X1167" i="2"/>
  <c r="Y1167" i="2" s="1"/>
  <c r="X894" i="2"/>
  <c r="Y894" i="2" s="1"/>
  <c r="X613" i="2"/>
  <c r="Y613" i="2" s="1"/>
  <c r="X362" i="2"/>
  <c r="Y362" i="2" s="1"/>
  <c r="X87" i="2"/>
  <c r="Y87" i="2" s="1"/>
  <c r="X4963" i="2"/>
  <c r="Y4963" i="2" s="1"/>
  <c r="X4894" i="2"/>
  <c r="Y4894" i="2" s="1"/>
  <c r="X4827" i="2"/>
  <c r="Y4827" i="2" s="1"/>
  <c r="X4759" i="2"/>
  <c r="Y4759" i="2" s="1"/>
  <c r="X4691" i="2"/>
  <c r="Y4691" i="2" s="1"/>
  <c r="X4627" i="2"/>
  <c r="Y4627" i="2" s="1"/>
  <c r="X4557" i="2"/>
  <c r="Y4557" i="2" s="1"/>
  <c r="X4489" i="2"/>
  <c r="Y4489" i="2" s="1"/>
  <c r="X4421" i="2"/>
  <c r="Y4421" i="2" s="1"/>
  <c r="X4353" i="2"/>
  <c r="Y4353" i="2" s="1"/>
  <c r="X4284" i="2"/>
  <c r="Y4284" i="2" s="1"/>
  <c r="X4216" i="2"/>
  <c r="Y4216" i="2" s="1"/>
  <c r="X4151" i="2"/>
  <c r="Y4151" i="2" s="1"/>
  <c r="X4085" i="2"/>
  <c r="Y4085" i="2" s="1"/>
  <c r="X4885" i="2"/>
  <c r="Y4885" i="2" s="1"/>
  <c r="X4758" i="2"/>
  <c r="Y4758" i="2" s="1"/>
  <c r="X4634" i="2"/>
  <c r="Y4634" i="2" s="1"/>
  <c r="X4497" i="2"/>
  <c r="Y4497" i="2" s="1"/>
  <c r="X4361" i="2"/>
  <c r="Y4361" i="2" s="1"/>
  <c r="X4224" i="2"/>
  <c r="Y4224" i="2" s="1"/>
  <c r="X4100" i="2"/>
  <c r="Y4100" i="2" s="1"/>
  <c r="X3973" i="2"/>
  <c r="Y3973" i="2" s="1"/>
  <c r="X3839" i="2"/>
  <c r="Y3839" i="2" s="1"/>
  <c r="X3704" i="2"/>
  <c r="Y3704" i="2" s="1"/>
  <c r="X3579" i="2"/>
  <c r="Y3579" i="2" s="1"/>
  <c r="X3454" i="2"/>
  <c r="Y3454" i="2" s="1"/>
  <c r="X3320" i="2"/>
  <c r="Y3320" i="2" s="1"/>
  <c r="X3190" i="2"/>
  <c r="Y3190" i="2" s="1"/>
  <c r="X3061" i="2"/>
  <c r="Y3061" i="2" s="1"/>
  <c r="X2923" i="2"/>
  <c r="Y2923" i="2" s="1"/>
  <c r="X2788" i="2"/>
  <c r="Y2788" i="2" s="1"/>
  <c r="X4945" i="2"/>
  <c r="Y4945" i="2" s="1"/>
  <c r="X4809" i="2"/>
  <c r="Y4809" i="2" s="1"/>
  <c r="X4658" i="2"/>
  <c r="Y4658" i="2" s="1"/>
  <c r="X4522" i="2"/>
  <c r="Y4522" i="2" s="1"/>
  <c r="X4386" i="2"/>
  <c r="Y4386" i="2" s="1"/>
  <c r="X4248" i="2"/>
  <c r="Y4248" i="2" s="1"/>
  <c r="X4109" i="2"/>
  <c r="Y4109" i="2" s="1"/>
  <c r="X3964" i="2"/>
  <c r="Y3964" i="2" s="1"/>
  <c r="X3830" i="2"/>
  <c r="Y3830" i="2" s="1"/>
  <c r="X3696" i="2"/>
  <c r="Y3696" i="2" s="1"/>
  <c r="X3555" i="2"/>
  <c r="Y3555" i="2" s="1"/>
  <c r="X3413" i="2"/>
  <c r="Y3413" i="2" s="1"/>
  <c r="X3280" i="2"/>
  <c r="Y3280" i="2" s="1"/>
  <c r="X3148" i="2"/>
  <c r="Y3148" i="2" s="1"/>
  <c r="X2999" i="2"/>
  <c r="Y2999" i="2" s="1"/>
  <c r="X2861" i="2"/>
  <c r="Y2861" i="2" s="1"/>
  <c r="X2731" i="2"/>
  <c r="Y2731" i="2" s="1"/>
  <c r="X2657" i="2"/>
  <c r="Y2657" i="2" s="1"/>
  <c r="X2590" i="2"/>
  <c r="Y2590" i="2" s="1"/>
  <c r="X2520" i="2"/>
  <c r="Y2520" i="2" s="1"/>
  <c r="X2455" i="2"/>
  <c r="Y2455" i="2" s="1"/>
  <c r="X4846" i="2"/>
  <c r="Y4846" i="2" s="1"/>
  <c r="X4778" i="2"/>
  <c r="Y4778" i="2" s="1"/>
  <c r="X4709" i="2"/>
  <c r="Y4709" i="2" s="1"/>
  <c r="X4645" i="2"/>
  <c r="Y4645" i="2" s="1"/>
  <c r="X4578" i="2"/>
  <c r="Y4578" i="2" s="1"/>
  <c r="X4509" i="2"/>
  <c r="Y4509" i="2" s="1"/>
  <c r="X4439" i="2"/>
  <c r="Y4439" i="2" s="1"/>
  <c r="X4373" i="2"/>
  <c r="Y4373" i="2" s="1"/>
  <c r="X4304" i="2"/>
  <c r="Y4304" i="2" s="1"/>
  <c r="X4235" i="2"/>
  <c r="Y4235" i="2" s="1"/>
  <c r="X4169" i="2"/>
  <c r="Y4169" i="2" s="1"/>
  <c r="X4104" i="2"/>
  <c r="Y4104" i="2" s="1"/>
  <c r="X4036" i="2"/>
  <c r="Y4036" i="2" s="1"/>
  <c r="X3967" i="2"/>
  <c r="Y3967" i="2" s="1"/>
  <c r="X3901" i="2"/>
  <c r="Y3901" i="2" s="1"/>
  <c r="X3834" i="2"/>
  <c r="Y3834" i="2" s="1"/>
  <c r="X3766" i="2"/>
  <c r="Y3766" i="2" s="1"/>
  <c r="X3699" i="2"/>
  <c r="Y3699" i="2" s="1"/>
  <c r="X3631" i="2"/>
  <c r="Y3631" i="2" s="1"/>
  <c r="X3566" i="2"/>
  <c r="Y3566" i="2" s="1"/>
  <c r="X3500" i="2"/>
  <c r="Y3500" i="2" s="1"/>
  <c r="X3433" i="2"/>
  <c r="Y3433" i="2" s="1"/>
  <c r="X3364" i="2"/>
  <c r="Y3364" i="2" s="1"/>
  <c r="X3299" i="2"/>
  <c r="Y3299" i="2" s="1"/>
  <c r="X3233" i="2"/>
  <c r="Y3233" i="2" s="1"/>
  <c r="X3168" i="2"/>
  <c r="Y3168" i="2" s="1"/>
  <c r="X3098" i="2"/>
  <c r="Y3098" i="2" s="1"/>
  <c r="X3031" i="2"/>
  <c r="Y3031" i="2" s="1"/>
  <c r="X2961" i="2"/>
  <c r="Y2961" i="2" s="1"/>
  <c r="X2890" i="2"/>
  <c r="Y2890" i="2" s="1"/>
  <c r="X2823" i="2"/>
  <c r="Y2823" i="2" s="1"/>
  <c r="X2759" i="2"/>
  <c r="Y2759" i="2" s="1"/>
  <c r="X2693" i="2"/>
  <c r="Y2693" i="2" s="1"/>
  <c r="X2626" i="2"/>
  <c r="Y2626" i="2" s="1"/>
  <c r="X2559" i="2"/>
  <c r="Y2559" i="2" s="1"/>
  <c r="X2490" i="2"/>
  <c r="Y2490" i="2" s="1"/>
  <c r="X2424" i="2"/>
  <c r="Y2424" i="2" s="1"/>
  <c r="X2357" i="2"/>
  <c r="Y2357" i="2" s="1"/>
  <c r="X2287" i="2"/>
  <c r="Y2287" i="2" s="1"/>
  <c r="X2221" i="2"/>
  <c r="Y2221" i="2" s="1"/>
  <c r="X2150" i="2"/>
  <c r="Y2150" i="2" s="1"/>
  <c r="X2082" i="2"/>
  <c r="Y2082" i="2" s="1"/>
  <c r="X2014" i="2"/>
  <c r="Y2014" i="2" s="1"/>
  <c r="X2362" i="2"/>
  <c r="Y2362" i="2" s="1"/>
  <c r="X2292" i="2"/>
  <c r="Y2292" i="2" s="1"/>
  <c r="X2218" i="2"/>
  <c r="Y2218" i="2" s="1"/>
  <c r="X2147" i="2"/>
  <c r="Y2147" i="2" s="1"/>
  <c r="X2079" i="2"/>
  <c r="Y2079" i="2" s="1"/>
  <c r="X2011" i="2"/>
  <c r="Y2011" i="2" s="1"/>
  <c r="X1944" i="2"/>
  <c r="Y1944" i="2" s="1"/>
  <c r="X1877" i="2"/>
  <c r="Y1877" i="2" s="1"/>
  <c r="X1804" i="2"/>
  <c r="Y1804" i="2" s="1"/>
  <c r="X1734" i="2"/>
  <c r="Y1734" i="2" s="1"/>
  <c r="X1667" i="2"/>
  <c r="Y1667" i="2" s="1"/>
  <c r="X1600" i="2"/>
  <c r="Y1600" i="2" s="1"/>
  <c r="X1533" i="2"/>
  <c r="Y1533" i="2" s="1"/>
  <c r="X1467" i="2"/>
  <c r="Y1467" i="2" s="1"/>
  <c r="X1403" i="2"/>
  <c r="Y1403" i="2" s="1"/>
  <c r="X1338" i="2"/>
  <c r="Y1338" i="2" s="1"/>
  <c r="X1272" i="2"/>
  <c r="Y1272" i="2" s="1"/>
  <c r="X1203" i="2"/>
  <c r="Y1203" i="2" s="1"/>
  <c r="X1133" i="2"/>
  <c r="Y1133" i="2" s="1"/>
  <c r="X1066" i="2"/>
  <c r="Y1066" i="2" s="1"/>
  <c r="X1000" i="2"/>
  <c r="Y1000" i="2" s="1"/>
  <c r="X1963" i="2"/>
  <c r="Y1963" i="2" s="1"/>
  <c r="X1898" i="2"/>
  <c r="Y1898" i="2" s="1"/>
  <c r="X1824" i="2"/>
  <c r="Y1824" i="2" s="1"/>
  <c r="X1754" i="2"/>
  <c r="Y1754" i="2" s="1"/>
  <c r="X1686" i="2"/>
  <c r="Y1686" i="2" s="1"/>
  <c r="X1620" i="2"/>
  <c r="Y1620" i="2" s="1"/>
  <c r="X1552" i="2"/>
  <c r="Y1552" i="2" s="1"/>
  <c r="X1486" i="2"/>
  <c r="Y1486" i="2" s="1"/>
  <c r="X1422" i="2"/>
  <c r="Y1422" i="2" s="1"/>
  <c r="X1358" i="2"/>
  <c r="Y1358" i="2" s="1"/>
  <c r="X1291" i="2"/>
  <c r="Y1291" i="2" s="1"/>
  <c r="X1225" i="2"/>
  <c r="Y1225" i="2" s="1"/>
  <c r="X1152" i="2"/>
  <c r="Y1152" i="2" s="1"/>
  <c r="X1086" i="2"/>
  <c r="Y1086" i="2" s="1"/>
  <c r="X1020" i="2"/>
  <c r="Y1020" i="2" s="1"/>
  <c r="X953" i="2"/>
  <c r="Y953" i="2" s="1"/>
  <c r="X887" i="2"/>
  <c r="Y887" i="2" s="1"/>
  <c r="X815" i="2"/>
  <c r="Y815" i="2" s="1"/>
  <c r="X746" i="2"/>
  <c r="Y746" i="2" s="1"/>
  <c r="X679" i="2"/>
  <c r="Y679" i="2" s="1"/>
  <c r="X614" i="2"/>
  <c r="Y614" i="2" s="1"/>
  <c r="X4076" i="2"/>
  <c r="Y4076" i="2" s="1"/>
  <c r="X4008" i="2"/>
  <c r="Y4008" i="2" s="1"/>
  <c r="X3941" i="2"/>
  <c r="Y3941" i="2" s="1"/>
  <c r="X3874" i="2"/>
  <c r="Y3874" i="2" s="1"/>
  <c r="X3805" i="2"/>
  <c r="Y3805" i="2" s="1"/>
  <c r="X3739" i="2"/>
  <c r="Y3739" i="2" s="1"/>
  <c r="X3672" i="2"/>
  <c r="Y3672" i="2" s="1"/>
  <c r="X3605" i="2"/>
  <c r="Y3605" i="2" s="1"/>
  <c r="X3540" i="2"/>
  <c r="Y3540" i="2" s="1"/>
  <c r="X3473" i="2"/>
  <c r="Y3473" i="2" s="1"/>
  <c r="X3406" i="2"/>
  <c r="Y3406" i="2" s="1"/>
  <c r="X3338" i="2"/>
  <c r="Y3338" i="2" s="1"/>
  <c r="X3273" i="2"/>
  <c r="Y3273" i="2" s="1"/>
  <c r="X3207" i="2"/>
  <c r="Y3207" i="2" s="1"/>
  <c r="X3141" i="2"/>
  <c r="Y3141" i="2" s="1"/>
  <c r="X3071" i="2"/>
  <c r="Y3071" i="2" s="1"/>
  <c r="X3000" i="2"/>
  <c r="Y3000" i="2" s="1"/>
  <c r="X2932" i="2"/>
  <c r="Y2932" i="2" s="1"/>
  <c r="X2862" i="2"/>
  <c r="Y2862" i="2" s="1"/>
  <c r="X2797" i="2"/>
  <c r="Y2797" i="2" s="1"/>
  <c r="X2732" i="2"/>
  <c r="Y2732" i="2" s="1"/>
  <c r="X2666" i="2"/>
  <c r="Y2666" i="2" s="1"/>
  <c r="X2599" i="2"/>
  <c r="Y2599" i="2" s="1"/>
  <c r="X2531" i="2"/>
  <c r="Y2531" i="2" s="1"/>
  <c r="X2464" i="2"/>
  <c r="Y2464" i="2" s="1"/>
  <c r="X2396" i="2"/>
  <c r="Y2396" i="2" s="1"/>
  <c r="X2327" i="2"/>
  <c r="Y2327" i="2" s="1"/>
  <c r="X2259" i="2"/>
  <c r="Y2259" i="2" s="1"/>
  <c r="X2192" i="2"/>
  <c r="Y2192" i="2" s="1"/>
  <c r="X2122" i="2"/>
  <c r="Y2122" i="2" s="1"/>
  <c r="X2054" i="2"/>
  <c r="Y2054" i="2" s="1"/>
  <c r="X1986" i="2"/>
  <c r="Y1986" i="2" s="1"/>
  <c r="X1921" i="2"/>
  <c r="Y1921" i="2" s="1"/>
  <c r="X1849" i="2"/>
  <c r="Y1849" i="2" s="1"/>
  <c r="X1778" i="2"/>
  <c r="Y1778" i="2" s="1"/>
  <c r="X1709" i="2"/>
  <c r="Y1709" i="2" s="1"/>
  <c r="X1643" i="2"/>
  <c r="Y1643" i="2" s="1"/>
  <c r="X1576" i="2"/>
  <c r="Y1576" i="2" s="1"/>
  <c r="X1509" i="2"/>
  <c r="Y1509" i="2" s="1"/>
  <c r="X1444" i="2"/>
  <c r="Y1444" i="2" s="1"/>
  <c r="X1380" i="2"/>
  <c r="Y1380" i="2" s="1"/>
  <c r="X1314" i="2"/>
  <c r="Y1314" i="2" s="1"/>
  <c r="X1248" i="2"/>
  <c r="Y1248" i="2" s="1"/>
  <c r="X4985" i="2"/>
  <c r="Y4985" i="2" s="1"/>
  <c r="X4915" i="2"/>
  <c r="Y4915" i="2" s="1"/>
  <c r="X4849" i="2"/>
  <c r="Y4849" i="2" s="1"/>
  <c r="X4780" i="2"/>
  <c r="Y4780" i="2" s="1"/>
  <c r="X4711" i="2"/>
  <c r="Y4711" i="2" s="1"/>
  <c r="X4647" i="2"/>
  <c r="Y4647" i="2" s="1"/>
  <c r="X4580" i="2"/>
  <c r="Y4580" i="2" s="1"/>
  <c r="X4511" i="2"/>
  <c r="Y4511" i="2" s="1"/>
  <c r="X4442" i="2"/>
  <c r="Y4442" i="2" s="1"/>
  <c r="X4375" i="2"/>
  <c r="Y4375" i="2" s="1"/>
  <c r="X4306" i="2"/>
  <c r="Y4306" i="2" s="1"/>
  <c r="X487" i="2"/>
  <c r="Y487" i="2" s="1"/>
  <c r="X420" i="2"/>
  <c r="Y420" i="2" s="1"/>
  <c r="X355" i="2"/>
  <c r="Y355" i="2" s="1"/>
  <c r="X290" i="2"/>
  <c r="Y290" i="2" s="1"/>
  <c r="X223" i="2"/>
  <c r="Y223" i="2" s="1"/>
  <c r="X153" i="2"/>
  <c r="Y153" i="2" s="1"/>
  <c r="X88" i="2"/>
  <c r="Y88" i="2" s="1"/>
  <c r="X21" i="2"/>
  <c r="Y21" i="2" s="1"/>
  <c r="X1158" i="2"/>
  <c r="Y1158" i="2" s="1"/>
  <c r="X1093" i="2"/>
  <c r="Y1093" i="2" s="1"/>
  <c r="X1026" i="2"/>
  <c r="Y1026" i="2" s="1"/>
  <c r="X960" i="2"/>
  <c r="Y960" i="2" s="1"/>
  <c r="X893" i="2"/>
  <c r="Y893" i="2" s="1"/>
  <c r="X823" i="2"/>
  <c r="Y823" i="2" s="1"/>
  <c r="X752" i="2"/>
  <c r="Y752" i="2" s="1"/>
  <c r="X685" i="2"/>
  <c r="Y685" i="2" s="1"/>
  <c r="X620" i="2"/>
  <c r="Y620" i="2" s="1"/>
  <c r="X553" i="2"/>
  <c r="Y553" i="2" s="1"/>
  <c r="X485" i="2"/>
  <c r="Y485" i="2" s="1"/>
  <c r="X418" i="2"/>
  <c r="Y418" i="2" s="1"/>
  <c r="X4944" i="2"/>
  <c r="Y4944" i="2" s="1"/>
  <c r="X4876" i="2"/>
  <c r="Y4876" i="2" s="1"/>
  <c r="X4808" i="2"/>
  <c r="Y4808" i="2" s="1"/>
  <c r="X4738" i="2"/>
  <c r="Y4738" i="2" s="1"/>
  <c r="X4673" i="2"/>
  <c r="Y4673" i="2" s="1"/>
  <c r="X4609" i="2"/>
  <c r="Y4609" i="2" s="1"/>
  <c r="X4539" i="2"/>
  <c r="Y4539" i="2" s="1"/>
  <c r="X4471" i="2"/>
  <c r="Y4471" i="2" s="1"/>
  <c r="X4401" i="2"/>
  <c r="Y4401" i="2" s="1"/>
  <c r="X4332" i="2"/>
  <c r="Y4332" i="2" s="1"/>
  <c r="X4262" i="2"/>
  <c r="Y4262" i="2" s="1"/>
  <c r="X4196" i="2"/>
  <c r="Y4196" i="2" s="1"/>
  <c r="X4130" i="2"/>
  <c r="Y4130" i="2" s="1"/>
  <c r="X4063" i="2"/>
  <c r="Y4063" i="2" s="1"/>
  <c r="X3996" i="2"/>
  <c r="Y3996" i="2" s="1"/>
  <c r="X3929" i="2"/>
  <c r="Y3929" i="2" s="1"/>
  <c r="X3861" i="2"/>
  <c r="Y3861" i="2" s="1"/>
  <c r="X3792" i="2"/>
  <c r="Y3792" i="2" s="1"/>
  <c r="X3726" i="2"/>
  <c r="Y3726" i="2" s="1"/>
  <c r="X3659" i="2"/>
  <c r="Y3659" i="2" s="1"/>
  <c r="X3593" i="2"/>
  <c r="Y3593" i="2" s="1"/>
  <c r="X3528" i="2"/>
  <c r="Y3528" i="2" s="1"/>
  <c r="X3460" i="2"/>
  <c r="Y3460" i="2" s="1"/>
  <c r="X3394" i="2"/>
  <c r="Y3394" i="2" s="1"/>
  <c r="X3325" i="2"/>
  <c r="Y3325" i="2" s="1"/>
  <c r="X3261" i="2"/>
  <c r="Y3261" i="2" s="1"/>
  <c r="X3195" i="2"/>
  <c r="Y3195" i="2" s="1"/>
  <c r="X3127" i="2"/>
  <c r="Y3127" i="2" s="1"/>
  <c r="X3058" i="2"/>
  <c r="Y3058" i="2" s="1"/>
  <c r="X2988" i="2"/>
  <c r="Y2988" i="2" s="1"/>
  <c r="X2920" i="2"/>
  <c r="Y2920" i="2" s="1"/>
  <c r="X2849" i="2"/>
  <c r="Y2849" i="2" s="1"/>
  <c r="X2785" i="2"/>
  <c r="Y2785" i="2" s="1"/>
  <c r="X2594" i="2"/>
  <c r="Y2594" i="2" s="1"/>
  <c r="X2117" i="2"/>
  <c r="Y2117" i="2" s="1"/>
  <c r="X1671" i="2"/>
  <c r="Y1671" i="2" s="1"/>
  <c r="X1351" i="2"/>
  <c r="Y1351" i="2" s="1"/>
  <c r="X1079" i="2"/>
  <c r="Y1079" i="2" s="1"/>
  <c r="X930" i="2"/>
  <c r="Y930" i="2" s="1"/>
  <c r="X791" i="2"/>
  <c r="Y791" i="2" s="1"/>
  <c r="X615" i="2"/>
  <c r="Y615" i="2" s="1"/>
  <c r="X446" i="2"/>
  <c r="Y446" i="2" s="1"/>
  <c r="X266" i="2"/>
  <c r="Y266" i="2" s="1"/>
  <c r="X121" i="2"/>
  <c r="Y121" i="2" s="1"/>
  <c r="X30" i="2"/>
  <c r="Y30" i="2" s="1"/>
  <c r="X4838" i="2"/>
  <c r="Y4838" i="2" s="1"/>
  <c r="X4686" i="2"/>
  <c r="Y4686" i="2" s="1"/>
  <c r="X4544" i="2"/>
  <c r="Y4544" i="2" s="1"/>
  <c r="X4329" i="2"/>
  <c r="Y4329" i="2" s="1"/>
  <c r="X4179" i="2"/>
  <c r="Y4179" i="2" s="1"/>
  <c r="X4037" i="2"/>
  <c r="Y4037" i="2" s="1"/>
  <c r="X3843" i="2"/>
  <c r="Y3843" i="2" s="1"/>
  <c r="X3649" i="2"/>
  <c r="Y3649" i="2" s="1"/>
  <c r="X3518" i="2"/>
  <c r="Y3518" i="2" s="1"/>
  <c r="X3393" i="2"/>
  <c r="Y3393" i="2" s="1"/>
  <c r="X3202" i="2"/>
  <c r="Y3202" i="2" s="1"/>
  <c r="X2962" i="2"/>
  <c r="Y2962" i="2" s="1"/>
  <c r="X2832" i="2"/>
  <c r="Y2832" i="2" s="1"/>
  <c r="X2702" i="2"/>
  <c r="Y2702" i="2" s="1"/>
  <c r="X2507" i="2"/>
  <c r="Y2507" i="2" s="1"/>
  <c r="X2375" i="2"/>
  <c r="Y2375" i="2" s="1"/>
  <c r="X2238" i="2"/>
  <c r="Y2238" i="2" s="1"/>
  <c r="X2024" i="2"/>
  <c r="Y2024" i="2" s="1"/>
  <c r="X1890" i="2"/>
  <c r="Y1890" i="2" s="1"/>
  <c r="X1663" i="2"/>
  <c r="Y1663" i="2" s="1"/>
  <c r="X1529" i="2"/>
  <c r="Y1529" i="2" s="1"/>
  <c r="X1391" i="2"/>
  <c r="Y1391" i="2" s="1"/>
  <c r="X1259" i="2"/>
  <c r="Y1259" i="2" s="1"/>
  <c r="X1121" i="2"/>
  <c r="Y1121" i="2" s="1"/>
  <c r="X817" i="2"/>
  <c r="Y817" i="2" s="1"/>
  <c r="X672" i="2"/>
  <c r="Y672" i="2" s="1"/>
  <c r="X540" i="2"/>
  <c r="Y540" i="2" s="1"/>
  <c r="X405" i="2"/>
  <c r="Y405" i="2" s="1"/>
  <c r="X275" i="2"/>
  <c r="Y275" i="2" s="1"/>
  <c r="X129" i="2"/>
  <c r="Y129" i="2" s="1"/>
  <c r="X4948" i="2"/>
  <c r="Y4948" i="2" s="1"/>
  <c r="X4880" i="2"/>
  <c r="Y4880" i="2" s="1"/>
  <c r="X3499" i="2"/>
  <c r="Y3499" i="2" s="1"/>
  <c r="X3224" i="2"/>
  <c r="Y3224" i="2" s="1"/>
  <c r="X2950" i="2"/>
  <c r="Y2950" i="2" s="1"/>
  <c r="X2700" i="2"/>
  <c r="Y2700" i="2" s="1"/>
  <c r="X2423" i="2"/>
  <c r="Y2423" i="2" s="1"/>
  <c r="X2176" i="2"/>
  <c r="Y2176" i="2" s="1"/>
  <c r="X1922" i="2"/>
  <c r="Y1922" i="2" s="1"/>
  <c r="X1653" i="2"/>
  <c r="Y1653" i="2" s="1"/>
  <c r="X1389" i="2"/>
  <c r="Y1389" i="2" s="1"/>
  <c r="X1135" i="2"/>
  <c r="Y1135" i="2" s="1"/>
  <c r="X849" i="2"/>
  <c r="Y849" i="2" s="1"/>
  <c r="X586" i="2"/>
  <c r="Y586" i="2" s="1"/>
  <c r="X330" i="2"/>
  <c r="Y330" i="2" s="1"/>
  <c r="X45" i="2"/>
  <c r="Y45" i="2" s="1"/>
  <c r="X4954" i="2"/>
  <c r="Y4954" i="2" s="1"/>
  <c r="X4886" i="2"/>
  <c r="Y4886" i="2" s="1"/>
  <c r="X4818" i="2"/>
  <c r="Y4818" i="2" s="1"/>
  <c r="X4749" i="2"/>
  <c r="Y4749" i="2" s="1"/>
  <c r="X4683" i="2"/>
  <c r="Y4683" i="2" s="1"/>
  <c r="X4619" i="2"/>
  <c r="Y4619" i="2" s="1"/>
  <c r="X4549" i="2"/>
  <c r="Y4549" i="2" s="1"/>
  <c r="X4481" i="2"/>
  <c r="Y4481" i="2" s="1"/>
  <c r="X4412" i="2"/>
  <c r="Y4412" i="2" s="1"/>
  <c r="X4344" i="2"/>
  <c r="Y4344" i="2" s="1"/>
  <c r="X4276" i="2"/>
  <c r="Y4276" i="2" s="1"/>
  <c r="X4208" i="2"/>
  <c r="Y4208" i="2" s="1"/>
  <c r="X4143" i="2"/>
  <c r="Y4143" i="2" s="1"/>
  <c r="X4996" i="2"/>
  <c r="Y4996" i="2" s="1"/>
  <c r="X4868" i="2"/>
  <c r="Y4868" i="2" s="1"/>
  <c r="X4739" i="2"/>
  <c r="Y4739" i="2" s="1"/>
  <c r="X4618" i="2"/>
  <c r="Y4618" i="2" s="1"/>
  <c r="X4480" i="2"/>
  <c r="Y4480" i="2" s="1"/>
  <c r="X4343" i="2"/>
  <c r="Y4343" i="2" s="1"/>
  <c r="X4215" i="2"/>
  <c r="Y4215" i="2" s="1"/>
  <c r="X4092" i="2"/>
  <c r="Y4092" i="2" s="1"/>
  <c r="X3956" i="2"/>
  <c r="Y3956" i="2" s="1"/>
  <c r="X3821" i="2"/>
  <c r="Y3821" i="2" s="1"/>
  <c r="X3688" i="2"/>
  <c r="Y3688" i="2" s="1"/>
  <c r="X3563" i="2"/>
  <c r="Y3563" i="2" s="1"/>
  <c r="X3438" i="2"/>
  <c r="Y3438" i="2" s="1"/>
  <c r="X3304" i="2"/>
  <c r="Y3304" i="2" s="1"/>
  <c r="X3174" i="2"/>
  <c r="Y3174" i="2" s="1"/>
  <c r="X3044" i="2"/>
  <c r="Y3044" i="2" s="1"/>
  <c r="X2907" i="2"/>
  <c r="Y2907" i="2" s="1"/>
  <c r="X2772" i="2"/>
  <c r="Y2772" i="2" s="1"/>
  <c r="X4927" i="2"/>
  <c r="Y4927" i="2" s="1"/>
  <c r="X4783" i="2"/>
  <c r="Y4783" i="2" s="1"/>
  <c r="X4642" i="2"/>
  <c r="Y4642" i="2" s="1"/>
  <c r="X4506" i="2"/>
  <c r="Y4506" i="2" s="1"/>
  <c r="X4370" i="2"/>
  <c r="Y4370" i="2" s="1"/>
  <c r="X4232" i="2"/>
  <c r="Y4232" i="2" s="1"/>
  <c r="X4083" i="2"/>
  <c r="Y4083" i="2" s="1"/>
  <c r="X3948" i="2"/>
  <c r="Y3948" i="2" s="1"/>
  <c r="X3812" i="2"/>
  <c r="Y3812" i="2" s="1"/>
  <c r="X3679" i="2"/>
  <c r="Y3679" i="2" s="1"/>
  <c r="X3539" i="2"/>
  <c r="Y3539" i="2" s="1"/>
  <c r="X3397" i="2"/>
  <c r="Y3397" i="2" s="1"/>
  <c r="X3264" i="2"/>
  <c r="Y3264" i="2" s="1"/>
  <c r="X3130" i="2"/>
  <c r="Y3130" i="2" s="1"/>
  <c r="X2983" i="2"/>
  <c r="Y2983" i="2" s="1"/>
  <c r="X2844" i="2"/>
  <c r="Y2844" i="2" s="1"/>
  <c r="X2723" i="2"/>
  <c r="Y2723" i="2" s="1"/>
  <c r="X2649" i="2"/>
  <c r="Y2649" i="2" s="1"/>
  <c r="X2581" i="2"/>
  <c r="Y2581" i="2" s="1"/>
  <c r="X2512" i="2"/>
  <c r="Y2512" i="2" s="1"/>
  <c r="X2447" i="2"/>
  <c r="Y2447" i="2" s="1"/>
  <c r="X4837" i="2"/>
  <c r="Y4837" i="2" s="1"/>
  <c r="X4769" i="2"/>
  <c r="Y4769" i="2" s="1"/>
  <c r="X4701" i="2"/>
  <c r="Y4701" i="2" s="1"/>
  <c r="X4637" i="2"/>
  <c r="Y4637" i="2" s="1"/>
  <c r="X4569" i="2"/>
  <c r="Y4569" i="2" s="1"/>
  <c r="X4500" i="2"/>
  <c r="Y4500" i="2" s="1"/>
  <c r="X4431" i="2"/>
  <c r="Y4431" i="2" s="1"/>
  <c r="X4364" i="2"/>
  <c r="Y4364" i="2" s="1"/>
  <c r="X4295" i="2"/>
  <c r="Y4295" i="2" s="1"/>
  <c r="X4227" i="2"/>
  <c r="Y4227" i="2" s="1"/>
  <c r="X4161" i="2"/>
  <c r="Y4161" i="2" s="1"/>
  <c r="X4095" i="2"/>
  <c r="Y4095" i="2" s="1"/>
  <c r="X4028" i="2"/>
  <c r="Y4028" i="2" s="1"/>
  <c r="X3959" i="2"/>
  <c r="Y3959" i="2" s="1"/>
  <c r="X3893" i="2"/>
  <c r="Y3893" i="2" s="1"/>
  <c r="X3824" i="2"/>
  <c r="Y3824" i="2" s="1"/>
  <c r="X3758" i="2"/>
  <c r="Y3758" i="2" s="1"/>
  <c r="X3691" i="2"/>
  <c r="Y3691" i="2" s="1"/>
  <c r="X3623" i="2"/>
  <c r="Y3623" i="2" s="1"/>
  <c r="X3558" i="2"/>
  <c r="Y3558" i="2" s="1"/>
  <c r="X3492" i="2"/>
  <c r="Y3492" i="2" s="1"/>
  <c r="X3424" i="2"/>
  <c r="Y3424" i="2" s="1"/>
  <c r="X3356" i="2"/>
  <c r="Y3356" i="2" s="1"/>
  <c r="X3291" i="2"/>
  <c r="Y3291" i="2" s="1"/>
  <c r="X3225" i="2"/>
  <c r="Y3225" i="2" s="1"/>
  <c r="X3159" i="2"/>
  <c r="Y3159" i="2" s="1"/>
  <c r="X3090" i="2"/>
  <c r="Y3090" i="2" s="1"/>
  <c r="X3020" i="2"/>
  <c r="Y3020" i="2" s="1"/>
  <c r="X2951" i="2"/>
  <c r="Y2951" i="2" s="1"/>
  <c r="X2882" i="2"/>
  <c r="Y2882" i="2" s="1"/>
  <c r="X2815" i="2"/>
  <c r="Y2815" i="2" s="1"/>
  <c r="X2750" i="2"/>
  <c r="Y2750" i="2" s="1"/>
  <c r="X2685" i="2"/>
  <c r="Y2685" i="2" s="1"/>
  <c r="X2618" i="2"/>
  <c r="Y2618" i="2" s="1"/>
  <c r="X2550" i="2"/>
  <c r="Y2550" i="2" s="1"/>
  <c r="X2482" i="2"/>
  <c r="Y2482" i="2" s="1"/>
  <c r="X2416" i="2"/>
  <c r="Y2416" i="2" s="1"/>
  <c r="X2348" i="2"/>
  <c r="Y2348" i="2" s="1"/>
  <c r="X2279" i="2"/>
  <c r="Y2279" i="2" s="1"/>
  <c r="X2213" i="2"/>
  <c r="Y2213" i="2" s="1"/>
  <c r="X2141" i="2"/>
  <c r="Y2141" i="2" s="1"/>
  <c r="X2074" i="2"/>
  <c r="Y2074" i="2" s="1"/>
  <c r="X2005" i="2"/>
  <c r="Y2005" i="2" s="1"/>
  <c r="X2353" i="2"/>
  <c r="Y2353" i="2" s="1"/>
  <c r="X2275" i="2"/>
  <c r="Y2275" i="2" s="1"/>
  <c r="X2210" i="2"/>
  <c r="Y2210" i="2" s="1"/>
  <c r="X2137" i="2"/>
  <c r="Y2137" i="2" s="1"/>
  <c r="X2070" i="2"/>
  <c r="Y2070" i="2" s="1"/>
  <c r="X2002" i="2"/>
  <c r="Y2002" i="2" s="1"/>
  <c r="X1936" i="2"/>
  <c r="Y1936" i="2" s="1"/>
  <c r="X1868" i="2"/>
  <c r="Y1868" i="2" s="1"/>
  <c r="X1795" i="2"/>
  <c r="Y1795" i="2" s="1"/>
  <c r="X1726" i="2"/>
  <c r="Y1726" i="2" s="1"/>
  <c r="X1659" i="2"/>
  <c r="Y1659" i="2" s="1"/>
  <c r="X1592" i="2"/>
  <c r="Y1592" i="2" s="1"/>
  <c r="X1525" i="2"/>
  <c r="Y1525" i="2" s="1"/>
  <c r="X1459" i="2"/>
  <c r="Y1459" i="2" s="1"/>
  <c r="X1395" i="2"/>
  <c r="Y1395" i="2" s="1"/>
  <c r="X1329" i="2"/>
  <c r="Y1329" i="2" s="1"/>
  <c r="X1263" i="2"/>
  <c r="Y1263" i="2" s="1"/>
  <c r="X1193" i="2"/>
  <c r="Y1193" i="2" s="1"/>
  <c r="X1125" i="2"/>
  <c r="Y1125" i="2" s="1"/>
  <c r="X1058" i="2"/>
  <c r="Y1058" i="2" s="1"/>
  <c r="X991" i="2"/>
  <c r="Y991" i="2" s="1"/>
  <c r="X1955" i="2"/>
  <c r="Y1955" i="2" s="1"/>
  <c r="X1889" i="2"/>
  <c r="Y1889" i="2" s="1"/>
  <c r="X1816" i="2"/>
  <c r="Y1816" i="2" s="1"/>
  <c r="X1746" i="2"/>
  <c r="Y1746" i="2" s="1"/>
  <c r="X1678" i="2"/>
  <c r="Y1678" i="2" s="1"/>
  <c r="X1612" i="2"/>
  <c r="Y1612" i="2" s="1"/>
  <c r="X1544" i="2"/>
  <c r="Y1544" i="2" s="1"/>
  <c r="X1478" i="2"/>
  <c r="Y1478" i="2" s="1"/>
  <c r="X1414" i="2"/>
  <c r="Y1414" i="2" s="1"/>
  <c r="X1350" i="2"/>
  <c r="Y1350" i="2" s="1"/>
  <c r="X1283" i="2"/>
  <c r="Y1283" i="2" s="1"/>
  <c r="X1216" i="2"/>
  <c r="Y1216" i="2" s="1"/>
  <c r="X1144" i="2"/>
  <c r="Y1144" i="2" s="1"/>
  <c r="X1078" i="2"/>
  <c r="Y1078" i="2" s="1"/>
  <c r="X1012" i="2"/>
  <c r="Y1012" i="2" s="1"/>
  <c r="X945" i="2"/>
  <c r="Y945" i="2" s="1"/>
  <c r="X878" i="2"/>
  <c r="Y878" i="2" s="1"/>
  <c r="X806" i="2"/>
  <c r="Y806" i="2" s="1"/>
  <c r="X738" i="2"/>
  <c r="Y738" i="2" s="1"/>
  <c r="X671" i="2"/>
  <c r="Y671" i="2" s="1"/>
  <c r="X606" i="2"/>
  <c r="Y606" i="2" s="1"/>
  <c r="X4067" i="2"/>
  <c r="Y4067" i="2" s="1"/>
  <c r="X4000" i="2"/>
  <c r="Y4000" i="2" s="1"/>
  <c r="X3933" i="2"/>
  <c r="Y3933" i="2" s="1"/>
  <c r="X3865" i="2"/>
  <c r="Y3865" i="2" s="1"/>
  <c r="X3797" i="2"/>
  <c r="Y3797" i="2" s="1"/>
  <c r="X3730" i="2"/>
  <c r="Y3730" i="2" s="1"/>
  <c r="X3664" i="2"/>
  <c r="Y3664" i="2" s="1"/>
  <c r="X3597" i="2"/>
  <c r="Y3597" i="2" s="1"/>
  <c r="X3532" i="2"/>
  <c r="Y3532" i="2" s="1"/>
  <c r="X3464" i="2"/>
  <c r="Y3464" i="2" s="1"/>
  <c r="X3398" i="2"/>
  <c r="Y3398" i="2" s="1"/>
  <c r="X3329" i="2"/>
  <c r="Y3329" i="2" s="1"/>
  <c r="X3265" i="2"/>
  <c r="Y3265" i="2" s="1"/>
  <c r="X3199" i="2"/>
  <c r="Y3199" i="2" s="1"/>
  <c r="X3132" i="2"/>
  <c r="Y3132" i="2" s="1"/>
  <c r="X3062" i="2"/>
  <c r="Y3062" i="2" s="1"/>
  <c r="X2992" i="2"/>
  <c r="Y2992" i="2" s="1"/>
  <c r="X2924" i="2"/>
  <c r="Y2924" i="2" s="1"/>
  <c r="X2853" i="2"/>
  <c r="Y2853" i="2" s="1"/>
  <c r="X2789" i="2"/>
  <c r="Y2789" i="2" s="1"/>
  <c r="X2724" i="2"/>
  <c r="Y2724" i="2" s="1"/>
  <c r="X2658" i="2"/>
  <c r="Y2658" i="2" s="1"/>
  <c r="X2591" i="2"/>
  <c r="Y2591" i="2" s="1"/>
  <c r="X2521" i="2"/>
  <c r="Y2521" i="2" s="1"/>
  <c r="X2456" i="2"/>
  <c r="Y2456" i="2" s="1"/>
  <c r="X2388" i="2"/>
  <c r="Y2388" i="2" s="1"/>
  <c r="X2318" i="2"/>
  <c r="Y2318" i="2" s="1"/>
  <c r="X2251" i="2"/>
  <c r="Y2251" i="2" s="1"/>
  <c r="X2184" i="2"/>
  <c r="Y2184" i="2" s="1"/>
  <c r="X2114" i="2"/>
  <c r="Y2114" i="2" s="1"/>
  <c r="X2046" i="2"/>
  <c r="Y2046" i="2" s="1"/>
  <c r="X1978" i="2"/>
  <c r="Y1978" i="2" s="1"/>
  <c r="X1913" i="2"/>
  <c r="Y1913" i="2" s="1"/>
  <c r="X1840" i="2"/>
  <c r="Y1840" i="2" s="1"/>
  <c r="X1769" i="2"/>
  <c r="Y1769" i="2" s="1"/>
  <c r="X1701" i="2"/>
  <c r="Y1701" i="2" s="1"/>
  <c r="X1635" i="2"/>
  <c r="Y1635" i="2" s="1"/>
  <c r="X1567" i="2"/>
  <c r="Y1567" i="2" s="1"/>
  <c r="X1501" i="2"/>
  <c r="Y1501" i="2" s="1"/>
  <c r="X1436" i="2"/>
  <c r="Y1436" i="2" s="1"/>
  <c r="X1372" i="2"/>
  <c r="Y1372" i="2" s="1"/>
  <c r="X1306" i="2"/>
  <c r="Y1306" i="2" s="1"/>
  <c r="X1239" i="2"/>
  <c r="Y1239" i="2" s="1"/>
  <c r="X4976" i="2"/>
  <c r="Y4976" i="2" s="1"/>
  <c r="X4906" i="2"/>
  <c r="Y4906" i="2" s="1"/>
  <c r="X4839" i="2"/>
  <c r="Y4839" i="2" s="1"/>
  <c r="X4771" i="2"/>
  <c r="Y4771" i="2" s="1"/>
  <c r="X4703" i="2"/>
  <c r="Y4703" i="2" s="1"/>
  <c r="X4639" i="2"/>
  <c r="Y4639" i="2" s="1"/>
  <c r="X4571" i="2"/>
  <c r="Y4571" i="2" s="1"/>
  <c r="X4502" i="2"/>
  <c r="Y4502" i="2" s="1"/>
  <c r="X4433" i="2"/>
  <c r="Y4433" i="2" s="1"/>
  <c r="X4366" i="2"/>
  <c r="Y4366" i="2" s="1"/>
  <c r="X547" i="2"/>
  <c r="Y547" i="2" s="1"/>
  <c r="X477" i="2"/>
  <c r="Y477" i="2" s="1"/>
  <c r="X412" i="2"/>
  <c r="Y412" i="2" s="1"/>
  <c r="X347" i="2"/>
  <c r="Y347" i="2" s="1"/>
  <c r="X282" i="2"/>
  <c r="Y282" i="2" s="1"/>
  <c r="X213" i="2"/>
  <c r="Y213" i="2" s="1"/>
  <c r="X145" i="2"/>
  <c r="Y145" i="2" s="1"/>
  <c r="X80" i="2"/>
  <c r="Y80" i="2" s="1"/>
  <c r="X13" i="2"/>
  <c r="Y13" i="2" s="1"/>
  <c r="X1150" i="2"/>
  <c r="Y1150" i="2" s="1"/>
  <c r="X1084" i="2"/>
  <c r="Y1084" i="2" s="1"/>
  <c r="X1018" i="2"/>
  <c r="Y1018" i="2" s="1"/>
  <c r="X951" i="2"/>
  <c r="Y951" i="2" s="1"/>
  <c r="X885" i="2"/>
  <c r="Y885" i="2" s="1"/>
  <c r="X813" i="2"/>
  <c r="Y813" i="2" s="1"/>
  <c r="X744" i="2"/>
  <c r="Y744" i="2" s="1"/>
  <c r="X677" i="2"/>
  <c r="Y677" i="2" s="1"/>
  <c r="X612" i="2"/>
  <c r="Y612" i="2" s="1"/>
  <c r="X545" i="2"/>
  <c r="Y545" i="2" s="1"/>
  <c r="X475" i="2"/>
  <c r="Y475" i="2" s="1"/>
  <c r="X410" i="2"/>
  <c r="Y410" i="2" s="1"/>
  <c r="X4935" i="2"/>
  <c r="Y4935" i="2" s="1"/>
  <c r="X4867" i="2"/>
  <c r="Y4867" i="2" s="1"/>
  <c r="X4799" i="2"/>
  <c r="Y4799" i="2" s="1"/>
  <c r="X4730" i="2"/>
  <c r="Y4730" i="2" s="1"/>
  <c r="X4665" i="2"/>
  <c r="Y4665" i="2" s="1"/>
  <c r="X4600" i="2"/>
  <c r="Y4600" i="2" s="1"/>
  <c r="X4530" i="2"/>
  <c r="Y4530" i="2" s="1"/>
  <c r="X4463" i="2"/>
  <c r="Y4463" i="2" s="1"/>
  <c r="X2552" i="2"/>
  <c r="Y2552" i="2" s="1"/>
  <c r="X2075" i="2"/>
  <c r="Y2075" i="2" s="1"/>
  <c r="X1621" i="2"/>
  <c r="Y1621" i="2" s="1"/>
  <c r="X1300" i="2"/>
  <c r="Y1300" i="2" s="1"/>
  <c r="X1046" i="2"/>
  <c r="Y1046" i="2" s="1"/>
  <c r="X912" i="2"/>
  <c r="Y912" i="2" s="1"/>
  <c r="X773" i="2"/>
  <c r="Y773" i="2" s="1"/>
  <c r="X597" i="2"/>
  <c r="Y597" i="2" s="1"/>
  <c r="X413" i="2"/>
  <c r="Y413" i="2" s="1"/>
  <c r="X250" i="2"/>
  <c r="Y250" i="2" s="1"/>
  <c r="X105" i="2"/>
  <c r="Y105" i="2" s="1"/>
  <c r="X22" i="2"/>
  <c r="Y22" i="2" s="1"/>
  <c r="X4822" i="2"/>
  <c r="Y4822" i="2" s="1"/>
  <c r="X4670" i="2"/>
  <c r="Y4670" i="2" s="1"/>
  <c r="X4527" i="2"/>
  <c r="Y4527" i="2" s="1"/>
  <c r="X4313" i="2"/>
  <c r="Y4313" i="2" s="1"/>
  <c r="X4162" i="2"/>
  <c r="Y4162" i="2" s="1"/>
  <c r="X4011" i="2"/>
  <c r="Y4011" i="2" s="1"/>
  <c r="X3825" i="2"/>
  <c r="Y3825" i="2" s="1"/>
  <c r="X3632" i="2"/>
  <c r="Y3632" i="2" s="1"/>
  <c r="X3501" i="2"/>
  <c r="Y3501" i="2" s="1"/>
  <c r="X3366" i="2"/>
  <c r="Y3366" i="2" s="1"/>
  <c r="X3178" i="2"/>
  <c r="Y3178" i="2" s="1"/>
  <c r="X2943" i="2"/>
  <c r="Y2943" i="2" s="1"/>
  <c r="X2816" i="2"/>
  <c r="Y2816" i="2" s="1"/>
  <c r="X2686" i="2"/>
  <c r="Y2686" i="2" s="1"/>
  <c r="X2491" i="2"/>
  <c r="Y2491" i="2" s="1"/>
  <c r="X2349" i="2"/>
  <c r="Y2349" i="2" s="1"/>
  <c r="X2222" i="2"/>
  <c r="Y2222" i="2" s="1"/>
  <c r="X2006" i="2"/>
  <c r="Y2006" i="2" s="1"/>
  <c r="X1872" i="2"/>
  <c r="Y1872" i="2" s="1"/>
  <c r="X1646" i="2"/>
  <c r="Y1646" i="2" s="1"/>
  <c r="X1512" i="2"/>
  <c r="Y1512" i="2" s="1"/>
  <c r="X1375" i="2"/>
  <c r="Y1375" i="2" s="1"/>
  <c r="X1242" i="2"/>
  <c r="Y1242" i="2" s="1"/>
  <c r="X1104" i="2"/>
  <c r="Y1104" i="2" s="1"/>
  <c r="X799" i="2"/>
  <c r="Y799" i="2" s="1"/>
  <c r="X655" i="2"/>
  <c r="Y655" i="2" s="1"/>
  <c r="X523" i="2"/>
  <c r="Y523" i="2" s="1"/>
  <c r="X389" i="2"/>
  <c r="Y389" i="2" s="1"/>
  <c r="X258" i="2"/>
  <c r="Y258" i="2" s="1"/>
  <c r="X81" i="2"/>
  <c r="Y81" i="2" s="1"/>
  <c r="X4940" i="2"/>
  <c r="Y4940" i="2" s="1"/>
  <c r="X3740" i="2"/>
  <c r="Y3740" i="2" s="1"/>
  <c r="X3465" i="2"/>
  <c r="Y3465" i="2" s="1"/>
  <c r="X3200" i="2"/>
  <c r="Y3200" i="2" s="1"/>
  <c r="X2917" i="2"/>
  <c r="Y2917" i="2" s="1"/>
  <c r="X2667" i="2"/>
  <c r="Y2667" i="2" s="1"/>
  <c r="X2381" i="2"/>
  <c r="Y2381" i="2" s="1"/>
  <c r="X2149" i="2"/>
  <c r="Y2149" i="2" s="1"/>
  <c r="X1896" i="2"/>
  <c r="Y1896" i="2" s="1"/>
  <c r="X1619" i="2"/>
  <c r="Y1619" i="2" s="1"/>
  <c r="X1357" i="2"/>
  <c r="Y1357" i="2" s="1"/>
  <c r="X1094" i="2"/>
  <c r="Y1094" i="2" s="1"/>
  <c r="X814" i="2"/>
  <c r="Y814" i="2" s="1"/>
  <c r="X554" i="2"/>
  <c r="Y554" i="2" s="1"/>
  <c r="X289" i="2"/>
  <c r="Y289" i="2" s="1"/>
  <c r="X12" i="2"/>
  <c r="Y12" i="2" s="1"/>
  <c r="X4946" i="2"/>
  <c r="Y4946" i="2" s="1"/>
  <c r="X4878" i="2"/>
  <c r="Y4878" i="2" s="1"/>
  <c r="X4810" i="2"/>
  <c r="Y4810" i="2" s="1"/>
  <c r="X4740" i="2"/>
  <c r="Y4740" i="2" s="1"/>
  <c r="X4675" i="2"/>
  <c r="Y4675" i="2" s="1"/>
  <c r="X4611" i="2"/>
  <c r="Y4611" i="2" s="1"/>
  <c r="X4541" i="2"/>
  <c r="Y4541" i="2" s="1"/>
  <c r="X4473" i="2"/>
  <c r="Y4473" i="2" s="1"/>
  <c r="X4404" i="2"/>
  <c r="Y4404" i="2" s="1"/>
  <c r="X4334" i="2"/>
  <c r="Y4334" i="2" s="1"/>
  <c r="X4268" i="2"/>
  <c r="Y4268" i="2" s="1"/>
  <c r="X4200" i="2"/>
  <c r="Y4200" i="2" s="1"/>
  <c r="X4134" i="2"/>
  <c r="Y4134" i="2" s="1"/>
  <c r="X4980" i="2"/>
  <c r="Y4980" i="2" s="1"/>
  <c r="X4852" i="2"/>
  <c r="Y4852" i="2" s="1"/>
  <c r="X4731" i="2"/>
  <c r="Y4731" i="2" s="1"/>
  <c r="X4601" i="2"/>
  <c r="Y4601" i="2" s="1"/>
  <c r="X4464" i="2"/>
  <c r="Y4464" i="2" s="1"/>
  <c r="X4325" i="2"/>
  <c r="Y4325" i="2" s="1"/>
  <c r="X4199" i="2"/>
  <c r="Y4199" i="2" s="1"/>
  <c r="X4075" i="2"/>
  <c r="Y4075" i="2" s="1"/>
  <c r="X3940" i="2"/>
  <c r="Y3940" i="2" s="1"/>
  <c r="X3804" i="2"/>
  <c r="Y3804" i="2" s="1"/>
  <c r="X3671" i="2"/>
  <c r="Y3671" i="2" s="1"/>
  <c r="X3547" i="2"/>
  <c r="Y3547" i="2" s="1"/>
  <c r="X3421" i="2"/>
  <c r="Y3421" i="2" s="1"/>
  <c r="X3288" i="2"/>
  <c r="Y3288" i="2" s="1"/>
  <c r="X3156" i="2"/>
  <c r="Y3156" i="2" s="1"/>
  <c r="X3026" i="2"/>
  <c r="Y3026" i="2" s="1"/>
  <c r="X2887" i="2"/>
  <c r="Y2887" i="2" s="1"/>
  <c r="X2756" i="2"/>
  <c r="Y2756" i="2" s="1"/>
  <c r="X4910" i="2"/>
  <c r="Y4910" i="2" s="1"/>
  <c r="X4766" i="2"/>
  <c r="Y4766" i="2" s="1"/>
  <c r="X4626" i="2"/>
  <c r="Y4626" i="2" s="1"/>
  <c r="X4488" i="2"/>
  <c r="Y4488" i="2" s="1"/>
  <c r="X4352" i="2"/>
  <c r="Y4352" i="2" s="1"/>
  <c r="X4207" i="2"/>
  <c r="Y4207" i="2" s="1"/>
  <c r="X4066" i="2"/>
  <c r="Y4066" i="2" s="1"/>
  <c r="X3932" i="2"/>
  <c r="Y3932" i="2" s="1"/>
  <c r="X3795" i="2"/>
  <c r="Y3795" i="2" s="1"/>
  <c r="X3663" i="2"/>
  <c r="Y3663" i="2" s="1"/>
  <c r="X3522" i="2"/>
  <c r="Y3522" i="2" s="1"/>
  <c r="X3380" i="2"/>
  <c r="Y3380" i="2" s="1"/>
  <c r="X3247" i="2"/>
  <c r="Y3247" i="2" s="1"/>
  <c r="X3112" i="2"/>
  <c r="Y3112" i="2" s="1"/>
  <c r="X2966" i="2"/>
  <c r="Y2966" i="2" s="1"/>
  <c r="X2828" i="2"/>
  <c r="Y2828" i="2" s="1"/>
  <c r="X2706" i="2"/>
  <c r="Y2706" i="2" s="1"/>
  <c r="X2641" i="2"/>
  <c r="Y2641" i="2" s="1"/>
  <c r="X2573" i="2"/>
  <c r="Y2573" i="2" s="1"/>
  <c r="X2503" i="2"/>
  <c r="Y2503" i="2" s="1"/>
  <c r="X2438" i="2"/>
  <c r="Y2438" i="2" s="1"/>
  <c r="X4829" i="2"/>
  <c r="Y4829" i="2" s="1"/>
  <c r="X4761" i="2"/>
  <c r="Y4761" i="2" s="1"/>
  <c r="X4693" i="2"/>
  <c r="Y4693" i="2" s="1"/>
  <c r="X4629" i="2"/>
  <c r="Y4629" i="2" s="1"/>
  <c r="X4560" i="2"/>
  <c r="Y4560" i="2" s="1"/>
  <c r="X4492" i="2"/>
  <c r="Y4492" i="2" s="1"/>
  <c r="X4423" i="2"/>
  <c r="Y4423" i="2" s="1"/>
  <c r="X4355" i="2"/>
  <c r="Y4355" i="2" s="1"/>
  <c r="X4286" i="2"/>
  <c r="Y4286" i="2" s="1"/>
  <c r="X4218" i="2"/>
  <c r="Y4218" i="2" s="1"/>
  <c r="X4153" i="2"/>
  <c r="Y4153" i="2" s="1"/>
  <c r="X4087" i="2"/>
  <c r="Y4087" i="2" s="1"/>
  <c r="X4019" i="2"/>
  <c r="Y4019" i="2" s="1"/>
  <c r="X3951" i="2"/>
  <c r="Y3951" i="2" s="1"/>
  <c r="X3885" i="2"/>
  <c r="Y3885" i="2" s="1"/>
  <c r="X3815" i="2"/>
  <c r="Y3815" i="2" s="1"/>
  <c r="X3750" i="2"/>
  <c r="Y3750" i="2" s="1"/>
  <c r="X3682" i="2"/>
  <c r="Y3682" i="2" s="1"/>
  <c r="X3615" i="2"/>
  <c r="Y3615" i="2" s="1"/>
  <c r="X3550" i="2"/>
  <c r="Y3550" i="2" s="1"/>
  <c r="X3484" i="2"/>
  <c r="Y3484" i="2" s="1"/>
  <c r="X3416" i="2"/>
  <c r="Y3416" i="2" s="1"/>
  <c r="X3348" i="2"/>
  <c r="Y3348" i="2" s="1"/>
  <c r="X3283" i="2"/>
  <c r="Y3283" i="2" s="1"/>
  <c r="X3217" i="2"/>
  <c r="Y3217" i="2" s="1"/>
  <c r="X3151" i="2"/>
  <c r="Y3151" i="2" s="1"/>
  <c r="X3081" i="2"/>
  <c r="Y3081" i="2" s="1"/>
  <c r="X3010" i="2"/>
  <c r="Y3010" i="2" s="1"/>
  <c r="X2942" i="2"/>
  <c r="Y2942" i="2" s="1"/>
  <c r="X2872" i="2"/>
  <c r="Y2872" i="2" s="1"/>
  <c r="X2807" i="2"/>
  <c r="Y2807" i="2" s="1"/>
  <c r="X2742" i="2"/>
  <c r="Y2742" i="2" s="1"/>
  <c r="X2677" i="2"/>
  <c r="Y2677" i="2" s="1"/>
  <c r="X2610" i="2"/>
  <c r="Y2610" i="2" s="1"/>
  <c r="X2541" i="2"/>
  <c r="Y2541" i="2" s="1"/>
  <c r="X2474" i="2"/>
  <c r="Y2474" i="2" s="1"/>
  <c r="X2408" i="2"/>
  <c r="Y2408" i="2" s="1"/>
  <c r="X2339" i="2"/>
  <c r="Y2339" i="2" s="1"/>
  <c r="X2269" i="2"/>
  <c r="Y2269" i="2" s="1"/>
  <c r="X2205" i="2"/>
  <c r="Y2205" i="2" s="1"/>
  <c r="X2132" i="2"/>
  <c r="Y2132" i="2" s="1"/>
  <c r="X2065" i="2"/>
  <c r="Y2065" i="2" s="1"/>
  <c r="X2413" i="2"/>
  <c r="Y2413" i="2" s="1"/>
  <c r="X2345" i="2"/>
  <c r="Y2345" i="2" s="1"/>
  <c r="X2266" i="2"/>
  <c r="Y2266" i="2" s="1"/>
  <c r="X2202" i="2"/>
  <c r="Y2202" i="2" s="1"/>
  <c r="X2129" i="2"/>
  <c r="Y2129" i="2" s="1"/>
  <c r="X2062" i="2"/>
  <c r="Y2062" i="2" s="1"/>
  <c r="X1993" i="2"/>
  <c r="Y1993" i="2" s="1"/>
  <c r="X1928" i="2"/>
  <c r="Y1928" i="2" s="1"/>
  <c r="X1857" i="2"/>
  <c r="Y1857" i="2" s="1"/>
  <c r="X1787" i="2"/>
  <c r="Y1787" i="2" s="1"/>
  <c r="X1717" i="2"/>
  <c r="Y1717" i="2" s="1"/>
  <c r="X1651" i="2"/>
  <c r="Y1651" i="2" s="1"/>
  <c r="X1584" i="2"/>
  <c r="Y1584" i="2" s="1"/>
  <c r="X1516" i="2"/>
  <c r="Y1516" i="2" s="1"/>
  <c r="X1451" i="2"/>
  <c r="Y1451" i="2" s="1"/>
  <c r="X1387" i="2"/>
  <c r="Y1387" i="2" s="1"/>
  <c r="X1321" i="2"/>
  <c r="Y1321" i="2" s="1"/>
  <c r="X1255" i="2"/>
  <c r="Y1255" i="2" s="1"/>
  <c r="X1183" i="2"/>
  <c r="Y1183" i="2" s="1"/>
  <c r="X1117" i="2"/>
  <c r="Y1117" i="2" s="1"/>
  <c r="X1050" i="2"/>
  <c r="Y1050" i="2" s="1"/>
  <c r="X983" i="2"/>
  <c r="Y983" i="2" s="1"/>
  <c r="X1947" i="2"/>
  <c r="Y1947" i="2" s="1"/>
  <c r="X1880" i="2"/>
  <c r="Y1880" i="2" s="1"/>
  <c r="X1808" i="2"/>
  <c r="Y1808" i="2" s="1"/>
  <c r="X1737" i="2"/>
  <c r="Y1737" i="2" s="1"/>
  <c r="X1670" i="2"/>
  <c r="Y1670" i="2" s="1"/>
  <c r="X1603" i="2"/>
  <c r="Y1603" i="2" s="1"/>
  <c r="X1536" i="2"/>
  <c r="Y1536" i="2" s="1"/>
  <c r="X1470" i="2"/>
  <c r="Y1470" i="2" s="1"/>
  <c r="X1406" i="2"/>
  <c r="Y1406" i="2" s="1"/>
  <c r="X1341" i="2"/>
  <c r="Y1341" i="2" s="1"/>
  <c r="X1275" i="2"/>
  <c r="Y1275" i="2" s="1"/>
  <c r="X1207" i="2"/>
  <c r="Y1207" i="2" s="1"/>
  <c r="X1136" i="2"/>
  <c r="Y1136" i="2" s="1"/>
  <c r="X1069" i="2"/>
  <c r="Y1069" i="2" s="1"/>
  <c r="X1003" i="2"/>
  <c r="Y1003" i="2" s="1"/>
  <c r="X937" i="2"/>
  <c r="Y937" i="2" s="1"/>
  <c r="X868" i="2"/>
  <c r="Y868" i="2" s="1"/>
  <c r="X798" i="2"/>
  <c r="Y798" i="2" s="1"/>
  <c r="X729" i="2"/>
  <c r="Y729" i="2" s="1"/>
  <c r="X663" i="2"/>
  <c r="Y663" i="2" s="1"/>
  <c r="X596" i="2"/>
  <c r="Y596" i="2" s="1"/>
  <c r="X4058" i="2"/>
  <c r="Y4058" i="2" s="1"/>
  <c r="X3992" i="2"/>
  <c r="Y3992" i="2" s="1"/>
  <c r="X3925" i="2"/>
  <c r="Y3925" i="2" s="1"/>
  <c r="X3857" i="2"/>
  <c r="Y3857" i="2" s="1"/>
  <c r="X3788" i="2"/>
  <c r="Y3788" i="2" s="1"/>
  <c r="X3722" i="2"/>
  <c r="Y3722" i="2" s="1"/>
  <c r="X3655" i="2"/>
  <c r="Y3655" i="2" s="1"/>
  <c r="X3589" i="2"/>
  <c r="Y3589" i="2" s="1"/>
  <c r="X3523" i="2"/>
  <c r="Y3523" i="2" s="1"/>
  <c r="X3456" i="2"/>
  <c r="Y3456" i="2" s="1"/>
  <c r="X3389" i="2"/>
  <c r="Y3389" i="2" s="1"/>
  <c r="X3321" i="2"/>
  <c r="Y3321" i="2" s="1"/>
  <c r="X3257" i="2"/>
  <c r="Y3257" i="2" s="1"/>
  <c r="X3191" i="2"/>
  <c r="Y3191" i="2" s="1"/>
  <c r="X3122" i="2"/>
  <c r="Y3122" i="2" s="1"/>
  <c r="X3054" i="2"/>
  <c r="Y3054" i="2" s="1"/>
  <c r="X2984" i="2"/>
  <c r="Y2984" i="2" s="1"/>
  <c r="X2916" i="2"/>
  <c r="Y2916" i="2" s="1"/>
  <c r="X2845" i="2"/>
  <c r="Y2845" i="2" s="1"/>
  <c r="X2781" i="2"/>
  <c r="Y2781" i="2" s="1"/>
  <c r="X2715" i="2"/>
  <c r="Y2715" i="2" s="1"/>
  <c r="X2650" i="2"/>
  <c r="Y2650" i="2" s="1"/>
  <c r="X2582" i="2"/>
  <c r="Y2582" i="2" s="1"/>
  <c r="X2513" i="2"/>
  <c r="Y2513" i="2" s="1"/>
  <c r="X2448" i="2"/>
  <c r="Y2448" i="2" s="1"/>
  <c r="X2380" i="2"/>
  <c r="Y2380" i="2" s="1"/>
  <c r="X2310" i="2"/>
  <c r="Y2310" i="2" s="1"/>
  <c r="X2243" i="2"/>
  <c r="Y2243" i="2" s="1"/>
  <c r="X2175" i="2"/>
  <c r="Y2175" i="2" s="1"/>
  <c r="X2105" i="2"/>
  <c r="Y2105" i="2" s="1"/>
  <c r="X2037" i="2"/>
  <c r="Y2037" i="2" s="1"/>
  <c r="X1970" i="2"/>
  <c r="Y1970" i="2" s="1"/>
  <c r="X1904" i="2"/>
  <c r="Y1904" i="2" s="1"/>
  <c r="X1831" i="2"/>
  <c r="Y1831" i="2" s="1"/>
  <c r="X1760" i="2"/>
  <c r="Y1760" i="2" s="1"/>
  <c r="X1693" i="2"/>
  <c r="Y1693" i="2" s="1"/>
  <c r="X1626" i="2"/>
  <c r="Y1626" i="2" s="1"/>
  <c r="X1558" i="2"/>
  <c r="Y1558" i="2" s="1"/>
  <c r="X1493" i="2"/>
  <c r="Y1493" i="2" s="1"/>
  <c r="X1428" i="2"/>
  <c r="Y1428" i="2" s="1"/>
  <c r="X1364" i="2"/>
  <c r="Y1364" i="2" s="1"/>
  <c r="X1297" i="2"/>
  <c r="Y1297" i="2" s="1"/>
  <c r="X1231" i="2"/>
  <c r="Y1231" i="2" s="1"/>
  <c r="X4967" i="2"/>
  <c r="Y4967" i="2" s="1"/>
  <c r="X4898" i="2"/>
  <c r="Y4898" i="2" s="1"/>
  <c r="X4831" i="2"/>
  <c r="Y4831" i="2" s="1"/>
  <c r="X4763" i="2"/>
  <c r="Y4763" i="2" s="1"/>
  <c r="X4695" i="2"/>
  <c r="Y4695" i="2" s="1"/>
  <c r="X4631" i="2"/>
  <c r="Y4631" i="2" s="1"/>
  <c r="X4562" i="2"/>
  <c r="Y4562" i="2" s="1"/>
  <c r="X4494" i="2"/>
  <c r="Y4494" i="2" s="1"/>
  <c r="X4425" i="2"/>
  <c r="Y4425" i="2" s="1"/>
  <c r="X4358" i="2"/>
  <c r="Y4358" i="2" s="1"/>
  <c r="X539" i="2"/>
  <c r="Y539" i="2" s="1"/>
  <c r="X469" i="2"/>
  <c r="Y469" i="2" s="1"/>
  <c r="X404" i="2"/>
  <c r="Y404" i="2" s="1"/>
  <c r="X339" i="2"/>
  <c r="Y339" i="2" s="1"/>
  <c r="X274" i="2"/>
  <c r="Y274" i="2" s="1"/>
  <c r="X204" i="2"/>
  <c r="Y204" i="2" s="1"/>
  <c r="X136" i="2"/>
  <c r="Y136" i="2" s="1"/>
  <c r="X72" i="2"/>
  <c r="Y72" i="2" s="1"/>
  <c r="X5" i="2"/>
  <c r="Y5" i="2" s="1"/>
  <c r="X1142" i="2"/>
  <c r="Y1142" i="2" s="1"/>
  <c r="X1076" i="2"/>
  <c r="Y1076" i="2" s="1"/>
  <c r="X1010" i="2"/>
  <c r="Y1010" i="2" s="1"/>
  <c r="X943" i="2"/>
  <c r="Y943" i="2" s="1"/>
  <c r="X876" i="2"/>
  <c r="Y876" i="2" s="1"/>
  <c r="X804" i="2"/>
  <c r="Y804" i="2" s="1"/>
  <c r="X735" i="2"/>
  <c r="Y735" i="2" s="1"/>
  <c r="X669" i="2"/>
  <c r="Y669" i="2" s="1"/>
  <c r="X603" i="2"/>
  <c r="Y603" i="2" s="1"/>
  <c r="X537" i="2"/>
  <c r="Y537" i="2" s="1"/>
  <c r="X467" i="2"/>
  <c r="Y467" i="2" s="1"/>
  <c r="X4995" i="2"/>
  <c r="Y4995" i="2" s="1"/>
  <c r="X4926" i="2"/>
  <c r="Y4926" i="2" s="1"/>
  <c r="X4859" i="2"/>
  <c r="Y4859" i="2" s="1"/>
  <c r="X4791" i="2"/>
  <c r="Y4791" i="2" s="1"/>
  <c r="X4721" i="2"/>
  <c r="Y4721" i="2" s="1"/>
  <c r="X4657" i="2"/>
  <c r="Y4657" i="2" s="1"/>
  <c r="X4590" i="2"/>
  <c r="Y4590" i="2" s="1"/>
  <c r="X4521" i="2"/>
  <c r="Y4521" i="2" s="1"/>
  <c r="X4454" i="2"/>
  <c r="Y4454" i="2" s="1"/>
  <c r="X4385" i="2"/>
  <c r="Y4385" i="2" s="1"/>
  <c r="X4316" i="2"/>
  <c r="Y4316" i="2" s="1"/>
  <c r="X4245" i="2"/>
  <c r="Y4245" i="2" s="1"/>
  <c r="X4180" i="2"/>
  <c r="Y4180" i="2" s="1"/>
  <c r="X4114" i="2"/>
  <c r="Y4114" i="2" s="1"/>
  <c r="X4046" i="2"/>
  <c r="Y4046" i="2" s="1"/>
  <c r="X3980" i="2"/>
  <c r="Y3980" i="2" s="1"/>
  <c r="X3912" i="2"/>
  <c r="Y3912" i="2" s="1"/>
  <c r="X3844" i="2"/>
  <c r="Y3844" i="2" s="1"/>
  <c r="X3776" i="2"/>
  <c r="Y3776" i="2" s="1"/>
  <c r="X3709" i="2"/>
  <c r="Y3709" i="2" s="1"/>
  <c r="X3641" i="2"/>
  <c r="Y3641" i="2" s="1"/>
  <c r="X3576" i="2"/>
  <c r="Y3576" i="2" s="1"/>
  <c r="X3510" i="2"/>
  <c r="Y3510" i="2" s="1"/>
  <c r="X3443" i="2"/>
  <c r="Y3443" i="2" s="1"/>
  <c r="X3377" i="2"/>
  <c r="Y3377" i="2" s="1"/>
  <c r="X3309" i="2"/>
  <c r="Y3309" i="2" s="1"/>
  <c r="X3244" i="2"/>
  <c r="Y3244" i="2" s="1"/>
  <c r="X3179" i="2"/>
  <c r="Y3179" i="2" s="1"/>
  <c r="X3108" i="2"/>
  <c r="Y3108" i="2" s="1"/>
  <c r="X3041" i="2"/>
  <c r="Y3041" i="2" s="1"/>
  <c r="X2971" i="2"/>
  <c r="Y2971" i="2" s="1"/>
  <c r="X2904" i="2"/>
  <c r="Y2904" i="2" s="1"/>
  <c r="X2833" i="2"/>
  <c r="Y2833" i="2" s="1"/>
  <c r="X2769" i="2"/>
  <c r="Y2769" i="2" s="1"/>
  <c r="X2703" i="2"/>
  <c r="Y2703" i="2" s="1"/>
  <c r="X2637" i="2"/>
  <c r="Y2637" i="2" s="1"/>
  <c r="X2570" i="2"/>
  <c r="Y2570" i="2" s="1"/>
  <c r="X2500" i="2"/>
  <c r="Y2500" i="2" s="1"/>
  <c r="X2435" i="2"/>
  <c r="Y2435" i="2" s="1"/>
  <c r="X2367" i="2"/>
  <c r="Y2367" i="2" s="1"/>
  <c r="X2297" i="2"/>
  <c r="Y2297" i="2" s="1"/>
  <c r="X2231" i="2"/>
  <c r="Y2231" i="2" s="1"/>
  <c r="X2162" i="2"/>
  <c r="Y2162" i="2" s="1"/>
  <c r="X2093" i="2"/>
  <c r="Y2093" i="2" s="1"/>
  <c r="X2025" i="2"/>
  <c r="Y2025" i="2" s="1"/>
  <c r="X1957" i="2"/>
  <c r="Y1957" i="2" s="1"/>
  <c r="X1891" i="2"/>
  <c r="Y1891" i="2" s="1"/>
  <c r="X1818" i="2"/>
  <c r="Y1818" i="2" s="1"/>
  <c r="X1748" i="2"/>
  <c r="Y1748" i="2" s="1"/>
  <c r="X1680" i="2"/>
  <c r="Y1680" i="2" s="1"/>
  <c r="X1614" i="2"/>
  <c r="Y1614" i="2" s="1"/>
  <c r="X1546" i="2"/>
  <c r="Y1546" i="2" s="1"/>
  <c r="X1480" i="2"/>
  <c r="Y1480" i="2" s="1"/>
  <c r="X950" i="2"/>
  <c r="Y950" i="2" s="1"/>
  <c r="X884" i="2"/>
  <c r="Y884" i="2" s="1"/>
  <c r="X811" i="2"/>
  <c r="Y811" i="2" s="1"/>
  <c r="X743" i="2"/>
  <c r="Y743" i="2" s="1"/>
  <c r="X676" i="2"/>
  <c r="Y676" i="2" s="1"/>
  <c r="X611" i="2"/>
  <c r="Y611" i="2" s="1"/>
  <c r="X544" i="2"/>
  <c r="Y544" i="2" s="1"/>
  <c r="X474" i="2"/>
  <c r="Y474" i="2" s="1"/>
  <c r="X409" i="2"/>
  <c r="Y409" i="2" s="1"/>
  <c r="X4239" i="2"/>
  <c r="Y4239" i="2" s="1"/>
  <c r="X4174" i="2"/>
  <c r="Y4174" i="2" s="1"/>
  <c r="X4108" i="2"/>
  <c r="Y4108" i="2" s="1"/>
  <c r="X4040" i="2"/>
  <c r="Y4040" i="2" s="1"/>
  <c r="X3971" i="2"/>
  <c r="Y3971" i="2" s="1"/>
  <c r="X3905" i="2"/>
  <c r="Y3905" i="2" s="1"/>
  <c r="X3838" i="2"/>
  <c r="Y3838" i="2" s="1"/>
  <c r="X3770" i="2"/>
  <c r="Y3770" i="2" s="1"/>
  <c r="X3703" i="2"/>
  <c r="Y3703" i="2" s="1"/>
  <c r="X3635" i="2"/>
  <c r="Y3635" i="2" s="1"/>
  <c r="X3570" i="2"/>
  <c r="Y3570" i="2" s="1"/>
  <c r="X3504" i="2"/>
  <c r="Y3504" i="2" s="1"/>
  <c r="X3437" i="2"/>
  <c r="Y3437" i="2" s="1"/>
  <c r="X3369" i="2"/>
  <c r="Y3369" i="2" s="1"/>
  <c r="X3303" i="2"/>
  <c r="Y3303" i="2" s="1"/>
  <c r="X3238" i="2"/>
  <c r="Y3238" i="2" s="1"/>
  <c r="X4393" i="2"/>
  <c r="Y4393" i="2" s="1"/>
  <c r="X4122" i="2"/>
  <c r="Y4122" i="2" s="1"/>
  <c r="X3853" i="2"/>
  <c r="Y3853" i="2" s="1"/>
  <c r="X3585" i="2"/>
  <c r="Y3585" i="2" s="1"/>
  <c r="X3317" i="2"/>
  <c r="Y3317" i="2" s="1"/>
  <c r="X3049" i="2"/>
  <c r="Y3049" i="2" s="1"/>
  <c r="X2777" i="2"/>
  <c r="Y2777" i="2" s="1"/>
  <c r="X2646" i="2"/>
  <c r="Y2646" i="2" s="1"/>
  <c r="X2508" i="2"/>
  <c r="Y2508" i="2" s="1"/>
  <c r="X2376" i="2"/>
  <c r="Y2376" i="2" s="1"/>
  <c r="X2239" i="2"/>
  <c r="Y2239" i="2" s="1"/>
  <c r="X2101" i="2"/>
  <c r="Y2101" i="2" s="1"/>
  <c r="X1965" i="2"/>
  <c r="Y1965" i="2" s="1"/>
  <c r="X1826" i="2"/>
  <c r="Y1826" i="2" s="1"/>
  <c r="X1688" i="2"/>
  <c r="Y1688" i="2" s="1"/>
  <c r="X1554" i="2"/>
  <c r="Y1554" i="2" s="1"/>
  <c r="X959" i="2"/>
  <c r="Y959" i="2" s="1"/>
  <c r="X822" i="2"/>
  <c r="Y822" i="2" s="1"/>
  <c r="X684" i="2"/>
  <c r="Y684" i="2" s="1"/>
  <c r="X552" i="2"/>
  <c r="Y552" i="2" s="1"/>
  <c r="X417" i="2"/>
  <c r="Y417" i="2" s="1"/>
  <c r="X4182" i="2"/>
  <c r="Y4182" i="2" s="1"/>
  <c r="X4048" i="2"/>
  <c r="Y4048" i="2" s="1"/>
  <c r="X3914" i="2"/>
  <c r="Y3914" i="2" s="1"/>
  <c r="X3778" i="2"/>
  <c r="Y3778" i="2" s="1"/>
  <c r="X3644" i="2"/>
  <c r="Y3644" i="2" s="1"/>
  <c r="X3530" i="2"/>
  <c r="Y3530" i="2" s="1"/>
  <c r="X3445" i="2"/>
  <c r="Y3445" i="2" s="1"/>
  <c r="X3352" i="2"/>
  <c r="Y3352" i="2" s="1"/>
  <c r="X3263" i="2"/>
  <c r="Y3263" i="2" s="1"/>
  <c r="X3181" i="2"/>
  <c r="Y3181" i="2" s="1"/>
  <c r="X3102" i="2"/>
  <c r="Y3102" i="2" s="1"/>
  <c r="X3025" i="2"/>
  <c r="Y3025" i="2" s="1"/>
  <c r="X2947" i="2"/>
  <c r="Y2947" i="2" s="1"/>
  <c r="X2868" i="2"/>
  <c r="Y2868" i="2" s="1"/>
  <c r="X2787" i="2"/>
  <c r="Y2787" i="2" s="1"/>
  <c r="X2722" i="2"/>
  <c r="Y2722" i="2" s="1"/>
  <c r="X2656" i="2"/>
  <c r="Y2656" i="2" s="1"/>
  <c r="X2589" i="2"/>
  <c r="Y2589" i="2" s="1"/>
  <c r="X2519" i="2"/>
  <c r="Y2519" i="2" s="1"/>
  <c r="X2454" i="2"/>
  <c r="Y2454" i="2" s="1"/>
  <c r="X2386" i="2"/>
  <c r="Y2386" i="2" s="1"/>
  <c r="X2316" i="2"/>
  <c r="Y2316" i="2" s="1"/>
  <c r="X2249" i="2"/>
  <c r="Y2249" i="2" s="1"/>
  <c r="X2182" i="2"/>
  <c r="Y2182" i="2" s="1"/>
  <c r="X2112" i="2"/>
  <c r="Y2112" i="2" s="1"/>
  <c r="X2044" i="2"/>
  <c r="Y2044" i="2" s="1"/>
  <c r="X1976" i="2"/>
  <c r="Y1976" i="2" s="1"/>
  <c r="X1911" i="2"/>
  <c r="Y1911" i="2" s="1"/>
  <c r="X1838" i="2"/>
  <c r="Y1838" i="2" s="1"/>
  <c r="X1766" i="2"/>
  <c r="Y1766" i="2" s="1"/>
  <c r="X1699" i="2"/>
  <c r="Y1699" i="2" s="1"/>
  <c r="X1633" i="2"/>
  <c r="Y1633" i="2" s="1"/>
  <c r="X1565" i="2"/>
  <c r="Y1565" i="2" s="1"/>
  <c r="X1499" i="2"/>
  <c r="Y1499" i="2" s="1"/>
  <c r="X1434" i="2"/>
  <c r="Y1434" i="2" s="1"/>
  <c r="X1368" i="2"/>
  <c r="Y1368" i="2" s="1"/>
  <c r="X1301" i="2"/>
  <c r="Y1301" i="2" s="1"/>
  <c r="X1235" i="2"/>
  <c r="Y1235" i="2" s="1"/>
  <c r="X1162" i="2"/>
  <c r="Y1162" i="2" s="1"/>
  <c r="X1097" i="2"/>
  <c r="Y1097" i="2" s="1"/>
  <c r="X1030" i="2"/>
  <c r="Y1030" i="2" s="1"/>
  <c r="X964" i="2"/>
  <c r="Y964" i="2" s="1"/>
  <c r="X897" i="2"/>
  <c r="Y897" i="2" s="1"/>
  <c r="X827" i="2"/>
  <c r="Y827" i="2" s="1"/>
  <c r="X756" i="2"/>
  <c r="Y756" i="2" s="1"/>
  <c r="X689" i="2"/>
  <c r="Y689" i="2" s="1"/>
  <c r="X624" i="2"/>
  <c r="Y624" i="2" s="1"/>
  <c r="X557" i="2"/>
  <c r="Y557" i="2" s="1"/>
  <c r="X489" i="2"/>
  <c r="Y489" i="2" s="1"/>
  <c r="X422" i="2"/>
  <c r="Y422" i="2" s="1"/>
  <c r="X357" i="2"/>
  <c r="Y357" i="2" s="1"/>
  <c r="X292" i="2"/>
  <c r="Y292" i="2" s="1"/>
  <c r="X225" i="2"/>
  <c r="Y225" i="2" s="1"/>
  <c r="X155" i="2"/>
  <c r="Y155" i="2" s="1"/>
  <c r="X90" i="2"/>
  <c r="Y90" i="2" s="1"/>
  <c r="X23" i="2"/>
  <c r="Y23" i="2" s="1"/>
  <c r="X1386" i="2"/>
  <c r="Y1386" i="2" s="1"/>
  <c r="X1320" i="2"/>
  <c r="Y1320" i="2" s="1"/>
  <c r="X1254" i="2"/>
  <c r="Y1254" i="2" s="1"/>
  <c r="X1182" i="2"/>
  <c r="Y1182" i="2" s="1"/>
  <c r="X1116" i="2"/>
  <c r="Y1116" i="2" s="1"/>
  <c r="X1049" i="2"/>
  <c r="Y1049" i="2" s="1"/>
  <c r="X982" i="2"/>
  <c r="Y982" i="2" s="1"/>
  <c r="X915" i="2"/>
  <c r="Y915" i="2" s="1"/>
  <c r="X846" i="2"/>
  <c r="Y846" i="2" s="1"/>
  <c r="X776" i="2"/>
  <c r="Y776" i="2" s="1"/>
  <c r="X709" i="2"/>
  <c r="Y709" i="2" s="1"/>
  <c r="X642" i="2"/>
  <c r="Y642" i="2" s="1"/>
  <c r="X575" i="2"/>
  <c r="Y575" i="2" s="1"/>
  <c r="X508" i="2"/>
  <c r="Y508" i="2" s="1"/>
  <c r="X441" i="2"/>
  <c r="Y441" i="2" s="1"/>
  <c r="X376" i="2"/>
  <c r="Y376" i="2" s="1"/>
  <c r="X310" i="2"/>
  <c r="Y310" i="2" s="1"/>
  <c r="X245" i="2"/>
  <c r="Y245" i="2" s="1"/>
  <c r="X175" i="2"/>
  <c r="Y175" i="2" s="1"/>
  <c r="X108" i="2"/>
  <c r="Y108" i="2" s="1"/>
  <c r="X42" i="2"/>
  <c r="Y42" i="2" s="1"/>
  <c r="X378" i="2"/>
  <c r="Y378" i="2" s="1"/>
  <c r="X312" i="2"/>
  <c r="Y312" i="2" s="1"/>
  <c r="X247" i="2"/>
  <c r="Y247" i="2" s="1"/>
  <c r="X177" i="2"/>
  <c r="Y177" i="2" s="1"/>
  <c r="X110" i="2"/>
  <c r="Y110" i="2" s="1"/>
  <c r="X44" i="2"/>
  <c r="Y44" i="2" s="1"/>
  <c r="X385" i="2"/>
  <c r="Y385" i="2" s="1"/>
  <c r="X319" i="2"/>
  <c r="Y319" i="2" s="1"/>
  <c r="X254" i="2"/>
  <c r="Y254" i="2" s="1"/>
  <c r="X185" i="2"/>
  <c r="Y185" i="2" s="1"/>
  <c r="X117" i="2"/>
  <c r="Y117" i="2" s="1"/>
  <c r="X51" i="2"/>
  <c r="Y51" i="2" s="1"/>
  <c r="X4360" i="2"/>
  <c r="Y4360" i="2" s="1"/>
  <c r="X4089" i="2"/>
  <c r="Y4089" i="2" s="1"/>
  <c r="X3818" i="2"/>
  <c r="Y3818" i="2" s="1"/>
  <c r="X3552" i="2"/>
  <c r="Y3552" i="2" s="1"/>
  <c r="X3285" i="2"/>
  <c r="Y3285" i="2" s="1"/>
  <c r="X3013" i="2"/>
  <c r="Y3013" i="2" s="1"/>
  <c r="X2753" i="2"/>
  <c r="Y2753" i="2" s="1"/>
  <c r="X2620" i="2"/>
  <c r="Y2620" i="2" s="1"/>
  <c r="X2484" i="2"/>
  <c r="Y2484" i="2" s="1"/>
  <c r="X2350" i="2"/>
  <c r="Y2350" i="2" s="1"/>
  <c r="X2215" i="2"/>
  <c r="Y2215" i="2" s="1"/>
  <c r="X2076" i="2"/>
  <c r="Y2076" i="2" s="1"/>
  <c r="X1941" i="2"/>
  <c r="Y1941" i="2" s="1"/>
  <c r="X1801" i="2"/>
  <c r="Y1801" i="2" s="1"/>
  <c r="X1664" i="2"/>
  <c r="Y1664" i="2" s="1"/>
  <c r="X1530" i="2"/>
  <c r="Y1530" i="2" s="1"/>
  <c r="X934" i="2"/>
  <c r="Y934" i="2" s="1"/>
  <c r="X795" i="2"/>
  <c r="Y795" i="2" s="1"/>
  <c r="X659" i="2"/>
  <c r="Y659" i="2" s="1"/>
  <c r="X527" i="2"/>
  <c r="Y527" i="2" s="1"/>
  <c r="X4290" i="2"/>
  <c r="Y4290" i="2" s="1"/>
  <c r="X4157" i="2"/>
  <c r="Y4157" i="2" s="1"/>
  <c r="X4024" i="2"/>
  <c r="Y4024" i="2" s="1"/>
  <c r="X3889" i="2"/>
  <c r="Y3889" i="2" s="1"/>
  <c r="X3754" i="2"/>
  <c r="Y3754" i="2" s="1"/>
  <c r="X3619" i="2"/>
  <c r="Y3619" i="2" s="1"/>
  <c r="X3521" i="2"/>
  <c r="Y3521" i="2" s="1"/>
  <c r="X3428" i="2"/>
  <c r="Y3428" i="2" s="1"/>
  <c r="X3344" i="2"/>
  <c r="Y3344" i="2" s="1"/>
  <c r="X3254" i="2"/>
  <c r="Y3254" i="2" s="1"/>
  <c r="X3173" i="2"/>
  <c r="Y3173" i="2" s="1"/>
  <c r="X3094" i="2"/>
  <c r="Y3094" i="2" s="1"/>
  <c r="X3016" i="2"/>
  <c r="Y3016" i="2" s="1"/>
  <c r="X2938" i="2"/>
  <c r="Y2938" i="2" s="1"/>
  <c r="X2851" i="2"/>
  <c r="Y2851" i="2" s="1"/>
  <c r="X2779" i="2"/>
  <c r="Y2779" i="2" s="1"/>
  <c r="X2713" i="2"/>
  <c r="Y2713" i="2" s="1"/>
  <c r="X2648" i="2"/>
  <c r="Y2648" i="2" s="1"/>
  <c r="X2580" i="2"/>
  <c r="Y2580" i="2" s="1"/>
  <c r="X2511" i="2"/>
  <c r="Y2511" i="2" s="1"/>
  <c r="X2446" i="2"/>
  <c r="Y2446" i="2" s="1"/>
  <c r="X2378" i="2"/>
  <c r="Y2378" i="2" s="1"/>
  <c r="X2308" i="2"/>
  <c r="Y2308" i="2" s="1"/>
  <c r="X2241" i="2"/>
  <c r="Y2241" i="2" s="1"/>
  <c r="X2173" i="2"/>
  <c r="Y2173" i="2" s="1"/>
  <c r="X2103" i="2"/>
  <c r="Y2103" i="2" s="1"/>
  <c r="X2035" i="2"/>
  <c r="Y2035" i="2" s="1"/>
  <c r="X1967" i="2"/>
  <c r="Y1967" i="2" s="1"/>
  <c r="X1902" i="2"/>
  <c r="Y1902" i="2" s="1"/>
  <c r="X1828" i="2"/>
  <c r="Y1828" i="2" s="1"/>
  <c r="X1758" i="2"/>
  <c r="Y1758" i="2" s="1"/>
  <c r="X1690" i="2"/>
  <c r="Y1690" i="2" s="1"/>
  <c r="X1624" i="2"/>
  <c r="Y1624" i="2" s="1"/>
  <c r="X1556" i="2"/>
  <c r="Y1556" i="2" s="1"/>
  <c r="X1491" i="2"/>
  <c r="Y1491" i="2" s="1"/>
  <c r="X1424" i="2"/>
  <c r="Y1424" i="2" s="1"/>
  <c r="X1360" i="2"/>
  <c r="Y1360" i="2" s="1"/>
  <c r="X1293" i="2"/>
  <c r="Y1293" i="2" s="1"/>
  <c r="X1227" i="2"/>
  <c r="Y1227" i="2" s="1"/>
  <c r="X1154" i="2"/>
  <c r="Y1154" i="2" s="1"/>
  <c r="X1088" i="2"/>
  <c r="Y1088" i="2" s="1"/>
  <c r="X1022" i="2"/>
  <c r="Y1022" i="2" s="1"/>
  <c r="X956" i="2"/>
  <c r="Y956" i="2" s="1"/>
  <c r="X889" i="2"/>
  <c r="Y889" i="2" s="1"/>
  <c r="X819" i="2"/>
  <c r="Y819" i="2" s="1"/>
  <c r="X748" i="2"/>
  <c r="Y748" i="2" s="1"/>
  <c r="X681" i="2"/>
  <c r="Y681" i="2" s="1"/>
  <c r="X616" i="2"/>
  <c r="Y616" i="2" s="1"/>
  <c r="X549" i="2"/>
  <c r="Y549" i="2" s="1"/>
  <c r="X479" i="2"/>
  <c r="Y479" i="2" s="1"/>
  <c r="X414" i="2"/>
  <c r="Y414" i="2" s="1"/>
  <c r="X349" i="2"/>
  <c r="Y349" i="2" s="1"/>
  <c r="X284" i="2"/>
  <c r="Y284" i="2" s="1"/>
  <c r="X215" i="2"/>
  <c r="Y215" i="2" s="1"/>
  <c r="X147" i="2"/>
  <c r="Y147" i="2" s="1"/>
  <c r="X82" i="2"/>
  <c r="Y82" i="2" s="1"/>
  <c r="X15" i="2"/>
  <c r="Y15" i="2" s="1"/>
  <c r="X1378" i="2"/>
  <c r="Y1378" i="2" s="1"/>
  <c r="X1312" i="2"/>
  <c r="Y1312" i="2" s="1"/>
  <c r="X1245" i="2"/>
  <c r="Y1245" i="2" s="1"/>
  <c r="X1173" i="2"/>
  <c r="Y1173" i="2" s="1"/>
  <c r="X1107" i="2"/>
  <c r="Y1107" i="2" s="1"/>
  <c r="X1040" i="2"/>
  <c r="Y1040" i="2" s="1"/>
  <c r="X974" i="2"/>
  <c r="Y974" i="2" s="1"/>
  <c r="X907" i="2"/>
  <c r="Y907" i="2" s="1"/>
  <c r="X837" i="2"/>
  <c r="Y837" i="2" s="1"/>
  <c r="X768" i="2"/>
  <c r="Y768" i="2" s="1"/>
  <c r="X700" i="2"/>
  <c r="Y700" i="2" s="1"/>
  <c r="X634" i="2"/>
  <c r="Y634" i="2" s="1"/>
  <c r="X567" i="2"/>
  <c r="Y567" i="2" s="1"/>
  <c r="X499" i="2"/>
  <c r="Y499" i="2" s="1"/>
  <c r="X433" i="2"/>
  <c r="Y433" i="2" s="1"/>
  <c r="X367" i="2"/>
  <c r="Y367" i="2" s="1"/>
  <c r="X302" i="2"/>
  <c r="Y302" i="2" s="1"/>
  <c r="X235" i="2"/>
  <c r="Y235" i="2" s="1"/>
  <c r="X167" i="2"/>
  <c r="Y167" i="2" s="1"/>
  <c r="X100" i="2"/>
  <c r="Y100" i="2" s="1"/>
  <c r="X34" i="2"/>
  <c r="Y34" i="2" s="1"/>
  <c r="X369" i="2"/>
  <c r="Y369" i="2" s="1"/>
  <c r="X304" i="2"/>
  <c r="Y304" i="2" s="1"/>
  <c r="X237" i="2"/>
  <c r="Y237" i="2" s="1"/>
  <c r="X169" i="2"/>
  <c r="Y169" i="2" s="1"/>
  <c r="X102" i="2"/>
  <c r="Y102" i="2" s="1"/>
  <c r="X36" i="2"/>
  <c r="Y36" i="2" s="1"/>
  <c r="X377" i="2"/>
  <c r="Y377" i="2" s="1"/>
  <c r="X311" i="2"/>
  <c r="Y311" i="2" s="1"/>
  <c r="X246" i="2"/>
  <c r="Y246" i="2" s="1"/>
  <c r="X176" i="2"/>
  <c r="Y176" i="2" s="1"/>
  <c r="X109" i="2"/>
  <c r="Y109" i="2" s="1"/>
  <c r="X43" i="2"/>
  <c r="Y43" i="2" s="1"/>
  <c r="X4324" i="2"/>
  <c r="Y4324" i="2" s="1"/>
  <c r="X4054" i="2"/>
  <c r="Y4054" i="2" s="1"/>
  <c r="X3784" i="2"/>
  <c r="Y3784" i="2" s="1"/>
  <c r="X3519" i="2"/>
  <c r="Y3519" i="2" s="1"/>
  <c r="X3252" i="2"/>
  <c r="Y3252" i="2" s="1"/>
  <c r="X2980" i="2"/>
  <c r="Y2980" i="2" s="1"/>
  <c r="X2744" i="2"/>
  <c r="Y2744" i="2" s="1"/>
  <c r="X2612" i="2"/>
  <c r="Y2612" i="2" s="1"/>
  <c r="X2476" i="2"/>
  <c r="Y2476" i="2" s="1"/>
  <c r="X2341" i="2"/>
  <c r="Y2341" i="2" s="1"/>
  <c r="X2207" i="2"/>
  <c r="Y2207" i="2" s="1"/>
  <c r="X2067" i="2"/>
  <c r="Y2067" i="2" s="1"/>
  <c r="X1933" i="2"/>
  <c r="Y1933" i="2" s="1"/>
  <c r="X1792" i="2"/>
  <c r="Y1792" i="2" s="1"/>
  <c r="X1656" i="2"/>
  <c r="Y1656" i="2" s="1"/>
  <c r="X1521" i="2"/>
  <c r="Y1521" i="2" s="1"/>
  <c r="X925" i="2"/>
  <c r="Y925" i="2" s="1"/>
  <c r="X787" i="2"/>
  <c r="Y787" i="2" s="1"/>
  <c r="X651" i="2"/>
  <c r="Y651" i="2" s="1"/>
  <c r="X519" i="2"/>
  <c r="Y519" i="2" s="1"/>
  <c r="X4282" i="2"/>
  <c r="Y4282" i="2" s="1"/>
  <c r="X4149" i="2"/>
  <c r="Y4149" i="2" s="1"/>
  <c r="X4014" i="2"/>
  <c r="Y4014" i="2" s="1"/>
  <c r="X3880" i="2"/>
  <c r="Y3880" i="2" s="1"/>
  <c r="X3746" i="2"/>
  <c r="Y3746" i="2" s="1"/>
  <c r="X3611" i="2"/>
  <c r="Y3611" i="2" s="1"/>
  <c r="X3512" i="2"/>
  <c r="Y3512" i="2" s="1"/>
  <c r="X3420" i="2"/>
  <c r="Y3420" i="2" s="1"/>
  <c r="X3327" i="2"/>
  <c r="Y3327" i="2" s="1"/>
  <c r="X3246" i="2"/>
  <c r="Y3246" i="2" s="1"/>
  <c r="X3163" i="2"/>
  <c r="Y3163" i="2" s="1"/>
  <c r="X3086" i="2"/>
  <c r="Y3086" i="2" s="1"/>
  <c r="X3006" i="2"/>
  <c r="Y3006" i="2" s="1"/>
  <c r="X2922" i="2"/>
  <c r="Y2922" i="2" s="1"/>
  <c r="X2843" i="2"/>
  <c r="Y2843" i="2" s="1"/>
  <c r="X2771" i="2"/>
  <c r="Y2771" i="2" s="1"/>
  <c r="X2705" i="2"/>
  <c r="Y2705" i="2" s="1"/>
  <c r="X2640" i="2"/>
  <c r="Y2640" i="2" s="1"/>
  <c r="X2572" i="2"/>
  <c r="Y2572" i="2" s="1"/>
  <c r="X2502" i="2"/>
  <c r="Y2502" i="2" s="1"/>
  <c r="X2437" i="2"/>
  <c r="Y2437" i="2" s="1"/>
  <c r="X2369" i="2"/>
  <c r="Y2369" i="2" s="1"/>
  <c r="X2299" i="2"/>
  <c r="Y2299" i="2" s="1"/>
  <c r="X2233" i="2"/>
  <c r="Y2233" i="2" s="1"/>
  <c r="X2164" i="2"/>
  <c r="Y2164" i="2" s="1"/>
  <c r="X2095" i="2"/>
  <c r="Y2095" i="2" s="1"/>
  <c r="X2027" i="2"/>
  <c r="Y2027" i="2" s="1"/>
  <c r="X1959" i="2"/>
  <c r="Y1959" i="2" s="1"/>
  <c r="X1893" i="2"/>
  <c r="Y1893" i="2" s="1"/>
  <c r="X1820" i="2"/>
  <c r="Y1820" i="2" s="1"/>
  <c r="X1750" i="2"/>
  <c r="Y1750" i="2" s="1"/>
  <c r="X1682" i="2"/>
  <c r="Y1682" i="2" s="1"/>
  <c r="X1616" i="2"/>
  <c r="Y1616" i="2" s="1"/>
  <c r="X1548" i="2"/>
  <c r="Y1548" i="2" s="1"/>
  <c r="X1482" i="2"/>
  <c r="Y1482" i="2" s="1"/>
  <c r="X1416" i="2"/>
  <c r="Y1416" i="2" s="1"/>
  <c r="X1352" i="2"/>
  <c r="Y1352" i="2" s="1"/>
  <c r="X1285" i="2"/>
  <c r="Y1285" i="2" s="1"/>
  <c r="X1219" i="2"/>
  <c r="Y1219" i="2" s="1"/>
  <c r="X1146" i="2"/>
  <c r="Y1146" i="2" s="1"/>
  <c r="X1080" i="2"/>
  <c r="Y1080" i="2" s="1"/>
  <c r="X1014" i="2"/>
  <c r="Y1014" i="2" s="1"/>
  <c r="X947" i="2"/>
  <c r="Y947" i="2" s="1"/>
  <c r="X880" i="2"/>
  <c r="Y880" i="2" s="1"/>
  <c r="X808" i="2"/>
  <c r="Y808" i="2" s="1"/>
  <c r="X740" i="2"/>
  <c r="Y740" i="2" s="1"/>
  <c r="X673" i="2"/>
  <c r="Y673" i="2" s="1"/>
  <c r="X608" i="2"/>
  <c r="Y608" i="2" s="1"/>
  <c r="X541" i="2"/>
  <c r="Y541" i="2" s="1"/>
  <c r="X471" i="2"/>
  <c r="Y471" i="2" s="1"/>
  <c r="X406" i="2"/>
  <c r="Y406" i="2" s="1"/>
  <c r="X341" i="2"/>
  <c r="Y341" i="2" s="1"/>
  <c r="X276" i="2"/>
  <c r="Y276" i="2" s="1"/>
  <c r="X207" i="2"/>
  <c r="Y207" i="2" s="1"/>
  <c r="X139" i="2"/>
  <c r="Y139" i="2" s="1"/>
  <c r="X74" i="2"/>
  <c r="Y74" i="2" s="1"/>
  <c r="X7" i="2"/>
  <c r="Y7" i="2" s="1"/>
  <c r="X1370" i="2"/>
  <c r="Y1370" i="2" s="1"/>
  <c r="X1303" i="2"/>
  <c r="Y1303" i="2" s="1"/>
  <c r="X1237" i="2"/>
  <c r="Y1237" i="2" s="1"/>
  <c r="X1164" i="2"/>
  <c r="Y1164" i="2" s="1"/>
  <c r="X1099" i="2"/>
  <c r="Y1099" i="2" s="1"/>
  <c r="X1032" i="2"/>
  <c r="Y1032" i="2" s="1"/>
  <c r="X966" i="2"/>
  <c r="Y966" i="2" s="1"/>
  <c r="X899" i="2"/>
  <c r="Y899" i="2" s="1"/>
  <c r="X829" i="2"/>
  <c r="Y829" i="2" s="1"/>
  <c r="X758" i="2"/>
  <c r="Y758" i="2" s="1"/>
  <c r="X691" i="2"/>
  <c r="Y691" i="2" s="1"/>
  <c r="X626" i="2"/>
  <c r="Y626" i="2" s="1"/>
  <c r="X559" i="2"/>
  <c r="Y559" i="2" s="1"/>
  <c r="X491" i="2"/>
  <c r="Y491" i="2" s="1"/>
  <c r="X424" i="2"/>
  <c r="Y424" i="2" s="1"/>
  <c r="X359" i="2"/>
  <c r="Y359" i="2" s="1"/>
  <c r="X294" i="2"/>
  <c r="Y294" i="2" s="1"/>
  <c r="X227" i="2"/>
  <c r="Y227" i="2" s="1"/>
  <c r="X158" i="2"/>
  <c r="Y158" i="2" s="1"/>
  <c r="X92" i="2"/>
  <c r="Y92" i="2" s="1"/>
  <c r="X25" i="2"/>
  <c r="Y25" i="2" s="1"/>
  <c r="X361" i="2"/>
  <c r="Y361" i="2" s="1"/>
  <c r="X296" i="2"/>
  <c r="Y296" i="2" s="1"/>
  <c r="X229" i="2"/>
  <c r="Y229" i="2" s="1"/>
  <c r="X160" i="2"/>
  <c r="Y160" i="2" s="1"/>
  <c r="X94" i="2"/>
  <c r="Y94" i="2" s="1"/>
  <c r="X27" i="2"/>
  <c r="Y27" i="2" s="1"/>
  <c r="X368" i="2"/>
  <c r="Y368" i="2" s="1"/>
  <c r="X303" i="2"/>
  <c r="Y303" i="2" s="1"/>
  <c r="X236" i="2"/>
  <c r="Y236" i="2" s="1"/>
  <c r="X168" i="2"/>
  <c r="Y168" i="2" s="1"/>
  <c r="X101" i="2"/>
  <c r="Y101" i="2" s="1"/>
  <c r="X35" i="2"/>
  <c r="Y35" i="2" s="1"/>
  <c r="X4288" i="2"/>
  <c r="Y4288" i="2" s="1"/>
  <c r="X4022" i="2"/>
  <c r="Y4022" i="2" s="1"/>
  <c r="X3752" i="2"/>
  <c r="Y3752" i="2" s="1"/>
  <c r="X3486" i="2"/>
  <c r="Y3486" i="2" s="1"/>
  <c r="X3219" i="2"/>
  <c r="Y3219" i="2" s="1"/>
  <c r="X2944" i="2"/>
  <c r="Y2944" i="2" s="1"/>
  <c r="X2719" i="2"/>
  <c r="Y2719" i="2" s="1"/>
  <c r="X2586" i="2"/>
  <c r="Y2586" i="2" s="1"/>
  <c r="X2452" i="2"/>
  <c r="Y2452" i="2" s="1"/>
  <c r="X2314" i="2"/>
  <c r="Y2314" i="2" s="1"/>
  <c r="X2180" i="2"/>
  <c r="Y2180" i="2" s="1"/>
  <c r="X2042" i="2"/>
  <c r="Y2042" i="2" s="1"/>
  <c r="X1909" i="2"/>
  <c r="Y1909" i="2" s="1"/>
  <c r="X1764" i="2"/>
  <c r="Y1764" i="2" s="1"/>
  <c r="X1630" i="2"/>
  <c r="Y1630" i="2" s="1"/>
  <c r="X1497" i="2"/>
  <c r="Y1497" i="2" s="1"/>
  <c r="X900" i="2"/>
  <c r="Y900" i="2" s="1"/>
  <c r="X759" i="2"/>
  <c r="Y759" i="2" s="1"/>
  <c r="X627" i="2"/>
  <c r="Y627" i="2" s="1"/>
  <c r="X492" i="2"/>
  <c r="Y492" i="2" s="1"/>
  <c r="X4255" i="2"/>
  <c r="Y4255" i="2" s="1"/>
  <c r="X4124" i="2"/>
  <c r="Y4124" i="2" s="1"/>
  <c r="X3990" i="2"/>
  <c r="Y3990" i="2" s="1"/>
  <c r="X3855" i="2"/>
  <c r="Y3855" i="2" s="1"/>
  <c r="X3720" i="2"/>
  <c r="Y3720" i="2" s="1"/>
  <c r="X3587" i="2"/>
  <c r="Y3587" i="2" s="1"/>
  <c r="X3496" i="2"/>
  <c r="Y3496" i="2" s="1"/>
  <c r="X3412" i="2"/>
  <c r="Y3412" i="2" s="1"/>
  <c r="X3319" i="2"/>
  <c r="Y3319" i="2" s="1"/>
  <c r="X3229" i="2"/>
  <c r="Y3229" i="2" s="1"/>
  <c r="X3155" i="2"/>
  <c r="Y3155" i="2" s="1"/>
  <c r="X3077" i="2"/>
  <c r="Y3077" i="2" s="1"/>
  <c r="X2990" i="2"/>
  <c r="Y2990" i="2" s="1"/>
  <c r="X2914" i="2"/>
  <c r="Y2914" i="2" s="1"/>
  <c r="X2835" i="2"/>
  <c r="Y2835" i="2" s="1"/>
  <c r="X2763" i="2"/>
  <c r="Y2763" i="2" s="1"/>
  <c r="X2697" i="2"/>
  <c r="Y2697" i="2" s="1"/>
  <c r="X2631" i="2"/>
  <c r="Y2631" i="2" s="1"/>
  <c r="X2564" i="2"/>
  <c r="Y2564" i="2" s="1"/>
  <c r="X2494" i="2"/>
  <c r="Y2494" i="2" s="1"/>
  <c r="X2429" i="2"/>
  <c r="Y2429" i="2" s="1"/>
  <c r="X2361" i="2"/>
  <c r="Y2361" i="2" s="1"/>
  <c r="X2291" i="2"/>
  <c r="Y2291" i="2" s="1"/>
  <c r="X2225" i="2"/>
  <c r="Y2225" i="2" s="1"/>
  <c r="X2154" i="2"/>
  <c r="Y2154" i="2" s="1"/>
  <c r="X2086" i="2"/>
  <c r="Y2086" i="2" s="1"/>
  <c r="X2018" i="2"/>
  <c r="Y2018" i="2" s="1"/>
  <c r="X1951" i="2"/>
  <c r="Y1951" i="2" s="1"/>
  <c r="X1884" i="2"/>
  <c r="Y1884" i="2" s="1"/>
  <c r="X1812" i="2"/>
  <c r="Y1812" i="2" s="1"/>
  <c r="X1741" i="2"/>
  <c r="Y1741" i="2" s="1"/>
  <c r="X1674" i="2"/>
  <c r="Y1674" i="2" s="1"/>
  <c r="X1607" i="2"/>
  <c r="Y1607" i="2" s="1"/>
  <c r="X1540" i="2"/>
  <c r="Y1540" i="2" s="1"/>
  <c r="X1474" i="2"/>
  <c r="Y1474" i="2" s="1"/>
  <c r="X1408" i="2"/>
  <c r="Y1408" i="2" s="1"/>
  <c r="X1343" i="2"/>
  <c r="Y1343" i="2" s="1"/>
  <c r="X1277" i="2"/>
  <c r="Y1277" i="2" s="1"/>
  <c r="X1209" i="2"/>
  <c r="Y1209" i="2" s="1"/>
  <c r="X1138" i="2"/>
  <c r="Y1138" i="2" s="1"/>
  <c r="X1071" i="2"/>
  <c r="Y1071" i="2" s="1"/>
  <c r="X1006" i="2"/>
  <c r="Y1006" i="2" s="1"/>
  <c r="X939" i="2"/>
  <c r="Y939" i="2" s="1"/>
  <c r="X871" i="2"/>
  <c r="Y871" i="2" s="1"/>
  <c r="X800" i="2"/>
  <c r="Y800" i="2" s="1"/>
  <c r="X731" i="2"/>
  <c r="Y731" i="2" s="1"/>
  <c r="X665" i="2"/>
  <c r="Y665" i="2" s="1"/>
  <c r="X598" i="2"/>
  <c r="Y598" i="2" s="1"/>
  <c r="X533" i="2"/>
  <c r="Y533" i="2" s="1"/>
  <c r="X463" i="2"/>
  <c r="Y463" i="2" s="1"/>
  <c r="X398" i="2"/>
  <c r="Y398" i="2" s="1"/>
  <c r="X333" i="2"/>
  <c r="Y333" i="2" s="1"/>
  <c r="X268" i="2"/>
  <c r="Y268" i="2" s="1"/>
  <c r="X198" i="2"/>
  <c r="Y198" i="2" s="1"/>
  <c r="X130" i="2"/>
  <c r="Y130" i="2" s="1"/>
  <c r="X66" i="2"/>
  <c r="Y66" i="2" s="1"/>
  <c r="X1426" i="2"/>
  <c r="Y1426" i="2" s="1"/>
  <c r="X1362" i="2"/>
  <c r="Y1362" i="2" s="1"/>
  <c r="X1295" i="2"/>
  <c r="Y1295" i="2" s="1"/>
  <c r="X1229" i="2"/>
  <c r="Y1229" i="2" s="1"/>
  <c r="X1156" i="2"/>
  <c r="Y1156" i="2" s="1"/>
  <c r="X1091" i="2"/>
  <c r="Y1091" i="2" s="1"/>
  <c r="X1024" i="2"/>
  <c r="Y1024" i="2" s="1"/>
  <c r="X958" i="2"/>
  <c r="Y958" i="2" s="1"/>
  <c r="X891" i="2"/>
  <c r="Y891" i="2" s="1"/>
  <c r="X821" i="2"/>
  <c r="Y821" i="2" s="1"/>
  <c r="X750" i="2"/>
  <c r="Y750" i="2" s="1"/>
  <c r="X683" i="2"/>
  <c r="Y683" i="2" s="1"/>
  <c r="X618" i="2"/>
  <c r="Y618" i="2" s="1"/>
  <c r="X551" i="2"/>
  <c r="Y551" i="2" s="1"/>
  <c r="X483" i="2"/>
  <c r="Y483" i="2" s="1"/>
  <c r="X416" i="2"/>
  <c r="Y416" i="2" s="1"/>
  <c r="X351" i="2"/>
  <c r="Y351" i="2" s="1"/>
  <c r="X286" i="2"/>
  <c r="Y286" i="2" s="1"/>
  <c r="X217" i="2"/>
  <c r="Y217" i="2" s="1"/>
  <c r="X149" i="2"/>
  <c r="Y149" i="2" s="1"/>
  <c r="X84" i="2"/>
  <c r="Y84" i="2" s="1"/>
  <c r="X17" i="2"/>
  <c r="Y17" i="2" s="1"/>
  <c r="X353" i="2"/>
  <c r="Y353" i="2" s="1"/>
  <c r="X288" i="2"/>
  <c r="Y288" i="2" s="1"/>
  <c r="X220" i="2"/>
  <c r="Y220" i="2" s="1"/>
  <c r="X151" i="2"/>
  <c r="Y151" i="2" s="1"/>
  <c r="X86" i="2"/>
  <c r="Y86" i="2" s="1"/>
  <c r="X19" i="2"/>
  <c r="Y19" i="2" s="1"/>
  <c r="X360" i="2"/>
  <c r="Y360" i="2" s="1"/>
  <c r="X295" i="2"/>
  <c r="Y295" i="2" s="1"/>
  <c r="X228" i="2"/>
  <c r="Y228" i="2" s="1"/>
  <c r="X159" i="2"/>
  <c r="Y159" i="2" s="1"/>
  <c r="X93" i="2"/>
  <c r="Y93" i="2" s="1"/>
  <c r="X26" i="2"/>
  <c r="Y26" i="2" s="1"/>
  <c r="X4253" i="2"/>
  <c r="Y4253" i="2" s="1"/>
  <c r="X3988" i="2"/>
  <c r="Y3988" i="2" s="1"/>
  <c r="X3717" i="2"/>
  <c r="Y3717" i="2" s="1"/>
  <c r="X3451" i="2"/>
  <c r="Y3451" i="2" s="1"/>
  <c r="X3187" i="2"/>
  <c r="Y3187" i="2" s="1"/>
  <c r="X2912" i="2"/>
  <c r="Y2912" i="2" s="1"/>
  <c r="X2711" i="2"/>
  <c r="Y2711" i="2" s="1"/>
  <c r="X2578" i="2"/>
  <c r="Y2578" i="2" s="1"/>
  <c r="X2444" i="2"/>
  <c r="Y2444" i="2" s="1"/>
  <c r="X2306" i="2"/>
  <c r="Y2306" i="2" s="1"/>
  <c r="X2170" i="2"/>
  <c r="Y2170" i="2" s="1"/>
  <c r="X2033" i="2"/>
  <c r="Y2033" i="2" s="1"/>
  <c r="X1900" i="2"/>
  <c r="Y1900" i="2" s="1"/>
  <c r="X1756" i="2"/>
  <c r="Y1756" i="2" s="1"/>
  <c r="X1622" i="2"/>
  <c r="Y1622" i="2" s="1"/>
  <c r="X1488" i="2"/>
  <c r="Y1488" i="2" s="1"/>
  <c r="X892" i="2"/>
  <c r="Y892" i="2" s="1"/>
  <c r="X751" i="2"/>
  <c r="Y751" i="2" s="1"/>
  <c r="X619" i="2"/>
  <c r="Y619" i="2" s="1"/>
  <c r="X484" i="2"/>
  <c r="Y484" i="2" s="1"/>
  <c r="X4247" i="2"/>
  <c r="Y4247" i="2" s="1"/>
  <c r="X4116" i="2"/>
  <c r="Y4116" i="2" s="1"/>
  <c r="X3982" i="2"/>
  <c r="Y3982" i="2" s="1"/>
  <c r="X3846" i="2"/>
  <c r="Y3846" i="2" s="1"/>
  <c r="X3711" i="2"/>
  <c r="Y3711" i="2" s="1"/>
  <c r="X3578" i="2"/>
  <c r="Y3578" i="2" s="1"/>
  <c r="X3488" i="2"/>
  <c r="Y3488" i="2" s="1"/>
  <c r="X3396" i="2"/>
  <c r="Y3396" i="2" s="1"/>
  <c r="X3311" i="2"/>
  <c r="Y3311" i="2" s="1"/>
  <c r="X3221" i="2"/>
  <c r="Y3221" i="2" s="1"/>
  <c r="X3147" i="2"/>
  <c r="Y3147" i="2" s="1"/>
  <c r="X3060" i="2"/>
  <c r="Y3060" i="2" s="1"/>
  <c r="X2982" i="2"/>
  <c r="Y2982" i="2" s="1"/>
  <c r="X2906" i="2"/>
  <c r="Y2906" i="2" s="1"/>
  <c r="X2827" i="2"/>
  <c r="Y2827" i="2" s="1"/>
  <c r="X2755" i="2"/>
  <c r="Y2755" i="2" s="1"/>
  <c r="X2689" i="2"/>
  <c r="Y2689" i="2" s="1"/>
  <c r="X2622" i="2"/>
  <c r="Y2622" i="2" s="1"/>
  <c r="X2555" i="2"/>
  <c r="Y2555" i="2" s="1"/>
  <c r="X2486" i="2"/>
  <c r="Y2486" i="2" s="1"/>
  <c r="X2420" i="2"/>
  <c r="Y2420" i="2" s="1"/>
  <c r="X2352" i="2"/>
  <c r="Y2352" i="2" s="1"/>
  <c r="X2283" i="2"/>
  <c r="Y2283" i="2" s="1"/>
  <c r="X2217" i="2"/>
  <c r="Y2217" i="2" s="1"/>
  <c r="X2146" i="2"/>
  <c r="Y2146" i="2" s="1"/>
  <c r="X2078" i="2"/>
  <c r="Y2078" i="2" s="1"/>
  <c r="X2010" i="2"/>
  <c r="Y2010" i="2" s="1"/>
  <c r="X1943" i="2"/>
  <c r="Y1943" i="2" s="1"/>
  <c r="X1875" i="2"/>
  <c r="Y1875" i="2" s="1"/>
  <c r="X1803" i="2"/>
  <c r="Y1803" i="2" s="1"/>
  <c r="X1733" i="2"/>
  <c r="Y1733" i="2" s="1"/>
  <c r="X1666" i="2"/>
  <c r="Y1666" i="2" s="1"/>
  <c r="X1599" i="2"/>
  <c r="Y1599" i="2" s="1"/>
  <c r="X1532" i="2"/>
  <c r="Y1532" i="2" s="1"/>
  <c r="X1466" i="2"/>
  <c r="Y1466" i="2" s="1"/>
  <c r="X1400" i="2"/>
  <c r="Y1400" i="2" s="1"/>
  <c r="X1335" i="2"/>
  <c r="Y1335" i="2" s="1"/>
  <c r="X1269" i="2"/>
  <c r="Y1269" i="2" s="1"/>
  <c r="X1200" i="2"/>
  <c r="Y1200" i="2" s="1"/>
  <c r="X1130" i="2"/>
  <c r="Y1130" i="2" s="1"/>
  <c r="X1063" i="2"/>
  <c r="Y1063" i="2" s="1"/>
  <c r="X996" i="2"/>
  <c r="Y996" i="2" s="1"/>
  <c r="X931" i="2"/>
  <c r="Y931" i="2" s="1"/>
  <c r="X862" i="2"/>
  <c r="Y862" i="2" s="1"/>
  <c r="X792" i="2"/>
  <c r="Y792" i="2" s="1"/>
  <c r="X723" i="2"/>
  <c r="Y723" i="2" s="1"/>
  <c r="X656" i="2"/>
  <c r="Y656" i="2" s="1"/>
  <c r="X590" i="2"/>
  <c r="Y590" i="2" s="1"/>
  <c r="X524" i="2"/>
  <c r="Y524" i="2" s="1"/>
  <c r="X455" i="2"/>
  <c r="Y455" i="2" s="1"/>
  <c r="X390" i="2"/>
  <c r="Y390" i="2" s="1"/>
  <c r="X325" i="2"/>
  <c r="Y325" i="2" s="1"/>
  <c r="X259" i="2"/>
  <c r="Y259" i="2" s="1"/>
  <c r="X190" i="2"/>
  <c r="Y190" i="2" s="1"/>
  <c r="X122" i="2"/>
  <c r="Y122" i="2" s="1"/>
  <c r="X57" i="2"/>
  <c r="Y57" i="2" s="1"/>
  <c r="X1418" i="2"/>
  <c r="Y1418" i="2" s="1"/>
  <c r="X1354" i="2"/>
  <c r="Y1354" i="2" s="1"/>
  <c r="X1287" i="2"/>
  <c r="Y1287" i="2" s="1"/>
  <c r="X1221" i="2"/>
  <c r="Y1221" i="2" s="1"/>
  <c r="X1148" i="2"/>
  <c r="Y1148" i="2" s="1"/>
  <c r="X1082" i="2"/>
  <c r="Y1082" i="2" s="1"/>
  <c r="X1016" i="2"/>
  <c r="Y1016" i="2" s="1"/>
  <c r="X949" i="2"/>
  <c r="Y949" i="2" s="1"/>
  <c r="X883" i="2"/>
  <c r="Y883" i="2" s="1"/>
  <c r="X810" i="2"/>
  <c r="Y810" i="2" s="1"/>
  <c r="X742" i="2"/>
  <c r="Y742" i="2" s="1"/>
  <c r="X675" i="2"/>
  <c r="Y675" i="2" s="1"/>
  <c r="X610" i="2"/>
  <c r="Y610" i="2" s="1"/>
  <c r="X543" i="2"/>
  <c r="Y543" i="2" s="1"/>
  <c r="X473" i="2"/>
  <c r="Y473" i="2" s="1"/>
  <c r="X408" i="2"/>
  <c r="Y408" i="2" s="1"/>
  <c r="X343" i="2"/>
  <c r="Y343" i="2" s="1"/>
  <c r="X278" i="2"/>
  <c r="Y278" i="2" s="1"/>
  <c r="X209" i="2"/>
  <c r="Y209" i="2" s="1"/>
  <c r="X141" i="2"/>
  <c r="Y141" i="2" s="1"/>
  <c r="X76" i="2"/>
  <c r="Y76" i="2" s="1"/>
  <c r="X9" i="2"/>
  <c r="Y9" i="2" s="1"/>
  <c r="X345" i="2"/>
  <c r="Y345" i="2" s="1"/>
  <c r="X280" i="2"/>
  <c r="Y280" i="2" s="1"/>
  <c r="X211" i="2"/>
  <c r="Y211" i="2" s="1"/>
  <c r="X143" i="2"/>
  <c r="Y143" i="2" s="1"/>
  <c r="X78" i="2"/>
  <c r="Y78" i="2" s="1"/>
  <c r="X11" i="2"/>
  <c r="Y11" i="2" s="1"/>
  <c r="X352" i="2"/>
  <c r="Y352" i="2" s="1"/>
  <c r="X287" i="2"/>
  <c r="Y287" i="2" s="1"/>
  <c r="X218" i="2"/>
  <c r="Y218" i="2" s="1"/>
  <c r="X150" i="2"/>
  <c r="Y150" i="2" s="1"/>
  <c r="X85" i="2"/>
  <c r="Y85" i="2" s="1"/>
  <c r="X18" i="2"/>
  <c r="Y18" i="2" s="1"/>
  <c r="X4220" i="2"/>
  <c r="Y4220" i="2" s="1"/>
  <c r="X3953" i="2"/>
  <c r="Y3953" i="2" s="1"/>
  <c r="X3685" i="2"/>
  <c r="Y3685" i="2" s="1"/>
  <c r="X3418" i="2"/>
  <c r="Y3418" i="2" s="1"/>
  <c r="X3153" i="2"/>
  <c r="Y3153" i="2" s="1"/>
  <c r="X2875" i="2"/>
  <c r="Y2875" i="2" s="1"/>
  <c r="X2687" i="2"/>
  <c r="Y2687" i="2" s="1"/>
  <c r="X2553" i="2"/>
  <c r="Y2553" i="2" s="1"/>
  <c r="X2418" i="2"/>
  <c r="Y2418" i="2" s="1"/>
  <c r="X2281" i="2"/>
  <c r="Y2281" i="2" s="1"/>
  <c r="X2143" i="2"/>
  <c r="Y2143" i="2" s="1"/>
  <c r="X2007" i="2"/>
  <c r="Y2007" i="2" s="1"/>
  <c r="X1873" i="2"/>
  <c r="Y1873" i="2" s="1"/>
  <c r="X1731" i="2"/>
  <c r="Y1731" i="2" s="1"/>
  <c r="X1597" i="2"/>
  <c r="Y1597" i="2" s="1"/>
  <c r="X1464" i="2"/>
  <c r="Y1464" i="2" s="1"/>
  <c r="X865" i="2"/>
  <c r="Y865" i="2" s="1"/>
  <c r="X726" i="2"/>
  <c r="Y726" i="2" s="1"/>
  <c r="X593" i="2"/>
  <c r="Y593" i="2" s="1"/>
  <c r="X458" i="2"/>
  <c r="Y458" i="2" s="1"/>
  <c r="X4223" i="2"/>
  <c r="Y4223" i="2" s="1"/>
  <c r="X4091" i="2"/>
  <c r="Y4091" i="2" s="1"/>
  <c r="X3955" i="2"/>
  <c r="Y3955" i="2" s="1"/>
  <c r="X3820" i="2"/>
  <c r="Y3820" i="2" s="1"/>
  <c r="X3687" i="2"/>
  <c r="Y3687" i="2" s="1"/>
  <c r="X3562" i="2"/>
  <c r="Y3562" i="2" s="1"/>
  <c r="X3479" i="2"/>
  <c r="Y3479" i="2" s="1"/>
  <c r="X3387" i="2"/>
  <c r="Y3387" i="2" s="1"/>
  <c r="X3295" i="2"/>
  <c r="Y3295" i="2" s="1"/>
  <c r="X3213" i="2"/>
  <c r="Y3213" i="2" s="1"/>
  <c r="X3129" i="2"/>
  <c r="Y3129" i="2" s="1"/>
  <c r="X3051" i="2"/>
  <c r="Y3051" i="2" s="1"/>
  <c r="X2973" i="2"/>
  <c r="Y2973" i="2" s="1"/>
  <c r="X2896" i="2"/>
  <c r="Y2896" i="2" s="1"/>
  <c r="X2819" i="2"/>
  <c r="Y2819" i="2" s="1"/>
  <c r="X2746" i="2"/>
  <c r="Y2746" i="2" s="1"/>
  <c r="X2681" i="2"/>
  <c r="Y2681" i="2" s="1"/>
  <c r="X2614" i="2"/>
  <c r="Y2614" i="2" s="1"/>
  <c r="X2546" i="2"/>
  <c r="Y2546" i="2" s="1"/>
  <c r="X2478" i="2"/>
  <c r="Y2478" i="2" s="1"/>
  <c r="X2412" i="2"/>
  <c r="Y2412" i="2" s="1"/>
  <c r="X2344" i="2"/>
  <c r="Y2344" i="2" s="1"/>
  <c r="X2273" i="2"/>
  <c r="Y2273" i="2" s="1"/>
  <c r="X2209" i="2"/>
  <c r="Y2209" i="2" s="1"/>
  <c r="X2136" i="2"/>
  <c r="Y2136" i="2" s="1"/>
  <c r="X2069" i="2"/>
  <c r="Y2069" i="2" s="1"/>
  <c r="X2001" i="2"/>
  <c r="Y2001" i="2" s="1"/>
  <c r="X1935" i="2"/>
  <c r="Y1935" i="2" s="1"/>
  <c r="X1867" i="2"/>
  <c r="Y1867" i="2" s="1"/>
  <c r="X1794" i="2"/>
  <c r="Y1794" i="2" s="1"/>
  <c r="X1724" i="2"/>
  <c r="Y1724" i="2" s="1"/>
  <c r="X1658" i="2"/>
  <c r="Y1658" i="2" s="1"/>
  <c r="X1591" i="2"/>
  <c r="Y1591" i="2" s="1"/>
  <c r="X1524" i="2"/>
  <c r="Y1524" i="2" s="1"/>
  <c r="X1458" i="2"/>
  <c r="Y1458" i="2" s="1"/>
  <c r="X1392" i="2"/>
  <c r="Y1392" i="2" s="1"/>
  <c r="X1326" i="2"/>
  <c r="Y1326" i="2" s="1"/>
  <c r="X1260" i="2"/>
  <c r="Y1260" i="2" s="1"/>
  <c r="X1189" i="2"/>
  <c r="Y1189" i="2" s="1"/>
  <c r="X1122" i="2"/>
  <c r="Y1122" i="2" s="1"/>
  <c r="X1055" i="2"/>
  <c r="Y1055" i="2" s="1"/>
  <c r="X988" i="2"/>
  <c r="Y988" i="2" s="1"/>
  <c r="X922" i="2"/>
  <c r="Y922" i="2" s="1"/>
  <c r="X852" i="2"/>
  <c r="Y852" i="2" s="1"/>
  <c r="X783" i="2"/>
  <c r="Y783" i="2" s="1"/>
  <c r="X715" i="2"/>
  <c r="Y715" i="2" s="1"/>
  <c r="X648" i="2"/>
  <c r="Y648" i="2" s="1"/>
  <c r="X581" i="2"/>
  <c r="Y581" i="2" s="1"/>
  <c r="X516" i="2"/>
  <c r="Y516" i="2" s="1"/>
  <c r="X447" i="2"/>
  <c r="Y447" i="2" s="1"/>
  <c r="X382" i="2"/>
  <c r="Y382" i="2" s="1"/>
  <c r="X316" i="2"/>
  <c r="Y316" i="2" s="1"/>
  <c r="X251" i="2"/>
  <c r="Y251" i="2" s="1"/>
  <c r="X181" i="2"/>
  <c r="Y181" i="2" s="1"/>
  <c r="X114" i="2"/>
  <c r="Y114" i="2" s="1"/>
  <c r="X48" i="2"/>
  <c r="Y48" i="2" s="1"/>
  <c r="X1410" i="2"/>
  <c r="Y1410" i="2" s="1"/>
  <c r="X1346" i="2"/>
  <c r="Y1346" i="2" s="1"/>
  <c r="X1279" i="2"/>
  <c r="Y1279" i="2" s="1"/>
  <c r="X1211" i="2"/>
  <c r="Y1211" i="2" s="1"/>
  <c r="X1140" i="2"/>
  <c r="Y1140" i="2" s="1"/>
  <c r="X1074" i="2"/>
  <c r="Y1074" i="2" s="1"/>
  <c r="X1008" i="2"/>
  <c r="Y1008" i="2" s="1"/>
  <c r="X941" i="2"/>
  <c r="Y941" i="2" s="1"/>
  <c r="X874" i="2"/>
  <c r="Y874" i="2" s="1"/>
  <c r="X802" i="2"/>
  <c r="Y802" i="2" s="1"/>
  <c r="X733" i="2"/>
  <c r="Y733" i="2" s="1"/>
  <c r="X667" i="2"/>
  <c r="Y667" i="2" s="1"/>
  <c r="X601" i="2"/>
  <c r="Y601" i="2" s="1"/>
  <c r="X535" i="2"/>
  <c r="Y535" i="2" s="1"/>
  <c r="X465" i="2"/>
  <c r="Y465" i="2" s="1"/>
  <c r="X400" i="2"/>
  <c r="Y400" i="2" s="1"/>
  <c r="X335" i="2"/>
  <c r="Y335" i="2" s="1"/>
  <c r="X270" i="2"/>
  <c r="Y270" i="2" s="1"/>
  <c r="X200" i="2"/>
  <c r="Y200" i="2" s="1"/>
  <c r="X132" i="2"/>
  <c r="Y132" i="2" s="1"/>
  <c r="X68" i="2"/>
  <c r="Y68" i="2" s="1"/>
  <c r="X402" i="2"/>
  <c r="Y402" i="2" s="1"/>
  <c r="X337" i="2"/>
  <c r="Y337" i="2" s="1"/>
  <c r="X272" i="2"/>
  <c r="Y272" i="2" s="1"/>
  <c r="X202" i="2"/>
  <c r="Y202" i="2" s="1"/>
  <c r="X134" i="2"/>
  <c r="Y134" i="2" s="1"/>
  <c r="X70" i="2"/>
  <c r="Y70" i="2" s="1"/>
  <c r="X3" i="2"/>
  <c r="Y3" i="2" s="1"/>
  <c r="X344" i="2"/>
  <c r="Y344" i="2" s="1"/>
  <c r="X279" i="2"/>
  <c r="Y279" i="2" s="1"/>
  <c r="X210" i="2"/>
  <c r="Y210" i="2" s="1"/>
  <c r="X142" i="2"/>
  <c r="Y142" i="2" s="1"/>
  <c r="X77" i="2"/>
  <c r="Y77" i="2" s="1"/>
  <c r="X10" i="2"/>
  <c r="Y10" i="2" s="1"/>
  <c r="X4188" i="2"/>
  <c r="Y4188" i="2" s="1"/>
  <c r="X3921" i="2"/>
  <c r="Y3921" i="2" s="1"/>
  <c r="X3650" i="2"/>
  <c r="Y3650" i="2" s="1"/>
  <c r="X3385" i="2"/>
  <c r="Y3385" i="2" s="1"/>
  <c r="X3117" i="2"/>
  <c r="Y3117" i="2" s="1"/>
  <c r="X2841" i="2"/>
  <c r="Y2841" i="2" s="1"/>
  <c r="X2679" i="2"/>
  <c r="Y2679" i="2" s="1"/>
  <c r="X2543" i="2"/>
  <c r="Y2543" i="2" s="1"/>
  <c r="X2410" i="2"/>
  <c r="Y2410" i="2" s="1"/>
  <c r="X2271" i="2"/>
  <c r="Y2271" i="2" s="1"/>
  <c r="X2134" i="2"/>
  <c r="Y2134" i="2" s="1"/>
  <c r="X1999" i="2"/>
  <c r="Y1999" i="2" s="1"/>
  <c r="X1863" i="2"/>
  <c r="Y1863" i="2" s="1"/>
  <c r="X1722" i="2"/>
  <c r="Y1722" i="2" s="1"/>
  <c r="X1589" i="2"/>
  <c r="Y1589" i="2" s="1"/>
  <c r="X1456" i="2"/>
  <c r="Y1456" i="2" s="1"/>
  <c r="X856" i="2"/>
  <c r="Y856" i="2" s="1"/>
  <c r="X718" i="2"/>
  <c r="Y718" i="2" s="1"/>
  <c r="X584" i="2"/>
  <c r="Y584" i="2" s="1"/>
  <c r="X450" i="2"/>
  <c r="Y450" i="2" s="1"/>
  <c r="X4214" i="2"/>
  <c r="Y4214" i="2" s="1"/>
  <c r="X4082" i="2"/>
  <c r="Y4082" i="2" s="1"/>
  <c r="X3947" i="2"/>
  <c r="Y3947" i="2" s="1"/>
  <c r="X3811" i="2"/>
  <c r="Y3811" i="2" s="1"/>
  <c r="X3678" i="2"/>
  <c r="Y3678" i="2" s="1"/>
  <c r="X3554" i="2"/>
  <c r="Y3554" i="2" s="1"/>
  <c r="X3462" i="2"/>
  <c r="Y3462" i="2" s="1"/>
  <c r="X3379" i="2"/>
  <c r="Y3379" i="2" s="1"/>
  <c r="X3287" i="2"/>
  <c r="Y3287" i="2" s="1"/>
  <c r="X3197" i="2"/>
  <c r="Y3197" i="2" s="1"/>
  <c r="X3120" i="2"/>
  <c r="Y3120" i="2" s="1"/>
  <c r="X3043" i="2"/>
  <c r="Y3043" i="2" s="1"/>
  <c r="X2965" i="2"/>
  <c r="Y2965" i="2" s="1"/>
  <c r="X2886" i="2"/>
  <c r="Y2886" i="2" s="1"/>
  <c r="X2811" i="2"/>
  <c r="Y2811" i="2" s="1"/>
  <c r="X2738" i="2"/>
  <c r="Y2738" i="2" s="1"/>
  <c r="X2673" i="2"/>
  <c r="Y2673" i="2" s="1"/>
  <c r="X2606" i="2"/>
  <c r="Y2606" i="2" s="1"/>
  <c r="X2537" i="2"/>
  <c r="Y2537" i="2" s="1"/>
  <c r="X2470" i="2"/>
  <c r="Y2470" i="2" s="1"/>
  <c r="X2404" i="2"/>
  <c r="Y2404" i="2" s="1"/>
  <c r="X2334" i="2"/>
  <c r="Y2334" i="2" s="1"/>
  <c r="X2265" i="2"/>
  <c r="Y2265" i="2" s="1"/>
  <c r="X2200" i="2"/>
  <c r="Y2200" i="2" s="1"/>
  <c r="X2128" i="2"/>
  <c r="Y2128" i="2" s="1"/>
  <c r="X2060" i="2"/>
  <c r="Y2060" i="2" s="1"/>
  <c r="X1992" i="2"/>
  <c r="Y1992" i="2" s="1"/>
  <c r="X1927" i="2"/>
  <c r="Y1927" i="2" s="1"/>
  <c r="X1856" i="2"/>
  <c r="Y1856" i="2" s="1"/>
  <c r="X1786" i="2"/>
  <c r="Y1786" i="2" s="1"/>
  <c r="X1716" i="2"/>
  <c r="Y1716" i="2" s="1"/>
  <c r="X1650" i="2"/>
  <c r="Y1650" i="2" s="1"/>
  <c r="X1583" i="2"/>
  <c r="Y1583" i="2" s="1"/>
  <c r="X1515" i="2"/>
  <c r="Y1515" i="2" s="1"/>
  <c r="X1450" i="2"/>
  <c r="Y1450" i="2" s="1"/>
  <c r="X1384" i="2"/>
  <c r="Y1384" i="2" s="1"/>
  <c r="X1318" i="2"/>
  <c r="Y1318" i="2" s="1"/>
  <c r="X1252" i="2"/>
  <c r="Y1252" i="2" s="1"/>
  <c r="X1180" i="2"/>
  <c r="Y1180" i="2" s="1"/>
  <c r="X1114" i="2"/>
  <c r="Y1114" i="2" s="1"/>
  <c r="X1047" i="2"/>
  <c r="Y1047" i="2" s="1"/>
  <c r="X980" i="2"/>
  <c r="Y980" i="2" s="1"/>
  <c r="X913" i="2"/>
  <c r="Y913" i="2" s="1"/>
  <c r="X844" i="2"/>
  <c r="Y844" i="2" s="1"/>
  <c r="X774" i="2"/>
  <c r="Y774" i="2" s="1"/>
  <c r="X706" i="2"/>
  <c r="Y706" i="2" s="1"/>
  <c r="X640" i="2"/>
  <c r="Y640" i="2" s="1"/>
  <c r="X573" i="2"/>
  <c r="Y573" i="2" s="1"/>
  <c r="X506" i="2"/>
  <c r="Y506" i="2" s="1"/>
  <c r="X439" i="2"/>
  <c r="Y439" i="2" s="1"/>
  <c r="X373" i="2"/>
  <c r="Y373" i="2" s="1"/>
  <c r="X308" i="2"/>
  <c r="Y308" i="2" s="1"/>
  <c r="X241" i="2"/>
  <c r="Y241" i="2" s="1"/>
  <c r="X173" i="2"/>
  <c r="Y173" i="2" s="1"/>
  <c r="X106" i="2"/>
  <c r="Y106" i="2" s="1"/>
  <c r="X40" i="2"/>
  <c r="Y40" i="2" s="1"/>
  <c r="X1402" i="2"/>
  <c r="Y1402" i="2" s="1"/>
  <c r="X1337" i="2"/>
  <c r="Y1337" i="2" s="1"/>
  <c r="X1271" i="2"/>
  <c r="Y1271" i="2" s="1"/>
  <c r="X1202" i="2"/>
  <c r="Y1202" i="2" s="1"/>
  <c r="X1132" i="2"/>
  <c r="Y1132" i="2" s="1"/>
  <c r="X1065" i="2"/>
  <c r="Y1065" i="2" s="1"/>
  <c r="X999" i="2"/>
  <c r="Y999" i="2" s="1"/>
  <c r="X933" i="2"/>
  <c r="Y933" i="2" s="1"/>
  <c r="X864" i="2"/>
  <c r="Y864" i="2" s="1"/>
  <c r="X794" i="2"/>
  <c r="Y794" i="2" s="1"/>
  <c r="X725" i="2"/>
  <c r="Y725" i="2" s="1"/>
  <c r="X658" i="2"/>
  <c r="Y658" i="2" s="1"/>
  <c r="X592" i="2"/>
  <c r="Y592" i="2" s="1"/>
  <c r="X526" i="2"/>
  <c r="Y526" i="2" s="1"/>
  <c r="X457" i="2"/>
  <c r="Y457" i="2" s="1"/>
  <c r="X392" i="2"/>
  <c r="Y392" i="2" s="1"/>
  <c r="X327" i="2"/>
  <c r="Y327" i="2" s="1"/>
  <c r="X261" i="2"/>
  <c r="Y261" i="2" s="1"/>
  <c r="X192" i="2"/>
  <c r="Y192" i="2" s="1"/>
  <c r="X124" i="2"/>
  <c r="Y124" i="2" s="1"/>
  <c r="X59" i="2"/>
  <c r="Y59" i="2" s="1"/>
  <c r="X394" i="2"/>
  <c r="Y394" i="2" s="1"/>
  <c r="X329" i="2"/>
  <c r="Y329" i="2" s="1"/>
  <c r="X263" i="2"/>
  <c r="Y263" i="2" s="1"/>
  <c r="X194" i="2"/>
  <c r="Y194" i="2" s="1"/>
  <c r="X126" i="2"/>
  <c r="Y126" i="2" s="1"/>
  <c r="X62" i="2"/>
  <c r="Y62" i="2" s="1"/>
  <c r="X401" i="2"/>
  <c r="Y401" i="2" s="1"/>
  <c r="X336" i="2"/>
  <c r="Y336" i="2" s="1"/>
  <c r="X271" i="2"/>
  <c r="Y271" i="2" s="1"/>
  <c r="X201" i="2"/>
  <c r="Y201" i="2" s="1"/>
  <c r="X133" i="2"/>
  <c r="Y133" i="2" s="1"/>
  <c r="X69" i="2"/>
  <c r="Y69" i="2" s="1"/>
  <c r="X2" i="2"/>
  <c r="Y2" i="2" s="1"/>
  <c r="X4155" i="2"/>
  <c r="Y4155" i="2" s="1"/>
  <c r="X3887" i="2"/>
  <c r="Y3887" i="2" s="1"/>
  <c r="X3617" i="2"/>
  <c r="Y3617" i="2" s="1"/>
  <c r="X3350" i="2"/>
  <c r="Y3350" i="2" s="1"/>
  <c r="X3083" i="2"/>
  <c r="Y3083" i="2" s="1"/>
  <c r="X2809" i="2"/>
  <c r="Y2809" i="2" s="1"/>
  <c r="X2654" i="2"/>
  <c r="Y2654" i="2" s="1"/>
  <c r="X2517" i="2"/>
  <c r="Y2517" i="2" s="1"/>
  <c r="X2384" i="2"/>
  <c r="Y2384" i="2" s="1"/>
  <c r="X2247" i="2"/>
  <c r="Y2247" i="2" s="1"/>
  <c r="X2109" i="2"/>
  <c r="Y2109" i="2" s="1"/>
  <c r="X1974" i="2"/>
  <c r="Y1974" i="2" s="1"/>
  <c r="X1835" i="2"/>
  <c r="Y1835" i="2" s="1"/>
  <c r="X1697" i="2"/>
  <c r="Y1697" i="2" s="1"/>
  <c r="X1563" i="2"/>
  <c r="Y1563" i="2" s="1"/>
  <c r="X1432" i="2"/>
  <c r="Y1432" i="2" s="1"/>
  <c r="X830" i="2"/>
  <c r="Y830" i="2" s="1"/>
  <c r="X692" i="2"/>
  <c r="Y692" i="2" s="1"/>
  <c r="X560" i="2"/>
  <c r="Y560" i="2" s="1"/>
  <c r="X426" i="2"/>
  <c r="Y426" i="2" s="1"/>
  <c r="X4190" i="2"/>
  <c r="Y4190" i="2" s="1"/>
  <c r="X4056" i="2"/>
  <c r="Y4056" i="2" s="1"/>
  <c r="X3923" i="2"/>
  <c r="Y3923" i="2" s="1"/>
  <c r="X3786" i="2"/>
  <c r="Y3786" i="2" s="1"/>
  <c r="X3653" i="2"/>
  <c r="Y3653" i="2" s="1"/>
  <c r="X3546" i="2"/>
  <c r="Y3546" i="2" s="1"/>
  <c r="X3453" i="2"/>
  <c r="Y3453" i="2" s="1"/>
  <c r="X3360" i="2"/>
  <c r="Y3360" i="2" s="1"/>
  <c r="X3279" i="2"/>
  <c r="Y3279" i="2" s="1"/>
  <c r="X3189" i="2"/>
  <c r="Y3189" i="2" s="1"/>
  <c r="X3111" i="2"/>
  <c r="Y3111" i="2" s="1"/>
  <c r="X3035" i="2"/>
  <c r="Y3035" i="2" s="1"/>
  <c r="X2957" i="2"/>
  <c r="Y2957" i="2" s="1"/>
  <c r="X2877" i="2"/>
  <c r="Y2877" i="2" s="1"/>
  <c r="X2803" i="2"/>
  <c r="Y2803" i="2" s="1"/>
  <c r="X2730" i="2"/>
  <c r="Y2730" i="2" s="1"/>
  <c r="X2664" i="2"/>
  <c r="Y2664" i="2" s="1"/>
  <c r="X2597" i="2"/>
  <c r="Y2597" i="2" s="1"/>
  <c r="X2528" i="2"/>
  <c r="Y2528" i="2" s="1"/>
  <c r="X2462" i="2"/>
  <c r="Y2462" i="2" s="1"/>
  <c r="X2394" i="2"/>
  <c r="Y2394" i="2" s="1"/>
  <c r="X2325" i="2"/>
  <c r="Y2325" i="2" s="1"/>
  <c r="X2257" i="2"/>
  <c r="Y2257" i="2" s="1"/>
  <c r="X2190" i="2"/>
  <c r="Y2190" i="2" s="1"/>
  <c r="X2120" i="2"/>
  <c r="Y2120" i="2" s="1"/>
  <c r="X2052" i="2"/>
  <c r="Y2052" i="2" s="1"/>
  <c r="X1984" i="2"/>
  <c r="Y1984" i="2" s="1"/>
  <c r="X1919" i="2"/>
  <c r="Y1919" i="2" s="1"/>
  <c r="X1847" i="2"/>
  <c r="Y1847" i="2" s="1"/>
  <c r="X1776" i="2"/>
  <c r="Y1776" i="2" s="1"/>
  <c r="X1707" i="2"/>
  <c r="Y1707" i="2" s="1"/>
  <c r="X1641" i="2"/>
  <c r="Y1641" i="2" s="1"/>
  <c r="X1573" i="2"/>
  <c r="Y1573" i="2" s="1"/>
  <c r="X1507" i="2"/>
  <c r="Y1507" i="2" s="1"/>
  <c r="X1442" i="2"/>
  <c r="Y1442" i="2" s="1"/>
  <c r="X1376" i="2"/>
  <c r="Y1376" i="2" s="1"/>
  <c r="X1310" i="2"/>
  <c r="Y1310" i="2" s="1"/>
  <c r="X1243" i="2"/>
  <c r="Y1243" i="2" s="1"/>
  <c r="X1171" i="2"/>
  <c r="Y1171" i="2" s="1"/>
  <c r="X1105" i="2"/>
  <c r="Y1105" i="2" s="1"/>
  <c r="X1038" i="2"/>
  <c r="Y1038" i="2" s="1"/>
  <c r="X972" i="2"/>
  <c r="Y972" i="2" s="1"/>
  <c r="X905" i="2"/>
  <c r="Y905" i="2" s="1"/>
  <c r="X835" i="2"/>
  <c r="Y835" i="2" s="1"/>
  <c r="X765" i="2"/>
  <c r="Y765" i="2" s="1"/>
  <c r="X698" i="2"/>
  <c r="Y698" i="2" s="1"/>
  <c r="X632" i="2"/>
  <c r="Y632" i="2" s="1"/>
  <c r="X565" i="2"/>
  <c r="Y565" i="2" s="1"/>
  <c r="X497" i="2"/>
  <c r="Y497" i="2" s="1"/>
  <c r="X431" i="2"/>
  <c r="Y431" i="2" s="1"/>
  <c r="X365" i="2"/>
  <c r="Y365" i="2" s="1"/>
  <c r="X300" i="2"/>
  <c r="Y300" i="2" s="1"/>
  <c r="X233" i="2"/>
  <c r="Y233" i="2" s="1"/>
  <c r="X165" i="2"/>
  <c r="Y165" i="2" s="1"/>
  <c r="X98" i="2"/>
  <c r="Y98" i="2" s="1"/>
  <c r="X31" i="2"/>
  <c r="Y31" i="2" s="1"/>
  <c r="X1394" i="2"/>
  <c r="Y1394" i="2" s="1"/>
  <c r="X1328" i="2"/>
  <c r="Y1328" i="2" s="1"/>
  <c r="X1262" i="2"/>
  <c r="Y1262" i="2" s="1"/>
  <c r="X1192" i="2"/>
  <c r="Y1192" i="2" s="1"/>
  <c r="X1124" i="2"/>
  <c r="Y1124" i="2" s="1"/>
  <c r="X1057" i="2"/>
  <c r="Y1057" i="2" s="1"/>
  <c r="X990" i="2"/>
  <c r="Y990" i="2" s="1"/>
  <c r="X924" i="2"/>
  <c r="Y924" i="2" s="1"/>
  <c r="X855" i="2"/>
  <c r="Y855" i="2" s="1"/>
  <c r="X786" i="2"/>
  <c r="Y786" i="2" s="1"/>
  <c r="X717" i="2"/>
  <c r="Y717" i="2" s="1"/>
  <c r="X650" i="2"/>
  <c r="Y650" i="2" s="1"/>
  <c r="X583" i="2"/>
  <c r="Y583" i="2" s="1"/>
  <c r="X518" i="2"/>
  <c r="Y518" i="2" s="1"/>
  <c r="X449" i="2"/>
  <c r="Y449" i="2" s="1"/>
  <c r="X384" i="2"/>
  <c r="Y384" i="2" s="1"/>
  <c r="X318" i="2"/>
  <c r="Y318" i="2" s="1"/>
  <c r="X253" i="2"/>
  <c r="Y253" i="2" s="1"/>
  <c r="X184" i="2"/>
  <c r="Y184" i="2" s="1"/>
  <c r="X116" i="2"/>
  <c r="Y116" i="2" s="1"/>
  <c r="X50" i="2"/>
  <c r="Y50" i="2" s="1"/>
  <c r="X386" i="2"/>
  <c r="Y386" i="2" s="1"/>
  <c r="X320" i="2"/>
  <c r="Y320" i="2" s="1"/>
  <c r="X255" i="2"/>
  <c r="Y255" i="2" s="1"/>
  <c r="X186" i="2"/>
  <c r="Y186" i="2" s="1"/>
  <c r="X118" i="2"/>
  <c r="Y118" i="2" s="1"/>
  <c r="X52" i="2"/>
  <c r="Y52" i="2" s="1"/>
  <c r="X393" i="2"/>
  <c r="Y393" i="2" s="1"/>
  <c r="X328" i="2"/>
  <c r="Y328" i="2" s="1"/>
  <c r="X262" i="2"/>
  <c r="Y262" i="2" s="1"/>
  <c r="X193" i="2"/>
  <c r="Y193" i="2" s="1"/>
  <c r="X125" i="2"/>
  <c r="Y125" i="2" s="1"/>
  <c r="X61" i="2"/>
  <c r="Y61" i="2" s="1"/>
  <c r="X4357" i="2"/>
  <c r="Y4357" i="2" s="1"/>
  <c r="X4979" i="2"/>
  <c r="Y4979" i="2" s="1"/>
  <c r="X4449" i="2"/>
  <c r="Y4449" i="2" s="1"/>
  <c r="X3719" i="2"/>
  <c r="Y3719" i="2" s="1"/>
  <c r="X3237" i="2"/>
  <c r="Y3237" i="2" s="1"/>
  <c r="X3827" i="2"/>
  <c r="Y3827" i="2" s="1"/>
  <c r="X2529" i="2"/>
  <c r="Y2529" i="2" s="1"/>
  <c r="X2551" i="2"/>
  <c r="Y2551" i="2" s="1"/>
  <c r="X2061" i="2"/>
  <c r="Y2061" i="2" s="1"/>
  <c r="X2403" i="2"/>
  <c r="Y2403" i="2" s="1"/>
  <c r="X60" i="2"/>
  <c r="Y60" i="2" s="1"/>
  <c r="X4416" i="2"/>
  <c r="Y4416" i="2" s="1"/>
  <c r="X2510" i="2"/>
  <c r="Y2510" i="2" s="1"/>
  <c r="X3028" i="2"/>
  <c r="Y3028" i="2" s="1"/>
  <c r="X3170" i="2"/>
  <c r="Y3170" i="2" s="1"/>
  <c r="X4072" i="2"/>
  <c r="Y4072" i="2" s="1"/>
  <c r="X2302" i="2"/>
  <c r="Y2302" i="2" s="1"/>
  <c r="X3012" i="2"/>
  <c r="Y3012" i="2" s="1"/>
  <c r="X2874" i="2"/>
  <c r="Y2874" i="2" s="1"/>
  <c r="X1768" i="2"/>
  <c r="Y1768" i="2" s="1"/>
  <c r="X510" i="2"/>
  <c r="Y510" i="2" s="1"/>
  <c r="X1836" i="2"/>
  <c r="Y1836" i="2" s="1"/>
  <c r="X1090" i="2"/>
  <c r="Y1090" i="2" s="1"/>
  <c r="X696" i="2"/>
  <c r="Y696" i="2" s="1"/>
  <c r="X4597" i="2"/>
  <c r="Y4597" i="2" s="1"/>
  <c r="X244" i="2"/>
  <c r="Y244" i="2" s="1"/>
  <c r="X4777" i="2"/>
  <c r="Y4777" i="2" s="1"/>
  <c r="X3975" i="2"/>
  <c r="Y3975" i="2" s="1"/>
  <c r="X3373" i="2"/>
  <c r="Y3373" i="2" s="1"/>
  <c r="X4139" i="2"/>
  <c r="Y4139" i="2" s="1"/>
  <c r="X2857" i="2"/>
  <c r="Y2857" i="2" s="1"/>
  <c r="X3911" i="2"/>
  <c r="Y3911" i="2" s="1"/>
  <c r="X3365" i="2"/>
  <c r="Y3365" i="2" s="1"/>
  <c r="X3851" i="2"/>
  <c r="Y3851" i="2" s="1"/>
  <c r="X2561" i="2"/>
  <c r="Y2561" i="2" s="1"/>
  <c r="X2639" i="2"/>
  <c r="Y2639" i="2" s="1"/>
  <c r="X2397" i="2"/>
  <c r="Y2397" i="2" s="1"/>
  <c r="X2427" i="2"/>
  <c r="Y2427" i="2" s="1"/>
  <c r="X1969" i="2"/>
  <c r="Y1969" i="2" s="1"/>
  <c r="X1199" i="2"/>
  <c r="Y1199" i="2" s="1"/>
  <c r="X869" i="2"/>
  <c r="Y869" i="2" s="1"/>
  <c r="X1523" i="2"/>
  <c r="Y1523" i="2" s="1"/>
  <c r="X929" i="2"/>
  <c r="Y929" i="2" s="1"/>
  <c r="X4342" i="2"/>
  <c r="Y4342" i="2" s="1"/>
  <c r="X4084" i="2"/>
  <c r="Y4084" i="2" s="1"/>
  <c r="X4402" i="2"/>
  <c r="Y4402" i="2" s="1"/>
  <c r="X873" i="2"/>
  <c r="Y873" i="2" s="1"/>
  <c r="X4294" i="2"/>
  <c r="Y4294" i="2" s="1"/>
  <c r="X4020" i="2"/>
  <c r="Y4020" i="2" s="1"/>
  <c r="X4266" i="2"/>
  <c r="Y4266" i="2" s="1"/>
  <c r="X4016" i="2"/>
  <c r="Y4016" i="2" s="1"/>
  <c r="X2110" i="2"/>
  <c r="Y2110" i="2" s="1"/>
  <c r="X2956" i="2"/>
  <c r="Y2956" i="2" s="1"/>
  <c r="X2442" i="2"/>
  <c r="Y2442" i="2" s="1"/>
  <c r="X1712" i="2"/>
  <c r="Y1712" i="2" s="1"/>
  <c r="X374" i="2"/>
  <c r="Y374" i="2" s="1"/>
  <c r="X1780" i="2"/>
  <c r="Y1780" i="2" s="1"/>
  <c r="X954" i="2"/>
  <c r="Y954" i="2" s="1"/>
  <c r="X600" i="2"/>
  <c r="Y600" i="2" s="1"/>
  <c r="X4565" i="2"/>
  <c r="Y4565" i="2" s="1"/>
  <c r="X4577" i="2"/>
  <c r="Y4577" i="2" s="1"/>
  <c r="X2144" i="2"/>
  <c r="Y2144" i="2" s="1"/>
  <c r="X918" i="2"/>
  <c r="Y918" i="2" s="1"/>
  <c r="X1876" i="2"/>
  <c r="Y1876" i="2" s="1"/>
  <c r="X1578" i="2"/>
  <c r="Y1578" i="2" s="1"/>
  <c r="X1864" i="2"/>
  <c r="Y1864" i="2" s="1"/>
  <c r="X854" i="2"/>
  <c r="Y854" i="2" s="1"/>
  <c r="X1844" i="2"/>
  <c r="Y1844" i="2" s="1"/>
  <c r="X1562" i="2"/>
  <c r="Y1562" i="2" s="1"/>
  <c r="X736" i="2"/>
  <c r="Y736" i="2" s="1"/>
  <c r="X4605" i="2"/>
  <c r="Y4605" i="2" s="1"/>
  <c r="X660" i="2"/>
  <c r="Y660" i="2" s="1"/>
  <c r="X4801" i="2"/>
  <c r="Y4801" i="2" s="1"/>
  <c r="X4103" i="2"/>
  <c r="Y4103" i="2" s="1"/>
  <c r="X3581" i="2"/>
  <c r="Y3581" i="2" s="1"/>
  <c r="X4171" i="2"/>
  <c r="Y4171" i="2" s="1"/>
  <c r="X2897" i="2"/>
  <c r="Y2897" i="2" s="1"/>
  <c r="X2879" i="2"/>
  <c r="Y2879" i="2" s="1"/>
  <c r="X2629" i="2"/>
  <c r="Y2629" i="2" s="1"/>
  <c r="X2955" i="2"/>
  <c r="Y2955" i="2" s="1"/>
  <c r="X2041" i="2"/>
  <c r="Y2041" i="2" s="1"/>
  <c r="X2751" i="2"/>
  <c r="Y2751" i="2" s="1"/>
  <c r="X2605" i="2"/>
  <c r="Y2605" i="2" s="1"/>
  <c r="X2587" i="2"/>
  <c r="Y2587" i="2" s="1"/>
  <c r="X2009" i="2"/>
  <c r="Y2009" i="2" s="1"/>
  <c r="X1631" i="2"/>
  <c r="Y1631" i="2" s="1"/>
  <c r="X1005" i="2"/>
  <c r="Y1005" i="2" s="1"/>
  <c r="X1779" i="2"/>
  <c r="Y1779" i="2" s="1"/>
  <c r="X1073" i="2"/>
  <c r="Y1073" i="2" s="1"/>
  <c r="X4558" i="2"/>
  <c r="Y4558" i="2" s="1"/>
  <c r="X4460" i="2"/>
  <c r="Y4460" i="2" s="1"/>
  <c r="X163" i="2"/>
  <c r="Y163" i="2" s="1"/>
  <c r="X816" i="2"/>
  <c r="Y816" i="2" s="1"/>
  <c r="X4821" i="2"/>
  <c r="Y4821" i="2" s="1"/>
  <c r="X812" i="2"/>
  <c r="Y812" i="2" s="1"/>
  <c r="X322" i="2"/>
  <c r="Y322" i="2" s="1"/>
  <c r="X784" i="2"/>
  <c r="Y784" i="2" s="1"/>
  <c r="X4757" i="2"/>
  <c r="Y4757" i="2" s="1"/>
  <c r="X780" i="2"/>
  <c r="Y780" i="2" s="1"/>
  <c r="X4937" i="2"/>
  <c r="Y4937" i="2" s="1"/>
  <c r="X4335" i="2"/>
  <c r="Y4335" i="2" s="1"/>
  <c r="X3733" i="2"/>
  <c r="Y3733" i="2" s="1"/>
  <c r="X4259" i="2"/>
  <c r="Y4259" i="2" s="1"/>
  <c r="X2945" i="2"/>
  <c r="Y2945" i="2" s="1"/>
  <c r="X2895" i="2"/>
  <c r="Y2895" i="2" s="1"/>
  <c r="X2669" i="2"/>
  <c r="Y2669" i="2" s="1"/>
  <c r="X3131" i="2"/>
  <c r="Y3131" i="2" s="1"/>
  <c r="X2089" i="2"/>
  <c r="Y2089" i="2" s="1"/>
  <c r="X1799" i="2"/>
  <c r="Y1799" i="2" s="1"/>
  <c r="X1205" i="2"/>
  <c r="Y1205" i="2" s="1"/>
  <c r="X2019" i="2"/>
  <c r="Y2019" i="2" s="1"/>
  <c r="X1185" i="2"/>
  <c r="Y1185" i="2" s="1"/>
  <c r="X1775" i="2"/>
  <c r="Y1775" i="2" s="1"/>
  <c r="X1045" i="2"/>
  <c r="Y1045" i="2" s="1"/>
  <c r="X1907" i="2"/>
  <c r="Y1907" i="2" s="1"/>
  <c r="X1169" i="2"/>
  <c r="Y1169" i="2" s="1"/>
  <c r="X4750" i="2"/>
  <c r="Y4750" i="2" s="1"/>
  <c r="X4596" i="2"/>
  <c r="Y4596" i="2" s="1"/>
  <c r="X219" i="2"/>
  <c r="Y219" i="2" s="1"/>
  <c r="X4440" i="2"/>
  <c r="Y4440" i="2" s="1"/>
  <c r="X2902" i="2"/>
  <c r="Y2902" i="2" s="1"/>
  <c r="X3084" i="2"/>
  <c r="Y3084" i="2" s="1"/>
  <c r="X3330" i="2"/>
  <c r="Y3330" i="2" s="1"/>
  <c r="X4969" i="2"/>
  <c r="Y4969" i="2" s="1"/>
  <c r="X4447" i="2"/>
  <c r="Y4447" i="2" s="1"/>
  <c r="X4061" i="2"/>
  <c r="Y4061" i="2" s="1"/>
  <c r="X4523" i="2"/>
  <c r="Y4523" i="2" s="1"/>
  <c r="X4961" i="2"/>
  <c r="Y4961" i="2" s="1"/>
  <c r="X4351" i="2"/>
  <c r="Y4351" i="2" s="1"/>
  <c r="X3741" i="2"/>
  <c r="Y3741" i="2" s="1"/>
  <c r="X4491" i="2"/>
  <c r="Y4491" i="2" s="1"/>
  <c r="X3817" i="2"/>
  <c r="Y3817" i="2" s="1"/>
  <c r="X3375" i="2"/>
  <c r="Y3375" i="2" s="1"/>
  <c r="X3029" i="2"/>
  <c r="Y3029" i="2" s="1"/>
  <c r="X3139" i="2"/>
  <c r="Y3139" i="2" s="1"/>
  <c r="X2161" i="2"/>
  <c r="Y2161" i="2" s="1"/>
  <c r="X2071" i="2"/>
  <c r="Y2071" i="2" s="1"/>
  <c r="X1333" i="2"/>
  <c r="Y1333" i="2" s="1"/>
  <c r="X2139" i="2"/>
  <c r="Y2139" i="2" s="1"/>
  <c r="X1217" i="2"/>
  <c r="Y1217" i="2" s="1"/>
  <c r="X55" i="2"/>
  <c r="Y55" i="2" s="1"/>
  <c r="X157" i="2"/>
  <c r="Y157" i="2" s="1"/>
  <c r="X267" i="2"/>
  <c r="Y267" i="2" s="1"/>
  <c r="X4840" i="2"/>
  <c r="Y4840" i="2" s="1"/>
  <c r="X4790" i="2"/>
  <c r="Y4790" i="2" s="1"/>
  <c r="X4932" i="2"/>
  <c r="Y4932" i="2" s="1"/>
  <c r="X243" i="2"/>
  <c r="Y243" i="2" s="1"/>
  <c r="X4728" i="2"/>
  <c r="Y4728" i="2" s="1"/>
  <c r="X2974" i="2"/>
  <c r="Y2974" i="2" s="1"/>
  <c r="X3164" i="2"/>
  <c r="Y3164" i="2" s="1"/>
  <c r="X3482" i="2"/>
  <c r="Y3482" i="2" s="1"/>
  <c r="X2544" i="2"/>
  <c r="Y2544" i="2" s="1"/>
  <c r="X998" i="2"/>
  <c r="Y998" i="2" s="1"/>
  <c r="X1996" i="2"/>
  <c r="Y1996" i="2" s="1"/>
  <c r="X1850" i="2"/>
  <c r="Y1850" i="2" s="1"/>
  <c r="X4265" i="2"/>
  <c r="Y4265" i="2" s="1"/>
  <c r="X3455" i="2"/>
  <c r="Y3455" i="2" s="1"/>
  <c r="X3109" i="2"/>
  <c r="Y3109" i="2" s="1"/>
  <c r="X3651" i="2"/>
  <c r="Y3651" i="2" s="1"/>
  <c r="X3833" i="2"/>
  <c r="Y3833" i="2" s="1"/>
  <c r="X3431" i="2"/>
  <c r="Y3431" i="2" s="1"/>
  <c r="X3053" i="2"/>
  <c r="Y3053" i="2" s="1"/>
  <c r="X3467" i="2"/>
  <c r="Y3467" i="2" s="1"/>
  <c r="X2177" i="2"/>
  <c r="Y2177" i="2" s="1"/>
  <c r="X2199" i="2"/>
  <c r="Y2199" i="2" s="1"/>
  <c r="X1725" i="2"/>
  <c r="Y1725" i="2" s="1"/>
  <c r="X2155" i="2"/>
  <c r="Y2155" i="2" s="1"/>
  <c r="X1489" i="2"/>
  <c r="Y1489" i="2" s="1"/>
  <c r="X183" i="2"/>
  <c r="Y183" i="2" s="1"/>
  <c r="X501" i="2"/>
  <c r="Y501" i="2" s="1"/>
  <c r="X515" i="2"/>
  <c r="Y515" i="2" s="1"/>
  <c r="X4848" i="2"/>
  <c r="Y4848" i="2" s="1"/>
  <c r="X3070" i="2"/>
  <c r="Y3070" i="2" s="1"/>
  <c r="X3796" i="2"/>
  <c r="Y3796" i="2" s="1"/>
  <c r="X3642" i="2"/>
  <c r="Y3642" i="2" s="1"/>
  <c r="X3024" i="2"/>
  <c r="Y3024" i="2" s="1"/>
  <c r="X3014" i="2"/>
  <c r="Y3014" i="2" s="1"/>
  <c r="X3660" i="2"/>
  <c r="Y3660" i="2" s="1"/>
  <c r="X3514" i="2"/>
  <c r="Y3514" i="2" s="1"/>
  <c r="X2720" i="2"/>
  <c r="Y2720" i="2" s="1"/>
  <c r="X1174" i="2"/>
  <c r="Y1174" i="2" s="1"/>
  <c r="X2276" i="2"/>
  <c r="Y2276" i="2" s="1"/>
  <c r="X1858" i="2"/>
  <c r="Y1858" i="2" s="1"/>
  <c r="X1304" i="2"/>
  <c r="Y1304" i="2" s="1"/>
  <c r="X4869" i="2"/>
  <c r="Y4869" i="2" s="1"/>
  <c r="X1196" i="2"/>
  <c r="Y1196" i="2" s="1"/>
  <c r="X482" i="2"/>
  <c r="Y482" i="2" s="1"/>
</calcChain>
</file>

<file path=xl/sharedStrings.xml><?xml version="1.0" encoding="utf-8"?>
<sst xmlns="http://schemas.openxmlformats.org/spreadsheetml/2006/main" count="40083" uniqueCount="3876">
  <si>
    <t>customer_id</t>
  </si>
  <si>
    <t>age</t>
  </si>
  <si>
    <t>gender</t>
  </si>
  <si>
    <t>country</t>
  </si>
  <si>
    <t>avg_order_value</t>
  </si>
  <si>
    <t>total_orders</t>
  </si>
  <si>
    <t>last_purchase</t>
  </si>
  <si>
    <t>is_fraudulent</t>
  </si>
  <si>
    <t>preferred_category</t>
  </si>
  <si>
    <t>email_open_rate</t>
  </si>
  <si>
    <t>customer_since</t>
  </si>
  <si>
    <t>loyalty_score</t>
  </si>
  <si>
    <t>churn_risk</t>
  </si>
  <si>
    <t>CUST_8270</t>
  </si>
  <si>
    <t>Female</t>
  </si>
  <si>
    <t>Brazil</t>
  </si>
  <si>
    <t>Beauty</t>
  </si>
  <si>
    <t>CUST_1860</t>
  </si>
  <si>
    <t>USA</t>
  </si>
  <si>
    <t>Electronics</t>
  </si>
  <si>
    <t>CUST_6390</t>
  </si>
  <si>
    <t>Male</t>
  </si>
  <si>
    <t>Australia</t>
  </si>
  <si>
    <t>Sports</t>
  </si>
  <si>
    <t>CUST_6191</t>
  </si>
  <si>
    <t>Other</t>
  </si>
  <si>
    <t>Japan</t>
  </si>
  <si>
    <t>CUST_6734</t>
  </si>
  <si>
    <t>Canada</t>
  </si>
  <si>
    <t>Fashion</t>
  </si>
  <si>
    <t>CUST_7265</t>
  </si>
  <si>
    <t>CUST_1466</t>
  </si>
  <si>
    <t>CUST_5426</t>
  </si>
  <si>
    <t>CUST_6578</t>
  </si>
  <si>
    <t>CUST_9322</t>
  </si>
  <si>
    <t>France</t>
  </si>
  <si>
    <t>CUST_2685</t>
  </si>
  <si>
    <t>India</t>
  </si>
  <si>
    <t>CUST_1769</t>
  </si>
  <si>
    <t>CUST_7949</t>
  </si>
  <si>
    <t>Home</t>
  </si>
  <si>
    <t>CUST_3433</t>
  </si>
  <si>
    <t>CUST_6311</t>
  </si>
  <si>
    <t>CUST_6051</t>
  </si>
  <si>
    <t>China</t>
  </si>
  <si>
    <t>CUST_7420</t>
  </si>
  <si>
    <t>CUST_2184</t>
  </si>
  <si>
    <t>CUST_5555</t>
  </si>
  <si>
    <t>CUST_4385</t>
  </si>
  <si>
    <t>CUST_7396</t>
  </si>
  <si>
    <t>Germany</t>
  </si>
  <si>
    <t>CUST_9666</t>
  </si>
  <si>
    <t>UK</t>
  </si>
  <si>
    <t>CUST_3558</t>
  </si>
  <si>
    <t>CUST_8849</t>
  </si>
  <si>
    <t>CUST_3047</t>
  </si>
  <si>
    <t>CUST_3747</t>
  </si>
  <si>
    <t>CUST_1189</t>
  </si>
  <si>
    <t>CUST_3734</t>
  </si>
  <si>
    <t>CUST_4005</t>
  </si>
  <si>
    <t>CUST_5658</t>
  </si>
  <si>
    <t>CUST_2899</t>
  </si>
  <si>
    <t>CUST_8734</t>
  </si>
  <si>
    <t>CUST_2267</t>
  </si>
  <si>
    <t>CUST_2528</t>
  </si>
  <si>
    <t>CUST_4556</t>
  </si>
  <si>
    <t>CUST_4890</t>
  </si>
  <si>
    <t>CUST_9838</t>
  </si>
  <si>
    <t>CUST_6393</t>
  </si>
  <si>
    <t>CUST_9792</t>
  </si>
  <si>
    <t>CUST_9433</t>
  </si>
  <si>
    <t>CUST_8513</t>
  </si>
  <si>
    <t>CUST_3612</t>
  </si>
  <si>
    <t>CUST_8041</t>
  </si>
  <si>
    <t>CUST_7235</t>
  </si>
  <si>
    <t>CUST_6486</t>
  </si>
  <si>
    <t>CUST_8099</t>
  </si>
  <si>
    <t>CUST_1775</t>
  </si>
  <si>
    <t>CUST_9226</t>
  </si>
  <si>
    <t>CUST_4152</t>
  </si>
  <si>
    <t>CUST_2585</t>
  </si>
  <si>
    <t>CUST_4943</t>
  </si>
  <si>
    <t>CUST_8555</t>
  </si>
  <si>
    <t>CUST_4073</t>
  </si>
  <si>
    <t>CUST_2021</t>
  </si>
  <si>
    <t>CUST_4843</t>
  </si>
  <si>
    <t>CUST_8989</t>
  </si>
  <si>
    <t>CUST_7873</t>
  </si>
  <si>
    <t>CUST_6675</t>
  </si>
  <si>
    <t>CUST_1161</t>
  </si>
  <si>
    <t>CUST_5297</t>
  </si>
  <si>
    <t>CUST_1995</t>
  </si>
  <si>
    <t>CUST_8629</t>
  </si>
  <si>
    <t>CUST_2016</t>
  </si>
  <si>
    <t>CUST_8869</t>
  </si>
  <si>
    <t>CUST_7439</t>
  </si>
  <si>
    <t>CUST_8892</t>
  </si>
  <si>
    <t>CUST_7863</t>
  </si>
  <si>
    <t>CUST_8916</t>
  </si>
  <si>
    <t>CUST_9529</t>
  </si>
  <si>
    <t>CUST_1878</t>
  </si>
  <si>
    <t>CUST_5887</t>
  </si>
  <si>
    <t>CUST_5859</t>
  </si>
  <si>
    <t>CUST_7331</t>
  </si>
  <si>
    <t>CUST_9571</t>
  </si>
  <si>
    <t>CUST_9684</t>
  </si>
  <si>
    <t>CUST_8208</t>
  </si>
  <si>
    <t>CUST_6276</t>
  </si>
  <si>
    <t>CUST_3062</t>
  </si>
  <si>
    <t>CUST_1064</t>
  </si>
  <si>
    <t>CUST_9006</t>
  </si>
  <si>
    <t>CUST_3568</t>
  </si>
  <si>
    <t>CUST_6463</t>
  </si>
  <si>
    <t>CUST_3027</t>
  </si>
  <si>
    <t>CUST_3695</t>
  </si>
  <si>
    <t>CUST_6258</t>
  </si>
  <si>
    <t>CUST_6618</t>
  </si>
  <si>
    <t>CUST_7736</t>
  </si>
  <si>
    <t>CUST_1391</t>
  </si>
  <si>
    <t>CUST_6892</t>
  </si>
  <si>
    <t>CUST_4561</t>
  </si>
  <si>
    <t>CUST_7184</t>
  </si>
  <si>
    <t>CUST_4099</t>
  </si>
  <si>
    <t>CUST_7278</t>
  </si>
  <si>
    <t>CUST_9392</t>
  </si>
  <si>
    <t>CUST_4104</t>
  </si>
  <si>
    <t>CUST_8215</t>
  </si>
  <si>
    <t>CUST_3454</t>
  </si>
  <si>
    <t>CUST_9996</t>
  </si>
  <si>
    <t>CUST_3731</t>
  </si>
  <si>
    <t>CUST_9154</t>
  </si>
  <si>
    <t>CUST_6056</t>
  </si>
  <si>
    <t>CUST_9110</t>
  </si>
  <si>
    <t>CUST_4840</t>
  </si>
  <si>
    <t>CUST_2028</t>
  </si>
  <si>
    <t>CUST_8385</t>
  </si>
  <si>
    <t>CUST_1502</t>
  </si>
  <si>
    <t>CUST_7910</t>
  </si>
  <si>
    <t>CUST_7938</t>
  </si>
  <si>
    <t>CUST_5488</t>
  </si>
  <si>
    <t>CUST_1206</t>
  </si>
  <si>
    <t>CUST_6134</t>
  </si>
  <si>
    <t>CUST_6977</t>
  </si>
  <si>
    <t>CUST_8721</t>
  </si>
  <si>
    <t>CUST_8035</t>
  </si>
  <si>
    <t>CUST_2484</t>
  </si>
  <si>
    <t>CUST_8858</t>
  </si>
  <si>
    <t>CUST_1863</t>
  </si>
  <si>
    <t>CUST_3790</t>
  </si>
  <si>
    <t>CUST_8408</t>
  </si>
  <si>
    <t>CUST_9755</t>
  </si>
  <si>
    <t>CUST_6116</t>
  </si>
  <si>
    <t>CUST_7019</t>
  </si>
  <si>
    <t>CUST_2757</t>
  </si>
  <si>
    <t>CUST_8574</t>
  </si>
  <si>
    <t>CUST_7374</t>
  </si>
  <si>
    <t>CUST_7892</t>
  </si>
  <si>
    <t>CUST_2678</t>
  </si>
  <si>
    <t>CUST_4242</t>
  </si>
  <si>
    <t>CUST_5636</t>
  </si>
  <si>
    <t>CUST_2059</t>
  </si>
  <si>
    <t>CUST_7668</t>
  </si>
  <si>
    <t>CUST_4157</t>
  </si>
  <si>
    <t>CUST_6915</t>
  </si>
  <si>
    <t>CUST_3693</t>
  </si>
  <si>
    <t>CUST_4627</t>
  </si>
  <si>
    <t>CUST_6450</t>
  </si>
  <si>
    <t>CUST_2663</t>
  </si>
  <si>
    <t>CUST_6592</t>
  </si>
  <si>
    <t>CUST_8392</t>
  </si>
  <si>
    <t>CUST_2306</t>
  </si>
  <si>
    <t>CUST_7776</t>
  </si>
  <si>
    <t>CUST_6864</t>
  </si>
  <si>
    <t>CUST_8526</t>
  </si>
  <si>
    <t>CUST_9901</t>
  </si>
  <si>
    <t>CUST_6575</t>
  </si>
  <si>
    <t>CUST_6530</t>
  </si>
  <si>
    <t>CUST_5413</t>
  </si>
  <si>
    <t>CUST_4748</t>
  </si>
  <si>
    <t>CUST_1663</t>
  </si>
  <si>
    <t>CUST_2998</t>
  </si>
  <si>
    <t>CUST_8994</t>
  </si>
  <si>
    <t>CUST_2495</t>
  </si>
  <si>
    <t>CUST_4304</t>
  </si>
  <si>
    <t>CUST_4763</t>
  </si>
  <si>
    <t>CUST_6232</t>
  </si>
  <si>
    <t>CUST_2853</t>
  </si>
  <si>
    <t>CUST_7585</t>
  </si>
  <si>
    <t>CUST_2291</t>
  </si>
  <si>
    <t>CUST_4581</t>
  </si>
  <si>
    <t>CUST_8554</t>
  </si>
  <si>
    <t>CUST_8280</t>
  </si>
  <si>
    <t>CUST_2636</t>
  </si>
  <si>
    <t>CUST_4696</t>
  </si>
  <si>
    <t>CUST_1698</t>
  </si>
  <si>
    <t>CUST_5737</t>
  </si>
  <si>
    <t>CUST_1854</t>
  </si>
  <si>
    <t>CUST_9164</t>
  </si>
  <si>
    <t>CUST_6855</t>
  </si>
  <si>
    <t>CUST_7528</t>
  </si>
  <si>
    <t>CUST_6249</t>
  </si>
  <si>
    <t>CUST_6172</t>
  </si>
  <si>
    <t>CUST_2707</t>
  </si>
  <si>
    <t>CUST_6791</t>
  </si>
  <si>
    <t>CUST_6535</t>
  </si>
  <si>
    <t>CUST_5931</t>
  </si>
  <si>
    <t>CUST_4510</t>
  </si>
  <si>
    <t>CUST_1202</t>
  </si>
  <si>
    <t>CUST_5218</t>
  </si>
  <si>
    <t>CUST_9958</t>
  </si>
  <si>
    <t>CUST_5389</t>
  </si>
  <si>
    <t>CUST_3327</t>
  </si>
  <si>
    <t>CUST_9004</t>
  </si>
  <si>
    <t>CUST_3931</t>
  </si>
  <si>
    <t>CUST_8777</t>
  </si>
  <si>
    <t>CUST_1197</t>
  </si>
  <si>
    <t>CUST_8125</t>
  </si>
  <si>
    <t>CUST_2930</t>
  </si>
  <si>
    <t>CUST_7287</t>
  </si>
  <si>
    <t>CUST_9800</t>
  </si>
  <si>
    <t>CUST_5282</t>
  </si>
  <si>
    <t>CUST_3511</t>
  </si>
  <si>
    <t>CUST_1659</t>
  </si>
  <si>
    <t>CUST_3811</t>
  </si>
  <si>
    <t>CUST_8098</t>
  </si>
  <si>
    <t>CUST_7546</t>
  </si>
  <si>
    <t>CUST_2986</t>
  </si>
  <si>
    <t>CUST_9338</t>
  </si>
  <si>
    <t>CUST_3911</t>
  </si>
  <si>
    <t>CUST_2734</t>
  </si>
  <si>
    <t>CUST_2843</t>
  </si>
  <si>
    <t>CUST_9680</t>
  </si>
  <si>
    <t>CUST_3976</t>
  </si>
  <si>
    <t>CUST_2959</t>
  </si>
  <si>
    <t>CUST_6759</t>
  </si>
  <si>
    <t>CUST_7694</t>
  </si>
  <si>
    <t>CUST_3385</t>
  </si>
  <si>
    <t>CUST_5736</t>
  </si>
  <si>
    <t>CUST_2802</t>
  </si>
  <si>
    <t>CUST_9155</t>
  </si>
  <si>
    <t>CUST_9120</t>
  </si>
  <si>
    <t>CUST_7616</t>
  </si>
  <si>
    <t>CUST_6534</t>
  </si>
  <si>
    <t>CUST_5061</t>
  </si>
  <si>
    <t>CUST_1262</t>
  </si>
  <si>
    <t>CUST_9815</t>
  </si>
  <si>
    <t>CUST_3049</t>
  </si>
  <si>
    <t>CUST_6423</t>
  </si>
  <si>
    <t>CUST_5548</t>
  </si>
  <si>
    <t>CUST_4108</t>
  </si>
  <si>
    <t>CUST_8158</t>
  </si>
  <si>
    <t>CUST_8400</t>
  </si>
  <si>
    <t>CUST_4170</t>
  </si>
  <si>
    <t>CUST_3255</t>
  </si>
  <si>
    <t>CUST_2154</t>
  </si>
  <si>
    <t>CUST_5499</t>
  </si>
  <si>
    <t>CUST_7295</t>
  </si>
  <si>
    <t>CUST_7197</t>
  </si>
  <si>
    <t>CUST_2648</t>
  </si>
  <si>
    <t>CUST_6539</t>
  </si>
  <si>
    <t>CUST_5199</t>
  </si>
  <si>
    <t>CUST_9445</t>
  </si>
  <si>
    <t>CUST_3557</t>
  </si>
  <si>
    <t>CUST_1098</t>
  </si>
  <si>
    <t>CUST_3200</t>
  </si>
  <si>
    <t>CUST_3961</t>
  </si>
  <si>
    <t>CUST_5973</t>
  </si>
  <si>
    <t>CUST_5433</t>
  </si>
  <si>
    <t>CUST_3869</t>
  </si>
  <si>
    <t>CUST_1956</t>
  </si>
  <si>
    <t>CUST_9352</t>
  </si>
  <si>
    <t>CUST_6699</t>
  </si>
  <si>
    <t>CUST_7944</t>
  </si>
  <si>
    <t>CUST_5493</t>
  </si>
  <si>
    <t>CUST_5911</t>
  </si>
  <si>
    <t>CUST_4987</t>
  </si>
  <si>
    <t>CUST_7015</t>
  </si>
  <si>
    <t>CUST_2218</t>
  </si>
  <si>
    <t>CUST_5496</t>
  </si>
  <si>
    <t>CUST_5735</t>
  </si>
  <si>
    <t>CUST_9050</t>
  </si>
  <si>
    <t>CUST_4446</t>
  </si>
  <si>
    <t>CUST_2045</t>
  </si>
  <si>
    <t>CUST_7893</t>
  </si>
  <si>
    <t>CUST_2693</t>
  </si>
  <si>
    <t>CUST_4436</t>
  </si>
  <si>
    <t>CUST_9754</t>
  </si>
  <si>
    <t>CUST_6895</t>
  </si>
  <si>
    <t>CUST_4354</t>
  </si>
  <si>
    <t>CUST_1225</t>
  </si>
  <si>
    <t>CUST_5893</t>
  </si>
  <si>
    <t>CUST_8022</t>
  </si>
  <si>
    <t>CUST_6600</t>
  </si>
  <si>
    <t>CUST_8996</t>
  </si>
  <si>
    <t>CUST_8683</t>
  </si>
  <si>
    <t>CUST_5642</t>
  </si>
  <si>
    <t>CUST_8679</t>
  </si>
  <si>
    <t>CUST_9208</t>
  </si>
  <si>
    <t>CUST_8339</t>
  </si>
  <si>
    <t>CUST_3205</t>
  </si>
  <si>
    <t>CUST_2069</t>
  </si>
  <si>
    <t>CUST_4444</t>
  </si>
  <si>
    <t>CUST_2060</t>
  </si>
  <si>
    <t>CUST_4420</t>
  </si>
  <si>
    <t>CUST_1301</t>
  </si>
  <si>
    <t>CUST_1606</t>
  </si>
  <si>
    <t>CUST_1699</t>
  </si>
  <si>
    <t>CUST_6088</t>
  </si>
  <si>
    <t>CUST_1190</t>
  </si>
  <si>
    <t>CUST_1980</t>
  </si>
  <si>
    <t>CUST_3975</t>
  </si>
  <si>
    <t>CUST_7102</t>
  </si>
  <si>
    <t>CUST_4327</t>
  </si>
  <si>
    <t>CUST_4394</t>
  </si>
  <si>
    <t>CUST_9319</t>
  </si>
  <si>
    <t>CUST_2816</t>
  </si>
  <si>
    <t>CUST_6854</t>
  </si>
  <si>
    <t>CUST_7709</t>
  </si>
  <si>
    <t>CUST_1569</t>
  </si>
  <si>
    <t>CUST_6442</t>
  </si>
  <si>
    <t>CUST_2895</t>
  </si>
  <si>
    <t>CUST_3733</t>
  </si>
  <si>
    <t>CUST_4863</t>
  </si>
  <si>
    <t>CUST_8455</t>
  </si>
  <si>
    <t>CUST_5014</t>
  </si>
  <si>
    <t>CUST_2686</t>
  </si>
  <si>
    <t>CUST_4009</t>
  </si>
  <si>
    <t>CUST_8806</t>
  </si>
  <si>
    <t>CUST_1154</t>
  </si>
  <si>
    <t>CUST_2409</t>
  </si>
  <si>
    <t>CUST_1784</t>
  </si>
  <si>
    <t>CUST_9096</t>
  </si>
  <si>
    <t>CUST_8560</t>
  </si>
  <si>
    <t>CUST_8343</t>
  </si>
  <si>
    <t>CUST_8206</t>
  </si>
  <si>
    <t>CUST_6596</t>
  </si>
  <si>
    <t>CUST_6801</t>
  </si>
  <si>
    <t>CUST_3806</t>
  </si>
  <si>
    <t>CUST_1537</t>
  </si>
  <si>
    <t>CUST_6986</t>
  </si>
  <si>
    <t>CUST_2841</t>
  </si>
  <si>
    <t>CUST_9716</t>
  </si>
  <si>
    <t>CUST_7971</t>
  </si>
  <si>
    <t>CUST_6625</t>
  </si>
  <si>
    <t>CUST_3950</t>
  </si>
  <si>
    <t>CUST_8992</t>
  </si>
  <si>
    <t>CUST_5780</t>
  </si>
  <si>
    <t>CUST_3368</t>
  </si>
  <si>
    <t>CUST_7655</t>
  </si>
  <si>
    <t>CUST_9173</t>
  </si>
  <si>
    <t>CUST_5495</t>
  </si>
  <si>
    <t>CUST_7002</t>
  </si>
  <si>
    <t>CUST_7614</t>
  </si>
  <si>
    <t>CUST_6919</t>
  </si>
  <si>
    <t>CUST_1853</t>
  </si>
  <si>
    <t>CUST_5146</t>
  </si>
  <si>
    <t>CUST_4769</t>
  </si>
  <si>
    <t>CUST_1574</t>
  </si>
  <si>
    <t>CUST_2148</t>
  </si>
  <si>
    <t>CUST_7293</t>
  </si>
  <si>
    <t>CUST_7457</t>
  </si>
  <si>
    <t>CUST_8509</t>
  </si>
  <si>
    <t>CUST_5777</t>
  </si>
  <si>
    <t>CUST_4854</t>
  </si>
  <si>
    <t>CUST_3491</t>
  </si>
  <si>
    <t>CUST_4124</t>
  </si>
  <si>
    <t>CUST_6691</t>
  </si>
  <si>
    <t>CUST_4051</t>
  </si>
  <si>
    <t>CUST_1004</t>
  </si>
  <si>
    <t>CUST_6222</t>
  </si>
  <si>
    <t>CUST_6315</t>
  </si>
  <si>
    <t>CUST_5869</t>
  </si>
  <si>
    <t>CUST_1876</t>
  </si>
  <si>
    <t>CUST_8027</t>
  </si>
  <si>
    <t>CUST_5142</t>
  </si>
  <si>
    <t>CUST_7966</t>
  </si>
  <si>
    <t>CUST_8079</t>
  </si>
  <si>
    <t>CUST_8987</t>
  </si>
  <si>
    <t>CUST_7799</t>
  </si>
  <si>
    <t>CUST_5465</t>
  </si>
  <si>
    <t>CUST_1635</t>
  </si>
  <si>
    <t>CUST_5752</t>
  </si>
  <si>
    <t>CUST_9311</t>
  </si>
  <si>
    <t>CUST_1830</t>
  </si>
  <si>
    <t>CUST_6177</t>
  </si>
  <si>
    <t>CUST_9932</t>
  </si>
  <si>
    <t>CUST_9308</t>
  </si>
  <si>
    <t>CUST_6949</t>
  </si>
  <si>
    <t>CUST_3838</t>
  </si>
  <si>
    <t>CUST_2150</t>
  </si>
  <si>
    <t>CUST_2931</t>
  </si>
  <si>
    <t>CUST_2664</t>
  </si>
  <si>
    <t>CUST_2081</t>
  </si>
  <si>
    <t>CUST_1512</t>
  </si>
  <si>
    <t>CUST_8805</t>
  </si>
  <si>
    <t>CUST_6237</t>
  </si>
  <si>
    <t>CUST_1559</t>
  </si>
  <si>
    <t>CUST_4672</t>
  </si>
  <si>
    <t>CUST_8404</t>
  </si>
  <si>
    <t>CUST_4343</t>
  </si>
  <si>
    <t>CUST_5070</t>
  </si>
  <si>
    <t>CUST_1580</t>
  </si>
  <si>
    <t>CUST_8004</t>
  </si>
  <si>
    <t>CUST_9130</t>
  </si>
  <si>
    <t>CUST_4147</t>
  </si>
  <si>
    <t>CUST_5249</t>
  </si>
  <si>
    <t>CUST_2679</t>
  </si>
  <si>
    <t>CUST_4506</t>
  </si>
  <si>
    <t>CUST_8253</t>
  </si>
  <si>
    <t>CUST_3744</t>
  </si>
  <si>
    <t>CUST_6188</t>
  </si>
  <si>
    <t>CUST_3141</t>
  </si>
  <si>
    <t>CUST_7617</t>
  </si>
  <si>
    <t>CUST_3479</t>
  </si>
  <si>
    <t>CUST_7484</t>
  </si>
  <si>
    <t>CUST_8421</t>
  </si>
  <si>
    <t>CUST_5452</t>
  </si>
  <si>
    <t>CUST_6881</t>
  </si>
  <si>
    <t>CUST_7665</t>
  </si>
  <si>
    <t>CUST_3849</t>
  </si>
  <si>
    <t>CUST_8390</t>
  </si>
  <si>
    <t>CUST_7905</t>
  </si>
  <si>
    <t>CUST_3489</t>
  </si>
  <si>
    <t>CUST_5611</t>
  </si>
  <si>
    <t>CUST_3839</t>
  </si>
  <si>
    <t>CUST_9527</t>
  </si>
  <si>
    <t>CUST_6878</t>
  </si>
  <si>
    <t>CUST_7303</t>
  </si>
  <si>
    <t>CUST_1851</t>
  </si>
  <si>
    <t>CUST_2687</t>
  </si>
  <si>
    <t>CUST_7833</t>
  </si>
  <si>
    <t>CUST_3427</t>
  </si>
  <si>
    <t>CUST_5000</t>
  </si>
  <si>
    <t>CUST_6052</t>
  </si>
  <si>
    <t>CUST_3738</t>
  </si>
  <si>
    <t>CUST_6732</t>
  </si>
  <si>
    <t>CUST_6387</t>
  </si>
  <si>
    <t>CUST_9002</t>
  </si>
  <si>
    <t>CUST_6536</t>
  </si>
  <si>
    <t>CUST_4913</t>
  </si>
  <si>
    <t>CUST_2066</t>
  </si>
  <si>
    <t>CUST_8723</t>
  </si>
  <si>
    <t>CUST_5380</t>
  </si>
  <si>
    <t>CUST_5107</t>
  </si>
  <si>
    <t>CUST_6726</t>
  </si>
  <si>
    <t>CUST_4373</t>
  </si>
  <si>
    <t>CUST_9945</t>
  </si>
  <si>
    <t>CUST_3082</t>
  </si>
  <si>
    <t>CUST_9967</t>
  </si>
  <si>
    <t>CUST_7748</t>
  </si>
  <si>
    <t>CUST_1417</t>
  </si>
  <si>
    <t>CUST_9306</t>
  </si>
  <si>
    <t>CUST_9808</t>
  </si>
  <si>
    <t>CUST_4974</t>
  </si>
  <si>
    <t>CUST_4267</t>
  </si>
  <si>
    <t>CUST_1825</t>
  </si>
  <si>
    <t>CUST_8668</t>
  </si>
  <si>
    <t>CUST_6745</t>
  </si>
  <si>
    <t>CUST_1412</t>
  </si>
  <si>
    <t>CUST_8543</t>
  </si>
  <si>
    <t>CUST_8587</t>
  </si>
  <si>
    <t>CUST_1728</t>
  </si>
  <si>
    <t>CUST_8164</t>
  </si>
  <si>
    <t>CUST_9867</t>
  </si>
  <si>
    <t>CUST_6988</t>
  </si>
  <si>
    <t>CUST_3504</t>
  </si>
  <si>
    <t>CUST_3967</t>
  </si>
  <si>
    <t>CUST_3786</t>
  </si>
  <si>
    <t>CUST_2122</t>
  </si>
  <si>
    <t>CUST_5079</t>
  </si>
  <si>
    <t>CUST_2571</t>
  </si>
  <si>
    <t>CUST_6073</t>
  </si>
  <si>
    <t>CUST_6104</t>
  </si>
  <si>
    <t>CUST_3143</t>
  </si>
  <si>
    <t>CUST_7806</t>
  </si>
  <si>
    <t>CUST_8357</t>
  </si>
  <si>
    <t>CUST_4440</t>
  </si>
  <si>
    <t>CUST_4766</t>
  </si>
  <si>
    <t>CUST_6644</t>
  </si>
  <si>
    <t>CUST_3914</t>
  </si>
  <si>
    <t>CUST_5968</t>
  </si>
  <si>
    <t>CUST_6917</t>
  </si>
  <si>
    <t>CUST_9787</t>
  </si>
  <si>
    <t>CUST_2365</t>
  </si>
  <si>
    <t>CUST_5492</t>
  </si>
  <si>
    <t>CUST_8186</t>
  </si>
  <si>
    <t>CUST_1395</t>
  </si>
  <si>
    <t>CUST_9082</t>
  </si>
  <si>
    <t>CUST_5171</t>
  </si>
  <si>
    <t>CUST_5360</t>
  </si>
  <si>
    <t>CUST_3502</t>
  </si>
  <si>
    <t>CUST_1717</t>
  </si>
  <si>
    <t>CUST_3782</t>
  </si>
  <si>
    <t>CUST_5946</t>
  </si>
  <si>
    <t>CUST_9335</t>
  </si>
  <si>
    <t>CUST_5980</t>
  </si>
  <si>
    <t>CUST_8266</t>
  </si>
  <si>
    <t>CUST_5491</t>
  </si>
  <si>
    <t>CUST_8192</t>
  </si>
  <si>
    <t>CUST_6588</t>
  </si>
  <si>
    <t>CUST_8651</t>
  </si>
  <si>
    <t>CUST_4636</t>
  </si>
  <si>
    <t>CUST_2167</t>
  </si>
  <si>
    <t>CUST_2062</t>
  </si>
  <si>
    <t>CUST_3156</t>
  </si>
  <si>
    <t>CUST_8860</t>
  </si>
  <si>
    <t>CUST_6161</t>
  </si>
  <si>
    <t>CUST_6305</t>
  </si>
  <si>
    <t>CUST_7541</t>
  </si>
  <si>
    <t>CUST_5729</t>
  </si>
  <si>
    <t>CUST_8330</t>
  </si>
  <si>
    <t>CUST_6334</t>
  </si>
  <si>
    <t>CUST_9924</t>
  </si>
  <si>
    <t>CUST_5330</t>
  </si>
  <si>
    <t>CUST_9010</t>
  </si>
  <si>
    <t>CUST_7801</t>
  </si>
  <si>
    <t>CUST_5846</t>
  </si>
  <si>
    <t>CUST_7731</t>
  </si>
  <si>
    <t>CUST_8241</t>
  </si>
  <si>
    <t>CUST_1953</t>
  </si>
  <si>
    <t>CUST_3539</t>
  </si>
  <si>
    <t>CUST_8056</t>
  </si>
  <si>
    <t>CUST_2542</t>
  </si>
  <si>
    <t>CUST_6293</t>
  </si>
  <si>
    <t>CUST_2191</t>
  </si>
  <si>
    <t>CUST_7313</t>
  </si>
  <si>
    <t>CUST_3681</t>
  </si>
  <si>
    <t>CUST_2540</t>
  </si>
  <si>
    <t>CUST_7172</t>
  </si>
  <si>
    <t>CUST_6541</t>
  </si>
  <si>
    <t>CUST_9691</t>
  </si>
  <si>
    <t>CUST_9702</t>
  </si>
  <si>
    <t>CUST_8494</t>
  </si>
  <si>
    <t>CUST_5312</t>
  </si>
  <si>
    <t>CUST_2324</t>
  </si>
  <si>
    <t>CUST_4141</t>
  </si>
  <si>
    <t>CUST_8419</t>
  </si>
  <si>
    <t>CUST_4486</t>
  </si>
  <si>
    <t>CUST_2810</t>
  </si>
  <si>
    <t>CUST_7588</t>
  </si>
  <si>
    <t>CUST_3923</t>
  </si>
  <si>
    <t>CUST_6301</t>
  </si>
  <si>
    <t>CUST_5186</t>
  </si>
  <si>
    <t>CUST_9905</t>
  </si>
  <si>
    <t>CUST_5268</t>
  </si>
  <si>
    <t>CUST_5748</t>
  </si>
  <si>
    <t>CUST_5849</t>
  </si>
  <si>
    <t>CUST_4709</t>
  </si>
  <si>
    <t>CUST_7619</t>
  </si>
  <si>
    <t>CUST_9647</t>
  </si>
  <si>
    <t>CUST_4072</t>
  </si>
  <si>
    <t>CUST_7530</t>
  </si>
  <si>
    <t>CUST_1504</t>
  </si>
  <si>
    <t>CUST_2214</t>
  </si>
  <si>
    <t>CUST_2531</t>
  </si>
  <si>
    <t>CUST_8576</t>
  </si>
  <si>
    <t>CUST_1823</t>
  </si>
  <si>
    <t>CUST_1928</t>
  </si>
  <si>
    <t>CUST_6029</t>
  </si>
  <si>
    <t>CUST_1133</t>
  </si>
  <si>
    <t>CUST_3105</t>
  </si>
  <si>
    <t>CUST_7316</t>
  </si>
  <si>
    <t>CUST_2852</t>
  </si>
  <si>
    <t>CUST_5910</t>
  </si>
  <si>
    <t>CUST_5175</t>
  </si>
  <si>
    <t>CUST_6348</t>
  </si>
  <si>
    <t>CUST_7190</t>
  </si>
  <si>
    <t>CUST_2256</t>
  </si>
  <si>
    <t>CUST_4376</t>
  </si>
  <si>
    <t>CUST_6645</t>
  </si>
  <si>
    <t>CUST_4584</t>
  </si>
  <si>
    <t>CUST_9053</t>
  </si>
  <si>
    <t>CUST_4330</t>
  </si>
  <si>
    <t>CUST_3703</t>
  </si>
  <si>
    <t>CUST_9662</t>
  </si>
  <si>
    <t>CUST_8114</t>
  </si>
  <si>
    <t>CUST_2353</t>
  </si>
  <si>
    <t>CUST_6063</t>
  </si>
  <si>
    <t>CUST_9549</t>
  </si>
  <si>
    <t>CUST_8575</t>
  </si>
  <si>
    <t>CUST_1667</t>
  </si>
  <si>
    <t>CUST_5468</t>
  </si>
  <si>
    <t>CUST_7819</t>
  </si>
  <si>
    <t>CUST_4719</t>
  </si>
  <si>
    <t>CUST_3745</t>
  </si>
  <si>
    <t>CUST_8483</t>
  </si>
  <si>
    <t>CUST_1539</t>
  </si>
  <si>
    <t>CUST_5964</t>
  </si>
  <si>
    <t>CUST_5835</t>
  </si>
  <si>
    <t>CUST_4775</t>
  </si>
  <si>
    <t>CUST_7042</t>
  </si>
  <si>
    <t>CUST_8102</t>
  </si>
  <si>
    <t>CUST_8312</t>
  </si>
  <si>
    <t>CUST_6320</t>
  </si>
  <si>
    <t>CUST_7132</t>
  </si>
  <si>
    <t>CUST_8891</t>
  </si>
  <si>
    <t>CUST_3779</t>
  </si>
  <si>
    <t>CUST_1924</t>
  </si>
  <si>
    <t>CUST_2581</t>
  </si>
  <si>
    <t>CUST_8714</t>
  </si>
  <si>
    <t>CUST_4324</t>
  </si>
  <si>
    <t>CUST_6713</t>
  </si>
  <si>
    <t>CUST_8026</t>
  </si>
  <si>
    <t>CUST_1255</t>
  </si>
  <si>
    <t>CUST_5804</t>
  </si>
  <si>
    <t>CUST_2838</t>
  </si>
  <si>
    <t>CUST_1009</t>
  </si>
  <si>
    <t>CUST_3871</t>
  </si>
  <si>
    <t>CUST_9989</t>
  </si>
  <si>
    <t>CUST_8409</t>
  </si>
  <si>
    <t>CUST_8418</t>
  </si>
  <si>
    <t>CUST_6124</t>
  </si>
  <si>
    <t>CUST_2015</t>
  </si>
  <si>
    <t>CUST_3193</t>
  </si>
  <si>
    <t>CUST_9415</t>
  </si>
  <si>
    <t>CUST_8449</t>
  </si>
  <si>
    <t>CUST_5158</t>
  </si>
  <si>
    <t>CUST_4925</t>
  </si>
  <si>
    <t>CUST_7970</t>
  </si>
  <si>
    <t>CUST_5784</t>
  </si>
  <si>
    <t>CUST_2633</t>
  </si>
  <si>
    <t>CUST_1384</t>
  </si>
  <si>
    <t>CUST_1404</t>
  </si>
  <si>
    <t>CUST_9175</t>
  </si>
  <si>
    <t>CUST_3000</t>
  </si>
  <si>
    <t>CUST_6989</t>
  </si>
  <si>
    <t>CUST_2460</t>
  </si>
  <si>
    <t>CUST_8190</t>
  </si>
  <si>
    <t>CUST_8140</t>
  </si>
  <si>
    <t>CUST_5809</t>
  </si>
  <si>
    <t>CUST_5178</t>
  </si>
  <si>
    <t>CUST_8245</t>
  </si>
  <si>
    <t>CUST_7600</t>
  </si>
  <si>
    <t>CUST_6997</t>
  </si>
  <si>
    <t>CUST_3048</t>
  </si>
  <si>
    <t>CUST_1716</t>
  </si>
  <si>
    <t>CUST_8939</t>
  </si>
  <si>
    <t>CUST_6565</t>
  </si>
  <si>
    <t>CUST_5544</t>
  </si>
  <si>
    <t>CUST_5976</t>
  </si>
  <si>
    <t>CUST_4419</t>
  </si>
  <si>
    <t>CUST_8239</t>
  </si>
  <si>
    <t>CUST_1249</t>
  </si>
  <si>
    <t>CUST_9865</t>
  </si>
  <si>
    <t>CUST_1770</t>
  </si>
  <si>
    <t>CUST_5363</t>
  </si>
  <si>
    <t>CUST_2077</t>
  </si>
  <si>
    <t>CUST_9427</t>
  </si>
  <si>
    <t>CUST_9580</t>
  </si>
  <si>
    <t>CUST_8901</t>
  </si>
  <si>
    <t>CUST_5858</t>
  </si>
  <si>
    <t>CUST_7544</t>
  </si>
  <si>
    <t>CUST_5719</t>
  </si>
  <si>
    <t>CUST_3814</t>
  </si>
  <si>
    <t>CUST_4374</t>
  </si>
  <si>
    <t>CUST_2252</t>
  </si>
  <si>
    <t>CUST_7996</t>
  </si>
  <si>
    <t>CUST_5673</t>
  </si>
  <si>
    <t>CUST_5530</t>
  </si>
  <si>
    <t>CUST_7881</t>
  </si>
  <si>
    <t>CUST_7241</t>
  </si>
  <si>
    <t>CUST_9017</t>
  </si>
  <si>
    <t>CUST_7941</t>
  </si>
  <si>
    <t>CUST_8002</t>
  </si>
  <si>
    <t>CUST_2331</t>
  </si>
  <si>
    <t>CUST_5261</t>
  </si>
  <si>
    <t>CUST_8648</t>
  </si>
  <si>
    <t>CUST_6115</t>
  </si>
  <si>
    <t>CUST_5637</t>
  </si>
  <si>
    <t>CUST_5854</t>
  </si>
  <si>
    <t>CUST_4177</t>
  </si>
  <si>
    <t>CUST_8730</t>
  </si>
  <si>
    <t>CUST_3180</t>
  </si>
  <si>
    <t>CUST_5892</t>
  </si>
  <si>
    <t>CUST_8043</t>
  </si>
  <si>
    <t>CUST_1137</t>
  </si>
  <si>
    <t>CUST_7327</t>
  </si>
  <si>
    <t>CUST_4472</t>
  </si>
  <si>
    <t>CUST_6449</t>
  </si>
  <si>
    <t>CUST_3832</t>
  </si>
  <si>
    <t>CUST_4579</t>
  </si>
  <si>
    <t>CUST_6971</t>
  </si>
  <si>
    <t>CUST_5164</t>
  </si>
  <si>
    <t>CUST_8941</t>
  </si>
  <si>
    <t>CUST_6569</t>
  </si>
  <si>
    <t>CUST_5300</t>
  </si>
  <si>
    <t>CUST_7269</t>
  </si>
  <si>
    <t>CUST_4818</t>
  </si>
  <si>
    <t>CUST_2906</t>
  </si>
  <si>
    <t>CUST_7254</t>
  </si>
  <si>
    <t>CUST_1760</t>
  </si>
  <si>
    <t>CUST_8830</t>
  </si>
  <si>
    <t>CUST_8350</t>
  </si>
  <si>
    <t>CUST_7238</t>
  </si>
  <si>
    <t>CUST_7090</t>
  </si>
  <si>
    <t>CUST_7031</t>
  </si>
  <si>
    <t>CUST_8687</t>
  </si>
  <si>
    <t>CUST_9472</t>
  </si>
  <si>
    <t>CUST_2887</t>
  </si>
  <si>
    <t>CUST_4266</t>
  </si>
  <si>
    <t>CUST_1666</t>
  </si>
  <si>
    <t>CUST_5188</t>
  </si>
  <si>
    <t>CUST_1671</t>
  </si>
  <si>
    <t>CUST_7777</t>
  </si>
  <si>
    <t>CUST_8570</t>
  </si>
  <si>
    <t>CUST_8956</t>
  </si>
  <si>
    <t>CUST_6585</t>
  </si>
  <si>
    <t>CUST_4900</t>
  </si>
  <si>
    <t>CUST_7677</t>
  </si>
  <si>
    <t>CUST_7981</t>
  </si>
  <si>
    <t>CUST_7376</t>
  </si>
  <si>
    <t>CUST_1523</t>
  </si>
  <si>
    <t>CUST_3393</t>
  </si>
  <si>
    <t>CUST_3593</t>
  </si>
  <si>
    <t>CUST_8240</t>
  </si>
  <si>
    <t>CUST_7937</t>
  </si>
  <si>
    <t>CUST_6240</t>
  </si>
  <si>
    <t>CUST_7493</t>
  </si>
  <si>
    <t>CUST_3878</t>
  </si>
  <si>
    <t>CUST_5143</t>
  </si>
  <si>
    <t>CUST_4644</t>
  </si>
  <si>
    <t>CUST_5432</t>
  </si>
  <si>
    <t>CUST_2276</t>
  </si>
  <si>
    <t>CUST_6811</t>
  </si>
  <si>
    <t>CUST_1302</t>
  </si>
  <si>
    <t>CUST_1638</t>
  </si>
  <si>
    <t>CUST_1055</t>
  </si>
  <si>
    <t>CUST_9717</t>
  </si>
  <si>
    <t>CUST_9150</t>
  </si>
  <si>
    <t>CUST_3125</t>
  </si>
  <si>
    <t>CUST_1364</t>
  </si>
  <si>
    <t>CUST_7809</t>
  </si>
  <si>
    <t>CUST_5621</t>
  </si>
  <si>
    <t>CUST_6126</t>
  </si>
  <si>
    <t>CUST_6122</t>
  </si>
  <si>
    <t>CUST_2646</t>
  </si>
  <si>
    <t>CUST_1918</t>
  </si>
  <si>
    <t>CUST_3797</t>
  </si>
  <si>
    <t>CUST_7506</t>
  </si>
  <si>
    <t>CUST_6870</t>
  </si>
  <si>
    <t>CUST_9172</t>
  </si>
  <si>
    <t>CUST_4345</t>
  </si>
  <si>
    <t>CUST_8673</t>
  </si>
  <si>
    <t>CUST_7882</t>
  </si>
  <si>
    <t>CUST_4086</t>
  </si>
  <si>
    <t>CUST_9152</t>
  </si>
  <si>
    <t>CUST_6750</t>
  </si>
  <si>
    <t>CUST_2976</t>
  </si>
  <si>
    <t>CUST_2296</t>
  </si>
  <si>
    <t>CUST_7229</t>
  </si>
  <si>
    <t>CUST_8641</t>
  </si>
  <si>
    <t>CUST_1125</t>
  </si>
  <si>
    <t>CUST_5632</t>
  </si>
  <si>
    <t>CUST_7288</t>
  </si>
  <si>
    <t>CUST_4596</t>
  </si>
  <si>
    <t>CUST_7168</t>
  </si>
  <si>
    <t>CUST_8561</t>
  </si>
  <si>
    <t>CUST_9258</t>
  </si>
  <si>
    <t>CUST_1232</t>
  </si>
  <si>
    <t>CUST_7371</t>
  </si>
  <si>
    <t>CUST_5206</t>
  </si>
  <si>
    <t>CUST_8943</t>
  </si>
  <si>
    <t>CUST_7891</t>
  </si>
  <si>
    <t>CUST_7738</t>
  </si>
  <si>
    <t>CUST_3472</t>
  </si>
  <si>
    <t>CUST_3739</t>
  </si>
  <si>
    <t>CUST_6401</t>
  </si>
  <si>
    <t>CUST_2761</t>
  </si>
  <si>
    <t>CUST_4812</t>
  </si>
  <si>
    <t>CUST_2733</t>
  </si>
  <si>
    <t>CUST_2605</t>
  </si>
  <si>
    <t>CUST_6622</t>
  </si>
  <si>
    <t>CUST_7767</t>
  </si>
  <si>
    <t>CUST_7986</t>
  </si>
  <si>
    <t>CUST_4517</t>
  </si>
  <si>
    <t>CUST_4735</t>
  </si>
  <si>
    <t>CUST_9434</t>
  </si>
  <si>
    <t>CUST_3590</t>
  </si>
  <si>
    <t>CUST_2063</t>
  </si>
  <si>
    <t>CUST_5324</t>
  </si>
  <si>
    <t>CUST_6342</t>
  </si>
  <si>
    <t>CUST_1005</t>
  </si>
  <si>
    <t>CUST_8489</t>
  </si>
  <si>
    <t>CUST_9659</t>
  </si>
  <si>
    <t>CUST_9195</t>
  </si>
  <si>
    <t>CUST_6966</t>
  </si>
  <si>
    <t>CUST_9837</t>
  </si>
  <si>
    <t>CUST_1117</t>
  </si>
  <si>
    <t>CUST_3551</t>
  </si>
  <si>
    <t>CUST_6560</t>
  </si>
  <si>
    <t>CUST_5289</t>
  </si>
  <si>
    <t>CUST_1846</t>
  </si>
  <si>
    <t>CUST_7469</t>
  </si>
  <si>
    <t>CUST_9915</t>
  </si>
  <si>
    <t>CUST_1224</t>
  </si>
  <si>
    <t>CUST_5208</t>
  </si>
  <si>
    <t>CUST_7283</t>
  </si>
  <si>
    <t>CUST_7233</t>
  </si>
  <si>
    <t>CUST_2828</t>
  </si>
  <si>
    <t>CUST_2917</t>
  </si>
  <si>
    <t>CUST_5234</t>
  </si>
  <si>
    <t>CUST_7988</t>
  </si>
  <si>
    <t>CUST_3026</t>
  </si>
  <si>
    <t>CUST_4744</t>
  </si>
  <si>
    <t>CUST_1260</t>
  </si>
  <si>
    <t>CUST_7038</t>
  </si>
  <si>
    <t>CUST_3219</t>
  </si>
  <si>
    <t>CUST_3060</t>
  </si>
  <si>
    <t>CUST_6287</t>
  </si>
  <si>
    <t>CUST_2619</t>
  </si>
  <si>
    <t>CUST_9512</t>
  </si>
  <si>
    <t>CUST_2342</t>
  </si>
  <si>
    <t>CUST_3824</t>
  </si>
  <si>
    <t>CUST_2994</t>
  </si>
  <si>
    <t>CUST_4490</t>
  </si>
  <si>
    <t>CUST_8984</t>
  </si>
  <si>
    <t>CUST_2604</t>
  </si>
  <si>
    <t>CUST_1235</t>
  </si>
  <si>
    <t>CUST_2908</t>
  </si>
  <si>
    <t>CUST_9567</t>
  </si>
  <si>
    <t>CUST_4530</t>
  </si>
  <si>
    <t>CUST_6256</t>
  </si>
  <si>
    <t>CUST_3635</t>
  </si>
  <si>
    <t>CUST_9162</t>
  </si>
  <si>
    <t>CUST_3560</t>
  </si>
  <si>
    <t>CUST_6415</t>
  </si>
  <si>
    <t>CUST_4391</t>
  </si>
  <si>
    <t>CUST_6951</t>
  </si>
  <si>
    <t>CUST_6468</t>
  </si>
  <si>
    <t>CUST_9007</t>
  </si>
  <si>
    <t>CUST_7413</t>
  </si>
  <si>
    <t>CUST_5820</t>
  </si>
  <si>
    <t>CUST_3898</t>
  </si>
  <si>
    <t>CUST_8546</t>
  </si>
  <si>
    <t>CUST_1077</t>
  </si>
  <si>
    <t>CUST_8577</t>
  </si>
  <si>
    <t>CUST_5227</t>
  </si>
  <si>
    <t>CUST_1600</t>
  </si>
  <si>
    <t>CUST_2065</t>
  </si>
  <si>
    <t>CUST_3136</t>
  </si>
  <si>
    <t>CUST_7943</t>
  </si>
  <si>
    <t>CUST_8804</t>
  </si>
  <si>
    <t>CUST_7565</t>
  </si>
  <si>
    <t>CUST_6984</t>
  </si>
  <si>
    <t>CUST_6142</t>
  </si>
  <si>
    <t>CUST_5670</t>
  </si>
  <si>
    <t>CUST_3190</t>
  </si>
  <si>
    <t>CUST_3712</t>
  </si>
  <si>
    <t>CUST_3192</t>
  </si>
  <si>
    <t>CUST_2248</t>
  </si>
  <si>
    <t>CUST_5033</t>
  </si>
  <si>
    <t>CUST_2997</t>
  </si>
  <si>
    <t>CUST_4687</t>
  </si>
  <si>
    <t>CUST_5018</t>
  </si>
  <si>
    <t>CUST_2970</t>
  </si>
  <si>
    <t>CUST_9389</t>
  </si>
  <si>
    <t>CUST_6765</t>
  </si>
  <si>
    <t>CUST_2202</t>
  </si>
  <si>
    <t>CUST_9135</t>
  </si>
  <si>
    <t>CUST_6567</t>
  </si>
  <si>
    <t>CUST_8667</t>
  </si>
  <si>
    <t>CUST_6742</t>
  </si>
  <si>
    <t>CUST_6788</t>
  </si>
  <si>
    <t>CUST_6408</t>
  </si>
  <si>
    <t>CUST_9669</t>
  </si>
  <si>
    <t>CUST_1922</t>
  </si>
  <si>
    <t>CUST_1419</t>
  </si>
  <si>
    <t>CUST_3204</t>
  </si>
  <si>
    <t>CUST_2120</t>
  </si>
  <si>
    <t>CUST_1950</t>
  </si>
  <si>
    <t>CUST_3336</t>
  </si>
  <si>
    <t>CUST_6373</t>
  </si>
  <si>
    <t>CUST_3243</t>
  </si>
  <si>
    <t>CUST_3645</t>
  </si>
  <si>
    <t>CUST_5612</t>
  </si>
  <si>
    <t>CUST_2865</t>
  </si>
  <si>
    <t>CUST_7028</t>
  </si>
  <si>
    <t>CUST_8326</t>
  </si>
  <si>
    <t>CUST_7359</t>
  </si>
  <si>
    <t>CUST_8863</t>
  </si>
  <si>
    <t>CUST_4228</t>
  </si>
  <si>
    <t>CUST_3371</t>
  </si>
  <si>
    <t>CUST_3891</t>
  </si>
  <si>
    <t>CUST_4756</t>
  </si>
  <si>
    <t>CUST_5225</t>
  </si>
  <si>
    <t>CUST_1094</t>
  </si>
  <si>
    <t>CUST_3674</t>
  </si>
  <si>
    <t>CUST_7898</t>
  </si>
  <si>
    <t>CUST_1793</t>
  </si>
  <si>
    <t>CUST_3116</t>
  </si>
  <si>
    <t>CUST_6779</t>
  </si>
  <si>
    <t>CUST_7166</t>
  </si>
  <si>
    <t>CUST_1814</t>
  </si>
  <si>
    <t>CUST_1345</t>
  </si>
  <si>
    <t>CUST_9554</t>
  </si>
  <si>
    <t>CUST_3443</t>
  </si>
  <si>
    <t>CUST_8783</t>
  </si>
  <si>
    <t>CUST_1984</t>
  </si>
  <si>
    <t>CUST_8790</t>
  </si>
  <si>
    <t>CUST_1827</t>
  </si>
  <si>
    <t>CUST_4531</t>
  </si>
  <si>
    <t>CUST_8147</t>
  </si>
  <si>
    <t>CUST_5451</t>
  </si>
  <si>
    <t>CUST_4876</t>
  </si>
  <si>
    <t>CUST_6959</t>
  </si>
  <si>
    <t>CUST_1126</t>
  </si>
  <si>
    <t>CUST_9795</t>
  </si>
  <si>
    <t>CUST_7024</t>
  </si>
  <si>
    <t>CUST_6109</t>
  </si>
  <si>
    <t>CUST_8196</t>
  </si>
  <si>
    <t>CUST_4368</t>
  </si>
  <si>
    <t>CUST_4797</t>
  </si>
  <si>
    <t>CUST_2792</t>
  </si>
  <si>
    <t>CUST_4476</t>
  </si>
  <si>
    <t>CUST_4417</t>
  </si>
  <si>
    <t>CUST_2645</t>
  </si>
  <si>
    <t>CUST_4030</t>
  </si>
  <si>
    <t>CUST_3872</t>
  </si>
  <si>
    <t>CUST_2854</t>
  </si>
  <si>
    <t>CUST_5021</t>
  </si>
  <si>
    <t>CUST_5662</t>
  </si>
  <si>
    <t>CUST_7514</t>
  </si>
  <si>
    <t>CUST_6031</t>
  </si>
  <si>
    <t>CUST_3708</t>
  </si>
  <si>
    <t>CUST_8112</t>
  </si>
  <si>
    <t>CUST_9393</t>
  </si>
  <si>
    <t>CUST_4507</t>
  </si>
  <si>
    <t>CUST_7456</t>
  </si>
  <si>
    <t>CUST_5212</t>
  </si>
  <si>
    <t>CUST_8970</t>
  </si>
  <si>
    <t>CUST_9766</t>
  </si>
  <si>
    <t>CUST_1536</t>
  </si>
  <si>
    <t>CUST_2625</t>
  </si>
  <si>
    <t>CUST_8973</t>
  </si>
  <si>
    <t>CUST_9577</t>
  </si>
  <si>
    <t>CUST_9070</t>
  </si>
  <si>
    <t>CUST_9609</t>
  </si>
  <si>
    <t>CUST_7490</t>
  </si>
  <si>
    <t>CUST_4600</t>
  </si>
  <si>
    <t>CUST_7783</t>
  </si>
  <si>
    <t>CUST_5971</t>
  </si>
  <si>
    <t>CUST_2205</t>
  </si>
  <si>
    <t>CUST_2990</t>
  </si>
  <si>
    <t>CUST_6299</t>
  </si>
  <si>
    <t>CUST_4572</t>
  </si>
  <si>
    <t>CUST_6975</t>
  </si>
  <si>
    <t>CUST_7320</t>
  </si>
  <si>
    <t>CUST_5757</t>
  </si>
  <si>
    <t>CUST_3713</t>
  </si>
  <si>
    <t>CUST_1966</t>
  </si>
  <si>
    <t>CUST_5944</t>
  </si>
  <si>
    <t>CUST_4432</t>
  </si>
  <si>
    <t>CUST_1688</t>
  </si>
  <si>
    <t>CUST_5243</t>
  </si>
  <si>
    <t>CUST_4701</t>
  </si>
  <si>
    <t>CUST_9533</t>
  </si>
  <si>
    <t>CUST_6182</t>
  </si>
  <si>
    <t>CUST_7704</t>
  </si>
  <si>
    <t>CUST_5422</t>
  </si>
  <si>
    <t>CUST_2759</t>
  </si>
  <si>
    <t>CUST_3482</t>
  </si>
  <si>
    <t>CUST_9058</t>
  </si>
  <si>
    <t>CUST_1951</t>
  </si>
  <si>
    <t>CUST_9914</t>
  </si>
  <si>
    <t>CUST_3079</t>
  </si>
  <si>
    <t>CUST_3717</t>
  </si>
  <si>
    <t>CUST_5524</t>
  </si>
  <si>
    <t>CUST_9477</t>
  </si>
  <si>
    <t>CUST_8311</t>
  </si>
  <si>
    <t>CUST_3065</t>
  </si>
  <si>
    <t>CUST_1768</t>
  </si>
  <si>
    <t>CUST_6490</t>
  </si>
  <si>
    <t>CUST_7645</t>
  </si>
  <si>
    <t>CUST_6083</t>
  </si>
  <si>
    <t>CUST_6797</t>
  </si>
  <si>
    <t>CUST_5926</t>
  </si>
  <si>
    <t>CUST_7016</t>
  </si>
  <si>
    <t>CUST_4335</t>
  </si>
  <si>
    <t>CUST_9038</t>
  </si>
  <si>
    <t>CUST_5873</t>
  </si>
  <si>
    <t>CUST_2481</t>
  </si>
  <si>
    <t>CUST_7305</t>
  </si>
  <si>
    <t>CUST_4451</t>
  </si>
  <si>
    <t>CUST_1054</t>
  </si>
  <si>
    <t>CUST_8643</t>
  </si>
  <si>
    <t>CUST_4462</t>
  </si>
  <si>
    <t>CUST_1832</t>
  </si>
  <si>
    <t>CUST_6954</t>
  </si>
  <si>
    <t>CUST_9519</t>
  </si>
  <si>
    <t>CUST_8221</t>
  </si>
  <si>
    <t>CUST_4310</t>
  </si>
  <si>
    <t>CUST_4300</t>
  </si>
  <si>
    <t>CUST_7722</t>
  </si>
  <si>
    <t>CUST_8218</t>
  </si>
  <si>
    <t>CUST_8776</t>
  </si>
  <si>
    <t>CUST_4675</t>
  </si>
  <si>
    <t>CUST_4054</t>
  </si>
  <si>
    <t>CUST_6207</t>
  </si>
  <si>
    <t>CUST_3538</t>
  </si>
  <si>
    <t>CUST_5547</t>
  </si>
  <si>
    <t>CUST_6619</t>
  </si>
  <si>
    <t>CUST_9356</t>
  </si>
  <si>
    <t>CUST_7612</t>
  </si>
  <si>
    <t>CUST_6005</t>
  </si>
  <si>
    <t>CUST_1822</t>
  </si>
  <si>
    <t>CUST_1943</t>
  </si>
  <si>
    <t>CUST_7150</t>
  </si>
  <si>
    <t>CUST_5425</t>
  </si>
  <si>
    <t>CUST_9966</t>
  </si>
  <si>
    <t>CUST_3198</t>
  </si>
  <si>
    <t>CUST_5242</t>
  </si>
  <si>
    <t>CUST_4695</t>
  </si>
  <si>
    <t>CUST_4452</t>
  </si>
  <si>
    <t>CUST_2308</t>
  </si>
  <si>
    <t>CUST_5177</t>
  </si>
  <si>
    <t>CUST_9705</t>
  </si>
  <si>
    <t>CUST_7852</t>
  </si>
  <si>
    <t>CUST_7035</t>
  </si>
  <si>
    <t>CUST_4594</t>
  </si>
  <si>
    <t>CUST_5841</t>
  </si>
  <si>
    <t>CUST_5566</t>
  </si>
  <si>
    <t>CUST_2555</t>
  </si>
  <si>
    <t>CUST_1804</t>
  </si>
  <si>
    <t>CUST_2279</t>
  </si>
  <si>
    <t>CUST_8083</t>
  </si>
  <si>
    <t>CUST_2387</t>
  </si>
  <si>
    <t>CUST_3679</t>
  </si>
  <si>
    <t>CUST_3106</t>
  </si>
  <si>
    <t>CUST_5223</t>
  </si>
  <si>
    <t>CUST_5831</t>
  </si>
  <si>
    <t>CUST_3768</t>
  </si>
  <si>
    <t>CUST_4186</t>
  </si>
  <si>
    <t>CUST_3573</t>
  </si>
  <si>
    <t>CUST_3599</t>
  </si>
  <si>
    <t>CUST_9428</t>
  </si>
  <si>
    <t>CUST_2304</t>
  </si>
  <si>
    <t>CUST_8368</t>
  </si>
  <si>
    <t>CUST_6877</t>
  </si>
  <si>
    <t>CUST_2301</t>
  </si>
  <si>
    <t>CUST_3541</t>
  </si>
  <si>
    <t>CUST_3051</t>
  </si>
  <si>
    <t>CUST_9633</t>
  </si>
  <si>
    <t>CUST_1074</t>
  </si>
  <si>
    <t>CUST_6475</t>
  </si>
  <si>
    <t>CUST_9232</t>
  </si>
  <si>
    <t>CUST_8184</t>
  </si>
  <si>
    <t>CUST_6796</t>
  </si>
  <si>
    <t>CUST_8141</t>
  </si>
  <si>
    <t>CUST_2622</t>
  </si>
  <si>
    <t>CUST_9041</t>
  </si>
  <si>
    <t>CUST_1341</t>
  </si>
  <si>
    <t>CUST_3074</t>
  </si>
  <si>
    <t>CUST_1645</t>
  </si>
  <si>
    <t>CUST_5263</t>
  </si>
  <si>
    <t>CUST_9801</t>
  </si>
  <si>
    <t>CUST_7136</t>
  </si>
  <si>
    <t>CUST_9646</t>
  </si>
  <si>
    <t>CUST_3969</t>
  </si>
  <si>
    <t>CUST_4028</t>
  </si>
  <si>
    <t>CUST_4629</t>
  </si>
  <si>
    <t>CUST_4067</t>
  </si>
  <si>
    <t>CUST_6941</t>
  </si>
  <si>
    <t>CUST_2386</t>
  </si>
  <si>
    <t>CUST_3866</t>
  </si>
  <si>
    <t>CUST_5788</t>
  </si>
  <si>
    <t>CUST_5124</t>
  </si>
  <si>
    <t>CUST_9340</t>
  </si>
  <si>
    <t>CUST_4850</t>
  </si>
  <si>
    <t>CUST_9378</t>
  </si>
  <si>
    <t>CUST_2333</t>
  </si>
  <si>
    <t>CUST_5150</t>
  </si>
  <si>
    <t>CUST_7766</t>
  </si>
  <si>
    <t>CUST_3711</t>
  </si>
  <si>
    <t>CUST_5853</t>
  </si>
  <si>
    <t>CUST_7212</t>
  </si>
  <si>
    <t>CUST_8479</t>
  </si>
  <si>
    <t>CUST_8715</t>
  </si>
  <si>
    <t>CUST_9942</t>
  </si>
  <si>
    <t>CUST_2762</t>
  </si>
  <si>
    <t>CUST_8101</t>
  </si>
  <si>
    <t>CUST_8674</t>
  </si>
  <si>
    <t>CUST_7122</t>
  </si>
  <si>
    <t>CUST_1481</t>
  </si>
  <si>
    <t>CUST_1153</t>
  </si>
  <si>
    <t>CUST_8617</t>
  </si>
  <si>
    <t>CUST_2524</t>
  </si>
  <si>
    <t>CUST_3120</t>
  </si>
  <si>
    <t>CUST_3343</t>
  </si>
  <si>
    <t>CUST_6136</t>
  </si>
  <si>
    <t>CUST_6760</t>
  </si>
  <si>
    <t>CUST_2240</t>
  </si>
  <si>
    <t>CUST_1060</t>
  </si>
  <si>
    <t>CUST_2639</t>
  </si>
  <si>
    <t>CUST_7185</t>
  </si>
  <si>
    <t>CUST_5203</t>
  </si>
  <si>
    <t>CUST_9363</t>
  </si>
  <si>
    <t>CUST_4549</t>
  </si>
  <si>
    <t>CUST_5197</t>
  </si>
  <si>
    <t>CUST_8009</t>
  </si>
  <si>
    <t>CUST_7667</t>
  </si>
  <si>
    <t>CUST_3322</t>
  </si>
  <si>
    <t>CUST_5090</t>
  </si>
  <si>
    <t>CUST_7960</t>
  </si>
  <si>
    <t>CUST_4004</t>
  </si>
  <si>
    <t>CUST_1329</t>
  </si>
  <si>
    <t>CUST_4640</t>
  </si>
  <si>
    <t>CUST_8982</t>
  </si>
  <si>
    <t>CUST_2341</t>
  </si>
  <si>
    <t>CUST_9407</t>
  </si>
  <si>
    <t>CUST_1338</t>
  </si>
  <si>
    <t>CUST_2750</t>
  </si>
  <si>
    <t>CUST_6604</t>
  </si>
  <si>
    <t>CUST_3421</t>
  </si>
  <si>
    <t>CUST_8119</t>
  </si>
  <si>
    <t>CUST_6319</t>
  </si>
  <si>
    <t>CUST_7609</t>
  </si>
  <si>
    <t>CUST_4993</t>
  </si>
  <si>
    <t>CUST_9044</t>
  </si>
  <si>
    <t>CUST_9238</t>
  </si>
  <si>
    <t>CUST_5806</t>
  </si>
  <si>
    <t>CUST_9592</t>
  </si>
  <si>
    <t>CUST_6913</t>
  </si>
  <si>
    <t>CUST_8124</t>
  </si>
  <si>
    <t>CUST_1390</t>
  </si>
  <si>
    <t>CUST_5430</t>
  </si>
  <si>
    <t>CUST_9820</t>
  </si>
  <si>
    <t>CUST_8686</t>
  </si>
  <si>
    <t>CUST_5232</t>
  </si>
  <si>
    <t>CUST_2521</t>
  </si>
  <si>
    <t>CUST_2500</t>
  </si>
  <si>
    <t>CUST_7737</t>
  </si>
  <si>
    <t>CUST_4294</t>
  </si>
  <si>
    <t>CUST_6085</t>
  </si>
  <si>
    <t>CUST_3419</t>
  </si>
  <si>
    <t>CUST_4042</t>
  </si>
  <si>
    <t>CUST_5497</t>
  </si>
  <si>
    <t>CUST_2466</t>
  </si>
  <si>
    <t>CUST_1614</t>
  </si>
  <si>
    <t>CUST_6392</t>
  </si>
  <si>
    <t>CUST_8693</t>
  </si>
  <si>
    <t>CUST_4223</t>
  </si>
  <si>
    <t>CUST_8138</t>
  </si>
  <si>
    <t>CUST_3667</t>
  </si>
  <si>
    <t>CUST_8980</t>
  </si>
  <si>
    <t>CUST_1130</t>
  </si>
  <si>
    <t>CUST_3983</t>
  </si>
  <si>
    <t>CUST_5278</t>
  </si>
  <si>
    <t>CUST_8126</t>
  </si>
  <si>
    <t>CUST_9230</t>
  </si>
  <si>
    <t>CUST_8694</t>
  </si>
  <si>
    <t>CUST_7640</t>
  </si>
  <si>
    <t>CUST_1920</t>
  </si>
  <si>
    <t>CUST_8564</t>
  </si>
  <si>
    <t>CUST_9502</t>
  </si>
  <si>
    <t>CUST_9930</t>
  </si>
  <si>
    <t>CUST_4241</t>
  </si>
  <si>
    <t>CUST_1545</t>
  </si>
  <si>
    <t>CUST_5346</t>
  </si>
  <si>
    <t>CUST_4810</t>
  </si>
  <si>
    <t>CUST_3032</t>
  </si>
  <si>
    <t>CUST_9436</t>
  </si>
  <si>
    <t>CUST_1271</t>
  </si>
  <si>
    <t>CUST_4511</t>
  </si>
  <si>
    <t>CUST_2771</t>
  </si>
  <si>
    <t>CUST_5361</t>
  </si>
  <si>
    <t>CUST_8069</t>
  </si>
  <si>
    <t>CUST_9190</t>
  </si>
  <si>
    <t>CUST_4430</t>
  </si>
  <si>
    <t>CUST_5435</t>
  </si>
  <si>
    <t>CUST_4760</t>
  </si>
  <si>
    <t>CUST_3050</t>
  </si>
  <si>
    <t>CUST_2165</t>
  </si>
  <si>
    <t>CUST_3033</t>
  </si>
  <si>
    <t>CUST_7467</t>
  </si>
  <si>
    <t>CUST_1145</t>
  </si>
  <si>
    <t>CUST_5388</t>
  </si>
  <si>
    <t>CUST_8832</t>
  </si>
  <si>
    <t>CUST_9623</t>
  </si>
  <si>
    <t>CUST_9896</t>
  </si>
  <si>
    <t>CUST_3632</t>
  </si>
  <si>
    <t>CUST_5494</t>
  </si>
  <si>
    <t>CUST_9056</t>
  </si>
  <si>
    <t>CUST_8511</t>
  </si>
  <si>
    <t>CUST_5805</t>
  </si>
  <si>
    <t>CUST_1806</t>
  </si>
  <si>
    <t>CUST_8486</t>
  </si>
  <si>
    <t>CUST_9202</t>
  </si>
  <si>
    <t>CUST_2868</t>
  </si>
  <si>
    <t>CUST_8878</t>
  </si>
  <si>
    <t>CUST_6690</t>
  </si>
  <si>
    <t>CUST_8827</t>
  </si>
  <si>
    <t>CUST_6429</t>
  </si>
  <si>
    <t>CUST_4564</t>
  </si>
  <si>
    <t>CUST_2389</t>
  </si>
  <si>
    <t>CUST_8274</t>
  </si>
  <si>
    <t>CUST_1824</t>
  </si>
  <si>
    <t>CUST_3265</t>
  </si>
  <si>
    <t>CUST_1936</t>
  </si>
  <si>
    <t>CUST_7402</t>
  </si>
  <si>
    <t>CUST_4845</t>
  </si>
  <si>
    <t>CUST_2796</t>
  </si>
  <si>
    <t>CUST_9245</t>
  </si>
  <si>
    <t>CUST_8214</t>
  </si>
  <si>
    <t>CUST_1726</t>
  </si>
  <si>
    <t>CUST_3736</t>
  </si>
  <si>
    <t>CUST_2913</t>
  </si>
  <si>
    <t>CUST_8657</t>
  </si>
  <si>
    <t>CUST_3466</t>
  </si>
  <si>
    <t>CUST_9194</t>
  </si>
  <si>
    <t>CUST_8906</t>
  </si>
  <si>
    <t>CUST_5876</t>
  </si>
  <si>
    <t>CUST_8287</t>
  </si>
  <si>
    <t>CUST_1892</t>
  </si>
  <si>
    <t>CUST_5675</t>
  </si>
  <si>
    <t>CUST_2933</t>
  </si>
  <si>
    <t>CUST_2380</t>
  </si>
  <si>
    <t>CUST_2290</t>
  </si>
  <si>
    <t>CUST_2640</t>
  </si>
  <si>
    <t>CUST_8490</t>
  </si>
  <si>
    <t>CUST_6016</t>
  </si>
  <si>
    <t>CUST_1954</t>
  </si>
  <si>
    <t>CUST_8291</t>
  </si>
  <si>
    <t>CUST_1974</t>
  </si>
  <si>
    <t>CUST_5133</t>
  </si>
  <si>
    <t>CUST_6370</t>
  </si>
  <si>
    <t>CUST_4972</t>
  </si>
  <si>
    <t>CUST_6295</t>
  </si>
  <si>
    <t>CUST_9228</t>
  </si>
  <si>
    <t>CUST_4020</t>
  </si>
  <si>
    <t>CUST_9987</t>
  </si>
  <si>
    <t>CUST_5036</t>
  </si>
  <si>
    <t>CUST_6068</t>
  </si>
  <si>
    <t>CUST_6233</t>
  </si>
  <si>
    <t>CUST_1317</t>
  </si>
  <si>
    <t>CUST_3396</t>
  </si>
  <si>
    <t>CUST_3162</t>
  </si>
  <si>
    <t>CUST_2591</t>
  </si>
  <si>
    <t>CUST_7183</t>
  </si>
  <si>
    <t>CUST_4930</t>
  </si>
  <si>
    <t>CUST_2312</t>
  </si>
  <si>
    <t>CUST_5311</t>
  </si>
  <si>
    <t>CUST_8314</t>
  </si>
  <si>
    <t>CUST_3383</t>
  </si>
  <si>
    <t>CUST_4239</t>
  </si>
  <si>
    <t>CUST_3139</t>
  </si>
  <si>
    <t>CUST_2704</t>
  </si>
  <si>
    <t>CUST_7924</t>
  </si>
  <si>
    <t>CUST_1362</t>
  </si>
  <si>
    <t>CUST_3604</t>
  </si>
  <si>
    <t>CUST_5286</t>
  </si>
  <si>
    <t>CUST_4738</t>
  </si>
  <si>
    <t>CUST_3469</t>
  </si>
  <si>
    <t>CUST_5795</t>
  </si>
  <si>
    <t>CUST_1556</t>
  </si>
  <si>
    <t>CUST_3808</t>
  </si>
  <si>
    <t>CUST_6150</t>
  </si>
  <si>
    <t>CUST_3719</t>
  </si>
  <si>
    <t>CUST_4741</t>
  </si>
  <si>
    <t>CUST_4998</t>
  </si>
  <si>
    <t>CUST_3403</t>
  </si>
  <si>
    <t>CUST_9780</t>
  </si>
  <si>
    <t>CUST_1294</t>
  </si>
  <si>
    <t>CUST_6343</t>
  </si>
  <si>
    <t>CUST_2136</t>
  </si>
  <si>
    <t>CUST_3064</t>
  </si>
  <si>
    <t>CUST_5543</t>
  </si>
  <si>
    <t>CUST_2007</t>
  </si>
  <si>
    <t>CUST_6445</t>
  </si>
  <si>
    <t>CUST_6352</t>
  </si>
  <si>
    <t>CUST_2435</t>
  </si>
  <si>
    <t>CUST_1571</t>
  </si>
  <si>
    <t>CUST_3382</t>
  </si>
  <si>
    <t>CUST_6084</t>
  </si>
  <si>
    <t>CUST_1277</t>
  </si>
  <si>
    <t>CUST_8059</t>
  </si>
  <si>
    <t>CUST_2265</t>
  </si>
  <si>
    <t>CUST_8491</t>
  </si>
  <si>
    <t>CUST_2040</t>
  </si>
  <si>
    <t>CUST_9073</t>
  </si>
  <si>
    <t>CUST_3752</t>
  </si>
  <si>
    <t>CUST_9213</t>
  </si>
  <si>
    <t>CUST_5569</t>
  </si>
  <si>
    <t>CUST_7353</t>
  </si>
  <si>
    <t>CUST_3353</t>
  </si>
  <si>
    <t>CUST_8437</t>
  </si>
  <si>
    <t>CUST_5799</t>
  </si>
  <si>
    <t>CUST_1686</t>
  </si>
  <si>
    <t>CUST_9476</t>
  </si>
  <si>
    <t>CUST_5811</t>
  </si>
  <si>
    <t>CUST_9954</t>
  </si>
  <si>
    <t>CUST_6346</t>
  </si>
  <si>
    <t>CUST_6043</t>
  </si>
  <si>
    <t>CUST_3428</t>
  </si>
  <si>
    <t>CUST_9220</t>
  </si>
  <si>
    <t>CUST_8813</t>
  </si>
  <si>
    <t>CUST_4356</t>
  </si>
  <si>
    <t>CUST_9707</t>
  </si>
  <si>
    <t>CUST_7540</t>
  </si>
  <si>
    <t>CUST_1038</t>
  </si>
  <si>
    <t>CUST_4342</t>
  </si>
  <si>
    <t>CUST_3844</t>
  </si>
  <si>
    <t>CUST_2098</t>
  </si>
  <si>
    <t>CUST_2823</t>
  </si>
  <si>
    <t>CUST_4155</t>
  </si>
  <si>
    <t>CUST_4093</t>
  </si>
  <si>
    <t>CUST_6658</t>
  </si>
  <si>
    <t>CUST_4778</t>
  </si>
  <si>
    <t>CUST_3896</t>
  </si>
  <si>
    <t>CUST_1988</t>
  </si>
  <si>
    <t>CUST_5116</t>
  </si>
  <si>
    <t>CUST_7446</t>
  </si>
  <si>
    <t>CUST_5179</t>
  </si>
  <si>
    <t>CUST_2682</t>
  </si>
  <si>
    <t>CUST_6626</t>
  </si>
  <si>
    <t>CUST_8424</t>
  </si>
  <si>
    <t>CUST_1933</t>
  </si>
  <si>
    <t>CUST_4598</t>
  </si>
  <si>
    <t>CUST_2980</t>
  </si>
  <si>
    <t>CUST_4056</t>
  </si>
  <si>
    <t>CUST_9984</t>
  </si>
  <si>
    <t>CUST_1791</t>
  </si>
  <si>
    <t>CUST_7635</t>
  </si>
  <si>
    <t>CUST_4610</t>
  </si>
  <si>
    <t>CUST_2607</t>
  </si>
  <si>
    <t>CUST_6179</t>
  </si>
  <si>
    <t>CUST_7573</t>
  </si>
  <si>
    <t>CUST_6776</t>
  </si>
  <si>
    <t>CUST_4676</t>
  </si>
  <si>
    <t>CUST_4380</t>
  </si>
  <si>
    <t>CUST_9711</t>
  </si>
  <si>
    <t>CUST_9782</t>
  </si>
  <si>
    <t>CUST_2050</t>
  </si>
  <si>
    <t>CUST_4633</t>
  </si>
  <si>
    <t>CUST_7342</t>
  </si>
  <si>
    <t>CUST_1959</t>
  </si>
  <si>
    <t>CUST_7059</t>
  </si>
  <si>
    <t>CUST_9884</t>
  </si>
  <si>
    <t>CUST_6655</t>
  </si>
  <si>
    <t>CUST_5473</t>
  </si>
  <si>
    <t>CUST_3946</t>
  </si>
  <si>
    <t>CUST_8725</t>
  </si>
  <si>
    <t>CUST_1526</t>
  </si>
  <si>
    <t>CUST_4224</t>
  </si>
  <si>
    <t>CUST_2875</t>
  </si>
  <si>
    <t>CUST_2763</t>
  </si>
  <si>
    <t>CUST_9712</t>
  </si>
  <si>
    <t>CUST_7644</t>
  </si>
  <si>
    <t>CUST_1116</t>
  </si>
  <si>
    <t>CUST_1583</t>
  </si>
  <si>
    <t>CUST_9586</t>
  </si>
  <si>
    <t>CUST_4788</t>
  </si>
  <si>
    <t>CUST_5167</t>
  </si>
  <si>
    <t>CUST_9465</t>
  </si>
  <si>
    <t>CUST_9357</t>
  </si>
  <si>
    <t>CUST_7154</t>
  </si>
  <si>
    <t>CUST_6420</t>
  </si>
  <si>
    <t>CUST_9920</t>
  </si>
  <si>
    <t>CUST_3043</t>
  </si>
  <si>
    <t>CUST_4496</t>
  </si>
  <si>
    <t>CUST_1778</t>
  </si>
  <si>
    <t>CUST_1213</t>
  </si>
  <si>
    <t>CUST_4762</t>
  </si>
  <si>
    <t>CUST_4117</t>
  </si>
  <si>
    <t>CUST_9783</t>
  </si>
  <si>
    <t>CUST_3720</t>
  </si>
  <si>
    <t>CUST_7047</t>
  </si>
  <si>
    <t>CUST_9032</t>
  </si>
  <si>
    <t>CUST_1001</t>
  </si>
  <si>
    <t>CUST_7368</t>
  </si>
  <si>
    <t>CUST_2949</t>
  </si>
  <si>
    <t>CUST_7732</t>
  </si>
  <si>
    <t>CUST_8833</t>
  </si>
  <si>
    <t>CUST_1917</t>
  </si>
  <si>
    <t>CUST_4174</t>
  </si>
  <si>
    <t>CUST_8014</t>
  </si>
  <si>
    <t>CUST_1089</t>
  </si>
  <si>
    <t>CUST_2709</t>
  </si>
  <si>
    <t>CUST_4041</t>
  </si>
  <si>
    <t>CUST_1105</t>
  </si>
  <si>
    <t>CUST_9619</t>
  </si>
  <si>
    <t>CUST_9508</t>
  </si>
  <si>
    <t>CUST_7082</t>
  </si>
  <si>
    <t>CUST_1634</t>
  </si>
  <si>
    <t>CUST_2925</t>
  </si>
  <si>
    <t>CUST_3056</t>
  </si>
  <si>
    <t>CUST_7917</t>
  </si>
  <si>
    <t>CUST_4144</t>
  </si>
  <si>
    <t>CUST_1552</t>
  </si>
  <si>
    <t>CUST_9907</t>
  </si>
  <si>
    <t>CUST_6383</t>
  </si>
  <si>
    <t>CUST_4911</t>
  </si>
  <si>
    <t>CUST_4389</t>
  </si>
  <si>
    <t>CUST_9442</t>
  </si>
  <si>
    <t>CUST_3430</t>
  </si>
  <si>
    <t>CUST_1458</t>
  </si>
  <si>
    <t>CUST_1207</t>
  </si>
  <si>
    <t>CUST_1899</t>
  </si>
  <si>
    <t>CUST_1021</t>
  </si>
  <si>
    <t>CUST_9601</t>
  </si>
  <si>
    <t>CUST_1894</t>
  </si>
  <si>
    <t>CUST_1514</t>
  </si>
  <si>
    <t>CUST_8294</t>
  </si>
  <si>
    <t>CUST_5904</t>
  </si>
  <si>
    <t>CUST_8867</t>
  </si>
  <si>
    <t>CUST_5109</t>
  </si>
  <si>
    <t>CUST_8179</t>
  </si>
  <si>
    <t>CUST_2560</t>
  </si>
  <si>
    <t>CUST_2266</t>
  </si>
  <si>
    <t>CUST_4638</t>
  </si>
  <si>
    <t>CUST_9941</t>
  </si>
  <si>
    <t>CUST_4427</t>
  </si>
  <si>
    <t>CUST_2927</t>
  </si>
  <si>
    <t>CUST_3356</t>
  </si>
  <si>
    <t>CUST_5790</t>
  </si>
  <si>
    <t>CUST_1306</t>
  </si>
  <si>
    <t>CUST_8979</t>
  </si>
  <si>
    <t>CUST_4665</t>
  </si>
  <si>
    <t>CUST_8057</t>
  </si>
  <si>
    <t>CUST_1661</t>
  </si>
  <si>
    <t>CUST_5644</t>
  </si>
  <si>
    <t>CUST_9503</t>
  </si>
  <si>
    <t>CUST_3920</t>
  </si>
  <si>
    <t>CUST_9946</t>
  </si>
  <si>
    <t>CUST_7236</t>
  </si>
  <si>
    <t>CUST_7078</t>
  </si>
  <si>
    <t>CUST_1352</t>
  </si>
  <si>
    <t>CUST_8005</t>
  </si>
  <si>
    <t>CUST_1158</t>
  </si>
  <si>
    <t>CUST_3071</t>
  </si>
  <si>
    <t>CUST_9595</t>
  </si>
  <si>
    <t>CUST_4453</t>
  </si>
  <si>
    <t>CUST_7675</t>
  </si>
  <si>
    <t>CUST_1955</t>
  </si>
  <si>
    <t>CUST_2712</t>
  </si>
  <si>
    <t>CUST_5703</t>
  </si>
  <si>
    <t>CUST_7563</t>
  </si>
  <si>
    <t>CUST_6631</t>
  </si>
  <si>
    <t>CUST_2394</t>
  </si>
  <si>
    <t>CUST_5732</t>
  </si>
  <si>
    <t>CUST_4714</t>
  </si>
  <si>
    <t>CUST_1529</t>
  </si>
  <si>
    <t>CUST_3958</t>
  </si>
  <si>
    <t>CUST_8904</t>
  </si>
  <si>
    <t>CUST_4591</t>
  </si>
  <si>
    <t>CUST_7895</t>
  </si>
  <si>
    <t>CUST_1525</t>
  </si>
  <si>
    <t>CUST_7477</t>
  </si>
  <si>
    <t>CUST_1374</t>
  </si>
  <si>
    <t>CUST_5648</t>
  </si>
  <si>
    <t>CUST_3365</t>
  </si>
  <si>
    <t>CUST_2525</t>
  </si>
  <si>
    <t>CUST_1013</t>
  </si>
  <si>
    <t>CUST_5599</t>
  </si>
  <si>
    <t>CUST_3278</t>
  </si>
  <si>
    <t>CUST_9321</t>
  </si>
  <si>
    <t>CUST_4814</t>
  </si>
  <si>
    <t>CUST_4216</t>
  </si>
  <si>
    <t>CUST_9219</t>
  </si>
  <si>
    <t>CUST_3113</t>
  </si>
  <si>
    <t>CUST_5356</t>
  </si>
  <si>
    <t>CUST_6543</t>
  </si>
  <si>
    <t>CUST_8062</t>
  </si>
  <si>
    <t>CUST_7430</t>
  </si>
  <si>
    <t>CUST_4466</t>
  </si>
  <si>
    <t>CUST_4081</t>
  </si>
  <si>
    <t>CUST_1629</t>
  </si>
  <si>
    <t>CUST_1269</t>
  </si>
  <si>
    <t>CUST_6724</t>
  </si>
  <si>
    <t>CUST_6897</t>
  </si>
  <si>
    <t>CUST_7276</t>
  </si>
  <si>
    <t>CUST_8115</t>
  </si>
  <si>
    <t>CUST_7656</t>
  </si>
  <si>
    <t>CUST_1575</t>
  </si>
  <si>
    <t>CUST_8029</t>
  </si>
  <si>
    <t>CUST_7099</t>
  </si>
  <si>
    <t>CUST_4192</t>
  </si>
  <si>
    <t>CUST_4178</t>
  </si>
  <si>
    <t>CUST_7052</t>
  </si>
  <si>
    <t>CUST_7116</t>
  </si>
  <si>
    <t>CUST_4568</t>
  </si>
  <si>
    <t>CUST_3203</t>
  </si>
  <si>
    <t>CUST_2390</t>
  </si>
  <si>
    <t>CUST_2742</t>
  </si>
  <si>
    <t>CUST_1619</t>
  </si>
  <si>
    <t>CUST_2274</t>
  </si>
  <si>
    <t>CUST_2939</t>
  </si>
  <si>
    <t>CUST_4953</t>
  </si>
  <si>
    <t>CUST_1968</t>
  </si>
  <si>
    <t>CUST_1281</t>
  </si>
  <si>
    <t>CUST_7262</t>
  </si>
  <si>
    <t>CUST_2058</t>
  </si>
  <si>
    <t>CUST_5293</t>
  </si>
  <si>
    <t>CUST_6178</t>
  </si>
  <si>
    <t>CUST_7980</t>
  </si>
  <si>
    <t>CUST_2229</t>
  </si>
  <si>
    <t>CUST_5585</t>
  </si>
  <si>
    <t>CUST_9467</t>
  </si>
  <si>
    <t>CUST_3740</t>
  </si>
  <si>
    <t>CUST_3289</t>
  </si>
  <si>
    <t>CUST_2239</t>
  </si>
  <si>
    <t>CUST_8473</t>
  </si>
  <si>
    <t>CUST_8351</t>
  </si>
  <si>
    <t>CUST_7638</t>
  </si>
  <si>
    <t>CUST_7570</t>
  </si>
  <si>
    <t>CUST_4249</t>
  </si>
  <si>
    <t>CUST_8595</t>
  </si>
  <si>
    <t>CUST_7294</t>
  </si>
  <si>
    <t>CUST_7527</t>
  </si>
  <si>
    <t>CUST_6757</t>
  </si>
  <si>
    <t>CUST_2969</t>
  </si>
  <si>
    <t>CUST_1891</t>
  </si>
  <si>
    <t>CUST_5470</t>
  </si>
  <si>
    <t>CUST_8175</t>
  </si>
  <si>
    <t>CUST_9320</t>
  </si>
  <si>
    <t>CUST_7812</t>
  </si>
  <si>
    <t>CUST_8519</t>
  </si>
  <si>
    <t>CUST_2198</t>
  </si>
  <si>
    <t>CUST_6238</t>
  </si>
  <si>
    <t>CUST_7089</t>
  </si>
  <si>
    <t>CUST_7257</t>
  </si>
  <si>
    <t>CUST_8705</t>
  </si>
  <si>
    <t>CUST_1986</t>
  </si>
  <si>
    <t>CUST_5440</t>
  </si>
  <si>
    <t>CUST_5909</t>
  </si>
  <si>
    <t>CUST_9125</t>
  </si>
  <si>
    <t>CUST_4291</t>
  </si>
  <si>
    <t>CUST_6105</t>
  </si>
  <si>
    <t>CUST_1703</t>
  </si>
  <si>
    <t>CUST_9133</t>
  </si>
  <si>
    <t>CUST_6704</t>
  </si>
  <si>
    <t>CUST_8848</t>
  </si>
  <si>
    <t>CUST_6208</t>
  </si>
  <si>
    <t>CUST_4828</t>
  </si>
  <si>
    <t>CUST_4230</t>
  </si>
  <si>
    <t>CUST_1488</t>
  </si>
  <si>
    <t>CUST_4173</t>
  </si>
  <si>
    <t>CUST_2667</t>
  </si>
  <si>
    <t>CUST_5114</t>
  </si>
  <si>
    <t>CUST_4553</t>
  </si>
  <si>
    <t>CUST_8761</t>
  </si>
  <si>
    <t>CUST_2000</t>
  </si>
  <si>
    <t>CUST_2388</t>
  </si>
  <si>
    <t>CUST_4712</t>
  </si>
  <si>
    <t>CUST_2367</t>
  </si>
  <si>
    <t>CUST_9189</t>
  </si>
  <si>
    <t>CUST_1454</t>
  </si>
  <si>
    <t>CUST_3772</t>
  </si>
  <si>
    <t>CUST_4726</t>
  </si>
  <si>
    <t>CUST_8232</t>
  </si>
  <si>
    <t>CUST_3875</t>
  </si>
  <si>
    <t>CUST_2440</t>
  </si>
  <si>
    <t>CUST_9927</t>
  </si>
  <si>
    <t>CUST_8010</t>
  </si>
  <si>
    <t>CUST_8117</t>
  </si>
  <si>
    <t>CUST_3989</t>
  </si>
  <si>
    <t>CUST_7228</t>
  </si>
  <si>
    <t>CUST_7471</t>
  </si>
  <si>
    <t>CUST_3863</t>
  </si>
  <si>
    <t>CUST_2177</t>
  </si>
  <si>
    <t>CUST_5760</t>
  </si>
  <si>
    <t>CUST_1011</t>
  </si>
  <si>
    <t>CUST_6252</t>
  </si>
  <si>
    <t>CUST_5399</t>
  </si>
  <si>
    <t>CUST_9234</t>
  </si>
  <si>
    <t>CUST_9212</t>
  </si>
  <si>
    <t>CUST_1406</t>
  </si>
  <si>
    <t>CUST_5431</t>
  </si>
  <si>
    <t>CUST_6243</t>
  </si>
  <si>
    <t>CUST_7542</t>
  </si>
  <si>
    <t>CUST_7936</t>
  </si>
  <si>
    <t>CUST_9906</t>
  </si>
  <si>
    <t>CUST_1140</t>
  </si>
  <si>
    <t>CUST_5882</t>
  </si>
  <si>
    <t>CUST_7012</t>
  </si>
  <si>
    <t>CUST_1963</t>
  </si>
  <si>
    <t>CUST_8151</t>
  </si>
  <si>
    <t>CUST_9564</t>
  </si>
  <si>
    <t>CUST_7894</t>
  </si>
  <si>
    <t>CUST_7787</t>
  </si>
  <si>
    <t>CUST_3137</t>
  </si>
  <si>
    <t>CUST_5445</t>
  </si>
  <si>
    <t>CUST_2286</t>
  </si>
  <si>
    <t>CUST_8052</t>
  </si>
  <si>
    <t>CUST_4654</t>
  </si>
  <si>
    <t>CUST_3359</t>
  </si>
  <si>
    <t>CUST_9105</t>
  </si>
  <si>
    <t>CUST_9636</t>
  </si>
  <si>
    <t>CUST_7441</t>
  </si>
  <si>
    <t>CUST_6047</t>
  </si>
  <si>
    <t>CUST_9227</t>
  </si>
  <si>
    <t>CUST_6203</t>
  </si>
  <si>
    <t>CUST_2798</t>
  </si>
  <si>
    <t>CUST_6291</t>
  </si>
  <si>
    <t>CUST_6495</t>
  </si>
  <si>
    <t>CUST_7284</t>
  </si>
  <si>
    <t>CUST_8285</t>
  </si>
  <si>
    <t>CUST_2300</t>
  </si>
  <si>
    <t>CUST_7869</t>
  </si>
  <si>
    <t>CUST_4097</t>
  </si>
  <si>
    <t>CUST_5616</t>
  </si>
  <si>
    <t>CUST_6752</t>
  </si>
  <si>
    <t>CUST_5815</t>
  </si>
  <si>
    <t>CUST_2072</t>
  </si>
  <si>
    <t>CUST_4225</t>
  </si>
  <si>
    <t>CUST_2316</t>
  </si>
  <si>
    <t>CUST_7807</t>
  </si>
  <si>
    <t>CUST_7674</t>
  </si>
  <si>
    <t>CUST_4683</t>
  </si>
  <si>
    <t>CUST_8227</t>
  </si>
  <si>
    <t>CUST_4273</t>
  </si>
  <si>
    <t>CUST_8000</t>
  </si>
  <si>
    <t>CUST_6010</t>
  </si>
  <si>
    <t>CUST_4040</t>
  </si>
  <si>
    <t>CUST_1482</t>
  </si>
  <si>
    <t>CUST_4179</t>
  </si>
  <si>
    <t>CUST_2249</t>
  </si>
  <si>
    <t>CUST_1630</t>
  </si>
  <si>
    <t>CUST_9853</t>
  </si>
  <si>
    <t>CUST_3852</t>
  </si>
  <si>
    <t>CUST_1987</t>
  </si>
  <si>
    <t>CUST_8622</t>
  </si>
  <si>
    <t>CUST_8327</t>
  </si>
  <si>
    <t>CUST_9841</t>
  </si>
  <si>
    <t>CUST_2100</t>
  </si>
  <si>
    <t>CUST_7652</t>
  </si>
  <si>
    <t>CUST_9632</t>
  </si>
  <si>
    <t>CUST_2343</t>
  </si>
  <si>
    <t>CUST_5358</t>
  </si>
  <si>
    <t>CUST_7780</t>
  </si>
  <si>
    <t>CUST_7602</t>
  </si>
  <si>
    <t>CUST_3349</t>
  </si>
  <si>
    <t>CUST_2241</t>
  </si>
  <si>
    <t>CUST_2125</t>
  </si>
  <si>
    <t>CUST_7764</t>
  </si>
  <si>
    <t>CUST_6101</t>
  </si>
  <si>
    <t>CUST_8843</t>
  </si>
  <si>
    <t>CUST_1072</t>
  </si>
  <si>
    <t>CUST_6472</t>
  </si>
  <si>
    <t>CUST_6189</t>
  </si>
  <si>
    <t>CUST_1707</t>
  </si>
  <si>
    <t>CUST_2804</t>
  </si>
  <si>
    <t>CUST_4713</t>
  </si>
  <si>
    <t>CUST_3475</t>
  </si>
  <si>
    <t>CUST_5255</t>
  </si>
  <si>
    <t>CUST_8397</t>
  </si>
  <si>
    <t>CUST_2735</t>
  </si>
  <si>
    <t>CUST_8426</t>
  </si>
  <si>
    <t>CUST_3817</t>
  </si>
  <si>
    <t>CUST_4874</t>
  </si>
  <si>
    <t>CUST_5211</t>
  </si>
  <si>
    <t>CUST_3665</t>
  </si>
  <si>
    <t>CUST_3493</t>
  </si>
  <si>
    <t>CUST_7813</t>
  </si>
  <si>
    <t>CUST_1632</t>
  </si>
  <si>
    <t>CUST_4083</t>
  </si>
  <si>
    <t>CUST_8123</t>
  </si>
  <si>
    <t>CUST_1236</t>
  </si>
  <si>
    <t>CUST_8446</t>
  </si>
  <si>
    <t>CUST_5443</t>
  </si>
  <si>
    <t>CUST_7770</t>
  </si>
  <si>
    <t>CUST_9555</t>
  </si>
  <si>
    <t>CUST_1285</t>
  </si>
  <si>
    <t>CUST_1148</t>
  </si>
  <si>
    <t>CUST_5037</t>
  </si>
  <si>
    <t>CUST_7549</t>
  </si>
  <si>
    <t>CUST_8121</t>
  </si>
  <si>
    <t>CUST_5895</t>
  </si>
  <si>
    <t>CUST_6280</t>
  </si>
  <si>
    <t>CUST_2012</t>
  </si>
  <si>
    <t>CUST_3785</t>
  </si>
  <si>
    <t>CUST_4725</t>
  </si>
  <si>
    <t>CUST_5576</t>
  </si>
  <si>
    <t>CUST_6782</t>
  </si>
  <si>
    <t>CUST_3408</t>
  </si>
  <si>
    <t>CUST_1340</t>
  </si>
  <si>
    <t>CUST_3496</t>
  </si>
  <si>
    <t>CUST_6962</t>
  </si>
  <si>
    <t>CUST_2689</t>
  </si>
  <si>
    <t>CUST_5406</t>
  </si>
  <si>
    <t>CUST_9453</t>
  </si>
  <si>
    <t>CUST_2442</t>
  </si>
  <si>
    <t>CUST_9597</t>
  </si>
  <si>
    <t>CUST_5437</t>
  </si>
  <si>
    <t>CUST_6435</t>
  </si>
  <si>
    <t>CUST_9435</t>
  </si>
  <si>
    <t>CUST_1560</t>
  </si>
  <si>
    <t>CUST_9785</t>
  </si>
  <si>
    <t>CUST_6548</t>
  </si>
  <si>
    <t>CUST_2826</t>
  </si>
  <si>
    <t>CUST_9325</t>
  </si>
  <si>
    <t>CUST_4138</t>
  </si>
  <si>
    <t>CUST_9264</t>
  </si>
  <si>
    <t>CUST_8842</t>
  </si>
  <si>
    <t>CUST_7721</t>
  </si>
  <si>
    <t>CUST_3978</t>
  </si>
  <si>
    <t>CUST_8373</t>
  </si>
  <si>
    <t>CUST_6907</t>
  </si>
  <si>
    <t>CUST_7097</t>
  </si>
  <si>
    <t>CUST_6656</t>
  </si>
  <si>
    <t>CUST_5259</t>
  </si>
  <si>
    <t>CUST_9286</t>
  </si>
  <si>
    <t>CUST_6901</t>
  </si>
  <si>
    <t>CUST_5917</t>
  </si>
  <si>
    <t>CUST_9429</t>
  </si>
  <si>
    <t>CUST_3530</t>
  </si>
  <si>
    <t>CUST_2960</t>
  </si>
  <si>
    <t>CUST_8045</t>
  </si>
  <si>
    <t>CUST_2048</t>
  </si>
  <si>
    <t>CUST_6772</t>
  </si>
  <si>
    <t>CUST_3529</t>
  </si>
  <si>
    <t>CUST_3964</t>
  </si>
  <si>
    <t>CUST_8137</t>
  </si>
  <si>
    <t>CUST_8340</t>
  </si>
  <si>
    <t>CUST_8967</t>
  </si>
  <si>
    <t>CUST_9734</t>
  </si>
  <si>
    <t>CUST_1845</t>
  </si>
  <si>
    <t>CUST_6777</t>
  </si>
  <si>
    <t>CUST_4036</t>
  </si>
  <si>
    <t>CUST_6947</t>
  </si>
  <si>
    <t>CUST_3494</t>
  </si>
  <si>
    <t>CUST_2884</t>
  </si>
  <si>
    <t>CUST_5349</t>
  </si>
  <si>
    <t>CUST_7610</t>
  </si>
  <si>
    <t>CUST_8154</t>
  </si>
  <si>
    <t>CUST_7488</t>
  </si>
  <si>
    <t>CUST_7525</t>
  </si>
  <si>
    <t>CUST_1689</t>
  </si>
  <si>
    <t>CUST_6175</t>
  </si>
  <si>
    <t>CUST_9648</t>
  </si>
  <si>
    <t>CUST_6078</t>
  </si>
  <si>
    <t>CUST_6448</t>
  </si>
  <si>
    <t>CUST_2179</t>
  </si>
  <si>
    <t>CUST_7406</t>
  </si>
  <si>
    <t>CUST_9591</t>
  </si>
  <si>
    <t>CUST_7907</t>
  </si>
  <si>
    <t>CUST_2638</t>
  </si>
  <si>
    <t>CUST_6671</t>
  </si>
  <si>
    <t>CUST_7928</t>
  </si>
  <si>
    <t>CUST_2382</t>
  </si>
  <si>
    <t>CUST_2403</t>
  </si>
  <si>
    <t>CUST_4292</t>
  </si>
  <si>
    <t>CUST_5517</t>
  </si>
  <si>
    <t>CUST_4302</t>
  </si>
  <si>
    <t>CUST_8857</t>
  </si>
  <si>
    <t>CUST_8870</t>
  </si>
  <si>
    <t>CUST_6693</t>
  </si>
  <si>
    <t>CUST_1767</t>
  </si>
  <si>
    <t>CUST_3044</t>
  </si>
  <si>
    <t>CUST_2549</t>
  </si>
  <si>
    <t>CUST_7140</t>
  </si>
  <si>
    <t>CUST_4716</t>
  </si>
  <si>
    <t>CUST_5481</t>
  </si>
  <si>
    <t>CUST_8898</t>
  </si>
  <si>
    <t>CUST_7548</t>
  </si>
  <si>
    <t>CUST_3293</t>
  </si>
  <si>
    <t>CUST_5837</t>
  </si>
  <si>
    <t>CUST_8758</t>
  </si>
  <si>
    <t>CUST_7793</t>
  </si>
  <si>
    <t>CUST_8638</t>
  </si>
  <si>
    <t>CUST_8993</t>
  </si>
  <si>
    <t>CUST_7007</t>
  </si>
  <si>
    <t>CUST_6542</t>
  </si>
  <si>
    <t>CUST_7356</t>
  </si>
  <si>
    <t>CUST_8380</t>
  </si>
  <si>
    <t>CUST_1163</t>
  </si>
  <si>
    <t>CUST_9656</t>
  </si>
  <si>
    <t>CUST_5592</t>
  </si>
  <si>
    <t>CUST_5798</t>
  </si>
  <si>
    <t>CUST_7036</t>
  </si>
  <si>
    <t>CUST_3355</t>
  </si>
  <si>
    <t>CUST_6887</t>
  </si>
  <si>
    <t>CUST_8961</t>
  </si>
  <si>
    <t>CUST_6827</t>
  </si>
  <si>
    <t>CUST_9737</t>
  </si>
  <si>
    <t>CUST_1593</t>
  </si>
  <si>
    <t>CUST_5839</t>
  </si>
  <si>
    <t>CUST_8394</t>
  </si>
  <si>
    <t>CUST_4493</t>
  </si>
  <si>
    <t>CUST_7164</t>
  </si>
  <si>
    <t>CUST_3672</t>
  </si>
  <si>
    <t>CUST_5200</t>
  </si>
  <si>
    <t>CUST_1016</t>
  </si>
  <si>
    <t>CUST_4191</t>
  </si>
  <si>
    <t>CUST_1392</t>
  </si>
  <si>
    <t>CUST_9616</t>
  </si>
  <si>
    <t>CUST_7272</t>
  </si>
  <si>
    <t>CUST_4631</t>
  </si>
  <si>
    <t>CUST_8177</t>
  </si>
  <si>
    <t>CUST_4897</t>
  </si>
  <si>
    <t>CUST_9123</t>
  </si>
  <si>
    <t>CUST_3279</t>
  </si>
  <si>
    <t>CUST_9980</t>
  </si>
  <si>
    <t>CUST_8451</t>
  </si>
  <si>
    <t>CUST_3247</t>
  </si>
  <si>
    <t>CUST_8088</t>
  </si>
  <si>
    <t>CUST_1078</t>
  </si>
  <si>
    <t>CUST_9080</t>
  </si>
  <si>
    <t>CUST_4926</t>
  </si>
  <si>
    <t>CUST_7230</t>
  </si>
  <si>
    <t>CUST_5940</t>
  </si>
  <si>
    <t>CUST_4271</t>
  </si>
  <si>
    <t>CUST_4456</t>
  </si>
  <si>
    <t>CUST_8788</t>
  </si>
  <si>
    <t>CUST_9599</t>
  </si>
  <si>
    <t>CUST_8650</t>
  </si>
  <si>
    <t>CUST_2668</t>
  </si>
  <si>
    <t>CUST_1147</t>
  </si>
  <si>
    <t>CUST_1365</t>
  </si>
  <si>
    <t>CUST_5531</t>
  </si>
  <si>
    <t>CUST_6330</t>
  </si>
  <si>
    <t>CUST_6510</t>
  </si>
  <si>
    <t>CUST_9964</t>
  </si>
  <si>
    <t>CUST_6439</t>
  </si>
  <si>
    <t>CUST_7511</t>
  </si>
  <si>
    <t>CUST_8504</t>
  </si>
  <si>
    <t>CUST_2246</t>
  </si>
  <si>
    <t>CUST_4839</t>
  </si>
  <si>
    <t>CUST_9551</t>
  </si>
  <si>
    <t>CUST_3376</t>
  </si>
  <si>
    <t>CUST_2827</t>
  </si>
  <si>
    <t>CUST_7979</t>
  </si>
  <si>
    <t>CUST_9569</t>
  </si>
  <si>
    <t>CUST_5285</t>
  </si>
  <si>
    <t>CUST_9561</t>
  </si>
  <si>
    <t>CUST_3196</t>
  </si>
  <si>
    <t>CUST_4747</t>
  </si>
  <si>
    <t>CUST_9843</t>
  </si>
  <si>
    <t>CUST_6978</t>
  </si>
  <si>
    <t>CUST_6607</t>
  </si>
  <si>
    <t>CUST_1780</t>
  </si>
  <si>
    <t>CUST_4983</t>
  </si>
  <si>
    <t>CUST_9714</t>
  </si>
  <si>
    <t>CUST_1521</t>
  </si>
  <si>
    <t>CUST_8569</t>
  </si>
  <si>
    <t>CUST_6784</t>
  </si>
  <si>
    <t>CUST_5583</t>
  </si>
  <si>
    <t>CUST_6946</t>
  </si>
  <si>
    <t>CUST_5941</t>
  </si>
  <si>
    <t>CUST_7267</t>
  </si>
  <si>
    <t>CUST_8128</t>
  </si>
  <si>
    <t>CUST_3461</t>
  </si>
  <si>
    <t>CUST_1685</t>
  </si>
  <si>
    <t>CUST_3160</t>
  </si>
  <si>
    <t>CUST_8031</t>
  </si>
  <si>
    <t>CUST_6341</t>
  </si>
  <si>
    <t>CUST_5875</t>
  </si>
  <si>
    <t>CUST_8697</t>
  </si>
  <si>
    <t>CUST_8165</t>
  </si>
  <si>
    <t>CUST_8527</t>
  </si>
  <si>
    <t>CUST_7381</t>
  </si>
  <si>
    <t>CUST_1646</t>
  </si>
  <si>
    <t>CUST_9789</t>
  </si>
  <si>
    <t>CUST_8003</t>
  </si>
  <si>
    <t>CUST_4537</t>
  </si>
  <si>
    <t>CUST_5558</t>
  </si>
  <si>
    <t>CUST_7579</t>
  </si>
  <si>
    <t>CUST_9474</t>
  </si>
  <si>
    <t>CUST_5082</t>
  </si>
  <si>
    <t>CUST_5183</t>
  </si>
  <si>
    <t>CUST_9652</t>
  </si>
  <si>
    <t>CUST_4754</t>
  </si>
  <si>
    <t>CUST_2724</t>
  </si>
  <si>
    <t>CUST_2376</t>
  </si>
  <si>
    <t>CUST_9706</t>
  </si>
  <si>
    <t>CUST_9894</t>
  </si>
  <si>
    <t>CUST_2653</t>
  </si>
  <si>
    <t>CUST_3066</t>
  </si>
  <si>
    <t>CUST_1022</t>
  </si>
  <si>
    <t>CUST_3460</t>
  </si>
  <si>
    <t>CUST_6926</t>
  </si>
  <si>
    <t>CUST_7251</t>
  </si>
  <si>
    <t>CUST_8295</t>
  </si>
  <si>
    <t>CUST_7279</t>
  </si>
  <si>
    <t>CUST_9553</t>
  </si>
  <si>
    <t>CUST_8353</t>
  </si>
  <si>
    <t>CUST_4727</t>
  </si>
  <si>
    <t>CUST_6995</t>
  </si>
  <si>
    <t>CUST_1448</t>
  </si>
  <si>
    <t>CUST_9033</t>
  </si>
  <si>
    <t>CUST_3520</t>
  </si>
  <si>
    <t>CUST_2428</t>
  </si>
  <si>
    <t>CUST_4967</t>
  </si>
  <si>
    <t>CUST_7445</t>
  </si>
  <si>
    <t>CUST_3159</t>
  </si>
  <si>
    <t>CUST_6132</t>
  </si>
  <si>
    <t>CUST_3547</t>
  </si>
  <si>
    <t>CUST_3979</t>
  </si>
  <si>
    <t>CUST_3649</t>
  </si>
  <si>
    <t>CUST_9505</t>
  </si>
  <si>
    <t>CUST_2037</t>
  </si>
  <si>
    <t>CUST_4489</t>
  </si>
  <si>
    <t>CUST_8604</t>
  </si>
  <si>
    <t>CUST_8544</t>
  </si>
  <si>
    <t>CUST_3634</t>
  </si>
  <si>
    <t>CUST_2778</t>
  </si>
  <si>
    <t>CUST_8902</t>
  </si>
  <si>
    <t>CUST_6110</t>
  </si>
  <si>
    <t>CUST_8378</t>
  </si>
  <si>
    <t>CUST_2124</t>
  </si>
  <si>
    <t>CUST_1697</t>
  </si>
  <si>
    <t>CUST_3179</t>
  </si>
  <si>
    <t>CUST_6251</t>
  </si>
  <si>
    <t>CUST_2929</t>
  </si>
  <si>
    <t>CUST_2013</t>
  </si>
  <si>
    <t>CUST_1226</t>
  </si>
  <si>
    <t>CUST_8321</t>
  </si>
  <si>
    <t>CUST_8909</t>
  </si>
  <si>
    <t>CUST_3023</t>
  </si>
  <si>
    <t>CUST_5966</t>
  </si>
  <si>
    <t>CUST_6891</t>
  </si>
  <si>
    <t>CUST_2080</t>
  </si>
  <si>
    <t>CUST_6036</t>
  </si>
  <si>
    <t>CUST_3563</t>
  </si>
  <si>
    <t>CUST_4586</t>
  </si>
  <si>
    <t>CUST_7841</t>
  </si>
  <si>
    <t>CUST_7643</t>
  </si>
  <si>
    <t>CUST_4959</t>
  </si>
  <si>
    <t>CUST_4390</t>
  </si>
  <si>
    <t>CUST_7354</t>
  </si>
  <si>
    <t>CUST_1541</t>
  </si>
  <si>
    <t>CUST_6433</t>
  </si>
  <si>
    <t>CUST_6093</t>
  </si>
  <si>
    <t>CUST_1867</t>
  </si>
  <si>
    <t>CUST_6469</t>
  </si>
  <si>
    <t>CUST_7256</t>
  </si>
  <si>
    <t>CUST_2169</t>
  </si>
  <si>
    <t>CUST_2651</t>
  </si>
  <si>
    <t>CUST_3810</t>
  </si>
  <si>
    <t>CUST_9667</t>
  </si>
  <si>
    <t>CUST_2019</t>
  </si>
  <si>
    <t>CUST_2283</t>
  </si>
  <si>
    <t>CUST_3010</t>
  </si>
  <si>
    <t>CUST_9590</t>
  </si>
  <si>
    <t>CUST_3171</t>
  </si>
  <si>
    <t>CUST_9266</t>
  </si>
  <si>
    <t>CUST_4471</t>
  </si>
  <si>
    <t>CUST_6624</t>
  </si>
  <si>
    <t>CUST_9329</t>
  </si>
  <si>
    <t>CUST_3097</t>
  </si>
  <si>
    <t>CUST_7397</t>
  </si>
  <si>
    <t>CUST_3757</t>
  </si>
  <si>
    <t>CUST_4920</t>
  </si>
  <si>
    <t>CUST_9186</t>
  </si>
  <si>
    <t>CUST_2900</t>
  </si>
  <si>
    <t>CUST_3610</t>
  </si>
  <si>
    <t>CUST_7900</t>
  </si>
  <si>
    <t>CUST_2449</t>
  </si>
  <si>
    <t>CUST_9738</t>
  </si>
  <si>
    <t>CUST_6017</t>
  </si>
  <si>
    <t>CUST_8999</t>
  </si>
  <si>
    <t>CUST_3096</t>
  </si>
  <si>
    <t>CUST_9895</t>
  </si>
  <si>
    <t>CUST_7404</t>
  </si>
  <si>
    <t>CUST_4331</t>
  </si>
  <si>
    <t>CUST_8462</t>
  </si>
  <si>
    <t>CUST_4384</t>
  </si>
  <si>
    <t>CUST_8531</t>
  </si>
  <si>
    <t>CUST_5283</t>
  </si>
  <si>
    <t>CUST_8736</t>
  </si>
  <si>
    <t>CUST_8710</t>
  </si>
  <si>
    <t>CUST_7868</t>
  </si>
  <si>
    <t>CUST_2431</t>
  </si>
  <si>
    <t>CUST_5713</t>
  </si>
  <si>
    <t>CUST_5998</t>
  </si>
  <si>
    <t>CUST_1162</t>
  </si>
  <si>
    <t>CUST_2974</t>
  </si>
  <si>
    <t>CUST_9461</t>
  </si>
  <si>
    <t>CUST_1631</t>
  </si>
  <si>
    <t>CUST_1905</t>
  </si>
  <si>
    <t>CUST_3014</t>
  </si>
  <si>
    <t>CUST_8896</t>
  </si>
  <si>
    <t>CUST_1204</t>
  </si>
  <si>
    <t>CUST_1581</t>
  </si>
  <si>
    <t>CUST_6347</t>
  </si>
  <si>
    <t>CUST_3643</t>
  </si>
  <si>
    <t>CUST_3297</t>
  </si>
  <si>
    <t>CUST_1874</t>
  </si>
  <si>
    <t>CUST_8927</t>
  </si>
  <si>
    <t>CUST_2171</t>
  </si>
  <si>
    <t>CUST_6591</t>
  </si>
  <si>
    <t>CUST_7285</t>
  </si>
  <si>
    <t>CUST_6432</t>
  </si>
  <si>
    <t>CUST_5260</t>
  </si>
  <si>
    <t>CUST_3361</t>
  </si>
  <si>
    <t>CUST_4670</t>
  </si>
  <si>
    <t>CUST_2753</t>
  </si>
  <si>
    <t>CUST_9100</t>
  </si>
  <si>
    <t>CUST_2938</t>
  </si>
  <si>
    <t>CUST_9562</t>
  </si>
  <si>
    <t>CUST_6976</t>
  </si>
  <si>
    <t>CUST_7304</t>
  </si>
  <si>
    <t>CUST_8345</t>
  </si>
  <si>
    <t>CUST_8875</t>
  </si>
  <si>
    <t>CUST_7633</t>
  </si>
  <si>
    <t>CUST_1597</t>
  </si>
  <si>
    <t>CUST_4062</t>
  </si>
  <si>
    <t>CUST_1572</t>
  </si>
  <si>
    <t>CUST_8521</t>
  </si>
  <si>
    <t>CUST_7171</t>
  </si>
  <si>
    <t>CUST_8097</t>
  </si>
  <si>
    <t>CUST_3090</t>
  </si>
  <si>
    <t>CUST_7566</t>
  </si>
  <si>
    <t>CUST_5624</t>
  </si>
  <si>
    <t>CUST_2517</t>
  </si>
  <si>
    <t>CUST_4648</t>
  </si>
  <si>
    <t>CUST_2537</t>
  </si>
  <si>
    <t>CUST_4137</t>
  </si>
  <si>
    <t>CUST_7985</t>
  </si>
  <si>
    <t>CUST_1097</t>
  </si>
  <si>
    <t>CUST_4750</t>
  </si>
  <si>
    <t>CUST_9535</t>
  </si>
  <si>
    <t>CUST_9174</t>
  </si>
  <si>
    <t>CUST_9103</t>
  </si>
  <si>
    <t>CUST_6413</t>
  </si>
  <si>
    <t>CUST_5666</t>
  </si>
  <si>
    <t>CUST_1610</t>
  </si>
  <si>
    <t>CUST_2727</t>
  </si>
  <si>
    <t>CUST_6055</t>
  </si>
  <si>
    <t>CUST_3324</t>
  </si>
  <si>
    <t>CUST_6774</t>
  </si>
  <si>
    <t>CUST_7519</t>
  </si>
  <si>
    <t>CUST_2749</t>
  </si>
  <si>
    <t>CUST_1781</t>
  </si>
  <si>
    <t>CUST_8548</t>
  </si>
  <si>
    <t>CUST_7823</t>
  </si>
  <si>
    <t>CUST_4867</t>
  </si>
  <si>
    <t>CUST_8193</t>
  </si>
  <si>
    <t>CUST_6879</t>
  </si>
  <si>
    <t>CUST_4970</t>
  </si>
  <si>
    <t>CUST_8264</t>
  </si>
  <si>
    <t>CUST_2577</t>
  </si>
  <si>
    <t>CUST_3274</t>
  </si>
  <si>
    <t>CUST_7744</t>
  </si>
  <si>
    <t>CUST_3426</t>
  </si>
  <si>
    <t>CUST_6546</t>
  </si>
  <si>
    <t>CUST_7411</t>
  </si>
  <si>
    <t>CUST_1007</t>
  </si>
  <si>
    <t>CUST_9087</t>
  </si>
  <si>
    <t>CUST_3555</t>
  </si>
  <si>
    <t>CUST_1475</t>
  </si>
  <si>
    <t>CUST_6416</t>
  </si>
  <si>
    <t>CUST_9676</t>
  </si>
  <si>
    <t>CUST_7710</t>
  </si>
  <si>
    <t>CUST_6000</t>
  </si>
  <si>
    <t>CUST_5654</t>
  </si>
  <si>
    <t>CUST_9078</t>
  </si>
  <si>
    <t>CUST_7063</t>
  </si>
  <si>
    <t>CUST_3285</t>
  </si>
  <si>
    <t>CUST_6223</t>
  </si>
  <si>
    <t>CUST_4525</t>
  </si>
  <si>
    <t>CUST_3822</t>
  </si>
  <si>
    <t>CUST_5943</t>
  </si>
  <si>
    <t>CUST_1258</t>
  </si>
  <si>
    <t>CUST_1282</t>
  </si>
  <si>
    <t>CUST_2898</t>
  </si>
  <si>
    <t>CUST_5135</t>
  </si>
  <si>
    <t>CUST_7629</t>
  </si>
  <si>
    <t>CUST_4200</t>
  </si>
  <si>
    <t>CUST_8167</t>
  </si>
  <si>
    <t>CUST_1612</t>
  </si>
  <si>
    <t>CUST_1687</t>
  </si>
  <si>
    <t>CUST_4690</t>
  </si>
  <si>
    <t>CUST_9804</t>
  </si>
  <si>
    <t>CUST_3307</t>
  </si>
  <si>
    <t>CUST_8133</t>
  </si>
  <si>
    <t>CUST_7509</t>
  </si>
  <si>
    <t>CUST_6906</t>
  </si>
  <si>
    <t>CUST_3591</t>
  </si>
  <si>
    <t>CUST_8183</t>
  </si>
  <si>
    <t>CUST_6248</t>
  </si>
  <si>
    <t>CUST_6108</t>
  </si>
  <si>
    <t>CUST_4604</t>
  </si>
  <si>
    <t>CUST_1669</t>
  </si>
  <si>
    <t>CUST_5364</t>
  </si>
  <si>
    <t>CUST_8329</t>
  </si>
  <si>
    <t>CUST_1923</t>
  </si>
  <si>
    <t>CUST_2529</t>
  </si>
  <si>
    <t>CUST_9438</t>
  </si>
  <si>
    <t>CUST_4711</t>
  </si>
  <si>
    <t>CUST_7274</t>
  </si>
  <si>
    <t>CUST_4864</t>
  </si>
  <si>
    <t>CUST_7788</t>
  </si>
  <si>
    <t>CUST_1264</t>
  </si>
  <si>
    <t>CUST_3990</t>
  </si>
  <si>
    <t>CUST_1587</t>
  </si>
  <si>
    <t>CUST_4348</t>
  </si>
  <si>
    <t>CUST_7299</t>
  </si>
  <si>
    <t>CUST_4831</t>
  </si>
  <si>
    <t>CUST_9381</t>
  </si>
  <si>
    <t>CUST_2715</t>
  </si>
  <si>
    <t>CUST_7450</t>
  </si>
  <si>
    <t>CUST_8096</t>
  </si>
  <si>
    <t>CUST_3326</t>
  </si>
  <si>
    <t>CUST_7416</t>
  </si>
  <si>
    <t>CUST_7763</t>
  </si>
  <si>
    <t>CUST_2674</t>
  </si>
  <si>
    <t>CUST_8950</t>
  </si>
  <si>
    <t>CUST_7049</t>
  </si>
  <si>
    <t>CUST_2089</t>
  </si>
  <si>
    <t>CUST_5578</t>
  </si>
  <si>
    <t>CUST_1155</t>
  </si>
  <si>
    <t>CUST_2958</t>
  </si>
  <si>
    <t>CUST_7344</t>
  </si>
  <si>
    <t>CUST_7144</t>
  </si>
  <si>
    <t>CUST_4830</t>
  </si>
  <si>
    <t>CUST_9831</t>
  </si>
  <si>
    <t>CUST_7659</t>
  </si>
  <si>
    <t>CUST_1441</t>
  </si>
  <si>
    <t>CUST_7040</t>
  </si>
  <si>
    <t>CUST_6925</t>
  </si>
  <si>
    <t>CUST_8358</t>
  </si>
  <si>
    <t>CUST_5628</t>
  </si>
  <si>
    <t>CUST_7370</t>
  </si>
  <si>
    <t>CUST_1948</t>
  </si>
  <si>
    <t>CUST_9179</t>
  </si>
  <si>
    <t>CUST_7115</t>
  </si>
  <si>
    <t>CUST_1459</t>
  </si>
  <si>
    <t>CUST_8568</t>
  </si>
  <si>
    <t>CUST_5646</t>
  </si>
  <si>
    <t>CUST_2787</t>
  </si>
  <si>
    <t>CUST_8374</t>
  </si>
  <si>
    <t>CUST_2138</t>
  </si>
  <si>
    <t>CUST_5741</t>
  </si>
  <si>
    <t>CUST_7362</t>
  </si>
  <si>
    <t>CUST_4674</t>
  </si>
  <si>
    <t>CUST_2377</t>
  </si>
  <si>
    <t>CUST_7701</t>
  </si>
  <si>
    <t>CUST_3597</t>
  </si>
  <si>
    <t>CUST_1141</t>
  </si>
  <si>
    <t>CUST_3659</t>
  </si>
  <si>
    <t>CUST_5596</t>
  </si>
  <si>
    <t>CUST_6661</t>
  </si>
  <si>
    <t>CUST_7142</t>
  </si>
  <si>
    <t>CUST_1423</t>
  </si>
  <si>
    <t>CUST_7999</t>
  </si>
  <si>
    <t>CUST_2967</t>
  </si>
  <si>
    <t>CUST_5088</t>
  </si>
  <si>
    <t>CUST_8789</t>
  </si>
  <si>
    <t>CUST_6394</t>
  </si>
  <si>
    <t>CUST_8880</t>
  </si>
  <si>
    <t>CUST_6075</t>
  </si>
  <si>
    <t>CUST_8230</t>
  </si>
  <si>
    <t>CUST_8155</t>
  </si>
  <si>
    <t>CUST_3723</t>
  </si>
  <si>
    <t>CUST_7816</t>
  </si>
  <si>
    <t>CUST_1040</t>
  </si>
  <si>
    <t>CUST_9259</t>
  </si>
  <si>
    <t>CUST_6717</t>
  </si>
  <si>
    <t>CUST_4198</t>
  </si>
  <si>
    <t>CUST_6374</t>
  </si>
  <si>
    <t>CUST_3524</t>
  </si>
  <si>
    <t>CUST_6154</t>
  </si>
  <si>
    <t>CUST_2492</t>
  </si>
  <si>
    <t>CUST_1660</t>
  </si>
  <si>
    <t>CUST_2348</t>
  </si>
  <si>
    <t>CUST_8851</t>
  </si>
  <si>
    <t>CUST_8156</t>
  </si>
  <si>
    <t>CUST_4516</t>
  </si>
  <si>
    <t>CUST_5577</t>
  </si>
  <si>
    <t>CUST_1727</t>
  </si>
  <si>
    <t>CUST_8468</t>
  </si>
  <si>
    <t>CUST_1342</t>
  </si>
  <si>
    <t>CUST_2447</t>
  </si>
  <si>
    <t>CUST_7581</t>
  </si>
  <si>
    <t>CUST_7317</t>
  </si>
  <si>
    <t>CUST_1405</t>
  </si>
  <si>
    <t>CUST_8986</t>
  </si>
  <si>
    <t>CUST_4740</t>
  </si>
  <si>
    <t>CUST_2846</t>
  </si>
  <si>
    <t>CUST_2478</t>
  </si>
  <si>
    <t>CUST_1771</t>
  </si>
  <si>
    <t>CUST_6525</t>
  </si>
  <si>
    <t>CUST_9770</t>
  </si>
  <si>
    <t>CUST_1193</t>
  </si>
  <si>
    <t>CUST_3007</t>
  </si>
  <si>
    <t>CUST_2185</t>
  </si>
  <si>
    <t>CUST_3394</t>
  </si>
  <si>
    <t>CUST_5005</t>
  </si>
  <si>
    <t>CUST_8429</t>
  </si>
  <si>
    <t>CUST_3261</t>
  </si>
  <si>
    <t>CUST_4736</t>
  </si>
  <si>
    <t>CUST_7716</t>
  </si>
  <si>
    <t>CUST_9921</t>
  </si>
  <si>
    <t>CUST_5378</t>
  </si>
  <si>
    <t>CUST_8815</t>
  </si>
  <si>
    <t>CUST_8616</t>
  </si>
  <si>
    <t>CUST_3800</t>
  </si>
  <si>
    <t>CUST_9333</t>
  </si>
  <si>
    <t>CUST_6410</t>
  </si>
  <si>
    <t>CUST_2455</t>
  </si>
  <si>
    <t>CUST_6808</t>
  </si>
  <si>
    <t>CUST_7796</t>
  </si>
  <si>
    <t>CUST_5796</t>
  </si>
  <si>
    <t>CUST_2325</t>
  </si>
  <si>
    <t>CUST_2159</t>
  </si>
  <si>
    <t>CUST_5650</t>
  </si>
  <si>
    <t>CUST_5987</t>
  </si>
  <si>
    <t>CUST_5697</t>
  </si>
  <si>
    <t>CUST_2968</t>
  </si>
  <si>
    <t>CUST_6482</t>
  </si>
  <si>
    <t>CUST_2800</t>
  </si>
  <si>
    <t>CUST_5912</t>
  </si>
  <si>
    <t>CUST_1855</t>
  </si>
  <si>
    <t>CUST_1182</t>
  </si>
  <si>
    <t>CUST_4112</t>
  </si>
  <si>
    <t>CUST_6670</t>
  </si>
  <si>
    <t>CUST_6823</t>
  </si>
  <si>
    <t>CUST_6002</t>
  </si>
  <si>
    <t>CUST_2356</t>
  </si>
  <si>
    <t>CUST_4628</t>
  </si>
  <si>
    <t>CUST_9210</t>
  </si>
  <si>
    <t>CUST_4311</t>
  </si>
  <si>
    <t>CUST_7048</t>
  </si>
  <si>
    <t>CUST_7246</t>
  </si>
  <si>
    <t>CUST_4321</t>
  </si>
  <si>
    <t>CUST_5615</t>
  </si>
  <si>
    <t>CUST_9365</t>
  </si>
  <si>
    <t>CUST_4052</t>
  </si>
  <si>
    <t>CUST_7574</t>
  </si>
  <si>
    <t>CUST_6806</t>
  </si>
  <si>
    <t>CUST_7993</t>
  </si>
  <si>
    <t>CUST_6443</t>
  </si>
  <si>
    <t>CUST_1989</t>
  </si>
  <si>
    <t>CUST_9611</t>
  </si>
  <si>
    <t>CUST_2774</t>
  </si>
  <si>
    <t>CUST_1935</t>
  </si>
  <si>
    <t>CUST_4808</t>
  </si>
  <si>
    <t>CUST_1331</t>
  </si>
  <si>
    <t>CUST_8922</t>
  </si>
  <si>
    <t>CUST_3702</t>
  </si>
  <si>
    <t>CUST_6889</t>
  </si>
  <si>
    <t>CUST_6054</t>
  </si>
  <si>
    <t>CUST_4868</t>
  </si>
  <si>
    <t>CUST_1201</t>
  </si>
  <si>
    <t>CUST_3497</t>
  </si>
  <si>
    <t>CUST_2842</t>
  </si>
  <si>
    <t>CUST_8718</t>
  </si>
  <si>
    <t>CUST_2628</t>
  </si>
  <si>
    <t>CUST_1386</t>
  </si>
  <si>
    <t>CUST_7401</t>
  </si>
  <si>
    <t>CUST_5008</t>
  </si>
  <si>
    <t>CUST_3282</t>
  </si>
  <si>
    <t>CUST_2856</t>
  </si>
  <si>
    <t>CUST_6476</t>
  </si>
  <si>
    <t>CUST_5669</t>
  </si>
  <si>
    <t>CUST_5318</t>
  </si>
  <si>
    <t>CUST_8064</t>
  </si>
  <si>
    <t>CUST_8461</t>
  </si>
  <si>
    <t>CUST_2819</t>
  </si>
  <si>
    <t>CUST_2130</t>
  </si>
  <si>
    <t>CUST_3658</t>
  </si>
  <si>
    <t>CUST_4500</t>
  </si>
  <si>
    <t>CUST_9566</t>
  </si>
  <si>
    <t>CUST_5020</t>
  </si>
  <si>
    <t>CUST_4259</t>
  </si>
  <si>
    <t>CUST_2474</t>
  </si>
  <si>
    <t>CUST_3242</t>
  </si>
  <si>
    <t>CUST_4243</t>
  </si>
  <si>
    <t>CUST_7990</t>
  </si>
  <si>
    <t>CUST_6160</t>
  </si>
  <si>
    <t>CUST_4134</t>
  </si>
  <si>
    <t>CUST_3070</t>
  </si>
  <si>
    <t>CUST_1359</t>
  </si>
  <si>
    <t>CUST_2141</t>
  </si>
  <si>
    <t>CUST_2635</t>
  </si>
  <si>
    <t>CUST_4361</t>
  </si>
  <si>
    <t>CUST_7583</t>
  </si>
  <si>
    <t>CUST_8835</t>
  </si>
  <si>
    <t>CUST_1006</t>
  </si>
  <si>
    <t>CUST_7564</t>
  </si>
  <si>
    <t>CUST_5928</t>
  </si>
  <si>
    <t>CUST_3606</t>
  </si>
  <si>
    <t>CUST_8611</t>
  </si>
  <si>
    <t>CUST_1913</t>
  </si>
  <si>
    <t>CUST_3011</t>
  </si>
  <si>
    <t>CUST_2829</t>
  </si>
  <si>
    <t>CUST_9767</t>
  </si>
  <si>
    <t>CUST_7468</t>
  </si>
  <si>
    <t>CUST_1929</t>
  </si>
  <si>
    <t>CUST_4699</t>
  </si>
  <si>
    <t>CUST_2054</t>
  </si>
  <si>
    <t>CUST_6744</t>
  </si>
  <si>
    <t>CUST_4415</t>
  </si>
  <si>
    <t>CUST_1442</t>
  </si>
  <si>
    <t>CUST_7218</t>
  </si>
  <si>
    <t>CUST_5652</t>
  </si>
  <si>
    <t>CUST_8597</t>
  </si>
  <si>
    <t>CUST_5458</t>
  </si>
  <si>
    <t>CUST_7591</t>
  </si>
  <si>
    <t>CUST_3309</t>
  </si>
  <si>
    <t>CUST_7268</t>
  </si>
  <si>
    <t>CUST_1910</t>
  </si>
  <si>
    <t>CUST_5340</t>
  </si>
  <si>
    <t>CUST_5009</t>
  </si>
  <si>
    <t>CUST_7628</t>
  </si>
  <si>
    <t>CUST_3169</t>
  </si>
  <si>
    <t>CUST_3172</t>
  </si>
  <si>
    <t>CUST_6668</t>
  </si>
  <si>
    <t>CUST_9315</t>
  </si>
  <si>
    <t>CUST_9036</t>
  </si>
  <si>
    <t>CUST_7789</t>
  </si>
  <si>
    <t>CUST_1785</t>
  </si>
  <si>
    <t>CUST_7139</t>
  </si>
  <si>
    <t>CUST_3416</t>
  </si>
  <si>
    <t>CUST_9988</t>
  </si>
  <si>
    <t>CUST_5154</t>
  </si>
  <si>
    <t>CUST_2936</t>
  </si>
  <si>
    <t>CUST_4807</t>
  </si>
  <si>
    <t>CUST_4236</t>
  </si>
  <si>
    <t>CUST_3352</t>
  </si>
  <si>
    <t>CUST_2932</t>
  </si>
  <si>
    <t>CUST_9556</t>
  </si>
  <si>
    <t>CUST_5916</t>
  </si>
  <si>
    <t>CUST_6498</t>
  </si>
  <si>
    <t>CUST_1946</t>
  </si>
  <si>
    <t>CUST_2439</t>
  </si>
  <si>
    <t>CUST_5857</t>
  </si>
  <si>
    <t>CUST_1382</t>
  </si>
  <si>
    <t>CUST_9491</t>
  </si>
  <si>
    <t>CUST_1138</t>
  </si>
  <si>
    <t>CUST_1358</t>
  </si>
  <si>
    <t>CUST_2627</t>
  </si>
  <si>
    <t>CUST_7626</t>
  </si>
  <si>
    <t>CUST_6004</t>
  </si>
  <si>
    <t>CUST_4835</t>
  </si>
  <si>
    <t>CUST_3151</t>
  </si>
  <si>
    <t>CUST_3834</t>
  </si>
  <si>
    <t>CUST_3567</t>
  </si>
  <si>
    <t>CUST_2307</t>
  </si>
  <si>
    <t>CUST_9848</t>
  </si>
  <si>
    <t>CUST_3660</t>
  </si>
  <si>
    <t>CUST_4730</t>
  </si>
  <si>
    <t>CUST_7207</t>
  </si>
  <si>
    <t>CUST_4162</t>
  </si>
  <si>
    <t>CUST_2140</t>
  </si>
  <si>
    <t>CUST_9458</t>
  </si>
  <si>
    <t>CUST_2708</t>
  </si>
  <si>
    <t>CUST_4630</t>
  </si>
  <si>
    <t>CUST_4211</t>
  </si>
  <si>
    <t>CUST_7538</t>
  </si>
  <si>
    <t>CUST_8684</t>
  </si>
  <si>
    <t>CUST_2207</t>
  </si>
  <si>
    <t>CUST_1557</t>
  </si>
  <si>
    <t>CUST_1882</t>
  </si>
  <si>
    <t>CUST_5761</t>
  </si>
  <si>
    <t>CUST_6867</t>
  </si>
  <si>
    <t>CUST_7963</t>
  </si>
  <si>
    <t>CUST_8166</t>
  </si>
  <si>
    <t>CUST_8929</t>
  </si>
  <si>
    <t>CUST_8269</t>
  </si>
  <si>
    <t>CUST_2946</t>
  </si>
  <si>
    <t>CUST_7642</t>
  </si>
  <si>
    <t>CUST_4825</t>
  </si>
  <si>
    <t>CUST_4536</t>
  </si>
  <si>
    <t>CUST_7068</t>
  </si>
  <si>
    <t>CUST_4802</t>
  </si>
  <si>
    <t>CUST_5699</t>
  </si>
  <si>
    <t>CUST_3819</t>
  </si>
  <si>
    <t>CUST_5258</t>
  </si>
  <si>
    <t>CUST_4119</t>
  </si>
  <si>
    <t>CUST_2863</t>
  </si>
  <si>
    <t>CUST_1115</t>
  </si>
  <si>
    <t>CUST_8084</t>
  </si>
  <si>
    <t>CUST_9016</t>
  </si>
  <si>
    <t>CUST_3384</t>
  </si>
  <si>
    <t>CUST_4935</t>
  </si>
  <si>
    <t>CUST_8742</t>
  </si>
  <si>
    <t>CUST_3490</t>
  </si>
  <si>
    <t>CUST_8661</t>
  </si>
  <si>
    <t>CUST_9182</t>
  </si>
  <si>
    <t>CUST_3767</t>
  </si>
  <si>
    <t>CUST_2137</t>
  </si>
  <si>
    <t>CUST_5117</t>
  </si>
  <si>
    <t>CUST_6845</t>
  </si>
  <si>
    <t>CUST_5778</t>
  </si>
  <si>
    <t>CUST_4906</t>
  </si>
  <si>
    <t>CUST_4637</t>
  </si>
  <si>
    <t>CUST_3953</t>
  </si>
  <si>
    <t>CUST_6929</t>
  </si>
  <si>
    <t>CUST_1276</t>
  </si>
  <si>
    <t>CUST_2999</t>
  </si>
  <si>
    <t>CUST_2227</t>
  </si>
  <si>
    <t>CUST_7337</t>
  </si>
  <si>
    <t>CUST_1695</t>
  </si>
  <si>
    <t>CUST_5152</t>
  </si>
  <si>
    <t>CUST_8470</t>
  </si>
  <si>
    <t>CUST_8537</t>
  </si>
  <si>
    <t>CUST_3841</t>
  </si>
  <si>
    <t>CUST_9733</t>
  </si>
  <si>
    <t>CUST_2088</t>
  </si>
  <si>
    <t>CUST_4363</t>
  </si>
  <si>
    <t>CUST_1024</t>
  </si>
  <si>
    <t>CUST_5236</t>
  </si>
  <si>
    <t>CUST_9068</t>
  </si>
  <si>
    <t>CUST_3235</t>
  </si>
  <si>
    <t>CUST_9448</t>
  </si>
  <si>
    <t>CUST_4175</t>
  </si>
  <si>
    <t>CUST_5897</t>
  </si>
  <si>
    <t>CUST_6037</t>
  </si>
  <si>
    <t>CUST_8427</t>
  </si>
  <si>
    <t>CUST_9605</t>
  </si>
  <si>
    <t>CUST_2381</t>
  </si>
  <si>
    <t>CUST_4426</t>
  </si>
  <si>
    <t>CUST_4655</t>
  </si>
  <si>
    <t>CUST_8938</t>
  </si>
  <si>
    <t>CUST_1187</t>
  </si>
  <si>
    <t>CUST_6409</t>
  </si>
  <si>
    <t>CUST_3092</t>
  </si>
  <si>
    <t>CUST_3130</t>
  </si>
  <si>
    <t>CUST_6242</t>
  </si>
  <si>
    <t>CUST_6647</t>
  </si>
  <si>
    <t>CUST_6185</t>
  </si>
  <si>
    <t>CUST_8913</t>
  </si>
  <si>
    <t>CUST_8547</t>
  </si>
  <si>
    <t>CUST_8823</t>
  </si>
  <si>
    <t>CUST_8355</t>
  </si>
  <si>
    <t>CUST_7465</t>
  </si>
  <si>
    <t>CUST_2497</t>
  </si>
  <si>
    <t>CUST_3951</t>
  </si>
  <si>
    <t>CUST_2238</t>
  </si>
  <si>
    <t>CUST_5727</t>
  </si>
  <si>
    <t>CUST_4965</t>
  </si>
  <si>
    <t>CUST_6686</t>
  </si>
  <si>
    <t>CUST_3780</t>
  </si>
  <si>
    <t>CUST_8398</t>
  </si>
  <si>
    <t>CUST_2588</t>
  </si>
  <si>
    <t>CUST_6789</t>
  </si>
  <si>
    <t>CUST_1436</t>
  </si>
  <si>
    <t>CUST_3828</t>
  </si>
  <si>
    <t>CUST_2556</t>
  </si>
  <si>
    <t>CUST_8480</t>
  </si>
  <si>
    <t>CUST_7687</t>
  </si>
  <si>
    <t>CUST_2589</t>
  </si>
  <si>
    <t>CUST_9851</t>
  </si>
  <si>
    <t>CUST_1159</t>
  </si>
  <si>
    <t>CUST_7555</t>
  </si>
  <si>
    <t>CUST_9244</t>
  </si>
  <si>
    <t>CUST_7846</t>
  </si>
  <si>
    <t>CUST_2228</t>
  </si>
  <si>
    <t>CUST_8226</t>
  </si>
  <si>
    <t>CUST_6590</t>
  </si>
  <si>
    <t>CUST_7919</t>
  </si>
  <si>
    <t>CUST_7046</t>
  </si>
  <si>
    <t>CUST_5945</t>
  </si>
  <si>
    <t>CUST_8016</t>
  </si>
  <si>
    <t>CUST_6086</t>
  </si>
  <si>
    <t>CUST_8161</t>
  </si>
  <si>
    <t>CUST_2809</t>
  </si>
  <si>
    <t>CUST_4167</t>
  </si>
  <si>
    <t>CUST_7352</t>
  </si>
  <si>
    <t>CUST_7056</t>
  </si>
  <si>
    <t>CUST_3437</t>
  </si>
  <si>
    <t>CUST_9859</t>
  </si>
  <si>
    <t>CUST_8818</t>
  </si>
  <si>
    <t>CUST_5728</t>
  </si>
  <si>
    <t>CUST_3624</t>
  </si>
  <si>
    <t>CUST_6738</t>
  </si>
  <si>
    <t>CUST_6793</t>
  </si>
  <si>
    <t>CUST_5523</t>
  </si>
  <si>
    <t>CUST_6571</t>
  </si>
  <si>
    <t>CUST_3224</t>
  </si>
  <si>
    <t>CUST_7091</t>
  </si>
  <si>
    <t>CUST_7361</t>
  </si>
  <si>
    <t>CUST_2948</t>
  </si>
  <si>
    <t>CUST_8094</t>
  </si>
  <si>
    <t>CUST_7318</t>
  </si>
  <si>
    <t>CUST_4796</t>
  </si>
  <si>
    <t>CUST_1234</t>
  </si>
  <si>
    <t>CUST_4607</t>
  </si>
  <si>
    <t>CUST_9043</t>
  </si>
  <si>
    <t>CUST_1522</t>
  </si>
  <si>
    <t>CUST_6904</t>
  </si>
  <si>
    <t>CUST_5888</t>
  </si>
  <si>
    <t>CUST_6832</t>
  </si>
  <si>
    <t>CUST_8122</t>
  </si>
  <si>
    <t>CUST_6842</t>
  </si>
  <si>
    <t>CUST_6621</t>
  </si>
  <si>
    <t>CUST_3587</t>
  </si>
  <si>
    <t>CUST_6672</t>
  </si>
  <si>
    <t>CUST_2378</t>
  </si>
  <si>
    <t>CUST_2519</t>
  </si>
  <si>
    <t>CUST_8935</t>
  </si>
  <si>
    <t>CUST_7093</t>
  </si>
  <si>
    <t>CUST_9418</t>
  </si>
  <si>
    <t>CUST_6355</t>
  </si>
  <si>
    <t>CUST_6574</t>
  </si>
  <si>
    <t>CUST_5072</t>
  </si>
  <si>
    <t>CUST_3257</t>
  </si>
  <si>
    <t>CUST_9588</t>
  </si>
  <si>
    <t>CUST_5424</t>
  </si>
  <si>
    <t>CUST_4237</t>
  </si>
  <si>
    <t>CUST_4893</t>
  </si>
  <si>
    <t>CUST_3005</t>
  </si>
  <si>
    <t>CUST_3016</t>
  </si>
  <si>
    <t>CUST_2772</t>
  </si>
  <si>
    <t>CUST_9353</t>
  </si>
  <si>
    <t>CUST_4976</t>
  </si>
  <si>
    <t>CUST_2751</t>
  </si>
  <si>
    <t>CUST_8430</t>
  </si>
  <si>
    <t>CUST_8170</t>
  </si>
  <si>
    <t>CUST_4220</t>
  </si>
  <si>
    <t>CUST_2461</t>
  </si>
  <si>
    <t>CUST_6184</t>
  </si>
  <si>
    <t>CUST_9547</t>
  </si>
  <si>
    <t>CUST_2548</t>
  </si>
  <si>
    <t>CUST_5213</t>
  </si>
  <si>
    <t>CUST_2673</t>
  </si>
  <si>
    <t>CUST_7708</t>
  </si>
  <si>
    <t>CUST_3100</t>
  </si>
  <si>
    <t>CUST_2815</t>
  </si>
  <si>
    <t>CUST_4841</t>
  </si>
  <si>
    <t>CUST_8011</t>
  </si>
  <si>
    <t>CUST_1674</t>
  </si>
  <si>
    <t>CUST_9088</t>
  </si>
  <si>
    <t>CUST_9578</t>
  </si>
  <si>
    <t>CUST_3158</t>
  </si>
  <si>
    <t>CUST_3661</t>
  </si>
  <si>
    <t>CUST_4253</t>
  </si>
  <si>
    <t>CUST_5979</t>
  </si>
  <si>
    <t>CUST_8703</t>
  </si>
  <si>
    <t>CUST_9931</t>
  </si>
  <si>
    <t>CUST_2401</t>
  </si>
  <si>
    <t>CUST_4923</t>
  </si>
  <si>
    <t>CUST_5214</t>
  </si>
  <si>
    <t>CUST_4227</t>
  </si>
  <si>
    <t>CUST_4866</t>
  </si>
  <si>
    <t>CUST_6818</t>
  </si>
  <si>
    <t>CUST_3222</t>
  </si>
  <si>
    <t>CUST_3792</t>
  </si>
  <si>
    <t>CUST_5063</t>
  </si>
  <si>
    <t>CUST_9224</t>
  </si>
  <si>
    <t>CUST_7198</t>
  </si>
  <si>
    <t>CUST_5025</t>
  </si>
  <si>
    <t>CUST_3566</t>
  </si>
  <si>
    <t>CUST_3803</t>
  </si>
  <si>
    <t>CUST_7155</t>
  </si>
  <si>
    <t>CUST_1719</t>
  </si>
  <si>
    <t>CUST_7516</t>
  </si>
  <si>
    <t>CUST_5579</t>
  </si>
  <si>
    <t>CUST_1972</t>
  </si>
  <si>
    <t>CUST_4718</t>
  </si>
  <si>
    <t>CUST_8395</t>
  </si>
  <si>
    <t>CUST_5402</t>
  </si>
  <si>
    <t>CUST_5552</t>
  </si>
  <si>
    <t>CUST_3207</t>
  </si>
  <si>
    <t>CUST_9835</t>
  </si>
  <si>
    <t>CUST_9386</t>
  </si>
  <si>
    <t>CUST_6345</t>
  </si>
  <si>
    <t>CUST_4276</t>
  </si>
  <si>
    <t>CUST_2102</t>
  </si>
  <si>
    <t>CUST_9584</t>
  </si>
  <si>
    <t>CUST_7683</t>
  </si>
  <si>
    <t>CUST_8659</t>
  </si>
  <si>
    <t>CUST_1025</t>
  </si>
  <si>
    <t>CUST_7410</t>
  </si>
  <si>
    <t>CUST_4764</t>
  </si>
  <si>
    <t>CUST_7599</t>
  </si>
  <si>
    <t>CUST_6102</t>
  </si>
  <si>
    <t>CUST_8006</t>
  </si>
  <si>
    <t>CUST_4483</t>
  </si>
  <si>
    <t>CUST_9682</t>
  </si>
  <si>
    <t>CUST_7707</t>
  </si>
  <si>
    <t>CUST_1215</t>
  </si>
  <si>
    <t>CUST_8605</t>
  </si>
  <si>
    <t>CUST_9350</t>
  </si>
  <si>
    <t>CUST_5781</t>
  </si>
  <si>
    <t>CUST_4313</t>
  </si>
  <si>
    <t>CUST_8763</t>
  </si>
  <si>
    <t>CUST_6939</t>
  </si>
  <si>
    <t>CUST_3295</t>
  </si>
  <si>
    <t>CUST_6685</t>
  </si>
  <si>
    <t>CUST_2696</t>
  </si>
  <si>
    <t>CUST_3783</t>
  </si>
  <si>
    <t>CUST_6241</t>
  </si>
  <si>
    <t>CUST_8557</t>
  </si>
  <si>
    <t>CUST_7589</t>
  </si>
  <si>
    <t>CUST_6637</t>
  </si>
  <si>
    <t>CUST_2116</t>
  </si>
  <si>
    <t>CUST_1492</t>
  </si>
  <si>
    <t>CUST_9811</t>
  </si>
  <si>
    <t>CUST_8888</t>
  </si>
  <si>
    <t>CUST_7474</t>
  </si>
  <si>
    <t>CUST_5958</t>
  </si>
  <si>
    <t>CUST_3743</t>
  </si>
  <si>
    <t>CUST_8866</t>
  </si>
  <si>
    <t>CUST_8160</t>
  </si>
  <si>
    <t>CUST_6451</t>
  </si>
  <si>
    <t>CUST_9548</t>
  </si>
  <si>
    <t>CUST_4642</t>
  </si>
  <si>
    <t>CUST_3895</t>
  </si>
  <si>
    <t>CUST_7593</t>
  </si>
  <si>
    <t>CUST_6366</t>
  </si>
  <si>
    <t>CUST_4212</t>
  </si>
  <si>
    <t>CUST_3409</t>
  </si>
  <si>
    <t>CUST_9199</t>
  </si>
  <si>
    <t>CUST_4423</t>
  </si>
  <si>
    <t>CUST_7976</t>
  </si>
  <si>
    <t>CUST_8594</t>
  </si>
  <si>
    <t>CUST_6158</t>
  </si>
  <si>
    <t>CUST_4667</t>
  </si>
  <si>
    <t>CUST_6973</t>
  </si>
  <si>
    <t>CUST_9277</t>
  </si>
  <si>
    <t>CUST_3468</t>
  </si>
  <si>
    <t>CUST_7217</t>
  </si>
  <si>
    <t>CUST_4619</t>
  </si>
  <si>
    <t>CUST_4583</t>
  </si>
  <si>
    <t>CUST_4326</t>
  </si>
  <si>
    <t>CUST_9148</t>
  </si>
  <si>
    <t>CUST_3217</t>
  </si>
  <si>
    <t>CUST_5967</t>
  </si>
  <si>
    <t>CUST_3369</t>
  </si>
  <si>
    <t>CUST_6722</t>
  </si>
  <si>
    <t>CUST_5444</t>
  </si>
  <si>
    <t>CUST_8618</t>
  </si>
  <si>
    <t>CUST_4947</t>
  </si>
  <si>
    <t>CUST_2676</t>
  </si>
  <si>
    <t>CUST_2196</t>
  </si>
  <si>
    <t>CUST_3787</t>
  </si>
  <si>
    <t>CUST_8432</t>
  </si>
  <si>
    <t>CUST_4318</t>
  </si>
  <si>
    <t>CUST_9858</t>
  </si>
  <si>
    <t>CUST_7689</t>
  </si>
  <si>
    <t>CUST_3176</t>
  </si>
  <si>
    <t>CUST_4743</t>
  </si>
  <si>
    <t>CUST_4824</t>
  </si>
  <si>
    <t>CUST_3451</t>
  </si>
  <si>
    <t>CUST_1628</t>
  </si>
  <si>
    <t>CUST_8778</t>
  </si>
  <si>
    <t>CUST_4929</t>
  </si>
  <si>
    <t>CUST_3765</t>
  </si>
  <si>
    <t>CUST_5369</t>
  </si>
  <si>
    <t>CUST_9307</t>
  </si>
  <si>
    <t>CUST_5956</t>
  </si>
  <si>
    <t>CUST_1692</t>
  </si>
  <si>
    <t>CUST_2105</t>
  </si>
  <si>
    <t>CUST_4008</t>
  </si>
  <si>
    <t>CUST_3161</t>
  </si>
  <si>
    <t>CUST_9345</t>
  </si>
  <si>
    <t>CUST_4786</t>
  </si>
  <si>
    <t>CUST_6520</t>
  </si>
  <si>
    <t>CUST_8423</t>
  </si>
  <si>
    <t>CUST_7242</t>
  </si>
  <si>
    <t>CUST_2132</t>
  </si>
  <si>
    <t>CUST_7297</t>
  </si>
  <si>
    <t>CUST_8812</t>
  </si>
  <si>
    <t>CUST_5557</t>
  </si>
  <si>
    <t>CUST_9275</t>
  </si>
  <si>
    <t>CUST_2422</t>
  </si>
  <si>
    <t>CUST_4180</t>
  </si>
  <si>
    <t>CUST_5316</t>
  </si>
  <si>
    <t>CUST_7696</t>
  </si>
  <si>
    <t>CUST_5570</t>
  </si>
  <si>
    <t>CUST_1270</t>
  </si>
  <si>
    <t>CUST_4075</t>
  </si>
  <si>
    <t>CUST_1289</t>
  </si>
  <si>
    <t>CUST_4252</t>
  </si>
  <si>
    <t>CUST_8415</t>
  </si>
  <si>
    <t>CUST_7771</t>
  </si>
  <si>
    <t>CUST_1278</t>
  </si>
  <si>
    <t>CUST_5276</t>
  </si>
  <si>
    <t>CUST_8997</t>
  </si>
  <si>
    <t>CUST_5776</t>
  </si>
  <si>
    <t>CUST_4832</t>
  </si>
  <si>
    <t>CUST_9891</t>
  </si>
  <si>
    <t>CUST_7534</t>
  </si>
  <si>
    <t>CUST_4156</t>
  </si>
  <si>
    <t>CUST_5307</t>
  </si>
  <si>
    <t>CUST_6634</t>
  </si>
  <si>
    <t>CUST_9575</t>
  </si>
  <si>
    <t>CUST_6810</t>
  </si>
  <si>
    <t>CUST_6934</t>
  </si>
  <si>
    <t>CUST_4109</t>
  </si>
  <si>
    <t>CUST_4240</t>
  </si>
  <si>
    <t>CUST_2849</t>
  </si>
  <si>
    <t>CUST_9497</t>
  </si>
  <si>
    <t>CUST_3749</t>
  </si>
  <si>
    <t>CUST_7680</t>
  </si>
  <si>
    <t>CUST_1205</t>
  </si>
  <si>
    <t>CUST_8352</t>
  </si>
  <si>
    <t>CUST_5591</t>
  </si>
  <si>
    <t>CUST_4450</t>
  </si>
  <si>
    <t>CUST_4811</t>
  </si>
  <si>
    <t>CUST_6141</t>
  </si>
  <si>
    <t>CUST_9501</t>
  </si>
  <si>
    <t>CUST_2991</t>
  </si>
  <si>
    <t>CUST_9463</t>
  </si>
  <si>
    <t>CUST_5538</t>
  </si>
  <si>
    <t>CUST_4722</t>
  </si>
  <si>
    <t>CUST_4551</t>
  </si>
  <si>
    <t>CUST_6679</t>
  </si>
  <si>
    <t>CUST_1152</t>
  </si>
  <si>
    <t>CUST_6754</t>
  </si>
  <si>
    <t>CUST_6310</t>
  </si>
  <si>
    <t>CUST_2104</t>
  </si>
  <si>
    <t>CUST_8361</t>
  </si>
  <si>
    <t>CUST_8263</t>
  </si>
  <si>
    <t>CUST_2914</t>
  </si>
  <si>
    <t>CUST_8365</t>
  </si>
  <si>
    <t>CUST_1166</t>
  </si>
  <si>
    <t>CUST_1508</t>
  </si>
  <si>
    <t>CUST_2661</t>
  </si>
  <si>
    <t>CUST_4664</t>
  </si>
  <si>
    <t>CUST_1680</t>
  </si>
  <si>
    <t>CUST_6260</t>
  </si>
  <si>
    <t>CUST_5357</t>
  </si>
  <si>
    <t>CUST_2363</t>
  </si>
  <si>
    <t>CUST_3292</t>
  </si>
  <si>
    <t>CUST_2538</t>
  </si>
  <si>
    <t>CUST_4408</t>
  </si>
  <si>
    <t>CUST_9752</t>
  </si>
  <si>
    <t>CUST_2903</t>
  </si>
  <si>
    <t>CUST_1174</t>
  </si>
  <si>
    <t>CUST_3230</t>
  </si>
  <si>
    <t>CUST_5287</t>
  </si>
  <si>
    <t>CUST_5160</t>
  </si>
  <si>
    <t>CUST_8106</t>
  </si>
  <si>
    <t>CUST_4171</t>
  </si>
  <si>
    <t>CUST_2567</t>
  </si>
  <si>
    <t>CUST_2151</t>
  </si>
  <si>
    <t>CUST_8619</t>
  </si>
  <si>
    <t>CUST_7033</t>
  </si>
  <si>
    <t>CUST_9560</t>
  </si>
  <si>
    <t>CUST_2907</t>
  </si>
  <si>
    <t>CUST_3535</t>
  </si>
  <si>
    <t>CUST_5173</t>
  </si>
  <si>
    <t>CUST_2293</t>
  </si>
  <si>
    <t>CUST_5769</t>
  </si>
  <si>
    <t>CUST_7871</t>
  </si>
  <si>
    <t>CUST_3972</t>
  </si>
  <si>
    <t>CUST_4922</t>
  </si>
  <si>
    <t>CUST_5997</t>
  </si>
  <si>
    <t>CUST_8032</t>
  </si>
  <si>
    <t>CUST_1992</t>
  </si>
  <si>
    <t>CUST_9112</t>
  </si>
  <si>
    <t>CUST_3240</t>
  </si>
  <si>
    <t>CUST_2476</t>
  </si>
  <si>
    <t>CUST_7426</t>
  </si>
  <si>
    <t>CUST_1389</t>
  </si>
  <si>
    <t>CUST_1999</t>
  </si>
  <si>
    <t>CUST_2855</t>
  </si>
  <si>
    <t>CUST_9850</t>
  </si>
  <si>
    <t>CUST_3763</t>
  </si>
  <si>
    <t>CUST_4663</t>
  </si>
  <si>
    <t>CUST_5986</t>
  </si>
  <si>
    <t>CUST_8256</t>
  </si>
  <si>
    <t>CUST_4731</t>
  </si>
  <si>
    <t>CUST_8262</t>
  </si>
  <si>
    <t>CUST_1451</t>
  </si>
  <si>
    <t>CUST_5408</t>
  </si>
  <si>
    <t>CUST_5068</t>
  </si>
  <si>
    <t>CUST_4277</t>
  </si>
  <si>
    <t>CUST_8951</t>
  </si>
  <si>
    <t>CUST_5690</t>
  </si>
  <si>
    <t>CUST_5595</t>
  </si>
  <si>
    <t>CUST_5559</t>
  </si>
  <si>
    <t>CUST_9160</t>
  </si>
  <si>
    <t>CUST_1112</t>
  </si>
  <si>
    <t>CUST_6131</t>
  </si>
  <si>
    <t>CUST_4197</t>
  </si>
  <si>
    <t>CUST_1139</t>
  </si>
  <si>
    <t>CUST_2424</t>
  </si>
  <si>
    <t>CUST_3949</t>
  </si>
  <si>
    <t>CUST_4168</t>
  </si>
  <si>
    <t>CUST_9708</t>
  </si>
  <si>
    <t>CUST_7043</t>
  </si>
  <si>
    <t>CUST_7989</t>
  </si>
  <si>
    <t>CUST_8236</t>
  </si>
  <si>
    <t>CUST_7261</t>
  </si>
  <si>
    <t>CUST_1887</t>
  </si>
  <si>
    <t>CUST_1049</t>
  </si>
  <si>
    <t>CUST_4951</t>
  </si>
  <si>
    <t>CUST_4560</t>
  </si>
  <si>
    <t>CUST_1018</t>
  </si>
  <si>
    <t>CUST_5821</t>
  </si>
  <si>
    <t>CUST_7340</t>
  </si>
  <si>
    <t>CUST_8846</t>
  </si>
  <si>
    <t>CUST_9643</t>
  </si>
  <si>
    <t>CUST_7432</t>
  </si>
  <si>
    <t>CUST_4765</t>
  </si>
  <si>
    <t>CUST_3438</t>
  </si>
  <si>
    <t>CUST_7358</t>
  </si>
  <si>
    <t>CUST_8644</t>
  </si>
  <si>
    <t>CUST_5855</t>
  </si>
  <si>
    <t>CUST_7547</t>
  </si>
  <si>
    <t>CUST_6911</t>
  </si>
  <si>
    <t>CUST_7481</t>
  </si>
  <si>
    <t>CUST_3761</t>
  </si>
  <si>
    <t>CUST_5456</t>
  </si>
  <si>
    <t>CUST_7160</t>
  </si>
  <si>
    <t>CUST_1517</t>
  </si>
  <si>
    <t>CUST_8737</t>
  </si>
  <si>
    <t>CUST_2988</t>
  </si>
  <si>
    <t>CUST_8162</t>
  </si>
  <si>
    <t>CUST_9399</t>
  </si>
  <si>
    <t>CUST_6633</t>
  </si>
  <si>
    <t>CUST_6755</t>
  </si>
  <si>
    <t>CUST_7309</t>
  </si>
  <si>
    <t>CUST_2518</t>
  </si>
  <si>
    <t>CUST_7163</t>
  </si>
  <si>
    <t>CUST_3600</t>
  </si>
  <si>
    <t>CUST_3195</t>
  </si>
  <si>
    <t>CUST_4554</t>
  </si>
  <si>
    <t>CUST_4849</t>
  </si>
  <si>
    <t>CUST_5195</t>
  </si>
  <si>
    <t>CUST_3305</t>
  </si>
  <si>
    <t>CUST_3642</t>
  </si>
  <si>
    <t>CUST_7409</t>
  </si>
  <si>
    <t>CUST_3994</t>
  </si>
  <si>
    <t>CUST_9751</t>
  </si>
  <si>
    <t>CUST_2271</t>
  </si>
  <si>
    <t>CUST_2813</t>
  </si>
  <si>
    <t>CUST_5120</t>
  </si>
  <si>
    <t>CUST_7124</t>
  </si>
  <si>
    <t>CUST_9475</t>
  </si>
  <si>
    <t>CUST_5396</t>
  </si>
  <si>
    <t>CUST_1816</t>
  </si>
  <si>
    <t>CUST_8304</t>
  </si>
  <si>
    <t>CUST_8331</t>
  </si>
  <si>
    <t>CUST_1082</t>
  </si>
  <si>
    <t>CUST_2920</t>
  </si>
  <si>
    <t>CUST_8817</t>
  </si>
  <si>
    <t>CUST_3093</t>
  </si>
  <si>
    <t>CUST_8071</t>
  </si>
  <si>
    <t>CUST_9367</t>
  </si>
  <si>
    <t>CUST_6285</t>
  </si>
  <si>
    <t>CUST_5937</t>
  </si>
  <si>
    <t>CUST_1369</t>
  </si>
  <si>
    <t>CUST_2818</t>
  </si>
  <si>
    <t>CUST_3101</t>
  </si>
  <si>
    <t>CUST_2779</t>
  </si>
  <si>
    <t>CUST_2364</t>
  </si>
  <si>
    <t>CUST_9089</t>
  </si>
  <si>
    <t>CUST_3962</t>
  </si>
  <si>
    <t>CUST_1859</t>
  </si>
  <si>
    <t>CUST_5138</t>
  </si>
  <si>
    <t>CUST_3424</t>
  </si>
  <si>
    <t>CUST_5017</t>
  </si>
  <si>
    <t>CUST_9342</t>
  </si>
  <si>
    <t>CUST_2134</t>
  </si>
  <si>
    <t>CUST_6166</t>
  </si>
  <si>
    <t>CUST_6119</t>
  </si>
  <si>
    <t>CUST_6694</t>
  </si>
  <si>
    <t>CUST_6485</t>
  </si>
  <si>
    <t>CUST_3346</t>
  </si>
  <si>
    <t>CUST_6039</t>
  </si>
  <si>
    <t>CUST_9252</t>
  </si>
  <si>
    <t>CUST_6041</t>
  </si>
  <si>
    <t>CUST_4901</t>
  </si>
  <si>
    <t>CUST_2337</t>
  </si>
  <si>
    <t>CUST_2551</t>
  </si>
  <si>
    <t>CUST_2629</t>
  </si>
  <si>
    <t>CUST_2526</t>
  </si>
  <si>
    <t>CUST_2361</t>
  </si>
  <si>
    <t>CUST_5370</t>
  </si>
  <si>
    <t>CUST_6283</t>
  </si>
  <si>
    <t>CUST_8610</t>
  </si>
  <si>
    <t>CUST_2993</t>
  </si>
  <si>
    <t>CUST_1869</t>
  </si>
  <si>
    <t>CUST_2014</t>
  </si>
  <si>
    <t>CUST_1602</t>
  </si>
  <si>
    <t>CUST_1690</t>
  </si>
  <si>
    <t>CUST_9685</t>
  </si>
  <si>
    <t>CUST_1489</t>
  </si>
  <si>
    <t>CUST_7864</t>
  </si>
  <si>
    <t>CUST_8786</t>
  </si>
  <si>
    <t>CUST_9024</t>
  </si>
  <si>
    <t>CUST_6488</t>
  </si>
  <si>
    <t>CUST_5027</t>
  </si>
  <si>
    <t>CUST_3912</t>
  </si>
  <si>
    <t>CUST_5744</t>
  </si>
  <si>
    <t>CUST_2873</t>
  </si>
  <si>
    <t>CUST_4258</t>
  </si>
  <si>
    <t>CUST_4641</t>
  </si>
  <si>
    <t>CUST_6307</t>
  </si>
  <si>
    <t>CUST_9933</t>
  </si>
  <si>
    <t>CUST_3041</t>
  </si>
  <si>
    <t>CUST_1679</t>
  </si>
  <si>
    <t>CUST_1062</t>
  </si>
  <si>
    <t>CUST_8829</t>
  </si>
  <si>
    <t>CUST_7915</t>
  </si>
  <si>
    <t>CUST_9326</t>
  </si>
  <si>
    <t>CUST_5970</t>
  </si>
  <si>
    <t>CUST_9003</t>
  </si>
  <si>
    <t>CUST_4278</t>
  </si>
  <si>
    <t>CUST_8296</t>
  </si>
  <si>
    <t>CUST_4074</t>
  </si>
  <si>
    <t>CUST_9312</t>
  </si>
  <si>
    <t>CUST_8552</t>
  </si>
  <si>
    <t>CUST_2637</t>
  </si>
  <si>
    <t>CUST_6103</t>
  </si>
  <si>
    <t>CUST_1644</t>
  </si>
  <si>
    <t>CUST_3068</t>
  </si>
  <si>
    <t>CUST_1241</t>
  </si>
  <si>
    <t>CUST_3668</t>
  </si>
  <si>
    <t>CUST_1802</t>
  </si>
  <si>
    <t>CUST_6059</t>
  </si>
  <si>
    <t>CUST_1195</t>
  </si>
  <si>
    <t>CUST_3187</t>
  </si>
  <si>
    <t>CUST_3330</t>
  </si>
  <si>
    <t>CUST_4606</t>
  </si>
  <si>
    <t>CUST_9468</t>
  </si>
  <si>
    <t>CUST_4927</t>
  </si>
  <si>
    <t>CUST_7296</t>
  </si>
  <si>
    <t>CUST_9758</t>
  </si>
  <si>
    <t>CUST_7121</t>
  </si>
  <si>
    <t>CUST_2200</t>
  </si>
  <si>
    <t>CUST_3854</t>
  </si>
  <si>
    <t>CUST_8024</t>
  </si>
  <si>
    <t>CUST_7972</t>
  </si>
  <si>
    <t>CUST_1136</t>
  </si>
  <si>
    <t>CUST_2029</t>
  </si>
  <si>
    <t>CUST_3594</t>
  </si>
  <si>
    <t>CUST_1086</t>
  </si>
  <si>
    <t>CUST_7219</t>
  </si>
  <si>
    <t>CUST_9143</t>
  </si>
  <si>
    <t>CUST_7968</t>
  </si>
  <si>
    <t>CUST_3773</t>
  </si>
  <si>
    <t>CUST_2700</t>
  </si>
  <si>
    <t>CUST_3700</t>
  </si>
  <si>
    <t>CUST_7815</t>
  </si>
  <si>
    <t>CUST_2647</t>
  </si>
  <si>
    <t>CUST_6164</t>
  </si>
  <si>
    <t>CUST_1596</t>
  </si>
  <si>
    <t>CUST_5545</t>
  </si>
  <si>
    <t>CUST_5384</t>
  </si>
  <si>
    <t>CUST_9912</t>
  </si>
  <si>
    <t>CUST_5733</t>
  </si>
  <si>
    <t>CUST_8081</t>
  </si>
  <si>
    <t>CUST_9690</t>
  </si>
  <si>
    <t>CUST_8178</t>
  </si>
  <si>
    <t>CUST_3294</t>
  </si>
  <si>
    <t>CUST_1146</t>
  </si>
  <si>
    <t>CUST_5507</t>
  </si>
  <si>
    <t>CUST_6783</t>
  </si>
  <si>
    <t>CUST_8751</t>
  </si>
  <si>
    <t>CUST_6628</t>
  </si>
  <si>
    <t>CUST_9328</t>
  </si>
  <si>
    <t>CUST_4360</t>
  </si>
  <si>
    <t>CUST_4552</t>
  </si>
  <si>
    <t>CUST_6097</t>
  </si>
  <si>
    <t>CUST_9640</t>
  </si>
  <si>
    <t>CUST_7901</t>
  </si>
  <si>
    <t>CUST_1238</t>
  </si>
  <si>
    <t>CUST_6552</t>
  </si>
  <si>
    <t>CUST_5927</t>
  </si>
  <si>
    <t>CUST_5390</t>
  </si>
  <si>
    <t>CUST_3687</t>
  </si>
  <si>
    <t>CUST_5951</t>
  </si>
  <si>
    <t>CUST_6388</t>
  </si>
  <si>
    <t>CUST_1192</t>
  </si>
  <si>
    <t>CUST_2776</t>
  </si>
  <si>
    <t>CUST_4645</t>
  </si>
  <si>
    <t>CUST_7314</t>
  </si>
  <si>
    <t>CUST_2788</t>
  </si>
  <si>
    <t>CUST_4700</t>
  </si>
  <si>
    <t>CUST_7811</t>
  </si>
  <si>
    <t>CUST_4904</t>
  </si>
  <si>
    <t>CUST_8260</t>
  </si>
  <si>
    <t>CUST_7773</t>
  </si>
  <si>
    <t>CUST_4816</t>
  </si>
  <si>
    <t>CUST_5434</t>
  </si>
  <si>
    <t>CUST_1658</t>
  </si>
  <si>
    <t>CUST_6057</t>
  </si>
  <si>
    <t>CUST_5994</t>
  </si>
  <si>
    <t>CUST_3104</t>
  </si>
  <si>
    <t>CUST_3607</t>
  </si>
  <si>
    <t>CUST_9385</t>
  </si>
  <si>
    <t>CUST_3581</t>
  </si>
  <si>
    <t>CUST_3565</t>
  </si>
  <si>
    <t>CUST_7328</t>
  </si>
  <si>
    <t>CUST_6991</t>
  </si>
  <si>
    <t>CUST_4406</t>
  </si>
  <si>
    <t>CUST_9923</t>
  </si>
  <si>
    <t>CUST_7476</t>
  </si>
  <si>
    <t>CUST_9181</t>
  </si>
  <si>
    <t>CUST_1531</t>
  </si>
  <si>
    <t>CUST_7079</t>
  </si>
  <si>
    <t>CUST_1002</t>
  </si>
  <si>
    <t>CUST_9397</t>
  </si>
  <si>
    <t>CUST_8739</t>
  </si>
  <si>
    <t>CUST_7003</t>
  </si>
  <si>
    <t>CUST_3890</t>
  </si>
  <si>
    <t>CUST_7239</t>
  </si>
  <si>
    <t>CUST_9026</t>
  </si>
  <si>
    <t>CUST_4306</t>
  </si>
  <si>
    <t>CUST_1897</t>
  </si>
  <si>
    <t>CUST_1670</t>
  </si>
  <si>
    <t>CUST_2505</t>
  </si>
  <si>
    <t>CUST_7460</t>
  </si>
  <si>
    <t>CUST_6167</t>
  </si>
  <si>
    <t>CUST_6255</t>
  </si>
  <si>
    <t>CUST_2892</t>
  </si>
  <si>
    <t>CUST_4439</t>
  </si>
  <si>
    <t>CUST_4792</t>
  </si>
  <si>
    <t>CUST_8871</t>
  </si>
  <si>
    <t>CUST_9235</t>
  </si>
  <si>
    <t>CUST_4612</t>
  </si>
  <si>
    <t>CUST_3618</t>
  </si>
  <si>
    <t>CUST_5678</t>
  </si>
  <si>
    <t>CUST_4163</t>
  </si>
  <si>
    <t>CUST_3942</t>
  </si>
  <si>
    <t>CUST_9411</t>
  </si>
  <si>
    <t>CUST_1990</t>
  </si>
  <si>
    <t>CUST_2812</t>
  </si>
  <si>
    <t>CUST_9995</t>
  </si>
  <si>
    <t>CUST_6876</t>
  </si>
  <si>
    <t>CUST_4340</t>
  </si>
  <si>
    <t>CUST_1053</t>
  </si>
  <si>
    <t>CUST_3575</t>
  </si>
  <si>
    <t>CUST_1615</t>
  </si>
  <si>
    <t>CUST_6944</t>
  </si>
  <si>
    <t>CUST_7859</t>
  </si>
  <si>
    <t>CUST_6455</t>
  </si>
  <si>
    <t>CUST_4801</t>
  </si>
  <si>
    <t>CUST_3561</t>
  </si>
  <si>
    <t>CUST_7539</t>
  </si>
  <si>
    <t>CUST_1370</t>
  </si>
  <si>
    <t>CUST_1857</t>
  </si>
  <si>
    <t>CUST_5886</t>
  </si>
  <si>
    <t>CUST_8485</t>
  </si>
  <si>
    <t>CUST_1383</t>
  </si>
  <si>
    <t>CUST_5334</t>
  </si>
  <si>
    <t>CUST_5290</t>
  </si>
  <si>
    <t>CUST_3725</t>
  </si>
  <si>
    <t>CUST_7204</t>
  </si>
  <si>
    <t>CUST_7111</t>
  </si>
  <si>
    <t>CUST_5251</t>
  </si>
  <si>
    <t>CUST_3915</t>
  </si>
  <si>
    <t>CUST_8957</t>
  </si>
  <si>
    <t>CUST_4046</t>
  </si>
  <si>
    <t>CUST_2230</t>
  </si>
  <si>
    <t>CUST_8647</t>
  </si>
  <si>
    <t>CUST_5933</t>
  </si>
  <si>
    <t>CUST_4940</t>
  </si>
  <si>
    <t>CUST_7483</t>
  </si>
  <si>
    <t>CUST_1203</t>
  </si>
  <si>
    <t>CUST_1160</t>
  </si>
  <si>
    <t>CUST_9960</t>
  </si>
  <si>
    <t>CUST_7718</t>
  </si>
  <si>
    <t>CUST_2093</t>
  </si>
  <si>
    <t>CUST_5500</t>
  </si>
  <si>
    <t>CUST_9799</t>
  </si>
  <si>
    <t>CUST_6710</t>
  </si>
  <si>
    <t>CUST_2837</t>
  </si>
  <si>
    <t>CUST_4759</t>
  </si>
  <si>
    <t>CUST_3103</t>
  </si>
  <si>
    <t>CUST_9092</t>
  </si>
  <si>
    <t>CUST_5172</t>
  </si>
  <si>
    <t>CUST_3378</t>
  </si>
  <si>
    <t>CUST_5988</t>
  </si>
  <si>
    <t>CUST_6669</t>
  </si>
  <si>
    <t>CUST_3735</t>
  </si>
  <si>
    <t>CUST_9490</t>
  </si>
  <si>
    <t>CUST_7623</t>
  </si>
  <si>
    <t>CUST_5460</t>
  </si>
  <si>
    <t>CUST_3850</t>
  </si>
  <si>
    <t>CUST_5594</t>
  </si>
  <si>
    <t>CUST_1165</t>
  </si>
  <si>
    <t>CUST_1919</t>
  </si>
  <si>
    <t>CUST_9305</t>
  </si>
  <si>
    <t>CUST_4504</t>
  </si>
  <si>
    <t>CUST_1991</t>
  </si>
  <si>
    <t>CUST_2258</t>
  </si>
  <si>
    <t>CUST_8609</t>
  </si>
  <si>
    <t>CUST_1067</t>
  </si>
  <si>
    <t>CUST_6660</t>
  </si>
  <si>
    <t>CUST_5478</t>
  </si>
  <si>
    <t>CUST_4521</t>
  </si>
  <si>
    <t>CUST_8082</t>
  </si>
  <si>
    <t>CUST_6395</t>
  </si>
  <si>
    <t>CUST_3258</t>
  </si>
  <si>
    <t>CUST_7039</t>
  </si>
  <si>
    <t>CUST_1650</t>
  </si>
  <si>
    <t>CUST_6741</t>
  </si>
  <si>
    <t>CUST_7838</t>
  </si>
  <si>
    <t>CUST_8876</t>
  </si>
  <si>
    <t>CUST_4262</t>
  </si>
  <si>
    <t>CUST_2338</t>
  </si>
  <si>
    <t>CUST_5996</t>
  </si>
  <si>
    <t>CUST_6780</t>
  </si>
  <si>
    <t>CUST_3827</t>
  </si>
  <si>
    <t>CUST_4539</t>
  </si>
  <si>
    <t>CUST_8845</t>
  </si>
  <si>
    <t>CUST_5383</t>
  </si>
  <si>
    <t>CUST_4226</t>
  </si>
  <si>
    <t>CUST_7837</t>
  </si>
  <si>
    <t>CUST_4414</t>
  </si>
  <si>
    <t>CUST_2448</t>
  </si>
  <si>
    <t>CUST_1570</t>
  </si>
  <si>
    <t>CUST_3904</t>
  </si>
  <si>
    <t>CUST_3505</t>
  </si>
  <si>
    <t>CUST_7982</t>
  </si>
  <si>
    <t>CUST_7336</t>
  </si>
  <si>
    <t>CUST_8086</t>
  </si>
  <si>
    <t>CUST_5749</t>
  </si>
  <si>
    <t>CUST_4505</t>
  </si>
  <si>
    <t>CUST_5529</t>
  </si>
  <si>
    <t>CUST_2135</t>
  </si>
  <si>
    <t>CUST_6162</t>
  </si>
  <si>
    <t>CUST_2319</t>
  </si>
  <si>
    <t>CUST_5627</t>
  </si>
  <si>
    <t>CUST_8389</t>
  </si>
  <si>
    <t>CUST_3690</t>
  </si>
  <si>
    <t>CUST_8323</t>
  </si>
  <si>
    <t>CUST_4255</t>
  </si>
  <si>
    <t>CUST_9281</t>
  </si>
  <si>
    <t>CUST_6213</t>
  </si>
  <si>
    <t>CUST_5108</t>
  </si>
  <si>
    <t>CUST_2857</t>
  </si>
  <si>
    <t>CUST_3789</t>
  </si>
  <si>
    <t>CUST_4875</t>
  </si>
  <si>
    <t>CUST_7055</t>
  </si>
  <si>
    <t>CUST_4882</t>
  </si>
  <si>
    <t>CUST_8129</t>
  </si>
  <si>
    <t>CUST_6021</t>
  </si>
  <si>
    <t>CUST_3387</t>
  </si>
  <si>
    <t>CUST_7582</t>
  </si>
  <si>
    <t>CUST_6866</t>
  </si>
  <si>
    <t>CUST_1975</t>
  </si>
  <si>
    <t>CUST_8212</t>
  </si>
  <si>
    <t>CUST_2262</t>
  </si>
  <si>
    <t>CUST_8382</t>
  </si>
  <si>
    <t>CUST_7231</t>
  </si>
  <si>
    <t>CUST_6630</t>
  </si>
  <si>
    <t>CUST_3259</t>
  </si>
  <si>
    <t>CUST_2257</t>
  </si>
  <si>
    <t>CUST_1464</t>
  </si>
  <si>
    <t>CUST_7774</t>
  </si>
  <si>
    <t>CUST_8431</t>
  </si>
  <si>
    <t>CUST_4805</t>
  </si>
  <si>
    <t>CUST_7419</t>
  </si>
  <si>
    <t>CUST_4856</t>
  </si>
  <si>
    <t>CUST_4135</t>
  </si>
  <si>
    <t>CUST_7953</t>
  </si>
  <si>
    <t>CUST_7034</t>
  </si>
  <si>
    <t>CUST_5589</t>
  </si>
  <si>
    <t>CUST_2546</t>
  </si>
  <si>
    <t>CUST_7065</t>
  </si>
  <si>
    <t>CUST_2094</t>
  </si>
  <si>
    <t>CUST_3411</t>
  </si>
  <si>
    <t>CUST_3617</t>
  </si>
  <si>
    <t>CUST_5145</t>
  </si>
  <si>
    <t>CUST_3775</t>
  </si>
  <si>
    <t>CUST_8972</t>
  </si>
  <si>
    <t>CUST_9775</t>
  </si>
  <si>
    <t>CUST_5331</t>
  </si>
  <si>
    <t>CUST_2942</t>
  </si>
  <si>
    <t>CUST_7026</t>
  </si>
  <si>
    <t>CUST_9301</t>
  </si>
  <si>
    <t>CUST_1191</t>
  </si>
  <si>
    <t>CUST_1861</t>
  </si>
  <si>
    <t>CUST_7711</t>
  </si>
  <si>
    <t>CUST_1649</t>
  </si>
  <si>
    <t>CUST_5134</t>
  </si>
  <si>
    <t>CUST_9828</t>
  </si>
  <si>
    <t>CUST_2036</t>
  </si>
  <si>
    <t>CUST_5131</t>
  </si>
  <si>
    <t>CUST_3148</t>
  </si>
  <si>
    <t>CUST_6457</t>
  </si>
  <si>
    <t>CUST_2879</t>
  </si>
  <si>
    <t>CUST_8542</t>
  </si>
  <si>
    <t>CUST_2289</t>
  </si>
  <si>
    <t>CUST_4199</t>
  </si>
  <si>
    <t>CUST_8522</t>
  </si>
  <si>
    <t>CUST_4183</t>
  </si>
  <si>
    <t>CUST_6462</t>
  </si>
  <si>
    <t>CUST_4136</t>
  </si>
  <si>
    <t>CUST_5920</t>
  </si>
  <si>
    <t>CUST_7324</t>
  </si>
  <si>
    <t>CUST_9417</t>
  </si>
  <si>
    <t>CUST_1776</t>
  </si>
  <si>
    <t>CUST_6067</t>
  </si>
  <si>
    <t>CUST_6518</t>
  </si>
  <si>
    <t>CUST_3153</t>
  </si>
  <si>
    <t>CUST_7094</t>
  </si>
  <si>
    <t>CUST_7974</t>
  </si>
  <si>
    <t>CUST_5774</t>
  </si>
  <si>
    <t>CUST_8692</t>
  </si>
  <si>
    <t>CUST_4103</t>
  </si>
  <si>
    <t>CUST_3440</t>
  </si>
  <si>
    <t>CUST_6201</t>
  </si>
  <si>
    <t>CUST_1844</t>
  </si>
  <si>
    <t>CUST_1446</t>
  </si>
  <si>
    <t>CUST_4915</t>
  </si>
  <si>
    <t>CUST_2234</t>
  </si>
  <si>
    <t>CUST_7587</t>
  </si>
  <si>
    <t>CUST_8185</t>
  </si>
  <si>
    <t>CUST_6558</t>
  </si>
  <si>
    <t>CUST_1186</t>
  </si>
  <si>
    <t>CUST_6509</t>
  </si>
  <si>
    <t>CUST_6074</t>
  </si>
  <si>
    <t>CUST_2881</t>
  </si>
  <si>
    <t>CUST_2630</t>
  </si>
  <si>
    <t>CUST_5405</t>
  </si>
  <si>
    <t>CUST_2574</t>
  </si>
  <si>
    <t>CUST_2695</t>
  </si>
  <si>
    <t>CUST_2445</t>
  </si>
  <si>
    <t>CUST_7263</t>
  </si>
  <si>
    <t>CUST_1052</t>
  </si>
  <si>
    <t>CUST_6570</t>
  </si>
  <si>
    <t>CUST_8579</t>
  </si>
  <si>
    <t>CUST_2666</t>
  </si>
  <si>
    <t>CUST_7855</t>
  </si>
  <si>
    <t>CUST_9263</t>
  </si>
  <si>
    <t>CUST_5482</t>
  </si>
  <si>
    <t>CUST_8243</t>
  </si>
  <si>
    <t>CUST_6918</t>
  </si>
  <si>
    <t>CUST_1348</t>
  </si>
  <si>
    <t>CUST_1307</t>
  </si>
  <si>
    <t>CUST_4416</t>
  </si>
  <si>
    <t>CUST_4558</t>
  </si>
  <si>
    <t>CUST_7531</t>
  </si>
  <si>
    <t>CUST_5620</t>
  </si>
  <si>
    <t>CUST_3985</t>
  </si>
  <si>
    <t>CUST_1336</t>
  </si>
  <si>
    <t>CUST_4968</t>
  </si>
  <si>
    <t>CUST_2996</t>
  </si>
  <si>
    <t>CUST_4129</t>
  </si>
  <si>
    <t>CUST_6447</t>
  </si>
  <si>
    <t>CUST_7129</t>
  </si>
  <si>
    <t>CUST_6850</t>
  </si>
  <si>
    <t>CUST_5204</t>
  </si>
  <si>
    <t>CUST_1314</t>
  </si>
  <si>
    <t>CUST_9102</t>
  </si>
  <si>
    <t>CUST_9347</t>
  </si>
  <si>
    <t>CUST_1886</t>
  </si>
  <si>
    <t>CUST_1721</t>
  </si>
  <si>
    <t>CUST_8678</t>
  </si>
  <si>
    <t>CUST_4357</t>
  </si>
  <si>
    <t>CUST_1870</t>
  </si>
  <si>
    <t>CUST_7751</t>
  </si>
  <si>
    <t>CUST_1497</t>
  </si>
  <si>
    <t>CUST_2756</t>
  </si>
  <si>
    <t>CUST_2117</t>
  </si>
  <si>
    <t>CUST_7992</t>
  </si>
  <si>
    <t>CUST_1142</t>
  </si>
  <si>
    <t>CUST_4435</t>
  </si>
  <si>
    <t>CUST_7622</t>
  </si>
  <si>
    <t>CUST_5512</t>
  </si>
  <si>
    <t>CUST_2848</t>
  </si>
  <si>
    <t>CUST_3696</t>
  </si>
  <si>
    <t>CUST_2717</t>
  </si>
  <si>
    <t>CUST_4791</t>
  </si>
  <si>
    <t>CUST_4871</t>
  </si>
  <si>
    <t>CUST_2806</t>
  </si>
  <si>
    <t>CUST_2504</t>
  </si>
  <si>
    <t>CUST_4308</t>
  </si>
  <si>
    <t>CUST_6048</t>
  </si>
  <si>
    <t>CUST_2690</t>
  </si>
  <si>
    <t>CUST_4303</t>
  </si>
  <si>
    <t>CUST_4113</t>
  </si>
  <si>
    <t>CUST_8850</t>
  </si>
  <si>
    <t>CUST_4924</t>
  </si>
  <si>
    <t>CUST_9615</t>
  </si>
  <si>
    <t>CUST_5485</t>
  </si>
  <si>
    <t>CUST_6831</t>
  </si>
  <si>
    <t>CUST_5322</t>
  </si>
  <si>
    <t>CUST_8282</t>
  </si>
  <si>
    <t>CUST_2874</t>
  </si>
  <si>
    <t>CUST_5763</t>
  </si>
  <si>
    <t>CUST_9464</t>
  </si>
  <si>
    <t>CUST_2051</t>
  </si>
  <si>
    <t>CUST_8538</t>
  </si>
  <si>
    <t>CUST_8411</t>
  </si>
  <si>
    <t>CUST_4359</t>
  </si>
  <si>
    <t>CUST_4176</t>
  </si>
  <si>
    <t>CUST_2251</t>
  </si>
  <si>
    <t>CUST_7226</t>
  </si>
  <si>
    <t>CUST_6869</t>
  </si>
  <si>
    <t>CUST_9039</t>
  </si>
  <si>
    <t>CUST_5891</t>
  </si>
  <si>
    <t>CUST_5992</t>
  </si>
  <si>
    <t>CUST_2961</t>
  </si>
  <si>
    <t>CUST_7603</t>
  </si>
  <si>
    <t>CUST_5567</t>
  </si>
  <si>
    <t>CUST_7513</t>
  </si>
  <si>
    <t>CUST_1183</t>
  </si>
  <si>
    <t>CUST_8755</t>
  </si>
  <si>
    <t>CUST_4358</t>
  </si>
  <si>
    <t>CUST_7615</t>
  </si>
  <si>
    <t>CUST_7797</t>
  </si>
  <si>
    <t>CUST_9728</t>
  </si>
  <si>
    <t>CUST_6698</t>
  </si>
  <si>
    <t>CUST_2273</t>
  </si>
  <si>
    <t>CUST_7653</t>
  </si>
  <si>
    <t>CUST_2096</t>
  </si>
  <si>
    <t>CUST_5247</t>
  </si>
  <si>
    <t>CUST_6314</t>
  </si>
  <si>
    <t>CUST_2186</t>
  </si>
  <si>
    <t>CUST_3398</t>
  </si>
  <si>
    <t>CUST_7995</t>
  </si>
  <si>
    <t>CUST_8299</t>
  </si>
  <si>
    <t>CUST_5182</t>
  </si>
  <si>
    <t>CUST_1128</t>
  </si>
  <si>
    <t>CUST_5765</t>
  </si>
  <si>
    <t>CUST_8545</t>
  </si>
  <si>
    <t>CUST_1627</t>
  </si>
  <si>
    <t>CUST_3341</t>
  </si>
  <si>
    <t>CUST_6884</t>
  </si>
  <si>
    <t>CUST_9185</t>
  </si>
  <si>
    <t>CUST_3925</t>
  </si>
  <si>
    <t>CUST_8279</t>
  </si>
  <si>
    <t>CUST_2987</t>
  </si>
  <si>
    <t>CUST_1090</t>
  </si>
  <si>
    <t>CUST_9721</t>
  </si>
  <si>
    <t>CUST_5059</t>
  </si>
  <si>
    <t>CUST_9383</t>
  </si>
  <si>
    <t>CUST_8347</t>
  </si>
  <si>
    <t>CUST_2008</t>
  </si>
  <si>
    <t>CUST_4783</t>
  </si>
  <si>
    <t>CUST_7646</t>
  </si>
  <si>
    <t>CUST_5298</t>
  </si>
  <si>
    <t>CUST_5668</t>
  </si>
  <si>
    <t>CUST_3052</t>
  </si>
  <si>
    <t>CUST_7009</t>
  </si>
  <si>
    <t>CUST_2716</t>
  </si>
  <si>
    <t>CUST_1310</t>
  </si>
  <si>
    <t>CUST_2260</t>
  </si>
  <si>
    <t>CUST_4932</t>
  </si>
  <si>
    <t>CUST_1584</t>
  </si>
  <si>
    <t>CUST_6898</t>
  </si>
  <si>
    <t>CUST_5939</t>
  </si>
  <si>
    <t>CUST_5006</t>
  </si>
  <si>
    <t>CUST_1890</t>
  </si>
  <si>
    <t>CUST_8036</t>
  </si>
  <si>
    <t>CUST_4961</t>
  </si>
  <si>
    <t>CUST_9806</t>
  </si>
  <si>
    <t>CUST_4806</t>
  </si>
  <si>
    <t>CUST_7100</t>
  </si>
  <si>
    <t>CUST_2719</t>
  </si>
  <si>
    <t>CUST_7686</t>
  </si>
  <si>
    <t>CUST_2587</t>
  </si>
  <si>
    <t>CUST_1896</t>
  </si>
  <si>
    <t>CUST_9469</t>
  </si>
  <si>
    <t>CUST_5647</t>
  </si>
  <si>
    <t>CUST_3432</t>
  </si>
  <si>
    <t>CUST_6454</t>
  </si>
  <si>
    <t>CUST_9869</t>
  </si>
  <si>
    <t>CUST_3028</t>
  </si>
  <si>
    <t>CUST_7845</t>
  </si>
  <si>
    <t>CUST_4758</t>
  </si>
  <si>
    <t>CUST_1589</t>
  </si>
  <si>
    <t>CUST_3821</t>
  </si>
  <si>
    <t>CUST_1071</t>
  </si>
  <si>
    <t>CUST_4580</t>
  </si>
  <si>
    <t>CUST_8962</t>
  </si>
  <si>
    <t>CUST_1268</t>
  </si>
  <si>
    <t>CUST_3462</t>
  </si>
  <si>
    <t>CUST_8384</t>
  </si>
  <si>
    <t>CUST_7169</t>
  </si>
  <si>
    <t>CUST_1985</t>
  </si>
  <si>
    <t>CUST_7289</t>
  </si>
  <si>
    <t>CUST_6368</t>
  </si>
  <si>
    <t>CUST_8566</t>
  </si>
  <si>
    <t>CUST_8658</t>
  </si>
  <si>
    <t>CUST_2003</t>
  </si>
  <si>
    <t>CUST_9095</t>
  </si>
  <si>
    <t>CUST_7524</t>
  </si>
  <si>
    <t>CUST_2073</t>
  </si>
  <si>
    <t>CUST_3402</t>
  </si>
  <si>
    <t>CUST_2956</t>
  </si>
  <si>
    <t>CUST_8023</t>
  </si>
  <si>
    <t>CUST_4907</t>
  </si>
  <si>
    <t>CUST_1807</t>
  </si>
  <si>
    <t>CUST_5827</t>
  </si>
  <si>
    <t>CUST_3284</t>
  </si>
  <si>
    <t>CUST_6313</t>
  </si>
  <si>
    <t>CUST_1757</t>
  </si>
  <si>
    <t>CUST_1961</t>
  </si>
  <si>
    <t>CUST_4847</t>
  </si>
  <si>
    <t>CUST_7726</t>
  </si>
  <si>
    <t>CUST_4575</t>
  </si>
  <si>
    <t>CUST_3418</t>
  </si>
  <si>
    <t>CUST_5198</t>
  </si>
  <si>
    <t>CUST_2001</t>
  </si>
  <si>
    <t>CUST_6244</t>
  </si>
  <si>
    <t>CUST_5066</t>
  </si>
  <si>
    <t>CUST_3845</t>
  </si>
  <si>
    <t>CUST_9849</t>
  </si>
  <si>
    <t>CUST_6316</t>
  </si>
  <si>
    <t>CUST_1422</t>
  </si>
  <si>
    <t>CUST_7715</t>
  </si>
  <si>
    <t>CUST_5266</t>
  </si>
  <si>
    <t>CUST_8549</t>
  </si>
  <si>
    <t>CUST_3710</t>
  </si>
  <si>
    <t>CUST_9644</t>
  </si>
  <si>
    <t>CUST_9069</t>
  </si>
  <si>
    <t>CUST_2657</t>
  </si>
  <si>
    <t>CUST_4164</t>
  </si>
  <si>
    <t>CUST_3053</t>
  </si>
  <si>
    <t>CUST_9479</t>
  </si>
  <si>
    <t>CUST_6737</t>
  </si>
  <si>
    <t>CUST_4217</t>
  </si>
  <si>
    <t>CUST_1607</t>
  </si>
  <si>
    <t>CUST_2764</t>
  </si>
  <si>
    <t>CUST_3671</t>
  </si>
  <si>
    <t>CUST_4962</t>
  </si>
  <si>
    <t>CUST_5906</t>
  </si>
  <si>
    <t>CUST_1808</t>
  </si>
  <si>
    <t>CUST_1725</t>
  </si>
  <si>
    <t>CUST_8701</t>
  </si>
  <si>
    <t>CUST_2216</t>
  </si>
  <si>
    <t>CUST_5051</t>
  </si>
  <si>
    <t>CUST_3197</t>
  </si>
  <si>
    <t>CUST_9970</t>
  </si>
  <si>
    <t>CUST_3123</t>
  </si>
  <si>
    <t>CUST_9790</t>
  </si>
  <si>
    <t>CUST_2814</t>
  </si>
  <si>
    <t>CUST_2106</t>
  </si>
  <si>
    <t>CUST_1124</t>
  </si>
  <si>
    <t>CUST_4246</t>
  </si>
  <si>
    <t>CUST_3971</t>
  </si>
  <si>
    <t>CUST_3017</t>
  </si>
  <si>
    <t>CUST_3415</t>
  </si>
  <si>
    <t>CUST_4096</t>
  </si>
  <si>
    <t>CUST_2609</t>
  </si>
  <si>
    <t>CUST_7782</t>
  </si>
  <si>
    <t>CUST_8905</t>
  </si>
  <si>
    <t>CUST_2620</t>
  </si>
  <si>
    <t>CUST_8381</t>
  </si>
  <si>
    <t>CUST_3941</t>
  </si>
  <si>
    <t>CUST_6695</t>
  </si>
  <si>
    <t>CUST_9975</t>
  </si>
  <si>
    <t>CUST_9432</t>
  </si>
  <si>
    <t>CUST_6874</t>
  </si>
  <si>
    <t>CUST_2553</t>
  </si>
  <si>
    <t>CUST_5586</t>
  </si>
  <si>
    <t>CUST_9622</t>
  </si>
  <si>
    <t>CUST_9430</t>
  </si>
  <si>
    <t>CUST_7447</t>
  </si>
  <si>
    <t>CUST_3345</t>
  </si>
  <si>
    <t>CUST_1075</t>
  </si>
  <si>
    <t>CUST_7785</t>
  </si>
  <si>
    <t>CUST_5922</t>
  </si>
  <si>
    <t>CUST_9090</t>
  </si>
  <si>
    <t>CUST_5686</t>
  </si>
  <si>
    <t>CUST_2902</t>
  </si>
  <si>
    <t>CUST_8143</t>
  </si>
  <si>
    <t>CUST_3059</t>
  </si>
  <si>
    <t>CUST_2789</t>
  </si>
  <si>
    <t>CUST_5471</t>
  </si>
  <si>
    <t>CUST_6956</t>
  </si>
  <si>
    <t>CUST_3851</t>
  </si>
  <si>
    <t>CUST_3843</t>
  </si>
  <si>
    <t>CUST_7543</t>
  </si>
  <si>
    <t>CUST_1969</t>
  </si>
  <si>
    <t>CUST_4195</t>
  </si>
  <si>
    <t>CUST_2404</t>
  </si>
  <si>
    <t>CUST_7940</t>
  </si>
  <si>
    <t>CUST_4982</t>
  </si>
  <si>
    <t>CUST_6555</t>
  </si>
  <si>
    <t>CUST_8954</t>
  </si>
  <si>
    <t>CUST_4092</t>
  </si>
  <si>
    <t>CUST_5159</t>
  </si>
  <si>
    <t>CUST_7308</t>
  </si>
  <si>
    <t>CUST_8478</t>
  </si>
  <si>
    <t>CUST_4969</t>
  </si>
  <si>
    <t>CUST_3965</t>
  </si>
  <si>
    <t>CUST_5319</t>
  </si>
  <si>
    <t>CUST_8108</t>
  </si>
  <si>
    <t>CUST_4939</t>
  </si>
  <si>
    <t>CUST_1044</t>
  </si>
  <si>
    <t>CUST_2909</t>
  </si>
  <si>
    <t>CUST_7364</t>
  </si>
  <si>
    <t>CUST_1691</t>
  </si>
  <si>
    <t>CUST_1931</t>
  </si>
  <si>
    <t>CUST_8910</t>
  </si>
  <si>
    <t>CUST_7382</t>
  </si>
  <si>
    <t>CUST_9339</t>
  </si>
  <si>
    <t>CUST_2032</t>
  </si>
  <si>
    <t>CUST_2311</t>
  </si>
  <si>
    <t>CUST_9579</t>
  </si>
  <si>
    <t>CUST_4121</t>
  </si>
  <si>
    <t>CUST_7781</t>
  </si>
  <si>
    <t>CUST_2859</t>
  </si>
  <si>
    <t>CUST_7792</t>
  </si>
  <si>
    <t>CUST_2170</t>
  </si>
  <si>
    <t>CUST_9681</t>
  </si>
  <si>
    <t>CUST_6308</t>
  </si>
  <si>
    <t>CUST_1287</t>
  </si>
  <si>
    <t>CUST_6953</t>
  </si>
  <si>
    <t>CUST_2161</t>
  </si>
  <si>
    <t>CUST_1129</t>
  </si>
  <si>
    <t>CUST_3363</t>
  </si>
  <si>
    <t>CUST_9151</t>
  </si>
  <si>
    <t>CUST_6983</t>
  </si>
  <si>
    <t>CUST_1143</t>
  </si>
  <si>
    <t>CUST_9207</t>
  </si>
  <si>
    <t>CUST_8469</t>
  </si>
  <si>
    <t>CUST_1244</t>
  </si>
  <si>
    <t>CUST_1926</t>
  </si>
  <si>
    <t>CUST_9532</t>
  </si>
  <si>
    <t>CUST_4398</t>
  </si>
  <si>
    <t>CUST_3654</t>
  </si>
  <si>
    <t>CUST_2371</t>
  </si>
  <si>
    <t>CUST_8135</t>
  </si>
  <si>
    <t>CUST_1320</t>
  </si>
  <si>
    <t>CUST_6300</t>
  </si>
  <si>
    <t>CUST_7761</t>
  </si>
  <si>
    <t>CUST_7854</t>
  </si>
  <si>
    <t>CUST_6505</t>
  </si>
  <si>
    <t>CUST_7553</t>
  </si>
  <si>
    <t>CUST_5042</t>
  </si>
  <si>
    <t>CUST_8498</t>
  </si>
  <si>
    <t>CUST_7636</t>
  </si>
  <si>
    <t>CUST_8362</t>
  </si>
  <si>
    <t>CUST_1194</t>
  </si>
  <si>
    <t>CUST_3537</t>
  </si>
  <si>
    <t>CUST_3842</t>
  </si>
  <si>
    <t>CUST_3229</t>
  </si>
  <si>
    <t>CUST_3077</t>
  </si>
  <si>
    <t>CUST_9635</t>
  </si>
  <si>
    <t>CUST_1297</t>
  </si>
  <si>
    <t>CUST_6856</t>
  </si>
  <si>
    <t>CUST_2384</t>
  </si>
  <si>
    <t>CUST_9745</t>
  </si>
  <si>
    <t>CUST_3350</t>
  </si>
  <si>
    <t>CUST_2269</t>
  </si>
  <si>
    <t>CUST_9376</t>
  </si>
  <si>
    <t>CUST_5563</t>
  </si>
  <si>
    <t>CUST_7897</t>
  </si>
  <si>
    <t>CUST_6593</t>
  </si>
  <si>
    <t>CUST_5683</t>
  </si>
  <si>
    <t>CUST_9713</t>
  </si>
  <si>
    <t>CUST_4809</t>
  </si>
  <si>
    <t>CUST_6807</t>
  </si>
  <si>
    <t>CUST_5883</t>
  </si>
  <si>
    <t>CUST_5155</t>
  </si>
  <si>
    <t>CUST_6197</t>
  </si>
  <si>
    <t>CUST_8452</t>
  </si>
  <si>
    <t>CUST_9718</t>
  </si>
  <si>
    <t>CUST_1279</t>
  </si>
  <si>
    <t>CUST_4977</t>
  </si>
  <si>
    <t>CUST_3669</t>
  </si>
  <si>
    <t>CUST_8825</t>
  </si>
  <si>
    <t>CUST_4981</t>
  </si>
  <si>
    <t>CUST_6247</t>
  </si>
  <si>
    <t>CUST_5427</t>
  </si>
  <si>
    <t>CUST_7135</t>
  </si>
  <si>
    <t>CUST_6573</t>
  </si>
  <si>
    <t>CUST_8189</t>
  </si>
  <si>
    <t>CUST_5535</t>
  </si>
  <si>
    <t>CUST_3776</t>
  </si>
  <si>
    <t>CUST_1662</t>
  </si>
  <si>
    <t>CUST_9671</t>
  </si>
  <si>
    <t>CUST_6060</t>
  </si>
  <si>
    <t>CUST_6581</t>
  </si>
  <si>
    <t>CUST_4789</t>
  </si>
  <si>
    <t>CUST_8148</t>
  </si>
  <si>
    <t>CUST_8766</t>
  </si>
  <si>
    <t>CUST_3364</t>
  </si>
  <si>
    <t>CUST_9872</t>
  </si>
  <si>
    <t>CUST_5651</t>
  </si>
  <si>
    <t>CUST_1609</t>
  </si>
  <si>
    <t>CUST_8940</t>
  </si>
  <si>
    <t>CUST_1371</t>
  </si>
  <si>
    <t>CUST_7998</t>
  </si>
  <si>
    <t>CUST_7911</t>
  </si>
  <si>
    <t>CUST_7010</t>
  </si>
  <si>
    <t>CUST_3253</t>
  </si>
  <si>
    <t>CUST_5942</t>
  </si>
  <si>
    <t>CUST_1864</t>
  </si>
  <si>
    <t>CUST_2268</t>
  </si>
  <si>
    <t>CUST_8454</t>
  </si>
  <si>
    <t>CUST_9976</t>
  </si>
  <si>
    <t>CUST_5571</t>
  </si>
  <si>
    <t>CUST_6229</t>
  </si>
  <si>
    <t>CUST_3237</t>
  </si>
  <si>
    <t>CUST_5054</t>
  </si>
  <si>
    <t>CUST_7394</t>
  </si>
  <si>
    <t>CUST_1325</t>
  </si>
  <si>
    <t>CUST_8774</t>
  </si>
  <si>
    <t>CUST_4861</t>
  </si>
  <si>
    <t>CUST_2985</t>
  </si>
  <si>
    <t>CUST_5932</t>
  </si>
  <si>
    <t>CUST_5603</t>
  </si>
  <si>
    <t>CUST_3778</t>
  </si>
  <si>
    <t>CUST_9832</t>
  </si>
  <si>
    <t>CUST_8754</t>
  </si>
  <si>
    <t>CUST_5078</t>
  </si>
  <si>
    <t>CUST_7754</t>
  </si>
  <si>
    <t>CUST_4966</t>
  </si>
  <si>
    <t>CUST_6968</t>
  </si>
  <si>
    <t>CUST_8493</t>
  </si>
  <si>
    <t>CUST_5103</t>
  </si>
  <si>
    <t>CUST_3076</t>
  </si>
  <si>
    <t>CUST_6231</t>
  </si>
  <si>
    <t>CUST_6594</t>
  </si>
  <si>
    <t>CUST_8371</t>
  </si>
  <si>
    <t>CUST_2644</t>
  </si>
  <si>
    <t>CUST_1242</t>
  </si>
  <si>
    <t>CUST_5085</t>
  </si>
  <si>
    <t>CUST_8130</t>
  </si>
  <si>
    <t>CUST_7828</t>
  </si>
  <si>
    <t>CUST_9362</t>
  </si>
  <si>
    <t>CUST_9844</t>
  </si>
  <si>
    <t>CUST_4512</t>
  </si>
  <si>
    <t>CUST_2499</t>
  </si>
  <si>
    <t>CUST_5039</t>
  </si>
  <si>
    <t>CUST_3035</t>
  </si>
  <si>
    <t>CUST_8977</t>
  </si>
  <si>
    <t>CUST_4823</t>
  </si>
  <si>
    <t>CUST_1298</t>
  </si>
  <si>
    <t>CUST_8244</t>
  </si>
  <si>
    <t>CUST_5306</t>
  </si>
  <si>
    <t>CUST_3799</t>
  </si>
  <si>
    <t>CUST_7578</t>
  </si>
  <si>
    <t>CUST_6326</t>
  </si>
  <si>
    <t>CUST_3657</t>
  </si>
  <si>
    <t>CUST_4346</t>
  </si>
  <si>
    <t>CUST_1941</t>
  </si>
  <si>
    <t>CUST_2243</t>
  </si>
  <si>
    <t>CUST_6696</t>
  </si>
  <si>
    <t>CUST_4957</t>
  </si>
  <si>
    <t>CUST_2966</t>
  </si>
  <si>
    <t>CUST_1375</t>
  </si>
  <si>
    <t>CUST_5362</t>
  </si>
  <si>
    <t>CUST_7502</t>
  </si>
  <si>
    <t>CUST_2893</t>
  </si>
  <si>
    <t>CUST_9106</t>
  </si>
  <si>
    <t>CUST_2652</t>
  </si>
  <si>
    <t>CUST_6540</t>
  </si>
  <si>
    <t>CUST_4892</t>
  </si>
  <si>
    <t>CUST_1599</t>
  </si>
  <si>
    <t>CUST_2912</t>
  </si>
  <si>
    <t>CUST_9572</t>
  </si>
  <si>
    <t>CUST_6599</t>
  </si>
  <si>
    <t>CUST_7448</t>
  </si>
  <si>
    <t>CUST_9557</t>
  </si>
  <si>
    <t>CUST_9982</t>
  </si>
  <si>
    <t>CUST_4569</t>
  </si>
  <si>
    <t>CUST_8707</t>
  </si>
  <si>
    <t>CUST_1746</t>
  </si>
  <si>
    <t>CUST_9504</t>
  </si>
  <si>
    <t>CUST_5633</t>
  </si>
  <si>
    <t>CUST_8008</t>
  </si>
  <si>
    <t>CUST_3381</t>
  </si>
  <si>
    <t>CUST_4618</t>
  </si>
  <si>
    <t>CUST_1272</t>
  </si>
  <si>
    <t>CUST_2773</t>
  </si>
  <si>
    <t>CUST_1506</t>
  </si>
  <si>
    <t>CUST_7719</t>
  </si>
  <si>
    <t>CUST_9697</t>
  </si>
  <si>
    <t>CUST_7360</t>
  </si>
  <si>
    <t>CUST_4590</t>
  </si>
  <si>
    <t>CUST_2192</t>
  </si>
  <si>
    <t>CUST_2464</t>
  </si>
  <si>
    <t>CUST_6615</t>
  </si>
  <si>
    <t>CUST_7106</t>
  </si>
  <si>
    <t>CUST_9864</t>
  </si>
  <si>
    <t>CUST_2211</t>
  </si>
  <si>
    <t>CUST_2539</t>
  </si>
  <si>
    <t>CUST_1643</t>
  </si>
  <si>
    <t>CUST_9693</t>
  </si>
  <si>
    <t>CUST_8680</t>
  </si>
  <si>
    <t>CUST_5386</t>
  </si>
  <si>
    <t>CUST_3339</t>
  </si>
  <si>
    <t>CUST_9947</t>
  </si>
  <si>
    <t>CUST_6930</t>
  </si>
  <si>
    <t>CUST_6402</t>
  </si>
  <si>
    <t>CUST_6663</t>
  </si>
  <si>
    <t>CUST_6275</t>
  </si>
  <si>
    <t>CUST_1507</t>
  </si>
  <si>
    <t>CUST_2436</t>
  </si>
  <si>
    <t>CUST_9750</t>
  </si>
  <si>
    <t>CUST_8354</t>
  </si>
  <si>
    <t>CUST_5516</t>
  </si>
  <si>
    <t>CUST_4622</t>
  </si>
  <si>
    <t>CUST_9111</t>
  </si>
  <si>
    <t>CUST_4715</t>
  </si>
  <si>
    <t>CUST_8837</t>
  </si>
  <si>
    <t>CUST_8370</t>
  </si>
  <si>
    <t>CUST_3155</t>
  </si>
  <si>
    <t>CUST_7365</t>
  </si>
  <si>
    <t>CUST_3646</t>
  </si>
  <si>
    <t>CUST_6209</t>
  </si>
  <si>
    <t>CUST_7533</t>
  </si>
  <si>
    <t>CUST_5677</t>
  </si>
  <si>
    <t>CUST_8211</t>
  </si>
  <si>
    <t>CUST_8933</t>
  </si>
  <si>
    <t>CUST_8928</t>
  </si>
  <si>
    <t>CUST_3080</t>
  </si>
  <si>
    <t>CUST_8396</t>
  </si>
  <si>
    <t>CUST_8797</t>
  </si>
  <si>
    <t>CUST_9346</t>
  </si>
  <si>
    <t>CUST_4494</t>
  </si>
  <si>
    <t>CUST_1904</t>
  </si>
  <si>
    <t>CUST_9938</t>
  </si>
  <si>
    <t>CUST_2725</t>
  </si>
  <si>
    <t>CUST_9462</t>
  </si>
  <si>
    <t>CUST_6606</t>
  </si>
  <si>
    <t>CUST_4956</t>
  </si>
  <si>
    <t>CUST_1171</t>
  </si>
  <si>
    <t>CUST_3306</t>
  </si>
  <si>
    <t>CUST_1421</t>
  </si>
  <si>
    <t>CUST_7103</t>
  </si>
  <si>
    <t>CUST_2473</t>
  </si>
  <si>
    <t>CUST_3181</t>
  </si>
  <si>
    <t>CUST_6882</t>
  </si>
  <si>
    <t>CUST_6982</t>
  </si>
  <si>
    <t>CUST_6798</t>
  </si>
  <si>
    <t>CUST_9456</t>
  </si>
  <si>
    <t>CUST_7559</t>
  </si>
  <si>
    <t>CUST_8620</t>
  </si>
  <si>
    <t>CUST_3774</t>
  </si>
  <si>
    <t>CUST_6673</t>
  </si>
  <si>
    <t>CUST_9134</t>
  </si>
  <si>
    <t>CUST_3170</t>
  </si>
  <si>
    <t>CUST_6506</t>
  </si>
  <si>
    <t>CUST_3395</t>
  </si>
  <si>
    <t>CUST_6515</t>
  </si>
  <si>
    <t>CUST_3670</t>
  </si>
  <si>
    <t>CUST_4365</t>
  </si>
  <si>
    <t>CUST_1588</t>
  </si>
  <si>
    <t>CUST_7663</t>
  </si>
  <si>
    <t>CUST_5086</t>
  </si>
  <si>
    <t>CUST_9531</t>
  </si>
  <si>
    <t>CUST_5270</t>
  </si>
  <si>
    <t>CUST_9022</t>
  </si>
  <si>
    <t>CUST_6452</t>
  </si>
  <si>
    <t>CUST_4567</t>
  </si>
  <si>
    <t>CUST_4899</t>
  </si>
  <si>
    <t>CUST_8500</t>
  </si>
  <si>
    <t>CUST_7470</t>
  </si>
  <si>
    <t>CUST_5321</t>
  </si>
  <si>
    <t>CUST_3313</t>
  </si>
  <si>
    <t>CUST_2231</t>
  </si>
  <si>
    <t>CUST_3999</t>
  </si>
  <si>
    <t>CUST_5056</t>
  </si>
  <si>
    <t>CUST_1305</t>
  </si>
  <si>
    <t>CUST_4917</t>
  </si>
  <si>
    <t>CUST_8080</t>
  </si>
  <si>
    <t>CUST_3936</t>
  </si>
  <si>
    <t>CUST_4862</t>
  </si>
  <si>
    <t>CUST_6649</t>
  </si>
  <si>
    <t>CUST_4261</t>
  </si>
  <si>
    <t>CUST_3226</t>
  </si>
  <si>
    <t>CUST_2079</t>
  </si>
  <si>
    <t>CUST_7280</t>
  </si>
  <si>
    <t>CUST_8235</t>
  </si>
  <si>
    <t>CUST_1813</t>
  </si>
  <si>
    <t>CUST_6089</t>
  </si>
  <si>
    <t>CUST_3031</t>
  </si>
  <si>
    <t>CUST_9514</t>
  </si>
  <si>
    <t>CUST_3653</t>
  </si>
  <si>
    <t>CUST_9558</t>
  </si>
  <si>
    <t>CUST_3897</t>
  </si>
  <si>
    <t>CUST_5041</t>
  </si>
  <si>
    <t>CUST_3038</t>
  </si>
  <si>
    <t>CUST_1494</t>
  </si>
  <si>
    <t>CUST_8116</t>
  </si>
  <si>
    <t>CUST_2784</t>
  </si>
  <si>
    <t>CUST_6266</t>
  </si>
  <si>
    <t>CUST_6428</t>
  </si>
  <si>
    <t>CUST_7681</t>
  </si>
  <si>
    <t>CUST_8607</t>
  </si>
  <si>
    <t>CUST_8669</t>
  </si>
  <si>
    <t>CUST_5534</t>
  </si>
  <si>
    <t>CUST_6979</t>
  </si>
  <si>
    <t>CUST_9890</t>
  </si>
  <si>
    <t>CUST_3938</t>
  </si>
  <si>
    <t>CUST_6296</t>
  </si>
  <si>
    <t>CUST_8204</t>
  </si>
  <si>
    <t>CUST_6730</t>
  </si>
  <si>
    <t>CUST_6602</t>
  </si>
  <si>
    <t>CUST_3639</t>
  </si>
  <si>
    <t>CUST_2366</t>
  </si>
  <si>
    <t>CUST_7453</t>
  </si>
  <si>
    <t>CUST_7671</t>
  </si>
  <si>
    <t>CUST_5539</t>
  </si>
  <si>
    <t>CUST_9876</t>
  </si>
  <si>
    <t>CUST_3887</t>
  </si>
  <si>
    <t>CUST_5180</t>
  </si>
  <si>
    <t>CUST_5758</t>
  </si>
  <si>
    <t>CUST_1626</t>
  </si>
  <si>
    <t>CUST_6014</t>
  </si>
  <si>
    <t>CUST_2375</t>
  </si>
  <si>
    <t>CUST_2181</t>
  </si>
  <si>
    <t>CUST_6708</t>
  </si>
  <si>
    <t>CUST_1490</t>
  </si>
  <si>
    <t>CUST_4729</t>
  </si>
  <si>
    <t>CUST_6974</t>
  </si>
  <si>
    <t>CUST_4534</t>
  </si>
  <si>
    <t>CUST_4296</t>
  </si>
  <si>
    <t>CUST_2940</t>
  </si>
  <si>
    <t>CUST_2882</t>
  </si>
  <si>
    <t>CUST_5908</t>
  </si>
  <si>
    <t>CUST_3987</t>
  </si>
  <si>
    <t>CUST_4159</t>
  </si>
  <si>
    <t>CUST_1681</t>
  </si>
  <si>
    <t>CUST_6254</t>
  </si>
  <si>
    <t>CUST_8966</t>
  </si>
  <si>
    <t>CUST_3580</t>
  </si>
  <si>
    <t>CUST_8257</t>
  </si>
  <si>
    <t>CUST_7772</t>
  </si>
  <si>
    <t>CUST_9488</t>
  </si>
  <si>
    <t>CUST_3296</t>
  </si>
  <si>
    <t>CUST_1901</t>
  </si>
  <si>
    <t>CUST_7060</t>
  </si>
  <si>
    <t>CUST_2677</t>
  </si>
  <si>
    <t>CUST_3881</t>
  </si>
  <si>
    <t>CUST_9052</t>
  </si>
  <si>
    <t>CUST_6650</t>
  </si>
  <si>
    <t>CUST_7487</t>
  </si>
  <si>
    <t>CUST_5248</t>
  </si>
  <si>
    <t>CUST_3476</t>
  </si>
  <si>
    <t>CUST_1220</t>
  </si>
  <si>
    <t>CUST_5818</t>
  </si>
  <si>
    <t>CUST_5623</t>
  </si>
  <si>
    <t>CUST_8349</t>
  </si>
  <si>
    <t>CUST_8209</t>
  </si>
  <si>
    <t>CUST_2871</t>
  </si>
  <si>
    <t>CUST_8915</t>
  </si>
  <si>
    <t>CUST_2462</t>
  </si>
  <si>
    <t>CUST_6521</t>
  </si>
  <si>
    <t>CUST_9536</t>
  </si>
  <si>
    <t>CUST_9236</t>
  </si>
  <si>
    <t>CUST_6753</t>
  </si>
  <si>
    <t>CUST_8237</t>
  </si>
  <si>
    <t>CUST_7191</t>
  </si>
  <si>
    <t>CUST_2514</t>
  </si>
  <si>
    <t>CUST_3598</t>
  </si>
  <si>
    <t>CUST_2033</t>
  </si>
  <si>
    <t>CUST_7899</t>
  </si>
  <si>
    <t>CUST_5476</t>
  </si>
  <si>
    <t>CUST_1478</t>
  </si>
  <si>
    <t>CUST_1515</t>
  </si>
  <si>
    <t>CUST_9334</t>
  </si>
  <si>
    <t>CUST_7008</t>
  </si>
  <si>
    <t>CUST_4332</t>
  </si>
  <si>
    <t>CUST_1787</t>
  </si>
  <si>
    <t>CUST_7222</t>
  </si>
  <si>
    <t>CUST_1622</t>
  </si>
  <si>
    <t>CUST_3572</t>
  </si>
  <si>
    <t>CUST_6033</t>
  </si>
  <si>
    <t>CUST_6214</t>
  </si>
  <si>
    <t>CUST_5712</t>
  </si>
  <si>
    <t>CUST_1066</t>
  </si>
  <si>
    <t>CUST_8533</t>
  </si>
  <si>
    <t>CUST_8465</t>
  </si>
  <si>
    <t>Median Average Order Value</t>
  </si>
  <si>
    <t>Median Email Open Rate</t>
  </si>
  <si>
    <t>avg_order_value_clean</t>
  </si>
  <si>
    <t>email_open_rate_clean</t>
  </si>
  <si>
    <t>customer_record_count</t>
  </si>
  <si>
    <t>estimated_customer_value</t>
  </si>
  <si>
    <t>recency_segment</t>
  </si>
  <si>
    <t>churn_risk_segment</t>
  </si>
  <si>
    <t>age_group</t>
  </si>
  <si>
    <t>customer_tenure_days</t>
  </si>
  <si>
    <t>loyalty_segment</t>
  </si>
  <si>
    <t>fraud_status</t>
  </si>
  <si>
    <t>Q1 Customer Value</t>
  </si>
  <si>
    <t>Q3 Customer Value</t>
  </si>
  <si>
    <t>customer_value_segment</t>
  </si>
  <si>
    <t>customer_priority</t>
  </si>
  <si>
    <t>data_quality_flag</t>
  </si>
  <si>
    <t>Row Labels</t>
  </si>
  <si>
    <t>At Risk - Develop</t>
  </si>
  <si>
    <t>Critical - Retain</t>
  </si>
  <si>
    <t>High Value - Maintain</t>
  </si>
  <si>
    <t>Stable</t>
  </si>
  <si>
    <t>Grand Total</t>
  </si>
  <si>
    <t>Count of customer_id</t>
  </si>
  <si>
    <t>Sum of estimated_customer_value</t>
  </si>
  <si>
    <t>Active</t>
  </si>
  <si>
    <t>At Risk</t>
  </si>
  <si>
    <t>Inactive</t>
  </si>
  <si>
    <t>Sum of churn_risk</t>
  </si>
  <si>
    <t>High Loyalty</t>
  </si>
  <si>
    <t>Low Loyalty</t>
  </si>
  <si>
    <t>Medium Loyalty</t>
  </si>
  <si>
    <t>Average of churn_risk</t>
  </si>
  <si>
    <t>Fraudulent</t>
  </si>
  <si>
    <t>Legitimate</t>
  </si>
  <si>
    <t>Average of estimated_customer_value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</si>
</sst>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 yadav" refreshedDate="46261.891368865741" createdVersion="8" refreshedVersion="8" minRefreshableVersion="3" recordCount="5000" xr:uid="{C56D5D06-A5D5-4D28-898D-B03625755737}">
  <cacheSource type="worksheet">
    <worksheetSource name="CustomerData"/>
  </cacheSource>
  <cacheFields count="26">
    <cacheField name="customer_id" numFmtId="0">
      <sharedItems/>
    </cacheField>
    <cacheField name="age" numFmtId="0">
      <sharedItems containsSemiMixedTypes="0" containsString="0" containsNumber="1" containsInteger="1" minValue="18" maxValue="79"/>
    </cacheField>
    <cacheField name="gender" numFmtId="0">
      <sharedItems/>
    </cacheField>
    <cacheField name="country" numFmtId="0">
      <sharedItems count="10">
        <s v="Brazil"/>
        <s v="USA"/>
        <s v="Australia"/>
        <s v="Japan"/>
        <s v="Canada"/>
        <s v="France"/>
        <s v="India"/>
        <s v="China"/>
        <s v="Germany"/>
        <s v="UK"/>
      </sharedItems>
    </cacheField>
    <cacheField name="avg_order_value" numFmtId="0">
      <sharedItems containsString="0" containsBlank="1" containsNumber="1" minValue="10.66" maxValue="555.46"/>
    </cacheField>
    <cacheField name="total_orders" numFmtId="0">
      <sharedItems containsSemiMixedTypes="0" containsString="0" containsNumber="1" containsInteger="1" minValue="0" maxValue="23"/>
    </cacheField>
    <cacheField name="last_purchase" numFmtId="0">
      <sharedItems containsSemiMixedTypes="0" containsString="0" containsNumber="1" containsInteger="1" minValue="0" maxValue="364"/>
    </cacheField>
    <cacheField name="is_fraudulent" numFmtId="0">
      <sharedItems containsSemiMixedTypes="0" containsString="0" containsNumber="1" containsInteger="1" minValue="0" maxValue="1"/>
    </cacheField>
    <cacheField name="preferred_category" numFmtId="0">
      <sharedItems/>
    </cacheField>
    <cacheField name="email_open_rate" numFmtId="0">
      <sharedItems containsString="0" containsBlank="1" containsNumber="1" minValue="0" maxValue="100"/>
    </cacheField>
    <cacheField name="customer_since" numFmtId="14">
      <sharedItems containsSemiMixedTypes="0" containsNonDate="0" containsDate="1" containsString="0" minDate="2020-06-29T00:00:00" maxDate="2025-06-29T00:00:00"/>
    </cacheField>
    <cacheField name="loyalty_score" numFmtId="0">
      <sharedItems containsSemiMixedTypes="0" containsString="0" containsNumber="1" containsInteger="1" minValue="1" maxValue="99"/>
    </cacheField>
    <cacheField name="churn_risk" numFmtId="0">
      <sharedItems containsSemiMixedTypes="0" containsString="0" containsNumber="1" minValue="0" maxValue="0.9"/>
    </cacheField>
    <cacheField name="avg_order_value_clean" numFmtId="0">
      <sharedItems containsSemiMixedTypes="0" containsString="0" containsNumber="1" minValue="10.66" maxValue="555.46"/>
    </cacheField>
    <cacheField name="email_open_rate_clean" numFmtId="0">
      <sharedItems containsSemiMixedTypes="0" containsString="0" containsNumber="1" minValue="0" maxValue="250"/>
    </cacheField>
    <cacheField name="customer_record_count" numFmtId="0">
      <sharedItems containsSemiMixedTypes="0" containsString="0" containsNumber="1" containsInteger="1" minValue="1" maxValue="6"/>
    </cacheField>
    <cacheField name="estimated_customer_value" numFmtId="0">
      <sharedItems containsSemiMixedTypes="0" containsString="0" containsNumber="1" minValue="0" maxValue="8887.36"/>
    </cacheField>
    <cacheField name="recency_segment" numFmtId="0">
      <sharedItems count="3">
        <s v="Inactive"/>
        <s v="At Risk"/>
        <s v="Active"/>
      </sharedItems>
    </cacheField>
    <cacheField name="churn_risk_segment" numFmtId="0">
      <sharedItems/>
    </cacheField>
    <cacheField name="age_group" numFmtId="0">
      <sharedItems/>
    </cacheField>
    <cacheField name="customer_tenure_days" numFmtId="14">
      <sharedItems containsSemiMixedTypes="0" containsNonDate="0" containsDate="1" containsString="0" minDate="1901-02-28T00:00:00" maxDate="1906-02-28T00:00:00"/>
    </cacheField>
    <cacheField name="loyalty_segment" numFmtId="0">
      <sharedItems count="3">
        <s v="Medium Loyalty"/>
        <s v="Low Loyalty"/>
        <s v="High Loyalty"/>
      </sharedItems>
    </cacheField>
    <cacheField name="fraud_status" numFmtId="0">
      <sharedItems count="2">
        <s v="Fraudulent"/>
        <s v="Legitimate"/>
      </sharedItems>
    </cacheField>
    <cacheField name="customer_value_segment" numFmtId="0">
      <sharedItems/>
    </cacheField>
    <cacheField name="customer_priority" numFmtId="0">
      <sharedItems count="4">
        <s v="Stable"/>
        <s v="High Value - Maintain"/>
        <s v="At Risk - Develop"/>
        <s v="Critical - Retain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_8270"/>
    <n v="30"/>
    <s v="Female"/>
    <x v="0"/>
    <n v="101.08"/>
    <n v="8"/>
    <n v="176"/>
    <n v="1"/>
    <s v="Beauty"/>
    <n v="25.6"/>
    <d v="2024-06-05T00:00:00"/>
    <n v="50"/>
    <n v="0.2"/>
    <n v="101.08"/>
    <n v="25.6"/>
    <n v="1"/>
    <n v="808.64"/>
    <x v="0"/>
    <s v="Medium Risk"/>
    <s v="25-34"/>
    <d v="1902-03-23T00:00:00"/>
    <x v="0"/>
    <x v="0"/>
    <s v="Low Value"/>
    <x v="0"/>
    <s v="Check Data"/>
  </r>
  <r>
    <s v="CUST_1860"/>
    <n v="53"/>
    <s v="Female"/>
    <x v="1"/>
    <n v="90.39"/>
    <n v="10"/>
    <n v="88"/>
    <n v="0"/>
    <s v="Electronics"/>
    <n v="12.3"/>
    <d v="2024-02-19T00:00:00"/>
    <n v="37"/>
    <n v="0.34"/>
    <n v="90.39"/>
    <n v="12.3"/>
    <n v="1"/>
    <n v="903.9"/>
    <x v="1"/>
    <s v="Medium Risk"/>
    <s v="45-54"/>
    <d v="1902-07-08T00:00:00"/>
    <x v="1"/>
    <x v="1"/>
    <s v="Low Value"/>
    <x v="0"/>
    <s v="Check Data"/>
  </r>
  <r>
    <s v="CUST_6390"/>
    <n v="73"/>
    <s v="Male"/>
    <x v="2"/>
    <n v="83.28"/>
    <n v="6"/>
    <n v="203"/>
    <n v="0"/>
    <s v="Sports"/>
    <m/>
    <d v="2024-04-16T00:00:00"/>
    <n v="65"/>
    <n v="0.05"/>
    <n v="83.28"/>
    <n v="250"/>
    <n v="2"/>
    <n v="499.68"/>
    <x v="0"/>
    <s v="Low Risk"/>
    <s v="55+"/>
    <d v="1902-05-12T00:00:00"/>
    <x v="0"/>
    <x v="1"/>
    <s v="Low Value"/>
    <x v="0"/>
    <s v="Check Data"/>
  </r>
  <r>
    <s v="CUST_6191"/>
    <n v="30"/>
    <s v="Other"/>
    <x v="3"/>
    <n v="109.9"/>
    <n v="9"/>
    <n v="346"/>
    <n v="1"/>
    <s v="Electronics"/>
    <n v="42.9"/>
    <d v="2020-07-08T00:00:00"/>
    <n v="93"/>
    <n v="0.19"/>
    <n v="109.9"/>
    <n v="42.9"/>
    <n v="1"/>
    <n v="989.1"/>
    <x v="0"/>
    <s v="Low Risk"/>
    <s v="25-34"/>
    <d v="1906-02-18T00:00:00"/>
    <x v="2"/>
    <x v="0"/>
    <s v="Low Value"/>
    <x v="0"/>
    <s v="Check Data"/>
  </r>
  <r>
    <s v="CUST_6734"/>
    <n v="29"/>
    <s v="Female"/>
    <x v="4"/>
    <n v="269.38"/>
    <n v="16"/>
    <n v="342"/>
    <n v="0"/>
    <s v="Fashion"/>
    <n v="5.3"/>
    <d v="2025-04-09T00:00:00"/>
    <n v="79"/>
    <n v="0.15"/>
    <n v="269.38"/>
    <n v="5.3"/>
    <n v="1"/>
    <n v="4310.08"/>
    <x v="0"/>
    <s v="Low Risk"/>
    <s v="25-34"/>
    <d v="1901-05-19T00:00:00"/>
    <x v="2"/>
    <x v="1"/>
    <s v="High Value"/>
    <x v="1"/>
    <s v="Check Data"/>
  </r>
  <r>
    <s v="CUST_7265"/>
    <n v="54"/>
    <s v="Male"/>
    <x v="4"/>
    <n v="114.31"/>
    <n v="11"/>
    <n v="210"/>
    <n v="0"/>
    <s v="Beauty"/>
    <n v="56.5"/>
    <d v="2021-10-02T00:00:00"/>
    <n v="44"/>
    <n v="0.21"/>
    <n v="114.31"/>
    <n v="56.5"/>
    <n v="2"/>
    <n v="1257.4100000000001"/>
    <x v="0"/>
    <s v="Medium Risk"/>
    <s v="45-54"/>
    <d v="1904-11-24T00:00:00"/>
    <x v="0"/>
    <x v="1"/>
    <s v="Low Value"/>
    <x v="0"/>
    <s v="Check Data"/>
  </r>
  <r>
    <s v="CUST_1466"/>
    <n v="27"/>
    <s v="Female"/>
    <x v="4"/>
    <n v="34.03"/>
    <n v="7"/>
    <n v="212"/>
    <n v="0"/>
    <s v="Electronics"/>
    <n v="0.2"/>
    <d v="2021-12-19T00:00:00"/>
    <n v="60"/>
    <n v="0.39"/>
    <n v="34.03"/>
    <n v="0.2"/>
    <n v="1"/>
    <n v="238.21"/>
    <x v="0"/>
    <s v="Medium Risk"/>
    <s v="25-34"/>
    <d v="1904-09-07T00:00:00"/>
    <x v="0"/>
    <x v="1"/>
    <s v="Low Value"/>
    <x v="0"/>
    <s v="Valid"/>
  </r>
  <r>
    <s v="CUST_5426"/>
    <n v="77"/>
    <s v="Female"/>
    <x v="0"/>
    <n v="171.25"/>
    <n v="9"/>
    <n v="20"/>
    <n v="0"/>
    <s v="Electronics"/>
    <n v="15.1"/>
    <d v="2021-02-09T00:00:00"/>
    <n v="29"/>
    <n v="0.24"/>
    <n v="171.25"/>
    <n v="15.1"/>
    <n v="3"/>
    <n v="1541.25"/>
    <x v="2"/>
    <s v="Medium Risk"/>
    <s v="55+"/>
    <d v="1905-07-17T00:00:00"/>
    <x v="1"/>
    <x v="1"/>
    <s v="High Value"/>
    <x v="1"/>
    <s v="Check Data"/>
  </r>
  <r>
    <s v="CUST_6578"/>
    <n v="73"/>
    <s v="Female"/>
    <x v="2"/>
    <n v="116.79"/>
    <n v="10"/>
    <n v="87"/>
    <n v="0"/>
    <s v="Sports"/>
    <n v="14.7"/>
    <d v="2020-09-02T00:00:00"/>
    <n v="85"/>
    <n v="0.37"/>
    <n v="116.79"/>
    <n v="14.7"/>
    <n v="2"/>
    <n v="1167.9000000000001"/>
    <x v="1"/>
    <s v="Medium Risk"/>
    <s v="55+"/>
    <d v="1905-12-24T00:00:00"/>
    <x v="2"/>
    <x v="1"/>
    <s v="Low Value"/>
    <x v="0"/>
    <s v="Check Data"/>
  </r>
  <r>
    <s v="CUST_9322"/>
    <n v="26"/>
    <s v="Male"/>
    <x v="5"/>
    <n v="55.93"/>
    <n v="4"/>
    <n v="12"/>
    <n v="0"/>
    <s v="Fashion"/>
    <n v="68.8"/>
    <d v="2024-02-25T00:00:00"/>
    <n v="63"/>
    <n v="0.52"/>
    <n v="55.93"/>
    <n v="68.8"/>
    <n v="1"/>
    <n v="223.72"/>
    <x v="2"/>
    <s v="High Risk"/>
    <s v="25-34"/>
    <d v="1902-07-02T00:00:00"/>
    <x v="0"/>
    <x v="1"/>
    <s v="Low Value"/>
    <x v="2"/>
    <s v="Check Data"/>
  </r>
  <r>
    <s v="CUST_2685"/>
    <n v="69"/>
    <s v="Female"/>
    <x v="6"/>
    <n v="128.78"/>
    <n v="7"/>
    <n v="119"/>
    <n v="0"/>
    <s v="Fashion"/>
    <n v="48.6"/>
    <d v="2024-10-06T00:00:00"/>
    <n v="76"/>
    <n v="0.11"/>
    <n v="128.78"/>
    <n v="48.6"/>
    <n v="1"/>
    <n v="901.46"/>
    <x v="0"/>
    <s v="Low Risk"/>
    <s v="55+"/>
    <d v="1901-11-20T00:00:00"/>
    <x v="2"/>
    <x v="1"/>
    <s v="Low Value"/>
    <x v="0"/>
    <s v="Check Data"/>
  </r>
  <r>
    <s v="CUST_1769"/>
    <n v="24"/>
    <s v="Female"/>
    <x v="4"/>
    <n v="88.23"/>
    <n v="14"/>
    <n v="177"/>
    <n v="0"/>
    <s v="Beauty"/>
    <n v="83.6"/>
    <d v="2024-05-05T00:00:00"/>
    <n v="26"/>
    <n v="0.12"/>
    <n v="88.23"/>
    <n v="83.6"/>
    <n v="3"/>
    <n v="1235.22"/>
    <x v="0"/>
    <s v="Low Risk"/>
    <s v="Under 25"/>
    <d v="1902-04-23T00:00:00"/>
    <x v="1"/>
    <x v="1"/>
    <s v="Low Value"/>
    <x v="0"/>
    <s v="Check Data"/>
  </r>
  <r>
    <s v="CUST_7949"/>
    <n v="19"/>
    <s v="Male"/>
    <x v="6"/>
    <n v="77.239999999999995"/>
    <n v="12"/>
    <n v="128"/>
    <n v="0"/>
    <s v="Home"/>
    <n v="26.5"/>
    <d v="2021-06-28T00:00:00"/>
    <n v="45"/>
    <n v="0.63"/>
    <n v="77.239999999999995"/>
    <n v="26.5"/>
    <n v="3"/>
    <n v="926.87999999999988"/>
    <x v="0"/>
    <s v="High Risk"/>
    <s v="Under 25"/>
    <d v="1905-02-28T00:00:00"/>
    <x v="0"/>
    <x v="1"/>
    <s v="Low Value"/>
    <x v="2"/>
    <s v="Check Data"/>
  </r>
  <r>
    <s v="CUST_3433"/>
    <n v="71"/>
    <s v="Female"/>
    <x v="0"/>
    <n v="91.39"/>
    <n v="8"/>
    <n v="50"/>
    <n v="0"/>
    <s v="Home"/>
    <n v="21.1"/>
    <d v="2022-07-15T00:00:00"/>
    <n v="95"/>
    <n v="0.34"/>
    <n v="91.39"/>
    <n v="21.1"/>
    <n v="2"/>
    <n v="731.12"/>
    <x v="1"/>
    <s v="Medium Risk"/>
    <s v="55+"/>
    <d v="1904-02-12T00:00:00"/>
    <x v="2"/>
    <x v="1"/>
    <s v="Low Value"/>
    <x v="0"/>
    <s v="Check Data"/>
  </r>
  <r>
    <s v="CUST_6311"/>
    <n v="73"/>
    <s v="Female"/>
    <x v="6"/>
    <n v="131.22999999999999"/>
    <n v="7"/>
    <n v="41"/>
    <n v="0"/>
    <s v="Sports"/>
    <n v="80.3"/>
    <d v="2024-05-21T00:00:00"/>
    <n v="35"/>
    <n v="0.61"/>
    <n v="131.22999999999999"/>
    <n v="80.3"/>
    <n v="1"/>
    <n v="918.6099999999999"/>
    <x v="1"/>
    <s v="High Risk"/>
    <s v="55+"/>
    <d v="1902-04-07T00:00:00"/>
    <x v="1"/>
    <x v="1"/>
    <s v="Low Value"/>
    <x v="2"/>
    <s v="Check Data"/>
  </r>
  <r>
    <s v="CUST_6051"/>
    <n v="77"/>
    <s v="Female"/>
    <x v="7"/>
    <n v="95.89"/>
    <n v="9"/>
    <n v="317"/>
    <n v="0"/>
    <s v="Beauty"/>
    <n v="44.4"/>
    <d v="2021-04-26T00:00:00"/>
    <n v="78"/>
    <n v="0.23"/>
    <n v="95.89"/>
    <n v="44.4"/>
    <n v="3"/>
    <n v="863.01"/>
    <x v="0"/>
    <s v="Medium Risk"/>
    <s v="55+"/>
    <d v="1905-05-02T00:00:00"/>
    <x v="2"/>
    <x v="1"/>
    <s v="Low Value"/>
    <x v="0"/>
    <s v="Check Data"/>
  </r>
  <r>
    <s v="CUST_7420"/>
    <n v="40"/>
    <s v="Male"/>
    <x v="0"/>
    <n v="107.03"/>
    <n v="11"/>
    <n v="94"/>
    <n v="0"/>
    <s v="Sports"/>
    <n v="27.4"/>
    <d v="2021-11-10T00:00:00"/>
    <n v="7"/>
    <n v="0.27"/>
    <n v="107.03"/>
    <n v="27.4"/>
    <n v="3"/>
    <n v="1177.33"/>
    <x v="0"/>
    <s v="Medium Risk"/>
    <s v="35-44"/>
    <d v="1904-10-16T00:00:00"/>
    <x v="1"/>
    <x v="1"/>
    <s v="Low Value"/>
    <x v="0"/>
    <s v="Check Data"/>
  </r>
  <r>
    <s v="CUST_2184"/>
    <n v="56"/>
    <s v="Female"/>
    <x v="6"/>
    <n v="123.34"/>
    <n v="8"/>
    <n v="241"/>
    <n v="0"/>
    <s v="Beauty"/>
    <n v="41.8"/>
    <d v="2024-10-24T00:00:00"/>
    <n v="67"/>
    <n v="0.13"/>
    <n v="123.34"/>
    <n v="41.8"/>
    <n v="4"/>
    <n v="986.72"/>
    <x v="0"/>
    <s v="Low Risk"/>
    <s v="55+"/>
    <d v="1901-11-02T00:00:00"/>
    <x v="0"/>
    <x v="1"/>
    <s v="Low Value"/>
    <x v="0"/>
    <s v="Check Data"/>
  </r>
  <r>
    <s v="CUST_5555"/>
    <n v="57"/>
    <s v="Female"/>
    <x v="1"/>
    <n v="87.13"/>
    <n v="8"/>
    <n v="355"/>
    <n v="0"/>
    <s v="Fashion"/>
    <n v="42.5"/>
    <d v="2023-11-27T00:00:00"/>
    <n v="53"/>
    <n v="0.33"/>
    <n v="87.13"/>
    <n v="42.5"/>
    <n v="3"/>
    <n v="697.04"/>
    <x v="0"/>
    <s v="Medium Risk"/>
    <s v="55+"/>
    <d v="1902-09-30T00:00:00"/>
    <x v="0"/>
    <x v="1"/>
    <s v="Low Value"/>
    <x v="0"/>
    <s v="Check Data"/>
  </r>
  <r>
    <s v="CUST_4385"/>
    <n v="56"/>
    <s v="Male"/>
    <x v="4"/>
    <n v="58.03"/>
    <n v="11"/>
    <n v="60"/>
    <n v="0"/>
    <s v="Home"/>
    <n v="57.2"/>
    <d v="2022-10-30T00:00:00"/>
    <n v="41"/>
    <n v="0.2"/>
    <n v="58.03"/>
    <n v="57.2"/>
    <n v="1"/>
    <n v="638.33000000000004"/>
    <x v="1"/>
    <s v="Medium Risk"/>
    <s v="55+"/>
    <d v="1903-10-28T00:00:00"/>
    <x v="0"/>
    <x v="1"/>
    <s v="Low Value"/>
    <x v="0"/>
    <s v="Check Data"/>
  </r>
  <r>
    <s v="CUST_7396"/>
    <n v="38"/>
    <s v="Male"/>
    <x v="8"/>
    <n v="32.99"/>
    <n v="11"/>
    <n v="348"/>
    <n v="0"/>
    <s v="Electronics"/>
    <n v="3.8"/>
    <d v="2025-01-23T00:00:00"/>
    <n v="4"/>
    <n v="0.15"/>
    <n v="32.99"/>
    <n v="3.8"/>
    <n v="3"/>
    <n v="362.89000000000004"/>
    <x v="0"/>
    <s v="Low Risk"/>
    <s v="35-44"/>
    <d v="1901-08-03T00:00:00"/>
    <x v="1"/>
    <x v="1"/>
    <s v="Low Value"/>
    <x v="0"/>
    <s v="Check Data"/>
  </r>
  <r>
    <s v="CUST_9666"/>
    <n v="40"/>
    <s v="Female"/>
    <x v="9"/>
    <n v="191.86"/>
    <n v="8"/>
    <n v="227"/>
    <n v="0"/>
    <s v="Home"/>
    <n v="24.8"/>
    <d v="2024-06-30T00:00:00"/>
    <n v="2"/>
    <n v="0.31"/>
    <n v="191.86"/>
    <n v="24.8"/>
    <n v="2"/>
    <n v="1534.88"/>
    <x v="0"/>
    <s v="Medium Risk"/>
    <s v="35-44"/>
    <d v="1902-02-26T00:00:00"/>
    <x v="1"/>
    <x v="1"/>
    <s v="High Value"/>
    <x v="1"/>
    <s v="Check Data"/>
  </r>
  <r>
    <s v="CUST_3558"/>
    <n v="46"/>
    <s v="Female"/>
    <x v="0"/>
    <n v="127.42"/>
    <n v="8"/>
    <n v="276"/>
    <n v="0"/>
    <s v="Beauty"/>
    <n v="46.7"/>
    <d v="2020-11-16T00:00:00"/>
    <n v="35"/>
    <n v="0.1"/>
    <n v="127.42"/>
    <n v="46.7"/>
    <n v="1"/>
    <n v="1019.36"/>
    <x v="0"/>
    <s v="Low Risk"/>
    <s v="45-54"/>
    <d v="1905-10-10T00:00:00"/>
    <x v="1"/>
    <x v="1"/>
    <s v="Low Value"/>
    <x v="0"/>
    <s v="Check Data"/>
  </r>
  <r>
    <s v="CUST_8849"/>
    <n v="31"/>
    <s v="Male"/>
    <x v="3"/>
    <n v="186.72"/>
    <n v="7"/>
    <n v="17"/>
    <n v="0"/>
    <s v="Home"/>
    <n v="54.2"/>
    <d v="2021-05-22T00:00:00"/>
    <n v="33"/>
    <n v="0.08"/>
    <n v="186.72"/>
    <n v="54.2"/>
    <n v="1"/>
    <n v="1307.04"/>
    <x v="2"/>
    <s v="Low Risk"/>
    <s v="25-34"/>
    <d v="1905-04-06T00:00:00"/>
    <x v="1"/>
    <x v="1"/>
    <s v="Low Value"/>
    <x v="0"/>
    <s v="Check Data"/>
  </r>
  <r>
    <s v="CUST_3047"/>
    <n v="43"/>
    <s v="Female"/>
    <x v="9"/>
    <n v="105.48"/>
    <n v="15"/>
    <n v="243"/>
    <n v="0"/>
    <s v="Electronics"/>
    <n v="15.9"/>
    <d v="2020-08-10T00:00:00"/>
    <n v="50"/>
    <n v="0.38"/>
    <n v="105.48"/>
    <n v="15.9"/>
    <n v="1"/>
    <n v="1582.2"/>
    <x v="0"/>
    <s v="Medium Risk"/>
    <s v="35-44"/>
    <d v="1906-01-16T00:00:00"/>
    <x v="0"/>
    <x v="1"/>
    <s v="High Value"/>
    <x v="1"/>
    <s v="Check Data"/>
  </r>
  <r>
    <s v="CUST_3747"/>
    <n v="68"/>
    <s v="Male"/>
    <x v="5"/>
    <n v="220.27"/>
    <n v="1"/>
    <n v="310"/>
    <n v="0"/>
    <s v="Fashion"/>
    <n v="19.399999999999999"/>
    <d v="2023-02-15T00:00:00"/>
    <n v="13"/>
    <n v="0.25"/>
    <n v="220.27"/>
    <n v="19.399999999999999"/>
    <n v="1"/>
    <n v="220.27"/>
    <x v="0"/>
    <s v="Medium Risk"/>
    <s v="55+"/>
    <d v="1903-07-12T00:00:00"/>
    <x v="1"/>
    <x v="1"/>
    <s v="Low Value"/>
    <x v="0"/>
    <s v="Check Data"/>
  </r>
  <r>
    <s v="CUST_1189"/>
    <n v="22"/>
    <s v="Female"/>
    <x v="0"/>
    <n v="137.27000000000001"/>
    <n v="6"/>
    <n v="323"/>
    <n v="0"/>
    <s v="Fashion"/>
    <n v="72.8"/>
    <d v="2021-04-21T00:00:00"/>
    <n v="7"/>
    <n v="0.43"/>
    <n v="137.27000000000001"/>
    <n v="72.8"/>
    <n v="1"/>
    <n v="823.62000000000012"/>
    <x v="0"/>
    <s v="Medium Risk"/>
    <s v="Under 25"/>
    <d v="1905-05-07T00:00:00"/>
    <x v="1"/>
    <x v="1"/>
    <s v="Low Value"/>
    <x v="0"/>
    <s v="Check Data"/>
  </r>
  <r>
    <s v="CUST_3734"/>
    <n v="72"/>
    <s v="Other"/>
    <x v="0"/>
    <n v="64.45"/>
    <n v="12"/>
    <n v="46"/>
    <n v="0"/>
    <s v="Beauty"/>
    <n v="78.599999999999994"/>
    <d v="2023-12-01T00:00:00"/>
    <n v="39"/>
    <n v="0.37"/>
    <n v="64.45"/>
    <n v="78.599999999999994"/>
    <n v="2"/>
    <n v="773.40000000000009"/>
    <x v="1"/>
    <s v="Medium Risk"/>
    <s v="55+"/>
    <d v="1902-09-26T00:00:00"/>
    <x v="1"/>
    <x v="1"/>
    <s v="Low Value"/>
    <x v="0"/>
    <s v="Check Data"/>
  </r>
  <r>
    <s v="CUST_4005"/>
    <n v="48"/>
    <s v="Female"/>
    <x v="6"/>
    <n v="55"/>
    <n v="11"/>
    <n v="309"/>
    <n v="0"/>
    <s v="Home"/>
    <n v="7.5"/>
    <d v="2024-01-20T00:00:00"/>
    <n v="91"/>
    <n v="0.44"/>
    <n v="55"/>
    <n v="7.5"/>
    <n v="2"/>
    <n v="605"/>
    <x v="0"/>
    <s v="Medium Risk"/>
    <s v="45-54"/>
    <d v="1902-08-07T00:00:00"/>
    <x v="2"/>
    <x v="1"/>
    <s v="Low Value"/>
    <x v="0"/>
    <s v="Check Data"/>
  </r>
  <r>
    <s v="CUST_5658"/>
    <n v="42"/>
    <s v="Male"/>
    <x v="0"/>
    <n v="61.94"/>
    <n v="8"/>
    <n v="17"/>
    <n v="0"/>
    <s v="Beauty"/>
    <n v="99"/>
    <d v="2021-09-18T00:00:00"/>
    <n v="49"/>
    <n v="0.41"/>
    <n v="61.94"/>
    <n v="99"/>
    <n v="3"/>
    <n v="495.52"/>
    <x v="2"/>
    <s v="Medium Risk"/>
    <s v="35-44"/>
    <d v="1904-12-08T00:00:00"/>
    <x v="0"/>
    <x v="1"/>
    <s v="Low Value"/>
    <x v="0"/>
    <s v="Check Data"/>
  </r>
  <r>
    <s v="CUST_2899"/>
    <n v="48"/>
    <s v="Female"/>
    <x v="4"/>
    <m/>
    <n v="8"/>
    <n v="200"/>
    <n v="0"/>
    <s v="Home"/>
    <n v="43.3"/>
    <d v="2022-12-29T00:00:00"/>
    <n v="3"/>
    <n v="0.27"/>
    <n v="250"/>
    <n v="43.3"/>
    <n v="1"/>
    <n v="2000"/>
    <x v="0"/>
    <s v="Medium Risk"/>
    <s v="45-54"/>
    <d v="1903-08-29T00:00:00"/>
    <x v="1"/>
    <x v="1"/>
    <s v="High Value"/>
    <x v="1"/>
    <s v="Check Data"/>
  </r>
  <r>
    <s v="CUST_8734"/>
    <n v="67"/>
    <s v="Male"/>
    <x v="2"/>
    <n v="109.18"/>
    <n v="11"/>
    <n v="252"/>
    <n v="0"/>
    <s v="Sports"/>
    <n v="58.6"/>
    <d v="2021-08-21T00:00:00"/>
    <n v="17"/>
    <n v="0.31"/>
    <n v="109.18"/>
    <n v="58.6"/>
    <n v="1"/>
    <n v="1200.98"/>
    <x v="0"/>
    <s v="Medium Risk"/>
    <s v="55+"/>
    <d v="1905-01-05T00:00:00"/>
    <x v="1"/>
    <x v="1"/>
    <s v="Low Value"/>
    <x v="0"/>
    <s v="Check Data"/>
  </r>
  <r>
    <s v="CUST_2267"/>
    <n v="37"/>
    <s v="Male"/>
    <x v="2"/>
    <n v="75.98"/>
    <n v="6"/>
    <n v="191"/>
    <n v="0"/>
    <s v="Beauty"/>
    <n v="59.4"/>
    <d v="2021-01-06T00:00:00"/>
    <n v="25"/>
    <n v="0.22"/>
    <n v="75.98"/>
    <n v="59.4"/>
    <n v="1"/>
    <n v="455.88"/>
    <x v="0"/>
    <s v="Medium Risk"/>
    <s v="35-44"/>
    <d v="1905-08-20T00:00:00"/>
    <x v="1"/>
    <x v="1"/>
    <s v="Low Value"/>
    <x v="0"/>
    <s v="Check Data"/>
  </r>
  <r>
    <s v="CUST_2528"/>
    <n v="61"/>
    <s v="Female"/>
    <x v="5"/>
    <n v="46.66"/>
    <n v="7"/>
    <n v="48"/>
    <n v="0"/>
    <s v="Home"/>
    <n v="34.6"/>
    <d v="2023-12-22T00:00:00"/>
    <n v="94"/>
    <n v="0.34"/>
    <n v="46.66"/>
    <n v="34.6"/>
    <n v="1"/>
    <n v="326.62"/>
    <x v="1"/>
    <s v="Medium Risk"/>
    <s v="55+"/>
    <d v="1902-09-05T00:00:00"/>
    <x v="2"/>
    <x v="1"/>
    <s v="Low Value"/>
    <x v="0"/>
    <s v="Check Data"/>
  </r>
  <r>
    <s v="CUST_4556"/>
    <n v="72"/>
    <s v="Female"/>
    <x v="7"/>
    <n v="106.23"/>
    <n v="13"/>
    <n v="93"/>
    <n v="0"/>
    <s v="Sports"/>
    <n v="54.5"/>
    <d v="2023-10-10T00:00:00"/>
    <n v="14"/>
    <n v="0.25"/>
    <n v="106.23"/>
    <n v="54.5"/>
    <n v="1"/>
    <n v="1380.99"/>
    <x v="0"/>
    <s v="Medium Risk"/>
    <s v="55+"/>
    <d v="1902-11-17T00:00:00"/>
    <x v="1"/>
    <x v="1"/>
    <s v="Low Value"/>
    <x v="0"/>
    <s v="Check Data"/>
  </r>
  <r>
    <s v="CUST_4890"/>
    <n v="34"/>
    <s v="Male"/>
    <x v="8"/>
    <n v="112.56"/>
    <n v="13"/>
    <n v="236"/>
    <n v="0"/>
    <s v="Beauty"/>
    <n v="58.3"/>
    <d v="2021-10-02T00:00:00"/>
    <n v="93"/>
    <n v="0.28000000000000003"/>
    <n v="112.56"/>
    <n v="58.3"/>
    <n v="1"/>
    <n v="1463.28"/>
    <x v="0"/>
    <s v="Medium Risk"/>
    <s v="25-34"/>
    <d v="1904-11-24T00:00:00"/>
    <x v="2"/>
    <x v="1"/>
    <s v="Low Value"/>
    <x v="0"/>
    <s v="Check Data"/>
  </r>
  <r>
    <s v="CUST_9838"/>
    <n v="62"/>
    <s v="Other"/>
    <x v="7"/>
    <n v="175.73"/>
    <n v="14"/>
    <n v="221"/>
    <n v="0"/>
    <s v="Fashion"/>
    <n v="76.099999999999994"/>
    <d v="2021-11-01T00:00:00"/>
    <n v="5"/>
    <n v="0.33"/>
    <n v="175.73"/>
    <n v="76.099999999999994"/>
    <n v="1"/>
    <n v="2460.2199999999998"/>
    <x v="0"/>
    <s v="Medium Risk"/>
    <s v="55+"/>
    <d v="1904-10-25T00:00:00"/>
    <x v="1"/>
    <x v="1"/>
    <s v="High Value"/>
    <x v="1"/>
    <s v="Check Data"/>
  </r>
  <r>
    <s v="CUST_6393"/>
    <n v="19"/>
    <s v="Female"/>
    <x v="4"/>
    <n v="22.72"/>
    <n v="12"/>
    <n v="166"/>
    <n v="0"/>
    <s v="Sports"/>
    <n v="66.2"/>
    <d v="2024-06-19T00:00:00"/>
    <n v="71"/>
    <n v="0.05"/>
    <n v="22.72"/>
    <n v="66.2"/>
    <n v="1"/>
    <n v="272.64"/>
    <x v="0"/>
    <s v="Low Risk"/>
    <s v="Under 25"/>
    <d v="1902-03-09T00:00:00"/>
    <x v="2"/>
    <x v="1"/>
    <s v="Low Value"/>
    <x v="0"/>
    <s v="Check Data"/>
  </r>
  <r>
    <s v="CUST_9792"/>
    <n v="42"/>
    <s v="Male"/>
    <x v="4"/>
    <n v="103.97"/>
    <n v="13"/>
    <n v="253"/>
    <n v="0"/>
    <s v="Beauty"/>
    <n v="44.7"/>
    <d v="2024-11-15T00:00:00"/>
    <n v="83"/>
    <n v="0.09"/>
    <n v="103.97"/>
    <n v="44.7"/>
    <n v="3"/>
    <n v="1351.61"/>
    <x v="0"/>
    <s v="Low Risk"/>
    <s v="35-44"/>
    <d v="1901-10-11T00:00:00"/>
    <x v="2"/>
    <x v="1"/>
    <s v="Low Value"/>
    <x v="0"/>
    <s v="Check Data"/>
  </r>
  <r>
    <s v="CUST_9433"/>
    <n v="30"/>
    <s v="Female"/>
    <x v="1"/>
    <n v="43.35"/>
    <n v="13"/>
    <n v="56"/>
    <n v="0"/>
    <s v="Electronics"/>
    <n v="19.100000000000001"/>
    <d v="2025-01-25T00:00:00"/>
    <n v="33"/>
    <n v="0.08"/>
    <n v="43.35"/>
    <n v="19.100000000000001"/>
    <n v="3"/>
    <n v="563.55000000000007"/>
    <x v="1"/>
    <s v="Low Risk"/>
    <s v="25-34"/>
    <d v="1901-08-01T00:00:00"/>
    <x v="1"/>
    <x v="1"/>
    <s v="Low Value"/>
    <x v="0"/>
    <s v="Check Data"/>
  </r>
  <r>
    <s v="CUST_8513"/>
    <n v="75"/>
    <s v="Female"/>
    <x v="2"/>
    <n v="48.94"/>
    <n v="11"/>
    <n v="5"/>
    <n v="0"/>
    <s v="Fashion"/>
    <n v="2.5"/>
    <d v="2022-02-17T00:00:00"/>
    <n v="85"/>
    <n v="0.14000000000000001"/>
    <n v="48.94"/>
    <n v="2.5"/>
    <n v="1"/>
    <n v="538.33999999999992"/>
    <x v="2"/>
    <s v="Low Risk"/>
    <s v="55+"/>
    <d v="1904-07-09T00:00:00"/>
    <x v="2"/>
    <x v="1"/>
    <s v="Low Value"/>
    <x v="0"/>
    <s v="Check Data"/>
  </r>
  <r>
    <s v="CUST_3612"/>
    <n v="56"/>
    <s v="Female"/>
    <x v="9"/>
    <n v="53.17"/>
    <n v="5"/>
    <n v="237"/>
    <n v="0"/>
    <s v="Sports"/>
    <n v="65.2"/>
    <d v="2023-04-07T00:00:00"/>
    <n v="51"/>
    <n v="0.09"/>
    <n v="53.17"/>
    <n v="65.2"/>
    <n v="1"/>
    <n v="265.85000000000002"/>
    <x v="0"/>
    <s v="Low Risk"/>
    <s v="55+"/>
    <d v="1903-05-22T00:00:00"/>
    <x v="0"/>
    <x v="1"/>
    <s v="Low Value"/>
    <x v="0"/>
    <s v="Check Data"/>
  </r>
  <r>
    <s v="CUST_8041"/>
    <n v="45"/>
    <s v="Female"/>
    <x v="3"/>
    <n v="26.94"/>
    <n v="10"/>
    <n v="220"/>
    <n v="0"/>
    <s v="Home"/>
    <n v="47.8"/>
    <d v="2025-01-16T00:00:00"/>
    <n v="85"/>
    <n v="0.38"/>
    <n v="26.94"/>
    <n v="47.8"/>
    <n v="2"/>
    <n v="269.40000000000003"/>
    <x v="0"/>
    <s v="Medium Risk"/>
    <s v="45-54"/>
    <d v="1901-08-10T00:00:00"/>
    <x v="2"/>
    <x v="1"/>
    <s v="Low Value"/>
    <x v="0"/>
    <s v="Check Data"/>
  </r>
  <r>
    <s v="CUST_7235"/>
    <n v="59"/>
    <s v="Female"/>
    <x v="0"/>
    <n v="112.99"/>
    <n v="8"/>
    <n v="223"/>
    <n v="0"/>
    <s v="Electronics"/>
    <n v="96.6"/>
    <d v="2023-01-05T00:00:00"/>
    <n v="17"/>
    <n v="0.41"/>
    <n v="112.99"/>
    <n v="96.6"/>
    <n v="1"/>
    <n v="903.92"/>
    <x v="0"/>
    <s v="Medium Risk"/>
    <s v="55+"/>
    <d v="1903-08-22T00:00:00"/>
    <x v="1"/>
    <x v="1"/>
    <s v="Low Value"/>
    <x v="0"/>
    <s v="Check Data"/>
  </r>
  <r>
    <s v="CUST_6486"/>
    <n v="72"/>
    <s v="Male"/>
    <x v="8"/>
    <n v="100.28"/>
    <n v="10"/>
    <n v="77"/>
    <n v="0"/>
    <s v="Home"/>
    <n v="9.8000000000000007"/>
    <d v="2020-12-29T00:00:00"/>
    <n v="87"/>
    <n v="0.19"/>
    <n v="100.28"/>
    <n v="9.8000000000000007"/>
    <n v="2"/>
    <n v="1002.8"/>
    <x v="1"/>
    <s v="Low Risk"/>
    <s v="55+"/>
    <d v="1905-08-28T00:00:00"/>
    <x v="2"/>
    <x v="1"/>
    <s v="Low Value"/>
    <x v="0"/>
    <s v="Check Data"/>
  </r>
  <r>
    <s v="CUST_8099"/>
    <n v="23"/>
    <s v="Female"/>
    <x v="3"/>
    <n v="66.53"/>
    <n v="9"/>
    <n v="19"/>
    <n v="0"/>
    <s v="Electronics"/>
    <n v="7.3"/>
    <d v="2022-07-21T00:00:00"/>
    <n v="61"/>
    <n v="0.06"/>
    <n v="66.53"/>
    <n v="7.3"/>
    <n v="3"/>
    <n v="598.77"/>
    <x v="2"/>
    <s v="Low Risk"/>
    <s v="Under 25"/>
    <d v="1904-02-06T00:00:00"/>
    <x v="0"/>
    <x v="1"/>
    <s v="Low Value"/>
    <x v="0"/>
    <s v="Check Data"/>
  </r>
  <r>
    <s v="CUST_1775"/>
    <n v="20"/>
    <s v="Female"/>
    <x v="7"/>
    <n v="99.42"/>
    <n v="12"/>
    <n v="305"/>
    <n v="0"/>
    <s v="Beauty"/>
    <n v="18.100000000000001"/>
    <d v="2021-04-13T00:00:00"/>
    <n v="91"/>
    <n v="0.3"/>
    <n v="99.42"/>
    <n v="18.100000000000001"/>
    <n v="2"/>
    <n v="1193.04"/>
    <x v="0"/>
    <s v="Medium Risk"/>
    <s v="Under 25"/>
    <d v="1905-05-15T00:00:00"/>
    <x v="2"/>
    <x v="1"/>
    <s v="Low Value"/>
    <x v="0"/>
    <s v="Check Data"/>
  </r>
  <r>
    <s v="CUST_9226"/>
    <n v="75"/>
    <s v="Male"/>
    <x v="3"/>
    <n v="107.61"/>
    <n v="14"/>
    <n v="264"/>
    <n v="0"/>
    <s v="Beauty"/>
    <n v="37.700000000000003"/>
    <d v="2022-01-14T00:00:00"/>
    <n v="31"/>
    <n v="0.25"/>
    <n v="107.61"/>
    <n v="37.700000000000003"/>
    <n v="2"/>
    <n v="1506.54"/>
    <x v="0"/>
    <s v="Medium Risk"/>
    <s v="55+"/>
    <d v="1904-08-12T00:00:00"/>
    <x v="1"/>
    <x v="1"/>
    <s v="Low Value"/>
    <x v="0"/>
    <s v="Check Data"/>
  </r>
  <r>
    <s v="CUST_4152"/>
    <n v="52"/>
    <s v="Female"/>
    <x v="1"/>
    <n v="77.22"/>
    <n v="9"/>
    <n v="203"/>
    <n v="0"/>
    <s v="Home"/>
    <n v="17.5"/>
    <d v="2023-08-31T00:00:00"/>
    <n v="15"/>
    <n v="0.21"/>
    <n v="77.22"/>
    <n v="17.5"/>
    <n v="1"/>
    <n v="694.98"/>
    <x v="0"/>
    <s v="Medium Risk"/>
    <s v="45-54"/>
    <d v="1902-12-27T00:00:00"/>
    <x v="1"/>
    <x v="1"/>
    <s v="Low Value"/>
    <x v="0"/>
    <s v="Check Data"/>
  </r>
  <r>
    <s v="CUST_2585"/>
    <n v="35"/>
    <s v="Other"/>
    <x v="8"/>
    <n v="35.200000000000003"/>
    <n v="10"/>
    <n v="141"/>
    <n v="0"/>
    <s v="Home"/>
    <n v="46.4"/>
    <d v="2024-04-06T00:00:00"/>
    <n v="40"/>
    <n v="0.15"/>
    <n v="35.200000000000003"/>
    <n v="46.4"/>
    <n v="1"/>
    <n v="352"/>
    <x v="0"/>
    <s v="Low Risk"/>
    <s v="35-44"/>
    <d v="1902-05-22T00:00:00"/>
    <x v="0"/>
    <x v="1"/>
    <s v="Low Value"/>
    <x v="0"/>
    <s v="Check Data"/>
  </r>
  <r>
    <s v="CUST_4943"/>
    <n v="28"/>
    <s v="Other"/>
    <x v="8"/>
    <n v="82.36"/>
    <n v="9"/>
    <n v="303"/>
    <n v="0"/>
    <s v="Home"/>
    <n v="34"/>
    <d v="2024-11-18T00:00:00"/>
    <n v="65"/>
    <n v="0.19"/>
    <n v="82.36"/>
    <n v="34"/>
    <n v="1"/>
    <n v="741.24"/>
    <x v="0"/>
    <s v="Low Risk"/>
    <s v="25-34"/>
    <d v="1901-10-08T00:00:00"/>
    <x v="0"/>
    <x v="1"/>
    <s v="Low Value"/>
    <x v="0"/>
    <s v="Check Data"/>
  </r>
  <r>
    <s v="CUST_8555"/>
    <n v="71"/>
    <s v="Male"/>
    <x v="1"/>
    <n v="26.6"/>
    <n v="7"/>
    <n v="79"/>
    <n v="0"/>
    <s v="Sports"/>
    <n v="99.9"/>
    <d v="2020-09-02T00:00:00"/>
    <n v="20"/>
    <n v="0.28000000000000003"/>
    <n v="26.6"/>
    <n v="99.9"/>
    <n v="1"/>
    <n v="186.20000000000002"/>
    <x v="1"/>
    <s v="Medium Risk"/>
    <s v="55+"/>
    <d v="1905-12-24T00:00:00"/>
    <x v="1"/>
    <x v="1"/>
    <s v="Low Value"/>
    <x v="0"/>
    <s v="Check Data"/>
  </r>
  <r>
    <s v="CUST_4073"/>
    <n v="37"/>
    <s v="Male"/>
    <x v="4"/>
    <n v="99.86"/>
    <n v="13"/>
    <n v="209"/>
    <n v="0"/>
    <s v="Fashion"/>
    <n v="96.7"/>
    <d v="2025-06-24T00:00:00"/>
    <n v="34"/>
    <n v="0.24"/>
    <n v="99.86"/>
    <n v="96.7"/>
    <n v="1"/>
    <n v="1298.18"/>
    <x v="0"/>
    <s v="Medium Risk"/>
    <s v="35-44"/>
    <d v="1901-03-04T00:00:00"/>
    <x v="1"/>
    <x v="1"/>
    <s v="Low Value"/>
    <x v="0"/>
    <s v="Check Data"/>
  </r>
  <r>
    <s v="CUST_2021"/>
    <n v="22"/>
    <s v="Female"/>
    <x v="1"/>
    <m/>
    <n v="9"/>
    <n v="255"/>
    <n v="0"/>
    <s v="Home"/>
    <n v="36.5"/>
    <d v="2021-12-15T00:00:00"/>
    <n v="65"/>
    <n v="0.13"/>
    <n v="250"/>
    <n v="36.5"/>
    <n v="1"/>
    <n v="2250"/>
    <x v="0"/>
    <s v="Low Risk"/>
    <s v="Under 25"/>
    <d v="1904-09-11T00:00:00"/>
    <x v="0"/>
    <x v="1"/>
    <s v="High Value"/>
    <x v="1"/>
    <s v="Check Data"/>
  </r>
  <r>
    <s v="CUST_4843"/>
    <n v="36"/>
    <s v="Male"/>
    <x v="4"/>
    <n v="50.6"/>
    <n v="11"/>
    <n v="311"/>
    <n v="0"/>
    <s v="Beauty"/>
    <n v="79.2"/>
    <d v="2022-09-26T00:00:00"/>
    <n v="32"/>
    <n v="0.36"/>
    <n v="50.6"/>
    <n v="79.2"/>
    <n v="1"/>
    <n v="556.6"/>
    <x v="0"/>
    <s v="Medium Risk"/>
    <s v="35-44"/>
    <d v="1903-12-01T00:00:00"/>
    <x v="1"/>
    <x v="1"/>
    <s v="Low Value"/>
    <x v="0"/>
    <s v="Check Data"/>
  </r>
  <r>
    <s v="CUST_8989"/>
    <n v="39"/>
    <s v="Other"/>
    <x v="9"/>
    <n v="64.39"/>
    <n v="10"/>
    <n v="39"/>
    <n v="0"/>
    <s v="Beauty"/>
    <n v="24.2"/>
    <d v="2022-07-09T00:00:00"/>
    <n v="22"/>
    <n v="0.4"/>
    <n v="64.39"/>
    <n v="24.2"/>
    <n v="1"/>
    <n v="643.9"/>
    <x v="1"/>
    <s v="Medium Risk"/>
    <s v="35-44"/>
    <d v="1904-02-18T00:00:00"/>
    <x v="1"/>
    <x v="1"/>
    <s v="Low Value"/>
    <x v="0"/>
    <s v="Check Data"/>
  </r>
  <r>
    <s v="CUST_7873"/>
    <n v="76"/>
    <s v="Male"/>
    <x v="5"/>
    <n v="188.66"/>
    <n v="19"/>
    <n v="352"/>
    <n v="0"/>
    <s v="Home"/>
    <n v="5.8"/>
    <d v="2024-04-29T00:00:00"/>
    <n v="62"/>
    <n v="0.33"/>
    <n v="188.66"/>
    <n v="5.8"/>
    <n v="1"/>
    <n v="3584.54"/>
    <x v="0"/>
    <s v="Medium Risk"/>
    <s v="55+"/>
    <d v="1902-04-29T00:00:00"/>
    <x v="0"/>
    <x v="1"/>
    <s v="High Value"/>
    <x v="1"/>
    <s v="Check Data"/>
  </r>
  <r>
    <s v="CUST_6675"/>
    <n v="77"/>
    <s v="Male"/>
    <x v="4"/>
    <n v="142.52000000000001"/>
    <n v="10"/>
    <n v="201"/>
    <n v="0"/>
    <s v="Home"/>
    <n v="4"/>
    <d v="2021-07-12T00:00:00"/>
    <n v="93"/>
    <n v="0.31"/>
    <n v="142.52000000000001"/>
    <n v="4"/>
    <n v="3"/>
    <n v="1425.2"/>
    <x v="0"/>
    <s v="Medium Risk"/>
    <s v="55+"/>
    <d v="1905-02-14T00:00:00"/>
    <x v="2"/>
    <x v="1"/>
    <s v="Low Value"/>
    <x v="0"/>
    <s v="Check Data"/>
  </r>
  <r>
    <s v="CUST_1161"/>
    <n v="36"/>
    <s v="Male"/>
    <x v="3"/>
    <m/>
    <n v="12"/>
    <n v="85"/>
    <n v="0"/>
    <s v="Beauty"/>
    <n v="2.9"/>
    <d v="2023-02-22T00:00:00"/>
    <n v="45"/>
    <n v="0.35"/>
    <n v="250"/>
    <n v="2.9"/>
    <n v="2"/>
    <n v="3000"/>
    <x v="1"/>
    <s v="Medium Risk"/>
    <s v="35-44"/>
    <d v="1903-07-05T00:00:00"/>
    <x v="0"/>
    <x v="1"/>
    <s v="High Value"/>
    <x v="1"/>
    <s v="Check Data"/>
  </r>
  <r>
    <s v="CUST_5297"/>
    <n v="79"/>
    <s v="Male"/>
    <x v="4"/>
    <n v="78.099999999999994"/>
    <n v="16"/>
    <n v="42"/>
    <n v="0"/>
    <s v="Sports"/>
    <n v="73.599999999999994"/>
    <d v="2024-09-10T00:00:00"/>
    <n v="11"/>
    <n v="0.17"/>
    <n v="78.099999999999994"/>
    <n v="73.599999999999994"/>
    <n v="1"/>
    <n v="1249.5999999999999"/>
    <x v="1"/>
    <s v="Low Risk"/>
    <s v="55+"/>
    <d v="1901-12-16T00:00:00"/>
    <x v="1"/>
    <x v="1"/>
    <s v="Low Value"/>
    <x v="0"/>
    <s v="Check Data"/>
  </r>
  <r>
    <s v="CUST_1995"/>
    <n v="64"/>
    <s v="Female"/>
    <x v="5"/>
    <n v="29.96"/>
    <n v="10"/>
    <n v="235"/>
    <n v="0"/>
    <s v="Electronics"/>
    <n v="34.200000000000003"/>
    <d v="2023-06-05T00:00:00"/>
    <n v="33"/>
    <n v="0.38"/>
    <n v="29.96"/>
    <n v="34.200000000000003"/>
    <n v="1"/>
    <n v="299.60000000000002"/>
    <x v="0"/>
    <s v="Medium Risk"/>
    <s v="55+"/>
    <d v="1903-03-24T00:00:00"/>
    <x v="1"/>
    <x v="1"/>
    <s v="Low Value"/>
    <x v="0"/>
    <s v="Check Data"/>
  </r>
  <r>
    <s v="CUST_8629"/>
    <n v="79"/>
    <s v="Female"/>
    <x v="7"/>
    <n v="25.66"/>
    <n v="12"/>
    <n v="69"/>
    <n v="0"/>
    <s v="Beauty"/>
    <n v="82.4"/>
    <d v="2021-04-15T00:00:00"/>
    <n v="38"/>
    <n v="0.33"/>
    <n v="25.66"/>
    <n v="82.4"/>
    <n v="2"/>
    <n v="307.92"/>
    <x v="1"/>
    <s v="Medium Risk"/>
    <s v="55+"/>
    <d v="1905-05-13T00:00:00"/>
    <x v="1"/>
    <x v="1"/>
    <s v="Low Value"/>
    <x v="0"/>
    <s v="Check Data"/>
  </r>
  <r>
    <s v="CUST_2016"/>
    <n v="33"/>
    <s v="Male"/>
    <x v="0"/>
    <n v="37.74"/>
    <n v="9"/>
    <n v="355"/>
    <n v="0"/>
    <s v="Electronics"/>
    <n v="87.4"/>
    <d v="2023-06-30T00:00:00"/>
    <n v="65"/>
    <n v="0.17"/>
    <n v="37.74"/>
    <n v="87.4"/>
    <n v="2"/>
    <n v="339.66"/>
    <x v="0"/>
    <s v="Low Risk"/>
    <s v="25-34"/>
    <d v="1903-02-27T00:00:00"/>
    <x v="0"/>
    <x v="1"/>
    <s v="Low Value"/>
    <x v="0"/>
    <s v="Check Data"/>
  </r>
  <r>
    <s v="CUST_8869"/>
    <n v="41"/>
    <s v="Male"/>
    <x v="1"/>
    <n v="38.89"/>
    <n v="8"/>
    <n v="130"/>
    <n v="1"/>
    <s v="Home"/>
    <n v="30.6"/>
    <d v="2020-11-02T00:00:00"/>
    <n v="63"/>
    <n v="0.3"/>
    <n v="38.89"/>
    <n v="30.6"/>
    <n v="2"/>
    <n v="311.12"/>
    <x v="0"/>
    <s v="Medium Risk"/>
    <s v="35-44"/>
    <d v="1905-10-24T00:00:00"/>
    <x v="0"/>
    <x v="0"/>
    <s v="Low Value"/>
    <x v="0"/>
    <s v="Check Data"/>
  </r>
  <r>
    <s v="CUST_7439"/>
    <n v="58"/>
    <s v="Female"/>
    <x v="0"/>
    <n v="224.56"/>
    <n v="4"/>
    <n v="131"/>
    <n v="0"/>
    <s v="Fashion"/>
    <n v="28.9"/>
    <d v="2022-06-27T00:00:00"/>
    <n v="38"/>
    <n v="7.0000000000000007E-2"/>
    <n v="224.56"/>
    <n v="28.9"/>
    <n v="2"/>
    <n v="898.24"/>
    <x v="0"/>
    <s v="Low Risk"/>
    <s v="55+"/>
    <d v="1904-03-01T00:00:00"/>
    <x v="1"/>
    <x v="1"/>
    <s v="Low Value"/>
    <x v="0"/>
    <s v="Check Data"/>
  </r>
  <r>
    <s v="CUST_8892"/>
    <n v="21"/>
    <s v="Male"/>
    <x v="1"/>
    <n v="177.53"/>
    <n v="4"/>
    <n v="247"/>
    <n v="0"/>
    <s v="Home"/>
    <n v="30.8"/>
    <d v="2023-05-18T00:00:00"/>
    <n v="73"/>
    <n v="0.26"/>
    <n v="177.53"/>
    <n v="30.8"/>
    <n v="1"/>
    <n v="710.12"/>
    <x v="0"/>
    <s v="Medium Risk"/>
    <s v="Under 25"/>
    <d v="1903-04-11T00:00:00"/>
    <x v="2"/>
    <x v="1"/>
    <s v="Low Value"/>
    <x v="0"/>
    <s v="Check Data"/>
  </r>
  <r>
    <s v="CUST_7863"/>
    <n v="32"/>
    <s v="Female"/>
    <x v="9"/>
    <n v="22.84"/>
    <n v="11"/>
    <n v="154"/>
    <n v="0"/>
    <s v="Home"/>
    <n v="47.5"/>
    <d v="2022-05-30T00:00:00"/>
    <n v="13"/>
    <n v="0.59"/>
    <n v="22.84"/>
    <n v="47.5"/>
    <n v="1"/>
    <n v="251.24"/>
    <x v="0"/>
    <s v="High Risk"/>
    <s v="25-34"/>
    <d v="1904-03-29T00:00:00"/>
    <x v="1"/>
    <x v="1"/>
    <s v="Low Value"/>
    <x v="2"/>
    <s v="Check Data"/>
  </r>
  <r>
    <s v="CUST_8916"/>
    <n v="42"/>
    <s v="Female"/>
    <x v="2"/>
    <n v="36.64"/>
    <n v="13"/>
    <n v="229"/>
    <n v="0"/>
    <s v="Home"/>
    <n v="1.6"/>
    <d v="2023-07-05T00:00:00"/>
    <n v="48"/>
    <n v="0.35"/>
    <n v="36.64"/>
    <n v="1.6"/>
    <n v="1"/>
    <n v="476.32"/>
    <x v="0"/>
    <s v="Medium Risk"/>
    <s v="35-44"/>
    <d v="1903-02-22T00:00:00"/>
    <x v="0"/>
    <x v="1"/>
    <s v="Low Value"/>
    <x v="0"/>
    <s v="Check Data"/>
  </r>
  <r>
    <s v="CUST_9529"/>
    <n v="61"/>
    <s v="Female"/>
    <x v="3"/>
    <n v="99.99"/>
    <n v="8"/>
    <n v="88"/>
    <n v="0"/>
    <s v="Beauty"/>
    <n v="1.1000000000000001"/>
    <d v="2023-09-27T00:00:00"/>
    <n v="24"/>
    <n v="0.19"/>
    <n v="99.99"/>
    <n v="1.1000000000000001"/>
    <n v="1"/>
    <n v="799.92"/>
    <x v="1"/>
    <s v="Low Risk"/>
    <s v="55+"/>
    <d v="1902-11-30T00:00:00"/>
    <x v="1"/>
    <x v="1"/>
    <s v="Low Value"/>
    <x v="0"/>
    <s v="Check Data"/>
  </r>
  <r>
    <s v="CUST_1878"/>
    <n v="72"/>
    <s v="Other"/>
    <x v="3"/>
    <n v="101.05"/>
    <n v="9"/>
    <n v="228"/>
    <n v="0"/>
    <s v="Beauty"/>
    <n v="73.5"/>
    <d v="2023-09-28T00:00:00"/>
    <n v="36"/>
    <n v="0.22"/>
    <n v="101.05"/>
    <n v="73.5"/>
    <n v="1"/>
    <n v="909.44999999999993"/>
    <x v="0"/>
    <s v="Medium Risk"/>
    <s v="55+"/>
    <d v="1902-11-29T00:00:00"/>
    <x v="1"/>
    <x v="1"/>
    <s v="Low Value"/>
    <x v="0"/>
    <s v="Check Data"/>
  </r>
  <r>
    <s v="CUST_5887"/>
    <n v="52"/>
    <s v="Other"/>
    <x v="7"/>
    <n v="84.6"/>
    <n v="17"/>
    <n v="26"/>
    <n v="0"/>
    <s v="Fashion"/>
    <n v="80.8"/>
    <d v="2023-10-07T00:00:00"/>
    <n v="20"/>
    <n v="0.25"/>
    <n v="84.6"/>
    <n v="80.8"/>
    <n v="2"/>
    <n v="1438.1999999999998"/>
    <x v="2"/>
    <s v="Medium Risk"/>
    <s v="45-54"/>
    <d v="1902-11-20T00:00:00"/>
    <x v="1"/>
    <x v="1"/>
    <s v="Low Value"/>
    <x v="0"/>
    <s v="Check Data"/>
  </r>
  <r>
    <s v="CUST_5859"/>
    <n v="72"/>
    <s v="Other"/>
    <x v="2"/>
    <n v="111.68"/>
    <n v="13"/>
    <n v="360"/>
    <n v="0"/>
    <s v="Electronics"/>
    <n v="20.399999999999999"/>
    <d v="2020-09-29T00:00:00"/>
    <n v="43"/>
    <n v="7.0000000000000007E-2"/>
    <n v="111.68"/>
    <n v="20.399999999999999"/>
    <n v="1"/>
    <n v="1451.8400000000001"/>
    <x v="0"/>
    <s v="Low Risk"/>
    <s v="55+"/>
    <d v="1905-11-27T00:00:00"/>
    <x v="0"/>
    <x v="1"/>
    <s v="Low Value"/>
    <x v="0"/>
    <s v="Check Data"/>
  </r>
  <r>
    <s v="CUST_7331"/>
    <n v="31"/>
    <s v="Male"/>
    <x v="2"/>
    <n v="178.26"/>
    <n v="13"/>
    <n v="355"/>
    <n v="0"/>
    <s v="Electronics"/>
    <n v="59.4"/>
    <d v="2020-08-23T00:00:00"/>
    <n v="57"/>
    <n v="0.45"/>
    <n v="178.26"/>
    <n v="59.4"/>
    <n v="2"/>
    <n v="2317.38"/>
    <x v="0"/>
    <s v="Medium Risk"/>
    <s v="25-34"/>
    <d v="1906-01-03T00:00:00"/>
    <x v="0"/>
    <x v="1"/>
    <s v="High Value"/>
    <x v="1"/>
    <s v="Check Data"/>
  </r>
  <r>
    <s v="CUST_9571"/>
    <n v="66"/>
    <s v="Male"/>
    <x v="1"/>
    <n v="97.41"/>
    <n v="14"/>
    <n v="237"/>
    <n v="0"/>
    <s v="Electronics"/>
    <n v="21.6"/>
    <d v="2020-09-01T00:00:00"/>
    <n v="65"/>
    <n v="0.46"/>
    <n v="97.41"/>
    <n v="21.6"/>
    <n v="1"/>
    <n v="1363.74"/>
    <x v="0"/>
    <s v="Medium Risk"/>
    <s v="55+"/>
    <d v="1905-12-25T00:00:00"/>
    <x v="0"/>
    <x v="1"/>
    <s v="Low Value"/>
    <x v="0"/>
    <s v="Check Data"/>
  </r>
  <r>
    <s v="CUST_9684"/>
    <n v="36"/>
    <s v="Male"/>
    <x v="3"/>
    <n v="111.72"/>
    <n v="6"/>
    <n v="174"/>
    <n v="0"/>
    <s v="Home"/>
    <n v="73.400000000000006"/>
    <d v="2023-09-13T00:00:00"/>
    <n v="60"/>
    <n v="0.33"/>
    <n v="111.72"/>
    <n v="73.400000000000006"/>
    <n v="3"/>
    <n v="670.31999999999994"/>
    <x v="0"/>
    <s v="Medium Risk"/>
    <s v="35-44"/>
    <d v="1902-12-14T00:00:00"/>
    <x v="0"/>
    <x v="1"/>
    <s v="Low Value"/>
    <x v="0"/>
    <s v="Check Data"/>
  </r>
  <r>
    <s v="CUST_8208"/>
    <n v="55"/>
    <s v="Female"/>
    <x v="3"/>
    <n v="130.26"/>
    <n v="8"/>
    <n v="315"/>
    <n v="0"/>
    <s v="Fashion"/>
    <n v="42.1"/>
    <d v="2021-05-14T00:00:00"/>
    <n v="99"/>
    <n v="0.04"/>
    <n v="130.26"/>
    <n v="42.1"/>
    <n v="1"/>
    <n v="1042.08"/>
    <x v="0"/>
    <s v="Low Risk"/>
    <s v="55+"/>
    <d v="1905-04-14T00:00:00"/>
    <x v="2"/>
    <x v="1"/>
    <s v="Low Value"/>
    <x v="0"/>
    <s v="Check Data"/>
  </r>
  <r>
    <s v="CUST_6276"/>
    <n v="53"/>
    <s v="Other"/>
    <x v="2"/>
    <n v="194.44"/>
    <n v="14"/>
    <n v="291"/>
    <n v="0"/>
    <s v="Home"/>
    <n v="82.3"/>
    <d v="2023-08-06T00:00:00"/>
    <n v="43"/>
    <n v="0.3"/>
    <n v="194.44"/>
    <n v="82.3"/>
    <n v="2"/>
    <n v="2722.16"/>
    <x v="0"/>
    <s v="Medium Risk"/>
    <s v="45-54"/>
    <d v="1903-01-21T00:00:00"/>
    <x v="0"/>
    <x v="1"/>
    <s v="High Value"/>
    <x v="1"/>
    <s v="Check Data"/>
  </r>
  <r>
    <s v="CUST_3062"/>
    <n v="24"/>
    <s v="Female"/>
    <x v="1"/>
    <n v="131.13"/>
    <n v="13"/>
    <n v="60"/>
    <n v="0"/>
    <s v="Fashion"/>
    <n v="94.9"/>
    <d v="2022-05-09T00:00:00"/>
    <n v="84"/>
    <n v="0.12"/>
    <n v="131.13"/>
    <n v="94.9"/>
    <n v="2"/>
    <n v="1704.69"/>
    <x v="1"/>
    <s v="Low Risk"/>
    <s v="Under 25"/>
    <d v="1904-04-19T00:00:00"/>
    <x v="2"/>
    <x v="1"/>
    <s v="High Value"/>
    <x v="1"/>
    <s v="Check Data"/>
  </r>
  <r>
    <s v="CUST_1064"/>
    <n v="47"/>
    <s v="Male"/>
    <x v="4"/>
    <n v="54.59"/>
    <n v="11"/>
    <n v="169"/>
    <n v="0"/>
    <s v="Sports"/>
    <n v="55.5"/>
    <d v="2022-05-25T00:00:00"/>
    <n v="65"/>
    <n v="0.39"/>
    <n v="54.59"/>
    <n v="55.5"/>
    <n v="1"/>
    <n v="600.49"/>
    <x v="0"/>
    <s v="Medium Risk"/>
    <s v="45-54"/>
    <d v="1904-04-03T00:00:00"/>
    <x v="0"/>
    <x v="1"/>
    <s v="Low Value"/>
    <x v="0"/>
    <s v="Check Data"/>
  </r>
  <r>
    <s v="CUST_9006"/>
    <n v="36"/>
    <s v="Other"/>
    <x v="4"/>
    <n v="123.09"/>
    <n v="6"/>
    <n v="262"/>
    <n v="0"/>
    <s v="Beauty"/>
    <n v="90.1"/>
    <d v="2022-06-11T00:00:00"/>
    <n v="46"/>
    <n v="0.28999999999999998"/>
    <n v="123.09"/>
    <n v="90.1"/>
    <n v="1"/>
    <n v="738.54"/>
    <x v="0"/>
    <s v="Medium Risk"/>
    <s v="35-44"/>
    <d v="1904-03-17T00:00:00"/>
    <x v="0"/>
    <x v="1"/>
    <s v="Low Value"/>
    <x v="0"/>
    <s v="Check Data"/>
  </r>
  <r>
    <s v="CUST_3568"/>
    <n v="66"/>
    <s v="Male"/>
    <x v="5"/>
    <n v="54.37"/>
    <n v="10"/>
    <n v="305"/>
    <n v="0"/>
    <s v="Home"/>
    <n v="3.4"/>
    <d v="2024-09-08T00:00:00"/>
    <n v="62"/>
    <n v="0.21"/>
    <n v="54.37"/>
    <n v="3.4"/>
    <n v="1"/>
    <n v="543.69999999999993"/>
    <x v="0"/>
    <s v="Medium Risk"/>
    <s v="55+"/>
    <d v="1901-12-18T00:00:00"/>
    <x v="0"/>
    <x v="1"/>
    <s v="Low Value"/>
    <x v="0"/>
    <s v="Check Data"/>
  </r>
  <r>
    <s v="CUST_6463"/>
    <n v="42"/>
    <s v="Male"/>
    <x v="6"/>
    <n v="150.63"/>
    <n v="18"/>
    <n v="115"/>
    <n v="0"/>
    <s v="Sports"/>
    <n v="46.3"/>
    <d v="2024-10-23T00:00:00"/>
    <n v="70"/>
    <n v="0.43"/>
    <n v="150.63"/>
    <n v="46.3"/>
    <n v="3"/>
    <n v="2711.34"/>
    <x v="0"/>
    <s v="Medium Risk"/>
    <s v="35-44"/>
    <d v="1901-11-03T00:00:00"/>
    <x v="2"/>
    <x v="1"/>
    <s v="High Value"/>
    <x v="1"/>
    <s v="Check Data"/>
  </r>
  <r>
    <s v="CUST_3027"/>
    <n v="33"/>
    <s v="Male"/>
    <x v="8"/>
    <n v="156.41999999999999"/>
    <n v="9"/>
    <n v="174"/>
    <n v="0"/>
    <s v="Electronics"/>
    <n v="50.3"/>
    <d v="2021-08-27T00:00:00"/>
    <n v="26"/>
    <n v="0.36"/>
    <n v="156.41999999999999"/>
    <n v="50.3"/>
    <n v="1"/>
    <n v="1407.78"/>
    <x v="0"/>
    <s v="Medium Risk"/>
    <s v="25-34"/>
    <d v="1904-12-30T00:00:00"/>
    <x v="1"/>
    <x v="1"/>
    <s v="Low Value"/>
    <x v="0"/>
    <s v="Check Data"/>
  </r>
  <r>
    <s v="CUST_3695"/>
    <n v="64"/>
    <s v="Male"/>
    <x v="9"/>
    <n v="37.090000000000003"/>
    <n v="9"/>
    <n v="220"/>
    <n v="0"/>
    <s v="Sports"/>
    <n v="41.6"/>
    <d v="2021-07-20T00:00:00"/>
    <n v="29"/>
    <n v="0.08"/>
    <n v="37.090000000000003"/>
    <n v="41.6"/>
    <n v="1"/>
    <n v="333.81000000000006"/>
    <x v="0"/>
    <s v="Low Risk"/>
    <s v="55+"/>
    <d v="1905-02-06T00:00:00"/>
    <x v="1"/>
    <x v="1"/>
    <s v="Low Value"/>
    <x v="0"/>
    <s v="Check Data"/>
  </r>
  <r>
    <s v="CUST_6258"/>
    <n v="71"/>
    <s v="Female"/>
    <x v="1"/>
    <n v="49.42"/>
    <n v="8"/>
    <n v="127"/>
    <n v="0"/>
    <s v="Beauty"/>
    <n v="31.5"/>
    <d v="2025-03-10T00:00:00"/>
    <n v="41"/>
    <n v="0.64"/>
    <n v="49.42"/>
    <n v="31.5"/>
    <n v="2"/>
    <n v="395.36"/>
    <x v="0"/>
    <s v="High Risk"/>
    <s v="55+"/>
    <d v="1901-06-18T00:00:00"/>
    <x v="0"/>
    <x v="1"/>
    <s v="Low Value"/>
    <x v="2"/>
    <s v="Check Data"/>
  </r>
  <r>
    <s v="CUST_6618"/>
    <n v="57"/>
    <s v="Male"/>
    <x v="4"/>
    <n v="237.22"/>
    <n v="11"/>
    <n v="4"/>
    <n v="0"/>
    <s v="Beauty"/>
    <n v="72.3"/>
    <d v="2021-06-08T00:00:00"/>
    <n v="15"/>
    <n v="0.21"/>
    <n v="237.22"/>
    <n v="72.3"/>
    <n v="3"/>
    <n v="2609.42"/>
    <x v="2"/>
    <s v="Medium Risk"/>
    <s v="55+"/>
    <d v="1905-03-20T00:00:00"/>
    <x v="1"/>
    <x v="1"/>
    <s v="High Value"/>
    <x v="1"/>
    <s v="Check Data"/>
  </r>
  <r>
    <s v="CUST_7736"/>
    <n v="68"/>
    <s v="Female"/>
    <x v="7"/>
    <n v="76.59"/>
    <n v="13"/>
    <n v="325"/>
    <n v="0"/>
    <s v="Beauty"/>
    <m/>
    <d v="2021-12-22T00:00:00"/>
    <n v="19"/>
    <n v="0.15"/>
    <n v="76.59"/>
    <n v="250"/>
    <n v="1"/>
    <n v="995.67000000000007"/>
    <x v="0"/>
    <s v="Low Risk"/>
    <s v="55+"/>
    <d v="1904-09-04T00:00:00"/>
    <x v="1"/>
    <x v="1"/>
    <s v="Low Value"/>
    <x v="0"/>
    <s v="Check Data"/>
  </r>
  <r>
    <s v="CUST_1391"/>
    <n v="25"/>
    <s v="Female"/>
    <x v="8"/>
    <n v="120.73"/>
    <n v="4"/>
    <n v="185"/>
    <n v="0"/>
    <s v="Sports"/>
    <n v="8.1999999999999993"/>
    <d v="2024-04-16T00:00:00"/>
    <n v="73"/>
    <n v="0.08"/>
    <n v="120.73"/>
    <n v="8.1999999999999993"/>
    <n v="1"/>
    <n v="482.92"/>
    <x v="0"/>
    <s v="Low Risk"/>
    <s v="25-34"/>
    <d v="1902-05-12T00:00:00"/>
    <x v="2"/>
    <x v="1"/>
    <s v="Low Value"/>
    <x v="0"/>
    <s v="Check Data"/>
  </r>
  <r>
    <s v="CUST_6892"/>
    <n v="35"/>
    <s v="Female"/>
    <x v="8"/>
    <n v="219.17"/>
    <n v="8"/>
    <n v="171"/>
    <n v="0"/>
    <s v="Electronics"/>
    <n v="95.1"/>
    <d v="2022-05-12T00:00:00"/>
    <n v="59"/>
    <n v="0.2"/>
    <n v="219.17"/>
    <n v="95.1"/>
    <n v="1"/>
    <n v="1753.36"/>
    <x v="0"/>
    <s v="Medium Risk"/>
    <s v="35-44"/>
    <d v="1904-04-16T00:00:00"/>
    <x v="0"/>
    <x v="1"/>
    <s v="High Value"/>
    <x v="1"/>
    <s v="Check Data"/>
  </r>
  <r>
    <s v="CUST_4561"/>
    <n v="45"/>
    <s v="Female"/>
    <x v="8"/>
    <n v="76.650000000000006"/>
    <n v="9"/>
    <n v="198"/>
    <n v="0"/>
    <s v="Home"/>
    <n v="88.8"/>
    <d v="2024-04-26T00:00:00"/>
    <n v="81"/>
    <n v="0.27"/>
    <n v="76.650000000000006"/>
    <n v="88.8"/>
    <n v="3"/>
    <n v="689.85"/>
    <x v="0"/>
    <s v="Medium Risk"/>
    <s v="45-54"/>
    <d v="1902-05-02T00:00:00"/>
    <x v="2"/>
    <x v="1"/>
    <s v="Low Value"/>
    <x v="0"/>
    <s v="Check Data"/>
  </r>
  <r>
    <s v="CUST_7184"/>
    <n v="33"/>
    <s v="Male"/>
    <x v="2"/>
    <n v="97.19"/>
    <n v="7"/>
    <n v="230"/>
    <n v="0"/>
    <s v="Electronics"/>
    <n v="35.299999999999997"/>
    <d v="2022-10-20T00:00:00"/>
    <n v="96"/>
    <n v="0.1"/>
    <n v="97.19"/>
    <n v="35.299999999999997"/>
    <n v="1"/>
    <n v="680.32999999999993"/>
    <x v="0"/>
    <s v="Low Risk"/>
    <s v="25-34"/>
    <d v="1903-11-07T00:00:00"/>
    <x v="2"/>
    <x v="1"/>
    <s v="Low Value"/>
    <x v="0"/>
    <s v="Check Data"/>
  </r>
  <r>
    <s v="CUST_4099"/>
    <n v="69"/>
    <s v="Female"/>
    <x v="5"/>
    <n v="19.7"/>
    <n v="6"/>
    <n v="287"/>
    <n v="0"/>
    <s v="Fashion"/>
    <n v="24.6"/>
    <d v="2024-12-17T00:00:00"/>
    <n v="28"/>
    <n v="0.12"/>
    <n v="19.7"/>
    <n v="24.6"/>
    <n v="1"/>
    <n v="118.19999999999999"/>
    <x v="0"/>
    <s v="Low Risk"/>
    <s v="55+"/>
    <d v="1901-09-09T00:00:00"/>
    <x v="1"/>
    <x v="1"/>
    <s v="Low Value"/>
    <x v="0"/>
    <s v="Check Data"/>
  </r>
  <r>
    <s v="CUST_7278"/>
    <n v="36"/>
    <s v="Other"/>
    <x v="7"/>
    <n v="92.98"/>
    <n v="7"/>
    <n v="334"/>
    <n v="0"/>
    <s v="Fashion"/>
    <n v="62.8"/>
    <d v="2020-08-15T00:00:00"/>
    <n v="15"/>
    <n v="0.04"/>
    <n v="92.98"/>
    <n v="62.8"/>
    <n v="1"/>
    <n v="650.86"/>
    <x v="0"/>
    <s v="Low Risk"/>
    <s v="35-44"/>
    <d v="1906-01-11T00:00:00"/>
    <x v="1"/>
    <x v="1"/>
    <s v="Low Value"/>
    <x v="0"/>
    <s v="Check Data"/>
  </r>
  <r>
    <s v="CUST_9392"/>
    <n v="59"/>
    <s v="Male"/>
    <x v="6"/>
    <n v="60.96"/>
    <n v="4"/>
    <n v="114"/>
    <n v="0"/>
    <s v="Home"/>
    <n v="4.3"/>
    <d v="2024-08-11T00:00:00"/>
    <n v="58"/>
    <n v="0.33"/>
    <n v="60.96"/>
    <n v="4.3"/>
    <n v="2"/>
    <n v="243.84"/>
    <x v="0"/>
    <s v="Medium Risk"/>
    <s v="55+"/>
    <d v="1902-01-15T00:00:00"/>
    <x v="0"/>
    <x v="1"/>
    <s v="Low Value"/>
    <x v="0"/>
    <s v="Check Data"/>
  </r>
  <r>
    <s v="CUST_4104"/>
    <n v="34"/>
    <s v="Female"/>
    <x v="7"/>
    <n v="61.71"/>
    <n v="9"/>
    <n v="332"/>
    <n v="0"/>
    <s v="Beauty"/>
    <n v="49.6"/>
    <d v="2023-01-24T00:00:00"/>
    <n v="53"/>
    <n v="0.13"/>
    <n v="61.71"/>
    <n v="49.6"/>
    <n v="2"/>
    <n v="555.39"/>
    <x v="0"/>
    <s v="Low Risk"/>
    <s v="25-34"/>
    <d v="1903-08-03T00:00:00"/>
    <x v="0"/>
    <x v="1"/>
    <s v="Low Value"/>
    <x v="0"/>
    <s v="Check Data"/>
  </r>
  <r>
    <s v="CUST_8215"/>
    <n v="62"/>
    <s v="Male"/>
    <x v="7"/>
    <n v="134"/>
    <n v="12"/>
    <n v="329"/>
    <n v="0"/>
    <s v="Home"/>
    <n v="67.3"/>
    <d v="2023-01-14T00:00:00"/>
    <n v="42"/>
    <n v="0.44"/>
    <n v="134"/>
    <n v="67.3"/>
    <n v="1"/>
    <n v="1608"/>
    <x v="0"/>
    <s v="Medium Risk"/>
    <s v="55+"/>
    <d v="1903-08-13T00:00:00"/>
    <x v="0"/>
    <x v="1"/>
    <s v="High Value"/>
    <x v="1"/>
    <s v="Check Data"/>
  </r>
  <r>
    <s v="CUST_3454"/>
    <n v="30"/>
    <s v="Male"/>
    <x v="1"/>
    <n v="204.04"/>
    <n v="6"/>
    <n v="312"/>
    <n v="0"/>
    <s v="Sports"/>
    <m/>
    <d v="2021-02-25T00:00:00"/>
    <n v="28"/>
    <n v="0.21"/>
    <n v="204.04"/>
    <n v="250"/>
    <n v="3"/>
    <n v="1224.24"/>
    <x v="0"/>
    <s v="Medium Risk"/>
    <s v="25-34"/>
    <d v="1905-07-01T00:00:00"/>
    <x v="1"/>
    <x v="1"/>
    <s v="Low Value"/>
    <x v="0"/>
    <s v="Check Data"/>
  </r>
  <r>
    <s v="CUST_9996"/>
    <n v="24"/>
    <s v="Female"/>
    <x v="5"/>
    <n v="62.08"/>
    <n v="9"/>
    <n v="10"/>
    <n v="0"/>
    <s v="Beauty"/>
    <n v="97.2"/>
    <d v="2023-11-16T00:00:00"/>
    <n v="73"/>
    <n v="0.41"/>
    <n v="62.08"/>
    <n v="97.2"/>
    <n v="3"/>
    <n v="558.72"/>
    <x v="2"/>
    <s v="Medium Risk"/>
    <s v="Under 25"/>
    <d v="1902-10-11T00:00:00"/>
    <x v="2"/>
    <x v="1"/>
    <s v="Low Value"/>
    <x v="0"/>
    <s v="Check Data"/>
  </r>
  <r>
    <s v="CUST_3731"/>
    <n v="44"/>
    <s v="Female"/>
    <x v="0"/>
    <n v="130.01"/>
    <n v="9"/>
    <n v="103"/>
    <n v="0"/>
    <s v="Home"/>
    <n v="71.900000000000006"/>
    <d v="2021-05-22T00:00:00"/>
    <n v="91"/>
    <n v="0.28999999999999998"/>
    <n v="130.01"/>
    <n v="71.900000000000006"/>
    <n v="1"/>
    <n v="1170.0899999999999"/>
    <x v="0"/>
    <s v="Medium Risk"/>
    <s v="35-44"/>
    <d v="1905-04-06T00:00:00"/>
    <x v="2"/>
    <x v="1"/>
    <s v="Low Value"/>
    <x v="0"/>
    <s v="Check Data"/>
  </r>
  <r>
    <s v="CUST_9154"/>
    <n v="27"/>
    <s v="Male"/>
    <x v="5"/>
    <n v="23.25"/>
    <n v="13"/>
    <n v="174"/>
    <n v="0"/>
    <s v="Home"/>
    <n v="93.4"/>
    <d v="2024-06-17T00:00:00"/>
    <n v="19"/>
    <n v="0.59"/>
    <n v="23.25"/>
    <n v="93.4"/>
    <n v="1"/>
    <n v="302.25"/>
    <x v="0"/>
    <s v="High Risk"/>
    <s v="25-34"/>
    <d v="1902-03-11T00:00:00"/>
    <x v="1"/>
    <x v="1"/>
    <s v="Low Value"/>
    <x v="2"/>
    <s v="Check Data"/>
  </r>
  <r>
    <s v="CUST_6056"/>
    <n v="51"/>
    <s v="Female"/>
    <x v="0"/>
    <n v="26.76"/>
    <n v="8"/>
    <n v="119"/>
    <n v="0"/>
    <s v="Sports"/>
    <n v="90.8"/>
    <d v="2022-08-25T00:00:00"/>
    <n v="71"/>
    <n v="0.2"/>
    <n v="26.76"/>
    <n v="90.8"/>
    <n v="1"/>
    <n v="214.08"/>
    <x v="0"/>
    <s v="Medium Risk"/>
    <s v="45-54"/>
    <d v="1904-01-02T00:00:00"/>
    <x v="2"/>
    <x v="1"/>
    <s v="Low Value"/>
    <x v="0"/>
    <s v="Check Data"/>
  </r>
  <r>
    <s v="CUST_9110"/>
    <n v="53"/>
    <s v="Female"/>
    <x v="6"/>
    <n v="158.27000000000001"/>
    <n v="9"/>
    <n v="236"/>
    <n v="0"/>
    <s v="Sports"/>
    <m/>
    <d v="2023-11-17T00:00:00"/>
    <n v="89"/>
    <n v="0.19"/>
    <n v="158.27000000000001"/>
    <n v="250"/>
    <n v="1"/>
    <n v="1424.43"/>
    <x v="0"/>
    <s v="Low Risk"/>
    <s v="45-54"/>
    <d v="1902-10-10T00:00:00"/>
    <x v="2"/>
    <x v="1"/>
    <s v="Low Value"/>
    <x v="0"/>
    <s v="Check Data"/>
  </r>
  <r>
    <s v="CUST_4840"/>
    <n v="42"/>
    <s v="Other"/>
    <x v="1"/>
    <n v="41.29"/>
    <n v="12"/>
    <n v="235"/>
    <n v="0"/>
    <s v="Electronics"/>
    <n v="66.900000000000006"/>
    <d v="2023-10-21T00:00:00"/>
    <n v="94"/>
    <n v="0.22"/>
    <n v="41.29"/>
    <n v="66.900000000000006"/>
    <n v="1"/>
    <n v="495.48"/>
    <x v="0"/>
    <s v="Medium Risk"/>
    <s v="35-44"/>
    <d v="1902-11-06T00:00:00"/>
    <x v="2"/>
    <x v="1"/>
    <s v="Low Value"/>
    <x v="0"/>
    <s v="Check Data"/>
  </r>
  <r>
    <s v="CUST_2028"/>
    <n v="23"/>
    <s v="Male"/>
    <x v="2"/>
    <n v="68.94"/>
    <n v="21"/>
    <n v="304"/>
    <n v="0"/>
    <s v="Fashion"/>
    <n v="59.7"/>
    <d v="2024-02-20T00:00:00"/>
    <n v="77"/>
    <n v="0.17"/>
    <n v="68.94"/>
    <n v="59.7"/>
    <n v="1"/>
    <n v="1447.74"/>
    <x v="0"/>
    <s v="Low Risk"/>
    <s v="Under 25"/>
    <d v="1902-07-07T00:00:00"/>
    <x v="2"/>
    <x v="1"/>
    <s v="Low Value"/>
    <x v="0"/>
    <s v="Check Data"/>
  </r>
  <r>
    <s v="CUST_8385"/>
    <n v="41"/>
    <s v="Other"/>
    <x v="8"/>
    <n v="49.73"/>
    <n v="5"/>
    <n v="37"/>
    <n v="0"/>
    <s v="Home"/>
    <n v="5.5"/>
    <d v="2022-07-28T00:00:00"/>
    <n v="2"/>
    <n v="0.11"/>
    <n v="49.73"/>
    <n v="5.5"/>
    <n v="1"/>
    <n v="248.64999999999998"/>
    <x v="1"/>
    <s v="Low Risk"/>
    <s v="35-44"/>
    <d v="1904-01-30T00:00:00"/>
    <x v="1"/>
    <x v="1"/>
    <s v="Low Value"/>
    <x v="0"/>
    <s v="Check Data"/>
  </r>
  <r>
    <s v="CUST_1502"/>
    <n v="35"/>
    <s v="Male"/>
    <x v="1"/>
    <n v="55.27"/>
    <n v="15"/>
    <n v="271"/>
    <n v="0"/>
    <s v="Electronics"/>
    <n v="31.8"/>
    <d v="2022-06-27T00:00:00"/>
    <n v="18"/>
    <n v="0.12"/>
    <n v="55.27"/>
    <n v="31.8"/>
    <n v="1"/>
    <n v="829.05000000000007"/>
    <x v="0"/>
    <s v="Low Risk"/>
    <s v="35-44"/>
    <d v="1904-03-01T00:00:00"/>
    <x v="1"/>
    <x v="1"/>
    <s v="Low Value"/>
    <x v="0"/>
    <s v="Check Data"/>
  </r>
  <r>
    <s v="CUST_7910"/>
    <n v="40"/>
    <s v="Female"/>
    <x v="2"/>
    <n v="134.30000000000001"/>
    <n v="5"/>
    <n v="343"/>
    <n v="0"/>
    <s v="Beauty"/>
    <n v="53.5"/>
    <d v="2025-03-07T00:00:00"/>
    <n v="40"/>
    <n v="0.28000000000000003"/>
    <n v="134.30000000000001"/>
    <n v="53.5"/>
    <n v="2"/>
    <n v="671.5"/>
    <x v="0"/>
    <s v="Medium Risk"/>
    <s v="35-44"/>
    <d v="1901-06-21T00:00:00"/>
    <x v="0"/>
    <x v="1"/>
    <s v="Low Value"/>
    <x v="0"/>
    <s v="Check Data"/>
  </r>
  <r>
    <s v="CUST_7938"/>
    <n v="23"/>
    <s v="Male"/>
    <x v="1"/>
    <n v="98.85"/>
    <n v="13"/>
    <n v="250"/>
    <n v="0"/>
    <s v="Beauty"/>
    <n v="54.8"/>
    <d v="2025-06-09T00:00:00"/>
    <n v="53"/>
    <n v="0.12"/>
    <n v="98.85"/>
    <n v="54.8"/>
    <n v="3"/>
    <n v="1285.05"/>
    <x v="0"/>
    <s v="Low Risk"/>
    <s v="Under 25"/>
    <d v="1901-03-19T00:00:00"/>
    <x v="0"/>
    <x v="1"/>
    <s v="Low Value"/>
    <x v="0"/>
    <s v="Check Data"/>
  </r>
  <r>
    <s v="CUST_5488"/>
    <n v="46"/>
    <s v="Male"/>
    <x v="2"/>
    <n v="315.61"/>
    <n v="9"/>
    <n v="333"/>
    <n v="0"/>
    <s v="Fashion"/>
    <n v="81.400000000000006"/>
    <d v="2023-05-26T00:00:00"/>
    <n v="8"/>
    <n v="0.47"/>
    <n v="315.61"/>
    <n v="81.400000000000006"/>
    <n v="1"/>
    <n v="2840.4900000000002"/>
    <x v="0"/>
    <s v="Medium Risk"/>
    <s v="45-54"/>
    <d v="1903-04-03T00:00:00"/>
    <x v="1"/>
    <x v="1"/>
    <s v="High Value"/>
    <x v="1"/>
    <s v="Check Data"/>
  </r>
  <r>
    <s v="CUST_1206"/>
    <n v="79"/>
    <s v="Female"/>
    <x v="1"/>
    <n v="133.80000000000001"/>
    <n v="10"/>
    <n v="26"/>
    <n v="0"/>
    <s v="Beauty"/>
    <n v="58.8"/>
    <d v="2024-06-18T00:00:00"/>
    <n v="84"/>
    <n v="0.22"/>
    <n v="133.80000000000001"/>
    <n v="58.8"/>
    <n v="2"/>
    <n v="1338"/>
    <x v="2"/>
    <s v="Medium Risk"/>
    <s v="55+"/>
    <d v="1902-03-10T00:00:00"/>
    <x v="2"/>
    <x v="1"/>
    <s v="Low Value"/>
    <x v="0"/>
    <s v="Check Data"/>
  </r>
  <r>
    <s v="CUST_6134"/>
    <n v="42"/>
    <s v="Male"/>
    <x v="5"/>
    <n v="78.319999999999993"/>
    <n v="5"/>
    <n v="329"/>
    <n v="0"/>
    <s v="Fashion"/>
    <n v="46.7"/>
    <d v="2024-11-17T00:00:00"/>
    <n v="9"/>
    <n v="0.47"/>
    <n v="78.319999999999993"/>
    <n v="46.7"/>
    <n v="1"/>
    <n v="391.59999999999997"/>
    <x v="0"/>
    <s v="Medium Risk"/>
    <s v="35-44"/>
    <d v="1901-10-09T00:00:00"/>
    <x v="1"/>
    <x v="1"/>
    <s v="Low Value"/>
    <x v="0"/>
    <s v="Check Data"/>
  </r>
  <r>
    <s v="CUST_6977"/>
    <n v="72"/>
    <s v="Male"/>
    <x v="5"/>
    <n v="98.36"/>
    <n v="12"/>
    <n v="122"/>
    <n v="0"/>
    <s v="Beauty"/>
    <n v="75.2"/>
    <d v="2023-08-12T00:00:00"/>
    <n v="77"/>
    <n v="0.36"/>
    <n v="98.36"/>
    <n v="75.2"/>
    <n v="2"/>
    <n v="1180.32"/>
    <x v="0"/>
    <s v="Medium Risk"/>
    <s v="55+"/>
    <d v="1903-01-15T00:00:00"/>
    <x v="2"/>
    <x v="1"/>
    <s v="Low Value"/>
    <x v="0"/>
    <s v="Check Data"/>
  </r>
  <r>
    <s v="CUST_8721"/>
    <n v="34"/>
    <s v="Male"/>
    <x v="5"/>
    <n v="86.75"/>
    <n v="15"/>
    <n v="155"/>
    <n v="0"/>
    <s v="Beauty"/>
    <n v="57.1"/>
    <d v="2022-07-17T00:00:00"/>
    <n v="21"/>
    <n v="0.12"/>
    <n v="86.75"/>
    <n v="57.1"/>
    <n v="1"/>
    <n v="1301.25"/>
    <x v="0"/>
    <s v="Low Risk"/>
    <s v="25-34"/>
    <d v="1904-02-10T00:00:00"/>
    <x v="1"/>
    <x v="1"/>
    <s v="Low Value"/>
    <x v="0"/>
    <s v="Check Data"/>
  </r>
  <r>
    <s v="CUST_8035"/>
    <n v="63"/>
    <s v="Female"/>
    <x v="8"/>
    <n v="208.18"/>
    <n v="7"/>
    <n v="216"/>
    <n v="0"/>
    <s v="Home"/>
    <n v="88.4"/>
    <d v="2020-12-20T00:00:00"/>
    <n v="92"/>
    <n v="0.4"/>
    <n v="208.18"/>
    <n v="88.4"/>
    <n v="1"/>
    <n v="1457.26"/>
    <x v="0"/>
    <s v="Medium Risk"/>
    <s v="55+"/>
    <d v="1905-09-06T00:00:00"/>
    <x v="2"/>
    <x v="1"/>
    <s v="Low Value"/>
    <x v="0"/>
    <s v="Check Data"/>
  </r>
  <r>
    <s v="CUST_2484"/>
    <n v="41"/>
    <s v="Male"/>
    <x v="9"/>
    <n v="54.39"/>
    <n v="10"/>
    <n v="193"/>
    <n v="0"/>
    <s v="Sports"/>
    <n v="90.5"/>
    <d v="2021-08-25T00:00:00"/>
    <n v="44"/>
    <n v="0.14000000000000001"/>
    <n v="54.39"/>
    <n v="90.5"/>
    <n v="1"/>
    <n v="543.9"/>
    <x v="0"/>
    <s v="Low Risk"/>
    <s v="35-44"/>
    <d v="1905-01-01T00:00:00"/>
    <x v="0"/>
    <x v="1"/>
    <s v="Low Value"/>
    <x v="0"/>
    <s v="Check Data"/>
  </r>
  <r>
    <s v="CUST_8858"/>
    <n v="28"/>
    <s v="Female"/>
    <x v="3"/>
    <n v="76.64"/>
    <n v="11"/>
    <n v="300"/>
    <n v="0"/>
    <s v="Home"/>
    <n v="60.4"/>
    <d v="2020-09-19T00:00:00"/>
    <n v="60"/>
    <n v="0.03"/>
    <n v="76.64"/>
    <n v="60.4"/>
    <n v="1"/>
    <n v="843.04"/>
    <x v="0"/>
    <s v="Low Risk"/>
    <s v="25-34"/>
    <d v="1905-12-07T00:00:00"/>
    <x v="0"/>
    <x v="1"/>
    <s v="Low Value"/>
    <x v="0"/>
    <s v="Check Data"/>
  </r>
  <r>
    <s v="CUST_1863"/>
    <n v="43"/>
    <s v="Male"/>
    <x v="0"/>
    <n v="173.31"/>
    <n v="13"/>
    <n v="160"/>
    <n v="0"/>
    <s v="Electronics"/>
    <n v="56.4"/>
    <d v="2022-06-04T00:00:00"/>
    <n v="71"/>
    <n v="0.22"/>
    <n v="173.31"/>
    <n v="56.4"/>
    <n v="1"/>
    <n v="2253.0300000000002"/>
    <x v="0"/>
    <s v="Medium Risk"/>
    <s v="35-44"/>
    <d v="1904-03-24T00:00:00"/>
    <x v="2"/>
    <x v="1"/>
    <s v="High Value"/>
    <x v="1"/>
    <s v="Check Data"/>
  </r>
  <r>
    <s v="CUST_3790"/>
    <n v="68"/>
    <s v="Male"/>
    <x v="5"/>
    <n v="41"/>
    <n v="7"/>
    <n v="127"/>
    <n v="0"/>
    <s v="Sports"/>
    <n v="70.099999999999994"/>
    <d v="2022-04-05T00:00:00"/>
    <n v="31"/>
    <n v="0.53"/>
    <n v="41"/>
    <n v="70.099999999999994"/>
    <n v="1"/>
    <n v="287"/>
    <x v="0"/>
    <s v="High Risk"/>
    <s v="55+"/>
    <d v="1904-05-23T00:00:00"/>
    <x v="1"/>
    <x v="1"/>
    <s v="Low Value"/>
    <x v="2"/>
    <s v="Check Data"/>
  </r>
  <r>
    <s v="CUST_8408"/>
    <n v="79"/>
    <s v="Male"/>
    <x v="9"/>
    <n v="28.69"/>
    <n v="14"/>
    <n v="315"/>
    <n v="0"/>
    <s v="Home"/>
    <n v="72.599999999999994"/>
    <d v="2024-01-26T00:00:00"/>
    <n v="87"/>
    <n v="0.2"/>
    <n v="28.69"/>
    <n v="72.599999999999994"/>
    <n v="1"/>
    <n v="401.66"/>
    <x v="0"/>
    <s v="Medium Risk"/>
    <s v="55+"/>
    <d v="1902-08-01T00:00:00"/>
    <x v="2"/>
    <x v="1"/>
    <s v="Low Value"/>
    <x v="0"/>
    <s v="Check Data"/>
  </r>
  <r>
    <s v="CUST_9755"/>
    <n v="51"/>
    <s v="Female"/>
    <x v="0"/>
    <n v="76.180000000000007"/>
    <n v="12"/>
    <n v="177"/>
    <n v="0"/>
    <s v="Sports"/>
    <n v="72.7"/>
    <d v="2024-04-01T00:00:00"/>
    <n v="13"/>
    <n v="0.19"/>
    <n v="76.180000000000007"/>
    <n v="72.7"/>
    <n v="1"/>
    <n v="914.16000000000008"/>
    <x v="0"/>
    <s v="Low Risk"/>
    <s v="45-54"/>
    <d v="1902-05-27T00:00:00"/>
    <x v="1"/>
    <x v="1"/>
    <s v="Low Value"/>
    <x v="0"/>
    <s v="Check Data"/>
  </r>
  <r>
    <s v="CUST_6116"/>
    <n v="45"/>
    <s v="Male"/>
    <x v="1"/>
    <n v="88.83"/>
    <n v="6"/>
    <n v="125"/>
    <n v="0"/>
    <s v="Sports"/>
    <n v="62.1"/>
    <d v="2023-12-03T00:00:00"/>
    <n v="45"/>
    <n v="0.33"/>
    <n v="88.83"/>
    <n v="62.1"/>
    <n v="1"/>
    <n v="532.98"/>
    <x v="0"/>
    <s v="Medium Risk"/>
    <s v="45-54"/>
    <d v="1902-09-24T00:00:00"/>
    <x v="0"/>
    <x v="1"/>
    <s v="Low Value"/>
    <x v="0"/>
    <s v="Check Data"/>
  </r>
  <r>
    <s v="CUST_7019"/>
    <n v="20"/>
    <s v="Male"/>
    <x v="6"/>
    <n v="69.650000000000006"/>
    <n v="6"/>
    <n v="173"/>
    <n v="0"/>
    <s v="Sports"/>
    <n v="76.3"/>
    <d v="2024-03-02T00:00:00"/>
    <n v="2"/>
    <n v="0.12"/>
    <n v="69.650000000000006"/>
    <n v="76.3"/>
    <n v="3"/>
    <n v="417.90000000000003"/>
    <x v="0"/>
    <s v="Low Risk"/>
    <s v="Under 25"/>
    <d v="1902-06-26T00:00:00"/>
    <x v="1"/>
    <x v="1"/>
    <s v="Low Value"/>
    <x v="0"/>
    <s v="Check Data"/>
  </r>
  <r>
    <s v="CUST_2757"/>
    <n v="28"/>
    <s v="Other"/>
    <x v="2"/>
    <n v="28.98"/>
    <n v="8"/>
    <n v="34"/>
    <n v="0"/>
    <s v="Beauty"/>
    <n v="14.4"/>
    <d v="2025-01-10T00:00:00"/>
    <n v="34"/>
    <n v="0.56000000000000005"/>
    <n v="28.98"/>
    <n v="14.4"/>
    <n v="2"/>
    <n v="231.84"/>
    <x v="1"/>
    <s v="High Risk"/>
    <s v="25-34"/>
    <d v="1901-08-16T00:00:00"/>
    <x v="1"/>
    <x v="1"/>
    <s v="Low Value"/>
    <x v="2"/>
    <s v="Check Data"/>
  </r>
  <r>
    <s v="CUST_8574"/>
    <n v="55"/>
    <s v="Female"/>
    <x v="9"/>
    <n v="97.97"/>
    <n v="15"/>
    <n v="238"/>
    <n v="0"/>
    <s v="Sports"/>
    <n v="82.1"/>
    <d v="2020-08-06T00:00:00"/>
    <n v="69"/>
    <n v="0.06"/>
    <n v="97.97"/>
    <n v="82.1"/>
    <n v="2"/>
    <n v="1469.55"/>
    <x v="0"/>
    <s v="Low Risk"/>
    <s v="55+"/>
    <d v="1906-01-20T00:00:00"/>
    <x v="0"/>
    <x v="1"/>
    <s v="Low Value"/>
    <x v="0"/>
    <s v="Check Data"/>
  </r>
  <r>
    <s v="CUST_7374"/>
    <n v="78"/>
    <s v="Male"/>
    <x v="7"/>
    <n v="40.32"/>
    <n v="10"/>
    <n v="40"/>
    <n v="0"/>
    <s v="Beauty"/>
    <n v="31"/>
    <d v="2021-09-15T00:00:00"/>
    <n v="66"/>
    <n v="0.24"/>
    <n v="40.32"/>
    <n v="31"/>
    <n v="1"/>
    <n v="403.2"/>
    <x v="1"/>
    <s v="Medium Risk"/>
    <s v="55+"/>
    <d v="1904-12-11T00:00:00"/>
    <x v="0"/>
    <x v="1"/>
    <s v="Low Value"/>
    <x v="0"/>
    <s v="Check Data"/>
  </r>
  <r>
    <s v="CUST_7892"/>
    <n v="31"/>
    <s v="Male"/>
    <x v="4"/>
    <n v="54.71"/>
    <n v="10"/>
    <n v="185"/>
    <n v="0"/>
    <s v="Sports"/>
    <n v="88.6"/>
    <d v="2023-02-07T00:00:00"/>
    <n v="62"/>
    <n v="0.25"/>
    <n v="54.71"/>
    <n v="88.6"/>
    <n v="2"/>
    <n v="547.1"/>
    <x v="0"/>
    <s v="Medium Risk"/>
    <s v="25-34"/>
    <d v="1903-07-20T00:00:00"/>
    <x v="0"/>
    <x v="1"/>
    <s v="Low Value"/>
    <x v="0"/>
    <s v="Check Data"/>
  </r>
  <r>
    <s v="CUST_2678"/>
    <n v="68"/>
    <s v="Female"/>
    <x v="9"/>
    <n v="35.44"/>
    <n v="11"/>
    <n v="182"/>
    <n v="0"/>
    <s v="Beauty"/>
    <n v="13.2"/>
    <d v="2021-10-27T00:00:00"/>
    <n v="47"/>
    <n v="0.09"/>
    <n v="35.44"/>
    <n v="13.2"/>
    <n v="2"/>
    <n v="389.84"/>
    <x v="0"/>
    <s v="Low Risk"/>
    <s v="55+"/>
    <d v="1904-10-30T00:00:00"/>
    <x v="0"/>
    <x v="1"/>
    <s v="Low Value"/>
    <x v="0"/>
    <s v="Check Data"/>
  </r>
  <r>
    <s v="CUST_4242"/>
    <n v="43"/>
    <s v="Male"/>
    <x v="5"/>
    <n v="36.020000000000003"/>
    <n v="10"/>
    <n v="260"/>
    <n v="0"/>
    <s v="Sports"/>
    <n v="0.4"/>
    <d v="2024-10-07T00:00:00"/>
    <n v="98"/>
    <n v="0.09"/>
    <n v="36.020000000000003"/>
    <n v="0.4"/>
    <n v="1"/>
    <n v="360.20000000000005"/>
    <x v="0"/>
    <s v="Low Risk"/>
    <s v="35-44"/>
    <d v="1901-11-19T00:00:00"/>
    <x v="2"/>
    <x v="1"/>
    <s v="Low Value"/>
    <x v="0"/>
    <s v="Valid"/>
  </r>
  <r>
    <s v="CUST_5636"/>
    <n v="65"/>
    <s v="Male"/>
    <x v="5"/>
    <n v="87.56"/>
    <n v="9"/>
    <n v="33"/>
    <n v="0"/>
    <s v="Electronics"/>
    <n v="1.6"/>
    <d v="2022-07-25T00:00:00"/>
    <n v="2"/>
    <n v="0.13"/>
    <n v="87.56"/>
    <n v="1.6"/>
    <n v="1"/>
    <n v="788.04"/>
    <x v="1"/>
    <s v="Low Risk"/>
    <s v="55+"/>
    <d v="1904-02-02T00:00:00"/>
    <x v="1"/>
    <x v="1"/>
    <s v="Low Value"/>
    <x v="0"/>
    <s v="Check Data"/>
  </r>
  <r>
    <s v="CUST_2059"/>
    <n v="38"/>
    <s v="Female"/>
    <x v="9"/>
    <n v="128.87"/>
    <n v="7"/>
    <n v="186"/>
    <n v="0"/>
    <s v="Home"/>
    <n v="21"/>
    <d v="2022-07-03T00:00:00"/>
    <n v="84"/>
    <n v="0.22"/>
    <n v="128.87"/>
    <n v="21"/>
    <n v="1"/>
    <n v="902.09"/>
    <x v="0"/>
    <s v="Medium Risk"/>
    <s v="35-44"/>
    <d v="1904-02-24T00:00:00"/>
    <x v="2"/>
    <x v="1"/>
    <s v="Low Value"/>
    <x v="0"/>
    <s v="Check Data"/>
  </r>
  <r>
    <s v="CUST_7668"/>
    <n v="71"/>
    <s v="Female"/>
    <x v="2"/>
    <n v="77.64"/>
    <n v="8"/>
    <n v="306"/>
    <n v="0"/>
    <s v="Sports"/>
    <n v="11.4"/>
    <d v="2023-05-17T00:00:00"/>
    <n v="72"/>
    <n v="0.6"/>
    <n v="77.64"/>
    <n v="11.4"/>
    <n v="1"/>
    <n v="621.12"/>
    <x v="0"/>
    <s v="High Risk"/>
    <s v="55+"/>
    <d v="1903-04-12T00:00:00"/>
    <x v="2"/>
    <x v="1"/>
    <s v="Low Value"/>
    <x v="2"/>
    <s v="Check Data"/>
  </r>
  <r>
    <s v="CUST_4157"/>
    <n v="73"/>
    <s v="Female"/>
    <x v="0"/>
    <n v="35.36"/>
    <n v="13"/>
    <n v="136"/>
    <n v="0"/>
    <s v="Electronics"/>
    <n v="55.4"/>
    <d v="2023-11-18T00:00:00"/>
    <n v="87"/>
    <n v="0.27"/>
    <n v="35.36"/>
    <n v="55.4"/>
    <n v="2"/>
    <n v="459.68"/>
    <x v="0"/>
    <s v="Medium Risk"/>
    <s v="55+"/>
    <d v="1902-10-09T00:00:00"/>
    <x v="2"/>
    <x v="1"/>
    <s v="Low Value"/>
    <x v="0"/>
    <s v="Check Data"/>
  </r>
  <r>
    <s v="CUST_6915"/>
    <n v="56"/>
    <s v="Male"/>
    <x v="1"/>
    <n v="42.61"/>
    <n v="17"/>
    <n v="201"/>
    <n v="1"/>
    <s v="Home"/>
    <n v="44.8"/>
    <d v="2023-04-09T00:00:00"/>
    <n v="37"/>
    <n v="0.2"/>
    <n v="42.61"/>
    <n v="44.8"/>
    <n v="1"/>
    <n v="724.37"/>
    <x v="0"/>
    <s v="Medium Risk"/>
    <s v="55+"/>
    <d v="1903-05-20T00:00:00"/>
    <x v="1"/>
    <x v="0"/>
    <s v="Low Value"/>
    <x v="0"/>
    <s v="Check Data"/>
  </r>
  <r>
    <s v="CUST_3693"/>
    <n v="47"/>
    <s v="Male"/>
    <x v="4"/>
    <n v="32.83"/>
    <n v="8"/>
    <n v="142"/>
    <n v="0"/>
    <s v="Fashion"/>
    <n v="60.6"/>
    <d v="2024-06-14T00:00:00"/>
    <n v="80"/>
    <n v="0.37"/>
    <n v="32.83"/>
    <n v="60.6"/>
    <n v="2"/>
    <n v="262.64"/>
    <x v="0"/>
    <s v="Medium Risk"/>
    <s v="45-54"/>
    <d v="1902-03-14T00:00:00"/>
    <x v="2"/>
    <x v="1"/>
    <s v="Low Value"/>
    <x v="0"/>
    <s v="Check Data"/>
  </r>
  <r>
    <s v="CUST_4627"/>
    <n v="76"/>
    <s v="Female"/>
    <x v="1"/>
    <n v="52.2"/>
    <n v="11"/>
    <n v="108"/>
    <n v="0"/>
    <s v="Sports"/>
    <n v="19.3"/>
    <d v="2024-05-28T00:00:00"/>
    <n v="86"/>
    <n v="0.31"/>
    <n v="52.2"/>
    <n v="19.3"/>
    <n v="2"/>
    <n v="574.20000000000005"/>
    <x v="0"/>
    <s v="Medium Risk"/>
    <s v="55+"/>
    <d v="1902-03-31T00:00:00"/>
    <x v="2"/>
    <x v="1"/>
    <s v="Low Value"/>
    <x v="0"/>
    <s v="Check Data"/>
  </r>
  <r>
    <s v="CUST_6450"/>
    <n v="25"/>
    <s v="Male"/>
    <x v="8"/>
    <n v="50.74"/>
    <n v="13"/>
    <n v="156"/>
    <n v="0"/>
    <s v="Fashion"/>
    <n v="75.400000000000006"/>
    <d v="2021-06-13T00:00:00"/>
    <n v="63"/>
    <n v="0.1"/>
    <n v="50.74"/>
    <n v="75.400000000000006"/>
    <n v="3"/>
    <n v="659.62"/>
    <x v="0"/>
    <s v="Low Risk"/>
    <s v="25-34"/>
    <d v="1905-03-15T00:00:00"/>
    <x v="0"/>
    <x v="1"/>
    <s v="Low Value"/>
    <x v="0"/>
    <s v="Check Data"/>
  </r>
  <r>
    <s v="CUST_2663"/>
    <n v="68"/>
    <s v="Female"/>
    <x v="2"/>
    <m/>
    <n v="11"/>
    <n v="254"/>
    <n v="0"/>
    <s v="Home"/>
    <n v="61"/>
    <d v="2024-01-26T00:00:00"/>
    <n v="56"/>
    <n v="0.17"/>
    <n v="250"/>
    <n v="61"/>
    <n v="1"/>
    <n v="2750"/>
    <x v="0"/>
    <s v="Low Risk"/>
    <s v="55+"/>
    <d v="1902-08-01T00:00:00"/>
    <x v="0"/>
    <x v="1"/>
    <s v="High Value"/>
    <x v="1"/>
    <s v="Check Data"/>
  </r>
  <r>
    <s v="CUST_6592"/>
    <n v="37"/>
    <s v="Female"/>
    <x v="5"/>
    <n v="98.89"/>
    <n v="11"/>
    <n v="180"/>
    <n v="0"/>
    <s v="Home"/>
    <n v="22.1"/>
    <d v="2021-04-27T00:00:00"/>
    <n v="46"/>
    <n v="0.18"/>
    <n v="98.89"/>
    <n v="22.1"/>
    <n v="4"/>
    <n v="1087.79"/>
    <x v="0"/>
    <s v="Low Risk"/>
    <s v="35-44"/>
    <d v="1905-05-01T00:00:00"/>
    <x v="0"/>
    <x v="1"/>
    <s v="Low Value"/>
    <x v="0"/>
    <s v="Check Data"/>
  </r>
  <r>
    <s v="CUST_8392"/>
    <n v="65"/>
    <s v="Male"/>
    <x v="8"/>
    <n v="230.71"/>
    <n v="8"/>
    <n v="340"/>
    <n v="0"/>
    <s v="Sports"/>
    <n v="39.9"/>
    <d v="2024-01-16T00:00:00"/>
    <n v="63"/>
    <n v="0.45"/>
    <n v="230.71"/>
    <n v="39.9"/>
    <n v="3"/>
    <n v="1845.68"/>
    <x v="0"/>
    <s v="Medium Risk"/>
    <s v="55+"/>
    <d v="1902-08-11T00:00:00"/>
    <x v="0"/>
    <x v="1"/>
    <s v="High Value"/>
    <x v="1"/>
    <s v="Check Data"/>
  </r>
  <r>
    <s v="CUST_2306"/>
    <n v="49"/>
    <s v="Other"/>
    <x v="1"/>
    <n v="61.83"/>
    <n v="6"/>
    <n v="218"/>
    <n v="0"/>
    <s v="Electronics"/>
    <n v="71.8"/>
    <d v="2022-04-08T00:00:00"/>
    <n v="8"/>
    <n v="0.28999999999999998"/>
    <n v="61.83"/>
    <n v="71.8"/>
    <n v="2"/>
    <n v="370.98"/>
    <x v="0"/>
    <s v="Medium Risk"/>
    <s v="45-54"/>
    <d v="1904-05-20T00:00:00"/>
    <x v="1"/>
    <x v="1"/>
    <s v="Low Value"/>
    <x v="0"/>
    <s v="Check Data"/>
  </r>
  <r>
    <s v="CUST_7776"/>
    <n v="39"/>
    <s v="Female"/>
    <x v="1"/>
    <n v="53.62"/>
    <n v="9"/>
    <n v="27"/>
    <n v="0"/>
    <s v="Sports"/>
    <n v="68"/>
    <d v="2024-03-21T00:00:00"/>
    <n v="55"/>
    <n v="0.19"/>
    <n v="53.62"/>
    <n v="68"/>
    <n v="1"/>
    <n v="482.58"/>
    <x v="2"/>
    <s v="Low Risk"/>
    <s v="35-44"/>
    <d v="1902-06-07T00:00:00"/>
    <x v="0"/>
    <x v="1"/>
    <s v="Low Value"/>
    <x v="0"/>
    <s v="Check Data"/>
  </r>
  <r>
    <s v="CUST_6864"/>
    <n v="76"/>
    <s v="Female"/>
    <x v="4"/>
    <n v="83.46"/>
    <n v="15"/>
    <n v="150"/>
    <n v="0"/>
    <s v="Electronics"/>
    <n v="56.2"/>
    <d v="2025-04-13T00:00:00"/>
    <n v="43"/>
    <n v="0.18"/>
    <n v="83.46"/>
    <n v="56.2"/>
    <n v="1"/>
    <n v="1251.8999999999999"/>
    <x v="0"/>
    <s v="Low Risk"/>
    <s v="55+"/>
    <d v="1901-05-15T00:00:00"/>
    <x v="0"/>
    <x v="1"/>
    <s v="Low Value"/>
    <x v="0"/>
    <s v="Check Data"/>
  </r>
  <r>
    <s v="CUST_8526"/>
    <n v="24"/>
    <s v="Male"/>
    <x v="3"/>
    <n v="97.4"/>
    <n v="7"/>
    <n v="358"/>
    <n v="0"/>
    <s v="Sports"/>
    <n v="97.9"/>
    <d v="2020-10-08T00:00:00"/>
    <n v="90"/>
    <n v="0.41"/>
    <n v="97.4"/>
    <n v="97.9"/>
    <n v="1"/>
    <n v="681.80000000000007"/>
    <x v="0"/>
    <s v="Medium Risk"/>
    <s v="Under 25"/>
    <d v="1905-11-18T00:00:00"/>
    <x v="2"/>
    <x v="1"/>
    <s v="Low Value"/>
    <x v="0"/>
    <s v="Check Data"/>
  </r>
  <r>
    <s v="CUST_9901"/>
    <n v="26"/>
    <s v="Male"/>
    <x v="1"/>
    <n v="54.65"/>
    <n v="9"/>
    <n v="99"/>
    <n v="0"/>
    <s v="Electronics"/>
    <n v="13.2"/>
    <d v="2020-12-04T00:00:00"/>
    <n v="23"/>
    <n v="0.32"/>
    <n v="54.65"/>
    <n v="13.2"/>
    <n v="3"/>
    <n v="491.84999999999997"/>
    <x v="0"/>
    <s v="Medium Risk"/>
    <s v="25-34"/>
    <d v="1905-09-22T00:00:00"/>
    <x v="1"/>
    <x v="1"/>
    <s v="Low Value"/>
    <x v="0"/>
    <s v="Check Data"/>
  </r>
  <r>
    <s v="CUST_6575"/>
    <n v="62"/>
    <s v="Female"/>
    <x v="0"/>
    <n v="134.02000000000001"/>
    <n v="7"/>
    <n v="2"/>
    <n v="1"/>
    <s v="Beauty"/>
    <n v="48.8"/>
    <d v="2022-04-20T00:00:00"/>
    <n v="16"/>
    <n v="0.16"/>
    <n v="134.02000000000001"/>
    <n v="48.8"/>
    <n v="2"/>
    <n v="938.1400000000001"/>
    <x v="2"/>
    <s v="Low Risk"/>
    <s v="55+"/>
    <d v="1904-05-08T00:00:00"/>
    <x v="1"/>
    <x v="0"/>
    <s v="Low Value"/>
    <x v="0"/>
    <s v="Check Data"/>
  </r>
  <r>
    <s v="CUST_6530"/>
    <n v="18"/>
    <s v="Male"/>
    <x v="0"/>
    <n v="126.84"/>
    <n v="13"/>
    <n v="32"/>
    <n v="0"/>
    <s v="Electronics"/>
    <n v="62.4"/>
    <d v="2024-09-22T00:00:00"/>
    <n v="85"/>
    <n v="0.11"/>
    <n v="126.84"/>
    <n v="62.4"/>
    <n v="1"/>
    <n v="1648.92"/>
    <x v="1"/>
    <s v="Low Risk"/>
    <s v="Under 25"/>
    <d v="1901-12-04T00:00:00"/>
    <x v="2"/>
    <x v="1"/>
    <s v="High Value"/>
    <x v="1"/>
    <s v="Check Data"/>
  </r>
  <r>
    <s v="CUST_5413"/>
    <n v="46"/>
    <s v="Other"/>
    <x v="9"/>
    <n v="148.06"/>
    <n v="8"/>
    <n v="198"/>
    <n v="0"/>
    <s v="Electronics"/>
    <n v="99.4"/>
    <d v="2022-03-30T00:00:00"/>
    <n v="52"/>
    <n v="0.17"/>
    <n v="148.06"/>
    <n v="99.4"/>
    <n v="1"/>
    <n v="1184.48"/>
    <x v="0"/>
    <s v="Low Risk"/>
    <s v="45-54"/>
    <d v="1904-05-29T00:00:00"/>
    <x v="0"/>
    <x v="1"/>
    <s v="Low Value"/>
    <x v="0"/>
    <s v="Check Data"/>
  </r>
  <r>
    <s v="CUST_4748"/>
    <n v="25"/>
    <s v="Male"/>
    <x v="4"/>
    <n v="96.92"/>
    <n v="12"/>
    <n v="68"/>
    <n v="0"/>
    <s v="Home"/>
    <n v="54.3"/>
    <d v="2023-07-10T00:00:00"/>
    <n v="93"/>
    <n v="0.25"/>
    <n v="96.92"/>
    <n v="54.3"/>
    <n v="4"/>
    <n v="1163.04"/>
    <x v="1"/>
    <s v="Medium Risk"/>
    <s v="25-34"/>
    <d v="1903-02-17T00:00:00"/>
    <x v="2"/>
    <x v="1"/>
    <s v="Low Value"/>
    <x v="0"/>
    <s v="Check Data"/>
  </r>
  <r>
    <s v="CUST_1663"/>
    <n v="73"/>
    <s v="Female"/>
    <x v="4"/>
    <n v="55.76"/>
    <n v="6"/>
    <n v="89"/>
    <n v="0"/>
    <s v="Fashion"/>
    <n v="44.2"/>
    <d v="2021-05-19T00:00:00"/>
    <n v="54"/>
    <n v="0.22"/>
    <n v="55.76"/>
    <n v="44.2"/>
    <n v="2"/>
    <n v="334.56"/>
    <x v="1"/>
    <s v="Medium Risk"/>
    <s v="55+"/>
    <d v="1905-04-09T00:00:00"/>
    <x v="0"/>
    <x v="1"/>
    <s v="Low Value"/>
    <x v="0"/>
    <s v="Check Data"/>
  </r>
  <r>
    <s v="CUST_2998"/>
    <n v="71"/>
    <s v="Male"/>
    <x v="5"/>
    <n v="42.79"/>
    <n v="12"/>
    <n v="16"/>
    <n v="0"/>
    <s v="Sports"/>
    <n v="92.2"/>
    <d v="2021-07-17T00:00:00"/>
    <n v="84"/>
    <n v="0.39"/>
    <n v="42.79"/>
    <n v="92.2"/>
    <n v="2"/>
    <n v="513.48"/>
    <x v="2"/>
    <s v="Medium Risk"/>
    <s v="55+"/>
    <d v="1905-02-09T00:00:00"/>
    <x v="2"/>
    <x v="1"/>
    <s v="Low Value"/>
    <x v="0"/>
    <s v="Check Data"/>
  </r>
  <r>
    <s v="CUST_8994"/>
    <n v="21"/>
    <s v="Female"/>
    <x v="1"/>
    <n v="71.680000000000007"/>
    <n v="9"/>
    <n v="336"/>
    <n v="0"/>
    <s v="Home"/>
    <n v="50.6"/>
    <d v="2021-12-20T00:00:00"/>
    <n v="76"/>
    <n v="0.15"/>
    <n v="71.680000000000007"/>
    <n v="50.6"/>
    <n v="1"/>
    <n v="645.12000000000012"/>
    <x v="0"/>
    <s v="Low Risk"/>
    <s v="Under 25"/>
    <d v="1904-09-06T00:00:00"/>
    <x v="2"/>
    <x v="1"/>
    <s v="Low Value"/>
    <x v="0"/>
    <s v="Check Data"/>
  </r>
  <r>
    <s v="CUST_2495"/>
    <n v="52"/>
    <s v="Male"/>
    <x v="3"/>
    <n v="156.19999999999999"/>
    <n v="9"/>
    <n v="322"/>
    <n v="0"/>
    <s v="Fashion"/>
    <n v="93.9"/>
    <d v="2022-11-29T00:00:00"/>
    <n v="37"/>
    <n v="0.34"/>
    <n v="156.19999999999999"/>
    <n v="93.9"/>
    <n v="1"/>
    <n v="1405.8"/>
    <x v="0"/>
    <s v="Medium Risk"/>
    <s v="45-54"/>
    <d v="1903-09-28T00:00:00"/>
    <x v="1"/>
    <x v="1"/>
    <s v="Low Value"/>
    <x v="0"/>
    <s v="Check Data"/>
  </r>
  <r>
    <s v="CUST_4304"/>
    <n v="76"/>
    <s v="Male"/>
    <x v="7"/>
    <n v="36.58"/>
    <n v="8"/>
    <n v="322"/>
    <n v="0"/>
    <s v="Home"/>
    <n v="75"/>
    <d v="2022-04-06T00:00:00"/>
    <n v="90"/>
    <n v="0.01"/>
    <n v="36.58"/>
    <n v="75"/>
    <n v="1"/>
    <n v="292.64"/>
    <x v="0"/>
    <s v="Low Risk"/>
    <s v="55+"/>
    <d v="1904-05-22T00:00:00"/>
    <x v="2"/>
    <x v="1"/>
    <s v="Low Value"/>
    <x v="0"/>
    <s v="Check Data"/>
  </r>
  <r>
    <s v="CUST_4763"/>
    <n v="20"/>
    <s v="Male"/>
    <x v="8"/>
    <n v="81.56"/>
    <n v="9"/>
    <n v="33"/>
    <n v="0"/>
    <s v="Home"/>
    <n v="16.8"/>
    <d v="2022-04-09T00:00:00"/>
    <n v="67"/>
    <n v="0.28000000000000003"/>
    <n v="81.56"/>
    <n v="16.8"/>
    <n v="1"/>
    <n v="734.04"/>
    <x v="1"/>
    <s v="Medium Risk"/>
    <s v="Under 25"/>
    <d v="1904-05-19T00:00:00"/>
    <x v="0"/>
    <x v="1"/>
    <s v="Low Value"/>
    <x v="0"/>
    <s v="Check Data"/>
  </r>
  <r>
    <s v="CUST_6232"/>
    <n v="71"/>
    <s v="Female"/>
    <x v="4"/>
    <n v="228.73"/>
    <n v="10"/>
    <n v="263"/>
    <n v="0"/>
    <s v="Sports"/>
    <m/>
    <d v="2021-01-22T00:00:00"/>
    <n v="18"/>
    <n v="0.17"/>
    <n v="228.73"/>
    <n v="250"/>
    <n v="3"/>
    <n v="2287.2999999999997"/>
    <x v="0"/>
    <s v="Low Risk"/>
    <s v="55+"/>
    <d v="1905-08-04T00:00:00"/>
    <x v="1"/>
    <x v="1"/>
    <s v="High Value"/>
    <x v="1"/>
    <s v="Check Data"/>
  </r>
  <r>
    <s v="CUST_2853"/>
    <n v="62"/>
    <s v="Male"/>
    <x v="9"/>
    <m/>
    <n v="7"/>
    <n v="300"/>
    <n v="0"/>
    <s v="Beauty"/>
    <n v="31.8"/>
    <d v="2021-09-01T00:00:00"/>
    <n v="59"/>
    <n v="0.13"/>
    <n v="250"/>
    <n v="31.8"/>
    <n v="1"/>
    <n v="1750"/>
    <x v="0"/>
    <s v="Low Risk"/>
    <s v="55+"/>
    <d v="1904-12-25T00:00:00"/>
    <x v="0"/>
    <x v="1"/>
    <s v="High Value"/>
    <x v="1"/>
    <s v="Check Data"/>
  </r>
  <r>
    <s v="CUST_7585"/>
    <n v="57"/>
    <s v="Other"/>
    <x v="9"/>
    <n v="33.630000000000003"/>
    <n v="13"/>
    <n v="59"/>
    <n v="0"/>
    <s v="Home"/>
    <n v="6.8"/>
    <d v="2024-10-27T00:00:00"/>
    <n v="1"/>
    <n v="0.55000000000000004"/>
    <n v="33.630000000000003"/>
    <n v="6.8"/>
    <n v="1"/>
    <n v="437.19000000000005"/>
    <x v="1"/>
    <s v="High Risk"/>
    <s v="55+"/>
    <d v="1901-10-30T00:00:00"/>
    <x v="1"/>
    <x v="1"/>
    <s v="Low Value"/>
    <x v="2"/>
    <s v="Check Data"/>
  </r>
  <r>
    <s v="CUST_2291"/>
    <n v="24"/>
    <s v="Female"/>
    <x v="1"/>
    <n v="159.51"/>
    <n v="6"/>
    <n v="183"/>
    <n v="0"/>
    <s v="Sports"/>
    <n v="54.3"/>
    <d v="2024-06-08T00:00:00"/>
    <n v="19"/>
    <n v="0.28000000000000003"/>
    <n v="159.51"/>
    <n v="54.3"/>
    <n v="1"/>
    <n v="957.06"/>
    <x v="0"/>
    <s v="Medium Risk"/>
    <s v="Under 25"/>
    <d v="1902-03-20T00:00:00"/>
    <x v="1"/>
    <x v="1"/>
    <s v="Low Value"/>
    <x v="0"/>
    <s v="Check Data"/>
  </r>
  <r>
    <s v="CUST_4581"/>
    <n v="44"/>
    <s v="Male"/>
    <x v="1"/>
    <n v="124.35"/>
    <n v="10"/>
    <n v="325"/>
    <n v="0"/>
    <s v="Electronics"/>
    <n v="86"/>
    <d v="2024-09-18T00:00:00"/>
    <n v="13"/>
    <n v="0.74"/>
    <n v="124.35"/>
    <n v="86"/>
    <n v="1"/>
    <n v="1243.5"/>
    <x v="0"/>
    <s v="High Risk"/>
    <s v="35-44"/>
    <d v="1901-12-08T00:00:00"/>
    <x v="1"/>
    <x v="1"/>
    <s v="Low Value"/>
    <x v="2"/>
    <s v="Check Data"/>
  </r>
  <r>
    <s v="CUST_8554"/>
    <n v="18"/>
    <s v="Female"/>
    <x v="7"/>
    <n v="218.18"/>
    <n v="9"/>
    <n v="356"/>
    <n v="0"/>
    <s v="Fashion"/>
    <n v="40"/>
    <d v="2020-12-01T00:00:00"/>
    <n v="33"/>
    <n v="0.16"/>
    <n v="218.18"/>
    <n v="40"/>
    <n v="1"/>
    <n v="1963.6200000000001"/>
    <x v="0"/>
    <s v="Low Risk"/>
    <s v="Under 25"/>
    <d v="1905-09-25T00:00:00"/>
    <x v="1"/>
    <x v="1"/>
    <s v="High Value"/>
    <x v="1"/>
    <s v="Check Data"/>
  </r>
  <r>
    <s v="CUST_8280"/>
    <n v="44"/>
    <s v="Male"/>
    <x v="6"/>
    <n v="153.58000000000001"/>
    <n v="10"/>
    <n v="364"/>
    <n v="0"/>
    <s v="Sports"/>
    <n v="64.8"/>
    <d v="2021-03-08T00:00:00"/>
    <n v="94"/>
    <n v="0.51"/>
    <n v="153.58000000000001"/>
    <n v="64.8"/>
    <n v="1"/>
    <n v="1535.8000000000002"/>
    <x v="0"/>
    <s v="High Risk"/>
    <s v="35-44"/>
    <d v="1905-06-20T00:00:00"/>
    <x v="2"/>
    <x v="1"/>
    <s v="High Value"/>
    <x v="3"/>
    <s v="Check Data"/>
  </r>
  <r>
    <s v="CUST_2636"/>
    <n v="33"/>
    <s v="Other"/>
    <x v="6"/>
    <m/>
    <n v="8"/>
    <n v="198"/>
    <n v="0"/>
    <s v="Beauty"/>
    <n v="98.1"/>
    <d v="2024-10-13T00:00:00"/>
    <n v="22"/>
    <n v="0.13"/>
    <n v="250"/>
    <n v="98.1"/>
    <n v="2"/>
    <n v="2000"/>
    <x v="0"/>
    <s v="Low Risk"/>
    <s v="25-34"/>
    <d v="1901-11-13T00:00:00"/>
    <x v="1"/>
    <x v="1"/>
    <s v="High Value"/>
    <x v="1"/>
    <s v="Check Data"/>
  </r>
  <r>
    <s v="CUST_4696"/>
    <n v="55"/>
    <s v="Female"/>
    <x v="1"/>
    <n v="53.22"/>
    <n v="10"/>
    <n v="240"/>
    <n v="0"/>
    <s v="Sports"/>
    <n v="19.399999999999999"/>
    <d v="2024-12-06T00:00:00"/>
    <n v="27"/>
    <n v="0.28999999999999998"/>
    <n v="53.22"/>
    <n v="19.399999999999999"/>
    <n v="2"/>
    <n v="532.20000000000005"/>
    <x v="0"/>
    <s v="Medium Risk"/>
    <s v="55+"/>
    <d v="1901-09-20T00:00:00"/>
    <x v="1"/>
    <x v="1"/>
    <s v="Low Value"/>
    <x v="0"/>
    <s v="Check Data"/>
  </r>
  <r>
    <s v="CUST_1698"/>
    <n v="24"/>
    <s v="Male"/>
    <x v="2"/>
    <n v="82.14"/>
    <n v="10"/>
    <n v="231"/>
    <n v="0"/>
    <s v="Sports"/>
    <n v="35.799999999999997"/>
    <d v="2025-05-12T00:00:00"/>
    <n v="50"/>
    <n v="0.05"/>
    <n v="82.14"/>
    <n v="35.799999999999997"/>
    <n v="3"/>
    <n v="821.4"/>
    <x v="0"/>
    <s v="Low Risk"/>
    <s v="Under 25"/>
    <d v="1901-04-16T00:00:00"/>
    <x v="0"/>
    <x v="1"/>
    <s v="Low Value"/>
    <x v="0"/>
    <s v="Check Data"/>
  </r>
  <r>
    <s v="CUST_5737"/>
    <n v="61"/>
    <s v="Male"/>
    <x v="0"/>
    <n v="168.89"/>
    <n v="8"/>
    <n v="210"/>
    <n v="0"/>
    <s v="Electronics"/>
    <n v="2.5"/>
    <d v="2024-04-25T00:00:00"/>
    <n v="77"/>
    <n v="0.26"/>
    <n v="168.89"/>
    <n v="2.5"/>
    <n v="2"/>
    <n v="1351.12"/>
    <x v="0"/>
    <s v="Medium Risk"/>
    <s v="55+"/>
    <d v="1902-05-03T00:00:00"/>
    <x v="2"/>
    <x v="1"/>
    <s v="Low Value"/>
    <x v="0"/>
    <s v="Check Data"/>
  </r>
  <r>
    <s v="CUST_1854"/>
    <n v="40"/>
    <s v="Male"/>
    <x v="0"/>
    <n v="105.91"/>
    <n v="11"/>
    <n v="51"/>
    <n v="0"/>
    <s v="Fashion"/>
    <n v="23.2"/>
    <d v="2022-08-22T00:00:00"/>
    <n v="72"/>
    <n v="0.35"/>
    <n v="105.91"/>
    <n v="23.2"/>
    <n v="1"/>
    <n v="1165.01"/>
    <x v="1"/>
    <s v="Medium Risk"/>
    <s v="35-44"/>
    <d v="1904-01-05T00:00:00"/>
    <x v="2"/>
    <x v="1"/>
    <s v="Low Value"/>
    <x v="0"/>
    <s v="Check Data"/>
  </r>
  <r>
    <s v="CUST_9164"/>
    <n v="58"/>
    <s v="Other"/>
    <x v="7"/>
    <n v="211.42"/>
    <n v="10"/>
    <n v="118"/>
    <n v="0"/>
    <s v="Fashion"/>
    <n v="77.900000000000006"/>
    <d v="2025-03-14T00:00:00"/>
    <n v="53"/>
    <n v="0.09"/>
    <n v="211.42"/>
    <n v="77.900000000000006"/>
    <n v="1"/>
    <n v="2114.1999999999998"/>
    <x v="0"/>
    <s v="Low Risk"/>
    <s v="55+"/>
    <d v="1901-06-14T00:00:00"/>
    <x v="0"/>
    <x v="1"/>
    <s v="High Value"/>
    <x v="1"/>
    <s v="Check Data"/>
  </r>
  <r>
    <s v="CUST_6855"/>
    <n v="76"/>
    <s v="Male"/>
    <x v="7"/>
    <n v="49.17"/>
    <n v="5"/>
    <n v="329"/>
    <n v="0"/>
    <s v="Beauty"/>
    <n v="65.7"/>
    <d v="2020-09-29T00:00:00"/>
    <n v="60"/>
    <n v="0.36"/>
    <n v="49.17"/>
    <n v="65.7"/>
    <n v="1"/>
    <n v="245.85000000000002"/>
    <x v="0"/>
    <s v="Medium Risk"/>
    <s v="55+"/>
    <d v="1905-11-27T00:00:00"/>
    <x v="0"/>
    <x v="1"/>
    <s v="Low Value"/>
    <x v="0"/>
    <s v="Check Data"/>
  </r>
  <r>
    <s v="CUST_8392"/>
    <n v="28"/>
    <s v="Female"/>
    <x v="5"/>
    <n v="222.22"/>
    <n v="15"/>
    <n v="214"/>
    <n v="0"/>
    <s v="Fashion"/>
    <n v="78.400000000000006"/>
    <d v="2022-03-18T00:00:00"/>
    <n v="50"/>
    <n v="0.49"/>
    <n v="222.22"/>
    <n v="78.400000000000006"/>
    <n v="3"/>
    <n v="3333.3"/>
    <x v="0"/>
    <s v="Medium Risk"/>
    <s v="25-34"/>
    <d v="1904-06-10T00:00:00"/>
    <x v="0"/>
    <x v="1"/>
    <s v="High Value"/>
    <x v="1"/>
    <s v="Check Data"/>
  </r>
  <r>
    <s v="CUST_7528"/>
    <n v="59"/>
    <s v="Male"/>
    <x v="3"/>
    <n v="55.13"/>
    <n v="9"/>
    <n v="321"/>
    <n v="0"/>
    <s v="Electronics"/>
    <n v="42.5"/>
    <d v="2020-07-10T00:00:00"/>
    <n v="66"/>
    <n v="0.24"/>
    <n v="55.13"/>
    <n v="42.5"/>
    <n v="1"/>
    <n v="496.17"/>
    <x v="0"/>
    <s v="Medium Risk"/>
    <s v="55+"/>
    <d v="1906-02-16T00:00:00"/>
    <x v="0"/>
    <x v="1"/>
    <s v="Low Value"/>
    <x v="0"/>
    <s v="Check Data"/>
  </r>
  <r>
    <s v="CUST_6249"/>
    <n v="70"/>
    <s v="Other"/>
    <x v="9"/>
    <n v="130.44999999999999"/>
    <n v="9"/>
    <n v="148"/>
    <n v="0"/>
    <s v="Beauty"/>
    <n v="73.599999999999994"/>
    <d v="2024-01-04T00:00:00"/>
    <n v="83"/>
    <n v="0.18"/>
    <n v="130.44999999999999"/>
    <n v="73.599999999999994"/>
    <n v="2"/>
    <n v="1174.05"/>
    <x v="0"/>
    <s v="Low Risk"/>
    <s v="55+"/>
    <d v="1902-08-23T00:00:00"/>
    <x v="2"/>
    <x v="1"/>
    <s v="Low Value"/>
    <x v="0"/>
    <s v="Check Data"/>
  </r>
  <r>
    <s v="CUST_6172"/>
    <n v="50"/>
    <s v="Male"/>
    <x v="0"/>
    <n v="102.11"/>
    <n v="6"/>
    <n v="175"/>
    <n v="0"/>
    <s v="Electronics"/>
    <n v="60"/>
    <d v="2024-07-27T00:00:00"/>
    <n v="24"/>
    <n v="0.28999999999999998"/>
    <n v="102.11"/>
    <n v="60"/>
    <n v="1"/>
    <n v="612.66"/>
    <x v="0"/>
    <s v="Medium Risk"/>
    <s v="45-54"/>
    <d v="1902-01-30T00:00:00"/>
    <x v="1"/>
    <x v="1"/>
    <s v="Low Value"/>
    <x v="0"/>
    <s v="Check Data"/>
  </r>
  <r>
    <s v="CUST_2707"/>
    <n v="67"/>
    <s v="Female"/>
    <x v="2"/>
    <n v="102.28"/>
    <n v="15"/>
    <n v="268"/>
    <n v="0"/>
    <s v="Electronics"/>
    <n v="32.799999999999997"/>
    <d v="2024-08-16T00:00:00"/>
    <n v="69"/>
    <n v="0.33"/>
    <n v="102.28"/>
    <n v="32.799999999999997"/>
    <n v="1"/>
    <n v="1534.2"/>
    <x v="0"/>
    <s v="Medium Risk"/>
    <s v="55+"/>
    <d v="1902-01-10T00:00:00"/>
    <x v="0"/>
    <x v="1"/>
    <s v="High Value"/>
    <x v="1"/>
    <s v="Check Data"/>
  </r>
  <r>
    <s v="CUST_6791"/>
    <n v="53"/>
    <s v="Female"/>
    <x v="1"/>
    <n v="122.19"/>
    <n v="10"/>
    <n v="319"/>
    <n v="0"/>
    <s v="Sports"/>
    <n v="41.2"/>
    <d v="2025-01-08T00:00:00"/>
    <n v="8"/>
    <n v="0.26"/>
    <n v="122.19"/>
    <n v="41.2"/>
    <n v="2"/>
    <n v="1221.9000000000001"/>
    <x v="0"/>
    <s v="Medium Risk"/>
    <s v="45-54"/>
    <d v="1901-08-18T00:00:00"/>
    <x v="1"/>
    <x v="1"/>
    <s v="Low Value"/>
    <x v="0"/>
    <s v="Check Data"/>
  </r>
  <r>
    <s v="CUST_6535"/>
    <n v="54"/>
    <s v="Female"/>
    <x v="4"/>
    <n v="15.61"/>
    <n v="11"/>
    <n v="4"/>
    <n v="0"/>
    <s v="Sports"/>
    <n v="54.1"/>
    <d v="2024-12-11T00:00:00"/>
    <n v="20"/>
    <n v="0.2"/>
    <n v="15.61"/>
    <n v="54.1"/>
    <n v="1"/>
    <n v="171.70999999999998"/>
    <x v="2"/>
    <s v="Medium Risk"/>
    <s v="45-54"/>
    <d v="1901-09-15T00:00:00"/>
    <x v="1"/>
    <x v="1"/>
    <s v="Low Value"/>
    <x v="0"/>
    <s v="Check Data"/>
  </r>
  <r>
    <s v="CUST_5931"/>
    <n v="58"/>
    <s v="Male"/>
    <x v="2"/>
    <n v="85.36"/>
    <n v="11"/>
    <n v="115"/>
    <n v="0"/>
    <s v="Sports"/>
    <n v="95.6"/>
    <d v="2022-10-29T00:00:00"/>
    <n v="99"/>
    <n v="0.13"/>
    <n v="85.36"/>
    <n v="95.6"/>
    <n v="2"/>
    <n v="938.96"/>
    <x v="0"/>
    <s v="Low Risk"/>
    <s v="55+"/>
    <d v="1903-10-29T00:00:00"/>
    <x v="2"/>
    <x v="1"/>
    <s v="Low Value"/>
    <x v="0"/>
    <s v="Check Data"/>
  </r>
  <r>
    <s v="CUST_4510"/>
    <n v="76"/>
    <s v="Male"/>
    <x v="5"/>
    <n v="55"/>
    <n v="8"/>
    <n v="202"/>
    <n v="0"/>
    <s v="Home"/>
    <m/>
    <d v="2025-01-29T00:00:00"/>
    <n v="66"/>
    <n v="0.16"/>
    <n v="55"/>
    <n v="250"/>
    <n v="2"/>
    <n v="440"/>
    <x v="0"/>
    <s v="Low Risk"/>
    <s v="55+"/>
    <d v="1901-07-28T00:00:00"/>
    <x v="0"/>
    <x v="1"/>
    <s v="Low Value"/>
    <x v="0"/>
    <s v="Check Data"/>
  </r>
  <r>
    <s v="CUST_1202"/>
    <n v="34"/>
    <s v="Male"/>
    <x v="2"/>
    <n v="89.23"/>
    <n v="9"/>
    <n v="36"/>
    <n v="0"/>
    <s v="Electronics"/>
    <m/>
    <d v="2020-10-06T00:00:00"/>
    <n v="70"/>
    <n v="0.26"/>
    <n v="89.23"/>
    <n v="250"/>
    <n v="1"/>
    <n v="803.07"/>
    <x v="1"/>
    <s v="Medium Risk"/>
    <s v="25-34"/>
    <d v="1905-11-20T00:00:00"/>
    <x v="2"/>
    <x v="1"/>
    <s v="Low Value"/>
    <x v="0"/>
    <s v="Check Data"/>
  </r>
  <r>
    <s v="CUST_5218"/>
    <n v="52"/>
    <s v="Female"/>
    <x v="4"/>
    <n v="102"/>
    <n v="14"/>
    <n v="53"/>
    <n v="0"/>
    <s v="Fashion"/>
    <m/>
    <d v="2024-11-16T00:00:00"/>
    <n v="59"/>
    <n v="0.27"/>
    <n v="102"/>
    <n v="250"/>
    <n v="2"/>
    <n v="1428"/>
    <x v="1"/>
    <s v="Medium Risk"/>
    <s v="45-54"/>
    <d v="1901-10-10T00:00:00"/>
    <x v="0"/>
    <x v="1"/>
    <s v="Low Value"/>
    <x v="0"/>
    <s v="Check Data"/>
  </r>
  <r>
    <s v="CUST_9958"/>
    <n v="65"/>
    <s v="Male"/>
    <x v="8"/>
    <n v="152.84"/>
    <n v="16"/>
    <n v="287"/>
    <n v="0"/>
    <s v="Beauty"/>
    <n v="71.7"/>
    <d v="2024-03-23T00:00:00"/>
    <n v="80"/>
    <n v="0.28999999999999998"/>
    <n v="152.84"/>
    <n v="71.7"/>
    <n v="1"/>
    <n v="2445.44"/>
    <x v="0"/>
    <s v="Medium Risk"/>
    <s v="55+"/>
    <d v="1902-06-05T00:00:00"/>
    <x v="2"/>
    <x v="1"/>
    <s v="High Value"/>
    <x v="1"/>
    <s v="Check Data"/>
  </r>
  <r>
    <s v="CUST_5389"/>
    <n v="22"/>
    <s v="Female"/>
    <x v="6"/>
    <n v="31.65"/>
    <n v="5"/>
    <n v="283"/>
    <n v="0"/>
    <s v="Home"/>
    <n v="89.5"/>
    <d v="2025-04-11T00:00:00"/>
    <n v="47"/>
    <n v="7.0000000000000007E-2"/>
    <n v="31.65"/>
    <n v="89.5"/>
    <n v="1"/>
    <n v="158.25"/>
    <x v="0"/>
    <s v="Low Risk"/>
    <s v="Under 25"/>
    <d v="1901-05-17T00:00:00"/>
    <x v="0"/>
    <x v="1"/>
    <s v="Low Value"/>
    <x v="0"/>
    <s v="Check Data"/>
  </r>
  <r>
    <s v="CUST_3327"/>
    <n v="65"/>
    <s v="Male"/>
    <x v="8"/>
    <m/>
    <n v="8"/>
    <n v="85"/>
    <n v="0"/>
    <s v="Sports"/>
    <n v="73.900000000000006"/>
    <d v="2024-11-15T00:00:00"/>
    <n v="36"/>
    <n v="0.17"/>
    <n v="250"/>
    <n v="73.900000000000006"/>
    <n v="2"/>
    <n v="2000"/>
    <x v="1"/>
    <s v="Low Risk"/>
    <s v="55+"/>
    <d v="1901-10-11T00:00:00"/>
    <x v="1"/>
    <x v="1"/>
    <s v="High Value"/>
    <x v="1"/>
    <s v="Check Data"/>
  </r>
  <r>
    <s v="CUST_9004"/>
    <n v="49"/>
    <s v="Female"/>
    <x v="9"/>
    <n v="31.75"/>
    <n v="8"/>
    <n v="44"/>
    <n v="0"/>
    <s v="Home"/>
    <n v="41.6"/>
    <d v="2021-11-25T00:00:00"/>
    <n v="2"/>
    <n v="0.16"/>
    <n v="31.75"/>
    <n v="41.6"/>
    <n v="2"/>
    <n v="254"/>
    <x v="1"/>
    <s v="Low Risk"/>
    <s v="45-54"/>
    <d v="1904-10-01T00:00:00"/>
    <x v="1"/>
    <x v="1"/>
    <s v="Low Value"/>
    <x v="0"/>
    <s v="Check Data"/>
  </r>
  <r>
    <s v="CUST_3931"/>
    <n v="20"/>
    <s v="Other"/>
    <x v="9"/>
    <n v="148.5"/>
    <n v="7"/>
    <n v="283"/>
    <n v="0"/>
    <s v="Home"/>
    <n v="72.5"/>
    <d v="2021-08-16T00:00:00"/>
    <n v="64"/>
    <n v="0.52"/>
    <n v="148.5"/>
    <n v="72.5"/>
    <n v="2"/>
    <n v="1039.5"/>
    <x v="0"/>
    <s v="High Risk"/>
    <s v="Under 25"/>
    <d v="1905-01-10T00:00:00"/>
    <x v="0"/>
    <x v="1"/>
    <s v="Low Value"/>
    <x v="2"/>
    <s v="Check Data"/>
  </r>
  <r>
    <s v="CUST_8777"/>
    <n v="69"/>
    <s v="Female"/>
    <x v="0"/>
    <n v="42.89"/>
    <n v="14"/>
    <n v="320"/>
    <n v="0"/>
    <s v="Electronics"/>
    <n v="44.4"/>
    <d v="2022-05-09T00:00:00"/>
    <n v="78"/>
    <n v="0.2"/>
    <n v="42.89"/>
    <n v="44.4"/>
    <n v="1"/>
    <n v="600.46"/>
    <x v="0"/>
    <s v="Medium Risk"/>
    <s v="55+"/>
    <d v="1904-04-19T00:00:00"/>
    <x v="2"/>
    <x v="1"/>
    <s v="Low Value"/>
    <x v="0"/>
    <s v="Check Data"/>
  </r>
  <r>
    <s v="CUST_1197"/>
    <n v="64"/>
    <s v="Male"/>
    <x v="4"/>
    <n v="84.23"/>
    <n v="8"/>
    <n v="69"/>
    <n v="0"/>
    <s v="Electronics"/>
    <n v="71.400000000000006"/>
    <d v="2021-08-26T00:00:00"/>
    <n v="38"/>
    <n v="0.48"/>
    <n v="84.23"/>
    <n v="71.400000000000006"/>
    <n v="1"/>
    <n v="673.84"/>
    <x v="1"/>
    <s v="Medium Risk"/>
    <s v="55+"/>
    <d v="1904-12-31T00:00:00"/>
    <x v="1"/>
    <x v="1"/>
    <s v="Low Value"/>
    <x v="0"/>
    <s v="Check Data"/>
  </r>
  <r>
    <s v="CUST_8125"/>
    <n v="79"/>
    <s v="Male"/>
    <x v="9"/>
    <n v="58.17"/>
    <n v="9"/>
    <n v="41"/>
    <n v="0"/>
    <s v="Fashion"/>
    <n v="78"/>
    <d v="2024-09-07T00:00:00"/>
    <n v="26"/>
    <n v="0.28000000000000003"/>
    <n v="58.17"/>
    <n v="78"/>
    <n v="1"/>
    <n v="523.53"/>
    <x v="1"/>
    <s v="Medium Risk"/>
    <s v="55+"/>
    <d v="1901-12-19T00:00:00"/>
    <x v="1"/>
    <x v="1"/>
    <s v="Low Value"/>
    <x v="0"/>
    <s v="Check Data"/>
  </r>
  <r>
    <s v="CUST_2930"/>
    <n v="52"/>
    <s v="Male"/>
    <x v="7"/>
    <n v="27.6"/>
    <n v="10"/>
    <n v="271"/>
    <n v="0"/>
    <s v="Beauty"/>
    <n v="84.3"/>
    <d v="2022-12-25T00:00:00"/>
    <n v="20"/>
    <n v="0.17"/>
    <n v="27.6"/>
    <n v="84.3"/>
    <n v="1"/>
    <n v="276"/>
    <x v="0"/>
    <s v="Low Risk"/>
    <s v="45-54"/>
    <d v="1903-09-02T00:00:00"/>
    <x v="1"/>
    <x v="1"/>
    <s v="Low Value"/>
    <x v="0"/>
    <s v="Check Data"/>
  </r>
  <r>
    <s v="CUST_7287"/>
    <n v="69"/>
    <s v="Male"/>
    <x v="0"/>
    <n v="145.31"/>
    <n v="2"/>
    <n v="140"/>
    <n v="0"/>
    <s v="Beauty"/>
    <n v="72.8"/>
    <d v="2024-11-25T00:00:00"/>
    <n v="93"/>
    <n v="0.49"/>
    <n v="145.31"/>
    <n v="72.8"/>
    <n v="2"/>
    <n v="290.62"/>
    <x v="0"/>
    <s v="Medium Risk"/>
    <s v="55+"/>
    <d v="1901-10-01T00:00:00"/>
    <x v="2"/>
    <x v="1"/>
    <s v="Low Value"/>
    <x v="0"/>
    <s v="Check Data"/>
  </r>
  <r>
    <s v="CUST_9800"/>
    <n v="31"/>
    <s v="Female"/>
    <x v="5"/>
    <n v="98.73"/>
    <n v="12"/>
    <n v="58"/>
    <n v="0"/>
    <s v="Sports"/>
    <n v="16"/>
    <d v="2023-10-08T00:00:00"/>
    <n v="4"/>
    <n v="0.23"/>
    <n v="98.73"/>
    <n v="16"/>
    <n v="2"/>
    <n v="1184.76"/>
    <x v="1"/>
    <s v="Medium Risk"/>
    <s v="25-34"/>
    <d v="1902-11-19T00:00:00"/>
    <x v="1"/>
    <x v="1"/>
    <s v="Low Value"/>
    <x v="0"/>
    <s v="Check Data"/>
  </r>
  <r>
    <s v="CUST_5282"/>
    <n v="65"/>
    <s v="Female"/>
    <x v="0"/>
    <n v="111.09"/>
    <n v="17"/>
    <n v="239"/>
    <n v="0"/>
    <s v="Fashion"/>
    <n v="93.6"/>
    <d v="2025-06-06T00:00:00"/>
    <n v="84"/>
    <n v="0.3"/>
    <n v="111.09"/>
    <n v="93.6"/>
    <n v="2"/>
    <n v="1888.53"/>
    <x v="0"/>
    <s v="Medium Risk"/>
    <s v="55+"/>
    <d v="1901-03-22T00:00:00"/>
    <x v="2"/>
    <x v="1"/>
    <s v="High Value"/>
    <x v="1"/>
    <s v="Check Data"/>
  </r>
  <r>
    <s v="CUST_3511"/>
    <n v="78"/>
    <s v="Other"/>
    <x v="8"/>
    <n v="52.81"/>
    <n v="12"/>
    <n v="46"/>
    <n v="0"/>
    <s v="Beauty"/>
    <n v="21.3"/>
    <d v="2022-02-28T00:00:00"/>
    <n v="88"/>
    <n v="0.39"/>
    <n v="52.81"/>
    <n v="21.3"/>
    <n v="1"/>
    <n v="633.72"/>
    <x v="1"/>
    <s v="Medium Risk"/>
    <s v="55+"/>
    <d v="1904-06-28T00:00:00"/>
    <x v="2"/>
    <x v="1"/>
    <s v="Low Value"/>
    <x v="0"/>
    <s v="Check Data"/>
  </r>
  <r>
    <s v="CUST_1659"/>
    <n v="78"/>
    <s v="Male"/>
    <x v="1"/>
    <n v="75.55"/>
    <n v="11"/>
    <n v="166"/>
    <n v="0"/>
    <s v="Home"/>
    <n v="35.799999999999997"/>
    <d v="2024-02-20T00:00:00"/>
    <n v="65"/>
    <n v="0.25"/>
    <n v="75.55"/>
    <n v="35.799999999999997"/>
    <n v="2"/>
    <n v="831.05"/>
    <x v="0"/>
    <s v="Medium Risk"/>
    <s v="55+"/>
    <d v="1902-07-07T00:00:00"/>
    <x v="0"/>
    <x v="1"/>
    <s v="Low Value"/>
    <x v="0"/>
    <s v="Check Data"/>
  </r>
  <r>
    <s v="CUST_3811"/>
    <n v="48"/>
    <s v="Female"/>
    <x v="7"/>
    <n v="96.48"/>
    <n v="16"/>
    <n v="109"/>
    <n v="0"/>
    <s v="Home"/>
    <n v="42.9"/>
    <d v="2024-07-11T00:00:00"/>
    <n v="89"/>
    <n v="0.16"/>
    <n v="96.48"/>
    <n v="42.9"/>
    <n v="1"/>
    <n v="1543.68"/>
    <x v="0"/>
    <s v="Low Risk"/>
    <s v="45-54"/>
    <d v="1902-02-15T00:00:00"/>
    <x v="2"/>
    <x v="1"/>
    <s v="High Value"/>
    <x v="1"/>
    <s v="Check Data"/>
  </r>
  <r>
    <s v="CUST_8098"/>
    <n v="48"/>
    <s v="Female"/>
    <x v="7"/>
    <n v="28.12"/>
    <n v="12"/>
    <n v="125"/>
    <n v="0"/>
    <s v="Beauty"/>
    <n v="71.2"/>
    <d v="2021-03-25T00:00:00"/>
    <n v="14"/>
    <n v="0.32"/>
    <n v="28.12"/>
    <n v="71.2"/>
    <n v="1"/>
    <n v="337.44"/>
    <x v="0"/>
    <s v="Medium Risk"/>
    <s v="45-54"/>
    <d v="1905-06-03T00:00:00"/>
    <x v="1"/>
    <x v="1"/>
    <s v="Low Value"/>
    <x v="0"/>
    <s v="Check Data"/>
  </r>
  <r>
    <s v="CUST_7546"/>
    <n v="34"/>
    <s v="Female"/>
    <x v="3"/>
    <n v="27.66"/>
    <n v="14"/>
    <n v="298"/>
    <n v="0"/>
    <s v="Home"/>
    <n v="70.099999999999994"/>
    <d v="2022-03-29T00:00:00"/>
    <n v="35"/>
    <n v="0.34"/>
    <n v="27.66"/>
    <n v="70.099999999999994"/>
    <n v="1"/>
    <n v="387.24"/>
    <x v="0"/>
    <s v="Medium Risk"/>
    <s v="25-34"/>
    <d v="1904-05-30T00:00:00"/>
    <x v="1"/>
    <x v="1"/>
    <s v="Low Value"/>
    <x v="0"/>
    <s v="Check Data"/>
  </r>
  <r>
    <s v="CUST_2986"/>
    <n v="77"/>
    <s v="Male"/>
    <x v="7"/>
    <n v="126.31"/>
    <n v="15"/>
    <n v="108"/>
    <n v="0"/>
    <s v="Home"/>
    <n v="96.2"/>
    <d v="2021-02-19T00:00:00"/>
    <n v="85"/>
    <n v="0.08"/>
    <n v="126.31"/>
    <n v="96.2"/>
    <n v="2"/>
    <n v="1894.65"/>
    <x v="0"/>
    <s v="Low Risk"/>
    <s v="55+"/>
    <d v="1905-07-07T00:00:00"/>
    <x v="2"/>
    <x v="1"/>
    <s v="High Value"/>
    <x v="1"/>
    <s v="Check Data"/>
  </r>
  <r>
    <s v="CUST_9338"/>
    <n v="41"/>
    <s v="Female"/>
    <x v="7"/>
    <n v="16.18"/>
    <n v="7"/>
    <n v="164"/>
    <n v="0"/>
    <s v="Sports"/>
    <n v="18.899999999999999"/>
    <d v="2023-08-02T00:00:00"/>
    <n v="52"/>
    <n v="0.48"/>
    <n v="16.18"/>
    <n v="18.899999999999999"/>
    <n v="1"/>
    <n v="113.25999999999999"/>
    <x v="0"/>
    <s v="Medium Risk"/>
    <s v="35-44"/>
    <d v="1903-01-25T00:00:00"/>
    <x v="0"/>
    <x v="1"/>
    <s v="Low Value"/>
    <x v="0"/>
    <s v="Check Data"/>
  </r>
  <r>
    <s v="CUST_3911"/>
    <n v="69"/>
    <s v="Female"/>
    <x v="8"/>
    <n v="112.24"/>
    <n v="8"/>
    <n v="258"/>
    <n v="0"/>
    <s v="Home"/>
    <m/>
    <d v="2021-09-13T00:00:00"/>
    <n v="23"/>
    <n v="0.28999999999999998"/>
    <n v="112.24"/>
    <n v="250"/>
    <n v="1"/>
    <n v="897.92"/>
    <x v="0"/>
    <s v="Medium Risk"/>
    <s v="55+"/>
    <d v="1904-12-13T00:00:00"/>
    <x v="1"/>
    <x v="1"/>
    <s v="Low Value"/>
    <x v="0"/>
    <s v="Check Data"/>
  </r>
  <r>
    <s v="CUST_2734"/>
    <n v="40"/>
    <s v="Female"/>
    <x v="2"/>
    <n v="19.14"/>
    <n v="18"/>
    <n v="75"/>
    <n v="0"/>
    <s v="Beauty"/>
    <n v="20.399999999999999"/>
    <d v="2024-01-02T00:00:00"/>
    <n v="20"/>
    <n v="0.21"/>
    <n v="19.14"/>
    <n v="20.399999999999999"/>
    <n v="1"/>
    <n v="344.52"/>
    <x v="1"/>
    <s v="Medium Risk"/>
    <s v="35-44"/>
    <d v="1902-08-25T00:00:00"/>
    <x v="1"/>
    <x v="1"/>
    <s v="Low Value"/>
    <x v="0"/>
    <s v="Check Data"/>
  </r>
  <r>
    <s v="CUST_2843"/>
    <n v="35"/>
    <s v="Other"/>
    <x v="7"/>
    <n v="131.69999999999999"/>
    <n v="14"/>
    <n v="6"/>
    <n v="0"/>
    <s v="Electronics"/>
    <n v="67.3"/>
    <d v="2022-04-03T00:00:00"/>
    <n v="90"/>
    <n v="0.38"/>
    <n v="131.69999999999999"/>
    <n v="67.3"/>
    <n v="1"/>
    <n v="1843.7999999999997"/>
    <x v="2"/>
    <s v="Medium Risk"/>
    <s v="35-44"/>
    <d v="1904-05-25T00:00:00"/>
    <x v="2"/>
    <x v="1"/>
    <s v="High Value"/>
    <x v="1"/>
    <s v="Check Data"/>
  </r>
  <r>
    <s v="CUST_9680"/>
    <n v="67"/>
    <s v="Male"/>
    <x v="1"/>
    <n v="109.97"/>
    <n v="8"/>
    <n v="185"/>
    <n v="0"/>
    <s v="Home"/>
    <m/>
    <d v="2024-01-24T00:00:00"/>
    <n v="27"/>
    <n v="0.43"/>
    <n v="109.97"/>
    <n v="250"/>
    <n v="3"/>
    <n v="879.76"/>
    <x v="0"/>
    <s v="Medium Risk"/>
    <s v="55+"/>
    <d v="1902-08-03T00:00:00"/>
    <x v="1"/>
    <x v="1"/>
    <s v="Low Value"/>
    <x v="0"/>
    <s v="Check Data"/>
  </r>
  <r>
    <s v="CUST_3976"/>
    <n v="71"/>
    <s v="Male"/>
    <x v="6"/>
    <n v="31.8"/>
    <n v="11"/>
    <n v="275"/>
    <n v="0"/>
    <s v="Beauty"/>
    <n v="86.8"/>
    <d v="2022-10-15T00:00:00"/>
    <n v="41"/>
    <n v="0.08"/>
    <n v="31.8"/>
    <n v="86.8"/>
    <n v="1"/>
    <n v="349.8"/>
    <x v="0"/>
    <s v="Low Risk"/>
    <s v="55+"/>
    <d v="1903-11-12T00:00:00"/>
    <x v="0"/>
    <x v="1"/>
    <s v="Low Value"/>
    <x v="0"/>
    <s v="Check Data"/>
  </r>
  <r>
    <s v="CUST_2959"/>
    <n v="31"/>
    <s v="Female"/>
    <x v="8"/>
    <n v="96.67"/>
    <n v="15"/>
    <n v="78"/>
    <n v="0"/>
    <s v="Home"/>
    <n v="98.3"/>
    <d v="2023-09-29T00:00:00"/>
    <n v="78"/>
    <n v="0.06"/>
    <n v="96.67"/>
    <n v="98.3"/>
    <n v="1"/>
    <n v="1450.05"/>
    <x v="1"/>
    <s v="Low Risk"/>
    <s v="25-34"/>
    <d v="1902-11-28T00:00:00"/>
    <x v="2"/>
    <x v="1"/>
    <s v="Low Value"/>
    <x v="0"/>
    <s v="Check Data"/>
  </r>
  <r>
    <s v="CUST_6759"/>
    <n v="67"/>
    <s v="Female"/>
    <x v="8"/>
    <m/>
    <n v="7"/>
    <n v="64"/>
    <n v="0"/>
    <s v="Fashion"/>
    <m/>
    <d v="2023-04-23T00:00:00"/>
    <n v="36"/>
    <n v="0.6"/>
    <n v="250"/>
    <n v="250"/>
    <n v="1"/>
    <n v="1750"/>
    <x v="1"/>
    <s v="High Risk"/>
    <s v="55+"/>
    <d v="1903-05-06T00:00:00"/>
    <x v="1"/>
    <x v="1"/>
    <s v="High Value"/>
    <x v="3"/>
    <s v="Check Data"/>
  </r>
  <r>
    <s v="CUST_7694"/>
    <n v="32"/>
    <s v="Male"/>
    <x v="2"/>
    <n v="56.13"/>
    <n v="7"/>
    <n v="114"/>
    <n v="0"/>
    <s v="Sports"/>
    <n v="73.900000000000006"/>
    <d v="2023-01-11T00:00:00"/>
    <n v="4"/>
    <n v="0.06"/>
    <n v="56.13"/>
    <n v="73.900000000000006"/>
    <n v="1"/>
    <n v="392.91"/>
    <x v="0"/>
    <s v="Low Risk"/>
    <s v="25-34"/>
    <d v="1903-08-16T00:00:00"/>
    <x v="1"/>
    <x v="1"/>
    <s v="Low Value"/>
    <x v="0"/>
    <s v="Check Data"/>
  </r>
  <r>
    <s v="CUST_3385"/>
    <n v="32"/>
    <s v="Female"/>
    <x v="3"/>
    <n v="66.489999999999995"/>
    <n v="17"/>
    <n v="201"/>
    <n v="0"/>
    <s v="Electronics"/>
    <n v="53.3"/>
    <d v="2024-04-03T00:00:00"/>
    <n v="26"/>
    <n v="0.08"/>
    <n v="66.489999999999995"/>
    <n v="53.3"/>
    <n v="2"/>
    <n v="1130.33"/>
    <x v="0"/>
    <s v="Low Risk"/>
    <s v="25-34"/>
    <d v="1902-05-25T00:00:00"/>
    <x v="1"/>
    <x v="1"/>
    <s v="Low Value"/>
    <x v="0"/>
    <s v="Check Data"/>
  </r>
  <r>
    <s v="CUST_5736"/>
    <n v="23"/>
    <s v="Other"/>
    <x v="2"/>
    <n v="61.8"/>
    <n v="10"/>
    <n v="141"/>
    <n v="0"/>
    <s v="Home"/>
    <n v="35.9"/>
    <d v="2020-10-18T00:00:00"/>
    <n v="40"/>
    <n v="0.28000000000000003"/>
    <n v="61.8"/>
    <n v="35.9"/>
    <n v="1"/>
    <n v="618"/>
    <x v="0"/>
    <s v="Medium Risk"/>
    <s v="Under 25"/>
    <d v="1905-11-08T00:00:00"/>
    <x v="0"/>
    <x v="1"/>
    <s v="Low Value"/>
    <x v="0"/>
    <s v="Check Data"/>
  </r>
  <r>
    <s v="CUST_2802"/>
    <n v="44"/>
    <s v="Other"/>
    <x v="0"/>
    <n v="52.83"/>
    <n v="14"/>
    <n v="97"/>
    <n v="0"/>
    <s v="Beauty"/>
    <n v="19.100000000000001"/>
    <d v="2022-08-15T00:00:00"/>
    <n v="80"/>
    <n v="0.14000000000000001"/>
    <n v="52.83"/>
    <n v="19.100000000000001"/>
    <n v="2"/>
    <n v="739.62"/>
    <x v="0"/>
    <s v="Low Risk"/>
    <s v="35-44"/>
    <d v="1904-01-12T00:00:00"/>
    <x v="2"/>
    <x v="1"/>
    <s v="Low Value"/>
    <x v="0"/>
    <s v="Check Data"/>
  </r>
  <r>
    <s v="CUST_9155"/>
    <n v="32"/>
    <s v="Male"/>
    <x v="6"/>
    <n v="131.28"/>
    <n v="5"/>
    <n v="304"/>
    <n v="0"/>
    <s v="Electronics"/>
    <n v="71.900000000000006"/>
    <d v="2024-10-01T00:00:00"/>
    <n v="84"/>
    <n v="0.47"/>
    <n v="131.28"/>
    <n v="71.900000000000006"/>
    <n v="2"/>
    <n v="656.4"/>
    <x v="0"/>
    <s v="Medium Risk"/>
    <s v="25-34"/>
    <d v="1901-11-25T00:00:00"/>
    <x v="2"/>
    <x v="1"/>
    <s v="Low Value"/>
    <x v="0"/>
    <s v="Check Data"/>
  </r>
  <r>
    <s v="CUST_9120"/>
    <n v="67"/>
    <s v="Female"/>
    <x v="9"/>
    <n v="131.12"/>
    <n v="10"/>
    <n v="216"/>
    <n v="0"/>
    <s v="Home"/>
    <n v="15.9"/>
    <d v="2025-01-16T00:00:00"/>
    <n v="88"/>
    <n v="0.18"/>
    <n v="131.12"/>
    <n v="15.9"/>
    <n v="3"/>
    <n v="1311.2"/>
    <x v="0"/>
    <s v="Low Risk"/>
    <s v="55+"/>
    <d v="1901-08-10T00:00:00"/>
    <x v="2"/>
    <x v="1"/>
    <s v="Low Value"/>
    <x v="0"/>
    <s v="Check Data"/>
  </r>
  <r>
    <s v="CUST_7616"/>
    <n v="53"/>
    <s v="Female"/>
    <x v="5"/>
    <n v="32.96"/>
    <n v="12"/>
    <n v="73"/>
    <n v="0"/>
    <s v="Fashion"/>
    <n v="28.1"/>
    <d v="2022-07-29T00:00:00"/>
    <n v="74"/>
    <n v="0.31"/>
    <n v="32.96"/>
    <n v="28.1"/>
    <n v="1"/>
    <n v="395.52"/>
    <x v="1"/>
    <s v="Medium Risk"/>
    <s v="45-54"/>
    <d v="1904-01-29T00:00:00"/>
    <x v="2"/>
    <x v="1"/>
    <s v="Low Value"/>
    <x v="0"/>
    <s v="Check Data"/>
  </r>
  <r>
    <s v="CUST_6534"/>
    <n v="72"/>
    <s v="Female"/>
    <x v="9"/>
    <n v="190.31"/>
    <n v="7"/>
    <n v="292"/>
    <n v="0"/>
    <s v="Beauty"/>
    <n v="92"/>
    <d v="2022-08-14T00:00:00"/>
    <n v="66"/>
    <n v="0.4"/>
    <n v="190.31"/>
    <n v="92"/>
    <n v="1"/>
    <n v="1332.17"/>
    <x v="0"/>
    <s v="Medium Risk"/>
    <s v="55+"/>
    <d v="1904-01-13T00:00:00"/>
    <x v="0"/>
    <x v="1"/>
    <s v="Low Value"/>
    <x v="0"/>
    <s v="Check Data"/>
  </r>
  <r>
    <s v="CUST_5061"/>
    <n v="25"/>
    <s v="Female"/>
    <x v="3"/>
    <n v="80.75"/>
    <n v="9"/>
    <n v="133"/>
    <n v="0"/>
    <s v="Sports"/>
    <n v="50.8"/>
    <d v="2021-01-06T00:00:00"/>
    <n v="73"/>
    <n v="0.17"/>
    <n v="80.75"/>
    <n v="50.8"/>
    <n v="1"/>
    <n v="726.75"/>
    <x v="0"/>
    <s v="Low Risk"/>
    <s v="25-34"/>
    <d v="1905-08-20T00:00:00"/>
    <x v="2"/>
    <x v="1"/>
    <s v="Low Value"/>
    <x v="0"/>
    <s v="Check Data"/>
  </r>
  <r>
    <s v="CUST_1262"/>
    <n v="32"/>
    <s v="Female"/>
    <x v="3"/>
    <n v="114.79"/>
    <n v="11"/>
    <n v="261"/>
    <n v="1"/>
    <s v="Home"/>
    <n v="85.4"/>
    <d v="2022-12-16T00:00:00"/>
    <n v="82"/>
    <n v="0.15"/>
    <n v="114.79"/>
    <n v="85.4"/>
    <n v="2"/>
    <n v="1262.69"/>
    <x v="0"/>
    <s v="Low Risk"/>
    <s v="25-34"/>
    <d v="1903-09-11T00:00:00"/>
    <x v="2"/>
    <x v="0"/>
    <s v="Low Value"/>
    <x v="0"/>
    <s v="Check Data"/>
  </r>
  <r>
    <s v="CUST_7287"/>
    <n v="20"/>
    <s v="Female"/>
    <x v="7"/>
    <n v="322.27999999999997"/>
    <n v="14"/>
    <n v="283"/>
    <n v="0"/>
    <s v="Beauty"/>
    <n v="76.8"/>
    <d v="2021-06-12T00:00:00"/>
    <n v="94"/>
    <n v="0.37"/>
    <n v="322.27999999999997"/>
    <n v="76.8"/>
    <n v="2"/>
    <n v="4511.92"/>
    <x v="0"/>
    <s v="Medium Risk"/>
    <s v="Under 25"/>
    <d v="1905-03-16T00:00:00"/>
    <x v="2"/>
    <x v="1"/>
    <s v="High Value"/>
    <x v="1"/>
    <s v="Check Data"/>
  </r>
  <r>
    <s v="CUST_9815"/>
    <n v="79"/>
    <s v="Male"/>
    <x v="2"/>
    <n v="77.2"/>
    <n v="15"/>
    <n v="101"/>
    <n v="0"/>
    <s v="Home"/>
    <n v="37.6"/>
    <d v="2023-04-10T00:00:00"/>
    <n v="3"/>
    <n v="0.05"/>
    <n v="77.2"/>
    <n v="37.6"/>
    <n v="1"/>
    <n v="1158"/>
    <x v="0"/>
    <s v="Low Risk"/>
    <s v="55+"/>
    <d v="1903-05-19T00:00:00"/>
    <x v="1"/>
    <x v="1"/>
    <s v="Low Value"/>
    <x v="0"/>
    <s v="Check Data"/>
  </r>
  <r>
    <s v="CUST_3049"/>
    <n v="64"/>
    <s v="Female"/>
    <x v="0"/>
    <m/>
    <n v="5"/>
    <n v="205"/>
    <n v="0"/>
    <s v="Sports"/>
    <n v="21.8"/>
    <d v="2021-10-17T00:00:00"/>
    <n v="64"/>
    <n v="0.27"/>
    <n v="250"/>
    <n v="21.8"/>
    <n v="1"/>
    <n v="1250"/>
    <x v="0"/>
    <s v="Medium Risk"/>
    <s v="55+"/>
    <d v="1904-11-09T00:00:00"/>
    <x v="0"/>
    <x v="1"/>
    <s v="Low Value"/>
    <x v="0"/>
    <s v="Check Data"/>
  </r>
  <r>
    <s v="CUST_6423"/>
    <n v="30"/>
    <s v="Female"/>
    <x v="7"/>
    <n v="66.97"/>
    <n v="12"/>
    <n v="140"/>
    <n v="0"/>
    <s v="Fashion"/>
    <n v="10"/>
    <d v="2024-08-05T00:00:00"/>
    <n v="29"/>
    <n v="0.13"/>
    <n v="66.97"/>
    <n v="10"/>
    <n v="2"/>
    <n v="803.64"/>
    <x v="0"/>
    <s v="Low Risk"/>
    <s v="25-34"/>
    <d v="1902-01-21T00:00:00"/>
    <x v="1"/>
    <x v="1"/>
    <s v="Low Value"/>
    <x v="0"/>
    <s v="Check Data"/>
  </r>
  <r>
    <s v="CUST_5548"/>
    <n v="58"/>
    <s v="Male"/>
    <x v="4"/>
    <n v="30.4"/>
    <n v="14"/>
    <n v="12"/>
    <n v="0"/>
    <s v="Sports"/>
    <n v="96.1"/>
    <d v="2022-10-05T00:00:00"/>
    <n v="54"/>
    <n v="0.43"/>
    <n v="30.4"/>
    <n v="96.1"/>
    <n v="1"/>
    <n v="425.59999999999997"/>
    <x v="2"/>
    <s v="Medium Risk"/>
    <s v="55+"/>
    <d v="1903-11-22T00:00:00"/>
    <x v="0"/>
    <x v="1"/>
    <s v="Low Value"/>
    <x v="0"/>
    <s v="Check Data"/>
  </r>
  <r>
    <s v="CUST_4108"/>
    <n v="51"/>
    <s v="Other"/>
    <x v="0"/>
    <m/>
    <n v="10"/>
    <n v="248"/>
    <n v="0"/>
    <s v="Sports"/>
    <n v="32.5"/>
    <d v="2023-08-25T00:00:00"/>
    <n v="7"/>
    <n v="0.35"/>
    <n v="250"/>
    <n v="32.5"/>
    <n v="1"/>
    <n v="2500"/>
    <x v="0"/>
    <s v="Medium Risk"/>
    <s v="45-54"/>
    <d v="1903-01-02T00:00:00"/>
    <x v="1"/>
    <x v="1"/>
    <s v="High Value"/>
    <x v="1"/>
    <s v="Check Data"/>
  </r>
  <r>
    <s v="CUST_8158"/>
    <n v="41"/>
    <s v="Female"/>
    <x v="3"/>
    <n v="62.79"/>
    <n v="8"/>
    <n v="122"/>
    <n v="0"/>
    <s v="Sports"/>
    <n v="67.3"/>
    <d v="2022-10-20T00:00:00"/>
    <n v="25"/>
    <n v="0.47"/>
    <n v="62.79"/>
    <n v="67.3"/>
    <n v="1"/>
    <n v="502.32"/>
    <x v="0"/>
    <s v="Medium Risk"/>
    <s v="35-44"/>
    <d v="1903-11-07T00:00:00"/>
    <x v="1"/>
    <x v="1"/>
    <s v="Low Value"/>
    <x v="0"/>
    <s v="Check Data"/>
  </r>
  <r>
    <s v="CUST_8400"/>
    <n v="57"/>
    <s v="Female"/>
    <x v="3"/>
    <n v="14.19"/>
    <n v="9"/>
    <n v="9"/>
    <n v="1"/>
    <s v="Electronics"/>
    <n v="73"/>
    <d v="2021-02-15T00:00:00"/>
    <n v="24"/>
    <n v="0.22"/>
    <n v="14.19"/>
    <n v="73"/>
    <n v="2"/>
    <n v="127.71"/>
    <x v="2"/>
    <s v="Medium Risk"/>
    <s v="55+"/>
    <d v="1905-07-11T00:00:00"/>
    <x v="1"/>
    <x v="0"/>
    <s v="Low Value"/>
    <x v="0"/>
    <s v="Check Data"/>
  </r>
  <r>
    <s v="CUST_4170"/>
    <n v="49"/>
    <s v="Male"/>
    <x v="8"/>
    <n v="47.73"/>
    <n v="15"/>
    <n v="79"/>
    <n v="0"/>
    <s v="Beauty"/>
    <n v="19.8"/>
    <d v="2022-04-03T00:00:00"/>
    <n v="43"/>
    <n v="0.4"/>
    <n v="47.73"/>
    <n v="19.8"/>
    <n v="3"/>
    <n v="715.94999999999993"/>
    <x v="1"/>
    <s v="Medium Risk"/>
    <s v="45-54"/>
    <d v="1904-05-25T00:00:00"/>
    <x v="0"/>
    <x v="1"/>
    <s v="Low Value"/>
    <x v="0"/>
    <s v="Check Data"/>
  </r>
  <r>
    <s v="CUST_3255"/>
    <n v="78"/>
    <s v="Female"/>
    <x v="4"/>
    <n v="37.92"/>
    <n v="16"/>
    <n v="166"/>
    <n v="0"/>
    <s v="Home"/>
    <n v="69.400000000000006"/>
    <d v="2024-12-24T00:00:00"/>
    <n v="6"/>
    <n v="0.33"/>
    <n v="37.92"/>
    <n v="69.400000000000006"/>
    <n v="2"/>
    <n v="606.72"/>
    <x v="0"/>
    <s v="Medium Risk"/>
    <s v="55+"/>
    <d v="1901-09-02T00:00:00"/>
    <x v="1"/>
    <x v="1"/>
    <s v="Low Value"/>
    <x v="0"/>
    <s v="Check Data"/>
  </r>
  <r>
    <s v="CUST_2154"/>
    <n v="49"/>
    <s v="Male"/>
    <x v="7"/>
    <n v="60.03"/>
    <n v="9"/>
    <n v="98"/>
    <n v="0"/>
    <s v="Fashion"/>
    <n v="0.9"/>
    <d v="2025-03-09T00:00:00"/>
    <n v="15"/>
    <n v="0.23"/>
    <n v="60.03"/>
    <n v="0.9"/>
    <n v="1"/>
    <n v="540.27"/>
    <x v="0"/>
    <s v="Medium Risk"/>
    <s v="45-54"/>
    <d v="1901-06-19T00:00:00"/>
    <x v="1"/>
    <x v="1"/>
    <s v="Low Value"/>
    <x v="0"/>
    <s v="Valid"/>
  </r>
  <r>
    <s v="CUST_5499"/>
    <n v="47"/>
    <s v="Male"/>
    <x v="3"/>
    <n v="38.5"/>
    <n v="15"/>
    <n v="206"/>
    <n v="0"/>
    <s v="Home"/>
    <n v="41.8"/>
    <d v="2023-02-16T00:00:00"/>
    <n v="79"/>
    <n v="0.46"/>
    <n v="38.5"/>
    <n v="41.8"/>
    <n v="1"/>
    <n v="577.5"/>
    <x v="0"/>
    <s v="Medium Risk"/>
    <s v="45-54"/>
    <d v="1903-07-11T00:00:00"/>
    <x v="2"/>
    <x v="1"/>
    <s v="Low Value"/>
    <x v="0"/>
    <s v="Check Data"/>
  </r>
  <r>
    <s v="CUST_7295"/>
    <n v="69"/>
    <s v="Female"/>
    <x v="4"/>
    <n v="158.74"/>
    <n v="11"/>
    <n v="150"/>
    <n v="0"/>
    <s v="Electronics"/>
    <n v="35"/>
    <d v="2024-06-02T00:00:00"/>
    <n v="40"/>
    <n v="0.28000000000000003"/>
    <n v="158.74"/>
    <n v="35"/>
    <n v="3"/>
    <n v="1746.14"/>
    <x v="0"/>
    <s v="Medium Risk"/>
    <s v="55+"/>
    <d v="1902-03-26T00:00:00"/>
    <x v="0"/>
    <x v="1"/>
    <s v="High Value"/>
    <x v="1"/>
    <s v="Check Data"/>
  </r>
  <r>
    <s v="CUST_7197"/>
    <n v="66"/>
    <s v="Male"/>
    <x v="6"/>
    <n v="69.45"/>
    <n v="10"/>
    <n v="36"/>
    <n v="0"/>
    <s v="Fashion"/>
    <n v="93.3"/>
    <d v="2021-11-08T00:00:00"/>
    <n v="91"/>
    <n v="0.28000000000000003"/>
    <n v="69.45"/>
    <n v="93.3"/>
    <n v="2"/>
    <n v="694.5"/>
    <x v="1"/>
    <s v="Medium Risk"/>
    <s v="55+"/>
    <d v="1904-10-18T00:00:00"/>
    <x v="2"/>
    <x v="1"/>
    <s v="Low Value"/>
    <x v="0"/>
    <s v="Check Data"/>
  </r>
  <r>
    <s v="CUST_2648"/>
    <n v="30"/>
    <s v="Female"/>
    <x v="5"/>
    <n v="45.46"/>
    <n v="8"/>
    <n v="263"/>
    <n v="0"/>
    <s v="Electronics"/>
    <n v="98.6"/>
    <d v="2021-07-27T00:00:00"/>
    <n v="61"/>
    <n v="0.08"/>
    <n v="45.46"/>
    <n v="98.6"/>
    <n v="1"/>
    <n v="363.68"/>
    <x v="0"/>
    <s v="Low Risk"/>
    <s v="25-34"/>
    <d v="1905-01-30T00:00:00"/>
    <x v="0"/>
    <x v="1"/>
    <s v="Low Value"/>
    <x v="0"/>
    <s v="Check Data"/>
  </r>
  <r>
    <s v="CUST_6539"/>
    <n v="18"/>
    <s v="Male"/>
    <x v="2"/>
    <n v="167.25"/>
    <n v="15"/>
    <n v="341"/>
    <n v="0"/>
    <s v="Home"/>
    <n v="28.8"/>
    <d v="2022-11-06T00:00:00"/>
    <n v="21"/>
    <n v="0.03"/>
    <n v="167.25"/>
    <n v="28.8"/>
    <n v="2"/>
    <n v="2508.75"/>
    <x v="0"/>
    <s v="Low Risk"/>
    <s v="Under 25"/>
    <d v="1903-10-21T00:00:00"/>
    <x v="1"/>
    <x v="1"/>
    <s v="High Value"/>
    <x v="1"/>
    <s v="Check Data"/>
  </r>
  <r>
    <s v="CUST_5199"/>
    <n v="51"/>
    <s v="Male"/>
    <x v="3"/>
    <n v="119.76"/>
    <n v="14"/>
    <n v="4"/>
    <n v="0"/>
    <s v="Fashion"/>
    <n v="61"/>
    <d v="2020-08-23T00:00:00"/>
    <n v="58"/>
    <n v="0.45"/>
    <n v="119.76"/>
    <n v="61"/>
    <n v="2"/>
    <n v="1676.64"/>
    <x v="2"/>
    <s v="Medium Risk"/>
    <s v="45-54"/>
    <d v="1906-01-03T00:00:00"/>
    <x v="0"/>
    <x v="1"/>
    <s v="High Value"/>
    <x v="1"/>
    <s v="Check Data"/>
  </r>
  <r>
    <s v="CUST_9445"/>
    <n v="79"/>
    <s v="Male"/>
    <x v="6"/>
    <n v="58.5"/>
    <n v="20"/>
    <n v="225"/>
    <n v="0"/>
    <s v="Home"/>
    <n v="74.5"/>
    <d v="2025-06-12T00:00:00"/>
    <n v="96"/>
    <n v="0.3"/>
    <n v="58.5"/>
    <n v="74.5"/>
    <n v="2"/>
    <n v="1170"/>
    <x v="0"/>
    <s v="Medium Risk"/>
    <s v="55+"/>
    <d v="1901-03-16T00:00:00"/>
    <x v="2"/>
    <x v="1"/>
    <s v="Low Value"/>
    <x v="0"/>
    <s v="Check Data"/>
  </r>
  <r>
    <s v="CUST_3557"/>
    <n v="32"/>
    <s v="Other"/>
    <x v="0"/>
    <n v="35.83"/>
    <n v="11"/>
    <n v="26"/>
    <n v="0"/>
    <s v="Beauty"/>
    <n v="19.100000000000001"/>
    <d v="2022-08-25T00:00:00"/>
    <n v="32"/>
    <n v="0.42"/>
    <n v="35.83"/>
    <n v="19.100000000000001"/>
    <n v="1"/>
    <n v="394.13"/>
    <x v="2"/>
    <s v="Medium Risk"/>
    <s v="25-34"/>
    <d v="1904-01-02T00:00:00"/>
    <x v="1"/>
    <x v="1"/>
    <s v="Low Value"/>
    <x v="0"/>
    <s v="Check Data"/>
  </r>
  <r>
    <s v="CUST_6592"/>
    <n v="61"/>
    <s v="Female"/>
    <x v="2"/>
    <n v="216.57"/>
    <n v="13"/>
    <n v="123"/>
    <n v="0"/>
    <s v="Electronics"/>
    <n v="68.7"/>
    <d v="2022-09-08T00:00:00"/>
    <n v="12"/>
    <n v="0.41"/>
    <n v="216.57"/>
    <n v="68.7"/>
    <n v="4"/>
    <n v="2815.41"/>
    <x v="0"/>
    <s v="Medium Risk"/>
    <s v="55+"/>
    <d v="1903-12-19T00:00:00"/>
    <x v="1"/>
    <x v="1"/>
    <s v="High Value"/>
    <x v="1"/>
    <s v="Check Data"/>
  </r>
  <r>
    <s v="CUST_1098"/>
    <n v="31"/>
    <s v="Female"/>
    <x v="4"/>
    <n v="70.17"/>
    <n v="9"/>
    <n v="298"/>
    <n v="0"/>
    <s v="Beauty"/>
    <n v="25.8"/>
    <d v="2020-11-09T00:00:00"/>
    <n v="9"/>
    <n v="0.22"/>
    <n v="70.17"/>
    <n v="25.8"/>
    <n v="1"/>
    <n v="631.53"/>
    <x v="0"/>
    <s v="Medium Risk"/>
    <s v="25-34"/>
    <d v="1905-10-17T00:00:00"/>
    <x v="1"/>
    <x v="1"/>
    <s v="Low Value"/>
    <x v="0"/>
    <s v="Check Data"/>
  </r>
  <r>
    <s v="CUST_3200"/>
    <n v="74"/>
    <s v="Male"/>
    <x v="2"/>
    <n v="124.26"/>
    <n v="8"/>
    <n v="34"/>
    <n v="0"/>
    <s v="Beauty"/>
    <n v="16.899999999999999"/>
    <d v="2023-09-24T00:00:00"/>
    <n v="20"/>
    <n v="0.16"/>
    <n v="124.26"/>
    <n v="16.899999999999999"/>
    <n v="1"/>
    <n v="994.08"/>
    <x v="1"/>
    <s v="Low Risk"/>
    <s v="55+"/>
    <d v="1902-12-03T00:00:00"/>
    <x v="1"/>
    <x v="1"/>
    <s v="Low Value"/>
    <x v="0"/>
    <s v="Check Data"/>
  </r>
  <r>
    <s v="CUST_3961"/>
    <n v="46"/>
    <s v="Male"/>
    <x v="9"/>
    <n v="148.82"/>
    <n v="9"/>
    <n v="236"/>
    <n v="0"/>
    <s v="Home"/>
    <n v="85.1"/>
    <d v="2023-01-25T00:00:00"/>
    <n v="15"/>
    <n v="0.22"/>
    <n v="148.82"/>
    <n v="85.1"/>
    <n v="2"/>
    <n v="1339.3799999999999"/>
    <x v="0"/>
    <s v="Medium Risk"/>
    <s v="45-54"/>
    <d v="1903-08-02T00:00:00"/>
    <x v="1"/>
    <x v="1"/>
    <s v="Low Value"/>
    <x v="0"/>
    <s v="Check Data"/>
  </r>
  <r>
    <s v="CUST_5973"/>
    <n v="51"/>
    <s v="Other"/>
    <x v="8"/>
    <n v="352.1"/>
    <n v="5"/>
    <n v="310"/>
    <n v="0"/>
    <s v="Home"/>
    <n v="50.2"/>
    <d v="2022-07-13T00:00:00"/>
    <n v="77"/>
    <n v="0.49"/>
    <n v="352.1"/>
    <n v="50.2"/>
    <n v="1"/>
    <n v="1760.5"/>
    <x v="0"/>
    <s v="Medium Risk"/>
    <s v="45-54"/>
    <d v="1904-02-14T00:00:00"/>
    <x v="2"/>
    <x v="1"/>
    <s v="High Value"/>
    <x v="1"/>
    <s v="Check Data"/>
  </r>
  <r>
    <s v="CUST_5433"/>
    <n v="35"/>
    <s v="Male"/>
    <x v="4"/>
    <n v="67.23"/>
    <n v="14"/>
    <n v="316"/>
    <n v="0"/>
    <s v="Sports"/>
    <n v="29.7"/>
    <d v="2021-08-16T00:00:00"/>
    <n v="8"/>
    <n v="0.13"/>
    <n v="67.23"/>
    <n v="29.7"/>
    <n v="1"/>
    <n v="941.22"/>
    <x v="0"/>
    <s v="Low Risk"/>
    <s v="35-44"/>
    <d v="1905-01-10T00:00:00"/>
    <x v="1"/>
    <x v="1"/>
    <s v="Low Value"/>
    <x v="0"/>
    <s v="Check Data"/>
  </r>
  <r>
    <s v="CUST_3869"/>
    <n v="71"/>
    <s v="Male"/>
    <x v="6"/>
    <n v="61.31"/>
    <n v="11"/>
    <n v="302"/>
    <n v="0"/>
    <s v="Sports"/>
    <n v="40.5"/>
    <d v="2024-04-25T00:00:00"/>
    <n v="21"/>
    <n v="0.28000000000000003"/>
    <n v="61.31"/>
    <n v="40.5"/>
    <n v="1"/>
    <n v="674.41000000000008"/>
    <x v="0"/>
    <s v="Medium Risk"/>
    <s v="55+"/>
    <d v="1902-05-03T00:00:00"/>
    <x v="1"/>
    <x v="1"/>
    <s v="Low Value"/>
    <x v="0"/>
    <s v="Check Data"/>
  </r>
  <r>
    <s v="CUST_1956"/>
    <n v="24"/>
    <s v="Female"/>
    <x v="3"/>
    <m/>
    <n v="6"/>
    <n v="101"/>
    <n v="0"/>
    <s v="Fashion"/>
    <n v="41.3"/>
    <d v="2020-08-09T00:00:00"/>
    <n v="45"/>
    <n v="0.26"/>
    <n v="250"/>
    <n v="41.3"/>
    <n v="4"/>
    <n v="1500"/>
    <x v="0"/>
    <s v="Medium Risk"/>
    <s v="Under 25"/>
    <d v="1906-01-17T00:00:00"/>
    <x v="0"/>
    <x v="1"/>
    <s v="Low Value"/>
    <x v="0"/>
    <s v="Check Data"/>
  </r>
  <r>
    <s v="CUST_9352"/>
    <n v="46"/>
    <s v="Male"/>
    <x v="4"/>
    <m/>
    <n v="10"/>
    <n v="76"/>
    <n v="0"/>
    <s v="Home"/>
    <n v="77"/>
    <d v="2021-02-12T00:00:00"/>
    <n v="89"/>
    <n v="0.54"/>
    <n v="250"/>
    <n v="77"/>
    <n v="1"/>
    <n v="2500"/>
    <x v="1"/>
    <s v="High Risk"/>
    <s v="45-54"/>
    <d v="1905-07-14T00:00:00"/>
    <x v="2"/>
    <x v="1"/>
    <s v="High Value"/>
    <x v="3"/>
    <s v="Check Data"/>
  </r>
  <r>
    <s v="CUST_6699"/>
    <n v="72"/>
    <s v="Female"/>
    <x v="1"/>
    <n v="144.02000000000001"/>
    <n v="17"/>
    <n v="311"/>
    <n v="0"/>
    <s v="Electronics"/>
    <n v="88.7"/>
    <d v="2021-12-04T00:00:00"/>
    <n v="99"/>
    <n v="0.16"/>
    <n v="144.02000000000001"/>
    <n v="88.7"/>
    <n v="3"/>
    <n v="2448.34"/>
    <x v="0"/>
    <s v="Low Risk"/>
    <s v="55+"/>
    <d v="1904-09-22T00:00:00"/>
    <x v="2"/>
    <x v="1"/>
    <s v="High Value"/>
    <x v="1"/>
    <s v="Check Data"/>
  </r>
  <r>
    <s v="CUST_7944"/>
    <n v="48"/>
    <s v="Female"/>
    <x v="9"/>
    <n v="39.659999999999997"/>
    <n v="11"/>
    <n v="81"/>
    <n v="0"/>
    <s v="Home"/>
    <n v="47.6"/>
    <d v="2024-08-11T00:00:00"/>
    <n v="40"/>
    <n v="0.39"/>
    <n v="39.659999999999997"/>
    <n v="47.6"/>
    <n v="1"/>
    <n v="436.26"/>
    <x v="1"/>
    <s v="Medium Risk"/>
    <s v="45-54"/>
    <d v="1902-01-15T00:00:00"/>
    <x v="0"/>
    <x v="1"/>
    <s v="Low Value"/>
    <x v="0"/>
    <s v="Check Data"/>
  </r>
  <r>
    <s v="CUST_5493"/>
    <n v="78"/>
    <s v="Male"/>
    <x v="6"/>
    <n v="121.75"/>
    <n v="12"/>
    <n v="145"/>
    <n v="0"/>
    <s v="Home"/>
    <n v="32.299999999999997"/>
    <d v="2021-01-07T00:00:00"/>
    <n v="94"/>
    <n v="0.4"/>
    <n v="121.75"/>
    <n v="32.299999999999997"/>
    <n v="3"/>
    <n v="1461"/>
    <x v="0"/>
    <s v="Medium Risk"/>
    <s v="55+"/>
    <d v="1905-08-19T00:00:00"/>
    <x v="2"/>
    <x v="1"/>
    <s v="Low Value"/>
    <x v="0"/>
    <s v="Check Data"/>
  </r>
  <r>
    <s v="CUST_5911"/>
    <n v="42"/>
    <s v="Male"/>
    <x v="0"/>
    <n v="65.19"/>
    <n v="12"/>
    <n v="192"/>
    <n v="0"/>
    <s v="Beauty"/>
    <n v="72.7"/>
    <d v="2021-04-02T00:00:00"/>
    <n v="95"/>
    <n v="0.45"/>
    <n v="65.19"/>
    <n v="72.7"/>
    <n v="1"/>
    <n v="782.28"/>
    <x v="0"/>
    <s v="Medium Risk"/>
    <s v="35-44"/>
    <d v="1905-05-26T00:00:00"/>
    <x v="2"/>
    <x v="1"/>
    <s v="Low Value"/>
    <x v="0"/>
    <s v="Check Data"/>
  </r>
  <r>
    <s v="CUST_4987"/>
    <n v="55"/>
    <s v="Male"/>
    <x v="1"/>
    <n v="94.53"/>
    <n v="13"/>
    <n v="223"/>
    <n v="0"/>
    <s v="Beauty"/>
    <n v="90.5"/>
    <d v="2024-04-12T00:00:00"/>
    <n v="6"/>
    <n v="0.19"/>
    <n v="94.53"/>
    <n v="90.5"/>
    <n v="1"/>
    <n v="1228.8900000000001"/>
    <x v="0"/>
    <s v="Low Risk"/>
    <s v="55+"/>
    <d v="1902-05-16T00:00:00"/>
    <x v="1"/>
    <x v="1"/>
    <s v="Low Value"/>
    <x v="0"/>
    <s v="Check Data"/>
  </r>
  <r>
    <s v="CUST_7015"/>
    <n v="31"/>
    <s v="Female"/>
    <x v="4"/>
    <n v="219.13"/>
    <n v="12"/>
    <n v="52"/>
    <n v="0"/>
    <s v="Sports"/>
    <n v="11.4"/>
    <d v="2023-07-26T00:00:00"/>
    <n v="11"/>
    <n v="0.28000000000000003"/>
    <n v="219.13"/>
    <n v="11.4"/>
    <n v="1"/>
    <n v="2629.56"/>
    <x v="1"/>
    <s v="Medium Risk"/>
    <s v="25-34"/>
    <d v="1903-02-01T00:00:00"/>
    <x v="1"/>
    <x v="1"/>
    <s v="High Value"/>
    <x v="1"/>
    <s v="Check Data"/>
  </r>
  <r>
    <s v="CUST_2218"/>
    <n v="25"/>
    <s v="Female"/>
    <x v="8"/>
    <n v="144.27000000000001"/>
    <n v="14"/>
    <n v="344"/>
    <n v="0"/>
    <s v="Fashion"/>
    <n v="79.7"/>
    <d v="2024-04-02T00:00:00"/>
    <n v="64"/>
    <n v="0.26"/>
    <n v="144.27000000000001"/>
    <n v="79.7"/>
    <n v="2"/>
    <n v="2019.7800000000002"/>
    <x v="0"/>
    <s v="Medium Risk"/>
    <s v="25-34"/>
    <d v="1902-05-26T00:00:00"/>
    <x v="0"/>
    <x v="1"/>
    <s v="High Value"/>
    <x v="1"/>
    <s v="Check Data"/>
  </r>
  <r>
    <s v="CUST_5496"/>
    <n v="44"/>
    <s v="Male"/>
    <x v="1"/>
    <n v="208.46"/>
    <n v="9"/>
    <n v="84"/>
    <n v="0"/>
    <s v="Fashion"/>
    <n v="55.7"/>
    <d v="2025-06-17T00:00:00"/>
    <n v="42"/>
    <n v="0.5"/>
    <n v="208.46"/>
    <n v="55.7"/>
    <n v="1"/>
    <n v="1876.14"/>
    <x v="1"/>
    <s v="High Risk"/>
    <s v="35-44"/>
    <d v="1901-03-11T00:00:00"/>
    <x v="0"/>
    <x v="1"/>
    <s v="High Value"/>
    <x v="3"/>
    <s v="Check Data"/>
  </r>
  <r>
    <s v="CUST_5735"/>
    <n v="71"/>
    <s v="Male"/>
    <x v="2"/>
    <n v="66.569999999999993"/>
    <n v="11"/>
    <n v="128"/>
    <n v="0"/>
    <s v="Home"/>
    <n v="86.8"/>
    <d v="2024-12-23T00:00:00"/>
    <n v="59"/>
    <n v="0.2"/>
    <n v="66.569999999999993"/>
    <n v="86.8"/>
    <n v="2"/>
    <n v="732.27"/>
    <x v="0"/>
    <s v="Medium Risk"/>
    <s v="55+"/>
    <d v="1901-09-03T00:00:00"/>
    <x v="0"/>
    <x v="1"/>
    <s v="Low Value"/>
    <x v="0"/>
    <s v="Check Data"/>
  </r>
  <r>
    <s v="CUST_5555"/>
    <n v="19"/>
    <s v="Female"/>
    <x v="4"/>
    <n v="230.77"/>
    <n v="5"/>
    <n v="210"/>
    <n v="0"/>
    <s v="Electronics"/>
    <n v="51.4"/>
    <d v="2022-01-21T00:00:00"/>
    <n v="8"/>
    <n v="0.11"/>
    <n v="230.77"/>
    <n v="51.4"/>
    <n v="3"/>
    <n v="1153.8500000000001"/>
    <x v="0"/>
    <s v="Low Risk"/>
    <s v="Under 25"/>
    <d v="1904-08-05T00:00:00"/>
    <x v="1"/>
    <x v="1"/>
    <s v="Low Value"/>
    <x v="0"/>
    <s v="Check Data"/>
  </r>
  <r>
    <s v="CUST_9050"/>
    <n v="34"/>
    <s v="Female"/>
    <x v="6"/>
    <n v="165.18"/>
    <n v="12"/>
    <n v="351"/>
    <n v="0"/>
    <s v="Beauty"/>
    <n v="86.3"/>
    <d v="2022-03-07T00:00:00"/>
    <n v="72"/>
    <n v="0.51"/>
    <n v="165.18"/>
    <n v="86.3"/>
    <n v="1"/>
    <n v="1982.16"/>
    <x v="0"/>
    <s v="High Risk"/>
    <s v="25-34"/>
    <d v="1904-06-21T00:00:00"/>
    <x v="2"/>
    <x v="1"/>
    <s v="High Value"/>
    <x v="3"/>
    <s v="Check Data"/>
  </r>
  <r>
    <s v="CUST_4446"/>
    <n v="54"/>
    <s v="Male"/>
    <x v="4"/>
    <n v="92.56"/>
    <n v="12"/>
    <n v="263"/>
    <n v="0"/>
    <s v="Electronics"/>
    <n v="55.4"/>
    <d v="2023-11-30T00:00:00"/>
    <n v="55"/>
    <n v="0.43"/>
    <n v="92.56"/>
    <n v="55.4"/>
    <n v="1"/>
    <n v="1110.72"/>
    <x v="0"/>
    <s v="Medium Risk"/>
    <s v="45-54"/>
    <d v="1902-09-27T00:00:00"/>
    <x v="0"/>
    <x v="1"/>
    <s v="Low Value"/>
    <x v="0"/>
    <s v="Check Data"/>
  </r>
  <r>
    <s v="CUST_2045"/>
    <n v="31"/>
    <s v="Male"/>
    <x v="8"/>
    <n v="216.55"/>
    <n v="13"/>
    <n v="182"/>
    <n v="0"/>
    <s v="Beauty"/>
    <n v="14.5"/>
    <d v="2024-01-02T00:00:00"/>
    <n v="39"/>
    <n v="0.44"/>
    <n v="216.55"/>
    <n v="14.5"/>
    <n v="1"/>
    <n v="2815.15"/>
    <x v="0"/>
    <s v="Medium Risk"/>
    <s v="25-34"/>
    <d v="1902-08-25T00:00:00"/>
    <x v="1"/>
    <x v="1"/>
    <s v="High Value"/>
    <x v="1"/>
    <s v="Check Data"/>
  </r>
  <r>
    <s v="CUST_7893"/>
    <n v="42"/>
    <s v="Male"/>
    <x v="5"/>
    <n v="120.2"/>
    <n v="10"/>
    <n v="271"/>
    <n v="0"/>
    <s v="Home"/>
    <n v="0.5"/>
    <d v="2022-04-02T00:00:00"/>
    <n v="51"/>
    <n v="0.46"/>
    <n v="120.2"/>
    <n v="0.5"/>
    <n v="2"/>
    <n v="1202"/>
    <x v="0"/>
    <s v="Medium Risk"/>
    <s v="35-44"/>
    <d v="1904-05-26T00:00:00"/>
    <x v="0"/>
    <x v="1"/>
    <s v="Low Value"/>
    <x v="0"/>
    <s v="Valid"/>
  </r>
  <r>
    <s v="CUST_2693"/>
    <n v="73"/>
    <s v="Female"/>
    <x v="2"/>
    <n v="71.28"/>
    <n v="10"/>
    <n v="226"/>
    <n v="0"/>
    <s v="Fashion"/>
    <n v="62"/>
    <d v="2022-11-12T00:00:00"/>
    <n v="55"/>
    <n v="0.46"/>
    <n v="71.28"/>
    <n v="62"/>
    <n v="2"/>
    <n v="712.8"/>
    <x v="0"/>
    <s v="Medium Risk"/>
    <s v="55+"/>
    <d v="1903-10-15T00:00:00"/>
    <x v="0"/>
    <x v="1"/>
    <s v="Low Value"/>
    <x v="0"/>
    <s v="Check Data"/>
  </r>
  <r>
    <s v="CUST_4436"/>
    <n v="47"/>
    <s v="Other"/>
    <x v="3"/>
    <n v="67.91"/>
    <n v="9"/>
    <n v="321"/>
    <n v="0"/>
    <s v="Home"/>
    <n v="59.2"/>
    <d v="2024-12-31T00:00:00"/>
    <n v="76"/>
    <n v="0.14000000000000001"/>
    <n v="67.91"/>
    <n v="59.2"/>
    <n v="1"/>
    <n v="611.18999999999994"/>
    <x v="0"/>
    <s v="Low Risk"/>
    <s v="45-54"/>
    <d v="1901-08-26T00:00:00"/>
    <x v="2"/>
    <x v="1"/>
    <s v="Low Value"/>
    <x v="0"/>
    <s v="Check Data"/>
  </r>
  <r>
    <s v="CUST_9754"/>
    <n v="46"/>
    <s v="Male"/>
    <x v="4"/>
    <n v="109.3"/>
    <n v="11"/>
    <n v="11"/>
    <n v="0"/>
    <s v="Beauty"/>
    <n v="21"/>
    <d v="2020-12-15T00:00:00"/>
    <n v="3"/>
    <n v="0.15"/>
    <n v="109.3"/>
    <n v="21"/>
    <n v="2"/>
    <n v="1202.3"/>
    <x v="2"/>
    <s v="Low Risk"/>
    <s v="45-54"/>
    <d v="1905-09-11T00:00:00"/>
    <x v="1"/>
    <x v="1"/>
    <s v="Low Value"/>
    <x v="0"/>
    <s v="Check Data"/>
  </r>
  <r>
    <s v="CUST_6895"/>
    <n v="37"/>
    <s v="Female"/>
    <x v="8"/>
    <n v="130.07"/>
    <n v="11"/>
    <n v="92"/>
    <n v="0"/>
    <s v="Fashion"/>
    <n v="85.1"/>
    <d v="2024-10-17T00:00:00"/>
    <n v="43"/>
    <n v="0.42"/>
    <n v="130.07"/>
    <n v="85.1"/>
    <n v="3"/>
    <n v="1430.77"/>
    <x v="0"/>
    <s v="Medium Risk"/>
    <s v="35-44"/>
    <d v="1901-11-09T00:00:00"/>
    <x v="0"/>
    <x v="1"/>
    <s v="Low Value"/>
    <x v="0"/>
    <s v="Check Data"/>
  </r>
  <r>
    <s v="CUST_4354"/>
    <n v="38"/>
    <s v="Male"/>
    <x v="1"/>
    <n v="150.91"/>
    <n v="10"/>
    <n v="329"/>
    <n v="0"/>
    <s v="Electronics"/>
    <n v="86.8"/>
    <d v="2020-10-07T00:00:00"/>
    <n v="45"/>
    <n v="0.43"/>
    <n v="150.91"/>
    <n v="86.8"/>
    <n v="2"/>
    <n v="1509.1"/>
    <x v="0"/>
    <s v="Medium Risk"/>
    <s v="35-44"/>
    <d v="1905-11-19T00:00:00"/>
    <x v="0"/>
    <x v="1"/>
    <s v="Low Value"/>
    <x v="0"/>
    <s v="Check Data"/>
  </r>
  <r>
    <s v="CUST_1225"/>
    <n v="78"/>
    <s v="Male"/>
    <x v="1"/>
    <n v="43.4"/>
    <n v="13"/>
    <n v="189"/>
    <n v="0"/>
    <s v="Electronics"/>
    <n v="80.400000000000006"/>
    <d v="2023-11-01T00:00:00"/>
    <n v="80"/>
    <n v="0.59"/>
    <n v="43.4"/>
    <n v="80.400000000000006"/>
    <n v="1"/>
    <n v="564.19999999999993"/>
    <x v="0"/>
    <s v="High Risk"/>
    <s v="55+"/>
    <d v="1902-10-26T00:00:00"/>
    <x v="2"/>
    <x v="1"/>
    <s v="Low Value"/>
    <x v="2"/>
    <s v="Check Data"/>
  </r>
  <r>
    <s v="CUST_5893"/>
    <n v="70"/>
    <s v="Male"/>
    <x v="6"/>
    <n v="107.58"/>
    <n v="8"/>
    <n v="85"/>
    <n v="0"/>
    <s v="Sports"/>
    <n v="93.7"/>
    <d v="2020-07-22T00:00:00"/>
    <n v="91"/>
    <n v="0.25"/>
    <n v="107.58"/>
    <n v="93.7"/>
    <n v="1"/>
    <n v="860.64"/>
    <x v="1"/>
    <s v="Medium Risk"/>
    <s v="55+"/>
    <d v="1906-02-04T00:00:00"/>
    <x v="2"/>
    <x v="1"/>
    <s v="Low Value"/>
    <x v="0"/>
    <s v="Check Data"/>
  </r>
  <r>
    <s v="CUST_8022"/>
    <n v="39"/>
    <s v="Female"/>
    <x v="2"/>
    <n v="69.400000000000006"/>
    <n v="9"/>
    <n v="353"/>
    <n v="0"/>
    <s v="Electronics"/>
    <n v="50.7"/>
    <d v="2024-11-11T00:00:00"/>
    <n v="16"/>
    <n v="0.16"/>
    <n v="69.400000000000006"/>
    <n v="50.7"/>
    <n v="1"/>
    <n v="624.6"/>
    <x v="0"/>
    <s v="Low Risk"/>
    <s v="35-44"/>
    <d v="1901-10-15T00:00:00"/>
    <x v="1"/>
    <x v="1"/>
    <s v="Low Value"/>
    <x v="0"/>
    <s v="Check Data"/>
  </r>
  <r>
    <s v="CUST_6600"/>
    <n v="52"/>
    <s v="Female"/>
    <x v="1"/>
    <m/>
    <n v="7"/>
    <n v="276"/>
    <n v="0"/>
    <s v="Sports"/>
    <n v="70.2"/>
    <d v="2024-02-01T00:00:00"/>
    <n v="5"/>
    <n v="0.21"/>
    <n v="250"/>
    <n v="70.2"/>
    <n v="1"/>
    <n v="1750"/>
    <x v="0"/>
    <s v="Medium Risk"/>
    <s v="45-54"/>
    <d v="1902-07-26T00:00:00"/>
    <x v="1"/>
    <x v="1"/>
    <s v="High Value"/>
    <x v="1"/>
    <s v="Check Data"/>
  </r>
  <r>
    <s v="CUST_8996"/>
    <n v="54"/>
    <s v="Female"/>
    <x v="3"/>
    <n v="43.46"/>
    <n v="11"/>
    <n v="292"/>
    <n v="0"/>
    <s v="Fashion"/>
    <n v="90.4"/>
    <d v="2023-03-08T00:00:00"/>
    <n v="40"/>
    <n v="0.03"/>
    <n v="43.46"/>
    <n v="90.4"/>
    <n v="1"/>
    <n v="478.06"/>
    <x v="0"/>
    <s v="Low Risk"/>
    <s v="45-54"/>
    <d v="1903-06-21T00:00:00"/>
    <x v="0"/>
    <x v="1"/>
    <s v="Low Value"/>
    <x v="0"/>
    <s v="Check Data"/>
  </r>
  <r>
    <s v="CUST_8683"/>
    <n v="33"/>
    <s v="Male"/>
    <x v="5"/>
    <n v="43.23"/>
    <n v="7"/>
    <n v="260"/>
    <n v="0"/>
    <s v="Home"/>
    <n v="45.6"/>
    <d v="2021-06-01T00:00:00"/>
    <n v="76"/>
    <n v="0.22"/>
    <n v="43.23"/>
    <n v="45.6"/>
    <n v="1"/>
    <n v="302.60999999999996"/>
    <x v="0"/>
    <s v="Medium Risk"/>
    <s v="25-34"/>
    <d v="1905-03-27T00:00:00"/>
    <x v="2"/>
    <x v="1"/>
    <s v="Low Value"/>
    <x v="0"/>
    <s v="Check Data"/>
  </r>
  <r>
    <s v="CUST_5642"/>
    <n v="67"/>
    <s v="Male"/>
    <x v="5"/>
    <n v="30.04"/>
    <n v="9"/>
    <n v="197"/>
    <n v="0"/>
    <s v="Home"/>
    <n v="61.8"/>
    <d v="2025-01-26T00:00:00"/>
    <n v="67"/>
    <n v="0.26"/>
    <n v="30.04"/>
    <n v="61.8"/>
    <n v="1"/>
    <n v="270.36"/>
    <x v="0"/>
    <s v="Medium Risk"/>
    <s v="55+"/>
    <d v="1901-07-31T00:00:00"/>
    <x v="0"/>
    <x v="1"/>
    <s v="Low Value"/>
    <x v="0"/>
    <s v="Check Data"/>
  </r>
  <r>
    <s v="CUST_8679"/>
    <n v="75"/>
    <s v="Male"/>
    <x v="6"/>
    <n v="98.03"/>
    <n v="10"/>
    <n v="322"/>
    <n v="0"/>
    <s v="Fashion"/>
    <n v="51.3"/>
    <d v="2023-02-16T00:00:00"/>
    <n v="99"/>
    <n v="0.12"/>
    <n v="98.03"/>
    <n v="51.3"/>
    <n v="2"/>
    <n v="980.3"/>
    <x v="0"/>
    <s v="Low Risk"/>
    <s v="55+"/>
    <d v="1903-07-11T00:00:00"/>
    <x v="2"/>
    <x v="1"/>
    <s v="Low Value"/>
    <x v="0"/>
    <s v="Check Data"/>
  </r>
  <r>
    <s v="CUST_9208"/>
    <n v="66"/>
    <s v="Female"/>
    <x v="4"/>
    <n v="199.79"/>
    <n v="8"/>
    <n v="9"/>
    <n v="0"/>
    <s v="Fashion"/>
    <n v="98.3"/>
    <d v="2024-12-06T00:00:00"/>
    <n v="45"/>
    <n v="0.43"/>
    <n v="199.79"/>
    <n v="98.3"/>
    <n v="1"/>
    <n v="1598.32"/>
    <x v="2"/>
    <s v="Medium Risk"/>
    <s v="55+"/>
    <d v="1901-09-20T00:00:00"/>
    <x v="0"/>
    <x v="1"/>
    <s v="High Value"/>
    <x v="1"/>
    <s v="Check Data"/>
  </r>
  <r>
    <s v="CUST_8339"/>
    <n v="60"/>
    <s v="Male"/>
    <x v="1"/>
    <n v="22.68"/>
    <n v="13"/>
    <n v="87"/>
    <n v="0"/>
    <s v="Beauty"/>
    <n v="43.8"/>
    <d v="2021-08-30T00:00:00"/>
    <n v="3"/>
    <n v="0.32"/>
    <n v="22.68"/>
    <n v="43.8"/>
    <n v="1"/>
    <n v="294.83999999999997"/>
    <x v="1"/>
    <s v="Medium Risk"/>
    <s v="55+"/>
    <d v="1904-12-27T00:00:00"/>
    <x v="1"/>
    <x v="1"/>
    <s v="Low Value"/>
    <x v="0"/>
    <s v="Check Data"/>
  </r>
  <r>
    <s v="CUST_3205"/>
    <n v="34"/>
    <s v="Female"/>
    <x v="8"/>
    <n v="159.80000000000001"/>
    <n v="9"/>
    <n v="339"/>
    <n v="0"/>
    <s v="Electronics"/>
    <n v="31.7"/>
    <d v="2021-03-31T00:00:00"/>
    <n v="31"/>
    <n v="0.18"/>
    <n v="159.80000000000001"/>
    <n v="31.7"/>
    <n v="1"/>
    <n v="1438.2"/>
    <x v="0"/>
    <s v="Low Risk"/>
    <s v="25-34"/>
    <d v="1905-05-28T00:00:00"/>
    <x v="1"/>
    <x v="1"/>
    <s v="Low Value"/>
    <x v="0"/>
    <s v="Check Data"/>
  </r>
  <r>
    <s v="CUST_2069"/>
    <n v="33"/>
    <s v="Male"/>
    <x v="0"/>
    <n v="141.68"/>
    <n v="8"/>
    <n v="317"/>
    <n v="0"/>
    <s v="Electronics"/>
    <n v="63"/>
    <d v="2022-10-19T00:00:00"/>
    <n v="24"/>
    <n v="0.03"/>
    <n v="141.68"/>
    <n v="63"/>
    <n v="1"/>
    <n v="1133.44"/>
    <x v="0"/>
    <s v="Low Risk"/>
    <s v="25-34"/>
    <d v="1903-11-08T00:00:00"/>
    <x v="1"/>
    <x v="1"/>
    <s v="Low Value"/>
    <x v="0"/>
    <s v="Check Data"/>
  </r>
  <r>
    <s v="CUST_4444"/>
    <n v="75"/>
    <s v="Male"/>
    <x v="5"/>
    <n v="88.19"/>
    <n v="6"/>
    <n v="36"/>
    <n v="1"/>
    <s v="Electronics"/>
    <n v="28.1"/>
    <d v="2020-12-26T00:00:00"/>
    <n v="29"/>
    <n v="0.19"/>
    <n v="88.19"/>
    <n v="28.1"/>
    <n v="1"/>
    <n v="529.14"/>
    <x v="1"/>
    <s v="Low Risk"/>
    <s v="55+"/>
    <d v="1905-08-31T00:00:00"/>
    <x v="1"/>
    <x v="0"/>
    <s v="Low Value"/>
    <x v="0"/>
    <s v="Check Data"/>
  </r>
  <r>
    <s v="CUST_2060"/>
    <n v="72"/>
    <s v="Female"/>
    <x v="7"/>
    <n v="154.29"/>
    <n v="16"/>
    <n v="222"/>
    <n v="0"/>
    <s v="Sports"/>
    <n v="85.8"/>
    <d v="2024-04-09T00:00:00"/>
    <n v="55"/>
    <n v="0.23"/>
    <n v="154.29"/>
    <n v="85.8"/>
    <n v="1"/>
    <n v="2468.64"/>
    <x v="0"/>
    <s v="Medium Risk"/>
    <s v="55+"/>
    <d v="1902-05-19T00:00:00"/>
    <x v="0"/>
    <x v="1"/>
    <s v="High Value"/>
    <x v="1"/>
    <s v="Check Data"/>
  </r>
  <r>
    <s v="CUST_3327"/>
    <n v="19"/>
    <s v="Male"/>
    <x v="6"/>
    <n v="160.72"/>
    <n v="6"/>
    <n v="174"/>
    <n v="0"/>
    <s v="Electronics"/>
    <n v="89.2"/>
    <d v="2023-04-02T00:00:00"/>
    <n v="33"/>
    <n v="0.11"/>
    <n v="160.72"/>
    <n v="89.2"/>
    <n v="2"/>
    <n v="964.31999999999994"/>
    <x v="0"/>
    <s v="Low Risk"/>
    <s v="Under 25"/>
    <d v="1903-05-27T00:00:00"/>
    <x v="1"/>
    <x v="1"/>
    <s v="Low Value"/>
    <x v="0"/>
    <s v="Check Data"/>
  </r>
  <r>
    <s v="CUST_4420"/>
    <n v="21"/>
    <s v="Male"/>
    <x v="4"/>
    <n v="127.47"/>
    <n v="7"/>
    <n v="208"/>
    <n v="0"/>
    <s v="Beauty"/>
    <n v="34.5"/>
    <d v="2023-02-23T00:00:00"/>
    <n v="51"/>
    <n v="0.38"/>
    <n v="127.47"/>
    <n v="34.5"/>
    <n v="2"/>
    <n v="892.29"/>
    <x v="0"/>
    <s v="Medium Risk"/>
    <s v="Under 25"/>
    <d v="1903-07-04T00:00:00"/>
    <x v="0"/>
    <x v="1"/>
    <s v="Low Value"/>
    <x v="0"/>
    <s v="Check Data"/>
  </r>
  <r>
    <s v="CUST_1301"/>
    <n v="38"/>
    <s v="Male"/>
    <x v="9"/>
    <n v="145.93"/>
    <n v="12"/>
    <n v="48"/>
    <n v="0"/>
    <s v="Home"/>
    <n v="35.799999999999997"/>
    <d v="2024-04-19T00:00:00"/>
    <n v="80"/>
    <n v="0.21"/>
    <n v="145.93"/>
    <n v="35.799999999999997"/>
    <n v="2"/>
    <n v="1751.16"/>
    <x v="1"/>
    <s v="Medium Risk"/>
    <s v="35-44"/>
    <d v="1902-05-09T00:00:00"/>
    <x v="2"/>
    <x v="1"/>
    <s v="High Value"/>
    <x v="1"/>
    <s v="Check Data"/>
  </r>
  <r>
    <s v="CUST_1606"/>
    <n v="56"/>
    <s v="Female"/>
    <x v="6"/>
    <n v="107.35"/>
    <n v="12"/>
    <n v="23"/>
    <n v="0"/>
    <s v="Home"/>
    <n v="8.6999999999999993"/>
    <d v="2022-02-05T00:00:00"/>
    <n v="97"/>
    <n v="0.25"/>
    <n v="107.35"/>
    <n v="8.6999999999999993"/>
    <n v="1"/>
    <n v="1288.1999999999998"/>
    <x v="2"/>
    <s v="Medium Risk"/>
    <s v="55+"/>
    <d v="1904-07-21T00:00:00"/>
    <x v="2"/>
    <x v="1"/>
    <s v="Low Value"/>
    <x v="0"/>
    <s v="Check Data"/>
  </r>
  <r>
    <s v="CUST_4170"/>
    <n v="51"/>
    <s v="Female"/>
    <x v="8"/>
    <n v="223.09"/>
    <n v="5"/>
    <n v="337"/>
    <n v="0"/>
    <s v="Sports"/>
    <n v="25.6"/>
    <d v="2024-06-29T00:00:00"/>
    <n v="74"/>
    <n v="0.06"/>
    <n v="223.09"/>
    <n v="25.6"/>
    <n v="3"/>
    <n v="1115.45"/>
    <x v="0"/>
    <s v="Low Risk"/>
    <s v="45-54"/>
    <d v="1902-02-27T00:00:00"/>
    <x v="2"/>
    <x v="1"/>
    <s v="Low Value"/>
    <x v="0"/>
    <s v="Check Data"/>
  </r>
  <r>
    <s v="CUST_1699"/>
    <n v="47"/>
    <s v="Male"/>
    <x v="0"/>
    <n v="86.36"/>
    <n v="11"/>
    <n v="105"/>
    <n v="0"/>
    <s v="Beauty"/>
    <n v="6.8"/>
    <d v="2021-10-30T00:00:00"/>
    <n v="30"/>
    <n v="0.05"/>
    <n v="86.36"/>
    <n v="6.8"/>
    <n v="2"/>
    <n v="949.96"/>
    <x v="0"/>
    <s v="Low Risk"/>
    <s v="45-54"/>
    <d v="1904-10-27T00:00:00"/>
    <x v="1"/>
    <x v="1"/>
    <s v="Low Value"/>
    <x v="0"/>
    <s v="Check Data"/>
  </r>
  <r>
    <s v="CUST_6088"/>
    <n v="23"/>
    <s v="Female"/>
    <x v="7"/>
    <n v="138.80000000000001"/>
    <n v="17"/>
    <n v="310"/>
    <n v="0"/>
    <s v="Fashion"/>
    <n v="75.7"/>
    <d v="2022-05-23T00:00:00"/>
    <n v="98"/>
    <n v="0.4"/>
    <n v="138.80000000000001"/>
    <n v="75.7"/>
    <n v="1"/>
    <n v="2359.6000000000004"/>
    <x v="0"/>
    <s v="Medium Risk"/>
    <s v="Under 25"/>
    <d v="1904-04-05T00:00:00"/>
    <x v="2"/>
    <x v="1"/>
    <s v="High Value"/>
    <x v="1"/>
    <s v="Check Data"/>
  </r>
  <r>
    <s v="CUST_1190"/>
    <n v="34"/>
    <s v="Male"/>
    <x v="5"/>
    <n v="114.02"/>
    <n v="9"/>
    <n v="262"/>
    <n v="0"/>
    <s v="Home"/>
    <n v="18"/>
    <d v="2023-08-24T00:00:00"/>
    <n v="61"/>
    <n v="0.2"/>
    <n v="114.02"/>
    <n v="18"/>
    <n v="1"/>
    <n v="1026.18"/>
    <x v="0"/>
    <s v="Medium Risk"/>
    <s v="25-34"/>
    <d v="1903-01-03T00:00:00"/>
    <x v="0"/>
    <x v="1"/>
    <s v="Low Value"/>
    <x v="0"/>
    <s v="Check Data"/>
  </r>
  <r>
    <s v="CUST_1980"/>
    <n v="56"/>
    <s v="Male"/>
    <x v="2"/>
    <n v="58.02"/>
    <n v="5"/>
    <n v="205"/>
    <n v="0"/>
    <s v="Beauty"/>
    <n v="7.9"/>
    <d v="2022-07-17T00:00:00"/>
    <n v="60"/>
    <n v="0.19"/>
    <n v="58.02"/>
    <n v="7.9"/>
    <n v="1"/>
    <n v="290.10000000000002"/>
    <x v="0"/>
    <s v="Low Risk"/>
    <s v="55+"/>
    <d v="1904-02-10T00:00:00"/>
    <x v="0"/>
    <x v="1"/>
    <s v="Low Value"/>
    <x v="0"/>
    <s v="Check Data"/>
  </r>
  <r>
    <s v="CUST_3975"/>
    <n v="42"/>
    <s v="Male"/>
    <x v="7"/>
    <n v="62.37"/>
    <n v="12"/>
    <n v="168"/>
    <n v="0"/>
    <s v="Fashion"/>
    <n v="16.399999999999999"/>
    <d v="2023-08-13T00:00:00"/>
    <n v="35"/>
    <n v="0.11"/>
    <n v="62.37"/>
    <n v="16.399999999999999"/>
    <n v="1"/>
    <n v="748.43999999999994"/>
    <x v="0"/>
    <s v="Low Risk"/>
    <s v="35-44"/>
    <d v="1903-01-14T00:00:00"/>
    <x v="1"/>
    <x v="1"/>
    <s v="Low Value"/>
    <x v="0"/>
    <s v="Check Data"/>
  </r>
  <r>
    <s v="CUST_7102"/>
    <n v="22"/>
    <s v="Female"/>
    <x v="5"/>
    <n v="73.61"/>
    <n v="8"/>
    <n v="157"/>
    <n v="0"/>
    <s v="Sports"/>
    <n v="37.700000000000003"/>
    <d v="2021-06-04T00:00:00"/>
    <n v="7"/>
    <n v="0.22"/>
    <n v="73.61"/>
    <n v="37.700000000000003"/>
    <n v="2"/>
    <n v="588.88"/>
    <x v="0"/>
    <s v="Medium Risk"/>
    <s v="Under 25"/>
    <d v="1905-03-24T00:00:00"/>
    <x v="1"/>
    <x v="1"/>
    <s v="Low Value"/>
    <x v="0"/>
    <s v="Check Data"/>
  </r>
  <r>
    <s v="CUST_2184"/>
    <n v="22"/>
    <s v="Male"/>
    <x v="9"/>
    <n v="218.12"/>
    <n v="11"/>
    <n v="240"/>
    <n v="1"/>
    <s v="Electronics"/>
    <n v="42.2"/>
    <d v="2025-05-31T00:00:00"/>
    <n v="6"/>
    <n v="0.43"/>
    <n v="218.12"/>
    <n v="42.2"/>
    <n v="4"/>
    <n v="2399.3200000000002"/>
    <x v="0"/>
    <s v="Medium Risk"/>
    <s v="Under 25"/>
    <d v="1901-03-28T00:00:00"/>
    <x v="1"/>
    <x v="0"/>
    <s v="High Value"/>
    <x v="1"/>
    <s v="Check Data"/>
  </r>
  <r>
    <s v="CUST_4327"/>
    <n v="37"/>
    <s v="Male"/>
    <x v="9"/>
    <n v="79.61"/>
    <n v="5"/>
    <n v="122"/>
    <n v="0"/>
    <s v="Beauty"/>
    <n v="89.9"/>
    <d v="2023-01-19T00:00:00"/>
    <n v="15"/>
    <n v="0.05"/>
    <n v="79.61"/>
    <n v="89.9"/>
    <n v="2"/>
    <n v="398.05"/>
    <x v="0"/>
    <s v="Low Risk"/>
    <s v="35-44"/>
    <d v="1903-08-08T00:00:00"/>
    <x v="1"/>
    <x v="1"/>
    <s v="Low Value"/>
    <x v="0"/>
    <s v="Check Data"/>
  </r>
  <r>
    <s v="CUST_4394"/>
    <n v="33"/>
    <s v="Male"/>
    <x v="5"/>
    <n v="199.04"/>
    <n v="10"/>
    <n v="19"/>
    <n v="0"/>
    <s v="Home"/>
    <n v="28"/>
    <d v="2021-05-07T00:00:00"/>
    <n v="96"/>
    <n v="0.32"/>
    <n v="199.04"/>
    <n v="28"/>
    <n v="1"/>
    <n v="1990.3999999999999"/>
    <x v="2"/>
    <s v="Medium Risk"/>
    <s v="25-34"/>
    <d v="1905-04-21T00:00:00"/>
    <x v="2"/>
    <x v="1"/>
    <s v="High Value"/>
    <x v="1"/>
    <s v="Check Data"/>
  </r>
  <r>
    <s v="CUST_9319"/>
    <n v="68"/>
    <s v="Male"/>
    <x v="2"/>
    <n v="107.96"/>
    <n v="10"/>
    <n v="55"/>
    <n v="0"/>
    <s v="Sports"/>
    <n v="71.8"/>
    <d v="2021-11-10T00:00:00"/>
    <n v="66"/>
    <n v="0.28999999999999998"/>
    <n v="107.96"/>
    <n v="71.8"/>
    <n v="2"/>
    <n v="1079.5999999999999"/>
    <x v="1"/>
    <s v="Medium Risk"/>
    <s v="55+"/>
    <d v="1904-10-16T00:00:00"/>
    <x v="0"/>
    <x v="1"/>
    <s v="Low Value"/>
    <x v="0"/>
    <s v="Check Data"/>
  </r>
  <r>
    <s v="CUST_2816"/>
    <n v="58"/>
    <s v="Female"/>
    <x v="6"/>
    <n v="111.55"/>
    <n v="13"/>
    <n v="279"/>
    <n v="0"/>
    <s v="Beauty"/>
    <n v="89.5"/>
    <d v="2024-03-05T00:00:00"/>
    <n v="96"/>
    <n v="0.16"/>
    <n v="111.55"/>
    <n v="89.5"/>
    <n v="1"/>
    <n v="1450.1499999999999"/>
    <x v="0"/>
    <s v="Low Risk"/>
    <s v="55+"/>
    <d v="1902-06-23T00:00:00"/>
    <x v="2"/>
    <x v="1"/>
    <s v="Low Value"/>
    <x v="0"/>
    <s v="Check Data"/>
  </r>
  <r>
    <s v="CUST_6854"/>
    <n v="54"/>
    <s v="Male"/>
    <x v="2"/>
    <n v="88.69"/>
    <n v="4"/>
    <n v="107"/>
    <n v="0"/>
    <s v="Sports"/>
    <n v="85.7"/>
    <d v="2023-09-03T00:00:00"/>
    <n v="92"/>
    <n v="0.09"/>
    <n v="88.69"/>
    <n v="85.7"/>
    <n v="1"/>
    <n v="354.76"/>
    <x v="0"/>
    <s v="Low Risk"/>
    <s v="45-54"/>
    <d v="1902-12-24T00:00:00"/>
    <x v="2"/>
    <x v="1"/>
    <s v="Low Value"/>
    <x v="0"/>
    <s v="Check Data"/>
  </r>
  <r>
    <s v="CUST_7709"/>
    <n v="57"/>
    <s v="Male"/>
    <x v="1"/>
    <n v="256.52999999999997"/>
    <n v="7"/>
    <n v="139"/>
    <n v="0"/>
    <s v="Fashion"/>
    <n v="19.899999999999999"/>
    <d v="2022-07-29T00:00:00"/>
    <n v="85"/>
    <n v="0.12"/>
    <n v="256.52999999999997"/>
    <n v="19.899999999999999"/>
    <n v="1"/>
    <n v="1795.7099999999998"/>
    <x v="0"/>
    <s v="Low Risk"/>
    <s v="55+"/>
    <d v="1904-01-29T00:00:00"/>
    <x v="2"/>
    <x v="1"/>
    <s v="High Value"/>
    <x v="1"/>
    <s v="Check Data"/>
  </r>
  <r>
    <s v="CUST_1569"/>
    <n v="26"/>
    <s v="Female"/>
    <x v="5"/>
    <n v="82.72"/>
    <n v="11"/>
    <n v="90"/>
    <n v="0"/>
    <s v="Beauty"/>
    <n v="28"/>
    <d v="2022-12-12T00:00:00"/>
    <n v="17"/>
    <n v="0.16"/>
    <n v="82.72"/>
    <n v="28"/>
    <n v="1"/>
    <n v="909.92"/>
    <x v="1"/>
    <s v="Low Risk"/>
    <s v="25-34"/>
    <d v="1903-09-15T00:00:00"/>
    <x v="1"/>
    <x v="1"/>
    <s v="Low Value"/>
    <x v="0"/>
    <s v="Check Data"/>
  </r>
  <r>
    <s v="CUST_6442"/>
    <n v="22"/>
    <s v="Male"/>
    <x v="5"/>
    <n v="267.51"/>
    <n v="8"/>
    <n v="270"/>
    <n v="0"/>
    <s v="Electronics"/>
    <n v="5.4"/>
    <d v="2022-02-18T00:00:00"/>
    <n v="19"/>
    <n v="0.2"/>
    <n v="267.51"/>
    <n v="5.4"/>
    <n v="2"/>
    <n v="2140.08"/>
    <x v="0"/>
    <s v="Medium Risk"/>
    <s v="Under 25"/>
    <d v="1904-07-08T00:00:00"/>
    <x v="1"/>
    <x v="1"/>
    <s v="High Value"/>
    <x v="1"/>
    <s v="Check Data"/>
  </r>
  <r>
    <s v="CUST_2895"/>
    <n v="59"/>
    <s v="Female"/>
    <x v="2"/>
    <n v="19.72"/>
    <n v="12"/>
    <n v="328"/>
    <n v="0"/>
    <s v="Fashion"/>
    <n v="48.3"/>
    <d v="2020-09-18T00:00:00"/>
    <n v="14"/>
    <n v="0.21"/>
    <n v="19.72"/>
    <n v="48.3"/>
    <n v="3"/>
    <n v="236.64"/>
    <x v="0"/>
    <s v="Medium Risk"/>
    <s v="55+"/>
    <d v="1905-12-08T00:00:00"/>
    <x v="1"/>
    <x v="1"/>
    <s v="Low Value"/>
    <x v="0"/>
    <s v="Check Data"/>
  </r>
  <r>
    <s v="CUST_3733"/>
    <n v="74"/>
    <s v="Female"/>
    <x v="3"/>
    <n v="50.63"/>
    <n v="10"/>
    <n v="209"/>
    <n v="0"/>
    <s v="Electronics"/>
    <n v="40.5"/>
    <d v="2022-09-01T00:00:00"/>
    <n v="49"/>
    <n v="0.36"/>
    <n v="50.63"/>
    <n v="40.5"/>
    <n v="1"/>
    <n v="506.3"/>
    <x v="0"/>
    <s v="Medium Risk"/>
    <s v="55+"/>
    <d v="1903-12-26T00:00:00"/>
    <x v="0"/>
    <x v="1"/>
    <s v="Low Value"/>
    <x v="0"/>
    <s v="Check Data"/>
  </r>
  <r>
    <s v="CUST_4863"/>
    <n v="19"/>
    <s v="Male"/>
    <x v="3"/>
    <n v="143.6"/>
    <n v="7"/>
    <n v="175"/>
    <n v="0"/>
    <s v="Sports"/>
    <n v="54.5"/>
    <d v="2020-12-31T00:00:00"/>
    <n v="51"/>
    <n v="0.2"/>
    <n v="143.6"/>
    <n v="54.5"/>
    <n v="1"/>
    <n v="1005.1999999999999"/>
    <x v="0"/>
    <s v="Medium Risk"/>
    <s v="Under 25"/>
    <d v="1905-08-26T00:00:00"/>
    <x v="0"/>
    <x v="1"/>
    <s v="Low Value"/>
    <x v="0"/>
    <s v="Check Data"/>
  </r>
  <r>
    <s v="CUST_8455"/>
    <n v="26"/>
    <s v="Female"/>
    <x v="8"/>
    <n v="181.76"/>
    <n v="8"/>
    <n v="60"/>
    <n v="0"/>
    <s v="Electronics"/>
    <n v="45.8"/>
    <d v="2024-05-09T00:00:00"/>
    <n v="34"/>
    <n v="0.18"/>
    <n v="181.76"/>
    <n v="45.8"/>
    <n v="1"/>
    <n v="1454.08"/>
    <x v="1"/>
    <s v="Low Risk"/>
    <s v="25-34"/>
    <d v="1902-04-19T00:00:00"/>
    <x v="1"/>
    <x v="1"/>
    <s v="Low Value"/>
    <x v="0"/>
    <s v="Check Data"/>
  </r>
  <r>
    <s v="CUST_5014"/>
    <n v="60"/>
    <s v="Male"/>
    <x v="3"/>
    <n v="143.55000000000001"/>
    <n v="11"/>
    <n v="283"/>
    <n v="0"/>
    <s v="Fashion"/>
    <n v="73.599999999999994"/>
    <d v="2021-08-13T00:00:00"/>
    <n v="84"/>
    <n v="0.1"/>
    <n v="143.55000000000001"/>
    <n v="73.599999999999994"/>
    <n v="1"/>
    <n v="1579.0500000000002"/>
    <x v="0"/>
    <s v="Low Risk"/>
    <s v="55+"/>
    <d v="1905-01-13T00:00:00"/>
    <x v="2"/>
    <x v="1"/>
    <s v="High Value"/>
    <x v="1"/>
    <s v="Check Data"/>
  </r>
  <r>
    <s v="CUST_2686"/>
    <n v="53"/>
    <s v="Female"/>
    <x v="9"/>
    <n v="46.78"/>
    <n v="11"/>
    <n v="2"/>
    <n v="0"/>
    <s v="Fashion"/>
    <n v="67"/>
    <d v="2024-06-20T00:00:00"/>
    <n v="21"/>
    <n v="0.15"/>
    <n v="46.78"/>
    <n v="67"/>
    <n v="1"/>
    <n v="514.58000000000004"/>
    <x v="2"/>
    <s v="Low Risk"/>
    <s v="45-54"/>
    <d v="1902-03-08T00:00:00"/>
    <x v="1"/>
    <x v="1"/>
    <s v="Low Value"/>
    <x v="0"/>
    <s v="Check Data"/>
  </r>
  <r>
    <s v="CUST_4009"/>
    <n v="39"/>
    <s v="Male"/>
    <x v="1"/>
    <n v="81.260000000000005"/>
    <n v="8"/>
    <n v="271"/>
    <n v="0"/>
    <s v="Fashion"/>
    <n v="42.9"/>
    <d v="2023-04-13T00:00:00"/>
    <n v="48"/>
    <n v="0.38"/>
    <n v="81.260000000000005"/>
    <n v="42.9"/>
    <n v="3"/>
    <n v="650.08000000000004"/>
    <x v="0"/>
    <s v="Medium Risk"/>
    <s v="35-44"/>
    <d v="1903-05-16T00:00:00"/>
    <x v="0"/>
    <x v="1"/>
    <s v="Low Value"/>
    <x v="0"/>
    <s v="Check Data"/>
  </r>
  <r>
    <s v="CUST_8806"/>
    <n v="39"/>
    <s v="Male"/>
    <x v="5"/>
    <n v="47.94"/>
    <n v="11"/>
    <n v="163"/>
    <n v="0"/>
    <s v="Sports"/>
    <n v="3.8"/>
    <d v="2024-04-11T00:00:00"/>
    <n v="67"/>
    <n v="0.59"/>
    <n v="47.94"/>
    <n v="3.8"/>
    <n v="1"/>
    <n v="527.33999999999992"/>
    <x v="0"/>
    <s v="High Risk"/>
    <s v="35-44"/>
    <d v="1902-05-17T00:00:00"/>
    <x v="0"/>
    <x v="1"/>
    <s v="Low Value"/>
    <x v="2"/>
    <s v="Check Data"/>
  </r>
  <r>
    <s v="CUST_1154"/>
    <n v="39"/>
    <s v="Female"/>
    <x v="7"/>
    <n v="220.81"/>
    <n v="7"/>
    <n v="8"/>
    <n v="0"/>
    <s v="Home"/>
    <n v="34.4"/>
    <d v="2022-03-12T00:00:00"/>
    <n v="58"/>
    <n v="0.15"/>
    <n v="220.81"/>
    <n v="34.4"/>
    <n v="1"/>
    <n v="1545.67"/>
    <x v="2"/>
    <s v="Low Risk"/>
    <s v="35-44"/>
    <d v="1904-06-16T00:00:00"/>
    <x v="0"/>
    <x v="1"/>
    <s v="High Value"/>
    <x v="1"/>
    <s v="Check Data"/>
  </r>
  <r>
    <s v="CUST_2409"/>
    <n v="51"/>
    <s v="Female"/>
    <x v="9"/>
    <n v="46.21"/>
    <n v="5"/>
    <n v="11"/>
    <n v="0"/>
    <s v="Sports"/>
    <n v="32.4"/>
    <d v="2023-12-23T00:00:00"/>
    <n v="78"/>
    <n v="0.24"/>
    <n v="46.21"/>
    <n v="32.4"/>
    <n v="3"/>
    <n v="231.05"/>
    <x v="2"/>
    <s v="Medium Risk"/>
    <s v="45-54"/>
    <d v="1902-09-04T00:00:00"/>
    <x v="2"/>
    <x v="1"/>
    <s v="Low Value"/>
    <x v="0"/>
    <s v="Check Data"/>
  </r>
  <r>
    <s v="CUST_1784"/>
    <n v="72"/>
    <s v="Other"/>
    <x v="8"/>
    <n v="153.25"/>
    <n v="9"/>
    <n v="73"/>
    <n v="0"/>
    <s v="Fashion"/>
    <n v="8.9"/>
    <d v="2024-08-22T00:00:00"/>
    <n v="21"/>
    <n v="0.36"/>
    <n v="153.25"/>
    <n v="8.9"/>
    <n v="1"/>
    <n v="1379.25"/>
    <x v="1"/>
    <s v="Medium Risk"/>
    <s v="55+"/>
    <d v="1902-01-04T00:00:00"/>
    <x v="1"/>
    <x v="1"/>
    <s v="Low Value"/>
    <x v="0"/>
    <s v="Check Data"/>
  </r>
  <r>
    <s v="CUST_9096"/>
    <n v="46"/>
    <s v="Female"/>
    <x v="0"/>
    <n v="27.39"/>
    <n v="10"/>
    <n v="237"/>
    <n v="0"/>
    <s v="Sports"/>
    <m/>
    <d v="2025-01-22T00:00:00"/>
    <n v="27"/>
    <n v="0.47"/>
    <n v="27.39"/>
    <n v="250"/>
    <n v="1"/>
    <n v="273.89999999999998"/>
    <x v="0"/>
    <s v="Medium Risk"/>
    <s v="45-54"/>
    <d v="1901-08-04T00:00:00"/>
    <x v="1"/>
    <x v="1"/>
    <s v="Low Value"/>
    <x v="0"/>
    <s v="Check Data"/>
  </r>
  <r>
    <s v="CUST_8560"/>
    <n v="55"/>
    <s v="Male"/>
    <x v="1"/>
    <n v="96.33"/>
    <n v="7"/>
    <n v="299"/>
    <n v="0"/>
    <s v="Beauty"/>
    <n v="98.7"/>
    <d v="2024-12-15T00:00:00"/>
    <n v="71"/>
    <n v="0.24"/>
    <n v="96.33"/>
    <n v="98.7"/>
    <n v="2"/>
    <n v="674.31"/>
    <x v="0"/>
    <s v="Medium Risk"/>
    <s v="55+"/>
    <d v="1901-09-11T00:00:00"/>
    <x v="2"/>
    <x v="1"/>
    <s v="Low Value"/>
    <x v="0"/>
    <s v="Check Data"/>
  </r>
  <r>
    <s v="CUST_8343"/>
    <n v="76"/>
    <s v="Male"/>
    <x v="3"/>
    <n v="192.43"/>
    <n v="6"/>
    <n v="107"/>
    <n v="0"/>
    <s v="Beauty"/>
    <n v="82.1"/>
    <d v="2023-11-05T00:00:00"/>
    <n v="29"/>
    <n v="0.11"/>
    <n v="192.43"/>
    <n v="82.1"/>
    <n v="1"/>
    <n v="1154.58"/>
    <x v="0"/>
    <s v="Low Risk"/>
    <s v="55+"/>
    <d v="1902-10-22T00:00:00"/>
    <x v="1"/>
    <x v="1"/>
    <s v="Low Value"/>
    <x v="0"/>
    <s v="Check Data"/>
  </r>
  <r>
    <s v="CUST_8206"/>
    <n v="63"/>
    <s v="Male"/>
    <x v="4"/>
    <n v="47.95"/>
    <n v="7"/>
    <n v="12"/>
    <n v="0"/>
    <s v="Home"/>
    <n v="80.2"/>
    <d v="2023-04-10T00:00:00"/>
    <n v="9"/>
    <n v="0.3"/>
    <n v="47.95"/>
    <n v="80.2"/>
    <n v="4"/>
    <n v="335.65000000000003"/>
    <x v="2"/>
    <s v="Medium Risk"/>
    <s v="55+"/>
    <d v="1903-05-19T00:00:00"/>
    <x v="1"/>
    <x v="1"/>
    <s v="Low Value"/>
    <x v="0"/>
    <s v="Check Data"/>
  </r>
  <r>
    <s v="CUST_6596"/>
    <n v="50"/>
    <s v="Female"/>
    <x v="6"/>
    <n v="86.28"/>
    <n v="13"/>
    <n v="233"/>
    <n v="0"/>
    <s v="Sports"/>
    <n v="84.3"/>
    <d v="2022-10-03T00:00:00"/>
    <n v="79"/>
    <n v="0.24"/>
    <n v="86.28"/>
    <n v="84.3"/>
    <n v="1"/>
    <n v="1121.6400000000001"/>
    <x v="0"/>
    <s v="Medium Risk"/>
    <s v="45-54"/>
    <d v="1903-11-24T00:00:00"/>
    <x v="2"/>
    <x v="1"/>
    <s v="Low Value"/>
    <x v="0"/>
    <s v="Check Data"/>
  </r>
  <r>
    <s v="CUST_6801"/>
    <n v="35"/>
    <s v="Male"/>
    <x v="7"/>
    <n v="69.290000000000006"/>
    <n v="14"/>
    <n v="244"/>
    <n v="0"/>
    <s v="Sports"/>
    <n v="86.5"/>
    <d v="2023-05-14T00:00:00"/>
    <n v="44"/>
    <n v="0.35"/>
    <n v="69.290000000000006"/>
    <n v="86.5"/>
    <n v="1"/>
    <n v="970.06000000000006"/>
    <x v="0"/>
    <s v="Medium Risk"/>
    <s v="35-44"/>
    <d v="1903-04-15T00:00:00"/>
    <x v="0"/>
    <x v="1"/>
    <s v="Low Value"/>
    <x v="0"/>
    <s v="Check Data"/>
  </r>
  <r>
    <s v="CUST_3806"/>
    <n v="24"/>
    <s v="Other"/>
    <x v="5"/>
    <n v="80.569999999999993"/>
    <n v="11"/>
    <n v="320"/>
    <n v="0"/>
    <s v="Beauty"/>
    <n v="32.5"/>
    <d v="2024-10-24T00:00:00"/>
    <n v="28"/>
    <n v="0.7"/>
    <n v="80.569999999999993"/>
    <n v="32.5"/>
    <n v="2"/>
    <n v="886.27"/>
    <x v="0"/>
    <s v="High Risk"/>
    <s v="Under 25"/>
    <d v="1901-11-02T00:00:00"/>
    <x v="1"/>
    <x v="1"/>
    <s v="Low Value"/>
    <x v="2"/>
    <s v="Check Data"/>
  </r>
  <r>
    <s v="CUST_1537"/>
    <n v="18"/>
    <s v="Male"/>
    <x v="0"/>
    <n v="56.16"/>
    <n v="14"/>
    <n v="91"/>
    <n v="0"/>
    <s v="Fashion"/>
    <n v="32.200000000000003"/>
    <d v="2024-04-13T00:00:00"/>
    <n v="38"/>
    <n v="0.53"/>
    <n v="56.16"/>
    <n v="32.200000000000003"/>
    <n v="1"/>
    <n v="786.24"/>
    <x v="0"/>
    <s v="High Risk"/>
    <s v="Under 25"/>
    <d v="1902-05-15T00:00:00"/>
    <x v="1"/>
    <x v="1"/>
    <s v="Low Value"/>
    <x v="2"/>
    <s v="Check Data"/>
  </r>
  <r>
    <s v="CUST_6986"/>
    <n v="50"/>
    <s v="Male"/>
    <x v="6"/>
    <n v="102.37"/>
    <n v="15"/>
    <n v="359"/>
    <n v="0"/>
    <s v="Electronics"/>
    <m/>
    <d v="2022-02-24T00:00:00"/>
    <n v="15"/>
    <n v="0.43"/>
    <n v="102.37"/>
    <n v="250"/>
    <n v="2"/>
    <n v="1535.5500000000002"/>
    <x v="0"/>
    <s v="Medium Risk"/>
    <s v="45-54"/>
    <d v="1904-07-02T00:00:00"/>
    <x v="1"/>
    <x v="1"/>
    <s v="High Value"/>
    <x v="1"/>
    <s v="Check Data"/>
  </r>
  <r>
    <s v="CUST_2841"/>
    <n v="18"/>
    <s v="Male"/>
    <x v="2"/>
    <n v="203.85"/>
    <n v="8"/>
    <n v="197"/>
    <n v="0"/>
    <s v="Fashion"/>
    <n v="81.900000000000006"/>
    <d v="2020-06-30T00:00:00"/>
    <n v="15"/>
    <n v="0.23"/>
    <n v="203.85"/>
    <n v="81.900000000000006"/>
    <n v="1"/>
    <n v="1630.8"/>
    <x v="0"/>
    <s v="Medium Risk"/>
    <s v="Under 25"/>
    <d v="1906-02-26T00:00:00"/>
    <x v="1"/>
    <x v="1"/>
    <s v="High Value"/>
    <x v="1"/>
    <s v="Check Data"/>
  </r>
  <r>
    <s v="CUST_9716"/>
    <n v="41"/>
    <s v="Female"/>
    <x v="2"/>
    <n v="102.67"/>
    <n v="13"/>
    <n v="115"/>
    <n v="0"/>
    <s v="Home"/>
    <m/>
    <d v="2024-02-22T00:00:00"/>
    <n v="30"/>
    <n v="0.12"/>
    <n v="102.67"/>
    <n v="250"/>
    <n v="1"/>
    <n v="1334.71"/>
    <x v="0"/>
    <s v="Low Risk"/>
    <s v="35-44"/>
    <d v="1902-07-05T00:00:00"/>
    <x v="1"/>
    <x v="1"/>
    <s v="Low Value"/>
    <x v="0"/>
    <s v="Check Data"/>
  </r>
  <r>
    <s v="CUST_7971"/>
    <n v="21"/>
    <s v="Female"/>
    <x v="1"/>
    <n v="143.44"/>
    <n v="11"/>
    <n v="130"/>
    <n v="0"/>
    <s v="Electronics"/>
    <n v="1.7"/>
    <d v="2021-08-31T00:00:00"/>
    <n v="32"/>
    <n v="0.46"/>
    <n v="143.44"/>
    <n v="1.7"/>
    <n v="2"/>
    <n v="1577.84"/>
    <x v="0"/>
    <s v="Medium Risk"/>
    <s v="Under 25"/>
    <d v="1904-12-26T00:00:00"/>
    <x v="1"/>
    <x v="1"/>
    <s v="High Value"/>
    <x v="1"/>
    <s v="Check Data"/>
  </r>
  <r>
    <s v="CUST_6625"/>
    <n v="21"/>
    <s v="Female"/>
    <x v="1"/>
    <n v="98.38"/>
    <n v="10"/>
    <n v="364"/>
    <n v="0"/>
    <s v="Fashion"/>
    <n v="94.9"/>
    <d v="2022-08-05T00:00:00"/>
    <n v="40"/>
    <n v="0.32"/>
    <n v="98.38"/>
    <n v="94.9"/>
    <n v="1"/>
    <n v="983.8"/>
    <x v="0"/>
    <s v="Medium Risk"/>
    <s v="Under 25"/>
    <d v="1904-01-22T00:00:00"/>
    <x v="0"/>
    <x v="1"/>
    <s v="Low Value"/>
    <x v="0"/>
    <s v="Check Data"/>
  </r>
  <r>
    <s v="CUST_3950"/>
    <n v="78"/>
    <s v="Male"/>
    <x v="1"/>
    <m/>
    <n v="9"/>
    <n v="152"/>
    <n v="0"/>
    <s v="Sports"/>
    <n v="28.6"/>
    <d v="2021-01-15T00:00:00"/>
    <n v="76"/>
    <n v="0.12"/>
    <n v="250"/>
    <n v="28.6"/>
    <n v="1"/>
    <n v="2250"/>
    <x v="0"/>
    <s v="Low Risk"/>
    <s v="55+"/>
    <d v="1905-08-11T00:00:00"/>
    <x v="2"/>
    <x v="1"/>
    <s v="High Value"/>
    <x v="1"/>
    <s v="Check Data"/>
  </r>
  <r>
    <s v="CUST_8992"/>
    <n v="35"/>
    <s v="Female"/>
    <x v="9"/>
    <n v="248.29"/>
    <n v="13"/>
    <n v="120"/>
    <n v="0"/>
    <s v="Sports"/>
    <n v="62.6"/>
    <d v="2024-05-15T00:00:00"/>
    <n v="84"/>
    <n v="0.46"/>
    <n v="248.29"/>
    <n v="62.6"/>
    <n v="2"/>
    <n v="3227.77"/>
    <x v="0"/>
    <s v="Medium Risk"/>
    <s v="35-44"/>
    <d v="1902-04-13T00:00:00"/>
    <x v="2"/>
    <x v="1"/>
    <s v="High Value"/>
    <x v="1"/>
    <s v="Check Data"/>
  </r>
  <r>
    <s v="CUST_5780"/>
    <n v="44"/>
    <s v="Male"/>
    <x v="9"/>
    <n v="153.54"/>
    <n v="8"/>
    <n v="107"/>
    <n v="0"/>
    <s v="Beauty"/>
    <n v="64"/>
    <d v="2025-01-26T00:00:00"/>
    <n v="91"/>
    <n v="0.35"/>
    <n v="153.54"/>
    <n v="64"/>
    <n v="6"/>
    <n v="1228.32"/>
    <x v="0"/>
    <s v="Medium Risk"/>
    <s v="35-44"/>
    <d v="1901-07-31T00:00:00"/>
    <x v="2"/>
    <x v="1"/>
    <s v="Low Value"/>
    <x v="0"/>
    <s v="Check Data"/>
  </r>
  <r>
    <s v="CUST_3368"/>
    <n v="60"/>
    <s v="Female"/>
    <x v="2"/>
    <n v="525.24"/>
    <n v="9"/>
    <n v="15"/>
    <n v="0"/>
    <s v="Sports"/>
    <n v="11.3"/>
    <d v="2023-12-08T00:00:00"/>
    <n v="2"/>
    <n v="0.33"/>
    <n v="525.24"/>
    <n v="11.3"/>
    <n v="3"/>
    <n v="4727.16"/>
    <x v="2"/>
    <s v="Medium Risk"/>
    <s v="55+"/>
    <d v="1902-09-19T00:00:00"/>
    <x v="1"/>
    <x v="1"/>
    <s v="High Value"/>
    <x v="1"/>
    <s v="Check Data"/>
  </r>
  <r>
    <s v="CUST_7655"/>
    <n v="76"/>
    <s v="Female"/>
    <x v="1"/>
    <n v="102.28"/>
    <n v="14"/>
    <n v="298"/>
    <n v="0"/>
    <s v="Sports"/>
    <n v="69.599999999999994"/>
    <d v="2024-08-04T00:00:00"/>
    <n v="22"/>
    <n v="0.26"/>
    <n v="102.28"/>
    <n v="69.599999999999994"/>
    <n v="1"/>
    <n v="1431.92"/>
    <x v="0"/>
    <s v="Medium Risk"/>
    <s v="55+"/>
    <d v="1902-01-22T00:00:00"/>
    <x v="1"/>
    <x v="1"/>
    <s v="Low Value"/>
    <x v="0"/>
    <s v="Check Data"/>
  </r>
  <r>
    <s v="CUST_9173"/>
    <n v="49"/>
    <s v="Male"/>
    <x v="7"/>
    <n v="81.92"/>
    <n v="9"/>
    <n v="55"/>
    <n v="0"/>
    <s v="Home"/>
    <n v="53.4"/>
    <d v="2024-02-27T00:00:00"/>
    <n v="26"/>
    <n v="0.03"/>
    <n v="81.92"/>
    <n v="53.4"/>
    <n v="3"/>
    <n v="737.28"/>
    <x v="1"/>
    <s v="Low Risk"/>
    <s v="45-54"/>
    <d v="1902-06-30T00:00:00"/>
    <x v="1"/>
    <x v="1"/>
    <s v="Low Value"/>
    <x v="0"/>
    <s v="Check Data"/>
  </r>
  <r>
    <s v="CUST_5495"/>
    <n v="50"/>
    <s v="Female"/>
    <x v="8"/>
    <n v="52.49"/>
    <n v="11"/>
    <n v="102"/>
    <n v="0"/>
    <s v="Electronics"/>
    <n v="61.1"/>
    <d v="2023-03-12T00:00:00"/>
    <n v="40"/>
    <n v="0.17"/>
    <n v="52.49"/>
    <n v="61.1"/>
    <n v="1"/>
    <n v="577.39"/>
    <x v="0"/>
    <s v="Low Risk"/>
    <s v="45-54"/>
    <d v="1903-06-17T00:00:00"/>
    <x v="0"/>
    <x v="1"/>
    <s v="Low Value"/>
    <x v="0"/>
    <s v="Check Data"/>
  </r>
  <r>
    <s v="CUST_7002"/>
    <n v="45"/>
    <s v="Female"/>
    <x v="1"/>
    <n v="85.12"/>
    <n v="8"/>
    <n v="207"/>
    <n v="0"/>
    <s v="Fashion"/>
    <n v="44.7"/>
    <d v="2023-05-03T00:00:00"/>
    <n v="8"/>
    <n v="0.21"/>
    <n v="85.12"/>
    <n v="44.7"/>
    <n v="1"/>
    <n v="680.96"/>
    <x v="0"/>
    <s v="Medium Risk"/>
    <s v="45-54"/>
    <d v="1903-04-26T00:00:00"/>
    <x v="1"/>
    <x v="1"/>
    <s v="Low Value"/>
    <x v="0"/>
    <s v="Check Data"/>
  </r>
  <r>
    <s v="CUST_7614"/>
    <n v="59"/>
    <s v="Male"/>
    <x v="5"/>
    <n v="133.31"/>
    <n v="9"/>
    <n v="150"/>
    <n v="0"/>
    <s v="Fashion"/>
    <n v="80.400000000000006"/>
    <d v="2022-05-24T00:00:00"/>
    <n v="36"/>
    <n v="0.32"/>
    <n v="133.31"/>
    <n v="80.400000000000006"/>
    <n v="3"/>
    <n v="1199.79"/>
    <x v="0"/>
    <s v="Medium Risk"/>
    <s v="55+"/>
    <d v="1904-04-04T00:00:00"/>
    <x v="1"/>
    <x v="1"/>
    <s v="Low Value"/>
    <x v="0"/>
    <s v="Check Data"/>
  </r>
  <r>
    <s v="CUST_6919"/>
    <n v="58"/>
    <s v="Female"/>
    <x v="7"/>
    <n v="75.66"/>
    <n v="15"/>
    <n v="261"/>
    <n v="0"/>
    <s v="Home"/>
    <n v="63.5"/>
    <d v="2022-08-15T00:00:00"/>
    <n v="26"/>
    <n v="0.08"/>
    <n v="75.66"/>
    <n v="63.5"/>
    <n v="2"/>
    <n v="1134.8999999999999"/>
    <x v="0"/>
    <s v="Low Risk"/>
    <s v="55+"/>
    <d v="1904-01-12T00:00:00"/>
    <x v="1"/>
    <x v="1"/>
    <s v="Low Value"/>
    <x v="0"/>
    <s v="Check Data"/>
  </r>
  <r>
    <s v="CUST_1853"/>
    <n v="72"/>
    <s v="Male"/>
    <x v="5"/>
    <n v="125.99"/>
    <n v="6"/>
    <n v="42"/>
    <n v="0"/>
    <s v="Electronics"/>
    <n v="19.3"/>
    <d v="2022-01-16T00:00:00"/>
    <n v="81"/>
    <n v="0.2"/>
    <n v="125.99"/>
    <n v="19.3"/>
    <n v="1"/>
    <n v="755.93999999999994"/>
    <x v="1"/>
    <s v="Medium Risk"/>
    <s v="55+"/>
    <d v="1904-08-10T00:00:00"/>
    <x v="2"/>
    <x v="1"/>
    <s v="Low Value"/>
    <x v="0"/>
    <s v="Check Data"/>
  </r>
  <r>
    <s v="CUST_5146"/>
    <n v="53"/>
    <s v="Male"/>
    <x v="4"/>
    <n v="33.07"/>
    <n v="3"/>
    <n v="299"/>
    <n v="0"/>
    <s v="Sports"/>
    <n v="75.3"/>
    <d v="2021-01-09T00:00:00"/>
    <n v="7"/>
    <n v="7.0000000000000007E-2"/>
    <n v="33.07"/>
    <n v="75.3"/>
    <n v="3"/>
    <n v="99.210000000000008"/>
    <x v="0"/>
    <s v="Low Risk"/>
    <s v="45-54"/>
    <d v="1905-08-17T00:00:00"/>
    <x v="1"/>
    <x v="1"/>
    <s v="Low Value"/>
    <x v="0"/>
    <s v="Check Data"/>
  </r>
  <r>
    <s v="CUST_4769"/>
    <n v="77"/>
    <s v="Male"/>
    <x v="2"/>
    <n v="186.1"/>
    <n v="13"/>
    <n v="117"/>
    <n v="0"/>
    <s v="Home"/>
    <n v="50.3"/>
    <d v="2023-11-10T00:00:00"/>
    <n v="1"/>
    <n v="0.18"/>
    <n v="186.1"/>
    <n v="50.3"/>
    <n v="1"/>
    <n v="2419.2999999999997"/>
    <x v="0"/>
    <s v="Low Risk"/>
    <s v="55+"/>
    <d v="1902-10-17T00:00:00"/>
    <x v="1"/>
    <x v="1"/>
    <s v="High Value"/>
    <x v="1"/>
    <s v="Check Data"/>
  </r>
  <r>
    <s v="CUST_1574"/>
    <n v="23"/>
    <s v="Male"/>
    <x v="1"/>
    <n v="49"/>
    <n v="9"/>
    <n v="335"/>
    <n v="0"/>
    <s v="Sports"/>
    <n v="3.7"/>
    <d v="2024-09-22T00:00:00"/>
    <n v="91"/>
    <n v="0.55000000000000004"/>
    <n v="49"/>
    <n v="3.7"/>
    <n v="2"/>
    <n v="441"/>
    <x v="0"/>
    <s v="High Risk"/>
    <s v="Under 25"/>
    <d v="1901-12-04T00:00:00"/>
    <x v="2"/>
    <x v="1"/>
    <s v="Low Value"/>
    <x v="2"/>
    <s v="Check Data"/>
  </r>
  <r>
    <s v="CUST_2148"/>
    <n v="79"/>
    <s v="Female"/>
    <x v="3"/>
    <n v="81.900000000000006"/>
    <n v="5"/>
    <n v="278"/>
    <n v="0"/>
    <s v="Fashion"/>
    <n v="39.5"/>
    <d v="2021-01-04T00:00:00"/>
    <n v="90"/>
    <n v="0.7"/>
    <n v="81.900000000000006"/>
    <n v="39.5"/>
    <n v="1"/>
    <n v="409.5"/>
    <x v="0"/>
    <s v="High Risk"/>
    <s v="55+"/>
    <d v="1905-08-22T00:00:00"/>
    <x v="2"/>
    <x v="1"/>
    <s v="Low Value"/>
    <x v="2"/>
    <s v="Check Data"/>
  </r>
  <r>
    <s v="CUST_7293"/>
    <n v="33"/>
    <s v="Male"/>
    <x v="6"/>
    <n v="58.21"/>
    <n v="9"/>
    <n v="143"/>
    <n v="0"/>
    <s v="Home"/>
    <n v="40.200000000000003"/>
    <d v="2024-06-11T00:00:00"/>
    <n v="32"/>
    <n v="0.15"/>
    <n v="58.21"/>
    <n v="40.200000000000003"/>
    <n v="1"/>
    <n v="523.89"/>
    <x v="0"/>
    <s v="Low Risk"/>
    <s v="25-34"/>
    <d v="1902-03-17T00:00:00"/>
    <x v="1"/>
    <x v="1"/>
    <s v="Low Value"/>
    <x v="0"/>
    <s v="Check Data"/>
  </r>
  <r>
    <s v="CUST_7457"/>
    <n v="51"/>
    <s v="Female"/>
    <x v="1"/>
    <n v="142.83000000000001"/>
    <n v="7"/>
    <n v="227"/>
    <n v="1"/>
    <s v="Home"/>
    <n v="80.099999999999994"/>
    <d v="2021-09-23T00:00:00"/>
    <n v="78"/>
    <n v="0.36"/>
    <n v="142.83000000000001"/>
    <n v="80.099999999999994"/>
    <n v="2"/>
    <n v="999.81000000000006"/>
    <x v="0"/>
    <s v="Medium Risk"/>
    <s v="45-54"/>
    <d v="1904-12-03T00:00:00"/>
    <x v="2"/>
    <x v="0"/>
    <s v="Low Value"/>
    <x v="0"/>
    <s v="Check Data"/>
  </r>
  <r>
    <s v="CUST_8509"/>
    <n v="40"/>
    <s v="Male"/>
    <x v="8"/>
    <n v="96.2"/>
    <n v="9"/>
    <n v="203"/>
    <n v="0"/>
    <s v="Home"/>
    <n v="23.4"/>
    <d v="2021-09-15T00:00:00"/>
    <n v="83"/>
    <n v="0.28000000000000003"/>
    <n v="96.2"/>
    <n v="23.4"/>
    <n v="1"/>
    <n v="865.80000000000007"/>
    <x v="0"/>
    <s v="Medium Risk"/>
    <s v="35-44"/>
    <d v="1904-12-11T00:00:00"/>
    <x v="2"/>
    <x v="1"/>
    <s v="Low Value"/>
    <x v="0"/>
    <s v="Check Data"/>
  </r>
  <r>
    <s v="CUST_5777"/>
    <n v="67"/>
    <s v="Other"/>
    <x v="4"/>
    <n v="164.44"/>
    <n v="11"/>
    <n v="228"/>
    <n v="0"/>
    <s v="Fashion"/>
    <n v="45.3"/>
    <d v="2024-12-05T00:00:00"/>
    <n v="9"/>
    <n v="0.26"/>
    <n v="164.44"/>
    <n v="45.3"/>
    <n v="2"/>
    <n v="1808.84"/>
    <x v="0"/>
    <s v="Medium Risk"/>
    <s v="55+"/>
    <d v="1901-09-21T00:00:00"/>
    <x v="1"/>
    <x v="1"/>
    <s v="High Value"/>
    <x v="1"/>
    <s v="Check Data"/>
  </r>
  <r>
    <s v="CUST_4854"/>
    <n v="59"/>
    <s v="Female"/>
    <x v="1"/>
    <n v="131.4"/>
    <n v="11"/>
    <n v="264"/>
    <n v="0"/>
    <s v="Fashion"/>
    <n v="5.4"/>
    <d v="2025-03-28T00:00:00"/>
    <n v="59"/>
    <n v="0.06"/>
    <n v="131.4"/>
    <n v="5.4"/>
    <n v="4"/>
    <n v="1445.4"/>
    <x v="0"/>
    <s v="Low Risk"/>
    <s v="55+"/>
    <d v="1901-05-31T00:00:00"/>
    <x v="0"/>
    <x v="1"/>
    <s v="Low Value"/>
    <x v="0"/>
    <s v="Check Data"/>
  </r>
  <r>
    <s v="CUST_3491"/>
    <n v="41"/>
    <s v="Female"/>
    <x v="6"/>
    <n v="118.56"/>
    <n v="7"/>
    <n v="136"/>
    <n v="0"/>
    <s v="Beauty"/>
    <n v="88.1"/>
    <d v="2025-04-25T00:00:00"/>
    <n v="44"/>
    <n v="0.45"/>
    <n v="118.56"/>
    <n v="88.1"/>
    <n v="1"/>
    <n v="829.92000000000007"/>
    <x v="0"/>
    <s v="Medium Risk"/>
    <s v="35-44"/>
    <d v="1901-05-03T00:00:00"/>
    <x v="0"/>
    <x v="1"/>
    <s v="Low Value"/>
    <x v="0"/>
    <s v="Check Data"/>
  </r>
  <r>
    <s v="CUST_4124"/>
    <n v="73"/>
    <s v="Male"/>
    <x v="6"/>
    <n v="57.87"/>
    <n v="14"/>
    <n v="239"/>
    <n v="1"/>
    <s v="Fashion"/>
    <n v="44.4"/>
    <d v="2022-08-17T00:00:00"/>
    <n v="65"/>
    <n v="0.09"/>
    <n v="57.87"/>
    <n v="44.4"/>
    <n v="3"/>
    <n v="810.18"/>
    <x v="0"/>
    <s v="Low Risk"/>
    <s v="55+"/>
    <d v="1904-01-10T00:00:00"/>
    <x v="0"/>
    <x v="0"/>
    <s v="Low Value"/>
    <x v="0"/>
    <s v="Check Data"/>
  </r>
  <r>
    <s v="CUST_6691"/>
    <n v="66"/>
    <s v="Male"/>
    <x v="9"/>
    <n v="168.12"/>
    <n v="12"/>
    <n v="185"/>
    <n v="0"/>
    <s v="Fashion"/>
    <n v="85.7"/>
    <d v="2023-01-22T00:00:00"/>
    <n v="21"/>
    <n v="0.04"/>
    <n v="168.12"/>
    <n v="85.7"/>
    <n v="1"/>
    <n v="2017.44"/>
    <x v="0"/>
    <s v="Low Risk"/>
    <s v="55+"/>
    <d v="1903-08-05T00:00:00"/>
    <x v="1"/>
    <x v="1"/>
    <s v="High Value"/>
    <x v="1"/>
    <s v="Check Data"/>
  </r>
  <r>
    <s v="CUST_4051"/>
    <n v="30"/>
    <s v="Male"/>
    <x v="8"/>
    <n v="76.83"/>
    <n v="11"/>
    <n v="314"/>
    <n v="0"/>
    <s v="Sports"/>
    <n v="67.7"/>
    <d v="2022-01-08T00:00:00"/>
    <n v="20"/>
    <n v="0.25"/>
    <n v="76.83"/>
    <n v="67.7"/>
    <n v="1"/>
    <n v="845.13"/>
    <x v="0"/>
    <s v="Medium Risk"/>
    <s v="25-34"/>
    <d v="1904-08-18T00:00:00"/>
    <x v="1"/>
    <x v="1"/>
    <s v="Low Value"/>
    <x v="0"/>
    <s v="Check Data"/>
  </r>
  <r>
    <s v="CUST_1004"/>
    <n v="73"/>
    <s v="Female"/>
    <x v="8"/>
    <n v="94.98"/>
    <n v="9"/>
    <n v="150"/>
    <n v="0"/>
    <s v="Fashion"/>
    <n v="32"/>
    <d v="2020-08-20T00:00:00"/>
    <n v="49"/>
    <n v="0.2"/>
    <n v="94.98"/>
    <n v="32"/>
    <n v="1"/>
    <n v="854.82"/>
    <x v="0"/>
    <s v="Medium Risk"/>
    <s v="55+"/>
    <d v="1906-01-06T00:00:00"/>
    <x v="0"/>
    <x v="1"/>
    <s v="Low Value"/>
    <x v="0"/>
    <s v="Check Data"/>
  </r>
  <r>
    <s v="CUST_6222"/>
    <n v="35"/>
    <s v="Female"/>
    <x v="7"/>
    <n v="177.45"/>
    <n v="8"/>
    <n v="324"/>
    <n v="0"/>
    <s v="Electronics"/>
    <n v="71.3"/>
    <d v="2025-06-12T00:00:00"/>
    <n v="97"/>
    <n v="0.36"/>
    <n v="177.45"/>
    <n v="71.3"/>
    <n v="1"/>
    <n v="1419.6"/>
    <x v="0"/>
    <s v="Medium Risk"/>
    <s v="35-44"/>
    <d v="1901-03-16T00:00:00"/>
    <x v="2"/>
    <x v="1"/>
    <s v="Low Value"/>
    <x v="0"/>
    <s v="Check Data"/>
  </r>
  <r>
    <s v="CUST_6315"/>
    <n v="71"/>
    <s v="Male"/>
    <x v="3"/>
    <n v="53.77"/>
    <n v="13"/>
    <n v="290"/>
    <n v="0"/>
    <s v="Sports"/>
    <n v="46.9"/>
    <d v="2024-05-07T00:00:00"/>
    <n v="33"/>
    <n v="0.31"/>
    <n v="53.77"/>
    <n v="46.9"/>
    <n v="1"/>
    <n v="699.01"/>
    <x v="0"/>
    <s v="Medium Risk"/>
    <s v="55+"/>
    <d v="1902-04-21T00:00:00"/>
    <x v="1"/>
    <x v="1"/>
    <s v="Low Value"/>
    <x v="0"/>
    <s v="Check Data"/>
  </r>
  <r>
    <s v="CUST_5869"/>
    <n v="30"/>
    <s v="Male"/>
    <x v="8"/>
    <n v="99.94"/>
    <n v="10"/>
    <n v="352"/>
    <n v="0"/>
    <s v="Beauty"/>
    <n v="34.1"/>
    <d v="2021-05-28T00:00:00"/>
    <n v="18"/>
    <n v="0.14000000000000001"/>
    <n v="99.94"/>
    <n v="34.1"/>
    <n v="2"/>
    <n v="999.4"/>
    <x v="0"/>
    <s v="Low Risk"/>
    <s v="25-34"/>
    <d v="1905-03-31T00:00:00"/>
    <x v="1"/>
    <x v="1"/>
    <s v="Low Value"/>
    <x v="0"/>
    <s v="Check Data"/>
  </r>
  <r>
    <s v="CUST_1876"/>
    <n v="66"/>
    <s v="Female"/>
    <x v="4"/>
    <n v="111.71"/>
    <n v="7"/>
    <n v="109"/>
    <n v="0"/>
    <s v="Electronics"/>
    <n v="66.8"/>
    <d v="2023-07-16T00:00:00"/>
    <n v="41"/>
    <n v="0.23"/>
    <n v="111.71"/>
    <n v="66.8"/>
    <n v="2"/>
    <n v="781.96999999999991"/>
    <x v="0"/>
    <s v="Medium Risk"/>
    <s v="55+"/>
    <d v="1903-02-11T00:00:00"/>
    <x v="0"/>
    <x v="1"/>
    <s v="Low Value"/>
    <x v="0"/>
    <s v="Check Data"/>
  </r>
  <r>
    <s v="CUST_8027"/>
    <n v="54"/>
    <s v="Male"/>
    <x v="3"/>
    <n v="213.44"/>
    <n v="9"/>
    <n v="39"/>
    <n v="0"/>
    <s v="Beauty"/>
    <n v="77.400000000000006"/>
    <d v="2022-01-30T00:00:00"/>
    <n v="17"/>
    <n v="0.16"/>
    <n v="213.44"/>
    <n v="77.400000000000006"/>
    <n v="2"/>
    <n v="1920.96"/>
    <x v="1"/>
    <s v="Low Risk"/>
    <s v="45-54"/>
    <d v="1904-07-27T00:00:00"/>
    <x v="1"/>
    <x v="1"/>
    <s v="High Value"/>
    <x v="1"/>
    <s v="Check Data"/>
  </r>
  <r>
    <s v="CUST_5142"/>
    <n v="60"/>
    <s v="Female"/>
    <x v="9"/>
    <n v="72.69"/>
    <n v="10"/>
    <n v="141"/>
    <n v="0"/>
    <s v="Home"/>
    <n v="68.900000000000006"/>
    <d v="2021-09-24T00:00:00"/>
    <n v="13"/>
    <n v="0.54"/>
    <n v="72.69"/>
    <n v="68.900000000000006"/>
    <n v="1"/>
    <n v="726.9"/>
    <x v="0"/>
    <s v="High Risk"/>
    <s v="55+"/>
    <d v="1904-12-02T00:00:00"/>
    <x v="1"/>
    <x v="1"/>
    <s v="Low Value"/>
    <x v="2"/>
    <s v="Check Data"/>
  </r>
  <r>
    <s v="CUST_7966"/>
    <n v="56"/>
    <s v="Female"/>
    <x v="8"/>
    <n v="41.08"/>
    <n v="7"/>
    <n v="339"/>
    <n v="0"/>
    <s v="Home"/>
    <n v="46.3"/>
    <d v="2021-05-18T00:00:00"/>
    <n v="43"/>
    <n v="0.52"/>
    <n v="41.08"/>
    <n v="46.3"/>
    <n v="1"/>
    <n v="287.56"/>
    <x v="0"/>
    <s v="High Risk"/>
    <s v="55+"/>
    <d v="1905-04-10T00:00:00"/>
    <x v="0"/>
    <x v="1"/>
    <s v="Low Value"/>
    <x v="2"/>
    <s v="Check Data"/>
  </r>
  <r>
    <s v="CUST_8079"/>
    <n v="78"/>
    <s v="Female"/>
    <x v="9"/>
    <n v="235.3"/>
    <n v="9"/>
    <n v="12"/>
    <n v="0"/>
    <s v="Home"/>
    <n v="25.9"/>
    <d v="2020-09-14T00:00:00"/>
    <n v="73"/>
    <n v="0.32"/>
    <n v="235.3"/>
    <n v="25.9"/>
    <n v="1"/>
    <n v="2117.7000000000003"/>
    <x v="2"/>
    <s v="Medium Risk"/>
    <s v="55+"/>
    <d v="1905-12-12T00:00:00"/>
    <x v="2"/>
    <x v="1"/>
    <s v="High Value"/>
    <x v="1"/>
    <s v="Check Data"/>
  </r>
  <r>
    <s v="CUST_8987"/>
    <n v="59"/>
    <s v="Male"/>
    <x v="6"/>
    <n v="124.9"/>
    <n v="7"/>
    <n v="52"/>
    <n v="0"/>
    <s v="Fashion"/>
    <n v="81"/>
    <d v="2024-10-05T00:00:00"/>
    <n v="65"/>
    <n v="0.57999999999999996"/>
    <n v="124.9"/>
    <n v="81"/>
    <n v="2"/>
    <n v="874.30000000000007"/>
    <x v="1"/>
    <s v="High Risk"/>
    <s v="55+"/>
    <d v="1901-11-21T00:00:00"/>
    <x v="0"/>
    <x v="1"/>
    <s v="Low Value"/>
    <x v="2"/>
    <s v="Check Data"/>
  </r>
  <r>
    <s v="CUST_7799"/>
    <n v="34"/>
    <s v="Male"/>
    <x v="1"/>
    <n v="162.07"/>
    <n v="11"/>
    <n v="79"/>
    <n v="0"/>
    <s v="Fashion"/>
    <n v="34.700000000000003"/>
    <d v="2024-01-18T00:00:00"/>
    <n v="23"/>
    <n v="0.19"/>
    <n v="162.07"/>
    <n v="34.700000000000003"/>
    <n v="2"/>
    <n v="1782.77"/>
    <x v="1"/>
    <s v="Low Risk"/>
    <s v="25-34"/>
    <d v="1902-08-09T00:00:00"/>
    <x v="1"/>
    <x v="1"/>
    <s v="High Value"/>
    <x v="1"/>
    <s v="Check Data"/>
  </r>
  <r>
    <s v="CUST_5465"/>
    <n v="32"/>
    <s v="Female"/>
    <x v="8"/>
    <n v="118.56"/>
    <n v="9"/>
    <n v="232"/>
    <n v="0"/>
    <s v="Sports"/>
    <n v="61.3"/>
    <d v="2023-12-04T00:00:00"/>
    <n v="40"/>
    <n v="0.17"/>
    <n v="118.56"/>
    <n v="61.3"/>
    <n v="1"/>
    <n v="1067.04"/>
    <x v="0"/>
    <s v="Low Risk"/>
    <s v="25-34"/>
    <d v="1902-09-23T00:00:00"/>
    <x v="0"/>
    <x v="1"/>
    <s v="Low Value"/>
    <x v="0"/>
    <s v="Check Data"/>
  </r>
  <r>
    <s v="CUST_1635"/>
    <n v="35"/>
    <s v="Other"/>
    <x v="6"/>
    <n v="125.24"/>
    <n v="14"/>
    <n v="350"/>
    <n v="0"/>
    <s v="Electronics"/>
    <n v="11.5"/>
    <d v="2025-04-15T00:00:00"/>
    <n v="34"/>
    <n v="0.21"/>
    <n v="125.24"/>
    <n v="11.5"/>
    <n v="1"/>
    <n v="1753.36"/>
    <x v="0"/>
    <s v="Medium Risk"/>
    <s v="35-44"/>
    <d v="1901-05-13T00:00:00"/>
    <x v="1"/>
    <x v="1"/>
    <s v="High Value"/>
    <x v="1"/>
    <s v="Check Data"/>
  </r>
  <r>
    <s v="CUST_2693"/>
    <n v="40"/>
    <s v="Male"/>
    <x v="1"/>
    <n v="119.79"/>
    <n v="15"/>
    <n v="38"/>
    <n v="0"/>
    <s v="Electronics"/>
    <n v="74"/>
    <d v="2020-09-05T00:00:00"/>
    <n v="36"/>
    <n v="0.2"/>
    <n v="119.79"/>
    <n v="74"/>
    <n v="2"/>
    <n v="1796.8500000000001"/>
    <x v="1"/>
    <s v="Medium Risk"/>
    <s v="35-44"/>
    <d v="1905-12-21T00:00:00"/>
    <x v="1"/>
    <x v="1"/>
    <s v="High Value"/>
    <x v="1"/>
    <s v="Check Data"/>
  </r>
  <r>
    <s v="CUST_5752"/>
    <n v="71"/>
    <s v="Male"/>
    <x v="1"/>
    <n v="206.68"/>
    <n v="11"/>
    <n v="226"/>
    <n v="0"/>
    <s v="Home"/>
    <n v="95.3"/>
    <d v="2021-08-30T00:00:00"/>
    <n v="50"/>
    <n v="0.44"/>
    <n v="206.68"/>
    <n v="95.3"/>
    <n v="1"/>
    <n v="2273.48"/>
    <x v="0"/>
    <s v="Medium Risk"/>
    <s v="55+"/>
    <d v="1904-12-27T00:00:00"/>
    <x v="0"/>
    <x v="1"/>
    <s v="High Value"/>
    <x v="1"/>
    <s v="Check Data"/>
  </r>
  <r>
    <s v="CUST_9311"/>
    <n v="68"/>
    <s v="Female"/>
    <x v="6"/>
    <n v="273.29000000000002"/>
    <n v="11"/>
    <n v="339"/>
    <n v="0"/>
    <s v="Home"/>
    <n v="44.9"/>
    <d v="2024-03-18T00:00:00"/>
    <n v="78"/>
    <n v="0.24"/>
    <n v="273.29000000000002"/>
    <n v="44.9"/>
    <n v="1"/>
    <n v="3006.19"/>
    <x v="0"/>
    <s v="Medium Risk"/>
    <s v="55+"/>
    <d v="1902-06-10T00:00:00"/>
    <x v="2"/>
    <x v="1"/>
    <s v="High Value"/>
    <x v="1"/>
    <s v="Check Data"/>
  </r>
  <r>
    <s v="CUST_1830"/>
    <n v="47"/>
    <s v="Other"/>
    <x v="5"/>
    <n v="76.17"/>
    <n v="16"/>
    <n v="120"/>
    <n v="0"/>
    <s v="Fashion"/>
    <n v="54.8"/>
    <d v="2024-07-27T00:00:00"/>
    <n v="85"/>
    <n v="0.26"/>
    <n v="76.17"/>
    <n v="54.8"/>
    <n v="2"/>
    <n v="1218.72"/>
    <x v="0"/>
    <s v="Medium Risk"/>
    <s v="45-54"/>
    <d v="1902-01-30T00:00:00"/>
    <x v="2"/>
    <x v="1"/>
    <s v="Low Value"/>
    <x v="0"/>
    <s v="Check Data"/>
  </r>
  <r>
    <s v="CUST_6177"/>
    <n v="75"/>
    <s v="Female"/>
    <x v="3"/>
    <n v="114.34"/>
    <n v="7"/>
    <n v="64"/>
    <n v="0"/>
    <s v="Beauty"/>
    <n v="89.9"/>
    <d v="2024-04-12T00:00:00"/>
    <n v="85"/>
    <n v="0.75"/>
    <n v="114.34"/>
    <n v="89.9"/>
    <n v="1"/>
    <n v="800.38"/>
    <x v="1"/>
    <s v="High Risk"/>
    <s v="55+"/>
    <d v="1902-05-16T00:00:00"/>
    <x v="2"/>
    <x v="1"/>
    <s v="Low Value"/>
    <x v="2"/>
    <s v="Check Data"/>
  </r>
  <r>
    <s v="CUST_9932"/>
    <n v="51"/>
    <s v="Other"/>
    <x v="5"/>
    <n v="80"/>
    <n v="13"/>
    <n v="295"/>
    <n v="0"/>
    <s v="Electronics"/>
    <n v="79.5"/>
    <d v="2020-12-16T00:00:00"/>
    <n v="92"/>
    <n v="0.02"/>
    <n v="80"/>
    <n v="79.5"/>
    <n v="1"/>
    <n v="1040"/>
    <x v="0"/>
    <s v="Low Risk"/>
    <s v="45-54"/>
    <d v="1905-09-10T00:00:00"/>
    <x v="2"/>
    <x v="1"/>
    <s v="Low Value"/>
    <x v="0"/>
    <s v="Check Data"/>
  </r>
  <r>
    <s v="CUST_9308"/>
    <n v="75"/>
    <s v="Male"/>
    <x v="2"/>
    <n v="24.61"/>
    <n v="5"/>
    <n v="204"/>
    <n v="0"/>
    <s v="Electronics"/>
    <n v="96.2"/>
    <d v="2021-05-11T00:00:00"/>
    <n v="96"/>
    <n v="0.37"/>
    <n v="24.61"/>
    <n v="96.2"/>
    <n v="1"/>
    <n v="123.05"/>
    <x v="0"/>
    <s v="Medium Risk"/>
    <s v="55+"/>
    <d v="1905-04-17T00:00:00"/>
    <x v="2"/>
    <x v="1"/>
    <s v="Low Value"/>
    <x v="0"/>
    <s v="Check Data"/>
  </r>
  <r>
    <s v="CUST_6949"/>
    <n v="21"/>
    <s v="Male"/>
    <x v="0"/>
    <n v="112.77"/>
    <n v="6"/>
    <n v="134"/>
    <n v="0"/>
    <s v="Beauty"/>
    <m/>
    <d v="2021-01-01T00:00:00"/>
    <n v="30"/>
    <n v="0.04"/>
    <n v="112.77"/>
    <n v="250"/>
    <n v="1"/>
    <n v="676.62"/>
    <x v="0"/>
    <s v="Low Risk"/>
    <s v="Under 25"/>
    <d v="1905-08-25T00:00:00"/>
    <x v="1"/>
    <x v="1"/>
    <s v="Low Value"/>
    <x v="0"/>
    <s v="Check Data"/>
  </r>
  <r>
    <s v="CUST_3838"/>
    <n v="20"/>
    <s v="Female"/>
    <x v="1"/>
    <n v="204.65"/>
    <n v="9"/>
    <n v="44"/>
    <n v="0"/>
    <s v="Electronics"/>
    <n v="47"/>
    <d v="2022-08-05T00:00:00"/>
    <n v="40"/>
    <n v="0.49"/>
    <n v="204.65"/>
    <n v="47"/>
    <n v="1"/>
    <n v="1841.8500000000001"/>
    <x v="1"/>
    <s v="Medium Risk"/>
    <s v="Under 25"/>
    <d v="1904-01-22T00:00:00"/>
    <x v="0"/>
    <x v="1"/>
    <s v="High Value"/>
    <x v="1"/>
    <s v="Check Data"/>
  </r>
  <r>
    <s v="CUST_2150"/>
    <n v="24"/>
    <s v="Female"/>
    <x v="7"/>
    <n v="94.55"/>
    <n v="13"/>
    <n v="277"/>
    <n v="0"/>
    <s v="Electronics"/>
    <n v="45.6"/>
    <d v="2020-11-18T00:00:00"/>
    <n v="12"/>
    <n v="0.37"/>
    <n v="94.55"/>
    <n v="45.6"/>
    <n v="1"/>
    <n v="1229.1499999999999"/>
    <x v="0"/>
    <s v="Medium Risk"/>
    <s v="Under 25"/>
    <d v="1905-10-08T00:00:00"/>
    <x v="1"/>
    <x v="1"/>
    <s v="Low Value"/>
    <x v="0"/>
    <s v="Check Data"/>
  </r>
  <r>
    <s v="CUST_8560"/>
    <n v="73"/>
    <s v="Male"/>
    <x v="3"/>
    <n v="61.73"/>
    <n v="9"/>
    <n v="134"/>
    <n v="0"/>
    <s v="Fashion"/>
    <n v="47.3"/>
    <d v="2023-05-25T00:00:00"/>
    <n v="93"/>
    <n v="0.05"/>
    <n v="61.73"/>
    <n v="47.3"/>
    <n v="2"/>
    <n v="555.56999999999994"/>
    <x v="0"/>
    <s v="Low Risk"/>
    <s v="55+"/>
    <d v="1903-04-04T00:00:00"/>
    <x v="2"/>
    <x v="1"/>
    <s v="Low Value"/>
    <x v="0"/>
    <s v="Check Data"/>
  </r>
  <r>
    <s v="CUST_2931"/>
    <n v="35"/>
    <s v="Male"/>
    <x v="1"/>
    <n v="112.98"/>
    <n v="9"/>
    <n v="51"/>
    <n v="1"/>
    <s v="Electronics"/>
    <n v="91.3"/>
    <d v="2023-01-02T00:00:00"/>
    <n v="1"/>
    <n v="0.14000000000000001"/>
    <n v="112.98"/>
    <n v="91.3"/>
    <n v="1"/>
    <n v="1016.82"/>
    <x v="1"/>
    <s v="Low Risk"/>
    <s v="35-44"/>
    <d v="1903-08-25T00:00:00"/>
    <x v="1"/>
    <x v="0"/>
    <s v="Low Value"/>
    <x v="0"/>
    <s v="Check Data"/>
  </r>
  <r>
    <s v="CUST_2664"/>
    <n v="59"/>
    <s v="Female"/>
    <x v="4"/>
    <n v="122.89"/>
    <n v="15"/>
    <n v="228"/>
    <n v="0"/>
    <s v="Home"/>
    <n v="20.6"/>
    <d v="2020-07-27T00:00:00"/>
    <n v="90"/>
    <n v="0.36"/>
    <n v="122.89"/>
    <n v="20.6"/>
    <n v="1"/>
    <n v="1843.35"/>
    <x v="0"/>
    <s v="Medium Risk"/>
    <s v="55+"/>
    <d v="1906-01-30T00:00:00"/>
    <x v="2"/>
    <x v="1"/>
    <s v="High Value"/>
    <x v="1"/>
    <s v="Check Data"/>
  </r>
  <r>
    <s v="CUST_2081"/>
    <n v="24"/>
    <s v="Male"/>
    <x v="7"/>
    <n v="110.06"/>
    <n v="9"/>
    <n v="355"/>
    <n v="0"/>
    <s v="Home"/>
    <n v="89.5"/>
    <d v="2023-01-05T00:00:00"/>
    <n v="16"/>
    <n v="0.36"/>
    <n v="110.06"/>
    <n v="89.5"/>
    <n v="1"/>
    <n v="990.54"/>
    <x v="0"/>
    <s v="Medium Risk"/>
    <s v="Under 25"/>
    <d v="1903-08-22T00:00:00"/>
    <x v="1"/>
    <x v="1"/>
    <s v="Low Value"/>
    <x v="0"/>
    <s v="Check Data"/>
  </r>
  <r>
    <s v="CUST_1512"/>
    <n v="57"/>
    <s v="Male"/>
    <x v="2"/>
    <n v="105.8"/>
    <n v="12"/>
    <n v="67"/>
    <n v="0"/>
    <s v="Sports"/>
    <n v="57.1"/>
    <d v="2023-09-20T00:00:00"/>
    <n v="82"/>
    <n v="0.11"/>
    <n v="105.8"/>
    <n v="57.1"/>
    <n v="1"/>
    <n v="1269.5999999999999"/>
    <x v="1"/>
    <s v="Low Risk"/>
    <s v="55+"/>
    <d v="1902-12-07T00:00:00"/>
    <x v="2"/>
    <x v="1"/>
    <s v="Low Value"/>
    <x v="0"/>
    <s v="Check Data"/>
  </r>
  <r>
    <s v="CUST_8805"/>
    <n v="23"/>
    <s v="Female"/>
    <x v="2"/>
    <m/>
    <n v="11"/>
    <n v="197"/>
    <n v="0"/>
    <s v="Fashion"/>
    <n v="53.7"/>
    <d v="2024-09-13T00:00:00"/>
    <n v="97"/>
    <n v="0.34"/>
    <n v="250"/>
    <n v="53.7"/>
    <n v="1"/>
    <n v="2750"/>
    <x v="0"/>
    <s v="Medium Risk"/>
    <s v="Under 25"/>
    <d v="1901-12-13T00:00:00"/>
    <x v="2"/>
    <x v="1"/>
    <s v="High Value"/>
    <x v="1"/>
    <s v="Check Data"/>
  </r>
  <r>
    <s v="CUST_6237"/>
    <n v="39"/>
    <s v="Female"/>
    <x v="4"/>
    <n v="66.13"/>
    <n v="13"/>
    <n v="66"/>
    <n v="0"/>
    <s v="Fashion"/>
    <n v="41.6"/>
    <d v="2025-05-31T00:00:00"/>
    <n v="50"/>
    <n v="0.09"/>
    <n v="66.13"/>
    <n v="41.6"/>
    <n v="2"/>
    <n v="859.68999999999994"/>
    <x v="1"/>
    <s v="Low Risk"/>
    <s v="35-44"/>
    <d v="1901-03-28T00:00:00"/>
    <x v="0"/>
    <x v="1"/>
    <s v="Low Value"/>
    <x v="0"/>
    <s v="Check Data"/>
  </r>
  <r>
    <s v="CUST_1559"/>
    <n v="75"/>
    <s v="Female"/>
    <x v="6"/>
    <n v="43.91"/>
    <n v="13"/>
    <n v="2"/>
    <n v="0"/>
    <s v="Home"/>
    <n v="54"/>
    <d v="2021-08-12T00:00:00"/>
    <n v="43"/>
    <n v="0.31"/>
    <n v="43.91"/>
    <n v="54"/>
    <n v="1"/>
    <n v="570.82999999999993"/>
    <x v="2"/>
    <s v="Medium Risk"/>
    <s v="55+"/>
    <d v="1905-01-14T00:00:00"/>
    <x v="0"/>
    <x v="1"/>
    <s v="Low Value"/>
    <x v="0"/>
    <s v="Check Data"/>
  </r>
  <r>
    <s v="CUST_4672"/>
    <n v="18"/>
    <s v="Male"/>
    <x v="3"/>
    <n v="83.66"/>
    <n v="8"/>
    <n v="57"/>
    <n v="0"/>
    <s v="Fashion"/>
    <n v="80.3"/>
    <d v="2021-08-14T00:00:00"/>
    <n v="87"/>
    <n v="0.16"/>
    <n v="83.66"/>
    <n v="80.3"/>
    <n v="2"/>
    <n v="669.28"/>
    <x v="1"/>
    <s v="Low Risk"/>
    <s v="Under 25"/>
    <d v="1905-01-12T00:00:00"/>
    <x v="2"/>
    <x v="1"/>
    <s v="Low Value"/>
    <x v="0"/>
    <s v="Check Data"/>
  </r>
  <r>
    <s v="CUST_8404"/>
    <n v="21"/>
    <s v="Female"/>
    <x v="9"/>
    <n v="256.51"/>
    <n v="8"/>
    <n v="255"/>
    <n v="0"/>
    <s v="Fashion"/>
    <n v="49.2"/>
    <d v="2023-03-23T00:00:00"/>
    <n v="60"/>
    <n v="0.56000000000000005"/>
    <n v="256.51"/>
    <n v="49.2"/>
    <n v="2"/>
    <n v="2052.08"/>
    <x v="0"/>
    <s v="High Risk"/>
    <s v="Under 25"/>
    <d v="1903-06-06T00:00:00"/>
    <x v="0"/>
    <x v="1"/>
    <s v="High Value"/>
    <x v="3"/>
    <s v="Check Data"/>
  </r>
  <r>
    <s v="CUST_4343"/>
    <n v="63"/>
    <s v="Female"/>
    <x v="3"/>
    <n v="79.09"/>
    <n v="4"/>
    <n v="355"/>
    <n v="0"/>
    <s v="Sports"/>
    <n v="77.599999999999994"/>
    <d v="2022-06-25T00:00:00"/>
    <n v="5"/>
    <n v="0.21"/>
    <n v="79.09"/>
    <n v="77.599999999999994"/>
    <n v="2"/>
    <n v="316.36"/>
    <x v="0"/>
    <s v="Medium Risk"/>
    <s v="55+"/>
    <d v="1904-03-03T00:00:00"/>
    <x v="1"/>
    <x v="1"/>
    <s v="Low Value"/>
    <x v="0"/>
    <s v="Check Data"/>
  </r>
  <r>
    <s v="CUST_5070"/>
    <n v="66"/>
    <s v="Female"/>
    <x v="7"/>
    <n v="32.68"/>
    <n v="7"/>
    <n v="264"/>
    <n v="0"/>
    <s v="Beauty"/>
    <n v="41.7"/>
    <d v="2024-09-03T00:00:00"/>
    <n v="21"/>
    <n v="7.0000000000000007E-2"/>
    <n v="32.68"/>
    <n v="41.7"/>
    <n v="1"/>
    <n v="228.76"/>
    <x v="0"/>
    <s v="Low Risk"/>
    <s v="55+"/>
    <d v="1901-12-23T00:00:00"/>
    <x v="1"/>
    <x v="1"/>
    <s v="Low Value"/>
    <x v="0"/>
    <s v="Check Data"/>
  </r>
  <r>
    <s v="CUST_1580"/>
    <n v="69"/>
    <s v="Female"/>
    <x v="5"/>
    <n v="89.98"/>
    <n v="5"/>
    <n v="15"/>
    <n v="0"/>
    <s v="Electronics"/>
    <n v="18.3"/>
    <d v="2023-11-15T00:00:00"/>
    <n v="65"/>
    <n v="0.27"/>
    <n v="89.98"/>
    <n v="18.3"/>
    <n v="2"/>
    <n v="449.90000000000003"/>
    <x v="2"/>
    <s v="Medium Risk"/>
    <s v="55+"/>
    <d v="1902-10-12T00:00:00"/>
    <x v="0"/>
    <x v="1"/>
    <s v="Low Value"/>
    <x v="0"/>
    <s v="Check Data"/>
  </r>
  <r>
    <s v="CUST_8004"/>
    <n v="67"/>
    <s v="Male"/>
    <x v="9"/>
    <n v="124.96"/>
    <n v="17"/>
    <n v="267"/>
    <n v="0"/>
    <s v="Sports"/>
    <n v="41.5"/>
    <d v="2024-07-28T00:00:00"/>
    <n v="95"/>
    <n v="0.24"/>
    <n v="124.96"/>
    <n v="41.5"/>
    <n v="1"/>
    <n v="2124.3199999999997"/>
    <x v="0"/>
    <s v="Medium Risk"/>
    <s v="55+"/>
    <d v="1902-01-29T00:00:00"/>
    <x v="2"/>
    <x v="1"/>
    <s v="High Value"/>
    <x v="1"/>
    <s v="Check Data"/>
  </r>
  <r>
    <s v="CUST_9130"/>
    <n v="60"/>
    <s v="Male"/>
    <x v="2"/>
    <n v="137.6"/>
    <n v="10"/>
    <n v="101"/>
    <n v="0"/>
    <s v="Beauty"/>
    <n v="72.3"/>
    <d v="2024-03-25T00:00:00"/>
    <n v="82"/>
    <n v="0.57999999999999996"/>
    <n v="137.6"/>
    <n v="72.3"/>
    <n v="1"/>
    <n v="1376"/>
    <x v="0"/>
    <s v="High Risk"/>
    <s v="55+"/>
    <d v="1902-06-03T00:00:00"/>
    <x v="2"/>
    <x v="1"/>
    <s v="Low Value"/>
    <x v="2"/>
    <s v="Check Data"/>
  </r>
  <r>
    <s v="CUST_4147"/>
    <n v="46"/>
    <s v="Male"/>
    <x v="2"/>
    <n v="213.51"/>
    <n v="9"/>
    <n v="286"/>
    <n v="0"/>
    <s v="Electronics"/>
    <n v="85.2"/>
    <d v="2024-04-20T00:00:00"/>
    <n v="21"/>
    <n v="0.45"/>
    <n v="213.51"/>
    <n v="85.2"/>
    <n v="1"/>
    <n v="1921.59"/>
    <x v="0"/>
    <s v="Medium Risk"/>
    <s v="45-54"/>
    <d v="1902-05-08T00:00:00"/>
    <x v="1"/>
    <x v="1"/>
    <s v="High Value"/>
    <x v="1"/>
    <s v="Check Data"/>
  </r>
  <r>
    <s v="CUST_5249"/>
    <n v="38"/>
    <s v="Male"/>
    <x v="6"/>
    <n v="100.44"/>
    <n v="10"/>
    <n v="221"/>
    <n v="0"/>
    <s v="Home"/>
    <n v="77.2"/>
    <d v="2024-07-03T00:00:00"/>
    <n v="71"/>
    <n v="0.28999999999999998"/>
    <n v="100.44"/>
    <n v="77.2"/>
    <n v="2"/>
    <n v="1004.4"/>
    <x v="0"/>
    <s v="Medium Risk"/>
    <s v="35-44"/>
    <d v="1902-02-23T00:00:00"/>
    <x v="2"/>
    <x v="1"/>
    <s v="Low Value"/>
    <x v="0"/>
    <s v="Check Data"/>
  </r>
  <r>
    <s v="CUST_2679"/>
    <n v="43"/>
    <s v="Female"/>
    <x v="0"/>
    <n v="121.16"/>
    <n v="9"/>
    <n v="20"/>
    <n v="0"/>
    <s v="Beauty"/>
    <n v="37.4"/>
    <d v="2021-06-23T00:00:00"/>
    <n v="65"/>
    <n v="0.09"/>
    <n v="121.16"/>
    <n v="37.4"/>
    <n v="2"/>
    <n v="1090.44"/>
    <x v="2"/>
    <s v="Low Risk"/>
    <s v="35-44"/>
    <d v="1905-03-05T00:00:00"/>
    <x v="0"/>
    <x v="1"/>
    <s v="Low Value"/>
    <x v="0"/>
    <s v="Check Data"/>
  </r>
  <r>
    <s v="CUST_4506"/>
    <n v="31"/>
    <s v="Female"/>
    <x v="3"/>
    <n v="107.33"/>
    <n v="7"/>
    <n v="20"/>
    <n v="0"/>
    <s v="Electronics"/>
    <n v="57.9"/>
    <d v="2020-10-17T00:00:00"/>
    <n v="23"/>
    <n v="0.3"/>
    <n v="107.33"/>
    <n v="57.9"/>
    <n v="1"/>
    <n v="751.31"/>
    <x v="2"/>
    <s v="Medium Risk"/>
    <s v="25-34"/>
    <d v="1905-11-09T00:00:00"/>
    <x v="1"/>
    <x v="1"/>
    <s v="Low Value"/>
    <x v="0"/>
    <s v="Check Data"/>
  </r>
  <r>
    <s v="CUST_8253"/>
    <n v="26"/>
    <s v="Female"/>
    <x v="6"/>
    <n v="274.81"/>
    <n v="11"/>
    <n v="91"/>
    <n v="0"/>
    <s v="Sports"/>
    <n v="36"/>
    <d v="2024-05-13T00:00:00"/>
    <n v="91"/>
    <n v="7.0000000000000007E-2"/>
    <n v="274.81"/>
    <n v="36"/>
    <n v="1"/>
    <n v="3022.91"/>
    <x v="0"/>
    <s v="Low Risk"/>
    <s v="25-34"/>
    <d v="1902-04-15T00:00:00"/>
    <x v="2"/>
    <x v="1"/>
    <s v="High Value"/>
    <x v="1"/>
    <s v="Check Data"/>
  </r>
  <r>
    <s v="CUST_3744"/>
    <n v="76"/>
    <s v="Female"/>
    <x v="7"/>
    <n v="354.59"/>
    <n v="12"/>
    <n v="283"/>
    <n v="0"/>
    <s v="Electronics"/>
    <n v="70.400000000000006"/>
    <d v="2023-08-21T00:00:00"/>
    <n v="60"/>
    <n v="0.4"/>
    <n v="354.59"/>
    <n v="70.400000000000006"/>
    <n v="1"/>
    <n v="4255.08"/>
    <x v="0"/>
    <s v="Medium Risk"/>
    <s v="55+"/>
    <d v="1903-01-06T00:00:00"/>
    <x v="0"/>
    <x v="1"/>
    <s v="High Value"/>
    <x v="1"/>
    <s v="Check Data"/>
  </r>
  <r>
    <s v="CUST_6188"/>
    <n v="64"/>
    <s v="Male"/>
    <x v="9"/>
    <n v="71.290000000000006"/>
    <n v="12"/>
    <n v="132"/>
    <n v="0"/>
    <s v="Fashion"/>
    <n v="43.6"/>
    <d v="2022-08-23T00:00:00"/>
    <n v="2"/>
    <n v="0.32"/>
    <n v="71.290000000000006"/>
    <n v="43.6"/>
    <n v="1"/>
    <n v="855.48"/>
    <x v="0"/>
    <s v="Medium Risk"/>
    <s v="55+"/>
    <d v="1904-01-04T00:00:00"/>
    <x v="1"/>
    <x v="1"/>
    <s v="Low Value"/>
    <x v="0"/>
    <s v="Check Data"/>
  </r>
  <r>
    <s v="CUST_3141"/>
    <n v="29"/>
    <s v="Male"/>
    <x v="4"/>
    <n v="148.72"/>
    <n v="13"/>
    <n v="326"/>
    <n v="0"/>
    <s v="Electronics"/>
    <n v="76.5"/>
    <d v="2024-10-18T00:00:00"/>
    <n v="34"/>
    <n v="0.09"/>
    <n v="148.72"/>
    <n v="76.5"/>
    <n v="1"/>
    <n v="1933.36"/>
    <x v="0"/>
    <s v="Low Risk"/>
    <s v="25-34"/>
    <d v="1901-11-08T00:00:00"/>
    <x v="1"/>
    <x v="1"/>
    <s v="High Value"/>
    <x v="1"/>
    <s v="Check Data"/>
  </r>
  <r>
    <s v="CUST_7617"/>
    <n v="59"/>
    <s v="Male"/>
    <x v="1"/>
    <n v="256.98"/>
    <n v="11"/>
    <n v="328"/>
    <n v="0"/>
    <s v="Home"/>
    <n v="1.3"/>
    <d v="2024-06-09T00:00:00"/>
    <n v="57"/>
    <n v="0.36"/>
    <n v="256.98"/>
    <n v="1.3"/>
    <n v="1"/>
    <n v="2826.78"/>
    <x v="0"/>
    <s v="Medium Risk"/>
    <s v="55+"/>
    <d v="1902-03-19T00:00:00"/>
    <x v="0"/>
    <x v="1"/>
    <s v="High Value"/>
    <x v="1"/>
    <s v="Check Data"/>
  </r>
  <r>
    <s v="CUST_3479"/>
    <n v="68"/>
    <s v="Male"/>
    <x v="5"/>
    <n v="188.19"/>
    <n v="6"/>
    <n v="174"/>
    <n v="0"/>
    <s v="Sports"/>
    <n v="34"/>
    <d v="2021-12-21T00:00:00"/>
    <n v="16"/>
    <n v="0.66"/>
    <n v="188.19"/>
    <n v="34"/>
    <n v="2"/>
    <n v="1129.1399999999999"/>
    <x v="0"/>
    <s v="High Risk"/>
    <s v="55+"/>
    <d v="1904-09-05T00:00:00"/>
    <x v="1"/>
    <x v="1"/>
    <s v="Low Value"/>
    <x v="2"/>
    <s v="Check Data"/>
  </r>
  <r>
    <s v="CUST_7484"/>
    <n v="73"/>
    <s v="Male"/>
    <x v="7"/>
    <n v="41.95"/>
    <n v="8"/>
    <n v="212"/>
    <n v="0"/>
    <s v="Beauty"/>
    <n v="87.8"/>
    <d v="2023-07-08T00:00:00"/>
    <n v="74"/>
    <n v="0.54"/>
    <n v="41.95"/>
    <n v="87.8"/>
    <n v="1"/>
    <n v="335.6"/>
    <x v="0"/>
    <s v="High Risk"/>
    <s v="55+"/>
    <d v="1903-02-19T00:00:00"/>
    <x v="2"/>
    <x v="1"/>
    <s v="Low Value"/>
    <x v="2"/>
    <s v="Check Data"/>
  </r>
  <r>
    <s v="CUST_8421"/>
    <n v="68"/>
    <s v="Female"/>
    <x v="1"/>
    <n v="122.54"/>
    <n v="7"/>
    <n v="147"/>
    <n v="0"/>
    <s v="Electronics"/>
    <n v="32.4"/>
    <d v="2021-09-14T00:00:00"/>
    <n v="84"/>
    <n v="0.13"/>
    <n v="122.54"/>
    <n v="32.4"/>
    <n v="2"/>
    <n v="857.78000000000009"/>
    <x v="0"/>
    <s v="Low Risk"/>
    <s v="55+"/>
    <d v="1904-12-12T00:00:00"/>
    <x v="2"/>
    <x v="1"/>
    <s v="Low Value"/>
    <x v="0"/>
    <s v="Check Data"/>
  </r>
  <r>
    <s v="CUST_5452"/>
    <n v="23"/>
    <s v="Other"/>
    <x v="3"/>
    <n v="98.46"/>
    <n v="9"/>
    <n v="231"/>
    <n v="0"/>
    <s v="Sports"/>
    <n v="39.5"/>
    <d v="2022-12-07T00:00:00"/>
    <n v="48"/>
    <n v="0.46"/>
    <n v="98.46"/>
    <n v="39.5"/>
    <n v="1"/>
    <n v="886.14"/>
    <x v="0"/>
    <s v="Medium Risk"/>
    <s v="Under 25"/>
    <d v="1903-09-20T00:00:00"/>
    <x v="0"/>
    <x v="1"/>
    <s v="Low Value"/>
    <x v="0"/>
    <s v="Check Data"/>
  </r>
  <r>
    <s v="CUST_6881"/>
    <n v="37"/>
    <s v="Male"/>
    <x v="4"/>
    <n v="543.29999999999995"/>
    <n v="11"/>
    <n v="164"/>
    <n v="0"/>
    <s v="Home"/>
    <n v="79.099999999999994"/>
    <d v="2022-06-30T00:00:00"/>
    <n v="25"/>
    <n v="0.36"/>
    <n v="543.29999999999995"/>
    <n v="79.099999999999994"/>
    <n v="1"/>
    <n v="5976.2999999999993"/>
    <x v="0"/>
    <s v="Medium Risk"/>
    <s v="35-44"/>
    <d v="1904-02-27T00:00:00"/>
    <x v="1"/>
    <x v="1"/>
    <s v="High Value"/>
    <x v="1"/>
    <s v="Check Data"/>
  </r>
  <r>
    <s v="CUST_7665"/>
    <n v="41"/>
    <s v="Male"/>
    <x v="2"/>
    <n v="151.22"/>
    <n v="4"/>
    <n v="313"/>
    <n v="0"/>
    <s v="Beauty"/>
    <n v="9.5"/>
    <d v="2025-06-05T00:00:00"/>
    <n v="68"/>
    <n v="0.42"/>
    <n v="151.22"/>
    <n v="9.5"/>
    <n v="1"/>
    <n v="604.88"/>
    <x v="0"/>
    <s v="Medium Risk"/>
    <s v="35-44"/>
    <d v="1901-03-23T00:00:00"/>
    <x v="0"/>
    <x v="1"/>
    <s v="Low Value"/>
    <x v="0"/>
    <s v="Check Data"/>
  </r>
  <r>
    <s v="CUST_3849"/>
    <n v="44"/>
    <s v="Female"/>
    <x v="6"/>
    <n v="17.05"/>
    <n v="9"/>
    <n v="144"/>
    <n v="0"/>
    <s v="Electronics"/>
    <m/>
    <d v="2020-09-18T00:00:00"/>
    <n v="32"/>
    <n v="0.44"/>
    <n v="17.05"/>
    <n v="250"/>
    <n v="2"/>
    <n v="153.45000000000002"/>
    <x v="0"/>
    <s v="Medium Risk"/>
    <s v="35-44"/>
    <d v="1905-12-08T00:00:00"/>
    <x v="1"/>
    <x v="1"/>
    <s v="Low Value"/>
    <x v="0"/>
    <s v="Check Data"/>
  </r>
  <r>
    <s v="CUST_8390"/>
    <n v="55"/>
    <s v="Male"/>
    <x v="9"/>
    <n v="88.6"/>
    <n v="14"/>
    <n v="297"/>
    <n v="0"/>
    <s v="Home"/>
    <m/>
    <d v="2021-08-11T00:00:00"/>
    <n v="45"/>
    <n v="0.27"/>
    <n v="88.6"/>
    <n v="250"/>
    <n v="1"/>
    <n v="1240.3999999999999"/>
    <x v="0"/>
    <s v="Medium Risk"/>
    <s v="55+"/>
    <d v="1905-01-15T00:00:00"/>
    <x v="0"/>
    <x v="1"/>
    <s v="Low Value"/>
    <x v="0"/>
    <s v="Check Data"/>
  </r>
  <r>
    <s v="CUST_7905"/>
    <n v="25"/>
    <s v="Female"/>
    <x v="6"/>
    <n v="67.2"/>
    <n v="12"/>
    <n v="222"/>
    <n v="0"/>
    <s v="Fashion"/>
    <n v="95.7"/>
    <d v="2024-12-11T00:00:00"/>
    <n v="92"/>
    <n v="7.0000000000000007E-2"/>
    <n v="67.2"/>
    <n v="95.7"/>
    <n v="2"/>
    <n v="806.40000000000009"/>
    <x v="0"/>
    <s v="Low Risk"/>
    <s v="25-34"/>
    <d v="1901-09-15T00:00:00"/>
    <x v="2"/>
    <x v="1"/>
    <s v="Low Value"/>
    <x v="0"/>
    <s v="Check Data"/>
  </r>
  <r>
    <s v="CUST_3489"/>
    <n v="18"/>
    <s v="Female"/>
    <x v="9"/>
    <n v="69.69"/>
    <n v="11"/>
    <n v="352"/>
    <n v="0"/>
    <s v="Sports"/>
    <n v="78.3"/>
    <d v="2024-09-15T00:00:00"/>
    <n v="40"/>
    <n v="0.23"/>
    <n v="69.69"/>
    <n v="78.3"/>
    <n v="1"/>
    <n v="766.58999999999992"/>
    <x v="0"/>
    <s v="Medium Risk"/>
    <s v="Under 25"/>
    <d v="1901-12-11T00:00:00"/>
    <x v="0"/>
    <x v="1"/>
    <s v="Low Value"/>
    <x v="0"/>
    <s v="Check Data"/>
  </r>
  <r>
    <s v="CUST_5611"/>
    <n v="71"/>
    <s v="Other"/>
    <x v="0"/>
    <n v="62.09"/>
    <n v="10"/>
    <n v="61"/>
    <n v="0"/>
    <s v="Sports"/>
    <m/>
    <d v="2024-12-24T00:00:00"/>
    <n v="13"/>
    <n v="0.23"/>
    <n v="62.09"/>
    <n v="250"/>
    <n v="1"/>
    <n v="620.90000000000009"/>
    <x v="1"/>
    <s v="Medium Risk"/>
    <s v="55+"/>
    <d v="1901-09-02T00:00:00"/>
    <x v="1"/>
    <x v="1"/>
    <s v="Low Value"/>
    <x v="0"/>
    <s v="Check Data"/>
  </r>
  <r>
    <s v="CUST_3839"/>
    <n v="66"/>
    <s v="Male"/>
    <x v="0"/>
    <n v="179.38"/>
    <n v="17"/>
    <n v="95"/>
    <n v="0"/>
    <s v="Electronics"/>
    <n v="83.5"/>
    <d v="2022-09-05T00:00:00"/>
    <n v="5"/>
    <n v="0.66"/>
    <n v="179.38"/>
    <n v="83.5"/>
    <n v="2"/>
    <n v="3049.46"/>
    <x v="0"/>
    <s v="High Risk"/>
    <s v="55+"/>
    <d v="1903-12-22T00:00:00"/>
    <x v="1"/>
    <x v="1"/>
    <s v="High Value"/>
    <x v="3"/>
    <s v="Check Data"/>
  </r>
  <r>
    <s v="CUST_9527"/>
    <n v="66"/>
    <s v="Female"/>
    <x v="6"/>
    <n v="32.32"/>
    <n v="7"/>
    <n v="111"/>
    <n v="0"/>
    <s v="Home"/>
    <n v="47.6"/>
    <d v="2022-07-10T00:00:00"/>
    <n v="17"/>
    <n v="0.1"/>
    <n v="32.32"/>
    <n v="47.6"/>
    <n v="1"/>
    <n v="226.24"/>
    <x v="0"/>
    <s v="Low Risk"/>
    <s v="55+"/>
    <d v="1904-02-17T00:00:00"/>
    <x v="1"/>
    <x v="1"/>
    <s v="Low Value"/>
    <x v="0"/>
    <s v="Check Data"/>
  </r>
  <r>
    <s v="CUST_6878"/>
    <n v="41"/>
    <s v="Female"/>
    <x v="9"/>
    <n v="142.37"/>
    <n v="16"/>
    <n v="86"/>
    <n v="0"/>
    <s v="Beauty"/>
    <n v="78.3"/>
    <d v="2022-09-08T00:00:00"/>
    <n v="71"/>
    <n v="0.37"/>
    <n v="142.37"/>
    <n v="78.3"/>
    <n v="1"/>
    <n v="2277.92"/>
    <x v="1"/>
    <s v="Medium Risk"/>
    <s v="35-44"/>
    <d v="1903-12-19T00:00:00"/>
    <x v="2"/>
    <x v="1"/>
    <s v="High Value"/>
    <x v="1"/>
    <s v="Check Data"/>
  </r>
  <r>
    <s v="CUST_7303"/>
    <n v="64"/>
    <s v="Female"/>
    <x v="9"/>
    <n v="123.92"/>
    <n v="8"/>
    <n v="254"/>
    <n v="0"/>
    <s v="Beauty"/>
    <n v="23.9"/>
    <d v="2021-04-25T00:00:00"/>
    <n v="10"/>
    <n v="0.25"/>
    <n v="123.92"/>
    <n v="23.9"/>
    <n v="2"/>
    <n v="991.36"/>
    <x v="0"/>
    <s v="Medium Risk"/>
    <s v="55+"/>
    <d v="1905-05-03T00:00:00"/>
    <x v="1"/>
    <x v="1"/>
    <s v="Low Value"/>
    <x v="0"/>
    <s v="Check Data"/>
  </r>
  <r>
    <s v="CUST_1851"/>
    <n v="24"/>
    <s v="Male"/>
    <x v="1"/>
    <n v="173.18"/>
    <n v="9"/>
    <n v="112"/>
    <n v="0"/>
    <s v="Beauty"/>
    <n v="34.1"/>
    <d v="2024-01-02T00:00:00"/>
    <n v="91"/>
    <n v="0.26"/>
    <n v="173.18"/>
    <n v="34.1"/>
    <n v="1"/>
    <n v="1558.6200000000001"/>
    <x v="0"/>
    <s v="Medium Risk"/>
    <s v="Under 25"/>
    <d v="1902-08-25T00:00:00"/>
    <x v="2"/>
    <x v="1"/>
    <s v="High Value"/>
    <x v="1"/>
    <s v="Check Data"/>
  </r>
  <r>
    <s v="CUST_2687"/>
    <n v="36"/>
    <s v="Male"/>
    <x v="6"/>
    <n v="114.79"/>
    <n v="12"/>
    <n v="253"/>
    <n v="0"/>
    <s v="Beauty"/>
    <n v="90.2"/>
    <d v="2022-10-16T00:00:00"/>
    <n v="59"/>
    <n v="0.22"/>
    <n v="114.79"/>
    <n v="90.2"/>
    <n v="1"/>
    <n v="1377.48"/>
    <x v="0"/>
    <s v="Medium Risk"/>
    <s v="35-44"/>
    <d v="1903-11-11T00:00:00"/>
    <x v="0"/>
    <x v="1"/>
    <s v="Low Value"/>
    <x v="0"/>
    <s v="Check Data"/>
  </r>
  <r>
    <s v="CUST_7833"/>
    <n v="39"/>
    <s v="Female"/>
    <x v="8"/>
    <n v="31.04"/>
    <n v="11"/>
    <n v="347"/>
    <n v="0"/>
    <s v="Electronics"/>
    <n v="91.1"/>
    <d v="2024-03-31T00:00:00"/>
    <n v="35"/>
    <n v="0.5"/>
    <n v="31.04"/>
    <n v="91.1"/>
    <n v="1"/>
    <n v="341.44"/>
    <x v="0"/>
    <s v="High Risk"/>
    <s v="35-44"/>
    <d v="1902-05-28T00:00:00"/>
    <x v="1"/>
    <x v="1"/>
    <s v="Low Value"/>
    <x v="2"/>
    <s v="Check Data"/>
  </r>
  <r>
    <s v="CUST_3427"/>
    <n v="74"/>
    <s v="Female"/>
    <x v="3"/>
    <n v="98.54"/>
    <n v="10"/>
    <n v="321"/>
    <n v="0"/>
    <s v="Electronics"/>
    <n v="28.5"/>
    <d v="2023-07-15T00:00:00"/>
    <n v="23"/>
    <n v="0.15"/>
    <n v="98.54"/>
    <n v="28.5"/>
    <n v="1"/>
    <n v="985.40000000000009"/>
    <x v="0"/>
    <s v="Low Risk"/>
    <s v="55+"/>
    <d v="1903-02-12T00:00:00"/>
    <x v="1"/>
    <x v="1"/>
    <s v="Low Value"/>
    <x v="0"/>
    <s v="Check Data"/>
  </r>
  <r>
    <s v="CUST_5000"/>
    <n v="72"/>
    <s v="Female"/>
    <x v="2"/>
    <n v="79.680000000000007"/>
    <n v="11"/>
    <n v="31"/>
    <n v="0"/>
    <s v="Sports"/>
    <n v="8.4"/>
    <d v="2021-06-21T00:00:00"/>
    <n v="56"/>
    <n v="0.2"/>
    <n v="79.680000000000007"/>
    <n v="8.4"/>
    <n v="4"/>
    <n v="876.48"/>
    <x v="1"/>
    <s v="Medium Risk"/>
    <s v="55+"/>
    <d v="1905-03-07T00:00:00"/>
    <x v="0"/>
    <x v="1"/>
    <s v="Low Value"/>
    <x v="0"/>
    <s v="Check Data"/>
  </r>
  <r>
    <s v="CUST_6052"/>
    <n v="77"/>
    <s v="Female"/>
    <x v="0"/>
    <n v="167.31"/>
    <n v="8"/>
    <n v="63"/>
    <n v="0"/>
    <s v="Home"/>
    <n v="92.9"/>
    <d v="2023-02-27T00:00:00"/>
    <n v="16"/>
    <n v="0.45"/>
    <n v="167.31"/>
    <n v="92.9"/>
    <n v="1"/>
    <n v="1338.48"/>
    <x v="1"/>
    <s v="Medium Risk"/>
    <s v="55+"/>
    <d v="1903-06-30T00:00:00"/>
    <x v="1"/>
    <x v="1"/>
    <s v="Low Value"/>
    <x v="0"/>
    <s v="Check Data"/>
  </r>
  <r>
    <s v="CUST_3738"/>
    <n v="52"/>
    <s v="Female"/>
    <x v="8"/>
    <n v="61.31"/>
    <n v="9"/>
    <n v="153"/>
    <n v="0"/>
    <s v="Fashion"/>
    <n v="30"/>
    <d v="2021-05-28T00:00:00"/>
    <n v="52"/>
    <n v="0.12"/>
    <n v="61.31"/>
    <n v="30"/>
    <n v="1"/>
    <n v="551.79"/>
    <x v="0"/>
    <s v="Low Risk"/>
    <s v="45-54"/>
    <d v="1905-03-31T00:00:00"/>
    <x v="0"/>
    <x v="1"/>
    <s v="Low Value"/>
    <x v="0"/>
    <s v="Check Data"/>
  </r>
  <r>
    <s v="CUST_6732"/>
    <n v="79"/>
    <s v="Male"/>
    <x v="0"/>
    <n v="94.02"/>
    <n v="11"/>
    <n v="4"/>
    <n v="0"/>
    <s v="Electronics"/>
    <n v="12"/>
    <d v="2020-08-08T00:00:00"/>
    <n v="27"/>
    <n v="0.18"/>
    <n v="94.02"/>
    <n v="12"/>
    <n v="2"/>
    <n v="1034.22"/>
    <x v="2"/>
    <s v="Low Risk"/>
    <s v="55+"/>
    <d v="1906-01-18T00:00:00"/>
    <x v="1"/>
    <x v="1"/>
    <s v="Low Value"/>
    <x v="0"/>
    <s v="Check Data"/>
  </r>
  <r>
    <s v="CUST_6387"/>
    <n v="47"/>
    <s v="Female"/>
    <x v="4"/>
    <n v="123.77"/>
    <n v="10"/>
    <n v="329"/>
    <n v="0"/>
    <s v="Beauty"/>
    <n v="34.799999999999997"/>
    <d v="2023-11-20T00:00:00"/>
    <n v="15"/>
    <n v="0.09"/>
    <n v="123.77"/>
    <n v="34.799999999999997"/>
    <n v="2"/>
    <n v="1237.7"/>
    <x v="0"/>
    <s v="Low Risk"/>
    <s v="45-54"/>
    <d v="1902-10-07T00:00:00"/>
    <x v="1"/>
    <x v="1"/>
    <s v="Low Value"/>
    <x v="0"/>
    <s v="Check Data"/>
  </r>
  <r>
    <s v="CUST_9002"/>
    <n v="46"/>
    <s v="Female"/>
    <x v="0"/>
    <n v="210.65"/>
    <n v="13"/>
    <n v="209"/>
    <n v="0"/>
    <s v="Fashion"/>
    <n v="28.2"/>
    <d v="2023-12-30T00:00:00"/>
    <n v="62"/>
    <n v="0.54"/>
    <n v="210.65"/>
    <n v="28.2"/>
    <n v="2"/>
    <n v="2738.4500000000003"/>
    <x v="0"/>
    <s v="High Risk"/>
    <s v="45-54"/>
    <d v="1902-08-28T00:00:00"/>
    <x v="0"/>
    <x v="1"/>
    <s v="High Value"/>
    <x v="3"/>
    <s v="Check Data"/>
  </r>
  <r>
    <s v="CUST_6536"/>
    <n v="39"/>
    <s v="Female"/>
    <x v="7"/>
    <n v="54.42"/>
    <n v="5"/>
    <n v="91"/>
    <n v="0"/>
    <s v="Sports"/>
    <n v="8.1"/>
    <d v="2021-06-01T00:00:00"/>
    <n v="6"/>
    <n v="0.08"/>
    <n v="54.42"/>
    <n v="8.1"/>
    <n v="1"/>
    <n v="272.10000000000002"/>
    <x v="0"/>
    <s v="Low Risk"/>
    <s v="35-44"/>
    <d v="1905-03-27T00:00:00"/>
    <x v="1"/>
    <x v="1"/>
    <s v="Low Value"/>
    <x v="0"/>
    <s v="Check Data"/>
  </r>
  <r>
    <s v="CUST_4913"/>
    <n v="28"/>
    <s v="Other"/>
    <x v="0"/>
    <n v="198.93"/>
    <n v="11"/>
    <n v="221"/>
    <n v="0"/>
    <s v="Beauty"/>
    <n v="98.4"/>
    <d v="2023-12-12T00:00:00"/>
    <n v="24"/>
    <n v="0.09"/>
    <n v="198.93"/>
    <n v="98.4"/>
    <n v="1"/>
    <n v="2188.23"/>
    <x v="0"/>
    <s v="Low Risk"/>
    <s v="25-34"/>
    <d v="1902-09-15T00:00:00"/>
    <x v="1"/>
    <x v="1"/>
    <s v="High Value"/>
    <x v="1"/>
    <s v="Check Data"/>
  </r>
  <r>
    <s v="CUST_2066"/>
    <n v="37"/>
    <s v="Male"/>
    <x v="1"/>
    <n v="150.97999999999999"/>
    <n v="9"/>
    <n v="189"/>
    <n v="0"/>
    <s v="Home"/>
    <n v="29.4"/>
    <d v="2023-05-13T00:00:00"/>
    <n v="87"/>
    <n v="0.25"/>
    <n v="150.97999999999999"/>
    <n v="29.4"/>
    <n v="1"/>
    <n v="1358.82"/>
    <x v="0"/>
    <s v="Medium Risk"/>
    <s v="35-44"/>
    <d v="1903-04-16T00:00:00"/>
    <x v="2"/>
    <x v="1"/>
    <s v="Low Value"/>
    <x v="0"/>
    <s v="Check Data"/>
  </r>
  <r>
    <s v="CUST_8723"/>
    <n v="79"/>
    <s v="Female"/>
    <x v="8"/>
    <n v="109.29"/>
    <n v="8"/>
    <n v="59"/>
    <n v="0"/>
    <s v="Fashion"/>
    <n v="27.2"/>
    <d v="2022-06-30T00:00:00"/>
    <n v="5"/>
    <n v="0.1"/>
    <n v="109.29"/>
    <n v="27.2"/>
    <n v="1"/>
    <n v="874.32"/>
    <x v="1"/>
    <s v="Low Risk"/>
    <s v="55+"/>
    <d v="1904-02-27T00:00:00"/>
    <x v="1"/>
    <x v="1"/>
    <s v="Low Value"/>
    <x v="0"/>
    <s v="Check Data"/>
  </r>
  <r>
    <s v="CUST_5380"/>
    <n v="46"/>
    <s v="Male"/>
    <x v="4"/>
    <n v="48.01"/>
    <n v="4"/>
    <n v="204"/>
    <n v="0"/>
    <s v="Sports"/>
    <n v="42"/>
    <d v="2021-12-14T00:00:00"/>
    <n v="71"/>
    <n v="0.4"/>
    <n v="48.01"/>
    <n v="42"/>
    <n v="2"/>
    <n v="192.04"/>
    <x v="0"/>
    <s v="Medium Risk"/>
    <s v="45-54"/>
    <d v="1904-09-12T00:00:00"/>
    <x v="2"/>
    <x v="1"/>
    <s v="Low Value"/>
    <x v="0"/>
    <s v="Check Data"/>
  </r>
  <r>
    <s v="CUST_5107"/>
    <n v="68"/>
    <s v="Male"/>
    <x v="9"/>
    <n v="106.14"/>
    <n v="11"/>
    <n v="211"/>
    <n v="0"/>
    <s v="Electronics"/>
    <n v="41.5"/>
    <d v="2025-03-11T00:00:00"/>
    <n v="86"/>
    <n v="0.44"/>
    <n v="106.14"/>
    <n v="41.5"/>
    <n v="3"/>
    <n v="1167.54"/>
    <x v="0"/>
    <s v="Medium Risk"/>
    <s v="55+"/>
    <d v="1901-06-17T00:00:00"/>
    <x v="2"/>
    <x v="1"/>
    <s v="Low Value"/>
    <x v="0"/>
    <s v="Check Data"/>
  </r>
  <r>
    <s v="CUST_6726"/>
    <n v="58"/>
    <s v="Female"/>
    <x v="9"/>
    <n v="34.270000000000003"/>
    <n v="12"/>
    <n v="257"/>
    <n v="0"/>
    <s v="Home"/>
    <n v="43.4"/>
    <d v="2020-06-29T00:00:00"/>
    <n v="93"/>
    <n v="0.14000000000000001"/>
    <n v="34.270000000000003"/>
    <n v="43.4"/>
    <n v="1"/>
    <n v="411.24"/>
    <x v="0"/>
    <s v="Low Risk"/>
    <s v="55+"/>
    <d v="1906-02-27T00:00:00"/>
    <x v="2"/>
    <x v="1"/>
    <s v="Low Value"/>
    <x v="0"/>
    <s v="Check Data"/>
  </r>
  <r>
    <s v="CUST_4373"/>
    <n v="59"/>
    <s v="Male"/>
    <x v="4"/>
    <m/>
    <n v="13"/>
    <n v="88"/>
    <n v="0"/>
    <s v="Beauty"/>
    <n v="90.7"/>
    <d v="2025-03-17T00:00:00"/>
    <n v="53"/>
    <n v="0.38"/>
    <n v="250"/>
    <n v="90.7"/>
    <n v="2"/>
    <n v="3250"/>
    <x v="1"/>
    <s v="Medium Risk"/>
    <s v="55+"/>
    <d v="1901-06-11T00:00:00"/>
    <x v="0"/>
    <x v="1"/>
    <s v="High Value"/>
    <x v="1"/>
    <s v="Check Data"/>
  </r>
  <r>
    <s v="CUST_9945"/>
    <n v="51"/>
    <s v="Female"/>
    <x v="5"/>
    <n v="134.44"/>
    <n v="9"/>
    <n v="235"/>
    <n v="0"/>
    <s v="Fashion"/>
    <n v="6"/>
    <d v="2024-02-29T00:00:00"/>
    <n v="31"/>
    <n v="0.22"/>
    <n v="134.44"/>
    <n v="6"/>
    <n v="1"/>
    <n v="1209.96"/>
    <x v="0"/>
    <s v="Medium Risk"/>
    <s v="45-54"/>
    <d v="1902-06-28T00:00:00"/>
    <x v="1"/>
    <x v="1"/>
    <s v="Low Value"/>
    <x v="0"/>
    <s v="Check Data"/>
  </r>
  <r>
    <s v="CUST_3082"/>
    <n v="18"/>
    <s v="Male"/>
    <x v="6"/>
    <n v="267.61"/>
    <n v="17"/>
    <n v="362"/>
    <n v="0"/>
    <s v="Sports"/>
    <n v="94.2"/>
    <d v="2021-06-04T00:00:00"/>
    <n v="35"/>
    <n v="0.38"/>
    <n v="267.61"/>
    <n v="94.2"/>
    <n v="1"/>
    <n v="4549.37"/>
    <x v="0"/>
    <s v="Medium Risk"/>
    <s v="Under 25"/>
    <d v="1905-03-24T00:00:00"/>
    <x v="1"/>
    <x v="1"/>
    <s v="High Value"/>
    <x v="1"/>
    <s v="Check Data"/>
  </r>
  <r>
    <s v="CUST_9967"/>
    <n v="48"/>
    <s v="Male"/>
    <x v="5"/>
    <n v="117.96"/>
    <n v="7"/>
    <n v="331"/>
    <n v="0"/>
    <s v="Fashion"/>
    <n v="66.599999999999994"/>
    <d v="2023-05-08T00:00:00"/>
    <n v="98"/>
    <n v="0.5"/>
    <n v="117.96"/>
    <n v="66.599999999999994"/>
    <n v="2"/>
    <n v="825.71999999999991"/>
    <x v="0"/>
    <s v="High Risk"/>
    <s v="45-54"/>
    <d v="1903-04-21T00:00:00"/>
    <x v="2"/>
    <x v="1"/>
    <s v="Low Value"/>
    <x v="2"/>
    <s v="Check Data"/>
  </r>
  <r>
    <s v="CUST_7748"/>
    <n v="47"/>
    <s v="Female"/>
    <x v="8"/>
    <n v="38.229999999999997"/>
    <n v="9"/>
    <n v="195"/>
    <n v="1"/>
    <s v="Home"/>
    <m/>
    <d v="2023-06-28T00:00:00"/>
    <n v="19"/>
    <n v="0.15"/>
    <n v="38.229999999999997"/>
    <n v="250"/>
    <n v="3"/>
    <n v="344.07"/>
    <x v="0"/>
    <s v="Low Risk"/>
    <s v="45-54"/>
    <d v="1903-03-01T00:00:00"/>
    <x v="1"/>
    <x v="0"/>
    <s v="Low Value"/>
    <x v="0"/>
    <s v="Check Data"/>
  </r>
  <r>
    <s v="CUST_1417"/>
    <n v="65"/>
    <s v="Female"/>
    <x v="0"/>
    <n v="67.78"/>
    <n v="12"/>
    <n v="331"/>
    <n v="0"/>
    <s v="Electronics"/>
    <n v="15.8"/>
    <d v="2024-04-29T00:00:00"/>
    <n v="34"/>
    <n v="0.21"/>
    <n v="67.78"/>
    <n v="15.8"/>
    <n v="1"/>
    <n v="813.36"/>
    <x v="0"/>
    <s v="Medium Risk"/>
    <s v="55+"/>
    <d v="1902-04-29T00:00:00"/>
    <x v="1"/>
    <x v="1"/>
    <s v="Low Value"/>
    <x v="0"/>
    <s v="Check Data"/>
  </r>
  <r>
    <s v="CUST_9306"/>
    <n v="35"/>
    <s v="Other"/>
    <x v="9"/>
    <n v="46.97"/>
    <n v="11"/>
    <n v="182"/>
    <n v="0"/>
    <s v="Electronics"/>
    <n v="32.9"/>
    <d v="2025-05-30T00:00:00"/>
    <n v="94"/>
    <n v="0.2"/>
    <n v="46.97"/>
    <n v="32.9"/>
    <n v="2"/>
    <n v="516.66999999999996"/>
    <x v="0"/>
    <s v="Medium Risk"/>
    <s v="35-44"/>
    <d v="1901-03-29T00:00:00"/>
    <x v="2"/>
    <x v="1"/>
    <s v="Low Value"/>
    <x v="0"/>
    <s v="Check Data"/>
  </r>
  <r>
    <s v="CUST_9808"/>
    <n v="72"/>
    <s v="Female"/>
    <x v="1"/>
    <n v="135.25"/>
    <n v="8"/>
    <n v="250"/>
    <n v="0"/>
    <s v="Home"/>
    <n v="5.2"/>
    <d v="2024-12-19T00:00:00"/>
    <n v="83"/>
    <n v="0.25"/>
    <n v="135.25"/>
    <n v="5.2"/>
    <n v="1"/>
    <n v="1082"/>
    <x v="0"/>
    <s v="Medium Risk"/>
    <s v="55+"/>
    <d v="1901-09-07T00:00:00"/>
    <x v="2"/>
    <x v="1"/>
    <s v="Low Value"/>
    <x v="0"/>
    <s v="Check Data"/>
  </r>
  <r>
    <s v="CUST_4974"/>
    <n v="75"/>
    <s v="Female"/>
    <x v="5"/>
    <n v="167.14"/>
    <n v="14"/>
    <n v="223"/>
    <n v="0"/>
    <s v="Beauty"/>
    <n v="65.3"/>
    <d v="2020-07-29T00:00:00"/>
    <n v="82"/>
    <n v="0.41"/>
    <n v="167.14"/>
    <n v="65.3"/>
    <n v="1"/>
    <n v="2339.96"/>
    <x v="0"/>
    <s v="Medium Risk"/>
    <s v="55+"/>
    <d v="1906-01-28T00:00:00"/>
    <x v="2"/>
    <x v="1"/>
    <s v="High Value"/>
    <x v="1"/>
    <s v="Check Data"/>
  </r>
  <r>
    <s v="CUST_4267"/>
    <n v="34"/>
    <s v="Male"/>
    <x v="0"/>
    <n v="33.53"/>
    <n v="5"/>
    <n v="170"/>
    <n v="0"/>
    <s v="Fashion"/>
    <n v="34"/>
    <d v="2021-10-16T00:00:00"/>
    <n v="1"/>
    <n v="0.11"/>
    <n v="33.53"/>
    <n v="34"/>
    <n v="3"/>
    <n v="167.65"/>
    <x v="0"/>
    <s v="Low Risk"/>
    <s v="25-34"/>
    <d v="1904-11-10T00:00:00"/>
    <x v="1"/>
    <x v="1"/>
    <s v="Low Value"/>
    <x v="0"/>
    <s v="Check Data"/>
  </r>
  <r>
    <s v="CUST_1825"/>
    <n v="55"/>
    <s v="Male"/>
    <x v="2"/>
    <n v="65.599999999999994"/>
    <n v="11"/>
    <n v="197"/>
    <n v="0"/>
    <s v="Beauty"/>
    <n v="55.1"/>
    <d v="2025-03-07T00:00:00"/>
    <n v="41"/>
    <n v="0.28999999999999998"/>
    <n v="65.599999999999994"/>
    <n v="55.1"/>
    <n v="1"/>
    <n v="721.59999999999991"/>
    <x v="0"/>
    <s v="Medium Risk"/>
    <s v="55+"/>
    <d v="1901-06-21T00:00:00"/>
    <x v="0"/>
    <x v="1"/>
    <s v="Low Value"/>
    <x v="0"/>
    <s v="Check Data"/>
  </r>
  <r>
    <s v="CUST_8668"/>
    <n v="31"/>
    <s v="Male"/>
    <x v="6"/>
    <n v="461.53"/>
    <n v="11"/>
    <n v="248"/>
    <n v="0"/>
    <s v="Sports"/>
    <n v="75.3"/>
    <d v="2022-09-17T00:00:00"/>
    <n v="53"/>
    <n v="0.24"/>
    <n v="461.53"/>
    <n v="75.3"/>
    <n v="1"/>
    <n v="5076.83"/>
    <x v="0"/>
    <s v="Medium Risk"/>
    <s v="25-34"/>
    <d v="1903-12-10T00:00:00"/>
    <x v="0"/>
    <x v="1"/>
    <s v="High Value"/>
    <x v="1"/>
    <s v="Check Data"/>
  </r>
  <r>
    <s v="CUST_6745"/>
    <n v="40"/>
    <s v="Female"/>
    <x v="4"/>
    <n v="64.680000000000007"/>
    <n v="8"/>
    <n v="180"/>
    <n v="0"/>
    <s v="Beauty"/>
    <n v="55.4"/>
    <d v="2024-05-17T00:00:00"/>
    <n v="80"/>
    <n v="0.71"/>
    <n v="64.680000000000007"/>
    <n v="55.4"/>
    <n v="1"/>
    <n v="517.44000000000005"/>
    <x v="0"/>
    <s v="High Risk"/>
    <s v="35-44"/>
    <d v="1902-04-11T00:00:00"/>
    <x v="2"/>
    <x v="1"/>
    <s v="Low Value"/>
    <x v="2"/>
    <s v="Check Data"/>
  </r>
  <r>
    <s v="CUST_1412"/>
    <n v="42"/>
    <s v="Female"/>
    <x v="0"/>
    <n v="97.45"/>
    <n v="7"/>
    <n v="276"/>
    <n v="0"/>
    <s v="Home"/>
    <n v="7.1"/>
    <d v="2023-02-19T00:00:00"/>
    <n v="64"/>
    <n v="0.34"/>
    <n v="97.45"/>
    <n v="7.1"/>
    <n v="1"/>
    <n v="682.15"/>
    <x v="0"/>
    <s v="Medium Risk"/>
    <s v="35-44"/>
    <d v="1903-07-08T00:00:00"/>
    <x v="0"/>
    <x v="1"/>
    <s v="Low Value"/>
    <x v="0"/>
    <s v="Check Data"/>
  </r>
  <r>
    <s v="CUST_8543"/>
    <n v="32"/>
    <s v="Male"/>
    <x v="6"/>
    <n v="95.26"/>
    <n v="4"/>
    <n v="274"/>
    <n v="0"/>
    <s v="Electronics"/>
    <n v="6.2"/>
    <d v="2024-04-21T00:00:00"/>
    <n v="40"/>
    <n v="0.43"/>
    <n v="95.26"/>
    <n v="6.2"/>
    <n v="1"/>
    <n v="381.04"/>
    <x v="0"/>
    <s v="Medium Risk"/>
    <s v="25-34"/>
    <d v="1902-05-07T00:00:00"/>
    <x v="0"/>
    <x v="1"/>
    <s v="Low Value"/>
    <x v="0"/>
    <s v="Check Data"/>
  </r>
  <r>
    <s v="CUST_8587"/>
    <n v="63"/>
    <s v="Female"/>
    <x v="6"/>
    <n v="81.900000000000006"/>
    <n v="9"/>
    <n v="160"/>
    <n v="0"/>
    <s v="Home"/>
    <n v="86.7"/>
    <d v="2021-05-25T00:00:00"/>
    <n v="62"/>
    <n v="0.19"/>
    <n v="81.900000000000006"/>
    <n v="86.7"/>
    <n v="2"/>
    <n v="737.1"/>
    <x v="0"/>
    <s v="Low Risk"/>
    <s v="55+"/>
    <d v="1905-04-03T00:00:00"/>
    <x v="0"/>
    <x v="1"/>
    <s v="Low Value"/>
    <x v="0"/>
    <s v="Check Data"/>
  </r>
  <r>
    <s v="CUST_1728"/>
    <n v="73"/>
    <s v="Female"/>
    <x v="9"/>
    <n v="120.43"/>
    <n v="9"/>
    <n v="247"/>
    <n v="0"/>
    <s v="Home"/>
    <n v="26.2"/>
    <d v="2020-07-16T00:00:00"/>
    <n v="55"/>
    <n v="0.26"/>
    <n v="120.43"/>
    <n v="26.2"/>
    <n v="2"/>
    <n v="1083.8700000000001"/>
    <x v="0"/>
    <s v="Medium Risk"/>
    <s v="55+"/>
    <d v="1906-02-10T00:00:00"/>
    <x v="0"/>
    <x v="1"/>
    <s v="Low Value"/>
    <x v="0"/>
    <s v="Check Data"/>
  </r>
  <r>
    <s v="CUST_8164"/>
    <n v="39"/>
    <s v="Male"/>
    <x v="9"/>
    <n v="119.19"/>
    <n v="9"/>
    <n v="318"/>
    <n v="0"/>
    <s v="Fashion"/>
    <n v="36.200000000000003"/>
    <d v="2024-10-29T00:00:00"/>
    <n v="92"/>
    <n v="0.15"/>
    <n v="119.19"/>
    <n v="36.200000000000003"/>
    <n v="2"/>
    <n v="1072.71"/>
    <x v="0"/>
    <s v="Low Risk"/>
    <s v="35-44"/>
    <d v="1901-10-28T00:00:00"/>
    <x v="2"/>
    <x v="1"/>
    <s v="Low Value"/>
    <x v="0"/>
    <s v="Check Data"/>
  </r>
  <r>
    <s v="CUST_9867"/>
    <n v="20"/>
    <s v="Male"/>
    <x v="8"/>
    <n v="104.24"/>
    <n v="12"/>
    <n v="187"/>
    <n v="0"/>
    <s v="Home"/>
    <n v="21.8"/>
    <d v="2022-12-25T00:00:00"/>
    <n v="11"/>
    <n v="0.32"/>
    <n v="104.24"/>
    <n v="21.8"/>
    <n v="1"/>
    <n v="1250.8799999999999"/>
    <x v="0"/>
    <s v="Medium Risk"/>
    <s v="Under 25"/>
    <d v="1903-09-02T00:00:00"/>
    <x v="1"/>
    <x v="1"/>
    <s v="Low Value"/>
    <x v="0"/>
    <s v="Check Data"/>
  </r>
  <r>
    <s v="CUST_6988"/>
    <n v="73"/>
    <s v="Female"/>
    <x v="2"/>
    <n v="209.58"/>
    <n v="8"/>
    <n v="18"/>
    <n v="0"/>
    <s v="Sports"/>
    <n v="69.900000000000006"/>
    <d v="2020-12-15T00:00:00"/>
    <n v="52"/>
    <n v="0.73"/>
    <n v="209.58"/>
    <n v="69.900000000000006"/>
    <n v="1"/>
    <n v="1676.64"/>
    <x v="2"/>
    <s v="High Risk"/>
    <s v="55+"/>
    <d v="1905-09-11T00:00:00"/>
    <x v="0"/>
    <x v="1"/>
    <s v="High Value"/>
    <x v="3"/>
    <s v="Check Data"/>
  </r>
  <r>
    <s v="CUST_3504"/>
    <n v="72"/>
    <s v="Female"/>
    <x v="4"/>
    <n v="224.8"/>
    <n v="6"/>
    <n v="243"/>
    <n v="0"/>
    <s v="Fashion"/>
    <n v="38.6"/>
    <d v="2020-11-21T00:00:00"/>
    <n v="96"/>
    <n v="0.22"/>
    <n v="224.8"/>
    <n v="38.6"/>
    <n v="3"/>
    <n v="1348.8000000000002"/>
    <x v="0"/>
    <s v="Medium Risk"/>
    <s v="55+"/>
    <d v="1905-10-05T00:00:00"/>
    <x v="2"/>
    <x v="1"/>
    <s v="Low Value"/>
    <x v="0"/>
    <s v="Check Data"/>
  </r>
  <r>
    <s v="CUST_3967"/>
    <n v="36"/>
    <s v="Female"/>
    <x v="6"/>
    <n v="150.84"/>
    <n v="5"/>
    <n v="112"/>
    <n v="0"/>
    <s v="Fashion"/>
    <n v="45.6"/>
    <d v="2024-08-22T00:00:00"/>
    <n v="26"/>
    <n v="0.34"/>
    <n v="150.84"/>
    <n v="45.6"/>
    <n v="1"/>
    <n v="754.2"/>
    <x v="0"/>
    <s v="Medium Risk"/>
    <s v="35-44"/>
    <d v="1902-01-04T00:00:00"/>
    <x v="1"/>
    <x v="1"/>
    <s v="Low Value"/>
    <x v="0"/>
    <s v="Check Data"/>
  </r>
  <r>
    <s v="CUST_3786"/>
    <n v="74"/>
    <s v="Male"/>
    <x v="8"/>
    <n v="94.58"/>
    <n v="7"/>
    <n v="277"/>
    <n v="0"/>
    <s v="Beauty"/>
    <n v="67.400000000000006"/>
    <d v="2022-02-25T00:00:00"/>
    <n v="74"/>
    <n v="0.51"/>
    <n v="94.58"/>
    <n v="67.400000000000006"/>
    <n v="2"/>
    <n v="662.06"/>
    <x v="0"/>
    <s v="High Risk"/>
    <s v="55+"/>
    <d v="1904-07-01T00:00:00"/>
    <x v="2"/>
    <x v="1"/>
    <s v="Low Value"/>
    <x v="2"/>
    <s v="Check Data"/>
  </r>
  <r>
    <s v="CUST_2122"/>
    <n v="61"/>
    <s v="Other"/>
    <x v="7"/>
    <n v="71.819999999999993"/>
    <n v="13"/>
    <n v="50"/>
    <n v="0"/>
    <s v="Home"/>
    <n v="62.3"/>
    <d v="2021-12-31T00:00:00"/>
    <n v="87"/>
    <n v="0.08"/>
    <n v="71.819999999999993"/>
    <n v="62.3"/>
    <n v="1"/>
    <n v="933.65999999999985"/>
    <x v="1"/>
    <s v="Low Risk"/>
    <s v="55+"/>
    <d v="1904-08-26T00:00:00"/>
    <x v="2"/>
    <x v="1"/>
    <s v="Low Value"/>
    <x v="0"/>
    <s v="Check Data"/>
  </r>
  <r>
    <s v="CUST_5079"/>
    <n v="51"/>
    <s v="Male"/>
    <x v="5"/>
    <n v="87.55"/>
    <n v="12"/>
    <n v="343"/>
    <n v="0"/>
    <s v="Beauty"/>
    <n v="77.400000000000006"/>
    <d v="2020-10-06T00:00:00"/>
    <n v="48"/>
    <n v="0.35"/>
    <n v="87.55"/>
    <n v="77.400000000000006"/>
    <n v="2"/>
    <n v="1050.5999999999999"/>
    <x v="0"/>
    <s v="Medium Risk"/>
    <s v="45-54"/>
    <d v="1905-11-20T00:00:00"/>
    <x v="0"/>
    <x v="1"/>
    <s v="Low Value"/>
    <x v="0"/>
    <s v="Check Data"/>
  </r>
  <r>
    <s v="CUST_2571"/>
    <n v="52"/>
    <s v="Male"/>
    <x v="3"/>
    <n v="134.24"/>
    <n v="14"/>
    <n v="122"/>
    <n v="0"/>
    <s v="Beauty"/>
    <n v="74.900000000000006"/>
    <d v="2024-06-03T00:00:00"/>
    <n v="45"/>
    <n v="0.39"/>
    <n v="134.24"/>
    <n v="74.900000000000006"/>
    <n v="1"/>
    <n v="1879.3600000000001"/>
    <x v="0"/>
    <s v="Medium Risk"/>
    <s v="45-54"/>
    <d v="1902-03-25T00:00:00"/>
    <x v="0"/>
    <x v="1"/>
    <s v="High Value"/>
    <x v="1"/>
    <s v="Check Data"/>
  </r>
  <r>
    <s v="CUST_6073"/>
    <n v="67"/>
    <s v="Other"/>
    <x v="6"/>
    <n v="85.92"/>
    <n v="12"/>
    <n v="237"/>
    <n v="0"/>
    <s v="Fashion"/>
    <n v="44"/>
    <d v="2023-07-24T00:00:00"/>
    <n v="33"/>
    <n v="0.28999999999999998"/>
    <n v="85.92"/>
    <n v="44"/>
    <n v="1"/>
    <n v="1031.04"/>
    <x v="0"/>
    <s v="Medium Risk"/>
    <s v="55+"/>
    <d v="1903-02-03T00:00:00"/>
    <x v="1"/>
    <x v="1"/>
    <s v="Low Value"/>
    <x v="0"/>
    <s v="Check Data"/>
  </r>
  <r>
    <s v="CUST_6104"/>
    <n v="78"/>
    <s v="Male"/>
    <x v="8"/>
    <n v="221.97"/>
    <n v="12"/>
    <n v="318"/>
    <n v="0"/>
    <s v="Beauty"/>
    <n v="19.2"/>
    <d v="2022-08-17T00:00:00"/>
    <n v="64"/>
    <n v="0.16"/>
    <n v="221.97"/>
    <n v="19.2"/>
    <n v="1"/>
    <n v="2663.64"/>
    <x v="0"/>
    <s v="Low Risk"/>
    <s v="55+"/>
    <d v="1904-01-10T00:00:00"/>
    <x v="0"/>
    <x v="1"/>
    <s v="High Value"/>
    <x v="1"/>
    <s v="Check Data"/>
  </r>
  <r>
    <s v="CUST_3143"/>
    <n v="18"/>
    <s v="Female"/>
    <x v="2"/>
    <n v="45.42"/>
    <n v="11"/>
    <n v="61"/>
    <n v="0"/>
    <s v="Beauty"/>
    <n v="22.3"/>
    <d v="2021-11-08T00:00:00"/>
    <n v="78"/>
    <n v="0.27"/>
    <n v="45.42"/>
    <n v="22.3"/>
    <n v="2"/>
    <n v="499.62"/>
    <x v="1"/>
    <s v="Medium Risk"/>
    <s v="Under 25"/>
    <d v="1904-10-18T00:00:00"/>
    <x v="2"/>
    <x v="1"/>
    <s v="Low Value"/>
    <x v="0"/>
    <s v="Check Data"/>
  </r>
  <r>
    <s v="CUST_7806"/>
    <n v="69"/>
    <s v="Male"/>
    <x v="9"/>
    <n v="117.92"/>
    <n v="8"/>
    <n v="73"/>
    <n v="0"/>
    <s v="Fashion"/>
    <n v="70.7"/>
    <d v="2024-10-20T00:00:00"/>
    <n v="9"/>
    <n v="0.17"/>
    <n v="117.92"/>
    <n v="70.7"/>
    <n v="1"/>
    <n v="943.36"/>
    <x v="1"/>
    <s v="Low Risk"/>
    <s v="55+"/>
    <d v="1901-11-06T00:00:00"/>
    <x v="1"/>
    <x v="1"/>
    <s v="Low Value"/>
    <x v="0"/>
    <s v="Check Data"/>
  </r>
  <r>
    <s v="CUST_8357"/>
    <n v="38"/>
    <s v="Female"/>
    <x v="6"/>
    <n v="44.54"/>
    <n v="17"/>
    <n v="244"/>
    <n v="0"/>
    <s v="Fashion"/>
    <n v="26.1"/>
    <d v="2023-12-15T00:00:00"/>
    <n v="78"/>
    <n v="0.61"/>
    <n v="44.54"/>
    <n v="26.1"/>
    <n v="2"/>
    <n v="757.18"/>
    <x v="0"/>
    <s v="High Risk"/>
    <s v="35-44"/>
    <d v="1902-09-12T00:00:00"/>
    <x v="2"/>
    <x v="1"/>
    <s v="Low Value"/>
    <x v="2"/>
    <s v="Check Data"/>
  </r>
  <r>
    <s v="CUST_4440"/>
    <n v="46"/>
    <s v="Other"/>
    <x v="6"/>
    <n v="49.41"/>
    <n v="11"/>
    <n v="31"/>
    <n v="0"/>
    <s v="Electronics"/>
    <n v="44"/>
    <d v="2022-02-15T00:00:00"/>
    <n v="2"/>
    <n v="0.19"/>
    <n v="49.41"/>
    <n v="44"/>
    <n v="2"/>
    <n v="543.51"/>
    <x v="1"/>
    <s v="Low Risk"/>
    <s v="45-54"/>
    <d v="1904-07-11T00:00:00"/>
    <x v="1"/>
    <x v="1"/>
    <s v="Low Value"/>
    <x v="0"/>
    <s v="Check Data"/>
  </r>
  <r>
    <s v="CUST_4766"/>
    <n v="23"/>
    <s v="Male"/>
    <x v="0"/>
    <n v="78.09"/>
    <n v="15"/>
    <n v="152"/>
    <n v="0"/>
    <s v="Home"/>
    <n v="10.8"/>
    <d v="2020-11-22T00:00:00"/>
    <n v="75"/>
    <n v="0.38"/>
    <n v="78.09"/>
    <n v="10.8"/>
    <n v="1"/>
    <n v="1171.3500000000001"/>
    <x v="0"/>
    <s v="Medium Risk"/>
    <s v="Under 25"/>
    <d v="1905-10-04T00:00:00"/>
    <x v="2"/>
    <x v="1"/>
    <s v="Low Value"/>
    <x v="0"/>
    <s v="Check Data"/>
  </r>
  <r>
    <s v="CUST_6644"/>
    <n v="54"/>
    <s v="Female"/>
    <x v="2"/>
    <n v="55.71"/>
    <n v="15"/>
    <n v="143"/>
    <n v="0"/>
    <s v="Electronics"/>
    <n v="12.2"/>
    <d v="2021-09-05T00:00:00"/>
    <n v="14"/>
    <n v="0.13"/>
    <n v="55.71"/>
    <n v="12.2"/>
    <n v="1"/>
    <n v="835.65"/>
    <x v="0"/>
    <s v="Low Risk"/>
    <s v="45-54"/>
    <d v="1904-12-21T00:00:00"/>
    <x v="1"/>
    <x v="1"/>
    <s v="Low Value"/>
    <x v="0"/>
    <s v="Check Data"/>
  </r>
  <r>
    <s v="CUST_3914"/>
    <n v="18"/>
    <s v="Male"/>
    <x v="4"/>
    <n v="157.44999999999999"/>
    <n v="21"/>
    <n v="14"/>
    <n v="0"/>
    <s v="Fashion"/>
    <n v="25"/>
    <d v="2025-04-18T00:00:00"/>
    <n v="36"/>
    <n v="0.11"/>
    <n v="157.44999999999999"/>
    <n v="25"/>
    <n v="1"/>
    <n v="3306.45"/>
    <x v="2"/>
    <s v="Low Risk"/>
    <s v="Under 25"/>
    <d v="1901-05-10T00:00:00"/>
    <x v="1"/>
    <x v="1"/>
    <s v="High Value"/>
    <x v="1"/>
    <s v="Check Data"/>
  </r>
  <r>
    <s v="CUST_5968"/>
    <n v="68"/>
    <s v="Female"/>
    <x v="9"/>
    <n v="18.84"/>
    <n v="9"/>
    <n v="303"/>
    <n v="0"/>
    <s v="Sports"/>
    <n v="8.5"/>
    <d v="2021-11-24T00:00:00"/>
    <n v="35"/>
    <n v="0.14000000000000001"/>
    <n v="18.84"/>
    <n v="8.5"/>
    <n v="2"/>
    <n v="169.56"/>
    <x v="0"/>
    <s v="Low Risk"/>
    <s v="55+"/>
    <d v="1904-10-02T00:00:00"/>
    <x v="1"/>
    <x v="1"/>
    <s v="Low Value"/>
    <x v="0"/>
    <s v="Check Data"/>
  </r>
  <r>
    <s v="CUST_6917"/>
    <n v="18"/>
    <s v="Male"/>
    <x v="6"/>
    <n v="65.599999999999994"/>
    <n v="11"/>
    <n v="273"/>
    <n v="0"/>
    <s v="Beauty"/>
    <n v="27.5"/>
    <d v="2024-12-12T00:00:00"/>
    <n v="64"/>
    <n v="0.08"/>
    <n v="65.599999999999994"/>
    <n v="27.5"/>
    <n v="1"/>
    <n v="721.59999999999991"/>
    <x v="0"/>
    <s v="Low Risk"/>
    <s v="Under 25"/>
    <d v="1901-09-14T00:00:00"/>
    <x v="0"/>
    <x v="1"/>
    <s v="Low Value"/>
    <x v="0"/>
    <s v="Check Data"/>
  </r>
  <r>
    <s v="CUST_9787"/>
    <n v="44"/>
    <s v="Male"/>
    <x v="5"/>
    <n v="53.48"/>
    <n v="9"/>
    <n v="244"/>
    <n v="0"/>
    <s v="Beauty"/>
    <n v="56.8"/>
    <d v="2023-01-25T00:00:00"/>
    <n v="25"/>
    <n v="0.2"/>
    <n v="53.48"/>
    <n v="56.8"/>
    <n v="2"/>
    <n v="481.32"/>
    <x v="0"/>
    <s v="Medium Risk"/>
    <s v="35-44"/>
    <d v="1903-08-02T00:00:00"/>
    <x v="1"/>
    <x v="1"/>
    <s v="Low Value"/>
    <x v="0"/>
    <s v="Check Data"/>
  </r>
  <r>
    <s v="CUST_1728"/>
    <n v="38"/>
    <s v="Male"/>
    <x v="9"/>
    <n v="51.64"/>
    <n v="10"/>
    <n v="278"/>
    <n v="0"/>
    <s v="Fashion"/>
    <n v="74.5"/>
    <d v="2024-02-24T00:00:00"/>
    <n v="97"/>
    <n v="0.17"/>
    <n v="51.64"/>
    <n v="74.5"/>
    <n v="2"/>
    <n v="516.4"/>
    <x v="0"/>
    <s v="Low Risk"/>
    <s v="35-44"/>
    <d v="1902-07-03T00:00:00"/>
    <x v="2"/>
    <x v="1"/>
    <s v="Low Value"/>
    <x v="0"/>
    <s v="Check Data"/>
  </r>
  <r>
    <s v="CUST_2365"/>
    <n v="70"/>
    <s v="Male"/>
    <x v="5"/>
    <n v="149.32"/>
    <n v="12"/>
    <n v="54"/>
    <n v="0"/>
    <s v="Beauty"/>
    <n v="3.3"/>
    <d v="2022-09-14T00:00:00"/>
    <n v="9"/>
    <n v="0.51"/>
    <n v="149.32"/>
    <n v="3.3"/>
    <n v="2"/>
    <n v="1791.84"/>
    <x v="1"/>
    <s v="High Risk"/>
    <s v="55+"/>
    <d v="1903-12-13T00:00:00"/>
    <x v="1"/>
    <x v="1"/>
    <s v="High Value"/>
    <x v="3"/>
    <s v="Check Data"/>
  </r>
  <r>
    <s v="CUST_5492"/>
    <n v="33"/>
    <s v="Other"/>
    <x v="3"/>
    <n v="145.38"/>
    <n v="9"/>
    <n v="41"/>
    <n v="0"/>
    <s v="Electronics"/>
    <n v="60.1"/>
    <d v="2025-05-10T00:00:00"/>
    <n v="77"/>
    <n v="0.26"/>
    <n v="145.38"/>
    <n v="60.1"/>
    <n v="2"/>
    <n v="1308.42"/>
    <x v="1"/>
    <s v="Medium Risk"/>
    <s v="25-34"/>
    <d v="1901-04-18T00:00:00"/>
    <x v="2"/>
    <x v="1"/>
    <s v="Low Value"/>
    <x v="0"/>
    <s v="Check Data"/>
  </r>
  <r>
    <s v="CUST_1698"/>
    <n v="61"/>
    <s v="Male"/>
    <x v="4"/>
    <n v="171.69"/>
    <n v="13"/>
    <n v="358"/>
    <n v="0"/>
    <s v="Beauty"/>
    <n v="36.299999999999997"/>
    <d v="2023-08-27T00:00:00"/>
    <n v="43"/>
    <n v="0.38"/>
    <n v="171.69"/>
    <n v="36.299999999999997"/>
    <n v="3"/>
    <n v="2231.9699999999998"/>
    <x v="0"/>
    <s v="Medium Risk"/>
    <s v="55+"/>
    <d v="1902-12-31T00:00:00"/>
    <x v="0"/>
    <x v="1"/>
    <s v="High Value"/>
    <x v="1"/>
    <s v="Check Data"/>
  </r>
  <r>
    <s v="CUST_8186"/>
    <n v="76"/>
    <s v="Male"/>
    <x v="3"/>
    <n v="190.42"/>
    <n v="14"/>
    <n v="51"/>
    <n v="0"/>
    <s v="Sports"/>
    <n v="22.7"/>
    <d v="2025-05-17T00:00:00"/>
    <n v="10"/>
    <n v="0.12"/>
    <n v="190.42"/>
    <n v="22.7"/>
    <n v="3"/>
    <n v="2665.8799999999997"/>
    <x v="1"/>
    <s v="Low Risk"/>
    <s v="55+"/>
    <d v="1901-04-11T00:00:00"/>
    <x v="1"/>
    <x v="1"/>
    <s v="High Value"/>
    <x v="1"/>
    <s v="Check Data"/>
  </r>
  <r>
    <s v="CUST_1395"/>
    <n v="78"/>
    <s v="Male"/>
    <x v="6"/>
    <n v="107.29"/>
    <n v="12"/>
    <n v="10"/>
    <n v="0"/>
    <s v="Home"/>
    <n v="3.2"/>
    <d v="2024-07-03T00:00:00"/>
    <n v="57"/>
    <n v="0.42"/>
    <n v="107.29"/>
    <n v="3.2"/>
    <n v="1"/>
    <n v="1287.48"/>
    <x v="2"/>
    <s v="Medium Risk"/>
    <s v="55+"/>
    <d v="1902-02-23T00:00:00"/>
    <x v="0"/>
    <x v="1"/>
    <s v="Low Value"/>
    <x v="0"/>
    <s v="Check Data"/>
  </r>
  <r>
    <s v="CUST_8400"/>
    <n v="71"/>
    <s v="Male"/>
    <x v="0"/>
    <n v="36.35"/>
    <n v="9"/>
    <n v="310"/>
    <n v="0"/>
    <s v="Electronics"/>
    <n v="32.6"/>
    <d v="2024-11-12T00:00:00"/>
    <n v="33"/>
    <n v="0.22"/>
    <n v="36.35"/>
    <n v="32.6"/>
    <n v="2"/>
    <n v="327.15000000000003"/>
    <x v="0"/>
    <s v="Medium Risk"/>
    <s v="55+"/>
    <d v="1901-10-14T00:00:00"/>
    <x v="1"/>
    <x v="1"/>
    <s v="Low Value"/>
    <x v="0"/>
    <s v="Check Data"/>
  </r>
  <r>
    <s v="CUST_9082"/>
    <n v="57"/>
    <s v="Female"/>
    <x v="4"/>
    <n v="63.61"/>
    <n v="8"/>
    <n v="87"/>
    <n v="0"/>
    <s v="Home"/>
    <n v="79"/>
    <d v="2022-07-02T00:00:00"/>
    <n v="9"/>
    <n v="0.22"/>
    <n v="63.61"/>
    <n v="79"/>
    <n v="1"/>
    <n v="508.88"/>
    <x v="1"/>
    <s v="Medium Risk"/>
    <s v="55+"/>
    <d v="1904-02-25T00:00:00"/>
    <x v="1"/>
    <x v="1"/>
    <s v="Low Value"/>
    <x v="0"/>
    <s v="Check Data"/>
  </r>
  <r>
    <s v="CUST_5171"/>
    <n v="43"/>
    <s v="Other"/>
    <x v="0"/>
    <n v="87.82"/>
    <n v="9"/>
    <n v="226"/>
    <n v="0"/>
    <s v="Home"/>
    <n v="53"/>
    <d v="2024-06-08T00:00:00"/>
    <n v="54"/>
    <n v="0.05"/>
    <n v="87.82"/>
    <n v="53"/>
    <n v="1"/>
    <n v="790.37999999999988"/>
    <x v="0"/>
    <s v="Low Risk"/>
    <s v="35-44"/>
    <d v="1902-03-20T00:00:00"/>
    <x v="0"/>
    <x v="1"/>
    <s v="Low Value"/>
    <x v="0"/>
    <s v="Check Data"/>
  </r>
  <r>
    <s v="CUST_5360"/>
    <n v="33"/>
    <s v="Male"/>
    <x v="8"/>
    <n v="81.680000000000007"/>
    <n v="12"/>
    <n v="113"/>
    <n v="0"/>
    <s v="Sports"/>
    <n v="77.599999999999994"/>
    <d v="2025-04-27T00:00:00"/>
    <n v="13"/>
    <n v="0.24"/>
    <n v="81.680000000000007"/>
    <n v="77.599999999999994"/>
    <n v="1"/>
    <n v="980.16000000000008"/>
    <x v="0"/>
    <s v="Medium Risk"/>
    <s v="25-34"/>
    <d v="1901-05-01T00:00:00"/>
    <x v="1"/>
    <x v="1"/>
    <s v="Low Value"/>
    <x v="0"/>
    <s v="Check Data"/>
  </r>
  <r>
    <s v="CUST_3502"/>
    <n v="45"/>
    <s v="Female"/>
    <x v="7"/>
    <n v="150.19"/>
    <n v="8"/>
    <n v="24"/>
    <n v="0"/>
    <s v="Sports"/>
    <n v="41.2"/>
    <d v="2023-10-31T00:00:00"/>
    <n v="24"/>
    <n v="0.19"/>
    <n v="150.19"/>
    <n v="41.2"/>
    <n v="1"/>
    <n v="1201.52"/>
    <x v="2"/>
    <s v="Low Risk"/>
    <s v="45-54"/>
    <d v="1902-10-27T00:00:00"/>
    <x v="1"/>
    <x v="1"/>
    <s v="Low Value"/>
    <x v="0"/>
    <s v="Check Data"/>
  </r>
  <r>
    <s v="CUST_1717"/>
    <n v="18"/>
    <s v="Female"/>
    <x v="2"/>
    <n v="86.96"/>
    <n v="10"/>
    <n v="91"/>
    <n v="0"/>
    <s v="Sports"/>
    <n v="84.3"/>
    <d v="2023-09-16T00:00:00"/>
    <n v="62"/>
    <n v="0.1"/>
    <n v="86.96"/>
    <n v="84.3"/>
    <n v="3"/>
    <n v="869.59999999999991"/>
    <x v="0"/>
    <s v="Low Risk"/>
    <s v="Under 25"/>
    <d v="1902-12-11T00:00:00"/>
    <x v="0"/>
    <x v="1"/>
    <s v="Low Value"/>
    <x v="0"/>
    <s v="Check Data"/>
  </r>
  <r>
    <s v="CUST_3782"/>
    <n v="53"/>
    <s v="Male"/>
    <x v="8"/>
    <n v="23.39"/>
    <n v="10"/>
    <n v="86"/>
    <n v="0"/>
    <s v="Sports"/>
    <n v="15"/>
    <d v="2024-03-27T00:00:00"/>
    <n v="40"/>
    <n v="0.11"/>
    <n v="23.39"/>
    <n v="15"/>
    <n v="2"/>
    <n v="233.9"/>
    <x v="1"/>
    <s v="Low Risk"/>
    <s v="45-54"/>
    <d v="1902-06-01T00:00:00"/>
    <x v="0"/>
    <x v="1"/>
    <s v="Low Value"/>
    <x v="0"/>
    <s v="Check Data"/>
  </r>
  <r>
    <s v="CUST_5946"/>
    <n v="27"/>
    <s v="Female"/>
    <x v="3"/>
    <n v="142.72"/>
    <n v="14"/>
    <n v="80"/>
    <n v="0"/>
    <s v="Electronics"/>
    <n v="82"/>
    <d v="2024-02-12T00:00:00"/>
    <n v="59"/>
    <n v="0.33"/>
    <n v="142.72"/>
    <n v="82"/>
    <n v="2"/>
    <n v="1998.08"/>
    <x v="1"/>
    <s v="Medium Risk"/>
    <s v="25-34"/>
    <d v="1902-07-15T00:00:00"/>
    <x v="0"/>
    <x v="1"/>
    <s v="High Value"/>
    <x v="1"/>
    <s v="Check Data"/>
  </r>
  <r>
    <s v="CUST_6486"/>
    <n v="60"/>
    <s v="Female"/>
    <x v="5"/>
    <n v="35.299999999999997"/>
    <n v="6"/>
    <n v="249"/>
    <n v="0"/>
    <s v="Sports"/>
    <n v="47.6"/>
    <d v="2024-05-23T00:00:00"/>
    <n v="56"/>
    <n v="0.72"/>
    <n v="35.299999999999997"/>
    <n v="47.6"/>
    <n v="2"/>
    <n v="211.79999999999998"/>
    <x v="0"/>
    <s v="High Risk"/>
    <s v="55+"/>
    <d v="1902-04-05T00:00:00"/>
    <x v="0"/>
    <x v="1"/>
    <s v="Low Value"/>
    <x v="2"/>
    <s v="Check Data"/>
  </r>
  <r>
    <s v="CUST_9335"/>
    <n v="34"/>
    <s v="Female"/>
    <x v="3"/>
    <n v="59.25"/>
    <n v="8"/>
    <n v="249"/>
    <n v="0"/>
    <s v="Electronics"/>
    <n v="74.599999999999994"/>
    <d v="2021-08-18T00:00:00"/>
    <n v="64"/>
    <n v="0.35"/>
    <n v="59.25"/>
    <n v="74.599999999999994"/>
    <n v="1"/>
    <n v="474"/>
    <x v="0"/>
    <s v="Medium Risk"/>
    <s v="25-34"/>
    <d v="1905-01-08T00:00:00"/>
    <x v="0"/>
    <x v="1"/>
    <s v="Low Value"/>
    <x v="0"/>
    <s v="Check Data"/>
  </r>
  <r>
    <s v="CUST_5980"/>
    <n v="74"/>
    <s v="Female"/>
    <x v="4"/>
    <n v="63.94"/>
    <n v="4"/>
    <n v="209"/>
    <n v="0"/>
    <s v="Beauty"/>
    <n v="24"/>
    <d v="2022-03-03T00:00:00"/>
    <n v="60"/>
    <n v="0.5"/>
    <n v="63.94"/>
    <n v="24"/>
    <n v="1"/>
    <n v="255.76"/>
    <x v="0"/>
    <s v="High Risk"/>
    <s v="55+"/>
    <d v="1904-06-25T00:00:00"/>
    <x v="0"/>
    <x v="1"/>
    <s v="Low Value"/>
    <x v="2"/>
    <s v="Check Data"/>
  </r>
  <r>
    <s v="CUST_8266"/>
    <n v="76"/>
    <s v="Male"/>
    <x v="4"/>
    <n v="88.09"/>
    <n v="8"/>
    <n v="8"/>
    <n v="0"/>
    <s v="Home"/>
    <n v="48.6"/>
    <d v="2022-07-28T00:00:00"/>
    <n v="81"/>
    <n v="0.3"/>
    <n v="88.09"/>
    <n v="48.6"/>
    <n v="3"/>
    <n v="704.72"/>
    <x v="2"/>
    <s v="Medium Risk"/>
    <s v="55+"/>
    <d v="1904-01-30T00:00:00"/>
    <x v="2"/>
    <x v="1"/>
    <s v="Low Value"/>
    <x v="0"/>
    <s v="Check Data"/>
  </r>
  <r>
    <s v="CUST_5491"/>
    <n v="40"/>
    <s v="Other"/>
    <x v="3"/>
    <m/>
    <n v="14"/>
    <n v="98"/>
    <n v="0"/>
    <s v="Beauty"/>
    <n v="73.3"/>
    <d v="2020-08-24T00:00:00"/>
    <n v="97"/>
    <n v="0.35"/>
    <n v="250"/>
    <n v="73.3"/>
    <n v="2"/>
    <n v="3500"/>
    <x v="0"/>
    <s v="Medium Risk"/>
    <s v="35-44"/>
    <d v="1906-01-02T00:00:00"/>
    <x v="2"/>
    <x v="1"/>
    <s v="High Value"/>
    <x v="1"/>
    <s v="Check Data"/>
  </r>
  <r>
    <s v="CUST_8192"/>
    <n v="24"/>
    <s v="Female"/>
    <x v="6"/>
    <m/>
    <n v="10"/>
    <n v="35"/>
    <n v="0"/>
    <s v="Beauty"/>
    <n v="48.4"/>
    <d v="2024-05-30T00:00:00"/>
    <n v="23"/>
    <n v="0.75"/>
    <n v="250"/>
    <n v="48.4"/>
    <n v="3"/>
    <n v="2500"/>
    <x v="1"/>
    <s v="High Risk"/>
    <s v="Under 25"/>
    <d v="1902-03-29T00:00:00"/>
    <x v="1"/>
    <x v="1"/>
    <s v="High Value"/>
    <x v="3"/>
    <s v="Check Data"/>
  </r>
  <r>
    <s v="CUST_6588"/>
    <n v="61"/>
    <s v="Female"/>
    <x v="3"/>
    <n v="110.71"/>
    <n v="9"/>
    <n v="56"/>
    <n v="0"/>
    <s v="Fashion"/>
    <n v="45.8"/>
    <d v="2021-06-24T00:00:00"/>
    <n v="27"/>
    <n v="0.4"/>
    <n v="110.71"/>
    <n v="45.8"/>
    <n v="3"/>
    <n v="996.39"/>
    <x v="1"/>
    <s v="Medium Risk"/>
    <s v="55+"/>
    <d v="1905-03-04T00:00:00"/>
    <x v="1"/>
    <x v="1"/>
    <s v="Low Value"/>
    <x v="0"/>
    <s v="Check Data"/>
  </r>
  <r>
    <s v="CUST_8651"/>
    <n v="70"/>
    <s v="Female"/>
    <x v="4"/>
    <n v="233.88"/>
    <n v="18"/>
    <n v="62"/>
    <n v="0"/>
    <s v="Beauty"/>
    <n v="81.099999999999994"/>
    <d v="2023-03-31T00:00:00"/>
    <n v="61"/>
    <n v="0.1"/>
    <n v="233.88"/>
    <n v="81.099999999999994"/>
    <n v="2"/>
    <n v="4209.84"/>
    <x v="1"/>
    <s v="Low Risk"/>
    <s v="55+"/>
    <d v="1903-05-29T00:00:00"/>
    <x v="0"/>
    <x v="1"/>
    <s v="High Value"/>
    <x v="1"/>
    <s v="Check Data"/>
  </r>
  <r>
    <s v="CUST_4636"/>
    <n v="24"/>
    <s v="Male"/>
    <x v="4"/>
    <n v="29.51"/>
    <n v="12"/>
    <n v="337"/>
    <n v="0"/>
    <s v="Beauty"/>
    <n v="16.2"/>
    <d v="2025-04-22T00:00:00"/>
    <n v="44"/>
    <n v="0.25"/>
    <n v="29.51"/>
    <n v="16.2"/>
    <n v="2"/>
    <n v="354.12"/>
    <x v="0"/>
    <s v="Medium Risk"/>
    <s v="Under 25"/>
    <d v="1901-05-06T00:00:00"/>
    <x v="0"/>
    <x v="1"/>
    <s v="Low Value"/>
    <x v="0"/>
    <s v="Check Data"/>
  </r>
  <r>
    <s v="CUST_2167"/>
    <n v="61"/>
    <s v="Other"/>
    <x v="9"/>
    <n v="26.11"/>
    <n v="13"/>
    <n v="275"/>
    <n v="0"/>
    <s v="Fashion"/>
    <n v="47.5"/>
    <d v="2023-07-23T00:00:00"/>
    <n v="57"/>
    <n v="0.12"/>
    <n v="26.11"/>
    <n v="47.5"/>
    <n v="1"/>
    <n v="339.43"/>
    <x v="0"/>
    <s v="Low Risk"/>
    <s v="55+"/>
    <d v="1903-02-04T00:00:00"/>
    <x v="0"/>
    <x v="1"/>
    <s v="Low Value"/>
    <x v="0"/>
    <s v="Check Data"/>
  </r>
  <r>
    <s v="CUST_2062"/>
    <n v="32"/>
    <s v="Female"/>
    <x v="1"/>
    <n v="228.23"/>
    <n v="12"/>
    <n v="212"/>
    <n v="0"/>
    <s v="Beauty"/>
    <m/>
    <d v="2024-08-16T00:00:00"/>
    <n v="43"/>
    <n v="0.12"/>
    <n v="228.23"/>
    <n v="250"/>
    <n v="2"/>
    <n v="2738.7599999999998"/>
    <x v="0"/>
    <s v="Low Risk"/>
    <s v="25-34"/>
    <d v="1902-01-10T00:00:00"/>
    <x v="0"/>
    <x v="1"/>
    <s v="High Value"/>
    <x v="1"/>
    <s v="Check Data"/>
  </r>
  <r>
    <s v="CUST_3156"/>
    <n v="51"/>
    <s v="Male"/>
    <x v="0"/>
    <n v="169.06"/>
    <n v="6"/>
    <n v="302"/>
    <n v="0"/>
    <s v="Fashion"/>
    <n v="84.5"/>
    <d v="2020-08-09T00:00:00"/>
    <n v="62"/>
    <n v="0.34"/>
    <n v="169.06"/>
    <n v="84.5"/>
    <n v="2"/>
    <n v="1014.36"/>
    <x v="0"/>
    <s v="Medium Risk"/>
    <s v="45-54"/>
    <d v="1906-01-17T00:00:00"/>
    <x v="0"/>
    <x v="1"/>
    <s v="Low Value"/>
    <x v="0"/>
    <s v="Check Data"/>
  </r>
  <r>
    <s v="CUST_8860"/>
    <n v="63"/>
    <s v="Male"/>
    <x v="8"/>
    <n v="138.76"/>
    <n v="16"/>
    <n v="19"/>
    <n v="0"/>
    <s v="Electronics"/>
    <n v="11.8"/>
    <d v="2023-11-10T00:00:00"/>
    <n v="26"/>
    <n v="0.38"/>
    <n v="138.76"/>
    <n v="11.8"/>
    <n v="1"/>
    <n v="2220.16"/>
    <x v="2"/>
    <s v="Medium Risk"/>
    <s v="55+"/>
    <d v="1902-10-17T00:00:00"/>
    <x v="1"/>
    <x v="1"/>
    <s v="High Value"/>
    <x v="1"/>
    <s v="Check Data"/>
  </r>
  <r>
    <s v="CUST_6161"/>
    <n v="62"/>
    <s v="Female"/>
    <x v="3"/>
    <n v="43.45"/>
    <n v="12"/>
    <n v="246"/>
    <n v="0"/>
    <s v="Home"/>
    <n v="85"/>
    <d v="2024-11-24T00:00:00"/>
    <n v="88"/>
    <n v="0.74"/>
    <n v="43.45"/>
    <n v="85"/>
    <n v="1"/>
    <n v="521.40000000000009"/>
    <x v="0"/>
    <s v="High Risk"/>
    <s v="55+"/>
    <d v="1901-10-02T00:00:00"/>
    <x v="2"/>
    <x v="1"/>
    <s v="Low Value"/>
    <x v="2"/>
    <s v="Check Data"/>
  </r>
  <r>
    <s v="CUST_6305"/>
    <n v="21"/>
    <s v="Male"/>
    <x v="9"/>
    <n v="81.99"/>
    <n v="8"/>
    <n v="5"/>
    <n v="1"/>
    <s v="Sports"/>
    <n v="1.2"/>
    <d v="2024-03-15T00:00:00"/>
    <n v="75"/>
    <n v="0.18"/>
    <n v="81.99"/>
    <n v="1.2"/>
    <n v="2"/>
    <n v="655.92"/>
    <x v="2"/>
    <s v="Low Risk"/>
    <s v="Under 25"/>
    <d v="1902-06-13T00:00:00"/>
    <x v="2"/>
    <x v="0"/>
    <s v="Low Value"/>
    <x v="0"/>
    <s v="Check Data"/>
  </r>
  <r>
    <s v="CUST_7541"/>
    <n v="31"/>
    <s v="Male"/>
    <x v="6"/>
    <n v="122.87"/>
    <n v="6"/>
    <n v="72"/>
    <n v="0"/>
    <s v="Beauty"/>
    <n v="85.6"/>
    <d v="2022-04-25T00:00:00"/>
    <n v="93"/>
    <n v="0.62"/>
    <n v="122.87"/>
    <n v="85.6"/>
    <n v="1"/>
    <n v="737.22"/>
    <x v="1"/>
    <s v="High Risk"/>
    <s v="25-34"/>
    <d v="1904-05-03T00:00:00"/>
    <x v="2"/>
    <x v="1"/>
    <s v="Low Value"/>
    <x v="2"/>
    <s v="Check Data"/>
  </r>
  <r>
    <s v="CUST_5729"/>
    <n v="31"/>
    <s v="Female"/>
    <x v="4"/>
    <n v="75.040000000000006"/>
    <n v="10"/>
    <n v="106"/>
    <n v="0"/>
    <s v="Electronics"/>
    <m/>
    <d v="2022-10-24T00:00:00"/>
    <n v="64"/>
    <n v="0.34"/>
    <n v="75.040000000000006"/>
    <n v="250"/>
    <n v="2"/>
    <n v="750.40000000000009"/>
    <x v="0"/>
    <s v="Medium Risk"/>
    <s v="25-34"/>
    <d v="1903-11-03T00:00:00"/>
    <x v="0"/>
    <x v="1"/>
    <s v="Low Value"/>
    <x v="0"/>
    <s v="Check Data"/>
  </r>
  <r>
    <s v="CUST_8330"/>
    <n v="33"/>
    <s v="Male"/>
    <x v="3"/>
    <n v="18.739999999999998"/>
    <n v="11"/>
    <n v="92"/>
    <n v="0"/>
    <s v="Home"/>
    <n v="57.8"/>
    <d v="2022-12-24T00:00:00"/>
    <n v="69"/>
    <n v="0.26"/>
    <n v="18.739999999999998"/>
    <n v="57.8"/>
    <n v="1"/>
    <n v="206.14"/>
    <x v="0"/>
    <s v="Medium Risk"/>
    <s v="25-34"/>
    <d v="1903-09-03T00:00:00"/>
    <x v="0"/>
    <x v="1"/>
    <s v="Low Value"/>
    <x v="0"/>
    <s v="Check Data"/>
  </r>
  <r>
    <s v="CUST_6334"/>
    <n v="24"/>
    <s v="Male"/>
    <x v="4"/>
    <n v="42.83"/>
    <n v="7"/>
    <n v="284"/>
    <n v="0"/>
    <s v="Electronics"/>
    <n v="1"/>
    <d v="2023-02-08T00:00:00"/>
    <n v="24"/>
    <n v="0.31"/>
    <n v="42.83"/>
    <n v="1"/>
    <n v="1"/>
    <n v="299.81"/>
    <x v="0"/>
    <s v="Medium Risk"/>
    <s v="Under 25"/>
    <d v="1903-07-19T00:00:00"/>
    <x v="1"/>
    <x v="1"/>
    <s v="Low Value"/>
    <x v="0"/>
    <s v="Valid"/>
  </r>
  <r>
    <s v="CUST_9924"/>
    <n v="49"/>
    <s v="Male"/>
    <x v="5"/>
    <n v="42.33"/>
    <n v="9"/>
    <n v="355"/>
    <n v="0"/>
    <s v="Fashion"/>
    <n v="73.099999999999994"/>
    <d v="2020-08-25T00:00:00"/>
    <n v="73"/>
    <n v="0.22"/>
    <n v="42.33"/>
    <n v="73.099999999999994"/>
    <n v="2"/>
    <n v="380.96999999999997"/>
    <x v="0"/>
    <s v="Medium Risk"/>
    <s v="45-54"/>
    <d v="1906-01-01T00:00:00"/>
    <x v="2"/>
    <x v="1"/>
    <s v="Low Value"/>
    <x v="0"/>
    <s v="Check Data"/>
  </r>
  <r>
    <s v="CUST_5330"/>
    <n v="36"/>
    <s v="Male"/>
    <x v="9"/>
    <n v="64.27"/>
    <n v="9"/>
    <n v="218"/>
    <n v="0"/>
    <s v="Electronics"/>
    <n v="43.2"/>
    <d v="2023-04-26T00:00:00"/>
    <n v="74"/>
    <n v="0.22"/>
    <n v="64.27"/>
    <n v="43.2"/>
    <n v="2"/>
    <n v="578.42999999999995"/>
    <x v="0"/>
    <s v="Medium Risk"/>
    <s v="35-44"/>
    <d v="1903-05-03T00:00:00"/>
    <x v="2"/>
    <x v="1"/>
    <s v="Low Value"/>
    <x v="0"/>
    <s v="Check Data"/>
  </r>
  <r>
    <s v="CUST_9010"/>
    <n v="19"/>
    <s v="Female"/>
    <x v="3"/>
    <n v="67.78"/>
    <n v="13"/>
    <n v="48"/>
    <n v="0"/>
    <s v="Beauty"/>
    <n v="84.6"/>
    <d v="2021-08-27T00:00:00"/>
    <n v="11"/>
    <n v="0.11"/>
    <n v="67.78"/>
    <n v="84.6"/>
    <n v="1"/>
    <n v="881.14"/>
    <x v="1"/>
    <s v="Low Risk"/>
    <s v="Under 25"/>
    <d v="1904-12-30T00:00:00"/>
    <x v="1"/>
    <x v="1"/>
    <s v="Low Value"/>
    <x v="0"/>
    <s v="Check Data"/>
  </r>
  <r>
    <s v="CUST_7801"/>
    <n v="27"/>
    <s v="Female"/>
    <x v="5"/>
    <n v="85.8"/>
    <n v="11"/>
    <n v="363"/>
    <n v="0"/>
    <s v="Beauty"/>
    <n v="55.6"/>
    <d v="2022-04-20T00:00:00"/>
    <n v="95"/>
    <n v="0.28999999999999998"/>
    <n v="85.8"/>
    <n v="55.6"/>
    <n v="2"/>
    <n v="943.8"/>
    <x v="0"/>
    <s v="Medium Risk"/>
    <s v="25-34"/>
    <d v="1904-05-08T00:00:00"/>
    <x v="2"/>
    <x v="1"/>
    <s v="Low Value"/>
    <x v="0"/>
    <s v="Check Data"/>
  </r>
  <r>
    <s v="CUST_5846"/>
    <n v="67"/>
    <s v="Male"/>
    <x v="7"/>
    <n v="125.81"/>
    <n v="16"/>
    <n v="294"/>
    <n v="0"/>
    <s v="Sports"/>
    <n v="83.5"/>
    <d v="2025-05-26T00:00:00"/>
    <n v="67"/>
    <n v="0.37"/>
    <n v="125.81"/>
    <n v="83.5"/>
    <n v="1"/>
    <n v="2012.96"/>
    <x v="0"/>
    <s v="Medium Risk"/>
    <s v="55+"/>
    <d v="1901-04-02T00:00:00"/>
    <x v="0"/>
    <x v="1"/>
    <s v="High Value"/>
    <x v="1"/>
    <s v="Check Data"/>
  </r>
  <r>
    <s v="CUST_7731"/>
    <n v="78"/>
    <s v="Male"/>
    <x v="9"/>
    <m/>
    <n v="11"/>
    <n v="287"/>
    <n v="1"/>
    <s v="Sports"/>
    <n v="61.2"/>
    <d v="2025-01-07T00:00:00"/>
    <n v="89"/>
    <n v="0.22"/>
    <n v="250"/>
    <n v="61.2"/>
    <n v="2"/>
    <n v="2750"/>
    <x v="0"/>
    <s v="Medium Risk"/>
    <s v="55+"/>
    <d v="1901-08-19T00:00:00"/>
    <x v="2"/>
    <x v="0"/>
    <s v="High Value"/>
    <x v="1"/>
    <s v="Check Data"/>
  </r>
  <r>
    <s v="CUST_8241"/>
    <n v="34"/>
    <s v="Female"/>
    <x v="3"/>
    <n v="84.8"/>
    <n v="14"/>
    <n v="176"/>
    <n v="0"/>
    <s v="Beauty"/>
    <n v="74.599999999999994"/>
    <d v="2023-01-21T00:00:00"/>
    <n v="53"/>
    <n v="0.88"/>
    <n v="84.8"/>
    <n v="74.599999999999994"/>
    <n v="2"/>
    <n v="1187.2"/>
    <x v="0"/>
    <s v="High Risk"/>
    <s v="25-34"/>
    <d v="1903-08-06T00:00:00"/>
    <x v="0"/>
    <x v="1"/>
    <s v="Low Value"/>
    <x v="2"/>
    <s v="Check Data"/>
  </r>
  <r>
    <s v="CUST_1953"/>
    <n v="54"/>
    <s v="Male"/>
    <x v="3"/>
    <n v="83.49"/>
    <n v="11"/>
    <n v="298"/>
    <n v="0"/>
    <s v="Electronics"/>
    <n v="74.8"/>
    <d v="2021-08-22T00:00:00"/>
    <n v="43"/>
    <n v="0.19"/>
    <n v="83.49"/>
    <n v="74.8"/>
    <n v="1"/>
    <n v="918.39"/>
    <x v="0"/>
    <s v="Low Risk"/>
    <s v="45-54"/>
    <d v="1905-01-04T00:00:00"/>
    <x v="0"/>
    <x v="1"/>
    <s v="Low Value"/>
    <x v="0"/>
    <s v="Check Data"/>
  </r>
  <r>
    <s v="CUST_3539"/>
    <n v="29"/>
    <s v="Male"/>
    <x v="2"/>
    <n v="181.42"/>
    <n v="6"/>
    <n v="107"/>
    <n v="0"/>
    <s v="Beauty"/>
    <n v="24.7"/>
    <d v="2025-03-22T00:00:00"/>
    <n v="27"/>
    <n v="0.49"/>
    <n v="181.42"/>
    <n v="24.7"/>
    <n v="2"/>
    <n v="1088.52"/>
    <x v="0"/>
    <s v="Medium Risk"/>
    <s v="25-34"/>
    <d v="1901-06-06T00:00:00"/>
    <x v="1"/>
    <x v="1"/>
    <s v="Low Value"/>
    <x v="0"/>
    <s v="Check Data"/>
  </r>
  <r>
    <s v="CUST_8056"/>
    <n v="23"/>
    <s v="Male"/>
    <x v="9"/>
    <n v="55.09"/>
    <n v="4"/>
    <n v="283"/>
    <n v="0"/>
    <s v="Electronics"/>
    <n v="57.7"/>
    <d v="2022-02-05T00:00:00"/>
    <n v="1"/>
    <n v="0.66"/>
    <n v="55.09"/>
    <n v="57.7"/>
    <n v="1"/>
    <n v="220.36"/>
    <x v="0"/>
    <s v="High Risk"/>
    <s v="Under 25"/>
    <d v="1904-07-21T00:00:00"/>
    <x v="1"/>
    <x v="1"/>
    <s v="Low Value"/>
    <x v="2"/>
    <s v="Check Data"/>
  </r>
  <r>
    <s v="CUST_2542"/>
    <n v="39"/>
    <s v="Female"/>
    <x v="9"/>
    <n v="59.88"/>
    <n v="15"/>
    <n v="300"/>
    <n v="0"/>
    <s v="Beauty"/>
    <n v="87.4"/>
    <d v="2020-11-20T00:00:00"/>
    <n v="49"/>
    <n v="0.16"/>
    <n v="59.88"/>
    <n v="87.4"/>
    <n v="1"/>
    <n v="898.2"/>
    <x v="0"/>
    <s v="Low Risk"/>
    <s v="35-44"/>
    <d v="1905-10-06T00:00:00"/>
    <x v="0"/>
    <x v="1"/>
    <s v="Low Value"/>
    <x v="0"/>
    <s v="Check Data"/>
  </r>
  <r>
    <s v="CUST_6293"/>
    <n v="49"/>
    <s v="Female"/>
    <x v="4"/>
    <n v="52.23"/>
    <n v="11"/>
    <n v="64"/>
    <n v="1"/>
    <s v="Home"/>
    <n v="87.9"/>
    <d v="2025-02-02T00:00:00"/>
    <n v="48"/>
    <n v="0.17"/>
    <n v="52.23"/>
    <n v="87.9"/>
    <n v="1"/>
    <n v="574.53"/>
    <x v="1"/>
    <s v="Low Risk"/>
    <s v="45-54"/>
    <d v="1901-07-24T00:00:00"/>
    <x v="0"/>
    <x v="0"/>
    <s v="Low Value"/>
    <x v="0"/>
    <s v="Check Data"/>
  </r>
  <r>
    <s v="CUST_2191"/>
    <n v="58"/>
    <s v="Female"/>
    <x v="3"/>
    <n v="100.97"/>
    <n v="10"/>
    <n v="305"/>
    <n v="0"/>
    <s v="Electronics"/>
    <n v="38.5"/>
    <d v="2024-05-12T00:00:00"/>
    <n v="80"/>
    <n v="0.32"/>
    <n v="100.97"/>
    <n v="38.5"/>
    <n v="3"/>
    <n v="1009.7"/>
    <x v="0"/>
    <s v="Medium Risk"/>
    <s v="55+"/>
    <d v="1902-04-16T00:00:00"/>
    <x v="2"/>
    <x v="1"/>
    <s v="Low Value"/>
    <x v="0"/>
    <s v="Check Data"/>
  </r>
  <r>
    <s v="CUST_7313"/>
    <n v="37"/>
    <s v="Female"/>
    <x v="0"/>
    <n v="80.45"/>
    <n v="9"/>
    <n v="53"/>
    <n v="0"/>
    <s v="Fashion"/>
    <n v="32.5"/>
    <d v="2022-09-21T00:00:00"/>
    <n v="99"/>
    <n v="0.19"/>
    <n v="80.45"/>
    <n v="32.5"/>
    <n v="2"/>
    <n v="724.05000000000007"/>
    <x v="1"/>
    <s v="Low Risk"/>
    <s v="35-44"/>
    <d v="1903-12-06T00:00:00"/>
    <x v="2"/>
    <x v="1"/>
    <s v="Low Value"/>
    <x v="0"/>
    <s v="Check Data"/>
  </r>
  <r>
    <s v="CUST_7938"/>
    <n v="18"/>
    <s v="Female"/>
    <x v="0"/>
    <m/>
    <n v="9"/>
    <n v="306"/>
    <n v="0"/>
    <s v="Fashion"/>
    <n v="65.400000000000006"/>
    <d v="2023-02-10T00:00:00"/>
    <n v="79"/>
    <n v="0.34"/>
    <n v="250"/>
    <n v="65.400000000000006"/>
    <n v="3"/>
    <n v="2250"/>
    <x v="0"/>
    <s v="Medium Risk"/>
    <s v="Under 25"/>
    <d v="1903-07-17T00:00:00"/>
    <x v="2"/>
    <x v="1"/>
    <s v="High Value"/>
    <x v="1"/>
    <s v="Check Data"/>
  </r>
  <r>
    <s v="CUST_3681"/>
    <n v="71"/>
    <s v="Female"/>
    <x v="0"/>
    <n v="62.6"/>
    <n v="9"/>
    <n v="298"/>
    <n v="1"/>
    <s v="Sports"/>
    <n v="77.8"/>
    <d v="2025-05-23T00:00:00"/>
    <n v="98"/>
    <n v="0.04"/>
    <n v="62.6"/>
    <n v="77.8"/>
    <n v="2"/>
    <n v="563.4"/>
    <x v="0"/>
    <s v="Low Risk"/>
    <s v="55+"/>
    <d v="1901-04-05T00:00:00"/>
    <x v="2"/>
    <x v="0"/>
    <s v="Low Value"/>
    <x v="0"/>
    <s v="Check Data"/>
  </r>
  <r>
    <s v="CUST_2540"/>
    <n v="64"/>
    <s v="Female"/>
    <x v="7"/>
    <n v="112.34"/>
    <n v="9"/>
    <n v="319"/>
    <n v="0"/>
    <s v="Home"/>
    <n v="3.5"/>
    <d v="2020-11-26T00:00:00"/>
    <n v="53"/>
    <n v="0.12"/>
    <n v="112.34"/>
    <n v="3.5"/>
    <n v="1"/>
    <n v="1011.0600000000001"/>
    <x v="0"/>
    <s v="Low Risk"/>
    <s v="55+"/>
    <d v="1905-09-30T00:00:00"/>
    <x v="0"/>
    <x v="1"/>
    <s v="Low Value"/>
    <x v="0"/>
    <s v="Check Data"/>
  </r>
  <r>
    <s v="CUST_7172"/>
    <n v="70"/>
    <s v="Male"/>
    <x v="3"/>
    <n v="118.2"/>
    <n v="10"/>
    <n v="29"/>
    <n v="0"/>
    <s v="Fashion"/>
    <n v="9.3000000000000007"/>
    <d v="2022-07-15T00:00:00"/>
    <n v="11"/>
    <n v="0.04"/>
    <n v="118.2"/>
    <n v="9.3000000000000007"/>
    <n v="2"/>
    <n v="1182"/>
    <x v="2"/>
    <s v="Low Risk"/>
    <s v="55+"/>
    <d v="1904-02-12T00:00:00"/>
    <x v="1"/>
    <x v="1"/>
    <s v="Low Value"/>
    <x v="0"/>
    <s v="Check Data"/>
  </r>
  <r>
    <s v="CUST_6541"/>
    <n v="75"/>
    <s v="Female"/>
    <x v="3"/>
    <n v="60.4"/>
    <n v="10"/>
    <n v="245"/>
    <n v="0"/>
    <s v="Beauty"/>
    <n v="77.900000000000006"/>
    <d v="2024-09-12T00:00:00"/>
    <n v="9"/>
    <n v="0.3"/>
    <n v="60.4"/>
    <n v="77.900000000000006"/>
    <n v="1"/>
    <n v="604"/>
    <x v="0"/>
    <s v="Medium Risk"/>
    <s v="55+"/>
    <d v="1901-12-14T00:00:00"/>
    <x v="1"/>
    <x v="1"/>
    <s v="Low Value"/>
    <x v="0"/>
    <s v="Check Data"/>
  </r>
  <r>
    <s v="CUST_2365"/>
    <n v="23"/>
    <s v="Female"/>
    <x v="5"/>
    <m/>
    <n v="6"/>
    <n v="209"/>
    <n v="0"/>
    <s v="Fashion"/>
    <n v="43.7"/>
    <d v="2021-11-04T00:00:00"/>
    <n v="61"/>
    <n v="0.12"/>
    <n v="250"/>
    <n v="43.7"/>
    <n v="2"/>
    <n v="1500"/>
    <x v="0"/>
    <s v="Low Risk"/>
    <s v="Under 25"/>
    <d v="1904-10-22T00:00:00"/>
    <x v="0"/>
    <x v="1"/>
    <s v="Low Value"/>
    <x v="0"/>
    <s v="Check Data"/>
  </r>
  <r>
    <s v="CUST_9691"/>
    <n v="36"/>
    <s v="Female"/>
    <x v="2"/>
    <n v="66.52"/>
    <n v="11"/>
    <n v="220"/>
    <n v="0"/>
    <s v="Beauty"/>
    <n v="66.8"/>
    <d v="2022-02-21T00:00:00"/>
    <n v="88"/>
    <n v="0.45"/>
    <n v="66.52"/>
    <n v="66.8"/>
    <n v="2"/>
    <n v="731.71999999999991"/>
    <x v="0"/>
    <s v="Medium Risk"/>
    <s v="35-44"/>
    <d v="1904-07-05T00:00:00"/>
    <x v="2"/>
    <x v="1"/>
    <s v="Low Value"/>
    <x v="0"/>
    <s v="Check Data"/>
  </r>
  <r>
    <s v="CUST_9702"/>
    <n v="35"/>
    <s v="Male"/>
    <x v="9"/>
    <n v="48.6"/>
    <n v="20"/>
    <n v="169"/>
    <n v="0"/>
    <s v="Home"/>
    <n v="82"/>
    <d v="2022-03-18T00:00:00"/>
    <n v="99"/>
    <n v="0.18"/>
    <n v="48.6"/>
    <n v="82"/>
    <n v="2"/>
    <n v="972"/>
    <x v="0"/>
    <s v="Low Risk"/>
    <s v="35-44"/>
    <d v="1904-06-10T00:00:00"/>
    <x v="2"/>
    <x v="1"/>
    <s v="Low Value"/>
    <x v="0"/>
    <s v="Check Data"/>
  </r>
  <r>
    <s v="CUST_8494"/>
    <n v="23"/>
    <s v="Male"/>
    <x v="4"/>
    <n v="161.82"/>
    <n v="6"/>
    <n v="342"/>
    <n v="0"/>
    <s v="Sports"/>
    <m/>
    <d v="2023-07-14T00:00:00"/>
    <n v="22"/>
    <n v="0.56999999999999995"/>
    <n v="161.82"/>
    <n v="250"/>
    <n v="1"/>
    <n v="970.92"/>
    <x v="0"/>
    <s v="High Risk"/>
    <s v="Under 25"/>
    <d v="1903-02-13T00:00:00"/>
    <x v="1"/>
    <x v="1"/>
    <s v="Low Value"/>
    <x v="2"/>
    <s v="Check Data"/>
  </r>
  <r>
    <s v="CUST_5312"/>
    <n v="62"/>
    <s v="Female"/>
    <x v="2"/>
    <n v="76.06"/>
    <n v="11"/>
    <n v="213"/>
    <n v="0"/>
    <s v="Fashion"/>
    <n v="81"/>
    <d v="2020-09-20T00:00:00"/>
    <n v="71"/>
    <n v="0.56999999999999995"/>
    <n v="76.06"/>
    <n v="81"/>
    <n v="1"/>
    <n v="836.66000000000008"/>
    <x v="0"/>
    <s v="High Risk"/>
    <s v="55+"/>
    <d v="1905-12-06T00:00:00"/>
    <x v="2"/>
    <x v="1"/>
    <s v="Low Value"/>
    <x v="2"/>
    <s v="Check Data"/>
  </r>
  <r>
    <s v="CUST_2324"/>
    <n v="50"/>
    <s v="Female"/>
    <x v="5"/>
    <n v="123.2"/>
    <n v="9"/>
    <n v="321"/>
    <n v="0"/>
    <s v="Sports"/>
    <n v="51.4"/>
    <d v="2022-05-03T00:00:00"/>
    <n v="44"/>
    <n v="0.26"/>
    <n v="123.2"/>
    <n v="51.4"/>
    <n v="1"/>
    <n v="1108.8"/>
    <x v="0"/>
    <s v="Medium Risk"/>
    <s v="45-54"/>
    <d v="1904-04-25T00:00:00"/>
    <x v="0"/>
    <x v="1"/>
    <s v="Low Value"/>
    <x v="0"/>
    <s v="Check Data"/>
  </r>
  <r>
    <s v="CUST_4141"/>
    <n v="40"/>
    <s v="Female"/>
    <x v="3"/>
    <n v="99.13"/>
    <n v="19"/>
    <n v="68"/>
    <n v="0"/>
    <s v="Home"/>
    <n v="15.8"/>
    <d v="2023-05-22T00:00:00"/>
    <n v="30"/>
    <n v="0.5"/>
    <n v="99.13"/>
    <n v="15.8"/>
    <n v="1"/>
    <n v="1883.4699999999998"/>
    <x v="1"/>
    <s v="High Risk"/>
    <s v="35-44"/>
    <d v="1903-04-07T00:00:00"/>
    <x v="1"/>
    <x v="1"/>
    <s v="High Value"/>
    <x v="3"/>
    <s v="Check Data"/>
  </r>
  <r>
    <s v="CUST_8419"/>
    <n v="40"/>
    <s v="Male"/>
    <x v="8"/>
    <n v="17.940000000000001"/>
    <n v="4"/>
    <n v="233"/>
    <n v="0"/>
    <s v="Electronics"/>
    <n v="47.4"/>
    <d v="2021-06-23T00:00:00"/>
    <n v="60"/>
    <n v="0.1"/>
    <n v="17.940000000000001"/>
    <n v="47.4"/>
    <n v="1"/>
    <n v="71.760000000000005"/>
    <x v="0"/>
    <s v="Low Risk"/>
    <s v="35-44"/>
    <d v="1905-03-05T00:00:00"/>
    <x v="0"/>
    <x v="1"/>
    <s v="Low Value"/>
    <x v="0"/>
    <s v="Check Data"/>
  </r>
  <r>
    <s v="CUST_4486"/>
    <n v="43"/>
    <s v="Female"/>
    <x v="9"/>
    <n v="136.88999999999999"/>
    <n v="14"/>
    <n v="14"/>
    <n v="0"/>
    <s v="Home"/>
    <n v="96.3"/>
    <d v="2023-05-05T00:00:00"/>
    <n v="93"/>
    <n v="7.0000000000000007E-2"/>
    <n v="136.88999999999999"/>
    <n v="96.3"/>
    <n v="2"/>
    <n v="1916.4599999999998"/>
    <x v="2"/>
    <s v="Low Risk"/>
    <s v="35-44"/>
    <d v="1903-04-24T00:00:00"/>
    <x v="2"/>
    <x v="1"/>
    <s v="High Value"/>
    <x v="1"/>
    <s v="Check Data"/>
  </r>
  <r>
    <s v="CUST_2810"/>
    <n v="30"/>
    <s v="Female"/>
    <x v="7"/>
    <n v="35.93"/>
    <n v="8"/>
    <n v="133"/>
    <n v="0"/>
    <s v="Home"/>
    <n v="30.5"/>
    <d v="2022-12-02T00:00:00"/>
    <n v="55"/>
    <n v="0.03"/>
    <n v="35.93"/>
    <n v="30.5"/>
    <n v="2"/>
    <n v="287.44"/>
    <x v="0"/>
    <s v="Low Risk"/>
    <s v="25-34"/>
    <d v="1903-09-25T00:00:00"/>
    <x v="0"/>
    <x v="1"/>
    <s v="Low Value"/>
    <x v="0"/>
    <s v="Check Data"/>
  </r>
  <r>
    <s v="CUST_7588"/>
    <n v="24"/>
    <s v="Female"/>
    <x v="0"/>
    <n v="93.11"/>
    <n v="9"/>
    <n v="205"/>
    <n v="0"/>
    <s v="Home"/>
    <n v="41.9"/>
    <d v="2023-07-22T00:00:00"/>
    <n v="39"/>
    <n v="0.56000000000000005"/>
    <n v="93.11"/>
    <n v="41.9"/>
    <n v="3"/>
    <n v="837.99"/>
    <x v="0"/>
    <s v="High Risk"/>
    <s v="Under 25"/>
    <d v="1903-02-05T00:00:00"/>
    <x v="1"/>
    <x v="1"/>
    <s v="Low Value"/>
    <x v="2"/>
    <s v="Check Data"/>
  </r>
  <r>
    <s v="CUST_3923"/>
    <n v="32"/>
    <s v="Female"/>
    <x v="7"/>
    <n v="204.03"/>
    <n v="8"/>
    <n v="23"/>
    <n v="0"/>
    <s v="Electronics"/>
    <n v="76.5"/>
    <d v="2024-10-20T00:00:00"/>
    <n v="41"/>
    <n v="0.27"/>
    <n v="204.03"/>
    <n v="76.5"/>
    <n v="1"/>
    <n v="1632.24"/>
    <x v="2"/>
    <s v="Medium Risk"/>
    <s v="25-34"/>
    <d v="1901-11-06T00:00:00"/>
    <x v="0"/>
    <x v="1"/>
    <s v="High Value"/>
    <x v="1"/>
    <s v="Check Data"/>
  </r>
  <r>
    <s v="CUST_6301"/>
    <n v="61"/>
    <s v="Female"/>
    <x v="3"/>
    <n v="132.19"/>
    <n v="13"/>
    <n v="84"/>
    <n v="0"/>
    <s v="Electronics"/>
    <n v="7.6"/>
    <d v="2022-06-28T00:00:00"/>
    <n v="9"/>
    <n v="0.22"/>
    <n v="132.19"/>
    <n v="7.6"/>
    <n v="1"/>
    <n v="1718.47"/>
    <x v="1"/>
    <s v="Medium Risk"/>
    <s v="55+"/>
    <d v="1904-02-29T00:00:00"/>
    <x v="1"/>
    <x v="1"/>
    <s v="High Value"/>
    <x v="1"/>
    <s v="Check Data"/>
  </r>
  <r>
    <s v="CUST_5186"/>
    <n v="44"/>
    <s v="Female"/>
    <x v="5"/>
    <n v="192.68"/>
    <n v="10"/>
    <n v="141"/>
    <n v="0"/>
    <s v="Home"/>
    <n v="75.7"/>
    <d v="2022-09-19T00:00:00"/>
    <n v="1"/>
    <n v="0.51"/>
    <n v="192.68"/>
    <n v="75.7"/>
    <n v="1"/>
    <n v="1926.8000000000002"/>
    <x v="0"/>
    <s v="High Risk"/>
    <s v="35-44"/>
    <d v="1903-12-08T00:00:00"/>
    <x v="1"/>
    <x v="1"/>
    <s v="High Value"/>
    <x v="3"/>
    <s v="Check Data"/>
  </r>
  <r>
    <s v="CUST_9905"/>
    <n v="43"/>
    <s v="Female"/>
    <x v="8"/>
    <n v="190.77"/>
    <n v="14"/>
    <n v="139"/>
    <n v="0"/>
    <s v="Electronics"/>
    <n v="27.4"/>
    <d v="2025-04-26T00:00:00"/>
    <n v="3"/>
    <n v="0.38"/>
    <n v="190.77"/>
    <n v="27.4"/>
    <n v="3"/>
    <n v="2670.78"/>
    <x v="0"/>
    <s v="Medium Risk"/>
    <s v="35-44"/>
    <d v="1901-05-02T00:00:00"/>
    <x v="1"/>
    <x v="1"/>
    <s v="High Value"/>
    <x v="1"/>
    <s v="Check Data"/>
  </r>
  <r>
    <s v="CUST_6977"/>
    <n v="50"/>
    <s v="Other"/>
    <x v="6"/>
    <m/>
    <n v="11"/>
    <n v="323"/>
    <n v="0"/>
    <s v="Beauty"/>
    <n v="26.7"/>
    <d v="2021-05-22T00:00:00"/>
    <n v="69"/>
    <n v="0.38"/>
    <n v="250"/>
    <n v="26.7"/>
    <n v="2"/>
    <n v="2750"/>
    <x v="0"/>
    <s v="Medium Risk"/>
    <s v="45-54"/>
    <d v="1905-04-06T00:00:00"/>
    <x v="0"/>
    <x v="1"/>
    <s v="High Value"/>
    <x v="1"/>
    <s v="Check Data"/>
  </r>
  <r>
    <s v="CUST_5268"/>
    <n v="32"/>
    <s v="Male"/>
    <x v="0"/>
    <n v="79.930000000000007"/>
    <n v="11"/>
    <n v="121"/>
    <n v="0"/>
    <s v="Home"/>
    <n v="58.2"/>
    <d v="2022-08-14T00:00:00"/>
    <n v="11"/>
    <n v="0.16"/>
    <n v="79.930000000000007"/>
    <n v="58.2"/>
    <n v="2"/>
    <n v="879.23"/>
    <x v="0"/>
    <s v="Low Risk"/>
    <s v="25-34"/>
    <d v="1904-01-13T00:00:00"/>
    <x v="1"/>
    <x v="1"/>
    <s v="Low Value"/>
    <x v="0"/>
    <s v="Check Data"/>
  </r>
  <r>
    <s v="CUST_5748"/>
    <n v="53"/>
    <s v="Male"/>
    <x v="4"/>
    <n v="57.26"/>
    <n v="1"/>
    <n v="299"/>
    <n v="0"/>
    <s v="Fashion"/>
    <n v="25.5"/>
    <d v="2024-05-25T00:00:00"/>
    <n v="4"/>
    <n v="0.08"/>
    <n v="57.26"/>
    <n v="25.5"/>
    <n v="1"/>
    <n v="57.26"/>
    <x v="0"/>
    <s v="Low Risk"/>
    <s v="45-54"/>
    <d v="1902-04-03T00:00:00"/>
    <x v="1"/>
    <x v="1"/>
    <s v="Low Value"/>
    <x v="0"/>
    <s v="Check Data"/>
  </r>
  <r>
    <s v="CUST_5849"/>
    <n v="62"/>
    <s v="Other"/>
    <x v="3"/>
    <n v="173.84"/>
    <n v="13"/>
    <n v="340"/>
    <n v="0"/>
    <s v="Beauty"/>
    <n v="64.099999999999994"/>
    <d v="2024-11-22T00:00:00"/>
    <n v="33"/>
    <n v="0.41"/>
    <n v="173.84"/>
    <n v="64.099999999999994"/>
    <n v="1"/>
    <n v="2259.92"/>
    <x v="0"/>
    <s v="Medium Risk"/>
    <s v="55+"/>
    <d v="1901-10-04T00:00:00"/>
    <x v="1"/>
    <x v="1"/>
    <s v="High Value"/>
    <x v="1"/>
    <s v="Check Data"/>
  </r>
  <r>
    <s v="CUST_4709"/>
    <n v="72"/>
    <s v="Female"/>
    <x v="1"/>
    <n v="160.55000000000001"/>
    <n v="11"/>
    <n v="178"/>
    <n v="0"/>
    <s v="Home"/>
    <n v="90.9"/>
    <d v="2023-01-09T00:00:00"/>
    <n v="33"/>
    <n v="0.28999999999999998"/>
    <n v="160.55000000000001"/>
    <n v="90.9"/>
    <n v="2"/>
    <n v="1766.0500000000002"/>
    <x v="0"/>
    <s v="Medium Risk"/>
    <s v="55+"/>
    <d v="1903-08-18T00:00:00"/>
    <x v="1"/>
    <x v="1"/>
    <s v="High Value"/>
    <x v="1"/>
    <s v="Check Data"/>
  </r>
  <r>
    <s v="CUST_7619"/>
    <n v="44"/>
    <s v="Female"/>
    <x v="8"/>
    <n v="47.37"/>
    <n v="6"/>
    <n v="207"/>
    <n v="0"/>
    <s v="Fashion"/>
    <n v="40.5"/>
    <d v="2023-12-29T00:00:00"/>
    <n v="45"/>
    <n v="0.24"/>
    <n v="47.37"/>
    <n v="40.5"/>
    <n v="1"/>
    <n v="284.21999999999997"/>
    <x v="0"/>
    <s v="Medium Risk"/>
    <s v="35-44"/>
    <d v="1902-08-29T00:00:00"/>
    <x v="0"/>
    <x v="1"/>
    <s v="Low Value"/>
    <x v="0"/>
    <s v="Check Data"/>
  </r>
  <r>
    <s v="CUST_9647"/>
    <n v="74"/>
    <s v="Female"/>
    <x v="8"/>
    <n v="48.38"/>
    <n v="7"/>
    <n v="165"/>
    <n v="0"/>
    <s v="Fashion"/>
    <n v="94.4"/>
    <d v="2024-08-13T00:00:00"/>
    <n v="20"/>
    <n v="0.24"/>
    <n v="48.38"/>
    <n v="94.4"/>
    <n v="1"/>
    <n v="338.66"/>
    <x v="0"/>
    <s v="Medium Risk"/>
    <s v="55+"/>
    <d v="1902-01-13T00:00:00"/>
    <x v="1"/>
    <x v="1"/>
    <s v="Low Value"/>
    <x v="0"/>
    <s v="Check Data"/>
  </r>
  <r>
    <s v="CUST_4072"/>
    <n v="22"/>
    <s v="Male"/>
    <x v="9"/>
    <n v="82.77"/>
    <n v="12"/>
    <n v="40"/>
    <n v="0"/>
    <s v="Sports"/>
    <n v="94.2"/>
    <d v="2023-01-04T00:00:00"/>
    <n v="37"/>
    <n v="0.28000000000000003"/>
    <n v="82.77"/>
    <n v="94.2"/>
    <n v="5"/>
    <n v="993.24"/>
    <x v="1"/>
    <s v="Medium Risk"/>
    <s v="Under 25"/>
    <d v="1903-08-23T00:00:00"/>
    <x v="1"/>
    <x v="1"/>
    <s v="Low Value"/>
    <x v="0"/>
    <s v="Check Data"/>
  </r>
  <r>
    <s v="CUST_7530"/>
    <n v="78"/>
    <s v="Female"/>
    <x v="7"/>
    <n v="11.61"/>
    <n v="11"/>
    <n v="121"/>
    <n v="0"/>
    <s v="Sports"/>
    <n v="20.8"/>
    <d v="2023-05-14T00:00:00"/>
    <n v="84"/>
    <n v="0.13"/>
    <n v="11.61"/>
    <n v="20.8"/>
    <n v="2"/>
    <n v="127.71"/>
    <x v="0"/>
    <s v="Low Risk"/>
    <s v="55+"/>
    <d v="1903-04-15T00:00:00"/>
    <x v="2"/>
    <x v="1"/>
    <s v="Low Value"/>
    <x v="0"/>
    <s v="Check Data"/>
  </r>
  <r>
    <s v="CUST_1504"/>
    <n v="19"/>
    <s v="Female"/>
    <x v="0"/>
    <n v="32.44"/>
    <n v="8"/>
    <n v="43"/>
    <n v="0"/>
    <s v="Fashion"/>
    <m/>
    <d v="2024-05-12T00:00:00"/>
    <n v="98"/>
    <n v="0.13"/>
    <n v="32.44"/>
    <n v="250"/>
    <n v="2"/>
    <n v="259.52"/>
    <x v="1"/>
    <s v="Low Risk"/>
    <s v="Under 25"/>
    <d v="1902-04-16T00:00:00"/>
    <x v="2"/>
    <x v="1"/>
    <s v="Low Value"/>
    <x v="0"/>
    <s v="Check Data"/>
  </r>
  <r>
    <s v="CUST_2214"/>
    <n v="72"/>
    <s v="Male"/>
    <x v="3"/>
    <n v="138.97999999999999"/>
    <n v="8"/>
    <n v="74"/>
    <n v="0"/>
    <s v="Home"/>
    <n v="99"/>
    <d v="2023-10-10T00:00:00"/>
    <n v="21"/>
    <n v="0.18"/>
    <n v="138.97999999999999"/>
    <n v="99"/>
    <n v="1"/>
    <n v="1111.8399999999999"/>
    <x v="1"/>
    <s v="Low Risk"/>
    <s v="55+"/>
    <d v="1902-11-17T00:00:00"/>
    <x v="1"/>
    <x v="1"/>
    <s v="Low Value"/>
    <x v="0"/>
    <s v="Check Data"/>
  </r>
  <r>
    <s v="CUST_2531"/>
    <n v="75"/>
    <s v="Male"/>
    <x v="1"/>
    <n v="25.69"/>
    <n v="12"/>
    <n v="347"/>
    <n v="0"/>
    <s v="Home"/>
    <m/>
    <d v="2020-08-07T00:00:00"/>
    <n v="58"/>
    <n v="0.49"/>
    <n v="25.69"/>
    <n v="250"/>
    <n v="3"/>
    <n v="308.28000000000003"/>
    <x v="0"/>
    <s v="Medium Risk"/>
    <s v="55+"/>
    <d v="1906-01-19T00:00:00"/>
    <x v="0"/>
    <x v="1"/>
    <s v="Low Value"/>
    <x v="0"/>
    <s v="Check Data"/>
  </r>
  <r>
    <s v="CUST_8576"/>
    <n v="50"/>
    <s v="Female"/>
    <x v="0"/>
    <n v="122.65"/>
    <n v="11"/>
    <n v="271"/>
    <n v="0"/>
    <s v="Home"/>
    <n v="47.5"/>
    <d v="2024-10-10T00:00:00"/>
    <n v="51"/>
    <n v="0.38"/>
    <n v="122.65"/>
    <n v="47.5"/>
    <n v="1"/>
    <n v="1349.15"/>
    <x v="0"/>
    <s v="Medium Risk"/>
    <s v="45-54"/>
    <d v="1901-11-16T00:00:00"/>
    <x v="0"/>
    <x v="1"/>
    <s v="Low Value"/>
    <x v="0"/>
    <s v="Check Data"/>
  </r>
  <r>
    <s v="CUST_1823"/>
    <n v="33"/>
    <s v="Male"/>
    <x v="5"/>
    <n v="74.03"/>
    <n v="8"/>
    <n v="165"/>
    <n v="0"/>
    <s v="Home"/>
    <n v="43.2"/>
    <d v="2022-06-19T00:00:00"/>
    <n v="71"/>
    <n v="0.09"/>
    <n v="74.03"/>
    <n v="43.2"/>
    <n v="1"/>
    <n v="592.24"/>
    <x v="0"/>
    <s v="Low Risk"/>
    <s v="25-34"/>
    <d v="1904-03-09T00:00:00"/>
    <x v="2"/>
    <x v="1"/>
    <s v="Low Value"/>
    <x v="0"/>
    <s v="Check Data"/>
  </r>
  <r>
    <s v="CUST_1928"/>
    <n v="40"/>
    <s v="Female"/>
    <x v="1"/>
    <n v="47.02"/>
    <n v="11"/>
    <n v="249"/>
    <n v="1"/>
    <s v="Fashion"/>
    <n v="81"/>
    <d v="2025-06-09T00:00:00"/>
    <n v="16"/>
    <n v="0.6"/>
    <n v="47.02"/>
    <n v="81"/>
    <n v="1"/>
    <n v="517.22"/>
    <x v="0"/>
    <s v="High Risk"/>
    <s v="35-44"/>
    <d v="1901-03-19T00:00:00"/>
    <x v="1"/>
    <x v="0"/>
    <s v="Low Value"/>
    <x v="2"/>
    <s v="Check Data"/>
  </r>
  <r>
    <s v="CUST_6029"/>
    <n v="55"/>
    <s v="Male"/>
    <x v="2"/>
    <n v="144.03"/>
    <n v="15"/>
    <n v="85"/>
    <n v="1"/>
    <s v="Electronics"/>
    <n v="16.2"/>
    <d v="2023-02-20T00:00:00"/>
    <n v="96"/>
    <n v="0.27"/>
    <n v="144.03"/>
    <n v="16.2"/>
    <n v="1"/>
    <n v="2160.4499999999998"/>
    <x v="1"/>
    <s v="Medium Risk"/>
    <s v="55+"/>
    <d v="1903-07-07T00:00:00"/>
    <x v="2"/>
    <x v="0"/>
    <s v="High Value"/>
    <x v="1"/>
    <s v="Check Data"/>
  </r>
  <r>
    <s v="CUST_1133"/>
    <n v="72"/>
    <s v="Female"/>
    <x v="2"/>
    <n v="238.78"/>
    <n v="12"/>
    <n v="136"/>
    <n v="0"/>
    <s v="Electronics"/>
    <n v="22.2"/>
    <d v="2022-11-21T00:00:00"/>
    <n v="36"/>
    <n v="0.35"/>
    <n v="238.78"/>
    <n v="22.2"/>
    <n v="1"/>
    <n v="2865.36"/>
    <x v="0"/>
    <s v="Medium Risk"/>
    <s v="55+"/>
    <d v="1903-10-06T00:00:00"/>
    <x v="1"/>
    <x v="1"/>
    <s v="High Value"/>
    <x v="1"/>
    <s v="Check Data"/>
  </r>
  <r>
    <s v="CUST_3105"/>
    <n v="33"/>
    <s v="Other"/>
    <x v="8"/>
    <n v="56.81"/>
    <n v="5"/>
    <n v="332"/>
    <n v="0"/>
    <s v="Home"/>
    <n v="17.600000000000001"/>
    <d v="2022-04-11T00:00:00"/>
    <n v="50"/>
    <n v="0.08"/>
    <n v="56.81"/>
    <n v="17.600000000000001"/>
    <n v="3"/>
    <n v="284.05"/>
    <x v="0"/>
    <s v="Low Risk"/>
    <s v="25-34"/>
    <d v="1904-05-17T00:00:00"/>
    <x v="0"/>
    <x v="1"/>
    <s v="Low Value"/>
    <x v="0"/>
    <s v="Check Data"/>
  </r>
  <r>
    <s v="CUST_4627"/>
    <n v="31"/>
    <s v="Female"/>
    <x v="5"/>
    <n v="200.53"/>
    <n v="8"/>
    <n v="38"/>
    <n v="0"/>
    <s v="Sports"/>
    <n v="16.7"/>
    <d v="2021-03-05T00:00:00"/>
    <n v="75"/>
    <n v="0.31"/>
    <n v="200.53"/>
    <n v="16.7"/>
    <n v="2"/>
    <n v="1604.24"/>
    <x v="1"/>
    <s v="Medium Risk"/>
    <s v="25-34"/>
    <d v="1905-06-23T00:00:00"/>
    <x v="2"/>
    <x v="1"/>
    <s v="High Value"/>
    <x v="1"/>
    <s v="Check Data"/>
  </r>
  <r>
    <s v="CUST_7316"/>
    <n v="46"/>
    <s v="Male"/>
    <x v="2"/>
    <n v="110.4"/>
    <n v="17"/>
    <n v="86"/>
    <n v="0"/>
    <s v="Fashion"/>
    <n v="25.8"/>
    <d v="2023-07-30T00:00:00"/>
    <n v="48"/>
    <n v="0.38"/>
    <n v="110.4"/>
    <n v="25.8"/>
    <n v="3"/>
    <n v="1876.8000000000002"/>
    <x v="1"/>
    <s v="Medium Risk"/>
    <s v="45-54"/>
    <d v="1903-01-28T00:00:00"/>
    <x v="0"/>
    <x v="1"/>
    <s v="High Value"/>
    <x v="1"/>
    <s v="Check Data"/>
  </r>
  <r>
    <s v="CUST_2852"/>
    <n v="43"/>
    <s v="Female"/>
    <x v="8"/>
    <n v="101.52"/>
    <n v="13"/>
    <n v="154"/>
    <n v="0"/>
    <s v="Electronics"/>
    <n v="52.8"/>
    <d v="2023-04-21T00:00:00"/>
    <n v="29"/>
    <n v="0.36"/>
    <n v="101.52"/>
    <n v="52.8"/>
    <n v="1"/>
    <n v="1319.76"/>
    <x v="0"/>
    <s v="Medium Risk"/>
    <s v="35-44"/>
    <d v="1903-05-08T00:00:00"/>
    <x v="1"/>
    <x v="1"/>
    <s v="Low Value"/>
    <x v="0"/>
    <s v="Check Data"/>
  </r>
  <r>
    <s v="CUST_5910"/>
    <n v="52"/>
    <s v="Male"/>
    <x v="7"/>
    <n v="228.29"/>
    <n v="9"/>
    <n v="159"/>
    <n v="0"/>
    <s v="Fashion"/>
    <n v="70.7"/>
    <d v="2024-06-02T00:00:00"/>
    <n v="42"/>
    <n v="0.25"/>
    <n v="228.29"/>
    <n v="70.7"/>
    <n v="1"/>
    <n v="2054.61"/>
    <x v="0"/>
    <s v="Medium Risk"/>
    <s v="45-54"/>
    <d v="1902-03-26T00:00:00"/>
    <x v="0"/>
    <x v="1"/>
    <s v="High Value"/>
    <x v="1"/>
    <s v="Check Data"/>
  </r>
  <r>
    <s v="CUST_5175"/>
    <n v="32"/>
    <s v="Male"/>
    <x v="3"/>
    <n v="343.2"/>
    <n v="7"/>
    <n v="63"/>
    <n v="0"/>
    <s v="Sports"/>
    <m/>
    <d v="2023-05-27T00:00:00"/>
    <n v="98"/>
    <n v="0.23"/>
    <n v="343.2"/>
    <n v="250"/>
    <n v="1"/>
    <n v="2402.4"/>
    <x v="1"/>
    <s v="Medium Risk"/>
    <s v="25-34"/>
    <d v="1903-04-02T00:00:00"/>
    <x v="2"/>
    <x v="1"/>
    <s v="High Value"/>
    <x v="1"/>
    <s v="Check Data"/>
  </r>
  <r>
    <s v="CUST_6348"/>
    <n v="20"/>
    <s v="Other"/>
    <x v="8"/>
    <n v="51.9"/>
    <n v="10"/>
    <n v="222"/>
    <n v="0"/>
    <s v="Fashion"/>
    <n v="44.6"/>
    <d v="2023-12-03T00:00:00"/>
    <n v="59"/>
    <n v="0.16"/>
    <n v="51.9"/>
    <n v="44.6"/>
    <n v="1"/>
    <n v="519"/>
    <x v="0"/>
    <s v="Low Risk"/>
    <s v="Under 25"/>
    <d v="1902-09-24T00:00:00"/>
    <x v="0"/>
    <x v="1"/>
    <s v="Low Value"/>
    <x v="0"/>
    <s v="Check Data"/>
  </r>
  <r>
    <s v="CUST_7190"/>
    <n v="40"/>
    <s v="Female"/>
    <x v="3"/>
    <n v="125.38"/>
    <n v="12"/>
    <n v="361"/>
    <n v="0"/>
    <s v="Sports"/>
    <n v="79.2"/>
    <d v="2024-07-06T00:00:00"/>
    <n v="55"/>
    <n v="0.37"/>
    <n v="125.38"/>
    <n v="79.2"/>
    <n v="2"/>
    <n v="1504.56"/>
    <x v="0"/>
    <s v="Medium Risk"/>
    <s v="35-44"/>
    <d v="1902-02-20T00:00:00"/>
    <x v="0"/>
    <x v="1"/>
    <s v="Low Value"/>
    <x v="0"/>
    <s v="Check Data"/>
  </r>
  <r>
    <s v="CUST_2256"/>
    <n v="46"/>
    <s v="Female"/>
    <x v="5"/>
    <n v="113.66"/>
    <n v="10"/>
    <n v="345"/>
    <n v="0"/>
    <s v="Sports"/>
    <n v="52.5"/>
    <d v="2022-03-17T00:00:00"/>
    <n v="74"/>
    <n v="0.3"/>
    <n v="113.66"/>
    <n v="52.5"/>
    <n v="2"/>
    <n v="1136.5999999999999"/>
    <x v="0"/>
    <s v="Medium Risk"/>
    <s v="45-54"/>
    <d v="1904-06-11T00:00:00"/>
    <x v="2"/>
    <x v="1"/>
    <s v="Low Value"/>
    <x v="0"/>
    <s v="Check Data"/>
  </r>
  <r>
    <s v="CUST_4376"/>
    <n v="51"/>
    <s v="Male"/>
    <x v="9"/>
    <n v="69.37"/>
    <n v="3"/>
    <n v="145"/>
    <n v="0"/>
    <s v="Beauty"/>
    <n v="59"/>
    <d v="2020-11-10T00:00:00"/>
    <n v="67"/>
    <n v="0.23"/>
    <n v="69.37"/>
    <n v="59"/>
    <n v="1"/>
    <n v="208.11"/>
    <x v="0"/>
    <s v="Medium Risk"/>
    <s v="45-54"/>
    <d v="1905-10-16T00:00:00"/>
    <x v="0"/>
    <x v="1"/>
    <s v="Low Value"/>
    <x v="0"/>
    <s v="Check Data"/>
  </r>
  <r>
    <s v="CUST_6645"/>
    <n v="50"/>
    <s v="Male"/>
    <x v="0"/>
    <n v="79.430000000000007"/>
    <n v="9"/>
    <n v="203"/>
    <n v="0"/>
    <s v="Sports"/>
    <n v="51.8"/>
    <d v="2023-12-13T00:00:00"/>
    <n v="22"/>
    <n v="0.28999999999999998"/>
    <n v="79.430000000000007"/>
    <n v="51.8"/>
    <n v="1"/>
    <n v="714.87000000000012"/>
    <x v="0"/>
    <s v="Medium Risk"/>
    <s v="45-54"/>
    <d v="1902-09-14T00:00:00"/>
    <x v="1"/>
    <x v="1"/>
    <s v="Low Value"/>
    <x v="0"/>
    <s v="Check Data"/>
  </r>
  <r>
    <s v="CUST_4486"/>
    <n v="58"/>
    <s v="Male"/>
    <x v="8"/>
    <n v="314.26"/>
    <n v="10"/>
    <n v="66"/>
    <n v="0"/>
    <s v="Beauty"/>
    <n v="79"/>
    <d v="2020-12-03T00:00:00"/>
    <n v="96"/>
    <n v="0.14000000000000001"/>
    <n v="314.26"/>
    <n v="79"/>
    <n v="2"/>
    <n v="3142.6"/>
    <x v="1"/>
    <s v="Low Risk"/>
    <s v="55+"/>
    <d v="1905-09-23T00:00:00"/>
    <x v="2"/>
    <x v="1"/>
    <s v="High Value"/>
    <x v="1"/>
    <s v="Check Data"/>
  </r>
  <r>
    <s v="CUST_4584"/>
    <n v="58"/>
    <s v="Female"/>
    <x v="8"/>
    <n v="63.29"/>
    <n v="8"/>
    <n v="4"/>
    <n v="0"/>
    <s v="Sports"/>
    <n v="18.3"/>
    <d v="2021-11-18T00:00:00"/>
    <n v="84"/>
    <n v="0.75"/>
    <n v="63.29"/>
    <n v="18.3"/>
    <n v="1"/>
    <n v="506.32"/>
    <x v="2"/>
    <s v="High Risk"/>
    <s v="55+"/>
    <d v="1904-10-08T00:00:00"/>
    <x v="2"/>
    <x v="1"/>
    <s v="Low Value"/>
    <x v="2"/>
    <s v="Check Data"/>
  </r>
  <r>
    <s v="CUST_9053"/>
    <n v="40"/>
    <s v="Female"/>
    <x v="3"/>
    <n v="40.74"/>
    <n v="8"/>
    <n v="58"/>
    <n v="0"/>
    <s v="Sports"/>
    <n v="98.1"/>
    <d v="2021-10-21T00:00:00"/>
    <n v="2"/>
    <n v="0.13"/>
    <n v="40.74"/>
    <n v="98.1"/>
    <n v="1"/>
    <n v="325.92"/>
    <x v="1"/>
    <s v="Low Risk"/>
    <s v="35-44"/>
    <d v="1904-11-05T00:00:00"/>
    <x v="1"/>
    <x v="1"/>
    <s v="Low Value"/>
    <x v="0"/>
    <s v="Check Data"/>
  </r>
  <r>
    <s v="CUST_4330"/>
    <n v="24"/>
    <s v="Female"/>
    <x v="2"/>
    <n v="165.08"/>
    <n v="8"/>
    <n v="75"/>
    <n v="0"/>
    <s v="Fashion"/>
    <n v="87.9"/>
    <d v="2022-03-22T00:00:00"/>
    <n v="8"/>
    <n v="0.14000000000000001"/>
    <n v="165.08"/>
    <n v="87.9"/>
    <n v="1"/>
    <n v="1320.64"/>
    <x v="1"/>
    <s v="Low Risk"/>
    <s v="Under 25"/>
    <d v="1904-06-06T00:00:00"/>
    <x v="1"/>
    <x v="1"/>
    <s v="Low Value"/>
    <x v="0"/>
    <s v="Check Data"/>
  </r>
  <r>
    <s v="CUST_3703"/>
    <n v="20"/>
    <s v="Female"/>
    <x v="2"/>
    <n v="49.9"/>
    <n v="11"/>
    <n v="259"/>
    <n v="0"/>
    <s v="Beauty"/>
    <n v="40"/>
    <d v="2021-06-09T00:00:00"/>
    <n v="41"/>
    <n v="0.49"/>
    <n v="49.9"/>
    <n v="40"/>
    <n v="1"/>
    <n v="548.9"/>
    <x v="0"/>
    <s v="Medium Risk"/>
    <s v="Under 25"/>
    <d v="1905-03-19T00:00:00"/>
    <x v="0"/>
    <x v="1"/>
    <s v="Low Value"/>
    <x v="0"/>
    <s v="Check Data"/>
  </r>
  <r>
    <s v="CUST_9662"/>
    <n v="75"/>
    <s v="Male"/>
    <x v="8"/>
    <n v="234.76"/>
    <n v="6"/>
    <n v="247"/>
    <n v="0"/>
    <s v="Electronics"/>
    <n v="41.5"/>
    <d v="2021-02-06T00:00:00"/>
    <n v="89"/>
    <n v="0.44"/>
    <n v="234.76"/>
    <n v="41.5"/>
    <n v="3"/>
    <n v="1408.56"/>
    <x v="0"/>
    <s v="Medium Risk"/>
    <s v="55+"/>
    <d v="1905-07-20T00:00:00"/>
    <x v="2"/>
    <x v="1"/>
    <s v="Low Value"/>
    <x v="0"/>
    <s v="Check Data"/>
  </r>
  <r>
    <s v="CUST_9120"/>
    <n v="49"/>
    <s v="Male"/>
    <x v="2"/>
    <n v="168.02"/>
    <n v="10"/>
    <n v="15"/>
    <n v="0"/>
    <s v="Electronics"/>
    <n v="84.9"/>
    <d v="2025-04-03T00:00:00"/>
    <n v="11"/>
    <n v="0.2"/>
    <n v="168.02"/>
    <n v="84.9"/>
    <n v="3"/>
    <n v="1680.2"/>
    <x v="2"/>
    <s v="Medium Risk"/>
    <s v="45-54"/>
    <d v="1901-05-25T00:00:00"/>
    <x v="1"/>
    <x v="1"/>
    <s v="High Value"/>
    <x v="1"/>
    <s v="Check Data"/>
  </r>
  <r>
    <s v="CUST_8114"/>
    <n v="48"/>
    <s v="Male"/>
    <x v="2"/>
    <n v="24.53"/>
    <n v="9"/>
    <n v="74"/>
    <n v="0"/>
    <s v="Fashion"/>
    <n v="44.6"/>
    <d v="2022-03-11T00:00:00"/>
    <n v="24"/>
    <n v="0.11"/>
    <n v="24.53"/>
    <n v="44.6"/>
    <n v="2"/>
    <n v="220.77"/>
    <x v="1"/>
    <s v="Low Risk"/>
    <s v="45-54"/>
    <d v="1904-06-17T00:00:00"/>
    <x v="1"/>
    <x v="1"/>
    <s v="Low Value"/>
    <x v="0"/>
    <s v="Check Data"/>
  </r>
  <r>
    <s v="CUST_2353"/>
    <n v="35"/>
    <s v="Male"/>
    <x v="8"/>
    <n v="200.67"/>
    <n v="8"/>
    <n v="355"/>
    <n v="0"/>
    <s v="Electronics"/>
    <n v="50.8"/>
    <d v="2023-04-03T00:00:00"/>
    <n v="26"/>
    <n v="0.04"/>
    <n v="200.67"/>
    <n v="50.8"/>
    <n v="2"/>
    <n v="1605.36"/>
    <x v="0"/>
    <s v="Low Risk"/>
    <s v="35-44"/>
    <d v="1903-05-26T00:00:00"/>
    <x v="1"/>
    <x v="1"/>
    <s v="High Value"/>
    <x v="1"/>
    <s v="Check Data"/>
  </r>
  <r>
    <s v="CUST_6063"/>
    <n v="60"/>
    <s v="Male"/>
    <x v="7"/>
    <n v="337.91"/>
    <n v="8"/>
    <n v="175"/>
    <n v="0"/>
    <s v="Electronics"/>
    <n v="74.599999999999994"/>
    <d v="2023-08-07T00:00:00"/>
    <n v="35"/>
    <n v="0.1"/>
    <n v="337.91"/>
    <n v="74.599999999999994"/>
    <n v="2"/>
    <n v="2703.28"/>
    <x v="0"/>
    <s v="Low Risk"/>
    <s v="55+"/>
    <d v="1903-01-20T00:00:00"/>
    <x v="1"/>
    <x v="1"/>
    <s v="High Value"/>
    <x v="1"/>
    <s v="Check Data"/>
  </r>
  <r>
    <s v="CUST_9549"/>
    <n v="24"/>
    <s v="Other"/>
    <x v="7"/>
    <n v="86.68"/>
    <n v="9"/>
    <n v="321"/>
    <n v="0"/>
    <s v="Sports"/>
    <n v="38.799999999999997"/>
    <d v="2022-03-11T00:00:00"/>
    <n v="5"/>
    <n v="0.14000000000000001"/>
    <n v="86.68"/>
    <n v="38.799999999999997"/>
    <n v="2"/>
    <n v="780.12000000000012"/>
    <x v="0"/>
    <s v="Low Risk"/>
    <s v="Under 25"/>
    <d v="1904-06-17T00:00:00"/>
    <x v="1"/>
    <x v="1"/>
    <s v="Low Value"/>
    <x v="0"/>
    <s v="Check Data"/>
  </r>
  <r>
    <s v="CUST_8575"/>
    <n v="58"/>
    <s v="Male"/>
    <x v="6"/>
    <n v="23.25"/>
    <n v="12"/>
    <n v="135"/>
    <n v="0"/>
    <s v="Home"/>
    <n v="45.4"/>
    <d v="2020-09-03T00:00:00"/>
    <n v="15"/>
    <n v="0.27"/>
    <n v="23.25"/>
    <n v="45.4"/>
    <n v="1"/>
    <n v="279"/>
    <x v="0"/>
    <s v="Medium Risk"/>
    <s v="55+"/>
    <d v="1905-12-23T00:00:00"/>
    <x v="1"/>
    <x v="1"/>
    <s v="Low Value"/>
    <x v="0"/>
    <s v="Check Data"/>
  </r>
  <r>
    <s v="CUST_1667"/>
    <n v="18"/>
    <s v="Other"/>
    <x v="7"/>
    <n v="126.76"/>
    <n v="8"/>
    <n v="276"/>
    <n v="0"/>
    <s v="Home"/>
    <n v="3.7"/>
    <d v="2025-01-05T00:00:00"/>
    <n v="14"/>
    <n v="0.42"/>
    <n v="126.76"/>
    <n v="3.7"/>
    <n v="1"/>
    <n v="1014.08"/>
    <x v="0"/>
    <s v="Medium Risk"/>
    <s v="Under 25"/>
    <d v="1901-08-21T00:00:00"/>
    <x v="1"/>
    <x v="1"/>
    <s v="Low Value"/>
    <x v="0"/>
    <s v="Check Data"/>
  </r>
  <r>
    <s v="CUST_5468"/>
    <n v="78"/>
    <s v="Male"/>
    <x v="6"/>
    <n v="189.96"/>
    <n v="8"/>
    <n v="281"/>
    <n v="0"/>
    <s v="Electronics"/>
    <n v="13.3"/>
    <d v="2024-02-04T00:00:00"/>
    <n v="37"/>
    <n v="0.24"/>
    <n v="189.96"/>
    <n v="13.3"/>
    <n v="1"/>
    <n v="1519.68"/>
    <x v="0"/>
    <s v="Medium Risk"/>
    <s v="55+"/>
    <d v="1902-07-23T00:00:00"/>
    <x v="1"/>
    <x v="1"/>
    <s v="Low Value"/>
    <x v="0"/>
    <s v="Check Data"/>
  </r>
  <r>
    <s v="CUST_7819"/>
    <n v="31"/>
    <s v="Other"/>
    <x v="5"/>
    <n v="87.3"/>
    <n v="9"/>
    <n v="167"/>
    <n v="0"/>
    <s v="Fashion"/>
    <n v="45.9"/>
    <d v="2021-11-28T00:00:00"/>
    <n v="18"/>
    <n v="0.25"/>
    <n v="87.3"/>
    <n v="45.9"/>
    <n v="2"/>
    <n v="785.69999999999993"/>
    <x v="0"/>
    <s v="Medium Risk"/>
    <s v="25-34"/>
    <d v="1904-09-28T00:00:00"/>
    <x v="1"/>
    <x v="1"/>
    <s v="Low Value"/>
    <x v="0"/>
    <s v="Check Data"/>
  </r>
  <r>
    <s v="CUST_4719"/>
    <n v="69"/>
    <s v="Female"/>
    <x v="4"/>
    <n v="256.88"/>
    <n v="14"/>
    <n v="29"/>
    <n v="0"/>
    <s v="Fashion"/>
    <n v="4.5999999999999996"/>
    <d v="2020-12-11T00:00:00"/>
    <n v="76"/>
    <n v="0.45"/>
    <n v="256.88"/>
    <n v="4.5999999999999996"/>
    <n v="5"/>
    <n v="3596.3199999999997"/>
    <x v="2"/>
    <s v="Medium Risk"/>
    <s v="55+"/>
    <d v="1905-09-15T00:00:00"/>
    <x v="2"/>
    <x v="1"/>
    <s v="High Value"/>
    <x v="1"/>
    <s v="Check Data"/>
  </r>
  <r>
    <s v="CUST_3745"/>
    <n v="49"/>
    <s v="Other"/>
    <x v="0"/>
    <n v="47.59"/>
    <n v="6"/>
    <n v="321"/>
    <n v="0"/>
    <s v="Beauty"/>
    <n v="30.7"/>
    <d v="2022-04-08T00:00:00"/>
    <n v="67"/>
    <n v="0.28999999999999998"/>
    <n v="47.59"/>
    <n v="30.7"/>
    <n v="3"/>
    <n v="285.54000000000002"/>
    <x v="0"/>
    <s v="Medium Risk"/>
    <s v="45-54"/>
    <d v="1904-05-20T00:00:00"/>
    <x v="0"/>
    <x v="1"/>
    <s v="Low Value"/>
    <x v="0"/>
    <s v="Check Data"/>
  </r>
  <r>
    <s v="CUST_8483"/>
    <n v="23"/>
    <s v="Male"/>
    <x v="4"/>
    <n v="159.74"/>
    <n v="9"/>
    <n v="335"/>
    <n v="0"/>
    <s v="Fashion"/>
    <n v="43.7"/>
    <d v="2021-06-05T00:00:00"/>
    <n v="46"/>
    <n v="0.22"/>
    <n v="159.74"/>
    <n v="43.7"/>
    <n v="2"/>
    <n v="1437.66"/>
    <x v="0"/>
    <s v="Medium Risk"/>
    <s v="Under 25"/>
    <d v="1905-03-23T00:00:00"/>
    <x v="0"/>
    <x v="1"/>
    <s v="Low Value"/>
    <x v="0"/>
    <s v="Check Data"/>
  </r>
  <r>
    <s v="CUST_1539"/>
    <n v="56"/>
    <s v="Female"/>
    <x v="2"/>
    <n v="31.88"/>
    <n v="12"/>
    <n v="268"/>
    <n v="0"/>
    <s v="Fashion"/>
    <n v="10.199999999999999"/>
    <d v="2023-09-21T00:00:00"/>
    <n v="97"/>
    <n v="0.16"/>
    <n v="31.88"/>
    <n v="10.199999999999999"/>
    <n v="2"/>
    <n v="382.56"/>
    <x v="0"/>
    <s v="Low Risk"/>
    <s v="55+"/>
    <d v="1902-12-06T00:00:00"/>
    <x v="2"/>
    <x v="1"/>
    <s v="Low Value"/>
    <x v="0"/>
    <s v="Check Data"/>
  </r>
  <r>
    <s v="CUST_5964"/>
    <n v="27"/>
    <s v="Other"/>
    <x v="1"/>
    <n v="200.68"/>
    <n v="8"/>
    <n v="0"/>
    <n v="0"/>
    <s v="Sports"/>
    <n v="6.5"/>
    <d v="2024-12-09T00:00:00"/>
    <n v="68"/>
    <n v="0.16"/>
    <n v="200.68"/>
    <n v="6.5"/>
    <n v="1"/>
    <n v="1605.44"/>
    <x v="2"/>
    <s v="Low Risk"/>
    <s v="25-34"/>
    <d v="1901-09-17T00:00:00"/>
    <x v="0"/>
    <x v="1"/>
    <s v="High Value"/>
    <x v="1"/>
    <s v="Check Data"/>
  </r>
  <r>
    <s v="CUST_5835"/>
    <n v="24"/>
    <s v="Male"/>
    <x v="2"/>
    <n v="48.43"/>
    <n v="9"/>
    <n v="170"/>
    <n v="0"/>
    <s v="Sports"/>
    <n v="1.6"/>
    <d v="2024-02-14T00:00:00"/>
    <n v="57"/>
    <n v="0.35"/>
    <n v="48.43"/>
    <n v="1.6"/>
    <n v="1"/>
    <n v="435.87"/>
    <x v="0"/>
    <s v="Medium Risk"/>
    <s v="Under 25"/>
    <d v="1902-07-13T00:00:00"/>
    <x v="0"/>
    <x v="1"/>
    <s v="Low Value"/>
    <x v="0"/>
    <s v="Check Data"/>
  </r>
  <r>
    <s v="CUST_4775"/>
    <n v="43"/>
    <s v="Male"/>
    <x v="8"/>
    <n v="69.94"/>
    <n v="7"/>
    <n v="128"/>
    <n v="1"/>
    <s v="Electronics"/>
    <n v="48.5"/>
    <d v="2024-10-16T00:00:00"/>
    <n v="40"/>
    <n v="0.36"/>
    <n v="69.94"/>
    <n v="48.5"/>
    <n v="1"/>
    <n v="489.58"/>
    <x v="0"/>
    <s v="Medium Risk"/>
    <s v="35-44"/>
    <d v="1901-11-10T00:00:00"/>
    <x v="0"/>
    <x v="0"/>
    <s v="Low Value"/>
    <x v="0"/>
    <s v="Check Data"/>
  </r>
  <r>
    <s v="CUST_7042"/>
    <n v="51"/>
    <s v="Male"/>
    <x v="8"/>
    <n v="41.48"/>
    <n v="14"/>
    <n v="167"/>
    <n v="0"/>
    <s v="Fashion"/>
    <n v="14.7"/>
    <d v="2023-10-06T00:00:00"/>
    <n v="90"/>
    <n v="0.17"/>
    <n v="41.48"/>
    <n v="14.7"/>
    <n v="1"/>
    <n v="580.71999999999991"/>
    <x v="0"/>
    <s v="Low Risk"/>
    <s v="45-54"/>
    <d v="1902-11-21T00:00:00"/>
    <x v="2"/>
    <x v="1"/>
    <s v="Low Value"/>
    <x v="0"/>
    <s v="Check Data"/>
  </r>
  <r>
    <s v="CUST_8102"/>
    <n v="47"/>
    <s v="Other"/>
    <x v="0"/>
    <n v="113.3"/>
    <n v="9"/>
    <n v="60"/>
    <n v="0"/>
    <s v="Home"/>
    <m/>
    <d v="2021-11-15T00:00:00"/>
    <n v="85"/>
    <n v="0.26"/>
    <n v="113.3"/>
    <n v="250"/>
    <n v="2"/>
    <n v="1019.6999999999999"/>
    <x v="1"/>
    <s v="Medium Risk"/>
    <s v="45-54"/>
    <d v="1904-10-11T00:00:00"/>
    <x v="2"/>
    <x v="1"/>
    <s v="Low Value"/>
    <x v="0"/>
    <s v="Check Data"/>
  </r>
  <r>
    <s v="CUST_8312"/>
    <n v="53"/>
    <s v="Female"/>
    <x v="9"/>
    <n v="62.17"/>
    <n v="6"/>
    <n v="116"/>
    <n v="0"/>
    <s v="Fashion"/>
    <n v="49.3"/>
    <d v="2023-05-15T00:00:00"/>
    <n v="45"/>
    <n v="0.43"/>
    <n v="62.17"/>
    <n v="49.3"/>
    <n v="2"/>
    <n v="373.02"/>
    <x v="0"/>
    <s v="Medium Risk"/>
    <s v="45-54"/>
    <d v="1903-04-14T00:00:00"/>
    <x v="0"/>
    <x v="1"/>
    <s v="Low Value"/>
    <x v="0"/>
    <s v="Check Data"/>
  </r>
  <r>
    <s v="CUST_6320"/>
    <n v="38"/>
    <s v="Female"/>
    <x v="9"/>
    <n v="133.1"/>
    <n v="6"/>
    <n v="321"/>
    <n v="0"/>
    <s v="Fashion"/>
    <n v="1.9"/>
    <d v="2023-02-23T00:00:00"/>
    <n v="16"/>
    <n v="0.15"/>
    <n v="133.1"/>
    <n v="1.9"/>
    <n v="1"/>
    <n v="798.59999999999991"/>
    <x v="0"/>
    <s v="Low Risk"/>
    <s v="35-44"/>
    <d v="1903-07-04T00:00:00"/>
    <x v="1"/>
    <x v="1"/>
    <s v="Low Value"/>
    <x v="0"/>
    <s v="Check Data"/>
  </r>
  <r>
    <s v="CUST_7132"/>
    <n v="79"/>
    <s v="Male"/>
    <x v="9"/>
    <n v="65.05"/>
    <n v="13"/>
    <n v="122"/>
    <n v="0"/>
    <s v="Electronics"/>
    <n v="5.9"/>
    <d v="2023-05-06T00:00:00"/>
    <n v="62"/>
    <n v="0.23"/>
    <n v="65.05"/>
    <n v="5.9"/>
    <n v="2"/>
    <n v="845.65"/>
    <x v="0"/>
    <s v="Medium Risk"/>
    <s v="55+"/>
    <d v="1903-04-23T00:00:00"/>
    <x v="0"/>
    <x v="1"/>
    <s v="Low Value"/>
    <x v="0"/>
    <s v="Check Data"/>
  </r>
  <r>
    <s v="CUST_8891"/>
    <n v="77"/>
    <s v="Male"/>
    <x v="7"/>
    <n v="99.28"/>
    <n v="10"/>
    <n v="259"/>
    <n v="0"/>
    <s v="Home"/>
    <n v="91.8"/>
    <d v="2020-09-26T00:00:00"/>
    <n v="23"/>
    <n v="0.35"/>
    <n v="99.28"/>
    <n v="91.8"/>
    <n v="2"/>
    <n v="992.8"/>
    <x v="0"/>
    <s v="Medium Risk"/>
    <s v="55+"/>
    <d v="1905-11-30T00:00:00"/>
    <x v="1"/>
    <x v="1"/>
    <s v="Low Value"/>
    <x v="0"/>
    <s v="Check Data"/>
  </r>
  <r>
    <s v="CUST_3779"/>
    <n v="34"/>
    <s v="Female"/>
    <x v="5"/>
    <n v="38.94"/>
    <n v="8"/>
    <n v="225"/>
    <n v="0"/>
    <s v="Electronics"/>
    <n v="12.4"/>
    <d v="2022-01-27T00:00:00"/>
    <n v="88"/>
    <n v="0.42"/>
    <n v="38.94"/>
    <n v="12.4"/>
    <n v="1"/>
    <n v="311.52"/>
    <x v="0"/>
    <s v="Medium Risk"/>
    <s v="25-34"/>
    <d v="1904-07-30T00:00:00"/>
    <x v="2"/>
    <x v="1"/>
    <s v="Low Value"/>
    <x v="0"/>
    <s v="Check Data"/>
  </r>
  <r>
    <s v="CUST_1924"/>
    <n v="50"/>
    <s v="Male"/>
    <x v="2"/>
    <n v="90.53"/>
    <n v="6"/>
    <n v="291"/>
    <n v="0"/>
    <s v="Fashion"/>
    <n v="75.7"/>
    <d v="2024-09-14T00:00:00"/>
    <n v="73"/>
    <n v="0.72"/>
    <n v="90.53"/>
    <n v="75.7"/>
    <n v="2"/>
    <n v="543.18000000000006"/>
    <x v="0"/>
    <s v="High Risk"/>
    <s v="45-54"/>
    <d v="1901-12-12T00:00:00"/>
    <x v="2"/>
    <x v="1"/>
    <s v="Low Value"/>
    <x v="2"/>
    <s v="Check Data"/>
  </r>
  <r>
    <s v="CUST_2581"/>
    <n v="27"/>
    <s v="Female"/>
    <x v="8"/>
    <n v="127.17"/>
    <n v="16"/>
    <n v="351"/>
    <n v="0"/>
    <s v="Home"/>
    <n v="24.6"/>
    <d v="2020-09-20T00:00:00"/>
    <n v="83"/>
    <n v="0.22"/>
    <n v="127.17"/>
    <n v="24.6"/>
    <n v="2"/>
    <n v="2034.72"/>
    <x v="0"/>
    <s v="Medium Risk"/>
    <s v="25-34"/>
    <d v="1905-12-06T00:00:00"/>
    <x v="2"/>
    <x v="1"/>
    <s v="High Value"/>
    <x v="1"/>
    <s v="Check Data"/>
  </r>
  <r>
    <s v="CUST_8714"/>
    <n v="68"/>
    <s v="Other"/>
    <x v="1"/>
    <m/>
    <n v="8"/>
    <n v="185"/>
    <n v="0"/>
    <s v="Fashion"/>
    <n v="32.200000000000003"/>
    <d v="2021-03-14T00:00:00"/>
    <n v="91"/>
    <n v="0.36"/>
    <n v="250"/>
    <n v="32.200000000000003"/>
    <n v="1"/>
    <n v="2000"/>
    <x v="0"/>
    <s v="Medium Risk"/>
    <s v="55+"/>
    <d v="1905-06-14T00:00:00"/>
    <x v="2"/>
    <x v="1"/>
    <s v="High Value"/>
    <x v="1"/>
    <s v="Check Data"/>
  </r>
  <r>
    <s v="CUST_4324"/>
    <n v="64"/>
    <s v="Male"/>
    <x v="1"/>
    <n v="122.23"/>
    <n v="8"/>
    <n v="84"/>
    <n v="0"/>
    <s v="Electronics"/>
    <n v="2.5"/>
    <d v="2021-11-08T00:00:00"/>
    <n v="95"/>
    <n v="0.06"/>
    <n v="122.23"/>
    <n v="2.5"/>
    <n v="1"/>
    <n v="977.84"/>
    <x v="1"/>
    <s v="Low Risk"/>
    <s v="55+"/>
    <d v="1904-10-18T00:00:00"/>
    <x v="2"/>
    <x v="1"/>
    <s v="Low Value"/>
    <x v="0"/>
    <s v="Check Data"/>
  </r>
  <r>
    <s v="CUST_6713"/>
    <n v="59"/>
    <s v="Female"/>
    <x v="1"/>
    <n v="288.63"/>
    <n v="15"/>
    <n v="217"/>
    <n v="0"/>
    <s v="Electronics"/>
    <n v="55.6"/>
    <d v="2024-11-25T00:00:00"/>
    <n v="51"/>
    <n v="0.24"/>
    <n v="288.63"/>
    <n v="55.6"/>
    <n v="1"/>
    <n v="4329.45"/>
    <x v="0"/>
    <s v="Medium Risk"/>
    <s v="55+"/>
    <d v="1901-10-01T00:00:00"/>
    <x v="0"/>
    <x v="1"/>
    <s v="High Value"/>
    <x v="1"/>
    <s v="Check Data"/>
  </r>
  <r>
    <s v="CUST_8026"/>
    <n v="68"/>
    <s v="Male"/>
    <x v="9"/>
    <n v="264.70999999999998"/>
    <n v="5"/>
    <n v="142"/>
    <n v="0"/>
    <s v="Sports"/>
    <n v="46.7"/>
    <d v="2023-06-01T00:00:00"/>
    <n v="1"/>
    <n v="0.06"/>
    <n v="264.70999999999998"/>
    <n v="46.7"/>
    <n v="1"/>
    <n v="1323.55"/>
    <x v="0"/>
    <s v="Low Risk"/>
    <s v="55+"/>
    <d v="1903-03-28T00:00:00"/>
    <x v="1"/>
    <x v="1"/>
    <s v="Low Value"/>
    <x v="0"/>
    <s v="Check Data"/>
  </r>
  <r>
    <s v="CUST_1255"/>
    <n v="29"/>
    <s v="Female"/>
    <x v="0"/>
    <n v="32.409999999999997"/>
    <n v="10"/>
    <n v="89"/>
    <n v="0"/>
    <s v="Home"/>
    <n v="74.5"/>
    <d v="2021-04-16T00:00:00"/>
    <n v="77"/>
    <n v="0.15"/>
    <n v="32.409999999999997"/>
    <n v="74.5"/>
    <n v="1"/>
    <n v="324.09999999999997"/>
    <x v="1"/>
    <s v="Low Risk"/>
    <s v="25-34"/>
    <d v="1905-05-12T00:00:00"/>
    <x v="2"/>
    <x v="1"/>
    <s v="Low Value"/>
    <x v="0"/>
    <s v="Check Data"/>
  </r>
  <r>
    <s v="CUST_5804"/>
    <n v="73"/>
    <s v="Male"/>
    <x v="9"/>
    <n v="180.44"/>
    <n v="9"/>
    <n v="340"/>
    <n v="0"/>
    <s v="Sports"/>
    <n v="90.6"/>
    <d v="2022-04-24T00:00:00"/>
    <n v="45"/>
    <n v="0.12"/>
    <n v="180.44"/>
    <n v="90.6"/>
    <n v="2"/>
    <n v="1623.96"/>
    <x v="0"/>
    <s v="Low Risk"/>
    <s v="55+"/>
    <d v="1904-05-04T00:00:00"/>
    <x v="0"/>
    <x v="1"/>
    <s v="High Value"/>
    <x v="1"/>
    <s v="Check Data"/>
  </r>
  <r>
    <s v="CUST_2838"/>
    <n v="33"/>
    <s v="Female"/>
    <x v="8"/>
    <n v="17.86"/>
    <n v="9"/>
    <n v="267"/>
    <n v="0"/>
    <s v="Home"/>
    <n v="54.8"/>
    <d v="2021-11-14T00:00:00"/>
    <n v="4"/>
    <n v="0.24"/>
    <n v="17.86"/>
    <n v="54.8"/>
    <n v="1"/>
    <n v="160.74"/>
    <x v="0"/>
    <s v="Medium Risk"/>
    <s v="25-34"/>
    <d v="1904-10-12T00:00:00"/>
    <x v="1"/>
    <x v="1"/>
    <s v="Low Value"/>
    <x v="0"/>
    <s v="Check Data"/>
  </r>
  <r>
    <s v="CUST_1009"/>
    <n v="58"/>
    <s v="Male"/>
    <x v="2"/>
    <n v="114.96"/>
    <n v="9"/>
    <n v="75"/>
    <n v="0"/>
    <s v="Beauty"/>
    <n v="95.2"/>
    <d v="2024-07-04T00:00:00"/>
    <n v="55"/>
    <n v="0.18"/>
    <n v="114.96"/>
    <n v="95.2"/>
    <n v="3"/>
    <n v="1034.6399999999999"/>
    <x v="1"/>
    <s v="Low Risk"/>
    <s v="55+"/>
    <d v="1902-02-22T00:00:00"/>
    <x v="0"/>
    <x v="1"/>
    <s v="Low Value"/>
    <x v="0"/>
    <s v="Check Data"/>
  </r>
  <r>
    <s v="CUST_3871"/>
    <n v="49"/>
    <s v="Female"/>
    <x v="2"/>
    <n v="91.17"/>
    <n v="9"/>
    <n v="68"/>
    <n v="0"/>
    <s v="Home"/>
    <n v="14.8"/>
    <d v="2022-08-15T00:00:00"/>
    <n v="89"/>
    <n v="0.24"/>
    <n v="91.17"/>
    <n v="14.8"/>
    <n v="2"/>
    <n v="820.53"/>
    <x v="1"/>
    <s v="Medium Risk"/>
    <s v="45-54"/>
    <d v="1904-01-12T00:00:00"/>
    <x v="2"/>
    <x v="1"/>
    <s v="Low Value"/>
    <x v="0"/>
    <s v="Check Data"/>
  </r>
  <r>
    <s v="CUST_9989"/>
    <n v="32"/>
    <s v="Female"/>
    <x v="0"/>
    <n v="120.82"/>
    <n v="9"/>
    <n v="297"/>
    <n v="0"/>
    <s v="Fashion"/>
    <n v="34.5"/>
    <d v="2021-04-28T00:00:00"/>
    <n v="10"/>
    <n v="0.21"/>
    <n v="120.82"/>
    <n v="34.5"/>
    <n v="2"/>
    <n v="1087.3799999999999"/>
    <x v="0"/>
    <s v="Medium Risk"/>
    <s v="25-34"/>
    <d v="1905-04-30T00:00:00"/>
    <x v="1"/>
    <x v="1"/>
    <s v="Low Value"/>
    <x v="0"/>
    <s v="Check Data"/>
  </r>
  <r>
    <s v="CUST_8409"/>
    <n v="79"/>
    <s v="Male"/>
    <x v="5"/>
    <n v="140.24"/>
    <n v="13"/>
    <n v="159"/>
    <n v="0"/>
    <s v="Home"/>
    <n v="83"/>
    <d v="2025-05-07T00:00:00"/>
    <n v="87"/>
    <n v="0.42"/>
    <n v="140.24"/>
    <n v="83"/>
    <n v="2"/>
    <n v="1823.1200000000001"/>
    <x v="0"/>
    <s v="Medium Risk"/>
    <s v="55+"/>
    <d v="1901-04-21T00:00:00"/>
    <x v="2"/>
    <x v="1"/>
    <s v="High Value"/>
    <x v="1"/>
    <s v="Check Data"/>
  </r>
  <r>
    <s v="CUST_8418"/>
    <n v="44"/>
    <s v="Female"/>
    <x v="7"/>
    <m/>
    <n v="10"/>
    <n v="7"/>
    <n v="0"/>
    <s v="Sports"/>
    <n v="55.3"/>
    <d v="2020-11-15T00:00:00"/>
    <n v="30"/>
    <n v="0.17"/>
    <n v="250"/>
    <n v="55.3"/>
    <n v="2"/>
    <n v="2500"/>
    <x v="2"/>
    <s v="Low Risk"/>
    <s v="35-44"/>
    <d v="1905-10-11T00:00:00"/>
    <x v="1"/>
    <x v="1"/>
    <s v="High Value"/>
    <x v="1"/>
    <s v="Check Data"/>
  </r>
  <r>
    <s v="CUST_6124"/>
    <n v="45"/>
    <s v="Male"/>
    <x v="1"/>
    <n v="54.51"/>
    <n v="8"/>
    <n v="218"/>
    <n v="0"/>
    <s v="Electronics"/>
    <n v="54.7"/>
    <d v="2022-03-06T00:00:00"/>
    <n v="14"/>
    <n v="0.28999999999999998"/>
    <n v="54.51"/>
    <n v="54.7"/>
    <n v="2"/>
    <n v="436.08"/>
    <x v="0"/>
    <s v="Medium Risk"/>
    <s v="45-54"/>
    <d v="1904-06-22T00:00:00"/>
    <x v="1"/>
    <x v="1"/>
    <s v="Low Value"/>
    <x v="0"/>
    <s v="Check Data"/>
  </r>
  <r>
    <s v="CUST_2015"/>
    <n v="34"/>
    <s v="Female"/>
    <x v="2"/>
    <n v="23.86"/>
    <n v="11"/>
    <n v="309"/>
    <n v="0"/>
    <s v="Electronics"/>
    <n v="46"/>
    <d v="2020-10-04T00:00:00"/>
    <n v="96"/>
    <n v="0.57999999999999996"/>
    <n v="23.86"/>
    <n v="46"/>
    <n v="3"/>
    <n v="262.45999999999998"/>
    <x v="0"/>
    <s v="High Risk"/>
    <s v="25-34"/>
    <d v="1905-11-22T00:00:00"/>
    <x v="2"/>
    <x v="1"/>
    <s v="Low Value"/>
    <x v="2"/>
    <s v="Check Data"/>
  </r>
  <r>
    <s v="CUST_3193"/>
    <n v="63"/>
    <s v="Male"/>
    <x v="0"/>
    <n v="119.51"/>
    <n v="11"/>
    <n v="87"/>
    <n v="0"/>
    <s v="Home"/>
    <n v="1.9"/>
    <d v="2021-02-06T00:00:00"/>
    <n v="30"/>
    <n v="0.32"/>
    <n v="119.51"/>
    <n v="1.9"/>
    <n v="1"/>
    <n v="1314.6100000000001"/>
    <x v="1"/>
    <s v="Medium Risk"/>
    <s v="55+"/>
    <d v="1905-07-20T00:00:00"/>
    <x v="1"/>
    <x v="1"/>
    <s v="Low Value"/>
    <x v="0"/>
    <s v="Check Data"/>
  </r>
  <r>
    <s v="CUST_9415"/>
    <n v="76"/>
    <s v="Female"/>
    <x v="1"/>
    <n v="153.31"/>
    <n v="6"/>
    <n v="140"/>
    <n v="0"/>
    <s v="Beauty"/>
    <n v="8"/>
    <d v="2024-07-04T00:00:00"/>
    <n v="5"/>
    <n v="0.25"/>
    <n v="153.31"/>
    <n v="8"/>
    <n v="2"/>
    <n v="919.86"/>
    <x v="0"/>
    <s v="Medium Risk"/>
    <s v="55+"/>
    <d v="1902-02-22T00:00:00"/>
    <x v="1"/>
    <x v="1"/>
    <s v="Low Value"/>
    <x v="0"/>
    <s v="Check Data"/>
  </r>
  <r>
    <s v="CUST_8449"/>
    <n v="67"/>
    <s v="Male"/>
    <x v="9"/>
    <m/>
    <n v="10"/>
    <n v="28"/>
    <n v="0"/>
    <s v="Electronics"/>
    <n v="9"/>
    <d v="2025-02-24T00:00:00"/>
    <n v="15"/>
    <n v="0.05"/>
    <n v="250"/>
    <n v="9"/>
    <n v="1"/>
    <n v="2500"/>
    <x v="2"/>
    <s v="Low Risk"/>
    <s v="55+"/>
    <d v="1901-07-02T00:00:00"/>
    <x v="1"/>
    <x v="1"/>
    <s v="High Value"/>
    <x v="1"/>
    <s v="Check Data"/>
  </r>
  <r>
    <s v="CUST_5158"/>
    <n v="75"/>
    <s v="Male"/>
    <x v="3"/>
    <n v="92.21"/>
    <n v="8"/>
    <n v="12"/>
    <n v="0"/>
    <s v="Electronics"/>
    <n v="18.899999999999999"/>
    <d v="2024-06-19T00:00:00"/>
    <n v="17"/>
    <n v="0.16"/>
    <n v="92.21"/>
    <n v="18.899999999999999"/>
    <n v="1"/>
    <n v="737.68"/>
    <x v="2"/>
    <s v="Low Risk"/>
    <s v="55+"/>
    <d v="1902-03-09T00:00:00"/>
    <x v="1"/>
    <x v="1"/>
    <s v="Low Value"/>
    <x v="0"/>
    <s v="Check Data"/>
  </r>
  <r>
    <s v="CUST_4925"/>
    <n v="19"/>
    <s v="Male"/>
    <x v="4"/>
    <n v="138.06"/>
    <n v="15"/>
    <n v="313"/>
    <n v="0"/>
    <s v="Electronics"/>
    <n v="9.4"/>
    <d v="2021-04-16T00:00:00"/>
    <n v="48"/>
    <n v="0.2"/>
    <n v="138.06"/>
    <n v="9.4"/>
    <n v="1"/>
    <n v="2070.9"/>
    <x v="0"/>
    <s v="Medium Risk"/>
    <s v="Under 25"/>
    <d v="1905-05-12T00:00:00"/>
    <x v="0"/>
    <x v="1"/>
    <s v="High Value"/>
    <x v="1"/>
    <s v="Check Data"/>
  </r>
  <r>
    <s v="CUST_7970"/>
    <n v="53"/>
    <s v="Female"/>
    <x v="2"/>
    <n v="15.72"/>
    <n v="12"/>
    <n v="62"/>
    <n v="0"/>
    <s v="Beauty"/>
    <n v="10.7"/>
    <d v="2024-09-21T00:00:00"/>
    <n v="97"/>
    <n v="0.42"/>
    <n v="15.72"/>
    <n v="10.7"/>
    <n v="1"/>
    <n v="188.64000000000001"/>
    <x v="1"/>
    <s v="Medium Risk"/>
    <s v="45-54"/>
    <d v="1901-12-05T00:00:00"/>
    <x v="2"/>
    <x v="1"/>
    <s v="Low Value"/>
    <x v="0"/>
    <s v="Check Data"/>
  </r>
  <r>
    <s v="CUST_7938"/>
    <n v="67"/>
    <s v="Male"/>
    <x v="5"/>
    <n v="65.239999999999995"/>
    <n v="12"/>
    <n v="342"/>
    <n v="0"/>
    <s v="Sports"/>
    <n v="63.7"/>
    <d v="2024-05-23T00:00:00"/>
    <n v="76"/>
    <n v="0.28999999999999998"/>
    <n v="65.239999999999995"/>
    <n v="63.7"/>
    <n v="3"/>
    <n v="782.87999999999988"/>
    <x v="0"/>
    <s v="Medium Risk"/>
    <s v="55+"/>
    <d v="1902-04-05T00:00:00"/>
    <x v="2"/>
    <x v="1"/>
    <s v="Low Value"/>
    <x v="0"/>
    <s v="Check Data"/>
  </r>
  <r>
    <s v="CUST_5784"/>
    <n v="24"/>
    <s v="Female"/>
    <x v="0"/>
    <n v="284.55"/>
    <n v="12"/>
    <n v="174"/>
    <n v="0"/>
    <s v="Home"/>
    <n v="11.8"/>
    <d v="2020-10-25T00:00:00"/>
    <n v="25"/>
    <n v="0.28999999999999998"/>
    <n v="284.55"/>
    <n v="11.8"/>
    <n v="1"/>
    <n v="3414.6000000000004"/>
    <x v="0"/>
    <s v="Medium Risk"/>
    <s v="Under 25"/>
    <d v="1905-11-01T00:00:00"/>
    <x v="1"/>
    <x v="1"/>
    <s v="High Value"/>
    <x v="1"/>
    <s v="Check Data"/>
  </r>
  <r>
    <s v="CUST_5000"/>
    <n v="30"/>
    <s v="Female"/>
    <x v="7"/>
    <n v="94.14"/>
    <n v="16"/>
    <n v="215"/>
    <n v="0"/>
    <s v="Beauty"/>
    <n v="46.5"/>
    <d v="2024-01-23T00:00:00"/>
    <n v="19"/>
    <n v="0.44"/>
    <n v="94.14"/>
    <n v="46.5"/>
    <n v="4"/>
    <n v="1506.24"/>
    <x v="0"/>
    <s v="Medium Risk"/>
    <s v="25-34"/>
    <d v="1902-08-04T00:00:00"/>
    <x v="1"/>
    <x v="1"/>
    <s v="Low Value"/>
    <x v="0"/>
    <s v="Check Data"/>
  </r>
  <r>
    <s v="CUST_2633"/>
    <n v="32"/>
    <s v="Male"/>
    <x v="5"/>
    <n v="80.33"/>
    <n v="13"/>
    <n v="234"/>
    <n v="0"/>
    <s v="Home"/>
    <n v="6.3"/>
    <d v="2021-08-01T00:00:00"/>
    <n v="59"/>
    <n v="0.32"/>
    <n v="80.33"/>
    <n v="6.3"/>
    <n v="2"/>
    <n v="1044.29"/>
    <x v="0"/>
    <s v="Medium Risk"/>
    <s v="25-34"/>
    <d v="1905-01-25T00:00:00"/>
    <x v="0"/>
    <x v="1"/>
    <s v="Low Value"/>
    <x v="0"/>
    <s v="Check Data"/>
  </r>
  <r>
    <s v="CUST_8266"/>
    <n v="42"/>
    <s v="Female"/>
    <x v="9"/>
    <n v="148.93"/>
    <n v="10"/>
    <n v="86"/>
    <n v="0"/>
    <s v="Fashion"/>
    <n v="26.9"/>
    <d v="2021-07-15T00:00:00"/>
    <n v="53"/>
    <n v="0.47"/>
    <n v="148.93"/>
    <n v="26.9"/>
    <n v="3"/>
    <n v="1489.3000000000002"/>
    <x v="1"/>
    <s v="Medium Risk"/>
    <s v="35-44"/>
    <d v="1905-02-11T00:00:00"/>
    <x v="0"/>
    <x v="1"/>
    <s v="Low Value"/>
    <x v="0"/>
    <s v="Check Data"/>
  </r>
  <r>
    <s v="CUST_9702"/>
    <n v="40"/>
    <s v="Male"/>
    <x v="2"/>
    <n v="97.95"/>
    <n v="16"/>
    <n v="73"/>
    <n v="0"/>
    <s v="Home"/>
    <n v="92.4"/>
    <d v="2024-09-19T00:00:00"/>
    <n v="87"/>
    <n v="0.23"/>
    <n v="97.95"/>
    <n v="92.4"/>
    <n v="2"/>
    <n v="1567.2"/>
    <x v="1"/>
    <s v="Medium Risk"/>
    <s v="35-44"/>
    <d v="1901-12-07T00:00:00"/>
    <x v="2"/>
    <x v="1"/>
    <s v="High Value"/>
    <x v="1"/>
    <s v="Check Data"/>
  </r>
  <r>
    <s v="CUST_1384"/>
    <n v="77"/>
    <s v="Male"/>
    <x v="8"/>
    <n v="172.63"/>
    <n v="11"/>
    <n v="293"/>
    <n v="0"/>
    <s v="Electronics"/>
    <n v="3.1"/>
    <d v="2025-02-15T00:00:00"/>
    <n v="39"/>
    <n v="0.39"/>
    <n v="172.63"/>
    <n v="3.1"/>
    <n v="1"/>
    <n v="1898.9299999999998"/>
    <x v="0"/>
    <s v="Medium Risk"/>
    <s v="55+"/>
    <d v="1901-07-11T00:00:00"/>
    <x v="1"/>
    <x v="1"/>
    <s v="High Value"/>
    <x v="1"/>
    <s v="Check Data"/>
  </r>
  <r>
    <s v="CUST_1404"/>
    <n v="39"/>
    <s v="Female"/>
    <x v="9"/>
    <n v="32.44"/>
    <n v="9"/>
    <n v="68"/>
    <n v="0"/>
    <s v="Beauty"/>
    <n v="87.7"/>
    <d v="2021-01-23T00:00:00"/>
    <n v="5"/>
    <n v="0.11"/>
    <n v="32.44"/>
    <n v="87.7"/>
    <n v="2"/>
    <n v="291.95999999999998"/>
    <x v="1"/>
    <s v="Low Risk"/>
    <s v="35-44"/>
    <d v="1905-08-03T00:00:00"/>
    <x v="1"/>
    <x v="1"/>
    <s v="Low Value"/>
    <x v="0"/>
    <s v="Check Data"/>
  </r>
  <r>
    <s v="CUST_9175"/>
    <n v="43"/>
    <s v="Female"/>
    <x v="7"/>
    <n v="49.73"/>
    <n v="9"/>
    <n v="68"/>
    <n v="0"/>
    <s v="Beauty"/>
    <m/>
    <d v="2021-05-20T00:00:00"/>
    <n v="40"/>
    <n v="0.33"/>
    <n v="49.73"/>
    <n v="250"/>
    <n v="1"/>
    <n v="447.57"/>
    <x v="1"/>
    <s v="Medium Risk"/>
    <s v="35-44"/>
    <d v="1905-04-08T00:00:00"/>
    <x v="0"/>
    <x v="1"/>
    <s v="Low Value"/>
    <x v="0"/>
    <s v="Check Data"/>
  </r>
  <r>
    <s v="CUST_3000"/>
    <n v="50"/>
    <s v="Female"/>
    <x v="9"/>
    <n v="228.16"/>
    <n v="11"/>
    <n v="222"/>
    <n v="0"/>
    <s v="Sports"/>
    <n v="92.1"/>
    <d v="2025-02-25T00:00:00"/>
    <n v="85"/>
    <n v="0.22"/>
    <n v="228.16"/>
    <n v="92.1"/>
    <n v="1"/>
    <n v="2509.7599999999998"/>
    <x v="0"/>
    <s v="Medium Risk"/>
    <s v="45-54"/>
    <d v="1901-07-01T00:00:00"/>
    <x v="2"/>
    <x v="1"/>
    <s v="High Value"/>
    <x v="1"/>
    <s v="Check Data"/>
  </r>
  <r>
    <s v="CUST_6989"/>
    <n v="28"/>
    <s v="Male"/>
    <x v="0"/>
    <n v="75.03"/>
    <n v="10"/>
    <n v="284"/>
    <n v="0"/>
    <s v="Fashion"/>
    <n v="78.7"/>
    <d v="2020-10-28T00:00:00"/>
    <n v="58"/>
    <n v="0.32"/>
    <n v="75.03"/>
    <n v="78.7"/>
    <n v="1"/>
    <n v="750.3"/>
    <x v="0"/>
    <s v="Medium Risk"/>
    <s v="25-34"/>
    <d v="1905-10-29T00:00:00"/>
    <x v="0"/>
    <x v="1"/>
    <s v="Low Value"/>
    <x v="0"/>
    <s v="Check Data"/>
  </r>
  <r>
    <s v="CUST_2460"/>
    <n v="27"/>
    <s v="Male"/>
    <x v="5"/>
    <n v="57.96"/>
    <n v="4"/>
    <n v="121"/>
    <n v="0"/>
    <s v="Sports"/>
    <m/>
    <d v="2024-09-23T00:00:00"/>
    <n v="78"/>
    <n v="0.2"/>
    <n v="57.96"/>
    <n v="250"/>
    <n v="3"/>
    <n v="231.84"/>
    <x v="0"/>
    <s v="Medium Risk"/>
    <s v="25-34"/>
    <d v="1901-12-03T00:00:00"/>
    <x v="2"/>
    <x v="1"/>
    <s v="Low Value"/>
    <x v="0"/>
    <s v="Check Data"/>
  </r>
  <r>
    <s v="CUST_8190"/>
    <n v="42"/>
    <s v="Male"/>
    <x v="0"/>
    <n v="74.739999999999995"/>
    <n v="5"/>
    <n v="262"/>
    <n v="0"/>
    <s v="Sports"/>
    <n v="10.8"/>
    <d v="2022-05-14T00:00:00"/>
    <n v="6"/>
    <n v="0.14000000000000001"/>
    <n v="74.739999999999995"/>
    <n v="10.8"/>
    <n v="2"/>
    <n v="373.7"/>
    <x v="0"/>
    <s v="Low Risk"/>
    <s v="35-44"/>
    <d v="1904-04-14T00:00:00"/>
    <x v="1"/>
    <x v="1"/>
    <s v="Low Value"/>
    <x v="0"/>
    <s v="Check Data"/>
  </r>
  <r>
    <s v="CUST_8140"/>
    <n v="54"/>
    <s v="Female"/>
    <x v="1"/>
    <n v="70.98"/>
    <n v="13"/>
    <n v="220"/>
    <n v="0"/>
    <s v="Fashion"/>
    <n v="83.6"/>
    <d v="2022-07-12T00:00:00"/>
    <n v="19"/>
    <n v="0.17"/>
    <n v="70.98"/>
    <n v="83.6"/>
    <n v="1"/>
    <n v="922.74"/>
    <x v="0"/>
    <s v="Low Risk"/>
    <s v="45-54"/>
    <d v="1904-02-15T00:00:00"/>
    <x v="1"/>
    <x v="1"/>
    <s v="Low Value"/>
    <x v="0"/>
    <s v="Check Data"/>
  </r>
  <r>
    <s v="CUST_4636"/>
    <n v="65"/>
    <s v="Female"/>
    <x v="3"/>
    <n v="196"/>
    <n v="12"/>
    <n v="310"/>
    <n v="0"/>
    <s v="Electronics"/>
    <n v="47.7"/>
    <d v="2020-12-31T00:00:00"/>
    <n v="68"/>
    <n v="0.31"/>
    <n v="196"/>
    <n v="47.7"/>
    <n v="2"/>
    <n v="2352"/>
    <x v="0"/>
    <s v="Medium Risk"/>
    <s v="55+"/>
    <d v="1905-08-26T00:00:00"/>
    <x v="0"/>
    <x v="1"/>
    <s v="High Value"/>
    <x v="1"/>
    <s v="Check Data"/>
  </r>
  <r>
    <s v="CUST_5809"/>
    <n v="60"/>
    <s v="Female"/>
    <x v="5"/>
    <n v="51.37"/>
    <n v="8"/>
    <n v="163"/>
    <n v="0"/>
    <s v="Beauty"/>
    <n v="35.200000000000003"/>
    <d v="2025-02-04T00:00:00"/>
    <n v="24"/>
    <n v="0.28000000000000003"/>
    <n v="51.37"/>
    <n v="35.200000000000003"/>
    <n v="1"/>
    <n v="410.96"/>
    <x v="0"/>
    <s v="Medium Risk"/>
    <s v="55+"/>
    <d v="1901-07-22T00:00:00"/>
    <x v="1"/>
    <x v="1"/>
    <s v="Low Value"/>
    <x v="0"/>
    <s v="Check Data"/>
  </r>
  <r>
    <s v="CUST_5178"/>
    <n v="70"/>
    <s v="Male"/>
    <x v="3"/>
    <n v="94.1"/>
    <n v="7"/>
    <n v="262"/>
    <n v="0"/>
    <s v="Home"/>
    <n v="15.4"/>
    <d v="2022-09-02T00:00:00"/>
    <n v="90"/>
    <n v="0.16"/>
    <n v="94.1"/>
    <n v="15.4"/>
    <n v="2"/>
    <n v="658.69999999999993"/>
    <x v="0"/>
    <s v="Low Risk"/>
    <s v="55+"/>
    <d v="1903-12-25T00:00:00"/>
    <x v="2"/>
    <x v="1"/>
    <s v="Low Value"/>
    <x v="0"/>
    <s v="Check Data"/>
  </r>
  <r>
    <s v="CUST_8245"/>
    <n v="55"/>
    <s v="Male"/>
    <x v="0"/>
    <n v="210.22"/>
    <n v="14"/>
    <n v="91"/>
    <n v="0"/>
    <s v="Fashion"/>
    <n v="0.1"/>
    <d v="2020-10-01T00:00:00"/>
    <n v="19"/>
    <n v="0.14000000000000001"/>
    <n v="210.22"/>
    <n v="0.1"/>
    <n v="1"/>
    <n v="2943.08"/>
    <x v="0"/>
    <s v="Low Risk"/>
    <s v="55+"/>
    <d v="1905-11-25T00:00:00"/>
    <x v="1"/>
    <x v="1"/>
    <s v="High Value"/>
    <x v="1"/>
    <s v="Valid"/>
  </r>
  <r>
    <s v="CUST_7600"/>
    <n v="58"/>
    <s v="Male"/>
    <x v="8"/>
    <n v="75.23"/>
    <n v="8"/>
    <n v="265"/>
    <n v="0"/>
    <s v="Sports"/>
    <n v="64.3"/>
    <d v="2024-08-24T00:00:00"/>
    <n v="59"/>
    <n v="0.33"/>
    <n v="75.23"/>
    <n v="64.3"/>
    <n v="1"/>
    <n v="601.84"/>
    <x v="0"/>
    <s v="Medium Risk"/>
    <s v="55+"/>
    <d v="1902-01-02T00:00:00"/>
    <x v="0"/>
    <x v="1"/>
    <s v="Low Value"/>
    <x v="0"/>
    <s v="Check Data"/>
  </r>
  <r>
    <s v="CUST_6997"/>
    <n v="62"/>
    <s v="Male"/>
    <x v="2"/>
    <n v="196.78"/>
    <n v="10"/>
    <n v="335"/>
    <n v="0"/>
    <s v="Home"/>
    <n v="72.599999999999994"/>
    <d v="2022-10-27T00:00:00"/>
    <n v="61"/>
    <n v="0.56999999999999995"/>
    <n v="196.78"/>
    <n v="72.599999999999994"/>
    <n v="2"/>
    <n v="1967.8"/>
    <x v="0"/>
    <s v="High Risk"/>
    <s v="55+"/>
    <d v="1903-10-31T00:00:00"/>
    <x v="0"/>
    <x v="1"/>
    <s v="High Value"/>
    <x v="3"/>
    <s v="Check Data"/>
  </r>
  <r>
    <s v="CUST_3048"/>
    <n v="41"/>
    <s v="Male"/>
    <x v="7"/>
    <n v="66.88"/>
    <n v="14"/>
    <n v="73"/>
    <n v="0"/>
    <s v="Fashion"/>
    <n v="38.799999999999997"/>
    <d v="2024-08-23T00:00:00"/>
    <n v="32"/>
    <n v="0.16"/>
    <n v="66.88"/>
    <n v="38.799999999999997"/>
    <n v="3"/>
    <n v="936.31999999999994"/>
    <x v="1"/>
    <s v="Low Risk"/>
    <s v="35-44"/>
    <d v="1902-01-03T00:00:00"/>
    <x v="1"/>
    <x v="1"/>
    <s v="Low Value"/>
    <x v="0"/>
    <s v="Check Data"/>
  </r>
  <r>
    <s v="CUST_5780"/>
    <n v="57"/>
    <s v="Female"/>
    <x v="9"/>
    <n v="212.27"/>
    <n v="14"/>
    <n v="313"/>
    <n v="0"/>
    <s v="Fashion"/>
    <n v="16.399999999999999"/>
    <d v="2021-07-23T00:00:00"/>
    <n v="45"/>
    <n v="0.6"/>
    <n v="212.27"/>
    <n v="16.399999999999999"/>
    <n v="6"/>
    <n v="2971.78"/>
    <x v="0"/>
    <s v="High Risk"/>
    <s v="55+"/>
    <d v="1905-02-03T00:00:00"/>
    <x v="0"/>
    <x v="1"/>
    <s v="High Value"/>
    <x v="3"/>
    <s v="Check Data"/>
  </r>
  <r>
    <s v="CUST_1716"/>
    <n v="63"/>
    <s v="Female"/>
    <x v="9"/>
    <n v="98.62"/>
    <n v="17"/>
    <n v="89"/>
    <n v="0"/>
    <s v="Electronics"/>
    <n v="14.5"/>
    <d v="2025-01-30T00:00:00"/>
    <n v="35"/>
    <n v="0.32"/>
    <n v="98.62"/>
    <n v="14.5"/>
    <n v="1"/>
    <n v="1676.54"/>
    <x v="1"/>
    <s v="Medium Risk"/>
    <s v="55+"/>
    <d v="1901-07-27T00:00:00"/>
    <x v="1"/>
    <x v="1"/>
    <s v="High Value"/>
    <x v="1"/>
    <s v="Check Data"/>
  </r>
  <r>
    <s v="CUST_8939"/>
    <n v="73"/>
    <s v="Female"/>
    <x v="3"/>
    <n v="65.72"/>
    <n v="4"/>
    <n v="353"/>
    <n v="1"/>
    <s v="Electronics"/>
    <n v="16.8"/>
    <d v="2023-08-11T00:00:00"/>
    <n v="54"/>
    <n v="0.13"/>
    <n v="65.72"/>
    <n v="16.8"/>
    <n v="2"/>
    <n v="262.88"/>
    <x v="0"/>
    <s v="Low Risk"/>
    <s v="55+"/>
    <d v="1903-01-16T00:00:00"/>
    <x v="0"/>
    <x v="0"/>
    <s v="Low Value"/>
    <x v="0"/>
    <s v="Check Data"/>
  </r>
  <r>
    <s v="CUST_6565"/>
    <n v="50"/>
    <s v="Female"/>
    <x v="7"/>
    <n v="128.19"/>
    <n v="15"/>
    <n v="295"/>
    <n v="0"/>
    <s v="Beauty"/>
    <n v="5.6"/>
    <d v="2021-04-14T00:00:00"/>
    <n v="2"/>
    <n v="0.11"/>
    <n v="128.19"/>
    <n v="5.6"/>
    <n v="2"/>
    <n v="1922.85"/>
    <x v="0"/>
    <s v="Low Risk"/>
    <s v="45-54"/>
    <d v="1905-05-14T00:00:00"/>
    <x v="1"/>
    <x v="1"/>
    <s v="High Value"/>
    <x v="1"/>
    <s v="Check Data"/>
  </r>
  <r>
    <s v="CUST_5544"/>
    <n v="34"/>
    <s v="Male"/>
    <x v="5"/>
    <n v="21.75"/>
    <n v="11"/>
    <n v="128"/>
    <n v="0"/>
    <s v="Beauty"/>
    <n v="36"/>
    <d v="2021-01-14T00:00:00"/>
    <n v="97"/>
    <n v="0.32"/>
    <n v="21.75"/>
    <n v="36"/>
    <n v="1"/>
    <n v="239.25"/>
    <x v="0"/>
    <s v="Medium Risk"/>
    <s v="25-34"/>
    <d v="1905-08-12T00:00:00"/>
    <x v="2"/>
    <x v="1"/>
    <s v="Low Value"/>
    <x v="0"/>
    <s v="Check Data"/>
  </r>
  <r>
    <s v="CUST_5976"/>
    <n v="41"/>
    <s v="Female"/>
    <x v="2"/>
    <n v="418.24"/>
    <n v="8"/>
    <n v="48"/>
    <n v="0"/>
    <s v="Home"/>
    <n v="61.6"/>
    <d v="2020-07-31T00:00:00"/>
    <n v="74"/>
    <n v="0.21"/>
    <n v="418.24"/>
    <n v="61.6"/>
    <n v="3"/>
    <n v="3345.92"/>
    <x v="1"/>
    <s v="Medium Risk"/>
    <s v="35-44"/>
    <d v="1906-01-26T00:00:00"/>
    <x v="2"/>
    <x v="1"/>
    <s v="High Value"/>
    <x v="1"/>
    <s v="Check Data"/>
  </r>
  <r>
    <s v="CUST_4419"/>
    <n v="54"/>
    <s v="Male"/>
    <x v="4"/>
    <n v="110.69"/>
    <n v="10"/>
    <n v="85"/>
    <n v="0"/>
    <s v="Beauty"/>
    <n v="44.7"/>
    <d v="2025-04-29T00:00:00"/>
    <n v="45"/>
    <n v="0.21"/>
    <n v="110.69"/>
    <n v="44.7"/>
    <n v="1"/>
    <n v="1106.9000000000001"/>
    <x v="1"/>
    <s v="Medium Risk"/>
    <s v="45-54"/>
    <d v="1901-04-29T00:00:00"/>
    <x v="0"/>
    <x v="1"/>
    <s v="Low Value"/>
    <x v="0"/>
    <s v="Check Data"/>
  </r>
  <r>
    <s v="CUST_8239"/>
    <n v="74"/>
    <s v="Other"/>
    <x v="3"/>
    <n v="154.41999999999999"/>
    <n v="8"/>
    <n v="143"/>
    <n v="1"/>
    <s v="Fashion"/>
    <n v="12.5"/>
    <d v="2020-07-11T00:00:00"/>
    <n v="33"/>
    <n v="0.2"/>
    <n v="154.41999999999999"/>
    <n v="12.5"/>
    <n v="2"/>
    <n v="1235.3599999999999"/>
    <x v="0"/>
    <s v="Medium Risk"/>
    <s v="55+"/>
    <d v="1906-02-15T00:00:00"/>
    <x v="1"/>
    <x v="0"/>
    <s v="Low Value"/>
    <x v="0"/>
    <s v="Check Data"/>
  </r>
  <r>
    <s v="CUST_1249"/>
    <n v="19"/>
    <s v="Female"/>
    <x v="5"/>
    <n v="30.69"/>
    <n v="6"/>
    <n v="134"/>
    <n v="0"/>
    <s v="Fashion"/>
    <n v="81.599999999999994"/>
    <d v="2023-12-17T00:00:00"/>
    <n v="23"/>
    <n v="0.25"/>
    <n v="30.69"/>
    <n v="81.599999999999994"/>
    <n v="3"/>
    <n v="184.14000000000001"/>
    <x v="0"/>
    <s v="Medium Risk"/>
    <s v="Under 25"/>
    <d v="1902-09-10T00:00:00"/>
    <x v="1"/>
    <x v="1"/>
    <s v="Low Value"/>
    <x v="0"/>
    <s v="Check Data"/>
  </r>
  <r>
    <s v="CUST_9865"/>
    <n v="49"/>
    <s v="Male"/>
    <x v="5"/>
    <n v="258.77"/>
    <n v="12"/>
    <n v="114"/>
    <n v="0"/>
    <s v="Fashion"/>
    <n v="28.7"/>
    <d v="2022-03-15T00:00:00"/>
    <n v="98"/>
    <n v="0.2"/>
    <n v="258.77"/>
    <n v="28.7"/>
    <n v="1"/>
    <n v="3105.24"/>
    <x v="0"/>
    <s v="Medium Risk"/>
    <s v="45-54"/>
    <d v="1904-06-13T00:00:00"/>
    <x v="2"/>
    <x v="1"/>
    <s v="High Value"/>
    <x v="1"/>
    <s v="Check Data"/>
  </r>
  <r>
    <s v="CUST_1770"/>
    <n v="74"/>
    <s v="Other"/>
    <x v="7"/>
    <n v="75.349999999999994"/>
    <n v="9"/>
    <n v="276"/>
    <n v="0"/>
    <s v="Fashion"/>
    <n v="60.3"/>
    <d v="2021-09-24T00:00:00"/>
    <n v="36"/>
    <n v="0.59"/>
    <n v="75.349999999999994"/>
    <n v="60.3"/>
    <n v="2"/>
    <n v="678.15"/>
    <x v="0"/>
    <s v="High Risk"/>
    <s v="55+"/>
    <d v="1904-12-02T00:00:00"/>
    <x v="1"/>
    <x v="1"/>
    <s v="Low Value"/>
    <x v="2"/>
    <s v="Check Data"/>
  </r>
  <r>
    <s v="CUST_5363"/>
    <n v="77"/>
    <s v="Male"/>
    <x v="7"/>
    <n v="43.28"/>
    <n v="10"/>
    <n v="65"/>
    <n v="0"/>
    <s v="Electronics"/>
    <n v="24.6"/>
    <d v="2023-03-23T00:00:00"/>
    <n v="94"/>
    <n v="0.38"/>
    <n v="43.28"/>
    <n v="24.6"/>
    <n v="1"/>
    <n v="432.8"/>
    <x v="1"/>
    <s v="Medium Risk"/>
    <s v="55+"/>
    <d v="1903-06-06T00:00:00"/>
    <x v="2"/>
    <x v="1"/>
    <s v="Low Value"/>
    <x v="0"/>
    <s v="Check Data"/>
  </r>
  <r>
    <s v="CUST_2077"/>
    <n v="79"/>
    <s v="Female"/>
    <x v="6"/>
    <n v="202.73"/>
    <n v="8"/>
    <n v="186"/>
    <n v="0"/>
    <s v="Fashion"/>
    <n v="59.5"/>
    <d v="2023-04-27T00:00:00"/>
    <n v="69"/>
    <n v="0.26"/>
    <n v="202.73"/>
    <n v="59.5"/>
    <n v="1"/>
    <n v="1621.84"/>
    <x v="0"/>
    <s v="Medium Risk"/>
    <s v="55+"/>
    <d v="1903-05-02T00:00:00"/>
    <x v="0"/>
    <x v="1"/>
    <s v="High Value"/>
    <x v="1"/>
    <s v="Check Data"/>
  </r>
  <r>
    <s v="CUST_9427"/>
    <n v="41"/>
    <s v="Female"/>
    <x v="9"/>
    <n v="41.96"/>
    <n v="9"/>
    <n v="344"/>
    <n v="0"/>
    <s v="Fashion"/>
    <n v="13"/>
    <d v="2024-12-12T00:00:00"/>
    <n v="85"/>
    <n v="0.06"/>
    <n v="41.96"/>
    <n v="13"/>
    <n v="1"/>
    <n v="377.64"/>
    <x v="0"/>
    <s v="Low Risk"/>
    <s v="35-44"/>
    <d v="1901-09-14T00:00:00"/>
    <x v="2"/>
    <x v="1"/>
    <s v="Low Value"/>
    <x v="0"/>
    <s v="Check Data"/>
  </r>
  <r>
    <s v="CUST_9580"/>
    <n v="26"/>
    <s v="Male"/>
    <x v="2"/>
    <n v="96.3"/>
    <n v="14"/>
    <n v="200"/>
    <n v="0"/>
    <s v="Fashion"/>
    <n v="65.5"/>
    <d v="2021-05-24T00:00:00"/>
    <n v="80"/>
    <n v="0.47"/>
    <n v="96.3"/>
    <n v="65.5"/>
    <n v="1"/>
    <n v="1348.2"/>
    <x v="0"/>
    <s v="Medium Risk"/>
    <s v="25-34"/>
    <d v="1905-04-04T00:00:00"/>
    <x v="2"/>
    <x v="1"/>
    <s v="Low Value"/>
    <x v="0"/>
    <s v="Check Data"/>
  </r>
  <r>
    <s v="CUST_8901"/>
    <n v="21"/>
    <s v="Male"/>
    <x v="1"/>
    <n v="97.52"/>
    <n v="12"/>
    <n v="137"/>
    <n v="0"/>
    <s v="Sports"/>
    <n v="57.3"/>
    <d v="2023-04-14T00:00:00"/>
    <n v="71"/>
    <n v="0.4"/>
    <n v="97.52"/>
    <n v="57.3"/>
    <n v="2"/>
    <n v="1170.24"/>
    <x v="0"/>
    <s v="Medium Risk"/>
    <s v="Under 25"/>
    <d v="1903-05-15T00:00:00"/>
    <x v="2"/>
    <x v="1"/>
    <s v="Low Value"/>
    <x v="0"/>
    <s v="Check Data"/>
  </r>
  <r>
    <s v="CUST_5858"/>
    <n v="34"/>
    <s v="Female"/>
    <x v="3"/>
    <n v="221.94"/>
    <n v="13"/>
    <n v="51"/>
    <n v="0"/>
    <s v="Home"/>
    <n v="51.9"/>
    <d v="2024-07-27T00:00:00"/>
    <n v="9"/>
    <n v="0.34"/>
    <n v="221.94"/>
    <n v="51.9"/>
    <n v="1"/>
    <n v="2885.22"/>
    <x v="1"/>
    <s v="Medium Risk"/>
    <s v="25-34"/>
    <d v="1902-01-30T00:00:00"/>
    <x v="1"/>
    <x v="1"/>
    <s v="High Value"/>
    <x v="1"/>
    <s v="Check Data"/>
  </r>
  <r>
    <s v="CUST_7544"/>
    <n v="34"/>
    <s v="Female"/>
    <x v="2"/>
    <n v="211.01"/>
    <n v="8"/>
    <n v="212"/>
    <n v="0"/>
    <s v="Home"/>
    <n v="21.7"/>
    <d v="2023-11-25T00:00:00"/>
    <n v="88"/>
    <n v="0.2"/>
    <n v="211.01"/>
    <n v="21.7"/>
    <n v="1"/>
    <n v="1688.08"/>
    <x v="0"/>
    <s v="Medium Risk"/>
    <s v="25-34"/>
    <d v="1902-10-02T00:00:00"/>
    <x v="2"/>
    <x v="1"/>
    <s v="High Value"/>
    <x v="1"/>
    <s v="Check Data"/>
  </r>
  <r>
    <s v="CUST_5719"/>
    <n v="70"/>
    <s v="Male"/>
    <x v="6"/>
    <n v="109.35"/>
    <n v="12"/>
    <n v="157"/>
    <n v="1"/>
    <s v="Fashion"/>
    <m/>
    <d v="2024-11-02T00:00:00"/>
    <n v="49"/>
    <n v="0.08"/>
    <n v="109.35"/>
    <n v="250"/>
    <n v="2"/>
    <n v="1312.1999999999998"/>
    <x v="0"/>
    <s v="Low Risk"/>
    <s v="55+"/>
    <d v="1901-10-24T00:00:00"/>
    <x v="0"/>
    <x v="0"/>
    <s v="Low Value"/>
    <x v="0"/>
    <s v="Check Data"/>
  </r>
  <r>
    <s v="CUST_3814"/>
    <n v="67"/>
    <s v="Other"/>
    <x v="6"/>
    <n v="99.98"/>
    <n v="12"/>
    <n v="289"/>
    <n v="0"/>
    <s v="Fashion"/>
    <n v="89.7"/>
    <d v="2024-06-08T00:00:00"/>
    <n v="26"/>
    <n v="0.18"/>
    <n v="99.98"/>
    <n v="89.7"/>
    <n v="1"/>
    <n v="1199.76"/>
    <x v="0"/>
    <s v="Low Risk"/>
    <s v="55+"/>
    <d v="1902-03-20T00:00:00"/>
    <x v="1"/>
    <x v="1"/>
    <s v="Low Value"/>
    <x v="0"/>
    <s v="Check Data"/>
  </r>
  <r>
    <s v="CUST_4374"/>
    <n v="65"/>
    <s v="Male"/>
    <x v="2"/>
    <n v="44.17"/>
    <n v="12"/>
    <n v="349"/>
    <n v="0"/>
    <s v="Home"/>
    <n v="12.5"/>
    <d v="2020-11-14T00:00:00"/>
    <n v="96"/>
    <n v="0.3"/>
    <n v="44.17"/>
    <n v="12.5"/>
    <n v="4"/>
    <n v="530.04"/>
    <x v="0"/>
    <s v="Medium Risk"/>
    <s v="55+"/>
    <d v="1905-10-12T00:00:00"/>
    <x v="2"/>
    <x v="1"/>
    <s v="Low Value"/>
    <x v="0"/>
    <s v="Check Data"/>
  </r>
  <r>
    <s v="CUST_2252"/>
    <n v="47"/>
    <s v="Male"/>
    <x v="7"/>
    <n v="112.34"/>
    <n v="14"/>
    <n v="205"/>
    <n v="0"/>
    <s v="Beauty"/>
    <n v="70.400000000000006"/>
    <d v="2023-10-14T00:00:00"/>
    <n v="27"/>
    <n v="0.14000000000000001"/>
    <n v="112.34"/>
    <n v="70.400000000000006"/>
    <n v="3"/>
    <n v="1572.76"/>
    <x v="0"/>
    <s v="Low Risk"/>
    <s v="45-54"/>
    <d v="1902-11-13T00:00:00"/>
    <x v="1"/>
    <x v="1"/>
    <s v="High Value"/>
    <x v="1"/>
    <s v="Check Data"/>
  </r>
  <r>
    <s v="CUST_7996"/>
    <n v="57"/>
    <s v="Male"/>
    <x v="5"/>
    <n v="360.12"/>
    <n v="16"/>
    <n v="341"/>
    <n v="0"/>
    <s v="Sports"/>
    <n v="11.4"/>
    <d v="2023-05-14T00:00:00"/>
    <n v="41"/>
    <n v="0.43"/>
    <n v="360.12"/>
    <n v="11.4"/>
    <n v="1"/>
    <n v="5761.92"/>
    <x v="0"/>
    <s v="Medium Risk"/>
    <s v="55+"/>
    <d v="1903-04-15T00:00:00"/>
    <x v="0"/>
    <x v="1"/>
    <s v="High Value"/>
    <x v="1"/>
    <s v="Check Data"/>
  </r>
  <r>
    <s v="CUST_5673"/>
    <n v="75"/>
    <s v="Male"/>
    <x v="4"/>
    <n v="81.900000000000006"/>
    <n v="9"/>
    <n v="320"/>
    <n v="0"/>
    <s v="Sports"/>
    <n v="33.799999999999997"/>
    <d v="2024-03-23T00:00:00"/>
    <n v="83"/>
    <n v="0.36"/>
    <n v="81.900000000000006"/>
    <n v="33.799999999999997"/>
    <n v="2"/>
    <n v="737.1"/>
    <x v="0"/>
    <s v="Medium Risk"/>
    <s v="55+"/>
    <d v="1902-06-05T00:00:00"/>
    <x v="2"/>
    <x v="1"/>
    <s v="Low Value"/>
    <x v="0"/>
    <s v="Check Data"/>
  </r>
  <r>
    <s v="CUST_5530"/>
    <n v="28"/>
    <s v="Male"/>
    <x v="2"/>
    <n v="38.64"/>
    <n v="9"/>
    <n v="315"/>
    <n v="0"/>
    <s v="Beauty"/>
    <n v="68.400000000000006"/>
    <d v="2021-08-05T00:00:00"/>
    <n v="72"/>
    <n v="0.34"/>
    <n v="38.64"/>
    <n v="68.400000000000006"/>
    <n v="2"/>
    <n v="347.76"/>
    <x v="0"/>
    <s v="Medium Risk"/>
    <s v="25-34"/>
    <d v="1905-01-21T00:00:00"/>
    <x v="2"/>
    <x v="1"/>
    <s v="Low Value"/>
    <x v="0"/>
    <s v="Check Data"/>
  </r>
  <r>
    <s v="CUST_7881"/>
    <n v="38"/>
    <s v="Other"/>
    <x v="3"/>
    <n v="30.32"/>
    <n v="14"/>
    <n v="135"/>
    <n v="0"/>
    <s v="Fashion"/>
    <n v="56"/>
    <d v="2023-03-04T00:00:00"/>
    <n v="6"/>
    <n v="0.02"/>
    <n v="30.32"/>
    <n v="56"/>
    <n v="2"/>
    <n v="424.48"/>
    <x v="0"/>
    <s v="Low Risk"/>
    <s v="35-44"/>
    <d v="1903-06-25T00:00:00"/>
    <x v="1"/>
    <x v="1"/>
    <s v="Low Value"/>
    <x v="0"/>
    <s v="Check Data"/>
  </r>
  <r>
    <s v="CUST_7949"/>
    <n v="38"/>
    <s v="Male"/>
    <x v="1"/>
    <n v="47.63"/>
    <n v="10"/>
    <n v="74"/>
    <n v="0"/>
    <s v="Home"/>
    <n v="67.8"/>
    <d v="2022-12-20T00:00:00"/>
    <n v="83"/>
    <n v="0.54"/>
    <n v="47.63"/>
    <n v="67.8"/>
    <n v="3"/>
    <n v="476.3"/>
    <x v="1"/>
    <s v="High Risk"/>
    <s v="35-44"/>
    <d v="1903-09-07T00:00:00"/>
    <x v="2"/>
    <x v="1"/>
    <s v="Low Value"/>
    <x v="2"/>
    <s v="Check Data"/>
  </r>
  <r>
    <s v="CUST_7241"/>
    <n v="35"/>
    <s v="Male"/>
    <x v="9"/>
    <n v="17.27"/>
    <n v="4"/>
    <n v="68"/>
    <n v="0"/>
    <s v="Sports"/>
    <n v="96.3"/>
    <d v="2023-08-22T00:00:00"/>
    <n v="87"/>
    <n v="0.21"/>
    <n v="17.27"/>
    <n v="96.3"/>
    <n v="2"/>
    <n v="69.08"/>
    <x v="1"/>
    <s v="Medium Risk"/>
    <s v="35-44"/>
    <d v="1903-01-05T00:00:00"/>
    <x v="2"/>
    <x v="1"/>
    <s v="Low Value"/>
    <x v="0"/>
    <s v="Check Data"/>
  </r>
  <r>
    <s v="CUST_9017"/>
    <n v="72"/>
    <s v="Male"/>
    <x v="6"/>
    <n v="259.27999999999997"/>
    <n v="14"/>
    <n v="300"/>
    <n v="0"/>
    <s v="Beauty"/>
    <n v="97"/>
    <d v="2024-02-26T00:00:00"/>
    <n v="66"/>
    <n v="0.39"/>
    <n v="259.27999999999997"/>
    <n v="97"/>
    <n v="3"/>
    <n v="3629.9199999999996"/>
    <x v="0"/>
    <s v="Medium Risk"/>
    <s v="55+"/>
    <d v="1902-07-01T00:00:00"/>
    <x v="0"/>
    <x v="1"/>
    <s v="High Value"/>
    <x v="1"/>
    <s v="Check Data"/>
  </r>
  <r>
    <s v="CUST_7941"/>
    <n v="46"/>
    <s v="Female"/>
    <x v="8"/>
    <n v="384.14"/>
    <n v="6"/>
    <n v="48"/>
    <n v="0"/>
    <s v="Beauty"/>
    <n v="91.5"/>
    <d v="2024-05-11T00:00:00"/>
    <n v="61"/>
    <n v="0.31"/>
    <n v="384.14"/>
    <n v="91.5"/>
    <n v="2"/>
    <n v="2304.84"/>
    <x v="1"/>
    <s v="Medium Risk"/>
    <s v="45-54"/>
    <d v="1902-04-17T00:00:00"/>
    <x v="0"/>
    <x v="1"/>
    <s v="High Value"/>
    <x v="1"/>
    <s v="Check Data"/>
  </r>
  <r>
    <s v="CUST_8002"/>
    <n v="41"/>
    <s v="Female"/>
    <x v="8"/>
    <m/>
    <n v="19"/>
    <n v="201"/>
    <n v="0"/>
    <s v="Electronics"/>
    <m/>
    <d v="2023-03-23T00:00:00"/>
    <n v="67"/>
    <n v="0.43"/>
    <n v="250"/>
    <n v="250"/>
    <n v="3"/>
    <n v="4750"/>
    <x v="0"/>
    <s v="Medium Risk"/>
    <s v="35-44"/>
    <d v="1903-06-06T00:00:00"/>
    <x v="0"/>
    <x v="1"/>
    <s v="High Value"/>
    <x v="1"/>
    <s v="Check Data"/>
  </r>
  <r>
    <s v="CUST_2331"/>
    <n v="27"/>
    <s v="Male"/>
    <x v="5"/>
    <n v="145.47999999999999"/>
    <n v="15"/>
    <n v="61"/>
    <n v="0"/>
    <s v="Beauty"/>
    <n v="34.1"/>
    <d v="2023-07-09T00:00:00"/>
    <n v="66"/>
    <n v="0.21"/>
    <n v="145.47999999999999"/>
    <n v="34.1"/>
    <n v="1"/>
    <n v="2182.1999999999998"/>
    <x v="1"/>
    <s v="Medium Risk"/>
    <s v="25-34"/>
    <d v="1903-02-18T00:00:00"/>
    <x v="0"/>
    <x v="1"/>
    <s v="High Value"/>
    <x v="1"/>
    <s v="Check Data"/>
  </r>
  <r>
    <s v="CUST_5261"/>
    <n v="62"/>
    <s v="Male"/>
    <x v="7"/>
    <n v="141.38999999999999"/>
    <n v="12"/>
    <n v="166"/>
    <n v="0"/>
    <s v="Electronics"/>
    <n v="28"/>
    <d v="2024-01-29T00:00:00"/>
    <n v="77"/>
    <n v="0.31"/>
    <n v="141.38999999999999"/>
    <n v="28"/>
    <n v="1"/>
    <n v="1696.6799999999998"/>
    <x v="0"/>
    <s v="Medium Risk"/>
    <s v="55+"/>
    <d v="1902-07-29T00:00:00"/>
    <x v="2"/>
    <x v="1"/>
    <s v="High Value"/>
    <x v="1"/>
    <s v="Check Data"/>
  </r>
  <r>
    <s v="CUST_8648"/>
    <n v="34"/>
    <s v="Male"/>
    <x v="9"/>
    <n v="112.97"/>
    <n v="11"/>
    <n v="204"/>
    <n v="0"/>
    <s v="Electronics"/>
    <n v="57.6"/>
    <d v="2021-10-25T00:00:00"/>
    <n v="96"/>
    <n v="0.28999999999999998"/>
    <n v="112.97"/>
    <n v="57.6"/>
    <n v="1"/>
    <n v="1242.67"/>
    <x v="0"/>
    <s v="Medium Risk"/>
    <s v="25-34"/>
    <d v="1904-11-01T00:00:00"/>
    <x v="2"/>
    <x v="1"/>
    <s v="Low Value"/>
    <x v="0"/>
    <s v="Check Data"/>
  </r>
  <r>
    <s v="CUST_6115"/>
    <n v="35"/>
    <s v="Male"/>
    <x v="6"/>
    <n v="45.74"/>
    <n v="12"/>
    <n v="148"/>
    <n v="0"/>
    <s v="Sports"/>
    <n v="45.4"/>
    <d v="2024-11-07T00:00:00"/>
    <n v="43"/>
    <n v="0.17"/>
    <n v="45.74"/>
    <n v="45.4"/>
    <n v="1"/>
    <n v="548.88"/>
    <x v="0"/>
    <s v="Low Risk"/>
    <s v="35-44"/>
    <d v="1901-10-19T00:00:00"/>
    <x v="0"/>
    <x v="1"/>
    <s v="Low Value"/>
    <x v="0"/>
    <s v="Check Data"/>
  </r>
  <r>
    <s v="CUST_5637"/>
    <n v="59"/>
    <s v="Male"/>
    <x v="8"/>
    <n v="112.57"/>
    <n v="11"/>
    <n v="120"/>
    <n v="0"/>
    <s v="Fashion"/>
    <n v="99.5"/>
    <d v="2020-10-03T00:00:00"/>
    <n v="25"/>
    <n v="0.51"/>
    <n v="112.57"/>
    <n v="99.5"/>
    <n v="2"/>
    <n v="1238.27"/>
    <x v="0"/>
    <s v="High Risk"/>
    <s v="55+"/>
    <d v="1905-11-23T00:00:00"/>
    <x v="1"/>
    <x v="1"/>
    <s v="Low Value"/>
    <x v="2"/>
    <s v="Check Data"/>
  </r>
  <r>
    <s v="CUST_5854"/>
    <n v="65"/>
    <s v="Male"/>
    <x v="8"/>
    <n v="112.4"/>
    <n v="8"/>
    <n v="308"/>
    <n v="0"/>
    <s v="Fashion"/>
    <n v="53.6"/>
    <d v="2024-02-08T00:00:00"/>
    <n v="62"/>
    <n v="0.65"/>
    <n v="112.4"/>
    <n v="53.6"/>
    <n v="1"/>
    <n v="899.2"/>
    <x v="0"/>
    <s v="High Risk"/>
    <s v="55+"/>
    <d v="1902-07-19T00:00:00"/>
    <x v="0"/>
    <x v="1"/>
    <s v="Low Value"/>
    <x v="2"/>
    <s v="Check Data"/>
  </r>
  <r>
    <s v="CUST_4177"/>
    <n v="37"/>
    <s v="Male"/>
    <x v="4"/>
    <n v="65.72"/>
    <n v="13"/>
    <n v="96"/>
    <n v="0"/>
    <s v="Beauty"/>
    <n v="32.9"/>
    <d v="2021-01-13T00:00:00"/>
    <n v="13"/>
    <n v="0.12"/>
    <n v="65.72"/>
    <n v="32.9"/>
    <n v="3"/>
    <n v="854.36"/>
    <x v="0"/>
    <s v="Low Risk"/>
    <s v="35-44"/>
    <d v="1905-08-13T00:00:00"/>
    <x v="1"/>
    <x v="1"/>
    <s v="Low Value"/>
    <x v="0"/>
    <s v="Check Data"/>
  </r>
  <r>
    <s v="CUST_8730"/>
    <n v="54"/>
    <s v="Female"/>
    <x v="2"/>
    <n v="138.21"/>
    <n v="10"/>
    <n v="52"/>
    <n v="0"/>
    <s v="Home"/>
    <n v="63.6"/>
    <d v="2023-06-06T00:00:00"/>
    <n v="94"/>
    <n v="0.34"/>
    <n v="138.21"/>
    <n v="63.6"/>
    <n v="2"/>
    <n v="1382.1000000000001"/>
    <x v="1"/>
    <s v="Medium Risk"/>
    <s v="45-54"/>
    <d v="1903-03-23T00:00:00"/>
    <x v="2"/>
    <x v="1"/>
    <s v="Low Value"/>
    <x v="0"/>
    <s v="Check Data"/>
  </r>
  <r>
    <s v="CUST_3180"/>
    <n v="62"/>
    <s v="Male"/>
    <x v="0"/>
    <n v="66.95"/>
    <n v="9"/>
    <n v="8"/>
    <n v="0"/>
    <s v="Home"/>
    <n v="4.4000000000000004"/>
    <d v="2025-06-15T00:00:00"/>
    <n v="83"/>
    <n v="0.22"/>
    <n v="66.95"/>
    <n v="4.4000000000000004"/>
    <n v="1"/>
    <n v="602.55000000000007"/>
    <x v="2"/>
    <s v="Medium Risk"/>
    <s v="55+"/>
    <d v="1901-03-13T00:00:00"/>
    <x v="2"/>
    <x v="1"/>
    <s v="Low Value"/>
    <x v="0"/>
    <s v="Check Data"/>
  </r>
  <r>
    <s v="CUST_5892"/>
    <n v="35"/>
    <s v="Other"/>
    <x v="9"/>
    <n v="173.33"/>
    <n v="6"/>
    <n v="330"/>
    <n v="0"/>
    <s v="Electronics"/>
    <n v="11.1"/>
    <d v="2021-09-20T00:00:00"/>
    <n v="24"/>
    <n v="0.23"/>
    <n v="173.33"/>
    <n v="11.1"/>
    <n v="1"/>
    <n v="1039.98"/>
    <x v="0"/>
    <s v="Medium Risk"/>
    <s v="35-44"/>
    <d v="1904-12-06T00:00:00"/>
    <x v="1"/>
    <x v="1"/>
    <s v="Low Value"/>
    <x v="0"/>
    <s v="Check Data"/>
  </r>
  <r>
    <s v="CUST_8043"/>
    <n v="34"/>
    <s v="Other"/>
    <x v="0"/>
    <n v="114.6"/>
    <n v="10"/>
    <n v="250"/>
    <n v="0"/>
    <s v="Beauty"/>
    <n v="66.400000000000006"/>
    <d v="2022-03-23T00:00:00"/>
    <n v="97"/>
    <n v="0.28999999999999998"/>
    <n v="114.6"/>
    <n v="66.400000000000006"/>
    <n v="1"/>
    <n v="1146"/>
    <x v="0"/>
    <s v="Medium Risk"/>
    <s v="25-34"/>
    <d v="1904-06-05T00:00:00"/>
    <x v="2"/>
    <x v="1"/>
    <s v="Low Value"/>
    <x v="0"/>
    <s v="Check Data"/>
  </r>
  <r>
    <s v="CUST_1137"/>
    <n v="26"/>
    <s v="Female"/>
    <x v="1"/>
    <n v="138.83000000000001"/>
    <n v="11"/>
    <n v="359"/>
    <n v="0"/>
    <s v="Beauty"/>
    <n v="12.3"/>
    <d v="2022-06-05T00:00:00"/>
    <n v="59"/>
    <n v="0.12"/>
    <n v="138.83000000000001"/>
    <n v="12.3"/>
    <n v="1"/>
    <n v="1527.13"/>
    <x v="0"/>
    <s v="Low Risk"/>
    <s v="25-34"/>
    <d v="1904-03-23T00:00:00"/>
    <x v="0"/>
    <x v="1"/>
    <s v="High Value"/>
    <x v="1"/>
    <s v="Check Data"/>
  </r>
  <r>
    <s v="CUST_7327"/>
    <n v="31"/>
    <s v="Male"/>
    <x v="7"/>
    <n v="68.98"/>
    <n v="12"/>
    <n v="348"/>
    <n v="0"/>
    <s v="Fashion"/>
    <n v="75.5"/>
    <d v="2021-10-12T00:00:00"/>
    <n v="77"/>
    <n v="0.55000000000000004"/>
    <n v="68.98"/>
    <n v="75.5"/>
    <n v="2"/>
    <n v="827.76"/>
    <x v="0"/>
    <s v="High Risk"/>
    <s v="25-34"/>
    <d v="1904-11-14T00:00:00"/>
    <x v="2"/>
    <x v="1"/>
    <s v="Low Value"/>
    <x v="2"/>
    <s v="Check Data"/>
  </r>
  <r>
    <s v="CUST_4472"/>
    <n v="66"/>
    <s v="Male"/>
    <x v="2"/>
    <n v="188.68"/>
    <n v="9"/>
    <n v="123"/>
    <n v="0"/>
    <s v="Home"/>
    <n v="6.2"/>
    <d v="2022-10-19T00:00:00"/>
    <n v="95"/>
    <n v="7.0000000000000007E-2"/>
    <n v="188.68"/>
    <n v="6.2"/>
    <n v="1"/>
    <n v="1698.1200000000001"/>
    <x v="0"/>
    <s v="Low Risk"/>
    <s v="55+"/>
    <d v="1903-11-08T00:00:00"/>
    <x v="2"/>
    <x v="1"/>
    <s v="High Value"/>
    <x v="1"/>
    <s v="Check Data"/>
  </r>
  <r>
    <s v="CUST_6449"/>
    <n v="46"/>
    <s v="Male"/>
    <x v="1"/>
    <n v="65.7"/>
    <n v="11"/>
    <n v="121"/>
    <n v="1"/>
    <s v="Sports"/>
    <n v="59.4"/>
    <d v="2021-04-26T00:00:00"/>
    <n v="38"/>
    <n v="0.44"/>
    <n v="65.7"/>
    <n v="59.4"/>
    <n v="1"/>
    <n v="722.7"/>
    <x v="0"/>
    <s v="Medium Risk"/>
    <s v="45-54"/>
    <d v="1905-05-02T00:00:00"/>
    <x v="1"/>
    <x v="0"/>
    <s v="Low Value"/>
    <x v="0"/>
    <s v="Check Data"/>
  </r>
  <r>
    <s v="CUST_3832"/>
    <n v="48"/>
    <s v="Female"/>
    <x v="3"/>
    <n v="132.26"/>
    <n v="8"/>
    <n v="198"/>
    <n v="0"/>
    <s v="Beauty"/>
    <n v="67.8"/>
    <d v="2021-12-16T00:00:00"/>
    <n v="8"/>
    <n v="0.26"/>
    <n v="132.26"/>
    <n v="67.8"/>
    <n v="3"/>
    <n v="1058.08"/>
    <x v="0"/>
    <s v="Medium Risk"/>
    <s v="45-54"/>
    <d v="1904-09-10T00:00:00"/>
    <x v="1"/>
    <x v="1"/>
    <s v="Low Value"/>
    <x v="0"/>
    <s v="Check Data"/>
  </r>
  <r>
    <s v="CUST_4579"/>
    <n v="21"/>
    <s v="Female"/>
    <x v="6"/>
    <n v="49.71"/>
    <n v="11"/>
    <n v="316"/>
    <n v="0"/>
    <s v="Beauty"/>
    <n v="78"/>
    <d v="2024-04-26T00:00:00"/>
    <n v="58"/>
    <n v="0.77"/>
    <n v="49.71"/>
    <n v="78"/>
    <n v="1"/>
    <n v="546.81000000000006"/>
    <x v="0"/>
    <s v="High Risk"/>
    <s v="Under 25"/>
    <d v="1902-05-02T00:00:00"/>
    <x v="0"/>
    <x v="1"/>
    <s v="Low Value"/>
    <x v="2"/>
    <s v="Check Data"/>
  </r>
  <r>
    <s v="CUST_6971"/>
    <n v="35"/>
    <s v="Female"/>
    <x v="0"/>
    <n v="158.21"/>
    <n v="12"/>
    <n v="94"/>
    <n v="0"/>
    <s v="Fashion"/>
    <n v="88.6"/>
    <d v="2021-01-03T00:00:00"/>
    <n v="30"/>
    <n v="0.18"/>
    <n v="158.21"/>
    <n v="88.6"/>
    <n v="1"/>
    <n v="1898.52"/>
    <x v="0"/>
    <s v="Low Risk"/>
    <s v="35-44"/>
    <d v="1905-08-23T00:00:00"/>
    <x v="1"/>
    <x v="1"/>
    <s v="High Value"/>
    <x v="1"/>
    <s v="Check Data"/>
  </r>
  <r>
    <s v="CUST_5164"/>
    <n v="76"/>
    <s v="Other"/>
    <x v="5"/>
    <n v="48.53"/>
    <n v="9"/>
    <n v="29"/>
    <n v="0"/>
    <s v="Sports"/>
    <n v="31.2"/>
    <d v="2021-07-20T00:00:00"/>
    <n v="19"/>
    <n v="0.08"/>
    <n v="48.53"/>
    <n v="31.2"/>
    <n v="2"/>
    <n v="436.77"/>
    <x v="2"/>
    <s v="Low Risk"/>
    <s v="55+"/>
    <d v="1905-02-06T00:00:00"/>
    <x v="1"/>
    <x v="1"/>
    <s v="Low Value"/>
    <x v="0"/>
    <s v="Check Data"/>
  </r>
  <r>
    <s v="CUST_8941"/>
    <n v="37"/>
    <s v="Male"/>
    <x v="3"/>
    <n v="279.57"/>
    <n v="10"/>
    <n v="91"/>
    <n v="0"/>
    <s v="Sports"/>
    <n v="71.900000000000006"/>
    <d v="2024-01-16T00:00:00"/>
    <n v="96"/>
    <n v="0.25"/>
    <n v="279.57"/>
    <n v="71.900000000000006"/>
    <n v="1"/>
    <n v="2795.7"/>
    <x v="0"/>
    <s v="Medium Risk"/>
    <s v="35-44"/>
    <d v="1902-08-11T00:00:00"/>
    <x v="2"/>
    <x v="1"/>
    <s v="High Value"/>
    <x v="1"/>
    <s v="Check Data"/>
  </r>
  <r>
    <s v="CUST_6569"/>
    <n v="73"/>
    <s v="Female"/>
    <x v="9"/>
    <n v="188.31"/>
    <n v="7"/>
    <n v="83"/>
    <n v="0"/>
    <s v="Sports"/>
    <n v="8.1"/>
    <d v="2023-05-08T00:00:00"/>
    <n v="30"/>
    <n v="0.45"/>
    <n v="188.31"/>
    <n v="8.1"/>
    <n v="2"/>
    <n v="1318.17"/>
    <x v="1"/>
    <s v="Medium Risk"/>
    <s v="55+"/>
    <d v="1903-04-21T00:00:00"/>
    <x v="1"/>
    <x v="1"/>
    <s v="Low Value"/>
    <x v="0"/>
    <s v="Check Data"/>
  </r>
  <r>
    <s v="CUST_5300"/>
    <n v="73"/>
    <s v="Male"/>
    <x v="6"/>
    <n v="70.959999999999994"/>
    <n v="9"/>
    <n v="14"/>
    <n v="0"/>
    <s v="Sports"/>
    <n v="83"/>
    <d v="2022-07-28T00:00:00"/>
    <n v="55"/>
    <n v="0.16"/>
    <n v="70.959999999999994"/>
    <n v="83"/>
    <n v="1"/>
    <n v="638.64"/>
    <x v="2"/>
    <s v="Low Risk"/>
    <s v="55+"/>
    <d v="1904-01-30T00:00:00"/>
    <x v="0"/>
    <x v="1"/>
    <s v="Low Value"/>
    <x v="0"/>
    <s v="Check Data"/>
  </r>
  <r>
    <s v="CUST_7269"/>
    <n v="64"/>
    <s v="Male"/>
    <x v="8"/>
    <n v="93.07"/>
    <n v="15"/>
    <n v="142"/>
    <n v="0"/>
    <s v="Home"/>
    <n v="89"/>
    <d v="2020-08-31T00:00:00"/>
    <n v="46"/>
    <n v="0.24"/>
    <n v="93.07"/>
    <n v="89"/>
    <n v="1"/>
    <n v="1396.05"/>
    <x v="0"/>
    <s v="Medium Risk"/>
    <s v="55+"/>
    <d v="1905-12-26T00:00:00"/>
    <x v="0"/>
    <x v="1"/>
    <s v="Low Value"/>
    <x v="0"/>
    <s v="Check Data"/>
  </r>
  <r>
    <s v="CUST_4818"/>
    <n v="60"/>
    <s v="Male"/>
    <x v="0"/>
    <n v="53.73"/>
    <n v="9"/>
    <n v="308"/>
    <n v="0"/>
    <s v="Electronics"/>
    <n v="74.900000000000006"/>
    <d v="2021-11-13T00:00:00"/>
    <n v="38"/>
    <n v="0.45"/>
    <n v="53.73"/>
    <n v="74.900000000000006"/>
    <n v="1"/>
    <n v="483.57"/>
    <x v="0"/>
    <s v="Medium Risk"/>
    <s v="55+"/>
    <d v="1904-10-13T00:00:00"/>
    <x v="1"/>
    <x v="1"/>
    <s v="Low Value"/>
    <x v="0"/>
    <s v="Check Data"/>
  </r>
  <r>
    <s v="CUST_2906"/>
    <n v="61"/>
    <s v="Male"/>
    <x v="2"/>
    <n v="55.52"/>
    <n v="10"/>
    <n v="208"/>
    <n v="0"/>
    <s v="Sports"/>
    <n v="28.1"/>
    <d v="2025-02-09T00:00:00"/>
    <n v="17"/>
    <n v="0.14000000000000001"/>
    <n v="55.52"/>
    <n v="28.1"/>
    <n v="2"/>
    <n v="555.20000000000005"/>
    <x v="0"/>
    <s v="Low Risk"/>
    <s v="55+"/>
    <d v="1901-07-17T00:00:00"/>
    <x v="1"/>
    <x v="1"/>
    <s v="Low Value"/>
    <x v="0"/>
    <s v="Check Data"/>
  </r>
  <r>
    <s v="CUST_7254"/>
    <n v="26"/>
    <s v="Female"/>
    <x v="2"/>
    <n v="96.77"/>
    <n v="10"/>
    <n v="22"/>
    <n v="0"/>
    <s v="Electronics"/>
    <n v="6.2"/>
    <d v="2023-04-29T00:00:00"/>
    <n v="98"/>
    <n v="7.0000000000000007E-2"/>
    <n v="96.77"/>
    <n v="6.2"/>
    <n v="1"/>
    <n v="967.69999999999993"/>
    <x v="2"/>
    <s v="Low Risk"/>
    <s v="25-34"/>
    <d v="1903-04-30T00:00:00"/>
    <x v="2"/>
    <x v="1"/>
    <s v="Low Value"/>
    <x v="0"/>
    <s v="Check Data"/>
  </r>
  <r>
    <s v="CUST_1760"/>
    <n v="30"/>
    <s v="Male"/>
    <x v="3"/>
    <n v="91.39"/>
    <n v="13"/>
    <n v="325"/>
    <n v="0"/>
    <s v="Electronics"/>
    <n v="42.2"/>
    <d v="2023-08-03T00:00:00"/>
    <n v="80"/>
    <n v="0.56999999999999995"/>
    <n v="91.39"/>
    <n v="42.2"/>
    <n v="1"/>
    <n v="1188.07"/>
    <x v="0"/>
    <s v="High Risk"/>
    <s v="25-34"/>
    <d v="1903-01-24T00:00:00"/>
    <x v="2"/>
    <x v="1"/>
    <s v="Low Value"/>
    <x v="2"/>
    <s v="Check Data"/>
  </r>
  <r>
    <s v="CUST_8830"/>
    <n v="32"/>
    <s v="Female"/>
    <x v="3"/>
    <n v="165.52"/>
    <n v="11"/>
    <n v="364"/>
    <n v="0"/>
    <s v="Fashion"/>
    <n v="27.1"/>
    <d v="2022-04-01T00:00:00"/>
    <n v="59"/>
    <n v="0.37"/>
    <n v="165.52"/>
    <n v="27.1"/>
    <n v="1"/>
    <n v="1820.72"/>
    <x v="0"/>
    <s v="Medium Risk"/>
    <s v="25-34"/>
    <d v="1904-05-27T00:00:00"/>
    <x v="0"/>
    <x v="1"/>
    <s v="High Value"/>
    <x v="1"/>
    <s v="Check Data"/>
  </r>
  <r>
    <s v="CUST_8350"/>
    <n v="44"/>
    <s v="Female"/>
    <x v="7"/>
    <n v="42.12"/>
    <n v="8"/>
    <n v="143"/>
    <n v="0"/>
    <s v="Sports"/>
    <n v="53"/>
    <d v="2023-11-25T00:00:00"/>
    <n v="37"/>
    <n v="0.28000000000000003"/>
    <n v="42.12"/>
    <n v="53"/>
    <n v="1"/>
    <n v="336.96"/>
    <x v="0"/>
    <s v="Medium Risk"/>
    <s v="35-44"/>
    <d v="1902-10-02T00:00:00"/>
    <x v="1"/>
    <x v="1"/>
    <s v="Low Value"/>
    <x v="0"/>
    <s v="Check Data"/>
  </r>
  <r>
    <s v="CUST_7238"/>
    <n v="32"/>
    <s v="Female"/>
    <x v="8"/>
    <n v="36.01"/>
    <n v="12"/>
    <n v="86"/>
    <n v="0"/>
    <s v="Home"/>
    <n v="39.4"/>
    <d v="2022-01-14T00:00:00"/>
    <n v="55"/>
    <n v="0.37"/>
    <n v="36.01"/>
    <n v="39.4"/>
    <n v="1"/>
    <n v="432.12"/>
    <x v="1"/>
    <s v="Medium Risk"/>
    <s v="25-34"/>
    <d v="1904-08-12T00:00:00"/>
    <x v="0"/>
    <x v="1"/>
    <s v="Low Value"/>
    <x v="0"/>
    <s v="Check Data"/>
  </r>
  <r>
    <s v="CUST_7090"/>
    <n v="45"/>
    <s v="Male"/>
    <x v="4"/>
    <n v="80.650000000000006"/>
    <n v="9"/>
    <n v="192"/>
    <n v="0"/>
    <s v="Fashion"/>
    <n v="13.6"/>
    <d v="2024-02-06T00:00:00"/>
    <n v="6"/>
    <n v="0.21"/>
    <n v="80.650000000000006"/>
    <n v="13.6"/>
    <n v="2"/>
    <n v="725.85"/>
    <x v="0"/>
    <s v="Medium Risk"/>
    <s v="45-54"/>
    <d v="1902-07-21T00:00:00"/>
    <x v="1"/>
    <x v="1"/>
    <s v="Low Value"/>
    <x v="0"/>
    <s v="Check Data"/>
  </r>
  <r>
    <s v="CUST_7031"/>
    <n v="54"/>
    <s v="Female"/>
    <x v="0"/>
    <n v="101.74"/>
    <n v="9"/>
    <n v="172"/>
    <n v="0"/>
    <s v="Fashion"/>
    <n v="83.7"/>
    <d v="2024-08-27T00:00:00"/>
    <n v="66"/>
    <n v="0.34"/>
    <n v="101.74"/>
    <n v="83.7"/>
    <n v="2"/>
    <n v="915.66"/>
    <x v="0"/>
    <s v="Medium Risk"/>
    <s v="45-54"/>
    <d v="1901-12-30T00:00:00"/>
    <x v="0"/>
    <x v="1"/>
    <s v="Low Value"/>
    <x v="0"/>
    <s v="Check Data"/>
  </r>
  <r>
    <s v="CUST_8687"/>
    <n v="72"/>
    <s v="Female"/>
    <x v="1"/>
    <n v="18.309999999999999"/>
    <n v="10"/>
    <n v="262"/>
    <n v="0"/>
    <s v="Electronics"/>
    <n v="86.5"/>
    <d v="2022-08-05T00:00:00"/>
    <n v="69"/>
    <n v="0.17"/>
    <n v="18.309999999999999"/>
    <n v="86.5"/>
    <n v="1"/>
    <n v="183.1"/>
    <x v="0"/>
    <s v="Low Risk"/>
    <s v="55+"/>
    <d v="1904-01-22T00:00:00"/>
    <x v="0"/>
    <x v="1"/>
    <s v="Low Value"/>
    <x v="0"/>
    <s v="Check Data"/>
  </r>
  <r>
    <s v="CUST_9472"/>
    <n v="36"/>
    <s v="Male"/>
    <x v="9"/>
    <n v="72.62"/>
    <n v="8"/>
    <n v="294"/>
    <n v="0"/>
    <s v="Beauty"/>
    <n v="81.3"/>
    <d v="2024-11-04T00:00:00"/>
    <n v="42"/>
    <n v="0.19"/>
    <n v="72.62"/>
    <n v="81.3"/>
    <n v="2"/>
    <n v="580.96"/>
    <x v="0"/>
    <s v="Low Risk"/>
    <s v="35-44"/>
    <d v="1901-10-22T00:00:00"/>
    <x v="0"/>
    <x v="1"/>
    <s v="Low Value"/>
    <x v="0"/>
    <s v="Check Data"/>
  </r>
  <r>
    <s v="CUST_2887"/>
    <n v="43"/>
    <s v="Male"/>
    <x v="0"/>
    <n v="123.98"/>
    <n v="14"/>
    <n v="359"/>
    <n v="1"/>
    <s v="Home"/>
    <n v="21"/>
    <d v="2023-09-20T00:00:00"/>
    <n v="83"/>
    <n v="0.44"/>
    <n v="123.98"/>
    <n v="21"/>
    <n v="2"/>
    <n v="1735.72"/>
    <x v="0"/>
    <s v="Medium Risk"/>
    <s v="35-44"/>
    <d v="1902-12-07T00:00:00"/>
    <x v="2"/>
    <x v="0"/>
    <s v="High Value"/>
    <x v="1"/>
    <s v="Check Data"/>
  </r>
  <r>
    <s v="CUST_4266"/>
    <n v="69"/>
    <s v="Female"/>
    <x v="0"/>
    <m/>
    <n v="10"/>
    <n v="49"/>
    <n v="0"/>
    <s v="Sports"/>
    <n v="42.8"/>
    <d v="2021-01-23T00:00:00"/>
    <n v="65"/>
    <n v="0.51"/>
    <n v="250"/>
    <n v="42.8"/>
    <n v="1"/>
    <n v="2500"/>
    <x v="1"/>
    <s v="High Risk"/>
    <s v="55+"/>
    <d v="1905-08-03T00:00:00"/>
    <x v="0"/>
    <x v="1"/>
    <s v="High Value"/>
    <x v="3"/>
    <s v="Check Data"/>
  </r>
  <r>
    <s v="CUST_1666"/>
    <n v="43"/>
    <s v="Female"/>
    <x v="8"/>
    <n v="33.44"/>
    <n v="8"/>
    <n v="47"/>
    <n v="0"/>
    <s v="Sports"/>
    <n v="17.100000000000001"/>
    <d v="2024-07-23T00:00:00"/>
    <n v="89"/>
    <n v="0.48"/>
    <n v="33.44"/>
    <n v="17.100000000000001"/>
    <n v="1"/>
    <n v="267.52"/>
    <x v="1"/>
    <s v="Medium Risk"/>
    <s v="35-44"/>
    <d v="1902-02-03T00:00:00"/>
    <x v="2"/>
    <x v="1"/>
    <s v="Low Value"/>
    <x v="0"/>
    <s v="Check Data"/>
  </r>
  <r>
    <s v="CUST_5188"/>
    <n v="42"/>
    <s v="Female"/>
    <x v="0"/>
    <n v="174.22"/>
    <n v="10"/>
    <n v="48"/>
    <n v="0"/>
    <s v="Home"/>
    <n v="66.5"/>
    <d v="2022-08-01T00:00:00"/>
    <n v="80"/>
    <n v="0.42"/>
    <n v="174.22"/>
    <n v="66.5"/>
    <n v="2"/>
    <n v="1742.2"/>
    <x v="1"/>
    <s v="Medium Risk"/>
    <s v="35-44"/>
    <d v="1904-01-26T00:00:00"/>
    <x v="2"/>
    <x v="1"/>
    <s v="High Value"/>
    <x v="1"/>
    <s v="Check Data"/>
  </r>
  <r>
    <s v="CUST_1671"/>
    <n v="43"/>
    <s v="Female"/>
    <x v="7"/>
    <n v="45.41"/>
    <n v="11"/>
    <n v="167"/>
    <n v="0"/>
    <s v="Sports"/>
    <n v="80.5"/>
    <d v="2021-08-08T00:00:00"/>
    <n v="94"/>
    <n v="0.22"/>
    <n v="45.41"/>
    <n v="80.5"/>
    <n v="3"/>
    <n v="499.51"/>
    <x v="0"/>
    <s v="Medium Risk"/>
    <s v="35-44"/>
    <d v="1905-01-18T00:00:00"/>
    <x v="2"/>
    <x v="1"/>
    <s v="Low Value"/>
    <x v="0"/>
    <s v="Check Data"/>
  </r>
  <r>
    <s v="CUST_7777"/>
    <n v="43"/>
    <s v="Female"/>
    <x v="0"/>
    <n v="108.13"/>
    <n v="11"/>
    <n v="166"/>
    <n v="0"/>
    <s v="Beauty"/>
    <n v="58.2"/>
    <d v="2020-10-18T00:00:00"/>
    <n v="94"/>
    <n v="0.24"/>
    <n v="108.13"/>
    <n v="58.2"/>
    <n v="1"/>
    <n v="1189.4299999999998"/>
    <x v="0"/>
    <s v="Medium Risk"/>
    <s v="35-44"/>
    <d v="1905-11-08T00:00:00"/>
    <x v="2"/>
    <x v="1"/>
    <s v="Low Value"/>
    <x v="0"/>
    <s v="Check Data"/>
  </r>
  <r>
    <s v="CUST_8570"/>
    <n v="63"/>
    <s v="Male"/>
    <x v="5"/>
    <n v="95.44"/>
    <n v="4"/>
    <n v="81"/>
    <n v="0"/>
    <s v="Beauty"/>
    <n v="54.6"/>
    <d v="2024-10-13T00:00:00"/>
    <n v="10"/>
    <n v="0.18"/>
    <n v="95.44"/>
    <n v="54.6"/>
    <n v="2"/>
    <n v="381.76"/>
    <x v="1"/>
    <s v="Low Risk"/>
    <s v="55+"/>
    <d v="1901-11-13T00:00:00"/>
    <x v="1"/>
    <x v="1"/>
    <s v="Low Value"/>
    <x v="0"/>
    <s v="Check Data"/>
  </r>
  <r>
    <s v="CUST_8956"/>
    <n v="45"/>
    <s v="Male"/>
    <x v="5"/>
    <n v="77.349999999999994"/>
    <n v="5"/>
    <n v="62"/>
    <n v="0"/>
    <s v="Sports"/>
    <n v="71.5"/>
    <d v="2022-04-22T00:00:00"/>
    <n v="40"/>
    <n v="0.48"/>
    <n v="77.349999999999994"/>
    <n v="71.5"/>
    <n v="1"/>
    <n v="386.75"/>
    <x v="1"/>
    <s v="Medium Risk"/>
    <s v="45-54"/>
    <d v="1904-05-06T00:00:00"/>
    <x v="0"/>
    <x v="1"/>
    <s v="Low Value"/>
    <x v="0"/>
    <s v="Check Data"/>
  </r>
  <r>
    <s v="CUST_6124"/>
    <n v="66"/>
    <s v="Male"/>
    <x v="6"/>
    <n v="113.78"/>
    <n v="7"/>
    <n v="227"/>
    <n v="0"/>
    <s v="Fashion"/>
    <n v="11.4"/>
    <d v="2022-10-05T00:00:00"/>
    <n v="52"/>
    <n v="0.61"/>
    <n v="113.78"/>
    <n v="11.4"/>
    <n v="2"/>
    <n v="796.46"/>
    <x v="0"/>
    <s v="High Risk"/>
    <s v="55+"/>
    <d v="1903-11-22T00:00:00"/>
    <x v="0"/>
    <x v="1"/>
    <s v="Low Value"/>
    <x v="2"/>
    <s v="Check Data"/>
  </r>
  <r>
    <s v="CUST_6585"/>
    <n v="35"/>
    <s v="Female"/>
    <x v="9"/>
    <n v="152.93"/>
    <n v="6"/>
    <n v="213"/>
    <n v="0"/>
    <s v="Sports"/>
    <n v="24.8"/>
    <d v="2022-05-12T00:00:00"/>
    <n v="24"/>
    <n v="0.24"/>
    <n v="152.93"/>
    <n v="24.8"/>
    <n v="3"/>
    <n v="917.58"/>
    <x v="0"/>
    <s v="Medium Risk"/>
    <s v="35-44"/>
    <d v="1904-04-16T00:00:00"/>
    <x v="1"/>
    <x v="1"/>
    <s v="Low Value"/>
    <x v="0"/>
    <s v="Check Data"/>
  </r>
  <r>
    <s v="CUST_5777"/>
    <n v="49"/>
    <s v="Female"/>
    <x v="5"/>
    <n v="187.1"/>
    <n v="8"/>
    <n v="129"/>
    <n v="0"/>
    <s v="Sports"/>
    <n v="31.4"/>
    <d v="2025-02-04T00:00:00"/>
    <n v="59"/>
    <n v="0.11"/>
    <n v="187.1"/>
    <n v="31.4"/>
    <n v="2"/>
    <n v="1496.8"/>
    <x v="0"/>
    <s v="Low Risk"/>
    <s v="45-54"/>
    <d v="1901-07-22T00:00:00"/>
    <x v="0"/>
    <x v="1"/>
    <s v="Low Value"/>
    <x v="0"/>
    <s v="Check Data"/>
  </r>
  <r>
    <s v="CUST_4900"/>
    <n v="70"/>
    <s v="Male"/>
    <x v="9"/>
    <n v="161.47"/>
    <n v="9"/>
    <n v="153"/>
    <n v="0"/>
    <s v="Home"/>
    <n v="53.3"/>
    <d v="2021-12-23T00:00:00"/>
    <n v="21"/>
    <n v="0.38"/>
    <n v="161.47"/>
    <n v="53.3"/>
    <n v="1"/>
    <n v="1453.23"/>
    <x v="0"/>
    <s v="Medium Risk"/>
    <s v="55+"/>
    <d v="1904-09-03T00:00:00"/>
    <x v="1"/>
    <x v="1"/>
    <s v="Low Value"/>
    <x v="0"/>
    <s v="Check Data"/>
  </r>
  <r>
    <s v="CUST_7677"/>
    <n v="20"/>
    <s v="Female"/>
    <x v="2"/>
    <m/>
    <n v="5"/>
    <n v="241"/>
    <n v="0"/>
    <s v="Beauty"/>
    <n v="97.6"/>
    <d v="2023-08-13T00:00:00"/>
    <n v="52"/>
    <n v="0.28999999999999998"/>
    <n v="250"/>
    <n v="97.6"/>
    <n v="1"/>
    <n v="1250"/>
    <x v="0"/>
    <s v="Medium Risk"/>
    <s v="Under 25"/>
    <d v="1903-01-14T00:00:00"/>
    <x v="0"/>
    <x v="1"/>
    <s v="Low Value"/>
    <x v="0"/>
    <s v="Check Data"/>
  </r>
  <r>
    <s v="CUST_7981"/>
    <n v="19"/>
    <s v="Male"/>
    <x v="7"/>
    <n v="74.58"/>
    <n v="12"/>
    <n v="95"/>
    <n v="0"/>
    <s v="Fashion"/>
    <n v="86.3"/>
    <d v="2022-03-25T00:00:00"/>
    <n v="79"/>
    <n v="0.21"/>
    <n v="74.58"/>
    <n v="86.3"/>
    <n v="2"/>
    <n v="894.96"/>
    <x v="0"/>
    <s v="Medium Risk"/>
    <s v="Under 25"/>
    <d v="1904-06-03T00:00:00"/>
    <x v="2"/>
    <x v="1"/>
    <s v="Low Value"/>
    <x v="0"/>
    <s v="Check Data"/>
  </r>
  <r>
    <s v="CUST_7376"/>
    <n v="50"/>
    <s v="Male"/>
    <x v="8"/>
    <n v="122.71"/>
    <n v="12"/>
    <n v="231"/>
    <n v="0"/>
    <s v="Home"/>
    <n v="24.7"/>
    <d v="2024-10-19T00:00:00"/>
    <n v="5"/>
    <n v="0.25"/>
    <n v="122.71"/>
    <n v="24.7"/>
    <n v="2"/>
    <n v="1472.52"/>
    <x v="0"/>
    <s v="Medium Risk"/>
    <s v="45-54"/>
    <d v="1901-11-07T00:00:00"/>
    <x v="1"/>
    <x v="1"/>
    <s v="Low Value"/>
    <x v="0"/>
    <s v="Check Data"/>
  </r>
  <r>
    <s v="CUST_1523"/>
    <n v="59"/>
    <s v="Male"/>
    <x v="8"/>
    <n v="25.49"/>
    <n v="6"/>
    <n v="237"/>
    <n v="0"/>
    <s v="Home"/>
    <n v="23.3"/>
    <d v="2022-10-30T00:00:00"/>
    <n v="36"/>
    <n v="0.6"/>
    <n v="25.49"/>
    <n v="23.3"/>
    <n v="1"/>
    <n v="152.94"/>
    <x v="0"/>
    <s v="High Risk"/>
    <s v="55+"/>
    <d v="1903-10-28T00:00:00"/>
    <x v="1"/>
    <x v="1"/>
    <s v="Low Value"/>
    <x v="2"/>
    <s v="Check Data"/>
  </r>
  <r>
    <s v="CUST_3393"/>
    <n v="36"/>
    <s v="Male"/>
    <x v="5"/>
    <n v="82.39"/>
    <n v="6"/>
    <n v="17"/>
    <n v="0"/>
    <s v="Fashion"/>
    <n v="43.6"/>
    <d v="2024-07-03T00:00:00"/>
    <n v="22"/>
    <n v="0.14000000000000001"/>
    <n v="82.39"/>
    <n v="43.6"/>
    <n v="1"/>
    <n v="494.34000000000003"/>
    <x v="2"/>
    <s v="Low Risk"/>
    <s v="35-44"/>
    <d v="1902-02-23T00:00:00"/>
    <x v="1"/>
    <x v="1"/>
    <s v="Low Value"/>
    <x v="0"/>
    <s v="Check Data"/>
  </r>
  <r>
    <s v="CUST_3593"/>
    <n v="34"/>
    <s v="Male"/>
    <x v="7"/>
    <n v="99.45"/>
    <n v="8"/>
    <n v="343"/>
    <n v="0"/>
    <s v="Fashion"/>
    <n v="97.5"/>
    <d v="2021-05-15T00:00:00"/>
    <n v="8"/>
    <n v="0.64"/>
    <n v="99.45"/>
    <n v="97.5"/>
    <n v="1"/>
    <n v="795.6"/>
    <x v="0"/>
    <s v="High Risk"/>
    <s v="25-34"/>
    <d v="1905-04-13T00:00:00"/>
    <x v="1"/>
    <x v="1"/>
    <s v="Low Value"/>
    <x v="2"/>
    <s v="Check Data"/>
  </r>
  <r>
    <s v="CUST_8240"/>
    <n v="61"/>
    <s v="Male"/>
    <x v="2"/>
    <n v="288.36"/>
    <n v="10"/>
    <n v="323"/>
    <n v="0"/>
    <s v="Home"/>
    <n v="15.2"/>
    <d v="2021-03-24T00:00:00"/>
    <n v="95"/>
    <n v="0.52"/>
    <n v="288.36"/>
    <n v="15.2"/>
    <n v="3"/>
    <n v="2883.6000000000004"/>
    <x v="0"/>
    <s v="High Risk"/>
    <s v="55+"/>
    <d v="1905-06-04T00:00:00"/>
    <x v="2"/>
    <x v="1"/>
    <s v="High Value"/>
    <x v="3"/>
    <s v="Check Data"/>
  </r>
  <r>
    <s v="CUST_7937"/>
    <n v="50"/>
    <s v="Male"/>
    <x v="1"/>
    <n v="106.51"/>
    <n v="6"/>
    <n v="245"/>
    <n v="0"/>
    <s v="Sports"/>
    <n v="95.7"/>
    <d v="2020-11-07T00:00:00"/>
    <n v="52"/>
    <n v="0.25"/>
    <n v="106.51"/>
    <n v="95.7"/>
    <n v="1"/>
    <n v="639.06000000000006"/>
    <x v="0"/>
    <s v="Medium Risk"/>
    <s v="45-54"/>
    <d v="1905-10-19T00:00:00"/>
    <x v="0"/>
    <x v="1"/>
    <s v="Low Value"/>
    <x v="0"/>
    <s v="Check Data"/>
  </r>
  <r>
    <s v="CUST_7190"/>
    <n v="29"/>
    <s v="Male"/>
    <x v="7"/>
    <n v="109.63"/>
    <n v="16"/>
    <n v="59"/>
    <n v="0"/>
    <s v="Fashion"/>
    <n v="19"/>
    <d v="2024-06-30T00:00:00"/>
    <n v="1"/>
    <n v="0.06"/>
    <n v="109.63"/>
    <n v="19"/>
    <n v="2"/>
    <n v="1754.08"/>
    <x v="1"/>
    <s v="Low Risk"/>
    <s v="25-34"/>
    <d v="1902-02-26T00:00:00"/>
    <x v="1"/>
    <x v="1"/>
    <s v="High Value"/>
    <x v="1"/>
    <s v="Check Data"/>
  </r>
  <r>
    <s v="CUST_6240"/>
    <n v="66"/>
    <s v="Female"/>
    <x v="6"/>
    <n v="102.33"/>
    <n v="13"/>
    <n v="129"/>
    <n v="0"/>
    <s v="Electronics"/>
    <n v="88.6"/>
    <d v="2023-05-17T00:00:00"/>
    <n v="84"/>
    <n v="0.47"/>
    <n v="102.33"/>
    <n v="88.6"/>
    <n v="1"/>
    <n v="1330.29"/>
    <x v="0"/>
    <s v="Medium Risk"/>
    <s v="55+"/>
    <d v="1903-04-12T00:00:00"/>
    <x v="2"/>
    <x v="1"/>
    <s v="Low Value"/>
    <x v="0"/>
    <s v="Check Data"/>
  </r>
  <r>
    <s v="CUST_7493"/>
    <n v="73"/>
    <s v="Male"/>
    <x v="8"/>
    <n v="121.38"/>
    <n v="10"/>
    <n v="349"/>
    <n v="0"/>
    <s v="Fashion"/>
    <n v="83"/>
    <d v="2023-12-22T00:00:00"/>
    <n v="28"/>
    <n v="0.75"/>
    <n v="121.38"/>
    <n v="83"/>
    <n v="2"/>
    <n v="1213.8"/>
    <x v="0"/>
    <s v="High Risk"/>
    <s v="55+"/>
    <d v="1902-09-05T00:00:00"/>
    <x v="1"/>
    <x v="1"/>
    <s v="Low Value"/>
    <x v="2"/>
    <s v="Check Data"/>
  </r>
  <r>
    <s v="CUST_3878"/>
    <n v="20"/>
    <s v="Other"/>
    <x v="6"/>
    <n v="36.53"/>
    <n v="14"/>
    <n v="48"/>
    <n v="0"/>
    <s v="Home"/>
    <n v="88.2"/>
    <d v="2024-09-25T00:00:00"/>
    <n v="31"/>
    <n v="0.44"/>
    <n v="36.53"/>
    <n v="88.2"/>
    <n v="1"/>
    <n v="511.42"/>
    <x v="1"/>
    <s v="Medium Risk"/>
    <s v="Under 25"/>
    <d v="1901-12-01T00:00:00"/>
    <x v="1"/>
    <x v="1"/>
    <s v="Low Value"/>
    <x v="0"/>
    <s v="Check Data"/>
  </r>
  <r>
    <s v="CUST_5143"/>
    <n v="60"/>
    <s v="Male"/>
    <x v="8"/>
    <n v="97"/>
    <n v="8"/>
    <n v="165"/>
    <n v="0"/>
    <s v="Electronics"/>
    <n v="89.2"/>
    <d v="2025-01-11T00:00:00"/>
    <n v="53"/>
    <n v="0.34"/>
    <n v="97"/>
    <n v="89.2"/>
    <n v="2"/>
    <n v="776"/>
    <x v="0"/>
    <s v="Medium Risk"/>
    <s v="55+"/>
    <d v="1901-08-15T00:00:00"/>
    <x v="0"/>
    <x v="1"/>
    <s v="Low Value"/>
    <x v="0"/>
    <s v="Check Data"/>
  </r>
  <r>
    <s v="CUST_4644"/>
    <n v="66"/>
    <s v="Male"/>
    <x v="2"/>
    <n v="45.94"/>
    <n v="10"/>
    <n v="167"/>
    <n v="0"/>
    <s v="Home"/>
    <n v="21.8"/>
    <d v="2021-01-25T00:00:00"/>
    <n v="24"/>
    <n v="0.27"/>
    <n v="45.94"/>
    <n v="21.8"/>
    <n v="3"/>
    <n v="459.4"/>
    <x v="0"/>
    <s v="Medium Risk"/>
    <s v="55+"/>
    <d v="1905-08-01T00:00:00"/>
    <x v="1"/>
    <x v="1"/>
    <s v="Low Value"/>
    <x v="0"/>
    <s v="Check Data"/>
  </r>
  <r>
    <s v="CUST_5432"/>
    <n v="72"/>
    <s v="Male"/>
    <x v="0"/>
    <n v="68.5"/>
    <n v="10"/>
    <n v="252"/>
    <n v="0"/>
    <s v="Beauty"/>
    <n v="77.900000000000006"/>
    <d v="2022-11-20T00:00:00"/>
    <n v="45"/>
    <n v="0.28999999999999998"/>
    <n v="68.5"/>
    <n v="77.900000000000006"/>
    <n v="1"/>
    <n v="685"/>
    <x v="0"/>
    <s v="Medium Risk"/>
    <s v="55+"/>
    <d v="1903-10-07T00:00:00"/>
    <x v="0"/>
    <x v="1"/>
    <s v="Low Value"/>
    <x v="0"/>
    <s v="Check Data"/>
  </r>
  <r>
    <s v="CUST_2276"/>
    <n v="43"/>
    <s v="Male"/>
    <x v="4"/>
    <n v="63"/>
    <n v="12"/>
    <n v="335"/>
    <n v="0"/>
    <s v="Beauty"/>
    <n v="68.2"/>
    <d v="2024-01-22T00:00:00"/>
    <n v="7"/>
    <n v="0.02"/>
    <n v="63"/>
    <n v="68.2"/>
    <n v="1"/>
    <n v="756"/>
    <x v="0"/>
    <s v="Low Risk"/>
    <s v="35-44"/>
    <d v="1902-08-05T00:00:00"/>
    <x v="1"/>
    <x v="1"/>
    <s v="Low Value"/>
    <x v="0"/>
    <s v="Check Data"/>
  </r>
  <r>
    <s v="CUST_6811"/>
    <n v="52"/>
    <s v="Female"/>
    <x v="7"/>
    <n v="62.77"/>
    <n v="10"/>
    <n v="308"/>
    <n v="0"/>
    <s v="Sports"/>
    <m/>
    <d v="2022-01-15T00:00:00"/>
    <n v="2"/>
    <n v="0.38"/>
    <n v="62.77"/>
    <n v="250"/>
    <n v="2"/>
    <n v="627.70000000000005"/>
    <x v="0"/>
    <s v="Medium Risk"/>
    <s v="45-54"/>
    <d v="1904-08-11T00:00:00"/>
    <x v="1"/>
    <x v="1"/>
    <s v="Low Value"/>
    <x v="0"/>
    <s v="Check Data"/>
  </r>
  <r>
    <s v="CUST_1302"/>
    <n v="25"/>
    <s v="Male"/>
    <x v="7"/>
    <n v="86.51"/>
    <n v="15"/>
    <n v="63"/>
    <n v="0"/>
    <s v="Fashion"/>
    <n v="49"/>
    <d v="2021-01-22T00:00:00"/>
    <n v="73"/>
    <n v="0.22"/>
    <n v="86.51"/>
    <n v="49"/>
    <n v="2"/>
    <n v="1297.6500000000001"/>
    <x v="1"/>
    <s v="Medium Risk"/>
    <s v="25-34"/>
    <d v="1905-08-04T00:00:00"/>
    <x v="2"/>
    <x v="1"/>
    <s v="Low Value"/>
    <x v="0"/>
    <s v="Check Data"/>
  </r>
  <r>
    <s v="CUST_1638"/>
    <n v="69"/>
    <s v="Other"/>
    <x v="0"/>
    <n v="201.7"/>
    <n v="13"/>
    <n v="32"/>
    <n v="0"/>
    <s v="Home"/>
    <n v="41.3"/>
    <d v="2020-07-10T00:00:00"/>
    <n v="63"/>
    <n v="0.46"/>
    <n v="201.7"/>
    <n v="41.3"/>
    <n v="1"/>
    <n v="2622.1"/>
    <x v="1"/>
    <s v="Medium Risk"/>
    <s v="55+"/>
    <d v="1906-02-16T00:00:00"/>
    <x v="0"/>
    <x v="1"/>
    <s v="High Value"/>
    <x v="1"/>
    <s v="Check Data"/>
  </r>
  <r>
    <s v="CUST_1055"/>
    <n v="53"/>
    <s v="Female"/>
    <x v="1"/>
    <n v="122.8"/>
    <n v="13"/>
    <n v="57"/>
    <n v="0"/>
    <s v="Electronics"/>
    <n v="72.599999999999994"/>
    <d v="2020-12-28T00:00:00"/>
    <n v="83"/>
    <n v="0.37"/>
    <n v="122.8"/>
    <n v="72.599999999999994"/>
    <n v="1"/>
    <n v="1596.3999999999999"/>
    <x v="1"/>
    <s v="Medium Risk"/>
    <s v="45-54"/>
    <d v="1905-08-29T00:00:00"/>
    <x v="2"/>
    <x v="1"/>
    <s v="High Value"/>
    <x v="1"/>
    <s v="Check Data"/>
  </r>
  <r>
    <s v="CUST_9717"/>
    <n v="70"/>
    <s v="Female"/>
    <x v="8"/>
    <n v="113.93"/>
    <n v="11"/>
    <n v="305"/>
    <n v="0"/>
    <s v="Fashion"/>
    <n v="27"/>
    <d v="2022-07-13T00:00:00"/>
    <n v="41"/>
    <n v="0.4"/>
    <n v="113.93"/>
    <n v="27"/>
    <n v="1"/>
    <n v="1253.23"/>
    <x v="0"/>
    <s v="Medium Risk"/>
    <s v="55+"/>
    <d v="1904-02-14T00:00:00"/>
    <x v="0"/>
    <x v="1"/>
    <s v="Low Value"/>
    <x v="0"/>
    <s v="Check Data"/>
  </r>
  <r>
    <s v="CUST_9150"/>
    <n v="71"/>
    <s v="Female"/>
    <x v="1"/>
    <n v="116.57"/>
    <n v="13"/>
    <n v="63"/>
    <n v="0"/>
    <s v="Sports"/>
    <n v="82"/>
    <d v="2022-07-26T00:00:00"/>
    <n v="89"/>
    <n v="0.1"/>
    <n v="116.57"/>
    <n v="82"/>
    <n v="1"/>
    <n v="1515.4099999999999"/>
    <x v="1"/>
    <s v="Low Risk"/>
    <s v="55+"/>
    <d v="1904-02-01T00:00:00"/>
    <x v="2"/>
    <x v="1"/>
    <s v="Low Value"/>
    <x v="0"/>
    <s v="Check Data"/>
  </r>
  <r>
    <s v="CUST_3125"/>
    <n v="24"/>
    <s v="Female"/>
    <x v="7"/>
    <n v="69.55"/>
    <n v="10"/>
    <n v="124"/>
    <n v="0"/>
    <s v="Home"/>
    <n v="28.6"/>
    <d v="2024-10-01T00:00:00"/>
    <n v="23"/>
    <n v="0.3"/>
    <n v="69.55"/>
    <n v="28.6"/>
    <n v="2"/>
    <n v="695.5"/>
    <x v="0"/>
    <s v="Medium Risk"/>
    <s v="Under 25"/>
    <d v="1901-11-25T00:00:00"/>
    <x v="1"/>
    <x v="1"/>
    <s v="Low Value"/>
    <x v="0"/>
    <s v="Check Data"/>
  </r>
  <r>
    <s v="CUST_1364"/>
    <n v="63"/>
    <s v="Male"/>
    <x v="5"/>
    <n v="106.16"/>
    <n v="9"/>
    <n v="60"/>
    <n v="0"/>
    <s v="Home"/>
    <n v="4.3"/>
    <d v="2023-07-11T00:00:00"/>
    <n v="50"/>
    <n v="0.27"/>
    <n v="106.16"/>
    <n v="4.3"/>
    <n v="2"/>
    <n v="955.43999999999994"/>
    <x v="1"/>
    <s v="Medium Risk"/>
    <s v="55+"/>
    <d v="1903-02-16T00:00:00"/>
    <x v="0"/>
    <x v="1"/>
    <s v="Low Value"/>
    <x v="0"/>
    <s v="Check Data"/>
  </r>
  <r>
    <s v="CUST_7809"/>
    <n v="63"/>
    <s v="Female"/>
    <x v="5"/>
    <n v="17.670000000000002"/>
    <n v="8"/>
    <n v="248"/>
    <n v="0"/>
    <s v="Beauty"/>
    <n v="55.1"/>
    <d v="2020-12-03T00:00:00"/>
    <n v="74"/>
    <n v="0.16"/>
    <n v="17.670000000000002"/>
    <n v="55.1"/>
    <n v="2"/>
    <n v="141.36000000000001"/>
    <x v="0"/>
    <s v="Low Risk"/>
    <s v="55+"/>
    <d v="1905-09-23T00:00:00"/>
    <x v="2"/>
    <x v="1"/>
    <s v="Low Value"/>
    <x v="0"/>
    <s v="Check Data"/>
  </r>
  <r>
    <s v="CUST_5621"/>
    <n v="53"/>
    <s v="Male"/>
    <x v="3"/>
    <n v="72.33"/>
    <n v="8"/>
    <n v="137"/>
    <n v="0"/>
    <s v="Sports"/>
    <n v="83.6"/>
    <d v="2022-11-07T00:00:00"/>
    <n v="87"/>
    <n v="0.14000000000000001"/>
    <n v="72.33"/>
    <n v="83.6"/>
    <n v="2"/>
    <n v="578.64"/>
    <x v="0"/>
    <s v="Low Risk"/>
    <s v="45-54"/>
    <d v="1903-10-20T00:00:00"/>
    <x v="2"/>
    <x v="1"/>
    <s v="Low Value"/>
    <x v="0"/>
    <s v="Check Data"/>
  </r>
  <r>
    <s v="CUST_6126"/>
    <n v="33"/>
    <s v="Male"/>
    <x v="9"/>
    <n v="73.3"/>
    <n v="11"/>
    <n v="65"/>
    <n v="0"/>
    <s v="Home"/>
    <n v="69"/>
    <d v="2022-06-12T00:00:00"/>
    <n v="33"/>
    <n v="0.31"/>
    <n v="73.3"/>
    <n v="69"/>
    <n v="3"/>
    <n v="806.3"/>
    <x v="1"/>
    <s v="Medium Risk"/>
    <s v="25-34"/>
    <d v="1904-03-16T00:00:00"/>
    <x v="1"/>
    <x v="1"/>
    <s v="Low Value"/>
    <x v="0"/>
    <s v="Check Data"/>
  </r>
  <r>
    <s v="CUST_6122"/>
    <n v="41"/>
    <s v="Female"/>
    <x v="5"/>
    <n v="62.25"/>
    <n v="16"/>
    <n v="178"/>
    <n v="0"/>
    <s v="Beauty"/>
    <n v="98.9"/>
    <d v="2022-08-22T00:00:00"/>
    <n v="43"/>
    <n v="0.19"/>
    <n v="62.25"/>
    <n v="98.9"/>
    <n v="1"/>
    <n v="996"/>
    <x v="0"/>
    <s v="Low Risk"/>
    <s v="35-44"/>
    <d v="1904-01-05T00:00:00"/>
    <x v="0"/>
    <x v="1"/>
    <s v="Low Value"/>
    <x v="0"/>
    <s v="Check Data"/>
  </r>
  <r>
    <s v="CUST_2646"/>
    <n v="78"/>
    <s v="Female"/>
    <x v="5"/>
    <n v="226.05"/>
    <n v="6"/>
    <n v="285"/>
    <n v="0"/>
    <s v="Beauty"/>
    <n v="14.1"/>
    <d v="2021-02-14T00:00:00"/>
    <n v="83"/>
    <n v="0.32"/>
    <n v="226.05"/>
    <n v="14.1"/>
    <n v="2"/>
    <n v="1356.3000000000002"/>
    <x v="0"/>
    <s v="Medium Risk"/>
    <s v="55+"/>
    <d v="1905-07-12T00:00:00"/>
    <x v="2"/>
    <x v="1"/>
    <s v="Low Value"/>
    <x v="0"/>
    <s v="Check Data"/>
  </r>
  <r>
    <s v="CUST_1918"/>
    <n v="71"/>
    <s v="Female"/>
    <x v="8"/>
    <m/>
    <n v="12"/>
    <n v="280"/>
    <n v="0"/>
    <s v="Electronics"/>
    <n v="34.5"/>
    <d v="2025-03-19T00:00:00"/>
    <n v="55"/>
    <n v="0.35"/>
    <n v="250"/>
    <n v="34.5"/>
    <n v="1"/>
    <n v="3000"/>
    <x v="0"/>
    <s v="Medium Risk"/>
    <s v="55+"/>
    <d v="1901-06-09T00:00:00"/>
    <x v="0"/>
    <x v="1"/>
    <s v="High Value"/>
    <x v="1"/>
    <s v="Check Data"/>
  </r>
  <r>
    <s v="CUST_3797"/>
    <n v="79"/>
    <s v="Male"/>
    <x v="3"/>
    <n v="260.85000000000002"/>
    <n v="16"/>
    <n v="170"/>
    <n v="0"/>
    <s v="Sports"/>
    <n v="38"/>
    <d v="2023-05-23T00:00:00"/>
    <n v="51"/>
    <n v="0.32"/>
    <n v="260.85000000000002"/>
    <n v="38"/>
    <n v="1"/>
    <n v="4173.6000000000004"/>
    <x v="0"/>
    <s v="Medium Risk"/>
    <s v="55+"/>
    <d v="1903-04-06T00:00:00"/>
    <x v="0"/>
    <x v="1"/>
    <s v="High Value"/>
    <x v="1"/>
    <s v="Check Data"/>
  </r>
  <r>
    <s v="CUST_7506"/>
    <n v="18"/>
    <s v="Female"/>
    <x v="8"/>
    <n v="145.13"/>
    <n v="13"/>
    <n v="242"/>
    <n v="0"/>
    <s v="Sports"/>
    <n v="5.8"/>
    <d v="2023-06-06T00:00:00"/>
    <n v="98"/>
    <n v="0.35"/>
    <n v="145.13"/>
    <n v="5.8"/>
    <n v="2"/>
    <n v="1886.69"/>
    <x v="0"/>
    <s v="Medium Risk"/>
    <s v="Under 25"/>
    <d v="1903-03-23T00:00:00"/>
    <x v="2"/>
    <x v="1"/>
    <s v="High Value"/>
    <x v="1"/>
    <s v="Check Data"/>
  </r>
  <r>
    <s v="CUST_6870"/>
    <n v="66"/>
    <s v="Male"/>
    <x v="7"/>
    <n v="175.06"/>
    <n v="8"/>
    <n v="119"/>
    <n v="0"/>
    <s v="Home"/>
    <n v="4.3"/>
    <d v="2021-01-08T00:00:00"/>
    <n v="37"/>
    <n v="0.2"/>
    <n v="175.06"/>
    <n v="4.3"/>
    <n v="1"/>
    <n v="1400.48"/>
    <x v="0"/>
    <s v="Medium Risk"/>
    <s v="55+"/>
    <d v="1905-08-18T00:00:00"/>
    <x v="1"/>
    <x v="1"/>
    <s v="Low Value"/>
    <x v="0"/>
    <s v="Check Data"/>
  </r>
  <r>
    <s v="CUST_2531"/>
    <n v="42"/>
    <s v="Male"/>
    <x v="6"/>
    <n v="170.16"/>
    <n v="9"/>
    <n v="343"/>
    <n v="0"/>
    <s v="Electronics"/>
    <n v="2.9"/>
    <d v="2022-02-20T00:00:00"/>
    <n v="63"/>
    <n v="0.18"/>
    <n v="170.16"/>
    <n v="2.9"/>
    <n v="3"/>
    <n v="1531.44"/>
    <x v="0"/>
    <s v="Low Risk"/>
    <s v="35-44"/>
    <d v="1904-07-06T00:00:00"/>
    <x v="0"/>
    <x v="1"/>
    <s v="High Value"/>
    <x v="1"/>
    <s v="Check Data"/>
  </r>
  <r>
    <s v="CUST_9172"/>
    <n v="27"/>
    <s v="Male"/>
    <x v="1"/>
    <n v="171.3"/>
    <n v="16"/>
    <n v="191"/>
    <n v="0"/>
    <s v="Fashion"/>
    <n v="40.9"/>
    <d v="2021-05-01T00:00:00"/>
    <n v="67"/>
    <n v="0.14000000000000001"/>
    <n v="171.3"/>
    <n v="40.9"/>
    <n v="1"/>
    <n v="2740.8"/>
    <x v="0"/>
    <s v="Low Risk"/>
    <s v="25-34"/>
    <d v="1905-04-27T00:00:00"/>
    <x v="0"/>
    <x v="1"/>
    <s v="High Value"/>
    <x v="1"/>
    <s v="Check Data"/>
  </r>
  <r>
    <s v="CUST_4345"/>
    <n v="71"/>
    <s v="Male"/>
    <x v="7"/>
    <n v="40.94"/>
    <n v="11"/>
    <n v="186"/>
    <n v="0"/>
    <s v="Home"/>
    <n v="84.5"/>
    <d v="2022-03-13T00:00:00"/>
    <n v="45"/>
    <n v="0.5"/>
    <n v="40.94"/>
    <n v="84.5"/>
    <n v="1"/>
    <n v="450.34"/>
    <x v="0"/>
    <s v="High Risk"/>
    <s v="55+"/>
    <d v="1904-06-15T00:00:00"/>
    <x v="0"/>
    <x v="1"/>
    <s v="Low Value"/>
    <x v="2"/>
    <s v="Check Data"/>
  </r>
  <r>
    <s v="CUST_8673"/>
    <n v="33"/>
    <s v="Male"/>
    <x v="6"/>
    <n v="41.56"/>
    <n v="11"/>
    <n v="226"/>
    <n v="0"/>
    <s v="Beauty"/>
    <m/>
    <d v="2021-03-30T00:00:00"/>
    <n v="71"/>
    <n v="0.16"/>
    <n v="41.56"/>
    <n v="250"/>
    <n v="1"/>
    <n v="457.16"/>
    <x v="0"/>
    <s v="Low Risk"/>
    <s v="25-34"/>
    <d v="1905-05-29T00:00:00"/>
    <x v="2"/>
    <x v="1"/>
    <s v="Low Value"/>
    <x v="0"/>
    <s v="Check Data"/>
  </r>
  <r>
    <s v="CUST_7949"/>
    <n v="33"/>
    <s v="Female"/>
    <x v="2"/>
    <n v="222.16"/>
    <n v="10"/>
    <n v="265"/>
    <n v="0"/>
    <s v="Fashion"/>
    <n v="44.7"/>
    <d v="2024-08-03T00:00:00"/>
    <n v="49"/>
    <n v="0.2"/>
    <n v="222.16"/>
    <n v="44.7"/>
    <n v="3"/>
    <n v="2221.6"/>
    <x v="0"/>
    <s v="Medium Risk"/>
    <s v="25-34"/>
    <d v="1902-01-23T00:00:00"/>
    <x v="0"/>
    <x v="1"/>
    <s v="High Value"/>
    <x v="1"/>
    <s v="Check Data"/>
  </r>
  <r>
    <s v="CUST_7882"/>
    <n v="75"/>
    <s v="Female"/>
    <x v="2"/>
    <n v="30.75"/>
    <n v="11"/>
    <n v="191"/>
    <n v="0"/>
    <s v="Fashion"/>
    <n v="26.4"/>
    <d v="2024-10-17T00:00:00"/>
    <n v="1"/>
    <n v="0.14000000000000001"/>
    <n v="30.75"/>
    <n v="26.4"/>
    <n v="1"/>
    <n v="338.25"/>
    <x v="0"/>
    <s v="Low Risk"/>
    <s v="55+"/>
    <d v="1901-11-09T00:00:00"/>
    <x v="1"/>
    <x v="1"/>
    <s v="Low Value"/>
    <x v="0"/>
    <s v="Check Data"/>
  </r>
  <r>
    <s v="CUST_2906"/>
    <n v="25"/>
    <s v="Male"/>
    <x v="8"/>
    <n v="149.72"/>
    <n v="8"/>
    <n v="239"/>
    <n v="0"/>
    <s v="Home"/>
    <n v="1.6"/>
    <d v="2022-09-08T00:00:00"/>
    <n v="54"/>
    <n v="0.4"/>
    <n v="149.72"/>
    <n v="1.6"/>
    <n v="2"/>
    <n v="1197.76"/>
    <x v="0"/>
    <s v="Medium Risk"/>
    <s v="25-34"/>
    <d v="1903-12-19T00:00:00"/>
    <x v="0"/>
    <x v="1"/>
    <s v="Low Value"/>
    <x v="0"/>
    <s v="Check Data"/>
  </r>
  <r>
    <s v="CUST_4086"/>
    <n v="46"/>
    <s v="Female"/>
    <x v="4"/>
    <n v="132.37"/>
    <n v="10"/>
    <n v="93"/>
    <n v="1"/>
    <s v="Electronics"/>
    <n v="17.5"/>
    <d v="2025-06-08T00:00:00"/>
    <n v="36"/>
    <n v="0.24"/>
    <n v="132.37"/>
    <n v="17.5"/>
    <n v="1"/>
    <n v="1323.7"/>
    <x v="0"/>
    <s v="Medium Risk"/>
    <s v="45-54"/>
    <d v="1901-03-20T00:00:00"/>
    <x v="1"/>
    <x v="0"/>
    <s v="Low Value"/>
    <x v="0"/>
    <s v="Check Data"/>
  </r>
  <r>
    <s v="CUST_9152"/>
    <n v="56"/>
    <s v="Female"/>
    <x v="4"/>
    <n v="90.69"/>
    <n v="8"/>
    <n v="125"/>
    <n v="0"/>
    <s v="Sports"/>
    <n v="38.700000000000003"/>
    <d v="2024-01-23T00:00:00"/>
    <n v="65"/>
    <n v="0.18"/>
    <n v="90.69"/>
    <n v="38.700000000000003"/>
    <n v="1"/>
    <n v="725.52"/>
    <x v="0"/>
    <s v="Low Risk"/>
    <s v="55+"/>
    <d v="1902-08-04T00:00:00"/>
    <x v="0"/>
    <x v="1"/>
    <s v="Low Value"/>
    <x v="0"/>
    <s v="Check Data"/>
  </r>
  <r>
    <s v="CUST_6750"/>
    <n v="45"/>
    <s v="Female"/>
    <x v="6"/>
    <n v="235.18"/>
    <n v="13"/>
    <n v="98"/>
    <n v="0"/>
    <s v="Electronics"/>
    <n v="37"/>
    <d v="2021-08-05T00:00:00"/>
    <n v="41"/>
    <n v="0.13"/>
    <n v="235.18"/>
    <n v="37"/>
    <n v="2"/>
    <n v="3057.34"/>
    <x v="0"/>
    <s v="Low Risk"/>
    <s v="45-54"/>
    <d v="1905-01-21T00:00:00"/>
    <x v="0"/>
    <x v="1"/>
    <s v="High Value"/>
    <x v="1"/>
    <s v="Check Data"/>
  </r>
  <r>
    <s v="CUST_9905"/>
    <n v="23"/>
    <s v="Female"/>
    <x v="5"/>
    <n v="81.11"/>
    <n v="12"/>
    <n v="343"/>
    <n v="0"/>
    <s v="Home"/>
    <n v="25.9"/>
    <d v="2021-11-15T00:00:00"/>
    <n v="94"/>
    <n v="0.4"/>
    <n v="81.11"/>
    <n v="25.9"/>
    <n v="3"/>
    <n v="973.31999999999994"/>
    <x v="0"/>
    <s v="Medium Risk"/>
    <s v="Under 25"/>
    <d v="1904-10-11T00:00:00"/>
    <x v="2"/>
    <x v="1"/>
    <s v="Low Value"/>
    <x v="0"/>
    <s v="Check Data"/>
  </r>
  <r>
    <s v="CUST_2062"/>
    <n v="33"/>
    <s v="Male"/>
    <x v="8"/>
    <n v="117.52"/>
    <n v="14"/>
    <n v="242"/>
    <n v="0"/>
    <s v="Sports"/>
    <n v="99.7"/>
    <d v="2024-07-29T00:00:00"/>
    <n v="50"/>
    <n v="0.22"/>
    <n v="117.52"/>
    <n v="99.7"/>
    <n v="2"/>
    <n v="1645.28"/>
    <x v="0"/>
    <s v="Medium Risk"/>
    <s v="25-34"/>
    <d v="1902-01-28T00:00:00"/>
    <x v="0"/>
    <x v="1"/>
    <s v="High Value"/>
    <x v="1"/>
    <s v="Check Data"/>
  </r>
  <r>
    <s v="CUST_2976"/>
    <n v="37"/>
    <s v="Female"/>
    <x v="6"/>
    <n v="33.130000000000003"/>
    <n v="16"/>
    <n v="19"/>
    <n v="0"/>
    <s v="Fashion"/>
    <n v="44.7"/>
    <d v="2023-08-27T00:00:00"/>
    <n v="96"/>
    <n v="0.11"/>
    <n v="33.130000000000003"/>
    <n v="44.7"/>
    <n v="1"/>
    <n v="530.08000000000004"/>
    <x v="2"/>
    <s v="Low Risk"/>
    <s v="35-44"/>
    <d v="1902-12-31T00:00:00"/>
    <x v="2"/>
    <x v="1"/>
    <s v="Low Value"/>
    <x v="0"/>
    <s v="Check Data"/>
  </r>
  <r>
    <s v="CUST_2296"/>
    <n v="33"/>
    <s v="Female"/>
    <x v="8"/>
    <n v="136.25"/>
    <n v="10"/>
    <n v="116"/>
    <n v="0"/>
    <s v="Beauty"/>
    <n v="26.8"/>
    <d v="2022-05-13T00:00:00"/>
    <n v="49"/>
    <n v="0.33"/>
    <n v="136.25"/>
    <n v="26.8"/>
    <n v="2"/>
    <n v="1362.5"/>
    <x v="0"/>
    <s v="Medium Risk"/>
    <s v="25-34"/>
    <d v="1904-04-15T00:00:00"/>
    <x v="0"/>
    <x v="1"/>
    <s v="Low Value"/>
    <x v="0"/>
    <s v="Check Data"/>
  </r>
  <r>
    <s v="CUST_7229"/>
    <n v="24"/>
    <s v="Male"/>
    <x v="6"/>
    <n v="131.11000000000001"/>
    <n v="8"/>
    <n v="358"/>
    <n v="0"/>
    <s v="Electronics"/>
    <n v="40.700000000000003"/>
    <d v="2023-01-24T00:00:00"/>
    <n v="83"/>
    <n v="0.32"/>
    <n v="131.11000000000001"/>
    <n v="40.700000000000003"/>
    <n v="1"/>
    <n v="1048.8800000000001"/>
    <x v="0"/>
    <s v="Medium Risk"/>
    <s v="Under 25"/>
    <d v="1903-08-03T00:00:00"/>
    <x v="2"/>
    <x v="1"/>
    <s v="Low Value"/>
    <x v="0"/>
    <s v="Check Data"/>
  </r>
  <r>
    <s v="CUST_8641"/>
    <n v="58"/>
    <s v="Male"/>
    <x v="2"/>
    <n v="27.88"/>
    <n v="8"/>
    <n v="98"/>
    <n v="0"/>
    <s v="Sports"/>
    <n v="27.9"/>
    <d v="2022-04-28T00:00:00"/>
    <n v="47"/>
    <n v="0.21"/>
    <n v="27.88"/>
    <n v="27.9"/>
    <n v="1"/>
    <n v="223.04"/>
    <x v="0"/>
    <s v="Medium Risk"/>
    <s v="55+"/>
    <d v="1904-04-30T00:00:00"/>
    <x v="0"/>
    <x v="1"/>
    <s v="Low Value"/>
    <x v="0"/>
    <s v="Check Data"/>
  </r>
  <r>
    <s v="CUST_1125"/>
    <n v="31"/>
    <s v="Female"/>
    <x v="3"/>
    <n v="212.53"/>
    <n v="12"/>
    <n v="329"/>
    <n v="0"/>
    <s v="Electronics"/>
    <n v="35.200000000000003"/>
    <d v="2023-03-21T00:00:00"/>
    <n v="10"/>
    <n v="0.35"/>
    <n v="212.53"/>
    <n v="35.200000000000003"/>
    <n v="2"/>
    <n v="2550.36"/>
    <x v="0"/>
    <s v="Medium Risk"/>
    <s v="25-34"/>
    <d v="1903-06-08T00:00:00"/>
    <x v="1"/>
    <x v="1"/>
    <s v="High Value"/>
    <x v="1"/>
    <s v="Check Data"/>
  </r>
  <r>
    <s v="CUST_5632"/>
    <n v="60"/>
    <s v="Male"/>
    <x v="8"/>
    <n v="134.44"/>
    <n v="7"/>
    <n v="154"/>
    <n v="0"/>
    <s v="Sports"/>
    <n v="12.6"/>
    <d v="2023-03-04T00:00:00"/>
    <n v="44"/>
    <n v="0.31"/>
    <n v="134.44"/>
    <n v="12.6"/>
    <n v="1"/>
    <n v="941.07999999999993"/>
    <x v="0"/>
    <s v="Medium Risk"/>
    <s v="55+"/>
    <d v="1903-06-25T00:00:00"/>
    <x v="0"/>
    <x v="1"/>
    <s v="Low Value"/>
    <x v="0"/>
    <s v="Check Data"/>
  </r>
  <r>
    <s v="CUST_7288"/>
    <n v="43"/>
    <s v="Other"/>
    <x v="3"/>
    <n v="156.19999999999999"/>
    <n v="15"/>
    <n v="306"/>
    <n v="0"/>
    <s v="Beauty"/>
    <n v="0.1"/>
    <d v="2022-12-08T00:00:00"/>
    <n v="44"/>
    <n v="0.15"/>
    <n v="156.19999999999999"/>
    <n v="0.1"/>
    <n v="1"/>
    <n v="2343"/>
    <x v="0"/>
    <s v="Low Risk"/>
    <s v="35-44"/>
    <d v="1903-09-19T00:00:00"/>
    <x v="0"/>
    <x v="1"/>
    <s v="High Value"/>
    <x v="1"/>
    <s v="Valid"/>
  </r>
  <r>
    <s v="CUST_4596"/>
    <n v="43"/>
    <s v="Male"/>
    <x v="2"/>
    <n v="88.93"/>
    <n v="9"/>
    <n v="184"/>
    <n v="0"/>
    <s v="Home"/>
    <n v="49.2"/>
    <d v="2024-11-29T00:00:00"/>
    <n v="97"/>
    <n v="0.28000000000000003"/>
    <n v="88.93"/>
    <n v="49.2"/>
    <n v="1"/>
    <n v="800.37000000000012"/>
    <x v="0"/>
    <s v="Medium Risk"/>
    <s v="35-44"/>
    <d v="1901-09-27T00:00:00"/>
    <x v="2"/>
    <x v="1"/>
    <s v="Low Value"/>
    <x v="0"/>
    <s v="Check Data"/>
  </r>
  <r>
    <s v="CUST_7168"/>
    <n v="31"/>
    <s v="Female"/>
    <x v="4"/>
    <n v="28.4"/>
    <n v="14"/>
    <n v="334"/>
    <n v="0"/>
    <s v="Home"/>
    <n v="48.9"/>
    <d v="2023-08-13T00:00:00"/>
    <n v="4"/>
    <n v="0.6"/>
    <n v="28.4"/>
    <n v="48.9"/>
    <n v="1"/>
    <n v="397.59999999999997"/>
    <x v="0"/>
    <s v="High Risk"/>
    <s v="25-34"/>
    <d v="1903-01-14T00:00:00"/>
    <x v="1"/>
    <x v="1"/>
    <s v="Low Value"/>
    <x v="2"/>
    <s v="Check Data"/>
  </r>
  <r>
    <s v="CUST_8561"/>
    <n v="24"/>
    <s v="Male"/>
    <x v="0"/>
    <n v="70.87"/>
    <n v="11"/>
    <n v="2"/>
    <n v="0"/>
    <s v="Sports"/>
    <n v="15.7"/>
    <d v="2023-12-15T00:00:00"/>
    <n v="64"/>
    <n v="0.35"/>
    <n v="70.87"/>
    <n v="15.7"/>
    <n v="2"/>
    <n v="779.57"/>
    <x v="2"/>
    <s v="Medium Risk"/>
    <s v="Under 25"/>
    <d v="1902-09-12T00:00:00"/>
    <x v="0"/>
    <x v="1"/>
    <s v="Low Value"/>
    <x v="0"/>
    <s v="Check Data"/>
  </r>
  <r>
    <s v="CUST_9258"/>
    <n v="50"/>
    <s v="Female"/>
    <x v="1"/>
    <n v="71.349999999999994"/>
    <n v="14"/>
    <n v="156"/>
    <n v="0"/>
    <s v="Sports"/>
    <n v="83.3"/>
    <d v="2022-06-27T00:00:00"/>
    <n v="20"/>
    <n v="0.2"/>
    <n v="71.349999999999994"/>
    <n v="83.3"/>
    <n v="2"/>
    <n v="998.89999999999986"/>
    <x v="0"/>
    <s v="Medium Risk"/>
    <s v="45-54"/>
    <d v="1904-03-01T00:00:00"/>
    <x v="1"/>
    <x v="1"/>
    <s v="Low Value"/>
    <x v="0"/>
    <s v="Check Data"/>
  </r>
  <r>
    <s v="CUST_1232"/>
    <n v="43"/>
    <s v="Female"/>
    <x v="7"/>
    <m/>
    <n v="13"/>
    <n v="174"/>
    <n v="0"/>
    <s v="Home"/>
    <n v="19.2"/>
    <d v="2023-11-02T00:00:00"/>
    <n v="54"/>
    <n v="0.14000000000000001"/>
    <n v="250"/>
    <n v="19.2"/>
    <n v="2"/>
    <n v="3250"/>
    <x v="0"/>
    <s v="Low Risk"/>
    <s v="35-44"/>
    <d v="1902-10-25T00:00:00"/>
    <x v="0"/>
    <x v="1"/>
    <s v="High Value"/>
    <x v="1"/>
    <s v="Check Data"/>
  </r>
  <r>
    <s v="CUST_7371"/>
    <n v="74"/>
    <s v="Male"/>
    <x v="1"/>
    <n v="26.3"/>
    <n v="12"/>
    <n v="335"/>
    <n v="0"/>
    <s v="Fashion"/>
    <n v="77"/>
    <d v="2023-09-10T00:00:00"/>
    <n v="79"/>
    <n v="0.31"/>
    <n v="26.3"/>
    <n v="77"/>
    <n v="2"/>
    <n v="315.60000000000002"/>
    <x v="0"/>
    <s v="Medium Risk"/>
    <s v="55+"/>
    <d v="1902-12-17T00:00:00"/>
    <x v="2"/>
    <x v="1"/>
    <s v="Low Value"/>
    <x v="0"/>
    <s v="Check Data"/>
  </r>
  <r>
    <s v="CUST_5206"/>
    <n v="62"/>
    <s v="Female"/>
    <x v="1"/>
    <n v="91.76"/>
    <n v="3"/>
    <n v="68"/>
    <n v="0"/>
    <s v="Fashion"/>
    <n v="19"/>
    <d v="2023-02-17T00:00:00"/>
    <n v="41"/>
    <n v="0.2"/>
    <n v="91.76"/>
    <n v="19"/>
    <n v="2"/>
    <n v="275.28000000000003"/>
    <x v="1"/>
    <s v="Medium Risk"/>
    <s v="55+"/>
    <d v="1903-07-10T00:00:00"/>
    <x v="0"/>
    <x v="1"/>
    <s v="Low Value"/>
    <x v="0"/>
    <s v="Check Data"/>
  </r>
  <r>
    <s v="CUST_8943"/>
    <n v="37"/>
    <s v="Male"/>
    <x v="7"/>
    <n v="41.82"/>
    <n v="9"/>
    <n v="20"/>
    <n v="0"/>
    <s v="Fashion"/>
    <n v="28.1"/>
    <d v="2020-12-18T00:00:00"/>
    <n v="30"/>
    <n v="0.28999999999999998"/>
    <n v="41.82"/>
    <n v="28.1"/>
    <n v="1"/>
    <n v="376.38"/>
    <x v="2"/>
    <s v="Medium Risk"/>
    <s v="35-44"/>
    <d v="1905-09-08T00:00:00"/>
    <x v="1"/>
    <x v="1"/>
    <s v="Low Value"/>
    <x v="0"/>
    <s v="Check Data"/>
  </r>
  <r>
    <s v="CUST_7891"/>
    <n v="20"/>
    <s v="Male"/>
    <x v="2"/>
    <m/>
    <n v="10"/>
    <n v="297"/>
    <n v="0"/>
    <s v="Beauty"/>
    <n v="27"/>
    <d v="2025-01-26T00:00:00"/>
    <n v="71"/>
    <n v="0.43"/>
    <n v="250"/>
    <n v="27"/>
    <n v="1"/>
    <n v="2500"/>
    <x v="0"/>
    <s v="Medium Risk"/>
    <s v="Under 25"/>
    <d v="1901-07-31T00:00:00"/>
    <x v="2"/>
    <x v="1"/>
    <s v="High Value"/>
    <x v="1"/>
    <s v="Check Data"/>
  </r>
  <r>
    <s v="CUST_7738"/>
    <n v="69"/>
    <s v="Male"/>
    <x v="2"/>
    <n v="83.61"/>
    <n v="15"/>
    <n v="117"/>
    <n v="0"/>
    <s v="Sports"/>
    <n v="23"/>
    <d v="2022-09-03T00:00:00"/>
    <n v="41"/>
    <n v="0.12"/>
    <n v="83.61"/>
    <n v="23"/>
    <n v="1"/>
    <n v="1254.1500000000001"/>
    <x v="0"/>
    <s v="Low Risk"/>
    <s v="55+"/>
    <d v="1903-12-24T00:00:00"/>
    <x v="0"/>
    <x v="1"/>
    <s v="Low Value"/>
    <x v="0"/>
    <s v="Check Data"/>
  </r>
  <r>
    <s v="CUST_3472"/>
    <n v="21"/>
    <s v="Female"/>
    <x v="4"/>
    <n v="88.82"/>
    <n v="15"/>
    <n v="276"/>
    <n v="0"/>
    <s v="Electronics"/>
    <n v="95.3"/>
    <d v="2023-08-20T00:00:00"/>
    <n v="82"/>
    <n v="0.05"/>
    <n v="88.82"/>
    <n v="95.3"/>
    <n v="3"/>
    <n v="1332.3"/>
    <x v="0"/>
    <s v="Low Risk"/>
    <s v="Under 25"/>
    <d v="1903-01-07T00:00:00"/>
    <x v="2"/>
    <x v="1"/>
    <s v="Low Value"/>
    <x v="0"/>
    <s v="Check Data"/>
  </r>
  <r>
    <s v="CUST_3739"/>
    <n v="78"/>
    <s v="Male"/>
    <x v="0"/>
    <n v="119.43"/>
    <n v="6"/>
    <n v="129"/>
    <n v="0"/>
    <s v="Electronics"/>
    <n v="26.3"/>
    <d v="2022-06-19T00:00:00"/>
    <n v="94"/>
    <n v="0.25"/>
    <n v="119.43"/>
    <n v="26.3"/>
    <n v="1"/>
    <n v="716.58"/>
    <x v="0"/>
    <s v="Medium Risk"/>
    <s v="55+"/>
    <d v="1904-03-09T00:00:00"/>
    <x v="2"/>
    <x v="1"/>
    <s v="Low Value"/>
    <x v="0"/>
    <s v="Check Data"/>
  </r>
  <r>
    <s v="CUST_6401"/>
    <n v="43"/>
    <s v="Male"/>
    <x v="9"/>
    <n v="305.02"/>
    <n v="13"/>
    <n v="205"/>
    <n v="0"/>
    <s v="Sports"/>
    <n v="48.5"/>
    <d v="2023-12-26T00:00:00"/>
    <n v="8"/>
    <n v="0.15"/>
    <n v="305.02"/>
    <n v="48.5"/>
    <n v="1"/>
    <n v="3965.2599999999998"/>
    <x v="0"/>
    <s v="Low Risk"/>
    <s v="35-44"/>
    <d v="1902-09-01T00:00:00"/>
    <x v="1"/>
    <x v="1"/>
    <s v="High Value"/>
    <x v="1"/>
    <s v="Check Data"/>
  </r>
  <r>
    <s v="CUST_2761"/>
    <n v="28"/>
    <s v="Male"/>
    <x v="1"/>
    <n v="57.05"/>
    <n v="6"/>
    <n v="196"/>
    <n v="0"/>
    <s v="Home"/>
    <n v="73.5"/>
    <d v="2020-08-06T00:00:00"/>
    <n v="85"/>
    <n v="0.19"/>
    <n v="57.05"/>
    <n v="73.5"/>
    <n v="1"/>
    <n v="342.29999999999995"/>
    <x v="0"/>
    <s v="Low Risk"/>
    <s v="25-34"/>
    <d v="1906-01-20T00:00:00"/>
    <x v="2"/>
    <x v="1"/>
    <s v="Low Value"/>
    <x v="0"/>
    <s v="Check Data"/>
  </r>
  <r>
    <s v="CUST_1876"/>
    <n v="19"/>
    <s v="Female"/>
    <x v="5"/>
    <n v="317.58999999999997"/>
    <n v="16"/>
    <n v="134"/>
    <n v="0"/>
    <s v="Sports"/>
    <n v="31.9"/>
    <d v="2024-05-11T00:00:00"/>
    <n v="71"/>
    <n v="0.46"/>
    <n v="317.58999999999997"/>
    <n v="31.9"/>
    <n v="2"/>
    <n v="5081.4399999999996"/>
    <x v="0"/>
    <s v="Medium Risk"/>
    <s v="Under 25"/>
    <d v="1902-04-17T00:00:00"/>
    <x v="2"/>
    <x v="1"/>
    <s v="High Value"/>
    <x v="1"/>
    <s v="Check Data"/>
  </r>
  <r>
    <s v="CUST_4812"/>
    <n v="31"/>
    <s v="Female"/>
    <x v="1"/>
    <n v="105.3"/>
    <n v="5"/>
    <n v="202"/>
    <n v="0"/>
    <s v="Fashion"/>
    <n v="1.2"/>
    <d v="2025-05-29T00:00:00"/>
    <n v="69"/>
    <n v="0.2"/>
    <n v="105.3"/>
    <n v="1.2"/>
    <n v="1"/>
    <n v="526.5"/>
    <x v="0"/>
    <s v="Medium Risk"/>
    <s v="25-34"/>
    <d v="1901-03-30T00:00:00"/>
    <x v="0"/>
    <x v="1"/>
    <s v="Low Value"/>
    <x v="0"/>
    <s v="Check Data"/>
  </r>
  <r>
    <s v="CUST_2460"/>
    <n v="61"/>
    <s v="Male"/>
    <x v="9"/>
    <n v="63.83"/>
    <n v="13"/>
    <n v="34"/>
    <n v="0"/>
    <s v="Fashion"/>
    <n v="76.2"/>
    <d v="2023-12-29T00:00:00"/>
    <n v="32"/>
    <n v="0.22"/>
    <n v="63.83"/>
    <n v="76.2"/>
    <n v="3"/>
    <n v="829.79"/>
    <x v="1"/>
    <s v="Medium Risk"/>
    <s v="55+"/>
    <d v="1902-08-29T00:00:00"/>
    <x v="1"/>
    <x v="1"/>
    <s v="Low Value"/>
    <x v="0"/>
    <s v="Check Data"/>
  </r>
  <r>
    <s v="CUST_2733"/>
    <n v="47"/>
    <s v="Male"/>
    <x v="8"/>
    <n v="128"/>
    <n v="15"/>
    <n v="29"/>
    <n v="0"/>
    <s v="Electronics"/>
    <n v="28.4"/>
    <d v="2025-06-10T00:00:00"/>
    <n v="80"/>
    <n v="0.3"/>
    <n v="128"/>
    <n v="28.4"/>
    <n v="2"/>
    <n v="1920"/>
    <x v="2"/>
    <s v="Medium Risk"/>
    <s v="45-54"/>
    <d v="1901-03-18T00:00:00"/>
    <x v="2"/>
    <x v="1"/>
    <s v="High Value"/>
    <x v="1"/>
    <s v="Check Data"/>
  </r>
  <r>
    <s v="CUST_2605"/>
    <n v="66"/>
    <s v="Other"/>
    <x v="4"/>
    <n v="32.78"/>
    <n v="4"/>
    <n v="310"/>
    <n v="0"/>
    <s v="Sports"/>
    <n v="87.3"/>
    <d v="2023-02-01T00:00:00"/>
    <n v="40"/>
    <n v="0.17"/>
    <n v="32.78"/>
    <n v="87.3"/>
    <n v="1"/>
    <n v="131.12"/>
    <x v="0"/>
    <s v="Low Risk"/>
    <s v="55+"/>
    <d v="1903-07-26T00:00:00"/>
    <x v="0"/>
    <x v="1"/>
    <s v="Low Value"/>
    <x v="0"/>
    <s v="Check Data"/>
  </r>
  <r>
    <s v="CUST_6622"/>
    <n v="29"/>
    <s v="Male"/>
    <x v="3"/>
    <n v="29.76"/>
    <n v="11"/>
    <n v="256"/>
    <n v="0"/>
    <s v="Electronics"/>
    <n v="49.1"/>
    <d v="2024-05-26T00:00:00"/>
    <n v="62"/>
    <n v="0.2"/>
    <n v="29.76"/>
    <n v="49.1"/>
    <n v="2"/>
    <n v="327.36"/>
    <x v="0"/>
    <s v="Medium Risk"/>
    <s v="25-34"/>
    <d v="1902-04-02T00:00:00"/>
    <x v="0"/>
    <x v="1"/>
    <s v="Low Value"/>
    <x v="0"/>
    <s v="Check Data"/>
  </r>
  <r>
    <s v="CUST_7767"/>
    <n v="43"/>
    <s v="Female"/>
    <x v="3"/>
    <n v="32.450000000000003"/>
    <n v="10"/>
    <n v="181"/>
    <n v="0"/>
    <s v="Home"/>
    <n v="62.4"/>
    <d v="2020-10-21T00:00:00"/>
    <n v="90"/>
    <n v="0.15"/>
    <n v="32.450000000000003"/>
    <n v="62.4"/>
    <n v="1"/>
    <n v="324.5"/>
    <x v="0"/>
    <s v="Low Risk"/>
    <s v="35-44"/>
    <d v="1905-11-05T00:00:00"/>
    <x v="2"/>
    <x v="1"/>
    <s v="Low Value"/>
    <x v="0"/>
    <s v="Check Data"/>
  </r>
  <r>
    <s v="CUST_7986"/>
    <n v="61"/>
    <s v="Female"/>
    <x v="9"/>
    <m/>
    <n v="6"/>
    <n v="207"/>
    <n v="0"/>
    <s v="Beauty"/>
    <n v="95.1"/>
    <d v="2020-11-24T00:00:00"/>
    <n v="27"/>
    <n v="0.16"/>
    <n v="250"/>
    <n v="95.1"/>
    <n v="1"/>
    <n v="1500"/>
    <x v="0"/>
    <s v="Low Risk"/>
    <s v="55+"/>
    <d v="1905-10-02T00:00:00"/>
    <x v="1"/>
    <x v="1"/>
    <s v="Low Value"/>
    <x v="0"/>
    <s v="Check Data"/>
  </r>
  <r>
    <s v="CUST_4517"/>
    <n v="50"/>
    <s v="Female"/>
    <x v="1"/>
    <n v="108.46"/>
    <n v="11"/>
    <n v="128"/>
    <n v="0"/>
    <s v="Beauty"/>
    <n v="87"/>
    <d v="2023-05-05T00:00:00"/>
    <n v="39"/>
    <n v="0.18"/>
    <n v="108.46"/>
    <n v="87"/>
    <n v="1"/>
    <n v="1193.06"/>
    <x v="0"/>
    <s v="Low Risk"/>
    <s v="45-54"/>
    <d v="1903-04-24T00:00:00"/>
    <x v="1"/>
    <x v="1"/>
    <s v="Low Value"/>
    <x v="0"/>
    <s v="Check Data"/>
  </r>
  <r>
    <s v="CUST_4735"/>
    <n v="30"/>
    <s v="Male"/>
    <x v="3"/>
    <n v="31.07"/>
    <n v="8"/>
    <n v="62"/>
    <n v="0"/>
    <s v="Home"/>
    <n v="79.3"/>
    <d v="2024-05-22T00:00:00"/>
    <n v="92"/>
    <n v="0.25"/>
    <n v="31.07"/>
    <n v="79.3"/>
    <n v="2"/>
    <n v="248.56"/>
    <x v="1"/>
    <s v="Medium Risk"/>
    <s v="25-34"/>
    <d v="1902-04-06T00:00:00"/>
    <x v="2"/>
    <x v="1"/>
    <s v="Low Value"/>
    <x v="0"/>
    <s v="Check Data"/>
  </r>
  <r>
    <s v="CUST_9434"/>
    <n v="31"/>
    <s v="Female"/>
    <x v="9"/>
    <n v="242.13"/>
    <n v="13"/>
    <n v="341"/>
    <n v="0"/>
    <s v="Fashion"/>
    <n v="53.1"/>
    <d v="2023-09-30T00:00:00"/>
    <n v="33"/>
    <n v="0.5"/>
    <n v="242.13"/>
    <n v="53.1"/>
    <n v="1"/>
    <n v="3147.69"/>
    <x v="0"/>
    <s v="High Risk"/>
    <s v="25-34"/>
    <d v="1902-11-27T00:00:00"/>
    <x v="1"/>
    <x v="1"/>
    <s v="High Value"/>
    <x v="3"/>
    <s v="Check Data"/>
  </r>
  <r>
    <s v="CUST_3590"/>
    <n v="41"/>
    <s v="Female"/>
    <x v="7"/>
    <m/>
    <n v="11"/>
    <n v="76"/>
    <n v="0"/>
    <s v="Fashion"/>
    <n v="16.899999999999999"/>
    <d v="2020-12-02T00:00:00"/>
    <n v="66"/>
    <n v="0.28999999999999998"/>
    <n v="250"/>
    <n v="16.899999999999999"/>
    <n v="1"/>
    <n v="2750"/>
    <x v="1"/>
    <s v="Medium Risk"/>
    <s v="35-44"/>
    <d v="1905-09-24T00:00:00"/>
    <x v="0"/>
    <x v="1"/>
    <s v="High Value"/>
    <x v="1"/>
    <s v="Check Data"/>
  </r>
  <r>
    <s v="CUST_2063"/>
    <n v="79"/>
    <s v="Female"/>
    <x v="2"/>
    <n v="82.36"/>
    <n v="12"/>
    <n v="14"/>
    <n v="0"/>
    <s v="Fashion"/>
    <n v="84.1"/>
    <d v="2023-02-23T00:00:00"/>
    <n v="79"/>
    <n v="0.33"/>
    <n v="82.36"/>
    <n v="84.1"/>
    <n v="1"/>
    <n v="988.31999999999994"/>
    <x v="2"/>
    <s v="Medium Risk"/>
    <s v="55+"/>
    <d v="1903-07-04T00:00:00"/>
    <x v="2"/>
    <x v="1"/>
    <s v="Low Value"/>
    <x v="0"/>
    <s v="Check Data"/>
  </r>
  <r>
    <s v="CUST_5324"/>
    <n v="51"/>
    <s v="Male"/>
    <x v="6"/>
    <n v="28.21"/>
    <n v="6"/>
    <n v="324"/>
    <n v="0"/>
    <s v="Electronics"/>
    <n v="9.4"/>
    <d v="2021-06-29T00:00:00"/>
    <n v="71"/>
    <n v="0.16"/>
    <n v="28.21"/>
    <n v="9.4"/>
    <n v="1"/>
    <n v="169.26"/>
    <x v="0"/>
    <s v="Low Risk"/>
    <s v="45-54"/>
    <d v="1905-02-27T00:00:00"/>
    <x v="2"/>
    <x v="1"/>
    <s v="Low Value"/>
    <x v="0"/>
    <s v="Check Data"/>
  </r>
  <r>
    <s v="CUST_6342"/>
    <n v="61"/>
    <s v="Male"/>
    <x v="2"/>
    <n v="109.55"/>
    <n v="8"/>
    <n v="58"/>
    <n v="0"/>
    <s v="Electronics"/>
    <n v="88.7"/>
    <d v="2023-03-20T00:00:00"/>
    <n v="84"/>
    <n v="0.47"/>
    <n v="109.55"/>
    <n v="88.7"/>
    <n v="2"/>
    <n v="876.4"/>
    <x v="1"/>
    <s v="Medium Risk"/>
    <s v="55+"/>
    <d v="1903-06-09T00:00:00"/>
    <x v="2"/>
    <x v="1"/>
    <s v="Low Value"/>
    <x v="0"/>
    <s v="Check Data"/>
  </r>
  <r>
    <s v="CUST_1005"/>
    <n v="43"/>
    <s v="Male"/>
    <x v="1"/>
    <n v="27.5"/>
    <n v="10"/>
    <n v="150"/>
    <n v="0"/>
    <s v="Beauty"/>
    <n v="76.599999999999994"/>
    <d v="2023-10-12T00:00:00"/>
    <n v="13"/>
    <n v="0.14000000000000001"/>
    <n v="27.5"/>
    <n v="76.599999999999994"/>
    <n v="1"/>
    <n v="275"/>
    <x v="0"/>
    <s v="Low Risk"/>
    <s v="35-44"/>
    <d v="1902-11-15T00:00:00"/>
    <x v="1"/>
    <x v="1"/>
    <s v="Low Value"/>
    <x v="0"/>
    <s v="Check Data"/>
  </r>
  <r>
    <s v="CUST_8489"/>
    <n v="38"/>
    <s v="Female"/>
    <x v="9"/>
    <n v="120.36"/>
    <n v="13"/>
    <n v="107"/>
    <n v="1"/>
    <s v="Fashion"/>
    <n v="80.3"/>
    <d v="2024-09-04T00:00:00"/>
    <n v="96"/>
    <n v="0.66"/>
    <n v="120.36"/>
    <n v="80.3"/>
    <n v="1"/>
    <n v="1564.68"/>
    <x v="0"/>
    <s v="High Risk"/>
    <s v="35-44"/>
    <d v="1901-12-22T00:00:00"/>
    <x v="2"/>
    <x v="0"/>
    <s v="High Value"/>
    <x v="3"/>
    <s v="Check Data"/>
  </r>
  <r>
    <s v="CUST_9659"/>
    <n v="45"/>
    <s v="Female"/>
    <x v="8"/>
    <n v="145.22999999999999"/>
    <n v="13"/>
    <n v="106"/>
    <n v="0"/>
    <s v="Fashion"/>
    <n v="37.700000000000003"/>
    <d v="2025-03-29T00:00:00"/>
    <n v="29"/>
    <n v="0.45"/>
    <n v="145.22999999999999"/>
    <n v="37.700000000000003"/>
    <n v="1"/>
    <n v="1887.9899999999998"/>
    <x v="0"/>
    <s v="Medium Risk"/>
    <s v="45-54"/>
    <d v="1901-05-30T00:00:00"/>
    <x v="1"/>
    <x v="1"/>
    <s v="High Value"/>
    <x v="1"/>
    <s v="Check Data"/>
  </r>
  <r>
    <s v="CUST_9195"/>
    <n v="65"/>
    <s v="Male"/>
    <x v="3"/>
    <n v="117.29"/>
    <n v="7"/>
    <n v="138"/>
    <n v="0"/>
    <s v="Home"/>
    <n v="8.5"/>
    <d v="2022-11-17T00:00:00"/>
    <n v="68"/>
    <n v="0.27"/>
    <n v="117.29"/>
    <n v="8.5"/>
    <n v="1"/>
    <n v="821.03000000000009"/>
    <x v="0"/>
    <s v="Medium Risk"/>
    <s v="55+"/>
    <d v="1903-10-10T00:00:00"/>
    <x v="0"/>
    <x v="1"/>
    <s v="Low Value"/>
    <x v="0"/>
    <s v="Check Data"/>
  </r>
  <r>
    <s v="CUST_6966"/>
    <n v="53"/>
    <s v="Female"/>
    <x v="3"/>
    <n v="258.77"/>
    <n v="11"/>
    <n v="279"/>
    <n v="0"/>
    <s v="Beauty"/>
    <n v="72.7"/>
    <d v="2021-03-09T00:00:00"/>
    <n v="83"/>
    <n v="0.47"/>
    <n v="258.77"/>
    <n v="72.7"/>
    <n v="1"/>
    <n v="2846.47"/>
    <x v="0"/>
    <s v="Medium Risk"/>
    <s v="45-54"/>
    <d v="1905-06-19T00:00:00"/>
    <x v="2"/>
    <x v="1"/>
    <s v="High Value"/>
    <x v="1"/>
    <s v="Check Data"/>
  </r>
  <r>
    <s v="CUST_9837"/>
    <n v="57"/>
    <s v="Male"/>
    <x v="3"/>
    <n v="47.69"/>
    <n v="15"/>
    <n v="71"/>
    <n v="0"/>
    <s v="Electronics"/>
    <n v="97.8"/>
    <d v="2024-08-30T00:00:00"/>
    <n v="10"/>
    <n v="0.5"/>
    <n v="47.69"/>
    <n v="97.8"/>
    <n v="2"/>
    <n v="715.34999999999991"/>
    <x v="1"/>
    <s v="High Risk"/>
    <s v="55+"/>
    <d v="1901-12-27T00:00:00"/>
    <x v="1"/>
    <x v="1"/>
    <s v="Low Value"/>
    <x v="2"/>
    <s v="Check Data"/>
  </r>
  <r>
    <s v="CUST_1117"/>
    <n v="19"/>
    <s v="Female"/>
    <x v="9"/>
    <n v="70.48"/>
    <n v="8"/>
    <n v="110"/>
    <n v="0"/>
    <s v="Beauty"/>
    <n v="85.8"/>
    <d v="2023-05-12T00:00:00"/>
    <n v="76"/>
    <n v="0.14000000000000001"/>
    <n v="70.48"/>
    <n v="85.8"/>
    <n v="1"/>
    <n v="563.84"/>
    <x v="0"/>
    <s v="Low Risk"/>
    <s v="Under 25"/>
    <d v="1903-04-17T00:00:00"/>
    <x v="2"/>
    <x v="1"/>
    <s v="Low Value"/>
    <x v="0"/>
    <s v="Check Data"/>
  </r>
  <r>
    <s v="CUST_3551"/>
    <n v="59"/>
    <s v="Other"/>
    <x v="2"/>
    <n v="91.06"/>
    <n v="15"/>
    <n v="225"/>
    <n v="1"/>
    <s v="Fashion"/>
    <n v="84.1"/>
    <d v="2020-10-06T00:00:00"/>
    <n v="58"/>
    <n v="0.2"/>
    <n v="91.06"/>
    <n v="84.1"/>
    <n v="2"/>
    <n v="1365.9"/>
    <x v="0"/>
    <s v="Medium Risk"/>
    <s v="55+"/>
    <d v="1905-11-20T00:00:00"/>
    <x v="0"/>
    <x v="0"/>
    <s v="Low Value"/>
    <x v="0"/>
    <s v="Check Data"/>
  </r>
  <r>
    <s v="CUST_6560"/>
    <n v="26"/>
    <s v="Male"/>
    <x v="8"/>
    <n v="150.47999999999999"/>
    <n v="12"/>
    <n v="105"/>
    <n v="0"/>
    <s v="Fashion"/>
    <n v="63.2"/>
    <d v="2024-06-07T00:00:00"/>
    <n v="86"/>
    <n v="0.42"/>
    <n v="150.47999999999999"/>
    <n v="63.2"/>
    <n v="3"/>
    <n v="1805.7599999999998"/>
    <x v="0"/>
    <s v="Medium Risk"/>
    <s v="25-34"/>
    <d v="1902-03-21T00:00:00"/>
    <x v="2"/>
    <x v="1"/>
    <s v="High Value"/>
    <x v="1"/>
    <s v="Check Data"/>
  </r>
  <r>
    <s v="CUST_5289"/>
    <n v="40"/>
    <s v="Male"/>
    <x v="9"/>
    <n v="144.16999999999999"/>
    <n v="7"/>
    <n v="158"/>
    <n v="0"/>
    <s v="Electronics"/>
    <n v="11.6"/>
    <d v="2020-10-07T00:00:00"/>
    <n v="27"/>
    <n v="0.33"/>
    <n v="144.16999999999999"/>
    <n v="11.6"/>
    <n v="1"/>
    <n v="1009.1899999999999"/>
    <x v="0"/>
    <s v="Medium Risk"/>
    <s v="35-44"/>
    <d v="1905-11-19T00:00:00"/>
    <x v="1"/>
    <x v="1"/>
    <s v="Low Value"/>
    <x v="0"/>
    <s v="Check Data"/>
  </r>
  <r>
    <s v="CUST_1846"/>
    <n v="32"/>
    <s v="Male"/>
    <x v="1"/>
    <n v="66.349999999999994"/>
    <n v="9"/>
    <n v="149"/>
    <n v="0"/>
    <s v="Electronics"/>
    <n v="86.3"/>
    <d v="2023-01-31T00:00:00"/>
    <n v="99"/>
    <n v="0.24"/>
    <n v="66.349999999999994"/>
    <n v="86.3"/>
    <n v="1"/>
    <n v="597.15"/>
    <x v="0"/>
    <s v="Medium Risk"/>
    <s v="25-34"/>
    <d v="1903-07-27T00:00:00"/>
    <x v="2"/>
    <x v="1"/>
    <s v="Low Value"/>
    <x v="0"/>
    <s v="Check Data"/>
  </r>
  <r>
    <s v="CUST_7316"/>
    <n v="30"/>
    <s v="Female"/>
    <x v="4"/>
    <n v="45.51"/>
    <n v="12"/>
    <n v="13"/>
    <n v="0"/>
    <s v="Beauty"/>
    <n v="22.2"/>
    <d v="2024-01-22T00:00:00"/>
    <n v="58"/>
    <n v="0.21"/>
    <n v="45.51"/>
    <n v="22.2"/>
    <n v="3"/>
    <n v="546.12"/>
    <x v="2"/>
    <s v="Medium Risk"/>
    <s v="25-34"/>
    <d v="1902-08-05T00:00:00"/>
    <x v="0"/>
    <x v="1"/>
    <s v="Low Value"/>
    <x v="0"/>
    <s v="Check Data"/>
  </r>
  <r>
    <s v="CUST_7469"/>
    <n v="40"/>
    <s v="Female"/>
    <x v="1"/>
    <n v="59.94"/>
    <n v="13"/>
    <n v="4"/>
    <n v="0"/>
    <s v="Sports"/>
    <n v="26.4"/>
    <d v="2023-12-10T00:00:00"/>
    <n v="81"/>
    <n v="0.28000000000000003"/>
    <n v="59.94"/>
    <n v="26.4"/>
    <n v="2"/>
    <n v="779.22"/>
    <x v="2"/>
    <s v="Medium Risk"/>
    <s v="35-44"/>
    <d v="1902-09-17T00:00:00"/>
    <x v="2"/>
    <x v="1"/>
    <s v="Low Value"/>
    <x v="0"/>
    <s v="Check Data"/>
  </r>
  <r>
    <s v="CUST_9915"/>
    <n v="34"/>
    <s v="Other"/>
    <x v="6"/>
    <n v="77.7"/>
    <n v="12"/>
    <n v="126"/>
    <n v="0"/>
    <s v="Fashion"/>
    <n v="75.599999999999994"/>
    <d v="2025-01-17T00:00:00"/>
    <n v="70"/>
    <n v="0.66"/>
    <n v="77.7"/>
    <n v="75.599999999999994"/>
    <n v="2"/>
    <n v="932.40000000000009"/>
    <x v="0"/>
    <s v="High Risk"/>
    <s v="25-34"/>
    <d v="1901-08-09T00:00:00"/>
    <x v="2"/>
    <x v="1"/>
    <s v="Low Value"/>
    <x v="2"/>
    <s v="Check Data"/>
  </r>
  <r>
    <s v="CUST_1224"/>
    <n v="79"/>
    <s v="Male"/>
    <x v="4"/>
    <n v="146.69999999999999"/>
    <n v="11"/>
    <n v="272"/>
    <n v="0"/>
    <s v="Fashion"/>
    <n v="71.7"/>
    <d v="2022-10-18T00:00:00"/>
    <n v="45"/>
    <n v="0.24"/>
    <n v="146.69999999999999"/>
    <n v="71.7"/>
    <n v="2"/>
    <n v="1613.6999999999998"/>
    <x v="0"/>
    <s v="Medium Risk"/>
    <s v="55+"/>
    <d v="1903-11-09T00:00:00"/>
    <x v="0"/>
    <x v="1"/>
    <s v="High Value"/>
    <x v="1"/>
    <s v="Check Data"/>
  </r>
  <r>
    <s v="CUST_5208"/>
    <n v="65"/>
    <s v="Other"/>
    <x v="1"/>
    <n v="96.54"/>
    <n v="13"/>
    <n v="337"/>
    <n v="0"/>
    <s v="Sports"/>
    <n v="7.3"/>
    <d v="2024-02-02T00:00:00"/>
    <n v="50"/>
    <n v="7.0000000000000007E-2"/>
    <n v="96.54"/>
    <n v="7.3"/>
    <n v="2"/>
    <n v="1255.02"/>
    <x v="0"/>
    <s v="Low Risk"/>
    <s v="55+"/>
    <d v="1902-07-25T00:00:00"/>
    <x v="0"/>
    <x v="1"/>
    <s v="Low Value"/>
    <x v="0"/>
    <s v="Check Data"/>
  </r>
  <r>
    <s v="CUST_7283"/>
    <n v="77"/>
    <s v="Male"/>
    <x v="8"/>
    <n v="247.26"/>
    <n v="11"/>
    <n v="210"/>
    <n v="0"/>
    <s v="Beauty"/>
    <n v="25.2"/>
    <d v="2025-05-03T00:00:00"/>
    <n v="48"/>
    <n v="0.04"/>
    <n v="247.26"/>
    <n v="25.2"/>
    <n v="1"/>
    <n v="2719.8599999999997"/>
    <x v="0"/>
    <s v="Low Risk"/>
    <s v="55+"/>
    <d v="1901-04-25T00:00:00"/>
    <x v="0"/>
    <x v="1"/>
    <s v="High Value"/>
    <x v="1"/>
    <s v="Check Data"/>
  </r>
  <r>
    <s v="CUST_3048"/>
    <n v="19"/>
    <s v="Female"/>
    <x v="0"/>
    <n v="34.54"/>
    <n v="17"/>
    <n v="326"/>
    <n v="0"/>
    <s v="Home"/>
    <m/>
    <d v="2023-02-16T00:00:00"/>
    <n v="43"/>
    <n v="0.17"/>
    <n v="34.54"/>
    <n v="250"/>
    <n v="3"/>
    <n v="587.17999999999995"/>
    <x v="0"/>
    <s v="Low Risk"/>
    <s v="Under 25"/>
    <d v="1903-07-11T00:00:00"/>
    <x v="0"/>
    <x v="1"/>
    <s v="Low Value"/>
    <x v="0"/>
    <s v="Check Data"/>
  </r>
  <r>
    <s v="CUST_7233"/>
    <n v="37"/>
    <s v="Male"/>
    <x v="0"/>
    <n v="231.52"/>
    <n v="7"/>
    <n v="345"/>
    <n v="0"/>
    <s v="Home"/>
    <n v="95"/>
    <d v="2022-10-23T00:00:00"/>
    <n v="14"/>
    <n v="0.42"/>
    <n v="231.52"/>
    <n v="95"/>
    <n v="1"/>
    <n v="1620.64"/>
    <x v="0"/>
    <s v="Medium Risk"/>
    <s v="35-44"/>
    <d v="1903-11-04T00:00:00"/>
    <x v="1"/>
    <x v="1"/>
    <s v="High Value"/>
    <x v="1"/>
    <s v="Check Data"/>
  </r>
  <r>
    <s v="CUST_2828"/>
    <n v="37"/>
    <s v="Female"/>
    <x v="0"/>
    <n v="155.68"/>
    <n v="10"/>
    <n v="216"/>
    <n v="0"/>
    <s v="Fashion"/>
    <n v="26.6"/>
    <d v="2023-01-30T00:00:00"/>
    <n v="97"/>
    <n v="0.36"/>
    <n v="155.68"/>
    <n v="26.6"/>
    <n v="3"/>
    <n v="1556.8000000000002"/>
    <x v="0"/>
    <s v="Medium Risk"/>
    <s v="35-44"/>
    <d v="1903-07-28T00:00:00"/>
    <x v="2"/>
    <x v="1"/>
    <s v="High Value"/>
    <x v="1"/>
    <s v="Check Data"/>
  </r>
  <r>
    <s v="CUST_2917"/>
    <n v="76"/>
    <s v="Female"/>
    <x v="6"/>
    <n v="42.68"/>
    <n v="6"/>
    <n v="78"/>
    <n v="0"/>
    <s v="Home"/>
    <n v="76.099999999999994"/>
    <d v="2024-05-16T00:00:00"/>
    <n v="44"/>
    <n v="0.51"/>
    <n v="42.68"/>
    <n v="76.099999999999994"/>
    <n v="1"/>
    <n v="256.08"/>
    <x v="1"/>
    <s v="High Risk"/>
    <s v="55+"/>
    <d v="1902-04-12T00:00:00"/>
    <x v="0"/>
    <x v="1"/>
    <s v="Low Value"/>
    <x v="2"/>
    <s v="Check Data"/>
  </r>
  <r>
    <s v="CUST_5234"/>
    <n v="63"/>
    <s v="Female"/>
    <x v="6"/>
    <n v="82.84"/>
    <n v="9"/>
    <n v="92"/>
    <n v="0"/>
    <s v="Beauty"/>
    <n v="50.6"/>
    <d v="2022-03-13T00:00:00"/>
    <n v="28"/>
    <n v="0.75"/>
    <n v="82.84"/>
    <n v="50.6"/>
    <n v="2"/>
    <n v="745.56000000000006"/>
    <x v="0"/>
    <s v="High Risk"/>
    <s v="55+"/>
    <d v="1904-06-15T00:00:00"/>
    <x v="1"/>
    <x v="1"/>
    <s v="Low Value"/>
    <x v="2"/>
    <s v="Check Data"/>
  </r>
  <r>
    <s v="CUST_7988"/>
    <n v="20"/>
    <s v="Female"/>
    <x v="0"/>
    <n v="118.93"/>
    <n v="8"/>
    <n v="237"/>
    <n v="0"/>
    <s v="Home"/>
    <n v="38"/>
    <d v="2024-04-26T00:00:00"/>
    <n v="61"/>
    <n v="0.26"/>
    <n v="118.93"/>
    <n v="38"/>
    <n v="1"/>
    <n v="951.44"/>
    <x v="0"/>
    <s v="Medium Risk"/>
    <s v="Under 25"/>
    <d v="1902-05-02T00:00:00"/>
    <x v="0"/>
    <x v="1"/>
    <s v="Low Value"/>
    <x v="0"/>
    <s v="Check Data"/>
  </r>
  <r>
    <s v="CUST_3026"/>
    <n v="72"/>
    <s v="Male"/>
    <x v="7"/>
    <n v="170.4"/>
    <n v="9"/>
    <n v="233"/>
    <n v="0"/>
    <s v="Electronics"/>
    <m/>
    <d v="2021-08-22T00:00:00"/>
    <n v="38"/>
    <n v="0.23"/>
    <n v="170.4"/>
    <n v="250"/>
    <n v="1"/>
    <n v="1533.6000000000001"/>
    <x v="0"/>
    <s v="Medium Risk"/>
    <s v="55+"/>
    <d v="1905-01-04T00:00:00"/>
    <x v="1"/>
    <x v="1"/>
    <s v="High Value"/>
    <x v="1"/>
    <s v="Check Data"/>
  </r>
  <r>
    <s v="CUST_4744"/>
    <n v="29"/>
    <s v="Male"/>
    <x v="3"/>
    <m/>
    <n v="13"/>
    <n v="176"/>
    <n v="0"/>
    <s v="Beauty"/>
    <m/>
    <d v="2024-02-01T00:00:00"/>
    <n v="71"/>
    <n v="0.48"/>
    <n v="250"/>
    <n v="250"/>
    <n v="3"/>
    <n v="3250"/>
    <x v="0"/>
    <s v="Medium Risk"/>
    <s v="25-34"/>
    <d v="1902-07-26T00:00:00"/>
    <x v="2"/>
    <x v="1"/>
    <s v="High Value"/>
    <x v="1"/>
    <s v="Check Data"/>
  </r>
  <r>
    <s v="CUST_1009"/>
    <n v="57"/>
    <s v="Female"/>
    <x v="4"/>
    <n v="54.13"/>
    <n v="11"/>
    <n v="254"/>
    <n v="0"/>
    <s v="Sports"/>
    <m/>
    <d v="2024-02-27T00:00:00"/>
    <n v="75"/>
    <n v="0.44"/>
    <n v="54.13"/>
    <n v="250"/>
    <n v="3"/>
    <n v="595.43000000000006"/>
    <x v="0"/>
    <s v="Medium Risk"/>
    <s v="55+"/>
    <d v="1902-06-30T00:00:00"/>
    <x v="2"/>
    <x v="1"/>
    <s v="Low Value"/>
    <x v="0"/>
    <s v="Check Data"/>
  </r>
  <r>
    <s v="CUST_1260"/>
    <n v="19"/>
    <s v="Male"/>
    <x v="4"/>
    <n v="162.11000000000001"/>
    <n v="12"/>
    <n v="320"/>
    <n v="0"/>
    <s v="Fashion"/>
    <n v="59.2"/>
    <d v="2024-01-03T00:00:00"/>
    <n v="33"/>
    <n v="0.35"/>
    <n v="162.11000000000001"/>
    <n v="59.2"/>
    <n v="1"/>
    <n v="1945.3200000000002"/>
    <x v="0"/>
    <s v="Medium Risk"/>
    <s v="Under 25"/>
    <d v="1902-08-24T00:00:00"/>
    <x v="1"/>
    <x v="1"/>
    <s v="High Value"/>
    <x v="1"/>
    <s v="Check Data"/>
  </r>
  <r>
    <s v="CUST_7038"/>
    <n v="53"/>
    <s v="Male"/>
    <x v="3"/>
    <n v="63.81"/>
    <n v="11"/>
    <n v="131"/>
    <n v="0"/>
    <s v="Beauty"/>
    <n v="64.400000000000006"/>
    <d v="2025-05-23T00:00:00"/>
    <n v="67"/>
    <n v="0.26"/>
    <n v="63.81"/>
    <n v="64.400000000000006"/>
    <n v="2"/>
    <n v="701.91000000000008"/>
    <x v="0"/>
    <s v="Medium Risk"/>
    <s v="45-54"/>
    <d v="1901-04-05T00:00:00"/>
    <x v="0"/>
    <x v="1"/>
    <s v="Low Value"/>
    <x v="0"/>
    <s v="Check Data"/>
  </r>
  <r>
    <s v="CUST_3219"/>
    <n v="31"/>
    <s v="Female"/>
    <x v="2"/>
    <m/>
    <n v="13"/>
    <n v="264"/>
    <n v="0"/>
    <s v="Home"/>
    <n v="51.7"/>
    <d v="2025-04-22T00:00:00"/>
    <n v="22"/>
    <n v="0.28999999999999998"/>
    <n v="250"/>
    <n v="51.7"/>
    <n v="1"/>
    <n v="3250"/>
    <x v="0"/>
    <s v="Medium Risk"/>
    <s v="25-34"/>
    <d v="1901-05-06T00:00:00"/>
    <x v="1"/>
    <x v="1"/>
    <s v="High Value"/>
    <x v="1"/>
    <s v="Check Data"/>
  </r>
  <r>
    <s v="CUST_8041"/>
    <n v="33"/>
    <s v="Female"/>
    <x v="7"/>
    <n v="68.430000000000007"/>
    <n v="9"/>
    <n v="291"/>
    <n v="0"/>
    <s v="Beauty"/>
    <n v="53.3"/>
    <d v="2022-09-25T00:00:00"/>
    <n v="13"/>
    <n v="0.3"/>
    <n v="68.430000000000007"/>
    <n v="53.3"/>
    <n v="2"/>
    <n v="615.87000000000012"/>
    <x v="0"/>
    <s v="Medium Risk"/>
    <s v="25-34"/>
    <d v="1903-12-02T00:00:00"/>
    <x v="1"/>
    <x v="1"/>
    <s v="Low Value"/>
    <x v="0"/>
    <s v="Check Data"/>
  </r>
  <r>
    <s v="CUST_3060"/>
    <n v="36"/>
    <s v="Male"/>
    <x v="0"/>
    <m/>
    <n v="10"/>
    <n v="178"/>
    <n v="0"/>
    <s v="Sports"/>
    <n v="85.2"/>
    <d v="2021-12-14T00:00:00"/>
    <n v="93"/>
    <n v="0.64"/>
    <n v="250"/>
    <n v="85.2"/>
    <n v="1"/>
    <n v="2500"/>
    <x v="0"/>
    <s v="High Risk"/>
    <s v="35-44"/>
    <d v="1904-09-12T00:00:00"/>
    <x v="2"/>
    <x v="1"/>
    <s v="High Value"/>
    <x v="3"/>
    <s v="Check Data"/>
  </r>
  <r>
    <s v="CUST_6287"/>
    <n v="51"/>
    <s v="Male"/>
    <x v="3"/>
    <n v="104.54"/>
    <n v="10"/>
    <n v="343"/>
    <n v="0"/>
    <s v="Beauty"/>
    <n v="30.3"/>
    <d v="2023-06-25T00:00:00"/>
    <n v="6"/>
    <n v="0.38"/>
    <n v="104.54"/>
    <n v="30.3"/>
    <n v="2"/>
    <n v="1045.4000000000001"/>
    <x v="0"/>
    <s v="Medium Risk"/>
    <s v="45-54"/>
    <d v="1903-03-04T00:00:00"/>
    <x v="1"/>
    <x v="1"/>
    <s v="Low Value"/>
    <x v="0"/>
    <s v="Check Data"/>
  </r>
  <r>
    <s v="CUST_2619"/>
    <n v="61"/>
    <s v="Male"/>
    <x v="9"/>
    <n v="69.069999999999993"/>
    <n v="11"/>
    <n v="145"/>
    <n v="0"/>
    <s v="Sports"/>
    <n v="73.599999999999994"/>
    <d v="2021-07-23T00:00:00"/>
    <n v="64"/>
    <n v="0.38"/>
    <n v="69.069999999999993"/>
    <n v="73.599999999999994"/>
    <n v="2"/>
    <n v="759.77"/>
    <x v="0"/>
    <s v="Medium Risk"/>
    <s v="55+"/>
    <d v="1905-02-03T00:00:00"/>
    <x v="0"/>
    <x v="1"/>
    <s v="Low Value"/>
    <x v="0"/>
    <s v="Check Data"/>
  </r>
  <r>
    <s v="CUST_9512"/>
    <n v="78"/>
    <s v="Male"/>
    <x v="4"/>
    <n v="65.59"/>
    <n v="12"/>
    <n v="142"/>
    <n v="0"/>
    <s v="Sports"/>
    <n v="26.9"/>
    <d v="2024-12-12T00:00:00"/>
    <n v="54"/>
    <n v="0.56999999999999995"/>
    <n v="65.59"/>
    <n v="26.9"/>
    <n v="1"/>
    <n v="787.08"/>
    <x v="0"/>
    <s v="High Risk"/>
    <s v="55+"/>
    <d v="1901-09-14T00:00:00"/>
    <x v="0"/>
    <x v="1"/>
    <s v="Low Value"/>
    <x v="2"/>
    <s v="Check Data"/>
  </r>
  <r>
    <s v="CUST_2342"/>
    <n v="63"/>
    <s v="Female"/>
    <x v="9"/>
    <n v="113.72"/>
    <n v="11"/>
    <n v="19"/>
    <n v="0"/>
    <s v="Beauty"/>
    <n v="7.1"/>
    <d v="2022-05-19T00:00:00"/>
    <n v="43"/>
    <n v="0.42"/>
    <n v="113.72"/>
    <n v="7.1"/>
    <n v="2"/>
    <n v="1250.92"/>
    <x v="2"/>
    <s v="Medium Risk"/>
    <s v="55+"/>
    <d v="1904-04-09T00:00:00"/>
    <x v="0"/>
    <x v="1"/>
    <s v="Low Value"/>
    <x v="0"/>
    <s v="Check Data"/>
  </r>
  <r>
    <s v="CUST_3832"/>
    <n v="23"/>
    <s v="Other"/>
    <x v="3"/>
    <n v="109.28"/>
    <n v="11"/>
    <n v="57"/>
    <n v="0"/>
    <s v="Fashion"/>
    <n v="90.3"/>
    <d v="2023-03-27T00:00:00"/>
    <n v="55"/>
    <n v="0.31"/>
    <n v="109.28"/>
    <n v="90.3"/>
    <n v="3"/>
    <n v="1202.08"/>
    <x v="1"/>
    <s v="Medium Risk"/>
    <s v="Under 25"/>
    <d v="1903-06-02T00:00:00"/>
    <x v="0"/>
    <x v="1"/>
    <s v="Low Value"/>
    <x v="0"/>
    <s v="Check Data"/>
  </r>
  <r>
    <s v="CUST_3824"/>
    <n v="30"/>
    <s v="Female"/>
    <x v="3"/>
    <n v="71.98"/>
    <n v="11"/>
    <n v="295"/>
    <n v="0"/>
    <s v="Fashion"/>
    <n v="41.1"/>
    <d v="2022-09-09T00:00:00"/>
    <n v="28"/>
    <n v="0.32"/>
    <n v="71.98"/>
    <n v="41.1"/>
    <n v="1"/>
    <n v="791.78000000000009"/>
    <x v="0"/>
    <s v="Medium Risk"/>
    <s v="25-34"/>
    <d v="1903-12-18T00:00:00"/>
    <x v="1"/>
    <x v="1"/>
    <s v="Low Value"/>
    <x v="0"/>
    <s v="Check Data"/>
  </r>
  <r>
    <s v="CUST_2994"/>
    <n v="53"/>
    <s v="Male"/>
    <x v="1"/>
    <n v="200.66"/>
    <n v="7"/>
    <n v="65"/>
    <n v="0"/>
    <s v="Home"/>
    <n v="68.3"/>
    <d v="2021-12-02T00:00:00"/>
    <n v="58"/>
    <n v="0.26"/>
    <n v="200.66"/>
    <n v="68.3"/>
    <n v="2"/>
    <n v="1404.62"/>
    <x v="1"/>
    <s v="Medium Risk"/>
    <s v="45-54"/>
    <d v="1904-09-24T00:00:00"/>
    <x v="0"/>
    <x v="1"/>
    <s v="Low Value"/>
    <x v="0"/>
    <s v="Check Data"/>
  </r>
  <r>
    <s v="CUST_4490"/>
    <n v="39"/>
    <s v="Other"/>
    <x v="1"/>
    <n v="121.71"/>
    <n v="10"/>
    <n v="344"/>
    <n v="0"/>
    <s v="Beauty"/>
    <n v="75.8"/>
    <d v="2022-04-06T00:00:00"/>
    <n v="15"/>
    <n v="0.36"/>
    <n v="121.71"/>
    <n v="75.8"/>
    <n v="3"/>
    <n v="1217.0999999999999"/>
    <x v="0"/>
    <s v="Medium Risk"/>
    <s v="35-44"/>
    <d v="1904-05-22T00:00:00"/>
    <x v="1"/>
    <x v="1"/>
    <s v="Low Value"/>
    <x v="0"/>
    <s v="Check Data"/>
  </r>
  <r>
    <s v="CUST_8984"/>
    <n v="35"/>
    <s v="Female"/>
    <x v="8"/>
    <n v="42.82"/>
    <n v="14"/>
    <n v="12"/>
    <n v="0"/>
    <s v="Beauty"/>
    <n v="79.7"/>
    <d v="2022-06-08T00:00:00"/>
    <n v="24"/>
    <n v="0.04"/>
    <n v="42.82"/>
    <n v="79.7"/>
    <n v="3"/>
    <n v="599.48"/>
    <x v="2"/>
    <s v="Low Risk"/>
    <s v="35-44"/>
    <d v="1904-03-20T00:00:00"/>
    <x v="1"/>
    <x v="1"/>
    <s v="Low Value"/>
    <x v="0"/>
    <s v="Check Data"/>
  </r>
  <r>
    <s v="CUST_2604"/>
    <n v="29"/>
    <s v="Male"/>
    <x v="8"/>
    <n v="194.11"/>
    <n v="4"/>
    <n v="61"/>
    <n v="0"/>
    <s v="Electronics"/>
    <n v="22.6"/>
    <d v="2022-08-06T00:00:00"/>
    <n v="90"/>
    <n v="0.11"/>
    <n v="194.11"/>
    <n v="22.6"/>
    <n v="1"/>
    <n v="776.44"/>
    <x v="1"/>
    <s v="Low Risk"/>
    <s v="25-34"/>
    <d v="1904-01-21T00:00:00"/>
    <x v="2"/>
    <x v="1"/>
    <s v="Low Value"/>
    <x v="0"/>
    <s v="Check Data"/>
  </r>
  <r>
    <s v="CUST_1235"/>
    <n v="69"/>
    <s v="Other"/>
    <x v="6"/>
    <n v="48.49"/>
    <n v="6"/>
    <n v="45"/>
    <n v="0"/>
    <s v="Fashion"/>
    <n v="65.599999999999994"/>
    <d v="2021-04-27T00:00:00"/>
    <n v="62"/>
    <n v="0.28999999999999998"/>
    <n v="48.49"/>
    <n v="65.599999999999994"/>
    <n v="1"/>
    <n v="290.94"/>
    <x v="1"/>
    <s v="Medium Risk"/>
    <s v="55+"/>
    <d v="1905-05-01T00:00:00"/>
    <x v="0"/>
    <x v="1"/>
    <s v="Low Value"/>
    <x v="0"/>
    <s v="Check Data"/>
  </r>
  <r>
    <s v="CUST_2908"/>
    <n v="76"/>
    <s v="Female"/>
    <x v="6"/>
    <n v="55.24"/>
    <n v="11"/>
    <n v="92"/>
    <n v="0"/>
    <s v="Sports"/>
    <n v="76"/>
    <d v="2023-06-08T00:00:00"/>
    <n v="65"/>
    <n v="0.08"/>
    <n v="55.24"/>
    <n v="76"/>
    <n v="1"/>
    <n v="607.64"/>
    <x v="0"/>
    <s v="Low Risk"/>
    <s v="55+"/>
    <d v="1903-03-21T00:00:00"/>
    <x v="0"/>
    <x v="1"/>
    <s v="Low Value"/>
    <x v="0"/>
    <s v="Check Data"/>
  </r>
  <r>
    <s v="CUST_9567"/>
    <n v="71"/>
    <s v="Female"/>
    <x v="0"/>
    <n v="51.09"/>
    <n v="17"/>
    <n v="222"/>
    <n v="0"/>
    <s v="Electronics"/>
    <n v="12"/>
    <d v="2023-02-16T00:00:00"/>
    <n v="26"/>
    <n v="0.32"/>
    <n v="51.09"/>
    <n v="12"/>
    <n v="2"/>
    <n v="868.53000000000009"/>
    <x v="0"/>
    <s v="Medium Risk"/>
    <s v="55+"/>
    <d v="1903-07-11T00:00:00"/>
    <x v="1"/>
    <x v="1"/>
    <s v="Low Value"/>
    <x v="0"/>
    <s v="Check Data"/>
  </r>
  <r>
    <s v="CUST_4530"/>
    <n v="47"/>
    <s v="Female"/>
    <x v="1"/>
    <n v="89.49"/>
    <n v="10"/>
    <n v="22"/>
    <n v="0"/>
    <s v="Beauty"/>
    <n v="14.1"/>
    <d v="2025-03-15T00:00:00"/>
    <n v="95"/>
    <n v="0.25"/>
    <n v="89.49"/>
    <n v="14.1"/>
    <n v="2"/>
    <n v="894.9"/>
    <x v="2"/>
    <s v="Medium Risk"/>
    <s v="45-54"/>
    <d v="1901-06-13T00:00:00"/>
    <x v="2"/>
    <x v="1"/>
    <s v="Low Value"/>
    <x v="0"/>
    <s v="Check Data"/>
  </r>
  <r>
    <s v="CUST_6256"/>
    <n v="70"/>
    <s v="Male"/>
    <x v="0"/>
    <n v="73.62"/>
    <n v="9"/>
    <n v="356"/>
    <n v="0"/>
    <s v="Electronics"/>
    <n v="36.4"/>
    <d v="2024-08-29T00:00:00"/>
    <n v="61"/>
    <n v="0.12"/>
    <n v="73.62"/>
    <n v="36.4"/>
    <n v="1"/>
    <n v="662.58"/>
    <x v="0"/>
    <s v="Low Risk"/>
    <s v="55+"/>
    <d v="1901-12-28T00:00:00"/>
    <x v="0"/>
    <x v="1"/>
    <s v="Low Value"/>
    <x v="0"/>
    <s v="Check Data"/>
  </r>
  <r>
    <s v="CUST_3635"/>
    <n v="68"/>
    <s v="Male"/>
    <x v="3"/>
    <n v="57.34"/>
    <n v="16"/>
    <n v="66"/>
    <n v="0"/>
    <s v="Fashion"/>
    <n v="30.2"/>
    <d v="2021-07-23T00:00:00"/>
    <n v="87"/>
    <n v="0.39"/>
    <n v="57.34"/>
    <n v="30.2"/>
    <n v="1"/>
    <n v="917.44"/>
    <x v="1"/>
    <s v="Medium Risk"/>
    <s v="55+"/>
    <d v="1905-02-03T00:00:00"/>
    <x v="2"/>
    <x v="1"/>
    <s v="Low Value"/>
    <x v="0"/>
    <s v="Check Data"/>
  </r>
  <r>
    <s v="CUST_9162"/>
    <n v="57"/>
    <s v="Female"/>
    <x v="0"/>
    <n v="45.73"/>
    <n v="12"/>
    <n v="113"/>
    <n v="0"/>
    <s v="Beauty"/>
    <m/>
    <d v="2023-11-04T00:00:00"/>
    <n v="96"/>
    <n v="0.3"/>
    <n v="45.73"/>
    <n v="250"/>
    <n v="1"/>
    <n v="548.76"/>
    <x v="0"/>
    <s v="Medium Risk"/>
    <s v="55+"/>
    <d v="1902-10-23T00:00:00"/>
    <x v="2"/>
    <x v="1"/>
    <s v="Low Value"/>
    <x v="0"/>
    <s v="Check Data"/>
  </r>
  <r>
    <s v="CUST_3560"/>
    <n v="24"/>
    <s v="Male"/>
    <x v="3"/>
    <n v="223.33"/>
    <n v="8"/>
    <n v="205"/>
    <n v="0"/>
    <s v="Fashion"/>
    <n v="64.3"/>
    <d v="2024-05-06T00:00:00"/>
    <n v="1"/>
    <n v="0.26"/>
    <n v="223.33"/>
    <n v="64.3"/>
    <n v="2"/>
    <n v="1786.64"/>
    <x v="0"/>
    <s v="Medium Risk"/>
    <s v="Under 25"/>
    <d v="1902-04-22T00:00:00"/>
    <x v="1"/>
    <x v="1"/>
    <s v="High Value"/>
    <x v="1"/>
    <s v="Check Data"/>
  </r>
  <r>
    <s v="CUST_6415"/>
    <n v="49"/>
    <s v="Male"/>
    <x v="4"/>
    <n v="188.33"/>
    <n v="6"/>
    <n v="65"/>
    <n v="0"/>
    <s v="Electronics"/>
    <n v="49.8"/>
    <d v="2022-07-01T00:00:00"/>
    <n v="82"/>
    <n v="0.14000000000000001"/>
    <n v="188.33"/>
    <n v="49.8"/>
    <n v="3"/>
    <n v="1129.98"/>
    <x v="1"/>
    <s v="Low Risk"/>
    <s v="45-54"/>
    <d v="1904-02-26T00:00:00"/>
    <x v="2"/>
    <x v="1"/>
    <s v="Low Value"/>
    <x v="0"/>
    <s v="Check Data"/>
  </r>
  <r>
    <s v="CUST_4391"/>
    <n v="65"/>
    <s v="Female"/>
    <x v="1"/>
    <n v="157.27000000000001"/>
    <n v="4"/>
    <n v="49"/>
    <n v="0"/>
    <s v="Home"/>
    <n v="10.6"/>
    <d v="2022-11-12T00:00:00"/>
    <n v="81"/>
    <n v="0.23"/>
    <n v="157.27000000000001"/>
    <n v="10.6"/>
    <n v="1"/>
    <n v="629.08000000000004"/>
    <x v="1"/>
    <s v="Medium Risk"/>
    <s v="55+"/>
    <d v="1903-10-15T00:00:00"/>
    <x v="2"/>
    <x v="1"/>
    <s v="Low Value"/>
    <x v="0"/>
    <s v="Check Data"/>
  </r>
  <r>
    <s v="CUST_6951"/>
    <n v="36"/>
    <s v="Female"/>
    <x v="8"/>
    <n v="109.35"/>
    <n v="17"/>
    <n v="140"/>
    <n v="0"/>
    <s v="Sports"/>
    <n v="11.3"/>
    <d v="2024-04-05T00:00:00"/>
    <n v="46"/>
    <n v="0.62"/>
    <n v="109.35"/>
    <n v="11.3"/>
    <n v="3"/>
    <n v="1858.9499999999998"/>
    <x v="0"/>
    <s v="High Risk"/>
    <s v="35-44"/>
    <d v="1902-05-23T00:00:00"/>
    <x v="0"/>
    <x v="1"/>
    <s v="High Value"/>
    <x v="3"/>
    <s v="Check Data"/>
  </r>
  <r>
    <s v="CUST_6468"/>
    <n v="23"/>
    <s v="Female"/>
    <x v="0"/>
    <n v="59.21"/>
    <n v="6"/>
    <n v="257"/>
    <n v="0"/>
    <s v="Sports"/>
    <n v="51.7"/>
    <d v="2021-01-16T00:00:00"/>
    <n v="92"/>
    <n v="0.18"/>
    <n v="59.21"/>
    <n v="51.7"/>
    <n v="2"/>
    <n v="355.26"/>
    <x v="0"/>
    <s v="Low Risk"/>
    <s v="Under 25"/>
    <d v="1905-08-10T00:00:00"/>
    <x v="2"/>
    <x v="1"/>
    <s v="Low Value"/>
    <x v="0"/>
    <s v="Check Data"/>
  </r>
  <r>
    <s v="CUST_9007"/>
    <n v="37"/>
    <s v="Female"/>
    <x v="1"/>
    <n v="76.25"/>
    <n v="13"/>
    <n v="33"/>
    <n v="0"/>
    <s v="Home"/>
    <n v="88.3"/>
    <d v="2020-08-27T00:00:00"/>
    <n v="1"/>
    <n v="0.23"/>
    <n v="76.25"/>
    <n v="88.3"/>
    <n v="2"/>
    <n v="991.25"/>
    <x v="1"/>
    <s v="Medium Risk"/>
    <s v="35-44"/>
    <d v="1905-12-30T00:00:00"/>
    <x v="1"/>
    <x v="1"/>
    <s v="Low Value"/>
    <x v="0"/>
    <s v="Check Data"/>
  </r>
  <r>
    <s v="CUST_7413"/>
    <n v="44"/>
    <s v="Female"/>
    <x v="4"/>
    <n v="75.41"/>
    <n v="8"/>
    <n v="295"/>
    <n v="0"/>
    <s v="Home"/>
    <n v="77.5"/>
    <d v="2024-12-25T00:00:00"/>
    <n v="51"/>
    <n v="0.3"/>
    <n v="75.41"/>
    <n v="77.5"/>
    <n v="1"/>
    <n v="603.28"/>
    <x v="0"/>
    <s v="Medium Risk"/>
    <s v="35-44"/>
    <d v="1901-09-01T00:00:00"/>
    <x v="0"/>
    <x v="1"/>
    <s v="Low Value"/>
    <x v="0"/>
    <s v="Check Data"/>
  </r>
  <r>
    <s v="CUST_7941"/>
    <n v="70"/>
    <s v="Female"/>
    <x v="9"/>
    <m/>
    <n v="9"/>
    <n v="252"/>
    <n v="0"/>
    <s v="Home"/>
    <n v="88.2"/>
    <d v="2024-06-21T00:00:00"/>
    <n v="36"/>
    <n v="0.33"/>
    <n v="250"/>
    <n v="88.2"/>
    <n v="2"/>
    <n v="2250"/>
    <x v="0"/>
    <s v="Medium Risk"/>
    <s v="55+"/>
    <d v="1902-03-07T00:00:00"/>
    <x v="1"/>
    <x v="1"/>
    <s v="High Value"/>
    <x v="1"/>
    <s v="Check Data"/>
  </r>
  <r>
    <s v="CUST_5820"/>
    <n v="60"/>
    <s v="Male"/>
    <x v="8"/>
    <n v="52.11"/>
    <n v="12"/>
    <n v="68"/>
    <n v="0"/>
    <s v="Fashion"/>
    <n v="56.5"/>
    <d v="2020-10-19T00:00:00"/>
    <n v="69"/>
    <n v="0.33"/>
    <n v="52.11"/>
    <n v="56.5"/>
    <n v="2"/>
    <n v="625.31999999999994"/>
    <x v="1"/>
    <s v="Medium Risk"/>
    <s v="55+"/>
    <d v="1905-11-07T00:00:00"/>
    <x v="0"/>
    <x v="1"/>
    <s v="Low Value"/>
    <x v="0"/>
    <s v="Check Data"/>
  </r>
  <r>
    <s v="CUST_3898"/>
    <n v="54"/>
    <s v="Male"/>
    <x v="7"/>
    <n v="179.04"/>
    <n v="8"/>
    <n v="188"/>
    <n v="0"/>
    <s v="Beauty"/>
    <n v="22.1"/>
    <d v="2021-09-12T00:00:00"/>
    <n v="69"/>
    <n v="0.43"/>
    <n v="179.04"/>
    <n v="22.1"/>
    <n v="1"/>
    <n v="1432.32"/>
    <x v="0"/>
    <s v="Medium Risk"/>
    <s v="45-54"/>
    <d v="1904-12-14T00:00:00"/>
    <x v="0"/>
    <x v="1"/>
    <s v="Low Value"/>
    <x v="0"/>
    <s v="Check Data"/>
  </r>
  <r>
    <s v="CUST_8546"/>
    <n v="65"/>
    <s v="Male"/>
    <x v="5"/>
    <n v="163.5"/>
    <n v="9"/>
    <n v="152"/>
    <n v="0"/>
    <s v="Home"/>
    <n v="3.2"/>
    <d v="2024-07-06T00:00:00"/>
    <n v="66"/>
    <n v="0.67"/>
    <n v="163.5"/>
    <n v="3.2"/>
    <n v="1"/>
    <n v="1471.5"/>
    <x v="0"/>
    <s v="High Risk"/>
    <s v="55+"/>
    <d v="1902-02-20T00:00:00"/>
    <x v="0"/>
    <x v="1"/>
    <s v="Low Value"/>
    <x v="2"/>
    <s v="Check Data"/>
  </r>
  <r>
    <s v="CUST_1077"/>
    <n v="24"/>
    <s v="Male"/>
    <x v="1"/>
    <n v="56.1"/>
    <n v="16"/>
    <n v="202"/>
    <n v="0"/>
    <s v="Fashion"/>
    <n v="94"/>
    <d v="2021-01-30T00:00:00"/>
    <n v="75"/>
    <n v="0.22"/>
    <n v="56.1"/>
    <n v="94"/>
    <n v="1"/>
    <n v="897.6"/>
    <x v="0"/>
    <s v="Medium Risk"/>
    <s v="Under 25"/>
    <d v="1905-07-27T00:00:00"/>
    <x v="2"/>
    <x v="1"/>
    <s v="Low Value"/>
    <x v="0"/>
    <s v="Check Data"/>
  </r>
  <r>
    <s v="CUST_8577"/>
    <n v="76"/>
    <s v="Male"/>
    <x v="2"/>
    <n v="60.9"/>
    <n v="5"/>
    <n v="76"/>
    <n v="0"/>
    <s v="Electronics"/>
    <n v="47.5"/>
    <d v="2022-07-14T00:00:00"/>
    <n v="99"/>
    <n v="7.0000000000000007E-2"/>
    <n v="60.9"/>
    <n v="47.5"/>
    <n v="1"/>
    <n v="304.5"/>
    <x v="1"/>
    <s v="Low Risk"/>
    <s v="55+"/>
    <d v="1904-02-13T00:00:00"/>
    <x v="2"/>
    <x v="1"/>
    <s v="Low Value"/>
    <x v="0"/>
    <s v="Check Data"/>
  </r>
  <r>
    <s v="CUST_5227"/>
    <n v="22"/>
    <s v="Male"/>
    <x v="1"/>
    <n v="81.97"/>
    <n v="8"/>
    <n v="190"/>
    <n v="0"/>
    <s v="Electronics"/>
    <n v="85.9"/>
    <d v="2022-11-22T00:00:00"/>
    <n v="30"/>
    <n v="0.25"/>
    <n v="81.97"/>
    <n v="85.9"/>
    <n v="1"/>
    <n v="655.76"/>
    <x v="0"/>
    <s v="Medium Risk"/>
    <s v="Under 25"/>
    <d v="1903-10-05T00:00:00"/>
    <x v="1"/>
    <x v="1"/>
    <s v="Low Value"/>
    <x v="0"/>
    <s v="Check Data"/>
  </r>
  <r>
    <s v="CUST_1600"/>
    <n v="28"/>
    <s v="Female"/>
    <x v="3"/>
    <n v="93.58"/>
    <n v="6"/>
    <n v="27"/>
    <n v="0"/>
    <s v="Home"/>
    <n v="73.3"/>
    <d v="2023-12-09T00:00:00"/>
    <n v="96"/>
    <n v="0.28000000000000003"/>
    <n v="93.58"/>
    <n v="73.3"/>
    <n v="1"/>
    <n v="561.48"/>
    <x v="2"/>
    <s v="Medium Risk"/>
    <s v="25-34"/>
    <d v="1902-09-18T00:00:00"/>
    <x v="2"/>
    <x v="1"/>
    <s v="Low Value"/>
    <x v="0"/>
    <s v="Check Data"/>
  </r>
  <r>
    <s v="CUST_2065"/>
    <n v="32"/>
    <s v="Other"/>
    <x v="7"/>
    <n v="104.73"/>
    <n v="15"/>
    <n v="212"/>
    <n v="0"/>
    <s v="Electronics"/>
    <n v="83.2"/>
    <d v="2025-01-18T00:00:00"/>
    <n v="8"/>
    <n v="0.28999999999999998"/>
    <n v="104.73"/>
    <n v="83.2"/>
    <n v="1"/>
    <n v="1570.95"/>
    <x v="0"/>
    <s v="Medium Risk"/>
    <s v="25-34"/>
    <d v="1901-08-08T00:00:00"/>
    <x v="1"/>
    <x v="1"/>
    <s v="High Value"/>
    <x v="1"/>
    <s v="Check Data"/>
  </r>
  <r>
    <s v="CUST_3136"/>
    <n v="20"/>
    <s v="Male"/>
    <x v="2"/>
    <n v="89.53"/>
    <n v="9"/>
    <n v="55"/>
    <n v="1"/>
    <s v="Home"/>
    <n v="21.1"/>
    <d v="2023-09-22T00:00:00"/>
    <n v="2"/>
    <n v="0.28999999999999998"/>
    <n v="89.53"/>
    <n v="21.1"/>
    <n v="1"/>
    <n v="805.77"/>
    <x v="1"/>
    <s v="Medium Risk"/>
    <s v="Under 25"/>
    <d v="1902-12-05T00:00:00"/>
    <x v="1"/>
    <x v="0"/>
    <s v="Low Value"/>
    <x v="0"/>
    <s v="Check Data"/>
  </r>
  <r>
    <s v="CUST_7943"/>
    <n v="75"/>
    <s v="Female"/>
    <x v="0"/>
    <n v="85"/>
    <n v="15"/>
    <n v="111"/>
    <n v="0"/>
    <s v="Electronics"/>
    <n v="67.900000000000006"/>
    <d v="2022-11-05T00:00:00"/>
    <n v="25"/>
    <n v="0.48"/>
    <n v="85"/>
    <n v="67.900000000000006"/>
    <n v="1"/>
    <n v="1275"/>
    <x v="0"/>
    <s v="Medium Risk"/>
    <s v="55+"/>
    <d v="1903-10-22T00:00:00"/>
    <x v="1"/>
    <x v="1"/>
    <s v="Low Value"/>
    <x v="0"/>
    <s v="Check Data"/>
  </r>
  <r>
    <s v="CUST_8804"/>
    <n v="22"/>
    <s v="Female"/>
    <x v="4"/>
    <m/>
    <n v="6"/>
    <n v="242"/>
    <n v="0"/>
    <s v="Electronics"/>
    <n v="72.3"/>
    <d v="2024-09-30T00:00:00"/>
    <n v="19"/>
    <n v="0.17"/>
    <n v="250"/>
    <n v="72.3"/>
    <n v="2"/>
    <n v="1500"/>
    <x v="0"/>
    <s v="Low Risk"/>
    <s v="Under 25"/>
    <d v="1901-11-26T00:00:00"/>
    <x v="1"/>
    <x v="1"/>
    <s v="Low Value"/>
    <x v="0"/>
    <s v="Check Data"/>
  </r>
  <r>
    <s v="CUST_7565"/>
    <n v="40"/>
    <s v="Male"/>
    <x v="2"/>
    <n v="68.58"/>
    <n v="9"/>
    <n v="153"/>
    <n v="0"/>
    <s v="Beauty"/>
    <n v="55.3"/>
    <d v="2023-01-08T00:00:00"/>
    <n v="71"/>
    <n v="0.62"/>
    <n v="68.58"/>
    <n v="55.3"/>
    <n v="1"/>
    <n v="617.22"/>
    <x v="0"/>
    <s v="High Risk"/>
    <s v="35-44"/>
    <d v="1903-08-19T00:00:00"/>
    <x v="2"/>
    <x v="1"/>
    <s v="Low Value"/>
    <x v="2"/>
    <s v="Check Data"/>
  </r>
  <r>
    <s v="CUST_6984"/>
    <n v="70"/>
    <s v="Other"/>
    <x v="0"/>
    <n v="95.49"/>
    <n v="9"/>
    <n v="154"/>
    <n v="0"/>
    <s v="Beauty"/>
    <n v="83.5"/>
    <d v="2024-03-13T00:00:00"/>
    <n v="14"/>
    <n v="0.39"/>
    <n v="95.49"/>
    <n v="83.5"/>
    <n v="1"/>
    <n v="859.41"/>
    <x v="0"/>
    <s v="Medium Risk"/>
    <s v="55+"/>
    <d v="1902-06-15T00:00:00"/>
    <x v="1"/>
    <x v="1"/>
    <s v="Low Value"/>
    <x v="0"/>
    <s v="Check Data"/>
  </r>
  <r>
    <s v="CUST_6142"/>
    <n v="54"/>
    <s v="Female"/>
    <x v="0"/>
    <n v="74.88"/>
    <n v="6"/>
    <n v="281"/>
    <n v="0"/>
    <s v="Electronics"/>
    <n v="98.8"/>
    <d v="2020-11-27T00:00:00"/>
    <n v="4"/>
    <n v="0.11"/>
    <n v="74.88"/>
    <n v="98.8"/>
    <n v="1"/>
    <n v="449.28"/>
    <x v="0"/>
    <s v="Low Risk"/>
    <s v="45-54"/>
    <d v="1905-09-29T00:00:00"/>
    <x v="1"/>
    <x v="1"/>
    <s v="Low Value"/>
    <x v="0"/>
    <s v="Check Data"/>
  </r>
  <r>
    <s v="CUST_5670"/>
    <n v="26"/>
    <s v="Male"/>
    <x v="0"/>
    <n v="140.96"/>
    <n v="9"/>
    <n v="270"/>
    <n v="0"/>
    <s v="Beauty"/>
    <n v="1.1000000000000001"/>
    <d v="2023-06-01T00:00:00"/>
    <n v="46"/>
    <n v="0.31"/>
    <n v="140.96"/>
    <n v="1.1000000000000001"/>
    <n v="3"/>
    <n v="1268.6400000000001"/>
    <x v="0"/>
    <s v="Medium Risk"/>
    <s v="25-34"/>
    <d v="1903-03-28T00:00:00"/>
    <x v="0"/>
    <x v="1"/>
    <s v="Low Value"/>
    <x v="0"/>
    <s v="Check Data"/>
  </r>
  <r>
    <s v="CUST_3190"/>
    <n v="32"/>
    <s v="Female"/>
    <x v="3"/>
    <n v="129.59"/>
    <n v="9"/>
    <n v="49"/>
    <n v="0"/>
    <s v="Home"/>
    <n v="45.5"/>
    <d v="2022-10-21T00:00:00"/>
    <n v="33"/>
    <n v="0.36"/>
    <n v="129.59"/>
    <n v="45.5"/>
    <n v="2"/>
    <n v="1166.31"/>
    <x v="1"/>
    <s v="Medium Risk"/>
    <s v="25-34"/>
    <d v="1903-11-06T00:00:00"/>
    <x v="1"/>
    <x v="1"/>
    <s v="Low Value"/>
    <x v="0"/>
    <s v="Check Data"/>
  </r>
  <r>
    <s v="CUST_3712"/>
    <n v="20"/>
    <s v="Male"/>
    <x v="2"/>
    <n v="106.93"/>
    <n v="13"/>
    <n v="67"/>
    <n v="0"/>
    <s v="Sports"/>
    <n v="75.400000000000006"/>
    <d v="2021-07-15T00:00:00"/>
    <n v="37"/>
    <n v="0.16"/>
    <n v="106.93"/>
    <n v="75.400000000000006"/>
    <n v="1"/>
    <n v="1390.0900000000001"/>
    <x v="1"/>
    <s v="Low Risk"/>
    <s v="Under 25"/>
    <d v="1905-02-11T00:00:00"/>
    <x v="1"/>
    <x v="1"/>
    <s v="Low Value"/>
    <x v="0"/>
    <s v="Check Data"/>
  </r>
  <r>
    <s v="CUST_3192"/>
    <n v="46"/>
    <s v="Female"/>
    <x v="6"/>
    <m/>
    <n v="7"/>
    <n v="131"/>
    <n v="0"/>
    <s v="Home"/>
    <n v="72.599999999999994"/>
    <d v="2020-11-17T00:00:00"/>
    <n v="30"/>
    <n v="0.34"/>
    <n v="250"/>
    <n v="72.599999999999994"/>
    <n v="1"/>
    <n v="1750"/>
    <x v="0"/>
    <s v="Medium Risk"/>
    <s v="45-54"/>
    <d v="1905-10-09T00:00:00"/>
    <x v="1"/>
    <x v="1"/>
    <s v="High Value"/>
    <x v="1"/>
    <s v="Check Data"/>
  </r>
  <r>
    <s v="CUST_2248"/>
    <n v="23"/>
    <s v="Male"/>
    <x v="4"/>
    <n v="231.97"/>
    <n v="14"/>
    <n v="157"/>
    <n v="0"/>
    <s v="Beauty"/>
    <n v="46.8"/>
    <d v="2025-06-15T00:00:00"/>
    <n v="84"/>
    <n v="0.3"/>
    <n v="231.97"/>
    <n v="46.8"/>
    <n v="2"/>
    <n v="3247.58"/>
    <x v="0"/>
    <s v="Medium Risk"/>
    <s v="Under 25"/>
    <d v="1901-03-13T00:00:00"/>
    <x v="2"/>
    <x v="1"/>
    <s v="High Value"/>
    <x v="1"/>
    <s v="Check Data"/>
  </r>
  <r>
    <s v="CUST_5033"/>
    <n v="34"/>
    <s v="Female"/>
    <x v="9"/>
    <n v="251.11"/>
    <n v="6"/>
    <n v="332"/>
    <n v="0"/>
    <s v="Fashion"/>
    <n v="84.2"/>
    <d v="2020-10-03T00:00:00"/>
    <n v="78"/>
    <n v="0.25"/>
    <n v="251.11"/>
    <n v="84.2"/>
    <n v="4"/>
    <n v="1506.66"/>
    <x v="0"/>
    <s v="Medium Risk"/>
    <s v="25-34"/>
    <d v="1905-11-23T00:00:00"/>
    <x v="2"/>
    <x v="1"/>
    <s v="Low Value"/>
    <x v="0"/>
    <s v="Check Data"/>
  </r>
  <r>
    <s v="CUST_2997"/>
    <n v="43"/>
    <s v="Male"/>
    <x v="1"/>
    <n v="26.13"/>
    <n v="9"/>
    <n v="264"/>
    <n v="0"/>
    <s v="Electronics"/>
    <n v="67.5"/>
    <d v="2020-11-11T00:00:00"/>
    <n v="27"/>
    <n v="0.24"/>
    <n v="26.13"/>
    <n v="67.5"/>
    <n v="1"/>
    <n v="235.17"/>
    <x v="0"/>
    <s v="Medium Risk"/>
    <s v="35-44"/>
    <d v="1905-10-15T00:00:00"/>
    <x v="1"/>
    <x v="1"/>
    <s v="Low Value"/>
    <x v="0"/>
    <s v="Check Data"/>
  </r>
  <r>
    <s v="CUST_4687"/>
    <n v="38"/>
    <s v="Female"/>
    <x v="3"/>
    <n v="91.77"/>
    <n v="14"/>
    <n v="169"/>
    <n v="0"/>
    <s v="Beauty"/>
    <n v="54.8"/>
    <d v="2020-08-18T00:00:00"/>
    <n v="13"/>
    <n v="0.34"/>
    <n v="91.77"/>
    <n v="54.8"/>
    <n v="2"/>
    <n v="1284.78"/>
    <x v="0"/>
    <s v="Medium Risk"/>
    <s v="35-44"/>
    <d v="1906-01-08T00:00:00"/>
    <x v="1"/>
    <x v="1"/>
    <s v="Low Value"/>
    <x v="0"/>
    <s v="Check Data"/>
  </r>
  <r>
    <s v="CUST_5018"/>
    <n v="25"/>
    <s v="Male"/>
    <x v="8"/>
    <n v="191.46"/>
    <n v="14"/>
    <n v="269"/>
    <n v="0"/>
    <s v="Beauty"/>
    <n v="27.3"/>
    <d v="2020-12-17T00:00:00"/>
    <n v="71"/>
    <n v="0.13"/>
    <n v="191.46"/>
    <n v="27.3"/>
    <n v="1"/>
    <n v="2680.44"/>
    <x v="0"/>
    <s v="Low Risk"/>
    <s v="25-34"/>
    <d v="1905-09-09T00:00:00"/>
    <x v="2"/>
    <x v="1"/>
    <s v="High Value"/>
    <x v="1"/>
    <s v="Check Data"/>
  </r>
  <r>
    <s v="CUST_2970"/>
    <n v="38"/>
    <s v="Female"/>
    <x v="9"/>
    <n v="61.94"/>
    <n v="7"/>
    <n v="219"/>
    <n v="0"/>
    <s v="Beauty"/>
    <n v="36.700000000000003"/>
    <d v="2022-06-01T00:00:00"/>
    <n v="82"/>
    <n v="0.4"/>
    <n v="61.94"/>
    <n v="36.700000000000003"/>
    <n v="2"/>
    <n v="433.58"/>
    <x v="0"/>
    <s v="Medium Risk"/>
    <s v="35-44"/>
    <d v="1904-03-27T00:00:00"/>
    <x v="2"/>
    <x v="1"/>
    <s v="Low Value"/>
    <x v="0"/>
    <s v="Check Data"/>
  </r>
  <r>
    <s v="CUST_9389"/>
    <n v="74"/>
    <s v="Female"/>
    <x v="4"/>
    <n v="123.56"/>
    <n v="11"/>
    <n v="39"/>
    <n v="0"/>
    <s v="Home"/>
    <n v="98.9"/>
    <d v="2022-01-27T00:00:00"/>
    <n v="38"/>
    <n v="0.39"/>
    <n v="123.56"/>
    <n v="98.9"/>
    <n v="2"/>
    <n v="1359.16"/>
    <x v="1"/>
    <s v="Medium Risk"/>
    <s v="55+"/>
    <d v="1904-07-30T00:00:00"/>
    <x v="1"/>
    <x v="1"/>
    <s v="Low Value"/>
    <x v="0"/>
    <s v="Check Data"/>
  </r>
  <r>
    <s v="CUST_6765"/>
    <n v="28"/>
    <s v="Female"/>
    <x v="3"/>
    <m/>
    <n v="12"/>
    <n v="288"/>
    <n v="0"/>
    <s v="Electronics"/>
    <n v="90.6"/>
    <d v="2024-09-19T00:00:00"/>
    <n v="52"/>
    <n v="0.28999999999999998"/>
    <n v="250"/>
    <n v="90.6"/>
    <n v="1"/>
    <n v="3000"/>
    <x v="0"/>
    <s v="Medium Risk"/>
    <s v="25-34"/>
    <d v="1901-12-07T00:00:00"/>
    <x v="0"/>
    <x v="1"/>
    <s v="High Value"/>
    <x v="1"/>
    <s v="Check Data"/>
  </r>
  <r>
    <s v="CUST_2202"/>
    <n v="55"/>
    <s v="Female"/>
    <x v="9"/>
    <n v="55.04"/>
    <n v="4"/>
    <n v="78"/>
    <n v="0"/>
    <s v="Sports"/>
    <n v="69.599999999999994"/>
    <d v="2022-01-24T00:00:00"/>
    <n v="73"/>
    <n v="0.42"/>
    <n v="55.04"/>
    <n v="69.599999999999994"/>
    <n v="1"/>
    <n v="220.16"/>
    <x v="1"/>
    <s v="Medium Risk"/>
    <s v="55+"/>
    <d v="1904-08-02T00:00:00"/>
    <x v="2"/>
    <x v="1"/>
    <s v="Low Value"/>
    <x v="0"/>
    <s v="Check Data"/>
  </r>
  <r>
    <s v="CUST_9135"/>
    <n v="25"/>
    <s v="Female"/>
    <x v="1"/>
    <n v="112.74"/>
    <n v="8"/>
    <n v="238"/>
    <n v="0"/>
    <s v="Beauty"/>
    <n v="85.9"/>
    <d v="2022-12-26T00:00:00"/>
    <n v="87"/>
    <n v="0.06"/>
    <n v="112.74"/>
    <n v="85.9"/>
    <n v="2"/>
    <n v="901.92"/>
    <x v="0"/>
    <s v="Low Risk"/>
    <s v="25-34"/>
    <d v="1903-09-01T00:00:00"/>
    <x v="2"/>
    <x v="1"/>
    <s v="Low Value"/>
    <x v="0"/>
    <s v="Check Data"/>
  </r>
  <r>
    <s v="CUST_6567"/>
    <n v="59"/>
    <s v="Female"/>
    <x v="0"/>
    <n v="31.17"/>
    <n v="7"/>
    <n v="59"/>
    <n v="0"/>
    <s v="Fashion"/>
    <n v="13.6"/>
    <d v="2023-08-03T00:00:00"/>
    <n v="95"/>
    <n v="0.3"/>
    <n v="31.17"/>
    <n v="13.6"/>
    <n v="1"/>
    <n v="218.19"/>
    <x v="1"/>
    <s v="Medium Risk"/>
    <s v="55+"/>
    <d v="1903-01-24T00:00:00"/>
    <x v="2"/>
    <x v="1"/>
    <s v="Low Value"/>
    <x v="0"/>
    <s v="Check Data"/>
  </r>
  <r>
    <s v="CUST_8667"/>
    <n v="41"/>
    <s v="Female"/>
    <x v="7"/>
    <m/>
    <n v="19"/>
    <n v="319"/>
    <n v="0"/>
    <s v="Electronics"/>
    <n v="26.8"/>
    <d v="2024-01-14T00:00:00"/>
    <n v="66"/>
    <n v="0.18"/>
    <n v="250"/>
    <n v="26.8"/>
    <n v="1"/>
    <n v="4750"/>
    <x v="0"/>
    <s v="Low Risk"/>
    <s v="35-44"/>
    <d v="1902-08-13T00:00:00"/>
    <x v="0"/>
    <x v="1"/>
    <s v="High Value"/>
    <x v="1"/>
    <s v="Check Data"/>
  </r>
  <r>
    <s v="CUST_6742"/>
    <n v="78"/>
    <s v="Female"/>
    <x v="0"/>
    <n v="59.97"/>
    <n v="11"/>
    <n v="317"/>
    <n v="0"/>
    <s v="Sports"/>
    <n v="88.5"/>
    <d v="2022-07-23T00:00:00"/>
    <n v="40"/>
    <n v="0.22"/>
    <n v="59.97"/>
    <n v="88.5"/>
    <n v="1"/>
    <n v="659.67"/>
    <x v="0"/>
    <s v="Medium Risk"/>
    <s v="55+"/>
    <d v="1904-02-04T00:00:00"/>
    <x v="0"/>
    <x v="1"/>
    <s v="Low Value"/>
    <x v="0"/>
    <s v="Check Data"/>
  </r>
  <r>
    <s v="CUST_6788"/>
    <n v="52"/>
    <s v="Female"/>
    <x v="4"/>
    <n v="174.55"/>
    <n v="6"/>
    <n v="334"/>
    <n v="0"/>
    <s v="Fashion"/>
    <n v="47.1"/>
    <d v="2021-11-16T00:00:00"/>
    <n v="38"/>
    <n v="0.79"/>
    <n v="174.55"/>
    <n v="47.1"/>
    <n v="2"/>
    <n v="1047.3000000000002"/>
    <x v="0"/>
    <s v="High Risk"/>
    <s v="45-54"/>
    <d v="1904-10-10T00:00:00"/>
    <x v="1"/>
    <x v="1"/>
    <s v="Low Value"/>
    <x v="2"/>
    <s v="Check Data"/>
  </r>
  <r>
    <s v="CUST_6408"/>
    <n v="72"/>
    <s v="Male"/>
    <x v="1"/>
    <n v="165.72"/>
    <n v="9"/>
    <n v="236"/>
    <n v="0"/>
    <s v="Sports"/>
    <n v="59.1"/>
    <d v="2023-09-19T00:00:00"/>
    <n v="41"/>
    <n v="0.15"/>
    <n v="165.72"/>
    <n v="59.1"/>
    <n v="2"/>
    <n v="1491.48"/>
    <x v="0"/>
    <s v="Low Risk"/>
    <s v="55+"/>
    <d v="1902-12-08T00:00:00"/>
    <x v="0"/>
    <x v="1"/>
    <s v="Low Value"/>
    <x v="0"/>
    <s v="Check Data"/>
  </r>
  <r>
    <s v="CUST_9669"/>
    <n v="31"/>
    <s v="Male"/>
    <x v="9"/>
    <n v="55.36"/>
    <n v="10"/>
    <n v="75"/>
    <n v="0"/>
    <s v="Sports"/>
    <m/>
    <d v="2021-01-13T00:00:00"/>
    <n v="5"/>
    <n v="0.35"/>
    <n v="55.36"/>
    <n v="250"/>
    <n v="1"/>
    <n v="553.6"/>
    <x v="1"/>
    <s v="Medium Risk"/>
    <s v="25-34"/>
    <d v="1905-08-13T00:00:00"/>
    <x v="1"/>
    <x v="1"/>
    <s v="Low Value"/>
    <x v="0"/>
    <s v="Check Data"/>
  </r>
  <r>
    <s v="CUST_1922"/>
    <n v="72"/>
    <s v="Male"/>
    <x v="5"/>
    <n v="257.42"/>
    <n v="12"/>
    <n v="305"/>
    <n v="0"/>
    <s v="Electronics"/>
    <n v="40.4"/>
    <d v="2020-10-21T00:00:00"/>
    <n v="64"/>
    <n v="0.26"/>
    <n v="257.42"/>
    <n v="40.4"/>
    <n v="2"/>
    <n v="3089.04"/>
    <x v="0"/>
    <s v="Medium Risk"/>
    <s v="55+"/>
    <d v="1905-11-05T00:00:00"/>
    <x v="0"/>
    <x v="1"/>
    <s v="High Value"/>
    <x v="1"/>
    <s v="Check Data"/>
  </r>
  <r>
    <s v="CUST_1419"/>
    <n v="31"/>
    <s v="Female"/>
    <x v="7"/>
    <n v="70.88"/>
    <n v="5"/>
    <n v="38"/>
    <n v="0"/>
    <s v="Home"/>
    <n v="48.2"/>
    <d v="2021-02-23T00:00:00"/>
    <n v="56"/>
    <n v="0.23"/>
    <n v="70.88"/>
    <n v="48.2"/>
    <n v="2"/>
    <n v="354.4"/>
    <x v="1"/>
    <s v="Medium Risk"/>
    <s v="25-34"/>
    <d v="1905-07-03T00:00:00"/>
    <x v="0"/>
    <x v="1"/>
    <s v="Low Value"/>
    <x v="0"/>
    <s v="Check Data"/>
  </r>
  <r>
    <s v="CUST_3204"/>
    <n v="27"/>
    <s v="Male"/>
    <x v="0"/>
    <n v="59.9"/>
    <n v="9"/>
    <n v="198"/>
    <n v="0"/>
    <s v="Fashion"/>
    <n v="11.2"/>
    <d v="2022-12-16T00:00:00"/>
    <n v="87"/>
    <n v="0.34"/>
    <n v="59.9"/>
    <n v="11.2"/>
    <n v="2"/>
    <n v="539.1"/>
    <x v="0"/>
    <s v="Medium Risk"/>
    <s v="25-34"/>
    <d v="1903-09-11T00:00:00"/>
    <x v="2"/>
    <x v="1"/>
    <s v="Low Value"/>
    <x v="0"/>
    <s v="Check Data"/>
  </r>
  <r>
    <s v="CUST_2120"/>
    <n v="29"/>
    <s v="Female"/>
    <x v="6"/>
    <n v="15.31"/>
    <n v="7"/>
    <n v="104"/>
    <n v="0"/>
    <s v="Beauty"/>
    <n v="99.1"/>
    <d v="2023-02-14T00:00:00"/>
    <n v="49"/>
    <n v="0.06"/>
    <n v="15.31"/>
    <n v="99.1"/>
    <n v="1"/>
    <n v="107.17"/>
    <x v="0"/>
    <s v="Low Risk"/>
    <s v="25-34"/>
    <d v="1903-07-13T00:00:00"/>
    <x v="0"/>
    <x v="1"/>
    <s v="Low Value"/>
    <x v="0"/>
    <s v="Check Data"/>
  </r>
  <r>
    <s v="CUST_1950"/>
    <n v="55"/>
    <s v="Female"/>
    <x v="9"/>
    <m/>
    <n v="13"/>
    <n v="69"/>
    <n v="0"/>
    <s v="Sports"/>
    <n v="97.3"/>
    <d v="2021-06-13T00:00:00"/>
    <n v="59"/>
    <n v="0.15"/>
    <n v="250"/>
    <n v="97.3"/>
    <n v="1"/>
    <n v="3250"/>
    <x v="1"/>
    <s v="Low Risk"/>
    <s v="55+"/>
    <d v="1905-03-15T00:00:00"/>
    <x v="0"/>
    <x v="1"/>
    <s v="High Value"/>
    <x v="1"/>
    <s v="Check Data"/>
  </r>
  <r>
    <s v="CUST_3336"/>
    <n v="61"/>
    <s v="Male"/>
    <x v="0"/>
    <n v="158.58000000000001"/>
    <n v="7"/>
    <n v="281"/>
    <n v="0"/>
    <s v="Fashion"/>
    <n v="29.7"/>
    <d v="2024-10-06T00:00:00"/>
    <n v="96"/>
    <n v="0.16"/>
    <n v="158.58000000000001"/>
    <n v="29.7"/>
    <n v="2"/>
    <n v="1110.0600000000002"/>
    <x v="0"/>
    <s v="Low Risk"/>
    <s v="55+"/>
    <d v="1901-11-20T00:00:00"/>
    <x v="2"/>
    <x v="1"/>
    <s v="Low Value"/>
    <x v="0"/>
    <s v="Check Data"/>
  </r>
  <r>
    <s v="CUST_6373"/>
    <n v="72"/>
    <s v="Female"/>
    <x v="9"/>
    <n v="83.4"/>
    <n v="10"/>
    <n v="57"/>
    <n v="0"/>
    <s v="Electronics"/>
    <n v="85.2"/>
    <d v="2021-10-29T00:00:00"/>
    <n v="39"/>
    <n v="0.32"/>
    <n v="83.4"/>
    <n v="85.2"/>
    <n v="1"/>
    <n v="834"/>
    <x v="1"/>
    <s v="Medium Risk"/>
    <s v="55+"/>
    <d v="1904-10-28T00:00:00"/>
    <x v="1"/>
    <x v="1"/>
    <s v="Low Value"/>
    <x v="0"/>
    <s v="Check Data"/>
  </r>
  <r>
    <s v="CUST_3243"/>
    <n v="63"/>
    <s v="Male"/>
    <x v="7"/>
    <n v="201.33"/>
    <n v="10"/>
    <n v="328"/>
    <n v="1"/>
    <s v="Fashion"/>
    <n v="73.7"/>
    <d v="2024-09-11T00:00:00"/>
    <n v="80"/>
    <n v="0.02"/>
    <n v="201.33"/>
    <n v="73.7"/>
    <n v="1"/>
    <n v="2013.3000000000002"/>
    <x v="0"/>
    <s v="Low Risk"/>
    <s v="55+"/>
    <d v="1901-12-15T00:00:00"/>
    <x v="2"/>
    <x v="0"/>
    <s v="High Value"/>
    <x v="1"/>
    <s v="Check Data"/>
  </r>
  <r>
    <s v="CUST_3645"/>
    <n v="51"/>
    <s v="Male"/>
    <x v="4"/>
    <n v="67.58"/>
    <n v="9"/>
    <n v="178"/>
    <n v="0"/>
    <s v="Beauty"/>
    <n v="14.7"/>
    <d v="2024-10-22T00:00:00"/>
    <n v="55"/>
    <n v="0.26"/>
    <n v="67.58"/>
    <n v="14.7"/>
    <n v="3"/>
    <n v="608.22"/>
    <x v="0"/>
    <s v="Medium Risk"/>
    <s v="45-54"/>
    <d v="1901-11-04T00:00:00"/>
    <x v="0"/>
    <x v="1"/>
    <s v="Low Value"/>
    <x v="0"/>
    <s v="Check Data"/>
  </r>
  <r>
    <s v="CUST_5612"/>
    <n v="58"/>
    <s v="Female"/>
    <x v="8"/>
    <n v="90.67"/>
    <n v="12"/>
    <n v="307"/>
    <n v="0"/>
    <s v="Beauty"/>
    <n v="2.4"/>
    <d v="2022-05-26T00:00:00"/>
    <n v="75"/>
    <n v="0.48"/>
    <n v="90.67"/>
    <n v="2.4"/>
    <n v="2"/>
    <n v="1088.04"/>
    <x v="0"/>
    <s v="Medium Risk"/>
    <s v="55+"/>
    <d v="1904-04-02T00:00:00"/>
    <x v="2"/>
    <x v="1"/>
    <s v="Low Value"/>
    <x v="0"/>
    <s v="Check Data"/>
  </r>
  <r>
    <s v="CUST_2865"/>
    <n v="27"/>
    <s v="Male"/>
    <x v="0"/>
    <n v="114.56"/>
    <n v="10"/>
    <n v="221"/>
    <n v="0"/>
    <s v="Electronics"/>
    <n v="1.4"/>
    <d v="2024-04-03T00:00:00"/>
    <n v="78"/>
    <n v="0.15"/>
    <n v="114.56"/>
    <n v="1.4"/>
    <n v="1"/>
    <n v="1145.5999999999999"/>
    <x v="0"/>
    <s v="Low Risk"/>
    <s v="25-34"/>
    <d v="1902-05-25T00:00:00"/>
    <x v="2"/>
    <x v="1"/>
    <s v="Low Value"/>
    <x v="0"/>
    <s v="Check Data"/>
  </r>
  <r>
    <s v="CUST_7028"/>
    <n v="75"/>
    <s v="Male"/>
    <x v="9"/>
    <n v="88.25"/>
    <n v="9"/>
    <n v="143"/>
    <n v="1"/>
    <s v="Fashion"/>
    <m/>
    <d v="2025-05-20T00:00:00"/>
    <n v="64"/>
    <n v="0.45"/>
    <n v="88.25"/>
    <n v="250"/>
    <n v="2"/>
    <n v="794.25"/>
    <x v="0"/>
    <s v="Medium Risk"/>
    <s v="55+"/>
    <d v="1901-04-08T00:00:00"/>
    <x v="0"/>
    <x v="0"/>
    <s v="Low Value"/>
    <x v="0"/>
    <s v="Check Data"/>
  </r>
  <r>
    <s v="CUST_8326"/>
    <n v="34"/>
    <s v="Female"/>
    <x v="8"/>
    <n v="19.63"/>
    <n v="12"/>
    <n v="303"/>
    <n v="0"/>
    <s v="Home"/>
    <n v="62.7"/>
    <d v="2022-11-30T00:00:00"/>
    <n v="3"/>
    <n v="0.31"/>
    <n v="19.63"/>
    <n v="62.7"/>
    <n v="1"/>
    <n v="235.56"/>
    <x v="0"/>
    <s v="Medium Risk"/>
    <s v="25-34"/>
    <d v="1903-09-27T00:00:00"/>
    <x v="1"/>
    <x v="1"/>
    <s v="Low Value"/>
    <x v="0"/>
    <s v="Check Data"/>
  </r>
  <r>
    <s v="CUST_7371"/>
    <n v="34"/>
    <s v="Male"/>
    <x v="8"/>
    <n v="170.16"/>
    <n v="7"/>
    <n v="26"/>
    <n v="0"/>
    <s v="Home"/>
    <n v="49.2"/>
    <d v="2025-03-22T00:00:00"/>
    <n v="8"/>
    <n v="0.2"/>
    <n v="170.16"/>
    <n v="49.2"/>
    <n v="2"/>
    <n v="1191.1199999999999"/>
    <x v="2"/>
    <s v="Medium Risk"/>
    <s v="25-34"/>
    <d v="1901-06-06T00:00:00"/>
    <x v="1"/>
    <x v="1"/>
    <s v="Low Value"/>
    <x v="0"/>
    <s v="Check Data"/>
  </r>
  <r>
    <s v="CUST_7359"/>
    <n v="20"/>
    <s v="Other"/>
    <x v="6"/>
    <n v="99.01"/>
    <n v="10"/>
    <n v="160"/>
    <n v="0"/>
    <s v="Sports"/>
    <n v="99.7"/>
    <d v="2021-06-10T00:00:00"/>
    <n v="79"/>
    <n v="0.16"/>
    <n v="99.01"/>
    <n v="99.7"/>
    <n v="1"/>
    <n v="990.1"/>
    <x v="0"/>
    <s v="Low Risk"/>
    <s v="Under 25"/>
    <d v="1905-03-18T00:00:00"/>
    <x v="2"/>
    <x v="1"/>
    <s v="Low Value"/>
    <x v="0"/>
    <s v="Check Data"/>
  </r>
  <r>
    <s v="CUST_8863"/>
    <n v="79"/>
    <s v="Other"/>
    <x v="8"/>
    <n v="253.22"/>
    <n v="12"/>
    <n v="150"/>
    <n v="0"/>
    <s v="Sports"/>
    <n v="28.7"/>
    <d v="2024-05-22T00:00:00"/>
    <n v="73"/>
    <n v="0.31"/>
    <n v="253.22"/>
    <n v="28.7"/>
    <n v="1"/>
    <n v="3038.64"/>
    <x v="0"/>
    <s v="Medium Risk"/>
    <s v="55+"/>
    <d v="1902-04-06T00:00:00"/>
    <x v="2"/>
    <x v="1"/>
    <s v="High Value"/>
    <x v="1"/>
    <s v="Check Data"/>
  </r>
  <r>
    <s v="CUST_4228"/>
    <n v="48"/>
    <s v="Male"/>
    <x v="7"/>
    <n v="95.84"/>
    <n v="10"/>
    <n v="172"/>
    <n v="0"/>
    <s v="Fashion"/>
    <n v="72.599999999999994"/>
    <d v="2021-07-25T00:00:00"/>
    <n v="16"/>
    <n v="0.23"/>
    <n v="95.84"/>
    <n v="72.599999999999994"/>
    <n v="1"/>
    <n v="958.40000000000009"/>
    <x v="0"/>
    <s v="Medium Risk"/>
    <s v="45-54"/>
    <d v="1905-02-01T00:00:00"/>
    <x v="1"/>
    <x v="1"/>
    <s v="Low Value"/>
    <x v="0"/>
    <s v="Check Data"/>
  </r>
  <r>
    <s v="CUST_4719"/>
    <n v="68"/>
    <s v="Male"/>
    <x v="1"/>
    <n v="217.32"/>
    <n v="12"/>
    <n v="210"/>
    <n v="0"/>
    <s v="Sports"/>
    <n v="38.700000000000003"/>
    <d v="2024-02-17T00:00:00"/>
    <n v="26"/>
    <n v="0.1"/>
    <n v="217.32"/>
    <n v="38.700000000000003"/>
    <n v="5"/>
    <n v="2607.84"/>
    <x v="0"/>
    <s v="Low Risk"/>
    <s v="55+"/>
    <d v="1902-07-10T00:00:00"/>
    <x v="1"/>
    <x v="1"/>
    <s v="High Value"/>
    <x v="1"/>
    <s v="Check Data"/>
  </r>
  <r>
    <s v="CUST_3371"/>
    <n v="18"/>
    <s v="Female"/>
    <x v="8"/>
    <n v="82.47"/>
    <n v="12"/>
    <n v="355"/>
    <n v="0"/>
    <s v="Beauty"/>
    <n v="9.8000000000000007"/>
    <d v="2023-01-11T00:00:00"/>
    <n v="32"/>
    <n v="0.14000000000000001"/>
    <n v="82.47"/>
    <n v="9.8000000000000007"/>
    <n v="1"/>
    <n v="989.64"/>
    <x v="0"/>
    <s v="Low Risk"/>
    <s v="Under 25"/>
    <d v="1903-08-16T00:00:00"/>
    <x v="1"/>
    <x v="1"/>
    <s v="Low Value"/>
    <x v="0"/>
    <s v="Check Data"/>
  </r>
  <r>
    <s v="CUST_3891"/>
    <n v="29"/>
    <s v="Female"/>
    <x v="5"/>
    <n v="275.49"/>
    <n v="9"/>
    <n v="21"/>
    <n v="0"/>
    <s v="Electronics"/>
    <n v="87.7"/>
    <d v="2025-02-14T00:00:00"/>
    <n v="82"/>
    <n v="0.34"/>
    <n v="275.49"/>
    <n v="87.7"/>
    <n v="2"/>
    <n v="2479.41"/>
    <x v="2"/>
    <s v="Medium Risk"/>
    <s v="25-34"/>
    <d v="1901-07-12T00:00:00"/>
    <x v="2"/>
    <x v="1"/>
    <s v="High Value"/>
    <x v="1"/>
    <s v="Check Data"/>
  </r>
  <r>
    <s v="CUST_4756"/>
    <n v="56"/>
    <s v="Male"/>
    <x v="9"/>
    <n v="184.01"/>
    <n v="9"/>
    <n v="297"/>
    <n v="0"/>
    <s v="Sports"/>
    <n v="40"/>
    <d v="2025-01-24T00:00:00"/>
    <n v="8"/>
    <n v="0.18"/>
    <n v="184.01"/>
    <n v="40"/>
    <n v="1"/>
    <n v="1656.09"/>
    <x v="0"/>
    <s v="Low Risk"/>
    <s v="55+"/>
    <d v="1901-08-02T00:00:00"/>
    <x v="1"/>
    <x v="1"/>
    <s v="High Value"/>
    <x v="1"/>
    <s v="Check Data"/>
  </r>
  <r>
    <s v="CUST_5225"/>
    <n v="21"/>
    <s v="Female"/>
    <x v="8"/>
    <n v="127.53"/>
    <n v="12"/>
    <n v="364"/>
    <n v="0"/>
    <s v="Home"/>
    <n v="91.7"/>
    <d v="2025-01-29T00:00:00"/>
    <n v="60"/>
    <n v="0.24"/>
    <n v="127.53"/>
    <n v="91.7"/>
    <n v="3"/>
    <n v="1530.3600000000001"/>
    <x v="0"/>
    <s v="Medium Risk"/>
    <s v="Under 25"/>
    <d v="1901-07-28T00:00:00"/>
    <x v="0"/>
    <x v="1"/>
    <s v="High Value"/>
    <x v="1"/>
    <s v="Check Data"/>
  </r>
  <r>
    <s v="CUST_1094"/>
    <n v="59"/>
    <s v="Male"/>
    <x v="2"/>
    <n v="118.28"/>
    <n v="16"/>
    <n v="32"/>
    <n v="0"/>
    <s v="Beauty"/>
    <n v="93.7"/>
    <d v="2020-12-06T00:00:00"/>
    <n v="96"/>
    <n v="0.27"/>
    <n v="118.28"/>
    <n v="93.7"/>
    <n v="1"/>
    <n v="1892.48"/>
    <x v="1"/>
    <s v="Medium Risk"/>
    <s v="55+"/>
    <d v="1905-09-20T00:00:00"/>
    <x v="2"/>
    <x v="1"/>
    <s v="High Value"/>
    <x v="1"/>
    <s v="Check Data"/>
  </r>
  <r>
    <s v="CUST_3674"/>
    <n v="30"/>
    <s v="Female"/>
    <x v="1"/>
    <n v="205.99"/>
    <n v="14"/>
    <n v="108"/>
    <n v="0"/>
    <s v="Home"/>
    <n v="82"/>
    <d v="2020-09-28T00:00:00"/>
    <n v="74"/>
    <n v="0.22"/>
    <n v="205.99"/>
    <n v="82"/>
    <n v="1"/>
    <n v="2883.86"/>
    <x v="0"/>
    <s v="Medium Risk"/>
    <s v="25-34"/>
    <d v="1905-11-28T00:00:00"/>
    <x v="2"/>
    <x v="1"/>
    <s v="High Value"/>
    <x v="1"/>
    <s v="Check Data"/>
  </r>
  <r>
    <s v="CUST_7898"/>
    <n v="51"/>
    <s v="Male"/>
    <x v="3"/>
    <n v="71.5"/>
    <n v="10"/>
    <n v="46"/>
    <n v="0"/>
    <s v="Sports"/>
    <n v="2.8"/>
    <d v="2020-12-25T00:00:00"/>
    <n v="12"/>
    <n v="0.13"/>
    <n v="71.5"/>
    <n v="2.8"/>
    <n v="1"/>
    <n v="715"/>
    <x v="1"/>
    <s v="Low Risk"/>
    <s v="45-54"/>
    <d v="1905-09-01T00:00:00"/>
    <x v="1"/>
    <x v="1"/>
    <s v="Low Value"/>
    <x v="0"/>
    <s v="Check Data"/>
  </r>
  <r>
    <s v="CUST_1793"/>
    <n v="59"/>
    <s v="Male"/>
    <x v="1"/>
    <n v="28.58"/>
    <n v="11"/>
    <n v="95"/>
    <n v="0"/>
    <s v="Sports"/>
    <n v="96.6"/>
    <d v="2021-10-10T00:00:00"/>
    <n v="76"/>
    <n v="0.38"/>
    <n v="28.58"/>
    <n v="96.6"/>
    <n v="1"/>
    <n v="314.38"/>
    <x v="0"/>
    <s v="Medium Risk"/>
    <s v="55+"/>
    <d v="1904-11-16T00:00:00"/>
    <x v="2"/>
    <x v="1"/>
    <s v="Low Value"/>
    <x v="0"/>
    <s v="Check Data"/>
  </r>
  <r>
    <s v="CUST_3116"/>
    <n v="38"/>
    <s v="Male"/>
    <x v="4"/>
    <n v="52.8"/>
    <n v="12"/>
    <n v="124"/>
    <n v="0"/>
    <s v="Beauty"/>
    <n v="12.4"/>
    <d v="2024-10-05T00:00:00"/>
    <n v="59"/>
    <n v="0.4"/>
    <n v="52.8"/>
    <n v="12.4"/>
    <n v="1"/>
    <n v="633.59999999999991"/>
    <x v="0"/>
    <s v="Medium Risk"/>
    <s v="35-44"/>
    <d v="1901-11-21T00:00:00"/>
    <x v="0"/>
    <x v="1"/>
    <s v="Low Value"/>
    <x v="0"/>
    <s v="Check Data"/>
  </r>
  <r>
    <s v="CUST_6779"/>
    <n v="39"/>
    <s v="Other"/>
    <x v="3"/>
    <n v="73.81"/>
    <n v="13"/>
    <n v="334"/>
    <n v="0"/>
    <s v="Home"/>
    <n v="93.1"/>
    <d v="2023-06-19T00:00:00"/>
    <n v="59"/>
    <n v="0.08"/>
    <n v="73.81"/>
    <n v="93.1"/>
    <n v="2"/>
    <n v="959.53"/>
    <x v="0"/>
    <s v="Low Risk"/>
    <s v="35-44"/>
    <d v="1903-03-10T00:00:00"/>
    <x v="0"/>
    <x v="1"/>
    <s v="Low Value"/>
    <x v="0"/>
    <s v="Check Data"/>
  </r>
  <r>
    <s v="CUST_7166"/>
    <n v="74"/>
    <s v="Female"/>
    <x v="6"/>
    <n v="149.94999999999999"/>
    <n v="17"/>
    <n v="294"/>
    <n v="0"/>
    <s v="Electronics"/>
    <n v="60.7"/>
    <d v="2024-12-22T00:00:00"/>
    <n v="74"/>
    <n v="0.15"/>
    <n v="149.94999999999999"/>
    <n v="60.7"/>
    <n v="1"/>
    <n v="2549.1499999999996"/>
    <x v="0"/>
    <s v="Low Risk"/>
    <s v="55+"/>
    <d v="1901-09-04T00:00:00"/>
    <x v="2"/>
    <x v="1"/>
    <s v="High Value"/>
    <x v="1"/>
    <s v="Check Data"/>
  </r>
  <r>
    <s v="CUST_1814"/>
    <n v="21"/>
    <s v="Female"/>
    <x v="1"/>
    <n v="334.42"/>
    <n v="8"/>
    <n v="301"/>
    <n v="0"/>
    <s v="Electronics"/>
    <n v="37.700000000000003"/>
    <d v="2022-02-15T00:00:00"/>
    <n v="34"/>
    <n v="0.47"/>
    <n v="334.42"/>
    <n v="37.700000000000003"/>
    <n v="1"/>
    <n v="2675.36"/>
    <x v="0"/>
    <s v="Medium Risk"/>
    <s v="Under 25"/>
    <d v="1904-07-11T00:00:00"/>
    <x v="1"/>
    <x v="1"/>
    <s v="High Value"/>
    <x v="1"/>
    <s v="Check Data"/>
  </r>
  <r>
    <s v="CUST_1345"/>
    <n v="35"/>
    <s v="Male"/>
    <x v="4"/>
    <n v="163.57"/>
    <n v="9"/>
    <n v="327"/>
    <n v="0"/>
    <s v="Beauty"/>
    <n v="72.099999999999994"/>
    <d v="2021-03-31T00:00:00"/>
    <n v="30"/>
    <n v="0.5"/>
    <n v="163.57"/>
    <n v="72.099999999999994"/>
    <n v="1"/>
    <n v="1472.1299999999999"/>
    <x v="0"/>
    <s v="High Risk"/>
    <s v="35-44"/>
    <d v="1905-05-28T00:00:00"/>
    <x v="1"/>
    <x v="1"/>
    <s v="Low Value"/>
    <x v="2"/>
    <s v="Check Data"/>
  </r>
  <r>
    <s v="CUST_9554"/>
    <n v="22"/>
    <s v="Male"/>
    <x v="1"/>
    <n v="86.03"/>
    <n v="16"/>
    <n v="306"/>
    <n v="0"/>
    <s v="Sports"/>
    <n v="50.7"/>
    <d v="2024-09-26T00:00:00"/>
    <n v="44"/>
    <n v="0.38"/>
    <n v="86.03"/>
    <n v="50.7"/>
    <n v="1"/>
    <n v="1376.48"/>
    <x v="0"/>
    <s v="Medium Risk"/>
    <s v="Under 25"/>
    <d v="1901-11-30T00:00:00"/>
    <x v="0"/>
    <x v="1"/>
    <s v="Low Value"/>
    <x v="0"/>
    <s v="Check Data"/>
  </r>
  <r>
    <s v="CUST_3443"/>
    <n v="36"/>
    <s v="Male"/>
    <x v="8"/>
    <n v="57.42"/>
    <n v="11"/>
    <n v="24"/>
    <n v="0"/>
    <s v="Beauty"/>
    <n v="79.400000000000006"/>
    <d v="2023-12-08T00:00:00"/>
    <n v="95"/>
    <n v="0.1"/>
    <n v="57.42"/>
    <n v="79.400000000000006"/>
    <n v="1"/>
    <n v="631.62"/>
    <x v="2"/>
    <s v="Low Risk"/>
    <s v="35-44"/>
    <d v="1902-09-19T00:00:00"/>
    <x v="2"/>
    <x v="1"/>
    <s v="Low Value"/>
    <x v="0"/>
    <s v="Check Data"/>
  </r>
  <r>
    <s v="CUST_8783"/>
    <n v="19"/>
    <s v="Female"/>
    <x v="0"/>
    <n v="259.70999999999998"/>
    <n v="6"/>
    <n v="81"/>
    <n v="0"/>
    <s v="Home"/>
    <n v="51.4"/>
    <d v="2020-08-14T00:00:00"/>
    <n v="38"/>
    <n v="0.36"/>
    <n v="259.70999999999998"/>
    <n v="51.4"/>
    <n v="1"/>
    <n v="1558.2599999999998"/>
    <x v="1"/>
    <s v="Medium Risk"/>
    <s v="Under 25"/>
    <d v="1906-01-12T00:00:00"/>
    <x v="1"/>
    <x v="1"/>
    <s v="High Value"/>
    <x v="1"/>
    <s v="Check Data"/>
  </r>
  <r>
    <s v="CUST_1984"/>
    <n v="29"/>
    <s v="Female"/>
    <x v="0"/>
    <n v="99.12"/>
    <n v="8"/>
    <n v="57"/>
    <n v="1"/>
    <s v="Electronics"/>
    <n v="36.9"/>
    <d v="2023-10-20T00:00:00"/>
    <n v="25"/>
    <n v="0.09"/>
    <n v="99.12"/>
    <n v="36.9"/>
    <n v="2"/>
    <n v="792.96"/>
    <x v="1"/>
    <s v="Low Risk"/>
    <s v="25-34"/>
    <d v="1902-11-07T00:00:00"/>
    <x v="1"/>
    <x v="0"/>
    <s v="Low Value"/>
    <x v="0"/>
    <s v="Check Data"/>
  </r>
  <r>
    <s v="CUST_8790"/>
    <n v="34"/>
    <s v="Female"/>
    <x v="4"/>
    <n v="79.42"/>
    <n v="11"/>
    <n v="25"/>
    <n v="0"/>
    <s v="Sports"/>
    <n v="36.1"/>
    <d v="2025-03-21T00:00:00"/>
    <n v="24"/>
    <n v="0.2"/>
    <n v="79.42"/>
    <n v="36.1"/>
    <n v="1"/>
    <n v="873.62"/>
    <x v="2"/>
    <s v="Medium Risk"/>
    <s v="25-34"/>
    <d v="1901-06-07T00:00:00"/>
    <x v="1"/>
    <x v="1"/>
    <s v="Low Value"/>
    <x v="0"/>
    <s v="Check Data"/>
  </r>
  <r>
    <s v="CUST_1827"/>
    <n v="27"/>
    <s v="Male"/>
    <x v="1"/>
    <n v="87.29"/>
    <n v="12"/>
    <n v="296"/>
    <n v="1"/>
    <s v="Home"/>
    <n v="35.4"/>
    <d v="2021-10-17T00:00:00"/>
    <n v="97"/>
    <n v="0.34"/>
    <n v="87.29"/>
    <n v="35.4"/>
    <n v="1"/>
    <n v="1047.48"/>
    <x v="0"/>
    <s v="Medium Risk"/>
    <s v="25-34"/>
    <d v="1904-11-09T00:00:00"/>
    <x v="2"/>
    <x v="0"/>
    <s v="Low Value"/>
    <x v="0"/>
    <s v="Check Data"/>
  </r>
  <r>
    <s v="CUST_4531"/>
    <n v="51"/>
    <s v="Other"/>
    <x v="4"/>
    <n v="119.31"/>
    <n v="6"/>
    <n v="43"/>
    <n v="0"/>
    <s v="Electronics"/>
    <n v="47.3"/>
    <d v="2021-08-17T00:00:00"/>
    <n v="61"/>
    <n v="0.32"/>
    <n v="119.31"/>
    <n v="47.3"/>
    <n v="1"/>
    <n v="715.86"/>
    <x v="1"/>
    <s v="Medium Risk"/>
    <s v="45-54"/>
    <d v="1905-01-09T00:00:00"/>
    <x v="0"/>
    <x v="1"/>
    <s v="Low Value"/>
    <x v="0"/>
    <s v="Check Data"/>
  </r>
  <r>
    <s v="CUST_8147"/>
    <n v="23"/>
    <s v="Male"/>
    <x v="6"/>
    <n v="86.38"/>
    <n v="12"/>
    <n v="84"/>
    <n v="0"/>
    <s v="Electronics"/>
    <n v="11"/>
    <d v="2024-03-22T00:00:00"/>
    <n v="9"/>
    <n v="0.25"/>
    <n v="86.38"/>
    <n v="11"/>
    <n v="1"/>
    <n v="1036.56"/>
    <x v="1"/>
    <s v="Medium Risk"/>
    <s v="Under 25"/>
    <d v="1902-06-06T00:00:00"/>
    <x v="1"/>
    <x v="1"/>
    <s v="Low Value"/>
    <x v="0"/>
    <s v="Check Data"/>
  </r>
  <r>
    <s v="CUST_5451"/>
    <n v="25"/>
    <s v="Other"/>
    <x v="0"/>
    <n v="55.19"/>
    <n v="11"/>
    <n v="21"/>
    <n v="0"/>
    <s v="Fashion"/>
    <n v="66.2"/>
    <d v="2025-03-19T00:00:00"/>
    <n v="89"/>
    <n v="0.56000000000000005"/>
    <n v="55.19"/>
    <n v="66.2"/>
    <n v="1"/>
    <n v="607.08999999999992"/>
    <x v="2"/>
    <s v="High Risk"/>
    <s v="25-34"/>
    <d v="1901-06-09T00:00:00"/>
    <x v="2"/>
    <x v="1"/>
    <s v="Low Value"/>
    <x v="2"/>
    <s v="Check Data"/>
  </r>
  <r>
    <s v="CUST_4876"/>
    <n v="78"/>
    <s v="Male"/>
    <x v="2"/>
    <m/>
    <n v="7"/>
    <n v="225"/>
    <n v="0"/>
    <s v="Sports"/>
    <n v="34.1"/>
    <d v="2023-12-16T00:00:00"/>
    <n v="84"/>
    <n v="0.57999999999999996"/>
    <n v="250"/>
    <n v="34.1"/>
    <n v="1"/>
    <n v="1750"/>
    <x v="0"/>
    <s v="High Risk"/>
    <s v="55+"/>
    <d v="1902-09-11T00:00:00"/>
    <x v="2"/>
    <x v="1"/>
    <s v="High Value"/>
    <x v="3"/>
    <s v="Check Data"/>
  </r>
  <r>
    <s v="CUST_6959"/>
    <n v="68"/>
    <s v="Female"/>
    <x v="3"/>
    <n v="76.39"/>
    <n v="9"/>
    <n v="36"/>
    <n v="0"/>
    <s v="Beauty"/>
    <n v="56.2"/>
    <d v="2025-04-01T00:00:00"/>
    <n v="48"/>
    <n v="0.45"/>
    <n v="76.39"/>
    <n v="56.2"/>
    <n v="1"/>
    <n v="687.51"/>
    <x v="1"/>
    <s v="Medium Risk"/>
    <s v="55+"/>
    <d v="1901-05-27T00:00:00"/>
    <x v="0"/>
    <x v="1"/>
    <s v="Low Value"/>
    <x v="0"/>
    <s v="Check Data"/>
  </r>
  <r>
    <s v="CUST_1126"/>
    <n v="28"/>
    <s v="Male"/>
    <x v="7"/>
    <n v="101.26"/>
    <n v="4"/>
    <n v="100"/>
    <n v="0"/>
    <s v="Fashion"/>
    <n v="52.7"/>
    <d v="2022-03-13T00:00:00"/>
    <n v="81"/>
    <n v="0.4"/>
    <n v="101.26"/>
    <n v="52.7"/>
    <n v="2"/>
    <n v="405.04"/>
    <x v="0"/>
    <s v="Medium Risk"/>
    <s v="25-34"/>
    <d v="1904-06-15T00:00:00"/>
    <x v="2"/>
    <x v="1"/>
    <s v="Low Value"/>
    <x v="0"/>
    <s v="Check Data"/>
  </r>
  <r>
    <s v="CUST_4177"/>
    <n v="74"/>
    <s v="Male"/>
    <x v="8"/>
    <n v="91.79"/>
    <n v="11"/>
    <n v="141"/>
    <n v="0"/>
    <s v="Electronics"/>
    <n v="85.7"/>
    <d v="2023-10-25T00:00:00"/>
    <n v="52"/>
    <n v="0.27"/>
    <n v="91.79"/>
    <n v="85.7"/>
    <n v="3"/>
    <n v="1009.69"/>
    <x v="0"/>
    <s v="Medium Risk"/>
    <s v="55+"/>
    <d v="1902-11-02T00:00:00"/>
    <x v="0"/>
    <x v="1"/>
    <s v="Low Value"/>
    <x v="0"/>
    <s v="Check Data"/>
  </r>
  <r>
    <s v="CUST_9795"/>
    <n v="29"/>
    <s v="Female"/>
    <x v="2"/>
    <n v="111.07"/>
    <n v="12"/>
    <n v="3"/>
    <n v="0"/>
    <s v="Sports"/>
    <n v="86.2"/>
    <d v="2025-06-25T00:00:00"/>
    <n v="70"/>
    <n v="0.24"/>
    <n v="111.07"/>
    <n v="86.2"/>
    <n v="1"/>
    <n v="1332.84"/>
    <x v="2"/>
    <s v="Medium Risk"/>
    <s v="25-34"/>
    <d v="1901-03-03T00:00:00"/>
    <x v="2"/>
    <x v="1"/>
    <s v="Low Value"/>
    <x v="0"/>
    <s v="Check Data"/>
  </r>
  <r>
    <s v="CUST_7024"/>
    <n v="26"/>
    <s v="Male"/>
    <x v="2"/>
    <n v="35.369999999999997"/>
    <n v="8"/>
    <n v="23"/>
    <n v="0"/>
    <s v="Sports"/>
    <n v="98.9"/>
    <d v="2022-08-01T00:00:00"/>
    <n v="64"/>
    <n v="0.37"/>
    <n v="35.369999999999997"/>
    <n v="98.9"/>
    <n v="1"/>
    <n v="282.95999999999998"/>
    <x v="2"/>
    <s v="Medium Risk"/>
    <s v="25-34"/>
    <d v="1904-01-26T00:00:00"/>
    <x v="0"/>
    <x v="1"/>
    <s v="Low Value"/>
    <x v="0"/>
    <s v="Check Data"/>
  </r>
  <r>
    <s v="CUST_6109"/>
    <n v="19"/>
    <s v="Male"/>
    <x v="9"/>
    <n v="35.979999999999997"/>
    <n v="10"/>
    <n v="190"/>
    <n v="0"/>
    <s v="Fashion"/>
    <m/>
    <d v="2020-08-15T00:00:00"/>
    <n v="36"/>
    <n v="0.26"/>
    <n v="35.979999999999997"/>
    <n v="250"/>
    <n v="2"/>
    <n v="359.79999999999995"/>
    <x v="0"/>
    <s v="Medium Risk"/>
    <s v="Under 25"/>
    <d v="1906-01-11T00:00:00"/>
    <x v="1"/>
    <x v="1"/>
    <s v="Low Value"/>
    <x v="0"/>
    <s v="Check Data"/>
  </r>
  <r>
    <s v="CUST_5146"/>
    <n v="25"/>
    <s v="Female"/>
    <x v="2"/>
    <n v="85.07"/>
    <n v="9"/>
    <n v="320"/>
    <n v="0"/>
    <s v="Home"/>
    <n v="3.4"/>
    <d v="2024-09-02T00:00:00"/>
    <n v="20"/>
    <n v="0.33"/>
    <n v="85.07"/>
    <n v="3.4"/>
    <n v="3"/>
    <n v="765.62999999999988"/>
    <x v="0"/>
    <s v="Medium Risk"/>
    <s v="25-34"/>
    <d v="1901-12-24T00:00:00"/>
    <x v="1"/>
    <x v="1"/>
    <s v="Low Value"/>
    <x v="0"/>
    <s v="Check Data"/>
  </r>
  <r>
    <s v="CUST_8196"/>
    <n v="75"/>
    <s v="Female"/>
    <x v="3"/>
    <n v="335.3"/>
    <n v="8"/>
    <n v="321"/>
    <n v="0"/>
    <s v="Home"/>
    <n v="42.5"/>
    <d v="2023-04-19T00:00:00"/>
    <n v="90"/>
    <n v="0.15"/>
    <n v="335.3"/>
    <n v="42.5"/>
    <n v="2"/>
    <n v="2682.4"/>
    <x v="0"/>
    <s v="Low Risk"/>
    <s v="55+"/>
    <d v="1903-05-10T00:00:00"/>
    <x v="2"/>
    <x v="1"/>
    <s v="High Value"/>
    <x v="1"/>
    <s v="Check Data"/>
  </r>
  <r>
    <s v="CUST_4368"/>
    <n v="28"/>
    <s v="Female"/>
    <x v="3"/>
    <n v="64.489999999999995"/>
    <n v="10"/>
    <n v="268"/>
    <n v="0"/>
    <s v="Beauty"/>
    <n v="89.7"/>
    <d v="2021-05-10T00:00:00"/>
    <n v="50"/>
    <n v="0.23"/>
    <n v="64.489999999999995"/>
    <n v="89.7"/>
    <n v="1"/>
    <n v="644.9"/>
    <x v="0"/>
    <s v="Medium Risk"/>
    <s v="25-34"/>
    <d v="1905-04-18T00:00:00"/>
    <x v="0"/>
    <x v="1"/>
    <s v="Low Value"/>
    <x v="0"/>
    <s v="Check Data"/>
  </r>
  <r>
    <s v="CUST_4797"/>
    <n v="77"/>
    <s v="Male"/>
    <x v="8"/>
    <n v="86.8"/>
    <n v="11"/>
    <n v="26"/>
    <n v="0"/>
    <s v="Sports"/>
    <n v="60"/>
    <d v="2022-10-16T00:00:00"/>
    <n v="12"/>
    <n v="0.36"/>
    <n v="86.8"/>
    <n v="60"/>
    <n v="1"/>
    <n v="954.8"/>
    <x v="2"/>
    <s v="Medium Risk"/>
    <s v="55+"/>
    <d v="1903-11-11T00:00:00"/>
    <x v="1"/>
    <x v="1"/>
    <s v="Low Value"/>
    <x v="0"/>
    <s v="Check Data"/>
  </r>
  <r>
    <s v="CUST_2792"/>
    <n v="70"/>
    <s v="Female"/>
    <x v="4"/>
    <m/>
    <n v="5"/>
    <n v="80"/>
    <n v="0"/>
    <s v="Fashion"/>
    <n v="37.4"/>
    <d v="2023-02-12T00:00:00"/>
    <n v="7"/>
    <n v="0.57999999999999996"/>
    <n v="250"/>
    <n v="37.4"/>
    <n v="1"/>
    <n v="1250"/>
    <x v="1"/>
    <s v="High Risk"/>
    <s v="55+"/>
    <d v="1903-07-15T00:00:00"/>
    <x v="1"/>
    <x v="1"/>
    <s v="Low Value"/>
    <x v="2"/>
    <s v="Check Data"/>
  </r>
  <r>
    <s v="CUST_6732"/>
    <n v="53"/>
    <s v="Female"/>
    <x v="5"/>
    <n v="130.02000000000001"/>
    <n v="7"/>
    <n v="120"/>
    <n v="0"/>
    <s v="Electronics"/>
    <n v="77.2"/>
    <d v="2024-02-10T00:00:00"/>
    <n v="40"/>
    <n v="0.14000000000000001"/>
    <n v="130.02000000000001"/>
    <n v="77.2"/>
    <n v="2"/>
    <n v="910.1400000000001"/>
    <x v="0"/>
    <s v="Low Risk"/>
    <s v="45-54"/>
    <d v="1902-07-17T00:00:00"/>
    <x v="0"/>
    <x v="1"/>
    <s v="Low Value"/>
    <x v="0"/>
    <s v="Check Data"/>
  </r>
  <r>
    <s v="CUST_4476"/>
    <n v="27"/>
    <s v="Male"/>
    <x v="5"/>
    <n v="65.900000000000006"/>
    <n v="8"/>
    <n v="364"/>
    <n v="0"/>
    <s v="Home"/>
    <n v="71.2"/>
    <d v="2023-02-07T00:00:00"/>
    <n v="94"/>
    <n v="0.33"/>
    <n v="65.900000000000006"/>
    <n v="71.2"/>
    <n v="1"/>
    <n v="527.20000000000005"/>
    <x v="0"/>
    <s v="Medium Risk"/>
    <s v="25-34"/>
    <d v="1903-07-20T00:00:00"/>
    <x v="2"/>
    <x v="1"/>
    <s v="Low Value"/>
    <x v="0"/>
    <s v="Check Data"/>
  </r>
  <r>
    <s v="CUST_4417"/>
    <n v="38"/>
    <s v="Female"/>
    <x v="1"/>
    <n v="36.6"/>
    <n v="13"/>
    <n v="68"/>
    <n v="0"/>
    <s v="Fashion"/>
    <m/>
    <d v="2020-11-28T00:00:00"/>
    <n v="86"/>
    <n v="0.17"/>
    <n v="36.6"/>
    <n v="250"/>
    <n v="1"/>
    <n v="475.8"/>
    <x v="1"/>
    <s v="Low Risk"/>
    <s v="35-44"/>
    <d v="1905-09-28T00:00:00"/>
    <x v="2"/>
    <x v="1"/>
    <s v="Low Value"/>
    <x v="0"/>
    <s v="Check Data"/>
  </r>
  <r>
    <s v="CUST_2645"/>
    <n v="37"/>
    <s v="Male"/>
    <x v="1"/>
    <n v="61.25"/>
    <n v="4"/>
    <n v="312"/>
    <n v="0"/>
    <s v="Beauty"/>
    <n v="51.5"/>
    <d v="2022-05-03T00:00:00"/>
    <n v="42"/>
    <n v="0.28999999999999998"/>
    <n v="61.25"/>
    <n v="51.5"/>
    <n v="1"/>
    <n v="245"/>
    <x v="0"/>
    <s v="Medium Risk"/>
    <s v="35-44"/>
    <d v="1904-04-25T00:00:00"/>
    <x v="0"/>
    <x v="1"/>
    <s v="Low Value"/>
    <x v="0"/>
    <s v="Check Data"/>
  </r>
  <r>
    <s v="CUST_4030"/>
    <n v="65"/>
    <s v="Male"/>
    <x v="7"/>
    <n v="59.47"/>
    <n v="6"/>
    <n v="71"/>
    <n v="0"/>
    <s v="Beauty"/>
    <n v="53"/>
    <d v="2023-08-26T00:00:00"/>
    <n v="93"/>
    <n v="0.15"/>
    <n v="59.47"/>
    <n v="53"/>
    <n v="1"/>
    <n v="356.82"/>
    <x v="1"/>
    <s v="Low Risk"/>
    <s v="55+"/>
    <d v="1903-01-01T00:00:00"/>
    <x v="2"/>
    <x v="1"/>
    <s v="Low Value"/>
    <x v="0"/>
    <s v="Check Data"/>
  </r>
  <r>
    <s v="CUST_3872"/>
    <n v="25"/>
    <s v="Male"/>
    <x v="3"/>
    <n v="145.34"/>
    <n v="4"/>
    <n v="245"/>
    <n v="0"/>
    <s v="Sports"/>
    <n v="55.6"/>
    <d v="2024-05-12T00:00:00"/>
    <n v="86"/>
    <n v="0.12"/>
    <n v="145.34"/>
    <n v="55.6"/>
    <n v="1"/>
    <n v="581.36"/>
    <x v="0"/>
    <s v="Low Risk"/>
    <s v="25-34"/>
    <d v="1902-04-16T00:00:00"/>
    <x v="2"/>
    <x v="1"/>
    <s v="Low Value"/>
    <x v="0"/>
    <s v="Check Data"/>
  </r>
  <r>
    <s v="CUST_4072"/>
    <n v="53"/>
    <s v="Male"/>
    <x v="1"/>
    <n v="46.56"/>
    <n v="11"/>
    <n v="245"/>
    <n v="0"/>
    <s v="Beauty"/>
    <n v="55.3"/>
    <d v="2023-01-06T00:00:00"/>
    <n v="88"/>
    <n v="0.18"/>
    <n v="46.56"/>
    <n v="55.3"/>
    <n v="5"/>
    <n v="512.16000000000008"/>
    <x v="0"/>
    <s v="Low Risk"/>
    <s v="45-54"/>
    <d v="1903-08-21T00:00:00"/>
    <x v="2"/>
    <x v="1"/>
    <s v="Low Value"/>
    <x v="0"/>
    <s v="Check Data"/>
  </r>
  <r>
    <s v="CUST_2854"/>
    <n v="46"/>
    <s v="Female"/>
    <x v="9"/>
    <n v="69.8"/>
    <n v="9"/>
    <n v="252"/>
    <n v="0"/>
    <s v="Beauty"/>
    <n v="20.6"/>
    <d v="2021-04-08T00:00:00"/>
    <n v="67"/>
    <n v="0.17"/>
    <n v="69.8"/>
    <n v="20.6"/>
    <n v="2"/>
    <n v="628.19999999999993"/>
    <x v="0"/>
    <s v="Low Risk"/>
    <s v="45-54"/>
    <d v="1905-05-20T00:00:00"/>
    <x v="0"/>
    <x v="1"/>
    <s v="Low Value"/>
    <x v="0"/>
    <s v="Check Data"/>
  </r>
  <r>
    <s v="CUST_5021"/>
    <n v="59"/>
    <s v="Female"/>
    <x v="1"/>
    <n v="80.98"/>
    <n v="14"/>
    <n v="363"/>
    <n v="0"/>
    <s v="Home"/>
    <n v="24.6"/>
    <d v="2023-11-28T00:00:00"/>
    <n v="50"/>
    <n v="0.77"/>
    <n v="80.98"/>
    <n v="24.6"/>
    <n v="1"/>
    <n v="1133.72"/>
    <x v="0"/>
    <s v="High Risk"/>
    <s v="55+"/>
    <d v="1902-09-29T00:00:00"/>
    <x v="0"/>
    <x v="1"/>
    <s v="Low Value"/>
    <x v="2"/>
    <s v="Check Data"/>
  </r>
  <r>
    <s v="CUST_5662"/>
    <n v="29"/>
    <s v="Other"/>
    <x v="6"/>
    <n v="50.87"/>
    <n v="11"/>
    <n v="72"/>
    <n v="0"/>
    <s v="Home"/>
    <n v="37.4"/>
    <d v="2024-06-28T00:00:00"/>
    <n v="41"/>
    <n v="0.38"/>
    <n v="50.87"/>
    <n v="37.4"/>
    <n v="1"/>
    <n v="559.56999999999994"/>
    <x v="1"/>
    <s v="Medium Risk"/>
    <s v="25-34"/>
    <d v="1902-02-28T00:00:00"/>
    <x v="0"/>
    <x v="1"/>
    <s v="Low Value"/>
    <x v="0"/>
    <s v="Check Data"/>
  </r>
  <r>
    <s v="CUST_7514"/>
    <n v="78"/>
    <s v="Female"/>
    <x v="6"/>
    <n v="44.48"/>
    <n v="16"/>
    <n v="273"/>
    <n v="0"/>
    <s v="Beauty"/>
    <n v="85.5"/>
    <d v="2021-08-22T00:00:00"/>
    <n v="24"/>
    <n v="0.47"/>
    <n v="44.48"/>
    <n v="85.5"/>
    <n v="1"/>
    <n v="711.68"/>
    <x v="0"/>
    <s v="Medium Risk"/>
    <s v="55+"/>
    <d v="1905-01-04T00:00:00"/>
    <x v="1"/>
    <x v="1"/>
    <s v="Low Value"/>
    <x v="0"/>
    <s v="Check Data"/>
  </r>
  <r>
    <s v="CUST_6031"/>
    <n v="31"/>
    <s v="Male"/>
    <x v="9"/>
    <n v="71.180000000000007"/>
    <n v="6"/>
    <n v="15"/>
    <n v="0"/>
    <s v="Sports"/>
    <n v="46.2"/>
    <d v="2023-05-25T00:00:00"/>
    <n v="90"/>
    <n v="0.36"/>
    <n v="71.180000000000007"/>
    <n v="46.2"/>
    <n v="1"/>
    <n v="427.08000000000004"/>
    <x v="2"/>
    <s v="Medium Risk"/>
    <s v="25-34"/>
    <d v="1903-04-04T00:00:00"/>
    <x v="2"/>
    <x v="1"/>
    <s v="Low Value"/>
    <x v="0"/>
    <s v="Check Data"/>
  </r>
  <r>
    <s v="CUST_3708"/>
    <n v="65"/>
    <s v="Female"/>
    <x v="2"/>
    <n v="81.19"/>
    <n v="5"/>
    <n v="178"/>
    <n v="0"/>
    <s v="Home"/>
    <n v="92.6"/>
    <d v="2023-12-16T00:00:00"/>
    <n v="69"/>
    <n v="0.28999999999999998"/>
    <n v="81.19"/>
    <n v="92.6"/>
    <n v="3"/>
    <n v="405.95"/>
    <x v="0"/>
    <s v="Medium Risk"/>
    <s v="55+"/>
    <d v="1902-09-11T00:00:00"/>
    <x v="0"/>
    <x v="1"/>
    <s v="Low Value"/>
    <x v="0"/>
    <s v="Check Data"/>
  </r>
  <r>
    <s v="CUST_8112"/>
    <n v="71"/>
    <s v="Female"/>
    <x v="6"/>
    <n v="86.56"/>
    <n v="10"/>
    <n v="351"/>
    <n v="0"/>
    <s v="Home"/>
    <n v="79.3"/>
    <d v="2024-11-01T00:00:00"/>
    <n v="13"/>
    <n v="0.15"/>
    <n v="86.56"/>
    <n v="79.3"/>
    <n v="1"/>
    <n v="865.6"/>
    <x v="0"/>
    <s v="Low Risk"/>
    <s v="55+"/>
    <d v="1901-10-25T00:00:00"/>
    <x v="1"/>
    <x v="1"/>
    <s v="Low Value"/>
    <x v="0"/>
    <s v="Check Data"/>
  </r>
  <r>
    <s v="CUST_9393"/>
    <n v="67"/>
    <s v="Male"/>
    <x v="5"/>
    <n v="33.74"/>
    <n v="8"/>
    <n v="39"/>
    <n v="0"/>
    <s v="Beauty"/>
    <n v="86.2"/>
    <d v="2020-07-24T00:00:00"/>
    <n v="86"/>
    <n v="0.23"/>
    <n v="33.74"/>
    <n v="86.2"/>
    <n v="1"/>
    <n v="269.92"/>
    <x v="1"/>
    <s v="Medium Risk"/>
    <s v="55+"/>
    <d v="1906-02-02T00:00:00"/>
    <x v="2"/>
    <x v="1"/>
    <s v="Low Value"/>
    <x v="0"/>
    <s v="Check Data"/>
  </r>
  <r>
    <s v="CUST_4507"/>
    <n v="38"/>
    <s v="Female"/>
    <x v="5"/>
    <n v="78.540000000000006"/>
    <n v="5"/>
    <n v="38"/>
    <n v="0"/>
    <s v="Sports"/>
    <n v="13.4"/>
    <d v="2022-11-29T00:00:00"/>
    <n v="34"/>
    <n v="0.46"/>
    <n v="78.540000000000006"/>
    <n v="13.4"/>
    <n v="1"/>
    <n v="392.70000000000005"/>
    <x v="1"/>
    <s v="Medium Risk"/>
    <s v="35-44"/>
    <d v="1903-09-28T00:00:00"/>
    <x v="1"/>
    <x v="1"/>
    <s v="Low Value"/>
    <x v="0"/>
    <s v="Check Data"/>
  </r>
  <r>
    <s v="CUST_7456"/>
    <n v="39"/>
    <s v="Other"/>
    <x v="6"/>
    <n v="136.72"/>
    <n v="11"/>
    <n v="55"/>
    <n v="0"/>
    <s v="Beauty"/>
    <n v="14.9"/>
    <d v="2021-06-14T00:00:00"/>
    <n v="3"/>
    <n v="0.1"/>
    <n v="136.72"/>
    <n v="14.9"/>
    <n v="1"/>
    <n v="1503.92"/>
    <x v="1"/>
    <s v="Low Risk"/>
    <s v="35-44"/>
    <d v="1905-03-14T00:00:00"/>
    <x v="1"/>
    <x v="1"/>
    <s v="Low Value"/>
    <x v="0"/>
    <s v="Check Data"/>
  </r>
  <r>
    <s v="CUST_5212"/>
    <n v="38"/>
    <s v="Female"/>
    <x v="1"/>
    <n v="151.49"/>
    <n v="10"/>
    <n v="232"/>
    <n v="0"/>
    <s v="Electronics"/>
    <n v="23.7"/>
    <d v="2020-10-15T00:00:00"/>
    <n v="96"/>
    <n v="0.09"/>
    <n v="151.49"/>
    <n v="23.7"/>
    <n v="1"/>
    <n v="1514.9"/>
    <x v="0"/>
    <s v="Low Risk"/>
    <s v="35-44"/>
    <d v="1905-11-11T00:00:00"/>
    <x v="2"/>
    <x v="1"/>
    <s v="Low Value"/>
    <x v="0"/>
    <s v="Check Data"/>
  </r>
  <r>
    <s v="CUST_8970"/>
    <n v="61"/>
    <s v="Other"/>
    <x v="7"/>
    <n v="78.34"/>
    <n v="9"/>
    <n v="53"/>
    <n v="0"/>
    <s v="Electronics"/>
    <n v="66.3"/>
    <d v="2020-10-08T00:00:00"/>
    <n v="88"/>
    <n v="0.36"/>
    <n v="78.34"/>
    <n v="66.3"/>
    <n v="3"/>
    <n v="705.06000000000006"/>
    <x v="1"/>
    <s v="Medium Risk"/>
    <s v="55+"/>
    <d v="1905-11-18T00:00:00"/>
    <x v="2"/>
    <x v="1"/>
    <s v="Low Value"/>
    <x v="0"/>
    <s v="Check Data"/>
  </r>
  <r>
    <s v="CUST_9766"/>
    <n v="67"/>
    <s v="Male"/>
    <x v="7"/>
    <n v="31.91"/>
    <n v="9"/>
    <n v="171"/>
    <n v="0"/>
    <s v="Sports"/>
    <n v="47.6"/>
    <d v="2022-12-15T00:00:00"/>
    <n v="73"/>
    <n v="0.74"/>
    <n v="31.91"/>
    <n v="47.6"/>
    <n v="2"/>
    <n v="287.19"/>
    <x v="0"/>
    <s v="High Risk"/>
    <s v="55+"/>
    <d v="1903-09-12T00:00:00"/>
    <x v="2"/>
    <x v="1"/>
    <s v="Low Value"/>
    <x v="2"/>
    <s v="Check Data"/>
  </r>
  <r>
    <s v="CUST_1536"/>
    <n v="47"/>
    <s v="Male"/>
    <x v="5"/>
    <n v="63.1"/>
    <n v="11"/>
    <n v="301"/>
    <n v="0"/>
    <s v="Electronics"/>
    <n v="17"/>
    <d v="2022-02-07T00:00:00"/>
    <n v="3"/>
    <n v="0.67"/>
    <n v="63.1"/>
    <n v="17"/>
    <n v="2"/>
    <n v="694.1"/>
    <x v="0"/>
    <s v="High Risk"/>
    <s v="45-54"/>
    <d v="1904-07-19T00:00:00"/>
    <x v="1"/>
    <x v="1"/>
    <s v="Low Value"/>
    <x v="2"/>
    <s v="Check Data"/>
  </r>
  <r>
    <s v="CUST_2625"/>
    <n v="56"/>
    <s v="Male"/>
    <x v="6"/>
    <n v="156.02000000000001"/>
    <n v="15"/>
    <n v="188"/>
    <n v="0"/>
    <s v="Sports"/>
    <n v="74.599999999999994"/>
    <d v="2022-04-25T00:00:00"/>
    <n v="86"/>
    <n v="0.56000000000000005"/>
    <n v="156.02000000000001"/>
    <n v="74.599999999999994"/>
    <n v="2"/>
    <n v="2340.3000000000002"/>
    <x v="0"/>
    <s v="High Risk"/>
    <s v="55+"/>
    <d v="1904-05-03T00:00:00"/>
    <x v="2"/>
    <x v="1"/>
    <s v="High Value"/>
    <x v="3"/>
    <s v="Check Data"/>
  </r>
  <r>
    <s v="CUST_8973"/>
    <n v="37"/>
    <s v="Female"/>
    <x v="2"/>
    <n v="52.38"/>
    <n v="5"/>
    <n v="42"/>
    <n v="0"/>
    <s v="Electronics"/>
    <m/>
    <d v="2023-08-11T00:00:00"/>
    <n v="24"/>
    <n v="0.39"/>
    <n v="52.38"/>
    <n v="250"/>
    <n v="1"/>
    <n v="261.90000000000003"/>
    <x v="1"/>
    <s v="Medium Risk"/>
    <s v="35-44"/>
    <d v="1903-01-16T00:00:00"/>
    <x v="1"/>
    <x v="1"/>
    <s v="Low Value"/>
    <x v="0"/>
    <s v="Check Data"/>
  </r>
  <r>
    <s v="CUST_9577"/>
    <n v="41"/>
    <s v="Female"/>
    <x v="8"/>
    <n v="92.4"/>
    <n v="10"/>
    <n v="3"/>
    <n v="0"/>
    <s v="Fashion"/>
    <n v="73.099999999999994"/>
    <d v="2021-08-01T00:00:00"/>
    <n v="74"/>
    <n v="0.2"/>
    <n v="92.4"/>
    <n v="73.099999999999994"/>
    <n v="1"/>
    <n v="924"/>
    <x v="2"/>
    <s v="Medium Risk"/>
    <s v="35-44"/>
    <d v="1905-01-25T00:00:00"/>
    <x v="2"/>
    <x v="1"/>
    <s v="Low Value"/>
    <x v="0"/>
    <s v="Check Data"/>
  </r>
  <r>
    <s v="CUST_9070"/>
    <n v="40"/>
    <s v="Other"/>
    <x v="1"/>
    <m/>
    <n v="11"/>
    <n v="260"/>
    <n v="0"/>
    <s v="Home"/>
    <m/>
    <d v="2025-06-14T00:00:00"/>
    <n v="35"/>
    <n v="0.25"/>
    <n v="250"/>
    <n v="250"/>
    <n v="1"/>
    <n v="2750"/>
    <x v="0"/>
    <s v="Medium Risk"/>
    <s v="35-44"/>
    <d v="1901-03-14T00:00:00"/>
    <x v="1"/>
    <x v="1"/>
    <s v="High Value"/>
    <x v="1"/>
    <s v="Check Data"/>
  </r>
  <r>
    <s v="CUST_9666"/>
    <n v="24"/>
    <s v="Male"/>
    <x v="1"/>
    <n v="118.18"/>
    <n v="16"/>
    <n v="57"/>
    <n v="0"/>
    <s v="Beauty"/>
    <n v="91.5"/>
    <d v="2025-03-13T00:00:00"/>
    <n v="20"/>
    <n v="0.18"/>
    <n v="118.18"/>
    <n v="91.5"/>
    <n v="2"/>
    <n v="1890.88"/>
    <x v="1"/>
    <s v="Low Risk"/>
    <s v="Under 25"/>
    <d v="1901-06-15T00:00:00"/>
    <x v="1"/>
    <x v="1"/>
    <s v="High Value"/>
    <x v="1"/>
    <s v="Check Data"/>
  </r>
  <r>
    <s v="CUST_9609"/>
    <n v="26"/>
    <s v="Male"/>
    <x v="7"/>
    <n v="28.65"/>
    <n v="15"/>
    <n v="36"/>
    <n v="0"/>
    <s v="Sports"/>
    <n v="30.1"/>
    <d v="2024-05-31T00:00:00"/>
    <n v="44"/>
    <n v="0.17"/>
    <n v="28.65"/>
    <n v="30.1"/>
    <n v="1"/>
    <n v="429.75"/>
    <x v="1"/>
    <s v="Low Risk"/>
    <s v="25-34"/>
    <d v="1902-03-28T00:00:00"/>
    <x v="0"/>
    <x v="1"/>
    <s v="Low Value"/>
    <x v="0"/>
    <s v="Check Data"/>
  </r>
  <r>
    <s v="CUST_7490"/>
    <n v="18"/>
    <s v="Female"/>
    <x v="6"/>
    <n v="87.95"/>
    <n v="14"/>
    <n v="234"/>
    <n v="0"/>
    <s v="Electronics"/>
    <n v="15.9"/>
    <d v="2023-03-16T00:00:00"/>
    <n v="76"/>
    <n v="0.14000000000000001"/>
    <n v="87.95"/>
    <n v="15.9"/>
    <n v="1"/>
    <n v="1231.3"/>
    <x v="0"/>
    <s v="Low Risk"/>
    <s v="Under 25"/>
    <d v="1903-06-13T00:00:00"/>
    <x v="2"/>
    <x v="1"/>
    <s v="Low Value"/>
    <x v="0"/>
    <s v="Check Data"/>
  </r>
  <r>
    <s v="CUST_4600"/>
    <n v="43"/>
    <s v="Female"/>
    <x v="4"/>
    <n v="99.21"/>
    <n v="12"/>
    <n v="264"/>
    <n v="0"/>
    <s v="Fashion"/>
    <n v="43.4"/>
    <d v="2020-08-13T00:00:00"/>
    <n v="48"/>
    <n v="0.76"/>
    <n v="99.21"/>
    <n v="43.4"/>
    <n v="1"/>
    <n v="1190.52"/>
    <x v="0"/>
    <s v="High Risk"/>
    <s v="35-44"/>
    <d v="1906-01-13T00:00:00"/>
    <x v="0"/>
    <x v="1"/>
    <s v="Low Value"/>
    <x v="2"/>
    <s v="Check Data"/>
  </r>
  <r>
    <s v="CUST_7783"/>
    <n v="55"/>
    <s v="Male"/>
    <x v="0"/>
    <n v="55.43"/>
    <n v="9"/>
    <n v="14"/>
    <n v="0"/>
    <s v="Electronics"/>
    <n v="8.4"/>
    <d v="2020-09-11T00:00:00"/>
    <n v="43"/>
    <n v="0.36"/>
    <n v="55.43"/>
    <n v="8.4"/>
    <n v="1"/>
    <n v="498.87"/>
    <x v="2"/>
    <s v="Medium Risk"/>
    <s v="55+"/>
    <d v="1905-12-15T00:00:00"/>
    <x v="0"/>
    <x v="1"/>
    <s v="Low Value"/>
    <x v="0"/>
    <s v="Check Data"/>
  </r>
  <r>
    <s v="CUST_5971"/>
    <n v="55"/>
    <s v="Female"/>
    <x v="6"/>
    <n v="146.16999999999999"/>
    <n v="9"/>
    <n v="87"/>
    <n v="0"/>
    <s v="Fashion"/>
    <n v="4.4000000000000004"/>
    <d v="2023-01-20T00:00:00"/>
    <n v="76"/>
    <n v="0.17"/>
    <n v="146.16999999999999"/>
    <n v="4.4000000000000004"/>
    <n v="1"/>
    <n v="1315.53"/>
    <x v="1"/>
    <s v="Low Risk"/>
    <s v="55+"/>
    <d v="1903-08-07T00:00:00"/>
    <x v="2"/>
    <x v="1"/>
    <s v="Low Value"/>
    <x v="0"/>
    <s v="Check Data"/>
  </r>
  <r>
    <s v="CUST_2205"/>
    <n v="71"/>
    <s v="Female"/>
    <x v="9"/>
    <n v="41.55"/>
    <n v="16"/>
    <n v="98"/>
    <n v="0"/>
    <s v="Beauty"/>
    <n v="97.8"/>
    <d v="2021-02-03T00:00:00"/>
    <n v="81"/>
    <n v="0.37"/>
    <n v="41.55"/>
    <n v="97.8"/>
    <n v="2"/>
    <n v="664.8"/>
    <x v="0"/>
    <s v="Medium Risk"/>
    <s v="55+"/>
    <d v="1905-07-23T00:00:00"/>
    <x v="2"/>
    <x v="1"/>
    <s v="Low Value"/>
    <x v="0"/>
    <s v="Check Data"/>
  </r>
  <r>
    <s v="CUST_2990"/>
    <n v="78"/>
    <s v="Female"/>
    <x v="6"/>
    <n v="156.63999999999999"/>
    <n v="8"/>
    <n v="104"/>
    <n v="0"/>
    <s v="Home"/>
    <n v="97.2"/>
    <d v="2023-01-18T00:00:00"/>
    <n v="68"/>
    <n v="0.16"/>
    <n v="156.63999999999999"/>
    <n v="97.2"/>
    <n v="1"/>
    <n v="1253.1199999999999"/>
    <x v="0"/>
    <s v="Low Risk"/>
    <s v="55+"/>
    <d v="1903-08-09T00:00:00"/>
    <x v="0"/>
    <x v="1"/>
    <s v="Low Value"/>
    <x v="0"/>
    <s v="Check Data"/>
  </r>
  <r>
    <s v="CUST_6299"/>
    <n v="61"/>
    <s v="Female"/>
    <x v="1"/>
    <n v="95.57"/>
    <n v="12"/>
    <n v="216"/>
    <n v="0"/>
    <s v="Home"/>
    <n v="35.200000000000003"/>
    <d v="2022-01-10T00:00:00"/>
    <n v="72"/>
    <n v="0.27"/>
    <n v="95.57"/>
    <n v="35.200000000000003"/>
    <n v="2"/>
    <n v="1146.8399999999999"/>
    <x v="0"/>
    <s v="Medium Risk"/>
    <s v="55+"/>
    <d v="1904-08-16T00:00:00"/>
    <x v="2"/>
    <x v="1"/>
    <s v="Low Value"/>
    <x v="0"/>
    <s v="Check Data"/>
  </r>
  <r>
    <s v="CUST_4572"/>
    <n v="39"/>
    <s v="Male"/>
    <x v="8"/>
    <n v="39.58"/>
    <n v="10"/>
    <n v="190"/>
    <n v="0"/>
    <s v="Fashion"/>
    <n v="82.1"/>
    <d v="2023-05-05T00:00:00"/>
    <n v="71"/>
    <n v="0.2"/>
    <n v="39.58"/>
    <n v="82.1"/>
    <n v="1"/>
    <n v="395.79999999999995"/>
    <x v="0"/>
    <s v="Medium Risk"/>
    <s v="35-44"/>
    <d v="1903-04-24T00:00:00"/>
    <x v="2"/>
    <x v="1"/>
    <s v="Low Value"/>
    <x v="0"/>
    <s v="Check Data"/>
  </r>
  <r>
    <s v="CUST_6975"/>
    <n v="61"/>
    <s v="Other"/>
    <x v="9"/>
    <n v="81.739999999999995"/>
    <n v="3"/>
    <n v="214"/>
    <n v="0"/>
    <s v="Electronics"/>
    <n v="22.3"/>
    <d v="2024-12-20T00:00:00"/>
    <n v="55"/>
    <n v="0.67"/>
    <n v="81.739999999999995"/>
    <n v="22.3"/>
    <n v="1"/>
    <n v="245.21999999999997"/>
    <x v="0"/>
    <s v="High Risk"/>
    <s v="55+"/>
    <d v="1901-09-06T00:00:00"/>
    <x v="0"/>
    <x v="1"/>
    <s v="Low Value"/>
    <x v="2"/>
    <s v="Check Data"/>
  </r>
  <r>
    <s v="CUST_7320"/>
    <n v="27"/>
    <s v="Female"/>
    <x v="7"/>
    <n v="51.38"/>
    <n v="7"/>
    <n v="197"/>
    <n v="0"/>
    <s v="Home"/>
    <n v="41.7"/>
    <d v="2024-01-04T00:00:00"/>
    <n v="82"/>
    <n v="0.39"/>
    <n v="51.38"/>
    <n v="41.7"/>
    <n v="2"/>
    <n v="359.66"/>
    <x v="0"/>
    <s v="Medium Risk"/>
    <s v="25-34"/>
    <d v="1902-08-23T00:00:00"/>
    <x v="2"/>
    <x v="1"/>
    <s v="Low Value"/>
    <x v="0"/>
    <s v="Check Data"/>
  </r>
  <r>
    <s v="CUST_5380"/>
    <n v="72"/>
    <s v="Male"/>
    <x v="3"/>
    <n v="41.22"/>
    <n v="9"/>
    <n v="104"/>
    <n v="0"/>
    <s v="Electronics"/>
    <n v="72.599999999999994"/>
    <d v="2024-12-01T00:00:00"/>
    <n v="26"/>
    <n v="0.48"/>
    <n v="41.22"/>
    <n v="72.599999999999994"/>
    <n v="2"/>
    <n v="370.98"/>
    <x v="0"/>
    <s v="Medium Risk"/>
    <s v="55+"/>
    <d v="1901-09-25T00:00:00"/>
    <x v="1"/>
    <x v="1"/>
    <s v="Low Value"/>
    <x v="0"/>
    <s v="Check Data"/>
  </r>
  <r>
    <s v="CUST_5757"/>
    <n v="79"/>
    <s v="Male"/>
    <x v="3"/>
    <n v="103.9"/>
    <n v="6"/>
    <n v="26"/>
    <n v="0"/>
    <s v="Sports"/>
    <n v="55.1"/>
    <d v="2023-06-19T00:00:00"/>
    <n v="31"/>
    <n v="0.12"/>
    <n v="103.9"/>
    <n v="55.1"/>
    <n v="4"/>
    <n v="623.40000000000009"/>
    <x v="2"/>
    <s v="Low Risk"/>
    <s v="55+"/>
    <d v="1903-03-10T00:00:00"/>
    <x v="1"/>
    <x v="1"/>
    <s v="Low Value"/>
    <x v="0"/>
    <s v="Check Data"/>
  </r>
  <r>
    <s v="CUST_3713"/>
    <n v="75"/>
    <s v="Female"/>
    <x v="4"/>
    <n v="159.46"/>
    <n v="8"/>
    <n v="181"/>
    <n v="0"/>
    <s v="Electronics"/>
    <n v="82.1"/>
    <d v="2024-05-28T00:00:00"/>
    <n v="54"/>
    <n v="0.36"/>
    <n v="159.46"/>
    <n v="82.1"/>
    <n v="1"/>
    <n v="1275.68"/>
    <x v="0"/>
    <s v="Medium Risk"/>
    <s v="55+"/>
    <d v="1902-03-31T00:00:00"/>
    <x v="0"/>
    <x v="1"/>
    <s v="Low Value"/>
    <x v="0"/>
    <s v="Check Data"/>
  </r>
  <r>
    <s v="CUST_6588"/>
    <n v="23"/>
    <s v="Male"/>
    <x v="7"/>
    <n v="315.51"/>
    <n v="7"/>
    <n v="82"/>
    <n v="0"/>
    <s v="Sports"/>
    <n v="98"/>
    <d v="2023-04-20T00:00:00"/>
    <n v="56"/>
    <n v="0.22"/>
    <n v="315.51"/>
    <n v="98"/>
    <n v="3"/>
    <n v="2208.5699999999997"/>
    <x v="1"/>
    <s v="Medium Risk"/>
    <s v="Under 25"/>
    <d v="1903-05-09T00:00:00"/>
    <x v="0"/>
    <x v="1"/>
    <s v="High Value"/>
    <x v="1"/>
    <s v="Check Data"/>
  </r>
  <r>
    <s v="CUST_1966"/>
    <n v="34"/>
    <s v="Male"/>
    <x v="2"/>
    <n v="35.75"/>
    <n v="9"/>
    <n v="158"/>
    <n v="0"/>
    <s v="Sports"/>
    <n v="0.9"/>
    <d v="2023-05-13T00:00:00"/>
    <n v="56"/>
    <n v="0.49"/>
    <n v="35.75"/>
    <n v="0.9"/>
    <n v="1"/>
    <n v="321.75"/>
    <x v="0"/>
    <s v="Medium Risk"/>
    <s v="25-34"/>
    <d v="1903-04-16T00:00:00"/>
    <x v="0"/>
    <x v="1"/>
    <s v="Low Value"/>
    <x v="0"/>
    <s v="Valid"/>
  </r>
  <r>
    <s v="CUST_5944"/>
    <n v="68"/>
    <s v="Female"/>
    <x v="5"/>
    <n v="55.02"/>
    <n v="8"/>
    <n v="229"/>
    <n v="0"/>
    <s v="Home"/>
    <n v="92.5"/>
    <d v="2024-02-13T00:00:00"/>
    <n v="53"/>
    <n v="0.09"/>
    <n v="55.02"/>
    <n v="92.5"/>
    <n v="1"/>
    <n v="440.16"/>
    <x v="0"/>
    <s v="Low Risk"/>
    <s v="55+"/>
    <d v="1902-07-14T00:00:00"/>
    <x v="0"/>
    <x v="1"/>
    <s v="Low Value"/>
    <x v="0"/>
    <s v="Check Data"/>
  </r>
  <r>
    <s v="CUST_4432"/>
    <n v="67"/>
    <s v="Male"/>
    <x v="4"/>
    <n v="95.82"/>
    <n v="7"/>
    <n v="234"/>
    <n v="0"/>
    <s v="Sports"/>
    <n v="41.3"/>
    <d v="2023-07-26T00:00:00"/>
    <n v="72"/>
    <n v="0.18"/>
    <n v="95.82"/>
    <n v="41.3"/>
    <n v="2"/>
    <n v="670.74"/>
    <x v="0"/>
    <s v="Low Risk"/>
    <s v="55+"/>
    <d v="1903-02-01T00:00:00"/>
    <x v="2"/>
    <x v="1"/>
    <s v="Low Value"/>
    <x v="0"/>
    <s v="Check Data"/>
  </r>
  <r>
    <s v="CUST_1688"/>
    <n v="55"/>
    <s v="Female"/>
    <x v="3"/>
    <n v="176.33"/>
    <n v="7"/>
    <n v="287"/>
    <n v="0"/>
    <s v="Electronics"/>
    <n v="40.799999999999997"/>
    <d v="2023-04-08T00:00:00"/>
    <n v="61"/>
    <n v="0.24"/>
    <n v="176.33"/>
    <n v="40.799999999999997"/>
    <n v="1"/>
    <n v="1234.3100000000002"/>
    <x v="0"/>
    <s v="Medium Risk"/>
    <s v="55+"/>
    <d v="1903-05-21T00:00:00"/>
    <x v="0"/>
    <x v="1"/>
    <s v="Low Value"/>
    <x v="0"/>
    <s v="Check Data"/>
  </r>
  <r>
    <s v="CUST_5243"/>
    <n v="41"/>
    <s v="Male"/>
    <x v="5"/>
    <n v="20.63"/>
    <n v="6"/>
    <n v="17"/>
    <n v="0"/>
    <s v="Beauty"/>
    <n v="0.1"/>
    <d v="2024-01-20T00:00:00"/>
    <n v="34"/>
    <n v="0.09"/>
    <n v="20.63"/>
    <n v="0.1"/>
    <n v="1"/>
    <n v="123.78"/>
    <x v="2"/>
    <s v="Low Risk"/>
    <s v="35-44"/>
    <d v="1902-08-07T00:00:00"/>
    <x v="1"/>
    <x v="1"/>
    <s v="Low Value"/>
    <x v="0"/>
    <s v="Valid"/>
  </r>
  <r>
    <s v="CUST_4701"/>
    <n v="68"/>
    <s v="Female"/>
    <x v="2"/>
    <n v="61.75"/>
    <n v="9"/>
    <n v="283"/>
    <n v="0"/>
    <s v="Electronics"/>
    <n v="83.4"/>
    <d v="2023-11-25T00:00:00"/>
    <n v="46"/>
    <n v="0.22"/>
    <n v="61.75"/>
    <n v="83.4"/>
    <n v="2"/>
    <n v="555.75"/>
    <x v="0"/>
    <s v="Medium Risk"/>
    <s v="55+"/>
    <d v="1902-10-02T00:00:00"/>
    <x v="0"/>
    <x v="1"/>
    <s v="Low Value"/>
    <x v="0"/>
    <s v="Check Data"/>
  </r>
  <r>
    <s v="CUST_9533"/>
    <n v="27"/>
    <s v="Male"/>
    <x v="7"/>
    <n v="62.41"/>
    <n v="13"/>
    <n v="70"/>
    <n v="0"/>
    <s v="Fashion"/>
    <n v="75.900000000000006"/>
    <d v="2021-11-18T00:00:00"/>
    <n v="80"/>
    <n v="0.35"/>
    <n v="62.41"/>
    <n v="75.900000000000006"/>
    <n v="3"/>
    <n v="811.32999999999993"/>
    <x v="1"/>
    <s v="Medium Risk"/>
    <s v="25-34"/>
    <d v="1904-10-08T00:00:00"/>
    <x v="2"/>
    <x v="1"/>
    <s v="Low Value"/>
    <x v="0"/>
    <s v="Check Data"/>
  </r>
  <r>
    <s v="CUST_6182"/>
    <n v="73"/>
    <s v="Male"/>
    <x v="5"/>
    <n v="219.84"/>
    <n v="10"/>
    <n v="214"/>
    <n v="0"/>
    <s v="Fashion"/>
    <n v="89.4"/>
    <d v="2022-01-09T00:00:00"/>
    <n v="84"/>
    <n v="0.28000000000000003"/>
    <n v="219.84"/>
    <n v="89.4"/>
    <n v="1"/>
    <n v="2198.4"/>
    <x v="0"/>
    <s v="Medium Risk"/>
    <s v="55+"/>
    <d v="1904-08-17T00:00:00"/>
    <x v="2"/>
    <x v="1"/>
    <s v="High Value"/>
    <x v="1"/>
    <s v="Check Data"/>
  </r>
  <r>
    <s v="CUST_7704"/>
    <n v="25"/>
    <s v="Male"/>
    <x v="7"/>
    <n v="180.23"/>
    <n v="8"/>
    <n v="116"/>
    <n v="1"/>
    <s v="Electronics"/>
    <n v="16.7"/>
    <d v="2023-08-19T00:00:00"/>
    <n v="74"/>
    <n v="0.15"/>
    <n v="180.23"/>
    <n v="16.7"/>
    <n v="2"/>
    <n v="1441.84"/>
    <x v="0"/>
    <s v="Low Risk"/>
    <s v="25-34"/>
    <d v="1903-01-08T00:00:00"/>
    <x v="2"/>
    <x v="0"/>
    <s v="Low Value"/>
    <x v="0"/>
    <s v="Check Data"/>
  </r>
  <r>
    <s v="CUST_5422"/>
    <n v="38"/>
    <s v="Other"/>
    <x v="2"/>
    <n v="59.36"/>
    <n v="9"/>
    <n v="99"/>
    <n v="0"/>
    <s v="Fashion"/>
    <n v="21.5"/>
    <d v="2023-04-01T00:00:00"/>
    <n v="50"/>
    <n v="0.32"/>
    <n v="59.36"/>
    <n v="21.5"/>
    <n v="2"/>
    <n v="534.24"/>
    <x v="0"/>
    <s v="Medium Risk"/>
    <s v="35-44"/>
    <d v="1903-05-28T00:00:00"/>
    <x v="0"/>
    <x v="1"/>
    <s v="Low Value"/>
    <x v="0"/>
    <s v="Check Data"/>
  </r>
  <r>
    <s v="CUST_2759"/>
    <n v="73"/>
    <s v="Female"/>
    <x v="0"/>
    <n v="57.62"/>
    <n v="12"/>
    <n v="87"/>
    <n v="0"/>
    <s v="Beauty"/>
    <n v="30.4"/>
    <d v="2024-10-04T00:00:00"/>
    <n v="69"/>
    <n v="0.33"/>
    <n v="57.62"/>
    <n v="30.4"/>
    <n v="1"/>
    <n v="691.43999999999994"/>
    <x v="1"/>
    <s v="Medium Risk"/>
    <s v="55+"/>
    <d v="1901-11-22T00:00:00"/>
    <x v="0"/>
    <x v="1"/>
    <s v="Low Value"/>
    <x v="0"/>
    <s v="Check Data"/>
  </r>
  <r>
    <s v="CUST_3482"/>
    <n v="23"/>
    <s v="Male"/>
    <x v="9"/>
    <n v="59.86"/>
    <n v="13"/>
    <n v="347"/>
    <n v="0"/>
    <s v="Fashion"/>
    <n v="53"/>
    <d v="2021-07-09T00:00:00"/>
    <n v="11"/>
    <n v="0.34"/>
    <n v="59.86"/>
    <n v="53"/>
    <n v="1"/>
    <n v="778.18"/>
    <x v="0"/>
    <s v="Medium Risk"/>
    <s v="Under 25"/>
    <d v="1905-02-17T00:00:00"/>
    <x v="1"/>
    <x v="1"/>
    <s v="Low Value"/>
    <x v="0"/>
    <s v="Check Data"/>
  </r>
  <r>
    <s v="CUST_9058"/>
    <n v="38"/>
    <s v="Female"/>
    <x v="5"/>
    <n v="82.5"/>
    <n v="14"/>
    <n v="152"/>
    <n v="0"/>
    <s v="Home"/>
    <n v="34.5"/>
    <d v="2022-09-05T00:00:00"/>
    <n v="86"/>
    <n v="0.56000000000000005"/>
    <n v="82.5"/>
    <n v="34.5"/>
    <n v="2"/>
    <n v="1155"/>
    <x v="0"/>
    <s v="High Risk"/>
    <s v="35-44"/>
    <d v="1903-12-22T00:00:00"/>
    <x v="2"/>
    <x v="1"/>
    <s v="Low Value"/>
    <x v="2"/>
    <s v="Check Data"/>
  </r>
  <r>
    <s v="CUST_1951"/>
    <n v="74"/>
    <s v="Female"/>
    <x v="5"/>
    <n v="86.18"/>
    <n v="9"/>
    <n v="294"/>
    <n v="0"/>
    <s v="Beauty"/>
    <n v="30"/>
    <d v="2021-04-18T00:00:00"/>
    <n v="75"/>
    <n v="0.22"/>
    <n v="86.18"/>
    <n v="30"/>
    <n v="1"/>
    <n v="775.62000000000012"/>
    <x v="0"/>
    <s v="Medium Risk"/>
    <s v="55+"/>
    <d v="1905-05-10T00:00:00"/>
    <x v="2"/>
    <x v="1"/>
    <s v="Low Value"/>
    <x v="0"/>
    <s v="Check Data"/>
  </r>
  <r>
    <s v="CUST_9914"/>
    <n v="79"/>
    <s v="Other"/>
    <x v="7"/>
    <n v="155.41"/>
    <n v="10"/>
    <n v="176"/>
    <n v="0"/>
    <s v="Home"/>
    <n v="18.3"/>
    <d v="2022-12-19T00:00:00"/>
    <n v="18"/>
    <n v="0.39"/>
    <n v="155.41"/>
    <n v="18.3"/>
    <n v="1"/>
    <n v="1554.1"/>
    <x v="0"/>
    <s v="Medium Risk"/>
    <s v="55+"/>
    <d v="1903-09-08T00:00:00"/>
    <x v="1"/>
    <x v="1"/>
    <s v="High Value"/>
    <x v="1"/>
    <s v="Check Data"/>
  </r>
  <r>
    <s v="CUST_3079"/>
    <n v="56"/>
    <s v="Male"/>
    <x v="7"/>
    <n v="17.84"/>
    <n v="11"/>
    <n v="131"/>
    <n v="0"/>
    <s v="Home"/>
    <n v="15.9"/>
    <d v="2020-08-17T00:00:00"/>
    <n v="82"/>
    <n v="7.0000000000000007E-2"/>
    <n v="17.84"/>
    <n v="15.9"/>
    <n v="1"/>
    <n v="196.24"/>
    <x v="0"/>
    <s v="Low Risk"/>
    <s v="55+"/>
    <d v="1906-01-09T00:00:00"/>
    <x v="2"/>
    <x v="1"/>
    <s v="Low Value"/>
    <x v="0"/>
    <s v="Check Data"/>
  </r>
  <r>
    <s v="CUST_3717"/>
    <n v="41"/>
    <s v="Female"/>
    <x v="5"/>
    <n v="114.3"/>
    <n v="6"/>
    <n v="307"/>
    <n v="0"/>
    <s v="Beauty"/>
    <n v="47.3"/>
    <d v="2021-12-08T00:00:00"/>
    <n v="31"/>
    <n v="0.23"/>
    <n v="114.3"/>
    <n v="47.3"/>
    <n v="1"/>
    <n v="685.8"/>
    <x v="0"/>
    <s v="Medium Risk"/>
    <s v="35-44"/>
    <d v="1904-09-18T00:00:00"/>
    <x v="1"/>
    <x v="1"/>
    <s v="Low Value"/>
    <x v="0"/>
    <s v="Check Data"/>
  </r>
  <r>
    <s v="CUST_5524"/>
    <n v="50"/>
    <s v="Male"/>
    <x v="7"/>
    <n v="66.7"/>
    <n v="7"/>
    <n v="121"/>
    <n v="0"/>
    <s v="Home"/>
    <n v="44.6"/>
    <d v="2025-03-03T00:00:00"/>
    <n v="84"/>
    <n v="0.51"/>
    <n v="66.7"/>
    <n v="44.6"/>
    <n v="4"/>
    <n v="466.90000000000003"/>
    <x v="0"/>
    <s v="High Risk"/>
    <s v="45-54"/>
    <d v="1901-06-25T00:00:00"/>
    <x v="2"/>
    <x v="1"/>
    <s v="Low Value"/>
    <x v="2"/>
    <s v="Check Data"/>
  </r>
  <r>
    <s v="CUST_9477"/>
    <n v="76"/>
    <s v="Male"/>
    <x v="8"/>
    <n v="134.5"/>
    <n v="8"/>
    <n v="210"/>
    <n v="0"/>
    <s v="Fashion"/>
    <n v="78.5"/>
    <d v="2024-11-22T00:00:00"/>
    <n v="62"/>
    <n v="0.26"/>
    <n v="134.5"/>
    <n v="78.5"/>
    <n v="1"/>
    <n v="1076"/>
    <x v="0"/>
    <s v="Medium Risk"/>
    <s v="55+"/>
    <d v="1901-10-04T00:00:00"/>
    <x v="0"/>
    <x v="1"/>
    <s v="Low Value"/>
    <x v="0"/>
    <s v="Check Data"/>
  </r>
  <r>
    <s v="CUST_8311"/>
    <n v="35"/>
    <s v="Other"/>
    <x v="8"/>
    <n v="81"/>
    <n v="11"/>
    <n v="67"/>
    <n v="0"/>
    <s v="Electronics"/>
    <n v="82.4"/>
    <d v="2024-07-17T00:00:00"/>
    <n v="23"/>
    <n v="0.28000000000000003"/>
    <n v="81"/>
    <n v="82.4"/>
    <n v="2"/>
    <n v="891"/>
    <x v="1"/>
    <s v="Medium Risk"/>
    <s v="35-44"/>
    <d v="1902-02-09T00:00:00"/>
    <x v="1"/>
    <x v="1"/>
    <s v="Low Value"/>
    <x v="0"/>
    <s v="Check Data"/>
  </r>
  <r>
    <s v="CUST_8186"/>
    <n v="73"/>
    <s v="Female"/>
    <x v="0"/>
    <n v="171.92"/>
    <n v="7"/>
    <n v="56"/>
    <n v="0"/>
    <s v="Beauty"/>
    <n v="70.099999999999994"/>
    <d v="2020-07-23T00:00:00"/>
    <n v="53"/>
    <n v="0.17"/>
    <n v="171.92"/>
    <n v="70.099999999999994"/>
    <n v="3"/>
    <n v="1203.4399999999998"/>
    <x v="1"/>
    <s v="Low Risk"/>
    <s v="55+"/>
    <d v="1906-02-03T00:00:00"/>
    <x v="0"/>
    <x v="1"/>
    <s v="Low Value"/>
    <x v="0"/>
    <s v="Check Data"/>
  </r>
  <r>
    <s v="CUST_3065"/>
    <n v="45"/>
    <s v="Male"/>
    <x v="0"/>
    <n v="58.3"/>
    <n v="11"/>
    <n v="12"/>
    <n v="0"/>
    <s v="Electronics"/>
    <n v="83.1"/>
    <d v="2021-02-14T00:00:00"/>
    <n v="62"/>
    <n v="0.1"/>
    <n v="58.3"/>
    <n v="83.1"/>
    <n v="1"/>
    <n v="641.29999999999995"/>
    <x v="2"/>
    <s v="Low Risk"/>
    <s v="45-54"/>
    <d v="1905-07-12T00:00:00"/>
    <x v="0"/>
    <x v="1"/>
    <s v="Low Value"/>
    <x v="0"/>
    <s v="Check Data"/>
  </r>
  <r>
    <s v="CUST_1768"/>
    <n v="74"/>
    <s v="Male"/>
    <x v="0"/>
    <n v="65.05"/>
    <n v="14"/>
    <n v="192"/>
    <n v="0"/>
    <s v="Beauty"/>
    <n v="10.9"/>
    <d v="2021-10-07T00:00:00"/>
    <n v="74"/>
    <n v="0.11"/>
    <n v="65.05"/>
    <n v="10.9"/>
    <n v="1"/>
    <n v="910.69999999999993"/>
    <x v="0"/>
    <s v="Low Risk"/>
    <s v="55+"/>
    <d v="1904-11-19T00:00:00"/>
    <x v="2"/>
    <x v="1"/>
    <s v="Low Value"/>
    <x v="0"/>
    <s v="Check Data"/>
  </r>
  <r>
    <s v="CUST_6490"/>
    <n v="69"/>
    <s v="Female"/>
    <x v="3"/>
    <n v="18.95"/>
    <n v="6"/>
    <n v="62"/>
    <n v="0"/>
    <s v="Beauty"/>
    <m/>
    <d v="2023-02-17T00:00:00"/>
    <n v="17"/>
    <n v="0.66"/>
    <n v="18.95"/>
    <n v="250"/>
    <n v="2"/>
    <n v="113.69999999999999"/>
    <x v="1"/>
    <s v="High Risk"/>
    <s v="55+"/>
    <d v="1903-07-10T00:00:00"/>
    <x v="1"/>
    <x v="1"/>
    <s v="Low Value"/>
    <x v="2"/>
    <s v="Check Data"/>
  </r>
  <r>
    <s v="CUST_7645"/>
    <n v="49"/>
    <s v="Female"/>
    <x v="3"/>
    <n v="79.02"/>
    <n v="7"/>
    <n v="326"/>
    <n v="0"/>
    <s v="Home"/>
    <n v="28.6"/>
    <d v="2020-12-06T00:00:00"/>
    <n v="41"/>
    <n v="0.4"/>
    <n v="79.02"/>
    <n v="28.6"/>
    <n v="1"/>
    <n v="553.14"/>
    <x v="0"/>
    <s v="Medium Risk"/>
    <s v="45-54"/>
    <d v="1905-09-20T00:00:00"/>
    <x v="0"/>
    <x v="1"/>
    <s v="Low Value"/>
    <x v="0"/>
    <s v="Check Data"/>
  </r>
  <r>
    <s v="CUST_6083"/>
    <n v="29"/>
    <s v="Male"/>
    <x v="6"/>
    <n v="18.07"/>
    <n v="7"/>
    <n v="152"/>
    <n v="0"/>
    <s v="Electronics"/>
    <n v="25.2"/>
    <d v="2022-07-20T00:00:00"/>
    <n v="8"/>
    <n v="0.43"/>
    <n v="18.07"/>
    <n v="25.2"/>
    <n v="1"/>
    <n v="126.49000000000001"/>
    <x v="0"/>
    <s v="Medium Risk"/>
    <s v="25-34"/>
    <d v="1904-02-07T00:00:00"/>
    <x v="1"/>
    <x v="1"/>
    <s v="Low Value"/>
    <x v="0"/>
    <s v="Check Data"/>
  </r>
  <r>
    <s v="CUST_6232"/>
    <n v="65"/>
    <s v="Other"/>
    <x v="4"/>
    <n v="107.1"/>
    <n v="10"/>
    <n v="22"/>
    <n v="0"/>
    <s v="Fashion"/>
    <n v="71.3"/>
    <d v="2021-01-04T00:00:00"/>
    <n v="31"/>
    <n v="0.09"/>
    <n v="107.1"/>
    <n v="71.3"/>
    <n v="3"/>
    <n v="1071"/>
    <x v="2"/>
    <s v="Low Risk"/>
    <s v="55+"/>
    <d v="1905-08-22T00:00:00"/>
    <x v="1"/>
    <x v="1"/>
    <s v="Low Value"/>
    <x v="0"/>
    <s v="Check Data"/>
  </r>
  <r>
    <s v="CUST_6797"/>
    <n v="59"/>
    <s v="Male"/>
    <x v="9"/>
    <m/>
    <n v="10"/>
    <n v="29"/>
    <n v="0"/>
    <s v="Electronics"/>
    <n v="83.1"/>
    <d v="2022-09-13T00:00:00"/>
    <n v="49"/>
    <n v="0.28000000000000003"/>
    <n v="250"/>
    <n v="83.1"/>
    <n v="2"/>
    <n v="2500"/>
    <x v="2"/>
    <s v="Medium Risk"/>
    <s v="55+"/>
    <d v="1903-12-14T00:00:00"/>
    <x v="0"/>
    <x v="1"/>
    <s v="High Value"/>
    <x v="1"/>
    <s v="Check Data"/>
  </r>
  <r>
    <s v="CUST_5926"/>
    <n v="44"/>
    <s v="Male"/>
    <x v="8"/>
    <n v="158.91"/>
    <n v="10"/>
    <n v="188"/>
    <n v="0"/>
    <s v="Beauty"/>
    <n v="11.5"/>
    <d v="2020-12-22T00:00:00"/>
    <n v="57"/>
    <n v="0.21"/>
    <n v="158.91"/>
    <n v="11.5"/>
    <n v="2"/>
    <n v="1589.1"/>
    <x v="0"/>
    <s v="Medium Risk"/>
    <s v="35-44"/>
    <d v="1905-09-04T00:00:00"/>
    <x v="0"/>
    <x v="1"/>
    <s v="High Value"/>
    <x v="1"/>
    <s v="Check Data"/>
  </r>
  <r>
    <s v="CUST_7016"/>
    <n v="27"/>
    <s v="Other"/>
    <x v="2"/>
    <n v="173.07"/>
    <n v="5"/>
    <n v="309"/>
    <n v="1"/>
    <s v="Fashion"/>
    <m/>
    <d v="2024-12-19T00:00:00"/>
    <n v="48"/>
    <n v="0.23"/>
    <n v="173.07"/>
    <n v="250"/>
    <n v="1"/>
    <n v="865.34999999999991"/>
    <x v="0"/>
    <s v="Medium Risk"/>
    <s v="25-34"/>
    <d v="1901-09-07T00:00:00"/>
    <x v="0"/>
    <x v="0"/>
    <s v="Low Value"/>
    <x v="0"/>
    <s v="Check Data"/>
  </r>
  <r>
    <s v="CUST_4335"/>
    <n v="63"/>
    <s v="Male"/>
    <x v="9"/>
    <n v="280.64"/>
    <n v="12"/>
    <n v="108"/>
    <n v="0"/>
    <s v="Home"/>
    <n v="63.9"/>
    <d v="2025-01-15T00:00:00"/>
    <n v="53"/>
    <n v="0.56999999999999995"/>
    <n v="280.64"/>
    <n v="63.9"/>
    <n v="1"/>
    <n v="3367.68"/>
    <x v="0"/>
    <s v="High Risk"/>
    <s v="55+"/>
    <d v="1901-08-11T00:00:00"/>
    <x v="0"/>
    <x v="1"/>
    <s v="High Value"/>
    <x v="3"/>
    <s v="Check Data"/>
  </r>
  <r>
    <s v="CUST_9038"/>
    <n v="74"/>
    <s v="Male"/>
    <x v="9"/>
    <n v="184.31"/>
    <n v="7"/>
    <n v="352"/>
    <n v="0"/>
    <s v="Fashion"/>
    <n v="14.4"/>
    <d v="2023-06-20T00:00:00"/>
    <n v="62"/>
    <n v="0.24"/>
    <n v="184.31"/>
    <n v="14.4"/>
    <n v="1"/>
    <n v="1290.17"/>
    <x v="0"/>
    <s v="Medium Risk"/>
    <s v="55+"/>
    <d v="1903-03-09T00:00:00"/>
    <x v="0"/>
    <x v="1"/>
    <s v="Low Value"/>
    <x v="0"/>
    <s v="Check Data"/>
  </r>
  <r>
    <s v="CUST_5873"/>
    <n v="69"/>
    <s v="Female"/>
    <x v="2"/>
    <n v="124.26"/>
    <n v="9"/>
    <n v="59"/>
    <n v="0"/>
    <s v="Fashion"/>
    <n v="76.8"/>
    <d v="2022-09-09T00:00:00"/>
    <n v="90"/>
    <n v="0.26"/>
    <n v="124.26"/>
    <n v="76.8"/>
    <n v="3"/>
    <n v="1118.3400000000001"/>
    <x v="1"/>
    <s v="Medium Risk"/>
    <s v="55+"/>
    <d v="1903-12-18T00:00:00"/>
    <x v="2"/>
    <x v="1"/>
    <s v="Low Value"/>
    <x v="0"/>
    <s v="Check Data"/>
  </r>
  <r>
    <s v="CUST_2481"/>
    <n v="59"/>
    <s v="Female"/>
    <x v="1"/>
    <n v="81.459999999999994"/>
    <n v="15"/>
    <n v="65"/>
    <n v="0"/>
    <s v="Electronics"/>
    <n v="82.9"/>
    <d v="2025-06-03T00:00:00"/>
    <n v="50"/>
    <n v="0.25"/>
    <n v="81.459999999999994"/>
    <n v="82.9"/>
    <n v="2"/>
    <n v="1221.8999999999999"/>
    <x v="1"/>
    <s v="Medium Risk"/>
    <s v="55+"/>
    <d v="1901-03-25T00:00:00"/>
    <x v="0"/>
    <x v="1"/>
    <s v="Low Value"/>
    <x v="0"/>
    <s v="Check Data"/>
  </r>
  <r>
    <s v="CUST_7305"/>
    <n v="49"/>
    <s v="Male"/>
    <x v="5"/>
    <m/>
    <n v="9"/>
    <n v="165"/>
    <n v="0"/>
    <s v="Beauty"/>
    <n v="52.3"/>
    <d v="2024-06-27T00:00:00"/>
    <n v="55"/>
    <n v="0.59"/>
    <n v="250"/>
    <n v="52.3"/>
    <n v="2"/>
    <n v="2250"/>
    <x v="0"/>
    <s v="High Risk"/>
    <s v="45-54"/>
    <d v="1902-03-01T00:00:00"/>
    <x v="0"/>
    <x v="1"/>
    <s v="High Value"/>
    <x v="3"/>
    <s v="Check Data"/>
  </r>
  <r>
    <s v="CUST_4451"/>
    <n v="59"/>
    <s v="Other"/>
    <x v="4"/>
    <n v="94.06"/>
    <n v="8"/>
    <n v="140"/>
    <n v="0"/>
    <s v="Beauty"/>
    <n v="90.8"/>
    <d v="2023-02-22T00:00:00"/>
    <n v="9"/>
    <n v="0.12"/>
    <n v="94.06"/>
    <n v="90.8"/>
    <n v="2"/>
    <n v="752.48"/>
    <x v="0"/>
    <s v="Low Risk"/>
    <s v="55+"/>
    <d v="1903-07-05T00:00:00"/>
    <x v="1"/>
    <x v="1"/>
    <s v="Low Value"/>
    <x v="0"/>
    <s v="Check Data"/>
  </r>
  <r>
    <s v="CUST_1054"/>
    <n v="43"/>
    <s v="Female"/>
    <x v="6"/>
    <n v="155.13999999999999"/>
    <n v="8"/>
    <n v="51"/>
    <n v="0"/>
    <s v="Beauty"/>
    <n v="2"/>
    <d v="2022-08-10T00:00:00"/>
    <n v="32"/>
    <n v="0.13"/>
    <n v="155.13999999999999"/>
    <n v="2"/>
    <n v="1"/>
    <n v="1241.1199999999999"/>
    <x v="1"/>
    <s v="Low Risk"/>
    <s v="35-44"/>
    <d v="1904-01-17T00:00:00"/>
    <x v="1"/>
    <x v="1"/>
    <s v="Low Value"/>
    <x v="0"/>
    <s v="Check Data"/>
  </r>
  <r>
    <s v="CUST_8643"/>
    <n v="42"/>
    <s v="Male"/>
    <x v="0"/>
    <n v="287.44"/>
    <n v="10"/>
    <n v="179"/>
    <n v="0"/>
    <s v="Sports"/>
    <n v="22.6"/>
    <d v="2021-09-23T00:00:00"/>
    <n v="87"/>
    <n v="0.28999999999999998"/>
    <n v="287.44"/>
    <n v="22.6"/>
    <n v="2"/>
    <n v="2874.4"/>
    <x v="0"/>
    <s v="Medium Risk"/>
    <s v="35-44"/>
    <d v="1904-12-03T00:00:00"/>
    <x v="2"/>
    <x v="1"/>
    <s v="High Value"/>
    <x v="1"/>
    <s v="Check Data"/>
  </r>
  <r>
    <s v="CUST_4462"/>
    <n v="28"/>
    <s v="Female"/>
    <x v="2"/>
    <n v="54.31"/>
    <n v="8"/>
    <n v="31"/>
    <n v="0"/>
    <s v="Home"/>
    <n v="77.3"/>
    <d v="2023-11-21T00:00:00"/>
    <n v="96"/>
    <n v="0.35"/>
    <n v="54.31"/>
    <n v="77.3"/>
    <n v="1"/>
    <n v="434.48"/>
    <x v="1"/>
    <s v="Medium Risk"/>
    <s v="25-34"/>
    <d v="1902-10-06T00:00:00"/>
    <x v="2"/>
    <x v="1"/>
    <s v="Low Value"/>
    <x v="0"/>
    <s v="Check Data"/>
  </r>
  <r>
    <s v="CUST_1832"/>
    <n v="40"/>
    <s v="Male"/>
    <x v="3"/>
    <n v="166.55"/>
    <n v="12"/>
    <n v="213"/>
    <n v="0"/>
    <s v="Electronics"/>
    <n v="95.7"/>
    <d v="2025-04-21T00:00:00"/>
    <n v="57"/>
    <n v="0.15"/>
    <n v="166.55"/>
    <n v="95.7"/>
    <n v="1"/>
    <n v="1998.6000000000001"/>
    <x v="0"/>
    <s v="Low Risk"/>
    <s v="35-44"/>
    <d v="1901-05-07T00:00:00"/>
    <x v="0"/>
    <x v="1"/>
    <s v="High Value"/>
    <x v="1"/>
    <s v="Check Data"/>
  </r>
  <r>
    <s v="CUST_6954"/>
    <n v="51"/>
    <s v="Male"/>
    <x v="0"/>
    <n v="97.98"/>
    <n v="11"/>
    <n v="264"/>
    <n v="0"/>
    <s v="Beauty"/>
    <n v="96.1"/>
    <d v="2025-05-22T00:00:00"/>
    <n v="5"/>
    <n v="0.19"/>
    <n v="97.98"/>
    <n v="96.1"/>
    <n v="1"/>
    <n v="1077.78"/>
    <x v="0"/>
    <s v="Low Risk"/>
    <s v="45-54"/>
    <d v="1901-04-06T00:00:00"/>
    <x v="1"/>
    <x v="1"/>
    <s v="Low Value"/>
    <x v="0"/>
    <s v="Check Data"/>
  </r>
  <r>
    <s v="CUST_9519"/>
    <n v="74"/>
    <s v="Female"/>
    <x v="7"/>
    <n v="157.71"/>
    <n v="8"/>
    <n v="16"/>
    <n v="0"/>
    <s v="Fashion"/>
    <n v="0"/>
    <d v="2022-10-21T00:00:00"/>
    <n v="65"/>
    <n v="0.19"/>
    <n v="157.71"/>
    <n v="0"/>
    <n v="2"/>
    <n v="1261.68"/>
    <x v="2"/>
    <s v="Low Risk"/>
    <s v="55+"/>
    <d v="1903-11-06T00:00:00"/>
    <x v="0"/>
    <x v="1"/>
    <s v="Low Value"/>
    <x v="0"/>
    <s v="Valid"/>
  </r>
  <r>
    <s v="CUST_8221"/>
    <n v="69"/>
    <s v="Other"/>
    <x v="2"/>
    <n v="187.31"/>
    <n v="12"/>
    <n v="125"/>
    <n v="0"/>
    <s v="Sports"/>
    <n v="63.2"/>
    <d v="2023-09-25T00:00:00"/>
    <n v="50"/>
    <n v="0.05"/>
    <n v="187.31"/>
    <n v="63.2"/>
    <n v="1"/>
    <n v="2247.7200000000003"/>
    <x v="0"/>
    <s v="Low Risk"/>
    <s v="55+"/>
    <d v="1902-12-02T00:00:00"/>
    <x v="0"/>
    <x v="1"/>
    <s v="High Value"/>
    <x v="1"/>
    <s v="Check Data"/>
  </r>
  <r>
    <s v="CUST_4310"/>
    <n v="57"/>
    <s v="Male"/>
    <x v="0"/>
    <n v="39.69"/>
    <n v="10"/>
    <n v="81"/>
    <n v="0"/>
    <s v="Home"/>
    <n v="2.7"/>
    <d v="2021-09-30T00:00:00"/>
    <n v="95"/>
    <n v="0.2"/>
    <n v="39.69"/>
    <n v="2.7"/>
    <n v="1"/>
    <n v="396.9"/>
    <x v="1"/>
    <s v="Medium Risk"/>
    <s v="55+"/>
    <d v="1904-11-26T00:00:00"/>
    <x v="2"/>
    <x v="1"/>
    <s v="Low Value"/>
    <x v="0"/>
    <s v="Check Data"/>
  </r>
  <r>
    <s v="CUST_4300"/>
    <n v="79"/>
    <s v="Male"/>
    <x v="5"/>
    <n v="44.1"/>
    <n v="11"/>
    <n v="39"/>
    <n v="0"/>
    <s v="Beauty"/>
    <n v="70"/>
    <d v="2023-06-22T00:00:00"/>
    <n v="63"/>
    <n v="0.31"/>
    <n v="44.1"/>
    <n v="70"/>
    <n v="2"/>
    <n v="485.1"/>
    <x v="1"/>
    <s v="Medium Risk"/>
    <s v="55+"/>
    <d v="1903-03-07T00:00:00"/>
    <x v="0"/>
    <x v="1"/>
    <s v="Low Value"/>
    <x v="0"/>
    <s v="Check Data"/>
  </r>
  <r>
    <s v="CUST_7722"/>
    <n v="40"/>
    <s v="Female"/>
    <x v="5"/>
    <n v="126.45"/>
    <n v="8"/>
    <n v="103"/>
    <n v="0"/>
    <s v="Sports"/>
    <n v="76.8"/>
    <d v="2023-01-22T00:00:00"/>
    <n v="95"/>
    <n v="0.09"/>
    <n v="126.45"/>
    <n v="76.8"/>
    <n v="1"/>
    <n v="1011.6"/>
    <x v="0"/>
    <s v="Low Risk"/>
    <s v="35-44"/>
    <d v="1903-08-05T00:00:00"/>
    <x v="2"/>
    <x v="1"/>
    <s v="Low Value"/>
    <x v="0"/>
    <s v="Check Data"/>
  </r>
  <r>
    <s v="CUST_8218"/>
    <n v="46"/>
    <s v="Male"/>
    <x v="5"/>
    <n v="293.23"/>
    <n v="8"/>
    <n v="218"/>
    <n v="0"/>
    <s v="Home"/>
    <n v="85.8"/>
    <d v="2021-07-16T00:00:00"/>
    <n v="58"/>
    <n v="0.55000000000000004"/>
    <n v="293.23"/>
    <n v="85.8"/>
    <n v="1"/>
    <n v="2345.84"/>
    <x v="0"/>
    <s v="High Risk"/>
    <s v="45-54"/>
    <d v="1905-02-10T00:00:00"/>
    <x v="0"/>
    <x v="1"/>
    <s v="High Value"/>
    <x v="3"/>
    <s v="Check Data"/>
  </r>
  <r>
    <s v="CUST_8776"/>
    <n v="48"/>
    <s v="Male"/>
    <x v="0"/>
    <n v="159.82"/>
    <n v="10"/>
    <n v="181"/>
    <n v="0"/>
    <s v="Fashion"/>
    <n v="52.9"/>
    <d v="2020-10-19T00:00:00"/>
    <n v="57"/>
    <n v="0.16"/>
    <n v="159.82"/>
    <n v="52.9"/>
    <n v="1"/>
    <n v="1598.1999999999998"/>
    <x v="0"/>
    <s v="Low Risk"/>
    <s v="45-54"/>
    <d v="1905-11-07T00:00:00"/>
    <x v="0"/>
    <x v="1"/>
    <s v="High Value"/>
    <x v="1"/>
    <s v="Check Data"/>
  </r>
  <r>
    <s v="CUST_4675"/>
    <n v="24"/>
    <s v="Male"/>
    <x v="5"/>
    <n v="52.51"/>
    <n v="8"/>
    <n v="155"/>
    <n v="0"/>
    <s v="Sports"/>
    <n v="85"/>
    <d v="2023-01-31T00:00:00"/>
    <n v="9"/>
    <n v="0.17"/>
    <n v="52.51"/>
    <n v="85"/>
    <n v="1"/>
    <n v="420.08"/>
    <x v="0"/>
    <s v="Low Risk"/>
    <s v="Under 25"/>
    <d v="1903-07-27T00:00:00"/>
    <x v="1"/>
    <x v="1"/>
    <s v="Low Value"/>
    <x v="0"/>
    <s v="Check Data"/>
  </r>
  <r>
    <s v="CUST_4054"/>
    <n v="57"/>
    <s v="Female"/>
    <x v="8"/>
    <n v="104.99"/>
    <n v="6"/>
    <n v="177"/>
    <n v="0"/>
    <s v="Electronics"/>
    <n v="92.4"/>
    <d v="2021-08-09T00:00:00"/>
    <n v="97"/>
    <n v="0.11"/>
    <n v="104.99"/>
    <n v="92.4"/>
    <n v="1"/>
    <n v="629.93999999999994"/>
    <x v="0"/>
    <s v="Low Risk"/>
    <s v="55+"/>
    <d v="1905-01-17T00:00:00"/>
    <x v="2"/>
    <x v="1"/>
    <s v="Low Value"/>
    <x v="0"/>
    <s v="Check Data"/>
  </r>
  <r>
    <s v="CUST_8970"/>
    <n v="50"/>
    <s v="Male"/>
    <x v="3"/>
    <n v="144.24"/>
    <n v="8"/>
    <n v="17"/>
    <n v="0"/>
    <s v="Home"/>
    <n v="53.3"/>
    <d v="2021-03-09T00:00:00"/>
    <n v="99"/>
    <n v="0.53"/>
    <n v="144.24"/>
    <n v="53.3"/>
    <n v="3"/>
    <n v="1153.92"/>
    <x v="2"/>
    <s v="High Risk"/>
    <s v="45-54"/>
    <d v="1905-06-19T00:00:00"/>
    <x v="2"/>
    <x v="1"/>
    <s v="Low Value"/>
    <x v="2"/>
    <s v="Check Data"/>
  </r>
  <r>
    <s v="CUST_3143"/>
    <n v="38"/>
    <s v="Male"/>
    <x v="6"/>
    <n v="54.51"/>
    <n v="20"/>
    <n v="140"/>
    <n v="0"/>
    <s v="Sports"/>
    <n v="52.4"/>
    <d v="2021-06-11T00:00:00"/>
    <n v="26"/>
    <n v="0.31"/>
    <n v="54.51"/>
    <n v="52.4"/>
    <n v="2"/>
    <n v="1090.2"/>
    <x v="0"/>
    <s v="Medium Risk"/>
    <s v="35-44"/>
    <d v="1905-03-17T00:00:00"/>
    <x v="1"/>
    <x v="1"/>
    <s v="Low Value"/>
    <x v="0"/>
    <s v="Check Data"/>
  </r>
  <r>
    <s v="CUST_6207"/>
    <n v="19"/>
    <s v="Female"/>
    <x v="2"/>
    <n v="74.599999999999994"/>
    <n v="9"/>
    <n v="160"/>
    <n v="0"/>
    <s v="Sports"/>
    <n v="50.6"/>
    <d v="2021-10-02T00:00:00"/>
    <n v="63"/>
    <n v="7.0000000000000007E-2"/>
    <n v="74.599999999999994"/>
    <n v="50.6"/>
    <n v="1"/>
    <n v="671.4"/>
    <x v="0"/>
    <s v="Low Risk"/>
    <s v="Under 25"/>
    <d v="1904-11-24T00:00:00"/>
    <x v="0"/>
    <x v="1"/>
    <s v="Low Value"/>
    <x v="0"/>
    <s v="Check Data"/>
  </r>
  <r>
    <s v="CUST_3538"/>
    <n v="35"/>
    <s v="Female"/>
    <x v="9"/>
    <n v="128.28"/>
    <n v="13"/>
    <n v="213"/>
    <n v="0"/>
    <s v="Home"/>
    <n v="50.5"/>
    <d v="2021-09-12T00:00:00"/>
    <n v="66"/>
    <n v="0.25"/>
    <n v="128.28"/>
    <n v="50.5"/>
    <n v="1"/>
    <n v="1667.64"/>
    <x v="0"/>
    <s v="Medium Risk"/>
    <s v="35-44"/>
    <d v="1904-12-14T00:00:00"/>
    <x v="0"/>
    <x v="1"/>
    <s v="High Value"/>
    <x v="1"/>
    <s v="Check Data"/>
  </r>
  <r>
    <s v="CUST_5547"/>
    <n v="64"/>
    <s v="Female"/>
    <x v="0"/>
    <n v="48.67"/>
    <n v="9"/>
    <n v="221"/>
    <n v="0"/>
    <s v="Sports"/>
    <n v="77.5"/>
    <d v="2022-04-26T00:00:00"/>
    <n v="34"/>
    <n v="7.0000000000000007E-2"/>
    <n v="48.67"/>
    <n v="77.5"/>
    <n v="1"/>
    <n v="438.03000000000003"/>
    <x v="0"/>
    <s v="Low Risk"/>
    <s v="55+"/>
    <d v="1904-05-02T00:00:00"/>
    <x v="1"/>
    <x v="1"/>
    <s v="Low Value"/>
    <x v="0"/>
    <s v="Check Data"/>
  </r>
  <r>
    <s v="CUST_6619"/>
    <n v="50"/>
    <s v="Male"/>
    <x v="0"/>
    <n v="84.51"/>
    <n v="20"/>
    <n v="261"/>
    <n v="0"/>
    <s v="Sports"/>
    <n v="6.7"/>
    <d v="2024-04-10T00:00:00"/>
    <n v="81"/>
    <n v="0.41"/>
    <n v="84.51"/>
    <n v="6.7"/>
    <n v="3"/>
    <n v="1690.2"/>
    <x v="0"/>
    <s v="Medium Risk"/>
    <s v="45-54"/>
    <d v="1902-05-18T00:00:00"/>
    <x v="2"/>
    <x v="1"/>
    <s v="High Value"/>
    <x v="1"/>
    <s v="Check Data"/>
  </r>
  <r>
    <s v="CUST_9356"/>
    <n v="54"/>
    <s v="Female"/>
    <x v="3"/>
    <n v="64.959999999999994"/>
    <n v="13"/>
    <n v="44"/>
    <n v="0"/>
    <s v="Home"/>
    <n v="45.2"/>
    <d v="2021-05-06T00:00:00"/>
    <n v="6"/>
    <n v="0.46"/>
    <n v="64.959999999999994"/>
    <n v="45.2"/>
    <n v="1"/>
    <n v="844.4799999999999"/>
    <x v="1"/>
    <s v="Medium Risk"/>
    <s v="45-54"/>
    <d v="1905-04-22T00:00:00"/>
    <x v="1"/>
    <x v="1"/>
    <s v="Low Value"/>
    <x v="0"/>
    <s v="Check Data"/>
  </r>
  <r>
    <s v="CUST_7612"/>
    <n v="51"/>
    <s v="Male"/>
    <x v="1"/>
    <n v="125.09"/>
    <n v="7"/>
    <n v="186"/>
    <n v="0"/>
    <s v="Fashion"/>
    <n v="52.4"/>
    <d v="2020-11-28T00:00:00"/>
    <n v="62"/>
    <n v="0.38"/>
    <n v="125.09"/>
    <n v="52.4"/>
    <n v="1"/>
    <n v="875.63"/>
    <x v="0"/>
    <s v="Medium Risk"/>
    <s v="45-54"/>
    <d v="1905-09-28T00:00:00"/>
    <x v="0"/>
    <x v="1"/>
    <s v="Low Value"/>
    <x v="0"/>
    <s v="Check Data"/>
  </r>
  <r>
    <s v="CUST_6005"/>
    <n v="37"/>
    <s v="Male"/>
    <x v="4"/>
    <n v="77.33"/>
    <n v="13"/>
    <n v="353"/>
    <n v="0"/>
    <s v="Electronics"/>
    <n v="21.4"/>
    <d v="2021-06-09T00:00:00"/>
    <n v="95"/>
    <n v="0.05"/>
    <n v="77.33"/>
    <n v="21.4"/>
    <n v="1"/>
    <n v="1005.29"/>
    <x v="0"/>
    <s v="Low Risk"/>
    <s v="35-44"/>
    <d v="1905-03-19T00:00:00"/>
    <x v="2"/>
    <x v="1"/>
    <s v="Low Value"/>
    <x v="0"/>
    <s v="Check Data"/>
  </r>
  <r>
    <s v="CUST_1822"/>
    <n v="52"/>
    <s v="Female"/>
    <x v="7"/>
    <n v="52.56"/>
    <n v="9"/>
    <n v="240"/>
    <n v="0"/>
    <s v="Home"/>
    <n v="54.1"/>
    <d v="2022-07-21T00:00:00"/>
    <n v="92"/>
    <n v="0.39"/>
    <n v="52.56"/>
    <n v="54.1"/>
    <n v="1"/>
    <n v="473.04"/>
    <x v="0"/>
    <s v="Medium Risk"/>
    <s v="45-54"/>
    <d v="1904-02-06T00:00:00"/>
    <x v="2"/>
    <x v="1"/>
    <s v="Low Value"/>
    <x v="0"/>
    <s v="Check Data"/>
  </r>
  <r>
    <s v="CUST_1943"/>
    <n v="68"/>
    <s v="Male"/>
    <x v="2"/>
    <n v="65.66"/>
    <n v="10"/>
    <n v="224"/>
    <n v="0"/>
    <s v="Beauty"/>
    <n v="45.6"/>
    <d v="2022-06-25T00:00:00"/>
    <n v="85"/>
    <n v="0.27"/>
    <n v="65.66"/>
    <n v="45.6"/>
    <n v="1"/>
    <n v="656.59999999999991"/>
    <x v="0"/>
    <s v="Medium Risk"/>
    <s v="55+"/>
    <d v="1904-03-03T00:00:00"/>
    <x v="2"/>
    <x v="1"/>
    <s v="Low Value"/>
    <x v="0"/>
    <s v="Check Data"/>
  </r>
  <r>
    <s v="CUST_7150"/>
    <n v="67"/>
    <s v="Male"/>
    <x v="1"/>
    <n v="149.66"/>
    <n v="12"/>
    <n v="333"/>
    <n v="0"/>
    <s v="Sports"/>
    <n v="73.8"/>
    <d v="2024-06-17T00:00:00"/>
    <n v="75"/>
    <n v="0.25"/>
    <n v="149.66"/>
    <n v="73.8"/>
    <n v="2"/>
    <n v="1795.92"/>
    <x v="0"/>
    <s v="Medium Risk"/>
    <s v="55+"/>
    <d v="1902-03-11T00:00:00"/>
    <x v="2"/>
    <x v="1"/>
    <s v="High Value"/>
    <x v="1"/>
    <s v="Check Data"/>
  </r>
  <r>
    <s v="CUST_5425"/>
    <n v="78"/>
    <s v="Male"/>
    <x v="7"/>
    <n v="138.07"/>
    <n v="6"/>
    <n v="47"/>
    <n v="0"/>
    <s v="Electronics"/>
    <n v="35.299999999999997"/>
    <d v="2021-11-29T00:00:00"/>
    <n v="41"/>
    <n v="0.26"/>
    <n v="138.07"/>
    <n v="35.299999999999997"/>
    <n v="1"/>
    <n v="828.42"/>
    <x v="1"/>
    <s v="Medium Risk"/>
    <s v="55+"/>
    <d v="1904-09-27T00:00:00"/>
    <x v="0"/>
    <x v="1"/>
    <s v="Low Value"/>
    <x v="0"/>
    <s v="Check Data"/>
  </r>
  <r>
    <s v="CUST_9966"/>
    <n v="71"/>
    <s v="Male"/>
    <x v="4"/>
    <n v="110.49"/>
    <n v="11"/>
    <n v="110"/>
    <n v="0"/>
    <s v="Electronics"/>
    <n v="95"/>
    <d v="2023-03-21T00:00:00"/>
    <n v="54"/>
    <n v="0.43"/>
    <n v="110.49"/>
    <n v="95"/>
    <n v="1"/>
    <n v="1215.3899999999999"/>
    <x v="0"/>
    <s v="Medium Risk"/>
    <s v="55+"/>
    <d v="1903-06-08T00:00:00"/>
    <x v="0"/>
    <x v="1"/>
    <s v="Low Value"/>
    <x v="0"/>
    <s v="Check Data"/>
  </r>
  <r>
    <s v="CUST_3198"/>
    <n v="35"/>
    <s v="Male"/>
    <x v="9"/>
    <n v="97.22"/>
    <n v="15"/>
    <n v="82"/>
    <n v="0"/>
    <s v="Home"/>
    <n v="41.4"/>
    <d v="2020-12-22T00:00:00"/>
    <n v="36"/>
    <n v="0.42"/>
    <n v="97.22"/>
    <n v="41.4"/>
    <n v="1"/>
    <n v="1458.3"/>
    <x v="1"/>
    <s v="Medium Risk"/>
    <s v="35-44"/>
    <d v="1905-09-04T00:00:00"/>
    <x v="1"/>
    <x v="1"/>
    <s v="Low Value"/>
    <x v="0"/>
    <s v="Check Data"/>
  </r>
  <r>
    <s v="CUST_5242"/>
    <n v="63"/>
    <s v="Other"/>
    <x v="0"/>
    <n v="98.49"/>
    <n v="5"/>
    <n v="103"/>
    <n v="0"/>
    <s v="Beauty"/>
    <n v="63.1"/>
    <d v="2021-06-24T00:00:00"/>
    <n v="91"/>
    <n v="0.35"/>
    <n v="98.49"/>
    <n v="63.1"/>
    <n v="1"/>
    <n v="492.45"/>
    <x v="0"/>
    <s v="Medium Risk"/>
    <s v="55+"/>
    <d v="1905-03-04T00:00:00"/>
    <x v="2"/>
    <x v="1"/>
    <s v="Low Value"/>
    <x v="0"/>
    <s v="Check Data"/>
  </r>
  <r>
    <s v="CUST_4695"/>
    <n v="79"/>
    <s v="Male"/>
    <x v="5"/>
    <n v="71.650000000000006"/>
    <n v="10"/>
    <n v="73"/>
    <n v="0"/>
    <s v="Beauty"/>
    <n v="22.2"/>
    <d v="2024-08-14T00:00:00"/>
    <n v="84"/>
    <n v="0.01"/>
    <n v="71.650000000000006"/>
    <n v="22.2"/>
    <n v="1"/>
    <n v="716.5"/>
    <x v="1"/>
    <s v="Low Risk"/>
    <s v="55+"/>
    <d v="1902-01-12T00:00:00"/>
    <x v="2"/>
    <x v="1"/>
    <s v="Low Value"/>
    <x v="0"/>
    <s v="Check Data"/>
  </r>
  <r>
    <s v="CUST_4452"/>
    <n v="41"/>
    <s v="Male"/>
    <x v="3"/>
    <n v="108.22"/>
    <n v="1"/>
    <n v="54"/>
    <n v="0"/>
    <s v="Fashion"/>
    <n v="68.900000000000006"/>
    <d v="2022-09-28T00:00:00"/>
    <n v="84"/>
    <n v="0.25"/>
    <n v="108.22"/>
    <n v="68.900000000000006"/>
    <n v="1"/>
    <n v="108.22"/>
    <x v="1"/>
    <s v="Medium Risk"/>
    <s v="35-44"/>
    <d v="1903-11-29T00:00:00"/>
    <x v="2"/>
    <x v="1"/>
    <s v="Low Value"/>
    <x v="0"/>
    <s v="Check Data"/>
  </r>
  <r>
    <s v="CUST_2308"/>
    <n v="25"/>
    <s v="Male"/>
    <x v="2"/>
    <n v="99.86"/>
    <n v="10"/>
    <n v="316"/>
    <n v="0"/>
    <s v="Beauty"/>
    <n v="51.4"/>
    <d v="2024-05-27T00:00:00"/>
    <n v="2"/>
    <n v="0.43"/>
    <n v="99.86"/>
    <n v="51.4"/>
    <n v="1"/>
    <n v="998.6"/>
    <x v="0"/>
    <s v="Medium Risk"/>
    <s v="25-34"/>
    <d v="1902-04-01T00:00:00"/>
    <x v="1"/>
    <x v="1"/>
    <s v="Low Value"/>
    <x v="0"/>
    <s v="Check Data"/>
  </r>
  <r>
    <s v="CUST_5177"/>
    <n v="78"/>
    <s v="Other"/>
    <x v="3"/>
    <n v="73.72"/>
    <n v="15"/>
    <n v="1"/>
    <n v="0"/>
    <s v="Home"/>
    <n v="34.200000000000003"/>
    <d v="2021-07-18T00:00:00"/>
    <n v="27"/>
    <n v="0.28999999999999998"/>
    <n v="73.72"/>
    <n v="34.200000000000003"/>
    <n v="2"/>
    <n v="1105.8"/>
    <x v="2"/>
    <s v="Medium Risk"/>
    <s v="55+"/>
    <d v="1905-02-08T00:00:00"/>
    <x v="1"/>
    <x v="1"/>
    <s v="Low Value"/>
    <x v="0"/>
    <s v="Check Data"/>
  </r>
  <r>
    <s v="CUST_9705"/>
    <n v="47"/>
    <s v="Female"/>
    <x v="6"/>
    <n v="175.76"/>
    <n v="10"/>
    <n v="241"/>
    <n v="0"/>
    <s v="Electronics"/>
    <n v="34.799999999999997"/>
    <d v="2024-07-17T00:00:00"/>
    <n v="18"/>
    <n v="0.12"/>
    <n v="175.76"/>
    <n v="34.799999999999997"/>
    <n v="1"/>
    <n v="1757.6"/>
    <x v="0"/>
    <s v="Low Risk"/>
    <s v="45-54"/>
    <d v="1902-02-09T00:00:00"/>
    <x v="1"/>
    <x v="1"/>
    <s v="High Value"/>
    <x v="1"/>
    <s v="Check Data"/>
  </r>
  <r>
    <s v="CUST_7852"/>
    <n v="61"/>
    <s v="Male"/>
    <x v="9"/>
    <n v="132.91999999999999"/>
    <n v="10"/>
    <n v="257"/>
    <n v="1"/>
    <s v="Electronics"/>
    <n v="37.5"/>
    <d v="2024-12-01T00:00:00"/>
    <n v="77"/>
    <n v="0.36"/>
    <n v="132.91999999999999"/>
    <n v="37.5"/>
    <n v="2"/>
    <n v="1329.1999999999998"/>
    <x v="0"/>
    <s v="Medium Risk"/>
    <s v="55+"/>
    <d v="1901-09-25T00:00:00"/>
    <x v="2"/>
    <x v="0"/>
    <s v="Low Value"/>
    <x v="0"/>
    <s v="Check Data"/>
  </r>
  <r>
    <s v="CUST_7035"/>
    <n v="70"/>
    <s v="Female"/>
    <x v="6"/>
    <n v="79.06"/>
    <n v="9"/>
    <n v="331"/>
    <n v="0"/>
    <s v="Beauty"/>
    <n v="43.7"/>
    <d v="2020-11-05T00:00:00"/>
    <n v="82"/>
    <n v="0.44"/>
    <n v="79.06"/>
    <n v="43.7"/>
    <n v="1"/>
    <n v="711.54"/>
    <x v="0"/>
    <s v="Medium Risk"/>
    <s v="55+"/>
    <d v="1905-10-21T00:00:00"/>
    <x v="2"/>
    <x v="1"/>
    <s v="Low Value"/>
    <x v="0"/>
    <s v="Check Data"/>
  </r>
  <r>
    <s v="CUST_4594"/>
    <n v="27"/>
    <s v="Male"/>
    <x v="4"/>
    <n v="121.17"/>
    <n v="11"/>
    <n v="9"/>
    <n v="0"/>
    <s v="Sports"/>
    <n v="24.8"/>
    <d v="2024-11-03T00:00:00"/>
    <n v="11"/>
    <n v="0.15"/>
    <n v="121.17"/>
    <n v="24.8"/>
    <n v="1"/>
    <n v="1332.8700000000001"/>
    <x v="2"/>
    <s v="Low Risk"/>
    <s v="25-34"/>
    <d v="1901-10-23T00:00:00"/>
    <x v="1"/>
    <x v="1"/>
    <s v="Low Value"/>
    <x v="0"/>
    <s v="Check Data"/>
  </r>
  <r>
    <s v="CUST_5841"/>
    <n v="40"/>
    <s v="Male"/>
    <x v="4"/>
    <m/>
    <n v="6"/>
    <n v="75"/>
    <n v="0"/>
    <s v="Fashion"/>
    <n v="27.7"/>
    <d v="2022-02-14T00:00:00"/>
    <n v="78"/>
    <n v="0.17"/>
    <n v="250"/>
    <n v="27.7"/>
    <n v="2"/>
    <n v="1500"/>
    <x v="1"/>
    <s v="Low Risk"/>
    <s v="35-44"/>
    <d v="1904-07-12T00:00:00"/>
    <x v="2"/>
    <x v="1"/>
    <s v="Low Value"/>
    <x v="0"/>
    <s v="Check Data"/>
  </r>
  <r>
    <s v="CUST_2409"/>
    <n v="69"/>
    <s v="Male"/>
    <x v="8"/>
    <n v="207.63"/>
    <n v="10"/>
    <n v="257"/>
    <n v="0"/>
    <s v="Beauty"/>
    <m/>
    <d v="2022-03-28T00:00:00"/>
    <n v="44"/>
    <n v="0.34"/>
    <n v="207.63"/>
    <n v="250"/>
    <n v="3"/>
    <n v="2076.3000000000002"/>
    <x v="0"/>
    <s v="Medium Risk"/>
    <s v="55+"/>
    <d v="1904-05-31T00:00:00"/>
    <x v="0"/>
    <x v="1"/>
    <s v="High Value"/>
    <x v="1"/>
    <s v="Check Data"/>
  </r>
  <r>
    <s v="CUST_5566"/>
    <n v="66"/>
    <s v="Male"/>
    <x v="4"/>
    <n v="143.69"/>
    <n v="5"/>
    <n v="120"/>
    <n v="0"/>
    <s v="Home"/>
    <n v="30.1"/>
    <d v="2024-04-10T00:00:00"/>
    <n v="4"/>
    <n v="0.3"/>
    <n v="143.69"/>
    <n v="30.1"/>
    <n v="2"/>
    <n v="718.45"/>
    <x v="0"/>
    <s v="Medium Risk"/>
    <s v="55+"/>
    <d v="1902-05-18T00:00:00"/>
    <x v="1"/>
    <x v="1"/>
    <s v="Low Value"/>
    <x v="0"/>
    <s v="Check Data"/>
  </r>
  <r>
    <s v="CUST_5491"/>
    <n v="28"/>
    <s v="Male"/>
    <x v="1"/>
    <n v="215.98"/>
    <n v="12"/>
    <n v="320"/>
    <n v="0"/>
    <s v="Fashion"/>
    <n v="62.7"/>
    <d v="2022-06-12T00:00:00"/>
    <n v="77"/>
    <n v="0.32"/>
    <n v="215.98"/>
    <n v="62.7"/>
    <n v="2"/>
    <n v="2591.7599999999998"/>
    <x v="0"/>
    <s v="Medium Risk"/>
    <s v="25-34"/>
    <d v="1904-03-16T00:00:00"/>
    <x v="2"/>
    <x v="1"/>
    <s v="High Value"/>
    <x v="1"/>
    <s v="Check Data"/>
  </r>
  <r>
    <s v="CUST_2555"/>
    <n v="19"/>
    <s v="Female"/>
    <x v="1"/>
    <n v="30.59"/>
    <n v="12"/>
    <n v="214"/>
    <n v="0"/>
    <s v="Beauty"/>
    <n v="34.5"/>
    <d v="2020-11-02T00:00:00"/>
    <n v="83"/>
    <n v="0.41"/>
    <n v="30.59"/>
    <n v="34.5"/>
    <n v="1"/>
    <n v="367.08"/>
    <x v="0"/>
    <s v="Medium Risk"/>
    <s v="Under 25"/>
    <d v="1905-10-24T00:00:00"/>
    <x v="2"/>
    <x v="1"/>
    <s v="Low Value"/>
    <x v="0"/>
    <s v="Check Data"/>
  </r>
  <r>
    <s v="CUST_1804"/>
    <n v="75"/>
    <s v="Male"/>
    <x v="5"/>
    <n v="188.13"/>
    <n v="9"/>
    <n v="244"/>
    <n v="0"/>
    <s v="Fashion"/>
    <n v="81.099999999999994"/>
    <d v="2022-08-23T00:00:00"/>
    <n v="43"/>
    <n v="0.37"/>
    <n v="188.13"/>
    <n v="81.099999999999994"/>
    <n v="1"/>
    <n v="1693.17"/>
    <x v="0"/>
    <s v="Medium Risk"/>
    <s v="55+"/>
    <d v="1904-01-04T00:00:00"/>
    <x v="0"/>
    <x v="1"/>
    <s v="High Value"/>
    <x v="1"/>
    <s v="Check Data"/>
  </r>
  <r>
    <s v="CUST_2279"/>
    <n v="43"/>
    <s v="Female"/>
    <x v="0"/>
    <n v="138.69"/>
    <n v="10"/>
    <n v="336"/>
    <n v="0"/>
    <s v="Sports"/>
    <n v="69.599999999999994"/>
    <d v="2024-04-26T00:00:00"/>
    <n v="39"/>
    <n v="0.37"/>
    <n v="138.69"/>
    <n v="69.599999999999994"/>
    <n v="1"/>
    <n v="1386.9"/>
    <x v="0"/>
    <s v="Medium Risk"/>
    <s v="35-44"/>
    <d v="1902-05-02T00:00:00"/>
    <x v="1"/>
    <x v="1"/>
    <s v="Low Value"/>
    <x v="0"/>
    <s v="Check Data"/>
  </r>
  <r>
    <s v="CUST_8083"/>
    <n v="53"/>
    <s v="Male"/>
    <x v="3"/>
    <n v="55.03"/>
    <n v="13"/>
    <n v="179"/>
    <n v="0"/>
    <s v="Home"/>
    <n v="32.799999999999997"/>
    <d v="2022-11-15T00:00:00"/>
    <n v="59"/>
    <n v="0.05"/>
    <n v="55.03"/>
    <n v="32.799999999999997"/>
    <n v="2"/>
    <n v="715.39"/>
    <x v="0"/>
    <s v="Low Risk"/>
    <s v="45-54"/>
    <d v="1903-10-12T00:00:00"/>
    <x v="0"/>
    <x v="1"/>
    <s v="Low Value"/>
    <x v="0"/>
    <s v="Check Data"/>
  </r>
  <r>
    <s v="CUST_6986"/>
    <n v="50"/>
    <s v="Male"/>
    <x v="0"/>
    <n v="70.88"/>
    <n v="7"/>
    <n v="340"/>
    <n v="0"/>
    <s v="Beauty"/>
    <n v="71.7"/>
    <d v="2024-06-20T00:00:00"/>
    <n v="25"/>
    <n v="0.4"/>
    <n v="70.88"/>
    <n v="71.7"/>
    <n v="2"/>
    <n v="496.15999999999997"/>
    <x v="0"/>
    <s v="Medium Risk"/>
    <s v="45-54"/>
    <d v="1902-03-08T00:00:00"/>
    <x v="1"/>
    <x v="1"/>
    <s v="Low Value"/>
    <x v="0"/>
    <s v="Check Data"/>
  </r>
  <r>
    <s v="CUST_6619"/>
    <n v="64"/>
    <s v="Male"/>
    <x v="0"/>
    <n v="50.93"/>
    <n v="11"/>
    <n v="299"/>
    <n v="0"/>
    <s v="Electronics"/>
    <n v="75.7"/>
    <d v="2024-12-01T00:00:00"/>
    <n v="79"/>
    <n v="0.04"/>
    <n v="50.93"/>
    <n v="75.7"/>
    <n v="3"/>
    <n v="560.23"/>
    <x v="0"/>
    <s v="Low Risk"/>
    <s v="55+"/>
    <d v="1901-09-25T00:00:00"/>
    <x v="2"/>
    <x v="1"/>
    <s v="Low Value"/>
    <x v="0"/>
    <s v="Check Data"/>
  </r>
  <r>
    <s v="CUST_2387"/>
    <n v="30"/>
    <s v="Other"/>
    <x v="1"/>
    <n v="57.82"/>
    <n v="13"/>
    <n v="289"/>
    <n v="0"/>
    <s v="Home"/>
    <n v="13.8"/>
    <d v="2024-08-13T00:00:00"/>
    <n v="84"/>
    <n v="0.45"/>
    <n v="57.82"/>
    <n v="13.8"/>
    <n v="1"/>
    <n v="751.66"/>
    <x v="0"/>
    <s v="Medium Risk"/>
    <s v="25-34"/>
    <d v="1902-01-13T00:00:00"/>
    <x v="2"/>
    <x v="1"/>
    <s v="Low Value"/>
    <x v="0"/>
    <s v="Check Data"/>
  </r>
  <r>
    <s v="CUST_3679"/>
    <n v="57"/>
    <s v="Male"/>
    <x v="3"/>
    <n v="253.38"/>
    <n v="14"/>
    <n v="72"/>
    <n v="0"/>
    <s v="Sports"/>
    <n v="57.8"/>
    <d v="2020-10-12T00:00:00"/>
    <n v="81"/>
    <n v="0.24"/>
    <n v="253.38"/>
    <n v="57.8"/>
    <n v="2"/>
    <n v="3547.3199999999997"/>
    <x v="1"/>
    <s v="Medium Risk"/>
    <s v="55+"/>
    <d v="1905-11-14T00:00:00"/>
    <x v="2"/>
    <x v="1"/>
    <s v="High Value"/>
    <x v="1"/>
    <s v="Check Data"/>
  </r>
  <r>
    <s v="CUST_3106"/>
    <n v="42"/>
    <s v="Female"/>
    <x v="5"/>
    <n v="43.76"/>
    <n v="5"/>
    <n v="208"/>
    <n v="0"/>
    <s v="Sports"/>
    <n v="80.8"/>
    <d v="2024-02-06T00:00:00"/>
    <n v="55"/>
    <n v="0.26"/>
    <n v="43.76"/>
    <n v="80.8"/>
    <n v="1"/>
    <n v="218.79999999999998"/>
    <x v="0"/>
    <s v="Medium Risk"/>
    <s v="35-44"/>
    <d v="1902-07-21T00:00:00"/>
    <x v="0"/>
    <x v="1"/>
    <s v="Low Value"/>
    <x v="0"/>
    <s v="Check Data"/>
  </r>
  <r>
    <s v="CUST_9173"/>
    <n v="21"/>
    <s v="Male"/>
    <x v="9"/>
    <n v="132.9"/>
    <n v="17"/>
    <n v="240"/>
    <n v="0"/>
    <s v="Electronics"/>
    <n v="5"/>
    <d v="2022-03-13T00:00:00"/>
    <n v="65"/>
    <n v="0.31"/>
    <n v="132.9"/>
    <n v="5"/>
    <n v="3"/>
    <n v="2259.3000000000002"/>
    <x v="0"/>
    <s v="Medium Risk"/>
    <s v="Under 25"/>
    <d v="1904-06-15T00:00:00"/>
    <x v="0"/>
    <x v="1"/>
    <s v="High Value"/>
    <x v="1"/>
    <s v="Check Data"/>
  </r>
  <r>
    <s v="CUST_5223"/>
    <n v="59"/>
    <s v="Male"/>
    <x v="8"/>
    <n v="64.760000000000005"/>
    <n v="13"/>
    <n v="361"/>
    <n v="0"/>
    <s v="Home"/>
    <n v="50.8"/>
    <d v="2025-05-02T00:00:00"/>
    <n v="93"/>
    <n v="0.26"/>
    <n v="64.760000000000005"/>
    <n v="50.8"/>
    <n v="1"/>
    <n v="841.88000000000011"/>
    <x v="0"/>
    <s v="Medium Risk"/>
    <s v="55+"/>
    <d v="1901-04-26T00:00:00"/>
    <x v="2"/>
    <x v="1"/>
    <s v="Low Value"/>
    <x v="0"/>
    <s v="Check Data"/>
  </r>
  <r>
    <s v="CUST_5831"/>
    <n v="36"/>
    <s v="Male"/>
    <x v="1"/>
    <n v="67.47"/>
    <n v="10"/>
    <n v="172"/>
    <n v="0"/>
    <s v="Beauty"/>
    <n v="84"/>
    <d v="2020-09-27T00:00:00"/>
    <n v="83"/>
    <n v="0.27"/>
    <n v="67.47"/>
    <n v="84"/>
    <n v="1"/>
    <n v="674.7"/>
    <x v="0"/>
    <s v="Medium Risk"/>
    <s v="35-44"/>
    <d v="1905-11-29T00:00:00"/>
    <x v="2"/>
    <x v="1"/>
    <s v="Low Value"/>
    <x v="0"/>
    <s v="Check Data"/>
  </r>
  <r>
    <s v="CUST_3768"/>
    <n v="35"/>
    <s v="Male"/>
    <x v="6"/>
    <n v="32.96"/>
    <n v="12"/>
    <n v="4"/>
    <n v="0"/>
    <s v="Electronics"/>
    <n v="95.3"/>
    <d v="2022-04-02T00:00:00"/>
    <n v="94"/>
    <n v="0.61"/>
    <n v="32.96"/>
    <n v="95.3"/>
    <n v="1"/>
    <n v="395.52"/>
    <x v="2"/>
    <s v="High Risk"/>
    <s v="35-44"/>
    <d v="1904-05-26T00:00:00"/>
    <x v="2"/>
    <x v="1"/>
    <s v="Low Value"/>
    <x v="2"/>
    <s v="Check Data"/>
  </r>
  <r>
    <s v="CUST_4186"/>
    <n v="54"/>
    <s v="Male"/>
    <x v="8"/>
    <n v="39.18"/>
    <n v="8"/>
    <n v="216"/>
    <n v="0"/>
    <s v="Beauty"/>
    <n v="65.599999999999994"/>
    <d v="2021-12-09T00:00:00"/>
    <n v="25"/>
    <n v="0.26"/>
    <n v="39.18"/>
    <n v="65.599999999999994"/>
    <n v="1"/>
    <n v="313.44"/>
    <x v="0"/>
    <s v="Medium Risk"/>
    <s v="45-54"/>
    <d v="1904-09-17T00:00:00"/>
    <x v="1"/>
    <x v="1"/>
    <s v="Low Value"/>
    <x v="0"/>
    <s v="Check Data"/>
  </r>
  <r>
    <s v="CUST_3573"/>
    <n v="47"/>
    <s v="Male"/>
    <x v="9"/>
    <n v="151.34"/>
    <n v="11"/>
    <n v="213"/>
    <n v="0"/>
    <s v="Fashion"/>
    <n v="32.799999999999997"/>
    <d v="2023-01-03T00:00:00"/>
    <n v="92"/>
    <n v="0.57999999999999996"/>
    <n v="151.34"/>
    <n v="32.799999999999997"/>
    <n v="1"/>
    <n v="1664.74"/>
    <x v="0"/>
    <s v="High Risk"/>
    <s v="45-54"/>
    <d v="1903-08-24T00:00:00"/>
    <x v="2"/>
    <x v="1"/>
    <s v="High Value"/>
    <x v="3"/>
    <s v="Check Data"/>
  </r>
  <r>
    <s v="CUST_3599"/>
    <n v="36"/>
    <s v="Female"/>
    <x v="4"/>
    <n v="220.53"/>
    <n v="15"/>
    <n v="324"/>
    <n v="0"/>
    <s v="Beauty"/>
    <n v="60.5"/>
    <d v="2022-10-10T00:00:00"/>
    <n v="37"/>
    <n v="0.38"/>
    <n v="220.53"/>
    <n v="60.5"/>
    <n v="1"/>
    <n v="3307.95"/>
    <x v="0"/>
    <s v="Medium Risk"/>
    <s v="35-44"/>
    <d v="1903-11-17T00:00:00"/>
    <x v="1"/>
    <x v="1"/>
    <s v="High Value"/>
    <x v="1"/>
    <s v="Check Data"/>
  </r>
  <r>
    <s v="CUST_5033"/>
    <n v="75"/>
    <s v="Male"/>
    <x v="0"/>
    <n v="90"/>
    <n v="16"/>
    <n v="309"/>
    <n v="0"/>
    <s v="Fashion"/>
    <n v="2.7"/>
    <d v="2023-09-17T00:00:00"/>
    <n v="75"/>
    <n v="0.28000000000000003"/>
    <n v="90"/>
    <n v="2.7"/>
    <n v="4"/>
    <n v="1440"/>
    <x v="0"/>
    <s v="Medium Risk"/>
    <s v="55+"/>
    <d v="1902-12-10T00:00:00"/>
    <x v="2"/>
    <x v="1"/>
    <s v="Low Value"/>
    <x v="0"/>
    <s v="Check Data"/>
  </r>
  <r>
    <s v="CUST_9428"/>
    <n v="40"/>
    <s v="Female"/>
    <x v="2"/>
    <n v="39.14"/>
    <n v="12"/>
    <n v="37"/>
    <n v="0"/>
    <s v="Beauty"/>
    <n v="45.6"/>
    <d v="2021-08-24T00:00:00"/>
    <n v="80"/>
    <n v="0.09"/>
    <n v="39.14"/>
    <n v="45.6"/>
    <n v="1"/>
    <n v="469.68"/>
    <x v="1"/>
    <s v="Low Risk"/>
    <s v="35-44"/>
    <d v="1905-01-02T00:00:00"/>
    <x v="2"/>
    <x v="1"/>
    <s v="Low Value"/>
    <x v="0"/>
    <s v="Check Data"/>
  </r>
  <r>
    <s v="CUST_2304"/>
    <n v="76"/>
    <s v="Male"/>
    <x v="5"/>
    <n v="80.53"/>
    <n v="13"/>
    <n v="60"/>
    <n v="1"/>
    <s v="Fashion"/>
    <n v="72.7"/>
    <d v="2023-08-24T00:00:00"/>
    <n v="82"/>
    <n v="0.16"/>
    <n v="80.53"/>
    <n v="72.7"/>
    <n v="1"/>
    <n v="1046.8900000000001"/>
    <x v="1"/>
    <s v="Low Risk"/>
    <s v="55+"/>
    <d v="1903-01-03T00:00:00"/>
    <x v="2"/>
    <x v="0"/>
    <s v="Low Value"/>
    <x v="0"/>
    <s v="Check Data"/>
  </r>
  <r>
    <s v="CUST_8368"/>
    <n v="71"/>
    <s v="Female"/>
    <x v="0"/>
    <n v="84.86"/>
    <n v="12"/>
    <n v="94"/>
    <n v="0"/>
    <s v="Home"/>
    <n v="3.6"/>
    <d v="2022-05-27T00:00:00"/>
    <n v="54"/>
    <n v="0.21"/>
    <n v="84.86"/>
    <n v="3.6"/>
    <n v="2"/>
    <n v="1018.3199999999999"/>
    <x v="0"/>
    <s v="Medium Risk"/>
    <s v="55+"/>
    <d v="1904-04-01T00:00:00"/>
    <x v="0"/>
    <x v="1"/>
    <s v="Low Value"/>
    <x v="0"/>
    <s v="Check Data"/>
  </r>
  <r>
    <s v="CUST_6877"/>
    <n v="33"/>
    <s v="Female"/>
    <x v="4"/>
    <n v="195.69"/>
    <n v="6"/>
    <n v="232"/>
    <n v="0"/>
    <s v="Sports"/>
    <n v="60.3"/>
    <d v="2025-03-18T00:00:00"/>
    <n v="73"/>
    <n v="0.42"/>
    <n v="195.69"/>
    <n v="60.3"/>
    <n v="2"/>
    <n v="1174.1399999999999"/>
    <x v="0"/>
    <s v="Medium Risk"/>
    <s v="25-34"/>
    <d v="1901-06-10T00:00:00"/>
    <x v="2"/>
    <x v="1"/>
    <s v="Low Value"/>
    <x v="0"/>
    <s v="Check Data"/>
  </r>
  <r>
    <s v="CUST_2301"/>
    <n v="18"/>
    <s v="Male"/>
    <x v="9"/>
    <n v="132.83000000000001"/>
    <n v="9"/>
    <n v="276"/>
    <n v="0"/>
    <s v="Home"/>
    <n v="58.8"/>
    <d v="2020-09-14T00:00:00"/>
    <n v="28"/>
    <n v="0.2"/>
    <n v="132.83000000000001"/>
    <n v="58.8"/>
    <n v="2"/>
    <n v="1195.47"/>
    <x v="0"/>
    <s v="Medium Risk"/>
    <s v="Under 25"/>
    <d v="1905-12-12T00:00:00"/>
    <x v="1"/>
    <x v="1"/>
    <s v="Low Value"/>
    <x v="0"/>
    <s v="Check Data"/>
  </r>
  <r>
    <s v="CUST_3541"/>
    <n v="29"/>
    <s v="Male"/>
    <x v="6"/>
    <n v="182.49"/>
    <n v="10"/>
    <n v="35"/>
    <n v="0"/>
    <s v="Electronics"/>
    <n v="19"/>
    <d v="2025-06-04T00:00:00"/>
    <n v="91"/>
    <n v="0.45"/>
    <n v="182.49"/>
    <n v="19"/>
    <n v="2"/>
    <n v="1824.9"/>
    <x v="1"/>
    <s v="Medium Risk"/>
    <s v="25-34"/>
    <d v="1901-03-24T00:00:00"/>
    <x v="2"/>
    <x v="1"/>
    <s v="High Value"/>
    <x v="1"/>
    <s v="Check Data"/>
  </r>
  <r>
    <s v="CUST_3051"/>
    <n v="41"/>
    <s v="Female"/>
    <x v="5"/>
    <n v="144.66999999999999"/>
    <n v="9"/>
    <n v="0"/>
    <n v="0"/>
    <s v="Home"/>
    <n v="56.9"/>
    <d v="2022-09-21T00:00:00"/>
    <n v="52"/>
    <n v="0.51"/>
    <n v="144.66999999999999"/>
    <n v="56.9"/>
    <n v="1"/>
    <n v="1302.03"/>
    <x v="2"/>
    <s v="High Risk"/>
    <s v="35-44"/>
    <d v="1903-12-06T00:00:00"/>
    <x v="0"/>
    <x v="1"/>
    <s v="Low Value"/>
    <x v="2"/>
    <s v="Check Data"/>
  </r>
  <r>
    <s v="CUST_7809"/>
    <n v="51"/>
    <s v="Female"/>
    <x v="5"/>
    <m/>
    <n v="10"/>
    <n v="149"/>
    <n v="0"/>
    <s v="Home"/>
    <n v="40.9"/>
    <d v="2022-08-22T00:00:00"/>
    <n v="64"/>
    <n v="0.14000000000000001"/>
    <n v="250"/>
    <n v="40.9"/>
    <n v="2"/>
    <n v="2500"/>
    <x v="0"/>
    <s v="Low Risk"/>
    <s v="45-54"/>
    <d v="1904-01-05T00:00:00"/>
    <x v="0"/>
    <x v="1"/>
    <s v="High Value"/>
    <x v="1"/>
    <s v="Check Data"/>
  </r>
  <r>
    <s v="CUST_9633"/>
    <n v="70"/>
    <s v="Male"/>
    <x v="9"/>
    <n v="45.25"/>
    <n v="7"/>
    <n v="214"/>
    <n v="0"/>
    <s v="Sports"/>
    <n v="47.9"/>
    <d v="2020-07-30T00:00:00"/>
    <n v="38"/>
    <n v="0.3"/>
    <n v="45.25"/>
    <n v="47.9"/>
    <n v="1"/>
    <n v="316.75"/>
    <x v="0"/>
    <s v="Medium Risk"/>
    <s v="55+"/>
    <d v="1906-01-27T00:00:00"/>
    <x v="1"/>
    <x v="1"/>
    <s v="Low Value"/>
    <x v="0"/>
    <s v="Check Data"/>
  </r>
  <r>
    <s v="CUST_9996"/>
    <n v="74"/>
    <s v="Male"/>
    <x v="8"/>
    <n v="39.24"/>
    <n v="12"/>
    <n v="45"/>
    <n v="0"/>
    <s v="Home"/>
    <n v="32.5"/>
    <d v="2025-03-04T00:00:00"/>
    <n v="44"/>
    <n v="0.18"/>
    <n v="39.24"/>
    <n v="32.5"/>
    <n v="3"/>
    <n v="470.88"/>
    <x v="1"/>
    <s v="Low Risk"/>
    <s v="55+"/>
    <d v="1901-06-24T00:00:00"/>
    <x v="0"/>
    <x v="1"/>
    <s v="Low Value"/>
    <x v="0"/>
    <s v="Check Data"/>
  </r>
  <r>
    <s v="CUST_1074"/>
    <n v="25"/>
    <s v="Female"/>
    <x v="7"/>
    <n v="272.02999999999997"/>
    <n v="9"/>
    <n v="64"/>
    <n v="0"/>
    <s v="Electronics"/>
    <n v="81"/>
    <d v="2024-08-23T00:00:00"/>
    <n v="87"/>
    <n v="0.08"/>
    <n v="272.02999999999997"/>
    <n v="81"/>
    <n v="1"/>
    <n v="2448.2699999999995"/>
    <x v="1"/>
    <s v="Low Risk"/>
    <s v="25-34"/>
    <d v="1902-01-03T00:00:00"/>
    <x v="2"/>
    <x v="1"/>
    <s v="High Value"/>
    <x v="1"/>
    <s v="Check Data"/>
  </r>
  <r>
    <s v="CUST_7981"/>
    <n v="35"/>
    <s v="Male"/>
    <x v="0"/>
    <n v="123.18"/>
    <n v="12"/>
    <n v="5"/>
    <n v="0"/>
    <s v="Home"/>
    <n v="36.6"/>
    <d v="2020-07-18T00:00:00"/>
    <n v="62"/>
    <n v="0.3"/>
    <n v="123.18"/>
    <n v="36.6"/>
    <n v="2"/>
    <n v="1478.16"/>
    <x v="2"/>
    <s v="Medium Risk"/>
    <s v="35-44"/>
    <d v="1906-02-08T00:00:00"/>
    <x v="0"/>
    <x v="1"/>
    <s v="Low Value"/>
    <x v="0"/>
    <s v="Check Data"/>
  </r>
  <r>
    <s v="CUST_6475"/>
    <n v="74"/>
    <s v="Female"/>
    <x v="8"/>
    <n v="72.33"/>
    <n v="8"/>
    <n v="80"/>
    <n v="0"/>
    <s v="Home"/>
    <n v="79.099999999999994"/>
    <d v="2021-07-02T00:00:00"/>
    <n v="86"/>
    <n v="0.17"/>
    <n v="72.33"/>
    <n v="79.099999999999994"/>
    <n v="1"/>
    <n v="578.64"/>
    <x v="1"/>
    <s v="Low Risk"/>
    <s v="55+"/>
    <d v="1905-02-24T00:00:00"/>
    <x v="2"/>
    <x v="1"/>
    <s v="Low Value"/>
    <x v="0"/>
    <s v="Check Data"/>
  </r>
  <r>
    <s v="CUST_9232"/>
    <n v="65"/>
    <s v="Male"/>
    <x v="1"/>
    <n v="102.06"/>
    <n v="10"/>
    <n v="188"/>
    <n v="0"/>
    <s v="Home"/>
    <n v="7.7"/>
    <d v="2023-07-10T00:00:00"/>
    <n v="68"/>
    <n v="0.46"/>
    <n v="102.06"/>
    <n v="7.7"/>
    <n v="1"/>
    <n v="1020.6"/>
    <x v="0"/>
    <s v="Medium Risk"/>
    <s v="55+"/>
    <d v="1903-02-17T00:00:00"/>
    <x v="0"/>
    <x v="1"/>
    <s v="Low Value"/>
    <x v="0"/>
    <s v="Check Data"/>
  </r>
  <r>
    <s v="CUST_8184"/>
    <n v="22"/>
    <s v="Male"/>
    <x v="9"/>
    <n v="158.34"/>
    <n v="18"/>
    <n v="150"/>
    <n v="0"/>
    <s v="Home"/>
    <m/>
    <d v="2023-06-15T00:00:00"/>
    <n v="96"/>
    <n v="0.52"/>
    <n v="158.34"/>
    <n v="250"/>
    <n v="1"/>
    <n v="2850.12"/>
    <x v="0"/>
    <s v="High Risk"/>
    <s v="Under 25"/>
    <d v="1903-03-14T00:00:00"/>
    <x v="2"/>
    <x v="1"/>
    <s v="High Value"/>
    <x v="3"/>
    <s v="Check Data"/>
  </r>
  <r>
    <s v="CUST_6796"/>
    <n v="43"/>
    <s v="Female"/>
    <x v="1"/>
    <n v="47.41"/>
    <n v="6"/>
    <n v="147"/>
    <n v="0"/>
    <s v="Sports"/>
    <n v="40.299999999999997"/>
    <d v="2022-07-13T00:00:00"/>
    <n v="88"/>
    <n v="0.2"/>
    <n v="47.41"/>
    <n v="40.299999999999997"/>
    <n v="1"/>
    <n v="284.45999999999998"/>
    <x v="0"/>
    <s v="Medium Risk"/>
    <s v="35-44"/>
    <d v="1904-02-14T00:00:00"/>
    <x v="2"/>
    <x v="1"/>
    <s v="Low Value"/>
    <x v="0"/>
    <s v="Check Data"/>
  </r>
  <r>
    <s v="CUST_8141"/>
    <n v="47"/>
    <s v="Female"/>
    <x v="6"/>
    <n v="101.16"/>
    <n v="13"/>
    <n v="27"/>
    <n v="0"/>
    <s v="Sports"/>
    <n v="40.5"/>
    <d v="2021-11-15T00:00:00"/>
    <n v="38"/>
    <n v="0.33"/>
    <n v="101.16"/>
    <n v="40.5"/>
    <n v="1"/>
    <n v="1315.08"/>
    <x v="2"/>
    <s v="Medium Risk"/>
    <s v="45-54"/>
    <d v="1904-10-11T00:00:00"/>
    <x v="1"/>
    <x v="1"/>
    <s v="Low Value"/>
    <x v="0"/>
    <s v="Check Data"/>
  </r>
  <r>
    <s v="CUST_2622"/>
    <n v="71"/>
    <s v="Male"/>
    <x v="8"/>
    <n v="161.47999999999999"/>
    <n v="6"/>
    <n v="164"/>
    <n v="0"/>
    <s v="Electronics"/>
    <n v="44.1"/>
    <d v="2023-11-26T00:00:00"/>
    <n v="50"/>
    <n v="0.19"/>
    <n v="161.47999999999999"/>
    <n v="44.1"/>
    <n v="1"/>
    <n v="968.87999999999988"/>
    <x v="0"/>
    <s v="Low Risk"/>
    <s v="55+"/>
    <d v="1902-10-01T00:00:00"/>
    <x v="0"/>
    <x v="1"/>
    <s v="Low Value"/>
    <x v="0"/>
    <s v="Check Data"/>
  </r>
  <r>
    <s v="CUST_9041"/>
    <n v="30"/>
    <s v="Female"/>
    <x v="2"/>
    <n v="118.03"/>
    <n v="9"/>
    <n v="134"/>
    <n v="0"/>
    <s v="Electronics"/>
    <n v="65.2"/>
    <d v="2023-01-12T00:00:00"/>
    <n v="61"/>
    <n v="0.12"/>
    <n v="118.03"/>
    <n v="65.2"/>
    <n v="1"/>
    <n v="1062.27"/>
    <x v="0"/>
    <s v="Low Risk"/>
    <s v="25-34"/>
    <d v="1903-08-15T00:00:00"/>
    <x v="0"/>
    <x v="1"/>
    <s v="Low Value"/>
    <x v="0"/>
    <s v="Check Data"/>
  </r>
  <r>
    <s v="CUST_1341"/>
    <n v="36"/>
    <s v="Female"/>
    <x v="7"/>
    <n v="79.87"/>
    <n v="15"/>
    <n v="253"/>
    <n v="0"/>
    <s v="Electronics"/>
    <n v="57.4"/>
    <d v="2023-09-23T00:00:00"/>
    <n v="28"/>
    <n v="0.13"/>
    <n v="79.87"/>
    <n v="57.4"/>
    <n v="1"/>
    <n v="1198.0500000000002"/>
    <x v="0"/>
    <s v="Low Risk"/>
    <s v="35-44"/>
    <d v="1902-12-04T00:00:00"/>
    <x v="1"/>
    <x v="1"/>
    <s v="Low Value"/>
    <x v="0"/>
    <s v="Check Data"/>
  </r>
  <r>
    <s v="CUST_3074"/>
    <n v="46"/>
    <s v="Female"/>
    <x v="9"/>
    <n v="95.91"/>
    <n v="8"/>
    <n v="304"/>
    <n v="0"/>
    <s v="Home"/>
    <n v="52.1"/>
    <d v="2021-01-17T00:00:00"/>
    <n v="70"/>
    <n v="0.28000000000000003"/>
    <n v="95.91"/>
    <n v="52.1"/>
    <n v="1"/>
    <n v="767.28"/>
    <x v="0"/>
    <s v="Medium Risk"/>
    <s v="45-54"/>
    <d v="1905-08-09T00:00:00"/>
    <x v="2"/>
    <x v="1"/>
    <s v="Low Value"/>
    <x v="0"/>
    <s v="Check Data"/>
  </r>
  <r>
    <s v="CUST_8992"/>
    <n v="20"/>
    <s v="Male"/>
    <x v="9"/>
    <n v="244.25"/>
    <n v="8"/>
    <n v="211"/>
    <n v="0"/>
    <s v="Beauty"/>
    <n v="83.8"/>
    <d v="2021-11-15T00:00:00"/>
    <n v="97"/>
    <n v="0.17"/>
    <n v="244.25"/>
    <n v="83.8"/>
    <n v="2"/>
    <n v="1954"/>
    <x v="0"/>
    <s v="Low Risk"/>
    <s v="Under 25"/>
    <d v="1904-10-11T00:00:00"/>
    <x v="2"/>
    <x v="1"/>
    <s v="High Value"/>
    <x v="1"/>
    <s v="Check Data"/>
  </r>
  <r>
    <s v="CUST_1645"/>
    <n v="43"/>
    <s v="Female"/>
    <x v="7"/>
    <n v="37.31"/>
    <n v="7"/>
    <n v="279"/>
    <n v="0"/>
    <s v="Home"/>
    <n v="19.600000000000001"/>
    <d v="2022-09-01T00:00:00"/>
    <n v="31"/>
    <n v="0.23"/>
    <n v="37.31"/>
    <n v="19.600000000000001"/>
    <n v="2"/>
    <n v="261.17"/>
    <x v="0"/>
    <s v="Medium Risk"/>
    <s v="35-44"/>
    <d v="1903-12-26T00:00:00"/>
    <x v="1"/>
    <x v="1"/>
    <s v="Low Value"/>
    <x v="0"/>
    <s v="Check Data"/>
  </r>
  <r>
    <s v="CUST_5263"/>
    <n v="57"/>
    <s v="Female"/>
    <x v="5"/>
    <n v="25.05"/>
    <n v="13"/>
    <n v="79"/>
    <n v="0"/>
    <s v="Beauty"/>
    <n v="86"/>
    <d v="2021-05-30T00:00:00"/>
    <n v="57"/>
    <n v="0.15"/>
    <n v="25.05"/>
    <n v="86"/>
    <n v="1"/>
    <n v="325.65000000000003"/>
    <x v="1"/>
    <s v="Low Risk"/>
    <s v="55+"/>
    <d v="1905-03-29T00:00:00"/>
    <x v="0"/>
    <x v="1"/>
    <s v="Low Value"/>
    <x v="0"/>
    <s v="Check Data"/>
  </r>
  <r>
    <s v="CUST_9801"/>
    <n v="76"/>
    <s v="Female"/>
    <x v="4"/>
    <m/>
    <n v="4"/>
    <n v="268"/>
    <n v="0"/>
    <s v="Electronics"/>
    <n v="81.099999999999994"/>
    <d v="2025-01-02T00:00:00"/>
    <n v="10"/>
    <n v="0.17"/>
    <n v="250"/>
    <n v="81.099999999999994"/>
    <n v="2"/>
    <n v="1000"/>
    <x v="0"/>
    <s v="Low Risk"/>
    <s v="55+"/>
    <d v="1901-08-24T00:00:00"/>
    <x v="1"/>
    <x v="1"/>
    <s v="Low Value"/>
    <x v="0"/>
    <s v="Check Data"/>
  </r>
  <r>
    <s v="CUST_7136"/>
    <n v="75"/>
    <s v="Female"/>
    <x v="6"/>
    <n v="171.02"/>
    <n v="7"/>
    <n v="347"/>
    <n v="1"/>
    <s v="Home"/>
    <n v="19.600000000000001"/>
    <d v="2024-08-12T00:00:00"/>
    <n v="12"/>
    <n v="0.33"/>
    <n v="171.02"/>
    <n v="19.600000000000001"/>
    <n v="2"/>
    <n v="1197.1400000000001"/>
    <x v="0"/>
    <s v="Medium Risk"/>
    <s v="55+"/>
    <d v="1902-01-14T00:00:00"/>
    <x v="1"/>
    <x v="0"/>
    <s v="Low Value"/>
    <x v="0"/>
    <s v="Check Data"/>
  </r>
  <r>
    <s v="CUST_9646"/>
    <n v="75"/>
    <s v="Male"/>
    <x v="8"/>
    <n v="94.42"/>
    <n v="12"/>
    <n v="14"/>
    <n v="0"/>
    <s v="Electronics"/>
    <n v="62.4"/>
    <d v="2024-12-13T00:00:00"/>
    <n v="7"/>
    <n v="0.26"/>
    <n v="94.42"/>
    <n v="62.4"/>
    <n v="1"/>
    <n v="1133.04"/>
    <x v="2"/>
    <s v="Medium Risk"/>
    <s v="55+"/>
    <d v="1901-09-13T00:00:00"/>
    <x v="1"/>
    <x v="1"/>
    <s v="Low Value"/>
    <x v="0"/>
    <s v="Check Data"/>
  </r>
  <r>
    <s v="CUST_3969"/>
    <n v="29"/>
    <s v="Female"/>
    <x v="9"/>
    <n v="22.75"/>
    <n v="9"/>
    <n v="86"/>
    <n v="0"/>
    <s v="Sports"/>
    <n v="22.3"/>
    <d v="2021-12-04T00:00:00"/>
    <n v="88"/>
    <n v="0.65"/>
    <n v="22.75"/>
    <n v="22.3"/>
    <n v="1"/>
    <n v="204.75"/>
    <x v="1"/>
    <s v="High Risk"/>
    <s v="25-34"/>
    <d v="1904-09-22T00:00:00"/>
    <x v="2"/>
    <x v="1"/>
    <s v="Low Value"/>
    <x v="2"/>
    <s v="Check Data"/>
  </r>
  <r>
    <s v="CUST_4028"/>
    <n v="19"/>
    <s v="Female"/>
    <x v="9"/>
    <n v="168.78"/>
    <n v="11"/>
    <n v="222"/>
    <n v="0"/>
    <s v="Electronics"/>
    <n v="94.3"/>
    <d v="2023-07-10T00:00:00"/>
    <n v="28"/>
    <n v="0.47"/>
    <n v="168.78"/>
    <n v="94.3"/>
    <n v="1"/>
    <n v="1856.58"/>
    <x v="0"/>
    <s v="Medium Risk"/>
    <s v="Under 25"/>
    <d v="1903-02-17T00:00:00"/>
    <x v="1"/>
    <x v="1"/>
    <s v="High Value"/>
    <x v="1"/>
    <s v="Check Data"/>
  </r>
  <r>
    <s v="CUST_8643"/>
    <n v="28"/>
    <s v="Male"/>
    <x v="7"/>
    <n v="206.84"/>
    <n v="8"/>
    <n v="324"/>
    <n v="0"/>
    <s v="Home"/>
    <n v="49.3"/>
    <d v="2024-01-26T00:00:00"/>
    <n v="75"/>
    <n v="0.54"/>
    <n v="206.84"/>
    <n v="49.3"/>
    <n v="2"/>
    <n v="1654.72"/>
    <x v="0"/>
    <s v="High Risk"/>
    <s v="25-34"/>
    <d v="1902-08-01T00:00:00"/>
    <x v="2"/>
    <x v="1"/>
    <s v="High Value"/>
    <x v="3"/>
    <s v="Check Data"/>
  </r>
  <r>
    <s v="CUST_3681"/>
    <n v="61"/>
    <s v="Male"/>
    <x v="2"/>
    <n v="66.569999999999993"/>
    <n v="7"/>
    <n v="90"/>
    <n v="0"/>
    <s v="Sports"/>
    <n v="20.399999999999999"/>
    <d v="2020-08-05T00:00:00"/>
    <n v="96"/>
    <n v="0.32"/>
    <n v="66.569999999999993"/>
    <n v="20.399999999999999"/>
    <n v="2"/>
    <n v="465.98999999999995"/>
    <x v="1"/>
    <s v="Medium Risk"/>
    <s v="55+"/>
    <d v="1906-01-21T00:00:00"/>
    <x v="2"/>
    <x v="1"/>
    <s v="Low Value"/>
    <x v="0"/>
    <s v="Check Data"/>
  </r>
  <r>
    <s v="CUST_4629"/>
    <n v="45"/>
    <s v="Male"/>
    <x v="7"/>
    <n v="103.26"/>
    <n v="10"/>
    <n v="315"/>
    <n v="0"/>
    <s v="Sports"/>
    <n v="63.6"/>
    <d v="2023-12-06T00:00:00"/>
    <n v="20"/>
    <n v="0.4"/>
    <n v="103.26"/>
    <n v="63.6"/>
    <n v="3"/>
    <n v="1032.6000000000001"/>
    <x v="0"/>
    <s v="Medium Risk"/>
    <s v="45-54"/>
    <d v="1902-09-21T00:00:00"/>
    <x v="1"/>
    <x v="1"/>
    <s v="Low Value"/>
    <x v="0"/>
    <s v="Check Data"/>
  </r>
  <r>
    <s v="CUST_5225"/>
    <n v="35"/>
    <s v="Female"/>
    <x v="7"/>
    <n v="28.44"/>
    <n v="13"/>
    <n v="265"/>
    <n v="0"/>
    <s v="Beauty"/>
    <n v="70.7"/>
    <d v="2021-04-10T00:00:00"/>
    <n v="92"/>
    <n v="0.15"/>
    <n v="28.44"/>
    <n v="70.7"/>
    <n v="3"/>
    <n v="369.72"/>
    <x v="0"/>
    <s v="Low Risk"/>
    <s v="35-44"/>
    <d v="1905-05-18T00:00:00"/>
    <x v="2"/>
    <x v="1"/>
    <s v="Low Value"/>
    <x v="0"/>
    <s v="Check Data"/>
  </r>
  <r>
    <s v="CUST_4067"/>
    <n v="30"/>
    <s v="Male"/>
    <x v="0"/>
    <n v="35.76"/>
    <n v="15"/>
    <n v="306"/>
    <n v="0"/>
    <s v="Fashion"/>
    <n v="60.5"/>
    <d v="2021-08-09T00:00:00"/>
    <n v="65"/>
    <n v="0.17"/>
    <n v="35.76"/>
    <n v="60.5"/>
    <n v="1"/>
    <n v="536.4"/>
    <x v="0"/>
    <s v="Low Risk"/>
    <s v="25-34"/>
    <d v="1905-01-17T00:00:00"/>
    <x v="0"/>
    <x v="1"/>
    <s v="Low Value"/>
    <x v="0"/>
    <s v="Check Data"/>
  </r>
  <r>
    <s v="CUST_6941"/>
    <n v="54"/>
    <s v="Female"/>
    <x v="8"/>
    <n v="117.18"/>
    <n v="3"/>
    <n v="319"/>
    <n v="0"/>
    <s v="Sports"/>
    <n v="24.2"/>
    <d v="2023-02-17T00:00:00"/>
    <n v="27"/>
    <n v="0.39"/>
    <n v="117.18"/>
    <n v="24.2"/>
    <n v="2"/>
    <n v="351.54"/>
    <x v="0"/>
    <s v="Medium Risk"/>
    <s v="45-54"/>
    <d v="1903-07-10T00:00:00"/>
    <x v="1"/>
    <x v="1"/>
    <s v="Low Value"/>
    <x v="0"/>
    <s v="Check Data"/>
  </r>
  <r>
    <s v="CUST_2386"/>
    <n v="39"/>
    <s v="Other"/>
    <x v="5"/>
    <n v="254.95"/>
    <n v="10"/>
    <n v="105"/>
    <n v="0"/>
    <s v="Fashion"/>
    <n v="73.5"/>
    <d v="2021-04-20T00:00:00"/>
    <n v="16"/>
    <n v="0.14000000000000001"/>
    <n v="254.95"/>
    <n v="73.5"/>
    <n v="1"/>
    <n v="2549.5"/>
    <x v="0"/>
    <s v="Low Risk"/>
    <s v="35-44"/>
    <d v="1905-05-08T00:00:00"/>
    <x v="1"/>
    <x v="1"/>
    <s v="High Value"/>
    <x v="1"/>
    <s v="Check Data"/>
  </r>
  <r>
    <s v="CUST_3866"/>
    <n v="29"/>
    <s v="Female"/>
    <x v="7"/>
    <n v="144.01"/>
    <n v="11"/>
    <n v="252"/>
    <n v="0"/>
    <s v="Electronics"/>
    <m/>
    <d v="2021-03-06T00:00:00"/>
    <n v="36"/>
    <n v="0.12"/>
    <n v="144.01"/>
    <n v="250"/>
    <n v="3"/>
    <n v="1584.11"/>
    <x v="0"/>
    <s v="Low Risk"/>
    <s v="25-34"/>
    <d v="1905-06-22T00:00:00"/>
    <x v="1"/>
    <x v="1"/>
    <s v="High Value"/>
    <x v="1"/>
    <s v="Check Data"/>
  </r>
  <r>
    <s v="CUST_5788"/>
    <n v="19"/>
    <s v="Other"/>
    <x v="2"/>
    <n v="57.14"/>
    <n v="9"/>
    <n v="198"/>
    <n v="0"/>
    <s v="Electronics"/>
    <n v="95.2"/>
    <d v="2024-02-17T00:00:00"/>
    <n v="70"/>
    <n v="0.24"/>
    <n v="57.14"/>
    <n v="95.2"/>
    <n v="1"/>
    <n v="514.26"/>
    <x v="0"/>
    <s v="Medium Risk"/>
    <s v="Under 25"/>
    <d v="1902-07-10T00:00:00"/>
    <x v="2"/>
    <x v="1"/>
    <s v="Low Value"/>
    <x v="0"/>
    <s v="Check Data"/>
  </r>
  <r>
    <s v="CUST_6490"/>
    <n v="54"/>
    <s v="Other"/>
    <x v="5"/>
    <n v="164.11"/>
    <n v="8"/>
    <n v="55"/>
    <n v="0"/>
    <s v="Sports"/>
    <n v="67.900000000000006"/>
    <d v="2024-08-19T00:00:00"/>
    <n v="10"/>
    <n v="0.09"/>
    <n v="164.11"/>
    <n v="67.900000000000006"/>
    <n v="2"/>
    <n v="1312.88"/>
    <x v="1"/>
    <s v="Low Risk"/>
    <s v="45-54"/>
    <d v="1902-01-07T00:00:00"/>
    <x v="1"/>
    <x v="1"/>
    <s v="Low Value"/>
    <x v="0"/>
    <s v="Check Data"/>
  </r>
  <r>
    <s v="CUST_5124"/>
    <n v="24"/>
    <s v="Male"/>
    <x v="3"/>
    <n v="23.38"/>
    <n v="18"/>
    <n v="238"/>
    <n v="0"/>
    <s v="Beauty"/>
    <n v="84"/>
    <d v="2023-01-22T00:00:00"/>
    <n v="44"/>
    <n v="0.17"/>
    <n v="23.38"/>
    <n v="84"/>
    <n v="1"/>
    <n v="420.84"/>
    <x v="0"/>
    <s v="Low Risk"/>
    <s v="Under 25"/>
    <d v="1903-08-05T00:00:00"/>
    <x v="0"/>
    <x v="1"/>
    <s v="Low Value"/>
    <x v="0"/>
    <s v="Check Data"/>
  </r>
  <r>
    <s v="CUST_9340"/>
    <n v="43"/>
    <s v="Female"/>
    <x v="8"/>
    <n v="10.66"/>
    <n v="13"/>
    <n v="346"/>
    <n v="0"/>
    <s v="Electronics"/>
    <n v="97.9"/>
    <d v="2025-03-23T00:00:00"/>
    <n v="19"/>
    <n v="0.14000000000000001"/>
    <n v="10.66"/>
    <n v="97.9"/>
    <n v="1"/>
    <n v="138.58000000000001"/>
    <x v="0"/>
    <s v="Low Risk"/>
    <s v="35-44"/>
    <d v="1901-06-05T00:00:00"/>
    <x v="1"/>
    <x v="1"/>
    <s v="Low Value"/>
    <x v="0"/>
    <s v="Check Data"/>
  </r>
  <r>
    <s v="CUST_4850"/>
    <n v="43"/>
    <s v="Male"/>
    <x v="9"/>
    <n v="85.38"/>
    <n v="9"/>
    <n v="340"/>
    <n v="0"/>
    <s v="Fashion"/>
    <n v="4.3"/>
    <d v="2023-05-21T00:00:00"/>
    <n v="74"/>
    <n v="0.08"/>
    <n v="85.38"/>
    <n v="4.3"/>
    <n v="2"/>
    <n v="768.42"/>
    <x v="0"/>
    <s v="Low Risk"/>
    <s v="35-44"/>
    <d v="1903-04-08T00:00:00"/>
    <x v="2"/>
    <x v="1"/>
    <s v="Low Value"/>
    <x v="0"/>
    <s v="Check Data"/>
  </r>
  <r>
    <s v="CUST_6415"/>
    <n v="41"/>
    <s v="Female"/>
    <x v="3"/>
    <n v="236.24"/>
    <n v="6"/>
    <n v="362"/>
    <n v="0"/>
    <s v="Sports"/>
    <n v="47.7"/>
    <d v="2021-06-11T00:00:00"/>
    <n v="90"/>
    <n v="0.31"/>
    <n v="236.24"/>
    <n v="47.7"/>
    <n v="3"/>
    <n v="1417.44"/>
    <x v="0"/>
    <s v="Medium Risk"/>
    <s v="35-44"/>
    <d v="1905-03-17T00:00:00"/>
    <x v="2"/>
    <x v="1"/>
    <s v="Low Value"/>
    <x v="0"/>
    <s v="Check Data"/>
  </r>
  <r>
    <s v="CUST_8679"/>
    <n v="29"/>
    <s v="Male"/>
    <x v="5"/>
    <n v="287.42"/>
    <n v="4"/>
    <n v="217"/>
    <n v="0"/>
    <s v="Sports"/>
    <n v="29.1"/>
    <d v="2020-12-20T00:00:00"/>
    <n v="98"/>
    <n v="0.15"/>
    <n v="287.42"/>
    <n v="29.1"/>
    <n v="2"/>
    <n v="1149.68"/>
    <x v="0"/>
    <s v="Low Risk"/>
    <s v="25-34"/>
    <d v="1905-09-06T00:00:00"/>
    <x v="2"/>
    <x v="1"/>
    <s v="Low Value"/>
    <x v="0"/>
    <s v="Check Data"/>
  </r>
  <r>
    <s v="CUST_7819"/>
    <n v="33"/>
    <s v="Other"/>
    <x v="5"/>
    <n v="45.87"/>
    <n v="14"/>
    <n v="211"/>
    <n v="0"/>
    <s v="Beauty"/>
    <n v="47.5"/>
    <d v="2021-04-02T00:00:00"/>
    <n v="65"/>
    <n v="0.18"/>
    <n v="45.87"/>
    <n v="47.5"/>
    <n v="2"/>
    <n v="642.17999999999995"/>
    <x v="0"/>
    <s v="Low Risk"/>
    <s v="25-34"/>
    <d v="1905-05-26T00:00:00"/>
    <x v="0"/>
    <x v="1"/>
    <s v="Low Value"/>
    <x v="0"/>
    <s v="Check Data"/>
  </r>
  <r>
    <s v="CUST_9378"/>
    <n v="40"/>
    <s v="Female"/>
    <x v="8"/>
    <m/>
    <n v="7"/>
    <n v="188"/>
    <n v="0"/>
    <s v="Sports"/>
    <n v="91.7"/>
    <d v="2022-07-22T00:00:00"/>
    <n v="74"/>
    <n v="0.23"/>
    <n v="250"/>
    <n v="91.7"/>
    <n v="3"/>
    <n v="1750"/>
    <x v="0"/>
    <s v="Medium Risk"/>
    <s v="35-44"/>
    <d v="1904-02-05T00:00:00"/>
    <x v="2"/>
    <x v="1"/>
    <s v="High Value"/>
    <x v="1"/>
    <s v="Check Data"/>
  </r>
  <r>
    <s v="CUST_2333"/>
    <n v="57"/>
    <s v="Female"/>
    <x v="4"/>
    <n v="21.41"/>
    <n v="10"/>
    <n v="334"/>
    <n v="0"/>
    <s v="Home"/>
    <n v="98.3"/>
    <d v="2021-05-11T00:00:00"/>
    <n v="62"/>
    <n v="0.52"/>
    <n v="21.41"/>
    <n v="98.3"/>
    <n v="1"/>
    <n v="214.1"/>
    <x v="0"/>
    <s v="High Risk"/>
    <s v="55+"/>
    <d v="1905-04-17T00:00:00"/>
    <x v="0"/>
    <x v="1"/>
    <s v="Low Value"/>
    <x v="2"/>
    <s v="Check Data"/>
  </r>
  <r>
    <s v="CUST_5150"/>
    <n v="79"/>
    <s v="Male"/>
    <x v="0"/>
    <n v="123.36"/>
    <n v="6"/>
    <n v="364"/>
    <n v="0"/>
    <s v="Fashion"/>
    <n v="90.5"/>
    <d v="2022-09-02T00:00:00"/>
    <n v="33"/>
    <n v="0.67"/>
    <n v="123.36"/>
    <n v="90.5"/>
    <n v="1"/>
    <n v="740.16"/>
    <x v="0"/>
    <s v="High Risk"/>
    <s v="55+"/>
    <d v="1903-12-25T00:00:00"/>
    <x v="1"/>
    <x v="1"/>
    <s v="Low Value"/>
    <x v="2"/>
    <s v="Check Data"/>
  </r>
  <r>
    <s v="CUST_7766"/>
    <n v="77"/>
    <s v="Male"/>
    <x v="9"/>
    <n v="14.76"/>
    <n v="5"/>
    <n v="101"/>
    <n v="0"/>
    <s v="Home"/>
    <n v="19.7"/>
    <d v="2025-06-15T00:00:00"/>
    <n v="90"/>
    <n v="0.14000000000000001"/>
    <n v="14.76"/>
    <n v="19.7"/>
    <n v="1"/>
    <n v="73.8"/>
    <x v="0"/>
    <s v="Low Risk"/>
    <s v="55+"/>
    <d v="1901-03-13T00:00:00"/>
    <x v="2"/>
    <x v="1"/>
    <s v="Low Value"/>
    <x v="0"/>
    <s v="Check Data"/>
  </r>
  <r>
    <s v="CUST_3711"/>
    <n v="26"/>
    <s v="Female"/>
    <x v="3"/>
    <n v="67.180000000000007"/>
    <n v="15"/>
    <n v="142"/>
    <n v="0"/>
    <s v="Home"/>
    <n v="80.3"/>
    <d v="2020-12-28T00:00:00"/>
    <n v="98"/>
    <n v="0.3"/>
    <n v="67.180000000000007"/>
    <n v="80.3"/>
    <n v="2"/>
    <n v="1007.7"/>
    <x v="0"/>
    <s v="Medium Risk"/>
    <s v="25-34"/>
    <d v="1905-08-29T00:00:00"/>
    <x v="2"/>
    <x v="1"/>
    <s v="Low Value"/>
    <x v="0"/>
    <s v="Check Data"/>
  </r>
  <r>
    <s v="CUST_5853"/>
    <n v="49"/>
    <s v="Male"/>
    <x v="7"/>
    <n v="121.17"/>
    <n v="15"/>
    <n v="284"/>
    <n v="0"/>
    <s v="Fashion"/>
    <n v="81.8"/>
    <d v="2025-04-13T00:00:00"/>
    <n v="37"/>
    <n v="0.28000000000000003"/>
    <n v="121.17"/>
    <n v="81.8"/>
    <n v="1"/>
    <n v="1817.55"/>
    <x v="0"/>
    <s v="Medium Risk"/>
    <s v="45-54"/>
    <d v="1901-05-15T00:00:00"/>
    <x v="1"/>
    <x v="1"/>
    <s v="High Value"/>
    <x v="1"/>
    <s v="Check Data"/>
  </r>
  <r>
    <s v="CUST_7212"/>
    <n v="32"/>
    <s v="Female"/>
    <x v="6"/>
    <n v="67.59"/>
    <n v="7"/>
    <n v="69"/>
    <n v="0"/>
    <s v="Sports"/>
    <n v="57.9"/>
    <d v="2020-10-19T00:00:00"/>
    <n v="13"/>
    <n v="0.37"/>
    <n v="67.59"/>
    <n v="57.9"/>
    <n v="1"/>
    <n v="473.13"/>
    <x v="1"/>
    <s v="Medium Risk"/>
    <s v="25-34"/>
    <d v="1905-11-07T00:00:00"/>
    <x v="1"/>
    <x v="1"/>
    <s v="Low Value"/>
    <x v="0"/>
    <s v="Check Data"/>
  </r>
  <r>
    <s v="CUST_8479"/>
    <n v="54"/>
    <s v="Male"/>
    <x v="4"/>
    <n v="164.55"/>
    <n v="9"/>
    <n v="335"/>
    <n v="0"/>
    <s v="Sports"/>
    <n v="71.5"/>
    <d v="2025-04-26T00:00:00"/>
    <n v="94"/>
    <n v="0.34"/>
    <n v="164.55"/>
    <n v="71.5"/>
    <n v="1"/>
    <n v="1480.95"/>
    <x v="0"/>
    <s v="Medium Risk"/>
    <s v="45-54"/>
    <d v="1901-05-02T00:00:00"/>
    <x v="2"/>
    <x v="1"/>
    <s v="Low Value"/>
    <x v="0"/>
    <s v="Check Data"/>
  </r>
  <r>
    <s v="CUST_6408"/>
    <n v="30"/>
    <s v="Female"/>
    <x v="9"/>
    <n v="185.33"/>
    <n v="11"/>
    <n v="64"/>
    <n v="0"/>
    <s v="Home"/>
    <n v="90.5"/>
    <d v="2025-01-15T00:00:00"/>
    <n v="88"/>
    <n v="0.38"/>
    <n v="185.33"/>
    <n v="90.5"/>
    <n v="2"/>
    <n v="2038.63"/>
    <x v="1"/>
    <s v="Medium Risk"/>
    <s v="25-34"/>
    <d v="1901-08-11T00:00:00"/>
    <x v="2"/>
    <x v="1"/>
    <s v="High Value"/>
    <x v="1"/>
    <s v="Check Data"/>
  </r>
  <r>
    <s v="CUST_8715"/>
    <n v="22"/>
    <s v="Male"/>
    <x v="6"/>
    <n v="50.13"/>
    <n v="11"/>
    <n v="197"/>
    <n v="0"/>
    <s v="Fashion"/>
    <n v="99.4"/>
    <d v="2023-03-08T00:00:00"/>
    <n v="98"/>
    <n v="0.36"/>
    <n v="50.13"/>
    <n v="99.4"/>
    <n v="1"/>
    <n v="551.43000000000006"/>
    <x v="0"/>
    <s v="Medium Risk"/>
    <s v="Under 25"/>
    <d v="1903-06-21T00:00:00"/>
    <x v="2"/>
    <x v="1"/>
    <s v="Low Value"/>
    <x v="0"/>
    <s v="Check Data"/>
  </r>
  <r>
    <s v="CUST_9942"/>
    <n v="28"/>
    <s v="Female"/>
    <x v="0"/>
    <n v="103.98"/>
    <n v="15"/>
    <n v="15"/>
    <n v="0"/>
    <s v="Electronics"/>
    <n v="4"/>
    <d v="2023-03-18T00:00:00"/>
    <n v="37"/>
    <n v="0.18"/>
    <n v="103.98"/>
    <n v="4"/>
    <n v="1"/>
    <n v="1559.7"/>
    <x v="2"/>
    <s v="Low Risk"/>
    <s v="25-34"/>
    <d v="1903-06-11T00:00:00"/>
    <x v="1"/>
    <x v="1"/>
    <s v="High Value"/>
    <x v="1"/>
    <s v="Check Data"/>
  </r>
  <r>
    <s v="CUST_2762"/>
    <n v="27"/>
    <s v="Female"/>
    <x v="6"/>
    <n v="321.93"/>
    <n v="13"/>
    <n v="309"/>
    <n v="0"/>
    <s v="Fashion"/>
    <n v="25.7"/>
    <d v="2023-10-05T00:00:00"/>
    <n v="19"/>
    <n v="0.11"/>
    <n v="321.93"/>
    <n v="25.7"/>
    <n v="2"/>
    <n v="4185.09"/>
    <x v="0"/>
    <s v="Low Risk"/>
    <s v="25-34"/>
    <d v="1902-11-22T00:00:00"/>
    <x v="1"/>
    <x v="1"/>
    <s v="High Value"/>
    <x v="1"/>
    <s v="Check Data"/>
  </r>
  <r>
    <s v="CUST_8101"/>
    <n v="69"/>
    <s v="Male"/>
    <x v="7"/>
    <n v="220.29"/>
    <n v="14"/>
    <n v="352"/>
    <n v="0"/>
    <s v="Home"/>
    <n v="93.5"/>
    <d v="2025-05-04T00:00:00"/>
    <n v="66"/>
    <n v="0.52"/>
    <n v="220.29"/>
    <n v="93.5"/>
    <n v="1"/>
    <n v="3084.06"/>
    <x v="0"/>
    <s v="High Risk"/>
    <s v="55+"/>
    <d v="1901-04-24T00:00:00"/>
    <x v="0"/>
    <x v="1"/>
    <s v="High Value"/>
    <x v="3"/>
    <s v="Check Data"/>
  </r>
  <r>
    <s v="CUST_8674"/>
    <n v="30"/>
    <s v="Male"/>
    <x v="6"/>
    <n v="57.95"/>
    <n v="9"/>
    <n v="262"/>
    <n v="0"/>
    <s v="Fashion"/>
    <n v="32.9"/>
    <d v="2020-12-06T00:00:00"/>
    <n v="30"/>
    <n v="0.43"/>
    <n v="57.95"/>
    <n v="32.9"/>
    <n v="2"/>
    <n v="521.55000000000007"/>
    <x v="0"/>
    <s v="Medium Risk"/>
    <s v="25-34"/>
    <d v="1905-09-20T00:00:00"/>
    <x v="1"/>
    <x v="1"/>
    <s v="Low Value"/>
    <x v="0"/>
    <s v="Check Data"/>
  </r>
  <r>
    <s v="CUST_7122"/>
    <n v="58"/>
    <s v="Male"/>
    <x v="4"/>
    <n v="35.47"/>
    <n v="5"/>
    <n v="59"/>
    <n v="0"/>
    <s v="Fashion"/>
    <n v="10.6"/>
    <d v="2024-04-04T00:00:00"/>
    <n v="86"/>
    <n v="0.08"/>
    <n v="35.47"/>
    <n v="10.6"/>
    <n v="1"/>
    <n v="177.35"/>
    <x v="1"/>
    <s v="Low Risk"/>
    <s v="55+"/>
    <d v="1902-05-24T00:00:00"/>
    <x v="2"/>
    <x v="1"/>
    <s v="Low Value"/>
    <x v="0"/>
    <s v="Check Data"/>
  </r>
  <r>
    <s v="CUST_1481"/>
    <n v="70"/>
    <s v="Female"/>
    <x v="1"/>
    <n v="60.11"/>
    <n v="10"/>
    <n v="9"/>
    <n v="0"/>
    <s v="Electronics"/>
    <n v="31.3"/>
    <d v="2023-10-29T00:00:00"/>
    <n v="32"/>
    <n v="0.16"/>
    <n v="60.11"/>
    <n v="31.3"/>
    <n v="1"/>
    <n v="601.1"/>
    <x v="2"/>
    <s v="Low Risk"/>
    <s v="55+"/>
    <d v="1902-10-29T00:00:00"/>
    <x v="1"/>
    <x v="1"/>
    <s v="Low Value"/>
    <x v="0"/>
    <s v="Check Data"/>
  </r>
  <r>
    <s v="CUST_1153"/>
    <n v="63"/>
    <s v="Female"/>
    <x v="4"/>
    <n v="144.01"/>
    <n v="16"/>
    <n v="308"/>
    <n v="0"/>
    <s v="Beauty"/>
    <n v="51.8"/>
    <d v="2023-11-17T00:00:00"/>
    <n v="33"/>
    <n v="0.42"/>
    <n v="144.01"/>
    <n v="51.8"/>
    <n v="1"/>
    <n v="2304.16"/>
    <x v="0"/>
    <s v="Medium Risk"/>
    <s v="55+"/>
    <d v="1902-10-10T00:00:00"/>
    <x v="1"/>
    <x v="1"/>
    <s v="High Value"/>
    <x v="1"/>
    <s v="Check Data"/>
  </r>
  <r>
    <s v="CUST_8617"/>
    <n v="67"/>
    <s v="Female"/>
    <x v="7"/>
    <n v="46.73"/>
    <n v="13"/>
    <n v="7"/>
    <n v="0"/>
    <s v="Beauty"/>
    <n v="38.6"/>
    <d v="2020-07-03T00:00:00"/>
    <n v="40"/>
    <n v="0.32"/>
    <n v="46.73"/>
    <n v="38.6"/>
    <n v="1"/>
    <n v="607.49"/>
    <x v="2"/>
    <s v="Medium Risk"/>
    <s v="55+"/>
    <d v="1906-02-23T00:00:00"/>
    <x v="0"/>
    <x v="1"/>
    <s v="Low Value"/>
    <x v="0"/>
    <s v="Check Data"/>
  </r>
  <r>
    <s v="CUST_2524"/>
    <n v="32"/>
    <s v="Female"/>
    <x v="3"/>
    <n v="299.23"/>
    <n v="10"/>
    <n v="340"/>
    <n v="0"/>
    <s v="Electronics"/>
    <n v="78.8"/>
    <d v="2021-07-24T00:00:00"/>
    <n v="15"/>
    <n v="0.06"/>
    <n v="299.23"/>
    <n v="78.8"/>
    <n v="2"/>
    <n v="2992.3"/>
    <x v="0"/>
    <s v="Low Risk"/>
    <s v="25-34"/>
    <d v="1905-02-02T00:00:00"/>
    <x v="1"/>
    <x v="1"/>
    <s v="High Value"/>
    <x v="1"/>
    <s v="Check Data"/>
  </r>
  <r>
    <s v="CUST_3120"/>
    <n v="59"/>
    <s v="Male"/>
    <x v="1"/>
    <n v="40.69"/>
    <n v="3"/>
    <n v="89"/>
    <n v="0"/>
    <s v="Fashion"/>
    <n v="61.1"/>
    <d v="2022-09-05T00:00:00"/>
    <n v="70"/>
    <n v="0.28999999999999998"/>
    <n v="40.69"/>
    <n v="61.1"/>
    <n v="3"/>
    <n v="122.07"/>
    <x v="1"/>
    <s v="Medium Risk"/>
    <s v="55+"/>
    <d v="1903-12-22T00:00:00"/>
    <x v="2"/>
    <x v="1"/>
    <s v="Low Value"/>
    <x v="0"/>
    <s v="Check Data"/>
  </r>
  <r>
    <s v="CUST_3343"/>
    <n v="73"/>
    <s v="Male"/>
    <x v="0"/>
    <n v="103.07"/>
    <n v="13"/>
    <n v="36"/>
    <n v="0"/>
    <s v="Home"/>
    <n v="43.5"/>
    <d v="2023-07-04T00:00:00"/>
    <n v="80"/>
    <n v="0.04"/>
    <n v="103.07"/>
    <n v="43.5"/>
    <n v="1"/>
    <n v="1339.9099999999999"/>
    <x v="1"/>
    <s v="Low Risk"/>
    <s v="55+"/>
    <d v="1903-02-23T00:00:00"/>
    <x v="2"/>
    <x v="1"/>
    <s v="Low Value"/>
    <x v="0"/>
    <s v="Check Data"/>
  </r>
  <r>
    <s v="CUST_6136"/>
    <n v="24"/>
    <s v="Male"/>
    <x v="4"/>
    <n v="37.479999999999997"/>
    <n v="10"/>
    <n v="83"/>
    <n v="0"/>
    <s v="Electronics"/>
    <n v="99.7"/>
    <d v="2021-10-17T00:00:00"/>
    <n v="85"/>
    <n v="0.26"/>
    <n v="37.479999999999997"/>
    <n v="99.7"/>
    <n v="2"/>
    <n v="374.79999999999995"/>
    <x v="1"/>
    <s v="Medium Risk"/>
    <s v="Under 25"/>
    <d v="1904-11-09T00:00:00"/>
    <x v="2"/>
    <x v="1"/>
    <s v="Low Value"/>
    <x v="0"/>
    <s v="Check Data"/>
  </r>
  <r>
    <s v="CUST_6760"/>
    <n v="57"/>
    <s v="Male"/>
    <x v="1"/>
    <n v="26.32"/>
    <n v="10"/>
    <n v="233"/>
    <n v="0"/>
    <s v="Beauty"/>
    <n v="88.6"/>
    <d v="2021-06-29T00:00:00"/>
    <n v="98"/>
    <n v="0.31"/>
    <n v="26.32"/>
    <n v="88.6"/>
    <n v="1"/>
    <n v="263.2"/>
    <x v="0"/>
    <s v="Medium Risk"/>
    <s v="55+"/>
    <d v="1905-02-27T00:00:00"/>
    <x v="2"/>
    <x v="1"/>
    <s v="Low Value"/>
    <x v="0"/>
    <s v="Check Data"/>
  </r>
  <r>
    <s v="CUST_2240"/>
    <n v="45"/>
    <s v="Other"/>
    <x v="5"/>
    <n v="175.58"/>
    <n v="12"/>
    <n v="249"/>
    <n v="0"/>
    <s v="Beauty"/>
    <m/>
    <d v="2024-05-30T00:00:00"/>
    <n v="38"/>
    <n v="7.0000000000000007E-2"/>
    <n v="175.58"/>
    <n v="250"/>
    <n v="1"/>
    <n v="2106.96"/>
    <x v="0"/>
    <s v="Low Risk"/>
    <s v="45-54"/>
    <d v="1902-03-29T00:00:00"/>
    <x v="1"/>
    <x v="1"/>
    <s v="High Value"/>
    <x v="1"/>
    <s v="Check Data"/>
  </r>
  <r>
    <s v="CUST_1060"/>
    <n v="49"/>
    <s v="Female"/>
    <x v="4"/>
    <n v="129.04"/>
    <n v="19"/>
    <n v="239"/>
    <n v="0"/>
    <s v="Electronics"/>
    <n v="56.7"/>
    <d v="2020-08-05T00:00:00"/>
    <n v="99"/>
    <n v="0.32"/>
    <n v="129.04"/>
    <n v="56.7"/>
    <n v="2"/>
    <n v="2451.7599999999998"/>
    <x v="0"/>
    <s v="Medium Risk"/>
    <s v="45-54"/>
    <d v="1906-01-21T00:00:00"/>
    <x v="2"/>
    <x v="1"/>
    <s v="High Value"/>
    <x v="1"/>
    <s v="Check Data"/>
  </r>
  <r>
    <s v="CUST_2639"/>
    <n v="52"/>
    <s v="Male"/>
    <x v="1"/>
    <n v="119.97"/>
    <n v="8"/>
    <n v="103"/>
    <n v="0"/>
    <s v="Fashion"/>
    <n v="78"/>
    <d v="2024-12-14T00:00:00"/>
    <n v="97"/>
    <n v="0.24"/>
    <n v="119.97"/>
    <n v="78"/>
    <n v="1"/>
    <n v="959.76"/>
    <x v="0"/>
    <s v="Medium Risk"/>
    <s v="45-54"/>
    <d v="1901-09-12T00:00:00"/>
    <x v="2"/>
    <x v="1"/>
    <s v="Low Value"/>
    <x v="0"/>
    <s v="Check Data"/>
  </r>
  <r>
    <s v="CUST_7185"/>
    <n v="32"/>
    <s v="Female"/>
    <x v="8"/>
    <n v="35.67"/>
    <n v="12"/>
    <n v="210"/>
    <n v="0"/>
    <s v="Sports"/>
    <n v="33.6"/>
    <d v="2020-12-24T00:00:00"/>
    <n v="8"/>
    <n v="0.47"/>
    <n v="35.67"/>
    <n v="33.6"/>
    <n v="1"/>
    <n v="428.04"/>
    <x v="0"/>
    <s v="Medium Risk"/>
    <s v="25-34"/>
    <d v="1905-09-02T00:00:00"/>
    <x v="1"/>
    <x v="1"/>
    <s v="Low Value"/>
    <x v="0"/>
    <s v="Check Data"/>
  </r>
  <r>
    <s v="CUST_8970"/>
    <n v="65"/>
    <s v="Female"/>
    <x v="3"/>
    <n v="167.41"/>
    <n v="11"/>
    <n v="224"/>
    <n v="0"/>
    <s v="Home"/>
    <n v="33"/>
    <d v="2023-07-20T00:00:00"/>
    <n v="76"/>
    <n v="0.17"/>
    <n v="167.41"/>
    <n v="33"/>
    <n v="3"/>
    <n v="1841.51"/>
    <x v="0"/>
    <s v="Low Risk"/>
    <s v="55+"/>
    <d v="1903-02-07T00:00:00"/>
    <x v="2"/>
    <x v="1"/>
    <s v="High Value"/>
    <x v="1"/>
    <s v="Check Data"/>
  </r>
  <r>
    <s v="CUST_2252"/>
    <n v="53"/>
    <s v="Male"/>
    <x v="9"/>
    <n v="72.650000000000006"/>
    <n v="8"/>
    <n v="278"/>
    <n v="0"/>
    <s v="Sports"/>
    <n v="89.2"/>
    <d v="2025-06-27T00:00:00"/>
    <n v="39"/>
    <n v="0.27"/>
    <n v="72.650000000000006"/>
    <n v="89.2"/>
    <n v="3"/>
    <n v="581.20000000000005"/>
    <x v="0"/>
    <s v="Medium Risk"/>
    <s v="45-54"/>
    <d v="1901-03-01T00:00:00"/>
    <x v="1"/>
    <x v="1"/>
    <s v="Low Value"/>
    <x v="0"/>
    <s v="Check Data"/>
  </r>
  <r>
    <s v="CUST_5203"/>
    <n v="38"/>
    <s v="Male"/>
    <x v="6"/>
    <n v="236.51"/>
    <n v="7"/>
    <n v="165"/>
    <n v="0"/>
    <s v="Home"/>
    <n v="59.7"/>
    <d v="2024-09-29T00:00:00"/>
    <n v="60"/>
    <n v="0.34"/>
    <n v="236.51"/>
    <n v="59.7"/>
    <n v="1"/>
    <n v="1655.57"/>
    <x v="0"/>
    <s v="Medium Risk"/>
    <s v="35-44"/>
    <d v="1901-11-27T00:00:00"/>
    <x v="0"/>
    <x v="1"/>
    <s v="High Value"/>
    <x v="1"/>
    <s v="Check Data"/>
  </r>
  <r>
    <s v="CUST_9363"/>
    <n v="23"/>
    <s v="Male"/>
    <x v="1"/>
    <n v="155.21"/>
    <n v="6"/>
    <n v="300"/>
    <n v="0"/>
    <s v="Sports"/>
    <n v="34.4"/>
    <d v="2023-08-28T00:00:00"/>
    <n v="60"/>
    <n v="0.42"/>
    <n v="155.21"/>
    <n v="34.4"/>
    <n v="1"/>
    <n v="931.26"/>
    <x v="0"/>
    <s v="Medium Risk"/>
    <s v="Under 25"/>
    <d v="1902-12-30T00:00:00"/>
    <x v="0"/>
    <x v="1"/>
    <s v="Low Value"/>
    <x v="0"/>
    <s v="Check Data"/>
  </r>
  <r>
    <s v="CUST_4549"/>
    <n v="18"/>
    <s v="Female"/>
    <x v="9"/>
    <n v="78.73"/>
    <n v="14"/>
    <n v="45"/>
    <n v="0"/>
    <s v="Sports"/>
    <n v="84.5"/>
    <d v="2021-10-18T00:00:00"/>
    <n v="56"/>
    <n v="0.18"/>
    <n v="78.73"/>
    <n v="84.5"/>
    <n v="1"/>
    <n v="1102.22"/>
    <x v="1"/>
    <s v="Low Risk"/>
    <s v="Under 25"/>
    <d v="1904-11-08T00:00:00"/>
    <x v="0"/>
    <x v="1"/>
    <s v="Low Value"/>
    <x v="0"/>
    <s v="Check Data"/>
  </r>
  <r>
    <s v="CUST_5197"/>
    <n v="21"/>
    <s v="Other"/>
    <x v="4"/>
    <n v="113.44"/>
    <n v="9"/>
    <n v="1"/>
    <n v="0"/>
    <s v="Home"/>
    <n v="44.3"/>
    <d v="2020-08-25T00:00:00"/>
    <n v="18"/>
    <n v="0.17"/>
    <n v="113.44"/>
    <n v="44.3"/>
    <n v="2"/>
    <n v="1020.96"/>
    <x v="2"/>
    <s v="Low Risk"/>
    <s v="Under 25"/>
    <d v="1906-01-01T00:00:00"/>
    <x v="1"/>
    <x v="1"/>
    <s v="Low Value"/>
    <x v="0"/>
    <s v="Check Data"/>
  </r>
  <r>
    <s v="CUST_8009"/>
    <n v="28"/>
    <s v="Female"/>
    <x v="9"/>
    <n v="104.46"/>
    <n v="11"/>
    <n v="175"/>
    <n v="0"/>
    <s v="Home"/>
    <n v="40"/>
    <d v="2024-10-28T00:00:00"/>
    <n v="48"/>
    <n v="0.15"/>
    <n v="104.46"/>
    <n v="40"/>
    <n v="2"/>
    <n v="1149.06"/>
    <x v="0"/>
    <s v="Low Risk"/>
    <s v="25-34"/>
    <d v="1901-10-29T00:00:00"/>
    <x v="0"/>
    <x v="1"/>
    <s v="Low Value"/>
    <x v="0"/>
    <s v="Check Data"/>
  </r>
  <r>
    <s v="CUST_7667"/>
    <n v="61"/>
    <s v="Male"/>
    <x v="5"/>
    <n v="142.28"/>
    <n v="7"/>
    <n v="272"/>
    <n v="0"/>
    <s v="Beauty"/>
    <n v="2.6"/>
    <d v="2023-11-05T00:00:00"/>
    <n v="21"/>
    <n v="0.41"/>
    <n v="142.28"/>
    <n v="2.6"/>
    <n v="1"/>
    <n v="995.96"/>
    <x v="0"/>
    <s v="Medium Risk"/>
    <s v="55+"/>
    <d v="1902-10-22T00:00:00"/>
    <x v="1"/>
    <x v="1"/>
    <s v="Low Value"/>
    <x v="0"/>
    <s v="Check Data"/>
  </r>
  <r>
    <s v="CUST_3322"/>
    <n v="43"/>
    <s v="Male"/>
    <x v="2"/>
    <n v="67.75"/>
    <n v="9"/>
    <n v="117"/>
    <n v="0"/>
    <s v="Fashion"/>
    <n v="67.900000000000006"/>
    <d v="2021-02-18T00:00:00"/>
    <n v="56"/>
    <n v="0.25"/>
    <n v="67.75"/>
    <n v="67.900000000000006"/>
    <n v="1"/>
    <n v="609.75"/>
    <x v="0"/>
    <s v="Medium Risk"/>
    <s v="35-44"/>
    <d v="1905-07-08T00:00:00"/>
    <x v="0"/>
    <x v="1"/>
    <s v="Low Value"/>
    <x v="0"/>
    <s v="Check Data"/>
  </r>
  <r>
    <s v="CUST_5090"/>
    <n v="78"/>
    <s v="Female"/>
    <x v="2"/>
    <n v="155.13"/>
    <n v="8"/>
    <n v="271"/>
    <n v="0"/>
    <s v="Fashion"/>
    <n v="53.3"/>
    <d v="2022-12-23T00:00:00"/>
    <n v="91"/>
    <n v="0.01"/>
    <n v="155.13"/>
    <n v="53.3"/>
    <n v="1"/>
    <n v="1241.04"/>
    <x v="0"/>
    <s v="Low Risk"/>
    <s v="55+"/>
    <d v="1903-09-04T00:00:00"/>
    <x v="2"/>
    <x v="1"/>
    <s v="Low Value"/>
    <x v="0"/>
    <s v="Check Data"/>
  </r>
  <r>
    <s v="CUST_7960"/>
    <n v="54"/>
    <s v="Female"/>
    <x v="3"/>
    <n v="50.05"/>
    <n v="4"/>
    <n v="172"/>
    <n v="0"/>
    <s v="Beauty"/>
    <n v="31.2"/>
    <d v="2024-03-07T00:00:00"/>
    <n v="12"/>
    <n v="0.54"/>
    <n v="50.05"/>
    <n v="31.2"/>
    <n v="1"/>
    <n v="200.2"/>
    <x v="0"/>
    <s v="High Risk"/>
    <s v="45-54"/>
    <d v="1902-06-21T00:00:00"/>
    <x v="1"/>
    <x v="1"/>
    <s v="Low Value"/>
    <x v="2"/>
    <s v="Check Data"/>
  </r>
  <r>
    <s v="CUST_4004"/>
    <n v="40"/>
    <s v="Female"/>
    <x v="1"/>
    <n v="101.23"/>
    <n v="14"/>
    <n v="303"/>
    <n v="0"/>
    <s v="Sports"/>
    <n v="13.9"/>
    <d v="2023-08-09T00:00:00"/>
    <n v="6"/>
    <n v="0.51"/>
    <n v="101.23"/>
    <n v="13.9"/>
    <n v="1"/>
    <n v="1417.22"/>
    <x v="0"/>
    <s v="High Risk"/>
    <s v="35-44"/>
    <d v="1903-01-18T00:00:00"/>
    <x v="1"/>
    <x v="1"/>
    <s v="Low Value"/>
    <x v="2"/>
    <s v="Check Data"/>
  </r>
  <r>
    <s v="CUST_6136"/>
    <n v="46"/>
    <s v="Female"/>
    <x v="5"/>
    <n v="193.83"/>
    <n v="10"/>
    <n v="151"/>
    <n v="0"/>
    <s v="Home"/>
    <n v="18.2"/>
    <d v="2021-06-17T00:00:00"/>
    <n v="31"/>
    <n v="0.14000000000000001"/>
    <n v="193.83"/>
    <n v="18.2"/>
    <n v="2"/>
    <n v="1938.3000000000002"/>
    <x v="0"/>
    <s v="Low Risk"/>
    <s v="45-54"/>
    <d v="1905-03-11T00:00:00"/>
    <x v="1"/>
    <x v="1"/>
    <s v="High Value"/>
    <x v="1"/>
    <s v="Check Data"/>
  </r>
  <r>
    <s v="CUST_1329"/>
    <n v="38"/>
    <s v="Male"/>
    <x v="6"/>
    <n v="131.38"/>
    <n v="9"/>
    <n v="350"/>
    <n v="0"/>
    <s v="Electronics"/>
    <n v="22.5"/>
    <d v="2023-08-10T00:00:00"/>
    <n v="98"/>
    <n v="0.51"/>
    <n v="131.38"/>
    <n v="22.5"/>
    <n v="1"/>
    <n v="1182.42"/>
    <x v="0"/>
    <s v="High Risk"/>
    <s v="35-44"/>
    <d v="1903-01-17T00:00:00"/>
    <x v="2"/>
    <x v="1"/>
    <s v="Low Value"/>
    <x v="2"/>
    <s v="Check Data"/>
  </r>
  <r>
    <s v="CUST_4640"/>
    <n v="65"/>
    <s v="Female"/>
    <x v="0"/>
    <n v="74.87"/>
    <n v="15"/>
    <n v="192"/>
    <n v="0"/>
    <s v="Sports"/>
    <n v="86.5"/>
    <d v="2022-03-09T00:00:00"/>
    <n v="71"/>
    <n v="0.15"/>
    <n v="74.87"/>
    <n v="86.5"/>
    <n v="1"/>
    <n v="1123.0500000000002"/>
    <x v="0"/>
    <s v="Low Risk"/>
    <s v="55+"/>
    <d v="1904-06-19T00:00:00"/>
    <x v="2"/>
    <x v="1"/>
    <s v="Low Value"/>
    <x v="0"/>
    <s v="Check Data"/>
  </r>
  <r>
    <s v="CUST_8982"/>
    <n v="62"/>
    <s v="Female"/>
    <x v="7"/>
    <n v="123.46"/>
    <n v="8"/>
    <n v="91"/>
    <n v="0"/>
    <s v="Fashion"/>
    <n v="48.1"/>
    <d v="2024-01-04T00:00:00"/>
    <n v="61"/>
    <n v="0.4"/>
    <n v="123.46"/>
    <n v="48.1"/>
    <n v="3"/>
    <n v="987.68"/>
    <x v="0"/>
    <s v="Medium Risk"/>
    <s v="55+"/>
    <d v="1902-08-23T00:00:00"/>
    <x v="0"/>
    <x v="1"/>
    <s v="Low Value"/>
    <x v="0"/>
    <s v="Check Data"/>
  </r>
  <r>
    <s v="CUST_5107"/>
    <n v="62"/>
    <s v="Male"/>
    <x v="3"/>
    <n v="85.48"/>
    <n v="7"/>
    <n v="160"/>
    <n v="0"/>
    <s v="Home"/>
    <n v="69.5"/>
    <d v="2020-10-26T00:00:00"/>
    <n v="95"/>
    <n v="0.18"/>
    <n v="85.48"/>
    <n v="69.5"/>
    <n v="3"/>
    <n v="598.36"/>
    <x v="0"/>
    <s v="Low Risk"/>
    <s v="55+"/>
    <d v="1905-10-31T00:00:00"/>
    <x v="2"/>
    <x v="1"/>
    <s v="Low Value"/>
    <x v="0"/>
    <s v="Check Data"/>
  </r>
  <r>
    <s v="CUST_2341"/>
    <n v="66"/>
    <s v="Female"/>
    <x v="7"/>
    <n v="69.95"/>
    <n v="16"/>
    <n v="105"/>
    <n v="0"/>
    <s v="Beauty"/>
    <n v="46.1"/>
    <d v="2021-05-25T00:00:00"/>
    <n v="68"/>
    <n v="0.23"/>
    <n v="69.95"/>
    <n v="46.1"/>
    <n v="1"/>
    <n v="1119.2"/>
    <x v="0"/>
    <s v="Medium Risk"/>
    <s v="55+"/>
    <d v="1905-04-03T00:00:00"/>
    <x v="0"/>
    <x v="1"/>
    <s v="Low Value"/>
    <x v="0"/>
    <s v="Check Data"/>
  </r>
  <r>
    <s v="CUST_9407"/>
    <n v="44"/>
    <s v="Male"/>
    <x v="2"/>
    <n v="45.37"/>
    <n v="16"/>
    <n v="228"/>
    <n v="0"/>
    <s v="Sports"/>
    <n v="47.4"/>
    <d v="2023-06-02T00:00:00"/>
    <n v="57"/>
    <n v="0.18"/>
    <n v="45.37"/>
    <n v="47.4"/>
    <n v="1"/>
    <n v="725.92"/>
    <x v="0"/>
    <s v="Low Risk"/>
    <s v="35-44"/>
    <d v="1903-03-27T00:00:00"/>
    <x v="0"/>
    <x v="1"/>
    <s v="Low Value"/>
    <x v="0"/>
    <s v="Check Data"/>
  </r>
  <r>
    <s v="CUST_1338"/>
    <n v="56"/>
    <s v="Male"/>
    <x v="8"/>
    <n v="228.59"/>
    <n v="6"/>
    <n v="102"/>
    <n v="0"/>
    <s v="Electronics"/>
    <n v="82.2"/>
    <d v="2020-12-10T00:00:00"/>
    <n v="61"/>
    <n v="0.1"/>
    <n v="228.59"/>
    <n v="82.2"/>
    <n v="1"/>
    <n v="1371.54"/>
    <x v="0"/>
    <s v="Low Risk"/>
    <s v="55+"/>
    <d v="1905-09-16T00:00:00"/>
    <x v="0"/>
    <x v="1"/>
    <s v="Low Value"/>
    <x v="0"/>
    <s v="Check Data"/>
  </r>
  <r>
    <s v="CUST_6895"/>
    <n v="57"/>
    <s v="Male"/>
    <x v="0"/>
    <n v="75.77"/>
    <n v="10"/>
    <n v="131"/>
    <n v="0"/>
    <s v="Sports"/>
    <n v="77.099999999999994"/>
    <d v="2025-05-16T00:00:00"/>
    <n v="17"/>
    <n v="0.27"/>
    <n v="75.77"/>
    <n v="77.099999999999994"/>
    <n v="3"/>
    <n v="757.69999999999993"/>
    <x v="0"/>
    <s v="Medium Risk"/>
    <s v="55+"/>
    <d v="1901-04-12T00:00:00"/>
    <x v="1"/>
    <x v="1"/>
    <s v="Low Value"/>
    <x v="0"/>
    <s v="Check Data"/>
  </r>
  <r>
    <s v="CUST_3708"/>
    <n v="30"/>
    <s v="Male"/>
    <x v="0"/>
    <n v="68.510000000000005"/>
    <n v="9"/>
    <n v="256"/>
    <n v="0"/>
    <s v="Beauty"/>
    <n v="23.2"/>
    <d v="2020-08-26T00:00:00"/>
    <n v="29"/>
    <n v="0.11"/>
    <n v="68.510000000000005"/>
    <n v="23.2"/>
    <n v="3"/>
    <n v="616.59"/>
    <x v="0"/>
    <s v="Low Risk"/>
    <s v="25-34"/>
    <d v="1905-12-31T00:00:00"/>
    <x v="1"/>
    <x v="1"/>
    <s v="Low Value"/>
    <x v="0"/>
    <s v="Check Data"/>
  </r>
  <r>
    <s v="CUST_2750"/>
    <n v="40"/>
    <s v="Male"/>
    <x v="7"/>
    <n v="127.65"/>
    <n v="9"/>
    <n v="288"/>
    <n v="0"/>
    <s v="Electronics"/>
    <n v="62.6"/>
    <d v="2025-01-24T00:00:00"/>
    <n v="67"/>
    <n v="0.1"/>
    <n v="127.65"/>
    <n v="62.6"/>
    <n v="2"/>
    <n v="1148.8500000000001"/>
    <x v="0"/>
    <s v="Low Risk"/>
    <s v="35-44"/>
    <d v="1901-08-02T00:00:00"/>
    <x v="0"/>
    <x v="1"/>
    <s v="Low Value"/>
    <x v="0"/>
    <s v="Check Data"/>
  </r>
  <r>
    <s v="CUST_6604"/>
    <n v="76"/>
    <s v="Male"/>
    <x v="8"/>
    <n v="108.52"/>
    <n v="5"/>
    <n v="100"/>
    <n v="0"/>
    <s v="Sports"/>
    <n v="68"/>
    <d v="2025-04-29T00:00:00"/>
    <n v="59"/>
    <n v="0.36"/>
    <n v="108.52"/>
    <n v="68"/>
    <n v="1"/>
    <n v="542.6"/>
    <x v="0"/>
    <s v="Medium Risk"/>
    <s v="55+"/>
    <d v="1901-04-29T00:00:00"/>
    <x v="0"/>
    <x v="1"/>
    <s v="Low Value"/>
    <x v="0"/>
    <s v="Check Data"/>
  </r>
  <r>
    <s v="CUST_3421"/>
    <n v="33"/>
    <s v="Female"/>
    <x v="4"/>
    <n v="151.25"/>
    <n v="14"/>
    <n v="300"/>
    <n v="0"/>
    <s v="Beauty"/>
    <n v="40.5"/>
    <d v="2021-06-08T00:00:00"/>
    <n v="88"/>
    <n v="0.43"/>
    <n v="151.25"/>
    <n v="40.5"/>
    <n v="1"/>
    <n v="2117.5"/>
    <x v="0"/>
    <s v="Medium Risk"/>
    <s v="25-34"/>
    <d v="1905-03-20T00:00:00"/>
    <x v="2"/>
    <x v="1"/>
    <s v="High Value"/>
    <x v="1"/>
    <s v="Check Data"/>
  </r>
  <r>
    <s v="CUST_8119"/>
    <n v="47"/>
    <s v="Female"/>
    <x v="9"/>
    <n v="117.71"/>
    <n v="8"/>
    <n v="20"/>
    <n v="0"/>
    <s v="Sports"/>
    <n v="6.8"/>
    <d v="2020-10-18T00:00:00"/>
    <n v="3"/>
    <n v="0.14000000000000001"/>
    <n v="117.71"/>
    <n v="6.8"/>
    <n v="2"/>
    <n v="941.68"/>
    <x v="2"/>
    <s v="Low Risk"/>
    <s v="45-54"/>
    <d v="1905-11-08T00:00:00"/>
    <x v="1"/>
    <x v="1"/>
    <s v="Low Value"/>
    <x v="0"/>
    <s v="Check Data"/>
  </r>
  <r>
    <s v="CUST_9901"/>
    <n v="78"/>
    <s v="Male"/>
    <x v="3"/>
    <n v="85.4"/>
    <n v="6"/>
    <n v="248"/>
    <n v="0"/>
    <s v="Home"/>
    <n v="37.1"/>
    <d v="2022-04-15T00:00:00"/>
    <n v="27"/>
    <n v="0.14000000000000001"/>
    <n v="85.4"/>
    <n v="37.1"/>
    <n v="3"/>
    <n v="512.40000000000009"/>
    <x v="0"/>
    <s v="Low Risk"/>
    <s v="55+"/>
    <d v="1904-05-13T00:00:00"/>
    <x v="1"/>
    <x v="1"/>
    <s v="Low Value"/>
    <x v="0"/>
    <s v="Check Data"/>
  </r>
  <r>
    <s v="CUST_6319"/>
    <n v="21"/>
    <s v="Male"/>
    <x v="5"/>
    <n v="82.89"/>
    <n v="10"/>
    <n v="191"/>
    <n v="0"/>
    <s v="Sports"/>
    <n v="35.799999999999997"/>
    <d v="2025-05-04T00:00:00"/>
    <n v="1"/>
    <n v="0.2"/>
    <n v="82.89"/>
    <n v="35.799999999999997"/>
    <n v="1"/>
    <n v="828.9"/>
    <x v="0"/>
    <s v="Medium Risk"/>
    <s v="Under 25"/>
    <d v="1901-04-24T00:00:00"/>
    <x v="1"/>
    <x v="1"/>
    <s v="Low Value"/>
    <x v="0"/>
    <s v="Check Data"/>
  </r>
  <r>
    <s v="CUST_7609"/>
    <n v="57"/>
    <s v="Female"/>
    <x v="0"/>
    <n v="234.77"/>
    <n v="7"/>
    <n v="72"/>
    <n v="0"/>
    <s v="Beauty"/>
    <n v="69.099999999999994"/>
    <d v="2020-10-05T00:00:00"/>
    <n v="79"/>
    <n v="0.32"/>
    <n v="234.77"/>
    <n v="69.099999999999994"/>
    <n v="1"/>
    <n v="1643.39"/>
    <x v="1"/>
    <s v="Medium Risk"/>
    <s v="55+"/>
    <d v="1905-11-21T00:00:00"/>
    <x v="2"/>
    <x v="1"/>
    <s v="High Value"/>
    <x v="1"/>
    <s v="Check Data"/>
  </r>
  <r>
    <s v="CUST_6387"/>
    <n v="33"/>
    <s v="Male"/>
    <x v="7"/>
    <n v="49.53"/>
    <n v="13"/>
    <n v="312"/>
    <n v="0"/>
    <s v="Fashion"/>
    <n v="81"/>
    <d v="2022-01-20T00:00:00"/>
    <n v="78"/>
    <n v="0.18"/>
    <n v="49.53"/>
    <n v="81"/>
    <n v="2"/>
    <n v="643.89"/>
    <x v="0"/>
    <s v="Low Risk"/>
    <s v="25-34"/>
    <d v="1904-08-06T00:00:00"/>
    <x v="2"/>
    <x v="1"/>
    <s v="Low Value"/>
    <x v="0"/>
    <s v="Check Data"/>
  </r>
  <r>
    <s v="CUST_4993"/>
    <n v="48"/>
    <s v="Male"/>
    <x v="9"/>
    <n v="185.46"/>
    <n v="11"/>
    <n v="167"/>
    <n v="0"/>
    <s v="Beauty"/>
    <n v="39.6"/>
    <d v="2022-02-12T00:00:00"/>
    <n v="4"/>
    <n v="0.48"/>
    <n v="185.46"/>
    <n v="39.6"/>
    <n v="1"/>
    <n v="2040.0600000000002"/>
    <x v="0"/>
    <s v="Medium Risk"/>
    <s v="45-54"/>
    <d v="1904-07-14T00:00:00"/>
    <x v="1"/>
    <x v="1"/>
    <s v="High Value"/>
    <x v="1"/>
    <s v="Check Data"/>
  </r>
  <r>
    <s v="CUST_9680"/>
    <n v="70"/>
    <s v="Female"/>
    <x v="2"/>
    <m/>
    <n v="10"/>
    <n v="61"/>
    <n v="0"/>
    <s v="Sports"/>
    <n v="64.599999999999994"/>
    <d v="2024-03-22T00:00:00"/>
    <n v="4"/>
    <n v="0.35"/>
    <n v="250"/>
    <n v="64.599999999999994"/>
    <n v="3"/>
    <n v="2500"/>
    <x v="1"/>
    <s v="Medium Risk"/>
    <s v="55+"/>
    <d v="1902-06-06T00:00:00"/>
    <x v="1"/>
    <x v="1"/>
    <s v="High Value"/>
    <x v="1"/>
    <s v="Check Data"/>
  </r>
  <r>
    <s v="CUST_9044"/>
    <n v="59"/>
    <s v="Female"/>
    <x v="5"/>
    <n v="63.47"/>
    <n v="11"/>
    <n v="170"/>
    <n v="0"/>
    <s v="Home"/>
    <n v="64.3"/>
    <d v="2022-02-09T00:00:00"/>
    <n v="89"/>
    <n v="0.32"/>
    <n v="63.47"/>
    <n v="64.3"/>
    <n v="2"/>
    <n v="698.17"/>
    <x v="0"/>
    <s v="Medium Risk"/>
    <s v="55+"/>
    <d v="1904-07-17T00:00:00"/>
    <x v="2"/>
    <x v="1"/>
    <s v="Low Value"/>
    <x v="0"/>
    <s v="Check Data"/>
  </r>
  <r>
    <s v="CUST_9238"/>
    <n v="42"/>
    <s v="Female"/>
    <x v="7"/>
    <n v="49.74"/>
    <n v="6"/>
    <n v="120"/>
    <n v="0"/>
    <s v="Fashion"/>
    <n v="64.8"/>
    <d v="2023-07-06T00:00:00"/>
    <n v="75"/>
    <n v="0.2"/>
    <n v="49.74"/>
    <n v="64.8"/>
    <n v="1"/>
    <n v="298.44"/>
    <x v="0"/>
    <s v="Medium Risk"/>
    <s v="35-44"/>
    <d v="1903-02-21T00:00:00"/>
    <x v="2"/>
    <x v="1"/>
    <s v="Low Value"/>
    <x v="0"/>
    <s v="Check Data"/>
  </r>
  <r>
    <s v="CUST_5873"/>
    <n v="61"/>
    <s v="Female"/>
    <x v="3"/>
    <n v="109.85"/>
    <n v="13"/>
    <n v="215"/>
    <n v="0"/>
    <s v="Beauty"/>
    <n v="55.4"/>
    <d v="2021-04-25T00:00:00"/>
    <n v="33"/>
    <n v="0.27"/>
    <n v="109.85"/>
    <n v="55.4"/>
    <n v="3"/>
    <n v="1428.05"/>
    <x v="0"/>
    <s v="Medium Risk"/>
    <s v="55+"/>
    <d v="1905-05-03T00:00:00"/>
    <x v="1"/>
    <x v="1"/>
    <s v="Low Value"/>
    <x v="0"/>
    <s v="Check Data"/>
  </r>
  <r>
    <s v="CUST_5806"/>
    <n v="29"/>
    <s v="Male"/>
    <x v="6"/>
    <n v="67.239999999999995"/>
    <n v="9"/>
    <n v="173"/>
    <n v="0"/>
    <s v="Fashion"/>
    <n v="62.9"/>
    <d v="2022-08-06T00:00:00"/>
    <n v="11"/>
    <n v="0.48"/>
    <n v="67.239999999999995"/>
    <n v="62.9"/>
    <n v="2"/>
    <n v="605.16"/>
    <x v="0"/>
    <s v="Medium Risk"/>
    <s v="25-34"/>
    <d v="1904-01-21T00:00:00"/>
    <x v="1"/>
    <x v="1"/>
    <s v="Low Value"/>
    <x v="0"/>
    <s v="Check Data"/>
  </r>
  <r>
    <s v="CUST_9592"/>
    <n v="43"/>
    <s v="Female"/>
    <x v="0"/>
    <m/>
    <n v="14"/>
    <n v="23"/>
    <n v="0"/>
    <s v="Home"/>
    <n v="86.8"/>
    <d v="2022-01-15T00:00:00"/>
    <n v="76"/>
    <n v="0.19"/>
    <n v="250"/>
    <n v="86.8"/>
    <n v="1"/>
    <n v="3500"/>
    <x v="2"/>
    <s v="Low Risk"/>
    <s v="35-44"/>
    <d v="1904-08-11T00:00:00"/>
    <x v="2"/>
    <x v="1"/>
    <s v="High Value"/>
    <x v="1"/>
    <s v="Check Data"/>
  </r>
  <r>
    <s v="CUST_6913"/>
    <n v="54"/>
    <s v="Male"/>
    <x v="2"/>
    <n v="39.590000000000003"/>
    <n v="9"/>
    <n v="137"/>
    <n v="0"/>
    <s v="Electronics"/>
    <n v="92.2"/>
    <d v="2023-07-20T00:00:00"/>
    <n v="79"/>
    <n v="0.53"/>
    <n v="39.590000000000003"/>
    <n v="92.2"/>
    <n v="1"/>
    <n v="356.31000000000006"/>
    <x v="0"/>
    <s v="High Risk"/>
    <s v="45-54"/>
    <d v="1903-02-07T00:00:00"/>
    <x v="2"/>
    <x v="1"/>
    <s v="Low Value"/>
    <x v="2"/>
    <s v="Check Data"/>
  </r>
  <r>
    <s v="CUST_8124"/>
    <n v="65"/>
    <s v="Male"/>
    <x v="3"/>
    <n v="47.78"/>
    <n v="15"/>
    <n v="98"/>
    <n v="0"/>
    <s v="Fashion"/>
    <n v="9.1999999999999993"/>
    <d v="2022-01-07T00:00:00"/>
    <n v="57"/>
    <n v="0.27"/>
    <n v="47.78"/>
    <n v="9.1999999999999993"/>
    <n v="2"/>
    <n v="716.7"/>
    <x v="0"/>
    <s v="Medium Risk"/>
    <s v="55+"/>
    <d v="1904-08-19T00:00:00"/>
    <x v="0"/>
    <x v="1"/>
    <s v="Low Value"/>
    <x v="0"/>
    <s v="Check Data"/>
  </r>
  <r>
    <s v="CUST_4157"/>
    <n v="50"/>
    <s v="Male"/>
    <x v="1"/>
    <n v="61.27"/>
    <n v="13"/>
    <n v="323"/>
    <n v="0"/>
    <s v="Beauty"/>
    <n v="1.2"/>
    <d v="2023-03-20T00:00:00"/>
    <n v="26"/>
    <n v="0.31"/>
    <n v="61.27"/>
    <n v="1.2"/>
    <n v="2"/>
    <n v="796.51"/>
    <x v="0"/>
    <s v="Medium Risk"/>
    <s v="45-54"/>
    <d v="1903-06-09T00:00:00"/>
    <x v="1"/>
    <x v="1"/>
    <s v="Low Value"/>
    <x v="0"/>
    <s v="Check Data"/>
  </r>
  <r>
    <s v="CUST_1390"/>
    <n v="45"/>
    <s v="Female"/>
    <x v="2"/>
    <n v="41.11"/>
    <n v="10"/>
    <n v="56"/>
    <n v="0"/>
    <s v="Home"/>
    <m/>
    <d v="2024-01-05T00:00:00"/>
    <n v="88"/>
    <n v="0.24"/>
    <n v="41.11"/>
    <n v="250"/>
    <n v="2"/>
    <n v="411.1"/>
    <x v="1"/>
    <s v="Medium Risk"/>
    <s v="45-54"/>
    <d v="1902-08-22T00:00:00"/>
    <x v="2"/>
    <x v="1"/>
    <s v="Low Value"/>
    <x v="0"/>
    <s v="Check Data"/>
  </r>
  <r>
    <s v="CUST_5430"/>
    <n v="26"/>
    <s v="Male"/>
    <x v="5"/>
    <n v="185.57"/>
    <n v="7"/>
    <n v="246"/>
    <n v="0"/>
    <s v="Beauty"/>
    <n v="41.3"/>
    <d v="2021-07-01T00:00:00"/>
    <n v="26"/>
    <n v="0.14000000000000001"/>
    <n v="185.57"/>
    <n v="41.3"/>
    <n v="1"/>
    <n v="1298.99"/>
    <x v="0"/>
    <s v="Low Risk"/>
    <s v="25-34"/>
    <d v="1905-02-25T00:00:00"/>
    <x v="1"/>
    <x v="1"/>
    <s v="Low Value"/>
    <x v="0"/>
    <s v="Check Data"/>
  </r>
  <r>
    <s v="CUST_9820"/>
    <n v="29"/>
    <s v="Other"/>
    <x v="1"/>
    <n v="84.28"/>
    <n v="8"/>
    <n v="171"/>
    <n v="0"/>
    <s v="Home"/>
    <n v="45.1"/>
    <d v="2021-02-28T00:00:00"/>
    <n v="54"/>
    <n v="0.04"/>
    <n v="84.28"/>
    <n v="45.1"/>
    <n v="1"/>
    <n v="674.24"/>
    <x v="0"/>
    <s v="Low Risk"/>
    <s v="25-34"/>
    <d v="1905-06-28T00:00:00"/>
    <x v="0"/>
    <x v="1"/>
    <s v="Low Value"/>
    <x v="0"/>
    <s v="Check Data"/>
  </r>
  <r>
    <s v="CUST_8686"/>
    <n v="22"/>
    <s v="Female"/>
    <x v="2"/>
    <n v="66.91"/>
    <n v="9"/>
    <n v="200"/>
    <n v="0"/>
    <s v="Beauty"/>
    <n v="45.9"/>
    <d v="2021-06-19T00:00:00"/>
    <n v="27"/>
    <n v="0.15"/>
    <n v="66.91"/>
    <n v="45.9"/>
    <n v="1"/>
    <n v="602.18999999999994"/>
    <x v="0"/>
    <s v="Low Risk"/>
    <s v="Under 25"/>
    <d v="1905-03-09T00:00:00"/>
    <x v="1"/>
    <x v="1"/>
    <s v="Low Value"/>
    <x v="0"/>
    <s v="Check Data"/>
  </r>
  <r>
    <s v="CUST_5232"/>
    <n v="71"/>
    <s v="Female"/>
    <x v="7"/>
    <n v="45.93"/>
    <n v="5"/>
    <n v="330"/>
    <n v="0"/>
    <s v="Home"/>
    <n v="89.5"/>
    <d v="2023-12-07T00:00:00"/>
    <n v="91"/>
    <n v="0.4"/>
    <n v="45.93"/>
    <n v="89.5"/>
    <n v="3"/>
    <n v="229.65"/>
    <x v="0"/>
    <s v="Medium Risk"/>
    <s v="55+"/>
    <d v="1902-09-20T00:00:00"/>
    <x v="2"/>
    <x v="1"/>
    <s v="Low Value"/>
    <x v="0"/>
    <s v="Check Data"/>
  </r>
  <r>
    <s v="CUST_9007"/>
    <n v="69"/>
    <s v="Female"/>
    <x v="6"/>
    <n v="208.98"/>
    <n v="10"/>
    <n v="106"/>
    <n v="0"/>
    <s v="Sports"/>
    <n v="63.7"/>
    <d v="2024-06-29T00:00:00"/>
    <n v="54"/>
    <n v="0.8"/>
    <n v="208.98"/>
    <n v="63.7"/>
    <n v="2"/>
    <n v="2089.7999999999997"/>
    <x v="0"/>
    <s v="High Risk"/>
    <s v="55+"/>
    <d v="1902-02-27T00:00:00"/>
    <x v="0"/>
    <x v="1"/>
    <s v="High Value"/>
    <x v="3"/>
    <s v="Check Data"/>
  </r>
  <r>
    <s v="CUST_2521"/>
    <n v="71"/>
    <s v="Female"/>
    <x v="9"/>
    <n v="79.790000000000006"/>
    <n v="7"/>
    <n v="47"/>
    <n v="0"/>
    <s v="Beauty"/>
    <n v="44.2"/>
    <d v="2021-10-24T00:00:00"/>
    <n v="2"/>
    <n v="0.14000000000000001"/>
    <n v="79.790000000000006"/>
    <n v="44.2"/>
    <n v="1"/>
    <n v="558.53000000000009"/>
    <x v="1"/>
    <s v="Low Risk"/>
    <s v="55+"/>
    <d v="1904-11-02T00:00:00"/>
    <x v="1"/>
    <x v="1"/>
    <s v="Low Value"/>
    <x v="0"/>
    <s v="Check Data"/>
  </r>
  <r>
    <s v="CUST_2500"/>
    <n v="45"/>
    <s v="Female"/>
    <x v="6"/>
    <m/>
    <n v="8"/>
    <n v="332"/>
    <n v="0"/>
    <s v="Home"/>
    <n v="45.5"/>
    <d v="2022-04-16T00:00:00"/>
    <n v="87"/>
    <n v="0.41"/>
    <n v="250"/>
    <n v="45.5"/>
    <n v="1"/>
    <n v="2000"/>
    <x v="0"/>
    <s v="Medium Risk"/>
    <s v="45-54"/>
    <d v="1904-05-12T00:00:00"/>
    <x v="2"/>
    <x v="1"/>
    <s v="High Value"/>
    <x v="1"/>
    <s v="Check Data"/>
  </r>
  <r>
    <s v="CUST_7737"/>
    <n v="73"/>
    <s v="Male"/>
    <x v="6"/>
    <n v="41.69"/>
    <n v="7"/>
    <n v="285"/>
    <n v="0"/>
    <s v="Electronics"/>
    <n v="84.5"/>
    <d v="2021-08-05T00:00:00"/>
    <n v="9"/>
    <n v="0.03"/>
    <n v="41.69"/>
    <n v="84.5"/>
    <n v="1"/>
    <n v="291.83"/>
    <x v="0"/>
    <s v="Low Risk"/>
    <s v="55+"/>
    <d v="1905-01-21T00:00:00"/>
    <x v="1"/>
    <x v="1"/>
    <s v="Low Value"/>
    <x v="0"/>
    <s v="Check Data"/>
  </r>
  <r>
    <s v="CUST_4294"/>
    <n v="52"/>
    <s v="Female"/>
    <x v="7"/>
    <n v="48.95"/>
    <n v="5"/>
    <n v="45"/>
    <n v="0"/>
    <s v="Home"/>
    <n v="21.7"/>
    <d v="2020-07-17T00:00:00"/>
    <n v="72"/>
    <n v="0.19"/>
    <n v="48.95"/>
    <n v="21.7"/>
    <n v="2"/>
    <n v="244.75"/>
    <x v="1"/>
    <s v="Low Risk"/>
    <s v="45-54"/>
    <d v="1906-02-09T00:00:00"/>
    <x v="2"/>
    <x v="1"/>
    <s v="Low Value"/>
    <x v="0"/>
    <s v="Check Data"/>
  </r>
  <r>
    <s v="CUST_6085"/>
    <n v="22"/>
    <s v="Female"/>
    <x v="8"/>
    <n v="99.31"/>
    <n v="10"/>
    <n v="119"/>
    <n v="0"/>
    <s v="Electronics"/>
    <n v="1.5"/>
    <d v="2021-07-31T00:00:00"/>
    <n v="64"/>
    <n v="0.38"/>
    <n v="99.31"/>
    <n v="1.5"/>
    <n v="2"/>
    <n v="993.1"/>
    <x v="0"/>
    <s v="Medium Risk"/>
    <s v="Under 25"/>
    <d v="1905-01-26T00:00:00"/>
    <x v="0"/>
    <x v="1"/>
    <s v="Low Value"/>
    <x v="0"/>
    <s v="Check Data"/>
  </r>
  <r>
    <s v="CUST_3419"/>
    <n v="51"/>
    <s v="Other"/>
    <x v="2"/>
    <n v="49.05"/>
    <n v="13"/>
    <n v="59"/>
    <n v="0"/>
    <s v="Fashion"/>
    <n v="47.8"/>
    <d v="2020-12-09T00:00:00"/>
    <n v="65"/>
    <n v="0.36"/>
    <n v="49.05"/>
    <n v="47.8"/>
    <n v="1"/>
    <n v="637.65"/>
    <x v="1"/>
    <s v="Medium Risk"/>
    <s v="45-54"/>
    <d v="1905-09-17T00:00:00"/>
    <x v="0"/>
    <x v="1"/>
    <s v="Low Value"/>
    <x v="0"/>
    <s v="Check Data"/>
  </r>
  <r>
    <s v="CUST_4042"/>
    <n v="63"/>
    <s v="Female"/>
    <x v="9"/>
    <n v="45.97"/>
    <n v="18"/>
    <n v="146"/>
    <n v="0"/>
    <s v="Home"/>
    <n v="96"/>
    <d v="2023-10-10T00:00:00"/>
    <n v="21"/>
    <n v="0.25"/>
    <n v="45.97"/>
    <n v="96"/>
    <n v="1"/>
    <n v="827.46"/>
    <x v="0"/>
    <s v="Medium Risk"/>
    <s v="55+"/>
    <d v="1902-11-17T00:00:00"/>
    <x v="1"/>
    <x v="1"/>
    <s v="Low Value"/>
    <x v="0"/>
    <s v="Check Data"/>
  </r>
  <r>
    <s v="CUST_5497"/>
    <n v="51"/>
    <s v="Female"/>
    <x v="4"/>
    <m/>
    <n v="13"/>
    <n v="103"/>
    <n v="0"/>
    <s v="Fashion"/>
    <n v="81.400000000000006"/>
    <d v="2020-08-08T00:00:00"/>
    <n v="26"/>
    <n v="0.25"/>
    <n v="250"/>
    <n v="81.400000000000006"/>
    <n v="1"/>
    <n v="3250"/>
    <x v="0"/>
    <s v="Medium Risk"/>
    <s v="45-54"/>
    <d v="1906-01-18T00:00:00"/>
    <x v="1"/>
    <x v="1"/>
    <s v="High Value"/>
    <x v="1"/>
    <s v="Check Data"/>
  </r>
  <r>
    <s v="CUST_2466"/>
    <n v="30"/>
    <s v="Female"/>
    <x v="7"/>
    <n v="168.37"/>
    <n v="11"/>
    <n v="67"/>
    <n v="0"/>
    <s v="Fashion"/>
    <n v="40.799999999999997"/>
    <d v="2025-05-15T00:00:00"/>
    <n v="15"/>
    <n v="0.1"/>
    <n v="168.37"/>
    <n v="40.799999999999997"/>
    <n v="2"/>
    <n v="1852.0700000000002"/>
    <x v="1"/>
    <s v="Low Risk"/>
    <s v="25-34"/>
    <d v="1901-04-13T00:00:00"/>
    <x v="1"/>
    <x v="1"/>
    <s v="High Value"/>
    <x v="1"/>
    <s v="Check Data"/>
  </r>
  <r>
    <s v="CUST_4561"/>
    <n v="56"/>
    <s v="Female"/>
    <x v="8"/>
    <n v="69.06"/>
    <n v="5"/>
    <n v="161"/>
    <n v="0"/>
    <s v="Sports"/>
    <n v="17.5"/>
    <d v="2022-08-28T00:00:00"/>
    <n v="43"/>
    <n v="0.19"/>
    <n v="69.06"/>
    <n v="17.5"/>
    <n v="3"/>
    <n v="345.3"/>
    <x v="0"/>
    <s v="Low Risk"/>
    <s v="55+"/>
    <d v="1903-12-30T00:00:00"/>
    <x v="0"/>
    <x v="1"/>
    <s v="Low Value"/>
    <x v="0"/>
    <s v="Check Data"/>
  </r>
  <r>
    <s v="CUST_1614"/>
    <n v="59"/>
    <s v="Female"/>
    <x v="7"/>
    <n v="23.39"/>
    <n v="15"/>
    <n v="214"/>
    <n v="0"/>
    <s v="Home"/>
    <n v="57"/>
    <d v="2023-07-21T00:00:00"/>
    <n v="89"/>
    <n v="0.15"/>
    <n v="23.39"/>
    <n v="57"/>
    <n v="2"/>
    <n v="350.85"/>
    <x v="0"/>
    <s v="Low Risk"/>
    <s v="55+"/>
    <d v="1903-02-06T00:00:00"/>
    <x v="2"/>
    <x v="1"/>
    <s v="Low Value"/>
    <x v="0"/>
    <s v="Check Data"/>
  </r>
  <r>
    <s v="CUST_6392"/>
    <n v="62"/>
    <s v="Male"/>
    <x v="8"/>
    <n v="23.89"/>
    <n v="9"/>
    <n v="117"/>
    <n v="0"/>
    <s v="Sports"/>
    <n v="88"/>
    <d v="2025-04-11T00:00:00"/>
    <n v="39"/>
    <n v="0.68"/>
    <n v="23.89"/>
    <n v="88"/>
    <n v="1"/>
    <n v="215.01"/>
    <x v="0"/>
    <s v="High Risk"/>
    <s v="55+"/>
    <d v="1901-05-17T00:00:00"/>
    <x v="1"/>
    <x v="1"/>
    <s v="Low Value"/>
    <x v="2"/>
    <s v="Check Data"/>
  </r>
  <r>
    <s v="CUST_8693"/>
    <n v="65"/>
    <s v="Female"/>
    <x v="6"/>
    <m/>
    <n v="17"/>
    <n v="236"/>
    <n v="0"/>
    <s v="Sports"/>
    <n v="71.7"/>
    <d v="2021-10-02T00:00:00"/>
    <n v="16"/>
    <n v="0.35"/>
    <n v="250"/>
    <n v="71.7"/>
    <n v="3"/>
    <n v="4250"/>
    <x v="0"/>
    <s v="Medium Risk"/>
    <s v="55+"/>
    <d v="1904-11-24T00:00:00"/>
    <x v="1"/>
    <x v="1"/>
    <s v="High Value"/>
    <x v="1"/>
    <s v="Check Data"/>
  </r>
  <r>
    <s v="CUST_4223"/>
    <n v="75"/>
    <s v="Other"/>
    <x v="0"/>
    <n v="130.63999999999999"/>
    <n v="8"/>
    <n v="217"/>
    <n v="0"/>
    <s v="Fashion"/>
    <m/>
    <d v="2023-05-02T00:00:00"/>
    <n v="35"/>
    <n v="0.31"/>
    <n v="130.63999999999999"/>
    <n v="250"/>
    <n v="1"/>
    <n v="1045.1199999999999"/>
    <x v="0"/>
    <s v="Medium Risk"/>
    <s v="55+"/>
    <d v="1903-04-27T00:00:00"/>
    <x v="1"/>
    <x v="1"/>
    <s v="Low Value"/>
    <x v="0"/>
    <s v="Check Data"/>
  </r>
  <r>
    <s v="CUST_8138"/>
    <n v="31"/>
    <s v="Female"/>
    <x v="0"/>
    <n v="64.75"/>
    <n v="6"/>
    <n v="123"/>
    <n v="0"/>
    <s v="Beauty"/>
    <n v="73.5"/>
    <d v="2023-07-18T00:00:00"/>
    <n v="23"/>
    <n v="0.13"/>
    <n v="64.75"/>
    <n v="73.5"/>
    <n v="1"/>
    <n v="388.5"/>
    <x v="0"/>
    <s v="Low Risk"/>
    <s v="25-34"/>
    <d v="1903-02-09T00:00:00"/>
    <x v="1"/>
    <x v="1"/>
    <s v="Low Value"/>
    <x v="0"/>
    <s v="Check Data"/>
  </r>
  <r>
    <s v="CUST_3667"/>
    <n v="28"/>
    <s v="Female"/>
    <x v="1"/>
    <m/>
    <n v="9"/>
    <n v="116"/>
    <n v="0"/>
    <s v="Fashion"/>
    <n v="96.5"/>
    <d v="2021-04-29T00:00:00"/>
    <n v="12"/>
    <n v="0.31"/>
    <n v="250"/>
    <n v="96.5"/>
    <n v="1"/>
    <n v="2250"/>
    <x v="0"/>
    <s v="Medium Risk"/>
    <s v="25-34"/>
    <d v="1905-04-29T00:00:00"/>
    <x v="1"/>
    <x v="1"/>
    <s v="High Value"/>
    <x v="1"/>
    <s v="Check Data"/>
  </r>
  <r>
    <s v="CUST_8980"/>
    <n v="59"/>
    <s v="Male"/>
    <x v="4"/>
    <n v="95.52"/>
    <n v="10"/>
    <n v="262"/>
    <n v="0"/>
    <s v="Fashion"/>
    <n v="55.3"/>
    <d v="2024-08-25T00:00:00"/>
    <n v="56"/>
    <n v="0.27"/>
    <n v="95.52"/>
    <n v="55.3"/>
    <n v="2"/>
    <n v="955.19999999999993"/>
    <x v="0"/>
    <s v="Medium Risk"/>
    <s v="55+"/>
    <d v="1902-01-01T00:00:00"/>
    <x v="0"/>
    <x v="1"/>
    <s v="Low Value"/>
    <x v="0"/>
    <s v="Check Data"/>
  </r>
  <r>
    <s v="CUST_1130"/>
    <n v="55"/>
    <s v="Female"/>
    <x v="9"/>
    <n v="53.6"/>
    <n v="9"/>
    <n v="337"/>
    <n v="1"/>
    <s v="Electronics"/>
    <n v="55.5"/>
    <d v="2024-05-30T00:00:00"/>
    <n v="52"/>
    <n v="0.33"/>
    <n v="53.6"/>
    <n v="55.5"/>
    <n v="1"/>
    <n v="482.40000000000003"/>
    <x v="0"/>
    <s v="Medium Risk"/>
    <s v="55+"/>
    <d v="1902-03-29T00:00:00"/>
    <x v="0"/>
    <x v="0"/>
    <s v="Low Value"/>
    <x v="0"/>
    <s v="Check Data"/>
  </r>
  <r>
    <s v="CUST_3983"/>
    <n v="21"/>
    <s v="Female"/>
    <x v="8"/>
    <n v="47.09"/>
    <n v="6"/>
    <n v="169"/>
    <n v="0"/>
    <s v="Beauty"/>
    <n v="47.9"/>
    <d v="2025-04-29T00:00:00"/>
    <n v="19"/>
    <n v="0.42"/>
    <n v="47.09"/>
    <n v="47.9"/>
    <n v="1"/>
    <n v="282.54000000000002"/>
    <x v="0"/>
    <s v="Medium Risk"/>
    <s v="Under 25"/>
    <d v="1901-04-29T00:00:00"/>
    <x v="1"/>
    <x v="1"/>
    <s v="Low Value"/>
    <x v="0"/>
    <s v="Check Data"/>
  </r>
  <r>
    <s v="CUST_5278"/>
    <n v="70"/>
    <s v="Female"/>
    <x v="2"/>
    <n v="199.42"/>
    <n v="14"/>
    <n v="195"/>
    <n v="0"/>
    <s v="Fashion"/>
    <n v="56.7"/>
    <d v="2023-06-27T00:00:00"/>
    <n v="98"/>
    <n v="0.21"/>
    <n v="199.42"/>
    <n v="56.7"/>
    <n v="1"/>
    <n v="2791.8799999999997"/>
    <x v="0"/>
    <s v="Medium Risk"/>
    <s v="55+"/>
    <d v="1903-03-02T00:00:00"/>
    <x v="2"/>
    <x v="1"/>
    <s v="High Value"/>
    <x v="1"/>
    <s v="Check Data"/>
  </r>
  <r>
    <s v="CUST_8126"/>
    <n v="50"/>
    <s v="Male"/>
    <x v="6"/>
    <n v="67.400000000000006"/>
    <n v="8"/>
    <n v="308"/>
    <n v="0"/>
    <s v="Beauty"/>
    <n v="63.5"/>
    <d v="2022-08-16T00:00:00"/>
    <n v="62"/>
    <n v="0.19"/>
    <n v="67.400000000000006"/>
    <n v="63.5"/>
    <n v="1"/>
    <n v="539.20000000000005"/>
    <x v="0"/>
    <s v="Low Risk"/>
    <s v="45-54"/>
    <d v="1904-01-11T00:00:00"/>
    <x v="0"/>
    <x v="1"/>
    <s v="Low Value"/>
    <x v="0"/>
    <s v="Check Data"/>
  </r>
  <r>
    <s v="CUST_9230"/>
    <n v="24"/>
    <s v="Female"/>
    <x v="5"/>
    <m/>
    <n v="6"/>
    <n v="149"/>
    <n v="0"/>
    <s v="Electronics"/>
    <n v="20.399999999999999"/>
    <d v="2024-02-14T00:00:00"/>
    <n v="8"/>
    <n v="0.16"/>
    <n v="250"/>
    <n v="20.399999999999999"/>
    <n v="1"/>
    <n v="1500"/>
    <x v="0"/>
    <s v="Low Risk"/>
    <s v="Under 25"/>
    <d v="1902-07-13T00:00:00"/>
    <x v="1"/>
    <x v="1"/>
    <s v="Low Value"/>
    <x v="0"/>
    <s v="Check Data"/>
  </r>
  <r>
    <s v="CUST_8694"/>
    <n v="73"/>
    <s v="Female"/>
    <x v="2"/>
    <n v="64.66"/>
    <n v="7"/>
    <n v="245"/>
    <n v="0"/>
    <s v="Beauty"/>
    <n v="56.8"/>
    <d v="2023-11-15T00:00:00"/>
    <n v="87"/>
    <n v="0.25"/>
    <n v="64.66"/>
    <n v="56.8"/>
    <n v="1"/>
    <n v="452.62"/>
    <x v="0"/>
    <s v="Medium Risk"/>
    <s v="55+"/>
    <d v="1902-10-12T00:00:00"/>
    <x v="2"/>
    <x v="1"/>
    <s v="Low Value"/>
    <x v="0"/>
    <s v="Check Data"/>
  </r>
  <r>
    <s v="CUST_7640"/>
    <n v="58"/>
    <s v="Male"/>
    <x v="2"/>
    <n v="39.909999999999997"/>
    <n v="7"/>
    <n v="281"/>
    <n v="0"/>
    <s v="Home"/>
    <n v="1.3"/>
    <d v="2023-03-11T00:00:00"/>
    <n v="11"/>
    <n v="0.21"/>
    <n v="39.909999999999997"/>
    <n v="1.3"/>
    <n v="1"/>
    <n v="279.37"/>
    <x v="0"/>
    <s v="Medium Risk"/>
    <s v="55+"/>
    <d v="1903-06-18T00:00:00"/>
    <x v="1"/>
    <x v="1"/>
    <s v="Low Value"/>
    <x v="0"/>
    <s v="Check Data"/>
  </r>
  <r>
    <s v="CUST_6468"/>
    <n v="25"/>
    <s v="Male"/>
    <x v="8"/>
    <n v="166.67"/>
    <n v="5"/>
    <n v="190"/>
    <n v="0"/>
    <s v="Electronics"/>
    <n v="93.8"/>
    <d v="2025-05-14T00:00:00"/>
    <n v="43"/>
    <n v="0.21"/>
    <n v="166.67"/>
    <n v="93.8"/>
    <n v="2"/>
    <n v="833.34999999999991"/>
    <x v="0"/>
    <s v="Medium Risk"/>
    <s v="25-34"/>
    <d v="1901-04-14T00:00:00"/>
    <x v="0"/>
    <x v="1"/>
    <s v="Low Value"/>
    <x v="0"/>
    <s v="Check Data"/>
  </r>
  <r>
    <s v="CUST_1920"/>
    <n v="54"/>
    <s v="Male"/>
    <x v="9"/>
    <n v="102.43"/>
    <n v="8"/>
    <n v="173"/>
    <n v="0"/>
    <s v="Beauty"/>
    <n v="3.8"/>
    <d v="2020-11-10T00:00:00"/>
    <n v="98"/>
    <n v="0.81"/>
    <n v="102.43"/>
    <n v="3.8"/>
    <n v="3"/>
    <n v="819.44"/>
    <x v="0"/>
    <s v="High Risk"/>
    <s v="45-54"/>
    <d v="1905-10-16T00:00:00"/>
    <x v="2"/>
    <x v="1"/>
    <s v="Low Value"/>
    <x v="2"/>
    <s v="Check Data"/>
  </r>
  <r>
    <s v="CUST_8564"/>
    <n v="68"/>
    <s v="Female"/>
    <x v="6"/>
    <n v="165.09"/>
    <n v="12"/>
    <n v="80"/>
    <n v="0"/>
    <s v="Sports"/>
    <n v="95.8"/>
    <d v="2021-05-19T00:00:00"/>
    <n v="69"/>
    <n v="0.33"/>
    <n v="165.09"/>
    <n v="95.8"/>
    <n v="1"/>
    <n v="1981.08"/>
    <x v="1"/>
    <s v="Medium Risk"/>
    <s v="55+"/>
    <d v="1905-04-09T00:00:00"/>
    <x v="0"/>
    <x v="1"/>
    <s v="High Value"/>
    <x v="1"/>
    <s v="Check Data"/>
  </r>
  <r>
    <s v="CUST_9684"/>
    <n v="27"/>
    <s v="Male"/>
    <x v="6"/>
    <n v="194.66"/>
    <n v="10"/>
    <n v="171"/>
    <n v="0"/>
    <s v="Beauty"/>
    <n v="96.9"/>
    <d v="2022-04-07T00:00:00"/>
    <n v="37"/>
    <n v="0.33"/>
    <n v="194.66"/>
    <n v="96.9"/>
    <n v="3"/>
    <n v="1946.6"/>
    <x v="0"/>
    <s v="Medium Risk"/>
    <s v="25-34"/>
    <d v="1904-05-21T00:00:00"/>
    <x v="1"/>
    <x v="1"/>
    <s v="High Value"/>
    <x v="1"/>
    <s v="Check Data"/>
  </r>
  <r>
    <s v="CUST_9502"/>
    <n v="60"/>
    <s v="Male"/>
    <x v="9"/>
    <m/>
    <n v="12"/>
    <n v="163"/>
    <n v="0"/>
    <s v="Electronics"/>
    <n v="52.7"/>
    <d v="2025-02-26T00:00:00"/>
    <n v="25"/>
    <n v="0.27"/>
    <n v="250"/>
    <n v="52.7"/>
    <n v="1"/>
    <n v="3000"/>
    <x v="0"/>
    <s v="Medium Risk"/>
    <s v="55+"/>
    <d v="1901-06-30T00:00:00"/>
    <x v="1"/>
    <x v="1"/>
    <s v="High Value"/>
    <x v="1"/>
    <s v="Check Data"/>
  </r>
  <r>
    <s v="CUST_9930"/>
    <n v="74"/>
    <s v="Female"/>
    <x v="0"/>
    <n v="161.21"/>
    <n v="6"/>
    <n v="296"/>
    <n v="0"/>
    <s v="Sports"/>
    <n v="33.200000000000003"/>
    <d v="2020-08-12T00:00:00"/>
    <n v="88"/>
    <n v="0.11"/>
    <n v="161.21"/>
    <n v="33.200000000000003"/>
    <n v="1"/>
    <n v="967.26"/>
    <x v="0"/>
    <s v="Low Risk"/>
    <s v="55+"/>
    <d v="1906-01-14T00:00:00"/>
    <x v="2"/>
    <x v="1"/>
    <s v="Low Value"/>
    <x v="0"/>
    <s v="Check Data"/>
  </r>
  <r>
    <s v="CUST_4241"/>
    <n v="32"/>
    <s v="Male"/>
    <x v="3"/>
    <n v="87.72"/>
    <n v="5"/>
    <n v="110"/>
    <n v="0"/>
    <s v="Beauty"/>
    <n v="18.5"/>
    <d v="2025-02-28T00:00:00"/>
    <n v="24"/>
    <n v="0.06"/>
    <n v="87.72"/>
    <n v="18.5"/>
    <n v="1"/>
    <n v="438.6"/>
    <x v="0"/>
    <s v="Low Risk"/>
    <s v="25-34"/>
    <d v="1901-06-28T00:00:00"/>
    <x v="1"/>
    <x v="1"/>
    <s v="Low Value"/>
    <x v="0"/>
    <s v="Check Data"/>
  </r>
  <r>
    <s v="CUST_1545"/>
    <n v="55"/>
    <s v="Male"/>
    <x v="1"/>
    <n v="68.56"/>
    <n v="6"/>
    <n v="206"/>
    <n v="0"/>
    <s v="Beauty"/>
    <n v="16.2"/>
    <d v="2021-05-08T00:00:00"/>
    <n v="34"/>
    <n v="0.32"/>
    <n v="68.56"/>
    <n v="16.2"/>
    <n v="1"/>
    <n v="411.36"/>
    <x v="0"/>
    <s v="Medium Risk"/>
    <s v="55+"/>
    <d v="1905-04-20T00:00:00"/>
    <x v="1"/>
    <x v="1"/>
    <s v="Low Value"/>
    <x v="0"/>
    <s v="Check Data"/>
  </r>
  <r>
    <s v="CUST_5346"/>
    <n v="32"/>
    <s v="Female"/>
    <x v="7"/>
    <n v="142.87"/>
    <n v="9"/>
    <n v="337"/>
    <n v="0"/>
    <s v="Electronics"/>
    <n v="23.8"/>
    <d v="2023-06-13T00:00:00"/>
    <n v="82"/>
    <n v="0.15"/>
    <n v="142.87"/>
    <n v="23.8"/>
    <n v="1"/>
    <n v="1285.83"/>
    <x v="0"/>
    <s v="Low Risk"/>
    <s v="25-34"/>
    <d v="1903-03-16T00:00:00"/>
    <x v="2"/>
    <x v="1"/>
    <s v="Low Value"/>
    <x v="0"/>
    <s v="Check Data"/>
  </r>
  <r>
    <s v="CUST_4810"/>
    <n v="22"/>
    <s v="Female"/>
    <x v="1"/>
    <m/>
    <n v="10"/>
    <n v="69"/>
    <n v="0"/>
    <s v="Sports"/>
    <n v="47.6"/>
    <d v="2021-11-07T00:00:00"/>
    <n v="12"/>
    <n v="0.2"/>
    <n v="250"/>
    <n v="47.6"/>
    <n v="1"/>
    <n v="2500"/>
    <x v="1"/>
    <s v="Medium Risk"/>
    <s v="Under 25"/>
    <d v="1904-10-19T00:00:00"/>
    <x v="1"/>
    <x v="1"/>
    <s v="High Value"/>
    <x v="1"/>
    <s v="Check Data"/>
  </r>
  <r>
    <s v="CUST_8206"/>
    <n v="46"/>
    <s v="Female"/>
    <x v="0"/>
    <n v="107.54"/>
    <n v="10"/>
    <n v="97"/>
    <n v="0"/>
    <s v="Sports"/>
    <n v="74.3"/>
    <d v="2020-07-26T00:00:00"/>
    <n v="42"/>
    <n v="0.46"/>
    <n v="107.54"/>
    <n v="74.3"/>
    <n v="4"/>
    <n v="1075.4000000000001"/>
    <x v="0"/>
    <s v="Medium Risk"/>
    <s v="45-54"/>
    <d v="1906-01-31T00:00:00"/>
    <x v="0"/>
    <x v="1"/>
    <s v="Low Value"/>
    <x v="0"/>
    <s v="Check Data"/>
  </r>
  <r>
    <s v="CUST_3032"/>
    <n v="36"/>
    <s v="Male"/>
    <x v="8"/>
    <n v="34.590000000000003"/>
    <n v="10"/>
    <n v="4"/>
    <n v="1"/>
    <s v="Beauty"/>
    <n v="39.9"/>
    <d v="2024-11-24T00:00:00"/>
    <n v="79"/>
    <n v="0.37"/>
    <n v="34.590000000000003"/>
    <n v="39.9"/>
    <n v="3"/>
    <n v="345.90000000000003"/>
    <x v="2"/>
    <s v="Medium Risk"/>
    <s v="35-44"/>
    <d v="1901-10-02T00:00:00"/>
    <x v="2"/>
    <x v="0"/>
    <s v="Low Value"/>
    <x v="0"/>
    <s v="Check Data"/>
  </r>
  <r>
    <s v="CUST_9436"/>
    <n v="71"/>
    <s v="Female"/>
    <x v="8"/>
    <n v="89.35"/>
    <n v="7"/>
    <n v="184"/>
    <n v="0"/>
    <s v="Home"/>
    <m/>
    <d v="2024-07-25T00:00:00"/>
    <n v="12"/>
    <n v="0.37"/>
    <n v="89.35"/>
    <n v="250"/>
    <n v="2"/>
    <n v="625.44999999999993"/>
    <x v="0"/>
    <s v="Medium Risk"/>
    <s v="55+"/>
    <d v="1902-02-01T00:00:00"/>
    <x v="1"/>
    <x v="1"/>
    <s v="Low Value"/>
    <x v="0"/>
    <s v="Check Data"/>
  </r>
  <r>
    <s v="CUST_1271"/>
    <n v="68"/>
    <s v="Female"/>
    <x v="4"/>
    <n v="239.41"/>
    <n v="8"/>
    <n v="203"/>
    <n v="0"/>
    <s v="Electronics"/>
    <n v="56.5"/>
    <d v="2021-09-16T00:00:00"/>
    <n v="29"/>
    <n v="0.36"/>
    <n v="239.41"/>
    <n v="56.5"/>
    <n v="2"/>
    <n v="1915.28"/>
    <x v="0"/>
    <s v="Medium Risk"/>
    <s v="55+"/>
    <d v="1904-12-10T00:00:00"/>
    <x v="1"/>
    <x v="1"/>
    <s v="High Value"/>
    <x v="1"/>
    <s v="Check Data"/>
  </r>
  <r>
    <s v="CUST_4511"/>
    <n v="27"/>
    <s v="Male"/>
    <x v="1"/>
    <n v="244.06"/>
    <n v="9"/>
    <n v="11"/>
    <n v="0"/>
    <s v="Electronics"/>
    <n v="1.9"/>
    <d v="2021-05-06T00:00:00"/>
    <n v="93"/>
    <n v="0.46"/>
    <n v="244.06"/>
    <n v="1.9"/>
    <n v="1"/>
    <n v="2196.54"/>
    <x v="2"/>
    <s v="Medium Risk"/>
    <s v="25-34"/>
    <d v="1905-04-22T00:00:00"/>
    <x v="2"/>
    <x v="1"/>
    <s v="High Value"/>
    <x v="1"/>
    <s v="Check Data"/>
  </r>
  <r>
    <s v="CUST_2771"/>
    <n v="29"/>
    <s v="Male"/>
    <x v="1"/>
    <n v="182.62"/>
    <n v="17"/>
    <n v="238"/>
    <n v="0"/>
    <s v="Fashion"/>
    <n v="13.2"/>
    <d v="2022-02-28T00:00:00"/>
    <n v="20"/>
    <n v="0.2"/>
    <n v="182.62"/>
    <n v="13.2"/>
    <n v="1"/>
    <n v="3104.54"/>
    <x v="0"/>
    <s v="Medium Risk"/>
    <s v="25-34"/>
    <d v="1904-06-28T00:00:00"/>
    <x v="1"/>
    <x v="1"/>
    <s v="High Value"/>
    <x v="1"/>
    <s v="Check Data"/>
  </r>
  <r>
    <s v="CUST_5361"/>
    <n v="71"/>
    <s v="Male"/>
    <x v="7"/>
    <n v="159.44"/>
    <n v="7"/>
    <n v="330"/>
    <n v="0"/>
    <s v="Sports"/>
    <n v="57.2"/>
    <d v="2021-09-10T00:00:00"/>
    <n v="79"/>
    <n v="0.27"/>
    <n v="159.44"/>
    <n v="57.2"/>
    <n v="1"/>
    <n v="1116.08"/>
    <x v="0"/>
    <s v="Medium Risk"/>
    <s v="55+"/>
    <d v="1904-12-16T00:00:00"/>
    <x v="2"/>
    <x v="1"/>
    <s v="Low Value"/>
    <x v="0"/>
    <s v="Check Data"/>
  </r>
  <r>
    <s v="CUST_8069"/>
    <n v="21"/>
    <s v="Male"/>
    <x v="8"/>
    <n v="106.62"/>
    <n v="7"/>
    <n v="279"/>
    <n v="0"/>
    <s v="Sports"/>
    <n v="16.100000000000001"/>
    <d v="2020-11-30T00:00:00"/>
    <n v="3"/>
    <n v="0.3"/>
    <n v="106.62"/>
    <n v="16.100000000000001"/>
    <n v="3"/>
    <n v="746.34"/>
    <x v="0"/>
    <s v="Medium Risk"/>
    <s v="Under 25"/>
    <d v="1905-09-26T00:00:00"/>
    <x v="1"/>
    <x v="1"/>
    <s v="Low Value"/>
    <x v="0"/>
    <s v="Check Data"/>
  </r>
  <r>
    <s v="CUST_1920"/>
    <n v="48"/>
    <s v="Female"/>
    <x v="2"/>
    <n v="59.02"/>
    <n v="8"/>
    <n v="114"/>
    <n v="0"/>
    <s v="Fashion"/>
    <n v="60.8"/>
    <d v="2023-05-29T00:00:00"/>
    <n v="80"/>
    <n v="0.72"/>
    <n v="59.02"/>
    <n v="60.8"/>
    <n v="3"/>
    <n v="472.16"/>
    <x v="0"/>
    <s v="High Risk"/>
    <s v="45-54"/>
    <d v="1903-03-31T00:00:00"/>
    <x v="2"/>
    <x v="1"/>
    <s v="Low Value"/>
    <x v="2"/>
    <s v="Check Data"/>
  </r>
  <r>
    <s v="CUST_9190"/>
    <n v="35"/>
    <s v="Female"/>
    <x v="1"/>
    <n v="132.35"/>
    <n v="7"/>
    <n v="209"/>
    <n v="0"/>
    <s v="Beauty"/>
    <m/>
    <d v="2024-01-06T00:00:00"/>
    <n v="61"/>
    <n v="0.24"/>
    <n v="132.35"/>
    <n v="250"/>
    <n v="1"/>
    <n v="926.44999999999993"/>
    <x v="0"/>
    <s v="Medium Risk"/>
    <s v="35-44"/>
    <d v="1902-08-21T00:00:00"/>
    <x v="0"/>
    <x v="1"/>
    <s v="Low Value"/>
    <x v="0"/>
    <s v="Check Data"/>
  </r>
  <r>
    <s v="CUST_4430"/>
    <n v="33"/>
    <s v="Male"/>
    <x v="7"/>
    <n v="60.2"/>
    <n v="6"/>
    <n v="318"/>
    <n v="0"/>
    <s v="Beauty"/>
    <n v="69"/>
    <d v="2023-09-04T00:00:00"/>
    <n v="83"/>
    <n v="0.19"/>
    <n v="60.2"/>
    <n v="69"/>
    <n v="1"/>
    <n v="361.20000000000005"/>
    <x v="0"/>
    <s v="Low Risk"/>
    <s v="25-34"/>
    <d v="1902-12-23T00:00:00"/>
    <x v="2"/>
    <x v="1"/>
    <s v="Low Value"/>
    <x v="0"/>
    <s v="Check Data"/>
  </r>
  <r>
    <s v="CUST_5435"/>
    <n v="57"/>
    <s v="Male"/>
    <x v="9"/>
    <n v="27.79"/>
    <n v="8"/>
    <n v="132"/>
    <n v="0"/>
    <s v="Electronics"/>
    <n v="29.1"/>
    <d v="2021-03-04T00:00:00"/>
    <n v="71"/>
    <n v="0.09"/>
    <n v="27.79"/>
    <n v="29.1"/>
    <n v="1"/>
    <n v="222.32"/>
    <x v="0"/>
    <s v="Low Risk"/>
    <s v="55+"/>
    <d v="1905-06-24T00:00:00"/>
    <x v="2"/>
    <x v="1"/>
    <s v="Low Value"/>
    <x v="0"/>
    <s v="Check Data"/>
  </r>
  <r>
    <s v="CUST_4760"/>
    <n v="53"/>
    <s v="Male"/>
    <x v="5"/>
    <n v="398.16"/>
    <n v="10"/>
    <n v="222"/>
    <n v="0"/>
    <s v="Beauty"/>
    <n v="82.2"/>
    <d v="2024-02-10T00:00:00"/>
    <n v="22"/>
    <n v="0.32"/>
    <n v="398.16"/>
    <n v="82.2"/>
    <n v="2"/>
    <n v="3981.6000000000004"/>
    <x v="0"/>
    <s v="Medium Risk"/>
    <s v="45-54"/>
    <d v="1902-07-17T00:00:00"/>
    <x v="1"/>
    <x v="1"/>
    <s v="High Value"/>
    <x v="1"/>
    <s v="Check Data"/>
  </r>
  <r>
    <s v="CUST_3050"/>
    <n v="42"/>
    <s v="Female"/>
    <x v="9"/>
    <n v="122.13"/>
    <n v="13"/>
    <n v="344"/>
    <n v="0"/>
    <s v="Home"/>
    <n v="38.9"/>
    <d v="2021-06-20T00:00:00"/>
    <n v="79"/>
    <n v="0.4"/>
    <n v="122.13"/>
    <n v="38.9"/>
    <n v="1"/>
    <n v="1587.69"/>
    <x v="0"/>
    <s v="Medium Risk"/>
    <s v="35-44"/>
    <d v="1905-03-08T00:00:00"/>
    <x v="2"/>
    <x v="1"/>
    <s v="High Value"/>
    <x v="1"/>
    <s v="Check Data"/>
  </r>
  <r>
    <s v="CUST_2165"/>
    <n v="40"/>
    <s v="Male"/>
    <x v="7"/>
    <n v="234.83"/>
    <n v="10"/>
    <n v="180"/>
    <n v="0"/>
    <s v="Home"/>
    <n v="79.7"/>
    <d v="2024-11-21T00:00:00"/>
    <n v="73"/>
    <n v="0.1"/>
    <n v="234.83"/>
    <n v="79.7"/>
    <n v="1"/>
    <n v="2348.3000000000002"/>
    <x v="0"/>
    <s v="Low Risk"/>
    <s v="35-44"/>
    <d v="1901-10-05T00:00:00"/>
    <x v="2"/>
    <x v="1"/>
    <s v="High Value"/>
    <x v="1"/>
    <s v="Check Data"/>
  </r>
  <r>
    <s v="CUST_9567"/>
    <n v="29"/>
    <s v="Female"/>
    <x v="2"/>
    <n v="70.27"/>
    <n v="12"/>
    <n v="27"/>
    <n v="1"/>
    <s v="Home"/>
    <n v="1.9"/>
    <d v="2023-12-27T00:00:00"/>
    <n v="17"/>
    <n v="0.28999999999999998"/>
    <n v="70.27"/>
    <n v="1.9"/>
    <n v="2"/>
    <n v="843.24"/>
    <x v="2"/>
    <s v="Medium Risk"/>
    <s v="25-34"/>
    <d v="1902-08-31T00:00:00"/>
    <x v="1"/>
    <x v="0"/>
    <s v="Low Value"/>
    <x v="0"/>
    <s v="Check Data"/>
  </r>
  <r>
    <s v="CUST_3033"/>
    <n v="51"/>
    <s v="Male"/>
    <x v="4"/>
    <n v="233.86"/>
    <n v="14"/>
    <n v="192"/>
    <n v="0"/>
    <s v="Fashion"/>
    <n v="39.299999999999997"/>
    <d v="2024-02-12T00:00:00"/>
    <n v="97"/>
    <n v="0.14000000000000001"/>
    <n v="233.86"/>
    <n v="39.299999999999997"/>
    <n v="1"/>
    <n v="3274.04"/>
    <x v="0"/>
    <s v="Low Risk"/>
    <s v="45-54"/>
    <d v="1902-07-15T00:00:00"/>
    <x v="2"/>
    <x v="1"/>
    <s v="High Value"/>
    <x v="1"/>
    <s v="Check Data"/>
  </r>
  <r>
    <s v="CUST_7467"/>
    <n v="53"/>
    <s v="Female"/>
    <x v="8"/>
    <n v="90.38"/>
    <n v="4"/>
    <n v="300"/>
    <n v="0"/>
    <s v="Home"/>
    <n v="22"/>
    <d v="2025-04-02T00:00:00"/>
    <n v="2"/>
    <n v="0.27"/>
    <n v="90.38"/>
    <n v="22"/>
    <n v="1"/>
    <n v="361.52"/>
    <x v="0"/>
    <s v="Medium Risk"/>
    <s v="45-54"/>
    <d v="1901-05-26T00:00:00"/>
    <x v="1"/>
    <x v="1"/>
    <s v="Low Value"/>
    <x v="0"/>
    <s v="Check Data"/>
  </r>
  <r>
    <s v="CUST_1145"/>
    <n v="54"/>
    <s v="Female"/>
    <x v="4"/>
    <n v="137.6"/>
    <n v="10"/>
    <n v="255"/>
    <n v="0"/>
    <s v="Fashion"/>
    <n v="44.4"/>
    <d v="2024-10-28T00:00:00"/>
    <n v="7"/>
    <n v="0.19"/>
    <n v="137.6"/>
    <n v="44.4"/>
    <n v="2"/>
    <n v="1376"/>
    <x v="0"/>
    <s v="Low Risk"/>
    <s v="45-54"/>
    <d v="1901-10-29T00:00:00"/>
    <x v="1"/>
    <x v="1"/>
    <s v="Low Value"/>
    <x v="0"/>
    <s v="Check Data"/>
  </r>
  <r>
    <s v="CUST_5388"/>
    <n v="20"/>
    <s v="Male"/>
    <x v="4"/>
    <n v="63.31"/>
    <n v="11"/>
    <n v="110"/>
    <n v="0"/>
    <s v="Electronics"/>
    <n v="94.7"/>
    <d v="2024-05-17T00:00:00"/>
    <n v="95"/>
    <n v="0.41"/>
    <n v="63.31"/>
    <n v="94.7"/>
    <n v="1"/>
    <n v="696.41000000000008"/>
    <x v="0"/>
    <s v="Medium Risk"/>
    <s v="Under 25"/>
    <d v="1902-04-11T00:00:00"/>
    <x v="2"/>
    <x v="1"/>
    <s v="Low Value"/>
    <x v="0"/>
    <s v="Check Data"/>
  </r>
  <r>
    <s v="CUST_8832"/>
    <n v="26"/>
    <s v="Female"/>
    <x v="7"/>
    <n v="44.8"/>
    <n v="11"/>
    <n v="193"/>
    <n v="0"/>
    <s v="Electronics"/>
    <n v="15.9"/>
    <d v="2021-11-28T00:00:00"/>
    <n v="14"/>
    <n v="0.25"/>
    <n v="44.8"/>
    <n v="15.9"/>
    <n v="2"/>
    <n v="492.79999999999995"/>
    <x v="0"/>
    <s v="Medium Risk"/>
    <s v="25-34"/>
    <d v="1904-09-28T00:00:00"/>
    <x v="1"/>
    <x v="1"/>
    <s v="Low Value"/>
    <x v="0"/>
    <s v="Check Data"/>
  </r>
  <r>
    <s v="CUST_9623"/>
    <n v="78"/>
    <s v="Other"/>
    <x v="8"/>
    <n v="125.43"/>
    <n v="12"/>
    <n v="123"/>
    <n v="0"/>
    <s v="Home"/>
    <n v="8.8000000000000007"/>
    <d v="2021-10-19T00:00:00"/>
    <n v="4"/>
    <n v="0.51"/>
    <n v="125.43"/>
    <n v="8.8000000000000007"/>
    <n v="2"/>
    <n v="1505.16"/>
    <x v="0"/>
    <s v="High Risk"/>
    <s v="55+"/>
    <d v="1904-11-07T00:00:00"/>
    <x v="1"/>
    <x v="1"/>
    <s v="Low Value"/>
    <x v="2"/>
    <s v="Check Data"/>
  </r>
  <r>
    <s v="CUST_9896"/>
    <n v="70"/>
    <s v="Male"/>
    <x v="6"/>
    <n v="343.49"/>
    <n v="9"/>
    <n v="90"/>
    <n v="0"/>
    <s v="Fashion"/>
    <n v="5.8"/>
    <d v="2024-10-01T00:00:00"/>
    <n v="45"/>
    <n v="0.3"/>
    <n v="343.49"/>
    <n v="5.8"/>
    <n v="1"/>
    <n v="3091.41"/>
    <x v="1"/>
    <s v="Medium Risk"/>
    <s v="55+"/>
    <d v="1901-11-25T00:00:00"/>
    <x v="0"/>
    <x v="1"/>
    <s v="High Value"/>
    <x v="1"/>
    <s v="Check Data"/>
  </r>
  <r>
    <s v="CUST_9173"/>
    <n v="35"/>
    <s v="Female"/>
    <x v="5"/>
    <n v="231.03"/>
    <n v="9"/>
    <n v="135"/>
    <n v="0"/>
    <s v="Home"/>
    <n v="12.3"/>
    <d v="2023-10-30T00:00:00"/>
    <n v="63"/>
    <n v="0.12"/>
    <n v="231.03"/>
    <n v="12.3"/>
    <n v="3"/>
    <n v="2079.27"/>
    <x v="0"/>
    <s v="Low Risk"/>
    <s v="35-44"/>
    <d v="1902-10-28T00:00:00"/>
    <x v="0"/>
    <x v="1"/>
    <s v="High Value"/>
    <x v="1"/>
    <s v="Check Data"/>
  </r>
  <r>
    <s v="CUST_3632"/>
    <n v="60"/>
    <s v="Male"/>
    <x v="1"/>
    <n v="77.87"/>
    <n v="12"/>
    <n v="282"/>
    <n v="0"/>
    <s v="Beauty"/>
    <n v="6.2"/>
    <d v="2023-09-07T00:00:00"/>
    <n v="10"/>
    <n v="0.75"/>
    <n v="77.87"/>
    <n v="6.2"/>
    <n v="1"/>
    <n v="934.44"/>
    <x v="0"/>
    <s v="High Risk"/>
    <s v="55+"/>
    <d v="1902-12-20T00:00:00"/>
    <x v="1"/>
    <x v="1"/>
    <s v="Low Value"/>
    <x v="2"/>
    <s v="Check Data"/>
  </r>
  <r>
    <s v="CUST_5494"/>
    <n v="52"/>
    <s v="Female"/>
    <x v="4"/>
    <n v="62.58"/>
    <n v="7"/>
    <n v="228"/>
    <n v="0"/>
    <s v="Fashion"/>
    <n v="68.5"/>
    <d v="2024-07-14T00:00:00"/>
    <n v="45"/>
    <n v="0.23"/>
    <n v="62.58"/>
    <n v="68.5"/>
    <n v="2"/>
    <n v="438.06"/>
    <x v="0"/>
    <s v="Medium Risk"/>
    <s v="45-54"/>
    <d v="1902-02-12T00:00:00"/>
    <x v="0"/>
    <x v="1"/>
    <s v="Low Value"/>
    <x v="0"/>
    <s v="Check Data"/>
  </r>
  <r>
    <s v="CUST_9056"/>
    <n v="79"/>
    <s v="Male"/>
    <x v="9"/>
    <n v="128.30000000000001"/>
    <n v="11"/>
    <n v="144"/>
    <n v="0"/>
    <s v="Fashion"/>
    <n v="11.7"/>
    <d v="2020-12-10T00:00:00"/>
    <n v="86"/>
    <n v="0.13"/>
    <n v="128.30000000000001"/>
    <n v="11.7"/>
    <n v="1"/>
    <n v="1411.3000000000002"/>
    <x v="0"/>
    <s v="Low Risk"/>
    <s v="55+"/>
    <d v="1905-09-16T00:00:00"/>
    <x v="2"/>
    <x v="1"/>
    <s v="Low Value"/>
    <x v="0"/>
    <s v="Check Data"/>
  </r>
  <r>
    <s v="CUST_8511"/>
    <n v="74"/>
    <s v="Other"/>
    <x v="6"/>
    <n v="242.07"/>
    <n v="10"/>
    <n v="241"/>
    <n v="0"/>
    <s v="Fashion"/>
    <n v="19.7"/>
    <d v="2022-04-30T00:00:00"/>
    <n v="88"/>
    <n v="0.26"/>
    <n v="242.07"/>
    <n v="19.7"/>
    <n v="1"/>
    <n v="2420.6999999999998"/>
    <x v="0"/>
    <s v="Medium Risk"/>
    <s v="55+"/>
    <d v="1904-04-28T00:00:00"/>
    <x v="2"/>
    <x v="1"/>
    <s v="High Value"/>
    <x v="1"/>
    <s v="Check Data"/>
  </r>
  <r>
    <s v="CUST_2828"/>
    <n v="72"/>
    <s v="Female"/>
    <x v="6"/>
    <m/>
    <n v="11"/>
    <n v="30"/>
    <n v="0"/>
    <s v="Fashion"/>
    <n v="64.599999999999994"/>
    <d v="2022-11-29T00:00:00"/>
    <n v="44"/>
    <n v="0.22"/>
    <n v="250"/>
    <n v="64.599999999999994"/>
    <n v="3"/>
    <n v="2750"/>
    <x v="2"/>
    <s v="Medium Risk"/>
    <s v="55+"/>
    <d v="1903-09-28T00:00:00"/>
    <x v="0"/>
    <x v="1"/>
    <s v="High Value"/>
    <x v="1"/>
    <s v="Check Data"/>
  </r>
  <r>
    <s v="CUST_5805"/>
    <n v="51"/>
    <s v="Female"/>
    <x v="2"/>
    <n v="122.11"/>
    <n v="10"/>
    <n v="260"/>
    <n v="0"/>
    <s v="Beauty"/>
    <n v="44.6"/>
    <d v="2020-08-31T00:00:00"/>
    <n v="55"/>
    <n v="0.48"/>
    <n v="122.11"/>
    <n v="44.6"/>
    <n v="1"/>
    <n v="1221.0999999999999"/>
    <x v="0"/>
    <s v="Medium Risk"/>
    <s v="45-54"/>
    <d v="1905-12-26T00:00:00"/>
    <x v="0"/>
    <x v="1"/>
    <s v="Low Value"/>
    <x v="0"/>
    <s v="Check Data"/>
  </r>
  <r>
    <s v="CUST_1806"/>
    <n v="58"/>
    <s v="Female"/>
    <x v="4"/>
    <n v="93.79"/>
    <n v="6"/>
    <n v="59"/>
    <n v="0"/>
    <s v="Home"/>
    <n v="5.5"/>
    <d v="2025-06-11T00:00:00"/>
    <n v="18"/>
    <n v="0.39"/>
    <n v="93.79"/>
    <n v="5.5"/>
    <n v="1"/>
    <n v="562.74"/>
    <x v="1"/>
    <s v="Medium Risk"/>
    <s v="55+"/>
    <d v="1901-03-17T00:00:00"/>
    <x v="1"/>
    <x v="1"/>
    <s v="Low Value"/>
    <x v="0"/>
    <s v="Check Data"/>
  </r>
  <r>
    <s v="CUST_8486"/>
    <n v="31"/>
    <s v="Female"/>
    <x v="4"/>
    <n v="82.46"/>
    <n v="12"/>
    <n v="88"/>
    <n v="0"/>
    <s v="Electronics"/>
    <n v="97.1"/>
    <d v="2023-06-28T00:00:00"/>
    <n v="11"/>
    <n v="0.22"/>
    <n v="82.46"/>
    <n v="97.1"/>
    <n v="1"/>
    <n v="989.52"/>
    <x v="1"/>
    <s v="Medium Risk"/>
    <s v="25-34"/>
    <d v="1903-03-01T00:00:00"/>
    <x v="1"/>
    <x v="1"/>
    <s v="Low Value"/>
    <x v="0"/>
    <s v="Check Data"/>
  </r>
  <r>
    <s v="CUST_9202"/>
    <n v="21"/>
    <s v="Male"/>
    <x v="3"/>
    <n v="114.9"/>
    <n v="4"/>
    <n v="100"/>
    <n v="0"/>
    <s v="Sports"/>
    <n v="60"/>
    <d v="2024-11-02T00:00:00"/>
    <n v="54"/>
    <n v="0.31"/>
    <n v="114.9"/>
    <n v="60"/>
    <n v="1"/>
    <n v="459.6"/>
    <x v="0"/>
    <s v="Medium Risk"/>
    <s v="Under 25"/>
    <d v="1901-10-24T00:00:00"/>
    <x v="0"/>
    <x v="1"/>
    <s v="Low Value"/>
    <x v="0"/>
    <s v="Check Data"/>
  </r>
  <r>
    <s v="CUST_2868"/>
    <n v="46"/>
    <s v="Female"/>
    <x v="7"/>
    <n v="107.61"/>
    <n v="8"/>
    <n v="297"/>
    <n v="0"/>
    <s v="Sports"/>
    <n v="61.4"/>
    <d v="2022-03-01T00:00:00"/>
    <n v="1"/>
    <n v="0.49"/>
    <n v="107.61"/>
    <n v="61.4"/>
    <n v="1"/>
    <n v="860.88"/>
    <x v="0"/>
    <s v="Medium Risk"/>
    <s v="45-54"/>
    <d v="1904-06-27T00:00:00"/>
    <x v="1"/>
    <x v="1"/>
    <s v="Low Value"/>
    <x v="0"/>
    <s v="Check Data"/>
  </r>
  <r>
    <s v="CUST_8878"/>
    <n v="58"/>
    <s v="Other"/>
    <x v="2"/>
    <n v="86.23"/>
    <n v="9"/>
    <n v="278"/>
    <n v="0"/>
    <s v="Fashion"/>
    <n v="85.3"/>
    <d v="2024-07-27T00:00:00"/>
    <n v="53"/>
    <n v="0.32"/>
    <n v="86.23"/>
    <n v="85.3"/>
    <n v="1"/>
    <n v="776.07"/>
    <x v="0"/>
    <s v="Medium Risk"/>
    <s v="55+"/>
    <d v="1902-01-30T00:00:00"/>
    <x v="0"/>
    <x v="1"/>
    <s v="Low Value"/>
    <x v="0"/>
    <s v="Check Data"/>
  </r>
  <r>
    <s v="CUST_6690"/>
    <n v="62"/>
    <s v="Female"/>
    <x v="6"/>
    <n v="43.96"/>
    <n v="11"/>
    <n v="120"/>
    <n v="0"/>
    <s v="Fashion"/>
    <n v="90.9"/>
    <d v="2024-10-24T00:00:00"/>
    <n v="96"/>
    <n v="0.43"/>
    <n v="43.96"/>
    <n v="90.9"/>
    <n v="2"/>
    <n v="483.56"/>
    <x v="0"/>
    <s v="Medium Risk"/>
    <s v="55+"/>
    <d v="1901-11-02T00:00:00"/>
    <x v="2"/>
    <x v="1"/>
    <s v="Low Value"/>
    <x v="0"/>
    <s v="Check Data"/>
  </r>
  <r>
    <s v="CUST_8827"/>
    <n v="67"/>
    <s v="Other"/>
    <x v="6"/>
    <n v="216.95"/>
    <n v="16"/>
    <n v="242"/>
    <n v="0"/>
    <s v="Electronics"/>
    <n v="5.7"/>
    <d v="2025-04-18T00:00:00"/>
    <n v="80"/>
    <n v="0.18"/>
    <n v="216.95"/>
    <n v="5.7"/>
    <n v="1"/>
    <n v="3471.2"/>
    <x v="0"/>
    <s v="Low Risk"/>
    <s v="55+"/>
    <d v="1901-05-10T00:00:00"/>
    <x v="2"/>
    <x v="1"/>
    <s v="High Value"/>
    <x v="1"/>
    <s v="Check Data"/>
  </r>
  <r>
    <s v="CUST_6429"/>
    <n v="32"/>
    <s v="Female"/>
    <x v="3"/>
    <n v="211.83"/>
    <n v="13"/>
    <n v="364"/>
    <n v="0"/>
    <s v="Sports"/>
    <n v="6.8"/>
    <d v="2025-02-07T00:00:00"/>
    <n v="78"/>
    <n v="0.22"/>
    <n v="211.83"/>
    <n v="6.8"/>
    <n v="1"/>
    <n v="2753.79"/>
    <x v="0"/>
    <s v="Medium Risk"/>
    <s v="25-34"/>
    <d v="1901-07-19T00:00:00"/>
    <x v="2"/>
    <x v="1"/>
    <s v="High Value"/>
    <x v="1"/>
    <s v="Check Data"/>
  </r>
  <r>
    <s v="CUST_4564"/>
    <n v="45"/>
    <s v="Female"/>
    <x v="1"/>
    <n v="32.94"/>
    <n v="16"/>
    <n v="76"/>
    <n v="0"/>
    <s v="Fashion"/>
    <n v="77.7"/>
    <d v="2023-01-29T00:00:00"/>
    <n v="33"/>
    <n v="0.35"/>
    <n v="32.94"/>
    <n v="77.7"/>
    <n v="1"/>
    <n v="527.04"/>
    <x v="1"/>
    <s v="Medium Risk"/>
    <s v="45-54"/>
    <d v="1903-07-29T00:00:00"/>
    <x v="1"/>
    <x v="1"/>
    <s v="Low Value"/>
    <x v="0"/>
    <s v="Check Data"/>
  </r>
  <r>
    <s v="CUST_2389"/>
    <n v="59"/>
    <s v="Female"/>
    <x v="0"/>
    <n v="83.14"/>
    <n v="11"/>
    <n v="272"/>
    <n v="0"/>
    <s v="Beauty"/>
    <n v="69.599999999999994"/>
    <d v="2023-08-17T00:00:00"/>
    <n v="7"/>
    <n v="0.36"/>
    <n v="83.14"/>
    <n v="69.599999999999994"/>
    <n v="2"/>
    <n v="914.54"/>
    <x v="0"/>
    <s v="Medium Risk"/>
    <s v="55+"/>
    <d v="1903-01-10T00:00:00"/>
    <x v="1"/>
    <x v="1"/>
    <s v="Low Value"/>
    <x v="0"/>
    <s v="Check Data"/>
  </r>
  <r>
    <s v="CUST_8274"/>
    <n v="33"/>
    <s v="Male"/>
    <x v="9"/>
    <n v="40.08"/>
    <n v="8"/>
    <n v="57"/>
    <n v="0"/>
    <s v="Sports"/>
    <n v="21.7"/>
    <d v="2020-11-20T00:00:00"/>
    <n v="83"/>
    <n v="0.28999999999999998"/>
    <n v="40.08"/>
    <n v="21.7"/>
    <n v="1"/>
    <n v="320.64"/>
    <x v="1"/>
    <s v="Medium Risk"/>
    <s v="25-34"/>
    <d v="1905-10-06T00:00:00"/>
    <x v="2"/>
    <x v="1"/>
    <s v="Low Value"/>
    <x v="0"/>
    <s v="Check Data"/>
  </r>
  <r>
    <s v="CUST_1824"/>
    <n v="29"/>
    <s v="Male"/>
    <x v="0"/>
    <n v="97.17"/>
    <n v="14"/>
    <n v="246"/>
    <n v="0"/>
    <s v="Beauty"/>
    <n v="32.1"/>
    <d v="2025-06-12T00:00:00"/>
    <n v="25"/>
    <n v="0.44"/>
    <n v="97.17"/>
    <n v="32.1"/>
    <n v="2"/>
    <n v="1360.38"/>
    <x v="0"/>
    <s v="Medium Risk"/>
    <s v="25-34"/>
    <d v="1901-03-16T00:00:00"/>
    <x v="1"/>
    <x v="1"/>
    <s v="Low Value"/>
    <x v="0"/>
    <s v="Check Data"/>
  </r>
  <r>
    <s v="CUST_3265"/>
    <n v="69"/>
    <s v="Male"/>
    <x v="4"/>
    <n v="73.61"/>
    <n v="10"/>
    <n v="95"/>
    <n v="0"/>
    <s v="Electronics"/>
    <n v="61.1"/>
    <d v="2023-03-22T00:00:00"/>
    <n v="69"/>
    <n v="0.44"/>
    <n v="73.61"/>
    <n v="61.1"/>
    <n v="1"/>
    <n v="736.1"/>
    <x v="0"/>
    <s v="Medium Risk"/>
    <s v="55+"/>
    <d v="1903-06-07T00:00:00"/>
    <x v="0"/>
    <x v="1"/>
    <s v="Low Value"/>
    <x v="0"/>
    <s v="Check Data"/>
  </r>
  <r>
    <s v="CUST_1936"/>
    <n v="22"/>
    <s v="Female"/>
    <x v="8"/>
    <n v="157.46"/>
    <n v="14"/>
    <n v="44"/>
    <n v="0"/>
    <s v="Electronics"/>
    <n v="78.900000000000006"/>
    <d v="2024-06-21T00:00:00"/>
    <n v="49"/>
    <n v="0.31"/>
    <n v="157.46"/>
    <n v="78.900000000000006"/>
    <n v="1"/>
    <n v="2204.44"/>
    <x v="1"/>
    <s v="Medium Risk"/>
    <s v="Under 25"/>
    <d v="1902-03-07T00:00:00"/>
    <x v="0"/>
    <x v="1"/>
    <s v="High Value"/>
    <x v="1"/>
    <s v="Check Data"/>
  </r>
  <r>
    <s v="CUST_7402"/>
    <n v="51"/>
    <s v="Male"/>
    <x v="2"/>
    <n v="53.61"/>
    <n v="5"/>
    <n v="290"/>
    <n v="0"/>
    <s v="Sports"/>
    <n v="60.3"/>
    <d v="2025-04-01T00:00:00"/>
    <n v="74"/>
    <n v="0.33"/>
    <n v="53.61"/>
    <n v="60.3"/>
    <n v="1"/>
    <n v="268.05"/>
    <x v="0"/>
    <s v="Medium Risk"/>
    <s v="45-54"/>
    <d v="1901-05-27T00:00:00"/>
    <x v="2"/>
    <x v="1"/>
    <s v="Low Value"/>
    <x v="0"/>
    <s v="Check Data"/>
  </r>
  <r>
    <s v="CUST_4845"/>
    <n v="59"/>
    <s v="Male"/>
    <x v="4"/>
    <n v="184.22"/>
    <n v="5"/>
    <n v="257"/>
    <n v="0"/>
    <s v="Home"/>
    <n v="79.2"/>
    <d v="2025-03-03T00:00:00"/>
    <n v="4"/>
    <n v="0.31"/>
    <n v="184.22"/>
    <n v="79.2"/>
    <n v="1"/>
    <n v="921.1"/>
    <x v="0"/>
    <s v="Medium Risk"/>
    <s v="55+"/>
    <d v="1901-06-25T00:00:00"/>
    <x v="1"/>
    <x v="1"/>
    <s v="Low Value"/>
    <x v="0"/>
    <s v="Check Data"/>
  </r>
  <r>
    <s v="CUST_2796"/>
    <n v="18"/>
    <s v="Other"/>
    <x v="1"/>
    <n v="82.14"/>
    <n v="9"/>
    <n v="302"/>
    <n v="0"/>
    <s v="Sports"/>
    <n v="22.9"/>
    <d v="2025-03-19T00:00:00"/>
    <n v="24"/>
    <n v="0.09"/>
    <n v="82.14"/>
    <n v="22.9"/>
    <n v="1"/>
    <n v="739.26"/>
    <x v="0"/>
    <s v="Low Risk"/>
    <s v="Under 25"/>
    <d v="1901-06-09T00:00:00"/>
    <x v="1"/>
    <x v="1"/>
    <s v="Low Value"/>
    <x v="0"/>
    <s v="Check Data"/>
  </r>
  <r>
    <s v="CUST_9245"/>
    <n v="56"/>
    <s v="Male"/>
    <x v="0"/>
    <n v="100.87"/>
    <n v="10"/>
    <n v="258"/>
    <n v="0"/>
    <s v="Beauty"/>
    <n v="33.1"/>
    <d v="2024-06-18T00:00:00"/>
    <n v="46"/>
    <n v="0.14000000000000001"/>
    <n v="100.87"/>
    <n v="33.1"/>
    <n v="1"/>
    <n v="1008.7"/>
    <x v="0"/>
    <s v="Low Risk"/>
    <s v="55+"/>
    <d v="1902-03-10T00:00:00"/>
    <x v="0"/>
    <x v="1"/>
    <s v="Low Value"/>
    <x v="0"/>
    <s v="Check Data"/>
  </r>
  <r>
    <s v="CUST_8214"/>
    <n v="49"/>
    <s v="Female"/>
    <x v="4"/>
    <n v="51.17"/>
    <n v="12"/>
    <n v="245"/>
    <n v="0"/>
    <s v="Home"/>
    <n v="10.199999999999999"/>
    <d v="2023-03-18T00:00:00"/>
    <n v="70"/>
    <n v="0.22"/>
    <n v="51.17"/>
    <n v="10.199999999999999"/>
    <n v="2"/>
    <n v="614.04"/>
    <x v="0"/>
    <s v="Medium Risk"/>
    <s v="45-54"/>
    <d v="1903-06-11T00:00:00"/>
    <x v="2"/>
    <x v="1"/>
    <s v="Low Value"/>
    <x v="0"/>
    <s v="Check Data"/>
  </r>
  <r>
    <s v="CUST_1726"/>
    <n v="43"/>
    <s v="Male"/>
    <x v="9"/>
    <n v="49.47"/>
    <n v="14"/>
    <n v="239"/>
    <n v="0"/>
    <s v="Beauty"/>
    <n v="98.5"/>
    <d v="2022-06-11T00:00:00"/>
    <n v="12"/>
    <n v="0.28000000000000003"/>
    <n v="49.47"/>
    <n v="98.5"/>
    <n v="2"/>
    <n v="692.57999999999993"/>
    <x v="0"/>
    <s v="Medium Risk"/>
    <s v="35-44"/>
    <d v="1904-03-17T00:00:00"/>
    <x v="1"/>
    <x v="1"/>
    <s v="Low Value"/>
    <x v="0"/>
    <s v="Check Data"/>
  </r>
  <r>
    <s v="CUST_3736"/>
    <n v="34"/>
    <s v="Male"/>
    <x v="6"/>
    <m/>
    <n v="12"/>
    <n v="127"/>
    <n v="0"/>
    <s v="Beauty"/>
    <n v="80.900000000000006"/>
    <d v="2025-02-15T00:00:00"/>
    <n v="62"/>
    <n v="0.37"/>
    <n v="250"/>
    <n v="80.900000000000006"/>
    <n v="1"/>
    <n v="3000"/>
    <x v="0"/>
    <s v="Medium Risk"/>
    <s v="25-34"/>
    <d v="1901-07-11T00:00:00"/>
    <x v="0"/>
    <x v="1"/>
    <s v="High Value"/>
    <x v="1"/>
    <s v="Check Data"/>
  </r>
  <r>
    <s v="CUST_2913"/>
    <n v="65"/>
    <s v="Female"/>
    <x v="7"/>
    <n v="169.99"/>
    <n v="8"/>
    <n v="201"/>
    <n v="0"/>
    <s v="Beauty"/>
    <n v="71.599999999999994"/>
    <d v="2024-05-18T00:00:00"/>
    <n v="84"/>
    <n v="0.17"/>
    <n v="169.99"/>
    <n v="71.599999999999994"/>
    <n v="2"/>
    <n v="1359.92"/>
    <x v="0"/>
    <s v="Low Risk"/>
    <s v="55+"/>
    <d v="1902-04-10T00:00:00"/>
    <x v="2"/>
    <x v="1"/>
    <s v="Low Value"/>
    <x v="0"/>
    <s v="Check Data"/>
  </r>
  <r>
    <s v="CUST_8657"/>
    <n v="76"/>
    <s v="Female"/>
    <x v="5"/>
    <n v="39.61"/>
    <n v="15"/>
    <n v="275"/>
    <n v="0"/>
    <s v="Fashion"/>
    <n v="19.5"/>
    <d v="2024-06-25T00:00:00"/>
    <n v="90"/>
    <n v="0.21"/>
    <n v="39.61"/>
    <n v="19.5"/>
    <n v="3"/>
    <n v="594.15"/>
    <x v="0"/>
    <s v="Medium Risk"/>
    <s v="55+"/>
    <d v="1902-03-03T00:00:00"/>
    <x v="2"/>
    <x v="1"/>
    <s v="Low Value"/>
    <x v="0"/>
    <s v="Check Data"/>
  </r>
  <r>
    <s v="CUST_3466"/>
    <n v="44"/>
    <s v="Female"/>
    <x v="4"/>
    <n v="51.68"/>
    <n v="7"/>
    <n v="206"/>
    <n v="0"/>
    <s v="Home"/>
    <n v="69.900000000000006"/>
    <d v="2021-09-22T00:00:00"/>
    <n v="76"/>
    <n v="0.42"/>
    <n v="51.68"/>
    <n v="69.900000000000006"/>
    <n v="3"/>
    <n v="361.76"/>
    <x v="0"/>
    <s v="Medium Risk"/>
    <s v="35-44"/>
    <d v="1904-12-04T00:00:00"/>
    <x v="2"/>
    <x v="1"/>
    <s v="Low Value"/>
    <x v="0"/>
    <s v="Check Data"/>
  </r>
  <r>
    <s v="CUST_8312"/>
    <n v="41"/>
    <s v="Male"/>
    <x v="1"/>
    <n v="89.76"/>
    <n v="9"/>
    <n v="39"/>
    <n v="0"/>
    <s v="Fashion"/>
    <n v="86.2"/>
    <d v="2024-09-09T00:00:00"/>
    <n v="62"/>
    <n v="0.37"/>
    <n v="89.76"/>
    <n v="86.2"/>
    <n v="2"/>
    <n v="807.84"/>
    <x v="1"/>
    <s v="Medium Risk"/>
    <s v="35-44"/>
    <d v="1901-12-17T00:00:00"/>
    <x v="0"/>
    <x v="1"/>
    <s v="Low Value"/>
    <x v="0"/>
    <s v="Check Data"/>
  </r>
  <r>
    <s v="CUST_9194"/>
    <n v="52"/>
    <s v="Female"/>
    <x v="2"/>
    <n v="41.7"/>
    <n v="8"/>
    <n v="364"/>
    <n v="0"/>
    <s v="Fashion"/>
    <n v="81"/>
    <d v="2024-12-16T00:00:00"/>
    <n v="97"/>
    <n v="0.83"/>
    <n v="41.7"/>
    <n v="81"/>
    <n v="1"/>
    <n v="333.6"/>
    <x v="0"/>
    <s v="High Risk"/>
    <s v="45-54"/>
    <d v="1901-09-10T00:00:00"/>
    <x v="2"/>
    <x v="1"/>
    <s v="Low Value"/>
    <x v="2"/>
    <s v="Check Data"/>
  </r>
  <r>
    <s v="CUST_8906"/>
    <n v="63"/>
    <s v="Male"/>
    <x v="8"/>
    <n v="153.5"/>
    <n v="10"/>
    <n v="320"/>
    <n v="0"/>
    <s v="Beauty"/>
    <n v="75.5"/>
    <d v="2022-10-03T00:00:00"/>
    <n v="62"/>
    <n v="0.16"/>
    <n v="153.5"/>
    <n v="75.5"/>
    <n v="1"/>
    <n v="1535"/>
    <x v="0"/>
    <s v="Low Risk"/>
    <s v="55+"/>
    <d v="1903-11-24T00:00:00"/>
    <x v="0"/>
    <x v="1"/>
    <s v="High Value"/>
    <x v="1"/>
    <s v="Check Data"/>
  </r>
  <r>
    <s v="CUST_5876"/>
    <n v="59"/>
    <s v="Male"/>
    <x v="9"/>
    <n v="122.62"/>
    <n v="9"/>
    <n v="345"/>
    <n v="0"/>
    <s v="Electronics"/>
    <n v="38.700000000000003"/>
    <d v="2022-09-09T00:00:00"/>
    <n v="76"/>
    <n v="0.18"/>
    <n v="122.62"/>
    <n v="38.700000000000003"/>
    <n v="2"/>
    <n v="1103.58"/>
    <x v="0"/>
    <s v="Low Risk"/>
    <s v="55+"/>
    <d v="1903-12-18T00:00:00"/>
    <x v="2"/>
    <x v="1"/>
    <s v="Low Value"/>
    <x v="0"/>
    <s v="Check Data"/>
  </r>
  <r>
    <s v="CUST_8287"/>
    <n v="71"/>
    <s v="Male"/>
    <x v="3"/>
    <n v="73.37"/>
    <n v="10"/>
    <n v="318"/>
    <n v="0"/>
    <s v="Sports"/>
    <n v="76.7"/>
    <d v="2024-09-16T00:00:00"/>
    <n v="58"/>
    <n v="0.12"/>
    <n v="73.37"/>
    <n v="76.7"/>
    <n v="1"/>
    <n v="733.7"/>
    <x v="0"/>
    <s v="Low Risk"/>
    <s v="55+"/>
    <d v="1901-12-10T00:00:00"/>
    <x v="0"/>
    <x v="1"/>
    <s v="Low Value"/>
    <x v="0"/>
    <s v="Check Data"/>
  </r>
  <r>
    <s v="CUST_1892"/>
    <n v="56"/>
    <s v="Male"/>
    <x v="1"/>
    <n v="183.71"/>
    <n v="11"/>
    <n v="55"/>
    <n v="0"/>
    <s v="Electronics"/>
    <n v="48.5"/>
    <d v="2024-06-21T00:00:00"/>
    <n v="38"/>
    <n v="0.42"/>
    <n v="183.71"/>
    <n v="48.5"/>
    <n v="1"/>
    <n v="2020.8100000000002"/>
    <x v="1"/>
    <s v="Medium Risk"/>
    <s v="55+"/>
    <d v="1902-03-07T00:00:00"/>
    <x v="1"/>
    <x v="1"/>
    <s v="High Value"/>
    <x v="1"/>
    <s v="Check Data"/>
  </r>
  <r>
    <s v="CUST_5675"/>
    <n v="43"/>
    <s v="Male"/>
    <x v="0"/>
    <n v="40.380000000000003"/>
    <n v="8"/>
    <n v="159"/>
    <n v="0"/>
    <s v="Beauty"/>
    <n v="40.5"/>
    <d v="2024-04-18T00:00:00"/>
    <n v="68"/>
    <n v="0.13"/>
    <n v="40.380000000000003"/>
    <n v="40.5"/>
    <n v="3"/>
    <n v="323.04000000000002"/>
    <x v="0"/>
    <s v="Low Risk"/>
    <s v="35-44"/>
    <d v="1902-05-10T00:00:00"/>
    <x v="0"/>
    <x v="1"/>
    <s v="Low Value"/>
    <x v="0"/>
    <s v="Check Data"/>
  </r>
  <r>
    <s v="CUST_2933"/>
    <n v="66"/>
    <s v="Male"/>
    <x v="7"/>
    <n v="37.24"/>
    <n v="11"/>
    <n v="321"/>
    <n v="0"/>
    <s v="Sports"/>
    <n v="96.5"/>
    <d v="2021-01-26T00:00:00"/>
    <n v="17"/>
    <n v="0.2"/>
    <n v="37.24"/>
    <n v="96.5"/>
    <n v="1"/>
    <n v="409.64000000000004"/>
    <x v="0"/>
    <s v="Medium Risk"/>
    <s v="55+"/>
    <d v="1905-07-31T00:00:00"/>
    <x v="1"/>
    <x v="1"/>
    <s v="Low Value"/>
    <x v="0"/>
    <s v="Check Data"/>
  </r>
  <r>
    <s v="CUST_2380"/>
    <n v="79"/>
    <s v="Other"/>
    <x v="0"/>
    <n v="125.27"/>
    <n v="12"/>
    <n v="95"/>
    <n v="0"/>
    <s v="Sports"/>
    <n v="14.7"/>
    <d v="2023-10-24T00:00:00"/>
    <n v="10"/>
    <n v="0.12"/>
    <n v="125.27"/>
    <n v="14.7"/>
    <n v="2"/>
    <n v="1503.24"/>
    <x v="0"/>
    <s v="Low Risk"/>
    <s v="55+"/>
    <d v="1902-11-03T00:00:00"/>
    <x v="1"/>
    <x v="1"/>
    <s v="Low Value"/>
    <x v="0"/>
    <s v="Check Data"/>
  </r>
  <r>
    <s v="CUST_2290"/>
    <n v="55"/>
    <s v="Male"/>
    <x v="6"/>
    <n v="40.36"/>
    <n v="8"/>
    <n v="115"/>
    <n v="0"/>
    <s v="Beauty"/>
    <m/>
    <d v="2022-10-12T00:00:00"/>
    <n v="83"/>
    <n v="0.57999999999999996"/>
    <n v="40.36"/>
    <n v="250"/>
    <n v="1"/>
    <n v="322.88"/>
    <x v="0"/>
    <s v="High Risk"/>
    <s v="55+"/>
    <d v="1903-11-15T00:00:00"/>
    <x v="2"/>
    <x v="1"/>
    <s v="Low Value"/>
    <x v="2"/>
    <s v="Check Data"/>
  </r>
  <r>
    <s v="CUST_2640"/>
    <n v="40"/>
    <s v="Male"/>
    <x v="7"/>
    <n v="67.09"/>
    <n v="11"/>
    <n v="211"/>
    <n v="0"/>
    <s v="Fashion"/>
    <n v="32.200000000000003"/>
    <d v="2025-03-26T00:00:00"/>
    <n v="43"/>
    <n v="0.15"/>
    <n v="67.09"/>
    <n v="32.200000000000003"/>
    <n v="1"/>
    <n v="737.99"/>
    <x v="0"/>
    <s v="Low Risk"/>
    <s v="35-44"/>
    <d v="1901-06-02T00:00:00"/>
    <x v="0"/>
    <x v="1"/>
    <s v="Low Value"/>
    <x v="0"/>
    <s v="Check Data"/>
  </r>
  <r>
    <s v="CUST_8490"/>
    <n v="39"/>
    <s v="Male"/>
    <x v="0"/>
    <n v="367.38"/>
    <n v="11"/>
    <n v="86"/>
    <n v="0"/>
    <s v="Sports"/>
    <n v="51.6"/>
    <d v="2021-08-19T00:00:00"/>
    <n v="33"/>
    <n v="0.7"/>
    <n v="367.38"/>
    <n v="51.6"/>
    <n v="1"/>
    <n v="4041.18"/>
    <x v="1"/>
    <s v="High Risk"/>
    <s v="35-44"/>
    <d v="1905-01-07T00:00:00"/>
    <x v="1"/>
    <x v="1"/>
    <s v="High Value"/>
    <x v="3"/>
    <s v="Check Data"/>
  </r>
  <r>
    <s v="CUST_2218"/>
    <n v="21"/>
    <s v="Female"/>
    <x v="2"/>
    <n v="118.74"/>
    <n v="5"/>
    <n v="306"/>
    <n v="0"/>
    <s v="Sports"/>
    <n v="36.299999999999997"/>
    <d v="2023-02-05T00:00:00"/>
    <n v="37"/>
    <n v="0.43"/>
    <n v="118.74"/>
    <n v="36.299999999999997"/>
    <n v="2"/>
    <n v="593.69999999999993"/>
    <x v="0"/>
    <s v="Medium Risk"/>
    <s v="Under 25"/>
    <d v="1903-07-22T00:00:00"/>
    <x v="1"/>
    <x v="1"/>
    <s v="Low Value"/>
    <x v="0"/>
    <s v="Check Data"/>
  </r>
  <r>
    <s v="CUST_6016"/>
    <n v="66"/>
    <s v="Male"/>
    <x v="0"/>
    <n v="107.25"/>
    <n v="12"/>
    <n v="267"/>
    <n v="0"/>
    <s v="Sports"/>
    <n v="50.3"/>
    <d v="2024-05-05T00:00:00"/>
    <n v="28"/>
    <n v="0.18"/>
    <n v="107.25"/>
    <n v="50.3"/>
    <n v="2"/>
    <n v="1287"/>
    <x v="0"/>
    <s v="Low Risk"/>
    <s v="55+"/>
    <d v="1902-04-23T00:00:00"/>
    <x v="1"/>
    <x v="1"/>
    <s v="Low Value"/>
    <x v="0"/>
    <s v="Check Data"/>
  </r>
  <r>
    <s v="CUST_7881"/>
    <n v="76"/>
    <s v="Female"/>
    <x v="9"/>
    <n v="526.84"/>
    <n v="8"/>
    <n v="43"/>
    <n v="0"/>
    <s v="Sports"/>
    <n v="81.8"/>
    <d v="2022-09-16T00:00:00"/>
    <n v="46"/>
    <n v="0.05"/>
    <n v="526.84"/>
    <n v="81.8"/>
    <n v="2"/>
    <n v="4214.72"/>
    <x v="1"/>
    <s v="Low Risk"/>
    <s v="55+"/>
    <d v="1903-12-11T00:00:00"/>
    <x v="0"/>
    <x v="1"/>
    <s v="High Value"/>
    <x v="1"/>
    <s v="Check Data"/>
  </r>
  <r>
    <s v="CUST_1954"/>
    <n v="26"/>
    <s v="Other"/>
    <x v="9"/>
    <n v="253.08"/>
    <n v="9"/>
    <n v="82"/>
    <n v="0"/>
    <s v="Home"/>
    <n v="18.3"/>
    <d v="2021-11-15T00:00:00"/>
    <n v="2"/>
    <n v="0.48"/>
    <n v="253.08"/>
    <n v="18.3"/>
    <n v="2"/>
    <n v="2277.7200000000003"/>
    <x v="1"/>
    <s v="Medium Risk"/>
    <s v="25-34"/>
    <d v="1904-10-11T00:00:00"/>
    <x v="1"/>
    <x v="1"/>
    <s v="High Value"/>
    <x v="1"/>
    <s v="Check Data"/>
  </r>
  <r>
    <s v="CUST_8291"/>
    <n v="21"/>
    <s v="Male"/>
    <x v="5"/>
    <n v="88.65"/>
    <n v="20"/>
    <n v="210"/>
    <n v="0"/>
    <s v="Fashion"/>
    <n v="75.5"/>
    <d v="2023-12-03T00:00:00"/>
    <n v="46"/>
    <n v="0.64"/>
    <n v="88.65"/>
    <n v="75.5"/>
    <n v="3"/>
    <n v="1773"/>
    <x v="0"/>
    <s v="High Risk"/>
    <s v="Under 25"/>
    <d v="1902-09-24T00:00:00"/>
    <x v="0"/>
    <x v="1"/>
    <s v="High Value"/>
    <x v="3"/>
    <s v="Check Data"/>
  </r>
  <r>
    <s v="CUST_1974"/>
    <n v="24"/>
    <s v="Female"/>
    <x v="0"/>
    <n v="143.66"/>
    <n v="15"/>
    <n v="345"/>
    <n v="0"/>
    <s v="Home"/>
    <n v="44.6"/>
    <d v="2024-02-18T00:00:00"/>
    <n v="38"/>
    <n v="0.28000000000000003"/>
    <n v="143.66"/>
    <n v="44.6"/>
    <n v="2"/>
    <n v="2154.9"/>
    <x v="0"/>
    <s v="Medium Risk"/>
    <s v="Under 25"/>
    <d v="1902-07-09T00:00:00"/>
    <x v="1"/>
    <x v="1"/>
    <s v="High Value"/>
    <x v="1"/>
    <s v="Check Data"/>
  </r>
  <r>
    <s v="CUST_5133"/>
    <n v="40"/>
    <s v="Male"/>
    <x v="2"/>
    <n v="58.42"/>
    <n v="9"/>
    <n v="8"/>
    <n v="0"/>
    <s v="Home"/>
    <n v="93.5"/>
    <d v="2021-11-26T00:00:00"/>
    <n v="38"/>
    <n v="0.45"/>
    <n v="58.42"/>
    <n v="93.5"/>
    <n v="1"/>
    <n v="525.78"/>
    <x v="2"/>
    <s v="Medium Risk"/>
    <s v="35-44"/>
    <d v="1904-09-30T00:00:00"/>
    <x v="1"/>
    <x v="1"/>
    <s v="Low Value"/>
    <x v="0"/>
    <s v="Check Data"/>
  </r>
  <r>
    <s v="CUST_6370"/>
    <n v="19"/>
    <s v="Female"/>
    <x v="2"/>
    <n v="90.87"/>
    <n v="13"/>
    <n v="156"/>
    <n v="0"/>
    <s v="Beauty"/>
    <n v="54.7"/>
    <d v="2024-10-09T00:00:00"/>
    <n v="21"/>
    <n v="0.36"/>
    <n v="90.87"/>
    <n v="54.7"/>
    <n v="2"/>
    <n v="1181.31"/>
    <x v="0"/>
    <s v="Medium Risk"/>
    <s v="Under 25"/>
    <d v="1901-11-17T00:00:00"/>
    <x v="1"/>
    <x v="1"/>
    <s v="Low Value"/>
    <x v="0"/>
    <s v="Check Data"/>
  </r>
  <r>
    <s v="CUST_4972"/>
    <n v="66"/>
    <s v="Male"/>
    <x v="4"/>
    <n v="147.07"/>
    <n v="10"/>
    <n v="347"/>
    <n v="0"/>
    <s v="Fashion"/>
    <n v="4.0999999999999996"/>
    <d v="2022-12-27T00:00:00"/>
    <n v="23"/>
    <n v="0.24"/>
    <n v="147.07"/>
    <n v="4.0999999999999996"/>
    <n v="1"/>
    <n v="1470.6999999999998"/>
    <x v="0"/>
    <s v="Medium Risk"/>
    <s v="55+"/>
    <d v="1903-08-31T00:00:00"/>
    <x v="1"/>
    <x v="1"/>
    <s v="Low Value"/>
    <x v="0"/>
    <s v="Check Data"/>
  </r>
  <r>
    <s v="CUST_6295"/>
    <n v="41"/>
    <s v="Male"/>
    <x v="8"/>
    <n v="64.69"/>
    <n v="9"/>
    <n v="188"/>
    <n v="0"/>
    <s v="Electronics"/>
    <n v="91"/>
    <d v="2022-02-28T00:00:00"/>
    <n v="33"/>
    <n v="0.2"/>
    <n v="64.69"/>
    <n v="91"/>
    <n v="1"/>
    <n v="582.21"/>
    <x v="0"/>
    <s v="Medium Risk"/>
    <s v="35-44"/>
    <d v="1904-06-28T00:00:00"/>
    <x v="1"/>
    <x v="1"/>
    <s v="Low Value"/>
    <x v="0"/>
    <s v="Check Data"/>
  </r>
  <r>
    <s v="CUST_9228"/>
    <n v="57"/>
    <s v="Male"/>
    <x v="7"/>
    <n v="48.46"/>
    <n v="8"/>
    <n v="319"/>
    <n v="0"/>
    <s v="Fashion"/>
    <n v="92.4"/>
    <d v="2022-08-14T00:00:00"/>
    <n v="90"/>
    <n v="0.32"/>
    <n v="48.46"/>
    <n v="92.4"/>
    <n v="1"/>
    <n v="387.68"/>
    <x v="0"/>
    <s v="Medium Risk"/>
    <s v="55+"/>
    <d v="1904-01-13T00:00:00"/>
    <x v="2"/>
    <x v="1"/>
    <s v="Low Value"/>
    <x v="0"/>
    <s v="Check Data"/>
  </r>
  <r>
    <s v="CUST_4020"/>
    <n v="72"/>
    <s v="Female"/>
    <x v="1"/>
    <n v="168.95"/>
    <n v="10"/>
    <n v="130"/>
    <n v="0"/>
    <s v="Electronics"/>
    <n v="18"/>
    <d v="2024-11-12T00:00:00"/>
    <n v="43"/>
    <n v="0.21"/>
    <n v="168.95"/>
    <n v="18"/>
    <n v="2"/>
    <n v="1689.5"/>
    <x v="0"/>
    <s v="Medium Risk"/>
    <s v="55+"/>
    <d v="1901-10-14T00:00:00"/>
    <x v="0"/>
    <x v="1"/>
    <s v="High Value"/>
    <x v="1"/>
    <s v="Check Data"/>
  </r>
  <r>
    <s v="CUST_9987"/>
    <n v="79"/>
    <s v="Male"/>
    <x v="3"/>
    <n v="98.4"/>
    <n v="7"/>
    <n v="214"/>
    <n v="0"/>
    <s v="Sports"/>
    <n v="97.3"/>
    <d v="2023-04-03T00:00:00"/>
    <n v="94"/>
    <n v="0.3"/>
    <n v="98.4"/>
    <n v="97.3"/>
    <n v="1"/>
    <n v="688.80000000000007"/>
    <x v="0"/>
    <s v="Medium Risk"/>
    <s v="55+"/>
    <d v="1903-05-26T00:00:00"/>
    <x v="2"/>
    <x v="1"/>
    <s v="Low Value"/>
    <x v="0"/>
    <s v="Check Data"/>
  </r>
  <r>
    <s v="CUST_5036"/>
    <n v="48"/>
    <s v="Male"/>
    <x v="7"/>
    <n v="63.62"/>
    <n v="12"/>
    <n v="114"/>
    <n v="0"/>
    <s v="Electronics"/>
    <n v="44.6"/>
    <d v="2024-07-14T00:00:00"/>
    <n v="68"/>
    <n v="0.43"/>
    <n v="63.62"/>
    <n v="44.6"/>
    <n v="1"/>
    <n v="763.43999999999994"/>
    <x v="0"/>
    <s v="Medium Risk"/>
    <s v="45-54"/>
    <d v="1902-02-12T00:00:00"/>
    <x v="0"/>
    <x v="1"/>
    <s v="Low Value"/>
    <x v="0"/>
    <s v="Check Data"/>
  </r>
  <r>
    <s v="CUST_6068"/>
    <n v="64"/>
    <s v="Female"/>
    <x v="7"/>
    <n v="111.87"/>
    <n v="7"/>
    <n v="122"/>
    <n v="0"/>
    <s v="Electronics"/>
    <n v="91.4"/>
    <d v="2024-07-22T00:00:00"/>
    <n v="70"/>
    <n v="0.18"/>
    <n v="111.87"/>
    <n v="91.4"/>
    <n v="2"/>
    <n v="783.09"/>
    <x v="0"/>
    <s v="Low Risk"/>
    <s v="55+"/>
    <d v="1902-02-04T00:00:00"/>
    <x v="2"/>
    <x v="1"/>
    <s v="Low Value"/>
    <x v="0"/>
    <s v="Check Data"/>
  </r>
  <r>
    <s v="CUST_6233"/>
    <n v="48"/>
    <s v="Female"/>
    <x v="6"/>
    <n v="56.06"/>
    <n v="9"/>
    <n v="357"/>
    <n v="0"/>
    <s v="Electronics"/>
    <n v="36.4"/>
    <d v="2021-05-29T00:00:00"/>
    <n v="98"/>
    <n v="0.34"/>
    <n v="56.06"/>
    <n v="36.4"/>
    <n v="1"/>
    <n v="504.54"/>
    <x v="0"/>
    <s v="Medium Risk"/>
    <s v="45-54"/>
    <d v="1905-03-30T00:00:00"/>
    <x v="2"/>
    <x v="1"/>
    <s v="Low Value"/>
    <x v="0"/>
    <s v="Check Data"/>
  </r>
  <r>
    <s v="CUST_1317"/>
    <n v="64"/>
    <s v="Female"/>
    <x v="7"/>
    <n v="97.52"/>
    <n v="10"/>
    <n v="332"/>
    <n v="0"/>
    <s v="Sports"/>
    <n v="2.2999999999999998"/>
    <d v="2021-06-25T00:00:00"/>
    <n v="64"/>
    <n v="0.24"/>
    <n v="97.52"/>
    <n v="2.2999999999999998"/>
    <n v="1"/>
    <n v="975.19999999999993"/>
    <x v="0"/>
    <s v="Medium Risk"/>
    <s v="55+"/>
    <d v="1905-03-03T00:00:00"/>
    <x v="0"/>
    <x v="1"/>
    <s v="Low Value"/>
    <x v="0"/>
    <s v="Check Data"/>
  </r>
  <r>
    <s v="CUST_3396"/>
    <n v="57"/>
    <s v="Male"/>
    <x v="6"/>
    <n v="106.36"/>
    <n v="13"/>
    <n v="318"/>
    <n v="0"/>
    <s v="Sports"/>
    <n v="79.5"/>
    <d v="2021-11-22T00:00:00"/>
    <n v="84"/>
    <n v="0.55000000000000004"/>
    <n v="106.36"/>
    <n v="79.5"/>
    <n v="1"/>
    <n v="1382.68"/>
    <x v="0"/>
    <s v="High Risk"/>
    <s v="55+"/>
    <d v="1904-10-04T00:00:00"/>
    <x v="2"/>
    <x v="1"/>
    <s v="Low Value"/>
    <x v="2"/>
    <s v="Check Data"/>
  </r>
  <r>
    <s v="CUST_3162"/>
    <n v="65"/>
    <s v="Female"/>
    <x v="4"/>
    <n v="36.81"/>
    <n v="12"/>
    <n v="363"/>
    <n v="0"/>
    <s v="Home"/>
    <n v="88.6"/>
    <d v="2024-01-30T00:00:00"/>
    <n v="64"/>
    <n v="0.55000000000000004"/>
    <n v="36.81"/>
    <n v="88.6"/>
    <n v="1"/>
    <n v="441.72"/>
    <x v="0"/>
    <s v="High Risk"/>
    <s v="55+"/>
    <d v="1902-07-28T00:00:00"/>
    <x v="0"/>
    <x v="1"/>
    <s v="Low Value"/>
    <x v="2"/>
    <s v="Check Data"/>
  </r>
  <r>
    <s v="CUST_3745"/>
    <n v="68"/>
    <s v="Female"/>
    <x v="8"/>
    <n v="222.59"/>
    <n v="12"/>
    <n v="191"/>
    <n v="0"/>
    <s v="Electronics"/>
    <n v="16.3"/>
    <d v="2024-04-14T00:00:00"/>
    <n v="37"/>
    <n v="0.2"/>
    <n v="222.59"/>
    <n v="16.3"/>
    <n v="3"/>
    <n v="2671.08"/>
    <x v="0"/>
    <s v="Medium Risk"/>
    <s v="55+"/>
    <d v="1902-05-14T00:00:00"/>
    <x v="1"/>
    <x v="1"/>
    <s v="High Value"/>
    <x v="1"/>
    <s v="Check Data"/>
  </r>
  <r>
    <s v="CUST_2591"/>
    <n v="60"/>
    <s v="Male"/>
    <x v="2"/>
    <m/>
    <n v="13"/>
    <n v="147"/>
    <n v="0"/>
    <s v="Fashion"/>
    <n v="55.4"/>
    <d v="2021-04-02T00:00:00"/>
    <n v="79"/>
    <n v="0.15"/>
    <n v="250"/>
    <n v="55.4"/>
    <n v="1"/>
    <n v="3250"/>
    <x v="0"/>
    <s v="Low Risk"/>
    <s v="55+"/>
    <d v="1905-05-26T00:00:00"/>
    <x v="2"/>
    <x v="1"/>
    <s v="High Value"/>
    <x v="1"/>
    <s v="Check Data"/>
  </r>
  <r>
    <s v="CUST_7183"/>
    <n v="51"/>
    <s v="Female"/>
    <x v="5"/>
    <n v="166.06"/>
    <n v="9"/>
    <n v="27"/>
    <n v="0"/>
    <s v="Beauty"/>
    <n v="83.2"/>
    <d v="2023-10-21T00:00:00"/>
    <n v="23"/>
    <n v="0.13"/>
    <n v="166.06"/>
    <n v="83.2"/>
    <n v="1"/>
    <n v="1494.54"/>
    <x v="2"/>
    <s v="Low Risk"/>
    <s v="45-54"/>
    <d v="1902-11-06T00:00:00"/>
    <x v="1"/>
    <x v="1"/>
    <s v="Low Value"/>
    <x v="0"/>
    <s v="Check Data"/>
  </r>
  <r>
    <s v="CUST_4930"/>
    <n v="72"/>
    <s v="Male"/>
    <x v="2"/>
    <n v="51.57"/>
    <n v="13"/>
    <n v="123"/>
    <n v="0"/>
    <s v="Home"/>
    <n v="46.2"/>
    <d v="2020-10-05T00:00:00"/>
    <n v="73"/>
    <n v="0.25"/>
    <n v="51.57"/>
    <n v="46.2"/>
    <n v="1"/>
    <n v="670.41"/>
    <x v="0"/>
    <s v="Medium Risk"/>
    <s v="55+"/>
    <d v="1905-11-21T00:00:00"/>
    <x v="2"/>
    <x v="1"/>
    <s v="Low Value"/>
    <x v="0"/>
    <s v="Check Data"/>
  </r>
  <r>
    <s v="CUST_2312"/>
    <n v="41"/>
    <s v="Other"/>
    <x v="0"/>
    <n v="156.54"/>
    <n v="12"/>
    <n v="76"/>
    <n v="0"/>
    <s v="Electronics"/>
    <n v="78.8"/>
    <d v="2022-01-27T00:00:00"/>
    <n v="34"/>
    <n v="0.22"/>
    <n v="156.54"/>
    <n v="78.8"/>
    <n v="2"/>
    <n v="1878.48"/>
    <x v="1"/>
    <s v="Medium Risk"/>
    <s v="35-44"/>
    <d v="1904-07-30T00:00:00"/>
    <x v="1"/>
    <x v="1"/>
    <s v="High Value"/>
    <x v="1"/>
    <s v="Check Data"/>
  </r>
  <r>
    <s v="CUST_5311"/>
    <n v="66"/>
    <s v="Male"/>
    <x v="3"/>
    <n v="127.9"/>
    <n v="11"/>
    <n v="74"/>
    <n v="0"/>
    <s v="Home"/>
    <n v="63.8"/>
    <d v="2021-12-14T00:00:00"/>
    <n v="34"/>
    <n v="0.13"/>
    <n v="127.9"/>
    <n v="63.8"/>
    <n v="1"/>
    <n v="1406.9"/>
    <x v="1"/>
    <s v="Low Risk"/>
    <s v="55+"/>
    <d v="1904-09-12T00:00:00"/>
    <x v="1"/>
    <x v="1"/>
    <s v="Low Value"/>
    <x v="0"/>
    <s v="Check Data"/>
  </r>
  <r>
    <s v="CUST_8314"/>
    <n v="77"/>
    <s v="Female"/>
    <x v="8"/>
    <n v="58.95"/>
    <n v="6"/>
    <n v="357"/>
    <n v="0"/>
    <s v="Electronics"/>
    <n v="72.099999999999994"/>
    <d v="2020-08-04T00:00:00"/>
    <n v="27"/>
    <n v="0.46"/>
    <n v="58.95"/>
    <n v="72.099999999999994"/>
    <n v="1"/>
    <n v="353.70000000000005"/>
    <x v="0"/>
    <s v="Medium Risk"/>
    <s v="55+"/>
    <d v="1906-01-22T00:00:00"/>
    <x v="1"/>
    <x v="1"/>
    <s v="Low Value"/>
    <x v="0"/>
    <s v="Check Data"/>
  </r>
  <r>
    <s v="CUST_3383"/>
    <n v="43"/>
    <s v="Male"/>
    <x v="8"/>
    <n v="44.69"/>
    <n v="10"/>
    <n v="185"/>
    <n v="0"/>
    <s v="Electronics"/>
    <n v="91.9"/>
    <d v="2021-08-12T00:00:00"/>
    <n v="80"/>
    <n v="0.53"/>
    <n v="44.69"/>
    <n v="91.9"/>
    <n v="1"/>
    <n v="446.9"/>
    <x v="0"/>
    <s v="High Risk"/>
    <s v="35-44"/>
    <d v="1905-01-14T00:00:00"/>
    <x v="2"/>
    <x v="1"/>
    <s v="Low Value"/>
    <x v="2"/>
    <s v="Check Data"/>
  </r>
  <r>
    <s v="CUST_4239"/>
    <n v="33"/>
    <s v="Other"/>
    <x v="4"/>
    <n v="116.95"/>
    <n v="9"/>
    <n v="38"/>
    <n v="0"/>
    <s v="Home"/>
    <n v="41.7"/>
    <d v="2022-10-03T00:00:00"/>
    <n v="4"/>
    <n v="0.38"/>
    <n v="116.95"/>
    <n v="41.7"/>
    <n v="1"/>
    <n v="1052.55"/>
    <x v="1"/>
    <s v="Medium Risk"/>
    <s v="25-34"/>
    <d v="1903-11-24T00:00:00"/>
    <x v="1"/>
    <x v="1"/>
    <s v="Low Value"/>
    <x v="0"/>
    <s v="Check Data"/>
  </r>
  <r>
    <s v="CUST_3139"/>
    <n v="74"/>
    <s v="Male"/>
    <x v="3"/>
    <n v="101.62"/>
    <n v="8"/>
    <n v="233"/>
    <n v="1"/>
    <s v="Electronics"/>
    <n v="77.099999999999994"/>
    <d v="2020-09-15T00:00:00"/>
    <n v="92"/>
    <n v="0.17"/>
    <n v="101.62"/>
    <n v="77.099999999999994"/>
    <n v="1"/>
    <n v="812.96"/>
    <x v="0"/>
    <s v="Low Risk"/>
    <s v="55+"/>
    <d v="1905-12-11T00:00:00"/>
    <x v="2"/>
    <x v="0"/>
    <s v="Low Value"/>
    <x v="0"/>
    <s v="Check Data"/>
  </r>
  <r>
    <s v="CUST_2704"/>
    <n v="64"/>
    <s v="Other"/>
    <x v="0"/>
    <n v="71.69"/>
    <n v="12"/>
    <n v="247"/>
    <n v="0"/>
    <s v="Electronics"/>
    <n v="71.3"/>
    <d v="2024-05-24T00:00:00"/>
    <n v="81"/>
    <n v="0.13"/>
    <n v="71.69"/>
    <n v="71.3"/>
    <n v="1"/>
    <n v="860.28"/>
    <x v="0"/>
    <s v="Low Risk"/>
    <s v="55+"/>
    <d v="1902-04-04T00:00:00"/>
    <x v="2"/>
    <x v="1"/>
    <s v="Low Value"/>
    <x v="0"/>
    <s v="Check Data"/>
  </r>
  <r>
    <s v="CUST_7924"/>
    <n v="30"/>
    <s v="Other"/>
    <x v="0"/>
    <n v="230.03"/>
    <n v="8"/>
    <n v="328"/>
    <n v="0"/>
    <s v="Beauty"/>
    <n v="43.9"/>
    <d v="2025-05-16T00:00:00"/>
    <n v="76"/>
    <n v="0.28000000000000003"/>
    <n v="230.03"/>
    <n v="43.9"/>
    <n v="2"/>
    <n v="1840.24"/>
    <x v="0"/>
    <s v="Medium Risk"/>
    <s v="25-34"/>
    <d v="1901-04-12T00:00:00"/>
    <x v="2"/>
    <x v="1"/>
    <s v="High Value"/>
    <x v="1"/>
    <s v="Check Data"/>
  </r>
  <r>
    <s v="CUST_1362"/>
    <n v="32"/>
    <s v="Male"/>
    <x v="5"/>
    <n v="105.5"/>
    <n v="7"/>
    <n v="130"/>
    <n v="0"/>
    <s v="Fashion"/>
    <n v="38.1"/>
    <d v="2024-12-30T00:00:00"/>
    <n v="69"/>
    <n v="0.06"/>
    <n v="105.5"/>
    <n v="38.1"/>
    <n v="1"/>
    <n v="738.5"/>
    <x v="0"/>
    <s v="Low Risk"/>
    <s v="25-34"/>
    <d v="1901-08-27T00:00:00"/>
    <x v="0"/>
    <x v="1"/>
    <s v="Low Value"/>
    <x v="0"/>
    <s v="Check Data"/>
  </r>
  <r>
    <s v="CUST_3604"/>
    <n v="44"/>
    <s v="Female"/>
    <x v="1"/>
    <n v="89.64"/>
    <n v="8"/>
    <n v="4"/>
    <n v="0"/>
    <s v="Sports"/>
    <n v="88.1"/>
    <d v="2022-09-25T00:00:00"/>
    <n v="99"/>
    <n v="0.27"/>
    <n v="89.64"/>
    <n v="88.1"/>
    <n v="2"/>
    <n v="717.12"/>
    <x v="2"/>
    <s v="Medium Risk"/>
    <s v="35-44"/>
    <d v="1903-12-02T00:00:00"/>
    <x v="2"/>
    <x v="1"/>
    <s v="Low Value"/>
    <x v="0"/>
    <s v="Check Data"/>
  </r>
  <r>
    <s v="CUST_5286"/>
    <n v="21"/>
    <s v="Other"/>
    <x v="2"/>
    <n v="63.36"/>
    <n v="8"/>
    <n v="347"/>
    <n v="0"/>
    <s v="Beauty"/>
    <n v="20.5"/>
    <d v="2021-09-13T00:00:00"/>
    <n v="94"/>
    <n v="0.14000000000000001"/>
    <n v="63.36"/>
    <n v="20.5"/>
    <n v="1"/>
    <n v="506.88"/>
    <x v="0"/>
    <s v="Low Risk"/>
    <s v="Under 25"/>
    <d v="1904-12-13T00:00:00"/>
    <x v="2"/>
    <x v="1"/>
    <s v="Low Value"/>
    <x v="0"/>
    <s v="Check Data"/>
  </r>
  <r>
    <s v="CUST_4738"/>
    <n v="33"/>
    <s v="Male"/>
    <x v="7"/>
    <n v="230.17"/>
    <n v="10"/>
    <n v="258"/>
    <n v="0"/>
    <s v="Sports"/>
    <n v="31.9"/>
    <d v="2025-02-08T00:00:00"/>
    <n v="63"/>
    <n v="0.18"/>
    <n v="230.17"/>
    <n v="31.9"/>
    <n v="1"/>
    <n v="2301.6999999999998"/>
    <x v="0"/>
    <s v="Low Risk"/>
    <s v="25-34"/>
    <d v="1901-07-18T00:00:00"/>
    <x v="0"/>
    <x v="1"/>
    <s v="High Value"/>
    <x v="1"/>
    <s v="Check Data"/>
  </r>
  <r>
    <s v="CUST_3469"/>
    <n v="47"/>
    <s v="Male"/>
    <x v="3"/>
    <n v="189.35"/>
    <n v="13"/>
    <n v="244"/>
    <n v="0"/>
    <s v="Sports"/>
    <n v="97.4"/>
    <d v="2024-04-01T00:00:00"/>
    <n v="78"/>
    <n v="0.18"/>
    <n v="189.35"/>
    <n v="97.4"/>
    <n v="1"/>
    <n v="2461.5499999999997"/>
    <x v="0"/>
    <s v="Low Risk"/>
    <s v="45-54"/>
    <d v="1902-05-27T00:00:00"/>
    <x v="2"/>
    <x v="1"/>
    <s v="High Value"/>
    <x v="1"/>
    <s v="Check Data"/>
  </r>
  <r>
    <s v="CUST_5795"/>
    <n v="61"/>
    <s v="Female"/>
    <x v="0"/>
    <n v="49.79"/>
    <n v="13"/>
    <n v="349"/>
    <n v="0"/>
    <s v="Fashion"/>
    <n v="27.7"/>
    <d v="2022-05-28T00:00:00"/>
    <n v="14"/>
    <n v="0.14000000000000001"/>
    <n v="49.79"/>
    <n v="27.7"/>
    <n v="2"/>
    <n v="647.27"/>
    <x v="0"/>
    <s v="Low Risk"/>
    <s v="55+"/>
    <d v="1904-03-31T00:00:00"/>
    <x v="1"/>
    <x v="1"/>
    <s v="Low Value"/>
    <x v="0"/>
    <s v="Check Data"/>
  </r>
  <r>
    <s v="CUST_7150"/>
    <n v="47"/>
    <s v="Male"/>
    <x v="0"/>
    <n v="135.22999999999999"/>
    <n v="14"/>
    <n v="77"/>
    <n v="0"/>
    <s v="Beauty"/>
    <n v="87.2"/>
    <d v="2024-04-15T00:00:00"/>
    <n v="66"/>
    <n v="0.46"/>
    <n v="135.22999999999999"/>
    <n v="87.2"/>
    <n v="2"/>
    <n v="1893.2199999999998"/>
    <x v="1"/>
    <s v="Medium Risk"/>
    <s v="45-54"/>
    <d v="1902-05-13T00:00:00"/>
    <x v="0"/>
    <x v="1"/>
    <s v="High Value"/>
    <x v="1"/>
    <s v="Check Data"/>
  </r>
  <r>
    <s v="CUST_1556"/>
    <n v="53"/>
    <s v="Male"/>
    <x v="1"/>
    <n v="130.18"/>
    <n v="5"/>
    <n v="335"/>
    <n v="0"/>
    <s v="Electronics"/>
    <n v="37.1"/>
    <d v="2022-12-26T00:00:00"/>
    <n v="28"/>
    <n v="0.59"/>
    <n v="130.18"/>
    <n v="37.1"/>
    <n v="2"/>
    <n v="650.90000000000009"/>
    <x v="0"/>
    <s v="High Risk"/>
    <s v="45-54"/>
    <d v="1903-09-01T00:00:00"/>
    <x v="1"/>
    <x v="1"/>
    <s v="Low Value"/>
    <x v="2"/>
    <s v="Check Data"/>
  </r>
  <r>
    <s v="CUST_3808"/>
    <n v="20"/>
    <s v="Male"/>
    <x v="8"/>
    <n v="133.81"/>
    <n v="13"/>
    <n v="114"/>
    <n v="0"/>
    <s v="Fashion"/>
    <n v="55.1"/>
    <d v="2024-08-22T00:00:00"/>
    <n v="21"/>
    <n v="7.0000000000000007E-2"/>
    <n v="133.81"/>
    <n v="55.1"/>
    <n v="2"/>
    <n v="1739.53"/>
    <x v="0"/>
    <s v="Low Risk"/>
    <s v="Under 25"/>
    <d v="1902-01-04T00:00:00"/>
    <x v="1"/>
    <x v="1"/>
    <s v="High Value"/>
    <x v="1"/>
    <s v="Check Data"/>
  </r>
  <r>
    <s v="CUST_6150"/>
    <n v="39"/>
    <s v="Male"/>
    <x v="0"/>
    <n v="114.4"/>
    <n v="12"/>
    <n v="3"/>
    <n v="0"/>
    <s v="Electronics"/>
    <n v="39.799999999999997"/>
    <d v="2023-08-21T00:00:00"/>
    <n v="79"/>
    <n v="0.19"/>
    <n v="114.4"/>
    <n v="39.799999999999997"/>
    <n v="1"/>
    <n v="1372.8000000000002"/>
    <x v="2"/>
    <s v="Low Risk"/>
    <s v="35-44"/>
    <d v="1903-01-06T00:00:00"/>
    <x v="2"/>
    <x v="1"/>
    <s v="Low Value"/>
    <x v="0"/>
    <s v="Check Data"/>
  </r>
  <r>
    <s v="CUST_8561"/>
    <n v="66"/>
    <s v="Male"/>
    <x v="5"/>
    <n v="21.75"/>
    <n v="13"/>
    <n v="130"/>
    <n v="0"/>
    <s v="Electronics"/>
    <n v="22.1"/>
    <d v="2024-01-02T00:00:00"/>
    <n v="87"/>
    <n v="0.19"/>
    <n v="21.75"/>
    <n v="22.1"/>
    <n v="2"/>
    <n v="282.75"/>
    <x v="0"/>
    <s v="Low Risk"/>
    <s v="55+"/>
    <d v="1902-08-25T00:00:00"/>
    <x v="2"/>
    <x v="1"/>
    <s v="Low Value"/>
    <x v="0"/>
    <s v="Check Data"/>
  </r>
  <r>
    <s v="CUST_3719"/>
    <n v="39"/>
    <s v="Male"/>
    <x v="0"/>
    <n v="73.83"/>
    <n v="9"/>
    <n v="226"/>
    <n v="0"/>
    <s v="Electronics"/>
    <n v="69.099999999999994"/>
    <d v="2021-01-04T00:00:00"/>
    <n v="10"/>
    <n v="0.52"/>
    <n v="73.83"/>
    <n v="69.099999999999994"/>
    <n v="2"/>
    <n v="664.47"/>
    <x v="0"/>
    <s v="High Risk"/>
    <s v="35-44"/>
    <d v="1905-08-22T00:00:00"/>
    <x v="1"/>
    <x v="1"/>
    <s v="Low Value"/>
    <x v="2"/>
    <s v="Check Data"/>
  </r>
  <r>
    <s v="CUST_7506"/>
    <n v="67"/>
    <s v="Female"/>
    <x v="0"/>
    <n v="141.49"/>
    <n v="11"/>
    <n v="127"/>
    <n v="0"/>
    <s v="Electronics"/>
    <n v="96.7"/>
    <d v="2024-12-08T00:00:00"/>
    <n v="26"/>
    <n v="0.26"/>
    <n v="141.49"/>
    <n v="96.7"/>
    <n v="2"/>
    <n v="1556.39"/>
    <x v="0"/>
    <s v="Medium Risk"/>
    <s v="55+"/>
    <d v="1901-09-18T00:00:00"/>
    <x v="1"/>
    <x v="1"/>
    <s v="High Value"/>
    <x v="1"/>
    <s v="Check Data"/>
  </r>
  <r>
    <s v="CUST_4741"/>
    <n v="74"/>
    <s v="Female"/>
    <x v="1"/>
    <n v="85.46"/>
    <n v="9"/>
    <n v="8"/>
    <n v="0"/>
    <s v="Beauty"/>
    <n v="89.3"/>
    <d v="2023-12-27T00:00:00"/>
    <n v="35"/>
    <n v="0.47"/>
    <n v="85.46"/>
    <n v="89.3"/>
    <n v="2"/>
    <n v="769.14"/>
    <x v="2"/>
    <s v="Medium Risk"/>
    <s v="55+"/>
    <d v="1902-08-31T00:00:00"/>
    <x v="1"/>
    <x v="1"/>
    <s v="Low Value"/>
    <x v="0"/>
    <s v="Check Data"/>
  </r>
  <r>
    <s v="CUST_4998"/>
    <n v="67"/>
    <s v="Male"/>
    <x v="5"/>
    <n v="28.74"/>
    <n v="8"/>
    <n v="323"/>
    <n v="0"/>
    <s v="Sports"/>
    <n v="98.5"/>
    <d v="2022-09-28T00:00:00"/>
    <n v="34"/>
    <n v="0.53"/>
    <n v="28.74"/>
    <n v="98.5"/>
    <n v="1"/>
    <n v="229.92"/>
    <x v="0"/>
    <s v="High Risk"/>
    <s v="55+"/>
    <d v="1903-11-29T00:00:00"/>
    <x v="1"/>
    <x v="1"/>
    <s v="Low Value"/>
    <x v="2"/>
    <s v="Check Data"/>
  </r>
  <r>
    <s v="CUST_3403"/>
    <n v="72"/>
    <s v="Female"/>
    <x v="9"/>
    <n v="143.30000000000001"/>
    <n v="8"/>
    <n v="117"/>
    <n v="0"/>
    <s v="Sports"/>
    <n v="69.099999999999994"/>
    <d v="2022-05-02T00:00:00"/>
    <n v="2"/>
    <n v="0.24"/>
    <n v="143.30000000000001"/>
    <n v="69.099999999999994"/>
    <n v="1"/>
    <n v="1146.4000000000001"/>
    <x v="0"/>
    <s v="Medium Risk"/>
    <s v="55+"/>
    <d v="1904-04-26T00:00:00"/>
    <x v="1"/>
    <x v="1"/>
    <s v="Low Value"/>
    <x v="0"/>
    <s v="Check Data"/>
  </r>
  <r>
    <s v="CUST_9780"/>
    <n v="77"/>
    <s v="Female"/>
    <x v="6"/>
    <n v="104.58"/>
    <n v="10"/>
    <n v="343"/>
    <n v="0"/>
    <s v="Beauty"/>
    <n v="3.4"/>
    <d v="2024-04-28T00:00:00"/>
    <n v="95"/>
    <n v="0.35"/>
    <n v="104.58"/>
    <n v="3.4"/>
    <n v="1"/>
    <n v="1045.8"/>
    <x v="0"/>
    <s v="Medium Risk"/>
    <s v="55+"/>
    <d v="1902-04-30T00:00:00"/>
    <x v="2"/>
    <x v="1"/>
    <s v="Low Value"/>
    <x v="0"/>
    <s v="Check Data"/>
  </r>
  <r>
    <s v="CUST_1294"/>
    <n v="66"/>
    <s v="Other"/>
    <x v="1"/>
    <n v="131.35"/>
    <n v="6"/>
    <n v="187"/>
    <n v="0"/>
    <s v="Sports"/>
    <n v="55.4"/>
    <d v="2021-04-07T00:00:00"/>
    <n v="43"/>
    <n v="0.33"/>
    <n v="131.35"/>
    <n v="55.4"/>
    <n v="2"/>
    <n v="788.09999999999991"/>
    <x v="0"/>
    <s v="Medium Risk"/>
    <s v="55+"/>
    <d v="1905-05-21T00:00:00"/>
    <x v="0"/>
    <x v="1"/>
    <s v="Low Value"/>
    <x v="0"/>
    <s v="Check Data"/>
  </r>
  <r>
    <s v="CUST_6343"/>
    <n v="29"/>
    <s v="Male"/>
    <x v="8"/>
    <m/>
    <n v="6"/>
    <n v="138"/>
    <n v="0"/>
    <s v="Fashion"/>
    <m/>
    <d v="2020-08-29T00:00:00"/>
    <n v="44"/>
    <n v="0.25"/>
    <n v="250"/>
    <n v="250"/>
    <n v="2"/>
    <n v="1500"/>
    <x v="0"/>
    <s v="Medium Risk"/>
    <s v="25-34"/>
    <d v="1905-12-28T00:00:00"/>
    <x v="0"/>
    <x v="1"/>
    <s v="Low Value"/>
    <x v="0"/>
    <s v="Check Data"/>
  </r>
  <r>
    <s v="CUST_2136"/>
    <n v="72"/>
    <s v="Male"/>
    <x v="8"/>
    <n v="120.81"/>
    <n v="12"/>
    <n v="124"/>
    <n v="0"/>
    <s v="Electronics"/>
    <n v="12"/>
    <d v="2024-03-12T00:00:00"/>
    <n v="44"/>
    <n v="0.31"/>
    <n v="120.81"/>
    <n v="12"/>
    <n v="2"/>
    <n v="1449.72"/>
    <x v="0"/>
    <s v="Medium Risk"/>
    <s v="55+"/>
    <d v="1902-06-16T00:00:00"/>
    <x v="0"/>
    <x v="1"/>
    <s v="Low Value"/>
    <x v="0"/>
    <s v="Check Data"/>
  </r>
  <r>
    <s v="CUST_3064"/>
    <n v="38"/>
    <s v="Other"/>
    <x v="3"/>
    <n v="238.56"/>
    <n v="9"/>
    <n v="222"/>
    <n v="0"/>
    <s v="Electronics"/>
    <n v="82.8"/>
    <d v="2021-08-08T00:00:00"/>
    <n v="43"/>
    <n v="0.35"/>
    <n v="238.56"/>
    <n v="82.8"/>
    <n v="2"/>
    <n v="2147.04"/>
    <x v="0"/>
    <s v="Medium Risk"/>
    <s v="35-44"/>
    <d v="1905-01-18T00:00:00"/>
    <x v="0"/>
    <x v="1"/>
    <s v="High Value"/>
    <x v="1"/>
    <s v="Check Data"/>
  </r>
  <r>
    <s v="CUST_8009"/>
    <n v="73"/>
    <s v="Other"/>
    <x v="1"/>
    <n v="153.63"/>
    <n v="11"/>
    <n v="327"/>
    <n v="0"/>
    <s v="Electronics"/>
    <n v="73"/>
    <d v="2020-06-29T00:00:00"/>
    <n v="52"/>
    <n v="0.04"/>
    <n v="153.63"/>
    <n v="73"/>
    <n v="2"/>
    <n v="1689.9299999999998"/>
    <x v="0"/>
    <s v="Low Risk"/>
    <s v="55+"/>
    <d v="1906-02-27T00:00:00"/>
    <x v="0"/>
    <x v="1"/>
    <s v="High Value"/>
    <x v="1"/>
    <s v="Check Data"/>
  </r>
  <r>
    <s v="CUST_5543"/>
    <n v="21"/>
    <s v="Female"/>
    <x v="4"/>
    <n v="304.66000000000003"/>
    <n v="8"/>
    <n v="305"/>
    <n v="0"/>
    <s v="Home"/>
    <n v="44.8"/>
    <d v="2021-10-20T00:00:00"/>
    <n v="5"/>
    <n v="0.27"/>
    <n v="304.66000000000003"/>
    <n v="44.8"/>
    <n v="1"/>
    <n v="2437.2800000000002"/>
    <x v="0"/>
    <s v="Medium Risk"/>
    <s v="Under 25"/>
    <d v="1904-11-06T00:00:00"/>
    <x v="1"/>
    <x v="1"/>
    <s v="High Value"/>
    <x v="1"/>
    <s v="Check Data"/>
  </r>
  <r>
    <s v="CUST_2007"/>
    <n v="48"/>
    <s v="Female"/>
    <x v="1"/>
    <n v="115.36"/>
    <n v="14"/>
    <n v="258"/>
    <n v="0"/>
    <s v="Fashion"/>
    <n v="29.2"/>
    <d v="2024-07-18T00:00:00"/>
    <n v="19"/>
    <n v="0.18"/>
    <n v="115.36"/>
    <n v="29.2"/>
    <n v="1"/>
    <n v="1615.04"/>
    <x v="0"/>
    <s v="Low Risk"/>
    <s v="45-54"/>
    <d v="1902-02-08T00:00:00"/>
    <x v="1"/>
    <x v="1"/>
    <s v="High Value"/>
    <x v="1"/>
    <s v="Check Data"/>
  </r>
  <r>
    <s v="CUST_6445"/>
    <n v="61"/>
    <s v="Male"/>
    <x v="9"/>
    <n v="62.89"/>
    <n v="15"/>
    <n v="66"/>
    <n v="0"/>
    <s v="Home"/>
    <n v="22.2"/>
    <d v="2024-10-12T00:00:00"/>
    <n v="30"/>
    <n v="0.12"/>
    <n v="62.89"/>
    <n v="22.2"/>
    <n v="3"/>
    <n v="943.35"/>
    <x v="1"/>
    <s v="Low Risk"/>
    <s v="55+"/>
    <d v="1901-11-14T00:00:00"/>
    <x v="1"/>
    <x v="1"/>
    <s v="Low Value"/>
    <x v="0"/>
    <s v="Check Data"/>
  </r>
  <r>
    <s v="CUST_6352"/>
    <n v="48"/>
    <s v="Female"/>
    <x v="0"/>
    <n v="102.57"/>
    <n v="12"/>
    <n v="84"/>
    <n v="0"/>
    <s v="Beauty"/>
    <n v="96.4"/>
    <d v="2021-02-21T00:00:00"/>
    <n v="49"/>
    <n v="0.28000000000000003"/>
    <n v="102.57"/>
    <n v="96.4"/>
    <n v="1"/>
    <n v="1230.8399999999999"/>
    <x v="1"/>
    <s v="Medium Risk"/>
    <s v="45-54"/>
    <d v="1905-07-05T00:00:00"/>
    <x v="0"/>
    <x v="1"/>
    <s v="Low Value"/>
    <x v="0"/>
    <s v="Check Data"/>
  </r>
  <r>
    <s v="CUST_2435"/>
    <n v="75"/>
    <s v="Male"/>
    <x v="1"/>
    <n v="103.8"/>
    <n v="12"/>
    <n v="61"/>
    <n v="0"/>
    <s v="Home"/>
    <n v="80.2"/>
    <d v="2025-01-15T00:00:00"/>
    <n v="63"/>
    <n v="0.16"/>
    <n v="103.8"/>
    <n v="80.2"/>
    <n v="1"/>
    <n v="1245.5999999999999"/>
    <x v="1"/>
    <s v="Low Risk"/>
    <s v="55+"/>
    <d v="1901-08-11T00:00:00"/>
    <x v="0"/>
    <x v="1"/>
    <s v="Low Value"/>
    <x v="0"/>
    <s v="Check Data"/>
  </r>
  <r>
    <s v="CUST_1571"/>
    <n v="40"/>
    <s v="Male"/>
    <x v="4"/>
    <n v="55.78"/>
    <n v="11"/>
    <n v="13"/>
    <n v="0"/>
    <s v="Sports"/>
    <n v="69.3"/>
    <d v="2022-05-24T00:00:00"/>
    <n v="81"/>
    <n v="0.28999999999999998"/>
    <n v="55.78"/>
    <n v="69.3"/>
    <n v="2"/>
    <n v="613.58000000000004"/>
    <x v="2"/>
    <s v="Medium Risk"/>
    <s v="35-44"/>
    <d v="1904-04-04T00:00:00"/>
    <x v="2"/>
    <x v="1"/>
    <s v="Low Value"/>
    <x v="0"/>
    <s v="Check Data"/>
  </r>
  <r>
    <s v="CUST_3382"/>
    <n v="71"/>
    <s v="Female"/>
    <x v="7"/>
    <n v="71.459999999999994"/>
    <n v="14"/>
    <n v="121"/>
    <n v="0"/>
    <s v="Sports"/>
    <n v="94.8"/>
    <d v="2023-01-01T00:00:00"/>
    <n v="29"/>
    <n v="0.17"/>
    <n v="71.459999999999994"/>
    <n v="94.8"/>
    <n v="2"/>
    <n v="1000.4399999999999"/>
    <x v="0"/>
    <s v="Low Risk"/>
    <s v="55+"/>
    <d v="1903-08-26T00:00:00"/>
    <x v="1"/>
    <x v="1"/>
    <s v="Low Value"/>
    <x v="0"/>
    <s v="Check Data"/>
  </r>
  <r>
    <s v="CUST_6084"/>
    <n v="70"/>
    <s v="Male"/>
    <x v="4"/>
    <m/>
    <n v="9"/>
    <n v="278"/>
    <n v="0"/>
    <s v="Fashion"/>
    <n v="20.399999999999999"/>
    <d v="2020-11-30T00:00:00"/>
    <n v="76"/>
    <n v="0.33"/>
    <n v="250"/>
    <n v="20.399999999999999"/>
    <n v="1"/>
    <n v="2250"/>
    <x v="0"/>
    <s v="Medium Risk"/>
    <s v="55+"/>
    <d v="1905-09-26T00:00:00"/>
    <x v="2"/>
    <x v="1"/>
    <s v="High Value"/>
    <x v="1"/>
    <s v="Check Data"/>
  </r>
  <r>
    <s v="CUST_1277"/>
    <n v="37"/>
    <s v="Female"/>
    <x v="8"/>
    <n v="143.79"/>
    <n v="12"/>
    <n v="122"/>
    <n v="0"/>
    <s v="Home"/>
    <n v="85.8"/>
    <d v="2024-06-25T00:00:00"/>
    <n v="72"/>
    <n v="0.59"/>
    <n v="143.79"/>
    <n v="85.8"/>
    <n v="3"/>
    <n v="1725.48"/>
    <x v="0"/>
    <s v="High Risk"/>
    <s v="35-44"/>
    <d v="1902-03-03T00:00:00"/>
    <x v="2"/>
    <x v="1"/>
    <s v="High Value"/>
    <x v="3"/>
    <s v="Check Data"/>
  </r>
  <r>
    <s v="CUST_8059"/>
    <n v="32"/>
    <s v="Other"/>
    <x v="9"/>
    <n v="173.19"/>
    <n v="9"/>
    <n v="76"/>
    <n v="0"/>
    <s v="Home"/>
    <n v="58.3"/>
    <d v="2025-01-09T00:00:00"/>
    <n v="79"/>
    <n v="0.06"/>
    <n v="173.19"/>
    <n v="58.3"/>
    <n v="1"/>
    <n v="1558.71"/>
    <x v="1"/>
    <s v="Low Risk"/>
    <s v="25-34"/>
    <d v="1901-08-17T00:00:00"/>
    <x v="2"/>
    <x v="1"/>
    <s v="High Value"/>
    <x v="1"/>
    <s v="Check Data"/>
  </r>
  <r>
    <s v="CUST_2887"/>
    <n v="40"/>
    <s v="Male"/>
    <x v="0"/>
    <n v="73.58"/>
    <n v="11"/>
    <n v="271"/>
    <n v="0"/>
    <s v="Electronics"/>
    <n v="93.3"/>
    <d v="2022-01-06T00:00:00"/>
    <n v="53"/>
    <n v="0.78"/>
    <n v="73.58"/>
    <n v="93.3"/>
    <n v="2"/>
    <n v="809.38"/>
    <x v="0"/>
    <s v="High Risk"/>
    <s v="35-44"/>
    <d v="1904-08-20T00:00:00"/>
    <x v="0"/>
    <x v="1"/>
    <s v="Low Value"/>
    <x v="2"/>
    <s v="Check Data"/>
  </r>
  <r>
    <s v="CUST_2265"/>
    <n v="45"/>
    <s v="Other"/>
    <x v="4"/>
    <n v="269.05"/>
    <n v="12"/>
    <n v="145"/>
    <n v="0"/>
    <s v="Fashion"/>
    <n v="66.099999999999994"/>
    <d v="2024-06-06T00:00:00"/>
    <n v="98"/>
    <n v="0.16"/>
    <n v="269.05"/>
    <n v="66.099999999999994"/>
    <n v="1"/>
    <n v="3228.6000000000004"/>
    <x v="0"/>
    <s v="Low Risk"/>
    <s v="45-54"/>
    <d v="1902-03-22T00:00:00"/>
    <x v="2"/>
    <x v="1"/>
    <s v="High Value"/>
    <x v="1"/>
    <s v="Check Data"/>
  </r>
  <r>
    <s v="CUST_8491"/>
    <n v="33"/>
    <s v="Other"/>
    <x v="9"/>
    <n v="69.2"/>
    <n v="10"/>
    <n v="268"/>
    <n v="0"/>
    <s v="Electronics"/>
    <n v="74.2"/>
    <d v="2022-06-15T00:00:00"/>
    <n v="28"/>
    <n v="0.42"/>
    <n v="69.2"/>
    <n v="74.2"/>
    <n v="1"/>
    <n v="692"/>
    <x v="0"/>
    <s v="Medium Risk"/>
    <s v="25-34"/>
    <d v="1904-03-13T00:00:00"/>
    <x v="1"/>
    <x v="1"/>
    <s v="Low Value"/>
    <x v="0"/>
    <s v="Check Data"/>
  </r>
  <r>
    <s v="CUST_2040"/>
    <n v="54"/>
    <s v="Female"/>
    <x v="7"/>
    <n v="18.73"/>
    <n v="11"/>
    <n v="55"/>
    <n v="0"/>
    <s v="Fashion"/>
    <n v="22.2"/>
    <d v="2024-03-01T00:00:00"/>
    <n v="85"/>
    <n v="0.1"/>
    <n v="18.73"/>
    <n v="22.2"/>
    <n v="1"/>
    <n v="206.03"/>
    <x v="1"/>
    <s v="Low Risk"/>
    <s v="45-54"/>
    <d v="1902-06-27T00:00:00"/>
    <x v="2"/>
    <x v="1"/>
    <s v="Low Value"/>
    <x v="0"/>
    <s v="Check Data"/>
  </r>
  <r>
    <s v="CUST_9073"/>
    <n v="38"/>
    <s v="Male"/>
    <x v="5"/>
    <n v="253.43"/>
    <n v="17"/>
    <n v="217"/>
    <n v="0"/>
    <s v="Fashion"/>
    <n v="34.5"/>
    <d v="2024-09-22T00:00:00"/>
    <n v="53"/>
    <n v="0.66"/>
    <n v="253.43"/>
    <n v="34.5"/>
    <n v="1"/>
    <n v="4308.3100000000004"/>
    <x v="0"/>
    <s v="High Risk"/>
    <s v="35-44"/>
    <d v="1901-12-04T00:00:00"/>
    <x v="0"/>
    <x v="1"/>
    <s v="High Value"/>
    <x v="3"/>
    <s v="Check Data"/>
  </r>
  <r>
    <s v="CUST_3752"/>
    <n v="32"/>
    <s v="Male"/>
    <x v="5"/>
    <n v="29.71"/>
    <n v="13"/>
    <n v="172"/>
    <n v="0"/>
    <s v="Home"/>
    <n v="30.2"/>
    <d v="2024-06-27T00:00:00"/>
    <n v="17"/>
    <n v="0.1"/>
    <n v="29.71"/>
    <n v="30.2"/>
    <n v="1"/>
    <n v="386.23"/>
    <x v="0"/>
    <s v="Low Risk"/>
    <s v="25-34"/>
    <d v="1902-03-01T00:00:00"/>
    <x v="1"/>
    <x v="1"/>
    <s v="Low Value"/>
    <x v="0"/>
    <s v="Check Data"/>
  </r>
  <r>
    <s v="CUST_9213"/>
    <n v="34"/>
    <s v="Male"/>
    <x v="5"/>
    <n v="208.73"/>
    <n v="9"/>
    <n v="39"/>
    <n v="0"/>
    <s v="Electronics"/>
    <n v="69.400000000000006"/>
    <d v="2021-01-08T00:00:00"/>
    <n v="82"/>
    <n v="0.66"/>
    <n v="208.73"/>
    <n v="69.400000000000006"/>
    <n v="1"/>
    <n v="1878.57"/>
    <x v="1"/>
    <s v="High Risk"/>
    <s v="25-34"/>
    <d v="1905-08-18T00:00:00"/>
    <x v="2"/>
    <x v="1"/>
    <s v="High Value"/>
    <x v="3"/>
    <s v="Check Data"/>
  </r>
  <r>
    <s v="CUST_5569"/>
    <n v="67"/>
    <s v="Male"/>
    <x v="7"/>
    <n v="126.58"/>
    <n v="12"/>
    <n v="358"/>
    <n v="0"/>
    <s v="Beauty"/>
    <n v="41.1"/>
    <d v="2024-02-12T00:00:00"/>
    <n v="24"/>
    <n v="0.51"/>
    <n v="126.58"/>
    <n v="41.1"/>
    <n v="1"/>
    <n v="1518.96"/>
    <x v="0"/>
    <s v="High Risk"/>
    <s v="55+"/>
    <d v="1902-07-15T00:00:00"/>
    <x v="1"/>
    <x v="1"/>
    <s v="Low Value"/>
    <x v="2"/>
    <s v="Check Data"/>
  </r>
  <r>
    <s v="CUST_7353"/>
    <n v="54"/>
    <s v="Male"/>
    <x v="0"/>
    <n v="180"/>
    <n v="14"/>
    <n v="158"/>
    <n v="0"/>
    <s v="Electronics"/>
    <n v="86"/>
    <d v="2021-06-07T00:00:00"/>
    <n v="88"/>
    <n v="0.5"/>
    <n v="180"/>
    <n v="86"/>
    <n v="2"/>
    <n v="2520"/>
    <x v="0"/>
    <s v="High Risk"/>
    <s v="45-54"/>
    <d v="1905-03-21T00:00:00"/>
    <x v="2"/>
    <x v="1"/>
    <s v="High Value"/>
    <x v="3"/>
    <s v="Check Data"/>
  </r>
  <r>
    <s v="CUST_3353"/>
    <n v="30"/>
    <s v="Other"/>
    <x v="6"/>
    <n v="359.85"/>
    <n v="9"/>
    <n v="359"/>
    <n v="0"/>
    <s v="Beauty"/>
    <n v="21.3"/>
    <d v="2022-07-12T00:00:00"/>
    <n v="76"/>
    <n v="0.21"/>
    <n v="359.85"/>
    <n v="21.3"/>
    <n v="1"/>
    <n v="3238.65"/>
    <x v="0"/>
    <s v="Medium Risk"/>
    <s v="25-34"/>
    <d v="1904-02-15T00:00:00"/>
    <x v="2"/>
    <x v="1"/>
    <s v="High Value"/>
    <x v="1"/>
    <s v="Check Data"/>
  </r>
  <r>
    <s v="CUST_8437"/>
    <n v="36"/>
    <s v="Male"/>
    <x v="6"/>
    <n v="32.53"/>
    <n v="13"/>
    <n v="31"/>
    <n v="0"/>
    <s v="Sports"/>
    <n v="79.599999999999994"/>
    <d v="2021-04-16T00:00:00"/>
    <n v="65"/>
    <n v="0.34"/>
    <n v="32.53"/>
    <n v="79.599999999999994"/>
    <n v="1"/>
    <n v="422.89"/>
    <x v="1"/>
    <s v="Medium Risk"/>
    <s v="35-44"/>
    <d v="1905-05-12T00:00:00"/>
    <x v="0"/>
    <x v="1"/>
    <s v="Low Value"/>
    <x v="0"/>
    <s v="Check Data"/>
  </r>
  <r>
    <s v="CUST_5799"/>
    <n v="47"/>
    <s v="Female"/>
    <x v="9"/>
    <n v="118.52"/>
    <n v="8"/>
    <n v="247"/>
    <n v="0"/>
    <s v="Fashion"/>
    <n v="81.3"/>
    <d v="2021-02-16T00:00:00"/>
    <n v="36"/>
    <n v="0.22"/>
    <n v="118.52"/>
    <n v="81.3"/>
    <n v="1"/>
    <n v="948.16"/>
    <x v="0"/>
    <s v="Medium Risk"/>
    <s v="45-54"/>
    <d v="1905-07-10T00:00:00"/>
    <x v="1"/>
    <x v="1"/>
    <s v="Low Value"/>
    <x v="0"/>
    <s v="Check Data"/>
  </r>
  <r>
    <s v="CUST_1686"/>
    <n v="62"/>
    <s v="Male"/>
    <x v="5"/>
    <n v="123.97"/>
    <n v="13"/>
    <n v="128"/>
    <n v="0"/>
    <s v="Electronics"/>
    <n v="62.8"/>
    <d v="2021-10-16T00:00:00"/>
    <n v="32"/>
    <n v="0.19"/>
    <n v="123.97"/>
    <n v="62.8"/>
    <n v="1"/>
    <n v="1611.61"/>
    <x v="0"/>
    <s v="Low Risk"/>
    <s v="55+"/>
    <d v="1904-11-10T00:00:00"/>
    <x v="1"/>
    <x v="1"/>
    <s v="High Value"/>
    <x v="1"/>
    <s v="Check Data"/>
  </r>
  <r>
    <s v="CUST_9476"/>
    <n v="35"/>
    <s v="Female"/>
    <x v="8"/>
    <n v="57.07"/>
    <n v="5"/>
    <n v="290"/>
    <n v="0"/>
    <s v="Fashion"/>
    <n v="14.8"/>
    <d v="2022-09-09T00:00:00"/>
    <n v="69"/>
    <n v="0.34"/>
    <n v="57.07"/>
    <n v="14.8"/>
    <n v="2"/>
    <n v="285.35000000000002"/>
    <x v="0"/>
    <s v="Medium Risk"/>
    <s v="35-44"/>
    <d v="1903-12-18T00:00:00"/>
    <x v="0"/>
    <x v="1"/>
    <s v="Low Value"/>
    <x v="0"/>
    <s v="Check Data"/>
  </r>
  <r>
    <s v="CUST_5811"/>
    <n v="31"/>
    <s v="Other"/>
    <x v="0"/>
    <n v="95.94"/>
    <n v="8"/>
    <n v="35"/>
    <n v="0"/>
    <s v="Electronics"/>
    <n v="32.700000000000003"/>
    <d v="2021-06-20T00:00:00"/>
    <n v="26"/>
    <n v="7.0000000000000007E-2"/>
    <n v="95.94"/>
    <n v="32.700000000000003"/>
    <n v="1"/>
    <n v="767.52"/>
    <x v="1"/>
    <s v="Low Risk"/>
    <s v="25-34"/>
    <d v="1905-03-08T00:00:00"/>
    <x v="1"/>
    <x v="1"/>
    <s v="Low Value"/>
    <x v="0"/>
    <s v="Check Data"/>
  </r>
  <r>
    <s v="CUST_9954"/>
    <n v="79"/>
    <s v="Male"/>
    <x v="6"/>
    <n v="119.44"/>
    <n v="6"/>
    <n v="347"/>
    <n v="0"/>
    <s v="Sports"/>
    <n v="39.799999999999997"/>
    <d v="2023-12-23T00:00:00"/>
    <n v="56"/>
    <n v="0.1"/>
    <n v="119.44"/>
    <n v="39.799999999999997"/>
    <n v="2"/>
    <n v="716.64"/>
    <x v="0"/>
    <s v="Low Risk"/>
    <s v="55+"/>
    <d v="1902-09-04T00:00:00"/>
    <x v="0"/>
    <x v="1"/>
    <s v="Low Value"/>
    <x v="0"/>
    <s v="Check Data"/>
  </r>
  <r>
    <s v="CUST_6346"/>
    <n v="53"/>
    <s v="Male"/>
    <x v="1"/>
    <n v="55.2"/>
    <n v="9"/>
    <n v="65"/>
    <n v="0"/>
    <s v="Electronics"/>
    <n v="46.5"/>
    <d v="2021-11-27T00:00:00"/>
    <n v="67"/>
    <n v="0.36"/>
    <n v="55.2"/>
    <n v="46.5"/>
    <n v="1"/>
    <n v="496.8"/>
    <x v="1"/>
    <s v="Medium Risk"/>
    <s v="45-54"/>
    <d v="1904-09-29T00:00:00"/>
    <x v="0"/>
    <x v="1"/>
    <s v="Low Value"/>
    <x v="0"/>
    <s v="Check Data"/>
  </r>
  <r>
    <s v="CUST_6043"/>
    <n v="53"/>
    <s v="Female"/>
    <x v="3"/>
    <n v="18.690000000000001"/>
    <n v="12"/>
    <n v="284"/>
    <n v="0"/>
    <s v="Sports"/>
    <n v="73.7"/>
    <d v="2025-05-01T00:00:00"/>
    <n v="33"/>
    <n v="0.08"/>
    <n v="18.690000000000001"/>
    <n v="73.7"/>
    <n v="2"/>
    <n v="224.28000000000003"/>
    <x v="0"/>
    <s v="Low Risk"/>
    <s v="45-54"/>
    <d v="1901-04-27T00:00:00"/>
    <x v="1"/>
    <x v="1"/>
    <s v="Low Value"/>
    <x v="0"/>
    <s v="Check Data"/>
  </r>
  <r>
    <s v="CUST_3428"/>
    <n v="37"/>
    <s v="Female"/>
    <x v="2"/>
    <n v="123.51"/>
    <n v="13"/>
    <n v="156"/>
    <n v="0"/>
    <s v="Fashion"/>
    <n v="33.799999999999997"/>
    <d v="2025-04-08T00:00:00"/>
    <n v="39"/>
    <n v="0.28000000000000003"/>
    <n v="123.51"/>
    <n v="33.799999999999997"/>
    <n v="2"/>
    <n v="1605.63"/>
    <x v="0"/>
    <s v="Medium Risk"/>
    <s v="35-44"/>
    <d v="1901-05-20T00:00:00"/>
    <x v="1"/>
    <x v="1"/>
    <s v="High Value"/>
    <x v="1"/>
    <s v="Check Data"/>
  </r>
  <r>
    <s v="CUST_6126"/>
    <n v="69"/>
    <s v="Female"/>
    <x v="7"/>
    <n v="16.34"/>
    <n v="6"/>
    <n v="42"/>
    <n v="0"/>
    <s v="Home"/>
    <n v="1.8"/>
    <d v="2021-12-27T00:00:00"/>
    <n v="84"/>
    <n v="0.48"/>
    <n v="16.34"/>
    <n v="1.8"/>
    <n v="3"/>
    <n v="98.039999999999992"/>
    <x v="1"/>
    <s v="Medium Risk"/>
    <s v="55+"/>
    <d v="1904-08-30T00:00:00"/>
    <x v="2"/>
    <x v="1"/>
    <s v="Low Value"/>
    <x v="0"/>
    <s v="Check Data"/>
  </r>
  <r>
    <s v="CUST_9220"/>
    <n v="36"/>
    <s v="Male"/>
    <x v="7"/>
    <n v="40.049999999999997"/>
    <n v="10"/>
    <n v="274"/>
    <n v="0"/>
    <s v="Beauty"/>
    <n v="86.6"/>
    <d v="2024-10-26T00:00:00"/>
    <n v="58"/>
    <n v="0.28000000000000003"/>
    <n v="40.049999999999997"/>
    <n v="86.6"/>
    <n v="2"/>
    <n v="400.5"/>
    <x v="0"/>
    <s v="Medium Risk"/>
    <s v="35-44"/>
    <d v="1901-10-31T00:00:00"/>
    <x v="0"/>
    <x v="1"/>
    <s v="Low Value"/>
    <x v="0"/>
    <s v="Check Data"/>
  </r>
  <r>
    <s v="CUST_8813"/>
    <n v="62"/>
    <s v="Male"/>
    <x v="6"/>
    <n v="125.22"/>
    <n v="15"/>
    <n v="120"/>
    <n v="0"/>
    <s v="Fashion"/>
    <n v="43.2"/>
    <d v="2021-05-13T00:00:00"/>
    <n v="12"/>
    <n v="0.12"/>
    <n v="125.22"/>
    <n v="43.2"/>
    <n v="2"/>
    <n v="1878.3"/>
    <x v="0"/>
    <s v="Low Risk"/>
    <s v="55+"/>
    <d v="1905-04-15T00:00:00"/>
    <x v="1"/>
    <x v="1"/>
    <s v="High Value"/>
    <x v="1"/>
    <s v="Check Data"/>
  </r>
  <r>
    <s v="CUST_4356"/>
    <n v="61"/>
    <s v="Other"/>
    <x v="7"/>
    <n v="137.66"/>
    <n v="13"/>
    <n v="191"/>
    <n v="0"/>
    <s v="Home"/>
    <n v="28.3"/>
    <d v="2025-01-24T00:00:00"/>
    <n v="84"/>
    <n v="0.37"/>
    <n v="137.66"/>
    <n v="28.3"/>
    <n v="1"/>
    <n v="1789.58"/>
    <x v="0"/>
    <s v="Medium Risk"/>
    <s v="55+"/>
    <d v="1901-08-02T00:00:00"/>
    <x v="2"/>
    <x v="1"/>
    <s v="High Value"/>
    <x v="1"/>
    <s v="Check Data"/>
  </r>
  <r>
    <s v="CUST_9707"/>
    <n v="24"/>
    <s v="Other"/>
    <x v="5"/>
    <n v="226.74"/>
    <n v="11"/>
    <n v="353"/>
    <n v="0"/>
    <s v="Fashion"/>
    <m/>
    <d v="2024-03-24T00:00:00"/>
    <n v="81"/>
    <n v="0.33"/>
    <n v="226.74"/>
    <n v="250"/>
    <n v="2"/>
    <n v="2494.1400000000003"/>
    <x v="0"/>
    <s v="Medium Risk"/>
    <s v="Under 25"/>
    <d v="1902-06-04T00:00:00"/>
    <x v="2"/>
    <x v="1"/>
    <s v="High Value"/>
    <x v="1"/>
    <s v="Check Data"/>
  </r>
  <r>
    <s v="CUST_8266"/>
    <n v="74"/>
    <s v="Female"/>
    <x v="2"/>
    <n v="135.01"/>
    <n v="7"/>
    <n v="30"/>
    <n v="0"/>
    <s v="Fashion"/>
    <n v="87.9"/>
    <d v="2021-09-27T00:00:00"/>
    <n v="43"/>
    <n v="0.21"/>
    <n v="135.01"/>
    <n v="87.9"/>
    <n v="3"/>
    <n v="945.06999999999994"/>
    <x v="2"/>
    <s v="Medium Risk"/>
    <s v="55+"/>
    <d v="1904-11-29T00:00:00"/>
    <x v="0"/>
    <x v="1"/>
    <s v="Low Value"/>
    <x v="0"/>
    <s v="Check Data"/>
  </r>
  <r>
    <s v="CUST_7540"/>
    <n v="61"/>
    <s v="Female"/>
    <x v="8"/>
    <n v="186.14"/>
    <n v="8"/>
    <n v="356"/>
    <n v="0"/>
    <s v="Electronics"/>
    <m/>
    <d v="2024-07-31T00:00:00"/>
    <n v="72"/>
    <n v="0.15"/>
    <n v="186.14"/>
    <n v="250"/>
    <n v="1"/>
    <n v="1489.12"/>
    <x v="0"/>
    <s v="Low Risk"/>
    <s v="55+"/>
    <d v="1902-01-26T00:00:00"/>
    <x v="2"/>
    <x v="1"/>
    <s v="Low Value"/>
    <x v="0"/>
    <s v="Check Data"/>
  </r>
  <r>
    <s v="CUST_1038"/>
    <n v="70"/>
    <s v="Female"/>
    <x v="1"/>
    <n v="71.069999999999993"/>
    <n v="12"/>
    <n v="18"/>
    <n v="0"/>
    <s v="Sports"/>
    <n v="35.4"/>
    <d v="2021-11-16T00:00:00"/>
    <n v="13"/>
    <n v="0.27"/>
    <n v="71.069999999999993"/>
    <n v="35.4"/>
    <n v="2"/>
    <n v="852.83999999999992"/>
    <x v="2"/>
    <s v="Medium Risk"/>
    <s v="55+"/>
    <d v="1904-10-10T00:00:00"/>
    <x v="1"/>
    <x v="1"/>
    <s v="Low Value"/>
    <x v="0"/>
    <s v="Check Data"/>
  </r>
  <r>
    <s v="CUST_4342"/>
    <n v="21"/>
    <s v="Male"/>
    <x v="9"/>
    <n v="141.44999999999999"/>
    <n v="8"/>
    <n v="284"/>
    <n v="0"/>
    <s v="Sports"/>
    <n v="23.1"/>
    <d v="2024-11-16T00:00:00"/>
    <n v="73"/>
    <n v="0.66"/>
    <n v="141.44999999999999"/>
    <n v="23.1"/>
    <n v="1"/>
    <n v="1131.5999999999999"/>
    <x v="0"/>
    <s v="High Risk"/>
    <s v="Under 25"/>
    <d v="1901-10-10T00:00:00"/>
    <x v="2"/>
    <x v="1"/>
    <s v="Low Value"/>
    <x v="2"/>
    <s v="Check Data"/>
  </r>
  <r>
    <s v="CUST_3844"/>
    <n v="76"/>
    <s v="Male"/>
    <x v="2"/>
    <n v="37.56"/>
    <n v="11"/>
    <n v="72"/>
    <n v="0"/>
    <s v="Electronics"/>
    <n v="71.3"/>
    <d v="2023-06-10T00:00:00"/>
    <n v="83"/>
    <n v="0.32"/>
    <n v="37.56"/>
    <n v="71.3"/>
    <n v="1"/>
    <n v="413.16"/>
    <x v="1"/>
    <s v="Medium Risk"/>
    <s v="55+"/>
    <d v="1903-03-19T00:00:00"/>
    <x v="2"/>
    <x v="1"/>
    <s v="Low Value"/>
    <x v="0"/>
    <s v="Check Data"/>
  </r>
  <r>
    <s v="CUST_2098"/>
    <n v="51"/>
    <s v="Male"/>
    <x v="8"/>
    <n v="102.64"/>
    <n v="10"/>
    <n v="75"/>
    <n v="0"/>
    <s v="Electronics"/>
    <n v="5.7"/>
    <d v="2022-05-29T00:00:00"/>
    <n v="90"/>
    <n v="0.28000000000000003"/>
    <n v="102.64"/>
    <n v="5.7"/>
    <n v="3"/>
    <n v="1026.4000000000001"/>
    <x v="1"/>
    <s v="Medium Risk"/>
    <s v="45-54"/>
    <d v="1904-03-30T00:00:00"/>
    <x v="2"/>
    <x v="1"/>
    <s v="Low Value"/>
    <x v="0"/>
    <s v="Check Data"/>
  </r>
  <r>
    <s v="CUST_8027"/>
    <n v="19"/>
    <s v="Female"/>
    <x v="7"/>
    <n v="120.9"/>
    <n v="7"/>
    <n v="187"/>
    <n v="0"/>
    <s v="Fashion"/>
    <n v="39.1"/>
    <d v="2023-01-02T00:00:00"/>
    <n v="5"/>
    <n v="0.41"/>
    <n v="120.9"/>
    <n v="39.1"/>
    <n v="2"/>
    <n v="846.30000000000007"/>
    <x v="0"/>
    <s v="Medium Risk"/>
    <s v="Under 25"/>
    <d v="1903-08-25T00:00:00"/>
    <x v="1"/>
    <x v="1"/>
    <s v="Low Value"/>
    <x v="0"/>
    <s v="Check Data"/>
  </r>
  <r>
    <s v="CUST_2823"/>
    <n v="22"/>
    <s v="Male"/>
    <x v="6"/>
    <n v="184.5"/>
    <n v="9"/>
    <n v="178"/>
    <n v="0"/>
    <s v="Sports"/>
    <n v="75.900000000000006"/>
    <d v="2022-10-10T00:00:00"/>
    <n v="45"/>
    <n v="0.28999999999999998"/>
    <n v="184.5"/>
    <n v="75.900000000000006"/>
    <n v="2"/>
    <n v="1660.5"/>
    <x v="0"/>
    <s v="Medium Risk"/>
    <s v="Under 25"/>
    <d v="1903-11-17T00:00:00"/>
    <x v="0"/>
    <x v="1"/>
    <s v="High Value"/>
    <x v="1"/>
    <s v="Check Data"/>
  </r>
  <r>
    <s v="CUST_4155"/>
    <n v="72"/>
    <s v="Male"/>
    <x v="4"/>
    <n v="29.5"/>
    <n v="9"/>
    <n v="337"/>
    <n v="0"/>
    <s v="Fashion"/>
    <n v="58.5"/>
    <d v="2025-02-11T00:00:00"/>
    <n v="89"/>
    <n v="0.28999999999999998"/>
    <n v="29.5"/>
    <n v="58.5"/>
    <n v="4"/>
    <n v="265.5"/>
    <x v="0"/>
    <s v="Medium Risk"/>
    <s v="55+"/>
    <d v="1901-07-15T00:00:00"/>
    <x v="2"/>
    <x v="1"/>
    <s v="Low Value"/>
    <x v="0"/>
    <s v="Check Data"/>
  </r>
  <r>
    <s v="CUST_4093"/>
    <n v="27"/>
    <s v="Female"/>
    <x v="9"/>
    <n v="124.32"/>
    <n v="6"/>
    <n v="305"/>
    <n v="0"/>
    <s v="Home"/>
    <n v="73.400000000000006"/>
    <d v="2023-04-03T00:00:00"/>
    <n v="5"/>
    <n v="0.37"/>
    <n v="124.32"/>
    <n v="73.400000000000006"/>
    <n v="2"/>
    <n v="745.92"/>
    <x v="0"/>
    <s v="Medium Risk"/>
    <s v="25-34"/>
    <d v="1903-05-26T00:00:00"/>
    <x v="1"/>
    <x v="1"/>
    <s v="Low Value"/>
    <x v="0"/>
    <s v="Check Data"/>
  </r>
  <r>
    <s v="CUST_6658"/>
    <n v="49"/>
    <s v="Female"/>
    <x v="0"/>
    <n v="55.1"/>
    <n v="14"/>
    <n v="136"/>
    <n v="0"/>
    <s v="Home"/>
    <n v="57.3"/>
    <d v="2022-06-15T00:00:00"/>
    <n v="23"/>
    <n v="0.26"/>
    <n v="55.1"/>
    <n v="57.3"/>
    <n v="1"/>
    <n v="771.4"/>
    <x v="0"/>
    <s v="Medium Risk"/>
    <s v="45-54"/>
    <d v="1904-03-13T00:00:00"/>
    <x v="1"/>
    <x v="1"/>
    <s v="Low Value"/>
    <x v="0"/>
    <s v="Check Data"/>
  </r>
  <r>
    <s v="CUST_4778"/>
    <n v="59"/>
    <s v="Female"/>
    <x v="3"/>
    <n v="81.61"/>
    <n v="6"/>
    <n v="161"/>
    <n v="0"/>
    <s v="Electronics"/>
    <n v="24"/>
    <d v="2023-11-13T00:00:00"/>
    <n v="35"/>
    <n v="0.38"/>
    <n v="81.61"/>
    <n v="24"/>
    <n v="1"/>
    <n v="489.65999999999997"/>
    <x v="0"/>
    <s v="Medium Risk"/>
    <s v="55+"/>
    <d v="1902-10-14T00:00:00"/>
    <x v="1"/>
    <x v="1"/>
    <s v="Low Value"/>
    <x v="0"/>
    <s v="Check Data"/>
  </r>
  <r>
    <s v="CUST_3896"/>
    <n v="58"/>
    <s v="Other"/>
    <x v="6"/>
    <n v="88.37"/>
    <n v="13"/>
    <n v="289"/>
    <n v="0"/>
    <s v="Sports"/>
    <n v="48.3"/>
    <d v="2024-12-24T00:00:00"/>
    <n v="96"/>
    <n v="0.25"/>
    <n v="88.37"/>
    <n v="48.3"/>
    <n v="1"/>
    <n v="1148.81"/>
    <x v="0"/>
    <s v="Medium Risk"/>
    <s v="55+"/>
    <d v="1901-09-02T00:00:00"/>
    <x v="2"/>
    <x v="1"/>
    <s v="Low Value"/>
    <x v="0"/>
    <s v="Check Data"/>
  </r>
  <r>
    <s v="CUST_1988"/>
    <n v="30"/>
    <s v="Male"/>
    <x v="7"/>
    <n v="283.57"/>
    <n v="10"/>
    <n v="46"/>
    <n v="0"/>
    <s v="Home"/>
    <n v="77.3"/>
    <d v="2021-11-28T00:00:00"/>
    <n v="54"/>
    <n v="0.32"/>
    <n v="283.57"/>
    <n v="77.3"/>
    <n v="1"/>
    <n v="2835.7"/>
    <x v="1"/>
    <s v="Medium Risk"/>
    <s v="25-34"/>
    <d v="1904-09-28T00:00:00"/>
    <x v="0"/>
    <x v="1"/>
    <s v="High Value"/>
    <x v="1"/>
    <s v="Check Data"/>
  </r>
  <r>
    <s v="CUST_5116"/>
    <n v="56"/>
    <s v="Female"/>
    <x v="6"/>
    <n v="134.16"/>
    <n v="13"/>
    <n v="23"/>
    <n v="0"/>
    <s v="Sports"/>
    <n v="23"/>
    <d v="2021-10-18T00:00:00"/>
    <n v="49"/>
    <n v="0.41"/>
    <n v="134.16"/>
    <n v="23"/>
    <n v="1"/>
    <n v="1744.08"/>
    <x v="2"/>
    <s v="Medium Risk"/>
    <s v="55+"/>
    <d v="1904-11-08T00:00:00"/>
    <x v="0"/>
    <x v="1"/>
    <s v="High Value"/>
    <x v="1"/>
    <s v="Check Data"/>
  </r>
  <r>
    <s v="CUST_7446"/>
    <n v="22"/>
    <s v="Female"/>
    <x v="5"/>
    <n v="85.44"/>
    <n v="4"/>
    <n v="335"/>
    <n v="0"/>
    <s v="Sports"/>
    <n v="96.3"/>
    <d v="2020-08-18T00:00:00"/>
    <n v="70"/>
    <n v="0.25"/>
    <n v="85.44"/>
    <n v="96.3"/>
    <n v="1"/>
    <n v="341.76"/>
    <x v="0"/>
    <s v="Medium Risk"/>
    <s v="Under 25"/>
    <d v="1906-01-08T00:00:00"/>
    <x v="2"/>
    <x v="1"/>
    <s v="Low Value"/>
    <x v="0"/>
    <s v="Check Data"/>
  </r>
  <r>
    <s v="CUST_5179"/>
    <n v="75"/>
    <s v="Female"/>
    <x v="7"/>
    <n v="68.13"/>
    <n v="9"/>
    <n v="283"/>
    <n v="0"/>
    <s v="Beauty"/>
    <n v="20.3"/>
    <d v="2020-09-13T00:00:00"/>
    <n v="78"/>
    <n v="0.12"/>
    <n v="68.13"/>
    <n v="20.3"/>
    <n v="1"/>
    <n v="613.16999999999996"/>
    <x v="0"/>
    <s v="Low Risk"/>
    <s v="55+"/>
    <d v="1905-12-13T00:00:00"/>
    <x v="2"/>
    <x v="1"/>
    <s v="Low Value"/>
    <x v="0"/>
    <s v="Check Data"/>
  </r>
  <r>
    <s v="CUST_2682"/>
    <n v="27"/>
    <s v="Male"/>
    <x v="6"/>
    <n v="56.45"/>
    <n v="15"/>
    <n v="173"/>
    <n v="0"/>
    <s v="Home"/>
    <n v="1.4"/>
    <d v="2020-08-07T00:00:00"/>
    <n v="93"/>
    <n v="0.06"/>
    <n v="56.45"/>
    <n v="1.4"/>
    <n v="1"/>
    <n v="846.75"/>
    <x v="0"/>
    <s v="Low Risk"/>
    <s v="25-34"/>
    <d v="1906-01-19T00:00:00"/>
    <x v="2"/>
    <x v="1"/>
    <s v="Low Value"/>
    <x v="0"/>
    <s v="Check Data"/>
  </r>
  <r>
    <s v="CUST_6626"/>
    <n v="27"/>
    <s v="Male"/>
    <x v="2"/>
    <n v="60.73"/>
    <n v="11"/>
    <n v="306"/>
    <n v="0"/>
    <s v="Home"/>
    <n v="77.8"/>
    <d v="2021-11-24T00:00:00"/>
    <n v="37"/>
    <n v="0.46"/>
    <n v="60.73"/>
    <n v="77.8"/>
    <n v="3"/>
    <n v="668.03"/>
    <x v="0"/>
    <s v="Medium Risk"/>
    <s v="25-34"/>
    <d v="1904-10-02T00:00:00"/>
    <x v="1"/>
    <x v="1"/>
    <s v="Low Value"/>
    <x v="0"/>
    <s v="Check Data"/>
  </r>
  <r>
    <s v="CUST_8424"/>
    <n v="55"/>
    <s v="Female"/>
    <x v="2"/>
    <n v="139.02000000000001"/>
    <n v="9"/>
    <n v="261"/>
    <n v="0"/>
    <s v="Fashion"/>
    <n v="92.8"/>
    <d v="2021-05-03T00:00:00"/>
    <n v="22"/>
    <n v="0.47"/>
    <n v="139.02000000000001"/>
    <n v="92.8"/>
    <n v="1"/>
    <n v="1251.18"/>
    <x v="0"/>
    <s v="Medium Risk"/>
    <s v="55+"/>
    <d v="1905-04-25T00:00:00"/>
    <x v="1"/>
    <x v="1"/>
    <s v="Low Value"/>
    <x v="0"/>
    <s v="Check Data"/>
  </r>
  <r>
    <s v="CUST_1933"/>
    <n v="44"/>
    <s v="Female"/>
    <x v="1"/>
    <n v="65.63"/>
    <n v="3"/>
    <n v="229"/>
    <n v="0"/>
    <s v="Fashion"/>
    <n v="24.7"/>
    <d v="2021-02-06T00:00:00"/>
    <n v="84"/>
    <n v="0.3"/>
    <n v="65.63"/>
    <n v="24.7"/>
    <n v="2"/>
    <n v="196.89"/>
    <x v="0"/>
    <s v="Medium Risk"/>
    <s v="35-44"/>
    <d v="1905-07-20T00:00:00"/>
    <x v="2"/>
    <x v="1"/>
    <s v="Low Value"/>
    <x v="0"/>
    <s v="Check Data"/>
  </r>
  <r>
    <s v="CUST_4598"/>
    <n v="77"/>
    <s v="Female"/>
    <x v="1"/>
    <n v="18.03"/>
    <n v="13"/>
    <n v="190"/>
    <n v="0"/>
    <s v="Sports"/>
    <n v="15.5"/>
    <d v="2023-01-07T00:00:00"/>
    <n v="8"/>
    <n v="0.6"/>
    <n v="18.03"/>
    <n v="15.5"/>
    <n v="1"/>
    <n v="234.39000000000001"/>
    <x v="0"/>
    <s v="High Risk"/>
    <s v="55+"/>
    <d v="1903-08-20T00:00:00"/>
    <x v="1"/>
    <x v="1"/>
    <s v="Low Value"/>
    <x v="2"/>
    <s v="Check Data"/>
  </r>
  <r>
    <s v="CUST_2980"/>
    <n v="68"/>
    <s v="Female"/>
    <x v="9"/>
    <n v="31.24"/>
    <n v="10"/>
    <n v="117"/>
    <n v="0"/>
    <s v="Electronics"/>
    <n v="22.4"/>
    <d v="2022-06-08T00:00:00"/>
    <n v="91"/>
    <n v="0.25"/>
    <n v="31.24"/>
    <n v="22.4"/>
    <n v="1"/>
    <n v="312.39999999999998"/>
    <x v="0"/>
    <s v="Medium Risk"/>
    <s v="55+"/>
    <d v="1904-03-20T00:00:00"/>
    <x v="2"/>
    <x v="1"/>
    <s v="Low Value"/>
    <x v="0"/>
    <s v="Check Data"/>
  </r>
  <r>
    <s v="CUST_4056"/>
    <n v="38"/>
    <s v="Female"/>
    <x v="6"/>
    <n v="113.19"/>
    <n v="5"/>
    <n v="52"/>
    <n v="0"/>
    <s v="Fashion"/>
    <n v="62.8"/>
    <d v="2021-08-06T00:00:00"/>
    <n v="57"/>
    <n v="0.44"/>
    <n v="113.19"/>
    <n v="62.8"/>
    <n v="1"/>
    <n v="565.95000000000005"/>
    <x v="1"/>
    <s v="Medium Risk"/>
    <s v="35-44"/>
    <d v="1905-01-20T00:00:00"/>
    <x v="0"/>
    <x v="1"/>
    <s v="Low Value"/>
    <x v="0"/>
    <s v="Check Data"/>
  </r>
  <r>
    <s v="CUST_9984"/>
    <n v="25"/>
    <s v="Female"/>
    <x v="1"/>
    <n v="35.24"/>
    <n v="7"/>
    <n v="191"/>
    <n v="0"/>
    <s v="Fashion"/>
    <n v="57.9"/>
    <d v="2023-08-17T00:00:00"/>
    <n v="71"/>
    <n v="0.56000000000000005"/>
    <n v="35.24"/>
    <n v="57.9"/>
    <n v="2"/>
    <n v="246.68"/>
    <x v="0"/>
    <s v="High Risk"/>
    <s v="25-34"/>
    <d v="1903-01-10T00:00:00"/>
    <x v="2"/>
    <x v="1"/>
    <s v="Low Value"/>
    <x v="2"/>
    <s v="Check Data"/>
  </r>
  <r>
    <s v="CUST_1791"/>
    <n v="18"/>
    <s v="Female"/>
    <x v="5"/>
    <n v="57.56"/>
    <n v="12"/>
    <n v="59"/>
    <n v="0"/>
    <s v="Sports"/>
    <m/>
    <d v="2021-01-30T00:00:00"/>
    <n v="60"/>
    <n v="0.23"/>
    <n v="57.56"/>
    <n v="250"/>
    <n v="1"/>
    <n v="690.72"/>
    <x v="1"/>
    <s v="Medium Risk"/>
    <s v="Under 25"/>
    <d v="1905-07-27T00:00:00"/>
    <x v="0"/>
    <x v="1"/>
    <s v="Low Value"/>
    <x v="0"/>
    <s v="Check Data"/>
  </r>
  <r>
    <s v="CUST_6390"/>
    <n v="45"/>
    <s v="Male"/>
    <x v="8"/>
    <n v="149.34"/>
    <n v="12"/>
    <n v="10"/>
    <n v="0"/>
    <s v="Home"/>
    <n v="0.8"/>
    <d v="2020-08-12T00:00:00"/>
    <n v="55"/>
    <n v="0.56000000000000005"/>
    <n v="149.34"/>
    <n v="0.8"/>
    <n v="2"/>
    <n v="1792.08"/>
    <x v="2"/>
    <s v="High Risk"/>
    <s v="45-54"/>
    <d v="1906-01-14T00:00:00"/>
    <x v="0"/>
    <x v="1"/>
    <s v="High Value"/>
    <x v="3"/>
    <s v="Valid"/>
  </r>
  <r>
    <s v="CUST_7635"/>
    <n v="66"/>
    <s v="Female"/>
    <x v="1"/>
    <n v="93.21"/>
    <n v="3"/>
    <n v="259"/>
    <n v="0"/>
    <s v="Fashion"/>
    <n v="15.7"/>
    <d v="2024-11-01T00:00:00"/>
    <n v="34"/>
    <n v="0.19"/>
    <n v="93.21"/>
    <n v="15.7"/>
    <n v="1"/>
    <n v="279.63"/>
    <x v="0"/>
    <s v="Low Risk"/>
    <s v="55+"/>
    <d v="1901-10-25T00:00:00"/>
    <x v="1"/>
    <x v="1"/>
    <s v="Low Value"/>
    <x v="0"/>
    <s v="Check Data"/>
  </r>
  <r>
    <s v="CUST_3255"/>
    <n v="56"/>
    <s v="Female"/>
    <x v="6"/>
    <n v="34.869999999999997"/>
    <n v="14"/>
    <n v="269"/>
    <n v="0"/>
    <s v="Electronics"/>
    <n v="24.3"/>
    <d v="2021-02-24T00:00:00"/>
    <n v="41"/>
    <n v="0.52"/>
    <n v="34.869999999999997"/>
    <n v="24.3"/>
    <n v="2"/>
    <n v="488.17999999999995"/>
    <x v="0"/>
    <s v="High Risk"/>
    <s v="55+"/>
    <d v="1905-07-02T00:00:00"/>
    <x v="0"/>
    <x v="1"/>
    <s v="Low Value"/>
    <x v="2"/>
    <s v="Check Data"/>
  </r>
  <r>
    <s v="CUST_4610"/>
    <n v="31"/>
    <s v="Male"/>
    <x v="2"/>
    <n v="172.89"/>
    <n v="8"/>
    <n v="140"/>
    <n v="0"/>
    <s v="Sports"/>
    <n v="69.7"/>
    <d v="2024-05-06T00:00:00"/>
    <n v="28"/>
    <n v="0.28000000000000003"/>
    <n v="172.89"/>
    <n v="69.7"/>
    <n v="3"/>
    <n v="1383.12"/>
    <x v="0"/>
    <s v="Medium Risk"/>
    <s v="25-34"/>
    <d v="1902-04-22T00:00:00"/>
    <x v="1"/>
    <x v="1"/>
    <s v="Low Value"/>
    <x v="0"/>
    <s v="Check Data"/>
  </r>
  <r>
    <s v="CUST_2607"/>
    <n v="38"/>
    <s v="Male"/>
    <x v="3"/>
    <n v="119.08"/>
    <n v="11"/>
    <n v="142"/>
    <n v="0"/>
    <s v="Home"/>
    <n v="60.9"/>
    <d v="2024-04-01T00:00:00"/>
    <n v="31"/>
    <n v="0.64"/>
    <n v="119.08"/>
    <n v="60.9"/>
    <n v="1"/>
    <n v="1309.8799999999999"/>
    <x v="0"/>
    <s v="High Risk"/>
    <s v="35-44"/>
    <d v="1902-05-27T00:00:00"/>
    <x v="1"/>
    <x v="1"/>
    <s v="Low Value"/>
    <x v="2"/>
    <s v="Check Data"/>
  </r>
  <r>
    <s v="CUST_6179"/>
    <n v="47"/>
    <s v="Male"/>
    <x v="4"/>
    <n v="29.09"/>
    <n v="9"/>
    <n v="112"/>
    <n v="0"/>
    <s v="Beauty"/>
    <n v="62.4"/>
    <d v="2021-09-18T00:00:00"/>
    <n v="21"/>
    <n v="0.37"/>
    <n v="29.09"/>
    <n v="62.4"/>
    <n v="2"/>
    <n v="261.81"/>
    <x v="0"/>
    <s v="Medium Risk"/>
    <s v="45-54"/>
    <d v="1904-12-08T00:00:00"/>
    <x v="1"/>
    <x v="1"/>
    <s v="Low Value"/>
    <x v="0"/>
    <s v="Check Data"/>
  </r>
  <r>
    <s v="CUST_7573"/>
    <n v="38"/>
    <s v="Other"/>
    <x v="0"/>
    <n v="23.68"/>
    <n v="14"/>
    <n v="263"/>
    <n v="0"/>
    <s v="Electronics"/>
    <n v="57.1"/>
    <d v="2022-08-17T00:00:00"/>
    <n v="74"/>
    <n v="0.13"/>
    <n v="23.68"/>
    <n v="57.1"/>
    <n v="1"/>
    <n v="331.52"/>
    <x v="0"/>
    <s v="Low Risk"/>
    <s v="35-44"/>
    <d v="1904-01-10T00:00:00"/>
    <x v="2"/>
    <x v="1"/>
    <s v="Low Value"/>
    <x v="0"/>
    <s v="Check Data"/>
  </r>
  <r>
    <s v="CUST_1984"/>
    <n v="66"/>
    <s v="Male"/>
    <x v="1"/>
    <n v="182.37"/>
    <n v="14"/>
    <n v="343"/>
    <n v="0"/>
    <s v="Home"/>
    <n v="74.5"/>
    <d v="2022-02-21T00:00:00"/>
    <n v="51"/>
    <n v="0.06"/>
    <n v="182.37"/>
    <n v="74.5"/>
    <n v="2"/>
    <n v="2553.1800000000003"/>
    <x v="0"/>
    <s v="Low Risk"/>
    <s v="55+"/>
    <d v="1904-07-05T00:00:00"/>
    <x v="0"/>
    <x v="1"/>
    <s v="High Value"/>
    <x v="1"/>
    <s v="Check Data"/>
  </r>
  <r>
    <s v="CUST_6776"/>
    <n v="26"/>
    <s v="Female"/>
    <x v="0"/>
    <n v="67.73"/>
    <n v="7"/>
    <n v="10"/>
    <n v="0"/>
    <s v="Sports"/>
    <n v="94.2"/>
    <d v="2023-11-24T00:00:00"/>
    <n v="36"/>
    <n v="0.56999999999999995"/>
    <n v="67.73"/>
    <n v="94.2"/>
    <n v="2"/>
    <n v="474.11"/>
    <x v="2"/>
    <s v="High Risk"/>
    <s v="25-34"/>
    <d v="1902-10-03T00:00:00"/>
    <x v="1"/>
    <x v="1"/>
    <s v="Low Value"/>
    <x v="2"/>
    <s v="Check Data"/>
  </r>
  <r>
    <s v="CUST_4676"/>
    <n v="34"/>
    <s v="Male"/>
    <x v="4"/>
    <n v="67.599999999999994"/>
    <n v="12"/>
    <n v="98"/>
    <n v="0"/>
    <s v="Beauty"/>
    <n v="67.400000000000006"/>
    <d v="2021-02-23T00:00:00"/>
    <n v="77"/>
    <n v="0.21"/>
    <n v="67.599999999999994"/>
    <n v="67.400000000000006"/>
    <n v="3"/>
    <n v="811.19999999999993"/>
    <x v="0"/>
    <s v="Medium Risk"/>
    <s v="25-34"/>
    <d v="1905-07-03T00:00:00"/>
    <x v="2"/>
    <x v="1"/>
    <s v="Low Value"/>
    <x v="0"/>
    <s v="Check Data"/>
  </r>
  <r>
    <s v="CUST_4380"/>
    <n v="22"/>
    <s v="Male"/>
    <x v="9"/>
    <n v="70.41"/>
    <n v="13"/>
    <n v="22"/>
    <n v="0"/>
    <s v="Electronics"/>
    <n v="74.5"/>
    <d v="2021-11-19T00:00:00"/>
    <n v="26"/>
    <n v="0.64"/>
    <n v="70.41"/>
    <n v="74.5"/>
    <n v="1"/>
    <n v="915.32999999999993"/>
    <x v="2"/>
    <s v="High Risk"/>
    <s v="Under 25"/>
    <d v="1904-10-07T00:00:00"/>
    <x v="1"/>
    <x v="1"/>
    <s v="Low Value"/>
    <x v="2"/>
    <s v="Check Data"/>
  </r>
  <r>
    <s v="CUST_9711"/>
    <n v="75"/>
    <s v="Female"/>
    <x v="2"/>
    <n v="97.73"/>
    <n v="17"/>
    <n v="238"/>
    <n v="0"/>
    <s v="Fashion"/>
    <m/>
    <d v="2025-01-11T00:00:00"/>
    <n v="98"/>
    <n v="0.51"/>
    <n v="97.73"/>
    <n v="250"/>
    <n v="3"/>
    <n v="1661.41"/>
    <x v="0"/>
    <s v="High Risk"/>
    <s v="55+"/>
    <d v="1901-08-15T00:00:00"/>
    <x v="2"/>
    <x v="1"/>
    <s v="High Value"/>
    <x v="3"/>
    <s v="Check Data"/>
  </r>
  <r>
    <s v="CUST_9782"/>
    <n v="74"/>
    <s v="Male"/>
    <x v="2"/>
    <n v="42.45"/>
    <n v="7"/>
    <n v="108"/>
    <n v="0"/>
    <s v="Fashion"/>
    <n v="79.8"/>
    <d v="2022-02-27T00:00:00"/>
    <n v="19"/>
    <n v="0.05"/>
    <n v="42.45"/>
    <n v="79.8"/>
    <n v="1"/>
    <n v="297.15000000000003"/>
    <x v="0"/>
    <s v="Low Risk"/>
    <s v="55+"/>
    <d v="1904-06-29T00:00:00"/>
    <x v="1"/>
    <x v="1"/>
    <s v="Low Value"/>
    <x v="0"/>
    <s v="Check Data"/>
  </r>
  <r>
    <s v="CUST_2050"/>
    <n v="79"/>
    <s v="Female"/>
    <x v="4"/>
    <n v="105.95"/>
    <n v="13"/>
    <n v="262"/>
    <n v="0"/>
    <s v="Electronics"/>
    <n v="94.3"/>
    <d v="2022-04-22T00:00:00"/>
    <n v="6"/>
    <n v="0.31"/>
    <n v="105.95"/>
    <n v="94.3"/>
    <n v="1"/>
    <n v="1377.3500000000001"/>
    <x v="0"/>
    <s v="Medium Risk"/>
    <s v="55+"/>
    <d v="1904-05-06T00:00:00"/>
    <x v="1"/>
    <x v="1"/>
    <s v="Low Value"/>
    <x v="0"/>
    <s v="Check Data"/>
  </r>
  <r>
    <s v="CUST_4633"/>
    <n v="48"/>
    <s v="Female"/>
    <x v="6"/>
    <n v="32.35"/>
    <n v="5"/>
    <n v="324"/>
    <n v="0"/>
    <s v="Fashion"/>
    <n v="60.5"/>
    <d v="2024-12-11T00:00:00"/>
    <n v="48"/>
    <n v="0.1"/>
    <n v="32.35"/>
    <n v="60.5"/>
    <n v="1"/>
    <n v="161.75"/>
    <x v="0"/>
    <s v="Low Risk"/>
    <s v="45-54"/>
    <d v="1901-09-15T00:00:00"/>
    <x v="0"/>
    <x v="1"/>
    <s v="Low Value"/>
    <x v="0"/>
    <s v="Check Data"/>
  </r>
  <r>
    <s v="CUST_7342"/>
    <n v="69"/>
    <s v="Female"/>
    <x v="0"/>
    <n v="163.27000000000001"/>
    <n v="8"/>
    <n v="159"/>
    <n v="0"/>
    <s v="Sports"/>
    <n v="18.100000000000001"/>
    <d v="2022-04-23T00:00:00"/>
    <n v="15"/>
    <n v="0.15"/>
    <n v="163.27000000000001"/>
    <n v="18.100000000000001"/>
    <n v="2"/>
    <n v="1306.1600000000001"/>
    <x v="0"/>
    <s v="Low Risk"/>
    <s v="55+"/>
    <d v="1904-05-05T00:00:00"/>
    <x v="1"/>
    <x v="1"/>
    <s v="Low Value"/>
    <x v="0"/>
    <s v="Check Data"/>
  </r>
  <r>
    <s v="CUST_1959"/>
    <n v="78"/>
    <s v="Male"/>
    <x v="0"/>
    <n v="54.24"/>
    <n v="6"/>
    <n v="219"/>
    <n v="0"/>
    <s v="Electronics"/>
    <n v="77"/>
    <d v="2022-11-27T00:00:00"/>
    <n v="49"/>
    <n v="0.37"/>
    <n v="54.24"/>
    <n v="77"/>
    <n v="1"/>
    <n v="325.44"/>
    <x v="0"/>
    <s v="Medium Risk"/>
    <s v="55+"/>
    <d v="1903-09-30T00:00:00"/>
    <x v="0"/>
    <x v="1"/>
    <s v="Low Value"/>
    <x v="0"/>
    <s v="Check Data"/>
  </r>
  <r>
    <s v="CUST_7059"/>
    <n v="57"/>
    <s v="Female"/>
    <x v="4"/>
    <n v="92.75"/>
    <n v="11"/>
    <n v="171"/>
    <n v="0"/>
    <s v="Electronics"/>
    <n v="65.099999999999994"/>
    <d v="2021-08-29T00:00:00"/>
    <n v="18"/>
    <n v="0.25"/>
    <n v="92.75"/>
    <n v="65.099999999999994"/>
    <n v="3"/>
    <n v="1020.25"/>
    <x v="0"/>
    <s v="Medium Risk"/>
    <s v="55+"/>
    <d v="1904-12-28T00:00:00"/>
    <x v="1"/>
    <x v="1"/>
    <s v="Low Value"/>
    <x v="0"/>
    <s v="Check Data"/>
  </r>
  <r>
    <s v="CUST_9884"/>
    <n v="55"/>
    <s v="Female"/>
    <x v="0"/>
    <n v="48.37"/>
    <n v="13"/>
    <n v="93"/>
    <n v="0"/>
    <s v="Fashion"/>
    <n v="93.4"/>
    <d v="2021-07-31T00:00:00"/>
    <n v="84"/>
    <n v="0.08"/>
    <n v="48.37"/>
    <n v="93.4"/>
    <n v="1"/>
    <n v="628.80999999999995"/>
    <x v="0"/>
    <s v="Low Risk"/>
    <s v="55+"/>
    <d v="1905-01-26T00:00:00"/>
    <x v="2"/>
    <x v="1"/>
    <s v="Low Value"/>
    <x v="0"/>
    <s v="Check Data"/>
  </r>
  <r>
    <s v="CUST_6655"/>
    <n v="60"/>
    <s v="Female"/>
    <x v="6"/>
    <n v="157.37"/>
    <n v="8"/>
    <n v="121"/>
    <n v="0"/>
    <s v="Electronics"/>
    <n v="27.2"/>
    <d v="2020-07-19T00:00:00"/>
    <n v="65"/>
    <n v="0.34"/>
    <n v="157.37"/>
    <n v="27.2"/>
    <n v="1"/>
    <n v="1258.96"/>
    <x v="0"/>
    <s v="Medium Risk"/>
    <s v="55+"/>
    <d v="1906-02-07T00:00:00"/>
    <x v="0"/>
    <x v="1"/>
    <s v="Low Value"/>
    <x v="0"/>
    <s v="Check Data"/>
  </r>
  <r>
    <s v="CUST_5473"/>
    <n v="36"/>
    <s v="Female"/>
    <x v="2"/>
    <n v="45.11"/>
    <n v="4"/>
    <n v="299"/>
    <n v="0"/>
    <s v="Beauty"/>
    <n v="97"/>
    <d v="2021-06-25T00:00:00"/>
    <n v="22"/>
    <n v="0.4"/>
    <n v="45.11"/>
    <n v="97"/>
    <n v="1"/>
    <n v="180.44"/>
    <x v="0"/>
    <s v="Medium Risk"/>
    <s v="35-44"/>
    <d v="1905-03-03T00:00:00"/>
    <x v="1"/>
    <x v="1"/>
    <s v="Low Value"/>
    <x v="0"/>
    <s v="Check Data"/>
  </r>
  <r>
    <s v="CUST_3946"/>
    <n v="53"/>
    <s v="Female"/>
    <x v="9"/>
    <n v="74.45"/>
    <n v="9"/>
    <n v="196"/>
    <n v="0"/>
    <s v="Electronics"/>
    <n v="55.2"/>
    <d v="2022-10-13T00:00:00"/>
    <n v="60"/>
    <n v="0.46"/>
    <n v="74.45"/>
    <n v="55.2"/>
    <n v="2"/>
    <n v="670.05000000000007"/>
    <x v="0"/>
    <s v="Medium Risk"/>
    <s v="45-54"/>
    <d v="1903-11-14T00:00:00"/>
    <x v="0"/>
    <x v="1"/>
    <s v="Low Value"/>
    <x v="0"/>
    <s v="Check Data"/>
  </r>
  <r>
    <s v="CUST_8725"/>
    <n v="67"/>
    <s v="Other"/>
    <x v="5"/>
    <n v="132.27000000000001"/>
    <n v="8"/>
    <n v="50"/>
    <n v="0"/>
    <s v="Fashion"/>
    <m/>
    <d v="2021-09-08T00:00:00"/>
    <n v="36"/>
    <n v="0.17"/>
    <n v="132.27000000000001"/>
    <n v="250"/>
    <n v="1"/>
    <n v="1058.1600000000001"/>
    <x v="1"/>
    <s v="Low Risk"/>
    <s v="55+"/>
    <d v="1904-12-18T00:00:00"/>
    <x v="1"/>
    <x v="1"/>
    <s v="Low Value"/>
    <x v="0"/>
    <s v="Check Data"/>
  </r>
  <r>
    <s v="CUST_1526"/>
    <n v="50"/>
    <s v="Female"/>
    <x v="2"/>
    <n v="101.7"/>
    <n v="9"/>
    <n v="316"/>
    <n v="0"/>
    <s v="Fashion"/>
    <n v="78.400000000000006"/>
    <d v="2020-10-12T00:00:00"/>
    <n v="82"/>
    <n v="0.5"/>
    <n v="101.7"/>
    <n v="78.400000000000006"/>
    <n v="2"/>
    <n v="915.30000000000007"/>
    <x v="0"/>
    <s v="High Risk"/>
    <s v="45-54"/>
    <d v="1905-11-14T00:00:00"/>
    <x v="2"/>
    <x v="1"/>
    <s v="Low Value"/>
    <x v="2"/>
    <s v="Check Data"/>
  </r>
  <r>
    <s v="CUST_4224"/>
    <n v="30"/>
    <s v="Male"/>
    <x v="8"/>
    <n v="22.69"/>
    <n v="8"/>
    <n v="306"/>
    <n v="0"/>
    <s v="Fashion"/>
    <n v="86.6"/>
    <d v="2023-01-20T00:00:00"/>
    <n v="10"/>
    <n v="0.33"/>
    <n v="22.69"/>
    <n v="86.6"/>
    <n v="1"/>
    <n v="181.52"/>
    <x v="0"/>
    <s v="Medium Risk"/>
    <s v="25-34"/>
    <d v="1903-08-07T00:00:00"/>
    <x v="1"/>
    <x v="1"/>
    <s v="Low Value"/>
    <x v="0"/>
    <s v="Check Data"/>
  </r>
  <r>
    <s v="CUST_2875"/>
    <n v="31"/>
    <s v="Male"/>
    <x v="8"/>
    <n v="113.36"/>
    <n v="13"/>
    <n v="19"/>
    <n v="0"/>
    <s v="Fashion"/>
    <n v="32.4"/>
    <d v="2021-08-01T00:00:00"/>
    <n v="20"/>
    <n v="0.18"/>
    <n v="113.36"/>
    <n v="32.4"/>
    <n v="2"/>
    <n v="1473.68"/>
    <x v="2"/>
    <s v="Low Risk"/>
    <s v="25-34"/>
    <d v="1905-01-25T00:00:00"/>
    <x v="1"/>
    <x v="1"/>
    <s v="Low Value"/>
    <x v="0"/>
    <s v="Check Data"/>
  </r>
  <r>
    <s v="CUST_2763"/>
    <n v="73"/>
    <s v="Male"/>
    <x v="2"/>
    <n v="134.66999999999999"/>
    <n v="12"/>
    <n v="29"/>
    <n v="0"/>
    <s v="Sports"/>
    <n v="21.9"/>
    <d v="2024-09-15T00:00:00"/>
    <n v="70"/>
    <n v="0.14000000000000001"/>
    <n v="134.66999999999999"/>
    <n v="21.9"/>
    <n v="1"/>
    <n v="1616.04"/>
    <x v="2"/>
    <s v="Low Risk"/>
    <s v="55+"/>
    <d v="1901-12-11T00:00:00"/>
    <x v="2"/>
    <x v="1"/>
    <s v="High Value"/>
    <x v="1"/>
    <s v="Check Data"/>
  </r>
  <r>
    <s v="CUST_9712"/>
    <n v="50"/>
    <s v="Male"/>
    <x v="6"/>
    <n v="57.35"/>
    <n v="11"/>
    <n v="299"/>
    <n v="0"/>
    <s v="Fashion"/>
    <n v="62.4"/>
    <d v="2021-12-07T00:00:00"/>
    <n v="61"/>
    <n v="0.28000000000000003"/>
    <n v="57.35"/>
    <n v="62.4"/>
    <n v="2"/>
    <n v="630.85"/>
    <x v="0"/>
    <s v="Medium Risk"/>
    <s v="45-54"/>
    <d v="1904-09-19T00:00:00"/>
    <x v="0"/>
    <x v="1"/>
    <s v="Low Value"/>
    <x v="0"/>
    <s v="Check Data"/>
  </r>
  <r>
    <s v="CUST_6797"/>
    <n v="79"/>
    <s v="Male"/>
    <x v="5"/>
    <n v="143.75"/>
    <n v="8"/>
    <n v="85"/>
    <n v="0"/>
    <s v="Beauty"/>
    <n v="37.4"/>
    <d v="2024-09-28T00:00:00"/>
    <n v="59"/>
    <n v="0.33"/>
    <n v="143.75"/>
    <n v="37.4"/>
    <n v="2"/>
    <n v="1150"/>
    <x v="1"/>
    <s v="Medium Risk"/>
    <s v="55+"/>
    <d v="1901-11-28T00:00:00"/>
    <x v="0"/>
    <x v="1"/>
    <s v="Low Value"/>
    <x v="0"/>
    <s v="Check Data"/>
  </r>
  <r>
    <s v="CUST_8099"/>
    <n v="46"/>
    <s v="Male"/>
    <x v="9"/>
    <n v="25.26"/>
    <n v="13"/>
    <n v="229"/>
    <n v="0"/>
    <s v="Electronics"/>
    <n v="98.6"/>
    <d v="2024-10-26T00:00:00"/>
    <n v="22"/>
    <n v="0.27"/>
    <n v="25.26"/>
    <n v="98.6"/>
    <n v="3"/>
    <n v="328.38"/>
    <x v="0"/>
    <s v="Medium Risk"/>
    <s v="45-54"/>
    <d v="1901-10-31T00:00:00"/>
    <x v="1"/>
    <x v="1"/>
    <s v="Low Value"/>
    <x v="0"/>
    <s v="Check Data"/>
  </r>
  <r>
    <s v="CUST_6109"/>
    <n v="60"/>
    <s v="Female"/>
    <x v="0"/>
    <n v="27.08"/>
    <n v="12"/>
    <n v="156"/>
    <n v="0"/>
    <s v="Home"/>
    <n v="49.5"/>
    <d v="2021-02-19T00:00:00"/>
    <n v="68"/>
    <n v="0.24"/>
    <n v="27.08"/>
    <n v="49.5"/>
    <n v="2"/>
    <n v="324.95999999999998"/>
    <x v="0"/>
    <s v="Medium Risk"/>
    <s v="55+"/>
    <d v="1905-07-07T00:00:00"/>
    <x v="0"/>
    <x v="1"/>
    <s v="Low Value"/>
    <x v="0"/>
    <s v="Check Data"/>
  </r>
  <r>
    <s v="CUST_7644"/>
    <n v="66"/>
    <s v="Male"/>
    <x v="8"/>
    <n v="60.66"/>
    <n v="8"/>
    <n v="180"/>
    <n v="0"/>
    <s v="Home"/>
    <n v="11"/>
    <d v="2022-12-24T00:00:00"/>
    <n v="4"/>
    <n v="0.41"/>
    <n v="60.66"/>
    <n v="11"/>
    <n v="2"/>
    <n v="485.28"/>
    <x v="0"/>
    <s v="Medium Risk"/>
    <s v="55+"/>
    <d v="1903-09-03T00:00:00"/>
    <x v="1"/>
    <x v="1"/>
    <s v="Low Value"/>
    <x v="0"/>
    <s v="Check Data"/>
  </r>
  <r>
    <s v="CUST_1116"/>
    <n v="53"/>
    <s v="Female"/>
    <x v="8"/>
    <n v="62.27"/>
    <n v="9"/>
    <n v="111"/>
    <n v="0"/>
    <s v="Sports"/>
    <n v="49.9"/>
    <d v="2023-01-09T00:00:00"/>
    <n v="83"/>
    <n v="0.51"/>
    <n v="62.27"/>
    <n v="49.9"/>
    <n v="1"/>
    <n v="560.43000000000006"/>
    <x v="0"/>
    <s v="High Risk"/>
    <s v="45-54"/>
    <d v="1903-08-18T00:00:00"/>
    <x v="2"/>
    <x v="1"/>
    <s v="Low Value"/>
    <x v="2"/>
    <s v="Check Data"/>
  </r>
  <r>
    <s v="CUST_3433"/>
    <n v="75"/>
    <s v="Male"/>
    <x v="8"/>
    <n v="140.68"/>
    <n v="14"/>
    <n v="138"/>
    <n v="0"/>
    <s v="Home"/>
    <n v="53.5"/>
    <d v="2023-09-09T00:00:00"/>
    <n v="29"/>
    <n v="0.18"/>
    <n v="140.68"/>
    <n v="53.5"/>
    <n v="2"/>
    <n v="1969.52"/>
    <x v="0"/>
    <s v="Low Risk"/>
    <s v="55+"/>
    <d v="1902-12-18T00:00:00"/>
    <x v="1"/>
    <x v="1"/>
    <s v="High Value"/>
    <x v="1"/>
    <s v="Check Data"/>
  </r>
  <r>
    <s v="CUST_6463"/>
    <n v="61"/>
    <s v="Male"/>
    <x v="7"/>
    <n v="26.41"/>
    <n v="10"/>
    <n v="9"/>
    <n v="0"/>
    <s v="Fashion"/>
    <n v="0.5"/>
    <d v="2023-06-19T00:00:00"/>
    <n v="58"/>
    <n v="0.03"/>
    <n v="26.41"/>
    <n v="0.5"/>
    <n v="3"/>
    <n v="264.10000000000002"/>
    <x v="2"/>
    <s v="Low Risk"/>
    <s v="55+"/>
    <d v="1903-03-10T00:00:00"/>
    <x v="0"/>
    <x v="1"/>
    <s v="Low Value"/>
    <x v="0"/>
    <s v="Valid"/>
  </r>
  <r>
    <s v="CUST_1583"/>
    <n v="27"/>
    <s v="Male"/>
    <x v="6"/>
    <n v="79.33"/>
    <n v="7"/>
    <n v="290"/>
    <n v="0"/>
    <s v="Home"/>
    <n v="24.5"/>
    <d v="2024-07-19T00:00:00"/>
    <n v="58"/>
    <n v="0.21"/>
    <n v="79.33"/>
    <n v="24.5"/>
    <n v="1"/>
    <n v="555.30999999999995"/>
    <x v="0"/>
    <s v="Medium Risk"/>
    <s v="25-34"/>
    <d v="1902-02-07T00:00:00"/>
    <x v="0"/>
    <x v="1"/>
    <s v="Low Value"/>
    <x v="0"/>
    <s v="Check Data"/>
  </r>
  <r>
    <s v="CUST_9586"/>
    <n v="48"/>
    <s v="Male"/>
    <x v="2"/>
    <n v="145.13999999999999"/>
    <n v="8"/>
    <n v="237"/>
    <n v="0"/>
    <s v="Beauty"/>
    <n v="0.1"/>
    <d v="2021-10-21T00:00:00"/>
    <n v="54"/>
    <n v="0.19"/>
    <n v="145.13999999999999"/>
    <n v="0.1"/>
    <n v="1"/>
    <n v="1161.1199999999999"/>
    <x v="0"/>
    <s v="Low Risk"/>
    <s v="45-54"/>
    <d v="1904-11-05T00:00:00"/>
    <x v="0"/>
    <x v="1"/>
    <s v="Low Value"/>
    <x v="0"/>
    <s v="Valid"/>
  </r>
  <r>
    <s v="CUST_4788"/>
    <n v="23"/>
    <s v="Female"/>
    <x v="5"/>
    <n v="52.46"/>
    <n v="9"/>
    <n v="131"/>
    <n v="0"/>
    <s v="Fashion"/>
    <n v="56.1"/>
    <d v="2020-11-19T00:00:00"/>
    <n v="28"/>
    <n v="0.16"/>
    <n v="52.46"/>
    <n v="56.1"/>
    <n v="1"/>
    <n v="472.14"/>
    <x v="0"/>
    <s v="Low Risk"/>
    <s v="Under 25"/>
    <d v="1905-10-07T00:00:00"/>
    <x v="1"/>
    <x v="1"/>
    <s v="Low Value"/>
    <x v="0"/>
    <s v="Check Data"/>
  </r>
  <r>
    <s v="CUST_5167"/>
    <n v="74"/>
    <s v="Female"/>
    <x v="2"/>
    <n v="200.85"/>
    <n v="5"/>
    <n v="329"/>
    <n v="0"/>
    <s v="Home"/>
    <n v="29.2"/>
    <d v="2020-12-20T00:00:00"/>
    <n v="77"/>
    <n v="0.38"/>
    <n v="200.85"/>
    <n v="29.2"/>
    <n v="1"/>
    <n v="1004.25"/>
    <x v="0"/>
    <s v="Medium Risk"/>
    <s v="55+"/>
    <d v="1905-09-06T00:00:00"/>
    <x v="2"/>
    <x v="1"/>
    <s v="Low Value"/>
    <x v="0"/>
    <s v="Check Data"/>
  </r>
  <r>
    <s v="CUST_9465"/>
    <n v="18"/>
    <s v="Male"/>
    <x v="7"/>
    <n v="108.94"/>
    <n v="8"/>
    <n v="184"/>
    <n v="0"/>
    <s v="Fashion"/>
    <n v="17.3"/>
    <d v="2024-12-05T00:00:00"/>
    <n v="39"/>
    <n v="0.06"/>
    <n v="108.94"/>
    <n v="17.3"/>
    <n v="3"/>
    <n v="871.52"/>
    <x v="0"/>
    <s v="Low Risk"/>
    <s v="Under 25"/>
    <d v="1901-09-21T00:00:00"/>
    <x v="1"/>
    <x v="1"/>
    <s v="Low Value"/>
    <x v="0"/>
    <s v="Check Data"/>
  </r>
  <r>
    <s v="CUST_2389"/>
    <n v="24"/>
    <s v="Female"/>
    <x v="8"/>
    <n v="42.66"/>
    <n v="10"/>
    <n v="294"/>
    <n v="0"/>
    <s v="Sports"/>
    <n v="83.9"/>
    <d v="2025-02-14T00:00:00"/>
    <n v="57"/>
    <n v="0.31"/>
    <n v="42.66"/>
    <n v="83.9"/>
    <n v="2"/>
    <n v="426.59999999999997"/>
    <x v="0"/>
    <s v="Medium Risk"/>
    <s v="Under 25"/>
    <d v="1901-07-12T00:00:00"/>
    <x v="0"/>
    <x v="1"/>
    <s v="Low Value"/>
    <x v="0"/>
    <s v="Check Data"/>
  </r>
  <r>
    <s v="CUST_9357"/>
    <n v="75"/>
    <s v="Female"/>
    <x v="4"/>
    <n v="194.08"/>
    <n v="9"/>
    <n v="207"/>
    <n v="0"/>
    <s v="Beauty"/>
    <n v="3"/>
    <d v="2023-06-22T00:00:00"/>
    <n v="64"/>
    <n v="0.36"/>
    <n v="194.08"/>
    <n v="3"/>
    <n v="1"/>
    <n v="1746.72"/>
    <x v="0"/>
    <s v="Medium Risk"/>
    <s v="55+"/>
    <d v="1903-03-07T00:00:00"/>
    <x v="0"/>
    <x v="1"/>
    <s v="High Value"/>
    <x v="1"/>
    <s v="Check Data"/>
  </r>
  <r>
    <s v="CUST_7154"/>
    <n v="44"/>
    <s v="Female"/>
    <x v="7"/>
    <n v="129.59"/>
    <n v="10"/>
    <n v="249"/>
    <n v="0"/>
    <s v="Electronics"/>
    <n v="69.2"/>
    <d v="2023-04-14T00:00:00"/>
    <n v="92"/>
    <n v="0.37"/>
    <n v="129.59"/>
    <n v="69.2"/>
    <n v="1"/>
    <n v="1295.9000000000001"/>
    <x v="0"/>
    <s v="Medium Risk"/>
    <s v="35-44"/>
    <d v="1903-05-15T00:00:00"/>
    <x v="2"/>
    <x v="1"/>
    <s v="Low Value"/>
    <x v="0"/>
    <s v="Check Data"/>
  </r>
  <r>
    <s v="CUST_6420"/>
    <n v="38"/>
    <s v="Female"/>
    <x v="6"/>
    <n v="128.28"/>
    <n v="5"/>
    <n v="349"/>
    <n v="0"/>
    <s v="Fashion"/>
    <n v="57.3"/>
    <d v="2020-08-05T00:00:00"/>
    <n v="30"/>
    <n v="0.15"/>
    <n v="128.28"/>
    <n v="57.3"/>
    <n v="1"/>
    <n v="641.4"/>
    <x v="0"/>
    <s v="Low Risk"/>
    <s v="35-44"/>
    <d v="1906-01-21T00:00:00"/>
    <x v="1"/>
    <x v="1"/>
    <s v="Low Value"/>
    <x v="0"/>
    <s v="Check Data"/>
  </r>
  <r>
    <s v="CUST_9920"/>
    <n v="45"/>
    <s v="Female"/>
    <x v="9"/>
    <n v="110.13"/>
    <n v="8"/>
    <n v="322"/>
    <n v="0"/>
    <s v="Beauty"/>
    <n v="77.2"/>
    <d v="2021-06-15T00:00:00"/>
    <n v="86"/>
    <n v="0.25"/>
    <n v="110.13"/>
    <n v="77.2"/>
    <n v="1"/>
    <n v="881.04"/>
    <x v="0"/>
    <s v="Medium Risk"/>
    <s v="45-54"/>
    <d v="1905-03-13T00:00:00"/>
    <x v="2"/>
    <x v="1"/>
    <s v="Low Value"/>
    <x v="0"/>
    <s v="Check Data"/>
  </r>
  <r>
    <s v="CUST_3043"/>
    <n v="33"/>
    <s v="Female"/>
    <x v="0"/>
    <n v="56.89"/>
    <n v="9"/>
    <n v="88"/>
    <n v="0"/>
    <s v="Sports"/>
    <n v="13.2"/>
    <d v="2020-12-30T00:00:00"/>
    <n v="50"/>
    <n v="0.52"/>
    <n v="56.89"/>
    <n v="13.2"/>
    <n v="1"/>
    <n v="512.01"/>
    <x v="1"/>
    <s v="High Risk"/>
    <s v="25-34"/>
    <d v="1905-08-27T00:00:00"/>
    <x v="0"/>
    <x v="1"/>
    <s v="Low Value"/>
    <x v="2"/>
    <s v="Check Data"/>
  </r>
  <r>
    <s v="CUST_5197"/>
    <n v="73"/>
    <s v="Female"/>
    <x v="3"/>
    <n v="145.11000000000001"/>
    <n v="9"/>
    <n v="357"/>
    <n v="0"/>
    <s v="Sports"/>
    <n v="87.2"/>
    <d v="2021-09-04T00:00:00"/>
    <n v="54"/>
    <n v="0.54"/>
    <n v="145.11000000000001"/>
    <n v="87.2"/>
    <n v="2"/>
    <n v="1305.9900000000002"/>
    <x v="0"/>
    <s v="High Risk"/>
    <s v="55+"/>
    <d v="1904-12-22T00:00:00"/>
    <x v="0"/>
    <x v="1"/>
    <s v="Low Value"/>
    <x v="2"/>
    <s v="Check Data"/>
  </r>
  <r>
    <s v="CUST_4496"/>
    <n v="63"/>
    <s v="Male"/>
    <x v="5"/>
    <n v="36.83"/>
    <n v="10"/>
    <n v="361"/>
    <n v="0"/>
    <s v="Beauty"/>
    <n v="32.200000000000003"/>
    <d v="2024-08-07T00:00:00"/>
    <n v="23"/>
    <n v="0.18"/>
    <n v="36.83"/>
    <n v="32.200000000000003"/>
    <n v="2"/>
    <n v="368.29999999999995"/>
    <x v="0"/>
    <s v="Low Risk"/>
    <s v="55+"/>
    <d v="1902-01-19T00:00:00"/>
    <x v="1"/>
    <x v="1"/>
    <s v="Low Value"/>
    <x v="0"/>
    <s v="Check Data"/>
  </r>
  <r>
    <s v="CUST_1778"/>
    <n v="40"/>
    <s v="Male"/>
    <x v="7"/>
    <n v="33.9"/>
    <n v="7"/>
    <n v="35"/>
    <n v="0"/>
    <s v="Home"/>
    <n v="0.9"/>
    <d v="2024-09-24T00:00:00"/>
    <n v="18"/>
    <n v="0.17"/>
    <n v="33.9"/>
    <n v="0.9"/>
    <n v="2"/>
    <n v="237.29999999999998"/>
    <x v="1"/>
    <s v="Low Risk"/>
    <s v="35-44"/>
    <d v="1901-12-02T00:00:00"/>
    <x v="1"/>
    <x v="1"/>
    <s v="Low Value"/>
    <x v="0"/>
    <s v="Valid"/>
  </r>
  <r>
    <s v="CUST_1213"/>
    <n v="69"/>
    <s v="Other"/>
    <x v="9"/>
    <n v="87.84"/>
    <n v="11"/>
    <n v="3"/>
    <n v="0"/>
    <s v="Beauty"/>
    <n v="65.7"/>
    <d v="2024-06-08T00:00:00"/>
    <n v="81"/>
    <n v="0.43"/>
    <n v="87.84"/>
    <n v="65.7"/>
    <n v="1"/>
    <n v="966.24"/>
    <x v="2"/>
    <s v="Medium Risk"/>
    <s v="55+"/>
    <d v="1902-03-20T00:00:00"/>
    <x v="2"/>
    <x v="1"/>
    <s v="Low Value"/>
    <x v="0"/>
    <s v="Check Data"/>
  </r>
  <r>
    <s v="CUST_4762"/>
    <n v="37"/>
    <s v="Female"/>
    <x v="3"/>
    <n v="70.14"/>
    <n v="8"/>
    <n v="233"/>
    <n v="0"/>
    <s v="Home"/>
    <n v="85.9"/>
    <d v="2022-07-26T00:00:00"/>
    <n v="54"/>
    <n v="0.11"/>
    <n v="70.14"/>
    <n v="85.9"/>
    <n v="1"/>
    <n v="561.12"/>
    <x v="0"/>
    <s v="Low Risk"/>
    <s v="35-44"/>
    <d v="1904-02-01T00:00:00"/>
    <x v="0"/>
    <x v="1"/>
    <s v="Low Value"/>
    <x v="0"/>
    <s v="Check Data"/>
  </r>
  <r>
    <s v="CUST_7731"/>
    <n v="55"/>
    <s v="Female"/>
    <x v="9"/>
    <n v="139.79"/>
    <n v="12"/>
    <n v="329"/>
    <n v="0"/>
    <s v="Home"/>
    <n v="35.4"/>
    <d v="2023-04-25T00:00:00"/>
    <n v="95"/>
    <n v="0.14000000000000001"/>
    <n v="139.79"/>
    <n v="35.4"/>
    <n v="2"/>
    <n v="1677.48"/>
    <x v="0"/>
    <s v="Low Risk"/>
    <s v="55+"/>
    <d v="1903-05-04T00:00:00"/>
    <x v="2"/>
    <x v="1"/>
    <s v="High Value"/>
    <x v="1"/>
    <s v="Check Data"/>
  </r>
  <r>
    <s v="CUST_4117"/>
    <n v="71"/>
    <s v="Female"/>
    <x v="2"/>
    <n v="92.67"/>
    <n v="6"/>
    <n v="268"/>
    <n v="0"/>
    <s v="Beauty"/>
    <n v="52.8"/>
    <d v="2024-07-11T00:00:00"/>
    <n v="28"/>
    <n v="0.15"/>
    <n v="92.67"/>
    <n v="52.8"/>
    <n v="1"/>
    <n v="556.02"/>
    <x v="0"/>
    <s v="Low Risk"/>
    <s v="55+"/>
    <d v="1902-02-15T00:00:00"/>
    <x v="1"/>
    <x v="1"/>
    <s v="Low Value"/>
    <x v="0"/>
    <s v="Check Data"/>
  </r>
  <r>
    <s v="CUST_6791"/>
    <n v="42"/>
    <s v="Male"/>
    <x v="2"/>
    <n v="136.47999999999999"/>
    <n v="17"/>
    <n v="69"/>
    <n v="0"/>
    <s v="Sports"/>
    <n v="41.2"/>
    <d v="2021-05-12T00:00:00"/>
    <n v="8"/>
    <n v="0.25"/>
    <n v="136.47999999999999"/>
    <n v="41.2"/>
    <n v="2"/>
    <n v="2320.16"/>
    <x v="1"/>
    <s v="Medium Risk"/>
    <s v="35-44"/>
    <d v="1905-04-16T00:00:00"/>
    <x v="1"/>
    <x v="1"/>
    <s v="High Value"/>
    <x v="1"/>
    <s v="Check Data"/>
  </r>
  <r>
    <s v="CUST_9783"/>
    <n v="45"/>
    <s v="Female"/>
    <x v="8"/>
    <n v="119.82"/>
    <n v="9"/>
    <n v="6"/>
    <n v="0"/>
    <s v="Electronics"/>
    <n v="4.2"/>
    <d v="2024-05-23T00:00:00"/>
    <n v="32"/>
    <n v="0.48"/>
    <n v="119.82"/>
    <n v="4.2"/>
    <n v="1"/>
    <n v="1078.3799999999999"/>
    <x v="2"/>
    <s v="Medium Risk"/>
    <s v="45-54"/>
    <d v="1902-04-05T00:00:00"/>
    <x v="1"/>
    <x v="1"/>
    <s v="Low Value"/>
    <x v="0"/>
    <s v="Check Data"/>
  </r>
  <r>
    <s v="CUST_3720"/>
    <n v="22"/>
    <s v="Female"/>
    <x v="1"/>
    <n v="65.209999999999994"/>
    <n v="10"/>
    <n v="155"/>
    <n v="0"/>
    <s v="Electronics"/>
    <n v="75.3"/>
    <d v="2023-09-12T00:00:00"/>
    <n v="6"/>
    <n v="0.47"/>
    <n v="65.209999999999994"/>
    <n v="75.3"/>
    <n v="1"/>
    <n v="652.09999999999991"/>
    <x v="0"/>
    <s v="Medium Risk"/>
    <s v="Under 25"/>
    <d v="1902-12-15T00:00:00"/>
    <x v="1"/>
    <x v="1"/>
    <s v="Low Value"/>
    <x v="0"/>
    <s v="Check Data"/>
  </r>
  <r>
    <s v="CUST_9905"/>
    <n v="73"/>
    <s v="Male"/>
    <x v="0"/>
    <n v="64.180000000000007"/>
    <n v="9"/>
    <n v="292"/>
    <n v="0"/>
    <s v="Beauty"/>
    <n v="94.1"/>
    <d v="2022-10-18T00:00:00"/>
    <n v="72"/>
    <n v="0.59"/>
    <n v="64.180000000000007"/>
    <n v="94.1"/>
    <n v="3"/>
    <n v="577.62000000000012"/>
    <x v="0"/>
    <s v="High Risk"/>
    <s v="55+"/>
    <d v="1903-11-09T00:00:00"/>
    <x v="2"/>
    <x v="1"/>
    <s v="Low Value"/>
    <x v="2"/>
    <s v="Check Data"/>
  </r>
  <r>
    <s v="CUST_7047"/>
    <n v="38"/>
    <s v="Female"/>
    <x v="6"/>
    <n v="154.08000000000001"/>
    <n v="11"/>
    <n v="285"/>
    <n v="0"/>
    <s v="Fashion"/>
    <n v="42"/>
    <d v="2024-06-08T00:00:00"/>
    <n v="86"/>
    <n v="0.11"/>
    <n v="154.08000000000001"/>
    <n v="42"/>
    <n v="2"/>
    <n v="1694.88"/>
    <x v="0"/>
    <s v="Low Risk"/>
    <s v="35-44"/>
    <d v="1902-03-20T00:00:00"/>
    <x v="2"/>
    <x v="1"/>
    <s v="High Value"/>
    <x v="1"/>
    <s v="Check Data"/>
  </r>
  <r>
    <s v="CUST_9032"/>
    <n v="35"/>
    <s v="Female"/>
    <x v="6"/>
    <n v="42.81"/>
    <n v="18"/>
    <n v="359"/>
    <n v="0"/>
    <s v="Beauty"/>
    <n v="14.4"/>
    <d v="2023-01-30T00:00:00"/>
    <n v="40"/>
    <n v="0.2"/>
    <n v="42.81"/>
    <n v="14.4"/>
    <n v="1"/>
    <n v="770.58"/>
    <x v="0"/>
    <s v="Medium Risk"/>
    <s v="35-44"/>
    <d v="1903-07-28T00:00:00"/>
    <x v="0"/>
    <x v="1"/>
    <s v="Low Value"/>
    <x v="0"/>
    <s v="Check Data"/>
  </r>
  <r>
    <s v="CUST_1001"/>
    <n v="64"/>
    <s v="Male"/>
    <x v="8"/>
    <n v="112.85"/>
    <n v="9"/>
    <n v="73"/>
    <n v="0"/>
    <s v="Electronics"/>
    <n v="50.5"/>
    <d v="2022-04-28T00:00:00"/>
    <n v="51"/>
    <n v="0.37"/>
    <n v="112.85"/>
    <n v="50.5"/>
    <n v="2"/>
    <n v="1015.65"/>
    <x v="1"/>
    <s v="Medium Risk"/>
    <s v="55+"/>
    <d v="1904-04-30T00:00:00"/>
    <x v="0"/>
    <x v="1"/>
    <s v="Low Value"/>
    <x v="0"/>
    <s v="Check Data"/>
  </r>
  <r>
    <s v="CUST_7368"/>
    <n v="23"/>
    <s v="Female"/>
    <x v="2"/>
    <n v="87.75"/>
    <n v="11"/>
    <n v="11"/>
    <n v="0"/>
    <s v="Beauty"/>
    <n v="90.5"/>
    <d v="2020-10-30T00:00:00"/>
    <n v="47"/>
    <n v="0.62"/>
    <n v="87.75"/>
    <n v="90.5"/>
    <n v="1"/>
    <n v="965.25"/>
    <x v="2"/>
    <s v="High Risk"/>
    <s v="Under 25"/>
    <d v="1905-10-27T00:00:00"/>
    <x v="0"/>
    <x v="1"/>
    <s v="Low Value"/>
    <x v="2"/>
    <s v="Check Data"/>
  </r>
  <r>
    <s v="CUST_2949"/>
    <n v="74"/>
    <s v="Male"/>
    <x v="8"/>
    <n v="99.98"/>
    <n v="9"/>
    <n v="336"/>
    <n v="0"/>
    <s v="Sports"/>
    <n v="60.6"/>
    <d v="2024-05-29T00:00:00"/>
    <n v="95"/>
    <n v="0.35"/>
    <n v="99.98"/>
    <n v="60.6"/>
    <n v="1"/>
    <n v="899.82"/>
    <x v="0"/>
    <s v="Medium Risk"/>
    <s v="55+"/>
    <d v="1902-03-30T00:00:00"/>
    <x v="2"/>
    <x v="1"/>
    <s v="Low Value"/>
    <x v="0"/>
    <s v="Check Data"/>
  </r>
  <r>
    <s v="CUST_7732"/>
    <n v="46"/>
    <s v="Female"/>
    <x v="4"/>
    <n v="93.79"/>
    <n v="10"/>
    <n v="111"/>
    <n v="0"/>
    <s v="Electronics"/>
    <n v="21.2"/>
    <d v="2025-05-19T00:00:00"/>
    <n v="70"/>
    <n v="0.24"/>
    <n v="93.79"/>
    <n v="21.2"/>
    <n v="1"/>
    <n v="937.90000000000009"/>
    <x v="0"/>
    <s v="Medium Risk"/>
    <s v="45-54"/>
    <d v="1901-04-09T00:00:00"/>
    <x v="2"/>
    <x v="1"/>
    <s v="Low Value"/>
    <x v="0"/>
    <s v="Check Data"/>
  </r>
  <r>
    <s v="CUST_8833"/>
    <n v="36"/>
    <s v="Male"/>
    <x v="7"/>
    <n v="155.9"/>
    <n v="14"/>
    <n v="29"/>
    <n v="0"/>
    <s v="Electronics"/>
    <n v="55.3"/>
    <d v="2023-02-15T00:00:00"/>
    <n v="68"/>
    <n v="0.15"/>
    <n v="155.9"/>
    <n v="55.3"/>
    <n v="4"/>
    <n v="2182.6"/>
    <x v="2"/>
    <s v="Low Risk"/>
    <s v="35-44"/>
    <d v="1903-07-12T00:00:00"/>
    <x v="0"/>
    <x v="1"/>
    <s v="High Value"/>
    <x v="1"/>
    <s v="Check Data"/>
  </r>
  <r>
    <s v="CUST_1917"/>
    <n v="50"/>
    <s v="Female"/>
    <x v="7"/>
    <n v="61.85"/>
    <n v="8"/>
    <n v="35"/>
    <n v="0"/>
    <s v="Electronics"/>
    <n v="32.700000000000003"/>
    <d v="2025-06-10T00:00:00"/>
    <n v="7"/>
    <n v="0.36"/>
    <n v="61.85"/>
    <n v="32.700000000000003"/>
    <n v="2"/>
    <n v="494.8"/>
    <x v="1"/>
    <s v="Medium Risk"/>
    <s v="45-54"/>
    <d v="1901-03-18T00:00:00"/>
    <x v="1"/>
    <x v="1"/>
    <s v="Low Value"/>
    <x v="0"/>
    <s v="Check Data"/>
  </r>
  <r>
    <s v="CUST_4174"/>
    <n v="18"/>
    <s v="Female"/>
    <x v="5"/>
    <n v="58.62"/>
    <n v="9"/>
    <n v="343"/>
    <n v="0"/>
    <s v="Sports"/>
    <n v="2.4"/>
    <d v="2024-09-29T00:00:00"/>
    <n v="98"/>
    <n v="7.0000000000000007E-2"/>
    <n v="58.62"/>
    <n v="2.4"/>
    <n v="1"/>
    <n v="527.57999999999993"/>
    <x v="0"/>
    <s v="Low Risk"/>
    <s v="Under 25"/>
    <d v="1901-11-27T00:00:00"/>
    <x v="2"/>
    <x v="1"/>
    <s v="Low Value"/>
    <x v="0"/>
    <s v="Check Data"/>
  </r>
  <r>
    <s v="CUST_8014"/>
    <n v="62"/>
    <s v="Male"/>
    <x v="2"/>
    <n v="86.54"/>
    <n v="4"/>
    <n v="229"/>
    <n v="0"/>
    <s v="Electronics"/>
    <n v="91.4"/>
    <d v="2024-10-07T00:00:00"/>
    <n v="27"/>
    <n v="7.0000000000000007E-2"/>
    <n v="86.54"/>
    <n v="91.4"/>
    <n v="1"/>
    <n v="346.16"/>
    <x v="0"/>
    <s v="Low Risk"/>
    <s v="55+"/>
    <d v="1901-11-19T00:00:00"/>
    <x v="1"/>
    <x v="1"/>
    <s v="Low Value"/>
    <x v="0"/>
    <s v="Check Data"/>
  </r>
  <r>
    <s v="CUST_1089"/>
    <n v="20"/>
    <s v="Other"/>
    <x v="1"/>
    <n v="86.08"/>
    <n v="11"/>
    <n v="276"/>
    <n v="0"/>
    <s v="Fashion"/>
    <n v="79.400000000000006"/>
    <d v="2024-04-16T00:00:00"/>
    <n v="66"/>
    <n v="0.28000000000000003"/>
    <n v="86.08"/>
    <n v="79.400000000000006"/>
    <n v="2"/>
    <n v="946.88"/>
    <x v="0"/>
    <s v="Medium Risk"/>
    <s v="Under 25"/>
    <d v="1902-05-12T00:00:00"/>
    <x v="0"/>
    <x v="1"/>
    <s v="Low Value"/>
    <x v="0"/>
    <s v="Check Data"/>
  </r>
  <r>
    <s v="CUST_2709"/>
    <n v="59"/>
    <s v="Other"/>
    <x v="4"/>
    <n v="72.400000000000006"/>
    <n v="11"/>
    <n v="105"/>
    <n v="0"/>
    <s v="Electronics"/>
    <n v="92.4"/>
    <d v="2020-12-13T00:00:00"/>
    <n v="54"/>
    <n v="0.45"/>
    <n v="72.400000000000006"/>
    <n v="92.4"/>
    <n v="1"/>
    <n v="796.40000000000009"/>
    <x v="0"/>
    <s v="Medium Risk"/>
    <s v="55+"/>
    <d v="1905-09-13T00:00:00"/>
    <x v="0"/>
    <x v="1"/>
    <s v="Low Value"/>
    <x v="0"/>
    <s v="Check Data"/>
  </r>
  <r>
    <s v="CUST_4041"/>
    <n v="38"/>
    <s v="Male"/>
    <x v="4"/>
    <n v="99.52"/>
    <n v="16"/>
    <n v="287"/>
    <n v="0"/>
    <s v="Beauty"/>
    <n v="68.3"/>
    <d v="2021-01-11T00:00:00"/>
    <n v="14"/>
    <n v="0.43"/>
    <n v="99.52"/>
    <n v="68.3"/>
    <n v="1"/>
    <n v="1592.32"/>
    <x v="0"/>
    <s v="Medium Risk"/>
    <s v="35-44"/>
    <d v="1905-08-15T00:00:00"/>
    <x v="1"/>
    <x v="1"/>
    <s v="High Value"/>
    <x v="1"/>
    <s v="Check Data"/>
  </r>
  <r>
    <s v="CUST_1105"/>
    <n v="52"/>
    <s v="Male"/>
    <x v="2"/>
    <n v="82.1"/>
    <n v="9"/>
    <n v="249"/>
    <n v="0"/>
    <s v="Fashion"/>
    <n v="45"/>
    <d v="2024-08-01T00:00:00"/>
    <n v="93"/>
    <n v="0.08"/>
    <n v="82.1"/>
    <n v="45"/>
    <n v="2"/>
    <n v="738.9"/>
    <x v="0"/>
    <s v="Low Risk"/>
    <s v="45-54"/>
    <d v="1902-01-25T00:00:00"/>
    <x v="2"/>
    <x v="1"/>
    <s v="Low Value"/>
    <x v="0"/>
    <s v="Check Data"/>
  </r>
  <r>
    <s v="CUST_9619"/>
    <n v="58"/>
    <s v="Other"/>
    <x v="7"/>
    <n v="97.44"/>
    <n v="8"/>
    <n v="62"/>
    <n v="0"/>
    <s v="Home"/>
    <n v="49.3"/>
    <d v="2024-01-28T00:00:00"/>
    <n v="22"/>
    <n v="0.18"/>
    <n v="97.44"/>
    <n v="49.3"/>
    <n v="1"/>
    <n v="779.52"/>
    <x v="1"/>
    <s v="Low Risk"/>
    <s v="55+"/>
    <d v="1902-07-30T00:00:00"/>
    <x v="1"/>
    <x v="1"/>
    <s v="Low Value"/>
    <x v="0"/>
    <s v="Check Data"/>
  </r>
  <r>
    <s v="CUST_2895"/>
    <n v="57"/>
    <s v="Other"/>
    <x v="3"/>
    <n v="365.38"/>
    <n v="10"/>
    <n v="43"/>
    <n v="0"/>
    <s v="Electronics"/>
    <n v="20.5"/>
    <d v="2025-03-16T00:00:00"/>
    <n v="69"/>
    <n v="0.25"/>
    <n v="365.38"/>
    <n v="20.5"/>
    <n v="3"/>
    <n v="3653.8"/>
    <x v="1"/>
    <s v="Medium Risk"/>
    <s v="55+"/>
    <d v="1901-06-12T00:00:00"/>
    <x v="0"/>
    <x v="1"/>
    <s v="High Value"/>
    <x v="1"/>
    <s v="Check Data"/>
  </r>
  <r>
    <s v="CUST_7090"/>
    <n v="20"/>
    <s v="Male"/>
    <x v="7"/>
    <n v="73.87"/>
    <n v="10"/>
    <n v="148"/>
    <n v="0"/>
    <s v="Home"/>
    <n v="38.6"/>
    <d v="2022-07-10T00:00:00"/>
    <n v="56"/>
    <n v="0.21"/>
    <n v="73.87"/>
    <n v="38.6"/>
    <n v="2"/>
    <n v="738.7"/>
    <x v="0"/>
    <s v="Medium Risk"/>
    <s v="Under 25"/>
    <d v="1904-02-17T00:00:00"/>
    <x v="0"/>
    <x v="1"/>
    <s v="Low Value"/>
    <x v="0"/>
    <s v="Check Data"/>
  </r>
  <r>
    <s v="CUST_9508"/>
    <n v="42"/>
    <s v="Male"/>
    <x v="5"/>
    <n v="137.19999999999999"/>
    <n v="5"/>
    <n v="45"/>
    <n v="0"/>
    <s v="Home"/>
    <n v="16.399999999999999"/>
    <d v="2021-07-05T00:00:00"/>
    <n v="82"/>
    <n v="0.64"/>
    <n v="137.19999999999999"/>
    <n v="16.399999999999999"/>
    <n v="1"/>
    <n v="686"/>
    <x v="1"/>
    <s v="High Risk"/>
    <s v="35-44"/>
    <d v="1905-02-21T00:00:00"/>
    <x v="2"/>
    <x v="1"/>
    <s v="Low Value"/>
    <x v="2"/>
    <s v="Check Data"/>
  </r>
  <r>
    <s v="CUST_7082"/>
    <n v="62"/>
    <s v="Male"/>
    <x v="5"/>
    <n v="87.27"/>
    <n v="10"/>
    <n v="174"/>
    <n v="0"/>
    <s v="Sports"/>
    <n v="47.3"/>
    <d v="2020-06-30T00:00:00"/>
    <n v="60"/>
    <n v="0.56999999999999995"/>
    <n v="87.27"/>
    <n v="47.3"/>
    <n v="1"/>
    <n v="872.69999999999993"/>
    <x v="0"/>
    <s v="High Risk"/>
    <s v="55+"/>
    <d v="1906-02-26T00:00:00"/>
    <x v="0"/>
    <x v="1"/>
    <s v="Low Value"/>
    <x v="2"/>
    <s v="Check Data"/>
  </r>
  <r>
    <s v="CUST_1634"/>
    <n v="55"/>
    <s v="Other"/>
    <x v="2"/>
    <n v="118.01"/>
    <n v="15"/>
    <n v="153"/>
    <n v="0"/>
    <s v="Beauty"/>
    <n v="64.599999999999994"/>
    <d v="2024-06-21T00:00:00"/>
    <n v="51"/>
    <n v="0.37"/>
    <n v="118.01"/>
    <n v="64.599999999999994"/>
    <n v="2"/>
    <n v="1770.15"/>
    <x v="0"/>
    <s v="Medium Risk"/>
    <s v="55+"/>
    <d v="1902-03-07T00:00:00"/>
    <x v="0"/>
    <x v="1"/>
    <s v="High Value"/>
    <x v="1"/>
    <s v="Check Data"/>
  </r>
  <r>
    <s v="CUST_2925"/>
    <n v="62"/>
    <s v="Male"/>
    <x v="0"/>
    <n v="219.73"/>
    <n v="17"/>
    <n v="260"/>
    <n v="0"/>
    <s v="Beauty"/>
    <n v="25.7"/>
    <d v="2020-10-22T00:00:00"/>
    <n v="16"/>
    <n v="0.19"/>
    <n v="219.73"/>
    <n v="25.7"/>
    <n v="3"/>
    <n v="3735.41"/>
    <x v="0"/>
    <s v="Low Risk"/>
    <s v="55+"/>
    <d v="1905-11-04T00:00:00"/>
    <x v="1"/>
    <x v="1"/>
    <s v="High Value"/>
    <x v="1"/>
    <s v="Check Data"/>
  </r>
  <r>
    <s v="CUST_3056"/>
    <n v="72"/>
    <s v="Female"/>
    <x v="0"/>
    <n v="107.18"/>
    <n v="11"/>
    <n v="132"/>
    <n v="0"/>
    <s v="Home"/>
    <n v="94.4"/>
    <d v="2024-09-24T00:00:00"/>
    <n v="6"/>
    <n v="0.45"/>
    <n v="107.18"/>
    <n v="94.4"/>
    <n v="1"/>
    <n v="1178.98"/>
    <x v="0"/>
    <s v="Medium Risk"/>
    <s v="55+"/>
    <d v="1901-12-02T00:00:00"/>
    <x v="1"/>
    <x v="1"/>
    <s v="Low Value"/>
    <x v="0"/>
    <s v="Check Data"/>
  </r>
  <r>
    <s v="CUST_7917"/>
    <n v="37"/>
    <s v="Female"/>
    <x v="1"/>
    <n v="55.77"/>
    <n v="11"/>
    <n v="286"/>
    <n v="0"/>
    <s v="Sports"/>
    <n v="64.7"/>
    <d v="2024-11-07T00:00:00"/>
    <n v="1"/>
    <n v="0.27"/>
    <n v="55.77"/>
    <n v="64.7"/>
    <n v="1"/>
    <n v="613.47"/>
    <x v="0"/>
    <s v="Medium Risk"/>
    <s v="35-44"/>
    <d v="1901-10-19T00:00:00"/>
    <x v="1"/>
    <x v="1"/>
    <s v="Low Value"/>
    <x v="0"/>
    <s v="Check Data"/>
  </r>
  <r>
    <s v="CUST_4144"/>
    <n v="69"/>
    <s v="Male"/>
    <x v="0"/>
    <n v="174.38"/>
    <n v="16"/>
    <n v="155"/>
    <n v="0"/>
    <s v="Fashion"/>
    <n v="22"/>
    <d v="2025-02-01T00:00:00"/>
    <n v="12"/>
    <n v="0.28000000000000003"/>
    <n v="174.38"/>
    <n v="22"/>
    <n v="2"/>
    <n v="2790.08"/>
    <x v="0"/>
    <s v="Medium Risk"/>
    <s v="55+"/>
    <d v="1901-07-25T00:00:00"/>
    <x v="1"/>
    <x v="1"/>
    <s v="High Value"/>
    <x v="1"/>
    <s v="Check Data"/>
  </r>
  <r>
    <s v="CUST_1552"/>
    <n v="61"/>
    <s v="Female"/>
    <x v="9"/>
    <n v="69.28"/>
    <n v="9"/>
    <n v="332"/>
    <n v="0"/>
    <s v="Electronics"/>
    <n v="16.7"/>
    <d v="2023-11-06T00:00:00"/>
    <n v="24"/>
    <n v="0.1"/>
    <n v="69.28"/>
    <n v="16.7"/>
    <n v="1"/>
    <n v="623.52"/>
    <x v="0"/>
    <s v="Low Risk"/>
    <s v="55+"/>
    <d v="1902-10-21T00:00:00"/>
    <x v="1"/>
    <x v="1"/>
    <s v="Low Value"/>
    <x v="0"/>
    <s v="Check Data"/>
  </r>
  <r>
    <s v="CUST_9907"/>
    <n v="62"/>
    <s v="Male"/>
    <x v="9"/>
    <n v="71.53"/>
    <n v="7"/>
    <n v="240"/>
    <n v="0"/>
    <s v="Fashion"/>
    <n v="17"/>
    <d v="2025-06-11T00:00:00"/>
    <n v="75"/>
    <n v="0.56999999999999995"/>
    <n v="71.53"/>
    <n v="17"/>
    <n v="1"/>
    <n v="500.71000000000004"/>
    <x v="0"/>
    <s v="High Risk"/>
    <s v="55+"/>
    <d v="1901-03-17T00:00:00"/>
    <x v="2"/>
    <x v="1"/>
    <s v="Low Value"/>
    <x v="2"/>
    <s v="Check Data"/>
  </r>
  <r>
    <s v="CUST_6383"/>
    <n v="51"/>
    <s v="Female"/>
    <x v="6"/>
    <n v="186.26"/>
    <n v="5"/>
    <n v="330"/>
    <n v="0"/>
    <s v="Electronics"/>
    <n v="97.4"/>
    <d v="2021-04-11T00:00:00"/>
    <n v="43"/>
    <n v="7.0000000000000007E-2"/>
    <n v="186.26"/>
    <n v="97.4"/>
    <n v="1"/>
    <n v="931.3"/>
    <x v="0"/>
    <s v="Low Risk"/>
    <s v="45-54"/>
    <d v="1905-05-17T00:00:00"/>
    <x v="0"/>
    <x v="1"/>
    <s v="Low Value"/>
    <x v="0"/>
    <s v="Check Data"/>
  </r>
  <r>
    <s v="CUST_4911"/>
    <n v="38"/>
    <s v="Male"/>
    <x v="9"/>
    <n v="135.31"/>
    <n v="5"/>
    <n v="126"/>
    <n v="0"/>
    <s v="Home"/>
    <n v="23.7"/>
    <d v="2022-03-25T00:00:00"/>
    <n v="34"/>
    <n v="0.4"/>
    <n v="135.31"/>
    <n v="23.7"/>
    <n v="1"/>
    <n v="676.55"/>
    <x v="0"/>
    <s v="Medium Risk"/>
    <s v="35-44"/>
    <d v="1904-06-03T00:00:00"/>
    <x v="1"/>
    <x v="1"/>
    <s v="Low Value"/>
    <x v="0"/>
    <s v="Check Data"/>
  </r>
  <r>
    <s v="CUST_4389"/>
    <n v="73"/>
    <s v="Female"/>
    <x v="3"/>
    <n v="102.71"/>
    <n v="10"/>
    <n v="192"/>
    <n v="0"/>
    <s v="Sports"/>
    <n v="16.8"/>
    <d v="2023-10-28T00:00:00"/>
    <n v="93"/>
    <n v="0.2"/>
    <n v="102.71"/>
    <n v="16.8"/>
    <n v="1"/>
    <n v="1027.0999999999999"/>
    <x v="0"/>
    <s v="Medium Risk"/>
    <s v="55+"/>
    <d v="1902-10-30T00:00:00"/>
    <x v="2"/>
    <x v="1"/>
    <s v="Low Value"/>
    <x v="0"/>
    <s v="Check Data"/>
  </r>
  <r>
    <s v="CUST_9442"/>
    <n v="72"/>
    <s v="Female"/>
    <x v="3"/>
    <n v="159.37"/>
    <n v="9"/>
    <n v="268"/>
    <n v="0"/>
    <s v="Sports"/>
    <n v="16.399999999999999"/>
    <d v="2025-06-16T00:00:00"/>
    <n v="96"/>
    <n v="0.21"/>
    <n v="159.37"/>
    <n v="16.399999999999999"/>
    <n v="2"/>
    <n v="1434.33"/>
    <x v="0"/>
    <s v="Medium Risk"/>
    <s v="55+"/>
    <d v="1901-03-12T00:00:00"/>
    <x v="2"/>
    <x v="1"/>
    <s v="Low Value"/>
    <x v="0"/>
    <s v="Check Data"/>
  </r>
  <r>
    <s v="CUST_3430"/>
    <n v="65"/>
    <s v="Male"/>
    <x v="3"/>
    <n v="37.18"/>
    <n v="16"/>
    <n v="121"/>
    <n v="0"/>
    <s v="Beauty"/>
    <n v="34.4"/>
    <d v="2024-12-22T00:00:00"/>
    <n v="57"/>
    <n v="0.28000000000000003"/>
    <n v="37.18"/>
    <n v="34.4"/>
    <n v="2"/>
    <n v="594.88"/>
    <x v="0"/>
    <s v="Medium Risk"/>
    <s v="55+"/>
    <d v="1901-09-04T00:00:00"/>
    <x v="0"/>
    <x v="1"/>
    <s v="Low Value"/>
    <x v="0"/>
    <s v="Check Data"/>
  </r>
  <r>
    <s v="CUST_1458"/>
    <n v="40"/>
    <s v="Male"/>
    <x v="9"/>
    <n v="100.26"/>
    <n v="7"/>
    <n v="145"/>
    <n v="0"/>
    <s v="Beauty"/>
    <n v="61.5"/>
    <d v="2020-12-22T00:00:00"/>
    <n v="21"/>
    <n v="0.28000000000000003"/>
    <n v="100.26"/>
    <n v="61.5"/>
    <n v="1"/>
    <n v="701.82"/>
    <x v="0"/>
    <s v="Medium Risk"/>
    <s v="35-44"/>
    <d v="1905-09-04T00:00:00"/>
    <x v="1"/>
    <x v="1"/>
    <s v="Low Value"/>
    <x v="0"/>
    <s v="Check Data"/>
  </r>
  <r>
    <s v="CUST_1207"/>
    <n v="23"/>
    <s v="Male"/>
    <x v="1"/>
    <n v="36.42"/>
    <n v="8"/>
    <n v="151"/>
    <n v="0"/>
    <s v="Fashion"/>
    <n v="7.9"/>
    <d v="2022-03-16T00:00:00"/>
    <n v="40"/>
    <n v="0.3"/>
    <n v="36.42"/>
    <n v="7.9"/>
    <n v="2"/>
    <n v="291.36"/>
    <x v="0"/>
    <s v="Medium Risk"/>
    <s v="Under 25"/>
    <d v="1904-06-12T00:00:00"/>
    <x v="0"/>
    <x v="1"/>
    <s v="Low Value"/>
    <x v="0"/>
    <s v="Check Data"/>
  </r>
  <r>
    <s v="CUST_1899"/>
    <n v="68"/>
    <s v="Male"/>
    <x v="7"/>
    <n v="229.17"/>
    <n v="10"/>
    <n v="156"/>
    <n v="0"/>
    <s v="Beauty"/>
    <n v="15.9"/>
    <d v="2021-08-22T00:00:00"/>
    <n v="33"/>
    <n v="7.0000000000000007E-2"/>
    <n v="229.17"/>
    <n v="15.9"/>
    <n v="1"/>
    <n v="2291.6999999999998"/>
    <x v="0"/>
    <s v="Low Risk"/>
    <s v="55+"/>
    <d v="1905-01-04T00:00:00"/>
    <x v="1"/>
    <x v="1"/>
    <s v="High Value"/>
    <x v="1"/>
    <s v="Check Data"/>
  </r>
  <r>
    <s v="CUST_1021"/>
    <n v="70"/>
    <s v="Female"/>
    <x v="2"/>
    <n v="88.24"/>
    <n v="7"/>
    <n v="155"/>
    <n v="0"/>
    <s v="Electronics"/>
    <n v="97.6"/>
    <d v="2020-10-02T00:00:00"/>
    <n v="33"/>
    <n v="0.66"/>
    <n v="88.24"/>
    <n v="97.6"/>
    <n v="1"/>
    <n v="617.67999999999995"/>
    <x v="0"/>
    <s v="High Risk"/>
    <s v="55+"/>
    <d v="1905-11-24T00:00:00"/>
    <x v="1"/>
    <x v="1"/>
    <s v="Low Value"/>
    <x v="2"/>
    <s v="Check Data"/>
  </r>
  <r>
    <s v="CUST_9601"/>
    <n v="30"/>
    <s v="Female"/>
    <x v="8"/>
    <m/>
    <n v="11"/>
    <n v="101"/>
    <n v="0"/>
    <s v="Sports"/>
    <n v="61.8"/>
    <d v="2021-09-06T00:00:00"/>
    <n v="28"/>
    <n v="0.31"/>
    <n v="250"/>
    <n v="61.8"/>
    <n v="1"/>
    <n v="2750"/>
    <x v="0"/>
    <s v="Medium Risk"/>
    <s v="25-34"/>
    <d v="1904-12-20T00:00:00"/>
    <x v="1"/>
    <x v="1"/>
    <s v="High Value"/>
    <x v="1"/>
    <s v="Check Data"/>
  </r>
  <r>
    <s v="CUST_1894"/>
    <n v="66"/>
    <s v="Female"/>
    <x v="6"/>
    <n v="54.4"/>
    <n v="6"/>
    <n v="339"/>
    <n v="0"/>
    <s v="Sports"/>
    <n v="14"/>
    <d v="2021-03-10T00:00:00"/>
    <n v="65"/>
    <n v="0.15"/>
    <n v="54.4"/>
    <n v="14"/>
    <n v="1"/>
    <n v="326.39999999999998"/>
    <x v="0"/>
    <s v="Low Risk"/>
    <s v="55+"/>
    <d v="1905-06-18T00:00:00"/>
    <x v="0"/>
    <x v="1"/>
    <s v="Low Value"/>
    <x v="0"/>
    <s v="Check Data"/>
  </r>
  <r>
    <s v="CUST_1514"/>
    <n v="40"/>
    <s v="Female"/>
    <x v="5"/>
    <n v="72.33"/>
    <n v="8"/>
    <n v="251"/>
    <n v="0"/>
    <s v="Home"/>
    <n v="55"/>
    <d v="2022-06-26T00:00:00"/>
    <n v="76"/>
    <n v="0.2"/>
    <n v="72.33"/>
    <n v="55"/>
    <n v="2"/>
    <n v="578.64"/>
    <x v="0"/>
    <s v="Medium Risk"/>
    <s v="35-44"/>
    <d v="1904-03-02T00:00:00"/>
    <x v="2"/>
    <x v="1"/>
    <s v="Low Value"/>
    <x v="0"/>
    <s v="Check Data"/>
  </r>
  <r>
    <s v="CUST_8294"/>
    <n v="26"/>
    <s v="Female"/>
    <x v="4"/>
    <n v="51.02"/>
    <n v="6"/>
    <n v="266"/>
    <n v="0"/>
    <s v="Home"/>
    <n v="24.1"/>
    <d v="2024-05-26T00:00:00"/>
    <n v="46"/>
    <n v="0.05"/>
    <n v="51.02"/>
    <n v="24.1"/>
    <n v="2"/>
    <n v="306.12"/>
    <x v="0"/>
    <s v="Low Risk"/>
    <s v="25-34"/>
    <d v="1902-04-02T00:00:00"/>
    <x v="0"/>
    <x v="1"/>
    <s v="Low Value"/>
    <x v="0"/>
    <s v="Check Data"/>
  </r>
  <r>
    <s v="CUST_5904"/>
    <n v="34"/>
    <s v="Female"/>
    <x v="5"/>
    <n v="55.66"/>
    <n v="9"/>
    <n v="306"/>
    <n v="0"/>
    <s v="Fashion"/>
    <m/>
    <d v="2023-12-12T00:00:00"/>
    <n v="33"/>
    <n v="0.1"/>
    <n v="55.66"/>
    <n v="250"/>
    <n v="1"/>
    <n v="500.93999999999994"/>
    <x v="0"/>
    <s v="Low Risk"/>
    <s v="25-34"/>
    <d v="1902-09-15T00:00:00"/>
    <x v="1"/>
    <x v="1"/>
    <s v="Low Value"/>
    <x v="0"/>
    <s v="Check Data"/>
  </r>
  <r>
    <s v="CUST_8867"/>
    <n v="78"/>
    <s v="Male"/>
    <x v="6"/>
    <n v="37.39"/>
    <n v="11"/>
    <n v="58"/>
    <n v="0"/>
    <s v="Home"/>
    <n v="38.9"/>
    <d v="2025-03-09T00:00:00"/>
    <n v="69"/>
    <n v="0.31"/>
    <n v="37.39"/>
    <n v="38.9"/>
    <n v="1"/>
    <n v="411.29"/>
    <x v="1"/>
    <s v="Medium Risk"/>
    <s v="55+"/>
    <d v="1901-06-19T00:00:00"/>
    <x v="0"/>
    <x v="1"/>
    <s v="Low Value"/>
    <x v="0"/>
    <s v="Check Data"/>
  </r>
  <r>
    <s v="CUST_5109"/>
    <n v="19"/>
    <s v="Male"/>
    <x v="5"/>
    <n v="125.11"/>
    <n v="11"/>
    <n v="339"/>
    <n v="0"/>
    <s v="Electronics"/>
    <n v="14.2"/>
    <d v="2022-03-02T00:00:00"/>
    <n v="66"/>
    <n v="0.36"/>
    <n v="125.11"/>
    <n v="14.2"/>
    <n v="1"/>
    <n v="1376.21"/>
    <x v="0"/>
    <s v="Medium Risk"/>
    <s v="Under 25"/>
    <d v="1904-06-26T00:00:00"/>
    <x v="0"/>
    <x v="1"/>
    <s v="Low Value"/>
    <x v="0"/>
    <s v="Check Data"/>
  </r>
  <r>
    <s v="CUST_8179"/>
    <n v="36"/>
    <s v="Male"/>
    <x v="7"/>
    <n v="44.56"/>
    <n v="7"/>
    <n v="104"/>
    <n v="0"/>
    <s v="Beauty"/>
    <n v="61.3"/>
    <d v="2020-12-05T00:00:00"/>
    <n v="36"/>
    <n v="0.26"/>
    <n v="44.56"/>
    <n v="61.3"/>
    <n v="2"/>
    <n v="311.92"/>
    <x v="0"/>
    <s v="Medium Risk"/>
    <s v="35-44"/>
    <d v="1905-09-21T00:00:00"/>
    <x v="1"/>
    <x v="1"/>
    <s v="Low Value"/>
    <x v="0"/>
    <s v="Check Data"/>
  </r>
  <r>
    <s v="CUST_2560"/>
    <n v="36"/>
    <s v="Female"/>
    <x v="5"/>
    <n v="141.31"/>
    <n v="8"/>
    <n v="268"/>
    <n v="0"/>
    <s v="Beauty"/>
    <n v="13.7"/>
    <d v="2023-06-23T00:00:00"/>
    <n v="88"/>
    <n v="0.48"/>
    <n v="141.31"/>
    <n v="13.7"/>
    <n v="1"/>
    <n v="1130.48"/>
    <x v="0"/>
    <s v="Medium Risk"/>
    <s v="35-44"/>
    <d v="1903-03-06T00:00:00"/>
    <x v="2"/>
    <x v="1"/>
    <s v="Low Value"/>
    <x v="0"/>
    <s v="Check Data"/>
  </r>
  <r>
    <s v="CUST_2266"/>
    <n v="73"/>
    <s v="Male"/>
    <x v="5"/>
    <n v="245.71"/>
    <n v="7"/>
    <n v="46"/>
    <n v="0"/>
    <s v="Fashion"/>
    <n v="51.8"/>
    <d v="2025-02-07T00:00:00"/>
    <n v="54"/>
    <n v="0.09"/>
    <n v="245.71"/>
    <n v="51.8"/>
    <n v="1"/>
    <n v="1719.97"/>
    <x v="1"/>
    <s v="Low Risk"/>
    <s v="55+"/>
    <d v="1901-07-19T00:00:00"/>
    <x v="0"/>
    <x v="1"/>
    <s v="High Value"/>
    <x v="1"/>
    <s v="Check Data"/>
  </r>
  <r>
    <s v="CUST_4638"/>
    <n v="24"/>
    <s v="Male"/>
    <x v="7"/>
    <n v="100.82"/>
    <n v="13"/>
    <n v="87"/>
    <n v="0"/>
    <s v="Beauty"/>
    <n v="85.2"/>
    <d v="2023-08-10T00:00:00"/>
    <n v="50"/>
    <n v="0.19"/>
    <n v="100.82"/>
    <n v="85.2"/>
    <n v="2"/>
    <n v="1310.6599999999999"/>
    <x v="1"/>
    <s v="Low Risk"/>
    <s v="Under 25"/>
    <d v="1903-01-17T00:00:00"/>
    <x v="0"/>
    <x v="1"/>
    <s v="Low Value"/>
    <x v="0"/>
    <s v="Check Data"/>
  </r>
  <r>
    <s v="CUST_9941"/>
    <n v="71"/>
    <s v="Male"/>
    <x v="7"/>
    <n v="63.76"/>
    <n v="10"/>
    <n v="170"/>
    <n v="0"/>
    <s v="Sports"/>
    <n v="34.6"/>
    <d v="2025-06-24T00:00:00"/>
    <n v="51"/>
    <n v="0.09"/>
    <n v="63.76"/>
    <n v="34.6"/>
    <n v="1"/>
    <n v="637.6"/>
    <x v="0"/>
    <s v="Low Risk"/>
    <s v="55+"/>
    <d v="1901-03-04T00:00:00"/>
    <x v="0"/>
    <x v="1"/>
    <s v="Low Value"/>
    <x v="0"/>
    <s v="Check Data"/>
  </r>
  <r>
    <s v="CUST_4427"/>
    <n v="59"/>
    <s v="Female"/>
    <x v="9"/>
    <n v="112.82"/>
    <n v="9"/>
    <n v="151"/>
    <n v="0"/>
    <s v="Beauty"/>
    <m/>
    <d v="2024-07-01T00:00:00"/>
    <n v="52"/>
    <n v="0.47"/>
    <n v="112.82"/>
    <n v="250"/>
    <n v="1"/>
    <n v="1015.3799999999999"/>
    <x v="0"/>
    <s v="Medium Risk"/>
    <s v="55+"/>
    <d v="1902-02-25T00:00:00"/>
    <x v="0"/>
    <x v="1"/>
    <s v="Low Value"/>
    <x v="0"/>
    <s v="Check Data"/>
  </r>
  <r>
    <s v="CUST_5780"/>
    <n v="59"/>
    <s v="Male"/>
    <x v="7"/>
    <n v="45.95"/>
    <n v="10"/>
    <n v="175"/>
    <n v="0"/>
    <s v="Home"/>
    <n v="10.8"/>
    <d v="2022-02-15T00:00:00"/>
    <n v="21"/>
    <n v="0.15"/>
    <n v="45.95"/>
    <n v="10.8"/>
    <n v="6"/>
    <n v="459.5"/>
    <x v="0"/>
    <s v="Low Risk"/>
    <s v="55+"/>
    <d v="1904-07-11T00:00:00"/>
    <x v="1"/>
    <x v="1"/>
    <s v="Low Value"/>
    <x v="0"/>
    <s v="Check Data"/>
  </r>
  <r>
    <s v="CUST_2927"/>
    <n v="76"/>
    <s v="Male"/>
    <x v="8"/>
    <n v="82.44"/>
    <n v="6"/>
    <n v="318"/>
    <n v="0"/>
    <s v="Sports"/>
    <n v="64.599999999999994"/>
    <d v="2023-02-01T00:00:00"/>
    <n v="30"/>
    <n v="0.41"/>
    <n v="82.44"/>
    <n v="64.599999999999994"/>
    <n v="1"/>
    <n v="494.64"/>
    <x v="0"/>
    <s v="Medium Risk"/>
    <s v="55+"/>
    <d v="1903-07-26T00:00:00"/>
    <x v="1"/>
    <x v="1"/>
    <s v="Low Value"/>
    <x v="0"/>
    <s v="Check Data"/>
  </r>
  <r>
    <s v="CUST_3356"/>
    <n v="37"/>
    <s v="Male"/>
    <x v="0"/>
    <n v="63.68"/>
    <n v="12"/>
    <n v="144"/>
    <n v="0"/>
    <s v="Home"/>
    <n v="11.2"/>
    <d v="2023-05-03T00:00:00"/>
    <n v="15"/>
    <n v="0.08"/>
    <n v="63.68"/>
    <n v="11.2"/>
    <n v="1"/>
    <n v="764.16"/>
    <x v="0"/>
    <s v="Low Risk"/>
    <s v="35-44"/>
    <d v="1903-04-26T00:00:00"/>
    <x v="1"/>
    <x v="1"/>
    <s v="Low Value"/>
    <x v="0"/>
    <s v="Check Data"/>
  </r>
  <r>
    <s v="CUST_5790"/>
    <n v="26"/>
    <s v="Male"/>
    <x v="8"/>
    <n v="84.16"/>
    <n v="17"/>
    <n v="324"/>
    <n v="0"/>
    <s v="Home"/>
    <n v="32.700000000000003"/>
    <d v="2021-01-21T00:00:00"/>
    <n v="9"/>
    <n v="0.22"/>
    <n v="84.16"/>
    <n v="32.700000000000003"/>
    <n v="2"/>
    <n v="1430.72"/>
    <x v="0"/>
    <s v="Medium Risk"/>
    <s v="25-34"/>
    <d v="1905-08-05T00:00:00"/>
    <x v="1"/>
    <x v="1"/>
    <s v="Low Value"/>
    <x v="0"/>
    <s v="Check Data"/>
  </r>
  <r>
    <s v="CUST_1306"/>
    <n v="34"/>
    <s v="Female"/>
    <x v="5"/>
    <n v="257.38"/>
    <n v="6"/>
    <n v="309"/>
    <n v="0"/>
    <s v="Fashion"/>
    <n v="84.1"/>
    <d v="2021-07-14T00:00:00"/>
    <n v="32"/>
    <n v="0.46"/>
    <n v="257.38"/>
    <n v="84.1"/>
    <n v="1"/>
    <n v="1544.28"/>
    <x v="0"/>
    <s v="Medium Risk"/>
    <s v="25-34"/>
    <d v="1905-02-12T00:00:00"/>
    <x v="1"/>
    <x v="1"/>
    <s v="High Value"/>
    <x v="1"/>
    <s v="Check Data"/>
  </r>
  <r>
    <s v="CUST_8979"/>
    <n v="44"/>
    <s v="Male"/>
    <x v="8"/>
    <n v="62.4"/>
    <n v="11"/>
    <n v="221"/>
    <n v="0"/>
    <s v="Fashion"/>
    <n v="15"/>
    <d v="2022-08-23T00:00:00"/>
    <n v="72"/>
    <n v="0.1"/>
    <n v="62.4"/>
    <n v="15"/>
    <n v="2"/>
    <n v="686.4"/>
    <x v="0"/>
    <s v="Low Risk"/>
    <s v="35-44"/>
    <d v="1904-01-04T00:00:00"/>
    <x v="2"/>
    <x v="1"/>
    <s v="Low Value"/>
    <x v="0"/>
    <s v="Check Data"/>
  </r>
  <r>
    <s v="CUST_4665"/>
    <n v="64"/>
    <s v="Male"/>
    <x v="6"/>
    <n v="121.85"/>
    <n v="12"/>
    <n v="14"/>
    <n v="0"/>
    <s v="Sports"/>
    <n v="84"/>
    <d v="2020-08-16T00:00:00"/>
    <n v="23"/>
    <n v="0.66"/>
    <n v="121.85"/>
    <n v="84"/>
    <n v="1"/>
    <n v="1462.1999999999998"/>
    <x v="2"/>
    <s v="High Risk"/>
    <s v="55+"/>
    <d v="1906-01-10T00:00:00"/>
    <x v="1"/>
    <x v="1"/>
    <s v="Low Value"/>
    <x v="2"/>
    <s v="Check Data"/>
  </r>
  <r>
    <s v="CUST_8057"/>
    <n v="19"/>
    <s v="Female"/>
    <x v="2"/>
    <n v="169.5"/>
    <n v="6"/>
    <n v="137"/>
    <n v="0"/>
    <s v="Beauty"/>
    <n v="63.1"/>
    <d v="2021-03-08T00:00:00"/>
    <n v="27"/>
    <n v="0.31"/>
    <n v="169.5"/>
    <n v="63.1"/>
    <n v="1"/>
    <n v="1017"/>
    <x v="0"/>
    <s v="Medium Risk"/>
    <s v="Under 25"/>
    <d v="1905-06-20T00:00:00"/>
    <x v="1"/>
    <x v="1"/>
    <s v="Low Value"/>
    <x v="0"/>
    <s v="Check Data"/>
  </r>
  <r>
    <s v="CUST_1661"/>
    <n v="79"/>
    <s v="Male"/>
    <x v="0"/>
    <n v="85.61"/>
    <n v="7"/>
    <n v="249"/>
    <n v="0"/>
    <s v="Electronics"/>
    <n v="14.1"/>
    <d v="2024-12-03T00:00:00"/>
    <n v="42"/>
    <n v="0.44"/>
    <n v="85.61"/>
    <n v="14.1"/>
    <n v="3"/>
    <n v="599.27"/>
    <x v="0"/>
    <s v="Medium Risk"/>
    <s v="55+"/>
    <d v="1901-09-23T00:00:00"/>
    <x v="0"/>
    <x v="1"/>
    <s v="Low Value"/>
    <x v="0"/>
    <s v="Check Data"/>
  </r>
  <r>
    <s v="CUST_5644"/>
    <n v="53"/>
    <s v="Male"/>
    <x v="2"/>
    <n v="132.86000000000001"/>
    <n v="7"/>
    <n v="149"/>
    <n v="0"/>
    <s v="Beauty"/>
    <n v="16.8"/>
    <d v="2023-11-11T00:00:00"/>
    <n v="8"/>
    <n v="0.08"/>
    <n v="132.86000000000001"/>
    <n v="16.8"/>
    <n v="1"/>
    <n v="930.0200000000001"/>
    <x v="0"/>
    <s v="Low Risk"/>
    <s v="45-54"/>
    <d v="1902-10-16T00:00:00"/>
    <x v="1"/>
    <x v="1"/>
    <s v="Low Value"/>
    <x v="0"/>
    <s v="Check Data"/>
  </r>
  <r>
    <s v="CUST_9503"/>
    <n v="36"/>
    <s v="Female"/>
    <x v="4"/>
    <n v="88.31"/>
    <n v="7"/>
    <n v="350"/>
    <n v="0"/>
    <s v="Sports"/>
    <n v="66.3"/>
    <d v="2020-11-16T00:00:00"/>
    <n v="93"/>
    <n v="0.4"/>
    <n v="88.31"/>
    <n v="66.3"/>
    <n v="1"/>
    <n v="618.17000000000007"/>
    <x v="0"/>
    <s v="Medium Risk"/>
    <s v="35-44"/>
    <d v="1905-10-10T00:00:00"/>
    <x v="2"/>
    <x v="1"/>
    <s v="Low Value"/>
    <x v="0"/>
    <s v="Check Data"/>
  </r>
  <r>
    <s v="CUST_3920"/>
    <n v="34"/>
    <s v="Male"/>
    <x v="8"/>
    <n v="206.14"/>
    <n v="7"/>
    <n v="268"/>
    <n v="0"/>
    <s v="Electronics"/>
    <n v="72.900000000000006"/>
    <d v="2023-12-11T00:00:00"/>
    <n v="11"/>
    <n v="0.06"/>
    <n v="206.14"/>
    <n v="72.900000000000006"/>
    <n v="1"/>
    <n v="1442.98"/>
    <x v="0"/>
    <s v="Low Risk"/>
    <s v="25-34"/>
    <d v="1902-09-16T00:00:00"/>
    <x v="1"/>
    <x v="1"/>
    <s v="Low Value"/>
    <x v="0"/>
    <s v="Check Data"/>
  </r>
  <r>
    <s v="CUST_9946"/>
    <n v="22"/>
    <s v="Male"/>
    <x v="2"/>
    <n v="87.24"/>
    <n v="9"/>
    <n v="80"/>
    <n v="0"/>
    <s v="Home"/>
    <n v="65.599999999999994"/>
    <d v="2023-03-22T00:00:00"/>
    <n v="21"/>
    <n v="0.3"/>
    <n v="87.24"/>
    <n v="65.599999999999994"/>
    <n v="1"/>
    <n v="785.16"/>
    <x v="1"/>
    <s v="Medium Risk"/>
    <s v="Under 25"/>
    <d v="1903-06-07T00:00:00"/>
    <x v="1"/>
    <x v="1"/>
    <s v="Low Value"/>
    <x v="0"/>
    <s v="Check Data"/>
  </r>
  <r>
    <s v="CUST_7236"/>
    <n v="56"/>
    <s v="Male"/>
    <x v="7"/>
    <n v="143.52000000000001"/>
    <n v="10"/>
    <n v="64"/>
    <n v="0"/>
    <s v="Home"/>
    <n v="71.400000000000006"/>
    <d v="2024-01-23T00:00:00"/>
    <n v="44"/>
    <n v="0.14000000000000001"/>
    <n v="143.52000000000001"/>
    <n v="71.400000000000006"/>
    <n v="2"/>
    <n v="1435.2"/>
    <x v="1"/>
    <s v="Low Risk"/>
    <s v="55+"/>
    <d v="1902-08-04T00:00:00"/>
    <x v="0"/>
    <x v="1"/>
    <s v="Low Value"/>
    <x v="0"/>
    <s v="Check Data"/>
  </r>
  <r>
    <s v="CUST_7078"/>
    <n v="35"/>
    <s v="Female"/>
    <x v="1"/>
    <n v="48.19"/>
    <n v="16"/>
    <n v="141"/>
    <n v="0"/>
    <s v="Electronics"/>
    <n v="36.200000000000003"/>
    <d v="2022-09-24T00:00:00"/>
    <n v="39"/>
    <n v="0.34"/>
    <n v="48.19"/>
    <n v="36.200000000000003"/>
    <n v="2"/>
    <n v="771.04"/>
    <x v="0"/>
    <s v="Medium Risk"/>
    <s v="35-44"/>
    <d v="1903-12-03T00:00:00"/>
    <x v="1"/>
    <x v="1"/>
    <s v="Low Value"/>
    <x v="0"/>
    <s v="Check Data"/>
  </r>
  <r>
    <s v="CUST_1352"/>
    <n v="70"/>
    <s v="Female"/>
    <x v="1"/>
    <n v="36.64"/>
    <n v="12"/>
    <n v="299"/>
    <n v="0"/>
    <s v="Home"/>
    <n v="0.1"/>
    <d v="2024-02-09T00:00:00"/>
    <n v="94"/>
    <n v="0.52"/>
    <n v="36.64"/>
    <n v="0.1"/>
    <n v="1"/>
    <n v="439.68"/>
    <x v="0"/>
    <s v="High Risk"/>
    <s v="55+"/>
    <d v="1902-07-18T00:00:00"/>
    <x v="2"/>
    <x v="1"/>
    <s v="Low Value"/>
    <x v="2"/>
    <s v="Valid"/>
  </r>
  <r>
    <s v="CUST_8005"/>
    <n v="71"/>
    <s v="Female"/>
    <x v="7"/>
    <n v="165.24"/>
    <n v="13"/>
    <n v="246"/>
    <n v="0"/>
    <s v="Beauty"/>
    <n v="52.9"/>
    <d v="2020-11-11T00:00:00"/>
    <n v="33"/>
    <n v="0.08"/>
    <n v="165.24"/>
    <n v="52.9"/>
    <n v="1"/>
    <n v="2148.12"/>
    <x v="0"/>
    <s v="Low Risk"/>
    <s v="55+"/>
    <d v="1905-10-15T00:00:00"/>
    <x v="1"/>
    <x v="1"/>
    <s v="High Value"/>
    <x v="1"/>
    <s v="Check Data"/>
  </r>
  <r>
    <s v="CUST_1158"/>
    <n v="76"/>
    <s v="Female"/>
    <x v="2"/>
    <n v="124.33"/>
    <n v="6"/>
    <n v="192"/>
    <n v="0"/>
    <s v="Fashion"/>
    <n v="59.5"/>
    <d v="2021-09-28T00:00:00"/>
    <n v="67"/>
    <n v="0.47"/>
    <n v="124.33"/>
    <n v="59.5"/>
    <n v="1"/>
    <n v="745.98"/>
    <x v="0"/>
    <s v="Medium Risk"/>
    <s v="55+"/>
    <d v="1904-11-28T00:00:00"/>
    <x v="0"/>
    <x v="1"/>
    <s v="Low Value"/>
    <x v="0"/>
    <s v="Check Data"/>
  </r>
  <r>
    <s v="CUST_1956"/>
    <n v="24"/>
    <s v="Male"/>
    <x v="5"/>
    <n v="75.98"/>
    <n v="10"/>
    <n v="282"/>
    <n v="0"/>
    <s v="Beauty"/>
    <n v="68.8"/>
    <d v="2022-10-15T00:00:00"/>
    <n v="55"/>
    <n v="0.11"/>
    <n v="75.98"/>
    <n v="68.8"/>
    <n v="4"/>
    <n v="759.80000000000007"/>
    <x v="0"/>
    <s v="Low Risk"/>
    <s v="Under 25"/>
    <d v="1903-11-12T00:00:00"/>
    <x v="0"/>
    <x v="1"/>
    <s v="Low Value"/>
    <x v="0"/>
    <s v="Check Data"/>
  </r>
  <r>
    <s v="CUST_3071"/>
    <n v="34"/>
    <s v="Male"/>
    <x v="7"/>
    <n v="44.92"/>
    <n v="14"/>
    <n v="253"/>
    <n v="0"/>
    <s v="Home"/>
    <n v="23.1"/>
    <d v="2024-02-02T00:00:00"/>
    <n v="13"/>
    <n v="0.31"/>
    <n v="44.92"/>
    <n v="23.1"/>
    <n v="1"/>
    <n v="628.88"/>
    <x v="0"/>
    <s v="Medium Risk"/>
    <s v="25-34"/>
    <d v="1902-07-25T00:00:00"/>
    <x v="1"/>
    <x v="1"/>
    <s v="Low Value"/>
    <x v="0"/>
    <s v="Check Data"/>
  </r>
  <r>
    <s v="CUST_9595"/>
    <n v="56"/>
    <s v="Female"/>
    <x v="0"/>
    <n v="193.02"/>
    <n v="12"/>
    <n v="172"/>
    <n v="0"/>
    <s v="Fashion"/>
    <m/>
    <d v="2024-12-16T00:00:00"/>
    <n v="36"/>
    <n v="0.24"/>
    <n v="193.02"/>
    <n v="250"/>
    <n v="1"/>
    <n v="2316.2400000000002"/>
    <x v="0"/>
    <s v="Medium Risk"/>
    <s v="55+"/>
    <d v="1901-09-10T00:00:00"/>
    <x v="1"/>
    <x v="1"/>
    <s v="High Value"/>
    <x v="1"/>
    <s v="Check Data"/>
  </r>
  <r>
    <s v="CUST_4453"/>
    <n v="53"/>
    <s v="Other"/>
    <x v="3"/>
    <m/>
    <n v="11"/>
    <n v="312"/>
    <n v="0"/>
    <s v="Beauty"/>
    <n v="83"/>
    <d v="2021-11-20T00:00:00"/>
    <n v="87"/>
    <n v="0.17"/>
    <n v="250"/>
    <n v="83"/>
    <n v="2"/>
    <n v="2750"/>
    <x v="0"/>
    <s v="Low Risk"/>
    <s v="45-54"/>
    <d v="1904-10-06T00:00:00"/>
    <x v="2"/>
    <x v="1"/>
    <s v="High Value"/>
    <x v="1"/>
    <s v="Check Data"/>
  </r>
  <r>
    <s v="CUST_7675"/>
    <n v="57"/>
    <s v="Male"/>
    <x v="6"/>
    <n v="76.95"/>
    <n v="12"/>
    <n v="277"/>
    <n v="0"/>
    <s v="Home"/>
    <n v="84.1"/>
    <d v="2023-03-24T00:00:00"/>
    <n v="26"/>
    <n v="0.11"/>
    <n v="76.95"/>
    <n v="84.1"/>
    <n v="1"/>
    <n v="923.40000000000009"/>
    <x v="0"/>
    <s v="Low Risk"/>
    <s v="55+"/>
    <d v="1903-06-05T00:00:00"/>
    <x v="1"/>
    <x v="1"/>
    <s v="Low Value"/>
    <x v="0"/>
    <s v="Check Data"/>
  </r>
  <r>
    <s v="CUST_1955"/>
    <n v="62"/>
    <s v="Female"/>
    <x v="5"/>
    <n v="150.06"/>
    <n v="10"/>
    <n v="289"/>
    <n v="0"/>
    <s v="Beauty"/>
    <n v="98.8"/>
    <d v="2022-12-27T00:00:00"/>
    <n v="74"/>
    <n v="0.28999999999999998"/>
    <n v="150.06"/>
    <n v="98.8"/>
    <n v="1"/>
    <n v="1500.6"/>
    <x v="0"/>
    <s v="Medium Risk"/>
    <s v="55+"/>
    <d v="1903-08-31T00:00:00"/>
    <x v="2"/>
    <x v="1"/>
    <s v="Low Value"/>
    <x v="0"/>
    <s v="Check Data"/>
  </r>
  <r>
    <s v="CUST_7295"/>
    <n v="21"/>
    <s v="Male"/>
    <x v="0"/>
    <n v="64.38"/>
    <n v="8"/>
    <n v="305"/>
    <n v="0"/>
    <s v="Home"/>
    <n v="34"/>
    <d v="2020-08-13T00:00:00"/>
    <n v="38"/>
    <n v="0.19"/>
    <n v="64.38"/>
    <n v="34"/>
    <n v="3"/>
    <n v="515.04"/>
    <x v="0"/>
    <s v="Low Risk"/>
    <s v="Under 25"/>
    <d v="1906-01-13T00:00:00"/>
    <x v="1"/>
    <x v="1"/>
    <s v="Low Value"/>
    <x v="0"/>
    <s v="Check Data"/>
  </r>
  <r>
    <s v="CUST_2712"/>
    <n v="55"/>
    <s v="Male"/>
    <x v="2"/>
    <n v="83.67"/>
    <n v="13"/>
    <n v="309"/>
    <n v="0"/>
    <s v="Sports"/>
    <n v="5.9"/>
    <d v="2020-11-29T00:00:00"/>
    <n v="23"/>
    <n v="0.2"/>
    <n v="83.67"/>
    <n v="5.9"/>
    <n v="1"/>
    <n v="1087.71"/>
    <x v="0"/>
    <s v="Medium Risk"/>
    <s v="55+"/>
    <d v="1905-09-27T00:00:00"/>
    <x v="1"/>
    <x v="1"/>
    <s v="Low Value"/>
    <x v="0"/>
    <s v="Check Data"/>
  </r>
  <r>
    <s v="CUST_5703"/>
    <n v="42"/>
    <s v="Male"/>
    <x v="5"/>
    <n v="30.6"/>
    <n v="9"/>
    <n v="185"/>
    <n v="0"/>
    <s v="Electronics"/>
    <n v="47.6"/>
    <d v="2024-06-06T00:00:00"/>
    <n v="8"/>
    <n v="0.41"/>
    <n v="30.6"/>
    <n v="47.6"/>
    <n v="1"/>
    <n v="275.40000000000003"/>
    <x v="0"/>
    <s v="Medium Risk"/>
    <s v="35-44"/>
    <d v="1902-03-22T00:00:00"/>
    <x v="1"/>
    <x v="1"/>
    <s v="Low Value"/>
    <x v="0"/>
    <s v="Check Data"/>
  </r>
  <r>
    <s v="CUST_7563"/>
    <n v="22"/>
    <s v="Male"/>
    <x v="5"/>
    <n v="98.56"/>
    <n v="8"/>
    <n v="355"/>
    <n v="0"/>
    <s v="Home"/>
    <n v="48"/>
    <d v="2023-06-21T00:00:00"/>
    <n v="14"/>
    <n v="0.45"/>
    <n v="98.56"/>
    <n v="48"/>
    <n v="2"/>
    <n v="788.48"/>
    <x v="0"/>
    <s v="Medium Risk"/>
    <s v="Under 25"/>
    <d v="1903-03-08T00:00:00"/>
    <x v="1"/>
    <x v="1"/>
    <s v="Low Value"/>
    <x v="0"/>
    <s v="Check Data"/>
  </r>
  <r>
    <s v="CUST_6631"/>
    <n v="47"/>
    <s v="Female"/>
    <x v="2"/>
    <n v="317.57"/>
    <n v="12"/>
    <n v="223"/>
    <n v="0"/>
    <s v="Beauty"/>
    <n v="3.7"/>
    <d v="2020-09-15T00:00:00"/>
    <n v="24"/>
    <n v="0.04"/>
    <n v="317.57"/>
    <n v="3.7"/>
    <n v="1"/>
    <n v="3810.84"/>
    <x v="0"/>
    <s v="Low Risk"/>
    <s v="45-54"/>
    <d v="1905-12-11T00:00:00"/>
    <x v="1"/>
    <x v="1"/>
    <s v="High Value"/>
    <x v="1"/>
    <s v="Check Data"/>
  </r>
  <r>
    <s v="CUST_2394"/>
    <n v="29"/>
    <s v="Female"/>
    <x v="7"/>
    <n v="92.15"/>
    <n v="15"/>
    <n v="61"/>
    <n v="0"/>
    <s v="Home"/>
    <n v="57.5"/>
    <d v="2021-08-22T00:00:00"/>
    <n v="82"/>
    <n v="0.25"/>
    <n v="92.15"/>
    <n v="57.5"/>
    <n v="1"/>
    <n v="1382.25"/>
    <x v="1"/>
    <s v="Medium Risk"/>
    <s v="25-34"/>
    <d v="1905-01-04T00:00:00"/>
    <x v="2"/>
    <x v="1"/>
    <s v="Low Value"/>
    <x v="0"/>
    <s v="Check Data"/>
  </r>
  <r>
    <s v="CUST_5732"/>
    <n v="21"/>
    <s v="Male"/>
    <x v="2"/>
    <n v="119.84"/>
    <n v="11"/>
    <n v="83"/>
    <n v="0"/>
    <s v="Home"/>
    <n v="26.1"/>
    <d v="2024-01-27T00:00:00"/>
    <n v="40"/>
    <n v="0.43"/>
    <n v="119.84"/>
    <n v="26.1"/>
    <n v="1"/>
    <n v="1318.24"/>
    <x v="1"/>
    <s v="Medium Risk"/>
    <s v="Under 25"/>
    <d v="1902-07-31T00:00:00"/>
    <x v="0"/>
    <x v="1"/>
    <s v="Low Value"/>
    <x v="0"/>
    <s v="Check Data"/>
  </r>
  <r>
    <s v="CUST_4714"/>
    <n v="41"/>
    <s v="Male"/>
    <x v="8"/>
    <n v="129.33000000000001"/>
    <n v="13"/>
    <n v="26"/>
    <n v="0"/>
    <s v="Beauty"/>
    <n v="11.9"/>
    <d v="2022-02-09T00:00:00"/>
    <n v="25"/>
    <n v="0.22"/>
    <n v="129.33000000000001"/>
    <n v="11.9"/>
    <n v="1"/>
    <n v="1681.2900000000002"/>
    <x v="2"/>
    <s v="Medium Risk"/>
    <s v="35-44"/>
    <d v="1904-07-17T00:00:00"/>
    <x v="1"/>
    <x v="1"/>
    <s v="High Value"/>
    <x v="1"/>
    <s v="Check Data"/>
  </r>
  <r>
    <s v="CUST_1529"/>
    <n v="46"/>
    <s v="Female"/>
    <x v="8"/>
    <n v="26.05"/>
    <n v="6"/>
    <n v="319"/>
    <n v="0"/>
    <s v="Beauty"/>
    <n v="60.5"/>
    <d v="2022-05-22T00:00:00"/>
    <n v="84"/>
    <n v="7.0000000000000007E-2"/>
    <n v="26.05"/>
    <n v="60.5"/>
    <n v="2"/>
    <n v="156.30000000000001"/>
    <x v="0"/>
    <s v="Low Risk"/>
    <s v="45-54"/>
    <d v="1904-04-06T00:00:00"/>
    <x v="2"/>
    <x v="1"/>
    <s v="Low Value"/>
    <x v="0"/>
    <s v="Check Data"/>
  </r>
  <r>
    <s v="CUST_3958"/>
    <n v="26"/>
    <s v="Male"/>
    <x v="6"/>
    <n v="81.86"/>
    <n v="9"/>
    <n v="130"/>
    <n v="0"/>
    <s v="Fashion"/>
    <n v="28.2"/>
    <d v="2021-11-15T00:00:00"/>
    <n v="25"/>
    <n v="0.61"/>
    <n v="81.86"/>
    <n v="28.2"/>
    <n v="1"/>
    <n v="736.74"/>
    <x v="0"/>
    <s v="High Risk"/>
    <s v="25-34"/>
    <d v="1904-10-11T00:00:00"/>
    <x v="1"/>
    <x v="1"/>
    <s v="Low Value"/>
    <x v="2"/>
    <s v="Check Data"/>
  </r>
  <r>
    <s v="CUST_8904"/>
    <n v="21"/>
    <s v="Female"/>
    <x v="1"/>
    <n v="20.54"/>
    <n v="17"/>
    <n v="126"/>
    <n v="0"/>
    <s v="Home"/>
    <n v="56.2"/>
    <d v="2021-09-11T00:00:00"/>
    <n v="17"/>
    <n v="0.23"/>
    <n v="20.54"/>
    <n v="56.2"/>
    <n v="1"/>
    <n v="349.18"/>
    <x v="0"/>
    <s v="Medium Risk"/>
    <s v="Under 25"/>
    <d v="1904-12-15T00:00:00"/>
    <x v="1"/>
    <x v="1"/>
    <s v="Low Value"/>
    <x v="0"/>
    <s v="Check Data"/>
  </r>
  <r>
    <s v="CUST_4591"/>
    <n v="68"/>
    <s v="Male"/>
    <x v="9"/>
    <n v="61.6"/>
    <n v="12"/>
    <n v="10"/>
    <n v="0"/>
    <s v="Sports"/>
    <n v="1.5"/>
    <d v="2024-07-25T00:00:00"/>
    <n v="4"/>
    <n v="0.15"/>
    <n v="61.6"/>
    <n v="1.5"/>
    <n v="1"/>
    <n v="739.2"/>
    <x v="2"/>
    <s v="Low Risk"/>
    <s v="55+"/>
    <d v="1902-02-01T00:00:00"/>
    <x v="1"/>
    <x v="1"/>
    <s v="Low Value"/>
    <x v="0"/>
    <s v="Check Data"/>
  </r>
  <r>
    <s v="CUST_7895"/>
    <n v="41"/>
    <s v="Female"/>
    <x v="6"/>
    <n v="66.53"/>
    <n v="5"/>
    <n v="279"/>
    <n v="0"/>
    <s v="Electronics"/>
    <n v="36.6"/>
    <d v="2023-10-28T00:00:00"/>
    <n v="85"/>
    <n v="0.25"/>
    <n v="66.53"/>
    <n v="36.6"/>
    <n v="1"/>
    <n v="332.65"/>
    <x v="0"/>
    <s v="Medium Risk"/>
    <s v="35-44"/>
    <d v="1902-10-30T00:00:00"/>
    <x v="2"/>
    <x v="1"/>
    <s v="Low Value"/>
    <x v="0"/>
    <s v="Check Data"/>
  </r>
  <r>
    <s v="CUST_1525"/>
    <n v="31"/>
    <s v="Male"/>
    <x v="6"/>
    <n v="100.77"/>
    <n v="5"/>
    <n v="284"/>
    <n v="0"/>
    <s v="Home"/>
    <n v="86.5"/>
    <d v="2025-05-12T00:00:00"/>
    <n v="84"/>
    <n v="0.08"/>
    <n v="100.77"/>
    <n v="86.5"/>
    <n v="1"/>
    <n v="503.84999999999997"/>
    <x v="0"/>
    <s v="Low Risk"/>
    <s v="25-34"/>
    <d v="1901-04-16T00:00:00"/>
    <x v="2"/>
    <x v="1"/>
    <s v="Low Value"/>
    <x v="0"/>
    <s v="Check Data"/>
  </r>
  <r>
    <s v="CUST_7477"/>
    <n v="22"/>
    <s v="Male"/>
    <x v="3"/>
    <n v="21.62"/>
    <n v="7"/>
    <n v="196"/>
    <n v="0"/>
    <s v="Beauty"/>
    <n v="65"/>
    <d v="2025-01-05T00:00:00"/>
    <n v="81"/>
    <n v="0.45"/>
    <n v="21.62"/>
    <n v="65"/>
    <n v="2"/>
    <n v="151.34"/>
    <x v="0"/>
    <s v="Medium Risk"/>
    <s v="Under 25"/>
    <d v="1901-08-21T00:00:00"/>
    <x v="2"/>
    <x v="1"/>
    <s v="Low Value"/>
    <x v="0"/>
    <s v="Check Data"/>
  </r>
  <r>
    <s v="CUST_1001"/>
    <n v="35"/>
    <s v="Male"/>
    <x v="9"/>
    <n v="252.38"/>
    <n v="13"/>
    <n v="224"/>
    <n v="0"/>
    <s v="Fashion"/>
    <n v="86.8"/>
    <d v="2020-08-12T00:00:00"/>
    <n v="99"/>
    <n v="0.15"/>
    <n v="252.38"/>
    <n v="86.8"/>
    <n v="2"/>
    <n v="3280.94"/>
    <x v="0"/>
    <s v="Low Risk"/>
    <s v="35-44"/>
    <d v="1906-01-14T00:00:00"/>
    <x v="2"/>
    <x v="1"/>
    <s v="High Value"/>
    <x v="1"/>
    <s v="Check Data"/>
  </r>
  <r>
    <s v="CUST_1374"/>
    <n v="59"/>
    <s v="Male"/>
    <x v="1"/>
    <n v="127.74"/>
    <n v="15"/>
    <n v="263"/>
    <n v="0"/>
    <s v="Home"/>
    <n v="74"/>
    <d v="2025-03-20T00:00:00"/>
    <n v="41"/>
    <n v="0.33"/>
    <n v="127.74"/>
    <n v="74"/>
    <n v="1"/>
    <n v="1916.1"/>
    <x v="0"/>
    <s v="Medium Risk"/>
    <s v="55+"/>
    <d v="1901-06-08T00:00:00"/>
    <x v="0"/>
    <x v="1"/>
    <s v="High Value"/>
    <x v="1"/>
    <s v="Check Data"/>
  </r>
  <r>
    <s v="CUST_5648"/>
    <n v="74"/>
    <s v="Male"/>
    <x v="5"/>
    <n v="15.72"/>
    <n v="12"/>
    <n v="274"/>
    <n v="0"/>
    <s v="Sports"/>
    <n v="72"/>
    <d v="2021-12-17T00:00:00"/>
    <n v="60"/>
    <n v="0.46"/>
    <n v="15.72"/>
    <n v="72"/>
    <n v="2"/>
    <n v="188.64000000000001"/>
    <x v="0"/>
    <s v="Medium Risk"/>
    <s v="55+"/>
    <d v="1904-09-09T00:00:00"/>
    <x v="0"/>
    <x v="1"/>
    <s v="Low Value"/>
    <x v="0"/>
    <s v="Check Data"/>
  </r>
  <r>
    <s v="CUST_3365"/>
    <n v="36"/>
    <s v="Female"/>
    <x v="9"/>
    <n v="33.54"/>
    <n v="7"/>
    <n v="67"/>
    <n v="0"/>
    <s v="Beauty"/>
    <n v="87"/>
    <d v="2023-07-25T00:00:00"/>
    <n v="87"/>
    <n v="0.27"/>
    <n v="33.54"/>
    <n v="87"/>
    <n v="1"/>
    <n v="234.78"/>
    <x v="1"/>
    <s v="Medium Risk"/>
    <s v="35-44"/>
    <d v="1903-02-02T00:00:00"/>
    <x v="2"/>
    <x v="1"/>
    <s v="Low Value"/>
    <x v="0"/>
    <s v="Check Data"/>
  </r>
  <r>
    <s v="CUST_2525"/>
    <n v="29"/>
    <s v="Male"/>
    <x v="3"/>
    <n v="70.819999999999993"/>
    <n v="9"/>
    <n v="232"/>
    <n v="0"/>
    <s v="Sports"/>
    <n v="2"/>
    <d v="2022-09-11T00:00:00"/>
    <n v="85"/>
    <n v="0.18"/>
    <n v="70.819999999999993"/>
    <n v="2"/>
    <n v="1"/>
    <n v="637.37999999999988"/>
    <x v="0"/>
    <s v="Low Risk"/>
    <s v="25-34"/>
    <d v="1903-12-16T00:00:00"/>
    <x v="2"/>
    <x v="1"/>
    <s v="Low Value"/>
    <x v="0"/>
    <s v="Check Data"/>
  </r>
  <r>
    <s v="CUST_2646"/>
    <n v="35"/>
    <s v="Male"/>
    <x v="4"/>
    <n v="154.57"/>
    <n v="13"/>
    <n v="98"/>
    <n v="0"/>
    <s v="Sports"/>
    <n v="42"/>
    <d v="2020-12-09T00:00:00"/>
    <n v="43"/>
    <n v="0.2"/>
    <n v="154.57"/>
    <n v="42"/>
    <n v="2"/>
    <n v="2009.4099999999999"/>
    <x v="0"/>
    <s v="Medium Risk"/>
    <s v="35-44"/>
    <d v="1905-09-17T00:00:00"/>
    <x v="0"/>
    <x v="1"/>
    <s v="High Value"/>
    <x v="1"/>
    <s v="Check Data"/>
  </r>
  <r>
    <s v="CUST_1013"/>
    <n v="34"/>
    <s v="Female"/>
    <x v="6"/>
    <n v="75.03"/>
    <n v="10"/>
    <n v="221"/>
    <n v="0"/>
    <s v="Electronics"/>
    <n v="96"/>
    <d v="2025-01-07T00:00:00"/>
    <n v="54"/>
    <n v="0.31"/>
    <n v="75.03"/>
    <n v="96"/>
    <n v="1"/>
    <n v="750.3"/>
    <x v="0"/>
    <s v="Medium Risk"/>
    <s v="25-34"/>
    <d v="1901-08-19T00:00:00"/>
    <x v="0"/>
    <x v="1"/>
    <s v="Low Value"/>
    <x v="0"/>
    <s v="Check Data"/>
  </r>
  <r>
    <s v="CUST_5599"/>
    <n v="47"/>
    <s v="Female"/>
    <x v="2"/>
    <n v="166.29"/>
    <n v="9"/>
    <n v="123"/>
    <n v="0"/>
    <s v="Electronics"/>
    <n v="17.7"/>
    <d v="2022-02-04T00:00:00"/>
    <n v="52"/>
    <n v="0.34"/>
    <n v="166.29"/>
    <n v="17.7"/>
    <n v="1"/>
    <n v="1496.61"/>
    <x v="0"/>
    <s v="Medium Risk"/>
    <s v="45-54"/>
    <d v="1904-07-22T00:00:00"/>
    <x v="0"/>
    <x v="1"/>
    <s v="Low Value"/>
    <x v="0"/>
    <s v="Check Data"/>
  </r>
  <r>
    <s v="CUST_3278"/>
    <n v="41"/>
    <s v="Other"/>
    <x v="6"/>
    <n v="206.09"/>
    <n v="10"/>
    <n v="303"/>
    <n v="0"/>
    <s v="Home"/>
    <n v="65.400000000000006"/>
    <d v="2021-06-28T00:00:00"/>
    <n v="21"/>
    <n v="0.23"/>
    <n v="206.09"/>
    <n v="65.400000000000006"/>
    <n v="1"/>
    <n v="2060.9"/>
    <x v="0"/>
    <s v="Medium Risk"/>
    <s v="35-44"/>
    <d v="1905-02-28T00:00:00"/>
    <x v="1"/>
    <x v="1"/>
    <s v="High Value"/>
    <x v="1"/>
    <s v="Check Data"/>
  </r>
  <r>
    <s v="CUST_4155"/>
    <n v="28"/>
    <s v="Female"/>
    <x v="7"/>
    <n v="70.98"/>
    <n v="10"/>
    <n v="101"/>
    <n v="0"/>
    <s v="Electronics"/>
    <n v="79"/>
    <d v="2024-03-04T00:00:00"/>
    <n v="24"/>
    <n v="0.36"/>
    <n v="70.98"/>
    <n v="79"/>
    <n v="4"/>
    <n v="709.80000000000007"/>
    <x v="0"/>
    <s v="Medium Risk"/>
    <s v="25-34"/>
    <d v="1902-06-24T00:00:00"/>
    <x v="1"/>
    <x v="1"/>
    <s v="Low Value"/>
    <x v="0"/>
    <s v="Check Data"/>
  </r>
  <r>
    <s v="CUST_9321"/>
    <n v="52"/>
    <s v="Female"/>
    <x v="3"/>
    <n v="35.51"/>
    <n v="7"/>
    <n v="319"/>
    <n v="0"/>
    <s v="Home"/>
    <n v="93.4"/>
    <d v="2022-07-29T00:00:00"/>
    <n v="37"/>
    <n v="0.59"/>
    <n v="35.51"/>
    <n v="93.4"/>
    <n v="1"/>
    <n v="248.57"/>
    <x v="0"/>
    <s v="High Risk"/>
    <s v="45-54"/>
    <d v="1904-01-29T00:00:00"/>
    <x v="1"/>
    <x v="1"/>
    <s v="Low Value"/>
    <x v="2"/>
    <s v="Check Data"/>
  </r>
  <r>
    <s v="CUST_4814"/>
    <n v="40"/>
    <s v="Female"/>
    <x v="6"/>
    <n v="32.99"/>
    <n v="6"/>
    <n v="263"/>
    <n v="0"/>
    <s v="Home"/>
    <n v="87.2"/>
    <d v="2023-01-13T00:00:00"/>
    <n v="82"/>
    <n v="7.0000000000000007E-2"/>
    <n v="32.99"/>
    <n v="87.2"/>
    <n v="1"/>
    <n v="197.94"/>
    <x v="0"/>
    <s v="Low Risk"/>
    <s v="35-44"/>
    <d v="1903-08-14T00:00:00"/>
    <x v="2"/>
    <x v="1"/>
    <s v="Low Value"/>
    <x v="0"/>
    <s v="Check Data"/>
  </r>
  <r>
    <s v="CUST_4216"/>
    <n v="34"/>
    <s v="Other"/>
    <x v="6"/>
    <n v="54.1"/>
    <n v="11"/>
    <n v="364"/>
    <n v="0"/>
    <s v="Beauty"/>
    <n v="67.7"/>
    <d v="2020-07-24T00:00:00"/>
    <n v="44"/>
    <n v="0.15"/>
    <n v="54.1"/>
    <n v="67.7"/>
    <n v="2"/>
    <n v="595.1"/>
    <x v="0"/>
    <s v="Low Risk"/>
    <s v="25-34"/>
    <d v="1906-02-02T00:00:00"/>
    <x v="0"/>
    <x v="1"/>
    <s v="Low Value"/>
    <x v="0"/>
    <s v="Check Data"/>
  </r>
  <r>
    <s v="CUST_9219"/>
    <n v="18"/>
    <s v="Female"/>
    <x v="9"/>
    <n v="189.48"/>
    <n v="7"/>
    <n v="229"/>
    <n v="0"/>
    <s v="Beauty"/>
    <n v="71.099999999999994"/>
    <d v="2024-09-23T00:00:00"/>
    <n v="83"/>
    <n v="0.13"/>
    <n v="189.48"/>
    <n v="71.099999999999994"/>
    <n v="2"/>
    <n v="1326.36"/>
    <x v="0"/>
    <s v="Low Risk"/>
    <s v="Under 25"/>
    <d v="1901-12-03T00:00:00"/>
    <x v="2"/>
    <x v="1"/>
    <s v="Low Value"/>
    <x v="0"/>
    <s v="Check Data"/>
  </r>
  <r>
    <s v="CUST_3113"/>
    <n v="32"/>
    <s v="Male"/>
    <x v="9"/>
    <n v="67.569999999999993"/>
    <n v="14"/>
    <n v="122"/>
    <n v="0"/>
    <s v="Fashion"/>
    <n v="34.299999999999997"/>
    <d v="2022-12-06T00:00:00"/>
    <n v="5"/>
    <n v="0.43"/>
    <n v="67.569999999999993"/>
    <n v="34.299999999999997"/>
    <n v="2"/>
    <n v="945.9799999999999"/>
    <x v="0"/>
    <s v="Medium Risk"/>
    <s v="25-34"/>
    <d v="1903-09-21T00:00:00"/>
    <x v="1"/>
    <x v="1"/>
    <s v="Low Value"/>
    <x v="0"/>
    <s v="Check Data"/>
  </r>
  <r>
    <s v="CUST_5356"/>
    <n v="49"/>
    <s v="Male"/>
    <x v="2"/>
    <n v="89.67"/>
    <n v="10"/>
    <n v="226"/>
    <n v="0"/>
    <s v="Electronics"/>
    <n v="22.4"/>
    <d v="2024-02-23T00:00:00"/>
    <n v="61"/>
    <n v="0.12"/>
    <n v="89.67"/>
    <n v="22.4"/>
    <n v="1"/>
    <n v="896.7"/>
    <x v="0"/>
    <s v="Low Risk"/>
    <s v="45-54"/>
    <d v="1902-07-04T00:00:00"/>
    <x v="0"/>
    <x v="1"/>
    <s v="Low Value"/>
    <x v="0"/>
    <s v="Check Data"/>
  </r>
  <r>
    <s v="CUST_6543"/>
    <n v="77"/>
    <s v="Male"/>
    <x v="0"/>
    <n v="235.59"/>
    <n v="11"/>
    <n v="227"/>
    <n v="0"/>
    <s v="Fashion"/>
    <n v="95.9"/>
    <d v="2022-07-06T00:00:00"/>
    <n v="44"/>
    <n v="0.28999999999999998"/>
    <n v="235.59"/>
    <n v="95.9"/>
    <n v="2"/>
    <n v="2591.4900000000002"/>
    <x v="0"/>
    <s v="Medium Risk"/>
    <s v="55+"/>
    <d v="1904-02-21T00:00:00"/>
    <x v="0"/>
    <x v="1"/>
    <s v="High Value"/>
    <x v="1"/>
    <s v="Check Data"/>
  </r>
  <r>
    <s v="CUST_5555"/>
    <n v="26"/>
    <s v="Female"/>
    <x v="7"/>
    <n v="122.06"/>
    <n v="12"/>
    <n v="152"/>
    <n v="0"/>
    <s v="Sports"/>
    <n v="97.6"/>
    <d v="2023-01-28T00:00:00"/>
    <n v="91"/>
    <n v="0.33"/>
    <n v="122.06"/>
    <n v="97.6"/>
    <n v="3"/>
    <n v="1464.72"/>
    <x v="0"/>
    <s v="Medium Risk"/>
    <s v="25-34"/>
    <d v="1903-07-30T00:00:00"/>
    <x v="2"/>
    <x v="1"/>
    <s v="Low Value"/>
    <x v="0"/>
    <s v="Check Data"/>
  </r>
  <r>
    <s v="CUST_8062"/>
    <n v="32"/>
    <s v="Female"/>
    <x v="2"/>
    <n v="28.53"/>
    <n v="9"/>
    <n v="308"/>
    <n v="0"/>
    <s v="Home"/>
    <n v="42.5"/>
    <d v="2023-09-28T00:00:00"/>
    <n v="6"/>
    <n v="0.16"/>
    <n v="28.53"/>
    <n v="42.5"/>
    <n v="1"/>
    <n v="256.77"/>
    <x v="0"/>
    <s v="Low Risk"/>
    <s v="25-34"/>
    <d v="1902-11-29T00:00:00"/>
    <x v="1"/>
    <x v="1"/>
    <s v="Low Value"/>
    <x v="0"/>
    <s v="Check Data"/>
  </r>
  <r>
    <s v="CUST_4374"/>
    <n v="45"/>
    <s v="Female"/>
    <x v="4"/>
    <n v="138.49"/>
    <n v="16"/>
    <n v="304"/>
    <n v="0"/>
    <s v="Home"/>
    <n v="41.1"/>
    <d v="2022-10-30T00:00:00"/>
    <n v="78"/>
    <n v="0.67"/>
    <n v="138.49"/>
    <n v="41.1"/>
    <n v="4"/>
    <n v="2215.84"/>
    <x v="0"/>
    <s v="High Risk"/>
    <s v="45-54"/>
    <d v="1903-10-28T00:00:00"/>
    <x v="2"/>
    <x v="1"/>
    <s v="High Value"/>
    <x v="3"/>
    <s v="Check Data"/>
  </r>
  <r>
    <s v="CUST_7430"/>
    <n v="41"/>
    <s v="Male"/>
    <x v="7"/>
    <n v="39.31"/>
    <n v="10"/>
    <n v="327"/>
    <n v="0"/>
    <s v="Beauty"/>
    <n v="45.2"/>
    <d v="2023-01-10T00:00:00"/>
    <n v="3"/>
    <n v="0.04"/>
    <n v="39.31"/>
    <n v="45.2"/>
    <n v="2"/>
    <n v="393.1"/>
    <x v="0"/>
    <s v="Low Risk"/>
    <s v="35-44"/>
    <d v="1903-08-17T00:00:00"/>
    <x v="1"/>
    <x v="1"/>
    <s v="Low Value"/>
    <x v="0"/>
    <s v="Check Data"/>
  </r>
  <r>
    <s v="CUST_4466"/>
    <n v="77"/>
    <s v="Female"/>
    <x v="9"/>
    <m/>
    <n v="16"/>
    <n v="148"/>
    <n v="0"/>
    <s v="Sports"/>
    <n v="46.1"/>
    <d v="2022-05-20T00:00:00"/>
    <n v="65"/>
    <n v="0.33"/>
    <n v="250"/>
    <n v="46.1"/>
    <n v="1"/>
    <n v="4000"/>
    <x v="0"/>
    <s v="Medium Risk"/>
    <s v="55+"/>
    <d v="1904-04-08T00:00:00"/>
    <x v="0"/>
    <x v="1"/>
    <s v="High Value"/>
    <x v="1"/>
    <s v="Check Data"/>
  </r>
  <r>
    <s v="CUST_4081"/>
    <n v="78"/>
    <s v="Female"/>
    <x v="6"/>
    <n v="78.290000000000006"/>
    <n v="5"/>
    <n v="306"/>
    <n v="0"/>
    <s v="Home"/>
    <n v="84.2"/>
    <d v="2023-12-15T00:00:00"/>
    <n v="31"/>
    <n v="0.15"/>
    <n v="78.290000000000006"/>
    <n v="84.2"/>
    <n v="2"/>
    <n v="391.45000000000005"/>
    <x v="0"/>
    <s v="Low Risk"/>
    <s v="55+"/>
    <d v="1902-09-12T00:00:00"/>
    <x v="1"/>
    <x v="1"/>
    <s v="Low Value"/>
    <x v="0"/>
    <s v="Check Data"/>
  </r>
  <r>
    <s v="CUST_1629"/>
    <n v="52"/>
    <s v="Male"/>
    <x v="5"/>
    <n v="111.84"/>
    <n v="9"/>
    <n v="8"/>
    <n v="0"/>
    <s v="Home"/>
    <n v="43.1"/>
    <d v="2025-06-07T00:00:00"/>
    <n v="55"/>
    <n v="0.16"/>
    <n v="111.84"/>
    <n v="43.1"/>
    <n v="1"/>
    <n v="1006.5600000000001"/>
    <x v="2"/>
    <s v="Low Risk"/>
    <s v="45-54"/>
    <d v="1901-03-21T00:00:00"/>
    <x v="0"/>
    <x v="1"/>
    <s v="Low Value"/>
    <x v="0"/>
    <s v="Check Data"/>
  </r>
  <r>
    <s v="CUST_1269"/>
    <n v="39"/>
    <s v="Female"/>
    <x v="6"/>
    <n v="76.760000000000005"/>
    <n v="10"/>
    <n v="319"/>
    <n v="0"/>
    <s v="Sports"/>
    <n v="88.2"/>
    <d v="2022-03-03T00:00:00"/>
    <n v="45"/>
    <n v="0.02"/>
    <n v="76.760000000000005"/>
    <n v="88.2"/>
    <n v="2"/>
    <n v="767.6"/>
    <x v="0"/>
    <s v="Low Risk"/>
    <s v="35-44"/>
    <d v="1904-06-25T00:00:00"/>
    <x v="0"/>
    <x v="1"/>
    <s v="Low Value"/>
    <x v="0"/>
    <s v="Check Data"/>
  </r>
  <r>
    <s v="CUST_6724"/>
    <n v="44"/>
    <s v="Male"/>
    <x v="1"/>
    <n v="180.06"/>
    <n v="5"/>
    <n v="223"/>
    <n v="0"/>
    <s v="Sports"/>
    <n v="69.5"/>
    <d v="2025-05-07T00:00:00"/>
    <n v="74"/>
    <n v="0.18"/>
    <n v="180.06"/>
    <n v="69.5"/>
    <n v="1"/>
    <n v="900.3"/>
    <x v="0"/>
    <s v="Low Risk"/>
    <s v="35-44"/>
    <d v="1901-04-21T00:00:00"/>
    <x v="2"/>
    <x v="1"/>
    <s v="Low Value"/>
    <x v="0"/>
    <s v="Check Data"/>
  </r>
  <r>
    <s v="CUST_6897"/>
    <n v="36"/>
    <s v="Female"/>
    <x v="2"/>
    <n v="65.12"/>
    <n v="15"/>
    <n v="22"/>
    <n v="0"/>
    <s v="Home"/>
    <n v="96.5"/>
    <d v="2023-06-22T00:00:00"/>
    <n v="55"/>
    <n v="0.08"/>
    <n v="65.12"/>
    <n v="96.5"/>
    <n v="1"/>
    <n v="976.80000000000007"/>
    <x v="2"/>
    <s v="Low Risk"/>
    <s v="35-44"/>
    <d v="1903-03-07T00:00:00"/>
    <x v="0"/>
    <x v="1"/>
    <s v="Low Value"/>
    <x v="0"/>
    <s v="Check Data"/>
  </r>
  <r>
    <s v="CUST_4432"/>
    <n v="62"/>
    <s v="Female"/>
    <x v="7"/>
    <n v="98.6"/>
    <n v="8"/>
    <n v="191"/>
    <n v="0"/>
    <s v="Sports"/>
    <n v="67.5"/>
    <d v="2023-09-18T00:00:00"/>
    <n v="60"/>
    <n v="0.23"/>
    <n v="98.6"/>
    <n v="67.5"/>
    <n v="2"/>
    <n v="788.8"/>
    <x v="0"/>
    <s v="Medium Risk"/>
    <s v="55+"/>
    <d v="1902-12-09T00:00:00"/>
    <x v="0"/>
    <x v="1"/>
    <s v="Low Value"/>
    <x v="0"/>
    <s v="Check Data"/>
  </r>
  <r>
    <s v="CUST_7276"/>
    <n v="29"/>
    <s v="Female"/>
    <x v="5"/>
    <n v="91.99"/>
    <n v="10"/>
    <n v="226"/>
    <n v="0"/>
    <s v="Electronics"/>
    <m/>
    <d v="2024-01-16T00:00:00"/>
    <n v="31"/>
    <n v="0.56999999999999995"/>
    <n v="91.99"/>
    <n v="250"/>
    <n v="1"/>
    <n v="919.9"/>
    <x v="0"/>
    <s v="High Risk"/>
    <s v="25-34"/>
    <d v="1902-08-11T00:00:00"/>
    <x v="1"/>
    <x v="1"/>
    <s v="Low Value"/>
    <x v="2"/>
    <s v="Check Data"/>
  </r>
  <r>
    <s v="CUST_6895"/>
    <n v="37"/>
    <s v="Female"/>
    <x v="1"/>
    <n v="59.63"/>
    <n v="12"/>
    <n v="53"/>
    <n v="0"/>
    <s v="Sports"/>
    <n v="91.8"/>
    <d v="2022-02-26T00:00:00"/>
    <n v="81"/>
    <n v="0.19"/>
    <n v="59.63"/>
    <n v="91.8"/>
    <n v="3"/>
    <n v="715.56000000000006"/>
    <x v="1"/>
    <s v="Low Risk"/>
    <s v="35-44"/>
    <d v="1904-06-30T00:00:00"/>
    <x v="2"/>
    <x v="1"/>
    <s v="Low Value"/>
    <x v="0"/>
    <s v="Check Data"/>
  </r>
  <r>
    <s v="CUST_8115"/>
    <n v="18"/>
    <s v="Female"/>
    <x v="4"/>
    <n v="70.72"/>
    <n v="8"/>
    <n v="91"/>
    <n v="0"/>
    <s v="Fashion"/>
    <n v="23"/>
    <d v="2020-07-13T00:00:00"/>
    <n v="39"/>
    <n v="0.27"/>
    <n v="70.72"/>
    <n v="23"/>
    <n v="1"/>
    <n v="565.76"/>
    <x v="0"/>
    <s v="Medium Risk"/>
    <s v="Under 25"/>
    <d v="1906-02-13T00:00:00"/>
    <x v="1"/>
    <x v="1"/>
    <s v="Low Value"/>
    <x v="0"/>
    <s v="Check Data"/>
  </r>
  <r>
    <s v="CUST_7656"/>
    <n v="38"/>
    <s v="Female"/>
    <x v="6"/>
    <n v="128.49"/>
    <n v="6"/>
    <n v="14"/>
    <n v="0"/>
    <s v="Fashion"/>
    <n v="96.5"/>
    <d v="2022-10-31T00:00:00"/>
    <n v="48"/>
    <n v="0.46"/>
    <n v="128.49"/>
    <n v="96.5"/>
    <n v="1"/>
    <n v="770.94"/>
    <x v="2"/>
    <s v="Medium Risk"/>
    <s v="35-44"/>
    <d v="1903-10-27T00:00:00"/>
    <x v="0"/>
    <x v="1"/>
    <s v="Low Value"/>
    <x v="0"/>
    <s v="Check Data"/>
  </r>
  <r>
    <s v="CUST_1575"/>
    <n v="66"/>
    <s v="Male"/>
    <x v="0"/>
    <n v="302.3"/>
    <n v="13"/>
    <n v="307"/>
    <n v="0"/>
    <s v="Home"/>
    <n v="4.3"/>
    <d v="2022-07-18T00:00:00"/>
    <n v="80"/>
    <n v="0.1"/>
    <n v="302.3"/>
    <n v="4.3"/>
    <n v="1"/>
    <n v="3929.9"/>
    <x v="0"/>
    <s v="Low Risk"/>
    <s v="55+"/>
    <d v="1904-02-09T00:00:00"/>
    <x v="2"/>
    <x v="1"/>
    <s v="High Value"/>
    <x v="1"/>
    <s v="Check Data"/>
  </r>
  <r>
    <s v="CUST_8029"/>
    <n v="62"/>
    <s v="Female"/>
    <x v="3"/>
    <m/>
    <n v="7"/>
    <n v="178"/>
    <n v="0"/>
    <s v="Home"/>
    <n v="64.099999999999994"/>
    <d v="2024-02-04T00:00:00"/>
    <n v="27"/>
    <n v="0.3"/>
    <n v="250"/>
    <n v="64.099999999999994"/>
    <n v="1"/>
    <n v="1750"/>
    <x v="0"/>
    <s v="Medium Risk"/>
    <s v="55+"/>
    <d v="1902-07-23T00:00:00"/>
    <x v="1"/>
    <x v="1"/>
    <s v="High Value"/>
    <x v="1"/>
    <s v="Check Data"/>
  </r>
  <r>
    <s v="CUST_7099"/>
    <n v="18"/>
    <s v="Male"/>
    <x v="1"/>
    <n v="118.71"/>
    <n v="13"/>
    <n v="3"/>
    <n v="0"/>
    <s v="Beauty"/>
    <n v="1.8"/>
    <d v="2020-11-17T00:00:00"/>
    <n v="16"/>
    <n v="0.25"/>
    <n v="118.71"/>
    <n v="1.8"/>
    <n v="2"/>
    <n v="1543.23"/>
    <x v="2"/>
    <s v="Medium Risk"/>
    <s v="Under 25"/>
    <d v="1905-10-09T00:00:00"/>
    <x v="1"/>
    <x v="1"/>
    <s v="High Value"/>
    <x v="1"/>
    <s v="Check Data"/>
  </r>
  <r>
    <s v="CUST_4192"/>
    <n v="27"/>
    <s v="Male"/>
    <x v="6"/>
    <n v="14.31"/>
    <n v="8"/>
    <n v="100"/>
    <n v="0"/>
    <s v="Sports"/>
    <n v="20.399999999999999"/>
    <d v="2023-04-02T00:00:00"/>
    <n v="52"/>
    <n v="0.35"/>
    <n v="14.31"/>
    <n v="20.399999999999999"/>
    <n v="1"/>
    <n v="114.48"/>
    <x v="0"/>
    <s v="Medium Risk"/>
    <s v="25-34"/>
    <d v="1903-05-27T00:00:00"/>
    <x v="0"/>
    <x v="1"/>
    <s v="Low Value"/>
    <x v="0"/>
    <s v="Check Data"/>
  </r>
  <r>
    <s v="CUST_4178"/>
    <n v="64"/>
    <s v="Female"/>
    <x v="6"/>
    <n v="111.08"/>
    <n v="5"/>
    <n v="129"/>
    <n v="0"/>
    <s v="Fashion"/>
    <n v="46.4"/>
    <d v="2023-11-04T00:00:00"/>
    <n v="4"/>
    <n v="0.41"/>
    <n v="111.08"/>
    <n v="46.4"/>
    <n v="2"/>
    <n v="555.4"/>
    <x v="0"/>
    <s v="Medium Risk"/>
    <s v="55+"/>
    <d v="1902-10-23T00:00:00"/>
    <x v="1"/>
    <x v="1"/>
    <s v="Low Value"/>
    <x v="0"/>
    <s v="Check Data"/>
  </r>
  <r>
    <s v="CUST_7052"/>
    <n v="76"/>
    <s v="Female"/>
    <x v="7"/>
    <m/>
    <n v="11"/>
    <n v="6"/>
    <n v="0"/>
    <s v="Beauty"/>
    <n v="15.8"/>
    <d v="2024-08-21T00:00:00"/>
    <n v="42"/>
    <n v="0.28000000000000003"/>
    <n v="250"/>
    <n v="15.8"/>
    <n v="2"/>
    <n v="2750"/>
    <x v="2"/>
    <s v="Medium Risk"/>
    <s v="55+"/>
    <d v="1902-01-05T00:00:00"/>
    <x v="0"/>
    <x v="1"/>
    <s v="High Value"/>
    <x v="1"/>
    <s v="Check Data"/>
  </r>
  <r>
    <s v="CUST_3734"/>
    <n v="76"/>
    <s v="Male"/>
    <x v="7"/>
    <n v="240.3"/>
    <n v="6"/>
    <n v="183"/>
    <n v="0"/>
    <s v="Home"/>
    <n v="98.9"/>
    <d v="2022-04-13T00:00:00"/>
    <n v="91"/>
    <n v="0.03"/>
    <n v="240.3"/>
    <n v="98.9"/>
    <n v="2"/>
    <n v="1441.8000000000002"/>
    <x v="0"/>
    <s v="Low Risk"/>
    <s v="55+"/>
    <d v="1904-05-15T00:00:00"/>
    <x v="2"/>
    <x v="1"/>
    <s v="Low Value"/>
    <x v="0"/>
    <s v="Check Data"/>
  </r>
  <r>
    <s v="CUST_7116"/>
    <n v="49"/>
    <s v="Male"/>
    <x v="0"/>
    <n v="67.91"/>
    <n v="10"/>
    <n v="330"/>
    <n v="0"/>
    <s v="Electronics"/>
    <n v="77.3"/>
    <d v="2023-11-30T00:00:00"/>
    <n v="54"/>
    <n v="0.06"/>
    <n v="67.91"/>
    <n v="77.3"/>
    <n v="1"/>
    <n v="679.09999999999991"/>
    <x v="0"/>
    <s v="Low Risk"/>
    <s v="45-54"/>
    <d v="1902-09-27T00:00:00"/>
    <x v="0"/>
    <x v="1"/>
    <s v="Low Value"/>
    <x v="0"/>
    <s v="Check Data"/>
  </r>
  <r>
    <s v="CUST_4568"/>
    <n v="79"/>
    <s v="Male"/>
    <x v="1"/>
    <n v="311.27"/>
    <n v="23"/>
    <n v="331"/>
    <n v="0"/>
    <s v="Sports"/>
    <n v="85.1"/>
    <d v="2020-10-22T00:00:00"/>
    <n v="9"/>
    <n v="0.41"/>
    <n v="311.27"/>
    <n v="85.1"/>
    <n v="1"/>
    <n v="7159.2099999999991"/>
    <x v="0"/>
    <s v="Medium Risk"/>
    <s v="55+"/>
    <d v="1905-11-04T00:00:00"/>
    <x v="1"/>
    <x v="1"/>
    <s v="High Value"/>
    <x v="1"/>
    <s v="Check Data"/>
  </r>
  <r>
    <s v="CUST_3203"/>
    <n v="56"/>
    <s v="Male"/>
    <x v="9"/>
    <n v="180.36"/>
    <n v="8"/>
    <n v="34"/>
    <n v="1"/>
    <s v="Beauty"/>
    <m/>
    <d v="2021-10-01T00:00:00"/>
    <n v="25"/>
    <n v="0.18"/>
    <n v="180.36"/>
    <n v="250"/>
    <n v="1"/>
    <n v="1442.88"/>
    <x v="1"/>
    <s v="Low Risk"/>
    <s v="55+"/>
    <d v="1904-11-25T00:00:00"/>
    <x v="1"/>
    <x v="0"/>
    <s v="Low Value"/>
    <x v="0"/>
    <s v="Check Data"/>
  </r>
  <r>
    <s v="CUST_2390"/>
    <n v="77"/>
    <s v="Male"/>
    <x v="7"/>
    <n v="77.88"/>
    <n v="10"/>
    <n v="231"/>
    <n v="0"/>
    <s v="Electronics"/>
    <n v="67.5"/>
    <d v="2024-11-24T00:00:00"/>
    <n v="88"/>
    <n v="0.2"/>
    <n v="77.88"/>
    <n v="67.5"/>
    <n v="1"/>
    <n v="778.8"/>
    <x v="0"/>
    <s v="Medium Risk"/>
    <s v="55+"/>
    <d v="1901-10-02T00:00:00"/>
    <x v="2"/>
    <x v="1"/>
    <s v="Low Value"/>
    <x v="0"/>
    <s v="Check Data"/>
  </r>
  <r>
    <s v="CUST_2742"/>
    <n v="39"/>
    <s v="Female"/>
    <x v="3"/>
    <n v="63.72"/>
    <n v="11"/>
    <n v="153"/>
    <n v="0"/>
    <s v="Home"/>
    <n v="26.7"/>
    <d v="2020-10-07T00:00:00"/>
    <n v="58"/>
    <n v="0.3"/>
    <n v="63.72"/>
    <n v="26.7"/>
    <n v="2"/>
    <n v="700.92"/>
    <x v="0"/>
    <s v="Medium Risk"/>
    <s v="35-44"/>
    <d v="1905-11-19T00:00:00"/>
    <x v="0"/>
    <x v="1"/>
    <s v="Low Value"/>
    <x v="0"/>
    <s v="Check Data"/>
  </r>
  <r>
    <s v="CUST_2925"/>
    <n v="35"/>
    <s v="Male"/>
    <x v="6"/>
    <n v="57.2"/>
    <n v="9"/>
    <n v="63"/>
    <n v="0"/>
    <s v="Fashion"/>
    <n v="75.7"/>
    <d v="2021-08-14T00:00:00"/>
    <n v="92"/>
    <n v="0.08"/>
    <n v="57.2"/>
    <n v="75.7"/>
    <n v="3"/>
    <n v="514.80000000000007"/>
    <x v="1"/>
    <s v="Low Risk"/>
    <s v="35-44"/>
    <d v="1905-01-12T00:00:00"/>
    <x v="2"/>
    <x v="1"/>
    <s v="Low Value"/>
    <x v="0"/>
    <s v="Check Data"/>
  </r>
  <r>
    <s v="CUST_1619"/>
    <n v="65"/>
    <s v="Female"/>
    <x v="6"/>
    <n v="52.77"/>
    <n v="10"/>
    <n v="246"/>
    <n v="0"/>
    <s v="Beauty"/>
    <n v="58.4"/>
    <d v="2022-07-12T00:00:00"/>
    <n v="18"/>
    <n v="0.59"/>
    <n v="52.77"/>
    <n v="58.4"/>
    <n v="2"/>
    <n v="527.70000000000005"/>
    <x v="0"/>
    <s v="High Risk"/>
    <s v="55+"/>
    <d v="1904-02-15T00:00:00"/>
    <x v="1"/>
    <x v="1"/>
    <s v="Low Value"/>
    <x v="2"/>
    <s v="Check Data"/>
  </r>
  <r>
    <s v="CUST_2274"/>
    <n v="63"/>
    <s v="Male"/>
    <x v="4"/>
    <n v="134.05000000000001"/>
    <n v="9"/>
    <n v="55"/>
    <n v="0"/>
    <s v="Beauty"/>
    <n v="26.7"/>
    <d v="2022-04-11T00:00:00"/>
    <n v="44"/>
    <n v="0.5"/>
    <n v="134.05000000000001"/>
    <n v="26.7"/>
    <n v="1"/>
    <n v="1206.45"/>
    <x v="1"/>
    <s v="High Risk"/>
    <s v="55+"/>
    <d v="1904-05-17T00:00:00"/>
    <x v="0"/>
    <x v="1"/>
    <s v="Low Value"/>
    <x v="2"/>
    <s v="Check Data"/>
  </r>
  <r>
    <s v="CUST_1956"/>
    <n v="49"/>
    <s v="Other"/>
    <x v="4"/>
    <n v="58.28"/>
    <n v="7"/>
    <n v="228"/>
    <n v="0"/>
    <s v="Home"/>
    <n v="36.700000000000003"/>
    <d v="2021-04-12T00:00:00"/>
    <n v="90"/>
    <n v="0.37"/>
    <n v="58.28"/>
    <n v="36.700000000000003"/>
    <n v="4"/>
    <n v="407.96000000000004"/>
    <x v="0"/>
    <s v="Medium Risk"/>
    <s v="45-54"/>
    <d v="1905-05-16T00:00:00"/>
    <x v="2"/>
    <x v="1"/>
    <s v="Low Value"/>
    <x v="0"/>
    <s v="Check Data"/>
  </r>
  <r>
    <s v="CUST_2939"/>
    <n v="44"/>
    <s v="Male"/>
    <x v="0"/>
    <n v="24.74"/>
    <n v="13"/>
    <n v="310"/>
    <n v="0"/>
    <s v="Home"/>
    <n v="60.8"/>
    <d v="2022-07-19T00:00:00"/>
    <n v="74"/>
    <n v="0.14000000000000001"/>
    <n v="24.74"/>
    <n v="60.8"/>
    <n v="2"/>
    <n v="321.62"/>
    <x v="0"/>
    <s v="Low Risk"/>
    <s v="35-44"/>
    <d v="1904-02-08T00:00:00"/>
    <x v="2"/>
    <x v="1"/>
    <s v="Low Value"/>
    <x v="0"/>
    <s v="Check Data"/>
  </r>
  <r>
    <s v="CUST_4953"/>
    <n v="45"/>
    <s v="Male"/>
    <x v="1"/>
    <n v="56.84"/>
    <n v="10"/>
    <n v="252"/>
    <n v="0"/>
    <s v="Fashion"/>
    <n v="39.5"/>
    <d v="2023-05-01T00:00:00"/>
    <n v="49"/>
    <n v="0.46"/>
    <n v="56.84"/>
    <n v="39.5"/>
    <n v="1"/>
    <n v="568.40000000000009"/>
    <x v="0"/>
    <s v="Medium Risk"/>
    <s v="45-54"/>
    <d v="1903-04-28T00:00:00"/>
    <x v="0"/>
    <x v="1"/>
    <s v="Low Value"/>
    <x v="0"/>
    <s v="Check Data"/>
  </r>
  <r>
    <s v="CUST_1968"/>
    <n v="35"/>
    <s v="Male"/>
    <x v="8"/>
    <n v="65.040000000000006"/>
    <n v="19"/>
    <n v="292"/>
    <n v="0"/>
    <s v="Fashion"/>
    <n v="23.5"/>
    <d v="2022-08-09T00:00:00"/>
    <n v="44"/>
    <n v="0.18"/>
    <n v="65.040000000000006"/>
    <n v="23.5"/>
    <n v="1"/>
    <n v="1235.7600000000002"/>
    <x v="0"/>
    <s v="Low Risk"/>
    <s v="35-44"/>
    <d v="1904-01-18T00:00:00"/>
    <x v="0"/>
    <x v="1"/>
    <s v="Low Value"/>
    <x v="0"/>
    <s v="Check Data"/>
  </r>
  <r>
    <s v="CUST_1281"/>
    <n v="76"/>
    <s v="Female"/>
    <x v="5"/>
    <n v="201.18"/>
    <n v="11"/>
    <n v="51"/>
    <n v="0"/>
    <s v="Fashion"/>
    <n v="43"/>
    <d v="2021-06-11T00:00:00"/>
    <n v="98"/>
    <n v="0.11"/>
    <n v="201.18"/>
    <n v="43"/>
    <n v="1"/>
    <n v="2212.98"/>
    <x v="1"/>
    <s v="Low Risk"/>
    <s v="55+"/>
    <d v="1905-03-17T00:00:00"/>
    <x v="2"/>
    <x v="1"/>
    <s v="High Value"/>
    <x v="1"/>
    <s v="Check Data"/>
  </r>
  <r>
    <s v="CUST_7262"/>
    <n v="56"/>
    <s v="Female"/>
    <x v="7"/>
    <n v="99.78"/>
    <n v="10"/>
    <n v="14"/>
    <n v="0"/>
    <s v="Electronics"/>
    <n v="23.4"/>
    <d v="2022-09-10T00:00:00"/>
    <n v="75"/>
    <n v="0.5"/>
    <n v="99.78"/>
    <n v="23.4"/>
    <n v="1"/>
    <n v="997.8"/>
    <x v="2"/>
    <s v="High Risk"/>
    <s v="55+"/>
    <d v="1903-12-17T00:00:00"/>
    <x v="2"/>
    <x v="1"/>
    <s v="Low Value"/>
    <x v="2"/>
    <s v="Check Data"/>
  </r>
  <r>
    <s v="CUST_2058"/>
    <n v="66"/>
    <s v="Male"/>
    <x v="1"/>
    <n v="32.020000000000003"/>
    <n v="4"/>
    <n v="341"/>
    <n v="0"/>
    <s v="Electronics"/>
    <n v="87.5"/>
    <d v="2025-03-14T00:00:00"/>
    <n v="78"/>
    <n v="0.49"/>
    <n v="32.020000000000003"/>
    <n v="87.5"/>
    <n v="2"/>
    <n v="128.08000000000001"/>
    <x v="0"/>
    <s v="Medium Risk"/>
    <s v="55+"/>
    <d v="1901-06-14T00:00:00"/>
    <x v="2"/>
    <x v="1"/>
    <s v="Low Value"/>
    <x v="0"/>
    <s v="Check Data"/>
  </r>
  <r>
    <s v="CUST_5293"/>
    <n v="46"/>
    <s v="Male"/>
    <x v="6"/>
    <n v="39.03"/>
    <n v="10"/>
    <n v="339"/>
    <n v="0"/>
    <s v="Home"/>
    <n v="69.400000000000006"/>
    <d v="2023-05-12T00:00:00"/>
    <n v="38"/>
    <n v="0.24"/>
    <n v="39.03"/>
    <n v="69.400000000000006"/>
    <n v="1"/>
    <n v="390.3"/>
    <x v="0"/>
    <s v="Medium Risk"/>
    <s v="45-54"/>
    <d v="1903-04-17T00:00:00"/>
    <x v="1"/>
    <x v="1"/>
    <s v="Low Value"/>
    <x v="0"/>
    <s v="Check Data"/>
  </r>
  <r>
    <s v="CUST_6178"/>
    <n v="35"/>
    <s v="Male"/>
    <x v="2"/>
    <n v="81.61"/>
    <n v="8"/>
    <n v="362"/>
    <n v="0"/>
    <s v="Beauty"/>
    <n v="37.700000000000003"/>
    <d v="2023-05-25T00:00:00"/>
    <n v="65"/>
    <n v="0.37"/>
    <n v="81.61"/>
    <n v="37.700000000000003"/>
    <n v="2"/>
    <n v="652.88"/>
    <x v="0"/>
    <s v="Medium Risk"/>
    <s v="35-44"/>
    <d v="1903-04-04T00:00:00"/>
    <x v="0"/>
    <x v="1"/>
    <s v="Low Value"/>
    <x v="0"/>
    <s v="Check Data"/>
  </r>
  <r>
    <s v="CUST_7980"/>
    <n v="61"/>
    <s v="Female"/>
    <x v="4"/>
    <n v="407.34"/>
    <n v="11"/>
    <n v="179"/>
    <n v="0"/>
    <s v="Electronics"/>
    <n v="94.5"/>
    <d v="2024-04-19T00:00:00"/>
    <n v="81"/>
    <n v="0.41"/>
    <n v="407.34"/>
    <n v="94.5"/>
    <n v="4"/>
    <n v="4480.74"/>
    <x v="0"/>
    <s v="Medium Risk"/>
    <s v="55+"/>
    <d v="1902-05-09T00:00:00"/>
    <x v="2"/>
    <x v="1"/>
    <s v="High Value"/>
    <x v="1"/>
    <s v="Check Data"/>
  </r>
  <r>
    <s v="CUST_2229"/>
    <n v="25"/>
    <s v="Female"/>
    <x v="5"/>
    <n v="54.1"/>
    <n v="6"/>
    <n v="76"/>
    <n v="0"/>
    <s v="Home"/>
    <n v="38.9"/>
    <d v="2022-09-17T00:00:00"/>
    <n v="81"/>
    <n v="0.16"/>
    <n v="54.1"/>
    <n v="38.9"/>
    <n v="1"/>
    <n v="324.60000000000002"/>
    <x v="1"/>
    <s v="Low Risk"/>
    <s v="25-34"/>
    <d v="1903-12-10T00:00:00"/>
    <x v="2"/>
    <x v="1"/>
    <s v="Low Value"/>
    <x v="0"/>
    <s v="Check Data"/>
  </r>
  <r>
    <s v="CUST_5585"/>
    <n v="71"/>
    <s v="Male"/>
    <x v="7"/>
    <n v="22.79"/>
    <n v="6"/>
    <n v="214"/>
    <n v="0"/>
    <s v="Electronics"/>
    <n v="57.4"/>
    <d v="2023-08-05T00:00:00"/>
    <n v="10"/>
    <n v="0.28000000000000003"/>
    <n v="22.79"/>
    <n v="57.4"/>
    <n v="1"/>
    <n v="136.74"/>
    <x v="0"/>
    <s v="Medium Risk"/>
    <s v="55+"/>
    <d v="1903-01-22T00:00:00"/>
    <x v="1"/>
    <x v="1"/>
    <s v="Low Value"/>
    <x v="0"/>
    <s v="Check Data"/>
  </r>
  <r>
    <s v="CUST_9467"/>
    <n v="48"/>
    <s v="Male"/>
    <x v="9"/>
    <n v="44.95"/>
    <n v="8"/>
    <n v="222"/>
    <n v="0"/>
    <s v="Fashion"/>
    <n v="51.2"/>
    <d v="2021-12-17T00:00:00"/>
    <n v="63"/>
    <n v="0.11"/>
    <n v="44.95"/>
    <n v="51.2"/>
    <n v="2"/>
    <n v="359.6"/>
    <x v="0"/>
    <s v="Low Risk"/>
    <s v="45-54"/>
    <d v="1904-09-09T00:00:00"/>
    <x v="0"/>
    <x v="1"/>
    <s v="Low Value"/>
    <x v="0"/>
    <s v="Check Data"/>
  </r>
  <r>
    <s v="CUST_3740"/>
    <n v="79"/>
    <s v="Male"/>
    <x v="9"/>
    <n v="33.49"/>
    <n v="11"/>
    <n v="153"/>
    <n v="0"/>
    <s v="Home"/>
    <n v="12.2"/>
    <d v="2021-09-26T00:00:00"/>
    <n v="94"/>
    <n v="0.25"/>
    <n v="33.49"/>
    <n v="12.2"/>
    <n v="1"/>
    <n v="368.39000000000004"/>
    <x v="0"/>
    <s v="Medium Risk"/>
    <s v="55+"/>
    <d v="1904-11-30T00:00:00"/>
    <x v="2"/>
    <x v="1"/>
    <s v="Low Value"/>
    <x v="0"/>
    <s v="Check Data"/>
  </r>
  <r>
    <s v="CUST_3289"/>
    <n v="51"/>
    <s v="Male"/>
    <x v="4"/>
    <n v="24.89"/>
    <n v="12"/>
    <n v="44"/>
    <n v="0"/>
    <s v="Fashion"/>
    <n v="42.4"/>
    <d v="2021-09-12T00:00:00"/>
    <n v="46"/>
    <n v="0.17"/>
    <n v="24.89"/>
    <n v="42.4"/>
    <n v="1"/>
    <n v="298.68"/>
    <x v="1"/>
    <s v="Low Risk"/>
    <s v="45-54"/>
    <d v="1904-12-14T00:00:00"/>
    <x v="0"/>
    <x v="1"/>
    <s v="Low Value"/>
    <x v="0"/>
    <s v="Check Data"/>
  </r>
  <r>
    <s v="CUST_2239"/>
    <n v="24"/>
    <s v="Female"/>
    <x v="1"/>
    <n v="89.84"/>
    <n v="11"/>
    <n v="351"/>
    <n v="0"/>
    <s v="Sports"/>
    <n v="7.8"/>
    <d v="2024-03-17T00:00:00"/>
    <n v="97"/>
    <n v="0.76"/>
    <n v="89.84"/>
    <n v="7.8"/>
    <n v="1"/>
    <n v="988.24"/>
    <x v="0"/>
    <s v="High Risk"/>
    <s v="Under 25"/>
    <d v="1902-06-11T00:00:00"/>
    <x v="2"/>
    <x v="1"/>
    <s v="Low Value"/>
    <x v="2"/>
    <s v="Check Data"/>
  </r>
  <r>
    <s v="CUST_6370"/>
    <n v="53"/>
    <s v="Male"/>
    <x v="7"/>
    <n v="53.64"/>
    <n v="7"/>
    <n v="20"/>
    <n v="0"/>
    <s v="Beauty"/>
    <n v="17.100000000000001"/>
    <d v="2023-09-02T00:00:00"/>
    <n v="2"/>
    <n v="0.33"/>
    <n v="53.64"/>
    <n v="17.100000000000001"/>
    <n v="2"/>
    <n v="375.48"/>
    <x v="2"/>
    <s v="Medium Risk"/>
    <s v="45-54"/>
    <d v="1902-12-25T00:00:00"/>
    <x v="1"/>
    <x v="1"/>
    <s v="Low Value"/>
    <x v="0"/>
    <s v="Check Data"/>
  </r>
  <r>
    <s v="CUST_1125"/>
    <n v="35"/>
    <s v="Male"/>
    <x v="5"/>
    <n v="22.69"/>
    <n v="14"/>
    <n v="80"/>
    <n v="0"/>
    <s v="Fashion"/>
    <n v="78.8"/>
    <d v="2020-10-03T00:00:00"/>
    <n v="20"/>
    <n v="0.51"/>
    <n v="22.69"/>
    <n v="78.8"/>
    <n v="2"/>
    <n v="317.66000000000003"/>
    <x v="1"/>
    <s v="High Risk"/>
    <s v="35-44"/>
    <d v="1905-11-23T00:00:00"/>
    <x v="1"/>
    <x v="1"/>
    <s v="Low Value"/>
    <x v="2"/>
    <s v="Check Data"/>
  </r>
  <r>
    <s v="CUST_8473"/>
    <n v="77"/>
    <s v="Male"/>
    <x v="6"/>
    <n v="67.94"/>
    <n v="10"/>
    <n v="52"/>
    <n v="0"/>
    <s v="Beauty"/>
    <n v="30.3"/>
    <d v="2020-08-20T00:00:00"/>
    <n v="96"/>
    <n v="0.23"/>
    <n v="67.94"/>
    <n v="30.3"/>
    <n v="1"/>
    <n v="679.4"/>
    <x v="1"/>
    <s v="Medium Risk"/>
    <s v="55+"/>
    <d v="1906-01-06T00:00:00"/>
    <x v="2"/>
    <x v="1"/>
    <s v="Low Value"/>
    <x v="0"/>
    <s v="Check Data"/>
  </r>
  <r>
    <s v="CUST_6342"/>
    <n v="55"/>
    <s v="Other"/>
    <x v="1"/>
    <n v="138.31"/>
    <n v="10"/>
    <n v="156"/>
    <n v="0"/>
    <s v="Home"/>
    <n v="8.9"/>
    <d v="2023-09-23T00:00:00"/>
    <n v="3"/>
    <n v="0.27"/>
    <n v="138.31"/>
    <n v="8.9"/>
    <n v="2"/>
    <n v="1383.1"/>
    <x v="0"/>
    <s v="Medium Risk"/>
    <s v="55+"/>
    <d v="1902-12-04T00:00:00"/>
    <x v="1"/>
    <x v="1"/>
    <s v="Low Value"/>
    <x v="0"/>
    <s v="Check Data"/>
  </r>
  <r>
    <s v="CUST_8351"/>
    <n v="76"/>
    <s v="Female"/>
    <x v="4"/>
    <m/>
    <n v="11"/>
    <n v="146"/>
    <n v="0"/>
    <s v="Sports"/>
    <n v="71.900000000000006"/>
    <d v="2022-01-20T00:00:00"/>
    <n v="36"/>
    <n v="0.12"/>
    <n v="250"/>
    <n v="71.900000000000006"/>
    <n v="1"/>
    <n v="2750"/>
    <x v="0"/>
    <s v="Low Risk"/>
    <s v="55+"/>
    <d v="1904-08-06T00:00:00"/>
    <x v="1"/>
    <x v="1"/>
    <s v="High Value"/>
    <x v="1"/>
    <s v="Check Data"/>
  </r>
  <r>
    <s v="CUST_7638"/>
    <n v="26"/>
    <s v="Male"/>
    <x v="0"/>
    <n v="157.52000000000001"/>
    <n v="13"/>
    <n v="181"/>
    <n v="0"/>
    <s v="Beauty"/>
    <n v="80.2"/>
    <d v="2023-12-08T00:00:00"/>
    <n v="5"/>
    <n v="0.08"/>
    <n v="157.52000000000001"/>
    <n v="80.2"/>
    <n v="2"/>
    <n v="2047.7600000000002"/>
    <x v="0"/>
    <s v="Low Risk"/>
    <s v="25-34"/>
    <d v="1902-09-19T00:00:00"/>
    <x v="1"/>
    <x v="1"/>
    <s v="High Value"/>
    <x v="1"/>
    <s v="Check Data"/>
  </r>
  <r>
    <s v="CUST_7570"/>
    <n v="76"/>
    <s v="Male"/>
    <x v="8"/>
    <n v="141.21"/>
    <n v="10"/>
    <n v="77"/>
    <n v="0"/>
    <s v="Electronics"/>
    <n v="57.8"/>
    <d v="2023-10-21T00:00:00"/>
    <n v="20"/>
    <n v="7.0000000000000007E-2"/>
    <n v="141.21"/>
    <n v="57.8"/>
    <n v="2"/>
    <n v="1412.1000000000001"/>
    <x v="1"/>
    <s v="Low Risk"/>
    <s v="55+"/>
    <d v="1902-11-06T00:00:00"/>
    <x v="1"/>
    <x v="1"/>
    <s v="Low Value"/>
    <x v="0"/>
    <s v="Check Data"/>
  </r>
  <r>
    <s v="CUST_4249"/>
    <n v="26"/>
    <s v="Male"/>
    <x v="1"/>
    <n v="44.12"/>
    <n v="12"/>
    <n v="118"/>
    <n v="0"/>
    <s v="Home"/>
    <n v="91.6"/>
    <d v="2025-04-13T00:00:00"/>
    <n v="3"/>
    <n v="0.39"/>
    <n v="44.12"/>
    <n v="91.6"/>
    <n v="1"/>
    <n v="529.43999999999994"/>
    <x v="0"/>
    <s v="Medium Risk"/>
    <s v="25-34"/>
    <d v="1901-05-15T00:00:00"/>
    <x v="1"/>
    <x v="1"/>
    <s v="Low Value"/>
    <x v="0"/>
    <s v="Check Data"/>
  </r>
  <r>
    <s v="CUST_8595"/>
    <n v="63"/>
    <s v="Female"/>
    <x v="3"/>
    <n v="152.27000000000001"/>
    <n v="14"/>
    <n v="358"/>
    <n v="0"/>
    <s v="Sports"/>
    <n v="84.9"/>
    <d v="2022-06-10T00:00:00"/>
    <n v="3"/>
    <n v="0.47"/>
    <n v="152.27000000000001"/>
    <n v="84.9"/>
    <n v="1"/>
    <n v="2131.7800000000002"/>
    <x v="0"/>
    <s v="Medium Risk"/>
    <s v="55+"/>
    <d v="1904-03-18T00:00:00"/>
    <x v="1"/>
    <x v="1"/>
    <s v="High Value"/>
    <x v="1"/>
    <s v="Check Data"/>
  </r>
  <r>
    <s v="CUST_7294"/>
    <n v="25"/>
    <s v="Male"/>
    <x v="7"/>
    <n v="112.74"/>
    <n v="14"/>
    <n v="342"/>
    <n v="0"/>
    <s v="Electronics"/>
    <n v="55.3"/>
    <d v="2024-10-09T00:00:00"/>
    <n v="70"/>
    <n v="0.3"/>
    <n v="112.74"/>
    <n v="55.3"/>
    <n v="1"/>
    <n v="1578.36"/>
    <x v="0"/>
    <s v="Medium Risk"/>
    <s v="25-34"/>
    <d v="1901-11-17T00:00:00"/>
    <x v="2"/>
    <x v="1"/>
    <s v="High Value"/>
    <x v="1"/>
    <s v="Check Data"/>
  </r>
  <r>
    <s v="CUST_7527"/>
    <n v="68"/>
    <s v="Female"/>
    <x v="9"/>
    <n v="75.260000000000005"/>
    <n v="16"/>
    <n v="104"/>
    <n v="0"/>
    <s v="Electronics"/>
    <n v="73.7"/>
    <d v="2021-04-21T00:00:00"/>
    <n v="88"/>
    <n v="0.33"/>
    <n v="75.260000000000005"/>
    <n v="73.7"/>
    <n v="1"/>
    <n v="1204.1600000000001"/>
    <x v="0"/>
    <s v="Medium Risk"/>
    <s v="55+"/>
    <d v="1905-05-07T00:00:00"/>
    <x v="2"/>
    <x v="1"/>
    <s v="Low Value"/>
    <x v="0"/>
    <s v="Check Data"/>
  </r>
  <r>
    <s v="CUST_6757"/>
    <n v="52"/>
    <s v="Female"/>
    <x v="3"/>
    <n v="75.81"/>
    <n v="4"/>
    <n v="1"/>
    <n v="0"/>
    <s v="Sports"/>
    <n v="32.9"/>
    <d v="2020-12-19T00:00:00"/>
    <n v="47"/>
    <n v="0.23"/>
    <n v="75.81"/>
    <n v="32.9"/>
    <n v="1"/>
    <n v="303.24"/>
    <x v="2"/>
    <s v="Medium Risk"/>
    <s v="45-54"/>
    <d v="1905-09-07T00:00:00"/>
    <x v="0"/>
    <x v="1"/>
    <s v="Low Value"/>
    <x v="0"/>
    <s v="Check Data"/>
  </r>
  <r>
    <s v="CUST_2969"/>
    <n v="35"/>
    <s v="Female"/>
    <x v="1"/>
    <n v="213.76"/>
    <n v="6"/>
    <n v="114"/>
    <n v="0"/>
    <s v="Fashion"/>
    <n v="63.6"/>
    <d v="2022-08-25T00:00:00"/>
    <n v="37"/>
    <n v="0.16"/>
    <n v="213.76"/>
    <n v="63.6"/>
    <n v="1"/>
    <n v="1282.56"/>
    <x v="0"/>
    <s v="Low Risk"/>
    <s v="35-44"/>
    <d v="1904-01-02T00:00:00"/>
    <x v="1"/>
    <x v="1"/>
    <s v="Low Value"/>
    <x v="0"/>
    <s v="Check Data"/>
  </r>
  <r>
    <s v="CUST_1891"/>
    <n v="22"/>
    <s v="Male"/>
    <x v="1"/>
    <n v="149.38"/>
    <n v="13"/>
    <n v="31"/>
    <n v="0"/>
    <s v="Sports"/>
    <n v="97.7"/>
    <d v="2020-08-22T00:00:00"/>
    <n v="8"/>
    <n v="0.54"/>
    <n v="149.38"/>
    <n v="97.7"/>
    <n v="1"/>
    <n v="1941.94"/>
    <x v="1"/>
    <s v="High Risk"/>
    <s v="Under 25"/>
    <d v="1906-01-04T00:00:00"/>
    <x v="1"/>
    <x v="1"/>
    <s v="High Value"/>
    <x v="3"/>
    <s v="Check Data"/>
  </r>
  <r>
    <s v="CUST_5470"/>
    <n v="31"/>
    <s v="Female"/>
    <x v="3"/>
    <n v="62.17"/>
    <n v="13"/>
    <n v="357"/>
    <n v="0"/>
    <s v="Sports"/>
    <n v="80"/>
    <d v="2021-10-30T00:00:00"/>
    <n v="80"/>
    <n v="0"/>
    <n v="62.17"/>
    <n v="80"/>
    <n v="1"/>
    <n v="808.21"/>
    <x v="0"/>
    <s v="Low Risk"/>
    <s v="25-34"/>
    <d v="1904-10-27T00:00:00"/>
    <x v="2"/>
    <x v="1"/>
    <s v="Low Value"/>
    <x v="0"/>
    <s v="Check Data"/>
  </r>
  <r>
    <s v="CUST_8175"/>
    <n v="45"/>
    <s v="Female"/>
    <x v="0"/>
    <n v="59.32"/>
    <n v="13"/>
    <n v="61"/>
    <n v="0"/>
    <s v="Sports"/>
    <n v="37.5"/>
    <d v="2024-08-16T00:00:00"/>
    <n v="1"/>
    <n v="0.14000000000000001"/>
    <n v="59.32"/>
    <n v="37.5"/>
    <n v="2"/>
    <n v="771.16"/>
    <x v="1"/>
    <s v="Low Risk"/>
    <s v="45-54"/>
    <d v="1902-01-10T00:00:00"/>
    <x v="1"/>
    <x v="1"/>
    <s v="Low Value"/>
    <x v="0"/>
    <s v="Check Data"/>
  </r>
  <r>
    <s v="CUST_9320"/>
    <n v="47"/>
    <s v="Male"/>
    <x v="3"/>
    <n v="26.67"/>
    <n v="10"/>
    <n v="96"/>
    <n v="0"/>
    <s v="Beauty"/>
    <n v="93.2"/>
    <d v="2023-07-27T00:00:00"/>
    <n v="78"/>
    <n v="0.28999999999999998"/>
    <n v="26.67"/>
    <n v="93.2"/>
    <n v="2"/>
    <n v="266.70000000000005"/>
    <x v="0"/>
    <s v="Medium Risk"/>
    <s v="45-54"/>
    <d v="1903-01-31T00:00:00"/>
    <x v="2"/>
    <x v="1"/>
    <s v="Low Value"/>
    <x v="0"/>
    <s v="Check Data"/>
  </r>
  <r>
    <s v="CUST_7812"/>
    <n v="21"/>
    <s v="Male"/>
    <x v="6"/>
    <n v="96.14"/>
    <n v="7"/>
    <n v="134"/>
    <n v="0"/>
    <s v="Fashion"/>
    <n v="82.5"/>
    <d v="2021-12-09T00:00:00"/>
    <n v="45"/>
    <n v="0.24"/>
    <n v="96.14"/>
    <n v="82.5"/>
    <n v="1"/>
    <n v="672.98"/>
    <x v="0"/>
    <s v="Medium Risk"/>
    <s v="Under 25"/>
    <d v="1904-09-17T00:00:00"/>
    <x v="0"/>
    <x v="1"/>
    <s v="Low Value"/>
    <x v="0"/>
    <s v="Check Data"/>
  </r>
  <r>
    <s v="CUST_8519"/>
    <n v="56"/>
    <s v="Male"/>
    <x v="5"/>
    <n v="100.23"/>
    <n v="11"/>
    <n v="97"/>
    <n v="0"/>
    <s v="Home"/>
    <n v="3.7"/>
    <d v="2023-08-07T00:00:00"/>
    <n v="74"/>
    <n v="0.51"/>
    <n v="100.23"/>
    <n v="3.7"/>
    <n v="2"/>
    <n v="1102.53"/>
    <x v="0"/>
    <s v="High Risk"/>
    <s v="55+"/>
    <d v="1903-01-20T00:00:00"/>
    <x v="2"/>
    <x v="1"/>
    <s v="Low Value"/>
    <x v="2"/>
    <s v="Check Data"/>
  </r>
  <r>
    <s v="CUST_5612"/>
    <n v="37"/>
    <s v="Male"/>
    <x v="3"/>
    <n v="202.34"/>
    <n v="11"/>
    <n v="214"/>
    <n v="0"/>
    <s v="Electronics"/>
    <n v="74.599999999999994"/>
    <d v="2024-06-15T00:00:00"/>
    <n v="10"/>
    <n v="0.11"/>
    <n v="202.34"/>
    <n v="74.599999999999994"/>
    <n v="2"/>
    <n v="2225.7400000000002"/>
    <x v="0"/>
    <s v="Low Risk"/>
    <s v="35-44"/>
    <d v="1902-03-13T00:00:00"/>
    <x v="1"/>
    <x v="1"/>
    <s v="High Value"/>
    <x v="1"/>
    <s v="Check Data"/>
  </r>
  <r>
    <s v="CUST_2198"/>
    <n v="42"/>
    <s v="Male"/>
    <x v="3"/>
    <n v="107.84"/>
    <n v="13"/>
    <n v="83"/>
    <n v="0"/>
    <s v="Beauty"/>
    <n v="97.6"/>
    <d v="2020-07-07T00:00:00"/>
    <n v="86"/>
    <n v="0.47"/>
    <n v="107.84"/>
    <n v="97.6"/>
    <n v="1"/>
    <n v="1401.92"/>
    <x v="1"/>
    <s v="Medium Risk"/>
    <s v="35-44"/>
    <d v="1906-02-19T00:00:00"/>
    <x v="2"/>
    <x v="1"/>
    <s v="Low Value"/>
    <x v="0"/>
    <s v="Check Data"/>
  </r>
  <r>
    <s v="CUST_6238"/>
    <n v="45"/>
    <s v="Female"/>
    <x v="7"/>
    <n v="66.91"/>
    <n v="8"/>
    <n v="156"/>
    <n v="0"/>
    <s v="Fashion"/>
    <n v="31.8"/>
    <d v="2023-01-20T00:00:00"/>
    <n v="95"/>
    <n v="0.4"/>
    <n v="66.91"/>
    <n v="31.8"/>
    <n v="1"/>
    <n v="535.28"/>
    <x v="0"/>
    <s v="Medium Risk"/>
    <s v="45-54"/>
    <d v="1903-08-07T00:00:00"/>
    <x v="2"/>
    <x v="1"/>
    <s v="Low Value"/>
    <x v="0"/>
    <s v="Check Data"/>
  </r>
  <r>
    <s v="CUST_7089"/>
    <n v="29"/>
    <s v="Male"/>
    <x v="5"/>
    <n v="52.13"/>
    <n v="17"/>
    <n v="106"/>
    <n v="0"/>
    <s v="Sports"/>
    <n v="27.5"/>
    <d v="2020-07-24T00:00:00"/>
    <n v="68"/>
    <n v="0.52"/>
    <n v="52.13"/>
    <n v="27.5"/>
    <n v="2"/>
    <n v="886.21"/>
    <x v="0"/>
    <s v="High Risk"/>
    <s v="25-34"/>
    <d v="1906-02-02T00:00:00"/>
    <x v="0"/>
    <x v="1"/>
    <s v="Low Value"/>
    <x v="2"/>
    <s v="Check Data"/>
  </r>
  <r>
    <s v="CUST_7257"/>
    <n v="19"/>
    <s v="Other"/>
    <x v="8"/>
    <n v="119.69"/>
    <n v="12"/>
    <n v="356"/>
    <n v="0"/>
    <s v="Beauty"/>
    <n v="64"/>
    <d v="2023-09-19T00:00:00"/>
    <n v="43"/>
    <n v="0.24"/>
    <n v="119.69"/>
    <n v="64"/>
    <n v="2"/>
    <n v="1436.28"/>
    <x v="0"/>
    <s v="Medium Risk"/>
    <s v="Under 25"/>
    <d v="1902-12-08T00:00:00"/>
    <x v="0"/>
    <x v="1"/>
    <s v="Low Value"/>
    <x v="0"/>
    <s v="Check Data"/>
  </r>
  <r>
    <s v="CUST_8705"/>
    <n v="60"/>
    <s v="Male"/>
    <x v="3"/>
    <n v="214.83"/>
    <n v="14"/>
    <n v="130"/>
    <n v="0"/>
    <s v="Beauty"/>
    <n v="11"/>
    <d v="2024-11-01T00:00:00"/>
    <n v="87"/>
    <n v="0.15"/>
    <n v="214.83"/>
    <n v="11"/>
    <n v="1"/>
    <n v="3007.6200000000003"/>
    <x v="0"/>
    <s v="Low Risk"/>
    <s v="55+"/>
    <d v="1901-10-25T00:00:00"/>
    <x v="2"/>
    <x v="1"/>
    <s v="High Value"/>
    <x v="1"/>
    <s v="Check Data"/>
  </r>
  <r>
    <s v="CUST_4719"/>
    <n v="31"/>
    <s v="Other"/>
    <x v="3"/>
    <n v="31.33"/>
    <n v="12"/>
    <n v="21"/>
    <n v="0"/>
    <s v="Electronics"/>
    <n v="67.5"/>
    <d v="2024-06-11T00:00:00"/>
    <n v="41"/>
    <n v="0.24"/>
    <n v="31.33"/>
    <n v="67.5"/>
    <n v="5"/>
    <n v="375.96"/>
    <x v="2"/>
    <s v="Medium Risk"/>
    <s v="25-34"/>
    <d v="1902-03-17T00:00:00"/>
    <x v="0"/>
    <x v="1"/>
    <s v="Low Value"/>
    <x v="0"/>
    <s v="Check Data"/>
  </r>
  <r>
    <s v="CUST_1302"/>
    <n v="39"/>
    <s v="Male"/>
    <x v="6"/>
    <n v="115.31"/>
    <n v="8"/>
    <n v="83"/>
    <n v="1"/>
    <s v="Home"/>
    <n v="22.7"/>
    <d v="2020-08-18T00:00:00"/>
    <n v="12"/>
    <n v="0.25"/>
    <n v="115.31"/>
    <n v="22.7"/>
    <n v="2"/>
    <n v="922.48"/>
    <x v="1"/>
    <s v="Medium Risk"/>
    <s v="35-44"/>
    <d v="1906-01-08T00:00:00"/>
    <x v="1"/>
    <x v="0"/>
    <s v="Low Value"/>
    <x v="0"/>
    <s v="Check Data"/>
  </r>
  <r>
    <s v="CUST_1986"/>
    <n v="48"/>
    <s v="Female"/>
    <x v="9"/>
    <m/>
    <n v="13"/>
    <n v="88"/>
    <n v="0"/>
    <s v="Fashion"/>
    <n v="45.2"/>
    <d v="2022-11-20T00:00:00"/>
    <n v="8"/>
    <n v="0.64"/>
    <n v="250"/>
    <n v="45.2"/>
    <n v="1"/>
    <n v="3250"/>
    <x v="1"/>
    <s v="High Risk"/>
    <s v="45-54"/>
    <d v="1903-10-07T00:00:00"/>
    <x v="1"/>
    <x v="1"/>
    <s v="High Value"/>
    <x v="3"/>
    <s v="Check Data"/>
  </r>
  <r>
    <s v="CUST_5440"/>
    <n v="40"/>
    <s v="Male"/>
    <x v="6"/>
    <n v="27.47"/>
    <n v="13"/>
    <n v="225"/>
    <n v="0"/>
    <s v="Fashion"/>
    <n v="89.2"/>
    <d v="2023-06-26T00:00:00"/>
    <n v="45"/>
    <n v="0.41"/>
    <n v="27.47"/>
    <n v="89.2"/>
    <n v="2"/>
    <n v="357.11"/>
    <x v="0"/>
    <s v="Medium Risk"/>
    <s v="35-44"/>
    <d v="1903-03-03T00:00:00"/>
    <x v="0"/>
    <x v="1"/>
    <s v="Low Value"/>
    <x v="0"/>
    <s v="Check Data"/>
  </r>
  <r>
    <s v="CUST_5909"/>
    <n v="65"/>
    <s v="Male"/>
    <x v="3"/>
    <n v="106.1"/>
    <n v="9"/>
    <n v="105"/>
    <n v="0"/>
    <s v="Fashion"/>
    <n v="79.7"/>
    <d v="2021-04-22T00:00:00"/>
    <n v="88"/>
    <n v="0.08"/>
    <n v="106.1"/>
    <n v="79.7"/>
    <n v="1"/>
    <n v="954.9"/>
    <x v="0"/>
    <s v="Low Risk"/>
    <s v="55+"/>
    <d v="1905-05-06T00:00:00"/>
    <x v="2"/>
    <x v="1"/>
    <s v="Low Value"/>
    <x v="0"/>
    <s v="Check Data"/>
  </r>
  <r>
    <s v="CUST_4072"/>
    <n v="37"/>
    <s v="Female"/>
    <x v="7"/>
    <n v="53.23"/>
    <n v="7"/>
    <n v="348"/>
    <n v="0"/>
    <s v="Sports"/>
    <n v="10.8"/>
    <d v="2022-05-15T00:00:00"/>
    <n v="1"/>
    <n v="0.13"/>
    <n v="53.23"/>
    <n v="10.8"/>
    <n v="5"/>
    <n v="372.60999999999996"/>
    <x v="0"/>
    <s v="Low Risk"/>
    <s v="35-44"/>
    <d v="1904-04-13T00:00:00"/>
    <x v="1"/>
    <x v="1"/>
    <s v="Low Value"/>
    <x v="0"/>
    <s v="Check Data"/>
  </r>
  <r>
    <s v="CUST_4124"/>
    <n v="78"/>
    <s v="Male"/>
    <x v="6"/>
    <n v="27.34"/>
    <n v="17"/>
    <n v="358"/>
    <n v="0"/>
    <s v="Sports"/>
    <n v="76.099999999999994"/>
    <d v="2021-09-22T00:00:00"/>
    <n v="26"/>
    <n v="0.18"/>
    <n v="27.34"/>
    <n v="76.099999999999994"/>
    <n v="3"/>
    <n v="464.78"/>
    <x v="0"/>
    <s v="Low Risk"/>
    <s v="55+"/>
    <d v="1904-12-04T00:00:00"/>
    <x v="1"/>
    <x v="1"/>
    <s v="Low Value"/>
    <x v="0"/>
    <s v="Check Data"/>
  </r>
  <r>
    <s v="CUST_9125"/>
    <n v="55"/>
    <s v="Female"/>
    <x v="7"/>
    <n v="71.2"/>
    <n v="8"/>
    <n v="100"/>
    <n v="0"/>
    <s v="Beauty"/>
    <n v="41.2"/>
    <d v="2025-04-01T00:00:00"/>
    <n v="86"/>
    <n v="0.06"/>
    <n v="71.2"/>
    <n v="41.2"/>
    <n v="3"/>
    <n v="569.6"/>
    <x v="0"/>
    <s v="Low Risk"/>
    <s v="55+"/>
    <d v="1901-05-27T00:00:00"/>
    <x v="2"/>
    <x v="1"/>
    <s v="Low Value"/>
    <x v="0"/>
    <s v="Check Data"/>
  </r>
  <r>
    <s v="CUST_4291"/>
    <n v="72"/>
    <s v="Female"/>
    <x v="5"/>
    <n v="17.39"/>
    <n v="11"/>
    <n v="295"/>
    <n v="0"/>
    <s v="Home"/>
    <n v="99.4"/>
    <d v="2024-12-23T00:00:00"/>
    <n v="89"/>
    <n v="0.28999999999999998"/>
    <n v="17.39"/>
    <n v="99.4"/>
    <n v="2"/>
    <n v="191.29000000000002"/>
    <x v="0"/>
    <s v="Medium Risk"/>
    <s v="55+"/>
    <d v="1901-09-03T00:00:00"/>
    <x v="2"/>
    <x v="1"/>
    <s v="Low Value"/>
    <x v="0"/>
    <s v="Check Data"/>
  </r>
  <r>
    <s v="CUST_5033"/>
    <n v="21"/>
    <s v="Female"/>
    <x v="7"/>
    <n v="124.67"/>
    <n v="10"/>
    <n v="147"/>
    <n v="0"/>
    <s v="Electronics"/>
    <n v="30"/>
    <d v="2025-03-09T00:00:00"/>
    <n v="31"/>
    <n v="0.34"/>
    <n v="124.67"/>
    <n v="30"/>
    <n v="4"/>
    <n v="1246.7"/>
    <x v="0"/>
    <s v="Medium Risk"/>
    <s v="Under 25"/>
    <d v="1901-06-19T00:00:00"/>
    <x v="1"/>
    <x v="1"/>
    <s v="Low Value"/>
    <x v="0"/>
    <s v="Check Data"/>
  </r>
  <r>
    <s v="CUST_6105"/>
    <n v="32"/>
    <s v="Female"/>
    <x v="0"/>
    <n v="32.270000000000003"/>
    <n v="8"/>
    <n v="229"/>
    <n v="0"/>
    <s v="Electronics"/>
    <n v="47.1"/>
    <d v="2025-06-28T00:00:00"/>
    <n v="56"/>
    <n v="0.43"/>
    <n v="32.270000000000003"/>
    <n v="47.1"/>
    <n v="2"/>
    <n v="258.16000000000003"/>
    <x v="0"/>
    <s v="Medium Risk"/>
    <s v="25-34"/>
    <d v="1901-02-28T00:00:00"/>
    <x v="0"/>
    <x v="1"/>
    <s v="Low Value"/>
    <x v="0"/>
    <s v="Check Data"/>
  </r>
  <r>
    <s v="CUST_1703"/>
    <n v="41"/>
    <s v="Female"/>
    <x v="2"/>
    <n v="204.8"/>
    <n v="11"/>
    <n v="86"/>
    <n v="0"/>
    <s v="Home"/>
    <n v="34.1"/>
    <d v="2021-01-30T00:00:00"/>
    <n v="98"/>
    <n v="0.21"/>
    <n v="204.8"/>
    <n v="34.1"/>
    <n v="2"/>
    <n v="2252.8000000000002"/>
    <x v="1"/>
    <s v="Medium Risk"/>
    <s v="35-44"/>
    <d v="1905-07-27T00:00:00"/>
    <x v="2"/>
    <x v="1"/>
    <s v="High Value"/>
    <x v="1"/>
    <s v="Check Data"/>
  </r>
  <r>
    <s v="CUST_9133"/>
    <n v="42"/>
    <s v="Male"/>
    <x v="5"/>
    <n v="55.91"/>
    <n v="20"/>
    <n v="10"/>
    <n v="0"/>
    <s v="Fashion"/>
    <n v="58.6"/>
    <d v="2021-06-21T00:00:00"/>
    <n v="37"/>
    <n v="0.08"/>
    <n v="55.91"/>
    <n v="58.6"/>
    <n v="1"/>
    <n v="1118.1999999999998"/>
    <x v="2"/>
    <s v="Low Risk"/>
    <s v="35-44"/>
    <d v="1905-03-07T00:00:00"/>
    <x v="1"/>
    <x v="1"/>
    <s v="Low Value"/>
    <x v="0"/>
    <s v="Check Data"/>
  </r>
  <r>
    <s v="CUST_1574"/>
    <n v="18"/>
    <s v="Female"/>
    <x v="2"/>
    <n v="69.180000000000007"/>
    <n v="5"/>
    <n v="135"/>
    <n v="0"/>
    <s v="Home"/>
    <n v="26.6"/>
    <d v="2024-06-15T00:00:00"/>
    <n v="75"/>
    <n v="0.12"/>
    <n v="69.180000000000007"/>
    <n v="26.6"/>
    <n v="2"/>
    <n v="345.90000000000003"/>
    <x v="0"/>
    <s v="Low Risk"/>
    <s v="Under 25"/>
    <d v="1902-03-13T00:00:00"/>
    <x v="2"/>
    <x v="1"/>
    <s v="Low Value"/>
    <x v="0"/>
    <s v="Check Data"/>
  </r>
  <r>
    <s v="CUST_6704"/>
    <n v="24"/>
    <s v="Female"/>
    <x v="3"/>
    <n v="48.71"/>
    <n v="12"/>
    <n v="92"/>
    <n v="0"/>
    <s v="Electronics"/>
    <n v="91.3"/>
    <d v="2022-08-12T00:00:00"/>
    <n v="4"/>
    <n v="0.68"/>
    <n v="48.71"/>
    <n v="91.3"/>
    <n v="1"/>
    <n v="584.52"/>
    <x v="0"/>
    <s v="High Risk"/>
    <s v="Under 25"/>
    <d v="1904-01-15T00:00:00"/>
    <x v="1"/>
    <x v="1"/>
    <s v="Low Value"/>
    <x v="2"/>
    <s v="Check Data"/>
  </r>
  <r>
    <s v="CUST_8848"/>
    <n v="74"/>
    <s v="Male"/>
    <x v="3"/>
    <n v="45.46"/>
    <n v="11"/>
    <n v="291"/>
    <n v="0"/>
    <s v="Sports"/>
    <n v="61.7"/>
    <d v="2021-07-19T00:00:00"/>
    <n v="72"/>
    <n v="0.3"/>
    <n v="45.46"/>
    <n v="61.7"/>
    <n v="1"/>
    <n v="500.06"/>
    <x v="0"/>
    <s v="Medium Risk"/>
    <s v="55+"/>
    <d v="1905-02-07T00:00:00"/>
    <x v="2"/>
    <x v="1"/>
    <s v="Low Value"/>
    <x v="0"/>
    <s v="Check Data"/>
  </r>
  <r>
    <s v="CUST_6208"/>
    <n v="48"/>
    <s v="Male"/>
    <x v="0"/>
    <n v="108.38"/>
    <n v="7"/>
    <n v="152"/>
    <n v="0"/>
    <s v="Home"/>
    <n v="94.3"/>
    <d v="2020-09-22T00:00:00"/>
    <n v="44"/>
    <n v="0.22"/>
    <n v="108.38"/>
    <n v="94.3"/>
    <n v="2"/>
    <n v="758.66"/>
    <x v="0"/>
    <s v="Medium Risk"/>
    <s v="45-54"/>
    <d v="1905-12-04T00:00:00"/>
    <x v="0"/>
    <x v="1"/>
    <s v="Low Value"/>
    <x v="0"/>
    <s v="Check Data"/>
  </r>
  <r>
    <s v="CUST_7924"/>
    <n v="29"/>
    <s v="Female"/>
    <x v="1"/>
    <n v="152.66"/>
    <n v="11"/>
    <n v="353"/>
    <n v="0"/>
    <s v="Beauty"/>
    <n v="68.099999999999994"/>
    <d v="2021-09-04T00:00:00"/>
    <n v="99"/>
    <n v="0.33"/>
    <n v="152.66"/>
    <n v="68.099999999999994"/>
    <n v="2"/>
    <n v="1679.26"/>
    <x v="0"/>
    <s v="Medium Risk"/>
    <s v="25-34"/>
    <d v="1904-12-22T00:00:00"/>
    <x v="2"/>
    <x v="1"/>
    <s v="High Value"/>
    <x v="1"/>
    <s v="Check Data"/>
  </r>
  <r>
    <s v="CUST_4828"/>
    <n v="59"/>
    <s v="Male"/>
    <x v="2"/>
    <n v="176.36"/>
    <n v="9"/>
    <n v="95"/>
    <n v="0"/>
    <s v="Sports"/>
    <n v="18.600000000000001"/>
    <d v="2025-04-18T00:00:00"/>
    <n v="89"/>
    <n v="0.04"/>
    <n v="176.36"/>
    <n v="18.600000000000001"/>
    <n v="2"/>
    <n v="1587.2400000000002"/>
    <x v="0"/>
    <s v="Low Risk"/>
    <s v="55+"/>
    <d v="1901-05-10T00:00:00"/>
    <x v="2"/>
    <x v="1"/>
    <s v="High Value"/>
    <x v="1"/>
    <s v="Check Data"/>
  </r>
  <r>
    <s v="CUST_4230"/>
    <n v="22"/>
    <s v="Male"/>
    <x v="6"/>
    <m/>
    <n v="10"/>
    <n v="61"/>
    <n v="0"/>
    <s v="Beauty"/>
    <n v="1.5"/>
    <d v="2025-02-10T00:00:00"/>
    <n v="95"/>
    <n v="0.71"/>
    <n v="250"/>
    <n v="1.5"/>
    <n v="1"/>
    <n v="2500"/>
    <x v="1"/>
    <s v="High Risk"/>
    <s v="Under 25"/>
    <d v="1901-07-16T00:00:00"/>
    <x v="2"/>
    <x v="1"/>
    <s v="High Value"/>
    <x v="3"/>
    <s v="Check Data"/>
  </r>
  <r>
    <s v="CUST_1488"/>
    <n v="61"/>
    <s v="Male"/>
    <x v="0"/>
    <n v="194.48"/>
    <n v="12"/>
    <n v="360"/>
    <n v="0"/>
    <s v="Beauty"/>
    <n v="40.799999999999997"/>
    <d v="2020-12-16T00:00:00"/>
    <n v="49"/>
    <n v="0.4"/>
    <n v="194.48"/>
    <n v="40.799999999999997"/>
    <n v="1"/>
    <n v="2333.7599999999998"/>
    <x v="0"/>
    <s v="Medium Risk"/>
    <s v="55+"/>
    <d v="1905-09-10T00:00:00"/>
    <x v="0"/>
    <x v="1"/>
    <s v="High Value"/>
    <x v="1"/>
    <s v="Check Data"/>
  </r>
  <r>
    <s v="CUST_8114"/>
    <n v="67"/>
    <s v="Female"/>
    <x v="5"/>
    <n v="38.99"/>
    <n v="8"/>
    <n v="86"/>
    <n v="0"/>
    <s v="Home"/>
    <n v="99.4"/>
    <d v="2020-10-13T00:00:00"/>
    <n v="87"/>
    <n v="0.28000000000000003"/>
    <n v="38.99"/>
    <n v="99.4"/>
    <n v="2"/>
    <n v="311.92"/>
    <x v="1"/>
    <s v="Medium Risk"/>
    <s v="55+"/>
    <d v="1905-11-13T00:00:00"/>
    <x v="2"/>
    <x v="1"/>
    <s v="Low Value"/>
    <x v="0"/>
    <s v="Check Data"/>
  </r>
  <r>
    <s v="CUST_4173"/>
    <n v="59"/>
    <s v="Male"/>
    <x v="8"/>
    <n v="124.7"/>
    <n v="5"/>
    <n v="210"/>
    <n v="0"/>
    <s v="Beauty"/>
    <n v="87.7"/>
    <d v="2022-09-01T00:00:00"/>
    <n v="40"/>
    <n v="0.2"/>
    <n v="124.7"/>
    <n v="87.7"/>
    <n v="2"/>
    <n v="623.5"/>
    <x v="0"/>
    <s v="Medium Risk"/>
    <s v="55+"/>
    <d v="1903-12-26T00:00:00"/>
    <x v="0"/>
    <x v="1"/>
    <s v="Low Value"/>
    <x v="0"/>
    <s v="Check Data"/>
  </r>
  <r>
    <s v="CUST_2667"/>
    <n v="55"/>
    <s v="Female"/>
    <x v="6"/>
    <n v="85.43"/>
    <n v="9"/>
    <n v="82"/>
    <n v="0"/>
    <s v="Fashion"/>
    <n v="84.7"/>
    <d v="2022-12-23T00:00:00"/>
    <n v="68"/>
    <n v="0.42"/>
    <n v="85.43"/>
    <n v="84.7"/>
    <n v="1"/>
    <n v="768.87000000000012"/>
    <x v="1"/>
    <s v="Medium Risk"/>
    <s v="55+"/>
    <d v="1903-09-04T00:00:00"/>
    <x v="0"/>
    <x v="1"/>
    <s v="Low Value"/>
    <x v="0"/>
    <s v="Check Data"/>
  </r>
  <r>
    <s v="CUST_5114"/>
    <n v="77"/>
    <s v="Female"/>
    <x v="7"/>
    <n v="279.23"/>
    <n v="10"/>
    <n v="226"/>
    <n v="0"/>
    <s v="Home"/>
    <n v="56.9"/>
    <d v="2020-07-16T00:00:00"/>
    <n v="71"/>
    <n v="0.34"/>
    <n v="279.23"/>
    <n v="56.9"/>
    <n v="1"/>
    <n v="2792.3"/>
    <x v="0"/>
    <s v="Medium Risk"/>
    <s v="55+"/>
    <d v="1906-02-10T00:00:00"/>
    <x v="2"/>
    <x v="1"/>
    <s v="High Value"/>
    <x v="1"/>
    <s v="Check Data"/>
  </r>
  <r>
    <s v="CUST_4553"/>
    <n v="29"/>
    <s v="Male"/>
    <x v="3"/>
    <n v="157.03"/>
    <n v="13"/>
    <n v="11"/>
    <n v="0"/>
    <s v="Electronics"/>
    <n v="9.5"/>
    <d v="2023-08-01T00:00:00"/>
    <n v="10"/>
    <n v="0.38"/>
    <n v="157.03"/>
    <n v="9.5"/>
    <n v="2"/>
    <n v="2041.39"/>
    <x v="2"/>
    <s v="Medium Risk"/>
    <s v="25-34"/>
    <d v="1903-01-26T00:00:00"/>
    <x v="1"/>
    <x v="1"/>
    <s v="High Value"/>
    <x v="1"/>
    <s v="Check Data"/>
  </r>
  <r>
    <s v="CUST_8761"/>
    <n v="56"/>
    <s v="Female"/>
    <x v="5"/>
    <n v="93.54"/>
    <n v="11"/>
    <n v="358"/>
    <n v="0"/>
    <s v="Fashion"/>
    <n v="1.5"/>
    <d v="2023-11-21T00:00:00"/>
    <n v="70"/>
    <n v="0.32"/>
    <n v="93.54"/>
    <n v="1.5"/>
    <n v="1"/>
    <n v="1028.94"/>
    <x v="0"/>
    <s v="Medium Risk"/>
    <s v="55+"/>
    <d v="1902-10-06T00:00:00"/>
    <x v="2"/>
    <x v="1"/>
    <s v="Low Value"/>
    <x v="0"/>
    <s v="Check Data"/>
  </r>
  <r>
    <s v="CUST_2000"/>
    <n v="35"/>
    <s v="Other"/>
    <x v="0"/>
    <n v="39.979999999999997"/>
    <n v="14"/>
    <n v="152"/>
    <n v="0"/>
    <s v="Sports"/>
    <n v="83.9"/>
    <d v="2021-07-14T00:00:00"/>
    <n v="95"/>
    <n v="0.36"/>
    <n v="39.979999999999997"/>
    <n v="83.9"/>
    <n v="1"/>
    <n v="559.71999999999991"/>
    <x v="0"/>
    <s v="Medium Risk"/>
    <s v="35-44"/>
    <d v="1905-02-12T00:00:00"/>
    <x v="2"/>
    <x v="1"/>
    <s v="Low Value"/>
    <x v="0"/>
    <s v="Check Data"/>
  </r>
  <r>
    <s v="CUST_2388"/>
    <n v="19"/>
    <s v="Female"/>
    <x v="2"/>
    <n v="47.22"/>
    <n v="12"/>
    <n v="4"/>
    <n v="0"/>
    <s v="Home"/>
    <n v="17.7"/>
    <d v="2024-01-07T00:00:00"/>
    <n v="4"/>
    <n v="0.05"/>
    <n v="47.22"/>
    <n v="17.7"/>
    <n v="1"/>
    <n v="566.64"/>
    <x v="2"/>
    <s v="Low Risk"/>
    <s v="Under 25"/>
    <d v="1902-08-20T00:00:00"/>
    <x v="1"/>
    <x v="1"/>
    <s v="Low Value"/>
    <x v="0"/>
    <s v="Check Data"/>
  </r>
  <r>
    <s v="CUST_6450"/>
    <n v="27"/>
    <s v="Female"/>
    <x v="2"/>
    <n v="73.41"/>
    <n v="14"/>
    <n v="75"/>
    <n v="0"/>
    <s v="Electronics"/>
    <n v="7.7"/>
    <d v="2023-01-11T00:00:00"/>
    <n v="21"/>
    <n v="0.24"/>
    <n v="73.41"/>
    <n v="7.7"/>
    <n v="3"/>
    <n v="1027.74"/>
    <x v="1"/>
    <s v="Medium Risk"/>
    <s v="25-34"/>
    <d v="1903-08-16T00:00:00"/>
    <x v="1"/>
    <x v="1"/>
    <s v="Low Value"/>
    <x v="0"/>
    <s v="Check Data"/>
  </r>
  <r>
    <s v="CUST_4712"/>
    <n v="32"/>
    <s v="Male"/>
    <x v="4"/>
    <n v="101.23"/>
    <n v="12"/>
    <n v="3"/>
    <n v="0"/>
    <s v="Electronics"/>
    <n v="71"/>
    <d v="2020-12-07T00:00:00"/>
    <n v="42"/>
    <n v="0.41"/>
    <n v="101.23"/>
    <n v="71"/>
    <n v="1"/>
    <n v="1214.76"/>
    <x v="2"/>
    <s v="Medium Risk"/>
    <s v="25-34"/>
    <d v="1905-09-19T00:00:00"/>
    <x v="0"/>
    <x v="1"/>
    <s v="Low Value"/>
    <x v="0"/>
    <s v="Check Data"/>
  </r>
  <r>
    <s v="CUST_2367"/>
    <n v="47"/>
    <s v="Female"/>
    <x v="3"/>
    <n v="93.99"/>
    <n v="13"/>
    <n v="82"/>
    <n v="0"/>
    <s v="Home"/>
    <n v="0.1"/>
    <d v="2022-01-15T00:00:00"/>
    <n v="84"/>
    <n v="0.13"/>
    <n v="93.99"/>
    <n v="0.1"/>
    <n v="2"/>
    <n v="1221.8699999999999"/>
    <x v="1"/>
    <s v="Low Risk"/>
    <s v="45-54"/>
    <d v="1904-08-11T00:00:00"/>
    <x v="2"/>
    <x v="1"/>
    <s v="Low Value"/>
    <x v="0"/>
    <s v="Valid"/>
  </r>
  <r>
    <s v="CUST_9189"/>
    <n v="61"/>
    <s v="Male"/>
    <x v="6"/>
    <n v="41.59"/>
    <n v="11"/>
    <n v="361"/>
    <n v="0"/>
    <s v="Fashion"/>
    <n v="74.099999999999994"/>
    <d v="2022-02-15T00:00:00"/>
    <n v="81"/>
    <n v="0.43"/>
    <n v="41.59"/>
    <n v="74.099999999999994"/>
    <n v="1"/>
    <n v="457.49"/>
    <x v="0"/>
    <s v="Medium Risk"/>
    <s v="55+"/>
    <d v="1904-07-11T00:00:00"/>
    <x v="2"/>
    <x v="1"/>
    <s v="Low Value"/>
    <x v="0"/>
    <s v="Check Data"/>
  </r>
  <r>
    <s v="CUST_1454"/>
    <n v="75"/>
    <s v="Male"/>
    <x v="7"/>
    <n v="38.4"/>
    <n v="15"/>
    <n v="34"/>
    <n v="0"/>
    <s v="Electronics"/>
    <n v="19.2"/>
    <d v="2024-02-20T00:00:00"/>
    <n v="6"/>
    <n v="0.1"/>
    <n v="38.4"/>
    <n v="19.2"/>
    <n v="1"/>
    <n v="576"/>
    <x v="1"/>
    <s v="Low Risk"/>
    <s v="55+"/>
    <d v="1902-07-07T00:00:00"/>
    <x v="1"/>
    <x v="1"/>
    <s v="Low Value"/>
    <x v="0"/>
    <s v="Check Data"/>
  </r>
  <r>
    <s v="CUST_3772"/>
    <n v="34"/>
    <s v="Male"/>
    <x v="7"/>
    <n v="96.28"/>
    <n v="8"/>
    <n v="241"/>
    <n v="0"/>
    <s v="Home"/>
    <n v="32.1"/>
    <d v="2020-10-16T00:00:00"/>
    <n v="11"/>
    <n v="0.74"/>
    <n v="96.28"/>
    <n v="32.1"/>
    <n v="1"/>
    <n v="770.24"/>
    <x v="0"/>
    <s v="High Risk"/>
    <s v="25-34"/>
    <d v="1905-11-10T00:00:00"/>
    <x v="1"/>
    <x v="1"/>
    <s v="Low Value"/>
    <x v="2"/>
    <s v="Check Data"/>
  </r>
  <r>
    <s v="CUST_4726"/>
    <n v="21"/>
    <s v="Male"/>
    <x v="3"/>
    <n v="87.02"/>
    <n v="11"/>
    <n v="143"/>
    <n v="0"/>
    <s v="Home"/>
    <n v="17.2"/>
    <d v="2021-10-11T00:00:00"/>
    <n v="82"/>
    <n v="0.26"/>
    <n v="87.02"/>
    <n v="17.2"/>
    <n v="1"/>
    <n v="957.21999999999991"/>
    <x v="0"/>
    <s v="Medium Risk"/>
    <s v="Under 25"/>
    <d v="1904-11-15T00:00:00"/>
    <x v="2"/>
    <x v="1"/>
    <s v="Low Value"/>
    <x v="0"/>
    <s v="Check Data"/>
  </r>
  <r>
    <s v="CUST_8232"/>
    <n v="24"/>
    <s v="Female"/>
    <x v="4"/>
    <n v="125.46"/>
    <n v="10"/>
    <n v="79"/>
    <n v="0"/>
    <s v="Beauty"/>
    <n v="77.7"/>
    <d v="2024-03-23T00:00:00"/>
    <n v="73"/>
    <n v="0.64"/>
    <n v="125.46"/>
    <n v="77.7"/>
    <n v="1"/>
    <n v="1254.5999999999999"/>
    <x v="1"/>
    <s v="High Risk"/>
    <s v="Under 25"/>
    <d v="1902-06-05T00:00:00"/>
    <x v="2"/>
    <x v="1"/>
    <s v="Low Value"/>
    <x v="2"/>
    <s v="Check Data"/>
  </r>
  <r>
    <s v="CUST_5806"/>
    <n v="79"/>
    <s v="Male"/>
    <x v="4"/>
    <n v="62.79"/>
    <n v="8"/>
    <n v="74"/>
    <n v="0"/>
    <s v="Home"/>
    <m/>
    <d v="2022-04-06T00:00:00"/>
    <n v="12"/>
    <n v="0.32"/>
    <n v="62.79"/>
    <n v="250"/>
    <n v="2"/>
    <n v="502.32"/>
    <x v="1"/>
    <s v="Medium Risk"/>
    <s v="55+"/>
    <d v="1904-05-22T00:00:00"/>
    <x v="1"/>
    <x v="1"/>
    <s v="Low Value"/>
    <x v="0"/>
    <s v="Check Data"/>
  </r>
  <r>
    <s v="CUST_3190"/>
    <n v="58"/>
    <s v="Female"/>
    <x v="6"/>
    <n v="44.92"/>
    <n v="8"/>
    <n v="298"/>
    <n v="0"/>
    <s v="Electronics"/>
    <n v="16.600000000000001"/>
    <d v="2021-02-23T00:00:00"/>
    <n v="31"/>
    <n v="0.24"/>
    <n v="44.92"/>
    <n v="16.600000000000001"/>
    <n v="2"/>
    <n v="359.36"/>
    <x v="0"/>
    <s v="Medium Risk"/>
    <s v="55+"/>
    <d v="1905-07-03T00:00:00"/>
    <x v="1"/>
    <x v="1"/>
    <s v="Low Value"/>
    <x v="0"/>
    <s v="Check Data"/>
  </r>
  <r>
    <s v="CUST_3875"/>
    <n v="48"/>
    <s v="Female"/>
    <x v="4"/>
    <n v="72.23"/>
    <n v="10"/>
    <n v="283"/>
    <n v="0"/>
    <s v="Beauty"/>
    <n v="3.9"/>
    <d v="2020-09-07T00:00:00"/>
    <n v="31"/>
    <n v="0.44"/>
    <n v="72.23"/>
    <n v="3.9"/>
    <n v="2"/>
    <n v="722.30000000000007"/>
    <x v="0"/>
    <s v="Medium Risk"/>
    <s v="45-54"/>
    <d v="1905-12-19T00:00:00"/>
    <x v="1"/>
    <x v="1"/>
    <s v="Low Value"/>
    <x v="0"/>
    <s v="Check Data"/>
  </r>
  <r>
    <s v="CUST_6592"/>
    <n v="68"/>
    <s v="Female"/>
    <x v="0"/>
    <n v="80.569999999999993"/>
    <n v="9"/>
    <n v="214"/>
    <n v="0"/>
    <s v="Electronics"/>
    <n v="98.7"/>
    <d v="2023-06-11T00:00:00"/>
    <n v="43"/>
    <n v="0.28999999999999998"/>
    <n v="80.569999999999993"/>
    <n v="98.7"/>
    <n v="4"/>
    <n v="725.12999999999988"/>
    <x v="0"/>
    <s v="Medium Risk"/>
    <s v="55+"/>
    <d v="1903-03-18T00:00:00"/>
    <x v="0"/>
    <x v="1"/>
    <s v="Low Value"/>
    <x v="0"/>
    <s v="Check Data"/>
  </r>
  <r>
    <s v="CUST_2440"/>
    <n v="77"/>
    <s v="Male"/>
    <x v="4"/>
    <n v="11.48"/>
    <n v="9"/>
    <n v="245"/>
    <n v="0"/>
    <s v="Fashion"/>
    <n v="71.400000000000006"/>
    <d v="2021-02-22T00:00:00"/>
    <n v="58"/>
    <n v="0.15"/>
    <n v="11.48"/>
    <n v="71.400000000000006"/>
    <n v="1"/>
    <n v="103.32000000000001"/>
    <x v="0"/>
    <s v="Low Risk"/>
    <s v="55+"/>
    <d v="1905-07-04T00:00:00"/>
    <x v="0"/>
    <x v="1"/>
    <s v="Low Value"/>
    <x v="0"/>
    <s v="Check Data"/>
  </r>
  <r>
    <s v="CUST_9927"/>
    <n v="76"/>
    <s v="Female"/>
    <x v="2"/>
    <n v="120.79"/>
    <n v="7"/>
    <n v="237"/>
    <n v="0"/>
    <s v="Fashion"/>
    <n v="68"/>
    <d v="2024-08-29T00:00:00"/>
    <n v="50"/>
    <n v="0.27"/>
    <n v="120.79"/>
    <n v="68"/>
    <n v="1"/>
    <n v="845.53000000000009"/>
    <x v="0"/>
    <s v="Medium Risk"/>
    <s v="55+"/>
    <d v="1901-12-28T00:00:00"/>
    <x v="0"/>
    <x v="1"/>
    <s v="Low Value"/>
    <x v="0"/>
    <s v="Check Data"/>
  </r>
  <r>
    <s v="CUST_7059"/>
    <n v="72"/>
    <s v="Male"/>
    <x v="9"/>
    <n v="32"/>
    <n v="10"/>
    <n v="336"/>
    <n v="0"/>
    <s v="Electronics"/>
    <n v="50.3"/>
    <d v="2023-01-26T00:00:00"/>
    <n v="98"/>
    <n v="0.15"/>
    <n v="32"/>
    <n v="50.3"/>
    <n v="3"/>
    <n v="320"/>
    <x v="0"/>
    <s v="Low Risk"/>
    <s v="55+"/>
    <d v="1903-08-01T00:00:00"/>
    <x v="2"/>
    <x v="1"/>
    <s v="Low Value"/>
    <x v="0"/>
    <s v="Check Data"/>
  </r>
  <r>
    <s v="CUST_8010"/>
    <n v="56"/>
    <s v="Male"/>
    <x v="1"/>
    <n v="238.9"/>
    <n v="11"/>
    <n v="18"/>
    <n v="0"/>
    <s v="Sports"/>
    <n v="43.5"/>
    <d v="2022-07-03T00:00:00"/>
    <n v="80"/>
    <n v="0.14000000000000001"/>
    <n v="238.9"/>
    <n v="43.5"/>
    <n v="1"/>
    <n v="2627.9"/>
    <x v="2"/>
    <s v="Low Risk"/>
    <s v="55+"/>
    <d v="1904-02-24T00:00:00"/>
    <x v="2"/>
    <x v="1"/>
    <s v="High Value"/>
    <x v="1"/>
    <s v="Check Data"/>
  </r>
  <r>
    <s v="CUST_8117"/>
    <n v="72"/>
    <s v="Other"/>
    <x v="2"/>
    <n v="244.94"/>
    <n v="11"/>
    <n v="73"/>
    <n v="0"/>
    <s v="Sports"/>
    <n v="79.599999999999994"/>
    <d v="2021-04-13T00:00:00"/>
    <n v="41"/>
    <n v="0.41"/>
    <n v="244.94"/>
    <n v="79.599999999999994"/>
    <n v="3"/>
    <n v="2694.34"/>
    <x v="1"/>
    <s v="Medium Risk"/>
    <s v="55+"/>
    <d v="1905-05-15T00:00:00"/>
    <x v="0"/>
    <x v="1"/>
    <s v="High Value"/>
    <x v="1"/>
    <s v="Check Data"/>
  </r>
  <r>
    <s v="CUST_3989"/>
    <n v="51"/>
    <s v="Male"/>
    <x v="2"/>
    <n v="25.37"/>
    <n v="7"/>
    <n v="54"/>
    <n v="0"/>
    <s v="Sports"/>
    <m/>
    <d v="2023-07-11T00:00:00"/>
    <n v="76"/>
    <n v="0.7"/>
    <n v="25.37"/>
    <n v="250"/>
    <n v="1"/>
    <n v="177.59"/>
    <x v="1"/>
    <s v="High Risk"/>
    <s v="45-54"/>
    <d v="1903-02-16T00:00:00"/>
    <x v="2"/>
    <x v="1"/>
    <s v="Low Value"/>
    <x v="2"/>
    <s v="Check Data"/>
  </r>
  <r>
    <s v="CUST_7228"/>
    <n v="23"/>
    <s v="Male"/>
    <x v="8"/>
    <n v="72.27"/>
    <n v="7"/>
    <n v="82"/>
    <n v="0"/>
    <s v="Electronics"/>
    <n v="6.1"/>
    <d v="2024-07-06T00:00:00"/>
    <n v="77"/>
    <n v="0.14000000000000001"/>
    <n v="72.27"/>
    <n v="6.1"/>
    <n v="1"/>
    <n v="505.89"/>
    <x v="1"/>
    <s v="Low Risk"/>
    <s v="Under 25"/>
    <d v="1902-02-20T00:00:00"/>
    <x v="2"/>
    <x v="1"/>
    <s v="Low Value"/>
    <x v="0"/>
    <s v="Check Data"/>
  </r>
  <r>
    <s v="CUST_7471"/>
    <n v="67"/>
    <s v="Female"/>
    <x v="8"/>
    <n v="60.01"/>
    <n v="5"/>
    <n v="163"/>
    <n v="0"/>
    <s v="Home"/>
    <n v="85.9"/>
    <d v="2022-06-16T00:00:00"/>
    <n v="36"/>
    <n v="0.61"/>
    <n v="60.01"/>
    <n v="85.9"/>
    <n v="1"/>
    <n v="300.05"/>
    <x v="0"/>
    <s v="High Risk"/>
    <s v="55+"/>
    <d v="1904-03-12T00:00:00"/>
    <x v="1"/>
    <x v="1"/>
    <s v="Low Value"/>
    <x v="2"/>
    <s v="Check Data"/>
  </r>
  <r>
    <s v="CUST_3863"/>
    <n v="55"/>
    <s v="Male"/>
    <x v="3"/>
    <n v="57.09"/>
    <n v="9"/>
    <n v="317"/>
    <n v="0"/>
    <s v="Beauty"/>
    <n v="76.2"/>
    <d v="2022-11-15T00:00:00"/>
    <n v="77"/>
    <n v="0.38"/>
    <n v="57.09"/>
    <n v="76.2"/>
    <n v="2"/>
    <n v="513.81000000000006"/>
    <x v="0"/>
    <s v="Medium Risk"/>
    <s v="55+"/>
    <d v="1903-10-12T00:00:00"/>
    <x v="2"/>
    <x v="1"/>
    <s v="Low Value"/>
    <x v="0"/>
    <s v="Check Data"/>
  </r>
  <r>
    <s v="CUST_2177"/>
    <n v="62"/>
    <s v="Female"/>
    <x v="8"/>
    <n v="115.19"/>
    <n v="9"/>
    <n v="362"/>
    <n v="0"/>
    <s v="Home"/>
    <n v="48.6"/>
    <d v="2021-12-04T00:00:00"/>
    <n v="44"/>
    <n v="0.23"/>
    <n v="115.19"/>
    <n v="48.6"/>
    <n v="1"/>
    <n v="1036.71"/>
    <x v="0"/>
    <s v="Medium Risk"/>
    <s v="55+"/>
    <d v="1904-09-22T00:00:00"/>
    <x v="0"/>
    <x v="1"/>
    <s v="Low Value"/>
    <x v="0"/>
    <s v="Check Data"/>
  </r>
  <r>
    <s v="CUST_5760"/>
    <n v="75"/>
    <s v="Male"/>
    <x v="3"/>
    <n v="40.299999999999997"/>
    <n v="11"/>
    <n v="166"/>
    <n v="0"/>
    <s v="Electronics"/>
    <m/>
    <d v="2025-04-19T00:00:00"/>
    <n v="66"/>
    <n v="0.35"/>
    <n v="40.299999999999997"/>
    <n v="250"/>
    <n v="1"/>
    <n v="443.29999999999995"/>
    <x v="0"/>
    <s v="Medium Risk"/>
    <s v="55+"/>
    <d v="1901-05-09T00:00:00"/>
    <x v="0"/>
    <x v="1"/>
    <s v="Low Value"/>
    <x v="0"/>
    <s v="Check Data"/>
  </r>
  <r>
    <s v="CUST_1011"/>
    <n v="68"/>
    <s v="Male"/>
    <x v="2"/>
    <n v="58.97"/>
    <n v="8"/>
    <n v="115"/>
    <n v="0"/>
    <s v="Home"/>
    <n v="83.5"/>
    <d v="2022-05-16T00:00:00"/>
    <n v="15"/>
    <n v="0.15"/>
    <n v="58.97"/>
    <n v="83.5"/>
    <n v="2"/>
    <n v="471.76"/>
    <x v="0"/>
    <s v="Low Risk"/>
    <s v="55+"/>
    <d v="1904-04-12T00:00:00"/>
    <x v="1"/>
    <x v="1"/>
    <s v="Low Value"/>
    <x v="0"/>
    <s v="Check Data"/>
  </r>
  <r>
    <s v="CUST_6252"/>
    <n v="79"/>
    <s v="Male"/>
    <x v="1"/>
    <n v="42.42"/>
    <n v="9"/>
    <n v="296"/>
    <n v="0"/>
    <s v="Fashion"/>
    <n v="79.400000000000006"/>
    <d v="2024-07-05T00:00:00"/>
    <n v="77"/>
    <n v="0.31"/>
    <n v="42.42"/>
    <n v="79.400000000000006"/>
    <n v="1"/>
    <n v="381.78000000000003"/>
    <x v="0"/>
    <s v="Medium Risk"/>
    <s v="55+"/>
    <d v="1902-02-21T00:00:00"/>
    <x v="2"/>
    <x v="1"/>
    <s v="Low Value"/>
    <x v="0"/>
    <s v="Check Data"/>
  </r>
  <r>
    <s v="CUST_5399"/>
    <n v="51"/>
    <s v="Male"/>
    <x v="6"/>
    <n v="151.72"/>
    <n v="14"/>
    <n v="187"/>
    <n v="0"/>
    <s v="Beauty"/>
    <n v="13.9"/>
    <d v="2022-05-24T00:00:00"/>
    <n v="34"/>
    <n v="0.34"/>
    <n v="151.72"/>
    <n v="13.9"/>
    <n v="2"/>
    <n v="2124.08"/>
    <x v="0"/>
    <s v="Medium Risk"/>
    <s v="45-54"/>
    <d v="1904-04-04T00:00:00"/>
    <x v="1"/>
    <x v="1"/>
    <s v="High Value"/>
    <x v="1"/>
    <s v="Check Data"/>
  </r>
  <r>
    <s v="CUST_9234"/>
    <n v="61"/>
    <s v="Male"/>
    <x v="6"/>
    <n v="269.45999999999998"/>
    <n v="9"/>
    <n v="254"/>
    <n v="0"/>
    <s v="Electronics"/>
    <n v="54.9"/>
    <d v="2020-09-13T00:00:00"/>
    <n v="90"/>
    <n v="0.11"/>
    <n v="269.45999999999998"/>
    <n v="54.9"/>
    <n v="2"/>
    <n v="2425.14"/>
    <x v="0"/>
    <s v="Low Risk"/>
    <s v="55+"/>
    <d v="1905-12-13T00:00:00"/>
    <x v="2"/>
    <x v="1"/>
    <s v="High Value"/>
    <x v="1"/>
    <s v="Check Data"/>
  </r>
  <r>
    <s v="CUST_6445"/>
    <n v="32"/>
    <s v="Female"/>
    <x v="9"/>
    <n v="63.86"/>
    <n v="10"/>
    <n v="341"/>
    <n v="0"/>
    <s v="Beauty"/>
    <n v="96.9"/>
    <d v="2025-01-27T00:00:00"/>
    <n v="70"/>
    <n v="0.25"/>
    <n v="63.86"/>
    <n v="96.9"/>
    <n v="3"/>
    <n v="638.6"/>
    <x v="0"/>
    <s v="Medium Risk"/>
    <s v="25-34"/>
    <d v="1901-07-30T00:00:00"/>
    <x v="2"/>
    <x v="1"/>
    <s v="Low Value"/>
    <x v="0"/>
    <s v="Check Data"/>
  </r>
  <r>
    <s v="CUST_7570"/>
    <n v="31"/>
    <s v="Female"/>
    <x v="5"/>
    <n v="123.13"/>
    <n v="5"/>
    <n v="321"/>
    <n v="0"/>
    <s v="Sports"/>
    <n v="73.5"/>
    <d v="2025-04-25T00:00:00"/>
    <n v="85"/>
    <n v="0.04"/>
    <n v="123.13"/>
    <n v="73.5"/>
    <n v="2"/>
    <n v="615.65"/>
    <x v="0"/>
    <s v="Low Risk"/>
    <s v="25-34"/>
    <d v="1901-05-03T00:00:00"/>
    <x v="2"/>
    <x v="1"/>
    <s v="Low Value"/>
    <x v="0"/>
    <s v="Check Data"/>
  </r>
  <r>
    <s v="CUST_9212"/>
    <n v="23"/>
    <s v="Other"/>
    <x v="6"/>
    <n v="208.57"/>
    <n v="7"/>
    <n v="352"/>
    <n v="0"/>
    <s v="Sports"/>
    <n v="97.3"/>
    <d v="2022-12-09T00:00:00"/>
    <n v="44"/>
    <n v="0.22"/>
    <n v="208.57"/>
    <n v="97.3"/>
    <n v="1"/>
    <n v="1459.99"/>
    <x v="0"/>
    <s v="Medium Risk"/>
    <s v="Under 25"/>
    <d v="1903-09-18T00:00:00"/>
    <x v="0"/>
    <x v="1"/>
    <s v="Low Value"/>
    <x v="0"/>
    <s v="Check Data"/>
  </r>
  <r>
    <s v="CUST_1406"/>
    <n v="67"/>
    <s v="Male"/>
    <x v="5"/>
    <n v="64.12"/>
    <n v="13"/>
    <n v="18"/>
    <n v="0"/>
    <s v="Fashion"/>
    <n v="77.599999999999994"/>
    <d v="2021-05-17T00:00:00"/>
    <n v="33"/>
    <n v="0.3"/>
    <n v="64.12"/>
    <n v="77.599999999999994"/>
    <n v="3"/>
    <n v="833.56000000000006"/>
    <x v="2"/>
    <s v="Medium Risk"/>
    <s v="55+"/>
    <d v="1905-04-11T00:00:00"/>
    <x v="1"/>
    <x v="1"/>
    <s v="Low Value"/>
    <x v="0"/>
    <s v="Check Data"/>
  </r>
  <r>
    <s v="CUST_5431"/>
    <n v="54"/>
    <s v="Female"/>
    <x v="4"/>
    <n v="109.57"/>
    <n v="10"/>
    <n v="310"/>
    <n v="0"/>
    <s v="Electronics"/>
    <n v="52.5"/>
    <d v="2022-09-16T00:00:00"/>
    <n v="79"/>
    <n v="0.01"/>
    <n v="109.57"/>
    <n v="52.5"/>
    <n v="2"/>
    <n v="1095.6999999999998"/>
    <x v="0"/>
    <s v="Low Risk"/>
    <s v="45-54"/>
    <d v="1903-12-11T00:00:00"/>
    <x v="2"/>
    <x v="1"/>
    <s v="Low Value"/>
    <x v="0"/>
    <s v="Check Data"/>
  </r>
  <r>
    <s v="CUST_6243"/>
    <n v="67"/>
    <s v="Female"/>
    <x v="7"/>
    <n v="96.68"/>
    <n v="8"/>
    <n v="301"/>
    <n v="0"/>
    <s v="Sports"/>
    <n v="60.5"/>
    <d v="2025-05-05T00:00:00"/>
    <n v="99"/>
    <n v="0.18"/>
    <n v="96.68"/>
    <n v="60.5"/>
    <n v="2"/>
    <n v="773.44"/>
    <x v="0"/>
    <s v="Low Risk"/>
    <s v="55+"/>
    <d v="1901-04-23T00:00:00"/>
    <x v="2"/>
    <x v="1"/>
    <s v="Low Value"/>
    <x v="0"/>
    <s v="Check Data"/>
  </r>
  <r>
    <s v="CUST_7542"/>
    <n v="49"/>
    <s v="Other"/>
    <x v="2"/>
    <n v="126.78"/>
    <n v="15"/>
    <n v="3"/>
    <n v="0"/>
    <s v="Beauty"/>
    <n v="70.900000000000006"/>
    <d v="2023-06-29T00:00:00"/>
    <n v="92"/>
    <n v="0.15"/>
    <n v="126.78"/>
    <n v="70.900000000000006"/>
    <n v="1"/>
    <n v="1901.7"/>
    <x v="2"/>
    <s v="Low Risk"/>
    <s v="45-54"/>
    <d v="1903-02-28T00:00:00"/>
    <x v="2"/>
    <x v="1"/>
    <s v="High Value"/>
    <x v="1"/>
    <s v="Check Data"/>
  </r>
  <r>
    <s v="CUST_7936"/>
    <n v="20"/>
    <s v="Male"/>
    <x v="1"/>
    <m/>
    <n v="10"/>
    <n v="189"/>
    <n v="0"/>
    <s v="Beauty"/>
    <n v="72.900000000000006"/>
    <d v="2020-12-06T00:00:00"/>
    <n v="6"/>
    <n v="0.14000000000000001"/>
    <n v="250"/>
    <n v="72.900000000000006"/>
    <n v="1"/>
    <n v="2500"/>
    <x v="0"/>
    <s v="Low Risk"/>
    <s v="Under 25"/>
    <d v="1905-09-20T00:00:00"/>
    <x v="1"/>
    <x v="1"/>
    <s v="High Value"/>
    <x v="1"/>
    <s v="Check Data"/>
  </r>
  <r>
    <s v="CUST_9906"/>
    <n v="20"/>
    <s v="Female"/>
    <x v="3"/>
    <n v="144.18"/>
    <n v="12"/>
    <n v="280"/>
    <n v="0"/>
    <s v="Fashion"/>
    <n v="74.8"/>
    <d v="2021-03-18T00:00:00"/>
    <n v="40"/>
    <n v="0.51"/>
    <n v="144.18"/>
    <n v="74.8"/>
    <n v="2"/>
    <n v="1730.16"/>
    <x v="0"/>
    <s v="High Risk"/>
    <s v="Under 25"/>
    <d v="1905-06-10T00:00:00"/>
    <x v="0"/>
    <x v="1"/>
    <s v="High Value"/>
    <x v="3"/>
    <s v="Check Data"/>
  </r>
  <r>
    <s v="CUST_5146"/>
    <n v="39"/>
    <s v="Female"/>
    <x v="5"/>
    <n v="38.93"/>
    <n v="6"/>
    <n v="62"/>
    <n v="0"/>
    <s v="Sports"/>
    <m/>
    <d v="2022-09-18T00:00:00"/>
    <n v="6"/>
    <n v="0.19"/>
    <n v="38.93"/>
    <n v="250"/>
    <n v="3"/>
    <n v="233.57999999999998"/>
    <x v="1"/>
    <s v="Low Risk"/>
    <s v="35-44"/>
    <d v="1903-12-09T00:00:00"/>
    <x v="1"/>
    <x v="1"/>
    <s v="Low Value"/>
    <x v="0"/>
    <s v="Check Data"/>
  </r>
  <r>
    <s v="CUST_1140"/>
    <n v="39"/>
    <s v="Male"/>
    <x v="9"/>
    <n v="119"/>
    <n v="11"/>
    <n v="268"/>
    <n v="0"/>
    <s v="Home"/>
    <n v="30.9"/>
    <d v="2022-10-06T00:00:00"/>
    <n v="75"/>
    <n v="0.25"/>
    <n v="119"/>
    <n v="30.9"/>
    <n v="2"/>
    <n v="1309"/>
    <x v="0"/>
    <s v="Medium Risk"/>
    <s v="35-44"/>
    <d v="1903-11-21T00:00:00"/>
    <x v="2"/>
    <x v="1"/>
    <s v="Low Value"/>
    <x v="0"/>
    <s v="Check Data"/>
  </r>
  <r>
    <s v="CUST_5882"/>
    <n v="27"/>
    <s v="Female"/>
    <x v="6"/>
    <n v="55.24"/>
    <n v="14"/>
    <n v="253"/>
    <n v="0"/>
    <s v="Sports"/>
    <n v="82.9"/>
    <d v="2021-06-18T00:00:00"/>
    <n v="14"/>
    <n v="0.14000000000000001"/>
    <n v="55.24"/>
    <n v="82.9"/>
    <n v="1"/>
    <n v="773.36"/>
    <x v="0"/>
    <s v="Low Risk"/>
    <s v="25-34"/>
    <d v="1905-03-10T00:00:00"/>
    <x v="1"/>
    <x v="1"/>
    <s v="Low Value"/>
    <x v="0"/>
    <s v="Check Data"/>
  </r>
  <r>
    <s v="CUST_7012"/>
    <n v="68"/>
    <s v="Male"/>
    <x v="0"/>
    <n v="66.13"/>
    <n v="12"/>
    <n v="114"/>
    <n v="1"/>
    <s v="Fashion"/>
    <n v="57"/>
    <d v="2023-02-27T00:00:00"/>
    <n v="85"/>
    <n v="0.45"/>
    <n v="66.13"/>
    <n v="57"/>
    <n v="1"/>
    <n v="793.56"/>
    <x v="0"/>
    <s v="Medium Risk"/>
    <s v="55+"/>
    <d v="1903-06-30T00:00:00"/>
    <x v="2"/>
    <x v="0"/>
    <s v="Low Value"/>
    <x v="0"/>
    <s v="Check Data"/>
  </r>
  <r>
    <s v="CUST_1963"/>
    <n v="20"/>
    <s v="Female"/>
    <x v="6"/>
    <n v="177.36"/>
    <n v="9"/>
    <n v="341"/>
    <n v="0"/>
    <s v="Sports"/>
    <n v="88.5"/>
    <d v="2022-01-15T00:00:00"/>
    <n v="84"/>
    <n v="0.24"/>
    <n v="177.36"/>
    <n v="88.5"/>
    <n v="2"/>
    <n v="1596.2400000000002"/>
    <x v="0"/>
    <s v="Medium Risk"/>
    <s v="Under 25"/>
    <d v="1904-08-11T00:00:00"/>
    <x v="2"/>
    <x v="1"/>
    <s v="High Value"/>
    <x v="1"/>
    <s v="Check Data"/>
  </r>
  <r>
    <s v="CUST_8151"/>
    <n v="78"/>
    <s v="Other"/>
    <x v="8"/>
    <n v="51.5"/>
    <n v="8"/>
    <n v="259"/>
    <n v="0"/>
    <s v="Electronics"/>
    <n v="63.1"/>
    <d v="2021-09-13T00:00:00"/>
    <n v="5"/>
    <n v="0.23"/>
    <n v="51.5"/>
    <n v="63.1"/>
    <n v="2"/>
    <n v="412"/>
    <x v="0"/>
    <s v="Medium Risk"/>
    <s v="55+"/>
    <d v="1904-12-13T00:00:00"/>
    <x v="1"/>
    <x v="1"/>
    <s v="Low Value"/>
    <x v="0"/>
    <s v="Check Data"/>
  </r>
  <r>
    <s v="CUST_9564"/>
    <n v="29"/>
    <s v="Female"/>
    <x v="2"/>
    <n v="86.9"/>
    <n v="6"/>
    <n v="1"/>
    <n v="0"/>
    <s v="Fashion"/>
    <n v="93.5"/>
    <d v="2022-09-24T00:00:00"/>
    <n v="45"/>
    <n v="0.38"/>
    <n v="86.9"/>
    <n v="93.5"/>
    <n v="1"/>
    <n v="521.40000000000009"/>
    <x v="2"/>
    <s v="Medium Risk"/>
    <s v="25-34"/>
    <d v="1903-12-03T00:00:00"/>
    <x v="0"/>
    <x v="1"/>
    <s v="Low Value"/>
    <x v="0"/>
    <s v="Check Data"/>
  </r>
  <r>
    <s v="CUST_4610"/>
    <n v="46"/>
    <s v="Male"/>
    <x v="8"/>
    <n v="139.13999999999999"/>
    <n v="15"/>
    <n v="66"/>
    <n v="0"/>
    <s v="Home"/>
    <n v="42.4"/>
    <d v="2021-09-27T00:00:00"/>
    <n v="59"/>
    <n v="7.0000000000000007E-2"/>
    <n v="139.13999999999999"/>
    <n v="42.4"/>
    <n v="3"/>
    <n v="2087.1"/>
    <x v="1"/>
    <s v="Low Risk"/>
    <s v="45-54"/>
    <d v="1904-11-29T00:00:00"/>
    <x v="0"/>
    <x v="1"/>
    <s v="High Value"/>
    <x v="1"/>
    <s v="Check Data"/>
  </r>
  <r>
    <s v="CUST_7894"/>
    <n v="65"/>
    <s v="Male"/>
    <x v="6"/>
    <n v="63.8"/>
    <n v="9"/>
    <n v="285"/>
    <n v="1"/>
    <s v="Beauty"/>
    <m/>
    <d v="2020-11-09T00:00:00"/>
    <n v="73"/>
    <n v="0.76"/>
    <n v="63.8"/>
    <n v="250"/>
    <n v="1"/>
    <n v="574.19999999999993"/>
    <x v="0"/>
    <s v="High Risk"/>
    <s v="55+"/>
    <d v="1905-10-17T00:00:00"/>
    <x v="2"/>
    <x v="0"/>
    <s v="Low Value"/>
    <x v="2"/>
    <s v="Check Data"/>
  </r>
  <r>
    <s v="CUST_8311"/>
    <n v="34"/>
    <s v="Other"/>
    <x v="0"/>
    <n v="131.94"/>
    <n v="8"/>
    <n v="131"/>
    <n v="0"/>
    <s v="Sports"/>
    <n v="64.5"/>
    <d v="2024-03-11T00:00:00"/>
    <n v="94"/>
    <n v="0.27"/>
    <n v="131.94"/>
    <n v="64.5"/>
    <n v="2"/>
    <n v="1055.52"/>
    <x v="0"/>
    <s v="Medium Risk"/>
    <s v="25-34"/>
    <d v="1902-06-17T00:00:00"/>
    <x v="2"/>
    <x v="1"/>
    <s v="Low Value"/>
    <x v="0"/>
    <s v="Check Data"/>
  </r>
  <r>
    <s v="CUST_1105"/>
    <n v="24"/>
    <s v="Female"/>
    <x v="8"/>
    <n v="94.65"/>
    <n v="7"/>
    <n v="47"/>
    <n v="0"/>
    <s v="Beauty"/>
    <n v="77.5"/>
    <d v="2022-11-05T00:00:00"/>
    <n v="43"/>
    <n v="0.46"/>
    <n v="94.65"/>
    <n v="77.5"/>
    <n v="2"/>
    <n v="662.55000000000007"/>
    <x v="1"/>
    <s v="Medium Risk"/>
    <s v="Under 25"/>
    <d v="1903-10-22T00:00:00"/>
    <x v="0"/>
    <x v="1"/>
    <s v="Low Value"/>
    <x v="0"/>
    <s v="Check Data"/>
  </r>
  <r>
    <s v="CUST_6539"/>
    <n v="30"/>
    <s v="Male"/>
    <x v="1"/>
    <n v="122.8"/>
    <n v="12"/>
    <n v="42"/>
    <n v="0"/>
    <s v="Fashion"/>
    <n v="69.099999999999994"/>
    <d v="2025-03-15T00:00:00"/>
    <n v="53"/>
    <n v="0.28999999999999998"/>
    <n v="122.8"/>
    <n v="69.099999999999994"/>
    <n v="2"/>
    <n v="1473.6"/>
    <x v="1"/>
    <s v="Medium Risk"/>
    <s v="25-34"/>
    <d v="1901-06-13T00:00:00"/>
    <x v="0"/>
    <x v="1"/>
    <s v="Low Value"/>
    <x v="0"/>
    <s v="Check Data"/>
  </r>
  <r>
    <s v="CUST_7787"/>
    <n v="73"/>
    <s v="Female"/>
    <x v="8"/>
    <n v="146.11000000000001"/>
    <n v="9"/>
    <n v="92"/>
    <n v="0"/>
    <s v="Beauty"/>
    <n v="72.5"/>
    <d v="2024-09-09T00:00:00"/>
    <n v="27"/>
    <n v="0.39"/>
    <n v="146.11000000000001"/>
    <n v="72.5"/>
    <n v="1"/>
    <n v="1314.9900000000002"/>
    <x v="0"/>
    <s v="Medium Risk"/>
    <s v="55+"/>
    <d v="1901-12-17T00:00:00"/>
    <x v="1"/>
    <x v="1"/>
    <s v="Low Value"/>
    <x v="0"/>
    <s v="Check Data"/>
  </r>
  <r>
    <s v="CUST_3137"/>
    <n v="19"/>
    <s v="Female"/>
    <x v="0"/>
    <n v="129.84"/>
    <n v="10"/>
    <n v="140"/>
    <n v="0"/>
    <s v="Electronics"/>
    <n v="2.9"/>
    <d v="2022-02-14T00:00:00"/>
    <n v="69"/>
    <n v="0.1"/>
    <n v="129.84"/>
    <n v="2.9"/>
    <n v="1"/>
    <n v="1298.4000000000001"/>
    <x v="0"/>
    <s v="Low Risk"/>
    <s v="Under 25"/>
    <d v="1904-07-12T00:00:00"/>
    <x v="0"/>
    <x v="1"/>
    <s v="Low Value"/>
    <x v="0"/>
    <s v="Check Data"/>
  </r>
  <r>
    <s v="CUST_5445"/>
    <n v="21"/>
    <s v="Male"/>
    <x v="8"/>
    <n v="239.44"/>
    <n v="10"/>
    <n v="46"/>
    <n v="0"/>
    <s v="Fashion"/>
    <n v="96.5"/>
    <d v="2022-11-24T00:00:00"/>
    <n v="69"/>
    <n v="0.45"/>
    <n v="239.44"/>
    <n v="96.5"/>
    <n v="1"/>
    <n v="2394.4"/>
    <x v="1"/>
    <s v="Medium Risk"/>
    <s v="Under 25"/>
    <d v="1903-10-03T00:00:00"/>
    <x v="0"/>
    <x v="1"/>
    <s v="High Value"/>
    <x v="1"/>
    <s v="Check Data"/>
  </r>
  <r>
    <s v="CUST_4530"/>
    <n v="27"/>
    <s v="Male"/>
    <x v="5"/>
    <n v="99.02"/>
    <n v="8"/>
    <n v="230"/>
    <n v="0"/>
    <s v="Fashion"/>
    <n v="26.4"/>
    <d v="2024-04-07T00:00:00"/>
    <n v="48"/>
    <n v="0.17"/>
    <n v="99.02"/>
    <n v="26.4"/>
    <n v="2"/>
    <n v="792.16"/>
    <x v="0"/>
    <s v="Low Risk"/>
    <s v="25-34"/>
    <d v="1902-05-21T00:00:00"/>
    <x v="0"/>
    <x v="1"/>
    <s v="Low Value"/>
    <x v="0"/>
    <s v="Check Data"/>
  </r>
  <r>
    <s v="CUST_2286"/>
    <n v="56"/>
    <s v="Male"/>
    <x v="4"/>
    <n v="52.4"/>
    <n v="12"/>
    <n v="223"/>
    <n v="0"/>
    <s v="Sports"/>
    <n v="41.4"/>
    <d v="2022-11-23T00:00:00"/>
    <n v="79"/>
    <n v="0.23"/>
    <n v="52.4"/>
    <n v="41.4"/>
    <n v="1"/>
    <n v="628.79999999999995"/>
    <x v="0"/>
    <s v="Medium Risk"/>
    <s v="55+"/>
    <d v="1903-10-04T00:00:00"/>
    <x v="2"/>
    <x v="1"/>
    <s v="Low Value"/>
    <x v="0"/>
    <s v="Check Data"/>
  </r>
  <r>
    <s v="CUST_8052"/>
    <n v="41"/>
    <s v="Female"/>
    <x v="3"/>
    <n v="150.4"/>
    <n v="8"/>
    <n v="283"/>
    <n v="0"/>
    <s v="Fashion"/>
    <n v="41.8"/>
    <d v="2020-07-19T00:00:00"/>
    <n v="73"/>
    <n v="0.16"/>
    <n v="150.4"/>
    <n v="41.8"/>
    <n v="1"/>
    <n v="1203.2"/>
    <x v="0"/>
    <s v="Low Risk"/>
    <s v="35-44"/>
    <d v="1906-02-07T00:00:00"/>
    <x v="2"/>
    <x v="1"/>
    <s v="Low Value"/>
    <x v="0"/>
    <s v="Check Data"/>
  </r>
  <r>
    <s v="CUST_4654"/>
    <n v="34"/>
    <s v="Female"/>
    <x v="6"/>
    <m/>
    <n v="9"/>
    <n v="36"/>
    <n v="0"/>
    <s v="Electronics"/>
    <n v="90.7"/>
    <d v="2022-04-29T00:00:00"/>
    <n v="25"/>
    <n v="0.41"/>
    <n v="250"/>
    <n v="90.7"/>
    <n v="1"/>
    <n v="2250"/>
    <x v="1"/>
    <s v="Medium Risk"/>
    <s v="25-34"/>
    <d v="1904-04-29T00:00:00"/>
    <x v="1"/>
    <x v="1"/>
    <s v="High Value"/>
    <x v="1"/>
    <s v="Check Data"/>
  </r>
  <r>
    <s v="CUST_8102"/>
    <n v="69"/>
    <s v="Female"/>
    <x v="5"/>
    <n v="102.7"/>
    <n v="12"/>
    <n v="27"/>
    <n v="0"/>
    <s v="Sports"/>
    <n v="74.400000000000006"/>
    <d v="2023-07-26T00:00:00"/>
    <n v="8"/>
    <n v="0.36"/>
    <n v="102.7"/>
    <n v="74.400000000000006"/>
    <n v="2"/>
    <n v="1232.4000000000001"/>
    <x v="2"/>
    <s v="Medium Risk"/>
    <s v="55+"/>
    <d v="1903-02-01T00:00:00"/>
    <x v="1"/>
    <x v="1"/>
    <s v="Low Value"/>
    <x v="0"/>
    <s v="Check Data"/>
  </r>
  <r>
    <s v="CUST_3359"/>
    <n v="23"/>
    <s v="Female"/>
    <x v="3"/>
    <n v="108.8"/>
    <n v="11"/>
    <n v="157"/>
    <n v="0"/>
    <s v="Electronics"/>
    <n v="62"/>
    <d v="2025-03-06T00:00:00"/>
    <n v="78"/>
    <n v="0.28000000000000003"/>
    <n v="108.8"/>
    <n v="62"/>
    <n v="1"/>
    <n v="1196.8"/>
    <x v="0"/>
    <s v="Medium Risk"/>
    <s v="Under 25"/>
    <d v="1901-06-22T00:00:00"/>
    <x v="2"/>
    <x v="1"/>
    <s v="Low Value"/>
    <x v="0"/>
    <s v="Check Data"/>
  </r>
  <r>
    <s v="CUST_9105"/>
    <n v="36"/>
    <s v="Female"/>
    <x v="4"/>
    <n v="99.35"/>
    <n v="13"/>
    <n v="221"/>
    <n v="0"/>
    <s v="Home"/>
    <n v="12"/>
    <d v="2022-03-13T00:00:00"/>
    <n v="32"/>
    <n v="0.09"/>
    <n v="99.35"/>
    <n v="12"/>
    <n v="2"/>
    <n v="1291.55"/>
    <x v="0"/>
    <s v="Low Risk"/>
    <s v="35-44"/>
    <d v="1904-06-15T00:00:00"/>
    <x v="1"/>
    <x v="1"/>
    <s v="Low Value"/>
    <x v="0"/>
    <s v="Check Data"/>
  </r>
  <r>
    <s v="CUST_9636"/>
    <n v="22"/>
    <s v="Female"/>
    <x v="5"/>
    <n v="93.17"/>
    <n v="14"/>
    <n v="8"/>
    <n v="0"/>
    <s v="Sports"/>
    <n v="32.299999999999997"/>
    <d v="2023-01-16T00:00:00"/>
    <n v="95"/>
    <n v="0.38"/>
    <n v="93.17"/>
    <n v="32.299999999999997"/>
    <n v="2"/>
    <n v="1304.3800000000001"/>
    <x v="2"/>
    <s v="Medium Risk"/>
    <s v="Under 25"/>
    <d v="1903-08-11T00:00:00"/>
    <x v="2"/>
    <x v="1"/>
    <s v="Low Value"/>
    <x v="0"/>
    <s v="Check Data"/>
  </r>
  <r>
    <s v="CUST_7441"/>
    <n v="49"/>
    <s v="Male"/>
    <x v="9"/>
    <n v="43.64"/>
    <n v="11"/>
    <n v="69"/>
    <n v="0"/>
    <s v="Fashion"/>
    <n v="49.2"/>
    <d v="2020-08-28T00:00:00"/>
    <n v="61"/>
    <n v="0.17"/>
    <n v="43.64"/>
    <n v="49.2"/>
    <n v="1"/>
    <n v="480.04"/>
    <x v="1"/>
    <s v="Low Risk"/>
    <s v="45-54"/>
    <d v="1905-12-29T00:00:00"/>
    <x v="0"/>
    <x v="1"/>
    <s v="Low Value"/>
    <x v="0"/>
    <s v="Check Data"/>
  </r>
  <r>
    <s v="CUST_6047"/>
    <n v="27"/>
    <s v="Female"/>
    <x v="5"/>
    <n v="149.02000000000001"/>
    <n v="12"/>
    <n v="341"/>
    <n v="0"/>
    <s v="Fashion"/>
    <n v="11.5"/>
    <d v="2021-11-18T00:00:00"/>
    <n v="87"/>
    <n v="0.34"/>
    <n v="149.02000000000001"/>
    <n v="11.5"/>
    <n v="2"/>
    <n v="1788.2400000000002"/>
    <x v="0"/>
    <s v="Medium Risk"/>
    <s v="25-34"/>
    <d v="1904-10-08T00:00:00"/>
    <x v="2"/>
    <x v="1"/>
    <s v="High Value"/>
    <x v="1"/>
    <s v="Check Data"/>
  </r>
  <r>
    <s v="CUST_9227"/>
    <n v="26"/>
    <s v="Male"/>
    <x v="1"/>
    <n v="38.67"/>
    <n v="9"/>
    <n v="65"/>
    <n v="0"/>
    <s v="Fashion"/>
    <n v="57.1"/>
    <d v="2020-09-13T00:00:00"/>
    <n v="1"/>
    <n v="0.06"/>
    <n v="38.67"/>
    <n v="57.1"/>
    <n v="1"/>
    <n v="348.03000000000003"/>
    <x v="1"/>
    <s v="Low Risk"/>
    <s v="25-34"/>
    <d v="1905-12-13T00:00:00"/>
    <x v="1"/>
    <x v="1"/>
    <s v="Low Value"/>
    <x v="0"/>
    <s v="Check Data"/>
  </r>
  <r>
    <s v="CUST_6203"/>
    <n v="44"/>
    <s v="Female"/>
    <x v="0"/>
    <n v="42.94"/>
    <n v="14"/>
    <n v="94"/>
    <n v="0"/>
    <s v="Home"/>
    <n v="21.4"/>
    <d v="2021-12-12T00:00:00"/>
    <n v="31"/>
    <n v="0.23"/>
    <n v="42.94"/>
    <n v="21.4"/>
    <n v="1"/>
    <n v="601.16"/>
    <x v="0"/>
    <s v="Medium Risk"/>
    <s v="35-44"/>
    <d v="1904-09-14T00:00:00"/>
    <x v="1"/>
    <x v="1"/>
    <s v="Low Value"/>
    <x v="0"/>
    <s v="Check Data"/>
  </r>
  <r>
    <s v="CUST_2798"/>
    <n v="30"/>
    <s v="Female"/>
    <x v="6"/>
    <n v="105.37"/>
    <n v="10"/>
    <n v="180"/>
    <n v="0"/>
    <s v="Electronics"/>
    <n v="82.4"/>
    <d v="2023-05-08T00:00:00"/>
    <n v="71"/>
    <n v="0.13"/>
    <n v="105.37"/>
    <n v="82.4"/>
    <n v="1"/>
    <n v="1053.7"/>
    <x v="0"/>
    <s v="Low Risk"/>
    <s v="25-34"/>
    <d v="1903-04-21T00:00:00"/>
    <x v="2"/>
    <x v="1"/>
    <s v="Low Value"/>
    <x v="0"/>
    <s v="Check Data"/>
  </r>
  <r>
    <s v="CUST_6291"/>
    <n v="36"/>
    <s v="Male"/>
    <x v="2"/>
    <n v="129.76"/>
    <n v="6"/>
    <n v="69"/>
    <n v="0"/>
    <s v="Fashion"/>
    <n v="82.9"/>
    <d v="2021-06-21T00:00:00"/>
    <n v="15"/>
    <n v="0.69"/>
    <n v="129.76"/>
    <n v="82.9"/>
    <n v="2"/>
    <n v="778.56"/>
    <x v="1"/>
    <s v="High Risk"/>
    <s v="35-44"/>
    <d v="1905-03-07T00:00:00"/>
    <x v="1"/>
    <x v="1"/>
    <s v="Low Value"/>
    <x v="2"/>
    <s v="Check Data"/>
  </r>
  <r>
    <s v="CUST_6495"/>
    <n v="38"/>
    <s v="Other"/>
    <x v="3"/>
    <n v="33.700000000000003"/>
    <n v="8"/>
    <n v="233"/>
    <n v="0"/>
    <s v="Beauty"/>
    <n v="59.9"/>
    <d v="2022-12-22T00:00:00"/>
    <n v="70"/>
    <n v="0.22"/>
    <n v="33.700000000000003"/>
    <n v="59.9"/>
    <n v="1"/>
    <n v="269.60000000000002"/>
    <x v="0"/>
    <s v="Medium Risk"/>
    <s v="35-44"/>
    <d v="1903-09-05T00:00:00"/>
    <x v="2"/>
    <x v="1"/>
    <s v="Low Value"/>
    <x v="0"/>
    <s v="Check Data"/>
  </r>
  <r>
    <s v="CUST_7284"/>
    <n v="41"/>
    <s v="Male"/>
    <x v="8"/>
    <n v="94.31"/>
    <n v="12"/>
    <n v="260"/>
    <n v="0"/>
    <s v="Fashion"/>
    <n v="36"/>
    <d v="2021-04-15T00:00:00"/>
    <n v="16"/>
    <n v="0.59"/>
    <n v="94.31"/>
    <n v="36"/>
    <n v="1"/>
    <n v="1131.72"/>
    <x v="0"/>
    <s v="High Risk"/>
    <s v="35-44"/>
    <d v="1905-05-13T00:00:00"/>
    <x v="1"/>
    <x v="1"/>
    <s v="Low Value"/>
    <x v="2"/>
    <s v="Check Data"/>
  </r>
  <r>
    <s v="CUST_8285"/>
    <n v="55"/>
    <s v="Female"/>
    <x v="6"/>
    <m/>
    <n v="13"/>
    <n v="19"/>
    <n v="0"/>
    <s v="Sports"/>
    <n v="4.5"/>
    <d v="2021-04-29T00:00:00"/>
    <n v="78"/>
    <n v="0.54"/>
    <n v="250"/>
    <n v="4.5"/>
    <n v="1"/>
    <n v="3250"/>
    <x v="2"/>
    <s v="High Risk"/>
    <s v="55+"/>
    <d v="1905-04-29T00:00:00"/>
    <x v="2"/>
    <x v="1"/>
    <s v="High Value"/>
    <x v="3"/>
    <s v="Check Data"/>
  </r>
  <r>
    <s v="CUST_2300"/>
    <n v="21"/>
    <s v="Male"/>
    <x v="2"/>
    <n v="130.26"/>
    <n v="10"/>
    <n v="357"/>
    <n v="0"/>
    <s v="Sports"/>
    <n v="62.9"/>
    <d v="2024-04-27T00:00:00"/>
    <n v="81"/>
    <n v="0.14000000000000001"/>
    <n v="130.26"/>
    <n v="62.9"/>
    <n v="1"/>
    <n v="1302.5999999999999"/>
    <x v="0"/>
    <s v="Low Risk"/>
    <s v="Under 25"/>
    <d v="1902-05-01T00:00:00"/>
    <x v="2"/>
    <x v="1"/>
    <s v="Low Value"/>
    <x v="0"/>
    <s v="Check Data"/>
  </r>
  <r>
    <s v="CUST_7869"/>
    <n v="41"/>
    <s v="Other"/>
    <x v="4"/>
    <n v="74.97"/>
    <n v="5"/>
    <n v="357"/>
    <n v="1"/>
    <s v="Beauty"/>
    <n v="78.5"/>
    <d v="2025-01-20T00:00:00"/>
    <n v="74"/>
    <n v="0.46"/>
    <n v="74.97"/>
    <n v="78.5"/>
    <n v="3"/>
    <n v="374.85"/>
    <x v="0"/>
    <s v="Medium Risk"/>
    <s v="35-44"/>
    <d v="1901-08-06T00:00:00"/>
    <x v="2"/>
    <x v="0"/>
    <s v="Low Value"/>
    <x v="0"/>
    <s v="Check Data"/>
  </r>
  <r>
    <s v="CUST_4097"/>
    <n v="76"/>
    <s v="Male"/>
    <x v="5"/>
    <n v="158.47"/>
    <n v="11"/>
    <n v="185"/>
    <n v="0"/>
    <s v="Home"/>
    <n v="79"/>
    <d v="2020-07-24T00:00:00"/>
    <n v="93"/>
    <n v="0.36"/>
    <n v="158.47"/>
    <n v="79"/>
    <n v="1"/>
    <n v="1743.17"/>
    <x v="0"/>
    <s v="Medium Risk"/>
    <s v="55+"/>
    <d v="1906-02-02T00:00:00"/>
    <x v="2"/>
    <x v="1"/>
    <s v="High Value"/>
    <x v="1"/>
    <s v="Check Data"/>
  </r>
  <r>
    <s v="CUST_5616"/>
    <n v="52"/>
    <s v="Male"/>
    <x v="2"/>
    <n v="145.80000000000001"/>
    <n v="9"/>
    <n v="304"/>
    <n v="0"/>
    <s v="Sports"/>
    <n v="48.4"/>
    <d v="2022-12-01T00:00:00"/>
    <n v="72"/>
    <n v="0.54"/>
    <n v="145.80000000000001"/>
    <n v="48.4"/>
    <n v="2"/>
    <n v="1312.2"/>
    <x v="0"/>
    <s v="High Risk"/>
    <s v="45-54"/>
    <d v="1903-09-26T00:00:00"/>
    <x v="2"/>
    <x v="1"/>
    <s v="Low Value"/>
    <x v="2"/>
    <s v="Check Data"/>
  </r>
  <r>
    <s v="CUST_1009"/>
    <n v="20"/>
    <s v="Male"/>
    <x v="9"/>
    <n v="151.41999999999999"/>
    <n v="8"/>
    <n v="63"/>
    <n v="0"/>
    <s v="Home"/>
    <n v="14"/>
    <d v="2022-04-20T00:00:00"/>
    <n v="57"/>
    <n v="0.27"/>
    <n v="151.41999999999999"/>
    <n v="14"/>
    <n v="3"/>
    <n v="1211.3599999999999"/>
    <x v="1"/>
    <s v="Medium Risk"/>
    <s v="Under 25"/>
    <d v="1904-05-08T00:00:00"/>
    <x v="0"/>
    <x v="1"/>
    <s v="Low Value"/>
    <x v="0"/>
    <s v="Check Data"/>
  </r>
  <r>
    <s v="CUST_6752"/>
    <n v="21"/>
    <s v="Male"/>
    <x v="6"/>
    <n v="113.97"/>
    <n v="9"/>
    <n v="177"/>
    <n v="0"/>
    <s v="Home"/>
    <n v="6.5"/>
    <d v="2021-08-12T00:00:00"/>
    <n v="11"/>
    <n v="0.25"/>
    <n v="113.97"/>
    <n v="6.5"/>
    <n v="1"/>
    <n v="1025.73"/>
    <x v="0"/>
    <s v="Medium Risk"/>
    <s v="Under 25"/>
    <d v="1905-01-14T00:00:00"/>
    <x v="1"/>
    <x v="1"/>
    <s v="Low Value"/>
    <x v="0"/>
    <s v="Check Data"/>
  </r>
  <r>
    <s v="CUST_7295"/>
    <n v="74"/>
    <s v="Male"/>
    <x v="6"/>
    <n v="57.88"/>
    <n v="9"/>
    <n v="234"/>
    <n v="0"/>
    <s v="Beauty"/>
    <n v="5.6"/>
    <d v="2023-12-21T00:00:00"/>
    <n v="18"/>
    <n v="0.43"/>
    <n v="57.88"/>
    <n v="5.6"/>
    <n v="3"/>
    <n v="520.92000000000007"/>
    <x v="0"/>
    <s v="Medium Risk"/>
    <s v="55+"/>
    <d v="1902-09-06T00:00:00"/>
    <x v="1"/>
    <x v="1"/>
    <s v="Low Value"/>
    <x v="0"/>
    <s v="Check Data"/>
  </r>
  <r>
    <s v="CUST_5815"/>
    <n v="54"/>
    <s v="Female"/>
    <x v="6"/>
    <n v="137.68"/>
    <n v="7"/>
    <n v="352"/>
    <n v="0"/>
    <s v="Sports"/>
    <n v="24.9"/>
    <d v="2020-11-07T00:00:00"/>
    <n v="45"/>
    <n v="0.37"/>
    <n v="137.68"/>
    <n v="24.9"/>
    <n v="3"/>
    <n v="963.76"/>
    <x v="0"/>
    <s v="Medium Risk"/>
    <s v="45-54"/>
    <d v="1905-10-19T00:00:00"/>
    <x v="0"/>
    <x v="1"/>
    <s v="Low Value"/>
    <x v="0"/>
    <s v="Check Data"/>
  </r>
  <r>
    <s v="CUST_2072"/>
    <n v="57"/>
    <s v="Male"/>
    <x v="0"/>
    <n v="54.63"/>
    <n v="12"/>
    <n v="249"/>
    <n v="0"/>
    <s v="Fashion"/>
    <n v="14.1"/>
    <d v="2021-01-15T00:00:00"/>
    <n v="20"/>
    <n v="0.3"/>
    <n v="54.63"/>
    <n v="14.1"/>
    <n v="2"/>
    <n v="655.56000000000006"/>
    <x v="0"/>
    <s v="Medium Risk"/>
    <s v="55+"/>
    <d v="1905-08-11T00:00:00"/>
    <x v="1"/>
    <x v="1"/>
    <s v="Low Value"/>
    <x v="0"/>
    <s v="Check Data"/>
  </r>
  <r>
    <s v="CUST_4225"/>
    <n v="65"/>
    <s v="Male"/>
    <x v="4"/>
    <n v="72.989999999999995"/>
    <n v="10"/>
    <n v="294"/>
    <n v="0"/>
    <s v="Home"/>
    <n v="16.899999999999999"/>
    <d v="2025-04-29T00:00:00"/>
    <n v="80"/>
    <n v="0.28999999999999998"/>
    <n v="72.989999999999995"/>
    <n v="16.899999999999999"/>
    <n v="1"/>
    <n v="729.9"/>
    <x v="0"/>
    <s v="Medium Risk"/>
    <s v="55+"/>
    <d v="1901-04-29T00:00:00"/>
    <x v="2"/>
    <x v="1"/>
    <s v="Low Value"/>
    <x v="0"/>
    <s v="Check Data"/>
  </r>
  <r>
    <s v="CUST_2316"/>
    <n v="71"/>
    <s v="Male"/>
    <x v="0"/>
    <n v="135.57"/>
    <n v="15"/>
    <n v="39"/>
    <n v="0"/>
    <s v="Home"/>
    <n v="69.900000000000006"/>
    <d v="2024-04-26T00:00:00"/>
    <n v="91"/>
    <n v="0.33"/>
    <n v="135.57"/>
    <n v="69.900000000000006"/>
    <n v="2"/>
    <n v="2033.55"/>
    <x v="1"/>
    <s v="Medium Risk"/>
    <s v="55+"/>
    <d v="1902-05-02T00:00:00"/>
    <x v="2"/>
    <x v="1"/>
    <s v="High Value"/>
    <x v="1"/>
    <s v="Check Data"/>
  </r>
  <r>
    <s v="CUST_6699"/>
    <n v="52"/>
    <s v="Female"/>
    <x v="6"/>
    <n v="257.70999999999998"/>
    <n v="11"/>
    <n v="286"/>
    <n v="0"/>
    <s v="Sports"/>
    <n v="18"/>
    <d v="2024-03-02T00:00:00"/>
    <n v="87"/>
    <n v="0.23"/>
    <n v="257.70999999999998"/>
    <n v="18"/>
    <n v="3"/>
    <n v="2834.81"/>
    <x v="0"/>
    <s v="Medium Risk"/>
    <s v="45-54"/>
    <d v="1902-06-26T00:00:00"/>
    <x v="2"/>
    <x v="1"/>
    <s v="High Value"/>
    <x v="1"/>
    <s v="Check Data"/>
  </r>
  <r>
    <s v="CUST_7807"/>
    <n v="48"/>
    <s v="Female"/>
    <x v="9"/>
    <n v="156.37"/>
    <n v="11"/>
    <n v="258"/>
    <n v="0"/>
    <s v="Sports"/>
    <n v="69.2"/>
    <d v="2022-01-12T00:00:00"/>
    <n v="14"/>
    <n v="0.16"/>
    <n v="156.37"/>
    <n v="69.2"/>
    <n v="1"/>
    <n v="1720.0700000000002"/>
    <x v="0"/>
    <s v="Low Risk"/>
    <s v="45-54"/>
    <d v="1904-08-14T00:00:00"/>
    <x v="1"/>
    <x v="1"/>
    <s v="High Value"/>
    <x v="1"/>
    <s v="Check Data"/>
  </r>
  <r>
    <s v="CUST_7674"/>
    <n v="73"/>
    <s v="Female"/>
    <x v="8"/>
    <n v="117.08"/>
    <n v="9"/>
    <n v="239"/>
    <n v="0"/>
    <s v="Beauty"/>
    <n v="35.200000000000003"/>
    <d v="2025-03-18T00:00:00"/>
    <n v="76"/>
    <n v="0.21"/>
    <n v="117.08"/>
    <n v="35.200000000000003"/>
    <n v="1"/>
    <n v="1053.72"/>
    <x v="0"/>
    <s v="Medium Risk"/>
    <s v="55+"/>
    <d v="1901-06-10T00:00:00"/>
    <x v="2"/>
    <x v="1"/>
    <s v="Low Value"/>
    <x v="0"/>
    <s v="Check Data"/>
  </r>
  <r>
    <s v="CUST_4683"/>
    <n v="61"/>
    <s v="Female"/>
    <x v="9"/>
    <n v="59.46"/>
    <n v="11"/>
    <n v="71"/>
    <n v="0"/>
    <s v="Electronics"/>
    <n v="77.5"/>
    <d v="2021-08-26T00:00:00"/>
    <n v="27"/>
    <n v="0.22"/>
    <n v="59.46"/>
    <n v="77.5"/>
    <n v="1"/>
    <n v="654.06000000000006"/>
    <x v="1"/>
    <s v="Medium Risk"/>
    <s v="55+"/>
    <d v="1904-12-31T00:00:00"/>
    <x v="1"/>
    <x v="1"/>
    <s v="Low Value"/>
    <x v="0"/>
    <s v="Check Data"/>
  </r>
  <r>
    <s v="CUST_8227"/>
    <n v="42"/>
    <s v="Male"/>
    <x v="3"/>
    <n v="57.96"/>
    <n v="12"/>
    <n v="29"/>
    <n v="0"/>
    <s v="Electronics"/>
    <n v="15.9"/>
    <d v="2020-10-20T00:00:00"/>
    <n v="77"/>
    <n v="0.3"/>
    <n v="57.96"/>
    <n v="15.9"/>
    <n v="1"/>
    <n v="695.52"/>
    <x v="2"/>
    <s v="Medium Risk"/>
    <s v="35-44"/>
    <d v="1905-11-06T00:00:00"/>
    <x v="2"/>
    <x v="1"/>
    <s v="Low Value"/>
    <x v="0"/>
    <s v="Check Data"/>
  </r>
  <r>
    <s v="CUST_4273"/>
    <n v="57"/>
    <s v="Male"/>
    <x v="4"/>
    <n v="124.67"/>
    <n v="19"/>
    <n v="350"/>
    <n v="0"/>
    <s v="Electronics"/>
    <n v="2.2999999999999998"/>
    <d v="2025-04-26T00:00:00"/>
    <n v="80"/>
    <n v="0.49"/>
    <n v="124.67"/>
    <n v="2.2999999999999998"/>
    <n v="3"/>
    <n v="2368.73"/>
    <x v="0"/>
    <s v="Medium Risk"/>
    <s v="55+"/>
    <d v="1901-05-02T00:00:00"/>
    <x v="2"/>
    <x v="1"/>
    <s v="High Value"/>
    <x v="1"/>
    <s v="Check Data"/>
  </r>
  <r>
    <s v="CUST_8000"/>
    <n v="30"/>
    <s v="Male"/>
    <x v="5"/>
    <n v="99.49"/>
    <n v="9"/>
    <n v="28"/>
    <n v="0"/>
    <s v="Home"/>
    <n v="8.9"/>
    <d v="2023-12-27T00:00:00"/>
    <n v="97"/>
    <n v="0.08"/>
    <n v="99.49"/>
    <n v="8.9"/>
    <n v="2"/>
    <n v="895.41"/>
    <x v="2"/>
    <s v="Low Risk"/>
    <s v="25-34"/>
    <d v="1902-08-31T00:00:00"/>
    <x v="2"/>
    <x v="1"/>
    <s v="Low Value"/>
    <x v="0"/>
    <s v="Check Data"/>
  </r>
  <r>
    <s v="CUST_1145"/>
    <n v="21"/>
    <s v="Female"/>
    <x v="6"/>
    <n v="31.16"/>
    <n v="11"/>
    <n v="311"/>
    <n v="0"/>
    <s v="Beauty"/>
    <n v="96.6"/>
    <d v="2023-03-27T00:00:00"/>
    <n v="88"/>
    <n v="0.61"/>
    <n v="31.16"/>
    <n v="96.6"/>
    <n v="2"/>
    <n v="342.76"/>
    <x v="0"/>
    <s v="High Risk"/>
    <s v="Under 25"/>
    <d v="1903-06-02T00:00:00"/>
    <x v="2"/>
    <x v="1"/>
    <s v="Low Value"/>
    <x v="2"/>
    <s v="Check Data"/>
  </r>
  <r>
    <s v="CUST_6010"/>
    <n v="63"/>
    <s v="Other"/>
    <x v="2"/>
    <m/>
    <n v="12"/>
    <n v="86"/>
    <n v="0"/>
    <s v="Electronics"/>
    <n v="53.8"/>
    <d v="2022-11-07T00:00:00"/>
    <n v="76"/>
    <n v="0.31"/>
    <n v="250"/>
    <n v="53.8"/>
    <n v="1"/>
    <n v="3000"/>
    <x v="1"/>
    <s v="Medium Risk"/>
    <s v="55+"/>
    <d v="1903-10-20T00:00:00"/>
    <x v="2"/>
    <x v="1"/>
    <s v="High Value"/>
    <x v="1"/>
    <s v="Check Data"/>
  </r>
  <r>
    <s v="CUST_4040"/>
    <n v="31"/>
    <s v="Female"/>
    <x v="8"/>
    <n v="174.17"/>
    <n v="9"/>
    <n v="107"/>
    <n v="0"/>
    <s v="Sports"/>
    <n v="60.7"/>
    <d v="2024-09-20T00:00:00"/>
    <n v="9"/>
    <n v="0.1"/>
    <n v="174.17"/>
    <n v="60.7"/>
    <n v="1"/>
    <n v="1567.53"/>
    <x v="0"/>
    <s v="Low Risk"/>
    <s v="25-34"/>
    <d v="1901-12-06T00:00:00"/>
    <x v="1"/>
    <x v="1"/>
    <s v="High Value"/>
    <x v="1"/>
    <s v="Check Data"/>
  </r>
  <r>
    <s v="CUST_1482"/>
    <n v="30"/>
    <s v="Male"/>
    <x v="5"/>
    <n v="105.22"/>
    <n v="5"/>
    <n v="318"/>
    <n v="0"/>
    <s v="Home"/>
    <n v="96.7"/>
    <d v="2025-06-05T00:00:00"/>
    <n v="13"/>
    <n v="0.13"/>
    <n v="105.22"/>
    <n v="96.7"/>
    <n v="1"/>
    <n v="526.1"/>
    <x v="0"/>
    <s v="Low Risk"/>
    <s v="25-34"/>
    <d v="1901-03-23T00:00:00"/>
    <x v="1"/>
    <x v="1"/>
    <s v="Low Value"/>
    <x v="0"/>
    <s v="Check Data"/>
  </r>
  <r>
    <s v="CUST_4179"/>
    <n v="44"/>
    <s v="Male"/>
    <x v="7"/>
    <n v="57.57"/>
    <n v="11"/>
    <n v="29"/>
    <n v="1"/>
    <s v="Home"/>
    <n v="77.599999999999994"/>
    <d v="2022-05-27T00:00:00"/>
    <n v="45"/>
    <n v="0.08"/>
    <n v="57.57"/>
    <n v="77.599999999999994"/>
    <n v="1"/>
    <n v="633.27"/>
    <x v="2"/>
    <s v="Low Risk"/>
    <s v="35-44"/>
    <d v="1904-04-01T00:00:00"/>
    <x v="0"/>
    <x v="0"/>
    <s v="Low Value"/>
    <x v="0"/>
    <s v="Check Data"/>
  </r>
  <r>
    <s v="CUST_2249"/>
    <n v="23"/>
    <s v="Male"/>
    <x v="9"/>
    <n v="137.83000000000001"/>
    <n v="4"/>
    <n v="308"/>
    <n v="0"/>
    <s v="Sports"/>
    <n v="11.3"/>
    <d v="2021-10-06T00:00:00"/>
    <n v="8"/>
    <n v="0.49"/>
    <n v="137.83000000000001"/>
    <n v="11.3"/>
    <n v="1"/>
    <n v="551.32000000000005"/>
    <x v="0"/>
    <s v="Medium Risk"/>
    <s v="Under 25"/>
    <d v="1904-11-20T00:00:00"/>
    <x v="1"/>
    <x v="1"/>
    <s v="Low Value"/>
    <x v="0"/>
    <s v="Check Data"/>
  </r>
  <r>
    <s v="CUST_1630"/>
    <n v="34"/>
    <s v="Female"/>
    <x v="8"/>
    <n v="200.9"/>
    <n v="18"/>
    <n v="45"/>
    <n v="0"/>
    <s v="Beauty"/>
    <n v="42.2"/>
    <d v="2021-07-02T00:00:00"/>
    <n v="56"/>
    <n v="0.28999999999999998"/>
    <n v="200.9"/>
    <n v="42.2"/>
    <n v="2"/>
    <n v="3616.2000000000003"/>
    <x v="1"/>
    <s v="Medium Risk"/>
    <s v="25-34"/>
    <d v="1905-02-24T00:00:00"/>
    <x v="0"/>
    <x v="1"/>
    <s v="High Value"/>
    <x v="1"/>
    <s v="Check Data"/>
  </r>
  <r>
    <s v="CUST_9853"/>
    <n v="53"/>
    <s v="Male"/>
    <x v="7"/>
    <n v="150.62"/>
    <n v="12"/>
    <n v="358"/>
    <n v="0"/>
    <s v="Beauty"/>
    <n v="82.1"/>
    <d v="2023-03-22T00:00:00"/>
    <n v="82"/>
    <n v="0.28999999999999998"/>
    <n v="150.62"/>
    <n v="82.1"/>
    <n v="2"/>
    <n v="1807.44"/>
    <x v="0"/>
    <s v="Medium Risk"/>
    <s v="45-54"/>
    <d v="1903-06-07T00:00:00"/>
    <x v="2"/>
    <x v="1"/>
    <s v="High Value"/>
    <x v="1"/>
    <s v="Check Data"/>
  </r>
  <r>
    <s v="CUST_3852"/>
    <n v="57"/>
    <s v="Other"/>
    <x v="0"/>
    <n v="117.43"/>
    <n v="9"/>
    <n v="136"/>
    <n v="0"/>
    <s v="Electronics"/>
    <n v="66.5"/>
    <d v="2024-10-15T00:00:00"/>
    <n v="91"/>
    <n v="0.42"/>
    <n v="117.43"/>
    <n v="66.5"/>
    <n v="1"/>
    <n v="1056.8700000000001"/>
    <x v="0"/>
    <s v="Medium Risk"/>
    <s v="55+"/>
    <d v="1901-11-11T00:00:00"/>
    <x v="2"/>
    <x v="1"/>
    <s v="Low Value"/>
    <x v="0"/>
    <s v="Check Data"/>
  </r>
  <r>
    <s v="CUST_1987"/>
    <n v="66"/>
    <s v="Male"/>
    <x v="7"/>
    <n v="56.51"/>
    <n v="10"/>
    <n v="262"/>
    <n v="0"/>
    <s v="Sports"/>
    <n v="21.6"/>
    <d v="2022-10-26T00:00:00"/>
    <n v="97"/>
    <n v="0.18"/>
    <n v="56.51"/>
    <n v="21.6"/>
    <n v="3"/>
    <n v="565.1"/>
    <x v="0"/>
    <s v="Low Risk"/>
    <s v="55+"/>
    <d v="1903-11-01T00:00:00"/>
    <x v="2"/>
    <x v="1"/>
    <s v="Low Value"/>
    <x v="0"/>
    <s v="Check Data"/>
  </r>
  <r>
    <s v="CUST_8622"/>
    <n v="52"/>
    <s v="Other"/>
    <x v="5"/>
    <n v="72.28"/>
    <n v="15"/>
    <n v="62"/>
    <n v="0"/>
    <s v="Fashion"/>
    <n v="80.599999999999994"/>
    <d v="2024-04-22T00:00:00"/>
    <n v="7"/>
    <n v="0.14000000000000001"/>
    <n v="72.28"/>
    <n v="80.599999999999994"/>
    <n v="1"/>
    <n v="1084.2"/>
    <x v="1"/>
    <s v="Low Risk"/>
    <s v="45-54"/>
    <d v="1902-05-06T00:00:00"/>
    <x v="1"/>
    <x v="1"/>
    <s v="Low Value"/>
    <x v="0"/>
    <s v="Check Data"/>
  </r>
  <r>
    <s v="CUST_8327"/>
    <n v="34"/>
    <s v="Female"/>
    <x v="4"/>
    <n v="82.51"/>
    <n v="9"/>
    <n v="43"/>
    <n v="0"/>
    <s v="Beauty"/>
    <n v="55.9"/>
    <d v="2020-10-28T00:00:00"/>
    <n v="77"/>
    <n v="0.49"/>
    <n v="82.51"/>
    <n v="55.9"/>
    <n v="1"/>
    <n v="742.59"/>
    <x v="1"/>
    <s v="Medium Risk"/>
    <s v="25-34"/>
    <d v="1905-10-29T00:00:00"/>
    <x v="2"/>
    <x v="1"/>
    <s v="Low Value"/>
    <x v="0"/>
    <s v="Check Data"/>
  </r>
  <r>
    <s v="CUST_9841"/>
    <n v="58"/>
    <s v="Female"/>
    <x v="9"/>
    <n v="44.56"/>
    <n v="11"/>
    <n v="250"/>
    <n v="0"/>
    <s v="Electronics"/>
    <n v="78.8"/>
    <d v="2024-02-05T00:00:00"/>
    <n v="15"/>
    <n v="7.0000000000000007E-2"/>
    <n v="44.56"/>
    <n v="78.8"/>
    <n v="2"/>
    <n v="490.16"/>
    <x v="0"/>
    <s v="Low Risk"/>
    <s v="55+"/>
    <d v="1902-07-22T00:00:00"/>
    <x v="1"/>
    <x v="1"/>
    <s v="Low Value"/>
    <x v="0"/>
    <s v="Check Data"/>
  </r>
  <r>
    <s v="CUST_2100"/>
    <n v="19"/>
    <s v="Female"/>
    <x v="8"/>
    <n v="93.24"/>
    <n v="6"/>
    <n v="334"/>
    <n v="0"/>
    <s v="Home"/>
    <n v="62.6"/>
    <d v="2024-12-06T00:00:00"/>
    <n v="98"/>
    <n v="0.6"/>
    <n v="93.24"/>
    <n v="62.6"/>
    <n v="1"/>
    <n v="559.43999999999994"/>
    <x v="0"/>
    <s v="High Risk"/>
    <s v="Under 25"/>
    <d v="1901-09-20T00:00:00"/>
    <x v="2"/>
    <x v="1"/>
    <s v="Low Value"/>
    <x v="2"/>
    <s v="Check Data"/>
  </r>
  <r>
    <s v="CUST_7652"/>
    <n v="74"/>
    <s v="Female"/>
    <x v="7"/>
    <n v="143.43"/>
    <n v="11"/>
    <n v="206"/>
    <n v="0"/>
    <s v="Beauty"/>
    <n v="46.3"/>
    <d v="2024-11-21T00:00:00"/>
    <n v="56"/>
    <n v="0.03"/>
    <n v="143.43"/>
    <n v="46.3"/>
    <n v="2"/>
    <n v="1577.73"/>
    <x v="0"/>
    <s v="Low Risk"/>
    <s v="55+"/>
    <d v="1901-10-05T00:00:00"/>
    <x v="0"/>
    <x v="1"/>
    <s v="High Value"/>
    <x v="1"/>
    <s v="Check Data"/>
  </r>
  <r>
    <s v="CUST_9632"/>
    <n v="30"/>
    <s v="Female"/>
    <x v="9"/>
    <n v="190.93"/>
    <n v="11"/>
    <n v="58"/>
    <n v="0"/>
    <s v="Fashion"/>
    <n v="72.900000000000006"/>
    <d v="2021-06-13T00:00:00"/>
    <n v="84"/>
    <n v="0.01"/>
    <n v="190.93"/>
    <n v="72.900000000000006"/>
    <n v="1"/>
    <n v="2100.23"/>
    <x v="1"/>
    <s v="Low Risk"/>
    <s v="25-34"/>
    <d v="1905-03-15T00:00:00"/>
    <x v="2"/>
    <x v="1"/>
    <s v="High Value"/>
    <x v="1"/>
    <s v="Check Data"/>
  </r>
  <r>
    <s v="CUST_8421"/>
    <n v="69"/>
    <s v="Female"/>
    <x v="8"/>
    <n v="18.350000000000001"/>
    <n v="9"/>
    <n v="205"/>
    <n v="0"/>
    <s v="Home"/>
    <n v="86.6"/>
    <d v="2024-03-21T00:00:00"/>
    <n v="56"/>
    <n v="0.19"/>
    <n v="18.350000000000001"/>
    <n v="86.6"/>
    <n v="2"/>
    <n v="165.15"/>
    <x v="0"/>
    <s v="Low Risk"/>
    <s v="55+"/>
    <d v="1902-06-07T00:00:00"/>
    <x v="0"/>
    <x v="1"/>
    <s v="Low Value"/>
    <x v="0"/>
    <s v="Check Data"/>
  </r>
  <r>
    <s v="CUST_6016"/>
    <n v="19"/>
    <s v="Female"/>
    <x v="8"/>
    <n v="68.52"/>
    <n v="11"/>
    <n v="330"/>
    <n v="0"/>
    <s v="Home"/>
    <n v="46.6"/>
    <d v="2023-10-16T00:00:00"/>
    <n v="37"/>
    <n v="0.09"/>
    <n v="68.52"/>
    <n v="46.6"/>
    <n v="2"/>
    <n v="753.71999999999991"/>
    <x v="0"/>
    <s v="Low Risk"/>
    <s v="Under 25"/>
    <d v="1902-11-11T00:00:00"/>
    <x v="1"/>
    <x v="1"/>
    <s v="Low Value"/>
    <x v="0"/>
    <s v="Check Data"/>
  </r>
  <r>
    <s v="CUST_1769"/>
    <n v="69"/>
    <s v="Other"/>
    <x v="5"/>
    <n v="126.86"/>
    <n v="7"/>
    <n v="83"/>
    <n v="0"/>
    <s v="Sports"/>
    <n v="3"/>
    <d v="2021-08-18T00:00:00"/>
    <n v="64"/>
    <n v="0.36"/>
    <n v="126.86"/>
    <n v="3"/>
    <n v="3"/>
    <n v="888.02"/>
    <x v="1"/>
    <s v="Medium Risk"/>
    <s v="55+"/>
    <d v="1905-01-08T00:00:00"/>
    <x v="0"/>
    <x v="1"/>
    <s v="Low Value"/>
    <x v="0"/>
    <s v="Check Data"/>
  </r>
  <r>
    <s v="CUST_2343"/>
    <n v="45"/>
    <s v="Female"/>
    <x v="9"/>
    <n v="96.4"/>
    <n v="7"/>
    <n v="12"/>
    <n v="0"/>
    <s v="Sports"/>
    <n v="59.3"/>
    <d v="2021-04-23T00:00:00"/>
    <n v="17"/>
    <n v="0.3"/>
    <n v="96.4"/>
    <n v="59.3"/>
    <n v="1"/>
    <n v="674.80000000000007"/>
    <x v="2"/>
    <s v="Medium Risk"/>
    <s v="45-54"/>
    <d v="1905-05-05T00:00:00"/>
    <x v="1"/>
    <x v="1"/>
    <s v="Low Value"/>
    <x v="0"/>
    <s v="Check Data"/>
  </r>
  <r>
    <s v="CUST_5358"/>
    <n v="60"/>
    <s v="Female"/>
    <x v="5"/>
    <n v="167.1"/>
    <n v="10"/>
    <n v="236"/>
    <n v="0"/>
    <s v="Beauty"/>
    <n v="9"/>
    <d v="2021-09-14T00:00:00"/>
    <n v="93"/>
    <n v="0.05"/>
    <n v="167.1"/>
    <n v="9"/>
    <n v="1"/>
    <n v="1671"/>
    <x v="0"/>
    <s v="Low Risk"/>
    <s v="55+"/>
    <d v="1904-12-12T00:00:00"/>
    <x v="2"/>
    <x v="1"/>
    <s v="High Value"/>
    <x v="1"/>
    <s v="Check Data"/>
  </r>
  <r>
    <s v="CUST_7780"/>
    <n v="76"/>
    <s v="Female"/>
    <x v="7"/>
    <n v="110.66"/>
    <n v="7"/>
    <n v="157"/>
    <n v="0"/>
    <s v="Fashion"/>
    <n v="32.5"/>
    <d v="2022-02-25T00:00:00"/>
    <n v="21"/>
    <n v="0.05"/>
    <n v="110.66"/>
    <n v="32.5"/>
    <n v="1"/>
    <n v="774.62"/>
    <x v="0"/>
    <s v="Low Risk"/>
    <s v="55+"/>
    <d v="1904-07-01T00:00:00"/>
    <x v="1"/>
    <x v="1"/>
    <s v="Low Value"/>
    <x v="0"/>
    <s v="Check Data"/>
  </r>
  <r>
    <s v="CUST_7602"/>
    <n v="43"/>
    <s v="Male"/>
    <x v="3"/>
    <n v="171.71"/>
    <n v="6"/>
    <n v="103"/>
    <n v="0"/>
    <s v="Sports"/>
    <n v="55"/>
    <d v="2025-05-04T00:00:00"/>
    <n v="78"/>
    <n v="0.3"/>
    <n v="171.71"/>
    <n v="55"/>
    <n v="1"/>
    <n v="1030.26"/>
    <x v="0"/>
    <s v="Medium Risk"/>
    <s v="35-44"/>
    <d v="1901-04-24T00:00:00"/>
    <x v="2"/>
    <x v="1"/>
    <s v="Low Value"/>
    <x v="0"/>
    <s v="Check Data"/>
  </r>
  <r>
    <s v="CUST_3349"/>
    <n v="39"/>
    <s v="Male"/>
    <x v="4"/>
    <n v="124.72"/>
    <n v="11"/>
    <n v="358"/>
    <n v="0"/>
    <s v="Electronics"/>
    <n v="34.5"/>
    <d v="2020-10-25T00:00:00"/>
    <n v="93"/>
    <n v="0.24"/>
    <n v="124.72"/>
    <n v="34.5"/>
    <n v="1"/>
    <n v="1371.92"/>
    <x v="0"/>
    <s v="Medium Risk"/>
    <s v="35-44"/>
    <d v="1905-11-01T00:00:00"/>
    <x v="2"/>
    <x v="1"/>
    <s v="Low Value"/>
    <x v="0"/>
    <s v="Check Data"/>
  </r>
  <r>
    <s v="CUST_6699"/>
    <n v="64"/>
    <s v="Female"/>
    <x v="3"/>
    <m/>
    <n v="15"/>
    <n v="339"/>
    <n v="0"/>
    <s v="Home"/>
    <n v="28.1"/>
    <d v="2023-01-28T00:00:00"/>
    <n v="86"/>
    <n v="0.4"/>
    <n v="250"/>
    <n v="28.1"/>
    <n v="3"/>
    <n v="3750"/>
    <x v="0"/>
    <s v="Medium Risk"/>
    <s v="55+"/>
    <d v="1903-07-30T00:00:00"/>
    <x v="2"/>
    <x v="1"/>
    <s v="High Value"/>
    <x v="1"/>
    <s v="Check Data"/>
  </r>
  <r>
    <s v="CUST_2241"/>
    <n v="60"/>
    <s v="Female"/>
    <x v="1"/>
    <n v="77.86"/>
    <n v="5"/>
    <n v="364"/>
    <n v="0"/>
    <s v="Electronics"/>
    <n v="2"/>
    <d v="2022-01-27T00:00:00"/>
    <n v="52"/>
    <n v="0.48"/>
    <n v="77.86"/>
    <n v="2"/>
    <n v="1"/>
    <n v="389.3"/>
    <x v="0"/>
    <s v="Medium Risk"/>
    <s v="55+"/>
    <d v="1904-07-30T00:00:00"/>
    <x v="0"/>
    <x v="1"/>
    <s v="Low Value"/>
    <x v="0"/>
    <s v="Check Data"/>
  </r>
  <r>
    <s v="CUST_2125"/>
    <n v="72"/>
    <s v="Female"/>
    <x v="6"/>
    <n v="59.63"/>
    <n v="7"/>
    <n v="42"/>
    <n v="0"/>
    <s v="Home"/>
    <n v="26.9"/>
    <d v="2025-02-27T00:00:00"/>
    <n v="33"/>
    <n v="0.16"/>
    <n v="59.63"/>
    <n v="26.9"/>
    <n v="2"/>
    <n v="417.41"/>
    <x v="1"/>
    <s v="Low Risk"/>
    <s v="55+"/>
    <d v="1901-06-29T00:00:00"/>
    <x v="1"/>
    <x v="1"/>
    <s v="Low Value"/>
    <x v="0"/>
    <s v="Check Data"/>
  </r>
  <r>
    <s v="CUST_7764"/>
    <n v="20"/>
    <s v="Male"/>
    <x v="3"/>
    <n v="31.91"/>
    <n v="6"/>
    <n v="178"/>
    <n v="0"/>
    <s v="Electronics"/>
    <n v="38.5"/>
    <d v="2024-12-25T00:00:00"/>
    <n v="77"/>
    <n v="0.24"/>
    <n v="31.91"/>
    <n v="38.5"/>
    <n v="1"/>
    <n v="191.46"/>
    <x v="0"/>
    <s v="Medium Risk"/>
    <s v="Under 25"/>
    <d v="1901-09-01T00:00:00"/>
    <x v="2"/>
    <x v="1"/>
    <s v="Low Value"/>
    <x v="0"/>
    <s v="Check Data"/>
  </r>
  <r>
    <s v="CUST_6101"/>
    <n v="52"/>
    <s v="Female"/>
    <x v="0"/>
    <n v="225.1"/>
    <n v="6"/>
    <n v="357"/>
    <n v="0"/>
    <s v="Home"/>
    <n v="29"/>
    <d v="2022-01-21T00:00:00"/>
    <n v="95"/>
    <n v="0.21"/>
    <n v="225.1"/>
    <n v="29"/>
    <n v="1"/>
    <n v="1350.6"/>
    <x v="0"/>
    <s v="Medium Risk"/>
    <s v="45-54"/>
    <d v="1904-08-05T00:00:00"/>
    <x v="2"/>
    <x v="1"/>
    <s v="Low Value"/>
    <x v="0"/>
    <s v="Check Data"/>
  </r>
  <r>
    <s v="CUST_8843"/>
    <n v="77"/>
    <s v="Female"/>
    <x v="4"/>
    <n v="45.14"/>
    <n v="10"/>
    <n v="263"/>
    <n v="1"/>
    <s v="Sports"/>
    <n v="62.8"/>
    <d v="2025-04-27T00:00:00"/>
    <n v="12"/>
    <n v="0.15"/>
    <n v="45.14"/>
    <n v="62.8"/>
    <n v="1"/>
    <n v="451.4"/>
    <x v="0"/>
    <s v="Low Risk"/>
    <s v="55+"/>
    <d v="1901-05-01T00:00:00"/>
    <x v="1"/>
    <x v="0"/>
    <s v="Low Value"/>
    <x v="0"/>
    <s v="Check Data"/>
  </r>
  <r>
    <s v="CUST_1072"/>
    <n v="75"/>
    <s v="Male"/>
    <x v="6"/>
    <n v="73.02"/>
    <n v="15"/>
    <n v="242"/>
    <n v="0"/>
    <s v="Electronics"/>
    <n v="66.599999999999994"/>
    <d v="2025-04-24T00:00:00"/>
    <n v="96"/>
    <n v="0.35"/>
    <n v="73.02"/>
    <n v="66.599999999999994"/>
    <n v="1"/>
    <n v="1095.3"/>
    <x v="0"/>
    <s v="Medium Risk"/>
    <s v="55+"/>
    <d v="1901-05-04T00:00:00"/>
    <x v="2"/>
    <x v="1"/>
    <s v="Low Value"/>
    <x v="0"/>
    <s v="Check Data"/>
  </r>
  <r>
    <s v="CUST_6472"/>
    <n v="29"/>
    <s v="Female"/>
    <x v="7"/>
    <m/>
    <n v="12"/>
    <n v="36"/>
    <n v="0"/>
    <s v="Beauty"/>
    <n v="78"/>
    <d v="2023-08-02T00:00:00"/>
    <n v="46"/>
    <n v="0.53"/>
    <n v="250"/>
    <n v="78"/>
    <n v="1"/>
    <n v="3000"/>
    <x v="1"/>
    <s v="High Risk"/>
    <s v="25-34"/>
    <d v="1903-01-25T00:00:00"/>
    <x v="0"/>
    <x v="1"/>
    <s v="High Value"/>
    <x v="3"/>
    <s v="Check Data"/>
  </r>
  <r>
    <s v="CUST_6189"/>
    <n v="41"/>
    <s v="Female"/>
    <x v="5"/>
    <n v="405.36"/>
    <n v="12"/>
    <n v="361"/>
    <n v="0"/>
    <s v="Beauty"/>
    <n v="18.600000000000001"/>
    <d v="2022-07-30T00:00:00"/>
    <n v="70"/>
    <n v="0.14000000000000001"/>
    <n v="405.36"/>
    <n v="18.600000000000001"/>
    <n v="2"/>
    <n v="4864.32"/>
    <x v="0"/>
    <s v="Low Risk"/>
    <s v="35-44"/>
    <d v="1904-01-28T00:00:00"/>
    <x v="2"/>
    <x v="1"/>
    <s v="High Value"/>
    <x v="1"/>
    <s v="Check Data"/>
  </r>
  <r>
    <s v="CUST_3472"/>
    <n v="22"/>
    <s v="Male"/>
    <x v="0"/>
    <n v="200.72"/>
    <n v="8"/>
    <n v="352"/>
    <n v="0"/>
    <s v="Fashion"/>
    <n v="61.9"/>
    <d v="2024-03-07T00:00:00"/>
    <n v="75"/>
    <n v="0.47"/>
    <n v="200.72"/>
    <n v="61.9"/>
    <n v="3"/>
    <n v="1605.76"/>
    <x v="0"/>
    <s v="Medium Risk"/>
    <s v="Under 25"/>
    <d v="1902-06-21T00:00:00"/>
    <x v="2"/>
    <x v="1"/>
    <s v="High Value"/>
    <x v="1"/>
    <s v="Check Data"/>
  </r>
  <r>
    <s v="CUST_1707"/>
    <n v="37"/>
    <s v="Female"/>
    <x v="6"/>
    <n v="128.1"/>
    <n v="12"/>
    <n v="345"/>
    <n v="1"/>
    <s v="Fashion"/>
    <n v="43"/>
    <d v="2024-01-26T00:00:00"/>
    <n v="87"/>
    <n v="0.15"/>
    <n v="128.1"/>
    <n v="43"/>
    <n v="1"/>
    <n v="1537.1999999999998"/>
    <x v="0"/>
    <s v="Low Risk"/>
    <s v="35-44"/>
    <d v="1902-08-01T00:00:00"/>
    <x v="2"/>
    <x v="0"/>
    <s v="High Value"/>
    <x v="1"/>
    <s v="Check Data"/>
  </r>
  <r>
    <s v="CUST_2804"/>
    <n v="56"/>
    <s v="Female"/>
    <x v="6"/>
    <m/>
    <n v="14"/>
    <n v="363"/>
    <n v="0"/>
    <s v="Fashion"/>
    <n v="32.299999999999997"/>
    <d v="2021-07-14T00:00:00"/>
    <n v="71"/>
    <n v="0.54"/>
    <n v="250"/>
    <n v="32.299999999999997"/>
    <n v="1"/>
    <n v="3500"/>
    <x v="0"/>
    <s v="High Risk"/>
    <s v="55+"/>
    <d v="1905-02-12T00:00:00"/>
    <x v="2"/>
    <x v="1"/>
    <s v="High Value"/>
    <x v="3"/>
    <s v="Check Data"/>
  </r>
  <r>
    <s v="CUST_7704"/>
    <n v="56"/>
    <s v="Male"/>
    <x v="8"/>
    <m/>
    <n v="11"/>
    <n v="249"/>
    <n v="0"/>
    <s v="Electronics"/>
    <n v="48.3"/>
    <d v="2022-10-16T00:00:00"/>
    <n v="57"/>
    <n v="0.2"/>
    <n v="250"/>
    <n v="48.3"/>
    <n v="2"/>
    <n v="2750"/>
    <x v="0"/>
    <s v="Medium Risk"/>
    <s v="55+"/>
    <d v="1903-11-11T00:00:00"/>
    <x v="0"/>
    <x v="1"/>
    <s v="High Value"/>
    <x v="1"/>
    <s v="Check Data"/>
  </r>
  <r>
    <s v="CUST_4713"/>
    <n v="30"/>
    <s v="Male"/>
    <x v="1"/>
    <n v="262.54000000000002"/>
    <n v="14"/>
    <n v="119"/>
    <n v="0"/>
    <s v="Home"/>
    <n v="48.1"/>
    <d v="2023-11-19T00:00:00"/>
    <n v="20"/>
    <n v="0.41"/>
    <n v="262.54000000000002"/>
    <n v="48.1"/>
    <n v="1"/>
    <n v="3675.5600000000004"/>
    <x v="0"/>
    <s v="Medium Risk"/>
    <s v="25-34"/>
    <d v="1902-10-08T00:00:00"/>
    <x v="1"/>
    <x v="1"/>
    <s v="High Value"/>
    <x v="1"/>
    <s v="Check Data"/>
  </r>
  <r>
    <s v="CUST_6051"/>
    <n v="58"/>
    <s v="Other"/>
    <x v="5"/>
    <n v="99.85"/>
    <n v="8"/>
    <n v="191"/>
    <n v="0"/>
    <s v="Fashion"/>
    <n v="63.9"/>
    <d v="2023-06-27T00:00:00"/>
    <n v="68"/>
    <n v="0.22"/>
    <n v="99.85"/>
    <n v="63.9"/>
    <n v="3"/>
    <n v="798.8"/>
    <x v="0"/>
    <s v="Medium Risk"/>
    <s v="55+"/>
    <d v="1903-03-02T00:00:00"/>
    <x v="0"/>
    <x v="1"/>
    <s v="Low Value"/>
    <x v="0"/>
    <s v="Check Data"/>
  </r>
  <r>
    <s v="CUST_3475"/>
    <n v="74"/>
    <s v="Male"/>
    <x v="7"/>
    <n v="165.64"/>
    <n v="10"/>
    <n v="294"/>
    <n v="0"/>
    <s v="Sports"/>
    <n v="55.9"/>
    <d v="2020-08-21T00:00:00"/>
    <n v="85"/>
    <n v="0.08"/>
    <n v="165.64"/>
    <n v="55.9"/>
    <n v="1"/>
    <n v="1656.3999999999999"/>
    <x v="0"/>
    <s v="Low Risk"/>
    <s v="55+"/>
    <d v="1906-01-05T00:00:00"/>
    <x v="2"/>
    <x v="1"/>
    <s v="High Value"/>
    <x v="1"/>
    <s v="Check Data"/>
  </r>
  <r>
    <s v="CUST_4610"/>
    <n v="70"/>
    <s v="Male"/>
    <x v="9"/>
    <n v="76.08"/>
    <n v="9"/>
    <n v="61"/>
    <n v="0"/>
    <s v="Beauty"/>
    <n v="63.1"/>
    <d v="2021-11-08T00:00:00"/>
    <n v="44"/>
    <n v="0.49"/>
    <n v="76.08"/>
    <n v="63.1"/>
    <n v="3"/>
    <n v="684.72"/>
    <x v="1"/>
    <s v="Medium Risk"/>
    <s v="55+"/>
    <d v="1904-10-18T00:00:00"/>
    <x v="0"/>
    <x v="1"/>
    <s v="Low Value"/>
    <x v="0"/>
    <s v="Check Data"/>
  </r>
  <r>
    <s v="CUST_5255"/>
    <n v="62"/>
    <s v="Male"/>
    <x v="3"/>
    <n v="160.29"/>
    <n v="11"/>
    <n v="209"/>
    <n v="0"/>
    <s v="Beauty"/>
    <n v="98"/>
    <d v="2021-10-23T00:00:00"/>
    <n v="30"/>
    <n v="0.18"/>
    <n v="160.29"/>
    <n v="98"/>
    <n v="1"/>
    <n v="1763.1899999999998"/>
    <x v="0"/>
    <s v="Low Risk"/>
    <s v="55+"/>
    <d v="1904-11-03T00:00:00"/>
    <x v="1"/>
    <x v="1"/>
    <s v="High Value"/>
    <x v="1"/>
    <s v="Check Data"/>
  </r>
  <r>
    <s v="CUST_8397"/>
    <n v="29"/>
    <s v="Female"/>
    <x v="4"/>
    <n v="38.85"/>
    <n v="14"/>
    <n v="294"/>
    <n v="0"/>
    <s v="Sports"/>
    <n v="81"/>
    <d v="2022-01-18T00:00:00"/>
    <n v="25"/>
    <n v="0.05"/>
    <n v="38.85"/>
    <n v="81"/>
    <n v="1"/>
    <n v="543.9"/>
    <x v="0"/>
    <s v="Low Risk"/>
    <s v="25-34"/>
    <d v="1904-08-08T00:00:00"/>
    <x v="1"/>
    <x v="1"/>
    <s v="Low Value"/>
    <x v="0"/>
    <s v="Check Data"/>
  </r>
  <r>
    <s v="CUST_2735"/>
    <n v="30"/>
    <s v="Female"/>
    <x v="1"/>
    <n v="100.09"/>
    <n v="6"/>
    <n v="51"/>
    <n v="0"/>
    <s v="Beauty"/>
    <m/>
    <d v="2021-08-03T00:00:00"/>
    <n v="31"/>
    <n v="0.35"/>
    <n v="100.09"/>
    <n v="250"/>
    <n v="1"/>
    <n v="600.54"/>
    <x v="1"/>
    <s v="Medium Risk"/>
    <s v="25-34"/>
    <d v="1905-01-23T00:00:00"/>
    <x v="1"/>
    <x v="1"/>
    <s v="Low Value"/>
    <x v="0"/>
    <s v="Check Data"/>
  </r>
  <r>
    <s v="CUST_9258"/>
    <n v="73"/>
    <s v="Female"/>
    <x v="8"/>
    <n v="67.45"/>
    <n v="8"/>
    <n v="209"/>
    <n v="0"/>
    <s v="Electronics"/>
    <m/>
    <d v="2022-08-19T00:00:00"/>
    <n v="2"/>
    <n v="0.37"/>
    <n v="67.45"/>
    <n v="250"/>
    <n v="2"/>
    <n v="539.6"/>
    <x v="0"/>
    <s v="Medium Risk"/>
    <s v="55+"/>
    <d v="1904-01-08T00:00:00"/>
    <x v="1"/>
    <x v="1"/>
    <s v="Low Value"/>
    <x v="0"/>
    <s v="Check Data"/>
  </r>
  <r>
    <s v="CUST_8979"/>
    <n v="27"/>
    <s v="Male"/>
    <x v="8"/>
    <n v="95.2"/>
    <n v="12"/>
    <n v="312"/>
    <n v="0"/>
    <s v="Sports"/>
    <n v="22.9"/>
    <d v="2022-11-27T00:00:00"/>
    <n v="84"/>
    <n v="0.22"/>
    <n v="95.2"/>
    <n v="22.9"/>
    <n v="2"/>
    <n v="1142.4000000000001"/>
    <x v="0"/>
    <s v="Medium Risk"/>
    <s v="25-34"/>
    <d v="1903-09-30T00:00:00"/>
    <x v="2"/>
    <x v="1"/>
    <s v="Low Value"/>
    <x v="0"/>
    <s v="Check Data"/>
  </r>
  <r>
    <s v="CUST_3428"/>
    <n v="50"/>
    <s v="Female"/>
    <x v="6"/>
    <n v="184.47"/>
    <n v="16"/>
    <n v="278"/>
    <n v="0"/>
    <s v="Electronics"/>
    <n v="51.9"/>
    <d v="2021-03-31T00:00:00"/>
    <n v="54"/>
    <n v="0.2"/>
    <n v="184.47"/>
    <n v="51.9"/>
    <n v="2"/>
    <n v="2951.52"/>
    <x v="0"/>
    <s v="Medium Risk"/>
    <s v="45-54"/>
    <d v="1905-05-28T00:00:00"/>
    <x v="0"/>
    <x v="1"/>
    <s v="High Value"/>
    <x v="1"/>
    <s v="Check Data"/>
  </r>
  <r>
    <s v="CUST_8426"/>
    <n v="74"/>
    <s v="Male"/>
    <x v="2"/>
    <n v="77.489999999999995"/>
    <n v="17"/>
    <n v="201"/>
    <n v="0"/>
    <s v="Beauty"/>
    <n v="71.2"/>
    <d v="2021-11-14T00:00:00"/>
    <n v="14"/>
    <n v="0.45"/>
    <n v="77.489999999999995"/>
    <n v="71.2"/>
    <n v="1"/>
    <n v="1317.33"/>
    <x v="0"/>
    <s v="Medium Risk"/>
    <s v="55+"/>
    <d v="1904-10-12T00:00:00"/>
    <x v="1"/>
    <x v="1"/>
    <s v="Low Value"/>
    <x v="0"/>
    <s v="Check Data"/>
  </r>
  <r>
    <s v="CUST_9533"/>
    <n v="57"/>
    <s v="Male"/>
    <x v="3"/>
    <n v="345"/>
    <n v="14"/>
    <n v="138"/>
    <n v="0"/>
    <s v="Sports"/>
    <m/>
    <d v="2020-08-19T00:00:00"/>
    <n v="23"/>
    <n v="0.2"/>
    <n v="345"/>
    <n v="250"/>
    <n v="3"/>
    <n v="4830"/>
    <x v="0"/>
    <s v="Medium Risk"/>
    <s v="55+"/>
    <d v="1906-01-07T00:00:00"/>
    <x v="1"/>
    <x v="1"/>
    <s v="High Value"/>
    <x v="1"/>
    <s v="Check Data"/>
  </r>
  <r>
    <s v="CUST_6249"/>
    <n v="71"/>
    <s v="Female"/>
    <x v="1"/>
    <n v="327.06"/>
    <n v="10"/>
    <n v="339"/>
    <n v="0"/>
    <s v="Sports"/>
    <n v="13.7"/>
    <d v="2022-09-21T00:00:00"/>
    <n v="69"/>
    <n v="0.59"/>
    <n v="327.06"/>
    <n v="13.7"/>
    <n v="2"/>
    <n v="3270.6"/>
    <x v="0"/>
    <s v="High Risk"/>
    <s v="55+"/>
    <d v="1903-12-06T00:00:00"/>
    <x v="0"/>
    <x v="1"/>
    <s v="High Value"/>
    <x v="3"/>
    <s v="Check Data"/>
  </r>
  <r>
    <s v="CUST_6291"/>
    <n v="33"/>
    <s v="Male"/>
    <x v="6"/>
    <n v="250.17"/>
    <n v="11"/>
    <n v="18"/>
    <n v="0"/>
    <s v="Sports"/>
    <m/>
    <d v="2025-04-22T00:00:00"/>
    <n v="52"/>
    <n v="0.37"/>
    <n v="250.17"/>
    <n v="250"/>
    <n v="2"/>
    <n v="2751.87"/>
    <x v="2"/>
    <s v="Medium Risk"/>
    <s v="25-34"/>
    <d v="1901-05-06T00:00:00"/>
    <x v="0"/>
    <x v="1"/>
    <s v="High Value"/>
    <x v="1"/>
    <s v="Check Data"/>
  </r>
  <r>
    <s v="CUST_3817"/>
    <n v="62"/>
    <s v="Female"/>
    <x v="1"/>
    <n v="109.9"/>
    <n v="11"/>
    <n v="320"/>
    <n v="0"/>
    <s v="Beauty"/>
    <n v="37.9"/>
    <d v="2023-03-21T00:00:00"/>
    <n v="83"/>
    <n v="0.19"/>
    <n v="109.9"/>
    <n v="37.9"/>
    <n v="3"/>
    <n v="1208.9000000000001"/>
    <x v="0"/>
    <s v="Low Risk"/>
    <s v="55+"/>
    <d v="1903-06-08T00:00:00"/>
    <x v="2"/>
    <x v="1"/>
    <s v="Low Value"/>
    <x v="0"/>
    <s v="Check Data"/>
  </r>
  <r>
    <s v="CUST_4874"/>
    <n v="52"/>
    <s v="Other"/>
    <x v="0"/>
    <n v="358.69"/>
    <n v="8"/>
    <n v="94"/>
    <n v="0"/>
    <s v="Beauty"/>
    <n v="76.7"/>
    <d v="2021-10-25T00:00:00"/>
    <n v="50"/>
    <n v="0.18"/>
    <n v="358.69"/>
    <n v="76.7"/>
    <n v="1"/>
    <n v="2869.52"/>
    <x v="0"/>
    <s v="Low Risk"/>
    <s v="45-54"/>
    <d v="1904-11-01T00:00:00"/>
    <x v="0"/>
    <x v="1"/>
    <s v="High Value"/>
    <x v="1"/>
    <s v="Check Data"/>
  </r>
  <r>
    <s v="CUST_5211"/>
    <n v="20"/>
    <s v="Male"/>
    <x v="5"/>
    <n v="148.87"/>
    <n v="8"/>
    <n v="129"/>
    <n v="0"/>
    <s v="Beauty"/>
    <n v="45"/>
    <d v="2023-03-23T00:00:00"/>
    <n v="71"/>
    <n v="0.44"/>
    <n v="148.87"/>
    <n v="45"/>
    <n v="1"/>
    <n v="1190.96"/>
    <x v="0"/>
    <s v="Medium Risk"/>
    <s v="Under 25"/>
    <d v="1903-06-06T00:00:00"/>
    <x v="2"/>
    <x v="1"/>
    <s v="Low Value"/>
    <x v="0"/>
    <s v="Check Data"/>
  </r>
  <r>
    <s v="CUST_1661"/>
    <n v="73"/>
    <s v="Female"/>
    <x v="4"/>
    <n v="21.75"/>
    <n v="12"/>
    <n v="104"/>
    <n v="0"/>
    <s v="Fashion"/>
    <m/>
    <d v="2021-11-07T00:00:00"/>
    <n v="85"/>
    <n v="0.28999999999999998"/>
    <n v="21.75"/>
    <n v="250"/>
    <n v="3"/>
    <n v="261"/>
    <x v="0"/>
    <s v="Medium Risk"/>
    <s v="55+"/>
    <d v="1904-10-19T00:00:00"/>
    <x v="2"/>
    <x v="1"/>
    <s v="Low Value"/>
    <x v="0"/>
    <s v="Check Data"/>
  </r>
  <r>
    <s v="CUST_4374"/>
    <n v="22"/>
    <s v="Female"/>
    <x v="3"/>
    <m/>
    <n v="15"/>
    <n v="196"/>
    <n v="0"/>
    <s v="Fashion"/>
    <n v="59"/>
    <d v="2024-11-19T00:00:00"/>
    <n v="33"/>
    <n v="0.27"/>
    <n v="250"/>
    <n v="59"/>
    <n v="4"/>
    <n v="3750"/>
    <x v="0"/>
    <s v="Medium Risk"/>
    <s v="Under 25"/>
    <d v="1901-10-07T00:00:00"/>
    <x v="1"/>
    <x v="1"/>
    <s v="High Value"/>
    <x v="1"/>
    <s v="Check Data"/>
  </r>
  <r>
    <s v="CUST_1207"/>
    <n v="43"/>
    <s v="Other"/>
    <x v="8"/>
    <n v="116.21"/>
    <n v="19"/>
    <n v="259"/>
    <n v="1"/>
    <s v="Home"/>
    <m/>
    <d v="2021-01-15T00:00:00"/>
    <n v="84"/>
    <n v="0.34"/>
    <n v="116.21"/>
    <n v="250"/>
    <n v="2"/>
    <n v="2207.9899999999998"/>
    <x v="0"/>
    <s v="Medium Risk"/>
    <s v="35-44"/>
    <d v="1905-08-11T00:00:00"/>
    <x v="2"/>
    <x v="0"/>
    <s v="High Value"/>
    <x v="1"/>
    <s v="Check Data"/>
  </r>
  <r>
    <s v="CUST_3665"/>
    <n v="28"/>
    <s v="Male"/>
    <x v="2"/>
    <n v="35.74"/>
    <n v="8"/>
    <n v="38"/>
    <n v="0"/>
    <s v="Sports"/>
    <n v="17.399999999999999"/>
    <d v="2022-05-13T00:00:00"/>
    <n v="9"/>
    <n v="0.69"/>
    <n v="35.74"/>
    <n v="17.399999999999999"/>
    <n v="1"/>
    <n v="285.92"/>
    <x v="1"/>
    <s v="High Risk"/>
    <s v="25-34"/>
    <d v="1904-04-15T00:00:00"/>
    <x v="1"/>
    <x v="1"/>
    <s v="Low Value"/>
    <x v="2"/>
    <s v="Check Data"/>
  </r>
  <r>
    <s v="CUST_3493"/>
    <n v="79"/>
    <s v="Female"/>
    <x v="7"/>
    <n v="254.75"/>
    <n v="12"/>
    <n v="304"/>
    <n v="0"/>
    <s v="Beauty"/>
    <n v="91.5"/>
    <d v="2022-10-01T00:00:00"/>
    <n v="95"/>
    <n v="0.13"/>
    <n v="254.75"/>
    <n v="91.5"/>
    <n v="1"/>
    <n v="3057"/>
    <x v="0"/>
    <s v="Low Risk"/>
    <s v="55+"/>
    <d v="1903-11-26T00:00:00"/>
    <x v="2"/>
    <x v="1"/>
    <s v="High Value"/>
    <x v="1"/>
    <s v="Check Data"/>
  </r>
  <r>
    <s v="CUST_7813"/>
    <n v="24"/>
    <s v="Male"/>
    <x v="9"/>
    <n v="40.520000000000003"/>
    <n v="9"/>
    <n v="130"/>
    <n v="0"/>
    <s v="Sports"/>
    <n v="45.9"/>
    <d v="2020-12-26T00:00:00"/>
    <n v="8"/>
    <n v="0.05"/>
    <n v="40.520000000000003"/>
    <n v="45.9"/>
    <n v="1"/>
    <n v="364.68"/>
    <x v="0"/>
    <s v="Low Risk"/>
    <s v="Under 25"/>
    <d v="1905-08-31T00:00:00"/>
    <x v="1"/>
    <x v="1"/>
    <s v="Low Value"/>
    <x v="0"/>
    <s v="Check Data"/>
  </r>
  <r>
    <s v="CUST_1632"/>
    <n v="70"/>
    <s v="Female"/>
    <x v="5"/>
    <n v="69.239999999999995"/>
    <n v="12"/>
    <n v="153"/>
    <n v="0"/>
    <s v="Electronics"/>
    <n v="41.9"/>
    <d v="2023-11-15T00:00:00"/>
    <n v="75"/>
    <n v="0.31"/>
    <n v="69.239999999999995"/>
    <n v="41.9"/>
    <n v="1"/>
    <n v="830.87999999999988"/>
    <x v="0"/>
    <s v="Medium Risk"/>
    <s v="55+"/>
    <d v="1902-10-12T00:00:00"/>
    <x v="2"/>
    <x v="1"/>
    <s v="Low Value"/>
    <x v="0"/>
    <s v="Check Data"/>
  </r>
  <r>
    <s v="CUST_4083"/>
    <n v="73"/>
    <s v="Male"/>
    <x v="3"/>
    <m/>
    <n v="12"/>
    <n v="40"/>
    <n v="1"/>
    <s v="Electronics"/>
    <n v="75.099999999999994"/>
    <d v="2021-05-17T00:00:00"/>
    <n v="7"/>
    <n v="0.35"/>
    <n v="250"/>
    <n v="75.099999999999994"/>
    <n v="2"/>
    <n v="3000"/>
    <x v="1"/>
    <s v="Medium Risk"/>
    <s v="55+"/>
    <d v="1905-04-11T00:00:00"/>
    <x v="1"/>
    <x v="0"/>
    <s v="High Value"/>
    <x v="1"/>
    <s v="Check Data"/>
  </r>
  <r>
    <s v="CUST_4719"/>
    <n v="27"/>
    <s v="Female"/>
    <x v="0"/>
    <n v="72.64"/>
    <n v="8"/>
    <n v="320"/>
    <n v="0"/>
    <s v="Beauty"/>
    <n v="4.5"/>
    <d v="2024-09-15T00:00:00"/>
    <n v="21"/>
    <n v="0.3"/>
    <n v="72.64"/>
    <n v="4.5"/>
    <n v="5"/>
    <n v="581.12"/>
    <x v="0"/>
    <s v="Medium Risk"/>
    <s v="25-34"/>
    <d v="1901-12-11T00:00:00"/>
    <x v="1"/>
    <x v="1"/>
    <s v="Low Value"/>
    <x v="0"/>
    <s v="Check Data"/>
  </r>
  <r>
    <s v="CUST_8123"/>
    <n v="59"/>
    <s v="Male"/>
    <x v="3"/>
    <n v="174.39"/>
    <n v="14"/>
    <n v="121"/>
    <n v="0"/>
    <s v="Fashion"/>
    <n v="84.1"/>
    <d v="2025-06-11T00:00:00"/>
    <n v="92"/>
    <n v="0.08"/>
    <n v="174.39"/>
    <n v="84.1"/>
    <n v="1"/>
    <n v="2441.46"/>
    <x v="0"/>
    <s v="Low Risk"/>
    <s v="55+"/>
    <d v="1901-03-17T00:00:00"/>
    <x v="2"/>
    <x v="1"/>
    <s v="High Value"/>
    <x v="1"/>
    <s v="Check Data"/>
  </r>
  <r>
    <s v="CUST_2679"/>
    <n v="69"/>
    <s v="Male"/>
    <x v="7"/>
    <n v="114.01"/>
    <n v="10"/>
    <n v="243"/>
    <n v="0"/>
    <s v="Home"/>
    <n v="67"/>
    <d v="2020-11-01T00:00:00"/>
    <n v="53"/>
    <n v="0.28999999999999998"/>
    <n v="114.01"/>
    <n v="67"/>
    <n v="2"/>
    <n v="1140.1000000000001"/>
    <x v="0"/>
    <s v="Medium Risk"/>
    <s v="55+"/>
    <d v="1905-10-25T00:00:00"/>
    <x v="0"/>
    <x v="1"/>
    <s v="Low Value"/>
    <x v="0"/>
    <s v="Check Data"/>
  </r>
  <r>
    <s v="CUST_1236"/>
    <n v="51"/>
    <s v="Female"/>
    <x v="4"/>
    <n v="166.59"/>
    <n v="7"/>
    <n v="244"/>
    <n v="0"/>
    <s v="Fashion"/>
    <n v="14.5"/>
    <d v="2023-02-22T00:00:00"/>
    <n v="15"/>
    <n v="0.13"/>
    <n v="166.59"/>
    <n v="14.5"/>
    <n v="1"/>
    <n v="1166.1300000000001"/>
    <x v="0"/>
    <s v="Low Risk"/>
    <s v="45-54"/>
    <d v="1903-07-05T00:00:00"/>
    <x v="1"/>
    <x v="1"/>
    <s v="Low Value"/>
    <x v="0"/>
    <s v="Check Data"/>
  </r>
  <r>
    <s v="CUST_8446"/>
    <n v="20"/>
    <s v="Female"/>
    <x v="4"/>
    <n v="74.42"/>
    <n v="12"/>
    <n v="143"/>
    <n v="0"/>
    <s v="Sports"/>
    <n v="6.5"/>
    <d v="2024-10-14T00:00:00"/>
    <n v="72"/>
    <n v="0.6"/>
    <n v="74.42"/>
    <n v="6.5"/>
    <n v="3"/>
    <n v="893.04"/>
    <x v="0"/>
    <s v="High Risk"/>
    <s v="Under 25"/>
    <d v="1901-11-12T00:00:00"/>
    <x v="2"/>
    <x v="1"/>
    <s v="Low Value"/>
    <x v="2"/>
    <s v="Check Data"/>
  </r>
  <r>
    <s v="CUST_5443"/>
    <n v="25"/>
    <s v="Female"/>
    <x v="1"/>
    <n v="72.930000000000007"/>
    <n v="7"/>
    <n v="185"/>
    <n v="0"/>
    <s v="Fashion"/>
    <n v="0.3"/>
    <d v="2023-05-15T00:00:00"/>
    <n v="52"/>
    <n v="0.21"/>
    <n v="72.930000000000007"/>
    <n v="0.3"/>
    <n v="2"/>
    <n v="510.51000000000005"/>
    <x v="0"/>
    <s v="Medium Risk"/>
    <s v="25-34"/>
    <d v="1903-04-14T00:00:00"/>
    <x v="0"/>
    <x v="1"/>
    <s v="Low Value"/>
    <x v="0"/>
    <s v="Valid"/>
  </r>
  <r>
    <s v="CUST_7770"/>
    <n v="48"/>
    <s v="Female"/>
    <x v="6"/>
    <n v="65.819999999999993"/>
    <n v="6"/>
    <n v="34"/>
    <n v="0"/>
    <s v="Beauty"/>
    <n v="29.4"/>
    <d v="2025-04-14T00:00:00"/>
    <n v="76"/>
    <n v="0.36"/>
    <n v="65.819999999999993"/>
    <n v="29.4"/>
    <n v="2"/>
    <n v="394.91999999999996"/>
    <x v="1"/>
    <s v="Medium Risk"/>
    <s v="45-54"/>
    <d v="1901-05-14T00:00:00"/>
    <x v="2"/>
    <x v="1"/>
    <s v="Low Value"/>
    <x v="0"/>
    <s v="Check Data"/>
  </r>
  <r>
    <s v="CUST_7099"/>
    <n v="28"/>
    <s v="Male"/>
    <x v="4"/>
    <n v="51.58"/>
    <n v="11"/>
    <n v="210"/>
    <n v="0"/>
    <s v="Fashion"/>
    <n v="32.5"/>
    <d v="2021-06-12T00:00:00"/>
    <n v="69"/>
    <n v="0.47"/>
    <n v="51.58"/>
    <n v="32.5"/>
    <n v="2"/>
    <n v="567.38"/>
    <x v="0"/>
    <s v="Medium Risk"/>
    <s v="25-34"/>
    <d v="1905-03-16T00:00:00"/>
    <x v="0"/>
    <x v="1"/>
    <s v="Low Value"/>
    <x v="0"/>
    <s v="Check Data"/>
  </r>
  <r>
    <s v="CUST_9555"/>
    <n v="62"/>
    <s v="Female"/>
    <x v="2"/>
    <n v="43.42"/>
    <n v="8"/>
    <n v="32"/>
    <n v="0"/>
    <s v="Electronics"/>
    <n v="17.7"/>
    <d v="2024-09-08T00:00:00"/>
    <n v="72"/>
    <n v="0.08"/>
    <n v="43.42"/>
    <n v="17.7"/>
    <n v="1"/>
    <n v="347.36"/>
    <x v="1"/>
    <s v="Low Risk"/>
    <s v="55+"/>
    <d v="1901-12-18T00:00:00"/>
    <x v="2"/>
    <x v="1"/>
    <s v="Low Value"/>
    <x v="0"/>
    <s v="Check Data"/>
  </r>
  <r>
    <s v="CUST_3368"/>
    <n v="24"/>
    <s v="Female"/>
    <x v="9"/>
    <n v="55.28"/>
    <n v="8"/>
    <n v="158"/>
    <n v="0"/>
    <s v="Beauty"/>
    <n v="28.7"/>
    <d v="2023-01-08T00:00:00"/>
    <n v="37"/>
    <n v="0.13"/>
    <n v="55.28"/>
    <n v="28.7"/>
    <n v="3"/>
    <n v="442.24"/>
    <x v="0"/>
    <s v="Low Risk"/>
    <s v="Under 25"/>
    <d v="1903-08-19T00:00:00"/>
    <x v="1"/>
    <x v="1"/>
    <s v="Low Value"/>
    <x v="0"/>
    <s v="Check Data"/>
  </r>
  <r>
    <s v="CUST_1285"/>
    <n v="62"/>
    <s v="Male"/>
    <x v="0"/>
    <n v="33.17"/>
    <n v="6"/>
    <n v="316"/>
    <n v="0"/>
    <s v="Beauty"/>
    <n v="56.2"/>
    <d v="2024-06-22T00:00:00"/>
    <n v="78"/>
    <n v="0.5"/>
    <n v="33.17"/>
    <n v="56.2"/>
    <n v="2"/>
    <n v="199.02"/>
    <x v="0"/>
    <s v="High Risk"/>
    <s v="55+"/>
    <d v="1902-03-06T00:00:00"/>
    <x v="2"/>
    <x v="1"/>
    <s v="Low Value"/>
    <x v="2"/>
    <s v="Check Data"/>
  </r>
  <r>
    <s v="CUST_1148"/>
    <n v="19"/>
    <s v="Female"/>
    <x v="7"/>
    <n v="149.41999999999999"/>
    <n v="11"/>
    <n v="363"/>
    <n v="0"/>
    <s v="Beauty"/>
    <n v="11.3"/>
    <d v="2021-12-22T00:00:00"/>
    <n v="4"/>
    <n v="0.12"/>
    <n v="149.41999999999999"/>
    <n v="11.3"/>
    <n v="1"/>
    <n v="1643.62"/>
    <x v="0"/>
    <s v="Low Risk"/>
    <s v="Under 25"/>
    <d v="1904-09-04T00:00:00"/>
    <x v="1"/>
    <x v="1"/>
    <s v="High Value"/>
    <x v="1"/>
    <s v="Check Data"/>
  </r>
  <r>
    <s v="CUST_5037"/>
    <n v="23"/>
    <s v="Female"/>
    <x v="8"/>
    <n v="222.47"/>
    <n v="7"/>
    <n v="191"/>
    <n v="0"/>
    <s v="Fashion"/>
    <n v="20.100000000000001"/>
    <d v="2023-03-23T00:00:00"/>
    <n v="91"/>
    <n v="0.03"/>
    <n v="222.47"/>
    <n v="20.100000000000001"/>
    <n v="1"/>
    <n v="1557.29"/>
    <x v="0"/>
    <s v="Low Risk"/>
    <s v="Under 25"/>
    <d v="1903-06-06T00:00:00"/>
    <x v="2"/>
    <x v="1"/>
    <s v="High Value"/>
    <x v="1"/>
    <s v="Check Data"/>
  </r>
  <r>
    <s v="CUST_7549"/>
    <n v="58"/>
    <s v="Female"/>
    <x v="4"/>
    <n v="26.65"/>
    <n v="12"/>
    <n v="162"/>
    <n v="0"/>
    <s v="Electronics"/>
    <n v="56.2"/>
    <d v="2020-09-13T00:00:00"/>
    <n v="79"/>
    <n v="0.52"/>
    <n v="26.65"/>
    <n v="56.2"/>
    <n v="1"/>
    <n v="319.79999999999995"/>
    <x v="0"/>
    <s v="High Risk"/>
    <s v="55+"/>
    <d v="1905-12-13T00:00:00"/>
    <x v="2"/>
    <x v="1"/>
    <s v="Low Value"/>
    <x v="2"/>
    <s v="Check Data"/>
  </r>
  <r>
    <s v="CUST_8121"/>
    <n v="49"/>
    <s v="Female"/>
    <x v="8"/>
    <n v="107.61"/>
    <n v="5"/>
    <n v="251"/>
    <n v="0"/>
    <s v="Fashion"/>
    <n v="70.400000000000006"/>
    <d v="2023-03-05T00:00:00"/>
    <n v="84"/>
    <n v="0.27"/>
    <n v="107.61"/>
    <n v="70.400000000000006"/>
    <n v="1"/>
    <n v="538.04999999999995"/>
    <x v="0"/>
    <s v="Medium Risk"/>
    <s v="45-54"/>
    <d v="1903-06-24T00:00:00"/>
    <x v="2"/>
    <x v="1"/>
    <s v="Low Value"/>
    <x v="0"/>
    <s v="Check Data"/>
  </r>
  <r>
    <s v="CUST_5895"/>
    <n v="37"/>
    <s v="Female"/>
    <x v="4"/>
    <n v="146.12"/>
    <n v="8"/>
    <n v="38"/>
    <n v="1"/>
    <s v="Sports"/>
    <n v="93.1"/>
    <d v="2020-07-01T00:00:00"/>
    <n v="61"/>
    <n v="0.41"/>
    <n v="146.12"/>
    <n v="93.1"/>
    <n v="2"/>
    <n v="1168.96"/>
    <x v="1"/>
    <s v="Medium Risk"/>
    <s v="35-44"/>
    <d v="1906-02-25T00:00:00"/>
    <x v="0"/>
    <x v="0"/>
    <s v="Low Value"/>
    <x v="0"/>
    <s v="Check Data"/>
  </r>
  <r>
    <s v="CUST_6280"/>
    <n v="74"/>
    <s v="Male"/>
    <x v="2"/>
    <n v="120.62"/>
    <n v="10"/>
    <n v="130"/>
    <n v="0"/>
    <s v="Home"/>
    <n v="51.1"/>
    <d v="2024-02-22T00:00:00"/>
    <n v="22"/>
    <n v="0.18"/>
    <n v="120.62"/>
    <n v="51.1"/>
    <n v="1"/>
    <n v="1206.2"/>
    <x v="0"/>
    <s v="Low Risk"/>
    <s v="55+"/>
    <d v="1902-07-05T00:00:00"/>
    <x v="1"/>
    <x v="1"/>
    <s v="Low Value"/>
    <x v="0"/>
    <s v="Check Data"/>
  </r>
  <r>
    <s v="CUST_2012"/>
    <n v="51"/>
    <s v="Male"/>
    <x v="8"/>
    <n v="19.09"/>
    <n v="6"/>
    <n v="95"/>
    <n v="0"/>
    <s v="Home"/>
    <n v="11.3"/>
    <d v="2020-11-14T00:00:00"/>
    <n v="49"/>
    <n v="0.13"/>
    <n v="19.09"/>
    <n v="11.3"/>
    <n v="2"/>
    <n v="114.53999999999999"/>
    <x v="0"/>
    <s v="Low Risk"/>
    <s v="45-54"/>
    <d v="1905-10-12T00:00:00"/>
    <x v="0"/>
    <x v="1"/>
    <s v="Low Value"/>
    <x v="0"/>
    <s v="Check Data"/>
  </r>
  <r>
    <s v="CUST_3785"/>
    <n v="67"/>
    <s v="Female"/>
    <x v="6"/>
    <n v="148.41999999999999"/>
    <n v="15"/>
    <n v="140"/>
    <n v="0"/>
    <s v="Home"/>
    <n v="59.2"/>
    <d v="2024-06-20T00:00:00"/>
    <n v="36"/>
    <n v="0.21"/>
    <n v="148.41999999999999"/>
    <n v="59.2"/>
    <n v="2"/>
    <n v="2226.2999999999997"/>
    <x v="0"/>
    <s v="Medium Risk"/>
    <s v="55+"/>
    <d v="1902-03-08T00:00:00"/>
    <x v="1"/>
    <x v="1"/>
    <s v="High Value"/>
    <x v="1"/>
    <s v="Check Data"/>
  </r>
  <r>
    <s v="CUST_4725"/>
    <n v="33"/>
    <s v="Male"/>
    <x v="0"/>
    <n v="194.72"/>
    <n v="12"/>
    <n v="269"/>
    <n v="1"/>
    <s v="Sports"/>
    <n v="99.5"/>
    <d v="2024-12-07T00:00:00"/>
    <n v="94"/>
    <n v="0.51"/>
    <n v="194.72"/>
    <n v="99.5"/>
    <n v="1"/>
    <n v="2336.64"/>
    <x v="0"/>
    <s v="High Risk"/>
    <s v="25-34"/>
    <d v="1901-09-19T00:00:00"/>
    <x v="2"/>
    <x v="0"/>
    <s v="High Value"/>
    <x v="3"/>
    <s v="Check Data"/>
  </r>
  <r>
    <s v="CUST_5576"/>
    <n v="42"/>
    <s v="Male"/>
    <x v="9"/>
    <n v="114.7"/>
    <n v="17"/>
    <n v="168"/>
    <n v="0"/>
    <s v="Sports"/>
    <n v="88.3"/>
    <d v="2024-08-14T00:00:00"/>
    <n v="97"/>
    <n v="0.2"/>
    <n v="114.7"/>
    <n v="88.3"/>
    <n v="2"/>
    <n v="1949.9"/>
    <x v="0"/>
    <s v="Medium Risk"/>
    <s v="35-44"/>
    <d v="1902-01-12T00:00:00"/>
    <x v="2"/>
    <x v="1"/>
    <s v="High Value"/>
    <x v="1"/>
    <s v="Check Data"/>
  </r>
  <r>
    <s v="CUST_6782"/>
    <n v="29"/>
    <s v="Male"/>
    <x v="2"/>
    <n v="52.61"/>
    <n v="14"/>
    <n v="274"/>
    <n v="0"/>
    <s v="Sports"/>
    <n v="78"/>
    <d v="2024-12-08T00:00:00"/>
    <n v="63"/>
    <n v="0.31"/>
    <n v="52.61"/>
    <n v="78"/>
    <n v="1"/>
    <n v="736.54"/>
    <x v="0"/>
    <s v="Medium Risk"/>
    <s v="25-34"/>
    <d v="1901-09-18T00:00:00"/>
    <x v="0"/>
    <x v="1"/>
    <s v="Low Value"/>
    <x v="0"/>
    <s v="Check Data"/>
  </r>
  <r>
    <s v="CUST_7257"/>
    <n v="24"/>
    <s v="Female"/>
    <x v="6"/>
    <n v="56.8"/>
    <n v="9"/>
    <n v="364"/>
    <n v="0"/>
    <s v="Electronics"/>
    <n v="73.5"/>
    <d v="2023-06-18T00:00:00"/>
    <n v="92"/>
    <n v="0.13"/>
    <n v="56.8"/>
    <n v="73.5"/>
    <n v="2"/>
    <n v="511.2"/>
    <x v="0"/>
    <s v="Low Risk"/>
    <s v="Under 25"/>
    <d v="1903-03-11T00:00:00"/>
    <x v="2"/>
    <x v="1"/>
    <s v="Low Value"/>
    <x v="0"/>
    <s v="Check Data"/>
  </r>
  <r>
    <s v="CUST_3408"/>
    <n v="56"/>
    <s v="Male"/>
    <x v="9"/>
    <n v="27.64"/>
    <n v="14"/>
    <n v="98"/>
    <n v="0"/>
    <s v="Beauty"/>
    <n v="75.599999999999994"/>
    <d v="2024-10-07T00:00:00"/>
    <n v="38"/>
    <n v="0.21"/>
    <n v="27.64"/>
    <n v="75.599999999999994"/>
    <n v="1"/>
    <n v="386.96000000000004"/>
    <x v="0"/>
    <s v="Medium Risk"/>
    <s v="55+"/>
    <d v="1901-11-19T00:00:00"/>
    <x v="1"/>
    <x v="1"/>
    <s v="Low Value"/>
    <x v="0"/>
    <s v="Check Data"/>
  </r>
  <r>
    <s v="CUST_1340"/>
    <n v="34"/>
    <s v="Female"/>
    <x v="6"/>
    <m/>
    <n v="14"/>
    <n v="60"/>
    <n v="0"/>
    <s v="Sports"/>
    <n v="9.1"/>
    <d v="2020-08-21T00:00:00"/>
    <n v="40"/>
    <n v="0.08"/>
    <n v="250"/>
    <n v="9.1"/>
    <n v="3"/>
    <n v="3500"/>
    <x v="1"/>
    <s v="Low Risk"/>
    <s v="25-34"/>
    <d v="1906-01-05T00:00:00"/>
    <x v="0"/>
    <x v="1"/>
    <s v="High Value"/>
    <x v="1"/>
    <s v="Check Data"/>
  </r>
  <r>
    <s v="CUST_3817"/>
    <n v="62"/>
    <s v="Female"/>
    <x v="6"/>
    <n v="160.15"/>
    <n v="14"/>
    <n v="322"/>
    <n v="0"/>
    <s v="Home"/>
    <m/>
    <d v="2024-05-25T00:00:00"/>
    <n v="64"/>
    <n v="0.24"/>
    <n v="160.15"/>
    <n v="250"/>
    <n v="3"/>
    <n v="2242.1"/>
    <x v="0"/>
    <s v="Medium Risk"/>
    <s v="55+"/>
    <d v="1902-04-03T00:00:00"/>
    <x v="0"/>
    <x v="1"/>
    <s v="High Value"/>
    <x v="1"/>
    <s v="Check Data"/>
  </r>
  <r>
    <s v="CUST_3496"/>
    <n v="28"/>
    <s v="Male"/>
    <x v="6"/>
    <n v="103.09"/>
    <n v="6"/>
    <n v="216"/>
    <n v="0"/>
    <s v="Home"/>
    <n v="69"/>
    <d v="2021-07-31T00:00:00"/>
    <n v="68"/>
    <n v="0.21"/>
    <n v="103.09"/>
    <n v="69"/>
    <n v="1"/>
    <n v="618.54"/>
    <x v="0"/>
    <s v="Medium Risk"/>
    <s v="25-34"/>
    <d v="1905-01-26T00:00:00"/>
    <x v="0"/>
    <x v="1"/>
    <s v="Low Value"/>
    <x v="0"/>
    <s v="Check Data"/>
  </r>
  <r>
    <s v="CUST_6962"/>
    <n v="23"/>
    <s v="Female"/>
    <x v="1"/>
    <n v="103.82"/>
    <n v="10"/>
    <n v="76"/>
    <n v="0"/>
    <s v="Fashion"/>
    <n v="7.3"/>
    <d v="2022-07-06T00:00:00"/>
    <n v="56"/>
    <n v="0.52"/>
    <n v="103.82"/>
    <n v="7.3"/>
    <n v="1"/>
    <n v="1038.1999999999998"/>
    <x v="1"/>
    <s v="High Risk"/>
    <s v="Under 25"/>
    <d v="1904-02-21T00:00:00"/>
    <x v="0"/>
    <x v="1"/>
    <s v="Low Value"/>
    <x v="2"/>
    <s v="Check Data"/>
  </r>
  <r>
    <s v="CUST_6299"/>
    <n v="78"/>
    <s v="Female"/>
    <x v="9"/>
    <n v="35.57"/>
    <n v="12"/>
    <n v="207"/>
    <n v="0"/>
    <s v="Beauty"/>
    <n v="91.5"/>
    <d v="2021-07-18T00:00:00"/>
    <n v="14"/>
    <n v="0.25"/>
    <n v="35.57"/>
    <n v="91.5"/>
    <n v="2"/>
    <n v="426.84000000000003"/>
    <x v="0"/>
    <s v="Medium Risk"/>
    <s v="55+"/>
    <d v="1905-02-08T00:00:00"/>
    <x v="1"/>
    <x v="1"/>
    <s v="Low Value"/>
    <x v="0"/>
    <s v="Check Data"/>
  </r>
  <r>
    <s v="CUST_8574"/>
    <n v="40"/>
    <s v="Female"/>
    <x v="6"/>
    <n v="59.91"/>
    <n v="11"/>
    <n v="347"/>
    <n v="0"/>
    <s v="Sports"/>
    <n v="12.8"/>
    <d v="2022-02-16T00:00:00"/>
    <n v="2"/>
    <n v="0.56000000000000005"/>
    <n v="59.91"/>
    <n v="12.8"/>
    <n v="2"/>
    <n v="659.01"/>
    <x v="0"/>
    <s v="High Risk"/>
    <s v="35-44"/>
    <d v="1904-07-10T00:00:00"/>
    <x v="1"/>
    <x v="1"/>
    <s v="Low Value"/>
    <x v="2"/>
    <s v="Check Data"/>
  </r>
  <r>
    <s v="CUST_2689"/>
    <n v="44"/>
    <s v="Female"/>
    <x v="5"/>
    <m/>
    <n v="10"/>
    <n v="44"/>
    <n v="0"/>
    <s v="Beauty"/>
    <n v="8.8000000000000007"/>
    <d v="2025-02-15T00:00:00"/>
    <n v="63"/>
    <n v="0.13"/>
    <n v="250"/>
    <n v="8.8000000000000007"/>
    <n v="2"/>
    <n v="2500"/>
    <x v="1"/>
    <s v="Low Risk"/>
    <s v="35-44"/>
    <d v="1901-07-11T00:00:00"/>
    <x v="0"/>
    <x v="1"/>
    <s v="High Value"/>
    <x v="1"/>
    <s v="Check Data"/>
  </r>
  <r>
    <s v="CUST_4267"/>
    <n v="63"/>
    <s v="Male"/>
    <x v="5"/>
    <n v="61.54"/>
    <n v="5"/>
    <n v="346"/>
    <n v="0"/>
    <s v="Sports"/>
    <n v="12.3"/>
    <d v="2020-07-06T00:00:00"/>
    <n v="19"/>
    <n v="0.67"/>
    <n v="61.54"/>
    <n v="12.3"/>
    <n v="3"/>
    <n v="307.7"/>
    <x v="0"/>
    <s v="High Risk"/>
    <s v="55+"/>
    <d v="1906-02-20T00:00:00"/>
    <x v="1"/>
    <x v="1"/>
    <s v="Low Value"/>
    <x v="2"/>
    <s v="Check Data"/>
  </r>
  <r>
    <s v="CUST_5406"/>
    <n v="23"/>
    <s v="Female"/>
    <x v="4"/>
    <n v="114.44"/>
    <n v="10"/>
    <n v="201"/>
    <n v="0"/>
    <s v="Home"/>
    <m/>
    <d v="2020-10-21T00:00:00"/>
    <n v="78"/>
    <n v="0.17"/>
    <n v="114.44"/>
    <n v="250"/>
    <n v="1"/>
    <n v="1144.4000000000001"/>
    <x v="0"/>
    <s v="Low Risk"/>
    <s v="Under 25"/>
    <d v="1905-11-05T00:00:00"/>
    <x v="2"/>
    <x v="1"/>
    <s v="Low Value"/>
    <x v="0"/>
    <s v="Check Data"/>
  </r>
  <r>
    <s v="CUST_9453"/>
    <n v="55"/>
    <s v="Male"/>
    <x v="0"/>
    <n v="94.15"/>
    <n v="7"/>
    <n v="209"/>
    <n v="0"/>
    <s v="Beauty"/>
    <m/>
    <d v="2024-05-08T00:00:00"/>
    <n v="71"/>
    <n v="0.26"/>
    <n v="94.15"/>
    <n v="250"/>
    <n v="1"/>
    <n v="659.05000000000007"/>
    <x v="0"/>
    <s v="Medium Risk"/>
    <s v="55+"/>
    <d v="1902-04-20T00:00:00"/>
    <x v="2"/>
    <x v="1"/>
    <s v="Low Value"/>
    <x v="0"/>
    <s v="Check Data"/>
  </r>
  <r>
    <s v="CUST_2442"/>
    <n v="19"/>
    <s v="Other"/>
    <x v="8"/>
    <n v="72.239999999999995"/>
    <n v="14"/>
    <n v="327"/>
    <n v="0"/>
    <s v="Beauty"/>
    <n v="9.5"/>
    <d v="2022-10-01T00:00:00"/>
    <n v="9"/>
    <n v="0.33"/>
    <n v="72.239999999999995"/>
    <n v="9.5"/>
    <n v="2"/>
    <n v="1011.3599999999999"/>
    <x v="0"/>
    <s v="Medium Risk"/>
    <s v="Under 25"/>
    <d v="1903-11-26T00:00:00"/>
    <x v="1"/>
    <x v="1"/>
    <s v="Low Value"/>
    <x v="0"/>
    <s v="Check Data"/>
  </r>
  <r>
    <s v="CUST_9597"/>
    <n v="39"/>
    <s v="Female"/>
    <x v="4"/>
    <n v="354.7"/>
    <n v="12"/>
    <n v="134"/>
    <n v="0"/>
    <s v="Sports"/>
    <n v="78.599999999999994"/>
    <d v="2023-10-30T00:00:00"/>
    <n v="33"/>
    <n v="0.38"/>
    <n v="354.7"/>
    <n v="78.599999999999994"/>
    <n v="2"/>
    <n v="4256.3999999999996"/>
    <x v="0"/>
    <s v="Medium Risk"/>
    <s v="35-44"/>
    <d v="1902-10-28T00:00:00"/>
    <x v="1"/>
    <x v="1"/>
    <s v="High Value"/>
    <x v="1"/>
    <s v="Check Data"/>
  </r>
  <r>
    <s v="CUST_5437"/>
    <n v="37"/>
    <s v="Female"/>
    <x v="1"/>
    <n v="102.21"/>
    <n v="13"/>
    <n v="21"/>
    <n v="0"/>
    <s v="Sports"/>
    <n v="20"/>
    <d v="2021-09-16T00:00:00"/>
    <n v="88"/>
    <n v="0.19"/>
    <n v="102.21"/>
    <n v="20"/>
    <n v="1"/>
    <n v="1328.73"/>
    <x v="2"/>
    <s v="Low Risk"/>
    <s v="35-44"/>
    <d v="1904-12-10T00:00:00"/>
    <x v="2"/>
    <x v="1"/>
    <s v="Low Value"/>
    <x v="0"/>
    <s v="Check Data"/>
  </r>
  <r>
    <s v="CUST_6435"/>
    <n v="42"/>
    <s v="Male"/>
    <x v="5"/>
    <n v="107.76"/>
    <n v="8"/>
    <n v="357"/>
    <n v="0"/>
    <s v="Beauty"/>
    <m/>
    <d v="2023-10-25T00:00:00"/>
    <n v="61"/>
    <n v="0.28999999999999998"/>
    <n v="107.76"/>
    <n v="250"/>
    <n v="1"/>
    <n v="862.08"/>
    <x v="0"/>
    <s v="Medium Risk"/>
    <s v="35-44"/>
    <d v="1902-11-02T00:00:00"/>
    <x v="0"/>
    <x v="1"/>
    <s v="Low Value"/>
    <x v="0"/>
    <s v="Check Data"/>
  </r>
  <r>
    <s v="CUST_9435"/>
    <n v="32"/>
    <s v="Male"/>
    <x v="9"/>
    <m/>
    <n v="9"/>
    <n v="59"/>
    <n v="0"/>
    <s v="Sports"/>
    <n v="49.1"/>
    <d v="2024-05-09T00:00:00"/>
    <n v="85"/>
    <n v="0.37"/>
    <n v="250"/>
    <n v="49.1"/>
    <n v="2"/>
    <n v="2250"/>
    <x v="1"/>
    <s v="Medium Risk"/>
    <s v="25-34"/>
    <d v="1902-04-19T00:00:00"/>
    <x v="2"/>
    <x v="1"/>
    <s v="High Value"/>
    <x v="1"/>
    <s v="Check Data"/>
  </r>
  <r>
    <s v="CUST_5107"/>
    <n v="77"/>
    <s v="Male"/>
    <x v="0"/>
    <n v="74.62"/>
    <n v="9"/>
    <n v="297"/>
    <n v="0"/>
    <s v="Beauty"/>
    <n v="90.6"/>
    <d v="2022-03-06T00:00:00"/>
    <n v="44"/>
    <n v="0.53"/>
    <n v="74.62"/>
    <n v="90.6"/>
    <n v="3"/>
    <n v="671.58"/>
    <x v="0"/>
    <s v="High Risk"/>
    <s v="55+"/>
    <d v="1904-06-22T00:00:00"/>
    <x v="0"/>
    <x v="1"/>
    <s v="Low Value"/>
    <x v="2"/>
    <s v="Check Data"/>
  </r>
  <r>
    <s v="CUST_1560"/>
    <n v="66"/>
    <s v="Female"/>
    <x v="0"/>
    <n v="50.36"/>
    <n v="14"/>
    <n v="58"/>
    <n v="0"/>
    <s v="Fashion"/>
    <n v="89.3"/>
    <d v="2021-11-11T00:00:00"/>
    <n v="65"/>
    <n v="0.16"/>
    <n v="50.36"/>
    <n v="89.3"/>
    <n v="1"/>
    <n v="705.04"/>
    <x v="1"/>
    <s v="Low Risk"/>
    <s v="55+"/>
    <d v="1904-10-15T00:00:00"/>
    <x v="0"/>
    <x v="1"/>
    <s v="Low Value"/>
    <x v="0"/>
    <s v="Check Data"/>
  </r>
  <r>
    <s v="CUST_9785"/>
    <n v="46"/>
    <s v="Male"/>
    <x v="8"/>
    <n v="170.36"/>
    <n v="12"/>
    <n v="230"/>
    <n v="0"/>
    <s v="Beauty"/>
    <n v="23.8"/>
    <d v="2021-09-15T00:00:00"/>
    <n v="85"/>
    <n v="0.26"/>
    <n v="170.36"/>
    <n v="23.8"/>
    <n v="1"/>
    <n v="2044.3200000000002"/>
    <x v="0"/>
    <s v="Medium Risk"/>
    <s v="45-54"/>
    <d v="1904-12-11T00:00:00"/>
    <x v="2"/>
    <x v="1"/>
    <s v="High Value"/>
    <x v="1"/>
    <s v="Check Data"/>
  </r>
  <r>
    <s v="CUST_6548"/>
    <n v="25"/>
    <s v="Female"/>
    <x v="9"/>
    <n v="99.75"/>
    <n v="15"/>
    <n v="284"/>
    <n v="0"/>
    <s v="Electronics"/>
    <n v="53.8"/>
    <d v="2020-09-03T00:00:00"/>
    <n v="57"/>
    <n v="0.49"/>
    <n v="99.75"/>
    <n v="53.8"/>
    <n v="1"/>
    <n v="1496.25"/>
    <x v="0"/>
    <s v="Medium Risk"/>
    <s v="25-34"/>
    <d v="1905-12-23T00:00:00"/>
    <x v="0"/>
    <x v="1"/>
    <s v="Low Value"/>
    <x v="0"/>
    <s v="Check Data"/>
  </r>
  <r>
    <s v="CUST_2826"/>
    <n v="54"/>
    <s v="Male"/>
    <x v="7"/>
    <n v="12.5"/>
    <n v="10"/>
    <n v="182"/>
    <n v="0"/>
    <s v="Beauty"/>
    <n v="98.5"/>
    <d v="2020-11-08T00:00:00"/>
    <n v="24"/>
    <n v="0.31"/>
    <n v="12.5"/>
    <n v="98.5"/>
    <n v="1"/>
    <n v="125"/>
    <x v="0"/>
    <s v="Medium Risk"/>
    <s v="45-54"/>
    <d v="1905-10-18T00:00:00"/>
    <x v="1"/>
    <x v="1"/>
    <s v="Low Value"/>
    <x v="0"/>
    <s v="Check Data"/>
  </r>
  <r>
    <s v="CUST_8629"/>
    <n v="66"/>
    <s v="Other"/>
    <x v="8"/>
    <m/>
    <n v="14"/>
    <n v="100"/>
    <n v="0"/>
    <s v="Fashion"/>
    <n v="33.200000000000003"/>
    <d v="2025-02-20T00:00:00"/>
    <n v="44"/>
    <n v="0.2"/>
    <n v="250"/>
    <n v="33.200000000000003"/>
    <n v="2"/>
    <n v="3500"/>
    <x v="0"/>
    <s v="Medium Risk"/>
    <s v="55+"/>
    <d v="1901-07-06T00:00:00"/>
    <x v="0"/>
    <x v="1"/>
    <s v="High Value"/>
    <x v="1"/>
    <s v="Check Data"/>
  </r>
  <r>
    <s v="CUST_9325"/>
    <n v="69"/>
    <s v="Male"/>
    <x v="0"/>
    <n v="32.200000000000003"/>
    <n v="10"/>
    <n v="113"/>
    <n v="0"/>
    <s v="Fashion"/>
    <m/>
    <d v="2024-07-09T00:00:00"/>
    <n v="68"/>
    <n v="0.44"/>
    <n v="32.200000000000003"/>
    <n v="250"/>
    <n v="1"/>
    <n v="322"/>
    <x v="0"/>
    <s v="Medium Risk"/>
    <s v="55+"/>
    <d v="1902-02-17T00:00:00"/>
    <x v="0"/>
    <x v="1"/>
    <s v="Low Value"/>
    <x v="0"/>
    <s v="Check Data"/>
  </r>
  <r>
    <s v="CUST_4138"/>
    <n v="50"/>
    <s v="Other"/>
    <x v="1"/>
    <n v="57.06"/>
    <n v="12"/>
    <n v="41"/>
    <n v="0"/>
    <s v="Home"/>
    <n v="71.8"/>
    <d v="2024-09-09T00:00:00"/>
    <n v="6"/>
    <n v="0.6"/>
    <n v="57.06"/>
    <n v="71.8"/>
    <n v="2"/>
    <n v="684.72"/>
    <x v="1"/>
    <s v="High Risk"/>
    <s v="45-54"/>
    <d v="1901-12-17T00:00:00"/>
    <x v="1"/>
    <x v="1"/>
    <s v="Low Value"/>
    <x v="2"/>
    <s v="Check Data"/>
  </r>
  <r>
    <s v="CUST_8693"/>
    <n v="39"/>
    <s v="Other"/>
    <x v="2"/>
    <n v="21.14"/>
    <n v="11"/>
    <n v="28"/>
    <n v="0"/>
    <s v="Home"/>
    <n v="50.3"/>
    <d v="2023-05-30T00:00:00"/>
    <n v="67"/>
    <n v="0.17"/>
    <n v="21.14"/>
    <n v="50.3"/>
    <n v="3"/>
    <n v="232.54000000000002"/>
    <x v="2"/>
    <s v="Low Risk"/>
    <s v="35-44"/>
    <d v="1903-03-30T00:00:00"/>
    <x v="0"/>
    <x v="1"/>
    <s v="Low Value"/>
    <x v="0"/>
    <s v="Check Data"/>
  </r>
  <r>
    <s v="CUST_9264"/>
    <n v="67"/>
    <s v="Female"/>
    <x v="2"/>
    <n v="72.709999999999994"/>
    <n v="14"/>
    <n v="276"/>
    <n v="0"/>
    <s v="Electronics"/>
    <n v="94"/>
    <d v="2024-08-15T00:00:00"/>
    <n v="34"/>
    <n v="0.4"/>
    <n v="72.709999999999994"/>
    <n v="94"/>
    <n v="2"/>
    <n v="1017.9399999999999"/>
    <x v="0"/>
    <s v="Medium Risk"/>
    <s v="55+"/>
    <d v="1902-01-11T00:00:00"/>
    <x v="1"/>
    <x v="1"/>
    <s v="Low Value"/>
    <x v="0"/>
    <s v="Check Data"/>
  </r>
  <r>
    <s v="CUST_8842"/>
    <n v="64"/>
    <s v="Female"/>
    <x v="5"/>
    <n v="307.41000000000003"/>
    <n v="5"/>
    <n v="96"/>
    <n v="0"/>
    <s v="Sports"/>
    <n v="57.5"/>
    <d v="2024-02-13T00:00:00"/>
    <n v="25"/>
    <n v="0.35"/>
    <n v="307.41000000000003"/>
    <n v="57.5"/>
    <n v="1"/>
    <n v="1537.0500000000002"/>
    <x v="0"/>
    <s v="Medium Risk"/>
    <s v="55+"/>
    <d v="1902-07-14T00:00:00"/>
    <x v="1"/>
    <x v="1"/>
    <s v="High Value"/>
    <x v="1"/>
    <s v="Check Data"/>
  </r>
  <r>
    <s v="CUST_7721"/>
    <n v="22"/>
    <s v="Male"/>
    <x v="0"/>
    <n v="68.569999999999993"/>
    <n v="8"/>
    <n v="190"/>
    <n v="1"/>
    <s v="Sports"/>
    <n v="51.1"/>
    <d v="2024-03-02T00:00:00"/>
    <n v="27"/>
    <n v="0.3"/>
    <n v="68.569999999999993"/>
    <n v="51.1"/>
    <n v="1"/>
    <n v="548.55999999999995"/>
    <x v="0"/>
    <s v="Medium Risk"/>
    <s v="Under 25"/>
    <d v="1902-06-26T00:00:00"/>
    <x v="1"/>
    <x v="0"/>
    <s v="Low Value"/>
    <x v="0"/>
    <s v="Check Data"/>
  </r>
  <r>
    <s v="CUST_8002"/>
    <n v="56"/>
    <s v="Female"/>
    <x v="1"/>
    <n v="197.58"/>
    <n v="10"/>
    <n v="318"/>
    <n v="0"/>
    <s v="Fashion"/>
    <n v="91.5"/>
    <d v="2024-02-24T00:00:00"/>
    <n v="18"/>
    <n v="0.39"/>
    <n v="197.58"/>
    <n v="91.5"/>
    <n v="3"/>
    <n v="1975.8000000000002"/>
    <x v="0"/>
    <s v="Medium Risk"/>
    <s v="55+"/>
    <d v="1902-07-03T00:00:00"/>
    <x v="1"/>
    <x v="1"/>
    <s v="High Value"/>
    <x v="1"/>
    <s v="Check Data"/>
  </r>
  <r>
    <s v="CUST_5225"/>
    <n v="35"/>
    <s v="Male"/>
    <x v="8"/>
    <m/>
    <n v="10"/>
    <n v="37"/>
    <n v="0"/>
    <s v="Fashion"/>
    <n v="38"/>
    <d v="2023-05-30T00:00:00"/>
    <n v="5"/>
    <n v="0.37"/>
    <n v="250"/>
    <n v="38"/>
    <n v="3"/>
    <n v="2500"/>
    <x v="1"/>
    <s v="Medium Risk"/>
    <s v="35-44"/>
    <d v="1903-03-30T00:00:00"/>
    <x v="1"/>
    <x v="1"/>
    <s v="High Value"/>
    <x v="1"/>
    <s v="Check Data"/>
  </r>
  <r>
    <s v="CUST_3978"/>
    <n v="55"/>
    <s v="Male"/>
    <x v="1"/>
    <n v="55.37"/>
    <n v="10"/>
    <n v="206"/>
    <n v="0"/>
    <s v="Home"/>
    <n v="59.7"/>
    <d v="2024-04-22T00:00:00"/>
    <n v="88"/>
    <n v="0.08"/>
    <n v="55.37"/>
    <n v="59.7"/>
    <n v="2"/>
    <n v="553.69999999999993"/>
    <x v="0"/>
    <s v="Low Risk"/>
    <s v="55+"/>
    <d v="1902-05-06T00:00:00"/>
    <x v="2"/>
    <x v="1"/>
    <s v="Low Value"/>
    <x v="0"/>
    <s v="Check Data"/>
  </r>
  <r>
    <s v="CUST_8373"/>
    <n v="71"/>
    <s v="Female"/>
    <x v="3"/>
    <n v="74.78"/>
    <n v="15"/>
    <n v="193"/>
    <n v="0"/>
    <s v="Fashion"/>
    <n v="84.6"/>
    <d v="2022-09-29T00:00:00"/>
    <n v="96"/>
    <n v="0.35"/>
    <n v="74.78"/>
    <n v="84.6"/>
    <n v="1"/>
    <n v="1121.7"/>
    <x v="0"/>
    <s v="Medium Risk"/>
    <s v="55+"/>
    <d v="1903-11-28T00:00:00"/>
    <x v="2"/>
    <x v="1"/>
    <s v="Low Value"/>
    <x v="0"/>
    <s v="Check Data"/>
  </r>
  <r>
    <s v="CUST_6907"/>
    <n v="70"/>
    <s v="Female"/>
    <x v="8"/>
    <n v="76.37"/>
    <n v="10"/>
    <n v="139"/>
    <n v="0"/>
    <s v="Beauty"/>
    <n v="59.8"/>
    <d v="2023-10-17T00:00:00"/>
    <n v="85"/>
    <n v="0.59"/>
    <n v="76.37"/>
    <n v="59.8"/>
    <n v="1"/>
    <n v="763.7"/>
    <x v="0"/>
    <s v="High Risk"/>
    <s v="55+"/>
    <d v="1902-11-10T00:00:00"/>
    <x v="2"/>
    <x v="1"/>
    <s v="Low Value"/>
    <x v="2"/>
    <s v="Check Data"/>
  </r>
  <r>
    <s v="CUST_7097"/>
    <n v="54"/>
    <s v="Female"/>
    <x v="6"/>
    <n v="31.55"/>
    <n v="6"/>
    <n v="288"/>
    <n v="0"/>
    <s v="Beauty"/>
    <n v="29.8"/>
    <d v="2023-10-25T00:00:00"/>
    <n v="44"/>
    <n v="0.45"/>
    <n v="31.55"/>
    <n v="29.8"/>
    <n v="1"/>
    <n v="189.3"/>
    <x v="0"/>
    <s v="Medium Risk"/>
    <s v="45-54"/>
    <d v="1902-11-02T00:00:00"/>
    <x v="0"/>
    <x v="1"/>
    <s v="Low Value"/>
    <x v="0"/>
    <s v="Check Data"/>
  </r>
  <r>
    <s v="CUST_6656"/>
    <n v="47"/>
    <s v="Male"/>
    <x v="8"/>
    <n v="131.85"/>
    <n v="10"/>
    <n v="256"/>
    <n v="0"/>
    <s v="Electronics"/>
    <n v="55.8"/>
    <d v="2024-01-09T00:00:00"/>
    <n v="98"/>
    <n v="0.5"/>
    <n v="131.85"/>
    <n v="55.8"/>
    <n v="1"/>
    <n v="1318.5"/>
    <x v="0"/>
    <s v="High Risk"/>
    <s v="45-54"/>
    <d v="1902-08-18T00:00:00"/>
    <x v="2"/>
    <x v="1"/>
    <s v="Low Value"/>
    <x v="2"/>
    <s v="Check Data"/>
  </r>
  <r>
    <s v="CUST_9984"/>
    <n v="68"/>
    <s v="Male"/>
    <x v="5"/>
    <m/>
    <n v="10"/>
    <n v="224"/>
    <n v="0"/>
    <s v="Beauty"/>
    <n v="43.2"/>
    <d v="2024-06-28T00:00:00"/>
    <n v="93"/>
    <n v="0.3"/>
    <n v="250"/>
    <n v="43.2"/>
    <n v="2"/>
    <n v="2500"/>
    <x v="0"/>
    <s v="Medium Risk"/>
    <s v="55+"/>
    <d v="1902-02-28T00:00:00"/>
    <x v="2"/>
    <x v="1"/>
    <s v="High Value"/>
    <x v="1"/>
    <s v="Check Data"/>
  </r>
  <r>
    <s v="CUST_5259"/>
    <n v="48"/>
    <s v="Male"/>
    <x v="2"/>
    <m/>
    <n v="13"/>
    <n v="27"/>
    <n v="0"/>
    <s v="Electronics"/>
    <n v="98.5"/>
    <d v="2022-06-04T00:00:00"/>
    <n v="5"/>
    <n v="0.42"/>
    <n v="250"/>
    <n v="98.5"/>
    <n v="1"/>
    <n v="3250"/>
    <x v="2"/>
    <s v="Medium Risk"/>
    <s v="45-54"/>
    <d v="1904-03-24T00:00:00"/>
    <x v="1"/>
    <x v="1"/>
    <s v="High Value"/>
    <x v="1"/>
    <s v="Check Data"/>
  </r>
  <r>
    <s v="CUST_9286"/>
    <n v="27"/>
    <s v="Male"/>
    <x v="8"/>
    <n v="146.37"/>
    <n v="7"/>
    <n v="189"/>
    <n v="0"/>
    <s v="Home"/>
    <n v="5.0999999999999996"/>
    <d v="2025-01-19T00:00:00"/>
    <n v="61"/>
    <n v="0.38"/>
    <n v="146.37"/>
    <n v="5.0999999999999996"/>
    <n v="1"/>
    <n v="1024.5900000000001"/>
    <x v="0"/>
    <s v="Medium Risk"/>
    <s v="25-34"/>
    <d v="1901-08-07T00:00:00"/>
    <x v="0"/>
    <x v="1"/>
    <s v="Low Value"/>
    <x v="0"/>
    <s v="Check Data"/>
  </r>
  <r>
    <s v="CUST_6901"/>
    <n v="32"/>
    <s v="Male"/>
    <x v="6"/>
    <n v="88.56"/>
    <n v="16"/>
    <n v="244"/>
    <n v="0"/>
    <s v="Beauty"/>
    <n v="76.8"/>
    <d v="2023-12-21T00:00:00"/>
    <n v="92"/>
    <n v="0.05"/>
    <n v="88.56"/>
    <n v="76.8"/>
    <n v="2"/>
    <n v="1416.96"/>
    <x v="0"/>
    <s v="Low Risk"/>
    <s v="25-34"/>
    <d v="1902-09-06T00:00:00"/>
    <x v="2"/>
    <x v="1"/>
    <s v="Low Value"/>
    <x v="0"/>
    <s v="Check Data"/>
  </r>
  <r>
    <s v="CUST_5917"/>
    <n v="59"/>
    <s v="Male"/>
    <x v="3"/>
    <n v="47.09"/>
    <n v="7"/>
    <n v="333"/>
    <n v="0"/>
    <s v="Electronics"/>
    <n v="2.4"/>
    <d v="2021-03-08T00:00:00"/>
    <n v="6"/>
    <n v="0.34"/>
    <n v="47.09"/>
    <n v="2.4"/>
    <n v="2"/>
    <n v="329.63"/>
    <x v="0"/>
    <s v="Medium Risk"/>
    <s v="55+"/>
    <d v="1905-06-20T00:00:00"/>
    <x v="1"/>
    <x v="1"/>
    <s v="Low Value"/>
    <x v="0"/>
    <s v="Check Data"/>
  </r>
  <r>
    <s v="CUST_9429"/>
    <n v="76"/>
    <s v="Male"/>
    <x v="1"/>
    <n v="36.6"/>
    <n v="16"/>
    <n v="314"/>
    <n v="0"/>
    <s v="Sports"/>
    <n v="60.4"/>
    <d v="2023-02-11T00:00:00"/>
    <n v="75"/>
    <n v="0.55000000000000004"/>
    <n v="36.6"/>
    <n v="60.4"/>
    <n v="1"/>
    <n v="585.6"/>
    <x v="0"/>
    <s v="High Risk"/>
    <s v="55+"/>
    <d v="1903-07-16T00:00:00"/>
    <x v="2"/>
    <x v="1"/>
    <s v="Low Value"/>
    <x v="2"/>
    <s v="Check Data"/>
  </r>
  <r>
    <s v="CUST_3530"/>
    <n v="65"/>
    <s v="Female"/>
    <x v="9"/>
    <n v="37.72"/>
    <n v="12"/>
    <n v="48"/>
    <n v="0"/>
    <s v="Electronics"/>
    <n v="43.1"/>
    <d v="2022-10-11T00:00:00"/>
    <n v="39"/>
    <n v="7.0000000000000007E-2"/>
    <n v="37.72"/>
    <n v="43.1"/>
    <n v="1"/>
    <n v="452.64"/>
    <x v="1"/>
    <s v="Low Risk"/>
    <s v="55+"/>
    <d v="1903-11-16T00:00:00"/>
    <x v="1"/>
    <x v="1"/>
    <s v="Low Value"/>
    <x v="0"/>
    <s v="Check Data"/>
  </r>
  <r>
    <s v="CUST_2960"/>
    <n v="61"/>
    <s v="Male"/>
    <x v="2"/>
    <n v="166.36"/>
    <n v="10"/>
    <n v="300"/>
    <n v="0"/>
    <s v="Beauty"/>
    <n v="91"/>
    <d v="2022-06-20T00:00:00"/>
    <n v="8"/>
    <n v="0.52"/>
    <n v="166.36"/>
    <n v="91"/>
    <n v="2"/>
    <n v="1663.6000000000001"/>
    <x v="0"/>
    <s v="High Risk"/>
    <s v="55+"/>
    <d v="1904-03-08T00:00:00"/>
    <x v="1"/>
    <x v="1"/>
    <s v="High Value"/>
    <x v="3"/>
    <s v="Check Data"/>
  </r>
  <r>
    <s v="CUST_8045"/>
    <n v="35"/>
    <s v="Female"/>
    <x v="1"/>
    <n v="331.76"/>
    <n v="13"/>
    <n v="203"/>
    <n v="0"/>
    <s v="Electronics"/>
    <n v="53.9"/>
    <d v="2025-06-03T00:00:00"/>
    <n v="99"/>
    <n v="0.14000000000000001"/>
    <n v="331.76"/>
    <n v="53.9"/>
    <n v="1"/>
    <n v="4312.88"/>
    <x v="0"/>
    <s v="Low Risk"/>
    <s v="35-44"/>
    <d v="1901-03-25T00:00:00"/>
    <x v="2"/>
    <x v="1"/>
    <s v="High Value"/>
    <x v="1"/>
    <s v="Check Data"/>
  </r>
  <r>
    <s v="CUST_2048"/>
    <n v="40"/>
    <s v="Male"/>
    <x v="3"/>
    <n v="27.87"/>
    <n v="6"/>
    <n v="114"/>
    <n v="0"/>
    <s v="Home"/>
    <n v="82.7"/>
    <d v="2024-08-09T00:00:00"/>
    <n v="75"/>
    <n v="0.1"/>
    <n v="27.87"/>
    <n v="82.7"/>
    <n v="2"/>
    <n v="167.22"/>
    <x v="0"/>
    <s v="Low Risk"/>
    <s v="35-44"/>
    <d v="1902-01-17T00:00:00"/>
    <x v="2"/>
    <x v="1"/>
    <s v="Low Value"/>
    <x v="0"/>
    <s v="Check Data"/>
  </r>
  <r>
    <s v="CUST_6772"/>
    <n v="50"/>
    <s v="Female"/>
    <x v="9"/>
    <n v="79.77"/>
    <n v="15"/>
    <n v="19"/>
    <n v="0"/>
    <s v="Fashion"/>
    <n v="67.2"/>
    <d v="2021-10-10T00:00:00"/>
    <n v="84"/>
    <n v="0.56999999999999995"/>
    <n v="79.77"/>
    <n v="67.2"/>
    <n v="1"/>
    <n v="1196.55"/>
    <x v="2"/>
    <s v="High Risk"/>
    <s v="45-54"/>
    <d v="1904-11-16T00:00:00"/>
    <x v="2"/>
    <x v="1"/>
    <s v="Low Value"/>
    <x v="2"/>
    <s v="Check Data"/>
  </r>
  <r>
    <s v="CUST_3529"/>
    <n v="33"/>
    <s v="Female"/>
    <x v="0"/>
    <n v="52.74"/>
    <n v="8"/>
    <n v="84"/>
    <n v="0"/>
    <s v="Sports"/>
    <n v="44.7"/>
    <d v="2021-06-17T00:00:00"/>
    <n v="43"/>
    <n v="0.7"/>
    <n v="52.74"/>
    <n v="44.7"/>
    <n v="1"/>
    <n v="421.92"/>
    <x v="1"/>
    <s v="High Risk"/>
    <s v="25-34"/>
    <d v="1905-03-11T00:00:00"/>
    <x v="0"/>
    <x v="1"/>
    <s v="Low Value"/>
    <x v="2"/>
    <s v="Check Data"/>
  </r>
  <r>
    <s v="CUST_3964"/>
    <n v="71"/>
    <s v="Male"/>
    <x v="4"/>
    <m/>
    <n v="11"/>
    <n v="252"/>
    <n v="0"/>
    <s v="Home"/>
    <n v="33.799999999999997"/>
    <d v="2022-02-19T00:00:00"/>
    <n v="86"/>
    <n v="0.1"/>
    <n v="250"/>
    <n v="33.799999999999997"/>
    <n v="2"/>
    <n v="2750"/>
    <x v="0"/>
    <s v="Low Risk"/>
    <s v="55+"/>
    <d v="1904-07-07T00:00:00"/>
    <x v="2"/>
    <x v="1"/>
    <s v="High Value"/>
    <x v="1"/>
    <s v="Check Data"/>
  </r>
  <r>
    <s v="CUST_8137"/>
    <n v="55"/>
    <s v="Female"/>
    <x v="5"/>
    <n v="149.71"/>
    <n v="9"/>
    <n v="51"/>
    <n v="0"/>
    <s v="Sports"/>
    <n v="11.7"/>
    <d v="2020-07-04T00:00:00"/>
    <n v="41"/>
    <n v="0.5"/>
    <n v="149.71"/>
    <n v="11.7"/>
    <n v="1"/>
    <n v="1347.39"/>
    <x v="1"/>
    <s v="High Risk"/>
    <s v="55+"/>
    <d v="1906-02-22T00:00:00"/>
    <x v="0"/>
    <x v="1"/>
    <s v="Low Value"/>
    <x v="2"/>
    <s v="Check Data"/>
  </r>
  <r>
    <s v="CUST_1963"/>
    <n v="52"/>
    <s v="Male"/>
    <x v="1"/>
    <n v="23.65"/>
    <n v="11"/>
    <n v="147"/>
    <n v="0"/>
    <s v="Sports"/>
    <n v="1.4"/>
    <d v="2021-05-08T00:00:00"/>
    <n v="76"/>
    <n v="0.55000000000000004"/>
    <n v="23.65"/>
    <n v="1.4"/>
    <n v="2"/>
    <n v="260.14999999999998"/>
    <x v="0"/>
    <s v="High Risk"/>
    <s v="45-54"/>
    <d v="1905-04-20T00:00:00"/>
    <x v="2"/>
    <x v="1"/>
    <s v="Low Value"/>
    <x v="2"/>
    <s v="Check Data"/>
  </r>
  <r>
    <s v="CUST_1536"/>
    <n v="51"/>
    <s v="Female"/>
    <x v="7"/>
    <n v="88.03"/>
    <n v="4"/>
    <n v="185"/>
    <n v="0"/>
    <s v="Electronics"/>
    <n v="0.1"/>
    <d v="2022-01-25T00:00:00"/>
    <n v="69"/>
    <n v="0.26"/>
    <n v="88.03"/>
    <n v="0.1"/>
    <n v="2"/>
    <n v="352.12"/>
    <x v="0"/>
    <s v="Medium Risk"/>
    <s v="45-54"/>
    <d v="1904-08-01T00:00:00"/>
    <x v="0"/>
    <x v="1"/>
    <s v="Low Value"/>
    <x v="0"/>
    <s v="Valid"/>
  </r>
  <r>
    <s v="CUST_8340"/>
    <n v="45"/>
    <s v="Male"/>
    <x v="9"/>
    <n v="85.48"/>
    <n v="14"/>
    <n v="172"/>
    <n v="0"/>
    <s v="Fashion"/>
    <m/>
    <d v="2021-08-10T00:00:00"/>
    <n v="98"/>
    <n v="0.83"/>
    <n v="85.48"/>
    <n v="250"/>
    <n v="2"/>
    <n v="1196.72"/>
    <x v="0"/>
    <s v="High Risk"/>
    <s v="45-54"/>
    <d v="1905-01-16T00:00:00"/>
    <x v="2"/>
    <x v="1"/>
    <s v="Low Value"/>
    <x v="2"/>
    <s v="Check Data"/>
  </r>
  <r>
    <s v="CUST_8179"/>
    <n v="19"/>
    <s v="Other"/>
    <x v="0"/>
    <n v="53.85"/>
    <n v="11"/>
    <n v="352"/>
    <n v="0"/>
    <s v="Electronics"/>
    <n v="56.1"/>
    <d v="2021-08-18T00:00:00"/>
    <n v="98"/>
    <n v="0.27"/>
    <n v="53.85"/>
    <n v="56.1"/>
    <n v="2"/>
    <n v="592.35"/>
    <x v="0"/>
    <s v="Medium Risk"/>
    <s v="Under 25"/>
    <d v="1905-01-08T00:00:00"/>
    <x v="2"/>
    <x v="1"/>
    <s v="Low Value"/>
    <x v="0"/>
    <s v="Check Data"/>
  </r>
  <r>
    <s v="CUST_8967"/>
    <n v="47"/>
    <s v="Male"/>
    <x v="7"/>
    <n v="144.62"/>
    <n v="14"/>
    <n v="113"/>
    <n v="0"/>
    <s v="Electronics"/>
    <n v="97.5"/>
    <d v="2023-07-24T00:00:00"/>
    <n v="30"/>
    <n v="0.36"/>
    <n v="144.62"/>
    <n v="97.5"/>
    <n v="2"/>
    <n v="2024.68"/>
    <x v="0"/>
    <s v="Medium Risk"/>
    <s v="45-54"/>
    <d v="1903-02-03T00:00:00"/>
    <x v="1"/>
    <x v="1"/>
    <s v="High Value"/>
    <x v="1"/>
    <s v="Check Data"/>
  </r>
  <r>
    <s v="CUST_9734"/>
    <n v="30"/>
    <s v="Male"/>
    <x v="4"/>
    <n v="111.56"/>
    <n v="14"/>
    <n v="1"/>
    <n v="0"/>
    <s v="Beauty"/>
    <n v="70.5"/>
    <d v="2023-04-28T00:00:00"/>
    <n v="59"/>
    <n v="0.31"/>
    <n v="111.56"/>
    <n v="70.5"/>
    <n v="1"/>
    <n v="1561.8400000000001"/>
    <x v="2"/>
    <s v="Medium Risk"/>
    <s v="25-34"/>
    <d v="1903-05-01T00:00:00"/>
    <x v="0"/>
    <x v="1"/>
    <s v="High Value"/>
    <x v="1"/>
    <s v="Check Data"/>
  </r>
  <r>
    <s v="CUST_1845"/>
    <n v="58"/>
    <s v="Female"/>
    <x v="4"/>
    <n v="32.6"/>
    <n v="13"/>
    <n v="33"/>
    <n v="0"/>
    <s v="Electronics"/>
    <n v="7.1"/>
    <d v="2024-03-16T00:00:00"/>
    <n v="23"/>
    <n v="0.32"/>
    <n v="32.6"/>
    <n v="7.1"/>
    <n v="1"/>
    <n v="423.8"/>
    <x v="1"/>
    <s v="Medium Risk"/>
    <s v="55+"/>
    <d v="1902-06-12T00:00:00"/>
    <x v="1"/>
    <x v="1"/>
    <s v="Low Value"/>
    <x v="0"/>
    <s v="Check Data"/>
  </r>
  <r>
    <s v="CUST_6777"/>
    <n v="33"/>
    <s v="Male"/>
    <x v="2"/>
    <m/>
    <n v="11"/>
    <n v="281"/>
    <n v="0"/>
    <s v="Fashion"/>
    <n v="64.5"/>
    <d v="2020-12-17T00:00:00"/>
    <n v="57"/>
    <n v="0.25"/>
    <n v="250"/>
    <n v="64.5"/>
    <n v="2"/>
    <n v="2750"/>
    <x v="0"/>
    <s v="Medium Risk"/>
    <s v="25-34"/>
    <d v="1905-09-09T00:00:00"/>
    <x v="0"/>
    <x v="1"/>
    <s v="High Value"/>
    <x v="1"/>
    <s v="Check Data"/>
  </r>
  <r>
    <s v="CUST_4036"/>
    <n v="76"/>
    <s v="Female"/>
    <x v="7"/>
    <n v="196.87"/>
    <n v="9"/>
    <n v="160"/>
    <n v="0"/>
    <s v="Home"/>
    <n v="48.5"/>
    <d v="2021-10-29T00:00:00"/>
    <n v="25"/>
    <n v="0.31"/>
    <n v="196.87"/>
    <n v="48.5"/>
    <n v="1"/>
    <n v="1771.83"/>
    <x v="0"/>
    <s v="Medium Risk"/>
    <s v="55+"/>
    <d v="1904-10-28T00:00:00"/>
    <x v="1"/>
    <x v="1"/>
    <s v="High Value"/>
    <x v="1"/>
    <s v="Check Data"/>
  </r>
  <r>
    <s v="CUST_6947"/>
    <n v="22"/>
    <s v="Female"/>
    <x v="2"/>
    <n v="49.17"/>
    <n v="10"/>
    <n v="169"/>
    <n v="0"/>
    <s v="Electronics"/>
    <n v="63.6"/>
    <d v="2025-06-06T00:00:00"/>
    <n v="48"/>
    <n v="0.82"/>
    <n v="49.17"/>
    <n v="63.6"/>
    <n v="1"/>
    <n v="491.70000000000005"/>
    <x v="0"/>
    <s v="High Risk"/>
    <s v="Under 25"/>
    <d v="1901-03-22T00:00:00"/>
    <x v="0"/>
    <x v="1"/>
    <s v="Low Value"/>
    <x v="2"/>
    <s v="Check Data"/>
  </r>
  <r>
    <s v="CUST_3494"/>
    <n v="72"/>
    <s v="Female"/>
    <x v="2"/>
    <n v="215.25"/>
    <n v="16"/>
    <n v="93"/>
    <n v="0"/>
    <s v="Fashion"/>
    <n v="62.3"/>
    <d v="2023-11-05T00:00:00"/>
    <n v="70"/>
    <n v="0.13"/>
    <n v="215.25"/>
    <n v="62.3"/>
    <n v="1"/>
    <n v="3444"/>
    <x v="0"/>
    <s v="Low Risk"/>
    <s v="55+"/>
    <d v="1902-10-22T00:00:00"/>
    <x v="2"/>
    <x v="1"/>
    <s v="High Value"/>
    <x v="1"/>
    <s v="Check Data"/>
  </r>
  <r>
    <s v="CUST_3719"/>
    <n v="45"/>
    <s v="Male"/>
    <x v="2"/>
    <n v="61.86"/>
    <n v="9"/>
    <n v="247"/>
    <n v="0"/>
    <s v="Electronics"/>
    <n v="14.4"/>
    <d v="2022-06-06T00:00:00"/>
    <n v="42"/>
    <n v="0.01"/>
    <n v="61.86"/>
    <n v="14.4"/>
    <n v="2"/>
    <n v="556.74"/>
    <x v="0"/>
    <s v="Low Risk"/>
    <s v="45-54"/>
    <d v="1904-03-22T00:00:00"/>
    <x v="0"/>
    <x v="1"/>
    <s v="Low Value"/>
    <x v="0"/>
    <s v="Check Data"/>
  </r>
  <r>
    <s v="CUST_2884"/>
    <n v="70"/>
    <s v="Female"/>
    <x v="2"/>
    <n v="17.12"/>
    <n v="15"/>
    <n v="320"/>
    <n v="0"/>
    <s v="Sports"/>
    <n v="91.9"/>
    <d v="2022-11-24T00:00:00"/>
    <n v="29"/>
    <n v="0.15"/>
    <n v="17.12"/>
    <n v="91.9"/>
    <n v="2"/>
    <n v="256.8"/>
    <x v="0"/>
    <s v="Low Risk"/>
    <s v="55+"/>
    <d v="1903-10-03T00:00:00"/>
    <x v="1"/>
    <x v="1"/>
    <s v="Low Value"/>
    <x v="0"/>
    <s v="Check Data"/>
  </r>
  <r>
    <s v="CUST_5349"/>
    <n v="56"/>
    <s v="Female"/>
    <x v="0"/>
    <n v="110.81"/>
    <n v="3"/>
    <n v="7"/>
    <n v="0"/>
    <s v="Electronics"/>
    <n v="55.5"/>
    <d v="2025-04-11T00:00:00"/>
    <n v="85"/>
    <n v="0.35"/>
    <n v="110.81"/>
    <n v="55.5"/>
    <n v="1"/>
    <n v="332.43"/>
    <x v="2"/>
    <s v="Medium Risk"/>
    <s v="55+"/>
    <d v="1901-05-17T00:00:00"/>
    <x v="2"/>
    <x v="1"/>
    <s v="Low Value"/>
    <x v="0"/>
    <s v="Check Data"/>
  </r>
  <r>
    <s v="CUST_6179"/>
    <n v="62"/>
    <s v="Male"/>
    <x v="5"/>
    <n v="91.5"/>
    <n v="10"/>
    <n v="320"/>
    <n v="0"/>
    <s v="Beauty"/>
    <n v="70.099999999999994"/>
    <d v="2022-09-08T00:00:00"/>
    <n v="71"/>
    <n v="0.33"/>
    <n v="91.5"/>
    <n v="70.099999999999994"/>
    <n v="2"/>
    <n v="915"/>
    <x v="0"/>
    <s v="Medium Risk"/>
    <s v="55+"/>
    <d v="1903-12-19T00:00:00"/>
    <x v="2"/>
    <x v="1"/>
    <s v="Low Value"/>
    <x v="0"/>
    <s v="Check Data"/>
  </r>
  <r>
    <s v="CUST_7610"/>
    <n v="37"/>
    <s v="Male"/>
    <x v="8"/>
    <n v="17.07"/>
    <n v="11"/>
    <n v="109"/>
    <n v="0"/>
    <s v="Sports"/>
    <n v="38.700000000000003"/>
    <d v="2024-03-27T00:00:00"/>
    <n v="45"/>
    <n v="0.54"/>
    <n v="17.07"/>
    <n v="38.700000000000003"/>
    <n v="1"/>
    <n v="187.77"/>
    <x v="0"/>
    <s v="High Risk"/>
    <s v="35-44"/>
    <d v="1902-06-01T00:00:00"/>
    <x v="0"/>
    <x v="1"/>
    <s v="Low Value"/>
    <x v="2"/>
    <s v="Check Data"/>
  </r>
  <r>
    <s v="CUST_7430"/>
    <n v="41"/>
    <s v="Male"/>
    <x v="0"/>
    <n v="208.79"/>
    <n v="8"/>
    <n v="31"/>
    <n v="0"/>
    <s v="Fashion"/>
    <n v="12.2"/>
    <d v="2024-09-02T00:00:00"/>
    <n v="41"/>
    <n v="0.05"/>
    <n v="208.79"/>
    <n v="12.2"/>
    <n v="2"/>
    <n v="1670.32"/>
    <x v="1"/>
    <s v="Low Risk"/>
    <s v="35-44"/>
    <d v="1901-12-24T00:00:00"/>
    <x v="0"/>
    <x v="1"/>
    <s v="High Value"/>
    <x v="1"/>
    <s v="Check Data"/>
  </r>
  <r>
    <s v="CUST_8154"/>
    <n v="78"/>
    <s v="Other"/>
    <x v="3"/>
    <n v="187.57"/>
    <n v="8"/>
    <n v="50"/>
    <n v="0"/>
    <s v="Electronics"/>
    <m/>
    <d v="2024-06-06T00:00:00"/>
    <n v="73"/>
    <n v="0.43"/>
    <n v="187.57"/>
    <n v="250"/>
    <n v="1"/>
    <n v="1500.56"/>
    <x v="1"/>
    <s v="Medium Risk"/>
    <s v="55+"/>
    <d v="1902-03-22T00:00:00"/>
    <x v="2"/>
    <x v="1"/>
    <s v="Low Value"/>
    <x v="0"/>
    <s v="Check Data"/>
  </r>
  <r>
    <s v="CUST_7488"/>
    <n v="44"/>
    <s v="Male"/>
    <x v="2"/>
    <n v="86.95"/>
    <n v="6"/>
    <n v="167"/>
    <n v="0"/>
    <s v="Sports"/>
    <n v="94.2"/>
    <d v="2021-03-28T00:00:00"/>
    <n v="63"/>
    <n v="0.25"/>
    <n v="86.95"/>
    <n v="94.2"/>
    <n v="1"/>
    <n v="521.70000000000005"/>
    <x v="0"/>
    <s v="Medium Risk"/>
    <s v="35-44"/>
    <d v="1905-05-31T00:00:00"/>
    <x v="0"/>
    <x v="1"/>
    <s v="Low Value"/>
    <x v="0"/>
    <s v="Check Data"/>
  </r>
  <r>
    <s v="CUST_5737"/>
    <n v="47"/>
    <s v="Female"/>
    <x v="9"/>
    <m/>
    <n v="7"/>
    <n v="65"/>
    <n v="0"/>
    <s v="Sports"/>
    <n v="58.1"/>
    <d v="2022-06-20T00:00:00"/>
    <n v="47"/>
    <n v="0.03"/>
    <n v="250"/>
    <n v="58.1"/>
    <n v="2"/>
    <n v="1750"/>
    <x v="1"/>
    <s v="Low Risk"/>
    <s v="45-54"/>
    <d v="1904-03-08T00:00:00"/>
    <x v="0"/>
    <x v="1"/>
    <s v="High Value"/>
    <x v="1"/>
    <s v="Check Data"/>
  </r>
  <r>
    <s v="CUST_7525"/>
    <n v="75"/>
    <s v="Male"/>
    <x v="9"/>
    <n v="27.37"/>
    <n v="11"/>
    <n v="30"/>
    <n v="0"/>
    <s v="Home"/>
    <n v="19.899999999999999"/>
    <d v="2023-12-20T00:00:00"/>
    <n v="1"/>
    <n v="0.31"/>
    <n v="27.37"/>
    <n v="19.899999999999999"/>
    <n v="1"/>
    <n v="301.07"/>
    <x v="2"/>
    <s v="Medium Risk"/>
    <s v="55+"/>
    <d v="1902-09-07T00:00:00"/>
    <x v="1"/>
    <x v="1"/>
    <s v="Low Value"/>
    <x v="0"/>
    <s v="Check Data"/>
  </r>
  <r>
    <s v="CUST_4850"/>
    <n v="62"/>
    <s v="Male"/>
    <x v="7"/>
    <n v="28.68"/>
    <n v="16"/>
    <n v="323"/>
    <n v="0"/>
    <s v="Sports"/>
    <n v="62.3"/>
    <d v="2020-08-11T00:00:00"/>
    <n v="95"/>
    <n v="0.13"/>
    <n v="28.68"/>
    <n v="62.3"/>
    <n v="2"/>
    <n v="458.88"/>
    <x v="0"/>
    <s v="Low Risk"/>
    <s v="55+"/>
    <d v="1906-01-15T00:00:00"/>
    <x v="2"/>
    <x v="1"/>
    <s v="Low Value"/>
    <x v="0"/>
    <s v="Check Data"/>
  </r>
  <r>
    <s v="CUST_1689"/>
    <n v="44"/>
    <s v="Female"/>
    <x v="7"/>
    <n v="46.28"/>
    <n v="7"/>
    <n v="11"/>
    <n v="0"/>
    <s v="Fashion"/>
    <n v="42.9"/>
    <d v="2022-08-25T00:00:00"/>
    <n v="20"/>
    <n v="0.62"/>
    <n v="46.28"/>
    <n v="42.9"/>
    <n v="3"/>
    <n v="323.96000000000004"/>
    <x v="2"/>
    <s v="High Risk"/>
    <s v="35-44"/>
    <d v="1904-01-02T00:00:00"/>
    <x v="1"/>
    <x v="1"/>
    <s v="Low Value"/>
    <x v="2"/>
    <s v="Check Data"/>
  </r>
  <r>
    <s v="CUST_6175"/>
    <n v="43"/>
    <s v="Other"/>
    <x v="3"/>
    <n v="42.28"/>
    <n v="11"/>
    <n v="286"/>
    <n v="0"/>
    <s v="Electronics"/>
    <n v="39.9"/>
    <d v="2023-08-20T00:00:00"/>
    <n v="92"/>
    <n v="0.39"/>
    <n v="42.28"/>
    <n v="39.9"/>
    <n v="1"/>
    <n v="465.08000000000004"/>
    <x v="0"/>
    <s v="Medium Risk"/>
    <s v="35-44"/>
    <d v="1903-01-07T00:00:00"/>
    <x v="2"/>
    <x v="1"/>
    <s v="Low Value"/>
    <x v="0"/>
    <s v="Check Data"/>
  </r>
  <r>
    <s v="CUST_9648"/>
    <n v="24"/>
    <s v="Female"/>
    <x v="0"/>
    <n v="58.99"/>
    <n v="14"/>
    <n v="22"/>
    <n v="0"/>
    <s v="Sports"/>
    <n v="91.4"/>
    <d v="2024-04-08T00:00:00"/>
    <n v="19"/>
    <n v="0.13"/>
    <n v="58.99"/>
    <n v="91.4"/>
    <n v="1"/>
    <n v="825.86"/>
    <x v="2"/>
    <s v="Low Risk"/>
    <s v="Under 25"/>
    <d v="1902-05-20T00:00:00"/>
    <x v="1"/>
    <x v="1"/>
    <s v="Low Value"/>
    <x v="0"/>
    <s v="Check Data"/>
  </r>
  <r>
    <s v="CUST_6078"/>
    <n v="59"/>
    <s v="Female"/>
    <x v="9"/>
    <n v="56.06"/>
    <n v="6"/>
    <n v="160"/>
    <n v="0"/>
    <s v="Fashion"/>
    <n v="73.7"/>
    <d v="2022-09-09T00:00:00"/>
    <n v="65"/>
    <n v="0.16"/>
    <n v="56.06"/>
    <n v="73.7"/>
    <n v="1"/>
    <n v="336.36"/>
    <x v="0"/>
    <s v="Low Risk"/>
    <s v="55+"/>
    <d v="1903-12-18T00:00:00"/>
    <x v="0"/>
    <x v="1"/>
    <s v="Low Value"/>
    <x v="0"/>
    <s v="Check Data"/>
  </r>
  <r>
    <s v="CUST_6448"/>
    <n v="64"/>
    <s v="Female"/>
    <x v="6"/>
    <n v="50.26"/>
    <n v="9"/>
    <n v="263"/>
    <n v="0"/>
    <s v="Home"/>
    <n v="50.9"/>
    <d v="2020-10-20T00:00:00"/>
    <n v="93"/>
    <n v="0.11"/>
    <n v="50.26"/>
    <n v="50.9"/>
    <n v="1"/>
    <n v="452.34"/>
    <x v="0"/>
    <s v="Low Risk"/>
    <s v="55+"/>
    <d v="1905-11-06T00:00:00"/>
    <x v="2"/>
    <x v="1"/>
    <s v="Low Value"/>
    <x v="0"/>
    <s v="Check Data"/>
  </r>
  <r>
    <s v="CUST_2179"/>
    <n v="70"/>
    <s v="Male"/>
    <x v="6"/>
    <n v="113.3"/>
    <n v="18"/>
    <n v="189"/>
    <n v="0"/>
    <s v="Electronics"/>
    <n v="41.8"/>
    <d v="2024-07-16T00:00:00"/>
    <n v="74"/>
    <n v="0.42"/>
    <n v="113.3"/>
    <n v="41.8"/>
    <n v="1"/>
    <n v="2039.3999999999999"/>
    <x v="0"/>
    <s v="Medium Risk"/>
    <s v="55+"/>
    <d v="1902-02-10T00:00:00"/>
    <x v="2"/>
    <x v="1"/>
    <s v="High Value"/>
    <x v="1"/>
    <s v="Check Data"/>
  </r>
  <r>
    <s v="CUST_7406"/>
    <n v="76"/>
    <s v="Male"/>
    <x v="8"/>
    <n v="82.87"/>
    <n v="6"/>
    <n v="240"/>
    <n v="0"/>
    <s v="Beauty"/>
    <n v="24.3"/>
    <d v="2021-04-10T00:00:00"/>
    <n v="36"/>
    <n v="0.32"/>
    <n v="82.87"/>
    <n v="24.3"/>
    <n v="1"/>
    <n v="497.22"/>
    <x v="0"/>
    <s v="Medium Risk"/>
    <s v="55+"/>
    <d v="1905-05-18T00:00:00"/>
    <x v="1"/>
    <x v="1"/>
    <s v="Low Value"/>
    <x v="0"/>
    <s v="Check Data"/>
  </r>
  <r>
    <s v="CUST_9591"/>
    <n v="55"/>
    <s v="Female"/>
    <x v="6"/>
    <m/>
    <n v="7"/>
    <n v="79"/>
    <n v="0"/>
    <s v="Sports"/>
    <n v="34.299999999999997"/>
    <d v="2022-06-18T00:00:00"/>
    <n v="23"/>
    <n v="0.12"/>
    <n v="250"/>
    <n v="34.299999999999997"/>
    <n v="1"/>
    <n v="1750"/>
    <x v="1"/>
    <s v="Low Risk"/>
    <s v="55+"/>
    <d v="1904-03-10T00:00:00"/>
    <x v="1"/>
    <x v="1"/>
    <s v="High Value"/>
    <x v="1"/>
    <s v="Check Data"/>
  </r>
  <r>
    <s v="CUST_7907"/>
    <n v="22"/>
    <s v="Other"/>
    <x v="1"/>
    <n v="73.69"/>
    <n v="12"/>
    <n v="270"/>
    <n v="0"/>
    <s v="Sports"/>
    <n v="54.1"/>
    <d v="2023-10-15T00:00:00"/>
    <n v="82"/>
    <n v="0.56000000000000005"/>
    <n v="73.69"/>
    <n v="54.1"/>
    <n v="1"/>
    <n v="884.28"/>
    <x v="0"/>
    <s v="High Risk"/>
    <s v="Under 25"/>
    <d v="1902-11-12T00:00:00"/>
    <x v="2"/>
    <x v="1"/>
    <s v="Low Value"/>
    <x v="2"/>
    <s v="Check Data"/>
  </r>
  <r>
    <s v="CUST_9800"/>
    <n v="40"/>
    <s v="Female"/>
    <x v="2"/>
    <n v="202.76"/>
    <n v="10"/>
    <n v="103"/>
    <n v="0"/>
    <s v="Home"/>
    <n v="4.8"/>
    <d v="2021-02-02T00:00:00"/>
    <n v="29"/>
    <n v="0.59"/>
    <n v="202.76"/>
    <n v="4.8"/>
    <n v="2"/>
    <n v="2027.6"/>
    <x v="0"/>
    <s v="High Risk"/>
    <s v="35-44"/>
    <d v="1905-07-24T00:00:00"/>
    <x v="1"/>
    <x v="1"/>
    <s v="High Value"/>
    <x v="3"/>
    <s v="Check Data"/>
  </r>
  <r>
    <s v="CUST_2638"/>
    <n v="45"/>
    <s v="Male"/>
    <x v="3"/>
    <n v="161.66999999999999"/>
    <n v="8"/>
    <n v="77"/>
    <n v="0"/>
    <s v="Fashion"/>
    <n v="35.799999999999997"/>
    <d v="2022-09-18T00:00:00"/>
    <n v="92"/>
    <n v="0.41"/>
    <n v="161.66999999999999"/>
    <n v="35.799999999999997"/>
    <n v="1"/>
    <n v="1293.3599999999999"/>
    <x v="1"/>
    <s v="Medium Risk"/>
    <s v="45-54"/>
    <d v="1903-12-09T00:00:00"/>
    <x v="2"/>
    <x v="1"/>
    <s v="Low Value"/>
    <x v="0"/>
    <s v="Check Data"/>
  </r>
  <r>
    <s v="CUST_6671"/>
    <n v="51"/>
    <s v="Male"/>
    <x v="7"/>
    <n v="138.4"/>
    <n v="8"/>
    <n v="11"/>
    <n v="0"/>
    <s v="Home"/>
    <n v="49.4"/>
    <d v="2020-07-20T00:00:00"/>
    <n v="44"/>
    <n v="0.35"/>
    <n v="138.4"/>
    <n v="49.4"/>
    <n v="1"/>
    <n v="1107.2"/>
    <x v="2"/>
    <s v="Medium Risk"/>
    <s v="45-54"/>
    <d v="1906-02-06T00:00:00"/>
    <x v="0"/>
    <x v="1"/>
    <s v="Low Value"/>
    <x v="0"/>
    <s v="Check Data"/>
  </r>
  <r>
    <s v="CUST_7928"/>
    <n v="70"/>
    <s v="Male"/>
    <x v="1"/>
    <n v="67.28"/>
    <n v="11"/>
    <n v="282"/>
    <n v="0"/>
    <s v="Fashion"/>
    <n v="60.8"/>
    <d v="2022-05-15T00:00:00"/>
    <n v="7"/>
    <n v="0.31"/>
    <n v="67.28"/>
    <n v="60.8"/>
    <n v="2"/>
    <n v="740.08"/>
    <x v="0"/>
    <s v="Medium Risk"/>
    <s v="55+"/>
    <d v="1904-04-13T00:00:00"/>
    <x v="1"/>
    <x v="1"/>
    <s v="Low Value"/>
    <x v="0"/>
    <s v="Check Data"/>
  </r>
  <r>
    <s v="CUST_2382"/>
    <n v="32"/>
    <s v="Other"/>
    <x v="5"/>
    <n v="65.650000000000006"/>
    <n v="8"/>
    <n v="110"/>
    <n v="0"/>
    <s v="Electronics"/>
    <n v="74.3"/>
    <d v="2022-01-15T00:00:00"/>
    <n v="31"/>
    <n v="0.05"/>
    <n v="65.650000000000006"/>
    <n v="74.3"/>
    <n v="1"/>
    <n v="525.20000000000005"/>
    <x v="0"/>
    <s v="Low Risk"/>
    <s v="25-34"/>
    <d v="1904-08-11T00:00:00"/>
    <x v="1"/>
    <x v="1"/>
    <s v="Low Value"/>
    <x v="0"/>
    <s v="Check Data"/>
  </r>
  <r>
    <s v="CUST_2403"/>
    <n v="49"/>
    <s v="Female"/>
    <x v="2"/>
    <n v="154.54"/>
    <n v="11"/>
    <n v="259"/>
    <n v="0"/>
    <s v="Sports"/>
    <n v="1.4"/>
    <d v="2025-01-21T00:00:00"/>
    <n v="38"/>
    <n v="0.24"/>
    <n v="154.54"/>
    <n v="1.4"/>
    <n v="1"/>
    <n v="1699.9399999999998"/>
    <x v="0"/>
    <s v="Medium Risk"/>
    <s v="45-54"/>
    <d v="1901-08-05T00:00:00"/>
    <x v="1"/>
    <x v="1"/>
    <s v="High Value"/>
    <x v="1"/>
    <s v="Check Data"/>
  </r>
  <r>
    <s v="CUST_4292"/>
    <n v="43"/>
    <s v="Female"/>
    <x v="9"/>
    <n v="78.41"/>
    <n v="13"/>
    <n v="309"/>
    <n v="0"/>
    <s v="Beauty"/>
    <n v="29.5"/>
    <d v="2023-05-01T00:00:00"/>
    <n v="66"/>
    <n v="0.1"/>
    <n v="78.41"/>
    <n v="29.5"/>
    <n v="2"/>
    <n v="1019.3299999999999"/>
    <x v="0"/>
    <s v="Low Risk"/>
    <s v="35-44"/>
    <d v="1903-04-28T00:00:00"/>
    <x v="0"/>
    <x v="1"/>
    <s v="Low Value"/>
    <x v="0"/>
    <s v="Check Data"/>
  </r>
  <r>
    <s v="CUST_1419"/>
    <n v="65"/>
    <s v="Male"/>
    <x v="2"/>
    <n v="226.08"/>
    <n v="8"/>
    <n v="350"/>
    <n v="0"/>
    <s v="Home"/>
    <n v="26.1"/>
    <d v="2021-01-16T00:00:00"/>
    <n v="79"/>
    <n v="0.37"/>
    <n v="226.08"/>
    <n v="26.1"/>
    <n v="2"/>
    <n v="1808.64"/>
    <x v="0"/>
    <s v="Medium Risk"/>
    <s v="55+"/>
    <d v="1905-08-10T00:00:00"/>
    <x v="2"/>
    <x v="1"/>
    <s v="High Value"/>
    <x v="1"/>
    <s v="Check Data"/>
  </r>
  <r>
    <s v="CUST_5517"/>
    <n v="48"/>
    <s v="Female"/>
    <x v="7"/>
    <n v="73.56"/>
    <n v="9"/>
    <n v="195"/>
    <n v="1"/>
    <s v="Beauty"/>
    <n v="52.1"/>
    <d v="2024-08-10T00:00:00"/>
    <n v="22"/>
    <n v="0.15"/>
    <n v="73.56"/>
    <n v="52.1"/>
    <n v="1"/>
    <n v="662.04"/>
    <x v="0"/>
    <s v="Low Risk"/>
    <s v="45-54"/>
    <d v="1902-01-16T00:00:00"/>
    <x v="1"/>
    <x v="0"/>
    <s v="Low Value"/>
    <x v="0"/>
    <s v="Check Data"/>
  </r>
  <r>
    <s v="CUST_4302"/>
    <n v="36"/>
    <s v="Female"/>
    <x v="4"/>
    <n v="79.75"/>
    <n v="4"/>
    <n v="339"/>
    <n v="0"/>
    <s v="Beauty"/>
    <n v="46.6"/>
    <d v="2023-08-22T00:00:00"/>
    <n v="75"/>
    <n v="0.18"/>
    <n v="79.75"/>
    <n v="46.6"/>
    <n v="1"/>
    <n v="319"/>
    <x v="0"/>
    <s v="Low Risk"/>
    <s v="35-44"/>
    <d v="1903-01-05T00:00:00"/>
    <x v="2"/>
    <x v="1"/>
    <s v="Low Value"/>
    <x v="0"/>
    <s v="Check Data"/>
  </r>
  <r>
    <s v="CUST_8857"/>
    <n v="26"/>
    <s v="Male"/>
    <x v="4"/>
    <n v="110.21"/>
    <n v="12"/>
    <n v="183"/>
    <n v="0"/>
    <s v="Sports"/>
    <n v="8"/>
    <d v="2024-07-14T00:00:00"/>
    <n v="54"/>
    <n v="0.21"/>
    <n v="110.21"/>
    <n v="8"/>
    <n v="1"/>
    <n v="1322.52"/>
    <x v="0"/>
    <s v="Medium Risk"/>
    <s v="25-34"/>
    <d v="1902-02-12T00:00:00"/>
    <x v="0"/>
    <x v="1"/>
    <s v="Low Value"/>
    <x v="0"/>
    <s v="Check Data"/>
  </r>
  <r>
    <s v="CUST_8870"/>
    <n v="46"/>
    <s v="Female"/>
    <x v="1"/>
    <n v="111.5"/>
    <n v="7"/>
    <n v="145"/>
    <n v="0"/>
    <s v="Sports"/>
    <n v="76.099999999999994"/>
    <d v="2025-03-11T00:00:00"/>
    <n v="54"/>
    <n v="0.24"/>
    <n v="111.5"/>
    <n v="76.099999999999994"/>
    <n v="1"/>
    <n v="780.5"/>
    <x v="0"/>
    <s v="Medium Risk"/>
    <s v="45-54"/>
    <d v="1901-06-17T00:00:00"/>
    <x v="0"/>
    <x v="1"/>
    <s v="Low Value"/>
    <x v="0"/>
    <s v="Check Data"/>
  </r>
  <r>
    <s v="CUST_6693"/>
    <n v="71"/>
    <s v="Male"/>
    <x v="0"/>
    <n v="68.680000000000007"/>
    <n v="17"/>
    <n v="174"/>
    <n v="0"/>
    <s v="Beauty"/>
    <n v="68.7"/>
    <d v="2022-06-11T00:00:00"/>
    <n v="83"/>
    <n v="0.45"/>
    <n v="68.680000000000007"/>
    <n v="68.7"/>
    <n v="2"/>
    <n v="1167.5600000000002"/>
    <x v="0"/>
    <s v="Medium Risk"/>
    <s v="55+"/>
    <d v="1904-03-17T00:00:00"/>
    <x v="2"/>
    <x v="1"/>
    <s v="Low Value"/>
    <x v="0"/>
    <s v="Check Data"/>
  </r>
  <r>
    <s v="CUST_1767"/>
    <n v="78"/>
    <s v="Male"/>
    <x v="9"/>
    <n v="116.38"/>
    <n v="8"/>
    <n v="199"/>
    <n v="0"/>
    <s v="Electronics"/>
    <n v="82.1"/>
    <d v="2020-10-11T00:00:00"/>
    <n v="6"/>
    <n v="0.59"/>
    <n v="116.38"/>
    <n v="82.1"/>
    <n v="1"/>
    <n v="931.04"/>
    <x v="0"/>
    <s v="High Risk"/>
    <s v="55+"/>
    <d v="1905-11-15T00:00:00"/>
    <x v="1"/>
    <x v="1"/>
    <s v="Low Value"/>
    <x v="2"/>
    <s v="Check Data"/>
  </r>
  <r>
    <s v="CUST_3044"/>
    <n v="75"/>
    <s v="Female"/>
    <x v="7"/>
    <n v="114.17"/>
    <n v="8"/>
    <n v="187"/>
    <n v="0"/>
    <s v="Beauty"/>
    <m/>
    <d v="2021-03-07T00:00:00"/>
    <n v="73"/>
    <n v="0.28000000000000003"/>
    <n v="114.17"/>
    <n v="250"/>
    <n v="3"/>
    <n v="913.36"/>
    <x v="0"/>
    <s v="Medium Risk"/>
    <s v="55+"/>
    <d v="1905-06-21T00:00:00"/>
    <x v="2"/>
    <x v="1"/>
    <s v="Low Value"/>
    <x v="0"/>
    <s v="Check Data"/>
  </r>
  <r>
    <s v="CUST_2549"/>
    <n v="68"/>
    <s v="Female"/>
    <x v="7"/>
    <n v="139.44"/>
    <n v="6"/>
    <n v="105"/>
    <n v="0"/>
    <s v="Fashion"/>
    <n v="50.6"/>
    <d v="2020-12-15T00:00:00"/>
    <n v="62"/>
    <n v="0.19"/>
    <n v="139.44"/>
    <n v="50.6"/>
    <n v="1"/>
    <n v="836.64"/>
    <x v="0"/>
    <s v="Low Risk"/>
    <s v="55+"/>
    <d v="1905-09-11T00:00:00"/>
    <x v="0"/>
    <x v="1"/>
    <s v="Low Value"/>
    <x v="0"/>
    <s v="Check Data"/>
  </r>
  <r>
    <s v="CUST_7140"/>
    <n v="56"/>
    <s v="Male"/>
    <x v="7"/>
    <n v="81.349999999999994"/>
    <n v="3"/>
    <n v="72"/>
    <n v="0"/>
    <s v="Fashion"/>
    <n v="60.4"/>
    <d v="2024-05-28T00:00:00"/>
    <n v="29"/>
    <n v="0.19"/>
    <n v="81.349999999999994"/>
    <n v="60.4"/>
    <n v="1"/>
    <n v="244.04999999999998"/>
    <x v="1"/>
    <s v="Low Risk"/>
    <s v="55+"/>
    <d v="1902-03-31T00:00:00"/>
    <x v="1"/>
    <x v="1"/>
    <s v="Low Value"/>
    <x v="0"/>
    <s v="Check Data"/>
  </r>
  <r>
    <s v="CUST_4716"/>
    <n v="21"/>
    <s v="Female"/>
    <x v="6"/>
    <n v="54.94"/>
    <n v="10"/>
    <n v="271"/>
    <n v="0"/>
    <s v="Fashion"/>
    <n v="4.9000000000000004"/>
    <d v="2021-06-03T00:00:00"/>
    <n v="43"/>
    <n v="0.11"/>
    <n v="54.94"/>
    <n v="4.9000000000000004"/>
    <n v="2"/>
    <n v="549.4"/>
    <x v="0"/>
    <s v="Low Risk"/>
    <s v="Under 25"/>
    <d v="1905-03-25T00:00:00"/>
    <x v="0"/>
    <x v="1"/>
    <s v="Low Value"/>
    <x v="0"/>
    <s v="Check Data"/>
  </r>
  <r>
    <s v="CUST_5481"/>
    <n v="79"/>
    <s v="Male"/>
    <x v="7"/>
    <n v="12.87"/>
    <n v="8"/>
    <n v="213"/>
    <n v="0"/>
    <s v="Fashion"/>
    <n v="95.9"/>
    <d v="2020-12-25T00:00:00"/>
    <n v="67"/>
    <n v="0.53"/>
    <n v="12.87"/>
    <n v="95.9"/>
    <n v="1"/>
    <n v="102.96"/>
    <x v="0"/>
    <s v="High Risk"/>
    <s v="55+"/>
    <d v="1905-09-01T00:00:00"/>
    <x v="0"/>
    <x v="1"/>
    <s v="Low Value"/>
    <x v="2"/>
    <s v="Check Data"/>
  </r>
  <r>
    <s v="CUST_8898"/>
    <n v="20"/>
    <s v="Female"/>
    <x v="4"/>
    <n v="289.68"/>
    <n v="5"/>
    <n v="185"/>
    <n v="0"/>
    <s v="Home"/>
    <n v="79.400000000000006"/>
    <d v="2025-02-25T00:00:00"/>
    <n v="62"/>
    <n v="0.28000000000000003"/>
    <n v="289.68"/>
    <n v="79.400000000000006"/>
    <n v="1"/>
    <n v="1448.4"/>
    <x v="0"/>
    <s v="Medium Risk"/>
    <s v="Under 25"/>
    <d v="1901-07-01T00:00:00"/>
    <x v="0"/>
    <x v="1"/>
    <s v="Low Value"/>
    <x v="0"/>
    <s v="Check Data"/>
  </r>
  <r>
    <s v="CUST_7548"/>
    <n v="73"/>
    <s v="Female"/>
    <x v="5"/>
    <n v="138.86000000000001"/>
    <n v="7"/>
    <n v="139"/>
    <n v="1"/>
    <s v="Electronics"/>
    <n v="24.4"/>
    <d v="2021-10-11T00:00:00"/>
    <n v="13"/>
    <n v="0.34"/>
    <n v="138.86000000000001"/>
    <n v="24.4"/>
    <n v="2"/>
    <n v="972.0200000000001"/>
    <x v="0"/>
    <s v="Medium Risk"/>
    <s v="55+"/>
    <d v="1904-11-15T00:00:00"/>
    <x v="1"/>
    <x v="0"/>
    <s v="Low Value"/>
    <x v="0"/>
    <s v="Check Data"/>
  </r>
  <r>
    <s v="CUST_3293"/>
    <n v="46"/>
    <s v="Female"/>
    <x v="3"/>
    <n v="123.62"/>
    <n v="9"/>
    <n v="166"/>
    <n v="0"/>
    <s v="Home"/>
    <n v="62.9"/>
    <d v="2022-06-06T00:00:00"/>
    <n v="64"/>
    <n v="0.27"/>
    <n v="123.62"/>
    <n v="62.9"/>
    <n v="1"/>
    <n v="1112.58"/>
    <x v="0"/>
    <s v="Medium Risk"/>
    <s v="45-54"/>
    <d v="1904-03-22T00:00:00"/>
    <x v="0"/>
    <x v="1"/>
    <s v="Low Value"/>
    <x v="0"/>
    <s v="Check Data"/>
  </r>
  <r>
    <s v="CUST_5837"/>
    <n v="69"/>
    <s v="Female"/>
    <x v="2"/>
    <n v="98.01"/>
    <n v="9"/>
    <n v="142"/>
    <n v="0"/>
    <s v="Home"/>
    <n v="14.3"/>
    <d v="2025-04-08T00:00:00"/>
    <n v="47"/>
    <n v="0.57999999999999996"/>
    <n v="98.01"/>
    <n v="14.3"/>
    <n v="2"/>
    <n v="882.09"/>
    <x v="0"/>
    <s v="High Risk"/>
    <s v="55+"/>
    <d v="1901-05-20T00:00:00"/>
    <x v="0"/>
    <x v="1"/>
    <s v="Low Value"/>
    <x v="2"/>
    <s v="Check Data"/>
  </r>
  <r>
    <s v="CUST_8758"/>
    <n v="28"/>
    <s v="Male"/>
    <x v="3"/>
    <n v="114.39"/>
    <n v="9"/>
    <n v="71"/>
    <n v="1"/>
    <s v="Fashion"/>
    <n v="87.3"/>
    <d v="2021-07-31T00:00:00"/>
    <n v="60"/>
    <n v="0.32"/>
    <n v="114.39"/>
    <n v="87.3"/>
    <n v="2"/>
    <n v="1029.51"/>
    <x v="1"/>
    <s v="Medium Risk"/>
    <s v="25-34"/>
    <d v="1905-01-26T00:00:00"/>
    <x v="0"/>
    <x v="0"/>
    <s v="Low Value"/>
    <x v="0"/>
    <s v="Check Data"/>
  </r>
  <r>
    <s v="CUST_7793"/>
    <n v="50"/>
    <s v="Male"/>
    <x v="4"/>
    <n v="200.83"/>
    <n v="13"/>
    <n v="343"/>
    <n v="0"/>
    <s v="Electronics"/>
    <n v="9.8000000000000007"/>
    <d v="2022-10-13T00:00:00"/>
    <n v="15"/>
    <n v="0.23"/>
    <n v="200.83"/>
    <n v="9.8000000000000007"/>
    <n v="1"/>
    <n v="2610.79"/>
    <x v="0"/>
    <s v="Medium Risk"/>
    <s v="45-54"/>
    <d v="1903-11-14T00:00:00"/>
    <x v="1"/>
    <x v="1"/>
    <s v="High Value"/>
    <x v="1"/>
    <s v="Check Data"/>
  </r>
  <r>
    <s v="CUST_8638"/>
    <n v="55"/>
    <s v="Female"/>
    <x v="4"/>
    <n v="100.13"/>
    <n v="6"/>
    <n v="146"/>
    <n v="0"/>
    <s v="Electronics"/>
    <n v="90.4"/>
    <d v="2022-08-15T00:00:00"/>
    <n v="5"/>
    <n v="0.5"/>
    <n v="100.13"/>
    <n v="90.4"/>
    <n v="1"/>
    <n v="600.78"/>
    <x v="0"/>
    <s v="High Risk"/>
    <s v="55+"/>
    <d v="1904-01-12T00:00:00"/>
    <x v="1"/>
    <x v="1"/>
    <s v="Low Value"/>
    <x v="2"/>
    <s v="Check Data"/>
  </r>
  <r>
    <s v="CUST_8993"/>
    <n v="75"/>
    <s v="Male"/>
    <x v="5"/>
    <n v="97.75"/>
    <n v="8"/>
    <n v="100"/>
    <n v="0"/>
    <s v="Beauty"/>
    <n v="82.8"/>
    <d v="2022-05-29T00:00:00"/>
    <n v="69"/>
    <n v="0.04"/>
    <n v="97.75"/>
    <n v="82.8"/>
    <n v="1"/>
    <n v="782"/>
    <x v="0"/>
    <s v="Low Risk"/>
    <s v="55+"/>
    <d v="1904-03-30T00:00:00"/>
    <x v="0"/>
    <x v="1"/>
    <s v="Low Value"/>
    <x v="0"/>
    <s v="Check Data"/>
  </r>
  <r>
    <s v="CUST_7007"/>
    <n v="28"/>
    <s v="Female"/>
    <x v="8"/>
    <n v="162.77000000000001"/>
    <n v="10"/>
    <n v="337"/>
    <n v="0"/>
    <s v="Home"/>
    <n v="47.8"/>
    <d v="2020-08-04T00:00:00"/>
    <n v="2"/>
    <n v="0.5"/>
    <n v="162.77000000000001"/>
    <n v="47.8"/>
    <n v="1"/>
    <n v="1627.7"/>
    <x v="0"/>
    <s v="High Risk"/>
    <s v="25-34"/>
    <d v="1906-01-22T00:00:00"/>
    <x v="1"/>
    <x v="1"/>
    <s v="High Value"/>
    <x v="3"/>
    <s v="Check Data"/>
  </r>
  <r>
    <s v="CUST_6542"/>
    <n v="44"/>
    <s v="Male"/>
    <x v="1"/>
    <n v="45.31"/>
    <n v="7"/>
    <n v="84"/>
    <n v="0"/>
    <s v="Electronics"/>
    <n v="65.3"/>
    <d v="2021-02-15T00:00:00"/>
    <n v="38"/>
    <n v="0.3"/>
    <n v="45.31"/>
    <n v="65.3"/>
    <n v="1"/>
    <n v="317.17"/>
    <x v="1"/>
    <s v="Medium Risk"/>
    <s v="35-44"/>
    <d v="1905-07-11T00:00:00"/>
    <x v="1"/>
    <x v="1"/>
    <s v="Low Value"/>
    <x v="0"/>
    <s v="Check Data"/>
  </r>
  <r>
    <s v="CUST_7356"/>
    <n v="50"/>
    <s v="Male"/>
    <x v="6"/>
    <n v="32.89"/>
    <n v="6"/>
    <n v="304"/>
    <n v="0"/>
    <s v="Sports"/>
    <n v="24.6"/>
    <d v="2025-05-30T00:00:00"/>
    <n v="94"/>
    <n v="0.28000000000000003"/>
    <n v="32.89"/>
    <n v="24.6"/>
    <n v="1"/>
    <n v="197.34"/>
    <x v="0"/>
    <s v="Medium Risk"/>
    <s v="45-54"/>
    <d v="1901-03-29T00:00:00"/>
    <x v="2"/>
    <x v="1"/>
    <s v="Low Value"/>
    <x v="0"/>
    <s v="Check Data"/>
  </r>
  <r>
    <s v="CUST_9433"/>
    <n v="38"/>
    <s v="Male"/>
    <x v="0"/>
    <n v="78.44"/>
    <n v="9"/>
    <n v="294"/>
    <n v="0"/>
    <s v="Home"/>
    <n v="38.4"/>
    <d v="2023-05-20T00:00:00"/>
    <n v="54"/>
    <n v="0.42"/>
    <n v="78.44"/>
    <n v="38.4"/>
    <n v="3"/>
    <n v="705.96"/>
    <x v="0"/>
    <s v="Medium Risk"/>
    <s v="35-44"/>
    <d v="1903-04-09T00:00:00"/>
    <x v="0"/>
    <x v="1"/>
    <s v="Low Value"/>
    <x v="0"/>
    <s v="Check Data"/>
  </r>
  <r>
    <s v="CUST_8380"/>
    <n v="56"/>
    <s v="Other"/>
    <x v="7"/>
    <n v="49.34"/>
    <n v="8"/>
    <n v="333"/>
    <n v="0"/>
    <s v="Electronics"/>
    <n v="21.7"/>
    <d v="2024-01-02T00:00:00"/>
    <n v="92"/>
    <n v="0.23"/>
    <n v="49.34"/>
    <n v="21.7"/>
    <n v="1"/>
    <n v="394.72"/>
    <x v="0"/>
    <s v="Medium Risk"/>
    <s v="55+"/>
    <d v="1902-08-25T00:00:00"/>
    <x v="2"/>
    <x v="1"/>
    <s v="Low Value"/>
    <x v="0"/>
    <s v="Check Data"/>
  </r>
  <r>
    <s v="CUST_3385"/>
    <n v="48"/>
    <s v="Male"/>
    <x v="7"/>
    <n v="140.5"/>
    <n v="9"/>
    <n v="142"/>
    <n v="0"/>
    <s v="Sports"/>
    <n v="52.8"/>
    <d v="2025-04-12T00:00:00"/>
    <n v="39"/>
    <n v="0.31"/>
    <n v="140.5"/>
    <n v="52.8"/>
    <n v="2"/>
    <n v="1264.5"/>
    <x v="0"/>
    <s v="Medium Risk"/>
    <s v="45-54"/>
    <d v="1901-05-16T00:00:00"/>
    <x v="1"/>
    <x v="1"/>
    <s v="Low Value"/>
    <x v="0"/>
    <s v="Check Data"/>
  </r>
  <r>
    <s v="CUST_5268"/>
    <n v="55"/>
    <s v="Female"/>
    <x v="5"/>
    <n v="116.73"/>
    <n v="9"/>
    <n v="310"/>
    <n v="0"/>
    <s v="Sports"/>
    <n v="31.9"/>
    <d v="2022-06-30T00:00:00"/>
    <n v="96"/>
    <n v="0.3"/>
    <n v="116.73"/>
    <n v="31.9"/>
    <n v="2"/>
    <n v="1050.57"/>
    <x v="0"/>
    <s v="Medium Risk"/>
    <s v="55+"/>
    <d v="1904-02-27T00:00:00"/>
    <x v="2"/>
    <x v="1"/>
    <s v="Low Value"/>
    <x v="0"/>
    <s v="Check Data"/>
  </r>
  <r>
    <s v="CUST_1671"/>
    <n v="63"/>
    <s v="Male"/>
    <x v="8"/>
    <n v="205.15"/>
    <n v="9"/>
    <n v="194"/>
    <n v="0"/>
    <s v="Sports"/>
    <n v="35.200000000000003"/>
    <d v="2023-09-16T00:00:00"/>
    <n v="20"/>
    <n v="0.33"/>
    <n v="205.15"/>
    <n v="35.200000000000003"/>
    <n v="3"/>
    <n v="1846.3500000000001"/>
    <x v="0"/>
    <s v="Medium Risk"/>
    <s v="55+"/>
    <d v="1902-12-11T00:00:00"/>
    <x v="1"/>
    <x v="1"/>
    <s v="High Value"/>
    <x v="1"/>
    <s v="Check Data"/>
  </r>
  <r>
    <s v="CUST_1163"/>
    <n v="19"/>
    <s v="Male"/>
    <x v="7"/>
    <n v="115.7"/>
    <n v="13"/>
    <n v="183"/>
    <n v="0"/>
    <s v="Fashion"/>
    <n v="44.3"/>
    <d v="2024-02-26T00:00:00"/>
    <n v="20"/>
    <n v="0.31"/>
    <n v="115.7"/>
    <n v="44.3"/>
    <n v="1"/>
    <n v="1504.1000000000001"/>
    <x v="0"/>
    <s v="Medium Risk"/>
    <s v="Under 25"/>
    <d v="1902-07-01T00:00:00"/>
    <x v="1"/>
    <x v="1"/>
    <s v="Low Value"/>
    <x v="0"/>
    <s v="Check Data"/>
  </r>
  <r>
    <s v="CUST_9656"/>
    <n v="44"/>
    <s v="Female"/>
    <x v="6"/>
    <n v="167.84"/>
    <n v="7"/>
    <n v="300"/>
    <n v="0"/>
    <s v="Beauty"/>
    <n v="87.3"/>
    <d v="2024-07-31T00:00:00"/>
    <n v="29"/>
    <n v="0.48"/>
    <n v="167.84"/>
    <n v="87.3"/>
    <n v="1"/>
    <n v="1174.8800000000001"/>
    <x v="0"/>
    <s v="Medium Risk"/>
    <s v="35-44"/>
    <d v="1902-01-26T00:00:00"/>
    <x v="1"/>
    <x v="1"/>
    <s v="Low Value"/>
    <x v="0"/>
    <s v="Check Data"/>
  </r>
  <r>
    <s v="CUST_5592"/>
    <n v="53"/>
    <s v="Female"/>
    <x v="1"/>
    <n v="190.56"/>
    <n v="7"/>
    <n v="66"/>
    <n v="0"/>
    <s v="Beauty"/>
    <n v="54.9"/>
    <d v="2021-05-30T00:00:00"/>
    <n v="35"/>
    <n v="0.33"/>
    <n v="190.56"/>
    <n v="54.9"/>
    <n v="1"/>
    <n v="1333.92"/>
    <x v="1"/>
    <s v="Medium Risk"/>
    <s v="45-54"/>
    <d v="1905-03-29T00:00:00"/>
    <x v="1"/>
    <x v="1"/>
    <s v="Low Value"/>
    <x v="0"/>
    <s v="Check Data"/>
  </r>
  <r>
    <s v="CUST_5795"/>
    <n v="28"/>
    <s v="Female"/>
    <x v="6"/>
    <n v="55.01"/>
    <n v="9"/>
    <n v="221"/>
    <n v="0"/>
    <s v="Electronics"/>
    <n v="80.7"/>
    <d v="2022-11-26T00:00:00"/>
    <n v="32"/>
    <n v="0.25"/>
    <n v="55.01"/>
    <n v="80.7"/>
    <n v="2"/>
    <n v="495.09"/>
    <x v="0"/>
    <s v="Medium Risk"/>
    <s v="25-34"/>
    <d v="1903-10-01T00:00:00"/>
    <x v="1"/>
    <x v="1"/>
    <s v="Low Value"/>
    <x v="0"/>
    <s v="Check Data"/>
  </r>
  <r>
    <s v="CUST_5798"/>
    <n v="64"/>
    <s v="Female"/>
    <x v="8"/>
    <n v="61.13"/>
    <n v="10"/>
    <n v="261"/>
    <n v="0"/>
    <s v="Electronics"/>
    <n v="84.9"/>
    <d v="2022-07-30T00:00:00"/>
    <n v="17"/>
    <n v="0.25"/>
    <n v="61.13"/>
    <n v="84.9"/>
    <n v="1"/>
    <n v="611.30000000000007"/>
    <x v="0"/>
    <s v="Medium Risk"/>
    <s v="55+"/>
    <d v="1904-01-28T00:00:00"/>
    <x v="1"/>
    <x v="1"/>
    <s v="Low Value"/>
    <x v="0"/>
    <s v="Check Data"/>
  </r>
  <r>
    <s v="CUST_7036"/>
    <n v="35"/>
    <s v="Male"/>
    <x v="4"/>
    <n v="43.9"/>
    <n v="7"/>
    <n v="325"/>
    <n v="0"/>
    <s v="Beauty"/>
    <n v="24.5"/>
    <d v="2020-12-21T00:00:00"/>
    <n v="51"/>
    <n v="0.25"/>
    <n v="43.9"/>
    <n v="24.5"/>
    <n v="1"/>
    <n v="307.3"/>
    <x v="0"/>
    <s v="Medium Risk"/>
    <s v="35-44"/>
    <d v="1905-09-05T00:00:00"/>
    <x v="0"/>
    <x v="1"/>
    <s v="Low Value"/>
    <x v="0"/>
    <s v="Check Data"/>
  </r>
  <r>
    <s v="CUST_3355"/>
    <n v="76"/>
    <s v="Male"/>
    <x v="6"/>
    <n v="71.17"/>
    <n v="8"/>
    <n v="21"/>
    <n v="0"/>
    <s v="Sports"/>
    <n v="77.8"/>
    <d v="2024-06-01T00:00:00"/>
    <n v="8"/>
    <n v="0.21"/>
    <n v="71.17"/>
    <n v="77.8"/>
    <n v="1"/>
    <n v="569.36"/>
    <x v="2"/>
    <s v="Medium Risk"/>
    <s v="55+"/>
    <d v="1902-03-27T00:00:00"/>
    <x v="1"/>
    <x v="1"/>
    <s v="Low Value"/>
    <x v="0"/>
    <s v="Check Data"/>
  </r>
  <r>
    <s v="CUST_6887"/>
    <n v="18"/>
    <s v="Other"/>
    <x v="3"/>
    <n v="85.36"/>
    <n v="10"/>
    <n v="340"/>
    <n v="0"/>
    <s v="Electronics"/>
    <n v="64.900000000000006"/>
    <d v="2021-08-16T00:00:00"/>
    <n v="21"/>
    <n v="0.25"/>
    <n v="85.36"/>
    <n v="64.900000000000006"/>
    <n v="1"/>
    <n v="853.6"/>
    <x v="0"/>
    <s v="Medium Risk"/>
    <s v="Under 25"/>
    <d v="1905-01-10T00:00:00"/>
    <x v="1"/>
    <x v="1"/>
    <s v="Low Value"/>
    <x v="0"/>
    <s v="Check Data"/>
  </r>
  <r>
    <s v="CUST_8961"/>
    <n v="52"/>
    <s v="Male"/>
    <x v="6"/>
    <n v="164.34"/>
    <n v="12"/>
    <n v="165"/>
    <n v="0"/>
    <s v="Fashion"/>
    <n v="50.7"/>
    <d v="2022-02-17T00:00:00"/>
    <n v="23"/>
    <n v="0.46"/>
    <n v="164.34"/>
    <n v="50.7"/>
    <n v="1"/>
    <n v="1972.08"/>
    <x v="0"/>
    <s v="Medium Risk"/>
    <s v="45-54"/>
    <d v="1904-07-09T00:00:00"/>
    <x v="1"/>
    <x v="1"/>
    <s v="High Value"/>
    <x v="1"/>
    <s v="Check Data"/>
  </r>
  <r>
    <s v="CUST_6827"/>
    <n v="52"/>
    <s v="Female"/>
    <x v="4"/>
    <n v="105.85"/>
    <n v="9"/>
    <n v="101"/>
    <n v="0"/>
    <s v="Fashion"/>
    <n v="8.9"/>
    <d v="2024-03-23T00:00:00"/>
    <n v="51"/>
    <n v="0.18"/>
    <n v="105.85"/>
    <n v="8.9"/>
    <n v="2"/>
    <n v="952.65"/>
    <x v="0"/>
    <s v="Low Risk"/>
    <s v="45-54"/>
    <d v="1902-06-05T00:00:00"/>
    <x v="0"/>
    <x v="1"/>
    <s v="Low Value"/>
    <x v="0"/>
    <s v="Check Data"/>
  </r>
  <r>
    <s v="CUST_9737"/>
    <n v="48"/>
    <s v="Female"/>
    <x v="7"/>
    <n v="40.89"/>
    <n v="9"/>
    <n v="313"/>
    <n v="0"/>
    <s v="Beauty"/>
    <n v="57.2"/>
    <d v="2023-06-15T00:00:00"/>
    <n v="91"/>
    <n v="0.45"/>
    <n v="40.89"/>
    <n v="57.2"/>
    <n v="1"/>
    <n v="368.01"/>
    <x v="0"/>
    <s v="Medium Risk"/>
    <s v="45-54"/>
    <d v="1903-03-14T00:00:00"/>
    <x v="2"/>
    <x v="1"/>
    <s v="Low Value"/>
    <x v="0"/>
    <s v="Check Data"/>
  </r>
  <r>
    <s v="CUST_5719"/>
    <n v="45"/>
    <s v="Male"/>
    <x v="2"/>
    <n v="276.57"/>
    <n v="8"/>
    <n v="109"/>
    <n v="0"/>
    <s v="Electronics"/>
    <n v="15.5"/>
    <d v="2024-11-04T00:00:00"/>
    <n v="6"/>
    <n v="0.08"/>
    <n v="276.57"/>
    <n v="15.5"/>
    <n v="2"/>
    <n v="2212.56"/>
    <x v="0"/>
    <s v="Low Risk"/>
    <s v="45-54"/>
    <d v="1901-10-22T00:00:00"/>
    <x v="1"/>
    <x v="1"/>
    <s v="High Value"/>
    <x v="1"/>
    <s v="Check Data"/>
  </r>
  <r>
    <s v="CUST_1593"/>
    <n v="56"/>
    <s v="Female"/>
    <x v="2"/>
    <n v="410.59"/>
    <n v="12"/>
    <n v="341"/>
    <n v="0"/>
    <s v="Electronics"/>
    <n v="81.599999999999994"/>
    <d v="2021-05-31T00:00:00"/>
    <n v="52"/>
    <n v="0.37"/>
    <n v="410.59"/>
    <n v="81.599999999999994"/>
    <n v="3"/>
    <n v="4927.08"/>
    <x v="0"/>
    <s v="Medium Risk"/>
    <s v="55+"/>
    <d v="1905-03-28T00:00:00"/>
    <x v="0"/>
    <x v="1"/>
    <s v="High Value"/>
    <x v="1"/>
    <s v="Check Data"/>
  </r>
  <r>
    <s v="CUST_5839"/>
    <n v="18"/>
    <s v="Male"/>
    <x v="2"/>
    <n v="15.74"/>
    <n v="7"/>
    <n v="315"/>
    <n v="0"/>
    <s v="Sports"/>
    <n v="93.5"/>
    <d v="2021-04-13T00:00:00"/>
    <n v="8"/>
    <n v="0.54"/>
    <n v="15.74"/>
    <n v="93.5"/>
    <n v="1"/>
    <n v="110.18"/>
    <x v="0"/>
    <s v="High Risk"/>
    <s v="Under 25"/>
    <d v="1905-05-15T00:00:00"/>
    <x v="1"/>
    <x v="1"/>
    <s v="Low Value"/>
    <x v="2"/>
    <s v="Check Data"/>
  </r>
  <r>
    <s v="CUST_8394"/>
    <n v="42"/>
    <s v="Male"/>
    <x v="7"/>
    <n v="123.59"/>
    <n v="14"/>
    <n v="178"/>
    <n v="0"/>
    <s v="Electronics"/>
    <n v="47.8"/>
    <d v="2020-07-25T00:00:00"/>
    <n v="99"/>
    <n v="0.39"/>
    <n v="123.59"/>
    <n v="47.8"/>
    <n v="1"/>
    <n v="1730.26"/>
    <x v="0"/>
    <s v="Medium Risk"/>
    <s v="35-44"/>
    <d v="1906-02-01T00:00:00"/>
    <x v="2"/>
    <x v="1"/>
    <s v="High Value"/>
    <x v="1"/>
    <s v="Check Data"/>
  </r>
  <r>
    <s v="CUST_4493"/>
    <n v="60"/>
    <s v="Male"/>
    <x v="5"/>
    <n v="51.71"/>
    <n v="16"/>
    <n v="166"/>
    <n v="0"/>
    <s v="Beauty"/>
    <n v="44.1"/>
    <d v="2024-12-21T00:00:00"/>
    <n v="69"/>
    <n v="0.42"/>
    <n v="51.71"/>
    <n v="44.1"/>
    <n v="1"/>
    <n v="827.36"/>
    <x v="0"/>
    <s v="Medium Risk"/>
    <s v="55+"/>
    <d v="1901-09-05T00:00:00"/>
    <x v="0"/>
    <x v="1"/>
    <s v="Low Value"/>
    <x v="0"/>
    <s v="Check Data"/>
  </r>
  <r>
    <s v="CUST_7164"/>
    <n v="55"/>
    <s v="Female"/>
    <x v="1"/>
    <n v="59.87"/>
    <n v="6"/>
    <n v="133"/>
    <n v="0"/>
    <s v="Electronics"/>
    <n v="48.9"/>
    <d v="2022-12-25T00:00:00"/>
    <n v="33"/>
    <n v="0.1"/>
    <n v="59.87"/>
    <n v="48.9"/>
    <n v="2"/>
    <n v="359.21999999999997"/>
    <x v="0"/>
    <s v="Low Risk"/>
    <s v="55+"/>
    <d v="1903-09-02T00:00:00"/>
    <x v="1"/>
    <x v="1"/>
    <s v="Low Value"/>
    <x v="0"/>
    <s v="Check Data"/>
  </r>
  <r>
    <s v="CUST_3672"/>
    <n v="37"/>
    <s v="Male"/>
    <x v="1"/>
    <n v="127.22"/>
    <n v="7"/>
    <n v="29"/>
    <n v="0"/>
    <s v="Electronics"/>
    <n v="6.7"/>
    <d v="2024-06-03T00:00:00"/>
    <n v="62"/>
    <n v="0.32"/>
    <n v="127.22"/>
    <n v="6.7"/>
    <n v="2"/>
    <n v="890.54"/>
    <x v="2"/>
    <s v="Medium Risk"/>
    <s v="35-44"/>
    <d v="1902-03-25T00:00:00"/>
    <x v="0"/>
    <x v="1"/>
    <s v="Low Value"/>
    <x v="0"/>
    <s v="Check Data"/>
  </r>
  <r>
    <s v="CUST_5200"/>
    <n v="20"/>
    <s v="Female"/>
    <x v="7"/>
    <n v="257.82"/>
    <n v="13"/>
    <n v="362"/>
    <n v="0"/>
    <s v="Fashion"/>
    <n v="23.7"/>
    <d v="2022-11-08T00:00:00"/>
    <n v="65"/>
    <n v="0.63"/>
    <n v="257.82"/>
    <n v="23.7"/>
    <n v="3"/>
    <n v="3351.66"/>
    <x v="0"/>
    <s v="High Risk"/>
    <s v="Under 25"/>
    <d v="1903-10-19T00:00:00"/>
    <x v="0"/>
    <x v="1"/>
    <s v="High Value"/>
    <x v="3"/>
    <s v="Check Data"/>
  </r>
  <r>
    <s v="CUST_1016"/>
    <n v="68"/>
    <s v="Other"/>
    <x v="6"/>
    <n v="86.01"/>
    <n v="12"/>
    <n v="85"/>
    <n v="0"/>
    <s v="Beauty"/>
    <n v="94.1"/>
    <d v="2022-01-16T00:00:00"/>
    <n v="63"/>
    <n v="0.17"/>
    <n v="86.01"/>
    <n v="94.1"/>
    <n v="2"/>
    <n v="1032.1200000000001"/>
    <x v="1"/>
    <s v="Low Risk"/>
    <s v="55+"/>
    <d v="1904-08-10T00:00:00"/>
    <x v="0"/>
    <x v="1"/>
    <s v="Low Value"/>
    <x v="0"/>
    <s v="Check Data"/>
  </r>
  <r>
    <s v="CUST_4191"/>
    <n v="19"/>
    <s v="Female"/>
    <x v="0"/>
    <n v="125.37"/>
    <n v="11"/>
    <n v="8"/>
    <n v="0"/>
    <s v="Home"/>
    <n v="34.5"/>
    <d v="2021-02-09T00:00:00"/>
    <n v="88"/>
    <n v="0.31"/>
    <n v="125.37"/>
    <n v="34.5"/>
    <n v="2"/>
    <n v="1379.0700000000002"/>
    <x v="2"/>
    <s v="Medium Risk"/>
    <s v="Under 25"/>
    <d v="1905-07-17T00:00:00"/>
    <x v="2"/>
    <x v="1"/>
    <s v="Low Value"/>
    <x v="0"/>
    <s v="Check Data"/>
  </r>
  <r>
    <s v="CUST_1392"/>
    <n v="35"/>
    <s v="Female"/>
    <x v="1"/>
    <n v="65.34"/>
    <n v="15"/>
    <n v="135"/>
    <n v="0"/>
    <s v="Beauty"/>
    <n v="59.1"/>
    <d v="2025-02-14T00:00:00"/>
    <n v="32"/>
    <n v="0.2"/>
    <n v="65.34"/>
    <n v="59.1"/>
    <n v="2"/>
    <n v="980.1"/>
    <x v="0"/>
    <s v="Medium Risk"/>
    <s v="35-44"/>
    <d v="1901-07-12T00:00:00"/>
    <x v="1"/>
    <x v="1"/>
    <s v="Low Value"/>
    <x v="0"/>
    <s v="Check Data"/>
  </r>
  <r>
    <s v="CUST_9616"/>
    <n v="79"/>
    <s v="Female"/>
    <x v="3"/>
    <n v="82.84"/>
    <n v="10"/>
    <n v="289"/>
    <n v="0"/>
    <s v="Beauty"/>
    <n v="64.900000000000006"/>
    <d v="2020-12-03T00:00:00"/>
    <n v="55"/>
    <n v="0.22"/>
    <n v="82.84"/>
    <n v="64.900000000000006"/>
    <n v="2"/>
    <n v="828.40000000000009"/>
    <x v="0"/>
    <s v="Medium Risk"/>
    <s v="55+"/>
    <d v="1905-09-23T00:00:00"/>
    <x v="0"/>
    <x v="1"/>
    <s v="Low Value"/>
    <x v="0"/>
    <s v="Check Data"/>
  </r>
  <r>
    <s v="CUST_7272"/>
    <n v="61"/>
    <s v="Male"/>
    <x v="3"/>
    <n v="153.96"/>
    <n v="15"/>
    <n v="135"/>
    <n v="0"/>
    <s v="Home"/>
    <n v="87.7"/>
    <d v="2023-09-03T00:00:00"/>
    <n v="33"/>
    <n v="0.17"/>
    <n v="153.96"/>
    <n v="87.7"/>
    <n v="2"/>
    <n v="2309.4"/>
    <x v="0"/>
    <s v="Low Risk"/>
    <s v="55+"/>
    <d v="1902-12-24T00:00:00"/>
    <x v="1"/>
    <x v="1"/>
    <s v="High Value"/>
    <x v="1"/>
    <s v="Check Data"/>
  </r>
  <r>
    <s v="CUST_1571"/>
    <n v="78"/>
    <s v="Female"/>
    <x v="9"/>
    <n v="122.69"/>
    <n v="9"/>
    <n v="139"/>
    <n v="0"/>
    <s v="Home"/>
    <n v="23.8"/>
    <d v="2023-07-25T00:00:00"/>
    <n v="38"/>
    <n v="0.42"/>
    <n v="122.69"/>
    <n v="23.8"/>
    <n v="2"/>
    <n v="1104.21"/>
    <x v="0"/>
    <s v="Medium Risk"/>
    <s v="55+"/>
    <d v="1903-02-02T00:00:00"/>
    <x v="1"/>
    <x v="1"/>
    <s v="Low Value"/>
    <x v="0"/>
    <s v="Check Data"/>
  </r>
  <r>
    <s v="CUST_4631"/>
    <n v="27"/>
    <s v="Female"/>
    <x v="3"/>
    <m/>
    <n v="10"/>
    <n v="42"/>
    <n v="0"/>
    <s v="Fashion"/>
    <n v="89"/>
    <d v="2025-03-21T00:00:00"/>
    <n v="2"/>
    <n v="0.3"/>
    <n v="250"/>
    <n v="89"/>
    <n v="1"/>
    <n v="2500"/>
    <x v="1"/>
    <s v="Medium Risk"/>
    <s v="25-34"/>
    <d v="1901-06-07T00:00:00"/>
    <x v="1"/>
    <x v="1"/>
    <s v="High Value"/>
    <x v="1"/>
    <s v="Check Data"/>
  </r>
  <r>
    <s v="CUST_7172"/>
    <n v="22"/>
    <s v="Other"/>
    <x v="1"/>
    <n v="68.92"/>
    <n v="12"/>
    <n v="104"/>
    <n v="0"/>
    <s v="Sports"/>
    <n v="39.200000000000003"/>
    <d v="2022-04-07T00:00:00"/>
    <n v="81"/>
    <n v="0.33"/>
    <n v="68.92"/>
    <n v="39.200000000000003"/>
    <n v="2"/>
    <n v="827.04"/>
    <x v="0"/>
    <s v="Medium Risk"/>
    <s v="Under 25"/>
    <d v="1904-05-21T00:00:00"/>
    <x v="2"/>
    <x v="1"/>
    <s v="Low Value"/>
    <x v="0"/>
    <s v="Check Data"/>
  </r>
  <r>
    <s v="CUST_8177"/>
    <n v="26"/>
    <s v="Other"/>
    <x v="0"/>
    <n v="71.66"/>
    <n v="9"/>
    <n v="311"/>
    <n v="0"/>
    <s v="Beauty"/>
    <n v="92.2"/>
    <d v="2020-10-03T00:00:00"/>
    <n v="10"/>
    <n v="0.12"/>
    <n v="71.66"/>
    <n v="92.2"/>
    <n v="1"/>
    <n v="644.93999999999994"/>
    <x v="0"/>
    <s v="Low Risk"/>
    <s v="25-34"/>
    <d v="1905-11-23T00:00:00"/>
    <x v="1"/>
    <x v="1"/>
    <s v="Low Value"/>
    <x v="0"/>
    <s v="Check Data"/>
  </r>
  <r>
    <s v="CUST_9433"/>
    <n v="19"/>
    <s v="Female"/>
    <x v="4"/>
    <n v="123.11"/>
    <n v="7"/>
    <n v="30"/>
    <n v="0"/>
    <s v="Beauty"/>
    <n v="41.1"/>
    <d v="2024-10-08T00:00:00"/>
    <n v="66"/>
    <n v="0.27"/>
    <n v="123.11"/>
    <n v="41.1"/>
    <n v="3"/>
    <n v="861.77"/>
    <x v="2"/>
    <s v="Medium Risk"/>
    <s v="Under 25"/>
    <d v="1901-11-18T00:00:00"/>
    <x v="0"/>
    <x v="1"/>
    <s v="Low Value"/>
    <x v="0"/>
    <s v="Check Data"/>
  </r>
  <r>
    <s v="CUST_4897"/>
    <n v="51"/>
    <s v="Female"/>
    <x v="2"/>
    <n v="66.27"/>
    <n v="7"/>
    <n v="169"/>
    <n v="0"/>
    <s v="Beauty"/>
    <n v="10.4"/>
    <d v="2025-01-05T00:00:00"/>
    <n v="76"/>
    <n v="0.34"/>
    <n v="66.27"/>
    <n v="10.4"/>
    <n v="1"/>
    <n v="463.89"/>
    <x v="0"/>
    <s v="Medium Risk"/>
    <s v="45-54"/>
    <d v="1901-08-21T00:00:00"/>
    <x v="2"/>
    <x v="1"/>
    <s v="Low Value"/>
    <x v="0"/>
    <s v="Check Data"/>
  </r>
  <r>
    <s v="CUST_9123"/>
    <n v="77"/>
    <s v="Female"/>
    <x v="6"/>
    <n v="139.65"/>
    <n v="6"/>
    <n v="160"/>
    <n v="0"/>
    <s v="Beauty"/>
    <n v="5.2"/>
    <d v="2020-09-10T00:00:00"/>
    <n v="94"/>
    <n v="0.32"/>
    <n v="139.65"/>
    <n v="5.2"/>
    <n v="1"/>
    <n v="837.90000000000009"/>
    <x v="0"/>
    <s v="Medium Risk"/>
    <s v="55+"/>
    <d v="1905-12-16T00:00:00"/>
    <x v="2"/>
    <x v="1"/>
    <s v="Low Value"/>
    <x v="0"/>
    <s v="Check Data"/>
  </r>
  <r>
    <s v="CUST_3279"/>
    <n v="55"/>
    <s v="Female"/>
    <x v="4"/>
    <n v="24.44"/>
    <n v="10"/>
    <n v="274"/>
    <n v="0"/>
    <s v="Fashion"/>
    <n v="96.7"/>
    <d v="2021-10-17T00:00:00"/>
    <n v="15"/>
    <n v="0.13"/>
    <n v="24.44"/>
    <n v="96.7"/>
    <n v="1"/>
    <n v="244.4"/>
    <x v="0"/>
    <s v="Low Risk"/>
    <s v="55+"/>
    <d v="1904-11-09T00:00:00"/>
    <x v="1"/>
    <x v="1"/>
    <s v="Low Value"/>
    <x v="0"/>
    <s v="Check Data"/>
  </r>
  <r>
    <s v="CUST_9980"/>
    <n v="78"/>
    <s v="Female"/>
    <x v="0"/>
    <n v="196.95"/>
    <n v="6"/>
    <n v="252"/>
    <n v="0"/>
    <s v="Beauty"/>
    <n v="12.1"/>
    <d v="2021-07-30T00:00:00"/>
    <n v="87"/>
    <n v="0.14000000000000001"/>
    <n v="196.95"/>
    <n v="12.1"/>
    <n v="1"/>
    <n v="1181.6999999999998"/>
    <x v="0"/>
    <s v="Low Risk"/>
    <s v="55+"/>
    <d v="1905-01-27T00:00:00"/>
    <x v="2"/>
    <x v="1"/>
    <s v="Low Value"/>
    <x v="0"/>
    <s v="Check Data"/>
  </r>
  <r>
    <s v="CUST_8451"/>
    <n v="48"/>
    <s v="Male"/>
    <x v="5"/>
    <n v="122.16"/>
    <n v="6"/>
    <n v="218"/>
    <n v="0"/>
    <s v="Home"/>
    <n v="54.1"/>
    <d v="2024-05-02T00:00:00"/>
    <n v="82"/>
    <n v="0.28999999999999998"/>
    <n v="122.16"/>
    <n v="54.1"/>
    <n v="1"/>
    <n v="732.96"/>
    <x v="0"/>
    <s v="Medium Risk"/>
    <s v="45-54"/>
    <d v="1902-04-26T00:00:00"/>
    <x v="2"/>
    <x v="1"/>
    <s v="Low Value"/>
    <x v="0"/>
    <s v="Check Data"/>
  </r>
  <r>
    <s v="CUST_9906"/>
    <n v="27"/>
    <s v="Other"/>
    <x v="2"/>
    <n v="138.04"/>
    <n v="9"/>
    <n v="112"/>
    <n v="0"/>
    <s v="Home"/>
    <n v="52.7"/>
    <d v="2022-11-19T00:00:00"/>
    <n v="61"/>
    <n v="0.17"/>
    <n v="138.04"/>
    <n v="52.7"/>
    <n v="2"/>
    <n v="1242.3599999999999"/>
    <x v="0"/>
    <s v="Low Risk"/>
    <s v="25-34"/>
    <d v="1903-10-08T00:00:00"/>
    <x v="0"/>
    <x v="1"/>
    <s v="Low Value"/>
    <x v="0"/>
    <s v="Check Data"/>
  </r>
  <r>
    <s v="CUST_1775"/>
    <n v="67"/>
    <s v="Male"/>
    <x v="9"/>
    <n v="60.8"/>
    <n v="10"/>
    <n v="219"/>
    <n v="0"/>
    <s v="Electronics"/>
    <n v="40.1"/>
    <d v="2025-03-18T00:00:00"/>
    <n v="31"/>
    <n v="0.23"/>
    <n v="60.8"/>
    <n v="40.1"/>
    <n v="2"/>
    <n v="608"/>
    <x v="0"/>
    <s v="Medium Risk"/>
    <s v="55+"/>
    <d v="1901-06-10T00:00:00"/>
    <x v="1"/>
    <x v="1"/>
    <s v="Low Value"/>
    <x v="0"/>
    <s v="Check Data"/>
  </r>
  <r>
    <s v="CUST_7869"/>
    <n v="29"/>
    <s v="Female"/>
    <x v="5"/>
    <n v="150.41"/>
    <n v="8"/>
    <n v="182"/>
    <n v="0"/>
    <s v="Fashion"/>
    <n v="41.8"/>
    <d v="2022-07-09T00:00:00"/>
    <n v="38"/>
    <n v="0.21"/>
    <n v="150.41"/>
    <n v="41.8"/>
    <n v="3"/>
    <n v="1203.28"/>
    <x v="0"/>
    <s v="Medium Risk"/>
    <s v="25-34"/>
    <d v="1904-02-18T00:00:00"/>
    <x v="1"/>
    <x v="1"/>
    <s v="Low Value"/>
    <x v="0"/>
    <s v="Check Data"/>
  </r>
  <r>
    <s v="CUST_3247"/>
    <n v="53"/>
    <s v="Female"/>
    <x v="1"/>
    <n v="80.25"/>
    <n v="8"/>
    <n v="259"/>
    <n v="0"/>
    <s v="Electronics"/>
    <n v="47.6"/>
    <d v="2020-07-05T00:00:00"/>
    <n v="29"/>
    <n v="0.3"/>
    <n v="80.25"/>
    <n v="47.6"/>
    <n v="1"/>
    <n v="642"/>
    <x v="0"/>
    <s v="Medium Risk"/>
    <s v="45-54"/>
    <d v="1906-02-21T00:00:00"/>
    <x v="1"/>
    <x v="1"/>
    <s v="Low Value"/>
    <x v="0"/>
    <s v="Check Data"/>
  </r>
  <r>
    <s v="CUST_8088"/>
    <n v="71"/>
    <s v="Other"/>
    <x v="0"/>
    <n v="85.34"/>
    <n v="8"/>
    <n v="11"/>
    <n v="0"/>
    <s v="Beauty"/>
    <n v="10"/>
    <d v="2023-07-28T00:00:00"/>
    <n v="78"/>
    <n v="0.6"/>
    <n v="85.34"/>
    <n v="10"/>
    <n v="1"/>
    <n v="682.72"/>
    <x v="2"/>
    <s v="High Risk"/>
    <s v="55+"/>
    <d v="1903-01-30T00:00:00"/>
    <x v="2"/>
    <x v="1"/>
    <s v="Low Value"/>
    <x v="2"/>
    <s v="Check Data"/>
  </r>
  <r>
    <s v="CUST_1078"/>
    <n v="38"/>
    <s v="Male"/>
    <x v="2"/>
    <n v="46.98"/>
    <n v="11"/>
    <n v="339"/>
    <n v="0"/>
    <s v="Fashion"/>
    <n v="79.099999999999994"/>
    <d v="2023-12-15T00:00:00"/>
    <n v="43"/>
    <n v="0.15"/>
    <n v="46.98"/>
    <n v="79.099999999999994"/>
    <n v="1"/>
    <n v="516.78"/>
    <x v="0"/>
    <s v="Low Risk"/>
    <s v="35-44"/>
    <d v="1902-09-12T00:00:00"/>
    <x v="0"/>
    <x v="1"/>
    <s v="Low Value"/>
    <x v="0"/>
    <s v="Check Data"/>
  </r>
  <r>
    <s v="CUST_9080"/>
    <n v="66"/>
    <s v="Female"/>
    <x v="9"/>
    <n v="43.76"/>
    <n v="15"/>
    <n v="359"/>
    <n v="0"/>
    <s v="Fashion"/>
    <n v="37.700000000000003"/>
    <d v="2023-05-22T00:00:00"/>
    <n v="23"/>
    <n v="0.53"/>
    <n v="43.76"/>
    <n v="37.700000000000003"/>
    <n v="2"/>
    <n v="656.4"/>
    <x v="0"/>
    <s v="High Risk"/>
    <s v="55+"/>
    <d v="1903-04-07T00:00:00"/>
    <x v="1"/>
    <x v="1"/>
    <s v="Low Value"/>
    <x v="2"/>
    <s v="Check Data"/>
  </r>
  <r>
    <s v="CUST_8099"/>
    <n v="64"/>
    <s v="Female"/>
    <x v="6"/>
    <n v="47.61"/>
    <n v="14"/>
    <n v="245"/>
    <n v="0"/>
    <s v="Sports"/>
    <n v="24.5"/>
    <d v="2024-01-17T00:00:00"/>
    <n v="25"/>
    <n v="0.2"/>
    <n v="47.61"/>
    <n v="24.5"/>
    <n v="3"/>
    <n v="666.54"/>
    <x v="0"/>
    <s v="Medium Risk"/>
    <s v="55+"/>
    <d v="1902-08-10T00:00:00"/>
    <x v="1"/>
    <x v="1"/>
    <s v="Low Value"/>
    <x v="0"/>
    <s v="Check Data"/>
  </r>
  <r>
    <s v="CUST_4926"/>
    <n v="23"/>
    <s v="Male"/>
    <x v="6"/>
    <n v="82.35"/>
    <n v="9"/>
    <n v="249"/>
    <n v="0"/>
    <s v="Sports"/>
    <n v="31.8"/>
    <d v="2021-08-16T00:00:00"/>
    <n v="28"/>
    <n v="0.14000000000000001"/>
    <n v="82.35"/>
    <n v="31.8"/>
    <n v="1"/>
    <n v="741.15"/>
    <x v="0"/>
    <s v="Low Risk"/>
    <s v="Under 25"/>
    <d v="1905-01-10T00:00:00"/>
    <x v="1"/>
    <x v="1"/>
    <s v="Low Value"/>
    <x v="0"/>
    <s v="Check Data"/>
  </r>
  <r>
    <s v="CUST_8340"/>
    <n v="65"/>
    <s v="Female"/>
    <x v="7"/>
    <n v="49.53"/>
    <n v="6"/>
    <n v="57"/>
    <n v="0"/>
    <s v="Electronics"/>
    <n v="61.2"/>
    <d v="2020-08-03T00:00:00"/>
    <n v="99"/>
    <n v="0.2"/>
    <n v="49.53"/>
    <n v="61.2"/>
    <n v="2"/>
    <n v="297.18"/>
    <x v="1"/>
    <s v="Medium Risk"/>
    <s v="55+"/>
    <d v="1906-01-23T00:00:00"/>
    <x v="2"/>
    <x v="1"/>
    <s v="Low Value"/>
    <x v="0"/>
    <s v="Check Data"/>
  </r>
  <r>
    <s v="CUST_8083"/>
    <n v="66"/>
    <s v="Female"/>
    <x v="1"/>
    <n v="87.14"/>
    <n v="15"/>
    <n v="303"/>
    <n v="0"/>
    <s v="Electronics"/>
    <n v="77.5"/>
    <d v="2023-04-05T00:00:00"/>
    <n v="94"/>
    <n v="0.13"/>
    <n v="87.14"/>
    <n v="77.5"/>
    <n v="2"/>
    <n v="1307.0999999999999"/>
    <x v="0"/>
    <s v="Low Risk"/>
    <s v="55+"/>
    <d v="1903-05-24T00:00:00"/>
    <x v="2"/>
    <x v="1"/>
    <s v="Low Value"/>
    <x v="0"/>
    <s v="Check Data"/>
  </r>
  <r>
    <s v="CUST_7230"/>
    <n v="20"/>
    <s v="Female"/>
    <x v="3"/>
    <n v="77.31"/>
    <n v="9"/>
    <n v="0"/>
    <n v="0"/>
    <s v="Home"/>
    <n v="15.3"/>
    <d v="2021-03-25T00:00:00"/>
    <n v="91"/>
    <n v="0.18"/>
    <n v="77.31"/>
    <n v="15.3"/>
    <n v="1"/>
    <n v="695.79"/>
    <x v="2"/>
    <s v="Low Risk"/>
    <s v="Under 25"/>
    <d v="1905-06-03T00:00:00"/>
    <x v="2"/>
    <x v="1"/>
    <s v="Low Value"/>
    <x v="0"/>
    <s v="Check Data"/>
  </r>
  <r>
    <s v="CUST_5940"/>
    <n v="27"/>
    <s v="Male"/>
    <x v="0"/>
    <n v="205.57"/>
    <n v="7"/>
    <n v="360"/>
    <n v="0"/>
    <s v="Home"/>
    <n v="59.3"/>
    <d v="2021-01-19T00:00:00"/>
    <n v="72"/>
    <n v="0.19"/>
    <n v="205.57"/>
    <n v="59.3"/>
    <n v="1"/>
    <n v="1438.99"/>
    <x v="0"/>
    <s v="Low Risk"/>
    <s v="25-34"/>
    <d v="1905-08-07T00:00:00"/>
    <x v="2"/>
    <x v="1"/>
    <s v="Low Value"/>
    <x v="0"/>
    <s v="Check Data"/>
  </r>
  <r>
    <s v="CUST_4271"/>
    <n v="22"/>
    <s v="Female"/>
    <x v="9"/>
    <n v="73.38"/>
    <n v="12"/>
    <n v="202"/>
    <n v="0"/>
    <s v="Home"/>
    <n v="42.2"/>
    <d v="2024-01-05T00:00:00"/>
    <n v="83"/>
    <n v="0.35"/>
    <n v="73.38"/>
    <n v="42.2"/>
    <n v="1"/>
    <n v="880.56"/>
    <x v="0"/>
    <s v="Medium Risk"/>
    <s v="Under 25"/>
    <d v="1902-08-22T00:00:00"/>
    <x v="2"/>
    <x v="1"/>
    <s v="Low Value"/>
    <x v="0"/>
    <s v="Check Data"/>
  </r>
  <r>
    <s v="CUST_4456"/>
    <n v="63"/>
    <s v="Female"/>
    <x v="9"/>
    <n v="71.180000000000007"/>
    <n v="9"/>
    <n v="43"/>
    <n v="0"/>
    <s v="Fashion"/>
    <n v="86.2"/>
    <d v="2023-03-23T00:00:00"/>
    <n v="1"/>
    <n v="0.28999999999999998"/>
    <n v="71.180000000000007"/>
    <n v="86.2"/>
    <n v="2"/>
    <n v="640.62000000000012"/>
    <x v="1"/>
    <s v="Medium Risk"/>
    <s v="55+"/>
    <d v="1903-06-06T00:00:00"/>
    <x v="1"/>
    <x v="1"/>
    <s v="Low Value"/>
    <x v="0"/>
    <s v="Check Data"/>
  </r>
  <r>
    <s v="CUST_8788"/>
    <n v="43"/>
    <s v="Male"/>
    <x v="3"/>
    <n v="91.3"/>
    <n v="12"/>
    <n v="318"/>
    <n v="0"/>
    <s v="Beauty"/>
    <n v="94.9"/>
    <d v="2025-05-30T00:00:00"/>
    <n v="20"/>
    <n v="0.21"/>
    <n v="91.3"/>
    <n v="94.9"/>
    <n v="2"/>
    <n v="1095.5999999999999"/>
    <x v="0"/>
    <s v="Medium Risk"/>
    <s v="35-44"/>
    <d v="1901-03-29T00:00:00"/>
    <x v="1"/>
    <x v="1"/>
    <s v="Low Value"/>
    <x v="0"/>
    <s v="Check Data"/>
  </r>
  <r>
    <s v="CUST_9599"/>
    <n v="78"/>
    <s v="Male"/>
    <x v="3"/>
    <n v="78.75"/>
    <n v="11"/>
    <n v="94"/>
    <n v="0"/>
    <s v="Electronics"/>
    <n v="67.900000000000006"/>
    <d v="2024-04-22T00:00:00"/>
    <n v="94"/>
    <n v="0.26"/>
    <n v="78.75"/>
    <n v="67.900000000000006"/>
    <n v="1"/>
    <n v="866.25"/>
    <x v="0"/>
    <s v="Medium Risk"/>
    <s v="55+"/>
    <d v="1902-05-06T00:00:00"/>
    <x v="2"/>
    <x v="1"/>
    <s v="Low Value"/>
    <x v="0"/>
    <s v="Check Data"/>
  </r>
  <r>
    <s v="CUST_8650"/>
    <n v="38"/>
    <s v="Other"/>
    <x v="5"/>
    <n v="81.209999999999994"/>
    <n v="6"/>
    <n v="293"/>
    <n v="0"/>
    <s v="Home"/>
    <n v="59"/>
    <d v="2020-08-07T00:00:00"/>
    <n v="29"/>
    <n v="0.02"/>
    <n v="81.209999999999994"/>
    <n v="59"/>
    <n v="1"/>
    <n v="487.26"/>
    <x v="0"/>
    <s v="Low Risk"/>
    <s v="35-44"/>
    <d v="1906-01-19T00:00:00"/>
    <x v="1"/>
    <x v="1"/>
    <s v="Low Value"/>
    <x v="0"/>
    <s v="Check Data"/>
  </r>
  <r>
    <s v="CUST_3711"/>
    <n v="62"/>
    <s v="Female"/>
    <x v="2"/>
    <m/>
    <n v="8"/>
    <n v="8"/>
    <n v="0"/>
    <s v="Fashion"/>
    <m/>
    <d v="2022-06-30T00:00:00"/>
    <n v="8"/>
    <n v="0.12"/>
    <n v="250"/>
    <n v="250"/>
    <n v="2"/>
    <n v="2000"/>
    <x v="2"/>
    <s v="Low Risk"/>
    <s v="55+"/>
    <d v="1904-02-27T00:00:00"/>
    <x v="1"/>
    <x v="1"/>
    <s v="High Value"/>
    <x v="1"/>
    <s v="Check Data"/>
  </r>
  <r>
    <s v="CUST_2668"/>
    <n v="43"/>
    <s v="Female"/>
    <x v="5"/>
    <n v="95.05"/>
    <n v="13"/>
    <n v="261"/>
    <n v="0"/>
    <s v="Sports"/>
    <n v="49.6"/>
    <d v="2022-09-15T00:00:00"/>
    <n v="62"/>
    <n v="0.26"/>
    <n v="95.05"/>
    <n v="49.6"/>
    <n v="1"/>
    <n v="1235.6499999999999"/>
    <x v="0"/>
    <s v="Medium Risk"/>
    <s v="35-44"/>
    <d v="1903-12-12T00:00:00"/>
    <x v="0"/>
    <x v="1"/>
    <s v="Low Value"/>
    <x v="0"/>
    <s v="Check Data"/>
  </r>
  <r>
    <s v="CUST_1147"/>
    <n v="55"/>
    <s v="Male"/>
    <x v="8"/>
    <n v="63.35"/>
    <n v="8"/>
    <n v="325"/>
    <n v="0"/>
    <s v="Beauty"/>
    <n v="5.5"/>
    <d v="2021-11-06T00:00:00"/>
    <n v="14"/>
    <n v="0.38"/>
    <n v="63.35"/>
    <n v="5.5"/>
    <n v="1"/>
    <n v="506.8"/>
    <x v="0"/>
    <s v="Medium Risk"/>
    <s v="55+"/>
    <d v="1904-10-20T00:00:00"/>
    <x v="1"/>
    <x v="1"/>
    <s v="Low Value"/>
    <x v="0"/>
    <s v="Check Data"/>
  </r>
  <r>
    <s v="CUST_7420"/>
    <n v="61"/>
    <s v="Male"/>
    <x v="8"/>
    <n v="108.19"/>
    <n v="11"/>
    <n v="252"/>
    <n v="0"/>
    <s v="Sports"/>
    <n v="70.099999999999994"/>
    <d v="2024-10-08T00:00:00"/>
    <n v="38"/>
    <n v="0.36"/>
    <n v="108.19"/>
    <n v="70.099999999999994"/>
    <n v="3"/>
    <n v="1190.0899999999999"/>
    <x v="0"/>
    <s v="Medium Risk"/>
    <s v="55+"/>
    <d v="1901-11-18T00:00:00"/>
    <x v="1"/>
    <x v="1"/>
    <s v="Low Value"/>
    <x v="0"/>
    <s v="Check Data"/>
  </r>
  <r>
    <s v="CUST_1365"/>
    <n v="43"/>
    <s v="Male"/>
    <x v="1"/>
    <n v="124.64"/>
    <n v="7"/>
    <n v="307"/>
    <n v="0"/>
    <s v="Sports"/>
    <n v="58"/>
    <d v="2023-02-11T00:00:00"/>
    <n v="3"/>
    <n v="0.57999999999999996"/>
    <n v="124.64"/>
    <n v="58"/>
    <n v="2"/>
    <n v="872.48"/>
    <x v="0"/>
    <s v="High Risk"/>
    <s v="35-44"/>
    <d v="1903-07-16T00:00:00"/>
    <x v="1"/>
    <x v="1"/>
    <s v="Low Value"/>
    <x v="2"/>
    <s v="Check Data"/>
  </r>
  <r>
    <s v="CUST_5531"/>
    <n v="25"/>
    <s v="Male"/>
    <x v="7"/>
    <n v="40.82"/>
    <n v="8"/>
    <n v="322"/>
    <n v="0"/>
    <s v="Beauty"/>
    <n v="15.1"/>
    <d v="2022-04-11T00:00:00"/>
    <n v="3"/>
    <n v="0.24"/>
    <n v="40.82"/>
    <n v="15.1"/>
    <n v="1"/>
    <n v="326.56"/>
    <x v="0"/>
    <s v="Medium Risk"/>
    <s v="25-34"/>
    <d v="1904-05-17T00:00:00"/>
    <x v="1"/>
    <x v="1"/>
    <s v="Low Value"/>
    <x v="0"/>
    <s v="Check Data"/>
  </r>
  <r>
    <s v="CUST_6330"/>
    <n v="22"/>
    <s v="Female"/>
    <x v="0"/>
    <n v="56.22"/>
    <n v="10"/>
    <n v="95"/>
    <n v="0"/>
    <s v="Fashion"/>
    <n v="21.3"/>
    <d v="2024-04-09T00:00:00"/>
    <n v="55"/>
    <n v="0.15"/>
    <n v="56.22"/>
    <n v="21.3"/>
    <n v="2"/>
    <n v="562.20000000000005"/>
    <x v="0"/>
    <s v="Low Risk"/>
    <s v="Under 25"/>
    <d v="1902-05-19T00:00:00"/>
    <x v="0"/>
    <x v="1"/>
    <s v="Low Value"/>
    <x v="0"/>
    <s v="Check Data"/>
  </r>
  <r>
    <s v="CUST_6510"/>
    <n v="79"/>
    <s v="Female"/>
    <x v="9"/>
    <n v="29.74"/>
    <n v="9"/>
    <n v="354"/>
    <n v="0"/>
    <s v="Sports"/>
    <n v="23.1"/>
    <d v="2020-10-20T00:00:00"/>
    <n v="78"/>
    <n v="0.19"/>
    <n v="29.74"/>
    <n v="23.1"/>
    <n v="1"/>
    <n v="267.65999999999997"/>
    <x v="0"/>
    <s v="Low Risk"/>
    <s v="55+"/>
    <d v="1905-11-06T00:00:00"/>
    <x v="2"/>
    <x v="1"/>
    <s v="Low Value"/>
    <x v="0"/>
    <s v="Check Data"/>
  </r>
  <r>
    <s v="CUST_9754"/>
    <n v="32"/>
    <s v="Female"/>
    <x v="2"/>
    <n v="43.68"/>
    <n v="14"/>
    <n v="129"/>
    <n v="0"/>
    <s v="Fashion"/>
    <n v="73.2"/>
    <d v="2021-08-27T00:00:00"/>
    <n v="21"/>
    <n v="0.09"/>
    <n v="43.68"/>
    <n v="73.2"/>
    <n v="2"/>
    <n v="611.52"/>
    <x v="0"/>
    <s v="Low Risk"/>
    <s v="25-34"/>
    <d v="1904-12-30T00:00:00"/>
    <x v="1"/>
    <x v="1"/>
    <s v="Low Value"/>
    <x v="0"/>
    <s v="Check Data"/>
  </r>
  <r>
    <s v="CUST_9964"/>
    <n v="76"/>
    <s v="Male"/>
    <x v="6"/>
    <n v="167.89"/>
    <n v="8"/>
    <n v="35"/>
    <n v="0"/>
    <s v="Sports"/>
    <n v="51.8"/>
    <d v="2022-11-15T00:00:00"/>
    <n v="35"/>
    <n v="0.28000000000000003"/>
    <n v="167.89"/>
    <n v="51.8"/>
    <n v="1"/>
    <n v="1343.12"/>
    <x v="1"/>
    <s v="Medium Risk"/>
    <s v="55+"/>
    <d v="1903-10-12T00:00:00"/>
    <x v="1"/>
    <x v="1"/>
    <s v="Low Value"/>
    <x v="0"/>
    <s v="Check Data"/>
  </r>
  <r>
    <s v="CUST_7493"/>
    <n v="33"/>
    <s v="Female"/>
    <x v="6"/>
    <n v="271.64999999999998"/>
    <n v="10"/>
    <n v="104"/>
    <n v="0"/>
    <s v="Home"/>
    <n v="4.8"/>
    <d v="2020-10-02T00:00:00"/>
    <n v="44"/>
    <n v="0.14000000000000001"/>
    <n v="271.64999999999998"/>
    <n v="4.8"/>
    <n v="2"/>
    <n v="2716.5"/>
    <x v="0"/>
    <s v="Low Risk"/>
    <s v="25-34"/>
    <d v="1905-11-24T00:00:00"/>
    <x v="0"/>
    <x v="1"/>
    <s v="High Value"/>
    <x v="1"/>
    <s v="Check Data"/>
  </r>
  <r>
    <s v="CUST_6439"/>
    <n v="18"/>
    <s v="Male"/>
    <x v="4"/>
    <n v="64.95"/>
    <n v="12"/>
    <n v="198"/>
    <n v="0"/>
    <s v="Beauty"/>
    <n v="83.8"/>
    <d v="2024-11-13T00:00:00"/>
    <n v="44"/>
    <n v="0.48"/>
    <n v="64.95"/>
    <n v="83.8"/>
    <n v="1"/>
    <n v="779.40000000000009"/>
    <x v="0"/>
    <s v="Medium Risk"/>
    <s v="Under 25"/>
    <d v="1901-10-13T00:00:00"/>
    <x v="0"/>
    <x v="1"/>
    <s v="Low Value"/>
    <x v="0"/>
    <s v="Check Data"/>
  </r>
  <r>
    <s v="CUST_7511"/>
    <n v="33"/>
    <s v="Male"/>
    <x v="3"/>
    <n v="47.45"/>
    <n v="8"/>
    <n v="290"/>
    <n v="0"/>
    <s v="Electronics"/>
    <n v="64.5"/>
    <d v="2022-07-27T00:00:00"/>
    <n v="43"/>
    <n v="0.47"/>
    <n v="47.45"/>
    <n v="64.5"/>
    <n v="2"/>
    <n v="379.6"/>
    <x v="0"/>
    <s v="Medium Risk"/>
    <s v="25-34"/>
    <d v="1904-01-31T00:00:00"/>
    <x v="0"/>
    <x v="1"/>
    <s v="Low Value"/>
    <x v="0"/>
    <s v="Check Data"/>
  </r>
  <r>
    <s v="CUST_8504"/>
    <n v="54"/>
    <s v="Other"/>
    <x v="1"/>
    <m/>
    <n v="9"/>
    <n v="29"/>
    <n v="0"/>
    <s v="Beauty"/>
    <n v="73.3"/>
    <d v="2023-05-06T00:00:00"/>
    <n v="41"/>
    <n v="0.2"/>
    <n v="250"/>
    <n v="73.3"/>
    <n v="2"/>
    <n v="2250"/>
    <x v="2"/>
    <s v="Medium Risk"/>
    <s v="45-54"/>
    <d v="1903-04-23T00:00:00"/>
    <x v="0"/>
    <x v="1"/>
    <s v="High Value"/>
    <x v="1"/>
    <s v="Check Data"/>
  </r>
  <r>
    <s v="CUST_2246"/>
    <n v="20"/>
    <s v="Female"/>
    <x v="4"/>
    <n v="101.71"/>
    <n v="10"/>
    <n v="92"/>
    <n v="0"/>
    <s v="Sports"/>
    <n v="93.7"/>
    <d v="2020-11-18T00:00:00"/>
    <n v="27"/>
    <n v="0.41"/>
    <n v="101.71"/>
    <n v="93.7"/>
    <n v="1"/>
    <n v="1017.0999999999999"/>
    <x v="0"/>
    <s v="Medium Risk"/>
    <s v="Under 25"/>
    <d v="1905-10-08T00:00:00"/>
    <x v="1"/>
    <x v="1"/>
    <s v="Low Value"/>
    <x v="0"/>
    <s v="Check Data"/>
  </r>
  <r>
    <s v="CUST_4839"/>
    <n v="69"/>
    <s v="Female"/>
    <x v="4"/>
    <n v="192.34"/>
    <n v="14"/>
    <n v="235"/>
    <n v="0"/>
    <s v="Sports"/>
    <n v="26"/>
    <d v="2023-07-14T00:00:00"/>
    <n v="92"/>
    <n v="0.37"/>
    <n v="192.34"/>
    <n v="26"/>
    <n v="2"/>
    <n v="2692.76"/>
    <x v="0"/>
    <s v="Medium Risk"/>
    <s v="55+"/>
    <d v="1903-02-13T00:00:00"/>
    <x v="2"/>
    <x v="1"/>
    <s v="High Value"/>
    <x v="1"/>
    <s v="Check Data"/>
  </r>
  <r>
    <s v="CUST_9551"/>
    <n v="64"/>
    <s v="Male"/>
    <x v="7"/>
    <n v="60.72"/>
    <n v="11"/>
    <n v="360"/>
    <n v="0"/>
    <s v="Home"/>
    <n v="59"/>
    <d v="2024-01-18T00:00:00"/>
    <n v="28"/>
    <n v="0.18"/>
    <n v="60.72"/>
    <n v="59"/>
    <n v="2"/>
    <n v="667.92"/>
    <x v="0"/>
    <s v="Low Risk"/>
    <s v="55+"/>
    <d v="1902-08-09T00:00:00"/>
    <x v="1"/>
    <x v="1"/>
    <s v="Low Value"/>
    <x v="0"/>
    <s v="Check Data"/>
  </r>
  <r>
    <s v="CUST_3376"/>
    <n v="48"/>
    <s v="Other"/>
    <x v="0"/>
    <n v="81.59"/>
    <n v="12"/>
    <n v="194"/>
    <n v="0"/>
    <s v="Home"/>
    <n v="76"/>
    <d v="2023-11-20T00:00:00"/>
    <n v="5"/>
    <n v="0.13"/>
    <n v="81.59"/>
    <n v="76"/>
    <n v="1"/>
    <n v="979.08"/>
    <x v="0"/>
    <s v="Low Risk"/>
    <s v="45-54"/>
    <d v="1902-10-07T00:00:00"/>
    <x v="1"/>
    <x v="1"/>
    <s v="Low Value"/>
    <x v="0"/>
    <s v="Check Data"/>
  </r>
  <r>
    <s v="CUST_4009"/>
    <n v="30"/>
    <s v="Female"/>
    <x v="9"/>
    <n v="41.23"/>
    <n v="13"/>
    <n v="255"/>
    <n v="0"/>
    <s v="Beauty"/>
    <n v="51.3"/>
    <d v="2020-11-10T00:00:00"/>
    <n v="43"/>
    <n v="0.12"/>
    <n v="41.23"/>
    <n v="51.3"/>
    <n v="3"/>
    <n v="535.99"/>
    <x v="0"/>
    <s v="Low Risk"/>
    <s v="25-34"/>
    <d v="1905-10-16T00:00:00"/>
    <x v="0"/>
    <x v="1"/>
    <s v="Low Value"/>
    <x v="0"/>
    <s v="Check Data"/>
  </r>
  <r>
    <s v="CUST_2827"/>
    <n v="73"/>
    <s v="Female"/>
    <x v="2"/>
    <n v="88.61"/>
    <n v="7"/>
    <n v="355"/>
    <n v="0"/>
    <s v="Electronics"/>
    <n v="48.6"/>
    <d v="2022-02-14T00:00:00"/>
    <n v="63"/>
    <n v="0.23"/>
    <n v="88.61"/>
    <n v="48.6"/>
    <n v="2"/>
    <n v="620.27"/>
    <x v="0"/>
    <s v="Medium Risk"/>
    <s v="55+"/>
    <d v="1904-07-12T00:00:00"/>
    <x v="0"/>
    <x v="1"/>
    <s v="Low Value"/>
    <x v="0"/>
    <s v="Check Data"/>
  </r>
  <r>
    <s v="CUST_7979"/>
    <n v="33"/>
    <s v="Male"/>
    <x v="6"/>
    <n v="66.150000000000006"/>
    <n v="9"/>
    <n v="358"/>
    <n v="0"/>
    <s v="Beauty"/>
    <n v="92.9"/>
    <d v="2024-12-17T00:00:00"/>
    <n v="39"/>
    <n v="0.2"/>
    <n v="66.150000000000006"/>
    <n v="92.9"/>
    <n v="1"/>
    <n v="595.35"/>
    <x v="0"/>
    <s v="Medium Risk"/>
    <s v="25-34"/>
    <d v="1901-09-09T00:00:00"/>
    <x v="1"/>
    <x v="1"/>
    <s v="Low Value"/>
    <x v="0"/>
    <s v="Check Data"/>
  </r>
  <r>
    <s v="CUST_9569"/>
    <n v="72"/>
    <s v="Other"/>
    <x v="6"/>
    <n v="139.18"/>
    <n v="8"/>
    <n v="30"/>
    <n v="0"/>
    <s v="Electronics"/>
    <n v="24.4"/>
    <d v="2022-10-25T00:00:00"/>
    <n v="10"/>
    <n v="0.12"/>
    <n v="139.18"/>
    <n v="24.4"/>
    <n v="1"/>
    <n v="1113.44"/>
    <x v="2"/>
    <s v="Low Risk"/>
    <s v="55+"/>
    <d v="1903-11-02T00:00:00"/>
    <x v="1"/>
    <x v="1"/>
    <s v="Low Value"/>
    <x v="0"/>
    <s v="Check Data"/>
  </r>
  <r>
    <s v="CUST_5285"/>
    <n v="60"/>
    <s v="Female"/>
    <x v="6"/>
    <n v="97.01"/>
    <n v="10"/>
    <n v="24"/>
    <n v="0"/>
    <s v="Fashion"/>
    <n v="65.3"/>
    <d v="2022-02-08T00:00:00"/>
    <n v="63"/>
    <n v="0.2"/>
    <n v="97.01"/>
    <n v="65.3"/>
    <n v="1"/>
    <n v="970.1"/>
    <x v="2"/>
    <s v="Medium Risk"/>
    <s v="55+"/>
    <d v="1904-07-18T00:00:00"/>
    <x v="0"/>
    <x v="1"/>
    <s v="Low Value"/>
    <x v="0"/>
    <s v="Check Data"/>
  </r>
  <r>
    <s v="CUST_7910"/>
    <n v="38"/>
    <s v="Female"/>
    <x v="8"/>
    <m/>
    <n v="9"/>
    <n v="302"/>
    <n v="0"/>
    <s v="Sports"/>
    <n v="97"/>
    <d v="2022-04-05T00:00:00"/>
    <n v="9"/>
    <n v="0.34"/>
    <n v="250"/>
    <n v="97"/>
    <n v="2"/>
    <n v="2250"/>
    <x v="0"/>
    <s v="Medium Risk"/>
    <s v="35-44"/>
    <d v="1904-05-23T00:00:00"/>
    <x v="1"/>
    <x v="1"/>
    <s v="High Value"/>
    <x v="1"/>
    <s v="Check Data"/>
  </r>
  <r>
    <s v="CUST_9561"/>
    <n v="19"/>
    <s v="Male"/>
    <x v="0"/>
    <n v="40.9"/>
    <n v="14"/>
    <n v="0"/>
    <n v="0"/>
    <s v="Fashion"/>
    <n v="22"/>
    <d v="2024-05-28T00:00:00"/>
    <n v="84"/>
    <n v="0.23"/>
    <n v="40.9"/>
    <n v="22"/>
    <n v="1"/>
    <n v="572.6"/>
    <x v="2"/>
    <s v="Medium Risk"/>
    <s v="Under 25"/>
    <d v="1902-03-31T00:00:00"/>
    <x v="2"/>
    <x v="1"/>
    <s v="Low Value"/>
    <x v="0"/>
    <s v="Check Data"/>
  </r>
  <r>
    <s v="CUST_3196"/>
    <n v="71"/>
    <s v="Male"/>
    <x v="1"/>
    <n v="323.35000000000002"/>
    <n v="7"/>
    <n v="357"/>
    <n v="0"/>
    <s v="Beauty"/>
    <n v="46.2"/>
    <d v="2023-08-19T00:00:00"/>
    <n v="93"/>
    <n v="0.08"/>
    <n v="323.35000000000002"/>
    <n v="46.2"/>
    <n v="2"/>
    <n v="2263.4500000000003"/>
    <x v="0"/>
    <s v="Low Risk"/>
    <s v="55+"/>
    <d v="1903-01-08T00:00:00"/>
    <x v="2"/>
    <x v="1"/>
    <s v="High Value"/>
    <x v="1"/>
    <s v="Check Data"/>
  </r>
  <r>
    <s v="CUST_4747"/>
    <n v="44"/>
    <s v="Male"/>
    <x v="6"/>
    <n v="132.59"/>
    <n v="8"/>
    <n v="117"/>
    <n v="1"/>
    <s v="Electronics"/>
    <n v="97.5"/>
    <d v="2023-07-08T00:00:00"/>
    <n v="29"/>
    <n v="0.28000000000000003"/>
    <n v="132.59"/>
    <n v="97.5"/>
    <n v="2"/>
    <n v="1060.72"/>
    <x v="0"/>
    <s v="Medium Risk"/>
    <s v="35-44"/>
    <d v="1903-02-19T00:00:00"/>
    <x v="1"/>
    <x v="0"/>
    <s v="Low Value"/>
    <x v="0"/>
    <s v="Check Data"/>
  </r>
  <r>
    <s v="CUST_9843"/>
    <n v="55"/>
    <s v="Male"/>
    <x v="7"/>
    <n v="58.63"/>
    <n v="10"/>
    <n v="164"/>
    <n v="0"/>
    <s v="Electronics"/>
    <n v="3.6"/>
    <d v="2022-05-24T00:00:00"/>
    <n v="28"/>
    <n v="0.51"/>
    <n v="58.63"/>
    <n v="3.6"/>
    <n v="1"/>
    <n v="586.30000000000007"/>
    <x v="0"/>
    <s v="High Risk"/>
    <s v="55+"/>
    <d v="1904-04-04T00:00:00"/>
    <x v="1"/>
    <x v="1"/>
    <s v="Low Value"/>
    <x v="2"/>
    <s v="Check Data"/>
  </r>
  <r>
    <s v="CUST_6978"/>
    <n v="43"/>
    <s v="Female"/>
    <x v="6"/>
    <n v="53.15"/>
    <n v="10"/>
    <n v="112"/>
    <n v="0"/>
    <s v="Fashion"/>
    <n v="63"/>
    <d v="2023-04-30T00:00:00"/>
    <n v="11"/>
    <n v="0.18"/>
    <n v="53.15"/>
    <n v="63"/>
    <n v="1"/>
    <n v="531.5"/>
    <x v="0"/>
    <s v="Low Risk"/>
    <s v="35-44"/>
    <d v="1903-04-29T00:00:00"/>
    <x v="1"/>
    <x v="1"/>
    <s v="Low Value"/>
    <x v="0"/>
    <s v="Check Data"/>
  </r>
  <r>
    <s v="CUST_6607"/>
    <n v="75"/>
    <s v="Male"/>
    <x v="1"/>
    <n v="226.54"/>
    <n v="9"/>
    <n v="194"/>
    <n v="0"/>
    <s v="Home"/>
    <n v="40.5"/>
    <d v="2022-11-10T00:00:00"/>
    <n v="85"/>
    <n v="0.28000000000000003"/>
    <n v="226.54"/>
    <n v="40.5"/>
    <n v="1"/>
    <n v="2038.86"/>
    <x v="0"/>
    <s v="Medium Risk"/>
    <s v="55+"/>
    <d v="1903-10-17T00:00:00"/>
    <x v="2"/>
    <x v="1"/>
    <s v="High Value"/>
    <x v="1"/>
    <s v="Check Data"/>
  </r>
  <r>
    <s v="CUST_1769"/>
    <n v="79"/>
    <s v="Male"/>
    <x v="8"/>
    <n v="168.81"/>
    <n v="11"/>
    <n v="139"/>
    <n v="0"/>
    <s v="Home"/>
    <n v="77.099999999999994"/>
    <d v="2023-07-29T00:00:00"/>
    <n v="99"/>
    <n v="0.27"/>
    <n v="168.81"/>
    <n v="77.099999999999994"/>
    <n v="3"/>
    <n v="1856.91"/>
    <x v="0"/>
    <s v="Medium Risk"/>
    <s v="55+"/>
    <d v="1903-01-29T00:00:00"/>
    <x v="2"/>
    <x v="1"/>
    <s v="High Value"/>
    <x v="1"/>
    <s v="Check Data"/>
  </r>
  <r>
    <s v="CUST_1780"/>
    <n v="76"/>
    <s v="Male"/>
    <x v="7"/>
    <n v="177.28"/>
    <n v="9"/>
    <n v="19"/>
    <n v="0"/>
    <s v="Fashion"/>
    <n v="32.299999999999997"/>
    <d v="2022-10-23T00:00:00"/>
    <n v="87"/>
    <n v="0.13"/>
    <n v="177.28"/>
    <n v="32.299999999999997"/>
    <n v="1"/>
    <n v="1595.52"/>
    <x v="2"/>
    <s v="Low Risk"/>
    <s v="55+"/>
    <d v="1903-11-04T00:00:00"/>
    <x v="2"/>
    <x v="1"/>
    <s v="High Value"/>
    <x v="1"/>
    <s v="Check Data"/>
  </r>
  <r>
    <s v="CUST_7303"/>
    <n v="55"/>
    <s v="Male"/>
    <x v="4"/>
    <n v="101.85"/>
    <n v="11"/>
    <n v="285"/>
    <n v="0"/>
    <s v="Home"/>
    <n v="37.299999999999997"/>
    <d v="2020-10-04T00:00:00"/>
    <n v="93"/>
    <n v="0.13"/>
    <n v="101.85"/>
    <n v="37.299999999999997"/>
    <n v="2"/>
    <n v="1120.3499999999999"/>
    <x v="0"/>
    <s v="Low Risk"/>
    <s v="55+"/>
    <d v="1905-11-22T00:00:00"/>
    <x v="2"/>
    <x v="1"/>
    <s v="Low Value"/>
    <x v="0"/>
    <s v="Check Data"/>
  </r>
  <r>
    <s v="CUST_4983"/>
    <n v="63"/>
    <s v="Male"/>
    <x v="1"/>
    <n v="166.76"/>
    <n v="13"/>
    <n v="230"/>
    <n v="0"/>
    <s v="Electronics"/>
    <n v="51.6"/>
    <d v="2022-06-04T00:00:00"/>
    <n v="15"/>
    <n v="0.35"/>
    <n v="166.76"/>
    <n v="51.6"/>
    <n v="2"/>
    <n v="2167.88"/>
    <x v="0"/>
    <s v="Medium Risk"/>
    <s v="55+"/>
    <d v="1904-03-24T00:00:00"/>
    <x v="1"/>
    <x v="1"/>
    <s v="High Value"/>
    <x v="1"/>
    <s v="Check Data"/>
  </r>
  <r>
    <s v="CUST_9714"/>
    <n v="42"/>
    <s v="Female"/>
    <x v="4"/>
    <n v="117.31"/>
    <n v="7"/>
    <n v="78"/>
    <n v="0"/>
    <s v="Beauty"/>
    <n v="34.6"/>
    <d v="2021-11-16T00:00:00"/>
    <n v="81"/>
    <n v="0.28999999999999998"/>
    <n v="117.31"/>
    <n v="34.6"/>
    <n v="1"/>
    <n v="821.17000000000007"/>
    <x v="1"/>
    <s v="Medium Risk"/>
    <s v="35-44"/>
    <d v="1904-10-10T00:00:00"/>
    <x v="2"/>
    <x v="1"/>
    <s v="Low Value"/>
    <x v="0"/>
    <s v="Check Data"/>
  </r>
  <r>
    <s v="CUST_1521"/>
    <n v="28"/>
    <s v="Female"/>
    <x v="3"/>
    <n v="119.79"/>
    <n v="9"/>
    <n v="127"/>
    <n v="0"/>
    <s v="Home"/>
    <n v="26"/>
    <d v="2021-08-19T00:00:00"/>
    <n v="24"/>
    <n v="0.18"/>
    <n v="119.79"/>
    <n v="26"/>
    <n v="1"/>
    <n v="1078.1100000000001"/>
    <x v="0"/>
    <s v="Low Risk"/>
    <s v="25-34"/>
    <d v="1905-01-07T00:00:00"/>
    <x v="1"/>
    <x v="1"/>
    <s v="Low Value"/>
    <x v="0"/>
    <s v="Check Data"/>
  </r>
  <r>
    <s v="CUST_8569"/>
    <n v="25"/>
    <s v="Male"/>
    <x v="5"/>
    <n v="33.04"/>
    <n v="6"/>
    <n v="84"/>
    <n v="0"/>
    <s v="Electronics"/>
    <n v="35.5"/>
    <d v="2025-05-09T00:00:00"/>
    <n v="35"/>
    <n v="0.64"/>
    <n v="33.04"/>
    <n v="35.5"/>
    <n v="1"/>
    <n v="198.24"/>
    <x v="1"/>
    <s v="High Risk"/>
    <s v="25-34"/>
    <d v="1901-04-19T00:00:00"/>
    <x v="1"/>
    <x v="1"/>
    <s v="Low Value"/>
    <x v="2"/>
    <s v="Check Data"/>
  </r>
  <r>
    <s v="CUST_6784"/>
    <n v="25"/>
    <s v="Male"/>
    <x v="6"/>
    <n v="38.1"/>
    <n v="17"/>
    <n v="63"/>
    <n v="0"/>
    <s v="Beauty"/>
    <n v="90.8"/>
    <d v="2023-03-13T00:00:00"/>
    <n v="61"/>
    <n v="0.35"/>
    <n v="38.1"/>
    <n v="90.8"/>
    <n v="1"/>
    <n v="647.70000000000005"/>
    <x v="1"/>
    <s v="Medium Risk"/>
    <s v="25-34"/>
    <d v="1903-06-16T00:00:00"/>
    <x v="0"/>
    <x v="1"/>
    <s v="Low Value"/>
    <x v="0"/>
    <s v="Check Data"/>
  </r>
  <r>
    <s v="CUST_5583"/>
    <n v="50"/>
    <s v="Male"/>
    <x v="1"/>
    <n v="45.18"/>
    <n v="12"/>
    <n v="273"/>
    <n v="0"/>
    <s v="Electronics"/>
    <n v="34.299999999999997"/>
    <d v="2024-11-22T00:00:00"/>
    <n v="20"/>
    <n v="0.18"/>
    <n v="45.18"/>
    <n v="34.299999999999997"/>
    <n v="1"/>
    <n v="542.16"/>
    <x v="0"/>
    <s v="Low Risk"/>
    <s v="45-54"/>
    <d v="1901-10-04T00:00:00"/>
    <x v="1"/>
    <x v="1"/>
    <s v="Low Value"/>
    <x v="0"/>
    <s v="Check Data"/>
  </r>
  <r>
    <s v="CUST_6946"/>
    <n v="70"/>
    <s v="Male"/>
    <x v="5"/>
    <n v="42.53"/>
    <n v="7"/>
    <n v="287"/>
    <n v="0"/>
    <s v="Sports"/>
    <n v="89.9"/>
    <d v="2020-12-28T00:00:00"/>
    <n v="58"/>
    <n v="0.28999999999999998"/>
    <n v="42.53"/>
    <n v="89.9"/>
    <n v="1"/>
    <n v="297.71000000000004"/>
    <x v="0"/>
    <s v="Medium Risk"/>
    <s v="55+"/>
    <d v="1905-08-29T00:00:00"/>
    <x v="0"/>
    <x v="1"/>
    <s v="Low Value"/>
    <x v="0"/>
    <s v="Check Data"/>
  </r>
  <r>
    <s v="CUST_5941"/>
    <n v="24"/>
    <s v="Female"/>
    <x v="2"/>
    <n v="17.73"/>
    <n v="9"/>
    <n v="252"/>
    <n v="0"/>
    <s v="Beauty"/>
    <n v="20.5"/>
    <d v="2023-06-22T00:00:00"/>
    <n v="63"/>
    <n v="0.37"/>
    <n v="17.73"/>
    <n v="20.5"/>
    <n v="1"/>
    <n v="159.57"/>
    <x v="0"/>
    <s v="Medium Risk"/>
    <s v="Under 25"/>
    <d v="1903-03-07T00:00:00"/>
    <x v="0"/>
    <x v="1"/>
    <s v="Low Value"/>
    <x v="0"/>
    <s v="Check Data"/>
  </r>
  <r>
    <s v="CUST_7267"/>
    <n v="55"/>
    <s v="Female"/>
    <x v="7"/>
    <n v="46.25"/>
    <n v="5"/>
    <n v="93"/>
    <n v="0"/>
    <s v="Sports"/>
    <n v="67.2"/>
    <d v="2023-08-04T00:00:00"/>
    <n v="75"/>
    <n v="0.41"/>
    <n v="46.25"/>
    <n v="67.2"/>
    <n v="1"/>
    <n v="231.25"/>
    <x v="0"/>
    <s v="Medium Risk"/>
    <s v="55+"/>
    <d v="1903-01-23T00:00:00"/>
    <x v="2"/>
    <x v="1"/>
    <s v="Low Value"/>
    <x v="0"/>
    <s v="Check Data"/>
  </r>
  <r>
    <s v="CUST_8128"/>
    <n v="38"/>
    <s v="Female"/>
    <x v="0"/>
    <n v="104.21"/>
    <n v="10"/>
    <n v="288"/>
    <n v="0"/>
    <s v="Home"/>
    <n v="74.5"/>
    <d v="2023-07-07T00:00:00"/>
    <n v="94"/>
    <n v="0.12"/>
    <n v="104.21"/>
    <n v="74.5"/>
    <n v="1"/>
    <n v="1042.0999999999999"/>
    <x v="0"/>
    <s v="Low Risk"/>
    <s v="35-44"/>
    <d v="1903-02-20T00:00:00"/>
    <x v="2"/>
    <x v="1"/>
    <s v="Low Value"/>
    <x v="0"/>
    <s v="Check Data"/>
  </r>
  <r>
    <s v="CUST_3461"/>
    <n v="25"/>
    <s v="Female"/>
    <x v="3"/>
    <n v="207.04"/>
    <n v="12"/>
    <n v="149"/>
    <n v="0"/>
    <s v="Home"/>
    <n v="11.1"/>
    <d v="2023-09-24T00:00:00"/>
    <n v="60"/>
    <n v="0.35"/>
    <n v="207.04"/>
    <n v="11.1"/>
    <n v="2"/>
    <n v="2484.48"/>
    <x v="0"/>
    <s v="Medium Risk"/>
    <s v="25-34"/>
    <d v="1902-12-03T00:00:00"/>
    <x v="0"/>
    <x v="1"/>
    <s v="High Value"/>
    <x v="1"/>
    <s v="Check Data"/>
  </r>
  <r>
    <s v="CUST_1685"/>
    <n v="68"/>
    <s v="Male"/>
    <x v="2"/>
    <n v="72.36"/>
    <n v="6"/>
    <n v="364"/>
    <n v="0"/>
    <s v="Electronics"/>
    <n v="54.4"/>
    <d v="2023-11-29T00:00:00"/>
    <n v="39"/>
    <n v="0.13"/>
    <n v="72.36"/>
    <n v="54.4"/>
    <n v="2"/>
    <n v="434.15999999999997"/>
    <x v="0"/>
    <s v="Low Risk"/>
    <s v="55+"/>
    <d v="1902-09-28T00:00:00"/>
    <x v="1"/>
    <x v="1"/>
    <s v="Low Value"/>
    <x v="0"/>
    <s v="Check Data"/>
  </r>
  <r>
    <s v="CUST_3160"/>
    <n v="71"/>
    <s v="Other"/>
    <x v="2"/>
    <m/>
    <n v="7"/>
    <n v="156"/>
    <n v="0"/>
    <s v="Fashion"/>
    <n v="1.3"/>
    <d v="2022-08-02T00:00:00"/>
    <n v="20"/>
    <n v="0.32"/>
    <n v="250"/>
    <n v="1.3"/>
    <n v="1"/>
    <n v="1750"/>
    <x v="0"/>
    <s v="Medium Risk"/>
    <s v="55+"/>
    <d v="1904-01-25T00:00:00"/>
    <x v="1"/>
    <x v="1"/>
    <s v="High Value"/>
    <x v="1"/>
    <s v="Check Data"/>
  </r>
  <r>
    <s v="CUST_8031"/>
    <n v="38"/>
    <s v="Female"/>
    <x v="3"/>
    <n v="101.09"/>
    <n v="9"/>
    <n v="215"/>
    <n v="0"/>
    <s v="Electronics"/>
    <n v="92.8"/>
    <d v="2024-02-28T00:00:00"/>
    <n v="86"/>
    <n v="0.2"/>
    <n v="101.09"/>
    <n v="92.8"/>
    <n v="2"/>
    <n v="909.81000000000006"/>
    <x v="0"/>
    <s v="Medium Risk"/>
    <s v="35-44"/>
    <d v="1902-06-29T00:00:00"/>
    <x v="2"/>
    <x v="1"/>
    <s v="Low Value"/>
    <x v="0"/>
    <s v="Check Data"/>
  </r>
  <r>
    <s v="CUST_6341"/>
    <n v="73"/>
    <s v="Other"/>
    <x v="4"/>
    <n v="33.409999999999997"/>
    <n v="6"/>
    <n v="259"/>
    <n v="0"/>
    <s v="Sports"/>
    <n v="52.4"/>
    <d v="2024-06-07T00:00:00"/>
    <n v="88"/>
    <n v="0.59"/>
    <n v="33.409999999999997"/>
    <n v="52.4"/>
    <n v="1"/>
    <n v="200.45999999999998"/>
    <x v="0"/>
    <s v="High Risk"/>
    <s v="55+"/>
    <d v="1902-03-21T00:00:00"/>
    <x v="2"/>
    <x v="1"/>
    <s v="Low Value"/>
    <x v="2"/>
    <s v="Check Data"/>
  </r>
  <r>
    <s v="CUST_1038"/>
    <n v="37"/>
    <s v="Male"/>
    <x v="1"/>
    <n v="25.5"/>
    <n v="12"/>
    <n v="99"/>
    <n v="0"/>
    <s v="Beauty"/>
    <n v="3.7"/>
    <d v="2020-08-27T00:00:00"/>
    <n v="58"/>
    <n v="0.36"/>
    <n v="25.5"/>
    <n v="3.7"/>
    <n v="2"/>
    <n v="306"/>
    <x v="0"/>
    <s v="Medium Risk"/>
    <s v="35-44"/>
    <d v="1905-12-30T00:00:00"/>
    <x v="0"/>
    <x v="1"/>
    <s v="Low Value"/>
    <x v="0"/>
    <s v="Check Data"/>
  </r>
  <r>
    <s v="CUST_5875"/>
    <n v="25"/>
    <s v="Other"/>
    <x v="9"/>
    <n v="148.56"/>
    <n v="11"/>
    <n v="121"/>
    <n v="0"/>
    <s v="Fashion"/>
    <n v="68.3"/>
    <d v="2023-02-19T00:00:00"/>
    <n v="64"/>
    <n v="0.06"/>
    <n v="148.56"/>
    <n v="68.3"/>
    <n v="4"/>
    <n v="1634.16"/>
    <x v="0"/>
    <s v="Low Risk"/>
    <s v="25-34"/>
    <d v="1903-07-08T00:00:00"/>
    <x v="0"/>
    <x v="1"/>
    <s v="High Value"/>
    <x v="1"/>
    <s v="Check Data"/>
  </r>
  <r>
    <s v="CUST_2256"/>
    <n v="75"/>
    <s v="Female"/>
    <x v="6"/>
    <n v="108.63"/>
    <n v="11"/>
    <n v="131"/>
    <n v="0"/>
    <s v="Electronics"/>
    <m/>
    <d v="2022-04-13T00:00:00"/>
    <n v="14"/>
    <n v="0.28000000000000003"/>
    <n v="108.63"/>
    <n v="250"/>
    <n v="2"/>
    <n v="1194.9299999999998"/>
    <x v="0"/>
    <s v="Medium Risk"/>
    <s v="55+"/>
    <d v="1904-05-15T00:00:00"/>
    <x v="1"/>
    <x v="1"/>
    <s v="Low Value"/>
    <x v="0"/>
    <s v="Check Data"/>
  </r>
  <r>
    <s v="CUST_8697"/>
    <n v="63"/>
    <s v="Female"/>
    <x v="7"/>
    <n v="30.84"/>
    <n v="10"/>
    <n v="4"/>
    <n v="0"/>
    <s v="Sports"/>
    <n v="73.8"/>
    <d v="2023-02-20T00:00:00"/>
    <n v="36"/>
    <n v="0.31"/>
    <n v="30.84"/>
    <n v="73.8"/>
    <n v="3"/>
    <n v="308.39999999999998"/>
    <x v="2"/>
    <s v="Medium Risk"/>
    <s v="55+"/>
    <d v="1903-07-07T00:00:00"/>
    <x v="1"/>
    <x v="1"/>
    <s v="Low Value"/>
    <x v="0"/>
    <s v="Check Data"/>
  </r>
  <r>
    <s v="CUST_3196"/>
    <n v="48"/>
    <s v="Male"/>
    <x v="8"/>
    <n v="239.18"/>
    <n v="6"/>
    <n v="232"/>
    <n v="0"/>
    <s v="Sports"/>
    <n v="13.4"/>
    <d v="2022-02-25T00:00:00"/>
    <n v="13"/>
    <n v="0.11"/>
    <n v="239.18"/>
    <n v="13.4"/>
    <n v="2"/>
    <n v="1435.08"/>
    <x v="0"/>
    <s v="Low Risk"/>
    <s v="45-54"/>
    <d v="1904-07-01T00:00:00"/>
    <x v="1"/>
    <x v="1"/>
    <s v="Low Value"/>
    <x v="0"/>
    <s v="Check Data"/>
  </r>
  <r>
    <s v="CUST_8165"/>
    <n v="67"/>
    <s v="Female"/>
    <x v="1"/>
    <n v="95.37"/>
    <n v="14"/>
    <n v="166"/>
    <n v="0"/>
    <s v="Home"/>
    <m/>
    <d v="2021-04-20T00:00:00"/>
    <n v="1"/>
    <n v="0.36"/>
    <n v="95.37"/>
    <n v="250"/>
    <n v="1"/>
    <n v="1335.18"/>
    <x v="0"/>
    <s v="Medium Risk"/>
    <s v="55+"/>
    <d v="1905-05-08T00:00:00"/>
    <x v="1"/>
    <x v="1"/>
    <s v="Low Value"/>
    <x v="0"/>
    <s v="Check Data"/>
  </r>
  <r>
    <s v="CUST_1301"/>
    <n v="74"/>
    <s v="Other"/>
    <x v="6"/>
    <n v="53.81"/>
    <n v="14"/>
    <n v="56"/>
    <n v="0"/>
    <s v="Electronics"/>
    <n v="73.3"/>
    <d v="2022-05-03T00:00:00"/>
    <n v="91"/>
    <n v="0.25"/>
    <n v="53.81"/>
    <n v="73.3"/>
    <n v="2"/>
    <n v="753.34"/>
    <x v="1"/>
    <s v="Medium Risk"/>
    <s v="55+"/>
    <d v="1904-04-25T00:00:00"/>
    <x v="2"/>
    <x v="1"/>
    <s v="Low Value"/>
    <x v="0"/>
    <s v="Check Data"/>
  </r>
  <r>
    <s v="CUST_8527"/>
    <n v="46"/>
    <s v="Female"/>
    <x v="1"/>
    <n v="63.39"/>
    <n v="11"/>
    <n v="30"/>
    <n v="0"/>
    <s v="Electronics"/>
    <n v="80.099999999999994"/>
    <d v="2024-09-03T00:00:00"/>
    <n v="13"/>
    <n v="0.41"/>
    <n v="63.39"/>
    <n v="80.099999999999994"/>
    <n v="1"/>
    <n v="697.29"/>
    <x v="2"/>
    <s v="Medium Risk"/>
    <s v="45-54"/>
    <d v="1901-12-23T00:00:00"/>
    <x v="1"/>
    <x v="1"/>
    <s v="Low Value"/>
    <x v="0"/>
    <s v="Check Data"/>
  </r>
  <r>
    <s v="CUST_7381"/>
    <n v="65"/>
    <s v="Female"/>
    <x v="2"/>
    <n v="86.36"/>
    <n v="15"/>
    <n v="6"/>
    <n v="0"/>
    <s v="Sports"/>
    <n v="1.6"/>
    <d v="2022-03-30T00:00:00"/>
    <n v="35"/>
    <n v="0.12"/>
    <n v="86.36"/>
    <n v="1.6"/>
    <n v="2"/>
    <n v="1295.4000000000001"/>
    <x v="2"/>
    <s v="Low Risk"/>
    <s v="55+"/>
    <d v="1904-05-29T00:00:00"/>
    <x v="1"/>
    <x v="1"/>
    <s v="Low Value"/>
    <x v="0"/>
    <s v="Check Data"/>
  </r>
  <r>
    <s v="CUST_1646"/>
    <n v="26"/>
    <s v="Other"/>
    <x v="9"/>
    <n v="303.35000000000002"/>
    <n v="9"/>
    <n v="11"/>
    <n v="0"/>
    <s v="Electronics"/>
    <n v="28.4"/>
    <d v="2023-07-27T00:00:00"/>
    <n v="8"/>
    <n v="0.17"/>
    <n v="303.35000000000002"/>
    <n v="28.4"/>
    <n v="1"/>
    <n v="2730.15"/>
    <x v="2"/>
    <s v="Low Risk"/>
    <s v="25-34"/>
    <d v="1903-01-31T00:00:00"/>
    <x v="1"/>
    <x v="1"/>
    <s v="High Value"/>
    <x v="1"/>
    <s v="Check Data"/>
  </r>
  <r>
    <s v="CUST_9789"/>
    <n v="32"/>
    <s v="Male"/>
    <x v="8"/>
    <n v="131.6"/>
    <n v="12"/>
    <n v="9"/>
    <n v="0"/>
    <s v="Home"/>
    <n v="88.5"/>
    <d v="2024-02-03T00:00:00"/>
    <n v="18"/>
    <n v="0.22"/>
    <n v="131.6"/>
    <n v="88.5"/>
    <n v="1"/>
    <n v="1579.1999999999998"/>
    <x v="2"/>
    <s v="Medium Risk"/>
    <s v="25-34"/>
    <d v="1902-07-24T00:00:00"/>
    <x v="1"/>
    <x v="1"/>
    <s v="High Value"/>
    <x v="1"/>
    <s v="Check Data"/>
  </r>
  <r>
    <s v="CUST_9853"/>
    <n v="47"/>
    <s v="Female"/>
    <x v="1"/>
    <n v="294.39"/>
    <n v="15"/>
    <n v="156"/>
    <n v="0"/>
    <s v="Fashion"/>
    <n v="25.8"/>
    <d v="2022-06-08T00:00:00"/>
    <n v="34"/>
    <n v="0.25"/>
    <n v="294.39"/>
    <n v="25.8"/>
    <n v="2"/>
    <n v="4415.8499999999995"/>
    <x v="0"/>
    <s v="Medium Risk"/>
    <s v="45-54"/>
    <d v="1904-03-20T00:00:00"/>
    <x v="1"/>
    <x v="1"/>
    <s v="High Value"/>
    <x v="1"/>
    <s v="Check Data"/>
  </r>
  <r>
    <s v="CUST_5330"/>
    <n v="43"/>
    <s v="Female"/>
    <x v="6"/>
    <n v="165.01"/>
    <n v="5"/>
    <n v="212"/>
    <n v="0"/>
    <s v="Sports"/>
    <m/>
    <d v="2024-09-03T00:00:00"/>
    <n v="52"/>
    <n v="0.51"/>
    <n v="165.01"/>
    <n v="250"/>
    <n v="2"/>
    <n v="825.05"/>
    <x v="0"/>
    <s v="High Risk"/>
    <s v="35-44"/>
    <d v="1901-12-23T00:00:00"/>
    <x v="0"/>
    <x v="1"/>
    <s v="Low Value"/>
    <x v="2"/>
    <s v="Check Data"/>
  </r>
  <r>
    <s v="CUST_8003"/>
    <n v="27"/>
    <s v="Other"/>
    <x v="8"/>
    <n v="137.41999999999999"/>
    <n v="17"/>
    <n v="140"/>
    <n v="0"/>
    <s v="Home"/>
    <n v="69.7"/>
    <d v="2024-11-11T00:00:00"/>
    <n v="70"/>
    <n v="0.3"/>
    <n v="137.41999999999999"/>
    <n v="69.7"/>
    <n v="1"/>
    <n v="2336.14"/>
    <x v="0"/>
    <s v="Medium Risk"/>
    <s v="25-34"/>
    <d v="1901-10-15T00:00:00"/>
    <x v="2"/>
    <x v="1"/>
    <s v="High Value"/>
    <x v="1"/>
    <s v="Check Data"/>
  </r>
  <r>
    <s v="CUST_4537"/>
    <n v="46"/>
    <s v="Male"/>
    <x v="8"/>
    <n v="16.98"/>
    <n v="15"/>
    <n v="126"/>
    <n v="0"/>
    <s v="Home"/>
    <n v="98.6"/>
    <d v="2025-02-24T00:00:00"/>
    <n v="58"/>
    <n v="0.24"/>
    <n v="16.98"/>
    <n v="98.6"/>
    <n v="1"/>
    <n v="254.70000000000002"/>
    <x v="0"/>
    <s v="Medium Risk"/>
    <s v="45-54"/>
    <d v="1901-07-02T00:00:00"/>
    <x v="0"/>
    <x v="1"/>
    <s v="Low Value"/>
    <x v="0"/>
    <s v="Check Data"/>
  </r>
  <r>
    <s v="CUST_5558"/>
    <n v="71"/>
    <s v="Female"/>
    <x v="0"/>
    <n v="79.930000000000007"/>
    <n v="13"/>
    <n v="197"/>
    <n v="0"/>
    <s v="Beauty"/>
    <m/>
    <d v="2022-06-03T00:00:00"/>
    <n v="27"/>
    <n v="0.05"/>
    <n v="79.930000000000007"/>
    <n v="250"/>
    <n v="1"/>
    <n v="1039.0900000000001"/>
    <x v="0"/>
    <s v="Low Risk"/>
    <s v="55+"/>
    <d v="1904-03-25T00:00:00"/>
    <x v="1"/>
    <x v="1"/>
    <s v="Low Value"/>
    <x v="0"/>
    <s v="Check Data"/>
  </r>
  <r>
    <s v="CUST_7579"/>
    <n v="33"/>
    <s v="Female"/>
    <x v="7"/>
    <n v="30.52"/>
    <n v="17"/>
    <n v="136"/>
    <n v="0"/>
    <s v="Fashion"/>
    <m/>
    <d v="2024-01-17T00:00:00"/>
    <n v="18"/>
    <n v="0.55000000000000004"/>
    <n v="30.52"/>
    <n v="250"/>
    <n v="2"/>
    <n v="518.84"/>
    <x v="0"/>
    <s v="High Risk"/>
    <s v="25-34"/>
    <d v="1902-08-10T00:00:00"/>
    <x v="1"/>
    <x v="1"/>
    <s v="Low Value"/>
    <x v="2"/>
    <s v="Check Data"/>
  </r>
  <r>
    <s v="CUST_9474"/>
    <n v="53"/>
    <s v="Female"/>
    <x v="2"/>
    <m/>
    <n v="10"/>
    <n v="178"/>
    <n v="0"/>
    <s v="Home"/>
    <n v="55.9"/>
    <d v="2024-08-23T00:00:00"/>
    <n v="57"/>
    <n v="0.42"/>
    <n v="250"/>
    <n v="55.9"/>
    <n v="1"/>
    <n v="2500"/>
    <x v="0"/>
    <s v="Medium Risk"/>
    <s v="45-54"/>
    <d v="1902-01-03T00:00:00"/>
    <x v="0"/>
    <x v="1"/>
    <s v="High Value"/>
    <x v="1"/>
    <s v="Check Data"/>
  </r>
  <r>
    <s v="CUST_5082"/>
    <n v="37"/>
    <s v="Female"/>
    <x v="0"/>
    <n v="106.99"/>
    <n v="6"/>
    <n v="87"/>
    <n v="0"/>
    <s v="Beauty"/>
    <n v="23.4"/>
    <d v="2020-07-06T00:00:00"/>
    <n v="9"/>
    <n v="7.0000000000000007E-2"/>
    <n v="106.99"/>
    <n v="23.4"/>
    <n v="2"/>
    <n v="641.93999999999994"/>
    <x v="1"/>
    <s v="Low Risk"/>
    <s v="35-44"/>
    <d v="1906-02-20T00:00:00"/>
    <x v="1"/>
    <x v="1"/>
    <s v="Low Value"/>
    <x v="0"/>
    <s v="Check Data"/>
  </r>
  <r>
    <s v="CUST_5183"/>
    <n v="62"/>
    <s v="Other"/>
    <x v="6"/>
    <n v="72.91"/>
    <n v="14"/>
    <n v="266"/>
    <n v="0"/>
    <s v="Beauty"/>
    <n v="36.9"/>
    <d v="2024-01-06T00:00:00"/>
    <n v="64"/>
    <n v="0.06"/>
    <n v="72.91"/>
    <n v="36.9"/>
    <n v="1"/>
    <n v="1020.74"/>
    <x v="0"/>
    <s v="Low Risk"/>
    <s v="55+"/>
    <d v="1902-08-21T00:00:00"/>
    <x v="0"/>
    <x v="1"/>
    <s v="Low Value"/>
    <x v="0"/>
    <s v="Check Data"/>
  </r>
  <r>
    <s v="CUST_9652"/>
    <n v="71"/>
    <s v="Other"/>
    <x v="6"/>
    <n v="149.62"/>
    <n v="9"/>
    <n v="163"/>
    <n v="0"/>
    <s v="Electronics"/>
    <n v="43.4"/>
    <d v="2024-05-12T00:00:00"/>
    <n v="79"/>
    <n v="0.12"/>
    <n v="149.62"/>
    <n v="43.4"/>
    <n v="2"/>
    <n v="1346.58"/>
    <x v="0"/>
    <s v="Low Risk"/>
    <s v="55+"/>
    <d v="1902-04-16T00:00:00"/>
    <x v="2"/>
    <x v="1"/>
    <s v="Low Value"/>
    <x v="0"/>
    <s v="Check Data"/>
  </r>
  <r>
    <s v="CUST_4754"/>
    <n v="54"/>
    <s v="Male"/>
    <x v="4"/>
    <n v="61.5"/>
    <n v="15"/>
    <n v="248"/>
    <n v="0"/>
    <s v="Home"/>
    <n v="1.9"/>
    <d v="2022-01-07T00:00:00"/>
    <n v="23"/>
    <n v="0.1"/>
    <n v="61.5"/>
    <n v="1.9"/>
    <n v="1"/>
    <n v="922.5"/>
    <x v="0"/>
    <s v="Low Risk"/>
    <s v="45-54"/>
    <d v="1904-08-19T00:00:00"/>
    <x v="1"/>
    <x v="1"/>
    <s v="Low Value"/>
    <x v="0"/>
    <s v="Check Data"/>
  </r>
  <r>
    <s v="CUST_2724"/>
    <n v="39"/>
    <s v="Male"/>
    <x v="1"/>
    <n v="56.59"/>
    <n v="8"/>
    <n v="0"/>
    <n v="0"/>
    <s v="Sports"/>
    <n v="0.8"/>
    <d v="2022-10-24T00:00:00"/>
    <n v="59"/>
    <n v="0.21"/>
    <n v="56.59"/>
    <n v="0.8"/>
    <n v="3"/>
    <n v="452.72"/>
    <x v="2"/>
    <s v="Medium Risk"/>
    <s v="35-44"/>
    <d v="1903-11-03T00:00:00"/>
    <x v="0"/>
    <x v="1"/>
    <s v="Low Value"/>
    <x v="0"/>
    <s v="Valid"/>
  </r>
  <r>
    <s v="CUST_2376"/>
    <n v="24"/>
    <s v="Male"/>
    <x v="1"/>
    <n v="168.61"/>
    <n v="17"/>
    <n v="276"/>
    <n v="0"/>
    <s v="Electronics"/>
    <n v="22.4"/>
    <d v="2021-01-25T00:00:00"/>
    <n v="67"/>
    <n v="0.15"/>
    <n v="168.61"/>
    <n v="22.4"/>
    <n v="1"/>
    <n v="2866.3700000000003"/>
    <x v="0"/>
    <s v="Low Risk"/>
    <s v="Under 25"/>
    <d v="1905-08-01T00:00:00"/>
    <x v="0"/>
    <x v="1"/>
    <s v="High Value"/>
    <x v="1"/>
    <s v="Check Data"/>
  </r>
  <r>
    <s v="CUST_9706"/>
    <n v="40"/>
    <s v="Male"/>
    <x v="4"/>
    <n v="99.97"/>
    <n v="8"/>
    <n v="171"/>
    <n v="0"/>
    <s v="Fashion"/>
    <n v="51.2"/>
    <d v="2025-04-30T00:00:00"/>
    <n v="73"/>
    <n v="0.04"/>
    <n v="99.97"/>
    <n v="51.2"/>
    <n v="2"/>
    <n v="799.76"/>
    <x v="0"/>
    <s v="Low Risk"/>
    <s v="35-44"/>
    <d v="1901-04-28T00:00:00"/>
    <x v="2"/>
    <x v="1"/>
    <s v="Low Value"/>
    <x v="0"/>
    <s v="Check Data"/>
  </r>
  <r>
    <s v="CUST_9894"/>
    <n v="58"/>
    <s v="Female"/>
    <x v="5"/>
    <n v="68.64"/>
    <n v="9"/>
    <n v="355"/>
    <n v="0"/>
    <s v="Sports"/>
    <n v="95.6"/>
    <d v="2021-12-25T00:00:00"/>
    <n v="22"/>
    <n v="0.31"/>
    <n v="68.64"/>
    <n v="95.6"/>
    <n v="1"/>
    <n v="617.76"/>
    <x v="0"/>
    <s v="Medium Risk"/>
    <s v="55+"/>
    <d v="1904-09-01T00:00:00"/>
    <x v="1"/>
    <x v="1"/>
    <s v="Low Value"/>
    <x v="0"/>
    <s v="Check Data"/>
  </r>
  <r>
    <s v="CUST_2653"/>
    <n v="57"/>
    <s v="Other"/>
    <x v="3"/>
    <n v="160.84"/>
    <n v="15"/>
    <n v="261"/>
    <n v="0"/>
    <s v="Sports"/>
    <n v="97.3"/>
    <d v="2021-08-28T00:00:00"/>
    <n v="50"/>
    <n v="0.26"/>
    <n v="160.84"/>
    <n v="97.3"/>
    <n v="1"/>
    <n v="2412.6"/>
    <x v="0"/>
    <s v="Medium Risk"/>
    <s v="55+"/>
    <d v="1904-12-29T00:00:00"/>
    <x v="0"/>
    <x v="1"/>
    <s v="High Value"/>
    <x v="1"/>
    <s v="Check Data"/>
  </r>
  <r>
    <s v="CUST_3066"/>
    <n v="46"/>
    <s v="Female"/>
    <x v="1"/>
    <m/>
    <n v="12"/>
    <n v="141"/>
    <n v="0"/>
    <s v="Beauty"/>
    <n v="64.7"/>
    <d v="2020-10-10T00:00:00"/>
    <n v="23"/>
    <n v="0.14000000000000001"/>
    <n v="250"/>
    <n v="64.7"/>
    <n v="1"/>
    <n v="3000"/>
    <x v="0"/>
    <s v="Low Risk"/>
    <s v="45-54"/>
    <d v="1905-11-16T00:00:00"/>
    <x v="1"/>
    <x v="1"/>
    <s v="High Value"/>
    <x v="1"/>
    <s v="Check Data"/>
  </r>
  <r>
    <s v="CUST_1022"/>
    <n v="33"/>
    <s v="Male"/>
    <x v="3"/>
    <n v="316.06"/>
    <n v="10"/>
    <n v="92"/>
    <n v="0"/>
    <s v="Home"/>
    <n v="82.7"/>
    <d v="2020-10-28T00:00:00"/>
    <n v="84"/>
    <n v="0.16"/>
    <n v="316.06"/>
    <n v="82.7"/>
    <n v="1"/>
    <n v="3160.6"/>
    <x v="0"/>
    <s v="Low Risk"/>
    <s v="25-34"/>
    <d v="1905-10-29T00:00:00"/>
    <x v="2"/>
    <x v="1"/>
    <s v="High Value"/>
    <x v="1"/>
    <s v="Check Data"/>
  </r>
  <r>
    <s v="CUST_3460"/>
    <n v="55"/>
    <s v="Male"/>
    <x v="1"/>
    <n v="127.07"/>
    <n v="6"/>
    <n v="128"/>
    <n v="0"/>
    <s v="Beauty"/>
    <n v="90.1"/>
    <d v="2023-05-11T00:00:00"/>
    <n v="52"/>
    <n v="0.35"/>
    <n v="127.07"/>
    <n v="90.1"/>
    <n v="1"/>
    <n v="762.42"/>
    <x v="0"/>
    <s v="Medium Risk"/>
    <s v="55+"/>
    <d v="1903-04-18T00:00:00"/>
    <x v="0"/>
    <x v="1"/>
    <s v="Low Value"/>
    <x v="0"/>
    <s v="Check Data"/>
  </r>
  <r>
    <s v="CUST_6926"/>
    <n v="45"/>
    <s v="Female"/>
    <x v="7"/>
    <n v="198.33"/>
    <n v="13"/>
    <n v="135"/>
    <n v="0"/>
    <s v="Beauty"/>
    <n v="83.9"/>
    <d v="2024-03-22T00:00:00"/>
    <n v="7"/>
    <n v="0.41"/>
    <n v="198.33"/>
    <n v="83.9"/>
    <n v="1"/>
    <n v="2578.29"/>
    <x v="0"/>
    <s v="Medium Risk"/>
    <s v="45-54"/>
    <d v="1902-06-06T00:00:00"/>
    <x v="1"/>
    <x v="1"/>
    <s v="High Value"/>
    <x v="1"/>
    <s v="Check Data"/>
  </r>
  <r>
    <s v="CUST_7251"/>
    <n v="65"/>
    <s v="Female"/>
    <x v="5"/>
    <n v="231.54"/>
    <n v="10"/>
    <n v="110"/>
    <n v="0"/>
    <s v="Home"/>
    <n v="54.4"/>
    <d v="2021-03-28T00:00:00"/>
    <n v="17"/>
    <n v="0.09"/>
    <n v="231.54"/>
    <n v="54.4"/>
    <n v="2"/>
    <n v="2315.4"/>
    <x v="0"/>
    <s v="Low Risk"/>
    <s v="55+"/>
    <d v="1905-05-31T00:00:00"/>
    <x v="1"/>
    <x v="1"/>
    <s v="High Value"/>
    <x v="1"/>
    <s v="Check Data"/>
  </r>
  <r>
    <s v="CUST_8295"/>
    <n v="55"/>
    <s v="Male"/>
    <x v="9"/>
    <n v="46.63"/>
    <n v="7"/>
    <n v="43"/>
    <n v="0"/>
    <s v="Home"/>
    <n v="70.400000000000006"/>
    <d v="2023-08-06T00:00:00"/>
    <n v="3"/>
    <n v="0.33"/>
    <n v="46.63"/>
    <n v="70.400000000000006"/>
    <n v="2"/>
    <n v="326.41000000000003"/>
    <x v="1"/>
    <s v="Medium Risk"/>
    <s v="55+"/>
    <d v="1903-01-21T00:00:00"/>
    <x v="1"/>
    <x v="1"/>
    <s v="Low Value"/>
    <x v="0"/>
    <s v="Check Data"/>
  </r>
  <r>
    <s v="CUST_4300"/>
    <n v="48"/>
    <s v="Female"/>
    <x v="5"/>
    <n v="264.04000000000002"/>
    <n v="10"/>
    <n v="210"/>
    <n v="0"/>
    <s v="Home"/>
    <n v="0.4"/>
    <d v="2023-06-04T00:00:00"/>
    <n v="7"/>
    <n v="0.15"/>
    <n v="264.04000000000002"/>
    <n v="0.4"/>
    <n v="2"/>
    <n v="2640.4"/>
    <x v="0"/>
    <s v="Low Risk"/>
    <s v="45-54"/>
    <d v="1903-03-25T00:00:00"/>
    <x v="1"/>
    <x v="1"/>
    <s v="High Value"/>
    <x v="1"/>
    <s v="Valid"/>
  </r>
  <r>
    <s v="CUST_7279"/>
    <n v="31"/>
    <s v="Other"/>
    <x v="6"/>
    <n v="86.07"/>
    <n v="9"/>
    <n v="342"/>
    <n v="0"/>
    <s v="Beauty"/>
    <n v="64.8"/>
    <d v="2024-03-26T00:00:00"/>
    <n v="77"/>
    <n v="0.04"/>
    <n v="86.07"/>
    <n v="64.8"/>
    <n v="1"/>
    <n v="774.62999999999988"/>
    <x v="0"/>
    <s v="Low Risk"/>
    <s v="25-34"/>
    <d v="1902-06-02T00:00:00"/>
    <x v="2"/>
    <x v="1"/>
    <s v="Low Value"/>
    <x v="0"/>
    <s v="Check Data"/>
  </r>
  <r>
    <s v="CUST_9553"/>
    <n v="70"/>
    <s v="Male"/>
    <x v="4"/>
    <n v="149.30000000000001"/>
    <n v="5"/>
    <n v="358"/>
    <n v="0"/>
    <s v="Home"/>
    <n v="42.6"/>
    <d v="2022-01-15T00:00:00"/>
    <n v="41"/>
    <n v="0.24"/>
    <n v="149.30000000000001"/>
    <n v="42.6"/>
    <n v="1"/>
    <n v="746.5"/>
    <x v="0"/>
    <s v="Medium Risk"/>
    <s v="55+"/>
    <d v="1904-08-11T00:00:00"/>
    <x v="0"/>
    <x v="1"/>
    <s v="Low Value"/>
    <x v="0"/>
    <s v="Check Data"/>
  </r>
  <r>
    <s v="CUST_8353"/>
    <n v="50"/>
    <s v="Female"/>
    <x v="6"/>
    <n v="215.78"/>
    <n v="7"/>
    <n v="360"/>
    <n v="0"/>
    <s v="Home"/>
    <n v="64.5"/>
    <d v="2021-06-03T00:00:00"/>
    <n v="23"/>
    <n v="7.0000000000000007E-2"/>
    <n v="215.78"/>
    <n v="64.5"/>
    <n v="1"/>
    <n v="1510.46"/>
    <x v="0"/>
    <s v="Low Risk"/>
    <s v="45-54"/>
    <d v="1905-03-25T00:00:00"/>
    <x v="1"/>
    <x v="1"/>
    <s v="Low Value"/>
    <x v="0"/>
    <s v="Check Data"/>
  </r>
  <r>
    <s v="CUST_4727"/>
    <n v="74"/>
    <s v="Male"/>
    <x v="9"/>
    <n v="188.51"/>
    <n v="11"/>
    <n v="330"/>
    <n v="0"/>
    <s v="Sports"/>
    <n v="69.400000000000006"/>
    <d v="2023-04-24T00:00:00"/>
    <n v="37"/>
    <n v="0.03"/>
    <n v="188.51"/>
    <n v="69.400000000000006"/>
    <n v="1"/>
    <n v="2073.6099999999997"/>
    <x v="0"/>
    <s v="Low Risk"/>
    <s v="55+"/>
    <d v="1903-05-05T00:00:00"/>
    <x v="1"/>
    <x v="1"/>
    <s v="High Value"/>
    <x v="1"/>
    <s v="Check Data"/>
  </r>
  <r>
    <s v="CUST_7272"/>
    <n v="26"/>
    <s v="Female"/>
    <x v="0"/>
    <n v="75.56"/>
    <n v="13"/>
    <n v="246"/>
    <n v="0"/>
    <s v="Beauty"/>
    <n v="9.8000000000000007"/>
    <d v="2022-11-24T00:00:00"/>
    <n v="68"/>
    <n v="0.13"/>
    <n v="75.56"/>
    <n v="9.8000000000000007"/>
    <n v="2"/>
    <n v="982.28"/>
    <x v="0"/>
    <s v="Low Risk"/>
    <s v="25-34"/>
    <d v="1903-10-03T00:00:00"/>
    <x v="0"/>
    <x v="1"/>
    <s v="Low Value"/>
    <x v="0"/>
    <s v="Check Data"/>
  </r>
  <r>
    <s v="CUST_6995"/>
    <n v="74"/>
    <s v="Female"/>
    <x v="6"/>
    <n v="125.42"/>
    <n v="14"/>
    <n v="231"/>
    <n v="0"/>
    <s v="Home"/>
    <n v="87.5"/>
    <d v="2022-03-26T00:00:00"/>
    <n v="73"/>
    <n v="0.43"/>
    <n v="125.42"/>
    <n v="87.5"/>
    <n v="1"/>
    <n v="1755.88"/>
    <x v="0"/>
    <s v="Medium Risk"/>
    <s v="55+"/>
    <d v="1904-06-02T00:00:00"/>
    <x v="2"/>
    <x v="1"/>
    <s v="High Value"/>
    <x v="1"/>
    <s v="Check Data"/>
  </r>
  <r>
    <s v="CUST_1514"/>
    <n v="44"/>
    <s v="Male"/>
    <x v="6"/>
    <n v="54.49"/>
    <n v="10"/>
    <n v="291"/>
    <n v="0"/>
    <s v="Beauty"/>
    <n v="17.600000000000001"/>
    <d v="2020-10-25T00:00:00"/>
    <n v="70"/>
    <n v="0.27"/>
    <n v="54.49"/>
    <n v="17.600000000000001"/>
    <n v="2"/>
    <n v="544.9"/>
    <x v="0"/>
    <s v="Medium Risk"/>
    <s v="35-44"/>
    <d v="1905-11-01T00:00:00"/>
    <x v="2"/>
    <x v="1"/>
    <s v="Low Value"/>
    <x v="0"/>
    <s v="Check Data"/>
  </r>
  <r>
    <s v="CUST_1448"/>
    <n v="41"/>
    <s v="Other"/>
    <x v="6"/>
    <n v="46.48"/>
    <n v="7"/>
    <n v="169"/>
    <n v="0"/>
    <s v="Fashion"/>
    <n v="1"/>
    <d v="2025-02-27T00:00:00"/>
    <n v="64"/>
    <n v="0.25"/>
    <n v="46.48"/>
    <n v="1"/>
    <n v="1"/>
    <n v="325.35999999999996"/>
    <x v="0"/>
    <s v="Medium Risk"/>
    <s v="35-44"/>
    <d v="1901-06-29T00:00:00"/>
    <x v="0"/>
    <x v="1"/>
    <s v="Low Value"/>
    <x v="0"/>
    <s v="Valid"/>
  </r>
  <r>
    <s v="CUST_7019"/>
    <n v="30"/>
    <s v="Female"/>
    <x v="8"/>
    <n v="107.94"/>
    <n v="8"/>
    <n v="233"/>
    <n v="0"/>
    <s v="Electronics"/>
    <n v="43"/>
    <d v="2022-05-18T00:00:00"/>
    <n v="18"/>
    <n v="0.25"/>
    <n v="107.94"/>
    <n v="43"/>
    <n v="3"/>
    <n v="863.52"/>
    <x v="0"/>
    <s v="Medium Risk"/>
    <s v="25-34"/>
    <d v="1904-04-10T00:00:00"/>
    <x v="1"/>
    <x v="1"/>
    <s v="Low Value"/>
    <x v="0"/>
    <s v="Check Data"/>
  </r>
  <r>
    <s v="CUST_6343"/>
    <n v="43"/>
    <s v="Female"/>
    <x v="3"/>
    <n v="119.57"/>
    <n v="4"/>
    <n v="7"/>
    <n v="0"/>
    <s v="Sports"/>
    <n v="9"/>
    <d v="2020-09-30T00:00:00"/>
    <n v="35"/>
    <n v="0.38"/>
    <n v="119.57"/>
    <n v="9"/>
    <n v="2"/>
    <n v="478.28"/>
    <x v="2"/>
    <s v="Medium Risk"/>
    <s v="35-44"/>
    <d v="1905-11-26T00:00:00"/>
    <x v="1"/>
    <x v="1"/>
    <s v="Low Value"/>
    <x v="0"/>
    <s v="Check Data"/>
  </r>
  <r>
    <s v="CUST_9033"/>
    <n v="46"/>
    <s v="Male"/>
    <x v="5"/>
    <n v="55.71"/>
    <n v="11"/>
    <n v="301"/>
    <n v="0"/>
    <s v="Sports"/>
    <n v="95.6"/>
    <d v="2021-08-06T00:00:00"/>
    <n v="23"/>
    <n v="0.15"/>
    <n v="55.71"/>
    <n v="95.6"/>
    <n v="2"/>
    <n v="612.81000000000006"/>
    <x v="0"/>
    <s v="Low Risk"/>
    <s v="45-54"/>
    <d v="1905-01-20T00:00:00"/>
    <x v="1"/>
    <x v="1"/>
    <s v="Low Value"/>
    <x v="0"/>
    <s v="Check Data"/>
  </r>
  <r>
    <s v="CUST_3520"/>
    <n v="68"/>
    <s v="Male"/>
    <x v="0"/>
    <m/>
    <n v="7"/>
    <n v="99"/>
    <n v="0"/>
    <s v="Beauty"/>
    <n v="28.4"/>
    <d v="2022-04-26T00:00:00"/>
    <n v="95"/>
    <n v="0.61"/>
    <n v="250"/>
    <n v="28.4"/>
    <n v="1"/>
    <n v="1750"/>
    <x v="0"/>
    <s v="High Risk"/>
    <s v="55+"/>
    <d v="1904-05-02T00:00:00"/>
    <x v="2"/>
    <x v="1"/>
    <s v="High Value"/>
    <x v="3"/>
    <s v="Check Data"/>
  </r>
  <r>
    <s v="CUST_4081"/>
    <n v="66"/>
    <s v="Male"/>
    <x v="5"/>
    <n v="120.46"/>
    <n v="5"/>
    <n v="252"/>
    <n v="0"/>
    <s v="Home"/>
    <n v="22.4"/>
    <d v="2020-07-18T00:00:00"/>
    <n v="84"/>
    <n v="0.44"/>
    <n v="120.46"/>
    <n v="22.4"/>
    <n v="2"/>
    <n v="602.29999999999995"/>
    <x v="0"/>
    <s v="Medium Risk"/>
    <s v="55+"/>
    <d v="1906-02-08T00:00:00"/>
    <x v="2"/>
    <x v="1"/>
    <s v="Low Value"/>
    <x v="0"/>
    <s v="Check Data"/>
  </r>
  <r>
    <s v="CUST_2428"/>
    <n v="60"/>
    <s v="Female"/>
    <x v="7"/>
    <n v="86.52"/>
    <n v="5"/>
    <n v="307"/>
    <n v="0"/>
    <s v="Beauty"/>
    <n v="26.2"/>
    <d v="2024-07-15T00:00:00"/>
    <n v="7"/>
    <n v="0.38"/>
    <n v="86.52"/>
    <n v="26.2"/>
    <n v="1"/>
    <n v="432.59999999999997"/>
    <x v="0"/>
    <s v="Medium Risk"/>
    <s v="55+"/>
    <d v="1902-02-11T00:00:00"/>
    <x v="1"/>
    <x v="1"/>
    <s v="Low Value"/>
    <x v="0"/>
    <s v="Check Data"/>
  </r>
  <r>
    <s v="CUST_4967"/>
    <n v="45"/>
    <s v="Female"/>
    <x v="3"/>
    <n v="38.17"/>
    <n v="6"/>
    <n v="281"/>
    <n v="0"/>
    <s v="Electronics"/>
    <n v="28.3"/>
    <d v="2025-01-25T00:00:00"/>
    <n v="61"/>
    <n v="0.1"/>
    <n v="38.17"/>
    <n v="28.3"/>
    <n v="1"/>
    <n v="229.02"/>
    <x v="0"/>
    <s v="Low Risk"/>
    <s v="45-54"/>
    <d v="1901-08-01T00:00:00"/>
    <x v="0"/>
    <x v="1"/>
    <s v="Low Value"/>
    <x v="0"/>
    <s v="Check Data"/>
  </r>
  <r>
    <s v="CUST_7445"/>
    <n v="45"/>
    <s v="Male"/>
    <x v="0"/>
    <n v="66.349999999999994"/>
    <n v="6"/>
    <n v="290"/>
    <n v="0"/>
    <s v="Sports"/>
    <n v="6.3"/>
    <d v="2023-10-10T00:00:00"/>
    <n v="76"/>
    <n v="0.17"/>
    <n v="66.349999999999994"/>
    <n v="6.3"/>
    <n v="1"/>
    <n v="398.09999999999997"/>
    <x v="0"/>
    <s v="Low Risk"/>
    <s v="45-54"/>
    <d v="1902-11-17T00:00:00"/>
    <x v="2"/>
    <x v="1"/>
    <s v="Low Value"/>
    <x v="0"/>
    <s v="Check Data"/>
  </r>
  <r>
    <s v="CUST_3159"/>
    <n v="25"/>
    <s v="Female"/>
    <x v="7"/>
    <n v="73.180000000000007"/>
    <n v="8"/>
    <n v="187"/>
    <n v="0"/>
    <s v="Sports"/>
    <n v="54"/>
    <d v="2025-03-08T00:00:00"/>
    <n v="49"/>
    <n v="0.37"/>
    <n v="73.180000000000007"/>
    <n v="54"/>
    <n v="2"/>
    <n v="585.44000000000005"/>
    <x v="0"/>
    <s v="Medium Risk"/>
    <s v="25-34"/>
    <d v="1901-06-20T00:00:00"/>
    <x v="0"/>
    <x v="1"/>
    <s v="Low Value"/>
    <x v="0"/>
    <s v="Check Data"/>
  </r>
  <r>
    <s v="CUST_6132"/>
    <n v="40"/>
    <s v="Female"/>
    <x v="2"/>
    <n v="85.64"/>
    <n v="15"/>
    <n v="122"/>
    <n v="0"/>
    <s v="Electronics"/>
    <n v="1.8"/>
    <d v="2024-08-24T00:00:00"/>
    <n v="57"/>
    <n v="0.42"/>
    <n v="85.64"/>
    <n v="1.8"/>
    <n v="1"/>
    <n v="1284.5999999999999"/>
    <x v="0"/>
    <s v="Medium Risk"/>
    <s v="35-44"/>
    <d v="1902-01-02T00:00:00"/>
    <x v="0"/>
    <x v="1"/>
    <s v="Low Value"/>
    <x v="0"/>
    <s v="Check Data"/>
  </r>
  <r>
    <s v="CUST_3547"/>
    <n v="46"/>
    <s v="Female"/>
    <x v="8"/>
    <n v="101.67"/>
    <n v="13"/>
    <n v="131"/>
    <n v="0"/>
    <s v="Beauty"/>
    <n v="74.7"/>
    <d v="2024-01-18T00:00:00"/>
    <n v="68"/>
    <n v="0.28999999999999998"/>
    <n v="101.67"/>
    <n v="74.7"/>
    <n v="3"/>
    <n v="1321.71"/>
    <x v="0"/>
    <s v="Medium Risk"/>
    <s v="45-54"/>
    <d v="1902-08-09T00:00:00"/>
    <x v="0"/>
    <x v="1"/>
    <s v="Low Value"/>
    <x v="0"/>
    <s v="Check Data"/>
  </r>
  <r>
    <s v="CUST_3979"/>
    <n v="22"/>
    <s v="Female"/>
    <x v="6"/>
    <n v="174.57"/>
    <n v="12"/>
    <n v="235"/>
    <n v="0"/>
    <s v="Sports"/>
    <n v="76.8"/>
    <d v="2025-06-16T00:00:00"/>
    <n v="12"/>
    <n v="0.62"/>
    <n v="174.57"/>
    <n v="76.8"/>
    <n v="2"/>
    <n v="2094.84"/>
    <x v="0"/>
    <s v="High Risk"/>
    <s v="Under 25"/>
    <d v="1901-03-12T00:00:00"/>
    <x v="1"/>
    <x v="1"/>
    <s v="High Value"/>
    <x v="3"/>
    <s v="Check Data"/>
  </r>
  <r>
    <s v="CUST_3649"/>
    <n v="59"/>
    <s v="Other"/>
    <x v="8"/>
    <n v="69.58"/>
    <n v="8"/>
    <n v="220"/>
    <n v="0"/>
    <s v="Home"/>
    <n v="40"/>
    <d v="2021-01-02T00:00:00"/>
    <n v="15"/>
    <n v="0.28999999999999998"/>
    <n v="69.58"/>
    <n v="40"/>
    <n v="1"/>
    <n v="556.64"/>
    <x v="0"/>
    <s v="Medium Risk"/>
    <s v="55+"/>
    <d v="1905-08-24T00:00:00"/>
    <x v="1"/>
    <x v="1"/>
    <s v="Low Value"/>
    <x v="0"/>
    <s v="Check Data"/>
  </r>
  <r>
    <s v="CUST_9505"/>
    <n v="24"/>
    <s v="Female"/>
    <x v="5"/>
    <n v="54.74"/>
    <n v="11"/>
    <n v="61"/>
    <n v="0"/>
    <s v="Beauty"/>
    <n v="97.1"/>
    <d v="2020-12-29T00:00:00"/>
    <n v="2"/>
    <n v="0.35"/>
    <n v="54.74"/>
    <n v="97.1"/>
    <n v="1"/>
    <n v="602.14"/>
    <x v="1"/>
    <s v="Medium Risk"/>
    <s v="Under 25"/>
    <d v="1905-08-28T00:00:00"/>
    <x v="1"/>
    <x v="1"/>
    <s v="Low Value"/>
    <x v="0"/>
    <s v="Check Data"/>
  </r>
  <r>
    <s v="CUST_4083"/>
    <n v="59"/>
    <s v="Female"/>
    <x v="0"/>
    <n v="29.76"/>
    <n v="9"/>
    <n v="319"/>
    <n v="0"/>
    <s v="Home"/>
    <n v="78.2"/>
    <d v="2021-07-08T00:00:00"/>
    <n v="47"/>
    <n v="0.18"/>
    <n v="29.76"/>
    <n v="78.2"/>
    <n v="2"/>
    <n v="267.84000000000003"/>
    <x v="0"/>
    <s v="Low Risk"/>
    <s v="55+"/>
    <d v="1905-02-18T00:00:00"/>
    <x v="0"/>
    <x v="1"/>
    <s v="Low Value"/>
    <x v="0"/>
    <s v="Check Data"/>
  </r>
  <r>
    <s v="CUST_2037"/>
    <n v="53"/>
    <s v="Male"/>
    <x v="7"/>
    <n v="231.66"/>
    <n v="7"/>
    <n v="177"/>
    <n v="0"/>
    <s v="Fashion"/>
    <n v="12.3"/>
    <d v="2022-06-05T00:00:00"/>
    <n v="75"/>
    <n v="0.12"/>
    <n v="231.66"/>
    <n v="12.3"/>
    <n v="1"/>
    <n v="1621.62"/>
    <x v="0"/>
    <s v="Low Risk"/>
    <s v="45-54"/>
    <d v="1904-03-23T00:00:00"/>
    <x v="2"/>
    <x v="1"/>
    <s v="High Value"/>
    <x v="1"/>
    <s v="Check Data"/>
  </r>
  <r>
    <s v="CUST_4489"/>
    <n v="58"/>
    <s v="Male"/>
    <x v="9"/>
    <n v="134.35"/>
    <n v="8"/>
    <n v="219"/>
    <n v="0"/>
    <s v="Electronics"/>
    <m/>
    <d v="2025-04-22T00:00:00"/>
    <n v="56"/>
    <n v="0.08"/>
    <n v="134.35"/>
    <n v="250"/>
    <n v="2"/>
    <n v="1074.8"/>
    <x v="0"/>
    <s v="Low Risk"/>
    <s v="55+"/>
    <d v="1901-05-06T00:00:00"/>
    <x v="0"/>
    <x v="1"/>
    <s v="Low Value"/>
    <x v="0"/>
    <s v="Check Data"/>
  </r>
  <r>
    <s v="CUST_8604"/>
    <n v="44"/>
    <s v="Male"/>
    <x v="7"/>
    <n v="10.7"/>
    <n v="6"/>
    <n v="170"/>
    <n v="0"/>
    <s v="Sports"/>
    <n v="84.5"/>
    <d v="2025-03-03T00:00:00"/>
    <n v="97"/>
    <n v="0.19"/>
    <n v="10.7"/>
    <n v="84.5"/>
    <n v="2"/>
    <n v="64.199999999999989"/>
    <x v="0"/>
    <s v="Low Risk"/>
    <s v="35-44"/>
    <d v="1901-06-25T00:00:00"/>
    <x v="2"/>
    <x v="1"/>
    <s v="Low Value"/>
    <x v="0"/>
    <s v="Check Data"/>
  </r>
  <r>
    <s v="CUST_8544"/>
    <n v="75"/>
    <s v="Female"/>
    <x v="8"/>
    <n v="108.88"/>
    <n v="18"/>
    <n v="81"/>
    <n v="0"/>
    <s v="Electronics"/>
    <n v="70.400000000000006"/>
    <d v="2021-03-09T00:00:00"/>
    <n v="14"/>
    <n v="0.4"/>
    <n v="108.88"/>
    <n v="70.400000000000006"/>
    <n v="3"/>
    <n v="1959.84"/>
    <x v="1"/>
    <s v="Medium Risk"/>
    <s v="55+"/>
    <d v="1905-06-19T00:00:00"/>
    <x v="1"/>
    <x v="1"/>
    <s v="High Value"/>
    <x v="1"/>
    <s v="Check Data"/>
  </r>
  <r>
    <s v="CUST_3634"/>
    <n v="63"/>
    <s v="Male"/>
    <x v="6"/>
    <n v="250.01"/>
    <n v="16"/>
    <n v="13"/>
    <n v="0"/>
    <s v="Electronics"/>
    <n v="65.3"/>
    <d v="2023-04-29T00:00:00"/>
    <n v="27"/>
    <n v="0.28999999999999998"/>
    <n v="250.01"/>
    <n v="65.3"/>
    <n v="1"/>
    <n v="4000.16"/>
    <x v="2"/>
    <s v="Medium Risk"/>
    <s v="55+"/>
    <d v="1903-04-30T00:00:00"/>
    <x v="1"/>
    <x v="1"/>
    <s v="High Value"/>
    <x v="1"/>
    <s v="Check Data"/>
  </r>
  <r>
    <s v="CUST_4983"/>
    <n v="19"/>
    <s v="Male"/>
    <x v="9"/>
    <n v="86"/>
    <n v="19"/>
    <n v="269"/>
    <n v="0"/>
    <s v="Home"/>
    <n v="60.5"/>
    <d v="2025-04-16T00:00:00"/>
    <n v="4"/>
    <n v="0.14000000000000001"/>
    <n v="86"/>
    <n v="60.5"/>
    <n v="2"/>
    <n v="1634"/>
    <x v="0"/>
    <s v="Low Risk"/>
    <s v="Under 25"/>
    <d v="1901-05-12T00:00:00"/>
    <x v="1"/>
    <x v="1"/>
    <s v="High Value"/>
    <x v="1"/>
    <s v="Check Data"/>
  </r>
  <r>
    <s v="CUST_2778"/>
    <n v="42"/>
    <s v="Female"/>
    <x v="5"/>
    <n v="127.18"/>
    <n v="11"/>
    <n v="53"/>
    <n v="0"/>
    <s v="Sports"/>
    <n v="99"/>
    <d v="2022-11-10T00:00:00"/>
    <n v="38"/>
    <n v="0.28000000000000003"/>
    <n v="127.18"/>
    <n v="99"/>
    <n v="1"/>
    <n v="1398.98"/>
    <x v="1"/>
    <s v="Medium Risk"/>
    <s v="35-44"/>
    <d v="1903-10-17T00:00:00"/>
    <x v="1"/>
    <x v="1"/>
    <s v="Low Value"/>
    <x v="0"/>
    <s v="Check Data"/>
  </r>
  <r>
    <s v="CUST_8902"/>
    <n v="26"/>
    <s v="Male"/>
    <x v="9"/>
    <n v="42.95"/>
    <n v="8"/>
    <n v="130"/>
    <n v="0"/>
    <s v="Fashion"/>
    <n v="47.8"/>
    <d v="2024-05-11T00:00:00"/>
    <n v="84"/>
    <n v="0.54"/>
    <n v="42.95"/>
    <n v="47.8"/>
    <n v="1"/>
    <n v="343.6"/>
    <x v="0"/>
    <s v="High Risk"/>
    <s v="25-34"/>
    <d v="1902-04-17T00:00:00"/>
    <x v="2"/>
    <x v="1"/>
    <s v="Low Value"/>
    <x v="2"/>
    <s v="Check Data"/>
  </r>
  <r>
    <s v="CUST_6110"/>
    <n v="70"/>
    <s v="Male"/>
    <x v="3"/>
    <n v="26.36"/>
    <n v="11"/>
    <n v="97"/>
    <n v="0"/>
    <s v="Electronics"/>
    <n v="16.600000000000001"/>
    <d v="2020-08-19T00:00:00"/>
    <n v="2"/>
    <n v="0.4"/>
    <n v="26.36"/>
    <n v="16.600000000000001"/>
    <n v="2"/>
    <n v="289.95999999999998"/>
    <x v="0"/>
    <s v="Medium Risk"/>
    <s v="55+"/>
    <d v="1906-01-07T00:00:00"/>
    <x v="1"/>
    <x v="1"/>
    <s v="Low Value"/>
    <x v="0"/>
    <s v="Check Data"/>
  </r>
  <r>
    <s v="CUST_6189"/>
    <n v="44"/>
    <s v="Male"/>
    <x v="2"/>
    <m/>
    <n v="12"/>
    <n v="200"/>
    <n v="0"/>
    <s v="Home"/>
    <n v="29.4"/>
    <d v="2024-07-17T00:00:00"/>
    <n v="4"/>
    <n v="0.31"/>
    <n v="250"/>
    <n v="29.4"/>
    <n v="2"/>
    <n v="3000"/>
    <x v="0"/>
    <s v="Medium Risk"/>
    <s v="35-44"/>
    <d v="1902-02-09T00:00:00"/>
    <x v="1"/>
    <x v="1"/>
    <s v="High Value"/>
    <x v="1"/>
    <s v="Check Data"/>
  </r>
  <r>
    <s v="CUST_8378"/>
    <n v="18"/>
    <s v="Female"/>
    <x v="6"/>
    <n v="104.04"/>
    <n v="13"/>
    <n v="359"/>
    <n v="0"/>
    <s v="Home"/>
    <n v="37.5"/>
    <d v="2024-08-13T00:00:00"/>
    <n v="24"/>
    <n v="0.32"/>
    <n v="104.04"/>
    <n v="37.5"/>
    <n v="1"/>
    <n v="1352.52"/>
    <x v="0"/>
    <s v="Medium Risk"/>
    <s v="Under 25"/>
    <d v="1902-01-13T00:00:00"/>
    <x v="1"/>
    <x v="1"/>
    <s v="Low Value"/>
    <x v="0"/>
    <s v="Check Data"/>
  </r>
  <r>
    <s v="CUST_2124"/>
    <n v="40"/>
    <s v="Male"/>
    <x v="8"/>
    <n v="209.51"/>
    <n v="8"/>
    <n v="260"/>
    <n v="0"/>
    <s v="Sports"/>
    <n v="31.6"/>
    <d v="2023-02-16T00:00:00"/>
    <n v="9"/>
    <n v="0.32"/>
    <n v="209.51"/>
    <n v="31.6"/>
    <n v="2"/>
    <n v="1676.08"/>
    <x v="0"/>
    <s v="Medium Risk"/>
    <s v="35-44"/>
    <d v="1903-07-11T00:00:00"/>
    <x v="1"/>
    <x v="1"/>
    <s v="High Value"/>
    <x v="1"/>
    <s v="Check Data"/>
  </r>
  <r>
    <s v="CUST_1697"/>
    <n v="27"/>
    <s v="Female"/>
    <x v="0"/>
    <n v="95.13"/>
    <n v="10"/>
    <n v="220"/>
    <n v="0"/>
    <s v="Beauty"/>
    <n v="3"/>
    <d v="2024-05-27T00:00:00"/>
    <n v="19"/>
    <n v="0.44"/>
    <n v="95.13"/>
    <n v="3"/>
    <n v="1"/>
    <n v="951.3"/>
    <x v="0"/>
    <s v="Medium Risk"/>
    <s v="25-34"/>
    <d v="1902-04-01T00:00:00"/>
    <x v="1"/>
    <x v="1"/>
    <s v="Low Value"/>
    <x v="0"/>
    <s v="Check Data"/>
  </r>
  <r>
    <s v="CUST_3179"/>
    <n v="59"/>
    <s v="Female"/>
    <x v="4"/>
    <n v="103.21"/>
    <n v="10"/>
    <n v="4"/>
    <n v="0"/>
    <s v="Beauty"/>
    <n v="7.4"/>
    <d v="2025-04-04T00:00:00"/>
    <n v="62"/>
    <n v="0.6"/>
    <n v="103.21"/>
    <n v="7.4"/>
    <n v="2"/>
    <n v="1032.0999999999999"/>
    <x v="2"/>
    <s v="High Risk"/>
    <s v="55+"/>
    <d v="1901-05-24T00:00:00"/>
    <x v="0"/>
    <x v="1"/>
    <s v="Low Value"/>
    <x v="2"/>
    <s v="Check Data"/>
  </r>
  <r>
    <s v="CUST_6251"/>
    <n v="69"/>
    <s v="Female"/>
    <x v="9"/>
    <n v="94.58"/>
    <n v="7"/>
    <n v="116"/>
    <n v="0"/>
    <s v="Fashion"/>
    <n v="0.5"/>
    <d v="2022-05-01T00:00:00"/>
    <n v="72"/>
    <n v="0.54"/>
    <n v="94.58"/>
    <n v="0.5"/>
    <n v="1"/>
    <n v="662.06"/>
    <x v="0"/>
    <s v="High Risk"/>
    <s v="55+"/>
    <d v="1904-04-27T00:00:00"/>
    <x v="2"/>
    <x v="1"/>
    <s v="Low Value"/>
    <x v="2"/>
    <s v="Valid"/>
  </r>
  <r>
    <s v="CUST_2929"/>
    <n v="42"/>
    <s v="Female"/>
    <x v="1"/>
    <n v="224.21"/>
    <n v="7"/>
    <n v="300"/>
    <n v="0"/>
    <s v="Home"/>
    <n v="67.900000000000006"/>
    <d v="2021-01-24T00:00:00"/>
    <n v="41"/>
    <n v="0.26"/>
    <n v="224.21"/>
    <n v="67.900000000000006"/>
    <n v="1"/>
    <n v="1569.47"/>
    <x v="0"/>
    <s v="Medium Risk"/>
    <s v="35-44"/>
    <d v="1905-08-02T00:00:00"/>
    <x v="0"/>
    <x v="1"/>
    <s v="High Value"/>
    <x v="1"/>
    <s v="Check Data"/>
  </r>
  <r>
    <s v="CUST_2013"/>
    <n v="71"/>
    <s v="Female"/>
    <x v="4"/>
    <n v="204.01"/>
    <n v="8"/>
    <n v="191"/>
    <n v="0"/>
    <s v="Beauty"/>
    <n v="66.5"/>
    <d v="2023-06-02T00:00:00"/>
    <n v="92"/>
    <n v="0.56000000000000005"/>
    <n v="204.01"/>
    <n v="66.5"/>
    <n v="1"/>
    <n v="1632.08"/>
    <x v="0"/>
    <s v="High Risk"/>
    <s v="55+"/>
    <d v="1903-03-27T00:00:00"/>
    <x v="2"/>
    <x v="1"/>
    <s v="High Value"/>
    <x v="3"/>
    <s v="Check Data"/>
  </r>
  <r>
    <s v="CUST_1226"/>
    <n v="78"/>
    <s v="Male"/>
    <x v="5"/>
    <n v="91.04"/>
    <n v="8"/>
    <n v="115"/>
    <n v="0"/>
    <s v="Electronics"/>
    <n v="6.8"/>
    <d v="2024-09-18T00:00:00"/>
    <n v="77"/>
    <n v="0.43"/>
    <n v="91.04"/>
    <n v="6.8"/>
    <n v="3"/>
    <n v="728.32"/>
    <x v="0"/>
    <s v="Medium Risk"/>
    <s v="55+"/>
    <d v="1901-12-08T00:00:00"/>
    <x v="2"/>
    <x v="1"/>
    <s v="Low Value"/>
    <x v="0"/>
    <s v="Check Data"/>
  </r>
  <r>
    <s v="CUST_8321"/>
    <n v="20"/>
    <s v="Male"/>
    <x v="1"/>
    <n v="110.64"/>
    <n v="6"/>
    <n v="235"/>
    <n v="0"/>
    <s v="Fashion"/>
    <n v="31.5"/>
    <d v="2024-03-12T00:00:00"/>
    <n v="72"/>
    <n v="0.09"/>
    <n v="110.64"/>
    <n v="31.5"/>
    <n v="1"/>
    <n v="663.84"/>
    <x v="0"/>
    <s v="Low Risk"/>
    <s v="Under 25"/>
    <d v="1902-06-16T00:00:00"/>
    <x v="2"/>
    <x v="1"/>
    <s v="Low Value"/>
    <x v="0"/>
    <s v="Check Data"/>
  </r>
  <r>
    <s v="CUST_2828"/>
    <n v="23"/>
    <s v="Male"/>
    <x v="1"/>
    <n v="58.03"/>
    <n v="7"/>
    <n v="50"/>
    <n v="0"/>
    <s v="Electronics"/>
    <n v="28.3"/>
    <d v="2021-05-26T00:00:00"/>
    <n v="78"/>
    <n v="0.28999999999999998"/>
    <n v="58.03"/>
    <n v="28.3"/>
    <n v="3"/>
    <n v="406.21000000000004"/>
    <x v="1"/>
    <s v="Medium Risk"/>
    <s v="Under 25"/>
    <d v="1905-04-02T00:00:00"/>
    <x v="2"/>
    <x v="1"/>
    <s v="Low Value"/>
    <x v="0"/>
    <s v="Check Data"/>
  </r>
  <r>
    <s v="CUST_8909"/>
    <n v="78"/>
    <s v="Male"/>
    <x v="1"/>
    <n v="75.14"/>
    <n v="8"/>
    <n v="12"/>
    <n v="0"/>
    <s v="Beauty"/>
    <n v="45.4"/>
    <d v="2020-11-01T00:00:00"/>
    <n v="50"/>
    <n v="0.26"/>
    <n v="75.14"/>
    <n v="45.4"/>
    <n v="1"/>
    <n v="601.12"/>
    <x v="2"/>
    <s v="Medium Risk"/>
    <s v="55+"/>
    <d v="1905-10-25T00:00:00"/>
    <x v="0"/>
    <x v="1"/>
    <s v="Low Value"/>
    <x v="0"/>
    <s v="Check Data"/>
  </r>
  <r>
    <s v="CUST_6588"/>
    <n v="75"/>
    <s v="Male"/>
    <x v="7"/>
    <n v="42.13"/>
    <n v="10"/>
    <n v="217"/>
    <n v="0"/>
    <s v="Home"/>
    <n v="35.9"/>
    <d v="2023-07-20T00:00:00"/>
    <n v="74"/>
    <n v="0.25"/>
    <n v="42.13"/>
    <n v="35.9"/>
    <n v="3"/>
    <n v="421.3"/>
    <x v="0"/>
    <s v="Medium Risk"/>
    <s v="55+"/>
    <d v="1903-02-07T00:00:00"/>
    <x v="2"/>
    <x v="1"/>
    <s v="Low Value"/>
    <x v="0"/>
    <s v="Check Data"/>
  </r>
  <r>
    <s v="CUST_3023"/>
    <n v="23"/>
    <s v="Male"/>
    <x v="4"/>
    <n v="159.87"/>
    <n v="11"/>
    <n v="328"/>
    <n v="0"/>
    <s v="Beauty"/>
    <n v="82.1"/>
    <d v="2024-01-13T00:00:00"/>
    <n v="84"/>
    <n v="0.16"/>
    <n v="159.87"/>
    <n v="82.1"/>
    <n v="1"/>
    <n v="1758.5700000000002"/>
    <x v="0"/>
    <s v="Low Risk"/>
    <s v="Under 25"/>
    <d v="1902-08-14T00:00:00"/>
    <x v="2"/>
    <x v="1"/>
    <s v="High Value"/>
    <x v="1"/>
    <s v="Check Data"/>
  </r>
  <r>
    <s v="CUST_5966"/>
    <n v="70"/>
    <s v="Female"/>
    <x v="5"/>
    <n v="79.989999999999995"/>
    <n v="22"/>
    <n v="67"/>
    <n v="0"/>
    <s v="Fashion"/>
    <n v="88.3"/>
    <d v="2021-11-07T00:00:00"/>
    <n v="65"/>
    <n v="0.45"/>
    <n v="79.989999999999995"/>
    <n v="88.3"/>
    <n v="1"/>
    <n v="1759.78"/>
    <x v="1"/>
    <s v="Medium Risk"/>
    <s v="55+"/>
    <d v="1904-10-19T00:00:00"/>
    <x v="0"/>
    <x v="1"/>
    <s v="High Value"/>
    <x v="1"/>
    <s v="Check Data"/>
  </r>
  <r>
    <s v="CUST_6891"/>
    <n v="19"/>
    <s v="Female"/>
    <x v="8"/>
    <n v="231.48"/>
    <n v="7"/>
    <n v="230"/>
    <n v="0"/>
    <s v="Fashion"/>
    <n v="20.6"/>
    <d v="2021-12-05T00:00:00"/>
    <n v="76"/>
    <n v="0.4"/>
    <n v="231.48"/>
    <n v="20.6"/>
    <n v="1"/>
    <n v="1620.36"/>
    <x v="0"/>
    <s v="Medium Risk"/>
    <s v="Under 25"/>
    <d v="1904-09-21T00:00:00"/>
    <x v="2"/>
    <x v="1"/>
    <s v="High Value"/>
    <x v="1"/>
    <s v="Check Data"/>
  </r>
  <r>
    <s v="CUST_2080"/>
    <n v="75"/>
    <s v="Male"/>
    <x v="2"/>
    <n v="78.73"/>
    <n v="14"/>
    <n v="324"/>
    <n v="0"/>
    <s v="Electronics"/>
    <n v="12.1"/>
    <d v="2024-06-14T00:00:00"/>
    <n v="99"/>
    <n v="0.17"/>
    <n v="78.73"/>
    <n v="12.1"/>
    <n v="1"/>
    <n v="1102.22"/>
    <x v="0"/>
    <s v="Low Risk"/>
    <s v="55+"/>
    <d v="1902-03-14T00:00:00"/>
    <x v="2"/>
    <x v="1"/>
    <s v="Low Value"/>
    <x v="0"/>
    <s v="Check Data"/>
  </r>
  <r>
    <s v="CUST_6036"/>
    <n v="75"/>
    <s v="Female"/>
    <x v="5"/>
    <n v="41.16"/>
    <n v="15"/>
    <n v="91"/>
    <n v="0"/>
    <s v="Electronics"/>
    <n v="83.9"/>
    <d v="2024-12-21T00:00:00"/>
    <n v="84"/>
    <n v="0.1"/>
    <n v="41.16"/>
    <n v="83.9"/>
    <n v="1"/>
    <n v="617.4"/>
    <x v="0"/>
    <s v="Low Risk"/>
    <s v="55+"/>
    <d v="1901-09-05T00:00:00"/>
    <x v="2"/>
    <x v="1"/>
    <s v="Low Value"/>
    <x v="0"/>
    <s v="Check Data"/>
  </r>
  <r>
    <s v="CUST_3563"/>
    <n v="35"/>
    <s v="Male"/>
    <x v="8"/>
    <n v="78.63"/>
    <n v="13"/>
    <n v="103"/>
    <n v="0"/>
    <s v="Fashion"/>
    <n v="50.1"/>
    <d v="2022-10-24T00:00:00"/>
    <n v="76"/>
    <n v="0.09"/>
    <n v="78.63"/>
    <n v="50.1"/>
    <n v="1"/>
    <n v="1022.1899999999999"/>
    <x v="0"/>
    <s v="Low Risk"/>
    <s v="35-44"/>
    <d v="1903-11-03T00:00:00"/>
    <x v="2"/>
    <x v="1"/>
    <s v="Low Value"/>
    <x v="0"/>
    <s v="Check Data"/>
  </r>
  <r>
    <s v="CUST_4292"/>
    <n v="40"/>
    <s v="Male"/>
    <x v="8"/>
    <n v="58.25"/>
    <n v="12"/>
    <n v="77"/>
    <n v="0"/>
    <s v="Electronics"/>
    <n v="32.4"/>
    <d v="2023-01-05T00:00:00"/>
    <n v="12"/>
    <n v="0.1"/>
    <n v="58.25"/>
    <n v="32.4"/>
    <n v="2"/>
    <n v="699"/>
    <x v="1"/>
    <s v="Low Risk"/>
    <s v="35-44"/>
    <d v="1903-08-22T00:00:00"/>
    <x v="1"/>
    <x v="1"/>
    <s v="Low Value"/>
    <x v="0"/>
    <s v="Check Data"/>
  </r>
  <r>
    <s v="CUST_4586"/>
    <n v="19"/>
    <s v="Female"/>
    <x v="1"/>
    <n v="252.8"/>
    <n v="6"/>
    <n v="101"/>
    <n v="0"/>
    <s v="Sports"/>
    <n v="5.0999999999999996"/>
    <d v="2021-12-27T00:00:00"/>
    <n v="39"/>
    <n v="0.45"/>
    <n v="252.8"/>
    <n v="5.0999999999999996"/>
    <n v="1"/>
    <n v="1516.8000000000002"/>
    <x v="0"/>
    <s v="Medium Risk"/>
    <s v="Under 25"/>
    <d v="1904-08-30T00:00:00"/>
    <x v="1"/>
    <x v="1"/>
    <s v="Low Value"/>
    <x v="0"/>
    <s v="Check Data"/>
  </r>
  <r>
    <s v="CUST_5431"/>
    <n v="29"/>
    <s v="Male"/>
    <x v="6"/>
    <n v="154.1"/>
    <n v="10"/>
    <n v="260"/>
    <n v="0"/>
    <s v="Fashion"/>
    <n v="60.6"/>
    <d v="2023-03-22T00:00:00"/>
    <n v="29"/>
    <n v="0.48"/>
    <n v="154.1"/>
    <n v="60.6"/>
    <n v="2"/>
    <n v="1541"/>
    <x v="0"/>
    <s v="Medium Risk"/>
    <s v="25-34"/>
    <d v="1903-06-07T00:00:00"/>
    <x v="1"/>
    <x v="1"/>
    <s v="High Value"/>
    <x v="1"/>
    <s v="Check Data"/>
  </r>
  <r>
    <s v="CUST_7841"/>
    <n v="39"/>
    <s v="Male"/>
    <x v="4"/>
    <n v="223.11"/>
    <n v="3"/>
    <n v="303"/>
    <n v="0"/>
    <s v="Electronics"/>
    <n v="20.8"/>
    <d v="2020-10-17T00:00:00"/>
    <n v="58"/>
    <n v="0.56000000000000005"/>
    <n v="223.11"/>
    <n v="20.8"/>
    <n v="1"/>
    <n v="669.33"/>
    <x v="0"/>
    <s v="High Risk"/>
    <s v="35-44"/>
    <d v="1905-11-09T00:00:00"/>
    <x v="0"/>
    <x v="1"/>
    <s v="Low Value"/>
    <x v="2"/>
    <s v="Check Data"/>
  </r>
  <r>
    <s v="CUST_7643"/>
    <n v="54"/>
    <s v="Male"/>
    <x v="8"/>
    <n v="116.73"/>
    <n v="14"/>
    <n v="225"/>
    <n v="0"/>
    <s v="Beauty"/>
    <n v="3.8"/>
    <d v="2024-04-27T00:00:00"/>
    <n v="67"/>
    <n v="0.27"/>
    <n v="116.73"/>
    <n v="3.8"/>
    <n v="1"/>
    <n v="1634.22"/>
    <x v="0"/>
    <s v="Medium Risk"/>
    <s v="45-54"/>
    <d v="1902-05-01T00:00:00"/>
    <x v="0"/>
    <x v="1"/>
    <s v="High Value"/>
    <x v="1"/>
    <s v="Check Data"/>
  </r>
  <r>
    <s v="CUST_4959"/>
    <n v="37"/>
    <s v="Other"/>
    <x v="4"/>
    <n v="327.27999999999997"/>
    <n v="10"/>
    <n v="347"/>
    <n v="0"/>
    <s v="Home"/>
    <n v="44.5"/>
    <d v="2021-06-16T00:00:00"/>
    <n v="71"/>
    <n v="0.3"/>
    <n v="327.27999999999997"/>
    <n v="44.5"/>
    <n v="2"/>
    <n v="3272.7999999999997"/>
    <x v="0"/>
    <s v="Medium Risk"/>
    <s v="35-44"/>
    <d v="1905-03-12T00:00:00"/>
    <x v="2"/>
    <x v="1"/>
    <s v="High Value"/>
    <x v="1"/>
    <s v="Check Data"/>
  </r>
  <r>
    <s v="CUST_1161"/>
    <n v="56"/>
    <s v="Female"/>
    <x v="3"/>
    <n v="76.28"/>
    <n v="9"/>
    <n v="174"/>
    <n v="0"/>
    <s v="Sports"/>
    <n v="59.7"/>
    <d v="2021-10-24T00:00:00"/>
    <n v="87"/>
    <n v="7.0000000000000007E-2"/>
    <n v="76.28"/>
    <n v="59.7"/>
    <n v="2"/>
    <n v="686.52"/>
    <x v="0"/>
    <s v="Low Risk"/>
    <s v="55+"/>
    <d v="1904-11-02T00:00:00"/>
    <x v="2"/>
    <x v="1"/>
    <s v="Low Value"/>
    <x v="0"/>
    <s v="Check Data"/>
  </r>
  <r>
    <s v="CUST_1593"/>
    <n v="41"/>
    <s v="Male"/>
    <x v="7"/>
    <n v="46.35"/>
    <n v="13"/>
    <n v="87"/>
    <n v="0"/>
    <s v="Sports"/>
    <m/>
    <d v="2023-01-30T00:00:00"/>
    <n v="77"/>
    <n v="0.46"/>
    <n v="46.35"/>
    <n v="250"/>
    <n v="3"/>
    <n v="602.55000000000007"/>
    <x v="1"/>
    <s v="Medium Risk"/>
    <s v="35-44"/>
    <d v="1903-07-28T00:00:00"/>
    <x v="2"/>
    <x v="1"/>
    <s v="Low Value"/>
    <x v="0"/>
    <s v="Check Data"/>
  </r>
  <r>
    <s v="CUST_4390"/>
    <n v="65"/>
    <s v="Female"/>
    <x v="2"/>
    <n v="72.709999999999994"/>
    <n v="9"/>
    <n v="117"/>
    <n v="0"/>
    <s v="Home"/>
    <n v="65.099999999999994"/>
    <d v="2025-06-05T00:00:00"/>
    <n v="75"/>
    <n v="0.12"/>
    <n v="72.709999999999994"/>
    <n v="65.099999999999994"/>
    <n v="1"/>
    <n v="654.39"/>
    <x v="0"/>
    <s v="Low Risk"/>
    <s v="55+"/>
    <d v="1901-03-23T00:00:00"/>
    <x v="2"/>
    <x v="1"/>
    <s v="Low Value"/>
    <x v="0"/>
    <s v="Check Data"/>
  </r>
  <r>
    <s v="CUST_6997"/>
    <n v="37"/>
    <s v="Female"/>
    <x v="3"/>
    <n v="176.1"/>
    <n v="11"/>
    <n v="279"/>
    <n v="0"/>
    <s v="Home"/>
    <n v="18.899999999999999"/>
    <d v="2022-06-11T00:00:00"/>
    <n v="25"/>
    <n v="0.42"/>
    <n v="176.1"/>
    <n v="18.899999999999999"/>
    <n v="2"/>
    <n v="1937.1"/>
    <x v="0"/>
    <s v="Medium Risk"/>
    <s v="35-44"/>
    <d v="1904-03-17T00:00:00"/>
    <x v="1"/>
    <x v="1"/>
    <s v="High Value"/>
    <x v="1"/>
    <s v="Check Data"/>
  </r>
  <r>
    <s v="CUST_7354"/>
    <n v="18"/>
    <s v="Female"/>
    <x v="8"/>
    <m/>
    <n v="13"/>
    <n v="140"/>
    <n v="0"/>
    <s v="Beauty"/>
    <n v="2.1"/>
    <d v="2023-06-12T00:00:00"/>
    <n v="84"/>
    <n v="0.31"/>
    <n v="250"/>
    <n v="2.1"/>
    <n v="1"/>
    <n v="3250"/>
    <x v="0"/>
    <s v="Medium Risk"/>
    <s v="Under 25"/>
    <d v="1903-03-17T00:00:00"/>
    <x v="2"/>
    <x v="1"/>
    <s v="High Value"/>
    <x v="1"/>
    <s v="Check Data"/>
  </r>
  <r>
    <s v="CUST_1663"/>
    <n v="18"/>
    <s v="Female"/>
    <x v="5"/>
    <n v="85.58"/>
    <n v="15"/>
    <n v="112"/>
    <n v="0"/>
    <s v="Home"/>
    <n v="14.9"/>
    <d v="2021-09-01T00:00:00"/>
    <n v="49"/>
    <n v="0.33"/>
    <n v="85.58"/>
    <n v="14.9"/>
    <n v="2"/>
    <n v="1283.7"/>
    <x v="0"/>
    <s v="Medium Risk"/>
    <s v="Under 25"/>
    <d v="1904-12-25T00:00:00"/>
    <x v="0"/>
    <x v="1"/>
    <s v="Low Value"/>
    <x v="0"/>
    <s v="Check Data"/>
  </r>
  <r>
    <s v="CUST_1541"/>
    <n v="34"/>
    <s v="Male"/>
    <x v="4"/>
    <n v="66.52"/>
    <n v="10"/>
    <n v="248"/>
    <n v="0"/>
    <s v="Sports"/>
    <n v="58.7"/>
    <d v="2025-02-24T00:00:00"/>
    <n v="63"/>
    <n v="0.65"/>
    <n v="66.52"/>
    <n v="58.7"/>
    <n v="1"/>
    <n v="665.19999999999993"/>
    <x v="0"/>
    <s v="High Risk"/>
    <s v="25-34"/>
    <d v="1901-07-02T00:00:00"/>
    <x v="0"/>
    <x v="1"/>
    <s v="Low Value"/>
    <x v="2"/>
    <s v="Check Data"/>
  </r>
  <r>
    <s v="CUST_6433"/>
    <n v="76"/>
    <s v="Male"/>
    <x v="3"/>
    <n v="45.04"/>
    <n v="12"/>
    <n v="88"/>
    <n v="0"/>
    <s v="Beauty"/>
    <n v="63.5"/>
    <d v="2021-03-10T00:00:00"/>
    <n v="27"/>
    <n v="0.3"/>
    <n v="45.04"/>
    <n v="63.5"/>
    <n v="2"/>
    <n v="540.48"/>
    <x v="1"/>
    <s v="Medium Risk"/>
    <s v="55+"/>
    <d v="1905-06-18T00:00:00"/>
    <x v="1"/>
    <x v="1"/>
    <s v="Low Value"/>
    <x v="0"/>
    <s v="Check Data"/>
  </r>
  <r>
    <s v="CUST_6093"/>
    <n v="18"/>
    <s v="Female"/>
    <x v="4"/>
    <n v="160.44999999999999"/>
    <n v="12"/>
    <n v="364"/>
    <n v="0"/>
    <s v="Home"/>
    <n v="86.5"/>
    <d v="2024-11-25T00:00:00"/>
    <n v="70"/>
    <n v="0.36"/>
    <n v="160.44999999999999"/>
    <n v="86.5"/>
    <n v="2"/>
    <n v="1925.3999999999999"/>
    <x v="0"/>
    <s v="Medium Risk"/>
    <s v="Under 25"/>
    <d v="1901-10-01T00:00:00"/>
    <x v="2"/>
    <x v="1"/>
    <s v="High Value"/>
    <x v="1"/>
    <s v="Check Data"/>
  </r>
  <r>
    <s v="CUST_1867"/>
    <n v="70"/>
    <s v="Female"/>
    <x v="7"/>
    <m/>
    <n v="11"/>
    <n v="308"/>
    <n v="0"/>
    <s v="Beauty"/>
    <n v="6.2"/>
    <d v="2020-08-17T00:00:00"/>
    <n v="70"/>
    <n v="0.39"/>
    <n v="250"/>
    <n v="6.2"/>
    <n v="1"/>
    <n v="2750"/>
    <x v="0"/>
    <s v="Medium Risk"/>
    <s v="55+"/>
    <d v="1906-01-09T00:00:00"/>
    <x v="2"/>
    <x v="1"/>
    <s v="High Value"/>
    <x v="1"/>
    <s v="Check Data"/>
  </r>
  <r>
    <s v="CUST_9623"/>
    <n v="69"/>
    <s v="Female"/>
    <x v="5"/>
    <n v="15.83"/>
    <n v="14"/>
    <n v="219"/>
    <n v="0"/>
    <s v="Beauty"/>
    <n v="95.3"/>
    <d v="2025-06-01T00:00:00"/>
    <n v="58"/>
    <n v="0.06"/>
    <n v="15.83"/>
    <n v="95.3"/>
    <n v="2"/>
    <n v="221.62"/>
    <x v="0"/>
    <s v="Low Risk"/>
    <s v="55+"/>
    <d v="1901-03-27T00:00:00"/>
    <x v="0"/>
    <x v="1"/>
    <s v="Low Value"/>
    <x v="0"/>
    <s v="Check Data"/>
  </r>
  <r>
    <s v="CUST_6469"/>
    <n v="62"/>
    <s v="Female"/>
    <x v="3"/>
    <n v="106.43"/>
    <n v="2"/>
    <n v="50"/>
    <n v="0"/>
    <s v="Electronics"/>
    <n v="52.2"/>
    <d v="2022-07-06T00:00:00"/>
    <n v="9"/>
    <n v="0.32"/>
    <n v="106.43"/>
    <n v="52.2"/>
    <n v="1"/>
    <n v="212.86"/>
    <x v="1"/>
    <s v="Medium Risk"/>
    <s v="55+"/>
    <d v="1904-02-21T00:00:00"/>
    <x v="1"/>
    <x v="1"/>
    <s v="Low Value"/>
    <x v="0"/>
    <s v="Check Data"/>
  </r>
  <r>
    <s v="CUST_7256"/>
    <n v="47"/>
    <s v="Other"/>
    <x v="4"/>
    <n v="120.32"/>
    <n v="7"/>
    <n v="174"/>
    <n v="0"/>
    <s v="Home"/>
    <n v="24.6"/>
    <d v="2023-01-29T00:00:00"/>
    <n v="85"/>
    <n v="0.13"/>
    <n v="120.32"/>
    <n v="24.6"/>
    <n v="2"/>
    <n v="842.24"/>
    <x v="0"/>
    <s v="Low Risk"/>
    <s v="45-54"/>
    <d v="1903-07-29T00:00:00"/>
    <x v="2"/>
    <x v="1"/>
    <s v="Low Value"/>
    <x v="0"/>
    <s v="Check Data"/>
  </r>
  <r>
    <s v="CUST_2169"/>
    <n v="58"/>
    <s v="Other"/>
    <x v="5"/>
    <n v="179.6"/>
    <n v="4"/>
    <n v="208"/>
    <n v="0"/>
    <s v="Electronics"/>
    <n v="36.5"/>
    <d v="2021-05-03T00:00:00"/>
    <n v="82"/>
    <n v="0.16"/>
    <n v="179.6"/>
    <n v="36.5"/>
    <n v="1"/>
    <n v="718.4"/>
    <x v="0"/>
    <s v="Low Risk"/>
    <s v="55+"/>
    <d v="1905-04-25T00:00:00"/>
    <x v="2"/>
    <x v="1"/>
    <s v="Low Value"/>
    <x v="0"/>
    <s v="Check Data"/>
  </r>
  <r>
    <s v="CUST_1830"/>
    <n v="64"/>
    <s v="Female"/>
    <x v="1"/>
    <n v="68.040000000000006"/>
    <n v="14"/>
    <n v="116"/>
    <n v="0"/>
    <s v="Sports"/>
    <n v="5.6"/>
    <d v="2023-12-20T00:00:00"/>
    <n v="1"/>
    <n v="0.42"/>
    <n v="68.040000000000006"/>
    <n v="5.6"/>
    <n v="2"/>
    <n v="952.56000000000006"/>
    <x v="0"/>
    <s v="Medium Risk"/>
    <s v="55+"/>
    <d v="1902-09-07T00:00:00"/>
    <x v="1"/>
    <x v="1"/>
    <s v="Low Value"/>
    <x v="0"/>
    <s v="Check Data"/>
  </r>
  <r>
    <s v="CUST_2651"/>
    <n v="20"/>
    <s v="Female"/>
    <x v="9"/>
    <n v="140.19999999999999"/>
    <n v="4"/>
    <n v="312"/>
    <n v="0"/>
    <s v="Beauty"/>
    <n v="11"/>
    <d v="2022-06-14T00:00:00"/>
    <n v="76"/>
    <n v="0.19"/>
    <n v="140.19999999999999"/>
    <n v="11"/>
    <n v="1"/>
    <n v="560.79999999999995"/>
    <x v="0"/>
    <s v="Low Risk"/>
    <s v="Under 25"/>
    <d v="1904-03-14T00:00:00"/>
    <x v="2"/>
    <x v="1"/>
    <s v="Low Value"/>
    <x v="0"/>
    <s v="Check Data"/>
  </r>
  <r>
    <s v="CUST_2136"/>
    <n v="63"/>
    <s v="Other"/>
    <x v="1"/>
    <n v="144.09"/>
    <n v="11"/>
    <n v="312"/>
    <n v="0"/>
    <s v="Sports"/>
    <n v="88.2"/>
    <d v="2022-10-12T00:00:00"/>
    <n v="65"/>
    <n v="0.38"/>
    <n v="144.09"/>
    <n v="88.2"/>
    <n v="2"/>
    <n v="1584.99"/>
    <x v="0"/>
    <s v="Medium Risk"/>
    <s v="55+"/>
    <d v="1903-11-15T00:00:00"/>
    <x v="0"/>
    <x v="1"/>
    <s v="High Value"/>
    <x v="1"/>
    <s v="Check Data"/>
  </r>
  <r>
    <s v="CUST_3810"/>
    <n v="72"/>
    <s v="Male"/>
    <x v="2"/>
    <n v="336.67"/>
    <n v="8"/>
    <n v="290"/>
    <n v="0"/>
    <s v="Beauty"/>
    <n v="10.6"/>
    <d v="2023-08-19T00:00:00"/>
    <n v="92"/>
    <n v="0.06"/>
    <n v="336.67"/>
    <n v="10.6"/>
    <n v="1"/>
    <n v="2693.36"/>
    <x v="0"/>
    <s v="Low Risk"/>
    <s v="55+"/>
    <d v="1903-01-08T00:00:00"/>
    <x v="2"/>
    <x v="1"/>
    <s v="High Value"/>
    <x v="1"/>
    <s v="Check Data"/>
  </r>
  <r>
    <s v="CUST_9667"/>
    <n v="28"/>
    <s v="Male"/>
    <x v="8"/>
    <n v="74.75"/>
    <n v="10"/>
    <n v="85"/>
    <n v="0"/>
    <s v="Home"/>
    <n v="5.6"/>
    <d v="2021-08-04T00:00:00"/>
    <n v="24"/>
    <n v="0.19"/>
    <n v="74.75"/>
    <n v="5.6"/>
    <n v="1"/>
    <n v="747.5"/>
    <x v="1"/>
    <s v="Low Risk"/>
    <s v="25-34"/>
    <d v="1905-01-22T00:00:00"/>
    <x v="1"/>
    <x v="1"/>
    <s v="Low Value"/>
    <x v="0"/>
    <s v="Check Data"/>
  </r>
  <r>
    <s v="CUST_2019"/>
    <n v="41"/>
    <s v="Female"/>
    <x v="6"/>
    <n v="90.25"/>
    <n v="16"/>
    <n v="134"/>
    <n v="0"/>
    <s v="Fashion"/>
    <n v="59.8"/>
    <d v="2024-03-09T00:00:00"/>
    <n v="19"/>
    <n v="0.43"/>
    <n v="90.25"/>
    <n v="59.8"/>
    <n v="1"/>
    <n v="1444"/>
    <x v="0"/>
    <s v="Medium Risk"/>
    <s v="35-44"/>
    <d v="1902-06-19T00:00:00"/>
    <x v="1"/>
    <x v="1"/>
    <s v="Low Value"/>
    <x v="0"/>
    <s v="Check Data"/>
  </r>
  <r>
    <s v="CUST_6237"/>
    <n v="39"/>
    <s v="Female"/>
    <x v="9"/>
    <m/>
    <n v="7"/>
    <n v="308"/>
    <n v="0"/>
    <s v="Home"/>
    <n v="38.299999999999997"/>
    <d v="2025-04-18T00:00:00"/>
    <n v="14"/>
    <n v="0.12"/>
    <n v="250"/>
    <n v="38.299999999999997"/>
    <n v="2"/>
    <n v="1750"/>
    <x v="0"/>
    <s v="Low Risk"/>
    <s v="35-44"/>
    <d v="1901-05-10T00:00:00"/>
    <x v="1"/>
    <x v="1"/>
    <s v="High Value"/>
    <x v="1"/>
    <s v="Check Data"/>
  </r>
  <r>
    <s v="CUST_2283"/>
    <n v="61"/>
    <s v="Female"/>
    <x v="8"/>
    <n v="227.64"/>
    <n v="11"/>
    <n v="265"/>
    <n v="0"/>
    <s v="Beauty"/>
    <n v="40.6"/>
    <d v="2024-01-07T00:00:00"/>
    <n v="14"/>
    <n v="0.6"/>
    <n v="227.64"/>
    <n v="40.6"/>
    <n v="3"/>
    <n v="2504.04"/>
    <x v="0"/>
    <s v="High Risk"/>
    <s v="55+"/>
    <d v="1902-08-20T00:00:00"/>
    <x v="1"/>
    <x v="1"/>
    <s v="High Value"/>
    <x v="3"/>
    <s v="Check Data"/>
  </r>
  <r>
    <s v="CUST_1659"/>
    <n v="62"/>
    <s v="Female"/>
    <x v="3"/>
    <n v="229.55"/>
    <n v="7"/>
    <n v="219"/>
    <n v="0"/>
    <s v="Fashion"/>
    <n v="12"/>
    <d v="2022-02-14T00:00:00"/>
    <n v="90"/>
    <n v="0.15"/>
    <n v="229.55"/>
    <n v="12"/>
    <n v="2"/>
    <n v="1606.8500000000001"/>
    <x v="0"/>
    <s v="Low Risk"/>
    <s v="55+"/>
    <d v="1904-07-12T00:00:00"/>
    <x v="2"/>
    <x v="1"/>
    <s v="High Value"/>
    <x v="1"/>
    <s v="Check Data"/>
  </r>
  <r>
    <s v="CUST_3010"/>
    <n v="43"/>
    <s v="Male"/>
    <x v="2"/>
    <n v="122.77"/>
    <n v="8"/>
    <n v="294"/>
    <n v="0"/>
    <s v="Fashion"/>
    <n v="4.4000000000000004"/>
    <d v="2022-04-29T00:00:00"/>
    <n v="80"/>
    <n v="0.1"/>
    <n v="122.77"/>
    <n v="4.4000000000000004"/>
    <n v="1"/>
    <n v="982.16"/>
    <x v="0"/>
    <s v="Low Risk"/>
    <s v="35-44"/>
    <d v="1904-04-29T00:00:00"/>
    <x v="2"/>
    <x v="1"/>
    <s v="Low Value"/>
    <x v="0"/>
    <s v="Check Data"/>
  </r>
  <r>
    <s v="CUST_9590"/>
    <n v="30"/>
    <s v="Male"/>
    <x v="7"/>
    <n v="89.7"/>
    <n v="8"/>
    <n v="185"/>
    <n v="0"/>
    <s v="Home"/>
    <n v="86.6"/>
    <d v="2020-08-14T00:00:00"/>
    <n v="88"/>
    <n v="0.39"/>
    <n v="89.7"/>
    <n v="86.6"/>
    <n v="1"/>
    <n v="717.6"/>
    <x v="0"/>
    <s v="Medium Risk"/>
    <s v="25-34"/>
    <d v="1906-01-12T00:00:00"/>
    <x v="2"/>
    <x v="1"/>
    <s v="Low Value"/>
    <x v="0"/>
    <s v="Check Data"/>
  </r>
  <r>
    <s v="CUST_2733"/>
    <n v="18"/>
    <s v="Female"/>
    <x v="2"/>
    <n v="53.37"/>
    <n v="11"/>
    <n v="162"/>
    <n v="0"/>
    <s v="Sports"/>
    <n v="39"/>
    <d v="2024-09-26T00:00:00"/>
    <n v="32"/>
    <n v="0.19"/>
    <n v="53.37"/>
    <n v="39"/>
    <n v="2"/>
    <n v="587.06999999999994"/>
    <x v="0"/>
    <s v="Low Risk"/>
    <s v="Under 25"/>
    <d v="1901-11-30T00:00:00"/>
    <x v="1"/>
    <x v="1"/>
    <s v="Low Value"/>
    <x v="0"/>
    <s v="Check Data"/>
  </r>
  <r>
    <s v="CUST_3125"/>
    <n v="41"/>
    <s v="Male"/>
    <x v="4"/>
    <m/>
    <n v="12"/>
    <n v="126"/>
    <n v="0"/>
    <s v="Home"/>
    <n v="11"/>
    <d v="2021-08-26T00:00:00"/>
    <n v="6"/>
    <n v="0.44"/>
    <n v="250"/>
    <n v="11"/>
    <n v="2"/>
    <n v="3000"/>
    <x v="0"/>
    <s v="Medium Risk"/>
    <s v="35-44"/>
    <d v="1904-12-31T00:00:00"/>
    <x v="1"/>
    <x v="1"/>
    <s v="High Value"/>
    <x v="1"/>
    <s v="Check Data"/>
  </r>
  <r>
    <s v="CUST_3171"/>
    <n v="27"/>
    <s v="Male"/>
    <x v="2"/>
    <n v="163.36000000000001"/>
    <n v="18"/>
    <n v="314"/>
    <n v="0"/>
    <s v="Beauty"/>
    <m/>
    <d v="2021-02-21T00:00:00"/>
    <n v="94"/>
    <n v="0.35"/>
    <n v="163.36000000000001"/>
    <n v="250"/>
    <n v="1"/>
    <n v="2940.4800000000005"/>
    <x v="0"/>
    <s v="Medium Risk"/>
    <s v="25-34"/>
    <d v="1905-07-05T00:00:00"/>
    <x v="2"/>
    <x v="1"/>
    <s v="High Value"/>
    <x v="1"/>
    <s v="Check Data"/>
  </r>
  <r>
    <s v="CUST_9266"/>
    <n v="52"/>
    <s v="Male"/>
    <x v="3"/>
    <n v="225.25"/>
    <n v="8"/>
    <n v="116"/>
    <n v="1"/>
    <s v="Sports"/>
    <n v="10.3"/>
    <d v="2022-07-10T00:00:00"/>
    <n v="23"/>
    <n v="0.15"/>
    <n v="225.25"/>
    <n v="10.3"/>
    <n v="1"/>
    <n v="1802"/>
    <x v="0"/>
    <s v="Low Risk"/>
    <s v="45-54"/>
    <d v="1904-02-17T00:00:00"/>
    <x v="1"/>
    <x v="0"/>
    <s v="High Value"/>
    <x v="1"/>
    <s v="Check Data"/>
  </r>
  <r>
    <s v="CUST_4471"/>
    <n v="41"/>
    <s v="Male"/>
    <x v="7"/>
    <n v="121.89"/>
    <n v="7"/>
    <n v="136"/>
    <n v="0"/>
    <s v="Beauty"/>
    <n v="47.8"/>
    <d v="2022-10-10T00:00:00"/>
    <n v="19"/>
    <n v="0.19"/>
    <n v="121.89"/>
    <n v="47.8"/>
    <n v="1"/>
    <n v="853.23"/>
    <x v="0"/>
    <s v="Low Risk"/>
    <s v="35-44"/>
    <d v="1903-11-17T00:00:00"/>
    <x v="1"/>
    <x v="1"/>
    <s v="Low Value"/>
    <x v="0"/>
    <s v="Check Data"/>
  </r>
  <r>
    <s v="CUST_6624"/>
    <n v="45"/>
    <s v="Female"/>
    <x v="7"/>
    <n v="48.44"/>
    <n v="11"/>
    <n v="255"/>
    <n v="0"/>
    <s v="Sports"/>
    <n v="80.400000000000006"/>
    <d v="2024-06-10T00:00:00"/>
    <n v="89"/>
    <n v="0.42"/>
    <n v="48.44"/>
    <n v="80.400000000000006"/>
    <n v="2"/>
    <n v="532.83999999999992"/>
    <x v="0"/>
    <s v="Medium Risk"/>
    <s v="45-54"/>
    <d v="1902-03-18T00:00:00"/>
    <x v="2"/>
    <x v="1"/>
    <s v="Low Value"/>
    <x v="0"/>
    <s v="Check Data"/>
  </r>
  <r>
    <s v="CUST_9691"/>
    <n v="53"/>
    <s v="Male"/>
    <x v="0"/>
    <n v="141.83000000000001"/>
    <n v="10"/>
    <n v="355"/>
    <n v="0"/>
    <s v="Electronics"/>
    <n v="39.299999999999997"/>
    <d v="2024-10-31T00:00:00"/>
    <n v="89"/>
    <n v="0.44"/>
    <n v="141.83000000000001"/>
    <n v="39.299999999999997"/>
    <n v="2"/>
    <n v="1418.3000000000002"/>
    <x v="0"/>
    <s v="Medium Risk"/>
    <s v="45-54"/>
    <d v="1901-10-26T00:00:00"/>
    <x v="2"/>
    <x v="1"/>
    <s v="Low Value"/>
    <x v="0"/>
    <s v="Check Data"/>
  </r>
  <r>
    <s v="CUST_9329"/>
    <n v="33"/>
    <s v="Female"/>
    <x v="2"/>
    <n v="33.96"/>
    <n v="8"/>
    <n v="263"/>
    <n v="0"/>
    <s v="Sports"/>
    <n v="62"/>
    <d v="2025-01-13T00:00:00"/>
    <n v="2"/>
    <n v="0.31"/>
    <n v="33.96"/>
    <n v="62"/>
    <n v="1"/>
    <n v="271.68"/>
    <x v="0"/>
    <s v="Medium Risk"/>
    <s v="25-34"/>
    <d v="1901-08-13T00:00:00"/>
    <x v="1"/>
    <x v="1"/>
    <s v="Low Value"/>
    <x v="0"/>
    <s v="Check Data"/>
  </r>
  <r>
    <s v="CUST_3097"/>
    <n v="57"/>
    <s v="Male"/>
    <x v="1"/>
    <n v="29.8"/>
    <n v="4"/>
    <n v="221"/>
    <n v="0"/>
    <s v="Electronics"/>
    <n v="67.5"/>
    <d v="2022-09-12T00:00:00"/>
    <n v="74"/>
    <n v="0.32"/>
    <n v="29.8"/>
    <n v="67.5"/>
    <n v="1"/>
    <n v="119.2"/>
    <x v="0"/>
    <s v="Medium Risk"/>
    <s v="55+"/>
    <d v="1903-12-15T00:00:00"/>
    <x v="2"/>
    <x v="1"/>
    <s v="Low Value"/>
    <x v="0"/>
    <s v="Check Data"/>
  </r>
  <r>
    <s v="CUST_6068"/>
    <n v="33"/>
    <s v="Female"/>
    <x v="0"/>
    <n v="141.53"/>
    <n v="12"/>
    <n v="313"/>
    <n v="0"/>
    <s v="Beauty"/>
    <n v="71.2"/>
    <d v="2022-11-30T00:00:00"/>
    <n v="41"/>
    <n v="0.1"/>
    <n v="141.53"/>
    <n v="71.2"/>
    <n v="2"/>
    <n v="1698.3600000000001"/>
    <x v="0"/>
    <s v="Low Risk"/>
    <s v="25-34"/>
    <d v="1903-09-27T00:00:00"/>
    <x v="0"/>
    <x v="1"/>
    <s v="High Value"/>
    <x v="1"/>
    <s v="Check Data"/>
  </r>
  <r>
    <s v="CUST_7397"/>
    <n v="76"/>
    <s v="Male"/>
    <x v="0"/>
    <n v="54.81"/>
    <n v="15"/>
    <n v="350"/>
    <n v="0"/>
    <s v="Home"/>
    <n v="60.6"/>
    <d v="2025-05-26T00:00:00"/>
    <n v="53"/>
    <n v="0.26"/>
    <n v="54.81"/>
    <n v="60.6"/>
    <n v="1"/>
    <n v="822.15000000000009"/>
    <x v="0"/>
    <s v="Medium Risk"/>
    <s v="55+"/>
    <d v="1901-04-02T00:00:00"/>
    <x v="0"/>
    <x v="1"/>
    <s v="Low Value"/>
    <x v="0"/>
    <s v="Check Data"/>
  </r>
  <r>
    <s v="CUST_3757"/>
    <n v="34"/>
    <s v="Female"/>
    <x v="3"/>
    <m/>
    <n v="9"/>
    <n v="149"/>
    <n v="0"/>
    <s v="Beauty"/>
    <n v="55.4"/>
    <d v="2024-07-27T00:00:00"/>
    <n v="27"/>
    <n v="0.22"/>
    <n v="250"/>
    <n v="55.4"/>
    <n v="1"/>
    <n v="2250"/>
    <x v="0"/>
    <s v="Medium Risk"/>
    <s v="25-34"/>
    <d v="1902-01-30T00:00:00"/>
    <x v="1"/>
    <x v="1"/>
    <s v="High Value"/>
    <x v="1"/>
    <s v="Check Data"/>
  </r>
  <r>
    <s v="CUST_4920"/>
    <n v="68"/>
    <s v="Female"/>
    <x v="9"/>
    <n v="149.74"/>
    <n v="9"/>
    <n v="235"/>
    <n v="0"/>
    <s v="Home"/>
    <n v="47.8"/>
    <d v="2021-01-28T00:00:00"/>
    <n v="8"/>
    <n v="0.24"/>
    <n v="149.74"/>
    <n v="47.8"/>
    <n v="1"/>
    <n v="1347.66"/>
    <x v="0"/>
    <s v="Medium Risk"/>
    <s v="55+"/>
    <d v="1905-07-29T00:00:00"/>
    <x v="1"/>
    <x v="1"/>
    <s v="Low Value"/>
    <x v="0"/>
    <s v="Check Data"/>
  </r>
  <r>
    <s v="CUST_9186"/>
    <n v="71"/>
    <s v="Male"/>
    <x v="1"/>
    <n v="154.85"/>
    <n v="13"/>
    <n v="350"/>
    <n v="0"/>
    <s v="Electronics"/>
    <n v="47.4"/>
    <d v="2025-01-07T00:00:00"/>
    <n v="43"/>
    <n v="0.25"/>
    <n v="154.85"/>
    <n v="47.4"/>
    <n v="1"/>
    <n v="2013.05"/>
    <x v="0"/>
    <s v="Medium Risk"/>
    <s v="55+"/>
    <d v="1901-08-19T00:00:00"/>
    <x v="0"/>
    <x v="1"/>
    <s v="High Value"/>
    <x v="1"/>
    <s v="Check Data"/>
  </r>
  <r>
    <s v="CUST_2900"/>
    <n v="32"/>
    <s v="Female"/>
    <x v="7"/>
    <n v="60.87"/>
    <n v="23"/>
    <n v="167"/>
    <n v="0"/>
    <s v="Home"/>
    <n v="33.299999999999997"/>
    <d v="2021-01-18T00:00:00"/>
    <n v="33"/>
    <n v="0.1"/>
    <n v="60.87"/>
    <n v="33.299999999999997"/>
    <n v="2"/>
    <n v="1400.01"/>
    <x v="0"/>
    <s v="Low Risk"/>
    <s v="25-34"/>
    <d v="1905-08-08T00:00:00"/>
    <x v="1"/>
    <x v="1"/>
    <s v="Low Value"/>
    <x v="0"/>
    <s v="Check Data"/>
  </r>
  <r>
    <s v="CUST_3610"/>
    <n v="33"/>
    <s v="Female"/>
    <x v="2"/>
    <n v="235.87"/>
    <n v="9"/>
    <n v="68"/>
    <n v="0"/>
    <s v="Beauty"/>
    <n v="50.5"/>
    <d v="2025-03-28T00:00:00"/>
    <n v="43"/>
    <n v="0.38"/>
    <n v="235.87"/>
    <n v="50.5"/>
    <n v="2"/>
    <n v="2122.83"/>
    <x v="1"/>
    <s v="Medium Risk"/>
    <s v="25-34"/>
    <d v="1901-05-31T00:00:00"/>
    <x v="0"/>
    <x v="1"/>
    <s v="High Value"/>
    <x v="1"/>
    <s v="Check Data"/>
  </r>
  <r>
    <s v="CUST_7900"/>
    <n v="32"/>
    <s v="Male"/>
    <x v="0"/>
    <n v="54.63"/>
    <n v="2"/>
    <n v="208"/>
    <n v="0"/>
    <s v="Beauty"/>
    <n v="47.9"/>
    <d v="2023-11-05T00:00:00"/>
    <n v="83"/>
    <n v="0.39"/>
    <n v="54.63"/>
    <n v="47.9"/>
    <n v="1"/>
    <n v="109.26"/>
    <x v="0"/>
    <s v="Medium Risk"/>
    <s v="25-34"/>
    <d v="1902-10-22T00:00:00"/>
    <x v="2"/>
    <x v="1"/>
    <s v="Low Value"/>
    <x v="0"/>
    <s v="Check Data"/>
  </r>
  <r>
    <s v="CUST_2449"/>
    <n v="74"/>
    <s v="Male"/>
    <x v="8"/>
    <m/>
    <n v="7"/>
    <n v="51"/>
    <n v="0"/>
    <s v="Beauty"/>
    <n v="31.9"/>
    <d v="2021-09-17T00:00:00"/>
    <n v="30"/>
    <n v="0.28999999999999998"/>
    <n v="250"/>
    <n v="31.9"/>
    <n v="3"/>
    <n v="1750"/>
    <x v="1"/>
    <s v="Medium Risk"/>
    <s v="55+"/>
    <d v="1904-12-09T00:00:00"/>
    <x v="1"/>
    <x v="1"/>
    <s v="High Value"/>
    <x v="1"/>
    <s v="Check Data"/>
  </r>
  <r>
    <s v="CUST_9738"/>
    <n v="51"/>
    <s v="Other"/>
    <x v="8"/>
    <n v="228.01"/>
    <n v="16"/>
    <n v="266"/>
    <n v="0"/>
    <s v="Sports"/>
    <n v="30.1"/>
    <d v="2021-03-06T00:00:00"/>
    <n v="34"/>
    <n v="0.36"/>
    <n v="228.01"/>
    <n v="30.1"/>
    <n v="1"/>
    <n v="3648.16"/>
    <x v="0"/>
    <s v="Medium Risk"/>
    <s v="45-54"/>
    <d v="1905-06-22T00:00:00"/>
    <x v="1"/>
    <x v="1"/>
    <s v="High Value"/>
    <x v="1"/>
    <s v="Check Data"/>
  </r>
  <r>
    <s v="CUST_6017"/>
    <n v="28"/>
    <s v="Female"/>
    <x v="0"/>
    <n v="48.5"/>
    <n v="11"/>
    <n v="149"/>
    <n v="0"/>
    <s v="Beauty"/>
    <n v="44.6"/>
    <d v="2025-01-08T00:00:00"/>
    <n v="78"/>
    <n v="0.57999999999999996"/>
    <n v="48.5"/>
    <n v="44.6"/>
    <n v="1"/>
    <n v="533.5"/>
    <x v="0"/>
    <s v="High Risk"/>
    <s v="25-34"/>
    <d v="1901-08-18T00:00:00"/>
    <x v="2"/>
    <x v="1"/>
    <s v="Low Value"/>
    <x v="2"/>
    <s v="Check Data"/>
  </r>
  <r>
    <s v="CUST_8999"/>
    <n v="18"/>
    <s v="Male"/>
    <x v="4"/>
    <n v="35.81"/>
    <n v="8"/>
    <n v="302"/>
    <n v="0"/>
    <s v="Sports"/>
    <m/>
    <d v="2024-05-04T00:00:00"/>
    <n v="20"/>
    <n v="0.43"/>
    <n v="35.81"/>
    <n v="250"/>
    <n v="1"/>
    <n v="286.48"/>
    <x v="0"/>
    <s v="Medium Risk"/>
    <s v="Under 25"/>
    <d v="1902-04-24T00:00:00"/>
    <x v="1"/>
    <x v="1"/>
    <s v="Low Value"/>
    <x v="0"/>
    <s v="Check Data"/>
  </r>
  <r>
    <s v="CUST_7052"/>
    <n v="32"/>
    <s v="Male"/>
    <x v="2"/>
    <n v="115.77"/>
    <n v="10"/>
    <n v="344"/>
    <n v="0"/>
    <s v="Fashion"/>
    <n v="24.8"/>
    <d v="2024-02-16T00:00:00"/>
    <n v="87"/>
    <n v="0.3"/>
    <n v="115.77"/>
    <n v="24.8"/>
    <n v="2"/>
    <n v="1157.7"/>
    <x v="0"/>
    <s v="Medium Risk"/>
    <s v="25-34"/>
    <d v="1902-07-11T00:00:00"/>
    <x v="2"/>
    <x v="1"/>
    <s v="Low Value"/>
    <x v="0"/>
    <s v="Check Data"/>
  </r>
  <r>
    <s v="CUST_3096"/>
    <n v="43"/>
    <s v="Female"/>
    <x v="3"/>
    <n v="142.54"/>
    <n v="7"/>
    <n v="12"/>
    <n v="0"/>
    <s v="Electronics"/>
    <n v="84.5"/>
    <d v="2024-09-17T00:00:00"/>
    <n v="62"/>
    <n v="0.55000000000000004"/>
    <n v="142.54"/>
    <n v="84.5"/>
    <n v="1"/>
    <n v="997.78"/>
    <x v="2"/>
    <s v="High Risk"/>
    <s v="35-44"/>
    <d v="1901-12-09T00:00:00"/>
    <x v="0"/>
    <x v="1"/>
    <s v="Low Value"/>
    <x v="2"/>
    <s v="Check Data"/>
  </r>
  <r>
    <s v="CUST_9895"/>
    <n v="68"/>
    <s v="Female"/>
    <x v="7"/>
    <n v="165.57"/>
    <n v="8"/>
    <n v="99"/>
    <n v="0"/>
    <s v="Fashion"/>
    <n v="72.400000000000006"/>
    <d v="2021-01-11T00:00:00"/>
    <n v="79"/>
    <n v="0.28000000000000003"/>
    <n v="165.57"/>
    <n v="72.400000000000006"/>
    <n v="1"/>
    <n v="1324.56"/>
    <x v="0"/>
    <s v="Medium Risk"/>
    <s v="55+"/>
    <d v="1905-08-15T00:00:00"/>
    <x v="2"/>
    <x v="1"/>
    <s v="Low Value"/>
    <x v="0"/>
    <s v="Check Data"/>
  </r>
  <r>
    <s v="CUST_7404"/>
    <n v="21"/>
    <s v="Female"/>
    <x v="0"/>
    <n v="23.01"/>
    <n v="10"/>
    <n v="172"/>
    <n v="0"/>
    <s v="Fashion"/>
    <n v="26.2"/>
    <d v="2020-09-29T00:00:00"/>
    <n v="2"/>
    <n v="0.6"/>
    <n v="23.01"/>
    <n v="26.2"/>
    <n v="1"/>
    <n v="230.10000000000002"/>
    <x v="0"/>
    <s v="High Risk"/>
    <s v="Under 25"/>
    <d v="1905-11-27T00:00:00"/>
    <x v="1"/>
    <x v="1"/>
    <s v="Low Value"/>
    <x v="2"/>
    <s v="Check Data"/>
  </r>
  <r>
    <s v="CUST_4331"/>
    <n v="60"/>
    <s v="Male"/>
    <x v="1"/>
    <n v="86.45"/>
    <n v="8"/>
    <n v="236"/>
    <n v="0"/>
    <s v="Sports"/>
    <n v="1.4"/>
    <d v="2024-01-17T00:00:00"/>
    <n v="88"/>
    <n v="0.24"/>
    <n v="86.45"/>
    <n v="1.4"/>
    <n v="1"/>
    <n v="691.6"/>
    <x v="0"/>
    <s v="Medium Risk"/>
    <s v="55+"/>
    <d v="1902-08-10T00:00:00"/>
    <x v="2"/>
    <x v="1"/>
    <s v="Low Value"/>
    <x v="0"/>
    <s v="Check Data"/>
  </r>
  <r>
    <s v="CUST_8462"/>
    <n v="22"/>
    <s v="Female"/>
    <x v="0"/>
    <n v="69.97"/>
    <n v="14"/>
    <n v="74"/>
    <n v="0"/>
    <s v="Sports"/>
    <n v="7.7"/>
    <d v="2023-01-09T00:00:00"/>
    <n v="88"/>
    <n v="0.13"/>
    <n v="69.97"/>
    <n v="7.7"/>
    <n v="1"/>
    <n v="979.57999999999993"/>
    <x v="1"/>
    <s v="Low Risk"/>
    <s v="Under 25"/>
    <d v="1903-08-18T00:00:00"/>
    <x v="2"/>
    <x v="1"/>
    <s v="Low Value"/>
    <x v="0"/>
    <s v="Check Data"/>
  </r>
  <r>
    <s v="CUST_6105"/>
    <n v="52"/>
    <s v="Male"/>
    <x v="5"/>
    <n v="38.78"/>
    <n v="14"/>
    <n v="324"/>
    <n v="0"/>
    <s v="Electronics"/>
    <n v="88.3"/>
    <d v="2025-06-16T00:00:00"/>
    <n v="95"/>
    <n v="0.41"/>
    <n v="38.78"/>
    <n v="88.3"/>
    <n v="2"/>
    <n v="542.92000000000007"/>
    <x v="0"/>
    <s v="Medium Risk"/>
    <s v="45-54"/>
    <d v="1901-03-12T00:00:00"/>
    <x v="2"/>
    <x v="1"/>
    <s v="Low Value"/>
    <x v="0"/>
    <s v="Check Data"/>
  </r>
  <r>
    <s v="CUST_3978"/>
    <n v="30"/>
    <s v="Male"/>
    <x v="7"/>
    <n v="35.979999999999997"/>
    <n v="13"/>
    <n v="249"/>
    <n v="0"/>
    <s v="Electronics"/>
    <n v="80.7"/>
    <d v="2023-03-10T00:00:00"/>
    <n v="80"/>
    <n v="0.51"/>
    <n v="35.979999999999997"/>
    <n v="80.7"/>
    <n v="2"/>
    <n v="467.73999999999995"/>
    <x v="0"/>
    <s v="High Risk"/>
    <s v="25-34"/>
    <d v="1903-06-19T00:00:00"/>
    <x v="2"/>
    <x v="1"/>
    <s v="Low Value"/>
    <x v="2"/>
    <s v="Check Data"/>
  </r>
  <r>
    <s v="CUST_3839"/>
    <n v="27"/>
    <s v="Female"/>
    <x v="9"/>
    <n v="37.46"/>
    <n v="12"/>
    <n v="77"/>
    <n v="0"/>
    <s v="Electronics"/>
    <n v="38"/>
    <d v="2024-02-19T00:00:00"/>
    <n v="68"/>
    <n v="0.48"/>
    <n v="37.46"/>
    <n v="38"/>
    <n v="2"/>
    <n v="449.52"/>
    <x v="1"/>
    <s v="Medium Risk"/>
    <s v="25-34"/>
    <d v="1902-07-08T00:00:00"/>
    <x v="0"/>
    <x v="1"/>
    <s v="Low Value"/>
    <x v="0"/>
    <s v="Check Data"/>
  </r>
  <r>
    <s v="CUST_4384"/>
    <n v="28"/>
    <s v="Other"/>
    <x v="7"/>
    <n v="204.71"/>
    <n v="10"/>
    <n v="277"/>
    <n v="0"/>
    <s v="Beauty"/>
    <n v="6.2"/>
    <d v="2024-07-09T00:00:00"/>
    <n v="98"/>
    <n v="0.4"/>
    <n v="204.71"/>
    <n v="6.2"/>
    <n v="1"/>
    <n v="2047.1000000000001"/>
    <x v="0"/>
    <s v="Medium Risk"/>
    <s v="25-34"/>
    <d v="1902-02-17T00:00:00"/>
    <x v="2"/>
    <x v="1"/>
    <s v="High Value"/>
    <x v="1"/>
    <s v="Check Data"/>
  </r>
  <r>
    <s v="CUST_1685"/>
    <n v="35"/>
    <s v="Male"/>
    <x v="1"/>
    <n v="69.84"/>
    <n v="7"/>
    <n v="241"/>
    <n v="0"/>
    <s v="Beauty"/>
    <n v="81.099999999999994"/>
    <d v="2024-04-14T00:00:00"/>
    <n v="79"/>
    <n v="0.28000000000000003"/>
    <n v="69.84"/>
    <n v="81.099999999999994"/>
    <n v="2"/>
    <n v="488.88"/>
    <x v="0"/>
    <s v="Medium Risk"/>
    <s v="35-44"/>
    <d v="1902-05-14T00:00:00"/>
    <x v="2"/>
    <x v="1"/>
    <s v="Low Value"/>
    <x v="0"/>
    <s v="Check Data"/>
  </r>
  <r>
    <s v="CUST_8531"/>
    <n v="51"/>
    <s v="Female"/>
    <x v="5"/>
    <n v="70.95"/>
    <n v="13"/>
    <n v="313"/>
    <n v="0"/>
    <s v="Electronics"/>
    <n v="25.5"/>
    <d v="2023-02-04T00:00:00"/>
    <n v="83"/>
    <n v="0.05"/>
    <n v="70.95"/>
    <n v="25.5"/>
    <n v="3"/>
    <n v="922.35"/>
    <x v="0"/>
    <s v="Low Risk"/>
    <s v="45-54"/>
    <d v="1903-07-23T00:00:00"/>
    <x v="2"/>
    <x v="1"/>
    <s v="Low Value"/>
    <x v="0"/>
    <s v="Check Data"/>
  </r>
  <r>
    <s v="CUST_5283"/>
    <n v="56"/>
    <s v="Female"/>
    <x v="9"/>
    <n v="68.87"/>
    <n v="19"/>
    <n v="215"/>
    <n v="0"/>
    <s v="Sports"/>
    <n v="95.3"/>
    <d v="2021-02-18T00:00:00"/>
    <n v="19"/>
    <n v="0.2"/>
    <n v="68.87"/>
    <n v="95.3"/>
    <n v="1"/>
    <n v="1308.5300000000002"/>
    <x v="0"/>
    <s v="Medium Risk"/>
    <s v="55+"/>
    <d v="1905-07-08T00:00:00"/>
    <x v="1"/>
    <x v="1"/>
    <s v="Low Value"/>
    <x v="0"/>
    <s v="Check Data"/>
  </r>
  <r>
    <s v="CUST_8736"/>
    <n v="58"/>
    <s v="Female"/>
    <x v="6"/>
    <m/>
    <n v="12"/>
    <n v="219"/>
    <n v="0"/>
    <s v="Fashion"/>
    <n v="52.3"/>
    <d v="2025-06-25T00:00:00"/>
    <n v="35"/>
    <n v="0.18"/>
    <n v="250"/>
    <n v="52.3"/>
    <n v="1"/>
    <n v="3000"/>
    <x v="0"/>
    <s v="Low Risk"/>
    <s v="55+"/>
    <d v="1901-03-03T00:00:00"/>
    <x v="1"/>
    <x v="1"/>
    <s v="High Value"/>
    <x v="1"/>
    <s v="Check Data"/>
  </r>
  <r>
    <s v="CUST_8710"/>
    <n v="59"/>
    <s v="Female"/>
    <x v="1"/>
    <n v="96.7"/>
    <n v="11"/>
    <n v="20"/>
    <n v="0"/>
    <s v="Electronics"/>
    <n v="71.5"/>
    <d v="2022-04-08T00:00:00"/>
    <n v="20"/>
    <n v="0.28000000000000003"/>
    <n v="96.7"/>
    <n v="71.5"/>
    <n v="1"/>
    <n v="1063.7"/>
    <x v="2"/>
    <s v="Medium Risk"/>
    <s v="55+"/>
    <d v="1904-05-20T00:00:00"/>
    <x v="1"/>
    <x v="1"/>
    <s v="Low Value"/>
    <x v="0"/>
    <s v="Check Data"/>
  </r>
  <r>
    <s v="CUST_2619"/>
    <n v="67"/>
    <s v="Female"/>
    <x v="8"/>
    <n v="68.11"/>
    <n v="9"/>
    <n v="304"/>
    <n v="0"/>
    <s v="Electronics"/>
    <n v="46.2"/>
    <d v="2021-11-15T00:00:00"/>
    <n v="41"/>
    <n v="0.55000000000000004"/>
    <n v="68.11"/>
    <n v="46.2"/>
    <n v="2"/>
    <n v="612.99"/>
    <x v="0"/>
    <s v="High Risk"/>
    <s v="55+"/>
    <d v="1904-10-11T00:00:00"/>
    <x v="0"/>
    <x v="1"/>
    <s v="Low Value"/>
    <x v="2"/>
    <s v="Check Data"/>
  </r>
  <r>
    <s v="CUST_7868"/>
    <n v="40"/>
    <s v="Male"/>
    <x v="4"/>
    <n v="101.71"/>
    <n v="11"/>
    <n v="352"/>
    <n v="0"/>
    <s v="Fashion"/>
    <n v="2.8"/>
    <d v="2022-06-27T00:00:00"/>
    <n v="29"/>
    <n v="0.55000000000000004"/>
    <n v="101.71"/>
    <n v="2.8"/>
    <n v="1"/>
    <n v="1118.81"/>
    <x v="0"/>
    <s v="High Risk"/>
    <s v="35-44"/>
    <d v="1904-03-01T00:00:00"/>
    <x v="1"/>
    <x v="1"/>
    <s v="Low Value"/>
    <x v="2"/>
    <s v="Check Data"/>
  </r>
  <r>
    <s v="CUST_2431"/>
    <n v="24"/>
    <s v="Other"/>
    <x v="7"/>
    <n v="135.22"/>
    <n v="6"/>
    <n v="91"/>
    <n v="0"/>
    <s v="Home"/>
    <n v="6.3"/>
    <d v="2024-01-30T00:00:00"/>
    <n v="15"/>
    <n v="0.6"/>
    <n v="135.22"/>
    <n v="6.3"/>
    <n v="2"/>
    <n v="811.31999999999994"/>
    <x v="0"/>
    <s v="High Risk"/>
    <s v="Under 25"/>
    <d v="1902-07-28T00:00:00"/>
    <x v="1"/>
    <x v="1"/>
    <s v="Low Value"/>
    <x v="2"/>
    <s v="Check Data"/>
  </r>
  <r>
    <s v="CUST_5713"/>
    <n v="76"/>
    <s v="Female"/>
    <x v="6"/>
    <m/>
    <n v="8"/>
    <n v="294"/>
    <n v="0"/>
    <s v="Electronics"/>
    <n v="97.6"/>
    <d v="2021-03-01T00:00:00"/>
    <n v="84"/>
    <n v="0.01"/>
    <n v="250"/>
    <n v="97.6"/>
    <n v="3"/>
    <n v="2000"/>
    <x v="0"/>
    <s v="Low Risk"/>
    <s v="55+"/>
    <d v="1905-06-27T00:00:00"/>
    <x v="2"/>
    <x v="1"/>
    <s v="High Value"/>
    <x v="1"/>
    <s v="Check Data"/>
  </r>
  <r>
    <s v="CUST_5998"/>
    <n v="56"/>
    <s v="Female"/>
    <x v="5"/>
    <n v="69.680000000000007"/>
    <n v="11"/>
    <n v="99"/>
    <n v="0"/>
    <s v="Electronics"/>
    <n v="41.2"/>
    <d v="2020-09-06T00:00:00"/>
    <n v="32"/>
    <n v="0.32"/>
    <n v="69.680000000000007"/>
    <n v="41.2"/>
    <n v="1"/>
    <n v="766.48"/>
    <x v="0"/>
    <s v="Medium Risk"/>
    <s v="55+"/>
    <d v="1905-12-20T00:00:00"/>
    <x v="1"/>
    <x v="1"/>
    <s v="Low Value"/>
    <x v="0"/>
    <s v="Check Data"/>
  </r>
  <r>
    <s v="CUST_1162"/>
    <n v="20"/>
    <s v="Female"/>
    <x v="6"/>
    <m/>
    <n v="15"/>
    <n v="265"/>
    <n v="0"/>
    <s v="Beauty"/>
    <n v="18.3"/>
    <d v="2024-07-14T00:00:00"/>
    <n v="13"/>
    <n v="0.09"/>
    <n v="250"/>
    <n v="18.3"/>
    <n v="1"/>
    <n v="3750"/>
    <x v="0"/>
    <s v="Low Risk"/>
    <s v="Under 25"/>
    <d v="1902-02-12T00:00:00"/>
    <x v="1"/>
    <x v="1"/>
    <s v="High Value"/>
    <x v="1"/>
    <s v="Check Data"/>
  </r>
  <r>
    <s v="CUST_2974"/>
    <n v="29"/>
    <s v="Female"/>
    <x v="3"/>
    <n v="208.08"/>
    <n v="10"/>
    <n v="167"/>
    <n v="0"/>
    <s v="Fashion"/>
    <n v="72"/>
    <d v="2025-04-04T00:00:00"/>
    <n v="7"/>
    <n v="0.21"/>
    <n v="208.08"/>
    <n v="72"/>
    <n v="1"/>
    <n v="2080.8000000000002"/>
    <x v="0"/>
    <s v="Medium Risk"/>
    <s v="25-34"/>
    <d v="1901-05-24T00:00:00"/>
    <x v="1"/>
    <x v="1"/>
    <s v="High Value"/>
    <x v="1"/>
    <s v="Check Data"/>
  </r>
  <r>
    <s v="CUST_4291"/>
    <n v="24"/>
    <s v="Male"/>
    <x v="2"/>
    <n v="22.53"/>
    <n v="11"/>
    <n v="57"/>
    <n v="0"/>
    <s v="Electronics"/>
    <n v="88.2"/>
    <d v="2025-03-06T00:00:00"/>
    <n v="54"/>
    <n v="0.04"/>
    <n v="22.53"/>
    <n v="88.2"/>
    <n v="2"/>
    <n v="247.83"/>
    <x v="1"/>
    <s v="Low Risk"/>
    <s v="Under 25"/>
    <d v="1901-06-22T00:00:00"/>
    <x v="0"/>
    <x v="1"/>
    <s v="Low Value"/>
    <x v="0"/>
    <s v="Check Data"/>
  </r>
  <r>
    <s v="CUST_9461"/>
    <n v="66"/>
    <s v="Male"/>
    <x v="7"/>
    <n v="87.25"/>
    <n v="14"/>
    <n v="88"/>
    <n v="0"/>
    <s v="Electronics"/>
    <n v="26.7"/>
    <d v="2025-01-27T00:00:00"/>
    <n v="16"/>
    <n v="0.31"/>
    <n v="87.25"/>
    <n v="26.7"/>
    <n v="1"/>
    <n v="1221.5"/>
    <x v="1"/>
    <s v="Medium Risk"/>
    <s v="55+"/>
    <d v="1901-07-30T00:00:00"/>
    <x v="1"/>
    <x v="1"/>
    <s v="Low Value"/>
    <x v="0"/>
    <s v="Check Data"/>
  </r>
  <r>
    <s v="CUST_1631"/>
    <n v="43"/>
    <s v="Female"/>
    <x v="2"/>
    <n v="70.099999999999994"/>
    <n v="11"/>
    <n v="172"/>
    <n v="0"/>
    <s v="Home"/>
    <n v="57.1"/>
    <d v="2022-01-03T00:00:00"/>
    <n v="10"/>
    <n v="0.31"/>
    <n v="70.099999999999994"/>
    <n v="57.1"/>
    <n v="1"/>
    <n v="771.09999999999991"/>
    <x v="0"/>
    <s v="Medium Risk"/>
    <s v="35-44"/>
    <d v="1904-08-23T00:00:00"/>
    <x v="1"/>
    <x v="1"/>
    <s v="Low Value"/>
    <x v="0"/>
    <s v="Check Data"/>
  </r>
  <r>
    <s v="CUST_1905"/>
    <n v="50"/>
    <s v="Male"/>
    <x v="8"/>
    <n v="72.38"/>
    <n v="8"/>
    <n v="144"/>
    <n v="0"/>
    <s v="Fashion"/>
    <n v="24.5"/>
    <d v="2025-01-31T00:00:00"/>
    <n v="56"/>
    <n v="0.28000000000000003"/>
    <n v="72.38"/>
    <n v="24.5"/>
    <n v="1"/>
    <n v="579.04"/>
    <x v="0"/>
    <s v="Medium Risk"/>
    <s v="45-54"/>
    <d v="1901-07-26T00:00:00"/>
    <x v="0"/>
    <x v="1"/>
    <s v="Low Value"/>
    <x v="0"/>
    <s v="Check Data"/>
  </r>
  <r>
    <s v="CUST_3014"/>
    <n v="54"/>
    <s v="Male"/>
    <x v="6"/>
    <n v="81.81"/>
    <n v="6"/>
    <n v="120"/>
    <n v="0"/>
    <s v="Electronics"/>
    <n v="82.3"/>
    <d v="2025-01-28T00:00:00"/>
    <n v="66"/>
    <n v="0.14000000000000001"/>
    <n v="81.81"/>
    <n v="82.3"/>
    <n v="3"/>
    <n v="490.86"/>
    <x v="0"/>
    <s v="Low Risk"/>
    <s v="45-54"/>
    <d v="1901-07-29T00:00:00"/>
    <x v="0"/>
    <x v="1"/>
    <s v="Low Value"/>
    <x v="0"/>
    <s v="Check Data"/>
  </r>
  <r>
    <s v="CUST_8896"/>
    <n v="65"/>
    <s v="Female"/>
    <x v="5"/>
    <n v="122.57"/>
    <n v="8"/>
    <n v="244"/>
    <n v="0"/>
    <s v="Home"/>
    <n v="8.6999999999999993"/>
    <d v="2021-09-12T00:00:00"/>
    <n v="38"/>
    <n v="0.26"/>
    <n v="122.57"/>
    <n v="8.6999999999999993"/>
    <n v="1"/>
    <n v="980.56"/>
    <x v="0"/>
    <s v="Medium Risk"/>
    <s v="55+"/>
    <d v="1904-12-14T00:00:00"/>
    <x v="1"/>
    <x v="1"/>
    <s v="Low Value"/>
    <x v="0"/>
    <s v="Check Data"/>
  </r>
  <r>
    <s v="CUST_1204"/>
    <n v="32"/>
    <s v="Female"/>
    <x v="8"/>
    <n v="117.68"/>
    <n v="10"/>
    <n v="323"/>
    <n v="0"/>
    <s v="Electronics"/>
    <n v="37.299999999999997"/>
    <d v="2021-01-30T00:00:00"/>
    <n v="53"/>
    <n v="0.17"/>
    <n v="117.68"/>
    <n v="37.299999999999997"/>
    <n v="2"/>
    <n v="1176.8000000000002"/>
    <x v="0"/>
    <s v="Low Risk"/>
    <s v="25-34"/>
    <d v="1905-07-27T00:00:00"/>
    <x v="0"/>
    <x v="1"/>
    <s v="Low Value"/>
    <x v="0"/>
    <s v="Check Data"/>
  </r>
  <r>
    <s v="CUST_1581"/>
    <n v="19"/>
    <s v="Male"/>
    <x v="2"/>
    <n v="143.56"/>
    <n v="10"/>
    <n v="265"/>
    <n v="0"/>
    <s v="Sports"/>
    <n v="38"/>
    <d v="2024-12-06T00:00:00"/>
    <n v="82"/>
    <n v="0.54"/>
    <n v="143.56"/>
    <n v="38"/>
    <n v="1"/>
    <n v="1435.6"/>
    <x v="0"/>
    <s v="High Risk"/>
    <s v="Under 25"/>
    <d v="1901-09-20T00:00:00"/>
    <x v="2"/>
    <x v="1"/>
    <s v="Low Value"/>
    <x v="2"/>
    <s v="Check Data"/>
  </r>
  <r>
    <s v="CUST_6675"/>
    <n v="58"/>
    <s v="Female"/>
    <x v="6"/>
    <n v="65.55"/>
    <n v="11"/>
    <n v="61"/>
    <n v="0"/>
    <s v="Home"/>
    <n v="63.7"/>
    <d v="2022-05-02T00:00:00"/>
    <n v="34"/>
    <n v="7.0000000000000007E-2"/>
    <n v="65.55"/>
    <n v="63.7"/>
    <n v="3"/>
    <n v="721.05"/>
    <x v="1"/>
    <s v="Low Risk"/>
    <s v="55+"/>
    <d v="1904-04-26T00:00:00"/>
    <x v="1"/>
    <x v="1"/>
    <s v="Low Value"/>
    <x v="0"/>
    <s v="Check Data"/>
  </r>
  <r>
    <s v="CUST_6347"/>
    <n v="24"/>
    <s v="Female"/>
    <x v="8"/>
    <n v="145.28"/>
    <n v="6"/>
    <n v="88"/>
    <n v="0"/>
    <s v="Sports"/>
    <n v="17.8"/>
    <d v="2023-08-22T00:00:00"/>
    <n v="85"/>
    <n v="0.17"/>
    <n v="145.28"/>
    <n v="17.8"/>
    <n v="2"/>
    <n v="871.68000000000006"/>
    <x v="1"/>
    <s v="Low Risk"/>
    <s v="Under 25"/>
    <d v="1903-01-05T00:00:00"/>
    <x v="2"/>
    <x v="1"/>
    <s v="Low Value"/>
    <x v="0"/>
    <s v="Check Data"/>
  </r>
  <r>
    <s v="CUST_3643"/>
    <n v="49"/>
    <s v="Female"/>
    <x v="1"/>
    <n v="116.77"/>
    <n v="17"/>
    <n v="71"/>
    <n v="0"/>
    <s v="Electronics"/>
    <n v="47.5"/>
    <d v="2023-05-28T00:00:00"/>
    <n v="85"/>
    <n v="0.1"/>
    <n v="116.77"/>
    <n v="47.5"/>
    <n v="1"/>
    <n v="1985.09"/>
    <x v="1"/>
    <s v="Low Risk"/>
    <s v="45-54"/>
    <d v="1903-04-01T00:00:00"/>
    <x v="2"/>
    <x v="1"/>
    <s v="High Value"/>
    <x v="1"/>
    <s v="Check Data"/>
  </r>
  <r>
    <s v="CUST_9017"/>
    <n v="21"/>
    <s v="Female"/>
    <x v="0"/>
    <n v="90.63"/>
    <n v="12"/>
    <n v="169"/>
    <n v="0"/>
    <s v="Home"/>
    <n v="55.2"/>
    <d v="2023-01-29T00:00:00"/>
    <n v="1"/>
    <n v="0.24"/>
    <n v="90.63"/>
    <n v="55.2"/>
    <n v="3"/>
    <n v="1087.56"/>
    <x v="0"/>
    <s v="Medium Risk"/>
    <s v="Under 25"/>
    <d v="1903-07-29T00:00:00"/>
    <x v="1"/>
    <x v="1"/>
    <s v="Low Value"/>
    <x v="0"/>
    <s v="Check Data"/>
  </r>
  <r>
    <s v="CUST_3297"/>
    <n v="37"/>
    <s v="Male"/>
    <x v="4"/>
    <n v="141.29"/>
    <n v="9"/>
    <n v="172"/>
    <n v="0"/>
    <s v="Fashion"/>
    <n v="89.1"/>
    <d v="2021-05-04T00:00:00"/>
    <n v="79"/>
    <n v="0.13"/>
    <n v="141.29"/>
    <n v="89.1"/>
    <n v="1"/>
    <n v="1271.6099999999999"/>
    <x v="0"/>
    <s v="Low Risk"/>
    <s v="35-44"/>
    <d v="1905-04-24T00:00:00"/>
    <x v="2"/>
    <x v="1"/>
    <s v="Low Value"/>
    <x v="0"/>
    <s v="Check Data"/>
  </r>
  <r>
    <s v="CUST_1874"/>
    <n v="67"/>
    <s v="Male"/>
    <x v="9"/>
    <n v="227.97"/>
    <n v="8"/>
    <n v="75"/>
    <n v="0"/>
    <s v="Beauty"/>
    <n v="52.7"/>
    <d v="2024-09-12T00:00:00"/>
    <n v="74"/>
    <n v="0.24"/>
    <n v="227.97"/>
    <n v="52.7"/>
    <n v="1"/>
    <n v="1823.76"/>
    <x v="1"/>
    <s v="Medium Risk"/>
    <s v="55+"/>
    <d v="1901-12-14T00:00:00"/>
    <x v="2"/>
    <x v="1"/>
    <s v="High Value"/>
    <x v="1"/>
    <s v="Check Data"/>
  </r>
  <r>
    <s v="CUST_6560"/>
    <n v="70"/>
    <s v="Male"/>
    <x v="1"/>
    <n v="106.47"/>
    <n v="15"/>
    <n v="364"/>
    <n v="0"/>
    <s v="Electronics"/>
    <n v="13.2"/>
    <d v="2022-12-26T00:00:00"/>
    <n v="59"/>
    <n v="0.1"/>
    <n v="106.47"/>
    <n v="13.2"/>
    <n v="3"/>
    <n v="1597.05"/>
    <x v="0"/>
    <s v="Low Risk"/>
    <s v="55+"/>
    <d v="1903-09-01T00:00:00"/>
    <x v="0"/>
    <x v="1"/>
    <s v="High Value"/>
    <x v="1"/>
    <s v="Check Data"/>
  </r>
  <r>
    <s v="CUST_1689"/>
    <n v="53"/>
    <s v="Female"/>
    <x v="8"/>
    <n v="40.67"/>
    <n v="10"/>
    <n v="157"/>
    <n v="0"/>
    <s v="Home"/>
    <n v="10.1"/>
    <d v="2024-03-28T00:00:00"/>
    <n v="99"/>
    <n v="0.16"/>
    <n v="40.67"/>
    <n v="10.1"/>
    <n v="3"/>
    <n v="406.70000000000005"/>
    <x v="0"/>
    <s v="Low Risk"/>
    <s v="45-54"/>
    <d v="1902-05-31T00:00:00"/>
    <x v="2"/>
    <x v="1"/>
    <s v="Low Value"/>
    <x v="0"/>
    <s v="Check Data"/>
  </r>
  <r>
    <s v="CUST_5000"/>
    <n v="49"/>
    <s v="Female"/>
    <x v="5"/>
    <n v="66.41"/>
    <n v="6"/>
    <n v="329"/>
    <n v="0"/>
    <s v="Sports"/>
    <n v="92.4"/>
    <d v="2021-02-20T00:00:00"/>
    <n v="25"/>
    <n v="0.1"/>
    <n v="66.41"/>
    <n v="92.4"/>
    <n v="4"/>
    <n v="398.46"/>
    <x v="0"/>
    <s v="Low Risk"/>
    <s v="45-54"/>
    <d v="1905-07-06T00:00:00"/>
    <x v="1"/>
    <x v="1"/>
    <s v="Low Value"/>
    <x v="0"/>
    <s v="Check Data"/>
  </r>
  <r>
    <s v="CUST_1671"/>
    <n v="45"/>
    <s v="Female"/>
    <x v="3"/>
    <n v="74.260000000000005"/>
    <n v="7"/>
    <n v="212"/>
    <n v="0"/>
    <s v="Home"/>
    <n v="98"/>
    <d v="2023-10-27T00:00:00"/>
    <n v="32"/>
    <n v="0.31"/>
    <n v="74.260000000000005"/>
    <n v="98"/>
    <n v="3"/>
    <n v="519.82000000000005"/>
    <x v="0"/>
    <s v="Medium Risk"/>
    <s v="45-54"/>
    <d v="1902-10-31T00:00:00"/>
    <x v="1"/>
    <x v="1"/>
    <s v="Low Value"/>
    <x v="0"/>
    <s v="Check Data"/>
  </r>
  <r>
    <s v="CUST_8927"/>
    <n v="30"/>
    <s v="Female"/>
    <x v="0"/>
    <n v="229.43"/>
    <n v="10"/>
    <n v="8"/>
    <n v="0"/>
    <s v="Fashion"/>
    <n v="16.7"/>
    <d v="2025-02-24T00:00:00"/>
    <n v="31"/>
    <n v="0.28000000000000003"/>
    <n v="229.43"/>
    <n v="16.7"/>
    <n v="3"/>
    <n v="2294.3000000000002"/>
    <x v="2"/>
    <s v="Medium Risk"/>
    <s v="25-34"/>
    <d v="1901-07-02T00:00:00"/>
    <x v="1"/>
    <x v="1"/>
    <s v="High Value"/>
    <x v="1"/>
    <s v="Check Data"/>
  </r>
  <r>
    <s v="CUST_2171"/>
    <n v="18"/>
    <s v="Female"/>
    <x v="9"/>
    <n v="65.61"/>
    <n v="12"/>
    <n v="2"/>
    <n v="0"/>
    <s v="Home"/>
    <n v="75.099999999999994"/>
    <d v="2021-08-13T00:00:00"/>
    <n v="74"/>
    <n v="0.12"/>
    <n v="65.61"/>
    <n v="75.099999999999994"/>
    <n v="1"/>
    <n v="787.31999999999994"/>
    <x v="2"/>
    <s v="Low Risk"/>
    <s v="Under 25"/>
    <d v="1905-01-13T00:00:00"/>
    <x v="2"/>
    <x v="1"/>
    <s v="Low Value"/>
    <x v="0"/>
    <s v="Check Data"/>
  </r>
  <r>
    <s v="CUST_6591"/>
    <n v="77"/>
    <s v="Female"/>
    <x v="1"/>
    <n v="24.43"/>
    <n v="13"/>
    <n v="308"/>
    <n v="0"/>
    <s v="Sports"/>
    <n v="25.1"/>
    <d v="2024-04-21T00:00:00"/>
    <n v="3"/>
    <n v="0.24"/>
    <n v="24.43"/>
    <n v="25.1"/>
    <n v="1"/>
    <n v="317.58999999999997"/>
    <x v="0"/>
    <s v="Medium Risk"/>
    <s v="55+"/>
    <d v="1902-05-07T00:00:00"/>
    <x v="1"/>
    <x v="1"/>
    <s v="Low Value"/>
    <x v="0"/>
    <s v="Check Data"/>
  </r>
  <r>
    <s v="CUST_7342"/>
    <n v="73"/>
    <s v="Male"/>
    <x v="3"/>
    <n v="105.42"/>
    <n v="7"/>
    <n v="169"/>
    <n v="0"/>
    <s v="Electronics"/>
    <n v="83.3"/>
    <d v="2021-05-15T00:00:00"/>
    <n v="86"/>
    <n v="0.4"/>
    <n v="105.42"/>
    <n v="83.3"/>
    <n v="2"/>
    <n v="737.94"/>
    <x v="0"/>
    <s v="Medium Risk"/>
    <s v="55+"/>
    <d v="1905-04-13T00:00:00"/>
    <x v="2"/>
    <x v="1"/>
    <s v="Low Value"/>
    <x v="0"/>
    <s v="Check Data"/>
  </r>
  <r>
    <s v="CUST_2449"/>
    <n v="52"/>
    <s v="Male"/>
    <x v="3"/>
    <n v="34.76"/>
    <n v="6"/>
    <n v="146"/>
    <n v="0"/>
    <s v="Sports"/>
    <n v="9.6999999999999993"/>
    <d v="2024-12-22T00:00:00"/>
    <n v="66"/>
    <n v="0.44"/>
    <n v="34.76"/>
    <n v="9.6999999999999993"/>
    <n v="3"/>
    <n v="208.56"/>
    <x v="0"/>
    <s v="Medium Risk"/>
    <s v="45-54"/>
    <d v="1901-09-04T00:00:00"/>
    <x v="0"/>
    <x v="1"/>
    <s v="Low Value"/>
    <x v="0"/>
    <s v="Check Data"/>
  </r>
  <r>
    <s v="CUST_3539"/>
    <n v="65"/>
    <s v="Female"/>
    <x v="3"/>
    <n v="31.29"/>
    <n v="10"/>
    <n v="5"/>
    <n v="0"/>
    <s v="Sports"/>
    <n v="43.7"/>
    <d v="2022-01-11T00:00:00"/>
    <n v="87"/>
    <n v="0.48"/>
    <n v="31.29"/>
    <n v="43.7"/>
    <n v="2"/>
    <n v="312.89999999999998"/>
    <x v="2"/>
    <s v="Medium Risk"/>
    <s v="55+"/>
    <d v="1904-08-15T00:00:00"/>
    <x v="2"/>
    <x v="1"/>
    <s v="Low Value"/>
    <x v="0"/>
    <s v="Check Data"/>
  </r>
  <r>
    <s v="CUST_4959"/>
    <n v="47"/>
    <s v="Male"/>
    <x v="0"/>
    <n v="344.41"/>
    <n v="7"/>
    <n v="170"/>
    <n v="0"/>
    <s v="Sports"/>
    <n v="59.6"/>
    <d v="2020-10-16T00:00:00"/>
    <n v="41"/>
    <n v="0.14000000000000001"/>
    <n v="344.41"/>
    <n v="59.6"/>
    <n v="2"/>
    <n v="2410.8700000000003"/>
    <x v="0"/>
    <s v="Low Risk"/>
    <s v="45-54"/>
    <d v="1905-11-10T00:00:00"/>
    <x v="0"/>
    <x v="1"/>
    <s v="High Value"/>
    <x v="1"/>
    <s v="Check Data"/>
  </r>
  <r>
    <s v="CUST_7285"/>
    <n v="71"/>
    <s v="Male"/>
    <x v="6"/>
    <n v="31.42"/>
    <n v="12"/>
    <n v="79"/>
    <n v="0"/>
    <s v="Beauty"/>
    <n v="85.3"/>
    <d v="2020-12-22T00:00:00"/>
    <n v="62"/>
    <n v="0.04"/>
    <n v="31.42"/>
    <n v="85.3"/>
    <n v="1"/>
    <n v="377.04"/>
    <x v="1"/>
    <s v="Low Risk"/>
    <s v="55+"/>
    <d v="1905-09-04T00:00:00"/>
    <x v="0"/>
    <x v="1"/>
    <s v="Low Value"/>
    <x v="0"/>
    <s v="Check Data"/>
  </r>
  <r>
    <s v="CUST_6432"/>
    <n v="53"/>
    <s v="Female"/>
    <x v="1"/>
    <n v="158.44"/>
    <n v="15"/>
    <n v="291"/>
    <n v="0"/>
    <s v="Electronics"/>
    <n v="85.7"/>
    <d v="2022-05-26T00:00:00"/>
    <n v="53"/>
    <n v="7.0000000000000007E-2"/>
    <n v="158.44"/>
    <n v="85.7"/>
    <n v="1"/>
    <n v="2376.6"/>
    <x v="0"/>
    <s v="Low Risk"/>
    <s v="45-54"/>
    <d v="1904-04-02T00:00:00"/>
    <x v="0"/>
    <x v="1"/>
    <s v="High Value"/>
    <x v="1"/>
    <s v="Check Data"/>
  </r>
  <r>
    <s v="CUST_5260"/>
    <n v="74"/>
    <s v="Male"/>
    <x v="6"/>
    <n v="252.78"/>
    <n v="11"/>
    <n v="223"/>
    <n v="0"/>
    <s v="Beauty"/>
    <n v="18.399999999999999"/>
    <d v="2021-06-10T00:00:00"/>
    <n v="88"/>
    <n v="0.21"/>
    <n v="252.78"/>
    <n v="18.399999999999999"/>
    <n v="1"/>
    <n v="2780.58"/>
    <x v="0"/>
    <s v="Medium Risk"/>
    <s v="55+"/>
    <d v="1905-03-18T00:00:00"/>
    <x v="2"/>
    <x v="1"/>
    <s v="High Value"/>
    <x v="1"/>
    <s v="Check Data"/>
  </r>
  <r>
    <s v="CUST_3361"/>
    <n v="72"/>
    <s v="Female"/>
    <x v="7"/>
    <n v="34.89"/>
    <n v="7"/>
    <n v="351"/>
    <n v="0"/>
    <s v="Home"/>
    <n v="96.7"/>
    <d v="2022-11-18T00:00:00"/>
    <n v="96"/>
    <n v="0.11"/>
    <n v="34.89"/>
    <n v="96.7"/>
    <n v="1"/>
    <n v="244.23000000000002"/>
    <x v="0"/>
    <s v="Low Risk"/>
    <s v="55+"/>
    <d v="1903-10-09T00:00:00"/>
    <x v="2"/>
    <x v="1"/>
    <s v="Low Value"/>
    <x v="0"/>
    <s v="Check Data"/>
  </r>
  <r>
    <s v="CUST_7164"/>
    <n v="42"/>
    <s v="Male"/>
    <x v="0"/>
    <n v="185.17"/>
    <n v="12"/>
    <n v="294"/>
    <n v="0"/>
    <s v="Electronics"/>
    <n v="63.9"/>
    <d v="2024-11-14T00:00:00"/>
    <n v="33"/>
    <n v="0.2"/>
    <n v="185.17"/>
    <n v="63.9"/>
    <n v="2"/>
    <n v="2222.04"/>
    <x v="0"/>
    <s v="Medium Risk"/>
    <s v="35-44"/>
    <d v="1901-10-12T00:00:00"/>
    <x v="1"/>
    <x v="1"/>
    <s v="High Value"/>
    <x v="1"/>
    <s v="Check Data"/>
  </r>
  <r>
    <s v="CUST_4670"/>
    <n v="33"/>
    <s v="Male"/>
    <x v="3"/>
    <n v="124.56"/>
    <n v="10"/>
    <n v="42"/>
    <n v="0"/>
    <s v="Electronics"/>
    <n v="65.900000000000006"/>
    <d v="2024-09-16T00:00:00"/>
    <n v="91"/>
    <n v="0.38"/>
    <n v="124.56"/>
    <n v="65.900000000000006"/>
    <n v="1"/>
    <n v="1245.5999999999999"/>
    <x v="1"/>
    <s v="Medium Risk"/>
    <s v="25-34"/>
    <d v="1901-12-10T00:00:00"/>
    <x v="2"/>
    <x v="1"/>
    <s v="Low Value"/>
    <x v="0"/>
    <s v="Check Data"/>
  </r>
  <r>
    <s v="CUST_2753"/>
    <n v="75"/>
    <s v="Male"/>
    <x v="3"/>
    <n v="114.37"/>
    <n v="12"/>
    <n v="244"/>
    <n v="0"/>
    <s v="Home"/>
    <n v="88.9"/>
    <d v="2022-07-23T00:00:00"/>
    <n v="13"/>
    <n v="0.39"/>
    <n v="114.37"/>
    <n v="88.9"/>
    <n v="1"/>
    <n v="1372.44"/>
    <x v="0"/>
    <s v="Medium Risk"/>
    <s v="55+"/>
    <d v="1904-02-04T00:00:00"/>
    <x v="1"/>
    <x v="1"/>
    <s v="Low Value"/>
    <x v="0"/>
    <s v="Check Data"/>
  </r>
  <r>
    <s v="CUST_9100"/>
    <n v="36"/>
    <s v="Female"/>
    <x v="0"/>
    <n v="26.76"/>
    <n v="10"/>
    <n v="49"/>
    <n v="1"/>
    <s v="Home"/>
    <n v="32"/>
    <d v="2024-10-28T00:00:00"/>
    <n v="39"/>
    <n v="0.03"/>
    <n v="26.76"/>
    <n v="32"/>
    <n v="2"/>
    <n v="267.60000000000002"/>
    <x v="1"/>
    <s v="Low Risk"/>
    <s v="35-44"/>
    <d v="1901-10-29T00:00:00"/>
    <x v="1"/>
    <x v="0"/>
    <s v="Low Value"/>
    <x v="0"/>
    <s v="Check Data"/>
  </r>
  <r>
    <s v="CUST_2938"/>
    <n v="18"/>
    <s v="Male"/>
    <x v="7"/>
    <n v="107.73"/>
    <n v="10"/>
    <n v="294"/>
    <n v="0"/>
    <s v="Sports"/>
    <n v="41.5"/>
    <d v="2021-06-07T00:00:00"/>
    <n v="29"/>
    <n v="0.27"/>
    <n v="107.73"/>
    <n v="41.5"/>
    <n v="1"/>
    <n v="1077.3"/>
    <x v="0"/>
    <s v="Medium Risk"/>
    <s v="Under 25"/>
    <d v="1905-03-21T00:00:00"/>
    <x v="1"/>
    <x v="1"/>
    <s v="Low Value"/>
    <x v="0"/>
    <s v="Check Data"/>
  </r>
  <r>
    <s v="CUST_9562"/>
    <n v="22"/>
    <s v="Female"/>
    <x v="4"/>
    <n v="139.79"/>
    <n v="7"/>
    <n v="129"/>
    <n v="0"/>
    <s v="Electronics"/>
    <n v="98.5"/>
    <d v="2023-09-11T00:00:00"/>
    <n v="25"/>
    <n v="0.21"/>
    <n v="139.79"/>
    <n v="98.5"/>
    <n v="1"/>
    <n v="978.53"/>
    <x v="0"/>
    <s v="Medium Risk"/>
    <s v="Under 25"/>
    <d v="1902-12-16T00:00:00"/>
    <x v="1"/>
    <x v="1"/>
    <s v="Low Value"/>
    <x v="0"/>
    <s v="Check Data"/>
  </r>
  <r>
    <s v="CUST_6976"/>
    <n v="68"/>
    <s v="Female"/>
    <x v="5"/>
    <n v="143.88"/>
    <n v="9"/>
    <n v="251"/>
    <n v="0"/>
    <s v="Fashion"/>
    <n v="1.7"/>
    <d v="2020-07-02T00:00:00"/>
    <n v="19"/>
    <n v="0.18"/>
    <n v="143.88"/>
    <n v="1.7"/>
    <n v="1"/>
    <n v="1294.92"/>
    <x v="0"/>
    <s v="Low Risk"/>
    <s v="55+"/>
    <d v="1906-02-24T00:00:00"/>
    <x v="1"/>
    <x v="1"/>
    <s v="Low Value"/>
    <x v="0"/>
    <s v="Check Data"/>
  </r>
  <r>
    <s v="CUST_7588"/>
    <n v="39"/>
    <s v="Other"/>
    <x v="4"/>
    <n v="80.09"/>
    <n v="14"/>
    <n v="164"/>
    <n v="0"/>
    <s v="Sports"/>
    <n v="86.7"/>
    <d v="2021-05-05T00:00:00"/>
    <n v="65"/>
    <n v="0.14000000000000001"/>
    <n v="80.09"/>
    <n v="86.7"/>
    <n v="3"/>
    <n v="1121.26"/>
    <x v="0"/>
    <s v="Low Risk"/>
    <s v="35-44"/>
    <d v="1905-04-23T00:00:00"/>
    <x v="0"/>
    <x v="1"/>
    <s v="Low Value"/>
    <x v="0"/>
    <s v="Check Data"/>
  </r>
  <r>
    <s v="CUST_9616"/>
    <n v="41"/>
    <s v="Male"/>
    <x v="6"/>
    <n v="133.21"/>
    <n v="14"/>
    <n v="100"/>
    <n v="0"/>
    <s v="Electronics"/>
    <n v="84.3"/>
    <d v="2021-09-19T00:00:00"/>
    <n v="99"/>
    <n v="0.2"/>
    <n v="133.21"/>
    <n v="84.3"/>
    <n v="2"/>
    <n v="1864.94"/>
    <x v="0"/>
    <s v="Medium Risk"/>
    <s v="35-44"/>
    <d v="1904-12-07T00:00:00"/>
    <x v="2"/>
    <x v="1"/>
    <s v="High Value"/>
    <x v="1"/>
    <s v="Check Data"/>
  </r>
  <r>
    <s v="CUST_7304"/>
    <n v="60"/>
    <s v="Female"/>
    <x v="0"/>
    <n v="162.32"/>
    <n v="9"/>
    <n v="274"/>
    <n v="0"/>
    <s v="Home"/>
    <n v="26.2"/>
    <d v="2021-04-28T00:00:00"/>
    <n v="16"/>
    <n v="0.6"/>
    <n v="162.32"/>
    <n v="26.2"/>
    <n v="1"/>
    <n v="1460.8799999999999"/>
    <x v="0"/>
    <s v="High Risk"/>
    <s v="55+"/>
    <d v="1905-04-30T00:00:00"/>
    <x v="1"/>
    <x v="1"/>
    <s v="Low Value"/>
    <x v="2"/>
    <s v="Check Data"/>
  </r>
  <r>
    <s v="CUST_8345"/>
    <n v="62"/>
    <s v="Female"/>
    <x v="5"/>
    <n v="22.15"/>
    <n v="6"/>
    <n v="68"/>
    <n v="0"/>
    <s v="Home"/>
    <n v="82.2"/>
    <d v="2022-05-14T00:00:00"/>
    <n v="72"/>
    <n v="0.26"/>
    <n v="22.15"/>
    <n v="82.2"/>
    <n v="2"/>
    <n v="132.89999999999998"/>
    <x v="1"/>
    <s v="Medium Risk"/>
    <s v="55+"/>
    <d v="1904-04-14T00:00:00"/>
    <x v="2"/>
    <x v="1"/>
    <s v="Low Value"/>
    <x v="0"/>
    <s v="Check Data"/>
  </r>
  <r>
    <s v="CUST_8875"/>
    <n v="69"/>
    <s v="Other"/>
    <x v="4"/>
    <n v="132.71"/>
    <n v="12"/>
    <n v="43"/>
    <n v="0"/>
    <s v="Fashion"/>
    <n v="33"/>
    <d v="2020-07-30T00:00:00"/>
    <n v="71"/>
    <n v="0.11"/>
    <n v="132.71"/>
    <n v="33"/>
    <n v="1"/>
    <n v="1592.52"/>
    <x v="1"/>
    <s v="Low Risk"/>
    <s v="55+"/>
    <d v="1906-01-27T00:00:00"/>
    <x v="2"/>
    <x v="1"/>
    <s v="High Value"/>
    <x v="1"/>
    <s v="Check Data"/>
  </r>
  <r>
    <s v="CUST_7633"/>
    <n v="54"/>
    <s v="Other"/>
    <x v="6"/>
    <n v="56.08"/>
    <n v="7"/>
    <n v="149"/>
    <n v="0"/>
    <s v="Electronics"/>
    <n v="62.9"/>
    <d v="2024-11-14T00:00:00"/>
    <n v="85"/>
    <n v="0.33"/>
    <n v="56.08"/>
    <n v="62.9"/>
    <n v="1"/>
    <n v="392.56"/>
    <x v="0"/>
    <s v="Medium Risk"/>
    <s v="45-54"/>
    <d v="1901-10-12T00:00:00"/>
    <x v="2"/>
    <x v="1"/>
    <s v="Low Value"/>
    <x v="0"/>
    <s v="Check Data"/>
  </r>
  <r>
    <s v="CUST_1597"/>
    <n v="70"/>
    <s v="Male"/>
    <x v="8"/>
    <n v="91.96"/>
    <n v="12"/>
    <n v="134"/>
    <n v="0"/>
    <s v="Beauty"/>
    <m/>
    <d v="2024-04-14T00:00:00"/>
    <n v="75"/>
    <n v="0.25"/>
    <n v="91.96"/>
    <n v="250"/>
    <n v="1"/>
    <n v="1103.52"/>
    <x v="0"/>
    <s v="Medium Risk"/>
    <s v="55+"/>
    <d v="1902-05-14T00:00:00"/>
    <x v="2"/>
    <x v="1"/>
    <s v="Low Value"/>
    <x v="0"/>
    <s v="Check Data"/>
  </r>
  <r>
    <s v="CUST_4062"/>
    <n v="53"/>
    <s v="Female"/>
    <x v="2"/>
    <n v="152.30000000000001"/>
    <n v="14"/>
    <n v="317"/>
    <n v="0"/>
    <s v="Sports"/>
    <n v="10.1"/>
    <d v="2024-09-20T00:00:00"/>
    <n v="90"/>
    <n v="0.13"/>
    <n v="152.30000000000001"/>
    <n v="10.1"/>
    <n v="1"/>
    <n v="2132.2000000000003"/>
    <x v="0"/>
    <s v="Low Risk"/>
    <s v="45-54"/>
    <d v="1901-12-06T00:00:00"/>
    <x v="2"/>
    <x v="1"/>
    <s v="High Value"/>
    <x v="1"/>
    <s v="Check Data"/>
  </r>
  <r>
    <s v="CUST_3336"/>
    <n v="53"/>
    <s v="Male"/>
    <x v="5"/>
    <n v="38.78"/>
    <n v="8"/>
    <n v="344"/>
    <n v="0"/>
    <s v="Electronics"/>
    <n v="89.5"/>
    <d v="2024-12-13T00:00:00"/>
    <n v="60"/>
    <n v="0.14000000000000001"/>
    <n v="38.78"/>
    <n v="89.5"/>
    <n v="2"/>
    <n v="310.24"/>
    <x v="0"/>
    <s v="Low Risk"/>
    <s v="45-54"/>
    <d v="1901-09-13T00:00:00"/>
    <x v="0"/>
    <x v="1"/>
    <s v="Low Value"/>
    <x v="0"/>
    <s v="Check Data"/>
  </r>
  <r>
    <s v="CUST_1572"/>
    <n v="21"/>
    <s v="Male"/>
    <x v="9"/>
    <n v="94.37"/>
    <n v="8"/>
    <n v="217"/>
    <n v="0"/>
    <s v="Beauty"/>
    <n v="54.5"/>
    <d v="2021-10-09T00:00:00"/>
    <n v="79"/>
    <n v="0.47"/>
    <n v="94.37"/>
    <n v="54.5"/>
    <n v="2"/>
    <n v="754.96"/>
    <x v="0"/>
    <s v="Medium Risk"/>
    <s v="Under 25"/>
    <d v="1904-11-17T00:00:00"/>
    <x v="2"/>
    <x v="1"/>
    <s v="Low Value"/>
    <x v="0"/>
    <s v="Check Data"/>
  </r>
  <r>
    <s v="CUST_8521"/>
    <n v="53"/>
    <s v="Male"/>
    <x v="5"/>
    <n v="118.73"/>
    <n v="13"/>
    <n v="147"/>
    <n v="0"/>
    <s v="Home"/>
    <n v="48.2"/>
    <d v="2022-04-15T00:00:00"/>
    <n v="57"/>
    <n v="0.21"/>
    <n v="118.73"/>
    <n v="48.2"/>
    <n v="1"/>
    <n v="1543.49"/>
    <x v="0"/>
    <s v="Medium Risk"/>
    <s v="45-54"/>
    <d v="1904-05-13T00:00:00"/>
    <x v="0"/>
    <x v="1"/>
    <s v="High Value"/>
    <x v="1"/>
    <s v="Check Data"/>
  </r>
  <r>
    <s v="CUST_7171"/>
    <n v="69"/>
    <s v="Female"/>
    <x v="6"/>
    <n v="56.53"/>
    <n v="8"/>
    <n v="125"/>
    <n v="0"/>
    <s v="Home"/>
    <n v="87.9"/>
    <d v="2024-02-25T00:00:00"/>
    <n v="45"/>
    <n v="0.31"/>
    <n v="56.53"/>
    <n v="87.9"/>
    <n v="1"/>
    <n v="452.24"/>
    <x v="0"/>
    <s v="Medium Risk"/>
    <s v="55+"/>
    <d v="1902-07-02T00:00:00"/>
    <x v="0"/>
    <x v="1"/>
    <s v="Low Value"/>
    <x v="0"/>
    <s v="Check Data"/>
  </r>
  <r>
    <s v="CUST_8097"/>
    <n v="70"/>
    <s v="Female"/>
    <x v="3"/>
    <n v="78.08"/>
    <n v="7"/>
    <n v="248"/>
    <n v="0"/>
    <s v="Beauty"/>
    <n v="32.799999999999997"/>
    <d v="2021-07-14T00:00:00"/>
    <n v="52"/>
    <n v="0.39"/>
    <n v="78.08"/>
    <n v="32.799999999999997"/>
    <n v="1"/>
    <n v="546.55999999999995"/>
    <x v="0"/>
    <s v="Medium Risk"/>
    <s v="55+"/>
    <d v="1905-02-12T00:00:00"/>
    <x v="0"/>
    <x v="1"/>
    <s v="Low Value"/>
    <x v="0"/>
    <s v="Check Data"/>
  </r>
  <r>
    <s v="CUST_3090"/>
    <n v="35"/>
    <s v="Male"/>
    <x v="6"/>
    <n v="55.77"/>
    <n v="6"/>
    <n v="53"/>
    <n v="0"/>
    <s v="Beauty"/>
    <n v="57"/>
    <d v="2024-07-08T00:00:00"/>
    <n v="6"/>
    <n v="0.47"/>
    <n v="55.77"/>
    <n v="57"/>
    <n v="1"/>
    <n v="334.62"/>
    <x v="1"/>
    <s v="Medium Risk"/>
    <s v="35-44"/>
    <d v="1902-02-18T00:00:00"/>
    <x v="1"/>
    <x v="1"/>
    <s v="Low Value"/>
    <x v="0"/>
    <s v="Check Data"/>
  </r>
  <r>
    <s v="CUST_7566"/>
    <n v="67"/>
    <s v="Female"/>
    <x v="1"/>
    <n v="158.93"/>
    <n v="9"/>
    <n v="331"/>
    <n v="0"/>
    <s v="Fashion"/>
    <n v="88.2"/>
    <d v="2023-10-03T00:00:00"/>
    <n v="60"/>
    <n v="0.38"/>
    <n v="158.93"/>
    <n v="88.2"/>
    <n v="1"/>
    <n v="1430.3700000000001"/>
    <x v="0"/>
    <s v="Medium Risk"/>
    <s v="55+"/>
    <d v="1902-11-24T00:00:00"/>
    <x v="0"/>
    <x v="1"/>
    <s v="Low Value"/>
    <x v="0"/>
    <s v="Check Data"/>
  </r>
  <r>
    <s v="CUST_5624"/>
    <n v="33"/>
    <s v="Male"/>
    <x v="3"/>
    <n v="58.31"/>
    <n v="7"/>
    <n v="222"/>
    <n v="0"/>
    <s v="Electronics"/>
    <n v="34.299999999999997"/>
    <d v="2023-03-08T00:00:00"/>
    <n v="37"/>
    <n v="0.12"/>
    <n v="58.31"/>
    <n v="34.299999999999997"/>
    <n v="2"/>
    <n v="408.17"/>
    <x v="0"/>
    <s v="Low Risk"/>
    <s v="25-34"/>
    <d v="1903-06-21T00:00:00"/>
    <x v="1"/>
    <x v="1"/>
    <s v="Low Value"/>
    <x v="0"/>
    <s v="Check Data"/>
  </r>
  <r>
    <s v="CUST_2633"/>
    <n v="58"/>
    <s v="Female"/>
    <x v="6"/>
    <n v="207.71"/>
    <n v="8"/>
    <n v="208"/>
    <n v="0"/>
    <s v="Home"/>
    <n v="79.400000000000006"/>
    <d v="2021-10-26T00:00:00"/>
    <n v="54"/>
    <n v="0.49"/>
    <n v="207.71"/>
    <n v="79.400000000000006"/>
    <n v="2"/>
    <n v="1661.68"/>
    <x v="0"/>
    <s v="Medium Risk"/>
    <s v="55+"/>
    <d v="1904-10-31T00:00:00"/>
    <x v="0"/>
    <x v="1"/>
    <s v="High Value"/>
    <x v="1"/>
    <s v="Check Data"/>
  </r>
  <r>
    <s v="CUST_2517"/>
    <n v="35"/>
    <s v="Male"/>
    <x v="4"/>
    <n v="129.57"/>
    <n v="9"/>
    <n v="143"/>
    <n v="0"/>
    <s v="Sports"/>
    <n v="51.4"/>
    <d v="2021-07-02T00:00:00"/>
    <n v="4"/>
    <n v="0.2"/>
    <n v="129.57"/>
    <n v="51.4"/>
    <n v="3"/>
    <n v="1166.1299999999999"/>
    <x v="0"/>
    <s v="Medium Risk"/>
    <s v="35-44"/>
    <d v="1905-02-24T00:00:00"/>
    <x v="1"/>
    <x v="1"/>
    <s v="Low Value"/>
    <x v="0"/>
    <s v="Check Data"/>
  </r>
  <r>
    <s v="CUST_4648"/>
    <n v="39"/>
    <s v="Male"/>
    <x v="2"/>
    <n v="161.30000000000001"/>
    <n v="7"/>
    <n v="312"/>
    <n v="0"/>
    <s v="Home"/>
    <n v="15.8"/>
    <d v="2020-08-04T00:00:00"/>
    <n v="83"/>
    <n v="7.0000000000000007E-2"/>
    <n v="161.30000000000001"/>
    <n v="15.8"/>
    <n v="1"/>
    <n v="1129.1000000000001"/>
    <x v="0"/>
    <s v="Low Risk"/>
    <s v="35-44"/>
    <d v="1906-01-22T00:00:00"/>
    <x v="2"/>
    <x v="1"/>
    <s v="Low Value"/>
    <x v="0"/>
    <s v="Check Data"/>
  </r>
  <r>
    <s v="CUST_2537"/>
    <n v="19"/>
    <s v="Male"/>
    <x v="6"/>
    <n v="74.92"/>
    <n v="9"/>
    <n v="319"/>
    <n v="0"/>
    <s v="Electronics"/>
    <n v="4.0999999999999996"/>
    <d v="2024-10-18T00:00:00"/>
    <n v="47"/>
    <n v="0.17"/>
    <n v="74.92"/>
    <n v="4.0999999999999996"/>
    <n v="1"/>
    <n v="674.28"/>
    <x v="0"/>
    <s v="Low Risk"/>
    <s v="Under 25"/>
    <d v="1901-11-08T00:00:00"/>
    <x v="0"/>
    <x v="1"/>
    <s v="Low Value"/>
    <x v="0"/>
    <s v="Check Data"/>
  </r>
  <r>
    <s v="CUST_4137"/>
    <n v="38"/>
    <s v="Male"/>
    <x v="4"/>
    <n v="44.8"/>
    <n v="13"/>
    <n v="137"/>
    <n v="0"/>
    <s v="Beauty"/>
    <n v="72.7"/>
    <d v="2020-08-20T00:00:00"/>
    <n v="85"/>
    <n v="0.2"/>
    <n v="44.8"/>
    <n v="72.7"/>
    <n v="1"/>
    <n v="582.4"/>
    <x v="0"/>
    <s v="Medium Risk"/>
    <s v="35-44"/>
    <d v="1906-01-06T00:00:00"/>
    <x v="2"/>
    <x v="1"/>
    <s v="Low Value"/>
    <x v="0"/>
    <s v="Check Data"/>
  </r>
  <r>
    <s v="CUST_7985"/>
    <n v="53"/>
    <s v="Female"/>
    <x v="9"/>
    <n v="66.22"/>
    <n v="14"/>
    <n v="354"/>
    <n v="0"/>
    <s v="Fashion"/>
    <n v="26.2"/>
    <d v="2021-01-29T00:00:00"/>
    <n v="37"/>
    <n v="0.33"/>
    <n v="66.22"/>
    <n v="26.2"/>
    <n v="1"/>
    <n v="927.07999999999993"/>
    <x v="0"/>
    <s v="Medium Risk"/>
    <s v="45-54"/>
    <d v="1905-07-28T00:00:00"/>
    <x v="1"/>
    <x v="1"/>
    <s v="Low Value"/>
    <x v="0"/>
    <s v="Check Data"/>
  </r>
  <r>
    <s v="CUST_1097"/>
    <n v="61"/>
    <s v="Male"/>
    <x v="1"/>
    <n v="19.43"/>
    <n v="10"/>
    <n v="224"/>
    <n v="0"/>
    <s v="Home"/>
    <m/>
    <d v="2024-07-31T00:00:00"/>
    <n v="82"/>
    <n v="0.3"/>
    <n v="19.43"/>
    <n v="250"/>
    <n v="1"/>
    <n v="194.3"/>
    <x v="0"/>
    <s v="Medium Risk"/>
    <s v="55+"/>
    <d v="1902-01-26T00:00:00"/>
    <x v="2"/>
    <x v="1"/>
    <s v="Low Value"/>
    <x v="0"/>
    <s v="Check Data"/>
  </r>
  <r>
    <s v="CUST_4750"/>
    <n v="56"/>
    <s v="Female"/>
    <x v="8"/>
    <n v="108.69"/>
    <n v="8"/>
    <n v="101"/>
    <n v="0"/>
    <s v="Fashion"/>
    <n v="18.899999999999999"/>
    <d v="2024-03-13T00:00:00"/>
    <n v="42"/>
    <n v="0.03"/>
    <n v="108.69"/>
    <n v="18.899999999999999"/>
    <n v="1"/>
    <n v="869.52"/>
    <x v="0"/>
    <s v="Low Risk"/>
    <s v="55+"/>
    <d v="1902-06-15T00:00:00"/>
    <x v="0"/>
    <x v="1"/>
    <s v="Low Value"/>
    <x v="0"/>
    <s v="Check Data"/>
  </r>
  <r>
    <s v="CUST_9535"/>
    <n v="64"/>
    <s v="Male"/>
    <x v="1"/>
    <n v="45.79"/>
    <n v="7"/>
    <n v="98"/>
    <n v="0"/>
    <s v="Beauty"/>
    <n v="56.8"/>
    <d v="2023-07-06T00:00:00"/>
    <n v="48"/>
    <n v="0.52"/>
    <n v="45.79"/>
    <n v="56.8"/>
    <n v="1"/>
    <n v="320.52999999999997"/>
    <x v="0"/>
    <s v="High Risk"/>
    <s v="55+"/>
    <d v="1903-02-21T00:00:00"/>
    <x v="0"/>
    <x v="1"/>
    <s v="Low Value"/>
    <x v="2"/>
    <s v="Check Data"/>
  </r>
  <r>
    <s v="CUST_9174"/>
    <n v="56"/>
    <s v="Female"/>
    <x v="3"/>
    <n v="38.03"/>
    <n v="6"/>
    <n v="306"/>
    <n v="0"/>
    <s v="Electronics"/>
    <n v="9.3000000000000007"/>
    <d v="2024-08-19T00:00:00"/>
    <n v="61"/>
    <n v="0.47"/>
    <n v="38.03"/>
    <n v="9.3000000000000007"/>
    <n v="1"/>
    <n v="228.18"/>
    <x v="0"/>
    <s v="Medium Risk"/>
    <s v="55+"/>
    <d v="1902-01-07T00:00:00"/>
    <x v="0"/>
    <x v="1"/>
    <s v="Low Value"/>
    <x v="0"/>
    <s v="Check Data"/>
  </r>
  <r>
    <s v="CUST_9103"/>
    <n v="46"/>
    <s v="Female"/>
    <x v="2"/>
    <n v="73.510000000000005"/>
    <n v="8"/>
    <n v="282"/>
    <n v="0"/>
    <s v="Home"/>
    <n v="73.599999999999994"/>
    <d v="2020-06-29T00:00:00"/>
    <n v="62"/>
    <n v="0.12"/>
    <n v="73.510000000000005"/>
    <n v="73.599999999999994"/>
    <n v="1"/>
    <n v="588.08000000000004"/>
    <x v="0"/>
    <s v="Low Risk"/>
    <s v="45-54"/>
    <d v="1906-02-27T00:00:00"/>
    <x v="0"/>
    <x v="1"/>
    <s v="Low Value"/>
    <x v="0"/>
    <s v="Check Data"/>
  </r>
  <r>
    <s v="CUST_6413"/>
    <n v="71"/>
    <s v="Male"/>
    <x v="1"/>
    <n v="101.4"/>
    <n v="9"/>
    <n v="90"/>
    <n v="0"/>
    <s v="Electronics"/>
    <n v="76.599999999999994"/>
    <d v="2020-12-07T00:00:00"/>
    <n v="55"/>
    <n v="0.56999999999999995"/>
    <n v="101.4"/>
    <n v="76.599999999999994"/>
    <n v="1"/>
    <n v="912.6"/>
    <x v="1"/>
    <s v="High Risk"/>
    <s v="55+"/>
    <d v="1905-09-19T00:00:00"/>
    <x v="0"/>
    <x v="1"/>
    <s v="Low Value"/>
    <x v="2"/>
    <s v="Check Data"/>
  </r>
  <r>
    <s v="CUST_5666"/>
    <n v="43"/>
    <s v="Female"/>
    <x v="5"/>
    <n v="220.98"/>
    <n v="17"/>
    <n v="296"/>
    <n v="0"/>
    <s v="Sports"/>
    <m/>
    <d v="2023-06-21T00:00:00"/>
    <n v="37"/>
    <n v="0.25"/>
    <n v="220.98"/>
    <n v="250"/>
    <n v="1"/>
    <n v="3756.66"/>
    <x v="0"/>
    <s v="Medium Risk"/>
    <s v="35-44"/>
    <d v="1903-03-08T00:00:00"/>
    <x v="1"/>
    <x v="1"/>
    <s v="High Value"/>
    <x v="1"/>
    <s v="Check Data"/>
  </r>
  <r>
    <s v="CUST_1610"/>
    <n v="38"/>
    <s v="Male"/>
    <x v="8"/>
    <n v="89.47"/>
    <n v="5"/>
    <n v="203"/>
    <n v="0"/>
    <s v="Electronics"/>
    <n v="56.1"/>
    <d v="2020-09-12T00:00:00"/>
    <n v="15"/>
    <n v="0.42"/>
    <n v="89.47"/>
    <n v="56.1"/>
    <n v="1"/>
    <n v="447.35"/>
    <x v="0"/>
    <s v="Medium Risk"/>
    <s v="35-44"/>
    <d v="1905-12-14T00:00:00"/>
    <x v="1"/>
    <x v="1"/>
    <s v="Low Value"/>
    <x v="0"/>
    <s v="Check Data"/>
  </r>
  <r>
    <s v="CUST_2727"/>
    <n v="34"/>
    <s v="Female"/>
    <x v="3"/>
    <n v="55.38"/>
    <n v="12"/>
    <n v="237"/>
    <n v="0"/>
    <s v="Beauty"/>
    <n v="10.6"/>
    <d v="2025-02-20T00:00:00"/>
    <n v="59"/>
    <n v="0.22"/>
    <n v="55.38"/>
    <n v="10.6"/>
    <n v="1"/>
    <n v="664.56000000000006"/>
    <x v="0"/>
    <s v="Medium Risk"/>
    <s v="25-34"/>
    <d v="1901-07-06T00:00:00"/>
    <x v="0"/>
    <x v="1"/>
    <s v="Low Value"/>
    <x v="0"/>
    <s v="Check Data"/>
  </r>
  <r>
    <s v="CUST_2854"/>
    <n v="33"/>
    <s v="Male"/>
    <x v="5"/>
    <n v="142.12"/>
    <n v="8"/>
    <n v="96"/>
    <n v="0"/>
    <s v="Beauty"/>
    <n v="82.8"/>
    <d v="2023-03-04T00:00:00"/>
    <n v="63"/>
    <n v="0.12"/>
    <n v="142.12"/>
    <n v="82.8"/>
    <n v="2"/>
    <n v="1136.96"/>
    <x v="0"/>
    <s v="Low Risk"/>
    <s v="25-34"/>
    <d v="1903-06-25T00:00:00"/>
    <x v="0"/>
    <x v="1"/>
    <s v="Low Value"/>
    <x v="0"/>
    <s v="Check Data"/>
  </r>
  <r>
    <s v="CUST_6055"/>
    <n v="77"/>
    <s v="Female"/>
    <x v="3"/>
    <n v="105.07"/>
    <n v="13"/>
    <n v="120"/>
    <n v="0"/>
    <s v="Sports"/>
    <n v="31.4"/>
    <d v="2025-01-16T00:00:00"/>
    <n v="66"/>
    <n v="0.41"/>
    <n v="105.07"/>
    <n v="31.4"/>
    <n v="1"/>
    <n v="1365.9099999999999"/>
    <x v="0"/>
    <s v="Medium Risk"/>
    <s v="55+"/>
    <d v="1901-08-10T00:00:00"/>
    <x v="0"/>
    <x v="1"/>
    <s v="Low Value"/>
    <x v="0"/>
    <s v="Check Data"/>
  </r>
  <r>
    <s v="CUST_3324"/>
    <n v="48"/>
    <s v="Female"/>
    <x v="5"/>
    <n v="89.66"/>
    <n v="13"/>
    <n v="116"/>
    <n v="0"/>
    <s v="Electronics"/>
    <n v="90"/>
    <d v="2023-12-09T00:00:00"/>
    <n v="42"/>
    <n v="0.46"/>
    <n v="89.66"/>
    <n v="90"/>
    <n v="1"/>
    <n v="1165.58"/>
    <x v="0"/>
    <s v="Medium Risk"/>
    <s v="45-54"/>
    <d v="1902-09-18T00:00:00"/>
    <x v="0"/>
    <x v="1"/>
    <s v="Low Value"/>
    <x v="0"/>
    <s v="Check Data"/>
  </r>
  <r>
    <s v="CUST_6774"/>
    <n v="68"/>
    <s v="Other"/>
    <x v="7"/>
    <n v="181.72"/>
    <n v="8"/>
    <n v="65"/>
    <n v="0"/>
    <s v="Beauty"/>
    <m/>
    <d v="2021-03-14T00:00:00"/>
    <n v="31"/>
    <n v="0.49"/>
    <n v="181.72"/>
    <n v="250"/>
    <n v="1"/>
    <n v="1453.76"/>
    <x v="1"/>
    <s v="Medium Risk"/>
    <s v="55+"/>
    <d v="1905-06-14T00:00:00"/>
    <x v="1"/>
    <x v="1"/>
    <s v="Low Value"/>
    <x v="0"/>
    <s v="Check Data"/>
  </r>
  <r>
    <s v="CUST_7519"/>
    <n v="26"/>
    <s v="Female"/>
    <x v="2"/>
    <m/>
    <n v="11"/>
    <n v="130"/>
    <n v="0"/>
    <s v="Beauty"/>
    <n v="13.2"/>
    <d v="2020-09-08T00:00:00"/>
    <n v="6"/>
    <n v="0.36"/>
    <n v="250"/>
    <n v="13.2"/>
    <n v="2"/>
    <n v="2750"/>
    <x v="0"/>
    <s v="Medium Risk"/>
    <s v="25-34"/>
    <d v="1905-12-18T00:00:00"/>
    <x v="1"/>
    <x v="1"/>
    <s v="High Value"/>
    <x v="1"/>
    <s v="Check Data"/>
  </r>
  <r>
    <s v="CUST_2749"/>
    <n v="48"/>
    <s v="Female"/>
    <x v="4"/>
    <n v="38.28"/>
    <n v="6"/>
    <n v="266"/>
    <n v="0"/>
    <s v="Beauty"/>
    <n v="8.3000000000000007"/>
    <d v="2021-02-13T00:00:00"/>
    <n v="19"/>
    <n v="0.4"/>
    <n v="38.28"/>
    <n v="8.3000000000000007"/>
    <n v="1"/>
    <n v="229.68"/>
    <x v="0"/>
    <s v="Medium Risk"/>
    <s v="45-54"/>
    <d v="1905-07-13T00:00:00"/>
    <x v="1"/>
    <x v="1"/>
    <s v="Low Value"/>
    <x v="0"/>
    <s v="Check Data"/>
  </r>
  <r>
    <s v="CUST_1781"/>
    <n v="31"/>
    <s v="Male"/>
    <x v="1"/>
    <m/>
    <n v="10"/>
    <n v="315"/>
    <n v="0"/>
    <s v="Beauty"/>
    <n v="89.8"/>
    <d v="2020-12-21T00:00:00"/>
    <n v="38"/>
    <n v="0.26"/>
    <n v="250"/>
    <n v="89.8"/>
    <n v="1"/>
    <n v="2500"/>
    <x v="0"/>
    <s v="Medium Risk"/>
    <s v="25-34"/>
    <d v="1905-09-05T00:00:00"/>
    <x v="1"/>
    <x v="1"/>
    <s v="High Value"/>
    <x v="1"/>
    <s v="Check Data"/>
  </r>
  <r>
    <s v="CUST_8548"/>
    <n v="66"/>
    <s v="Other"/>
    <x v="9"/>
    <n v="95.28"/>
    <n v="8"/>
    <n v="91"/>
    <n v="0"/>
    <s v="Fashion"/>
    <n v="89.9"/>
    <d v="2023-04-01T00:00:00"/>
    <n v="79"/>
    <n v="0.2"/>
    <n v="95.28"/>
    <n v="89.9"/>
    <n v="1"/>
    <n v="762.24"/>
    <x v="0"/>
    <s v="Medium Risk"/>
    <s v="55+"/>
    <d v="1903-05-28T00:00:00"/>
    <x v="2"/>
    <x v="1"/>
    <s v="Low Value"/>
    <x v="0"/>
    <s v="Check Data"/>
  </r>
  <r>
    <s v="CUST_7823"/>
    <n v="54"/>
    <s v="Female"/>
    <x v="5"/>
    <n v="75.510000000000005"/>
    <n v="13"/>
    <n v="76"/>
    <n v="0"/>
    <s v="Home"/>
    <n v="58.5"/>
    <d v="2022-03-29T00:00:00"/>
    <n v="33"/>
    <n v="0.64"/>
    <n v="75.510000000000005"/>
    <n v="58.5"/>
    <n v="1"/>
    <n v="981.63000000000011"/>
    <x v="1"/>
    <s v="High Risk"/>
    <s v="45-54"/>
    <d v="1904-05-30T00:00:00"/>
    <x v="1"/>
    <x v="1"/>
    <s v="Low Value"/>
    <x v="2"/>
    <s v="Check Data"/>
  </r>
  <r>
    <s v="CUST_3105"/>
    <n v="19"/>
    <s v="Male"/>
    <x v="7"/>
    <n v="43.28"/>
    <n v="7"/>
    <n v="237"/>
    <n v="0"/>
    <s v="Fashion"/>
    <n v="88.8"/>
    <d v="2024-07-22T00:00:00"/>
    <n v="90"/>
    <n v="0.2"/>
    <n v="43.28"/>
    <n v="88.8"/>
    <n v="3"/>
    <n v="302.96000000000004"/>
    <x v="0"/>
    <s v="Medium Risk"/>
    <s v="Under 25"/>
    <d v="1902-02-04T00:00:00"/>
    <x v="2"/>
    <x v="1"/>
    <s v="Low Value"/>
    <x v="0"/>
    <s v="Check Data"/>
  </r>
  <r>
    <s v="CUST_4867"/>
    <n v="69"/>
    <s v="Female"/>
    <x v="2"/>
    <n v="55.74"/>
    <n v="14"/>
    <n v="251"/>
    <n v="0"/>
    <s v="Beauty"/>
    <n v="93.1"/>
    <d v="2024-05-08T00:00:00"/>
    <n v="53"/>
    <n v="0.17"/>
    <n v="55.74"/>
    <n v="93.1"/>
    <n v="2"/>
    <n v="780.36"/>
    <x v="0"/>
    <s v="Low Risk"/>
    <s v="55+"/>
    <d v="1902-04-20T00:00:00"/>
    <x v="0"/>
    <x v="1"/>
    <s v="Low Value"/>
    <x v="0"/>
    <s v="Check Data"/>
  </r>
  <r>
    <s v="CUST_8193"/>
    <n v="65"/>
    <s v="Male"/>
    <x v="9"/>
    <n v="59.44"/>
    <n v="16"/>
    <n v="226"/>
    <n v="0"/>
    <s v="Electronics"/>
    <n v="55.5"/>
    <d v="2025-02-27T00:00:00"/>
    <n v="30"/>
    <n v="0.36"/>
    <n v="59.44"/>
    <n v="55.5"/>
    <n v="1"/>
    <n v="951.04"/>
    <x v="0"/>
    <s v="Medium Risk"/>
    <s v="55+"/>
    <d v="1901-06-29T00:00:00"/>
    <x v="1"/>
    <x v="1"/>
    <s v="Low Value"/>
    <x v="0"/>
    <s v="Check Data"/>
  </r>
  <r>
    <s v="CUST_5976"/>
    <n v="63"/>
    <s v="Female"/>
    <x v="1"/>
    <n v="18.920000000000002"/>
    <n v="5"/>
    <n v="359"/>
    <n v="0"/>
    <s v="Fashion"/>
    <n v="68.7"/>
    <d v="2021-06-05T00:00:00"/>
    <n v="75"/>
    <n v="0.33"/>
    <n v="18.920000000000002"/>
    <n v="68.7"/>
    <n v="3"/>
    <n v="94.600000000000009"/>
    <x v="0"/>
    <s v="Medium Risk"/>
    <s v="55+"/>
    <d v="1905-03-23T00:00:00"/>
    <x v="2"/>
    <x v="1"/>
    <s v="Low Value"/>
    <x v="0"/>
    <s v="Check Data"/>
  </r>
  <r>
    <s v="CUST_3113"/>
    <n v="31"/>
    <s v="Female"/>
    <x v="7"/>
    <n v="172.81"/>
    <n v="12"/>
    <n v="319"/>
    <n v="0"/>
    <s v="Sports"/>
    <n v="61.4"/>
    <d v="2024-12-19T00:00:00"/>
    <n v="65"/>
    <n v="0.36"/>
    <n v="172.81"/>
    <n v="61.4"/>
    <n v="2"/>
    <n v="2073.7200000000003"/>
    <x v="0"/>
    <s v="Medium Risk"/>
    <s v="25-34"/>
    <d v="1901-09-07T00:00:00"/>
    <x v="0"/>
    <x v="1"/>
    <s v="High Value"/>
    <x v="1"/>
    <s v="Check Data"/>
  </r>
  <r>
    <s v="CUST_6879"/>
    <n v="76"/>
    <s v="Male"/>
    <x v="9"/>
    <n v="104.53"/>
    <n v="10"/>
    <n v="140"/>
    <n v="0"/>
    <s v="Home"/>
    <n v="17.5"/>
    <d v="2023-12-24T00:00:00"/>
    <n v="14"/>
    <n v="0.55000000000000004"/>
    <n v="104.53"/>
    <n v="17.5"/>
    <n v="1"/>
    <n v="1045.3"/>
    <x v="0"/>
    <s v="High Risk"/>
    <s v="55+"/>
    <d v="1902-09-03T00:00:00"/>
    <x v="1"/>
    <x v="1"/>
    <s v="Low Value"/>
    <x v="2"/>
    <s v="Check Data"/>
  </r>
  <r>
    <s v="CUST_4970"/>
    <n v="50"/>
    <s v="Female"/>
    <x v="8"/>
    <n v="138.38999999999999"/>
    <n v="10"/>
    <n v="53"/>
    <n v="0"/>
    <s v="Electronics"/>
    <n v="43.6"/>
    <d v="2022-07-28T00:00:00"/>
    <n v="10"/>
    <n v="0.27"/>
    <n v="138.38999999999999"/>
    <n v="43.6"/>
    <n v="3"/>
    <n v="1383.8999999999999"/>
    <x v="1"/>
    <s v="Medium Risk"/>
    <s v="45-54"/>
    <d v="1904-01-30T00:00:00"/>
    <x v="1"/>
    <x v="1"/>
    <s v="Low Value"/>
    <x v="0"/>
    <s v="Check Data"/>
  </r>
  <r>
    <s v="CUST_8264"/>
    <n v="52"/>
    <s v="Male"/>
    <x v="0"/>
    <n v="227.45"/>
    <n v="10"/>
    <n v="139"/>
    <n v="0"/>
    <s v="Fashion"/>
    <n v="68.099999999999994"/>
    <d v="2021-09-10T00:00:00"/>
    <n v="17"/>
    <n v="0.14000000000000001"/>
    <n v="227.45"/>
    <n v="68.099999999999994"/>
    <n v="1"/>
    <n v="2274.5"/>
    <x v="0"/>
    <s v="Low Risk"/>
    <s v="45-54"/>
    <d v="1904-12-16T00:00:00"/>
    <x v="1"/>
    <x v="1"/>
    <s v="High Value"/>
    <x v="1"/>
    <s v="Check Data"/>
  </r>
  <r>
    <s v="CUST_2577"/>
    <n v="75"/>
    <s v="Male"/>
    <x v="3"/>
    <n v="62.4"/>
    <n v="13"/>
    <n v="145"/>
    <n v="0"/>
    <s v="Home"/>
    <n v="61"/>
    <d v="2020-07-25T00:00:00"/>
    <n v="75"/>
    <n v="0.16"/>
    <n v="62.4"/>
    <n v="61"/>
    <n v="1"/>
    <n v="811.19999999999993"/>
    <x v="0"/>
    <s v="Low Risk"/>
    <s v="55+"/>
    <d v="1906-02-01T00:00:00"/>
    <x v="2"/>
    <x v="1"/>
    <s v="Low Value"/>
    <x v="0"/>
    <s v="Check Data"/>
  </r>
  <r>
    <s v="CUST_3274"/>
    <n v="56"/>
    <s v="Male"/>
    <x v="3"/>
    <n v="50.66"/>
    <n v="11"/>
    <n v="273"/>
    <n v="0"/>
    <s v="Fashion"/>
    <n v="21.5"/>
    <d v="2021-06-19T00:00:00"/>
    <n v="15"/>
    <n v="0.56999999999999995"/>
    <n v="50.66"/>
    <n v="21.5"/>
    <n v="1"/>
    <n v="557.26"/>
    <x v="0"/>
    <s v="High Risk"/>
    <s v="55+"/>
    <d v="1905-03-09T00:00:00"/>
    <x v="1"/>
    <x v="1"/>
    <s v="Low Value"/>
    <x v="2"/>
    <s v="Check Data"/>
  </r>
  <r>
    <s v="CUST_5869"/>
    <n v="75"/>
    <s v="Female"/>
    <x v="6"/>
    <n v="95.61"/>
    <n v="13"/>
    <n v="144"/>
    <n v="0"/>
    <s v="Sports"/>
    <n v="91"/>
    <d v="2024-12-30T00:00:00"/>
    <n v="76"/>
    <n v="0.22"/>
    <n v="95.61"/>
    <n v="91"/>
    <n v="2"/>
    <n v="1242.93"/>
    <x v="0"/>
    <s v="Medium Risk"/>
    <s v="55+"/>
    <d v="1901-08-27T00:00:00"/>
    <x v="2"/>
    <x v="1"/>
    <s v="Low Value"/>
    <x v="0"/>
    <s v="Check Data"/>
  </r>
  <r>
    <s v="CUST_7744"/>
    <n v="64"/>
    <s v="Male"/>
    <x v="8"/>
    <n v="85"/>
    <n v="10"/>
    <n v="166"/>
    <n v="0"/>
    <s v="Beauty"/>
    <n v="78.400000000000006"/>
    <d v="2023-12-15T00:00:00"/>
    <n v="3"/>
    <n v="0.25"/>
    <n v="85"/>
    <n v="78.400000000000006"/>
    <n v="1"/>
    <n v="850"/>
    <x v="0"/>
    <s v="Medium Risk"/>
    <s v="55+"/>
    <d v="1902-09-12T00:00:00"/>
    <x v="1"/>
    <x v="1"/>
    <s v="Low Value"/>
    <x v="0"/>
    <s v="Check Data"/>
  </r>
  <r>
    <s v="CUST_3426"/>
    <n v="68"/>
    <s v="Male"/>
    <x v="0"/>
    <n v="116.36"/>
    <n v="13"/>
    <n v="85"/>
    <n v="0"/>
    <s v="Sports"/>
    <m/>
    <d v="2025-05-22T00:00:00"/>
    <n v="22"/>
    <n v="0.22"/>
    <n v="116.36"/>
    <n v="250"/>
    <n v="2"/>
    <n v="1512.68"/>
    <x v="1"/>
    <s v="Medium Risk"/>
    <s v="55+"/>
    <d v="1901-04-06T00:00:00"/>
    <x v="1"/>
    <x v="1"/>
    <s v="Low Value"/>
    <x v="0"/>
    <s v="Check Data"/>
  </r>
  <r>
    <s v="CUST_6546"/>
    <n v="37"/>
    <s v="Female"/>
    <x v="6"/>
    <n v="151.47999999999999"/>
    <n v="13"/>
    <n v="140"/>
    <n v="0"/>
    <s v="Beauty"/>
    <n v="34.4"/>
    <d v="2025-01-03T00:00:00"/>
    <n v="56"/>
    <n v="0.56999999999999995"/>
    <n v="151.47999999999999"/>
    <n v="34.4"/>
    <n v="2"/>
    <n v="1969.2399999999998"/>
    <x v="0"/>
    <s v="High Risk"/>
    <s v="35-44"/>
    <d v="1901-08-23T00:00:00"/>
    <x v="0"/>
    <x v="1"/>
    <s v="High Value"/>
    <x v="3"/>
    <s v="Check Data"/>
  </r>
  <r>
    <s v="CUST_7852"/>
    <n v="19"/>
    <s v="Male"/>
    <x v="9"/>
    <n v="61.56"/>
    <n v="8"/>
    <n v="44"/>
    <n v="0"/>
    <s v="Home"/>
    <n v="99.6"/>
    <d v="2025-01-19T00:00:00"/>
    <n v="59"/>
    <n v="0.13"/>
    <n v="61.56"/>
    <n v="99.6"/>
    <n v="2"/>
    <n v="492.48"/>
    <x v="1"/>
    <s v="Low Risk"/>
    <s v="Under 25"/>
    <d v="1901-08-07T00:00:00"/>
    <x v="0"/>
    <x v="1"/>
    <s v="Low Value"/>
    <x v="0"/>
    <s v="Check Data"/>
  </r>
  <r>
    <s v="CUST_3551"/>
    <n v="68"/>
    <s v="Male"/>
    <x v="6"/>
    <n v="27.12"/>
    <n v="10"/>
    <n v="127"/>
    <n v="0"/>
    <s v="Fashion"/>
    <m/>
    <d v="2023-08-28T00:00:00"/>
    <n v="26"/>
    <n v="0.41"/>
    <n v="27.12"/>
    <n v="250"/>
    <n v="2"/>
    <n v="271.2"/>
    <x v="0"/>
    <s v="Medium Risk"/>
    <s v="55+"/>
    <d v="1902-12-30T00:00:00"/>
    <x v="1"/>
    <x v="1"/>
    <s v="Low Value"/>
    <x v="0"/>
    <s v="Check Data"/>
  </r>
  <r>
    <s v="CUST_7411"/>
    <n v="58"/>
    <s v="Male"/>
    <x v="5"/>
    <n v="88.53"/>
    <n v="17"/>
    <n v="357"/>
    <n v="0"/>
    <s v="Fashion"/>
    <m/>
    <d v="2024-10-03T00:00:00"/>
    <n v="50"/>
    <n v="0.25"/>
    <n v="88.53"/>
    <n v="250"/>
    <n v="2"/>
    <n v="1505.01"/>
    <x v="0"/>
    <s v="Medium Risk"/>
    <s v="55+"/>
    <d v="1901-11-23T00:00:00"/>
    <x v="0"/>
    <x v="1"/>
    <s v="Low Value"/>
    <x v="0"/>
    <s v="Check Data"/>
  </r>
  <r>
    <s v="CUST_1007"/>
    <n v="36"/>
    <s v="Male"/>
    <x v="8"/>
    <n v="161.06"/>
    <n v="17"/>
    <n v="116"/>
    <n v="0"/>
    <s v="Sports"/>
    <n v="10.1"/>
    <d v="2020-10-06T00:00:00"/>
    <n v="87"/>
    <n v="0.13"/>
    <n v="161.06"/>
    <n v="10.1"/>
    <n v="1"/>
    <n v="2738.02"/>
    <x v="0"/>
    <s v="Low Risk"/>
    <s v="35-44"/>
    <d v="1905-11-20T00:00:00"/>
    <x v="2"/>
    <x v="1"/>
    <s v="High Value"/>
    <x v="1"/>
    <s v="Check Data"/>
  </r>
  <r>
    <s v="CUST_9087"/>
    <n v="76"/>
    <s v="Female"/>
    <x v="7"/>
    <n v="110.47"/>
    <n v="13"/>
    <n v="146"/>
    <n v="0"/>
    <s v="Electronics"/>
    <n v="31.1"/>
    <d v="2023-03-20T00:00:00"/>
    <n v="80"/>
    <n v="0.41"/>
    <n v="110.47"/>
    <n v="31.1"/>
    <n v="1"/>
    <n v="1436.11"/>
    <x v="0"/>
    <s v="Medium Risk"/>
    <s v="55+"/>
    <d v="1903-06-09T00:00:00"/>
    <x v="2"/>
    <x v="1"/>
    <s v="Low Value"/>
    <x v="0"/>
    <s v="Check Data"/>
  </r>
  <r>
    <s v="CUST_3555"/>
    <n v="54"/>
    <s v="Male"/>
    <x v="7"/>
    <n v="72.459999999999994"/>
    <n v="11"/>
    <n v="146"/>
    <n v="0"/>
    <s v="Home"/>
    <n v="88.2"/>
    <d v="2022-03-22T00:00:00"/>
    <n v="61"/>
    <n v="0.04"/>
    <n v="72.459999999999994"/>
    <n v="88.2"/>
    <n v="3"/>
    <n v="797.06"/>
    <x v="0"/>
    <s v="Low Risk"/>
    <s v="45-54"/>
    <d v="1904-06-06T00:00:00"/>
    <x v="0"/>
    <x v="1"/>
    <s v="Low Value"/>
    <x v="0"/>
    <s v="Check Data"/>
  </r>
  <r>
    <s v="CUST_1475"/>
    <n v="35"/>
    <s v="Other"/>
    <x v="0"/>
    <n v="44.58"/>
    <n v="11"/>
    <n v="20"/>
    <n v="0"/>
    <s v="Beauty"/>
    <n v="51.1"/>
    <d v="2020-12-19T00:00:00"/>
    <n v="55"/>
    <n v="0.26"/>
    <n v="44.58"/>
    <n v="51.1"/>
    <n v="2"/>
    <n v="490.38"/>
    <x v="2"/>
    <s v="Medium Risk"/>
    <s v="35-44"/>
    <d v="1905-09-07T00:00:00"/>
    <x v="0"/>
    <x v="1"/>
    <s v="Low Value"/>
    <x v="0"/>
    <s v="Check Data"/>
  </r>
  <r>
    <s v="CUST_6416"/>
    <n v="33"/>
    <s v="Female"/>
    <x v="1"/>
    <n v="174.14"/>
    <n v="9"/>
    <n v="23"/>
    <n v="0"/>
    <s v="Home"/>
    <n v="82.5"/>
    <d v="2024-04-14T00:00:00"/>
    <n v="64"/>
    <n v="0.28999999999999998"/>
    <n v="174.14"/>
    <n v="82.5"/>
    <n v="1"/>
    <n v="1567.2599999999998"/>
    <x v="2"/>
    <s v="Medium Risk"/>
    <s v="25-34"/>
    <d v="1902-05-14T00:00:00"/>
    <x v="0"/>
    <x v="1"/>
    <s v="High Value"/>
    <x v="1"/>
    <s v="Check Data"/>
  </r>
  <r>
    <s v="CUST_9676"/>
    <n v="21"/>
    <s v="Male"/>
    <x v="7"/>
    <n v="49.11"/>
    <n v="13"/>
    <n v="157"/>
    <n v="0"/>
    <s v="Sports"/>
    <n v="0.8"/>
    <d v="2023-11-22T00:00:00"/>
    <n v="3"/>
    <n v="0.55000000000000004"/>
    <n v="49.11"/>
    <n v="0.8"/>
    <n v="2"/>
    <n v="638.42999999999995"/>
    <x v="0"/>
    <s v="High Risk"/>
    <s v="Under 25"/>
    <d v="1902-10-05T00:00:00"/>
    <x v="1"/>
    <x v="1"/>
    <s v="Low Value"/>
    <x v="2"/>
    <s v="Valid"/>
  </r>
  <r>
    <s v="CUST_8239"/>
    <n v="29"/>
    <s v="Male"/>
    <x v="8"/>
    <m/>
    <n v="10"/>
    <n v="47"/>
    <n v="0"/>
    <s v="Fashion"/>
    <n v="66.599999999999994"/>
    <d v="2023-01-14T00:00:00"/>
    <n v="30"/>
    <n v="7.0000000000000007E-2"/>
    <n v="250"/>
    <n v="66.599999999999994"/>
    <n v="2"/>
    <n v="2500"/>
    <x v="1"/>
    <s v="Low Risk"/>
    <s v="25-34"/>
    <d v="1903-08-13T00:00:00"/>
    <x v="1"/>
    <x v="1"/>
    <s v="High Value"/>
    <x v="1"/>
    <s v="Check Data"/>
  </r>
  <r>
    <s v="CUST_7710"/>
    <n v="46"/>
    <s v="Male"/>
    <x v="2"/>
    <n v="95.33"/>
    <n v="11"/>
    <n v="109"/>
    <n v="0"/>
    <s v="Beauty"/>
    <n v="30"/>
    <d v="2024-09-30T00:00:00"/>
    <n v="58"/>
    <n v="0.03"/>
    <n v="95.33"/>
    <n v="30"/>
    <n v="1"/>
    <n v="1048.6299999999999"/>
    <x v="0"/>
    <s v="Low Risk"/>
    <s v="45-54"/>
    <d v="1901-11-26T00:00:00"/>
    <x v="0"/>
    <x v="1"/>
    <s v="Low Value"/>
    <x v="0"/>
    <s v="Check Data"/>
  </r>
  <r>
    <s v="CUST_6000"/>
    <n v="24"/>
    <s v="Female"/>
    <x v="3"/>
    <n v="138.87"/>
    <n v="8"/>
    <n v="58"/>
    <n v="0"/>
    <s v="Beauty"/>
    <n v="86.1"/>
    <d v="2021-03-31T00:00:00"/>
    <n v="13"/>
    <n v="0.33"/>
    <n v="138.87"/>
    <n v="86.1"/>
    <n v="1"/>
    <n v="1110.96"/>
    <x v="1"/>
    <s v="Medium Risk"/>
    <s v="Under 25"/>
    <d v="1905-05-28T00:00:00"/>
    <x v="1"/>
    <x v="1"/>
    <s v="Low Value"/>
    <x v="0"/>
    <s v="Check Data"/>
  </r>
  <r>
    <s v="CUST_5654"/>
    <n v="31"/>
    <s v="Male"/>
    <x v="2"/>
    <n v="31.52"/>
    <n v="7"/>
    <n v="16"/>
    <n v="0"/>
    <s v="Beauty"/>
    <n v="94.4"/>
    <d v="2021-05-23T00:00:00"/>
    <n v="72"/>
    <n v="0.22"/>
    <n v="31.52"/>
    <n v="94.4"/>
    <n v="2"/>
    <n v="220.64"/>
    <x v="2"/>
    <s v="Medium Risk"/>
    <s v="25-34"/>
    <d v="1905-04-05T00:00:00"/>
    <x v="2"/>
    <x v="1"/>
    <s v="Low Value"/>
    <x v="0"/>
    <s v="Check Data"/>
  </r>
  <r>
    <s v="CUST_9078"/>
    <n v="72"/>
    <s v="Male"/>
    <x v="6"/>
    <n v="176.29"/>
    <n v="11"/>
    <n v="303"/>
    <n v="0"/>
    <s v="Beauty"/>
    <n v="68.8"/>
    <d v="2022-02-12T00:00:00"/>
    <n v="24"/>
    <n v="0.1"/>
    <n v="176.29"/>
    <n v="68.8"/>
    <n v="1"/>
    <n v="1939.1899999999998"/>
    <x v="0"/>
    <s v="Low Risk"/>
    <s v="55+"/>
    <d v="1904-07-14T00:00:00"/>
    <x v="1"/>
    <x v="1"/>
    <s v="High Value"/>
    <x v="1"/>
    <s v="Check Data"/>
  </r>
  <r>
    <s v="CUST_7063"/>
    <n v="29"/>
    <s v="Female"/>
    <x v="4"/>
    <n v="101.94"/>
    <n v="12"/>
    <n v="54"/>
    <n v="0"/>
    <s v="Home"/>
    <n v="14.6"/>
    <d v="2023-04-25T00:00:00"/>
    <n v="69"/>
    <n v="0.15"/>
    <n v="101.94"/>
    <n v="14.6"/>
    <n v="1"/>
    <n v="1223.28"/>
    <x v="1"/>
    <s v="Low Risk"/>
    <s v="25-34"/>
    <d v="1903-05-04T00:00:00"/>
    <x v="0"/>
    <x v="1"/>
    <s v="Low Value"/>
    <x v="0"/>
    <s v="Check Data"/>
  </r>
  <r>
    <s v="CUST_3285"/>
    <n v="52"/>
    <s v="Male"/>
    <x v="5"/>
    <n v="114.73"/>
    <n v="10"/>
    <n v="136"/>
    <n v="0"/>
    <s v="Home"/>
    <n v="46.8"/>
    <d v="2024-07-29T00:00:00"/>
    <n v="7"/>
    <n v="0.27"/>
    <n v="114.73"/>
    <n v="46.8"/>
    <n v="1"/>
    <n v="1147.3"/>
    <x v="0"/>
    <s v="Medium Risk"/>
    <s v="45-54"/>
    <d v="1902-01-28T00:00:00"/>
    <x v="1"/>
    <x v="1"/>
    <s v="Low Value"/>
    <x v="0"/>
    <s v="Check Data"/>
  </r>
  <r>
    <s v="CUST_6223"/>
    <n v="22"/>
    <s v="Male"/>
    <x v="4"/>
    <n v="70.75"/>
    <n v="18"/>
    <n v="76"/>
    <n v="0"/>
    <s v="Sports"/>
    <n v="46.4"/>
    <d v="2021-02-01T00:00:00"/>
    <n v="51"/>
    <n v="0.21"/>
    <n v="70.75"/>
    <n v="46.4"/>
    <n v="2"/>
    <n v="1273.5"/>
    <x v="1"/>
    <s v="Medium Risk"/>
    <s v="Under 25"/>
    <d v="1905-07-25T00:00:00"/>
    <x v="0"/>
    <x v="1"/>
    <s v="Low Value"/>
    <x v="0"/>
    <s v="Check Data"/>
  </r>
  <r>
    <s v="CUST_7971"/>
    <n v="34"/>
    <s v="Female"/>
    <x v="8"/>
    <n v="53.27"/>
    <n v="8"/>
    <n v="269"/>
    <n v="0"/>
    <s v="Fashion"/>
    <n v="83"/>
    <d v="2021-05-06T00:00:00"/>
    <n v="54"/>
    <n v="0.39"/>
    <n v="53.27"/>
    <n v="83"/>
    <n v="2"/>
    <n v="426.16"/>
    <x v="0"/>
    <s v="Medium Risk"/>
    <s v="25-34"/>
    <d v="1905-04-22T00:00:00"/>
    <x v="0"/>
    <x v="1"/>
    <s v="Low Value"/>
    <x v="0"/>
    <s v="Check Data"/>
  </r>
  <r>
    <s v="CUST_4525"/>
    <n v="75"/>
    <s v="Female"/>
    <x v="4"/>
    <n v="140.02000000000001"/>
    <n v="10"/>
    <n v="179"/>
    <n v="0"/>
    <s v="Fashion"/>
    <n v="46.1"/>
    <d v="2021-04-14T00:00:00"/>
    <n v="51"/>
    <n v="0.27"/>
    <n v="140.02000000000001"/>
    <n v="46.1"/>
    <n v="1"/>
    <n v="1400.2"/>
    <x v="0"/>
    <s v="Medium Risk"/>
    <s v="55+"/>
    <d v="1905-05-14T00:00:00"/>
    <x v="0"/>
    <x v="1"/>
    <s v="Low Value"/>
    <x v="0"/>
    <s v="Check Data"/>
  </r>
  <r>
    <s v="CUST_3822"/>
    <n v="59"/>
    <s v="Male"/>
    <x v="2"/>
    <n v="149.22"/>
    <n v="10"/>
    <n v="84"/>
    <n v="0"/>
    <s v="Home"/>
    <n v="33.299999999999997"/>
    <d v="2021-04-06T00:00:00"/>
    <n v="27"/>
    <n v="0.13"/>
    <n v="149.22"/>
    <n v="33.299999999999997"/>
    <n v="1"/>
    <n v="1492.2"/>
    <x v="1"/>
    <s v="Low Risk"/>
    <s v="55+"/>
    <d v="1905-05-22T00:00:00"/>
    <x v="1"/>
    <x v="1"/>
    <s v="Low Value"/>
    <x v="0"/>
    <s v="Check Data"/>
  </r>
  <r>
    <s v="CUST_5943"/>
    <n v="49"/>
    <s v="Female"/>
    <x v="1"/>
    <n v="72.66"/>
    <n v="15"/>
    <n v="299"/>
    <n v="0"/>
    <s v="Sports"/>
    <n v="61.1"/>
    <d v="2020-12-15T00:00:00"/>
    <n v="12"/>
    <n v="0.7"/>
    <n v="72.66"/>
    <n v="61.1"/>
    <n v="1"/>
    <n v="1089.8999999999999"/>
    <x v="0"/>
    <s v="High Risk"/>
    <s v="45-54"/>
    <d v="1905-09-11T00:00:00"/>
    <x v="1"/>
    <x v="1"/>
    <s v="Low Value"/>
    <x v="2"/>
    <s v="Check Data"/>
  </r>
  <r>
    <s v="CUST_7530"/>
    <n v="27"/>
    <s v="Male"/>
    <x v="8"/>
    <n v="68.180000000000007"/>
    <n v="8"/>
    <n v="138"/>
    <n v="0"/>
    <s v="Electronics"/>
    <n v="64.7"/>
    <d v="2023-06-13T00:00:00"/>
    <n v="41"/>
    <n v="0.43"/>
    <n v="68.180000000000007"/>
    <n v="64.7"/>
    <n v="2"/>
    <n v="545.44000000000005"/>
    <x v="0"/>
    <s v="Medium Risk"/>
    <s v="25-34"/>
    <d v="1903-03-16T00:00:00"/>
    <x v="0"/>
    <x v="1"/>
    <s v="Low Value"/>
    <x v="0"/>
    <s v="Check Data"/>
  </r>
  <r>
    <s v="CUST_1258"/>
    <n v="60"/>
    <s v="Female"/>
    <x v="3"/>
    <n v="70.540000000000006"/>
    <n v="8"/>
    <n v="306"/>
    <n v="0"/>
    <s v="Beauty"/>
    <n v="81"/>
    <d v="2023-04-20T00:00:00"/>
    <n v="89"/>
    <n v="0.19"/>
    <n v="70.540000000000006"/>
    <n v="81"/>
    <n v="1"/>
    <n v="564.32000000000005"/>
    <x v="0"/>
    <s v="Low Risk"/>
    <s v="55+"/>
    <d v="1903-05-09T00:00:00"/>
    <x v="2"/>
    <x v="1"/>
    <s v="Low Value"/>
    <x v="0"/>
    <s v="Check Data"/>
  </r>
  <r>
    <s v="CUST_1282"/>
    <n v="34"/>
    <s v="Female"/>
    <x v="0"/>
    <n v="30.73"/>
    <n v="5"/>
    <n v="169"/>
    <n v="0"/>
    <s v="Fashion"/>
    <m/>
    <d v="2024-03-08T00:00:00"/>
    <n v="33"/>
    <n v="0.14000000000000001"/>
    <n v="30.73"/>
    <n v="250"/>
    <n v="1"/>
    <n v="153.65"/>
    <x v="0"/>
    <s v="Low Risk"/>
    <s v="25-34"/>
    <d v="1902-06-20T00:00:00"/>
    <x v="1"/>
    <x v="1"/>
    <s v="Low Value"/>
    <x v="0"/>
    <s v="Check Data"/>
  </r>
  <r>
    <s v="CUST_2898"/>
    <n v="22"/>
    <s v="Female"/>
    <x v="8"/>
    <n v="117.39"/>
    <n v="9"/>
    <n v="241"/>
    <n v="0"/>
    <s v="Beauty"/>
    <n v="89"/>
    <d v="2022-09-01T00:00:00"/>
    <n v="79"/>
    <n v="0.48"/>
    <n v="117.39"/>
    <n v="89"/>
    <n v="1"/>
    <n v="1056.51"/>
    <x v="0"/>
    <s v="Medium Risk"/>
    <s v="Under 25"/>
    <d v="1903-12-26T00:00:00"/>
    <x v="2"/>
    <x v="1"/>
    <s v="Low Value"/>
    <x v="0"/>
    <s v="Check Data"/>
  </r>
  <r>
    <s v="CUST_5135"/>
    <n v="62"/>
    <s v="Other"/>
    <x v="9"/>
    <n v="75.91"/>
    <n v="11"/>
    <n v="63"/>
    <n v="0"/>
    <s v="Fashion"/>
    <n v="62.7"/>
    <d v="2020-09-01T00:00:00"/>
    <n v="31"/>
    <n v="0.19"/>
    <n v="75.91"/>
    <n v="62.7"/>
    <n v="2"/>
    <n v="835.01"/>
    <x v="1"/>
    <s v="Low Risk"/>
    <s v="55+"/>
    <d v="1905-12-25T00:00:00"/>
    <x v="1"/>
    <x v="1"/>
    <s v="Low Value"/>
    <x v="0"/>
    <s v="Check Data"/>
  </r>
  <r>
    <s v="CUST_7629"/>
    <n v="59"/>
    <s v="Other"/>
    <x v="3"/>
    <n v="184.92"/>
    <n v="8"/>
    <n v="239"/>
    <n v="0"/>
    <s v="Electronics"/>
    <n v="52.4"/>
    <d v="2023-07-12T00:00:00"/>
    <n v="11"/>
    <n v="0.3"/>
    <n v="184.92"/>
    <n v="52.4"/>
    <n v="1"/>
    <n v="1479.36"/>
    <x v="0"/>
    <s v="Medium Risk"/>
    <s v="55+"/>
    <d v="1903-02-15T00:00:00"/>
    <x v="1"/>
    <x v="1"/>
    <s v="Low Value"/>
    <x v="0"/>
    <s v="Check Data"/>
  </r>
  <r>
    <s v="CUST_4200"/>
    <n v="26"/>
    <s v="Other"/>
    <x v="8"/>
    <n v="114.9"/>
    <n v="12"/>
    <n v="94"/>
    <n v="0"/>
    <s v="Fashion"/>
    <n v="80.099999999999994"/>
    <d v="2023-04-28T00:00:00"/>
    <n v="36"/>
    <n v="0.08"/>
    <n v="114.9"/>
    <n v="80.099999999999994"/>
    <n v="1"/>
    <n v="1378.8000000000002"/>
    <x v="0"/>
    <s v="Low Risk"/>
    <s v="25-34"/>
    <d v="1903-05-01T00:00:00"/>
    <x v="1"/>
    <x v="1"/>
    <s v="Low Value"/>
    <x v="0"/>
    <s v="Check Data"/>
  </r>
  <r>
    <s v="CUST_6110"/>
    <n v="66"/>
    <s v="Female"/>
    <x v="9"/>
    <n v="104.09"/>
    <n v="10"/>
    <n v="145"/>
    <n v="0"/>
    <s v="Electronics"/>
    <n v="30.7"/>
    <d v="2022-07-10T00:00:00"/>
    <n v="6"/>
    <n v="0.23"/>
    <n v="104.09"/>
    <n v="30.7"/>
    <n v="2"/>
    <n v="1040.9000000000001"/>
    <x v="0"/>
    <s v="Medium Risk"/>
    <s v="55+"/>
    <d v="1904-02-17T00:00:00"/>
    <x v="1"/>
    <x v="1"/>
    <s v="Low Value"/>
    <x v="0"/>
    <s v="Check Data"/>
  </r>
  <r>
    <s v="CUST_8167"/>
    <n v="50"/>
    <s v="Male"/>
    <x v="3"/>
    <n v="154.71"/>
    <n v="10"/>
    <n v="48"/>
    <n v="0"/>
    <s v="Fashion"/>
    <n v="75.8"/>
    <d v="2025-01-18T00:00:00"/>
    <n v="45"/>
    <n v="0.1"/>
    <n v="154.71"/>
    <n v="75.8"/>
    <n v="1"/>
    <n v="1547.1000000000001"/>
    <x v="1"/>
    <s v="Low Risk"/>
    <s v="45-54"/>
    <d v="1901-08-08T00:00:00"/>
    <x v="0"/>
    <x v="1"/>
    <s v="High Value"/>
    <x v="1"/>
    <s v="Check Data"/>
  </r>
  <r>
    <s v="CUST_1612"/>
    <n v="53"/>
    <s v="Female"/>
    <x v="6"/>
    <m/>
    <n v="12"/>
    <n v="144"/>
    <n v="0"/>
    <s v="Home"/>
    <n v="50.6"/>
    <d v="2021-08-15T00:00:00"/>
    <n v="60"/>
    <n v="0.19"/>
    <n v="250"/>
    <n v="50.6"/>
    <n v="1"/>
    <n v="3000"/>
    <x v="0"/>
    <s v="Low Risk"/>
    <s v="45-54"/>
    <d v="1905-01-11T00:00:00"/>
    <x v="0"/>
    <x v="1"/>
    <s v="High Value"/>
    <x v="1"/>
    <s v="Check Data"/>
  </r>
  <r>
    <s v="CUST_1687"/>
    <n v="53"/>
    <s v="Female"/>
    <x v="7"/>
    <n v="37.340000000000003"/>
    <n v="6"/>
    <n v="258"/>
    <n v="0"/>
    <s v="Beauty"/>
    <n v="12.4"/>
    <d v="2023-10-16T00:00:00"/>
    <n v="90"/>
    <n v="0.31"/>
    <n v="37.340000000000003"/>
    <n v="12.4"/>
    <n v="2"/>
    <n v="224.04000000000002"/>
    <x v="0"/>
    <s v="Medium Risk"/>
    <s v="45-54"/>
    <d v="1902-11-11T00:00:00"/>
    <x v="2"/>
    <x v="1"/>
    <s v="Low Value"/>
    <x v="0"/>
    <s v="Check Data"/>
  </r>
  <r>
    <s v="CUST_4690"/>
    <n v="35"/>
    <s v="Female"/>
    <x v="5"/>
    <n v="101.65"/>
    <n v="6"/>
    <n v="158"/>
    <n v="0"/>
    <s v="Sports"/>
    <n v="75.3"/>
    <d v="2022-06-26T00:00:00"/>
    <n v="72"/>
    <n v="0.28000000000000003"/>
    <n v="101.65"/>
    <n v="75.3"/>
    <n v="1"/>
    <n v="609.90000000000009"/>
    <x v="0"/>
    <s v="Medium Risk"/>
    <s v="35-44"/>
    <d v="1904-03-02T00:00:00"/>
    <x v="2"/>
    <x v="1"/>
    <s v="Low Value"/>
    <x v="0"/>
    <s v="Check Data"/>
  </r>
  <r>
    <s v="CUST_9804"/>
    <n v="26"/>
    <s v="Male"/>
    <x v="7"/>
    <n v="15.58"/>
    <n v="13"/>
    <n v="216"/>
    <n v="0"/>
    <s v="Sports"/>
    <n v="64.8"/>
    <d v="2025-05-13T00:00:00"/>
    <n v="37"/>
    <n v="0.32"/>
    <n v="15.58"/>
    <n v="64.8"/>
    <n v="1"/>
    <n v="202.54"/>
    <x v="0"/>
    <s v="Medium Risk"/>
    <s v="25-34"/>
    <d v="1901-04-15T00:00:00"/>
    <x v="1"/>
    <x v="1"/>
    <s v="Low Value"/>
    <x v="0"/>
    <s v="Check Data"/>
  </r>
  <r>
    <s v="CUST_3307"/>
    <n v="79"/>
    <s v="Other"/>
    <x v="2"/>
    <n v="32.54"/>
    <n v="13"/>
    <n v="302"/>
    <n v="0"/>
    <s v="Fashion"/>
    <n v="8.1999999999999993"/>
    <d v="2021-02-28T00:00:00"/>
    <n v="30"/>
    <n v="0.31"/>
    <n v="32.54"/>
    <n v="8.1999999999999993"/>
    <n v="2"/>
    <n v="423.02"/>
    <x v="0"/>
    <s v="Medium Risk"/>
    <s v="55+"/>
    <d v="1905-06-28T00:00:00"/>
    <x v="1"/>
    <x v="1"/>
    <s v="Low Value"/>
    <x v="0"/>
    <s v="Check Data"/>
  </r>
  <r>
    <s v="CUST_8133"/>
    <n v="74"/>
    <s v="Female"/>
    <x v="0"/>
    <n v="104.54"/>
    <n v="8"/>
    <n v="16"/>
    <n v="0"/>
    <s v="Sports"/>
    <m/>
    <d v="2022-09-11T00:00:00"/>
    <n v="38"/>
    <n v="0.28999999999999998"/>
    <n v="104.54"/>
    <n v="250"/>
    <n v="1"/>
    <n v="836.32"/>
    <x v="2"/>
    <s v="Medium Risk"/>
    <s v="55+"/>
    <d v="1903-12-16T00:00:00"/>
    <x v="1"/>
    <x v="1"/>
    <s v="Low Value"/>
    <x v="0"/>
    <s v="Check Data"/>
  </r>
  <r>
    <s v="CUST_7509"/>
    <n v="46"/>
    <s v="Other"/>
    <x v="7"/>
    <m/>
    <n v="11"/>
    <n v="80"/>
    <n v="0"/>
    <s v="Beauty"/>
    <n v="48.6"/>
    <d v="2024-01-17T00:00:00"/>
    <n v="16"/>
    <n v="0.3"/>
    <n v="250"/>
    <n v="48.6"/>
    <n v="2"/>
    <n v="2750"/>
    <x v="1"/>
    <s v="Medium Risk"/>
    <s v="45-54"/>
    <d v="1902-08-10T00:00:00"/>
    <x v="1"/>
    <x v="1"/>
    <s v="High Value"/>
    <x v="1"/>
    <s v="Check Data"/>
  </r>
  <r>
    <s v="CUST_6906"/>
    <n v="78"/>
    <s v="Female"/>
    <x v="8"/>
    <n v="217.84"/>
    <n v="22"/>
    <n v="183"/>
    <n v="0"/>
    <s v="Home"/>
    <n v="65.400000000000006"/>
    <d v="2024-03-29T00:00:00"/>
    <n v="79"/>
    <n v="0.33"/>
    <n v="217.84"/>
    <n v="65.400000000000006"/>
    <n v="2"/>
    <n v="4792.4800000000005"/>
    <x v="0"/>
    <s v="Medium Risk"/>
    <s v="55+"/>
    <d v="1902-05-30T00:00:00"/>
    <x v="2"/>
    <x v="1"/>
    <s v="High Value"/>
    <x v="1"/>
    <s v="Check Data"/>
  </r>
  <r>
    <s v="CUST_3591"/>
    <n v="67"/>
    <s v="Male"/>
    <x v="6"/>
    <n v="142.19999999999999"/>
    <n v="10"/>
    <n v="282"/>
    <n v="0"/>
    <s v="Home"/>
    <n v="67.8"/>
    <d v="2024-06-15T00:00:00"/>
    <n v="38"/>
    <n v="0.35"/>
    <n v="142.19999999999999"/>
    <n v="67.8"/>
    <n v="2"/>
    <n v="1422"/>
    <x v="0"/>
    <s v="Medium Risk"/>
    <s v="55+"/>
    <d v="1902-03-13T00:00:00"/>
    <x v="1"/>
    <x v="1"/>
    <s v="Low Value"/>
    <x v="0"/>
    <s v="Check Data"/>
  </r>
  <r>
    <s v="CUST_8183"/>
    <n v="31"/>
    <s v="Male"/>
    <x v="4"/>
    <n v="73.12"/>
    <n v="8"/>
    <n v="70"/>
    <n v="0"/>
    <s v="Electronics"/>
    <n v="19.100000000000001"/>
    <d v="2023-08-24T00:00:00"/>
    <n v="53"/>
    <n v="0.3"/>
    <n v="73.12"/>
    <n v="19.100000000000001"/>
    <n v="2"/>
    <n v="584.96"/>
    <x v="1"/>
    <s v="Medium Risk"/>
    <s v="25-34"/>
    <d v="1903-01-03T00:00:00"/>
    <x v="0"/>
    <x v="1"/>
    <s v="Low Value"/>
    <x v="0"/>
    <s v="Check Data"/>
  </r>
  <r>
    <s v="CUST_6248"/>
    <n v="42"/>
    <s v="Male"/>
    <x v="2"/>
    <n v="56"/>
    <n v="12"/>
    <n v="89"/>
    <n v="0"/>
    <s v="Sports"/>
    <n v="3.4"/>
    <d v="2023-05-16T00:00:00"/>
    <n v="8"/>
    <n v="0.43"/>
    <n v="56"/>
    <n v="3.4"/>
    <n v="1"/>
    <n v="672"/>
    <x v="1"/>
    <s v="Medium Risk"/>
    <s v="35-44"/>
    <d v="1903-04-13T00:00:00"/>
    <x v="1"/>
    <x v="1"/>
    <s v="Low Value"/>
    <x v="0"/>
    <s v="Check Data"/>
  </r>
  <r>
    <s v="CUST_9766"/>
    <n v="32"/>
    <s v="Male"/>
    <x v="7"/>
    <n v="63.01"/>
    <n v="5"/>
    <n v="196"/>
    <n v="0"/>
    <s v="Beauty"/>
    <n v="79.400000000000006"/>
    <d v="2024-11-07T00:00:00"/>
    <n v="99"/>
    <n v="0.3"/>
    <n v="63.01"/>
    <n v="79.400000000000006"/>
    <n v="2"/>
    <n v="315.05"/>
    <x v="0"/>
    <s v="Medium Risk"/>
    <s v="25-34"/>
    <d v="1901-10-19T00:00:00"/>
    <x v="2"/>
    <x v="1"/>
    <s v="Low Value"/>
    <x v="0"/>
    <s v="Check Data"/>
  </r>
  <r>
    <s v="CUST_6108"/>
    <n v="23"/>
    <s v="Female"/>
    <x v="1"/>
    <m/>
    <n v="16"/>
    <n v="129"/>
    <n v="0"/>
    <s v="Sports"/>
    <n v="98.2"/>
    <d v="2020-09-29T00:00:00"/>
    <n v="9"/>
    <n v="0.54"/>
    <n v="250"/>
    <n v="98.2"/>
    <n v="1"/>
    <n v="4000"/>
    <x v="0"/>
    <s v="High Risk"/>
    <s v="Under 25"/>
    <d v="1905-11-27T00:00:00"/>
    <x v="1"/>
    <x v="1"/>
    <s v="High Value"/>
    <x v="3"/>
    <s v="Check Data"/>
  </r>
  <r>
    <s v="CUST_4604"/>
    <n v="73"/>
    <s v="Female"/>
    <x v="0"/>
    <n v="202.15"/>
    <n v="9"/>
    <n v="79"/>
    <n v="0"/>
    <s v="Beauty"/>
    <n v="94.1"/>
    <d v="2023-05-16T00:00:00"/>
    <n v="21"/>
    <n v="0.22"/>
    <n v="202.15"/>
    <n v="94.1"/>
    <n v="1"/>
    <n v="1819.3500000000001"/>
    <x v="1"/>
    <s v="Medium Risk"/>
    <s v="55+"/>
    <d v="1903-04-13T00:00:00"/>
    <x v="1"/>
    <x v="1"/>
    <s v="High Value"/>
    <x v="1"/>
    <s v="Check Data"/>
  </r>
  <r>
    <s v="CUST_1669"/>
    <n v="59"/>
    <s v="Female"/>
    <x v="4"/>
    <n v="98.14"/>
    <n v="6"/>
    <n v="364"/>
    <n v="0"/>
    <s v="Electronics"/>
    <n v="50.1"/>
    <d v="2020-12-22T00:00:00"/>
    <n v="41"/>
    <n v="0.04"/>
    <n v="98.14"/>
    <n v="50.1"/>
    <n v="1"/>
    <n v="588.84"/>
    <x v="0"/>
    <s v="Low Risk"/>
    <s v="55+"/>
    <d v="1905-09-04T00:00:00"/>
    <x v="0"/>
    <x v="1"/>
    <s v="Low Value"/>
    <x v="0"/>
    <s v="Check Data"/>
  </r>
  <r>
    <s v="CUST_5364"/>
    <n v="46"/>
    <s v="Female"/>
    <x v="5"/>
    <n v="92.04"/>
    <n v="3"/>
    <n v="202"/>
    <n v="0"/>
    <s v="Sports"/>
    <n v="52.9"/>
    <d v="2022-12-13T00:00:00"/>
    <n v="69"/>
    <n v="0.18"/>
    <n v="92.04"/>
    <n v="52.9"/>
    <n v="1"/>
    <n v="276.12"/>
    <x v="0"/>
    <s v="Low Risk"/>
    <s v="45-54"/>
    <d v="1903-09-14T00:00:00"/>
    <x v="0"/>
    <x v="1"/>
    <s v="Low Value"/>
    <x v="0"/>
    <s v="Check Data"/>
  </r>
  <r>
    <s v="CUST_8329"/>
    <n v="32"/>
    <s v="Male"/>
    <x v="8"/>
    <n v="113.68"/>
    <n v="9"/>
    <n v="230"/>
    <n v="0"/>
    <s v="Home"/>
    <n v="93.1"/>
    <d v="2021-11-08T00:00:00"/>
    <n v="19"/>
    <n v="0.48"/>
    <n v="113.68"/>
    <n v="93.1"/>
    <n v="1"/>
    <n v="1023.1200000000001"/>
    <x v="0"/>
    <s v="Medium Risk"/>
    <s v="25-34"/>
    <d v="1904-10-18T00:00:00"/>
    <x v="1"/>
    <x v="1"/>
    <s v="Low Value"/>
    <x v="0"/>
    <s v="Check Data"/>
  </r>
  <r>
    <s v="CUST_2283"/>
    <n v="46"/>
    <s v="Male"/>
    <x v="6"/>
    <n v="289.69"/>
    <n v="10"/>
    <n v="86"/>
    <n v="0"/>
    <s v="Electronics"/>
    <n v="54.4"/>
    <d v="2022-06-28T00:00:00"/>
    <n v="80"/>
    <n v="0.4"/>
    <n v="289.69"/>
    <n v="54.4"/>
    <n v="3"/>
    <n v="2896.9"/>
    <x v="1"/>
    <s v="Medium Risk"/>
    <s v="45-54"/>
    <d v="1904-02-29T00:00:00"/>
    <x v="2"/>
    <x v="1"/>
    <s v="High Value"/>
    <x v="1"/>
    <s v="Check Data"/>
  </r>
  <r>
    <s v="CUST_1923"/>
    <n v="21"/>
    <s v="Male"/>
    <x v="3"/>
    <n v="146.44"/>
    <n v="9"/>
    <n v="226"/>
    <n v="0"/>
    <s v="Sports"/>
    <n v="27.8"/>
    <d v="2022-05-07T00:00:00"/>
    <n v="18"/>
    <n v="0.72"/>
    <n v="146.44"/>
    <n v="27.8"/>
    <n v="2"/>
    <n v="1317.96"/>
    <x v="0"/>
    <s v="High Risk"/>
    <s v="Under 25"/>
    <d v="1904-04-21T00:00:00"/>
    <x v="1"/>
    <x v="1"/>
    <s v="Low Value"/>
    <x v="2"/>
    <s v="Check Data"/>
  </r>
  <r>
    <s v="CUST_2125"/>
    <n v="35"/>
    <s v="Male"/>
    <x v="7"/>
    <n v="124.96"/>
    <n v="11"/>
    <n v="5"/>
    <n v="0"/>
    <s v="Home"/>
    <n v="67.8"/>
    <d v="2020-08-30T00:00:00"/>
    <n v="76"/>
    <n v="0.12"/>
    <n v="124.96"/>
    <n v="67.8"/>
    <n v="2"/>
    <n v="1374.56"/>
    <x v="2"/>
    <s v="Low Risk"/>
    <s v="35-44"/>
    <d v="1905-12-27T00:00:00"/>
    <x v="2"/>
    <x v="1"/>
    <s v="Low Value"/>
    <x v="0"/>
    <s v="Check Data"/>
  </r>
  <r>
    <s v="CUST_2529"/>
    <n v="67"/>
    <s v="Female"/>
    <x v="1"/>
    <m/>
    <n v="4"/>
    <n v="356"/>
    <n v="0"/>
    <s v="Home"/>
    <n v="47.7"/>
    <d v="2025-05-13T00:00:00"/>
    <n v="80"/>
    <n v="0.19"/>
    <n v="250"/>
    <n v="47.7"/>
    <n v="1"/>
    <n v="1000"/>
    <x v="0"/>
    <s v="Low Risk"/>
    <s v="55+"/>
    <d v="1901-04-15T00:00:00"/>
    <x v="2"/>
    <x v="1"/>
    <s v="Low Value"/>
    <x v="0"/>
    <s v="Check Data"/>
  </r>
  <r>
    <s v="CUST_9438"/>
    <n v="74"/>
    <s v="Male"/>
    <x v="0"/>
    <n v="184.94"/>
    <n v="10"/>
    <n v="224"/>
    <n v="0"/>
    <s v="Beauty"/>
    <n v="78.5"/>
    <d v="2022-04-05T00:00:00"/>
    <n v="5"/>
    <n v="0.4"/>
    <n v="184.94"/>
    <n v="78.5"/>
    <n v="1"/>
    <n v="1849.4"/>
    <x v="0"/>
    <s v="Medium Risk"/>
    <s v="55+"/>
    <d v="1904-05-23T00:00:00"/>
    <x v="1"/>
    <x v="1"/>
    <s v="High Value"/>
    <x v="1"/>
    <s v="Check Data"/>
  </r>
  <r>
    <s v="CUST_4711"/>
    <n v="66"/>
    <s v="Male"/>
    <x v="5"/>
    <n v="156.61000000000001"/>
    <n v="13"/>
    <n v="145"/>
    <n v="0"/>
    <s v="Home"/>
    <m/>
    <d v="2023-06-20T00:00:00"/>
    <n v="67"/>
    <n v="0.61"/>
    <n v="156.61000000000001"/>
    <n v="250"/>
    <n v="1"/>
    <n v="2035.9300000000003"/>
    <x v="0"/>
    <s v="High Risk"/>
    <s v="55+"/>
    <d v="1903-03-09T00:00:00"/>
    <x v="0"/>
    <x v="1"/>
    <s v="High Value"/>
    <x v="3"/>
    <s v="Check Data"/>
  </r>
  <r>
    <s v="CUST_9004"/>
    <n v="61"/>
    <s v="Male"/>
    <x v="7"/>
    <n v="70.099999999999994"/>
    <n v="12"/>
    <n v="54"/>
    <n v="0"/>
    <s v="Fashion"/>
    <n v="93.6"/>
    <d v="2024-07-11T00:00:00"/>
    <n v="71"/>
    <n v="0.51"/>
    <n v="70.099999999999994"/>
    <n v="93.6"/>
    <n v="2"/>
    <n v="841.19999999999993"/>
    <x v="1"/>
    <s v="High Risk"/>
    <s v="55+"/>
    <d v="1902-02-15T00:00:00"/>
    <x v="2"/>
    <x v="1"/>
    <s v="Low Value"/>
    <x v="2"/>
    <s v="Check Data"/>
  </r>
  <r>
    <s v="CUST_7274"/>
    <n v="56"/>
    <s v="Female"/>
    <x v="5"/>
    <n v="29.51"/>
    <n v="11"/>
    <n v="66"/>
    <n v="0"/>
    <s v="Sports"/>
    <n v="13.8"/>
    <d v="2025-04-25T00:00:00"/>
    <n v="32"/>
    <n v="0.18"/>
    <n v="29.51"/>
    <n v="13.8"/>
    <n v="1"/>
    <n v="324.61"/>
    <x v="1"/>
    <s v="Low Risk"/>
    <s v="55+"/>
    <d v="1901-05-03T00:00:00"/>
    <x v="1"/>
    <x v="1"/>
    <s v="Low Value"/>
    <x v="0"/>
    <s v="Check Data"/>
  </r>
  <r>
    <s v="CUST_4864"/>
    <n v="33"/>
    <s v="Female"/>
    <x v="4"/>
    <n v="27.52"/>
    <n v="13"/>
    <n v="184"/>
    <n v="0"/>
    <s v="Sports"/>
    <n v="52.1"/>
    <d v="2020-12-23T00:00:00"/>
    <n v="95"/>
    <n v="0.3"/>
    <n v="27.52"/>
    <n v="52.1"/>
    <n v="1"/>
    <n v="357.76"/>
    <x v="0"/>
    <s v="Medium Risk"/>
    <s v="25-34"/>
    <d v="1905-09-03T00:00:00"/>
    <x v="2"/>
    <x v="1"/>
    <s v="Low Value"/>
    <x v="0"/>
    <s v="Check Data"/>
  </r>
  <r>
    <s v="CUST_8833"/>
    <n v="28"/>
    <s v="Female"/>
    <x v="4"/>
    <n v="61.37"/>
    <n v="6"/>
    <n v="146"/>
    <n v="0"/>
    <s v="Beauty"/>
    <m/>
    <d v="2020-11-29T00:00:00"/>
    <n v="78"/>
    <n v="0.28000000000000003"/>
    <n v="61.37"/>
    <n v="250"/>
    <n v="4"/>
    <n v="368.21999999999997"/>
    <x v="0"/>
    <s v="Medium Risk"/>
    <s v="25-34"/>
    <d v="1905-09-27T00:00:00"/>
    <x v="2"/>
    <x v="1"/>
    <s v="Low Value"/>
    <x v="0"/>
    <s v="Check Data"/>
  </r>
  <r>
    <s v="CUST_7788"/>
    <n v="31"/>
    <s v="Male"/>
    <x v="2"/>
    <n v="57.17"/>
    <n v="8"/>
    <n v="73"/>
    <n v="0"/>
    <s v="Home"/>
    <n v="43.5"/>
    <d v="2021-11-03T00:00:00"/>
    <n v="88"/>
    <n v="0.23"/>
    <n v="57.17"/>
    <n v="43.5"/>
    <n v="1"/>
    <n v="457.36"/>
    <x v="1"/>
    <s v="Medium Risk"/>
    <s v="25-34"/>
    <d v="1904-10-23T00:00:00"/>
    <x v="2"/>
    <x v="1"/>
    <s v="Low Value"/>
    <x v="0"/>
    <s v="Check Data"/>
  </r>
  <r>
    <s v="CUST_1226"/>
    <n v="20"/>
    <s v="Other"/>
    <x v="7"/>
    <n v="117.22"/>
    <n v="12"/>
    <n v="138"/>
    <n v="0"/>
    <s v="Beauty"/>
    <n v="62.7"/>
    <d v="2022-12-25T00:00:00"/>
    <n v="48"/>
    <n v="0.45"/>
    <n v="117.22"/>
    <n v="62.7"/>
    <n v="3"/>
    <n v="1406.6399999999999"/>
    <x v="0"/>
    <s v="Medium Risk"/>
    <s v="Under 25"/>
    <d v="1903-09-02T00:00:00"/>
    <x v="0"/>
    <x v="1"/>
    <s v="Low Value"/>
    <x v="0"/>
    <s v="Check Data"/>
  </r>
  <r>
    <s v="CUST_1264"/>
    <n v="68"/>
    <s v="Male"/>
    <x v="6"/>
    <n v="117.13"/>
    <n v="11"/>
    <n v="223"/>
    <n v="0"/>
    <s v="Fashion"/>
    <n v="81.7"/>
    <d v="2023-12-01T00:00:00"/>
    <n v="33"/>
    <n v="0.28000000000000003"/>
    <n v="117.13"/>
    <n v="81.7"/>
    <n v="2"/>
    <n v="1288.4299999999998"/>
    <x v="0"/>
    <s v="Medium Risk"/>
    <s v="55+"/>
    <d v="1902-09-26T00:00:00"/>
    <x v="1"/>
    <x v="1"/>
    <s v="Low Value"/>
    <x v="0"/>
    <s v="Check Data"/>
  </r>
  <r>
    <s v="CUST_1645"/>
    <n v="67"/>
    <s v="Female"/>
    <x v="0"/>
    <n v="69.91"/>
    <n v="10"/>
    <n v="231"/>
    <n v="0"/>
    <s v="Beauty"/>
    <n v="47.3"/>
    <d v="2025-02-20T00:00:00"/>
    <n v="69"/>
    <n v="0.27"/>
    <n v="69.91"/>
    <n v="47.3"/>
    <n v="2"/>
    <n v="699.09999999999991"/>
    <x v="0"/>
    <s v="Medium Risk"/>
    <s v="55+"/>
    <d v="1901-07-06T00:00:00"/>
    <x v="0"/>
    <x v="1"/>
    <s v="Low Value"/>
    <x v="0"/>
    <s v="Check Data"/>
  </r>
  <r>
    <s v="CUST_8544"/>
    <n v="79"/>
    <s v="Female"/>
    <x v="3"/>
    <m/>
    <n v="5"/>
    <n v="182"/>
    <n v="0"/>
    <s v="Sports"/>
    <n v="40.799999999999997"/>
    <d v="2024-01-06T00:00:00"/>
    <n v="72"/>
    <n v="0.37"/>
    <n v="250"/>
    <n v="40.799999999999997"/>
    <n v="3"/>
    <n v="1250"/>
    <x v="0"/>
    <s v="Medium Risk"/>
    <s v="55+"/>
    <d v="1902-08-21T00:00:00"/>
    <x v="2"/>
    <x v="1"/>
    <s v="Low Value"/>
    <x v="0"/>
    <s v="Check Data"/>
  </r>
  <r>
    <s v="CUST_6569"/>
    <n v="59"/>
    <s v="Female"/>
    <x v="3"/>
    <n v="44.51"/>
    <n v="8"/>
    <n v="95"/>
    <n v="0"/>
    <s v="Beauty"/>
    <n v="18.100000000000001"/>
    <d v="2021-06-01T00:00:00"/>
    <n v="2"/>
    <n v="0.26"/>
    <n v="44.51"/>
    <n v="18.100000000000001"/>
    <n v="2"/>
    <n v="356.08"/>
    <x v="0"/>
    <s v="Medium Risk"/>
    <s v="55+"/>
    <d v="1905-03-27T00:00:00"/>
    <x v="1"/>
    <x v="1"/>
    <s v="Low Value"/>
    <x v="0"/>
    <s v="Check Data"/>
  </r>
  <r>
    <s v="CUST_3990"/>
    <n v="55"/>
    <s v="Other"/>
    <x v="8"/>
    <n v="53.37"/>
    <n v="8"/>
    <n v="341"/>
    <n v="0"/>
    <s v="Sports"/>
    <n v="82.5"/>
    <d v="2020-12-10T00:00:00"/>
    <n v="54"/>
    <n v="0.12"/>
    <n v="53.37"/>
    <n v="82.5"/>
    <n v="2"/>
    <n v="426.96"/>
    <x v="0"/>
    <s v="Low Risk"/>
    <s v="55+"/>
    <d v="1905-09-16T00:00:00"/>
    <x v="0"/>
    <x v="1"/>
    <s v="Low Value"/>
    <x v="0"/>
    <s v="Check Data"/>
  </r>
  <r>
    <s v="CUST_3504"/>
    <n v="62"/>
    <s v="Male"/>
    <x v="8"/>
    <n v="112.52"/>
    <n v="0"/>
    <n v="247"/>
    <n v="0"/>
    <s v="Electronics"/>
    <n v="79.599999999999994"/>
    <d v="2022-10-04T00:00:00"/>
    <n v="42"/>
    <n v="0.13"/>
    <n v="112.52"/>
    <n v="79.599999999999994"/>
    <n v="3"/>
    <n v="0"/>
    <x v="0"/>
    <s v="Low Risk"/>
    <s v="55+"/>
    <d v="1903-11-23T00:00:00"/>
    <x v="0"/>
    <x v="1"/>
    <s v="Low Value"/>
    <x v="0"/>
    <s v="Check Data"/>
  </r>
  <r>
    <s v="CUST_1587"/>
    <n v="59"/>
    <s v="Female"/>
    <x v="0"/>
    <n v="157.13999999999999"/>
    <n v="13"/>
    <n v="131"/>
    <n v="1"/>
    <s v="Fashion"/>
    <n v="74.3"/>
    <d v="2024-03-02T00:00:00"/>
    <n v="35"/>
    <n v="0.2"/>
    <n v="157.13999999999999"/>
    <n v="74.3"/>
    <n v="1"/>
    <n v="2042.8199999999997"/>
    <x v="0"/>
    <s v="Medium Risk"/>
    <s v="55+"/>
    <d v="1902-06-26T00:00:00"/>
    <x v="1"/>
    <x v="0"/>
    <s v="High Value"/>
    <x v="1"/>
    <s v="Check Data"/>
  </r>
  <r>
    <s v="CUST_5079"/>
    <n v="35"/>
    <s v="Male"/>
    <x v="7"/>
    <n v="324.18"/>
    <n v="11"/>
    <n v="12"/>
    <n v="0"/>
    <s v="Fashion"/>
    <n v="39.299999999999997"/>
    <d v="2025-04-09T00:00:00"/>
    <n v="61"/>
    <n v="0.53"/>
    <n v="324.18"/>
    <n v="39.299999999999997"/>
    <n v="2"/>
    <n v="3565.98"/>
    <x v="2"/>
    <s v="High Risk"/>
    <s v="35-44"/>
    <d v="1901-05-19T00:00:00"/>
    <x v="0"/>
    <x v="1"/>
    <s v="High Value"/>
    <x v="3"/>
    <s v="Check Data"/>
  </r>
  <r>
    <s v="CUST_4348"/>
    <n v="75"/>
    <s v="Female"/>
    <x v="7"/>
    <n v="201.92"/>
    <n v="9"/>
    <n v="69"/>
    <n v="0"/>
    <s v="Sports"/>
    <n v="58.3"/>
    <d v="2022-09-07T00:00:00"/>
    <n v="60"/>
    <n v="0.17"/>
    <n v="201.92"/>
    <n v="58.3"/>
    <n v="1"/>
    <n v="1817.28"/>
    <x v="1"/>
    <s v="Low Risk"/>
    <s v="55+"/>
    <d v="1903-12-20T00:00:00"/>
    <x v="0"/>
    <x v="1"/>
    <s v="High Value"/>
    <x v="1"/>
    <s v="Check Data"/>
  </r>
  <r>
    <s v="CUST_7299"/>
    <n v="37"/>
    <s v="Male"/>
    <x v="4"/>
    <n v="128.9"/>
    <n v="6"/>
    <n v="348"/>
    <n v="0"/>
    <s v="Electronics"/>
    <n v="12.4"/>
    <d v="2025-06-01T00:00:00"/>
    <n v="98"/>
    <n v="0.59"/>
    <n v="128.9"/>
    <n v="12.4"/>
    <n v="1"/>
    <n v="773.40000000000009"/>
    <x v="0"/>
    <s v="High Risk"/>
    <s v="35-44"/>
    <d v="1901-03-27T00:00:00"/>
    <x v="2"/>
    <x v="1"/>
    <s v="Low Value"/>
    <x v="2"/>
    <s v="Check Data"/>
  </r>
  <r>
    <s v="CUST_4831"/>
    <n v="75"/>
    <s v="Male"/>
    <x v="1"/>
    <n v="358.68"/>
    <n v="9"/>
    <n v="255"/>
    <n v="0"/>
    <s v="Home"/>
    <n v="32"/>
    <d v="2022-11-21T00:00:00"/>
    <n v="94"/>
    <n v="0.38"/>
    <n v="358.68"/>
    <n v="32"/>
    <n v="1"/>
    <n v="3228.12"/>
    <x v="0"/>
    <s v="Medium Risk"/>
    <s v="55+"/>
    <d v="1903-10-06T00:00:00"/>
    <x v="2"/>
    <x v="1"/>
    <s v="High Value"/>
    <x v="1"/>
    <s v="Check Data"/>
  </r>
  <r>
    <s v="CUST_9381"/>
    <n v="65"/>
    <s v="Female"/>
    <x v="8"/>
    <n v="81.72"/>
    <n v="15"/>
    <n v="187"/>
    <n v="1"/>
    <s v="Beauty"/>
    <n v="43.6"/>
    <d v="2022-11-30T00:00:00"/>
    <n v="49"/>
    <n v="0.55000000000000004"/>
    <n v="81.72"/>
    <n v="43.6"/>
    <n v="1"/>
    <n v="1225.8"/>
    <x v="0"/>
    <s v="High Risk"/>
    <s v="55+"/>
    <d v="1903-09-27T00:00:00"/>
    <x v="0"/>
    <x v="0"/>
    <s v="Low Value"/>
    <x v="2"/>
    <s v="Check Data"/>
  </r>
  <r>
    <s v="CUST_2715"/>
    <n v="42"/>
    <s v="Female"/>
    <x v="1"/>
    <n v="103.04"/>
    <n v="10"/>
    <n v="88"/>
    <n v="0"/>
    <s v="Home"/>
    <n v="4.4000000000000004"/>
    <d v="2021-08-26T00:00:00"/>
    <n v="23"/>
    <n v="0.26"/>
    <n v="103.04"/>
    <n v="4.4000000000000004"/>
    <n v="1"/>
    <n v="1030.4000000000001"/>
    <x v="1"/>
    <s v="Medium Risk"/>
    <s v="35-44"/>
    <d v="1904-12-31T00:00:00"/>
    <x v="1"/>
    <x v="1"/>
    <s v="Low Value"/>
    <x v="0"/>
    <s v="Check Data"/>
  </r>
  <r>
    <s v="CUST_7450"/>
    <n v="74"/>
    <s v="Male"/>
    <x v="7"/>
    <n v="125.83"/>
    <n v="16"/>
    <n v="318"/>
    <n v="0"/>
    <s v="Electronics"/>
    <n v="10.4"/>
    <d v="2024-08-22T00:00:00"/>
    <n v="68"/>
    <n v="0.36"/>
    <n v="125.83"/>
    <n v="10.4"/>
    <n v="1"/>
    <n v="2013.28"/>
    <x v="0"/>
    <s v="Medium Risk"/>
    <s v="55+"/>
    <d v="1902-01-04T00:00:00"/>
    <x v="0"/>
    <x v="1"/>
    <s v="High Value"/>
    <x v="1"/>
    <s v="Check Data"/>
  </r>
  <r>
    <s v="CUST_6433"/>
    <n v="55"/>
    <s v="Female"/>
    <x v="8"/>
    <n v="31.47"/>
    <n v="9"/>
    <n v="315"/>
    <n v="0"/>
    <s v="Fashion"/>
    <n v="83"/>
    <d v="2021-05-25T00:00:00"/>
    <n v="35"/>
    <n v="0.56000000000000005"/>
    <n v="31.47"/>
    <n v="83"/>
    <n v="2"/>
    <n v="283.23"/>
    <x v="0"/>
    <s v="High Risk"/>
    <s v="55+"/>
    <d v="1905-04-03T00:00:00"/>
    <x v="1"/>
    <x v="1"/>
    <s v="Low Value"/>
    <x v="2"/>
    <s v="Check Data"/>
  </r>
  <r>
    <s v="CUST_2098"/>
    <n v="30"/>
    <s v="Female"/>
    <x v="3"/>
    <n v="108.06"/>
    <n v="14"/>
    <n v="153"/>
    <n v="0"/>
    <s v="Home"/>
    <n v="97.1"/>
    <d v="2025-03-31T00:00:00"/>
    <n v="14"/>
    <n v="0.05"/>
    <n v="108.06"/>
    <n v="97.1"/>
    <n v="3"/>
    <n v="1512.8400000000001"/>
    <x v="0"/>
    <s v="Low Risk"/>
    <s v="25-34"/>
    <d v="1901-05-28T00:00:00"/>
    <x v="1"/>
    <x v="1"/>
    <s v="Low Value"/>
    <x v="0"/>
    <s v="Check Data"/>
  </r>
  <r>
    <s v="CUST_8096"/>
    <n v="21"/>
    <s v="Male"/>
    <x v="5"/>
    <n v="104.58"/>
    <n v="9"/>
    <n v="149"/>
    <n v="0"/>
    <s v="Electronics"/>
    <n v="32.200000000000003"/>
    <d v="2020-08-23T00:00:00"/>
    <n v="22"/>
    <n v="0.44"/>
    <n v="104.58"/>
    <n v="32.200000000000003"/>
    <n v="1"/>
    <n v="941.22"/>
    <x v="0"/>
    <s v="Medium Risk"/>
    <s v="Under 25"/>
    <d v="1906-01-03T00:00:00"/>
    <x v="1"/>
    <x v="1"/>
    <s v="Low Value"/>
    <x v="0"/>
    <s v="Check Data"/>
  </r>
  <r>
    <s v="CUST_3326"/>
    <n v="72"/>
    <s v="Female"/>
    <x v="8"/>
    <n v="54.92"/>
    <n v="11"/>
    <n v="329"/>
    <n v="0"/>
    <s v="Fashion"/>
    <n v="10.7"/>
    <d v="2024-02-23T00:00:00"/>
    <n v="30"/>
    <n v="0.24"/>
    <n v="54.92"/>
    <n v="10.7"/>
    <n v="1"/>
    <n v="604.12"/>
    <x v="0"/>
    <s v="Medium Risk"/>
    <s v="55+"/>
    <d v="1902-07-04T00:00:00"/>
    <x v="1"/>
    <x v="1"/>
    <s v="Low Value"/>
    <x v="0"/>
    <s v="Check Data"/>
  </r>
  <r>
    <s v="CUST_7416"/>
    <n v="31"/>
    <s v="Female"/>
    <x v="7"/>
    <n v="161.69"/>
    <n v="7"/>
    <n v="131"/>
    <n v="0"/>
    <s v="Home"/>
    <n v="93.5"/>
    <d v="2023-03-31T00:00:00"/>
    <n v="3"/>
    <n v="0.35"/>
    <n v="161.69"/>
    <n v="93.5"/>
    <n v="3"/>
    <n v="1131.83"/>
    <x v="0"/>
    <s v="Medium Risk"/>
    <s v="25-34"/>
    <d v="1903-05-29T00:00:00"/>
    <x v="1"/>
    <x v="1"/>
    <s v="Low Value"/>
    <x v="0"/>
    <s v="Check Data"/>
  </r>
  <r>
    <s v="CUST_7980"/>
    <n v="50"/>
    <s v="Female"/>
    <x v="7"/>
    <n v="45.58"/>
    <n v="9"/>
    <n v="143"/>
    <n v="0"/>
    <s v="Fashion"/>
    <n v="91.4"/>
    <d v="2021-05-11T00:00:00"/>
    <n v="75"/>
    <n v="0.42"/>
    <n v="45.58"/>
    <n v="91.4"/>
    <n v="4"/>
    <n v="410.21999999999997"/>
    <x v="0"/>
    <s v="Medium Risk"/>
    <s v="45-54"/>
    <d v="1905-04-17T00:00:00"/>
    <x v="2"/>
    <x v="1"/>
    <s v="Low Value"/>
    <x v="0"/>
    <s v="Check Data"/>
  </r>
  <r>
    <s v="CUST_7763"/>
    <n v="45"/>
    <s v="Male"/>
    <x v="5"/>
    <m/>
    <n v="17"/>
    <n v="246"/>
    <n v="0"/>
    <s v="Sports"/>
    <n v="65.5"/>
    <d v="2022-09-20T00:00:00"/>
    <n v="10"/>
    <n v="0.4"/>
    <n v="250"/>
    <n v="65.5"/>
    <n v="2"/>
    <n v="4250"/>
    <x v="0"/>
    <s v="Medium Risk"/>
    <s v="45-54"/>
    <d v="1903-12-07T00:00:00"/>
    <x v="1"/>
    <x v="1"/>
    <s v="High Value"/>
    <x v="1"/>
    <s v="Check Data"/>
  </r>
  <r>
    <s v="CUST_2674"/>
    <n v="69"/>
    <s v="Male"/>
    <x v="1"/>
    <n v="162.26"/>
    <n v="9"/>
    <n v="62"/>
    <n v="0"/>
    <s v="Fashion"/>
    <m/>
    <d v="2024-02-27T00:00:00"/>
    <n v="67"/>
    <n v="0.51"/>
    <n v="162.26"/>
    <n v="250"/>
    <n v="1"/>
    <n v="1460.34"/>
    <x v="1"/>
    <s v="High Risk"/>
    <s v="55+"/>
    <d v="1902-06-30T00:00:00"/>
    <x v="0"/>
    <x v="1"/>
    <s v="Low Value"/>
    <x v="2"/>
    <s v="Check Data"/>
  </r>
  <r>
    <s v="CUST_8950"/>
    <n v="54"/>
    <s v="Female"/>
    <x v="0"/>
    <n v="38.049999999999997"/>
    <n v="12"/>
    <n v="169"/>
    <n v="1"/>
    <s v="Fashion"/>
    <n v="11.3"/>
    <d v="2021-03-21T00:00:00"/>
    <n v="41"/>
    <n v="0.25"/>
    <n v="38.049999999999997"/>
    <n v="11.3"/>
    <n v="1"/>
    <n v="456.59999999999997"/>
    <x v="0"/>
    <s v="Medium Risk"/>
    <s v="45-54"/>
    <d v="1905-06-07T00:00:00"/>
    <x v="0"/>
    <x v="0"/>
    <s v="Low Value"/>
    <x v="0"/>
    <s v="Check Data"/>
  </r>
  <r>
    <s v="CUST_9915"/>
    <n v="25"/>
    <s v="Other"/>
    <x v="5"/>
    <n v="192.98"/>
    <n v="10"/>
    <n v="301"/>
    <n v="0"/>
    <s v="Electronics"/>
    <n v="93.9"/>
    <d v="2023-04-09T00:00:00"/>
    <n v="48"/>
    <n v="0.18"/>
    <n v="192.98"/>
    <n v="93.9"/>
    <n v="2"/>
    <n v="1929.8"/>
    <x v="0"/>
    <s v="Low Risk"/>
    <s v="25-34"/>
    <d v="1903-05-20T00:00:00"/>
    <x v="0"/>
    <x v="1"/>
    <s v="High Value"/>
    <x v="1"/>
    <s v="Check Data"/>
  </r>
  <r>
    <s v="CUST_7049"/>
    <n v="61"/>
    <s v="Female"/>
    <x v="3"/>
    <n v="29.12"/>
    <n v="10"/>
    <n v="235"/>
    <n v="0"/>
    <s v="Electronics"/>
    <n v="92"/>
    <d v="2023-03-04T00:00:00"/>
    <n v="50"/>
    <n v="0.3"/>
    <n v="29.12"/>
    <n v="92"/>
    <n v="2"/>
    <n v="291.2"/>
    <x v="0"/>
    <s v="Medium Risk"/>
    <s v="55+"/>
    <d v="1903-06-25T00:00:00"/>
    <x v="0"/>
    <x v="1"/>
    <s v="Low Value"/>
    <x v="0"/>
    <s v="Check Data"/>
  </r>
  <r>
    <s v="CUST_2089"/>
    <n v="51"/>
    <s v="Male"/>
    <x v="7"/>
    <n v="61.11"/>
    <n v="10"/>
    <n v="288"/>
    <n v="0"/>
    <s v="Beauty"/>
    <n v="74.3"/>
    <d v="2023-08-08T00:00:00"/>
    <n v="69"/>
    <n v="0.9"/>
    <n v="61.11"/>
    <n v="74.3"/>
    <n v="1"/>
    <n v="611.1"/>
    <x v="0"/>
    <s v="High Risk"/>
    <s v="45-54"/>
    <d v="1903-01-19T00:00:00"/>
    <x v="0"/>
    <x v="1"/>
    <s v="Low Value"/>
    <x v="2"/>
    <s v="Check Data"/>
  </r>
  <r>
    <s v="CUST_5578"/>
    <n v="61"/>
    <s v="Female"/>
    <x v="6"/>
    <n v="114.69"/>
    <n v="11"/>
    <n v="122"/>
    <n v="0"/>
    <s v="Electronics"/>
    <n v="93.4"/>
    <d v="2023-11-16T00:00:00"/>
    <n v="58"/>
    <n v="0.36"/>
    <n v="114.69"/>
    <n v="93.4"/>
    <n v="1"/>
    <n v="1261.5899999999999"/>
    <x v="0"/>
    <s v="Medium Risk"/>
    <s v="55+"/>
    <d v="1902-10-11T00:00:00"/>
    <x v="0"/>
    <x v="1"/>
    <s v="Low Value"/>
    <x v="0"/>
    <s v="Check Data"/>
  </r>
  <r>
    <s v="CUST_1155"/>
    <n v="22"/>
    <s v="Female"/>
    <x v="3"/>
    <n v="35.08"/>
    <n v="2"/>
    <n v="269"/>
    <n v="0"/>
    <s v="Sports"/>
    <n v="14"/>
    <d v="2024-07-21T00:00:00"/>
    <n v="15"/>
    <n v="0.31"/>
    <n v="35.08"/>
    <n v="14"/>
    <n v="1"/>
    <n v="70.16"/>
    <x v="0"/>
    <s v="Medium Risk"/>
    <s v="Under 25"/>
    <d v="1902-02-05T00:00:00"/>
    <x v="1"/>
    <x v="1"/>
    <s v="Low Value"/>
    <x v="0"/>
    <s v="Check Data"/>
  </r>
  <r>
    <s v="CUST_2958"/>
    <n v="71"/>
    <s v="Male"/>
    <x v="1"/>
    <n v="19.420000000000002"/>
    <n v="8"/>
    <n v="7"/>
    <n v="0"/>
    <s v="Sports"/>
    <n v="10.9"/>
    <d v="2024-01-22T00:00:00"/>
    <n v="48"/>
    <n v="0.21"/>
    <n v="19.420000000000002"/>
    <n v="10.9"/>
    <n v="1"/>
    <n v="155.36000000000001"/>
    <x v="2"/>
    <s v="Medium Risk"/>
    <s v="55+"/>
    <d v="1902-08-05T00:00:00"/>
    <x v="0"/>
    <x v="1"/>
    <s v="Low Value"/>
    <x v="0"/>
    <s v="Check Data"/>
  </r>
  <r>
    <s v="CUST_7344"/>
    <n v="22"/>
    <s v="Other"/>
    <x v="5"/>
    <n v="183.33"/>
    <n v="10"/>
    <n v="217"/>
    <n v="0"/>
    <s v="Fashion"/>
    <n v="19.2"/>
    <d v="2024-09-16T00:00:00"/>
    <n v="6"/>
    <n v="0.24"/>
    <n v="183.33"/>
    <n v="19.2"/>
    <n v="2"/>
    <n v="1833.3000000000002"/>
    <x v="0"/>
    <s v="Medium Risk"/>
    <s v="Under 25"/>
    <d v="1901-12-10T00:00:00"/>
    <x v="1"/>
    <x v="1"/>
    <s v="High Value"/>
    <x v="1"/>
    <s v="Check Data"/>
  </r>
  <r>
    <s v="CUST_6779"/>
    <n v="48"/>
    <s v="Other"/>
    <x v="7"/>
    <n v="85.07"/>
    <n v="12"/>
    <n v="341"/>
    <n v="0"/>
    <s v="Electronics"/>
    <n v="21.5"/>
    <d v="2021-05-02T00:00:00"/>
    <n v="4"/>
    <n v="0.18"/>
    <n v="85.07"/>
    <n v="21.5"/>
    <n v="2"/>
    <n v="1020.8399999999999"/>
    <x v="0"/>
    <s v="Low Risk"/>
    <s v="45-54"/>
    <d v="1905-04-26T00:00:00"/>
    <x v="1"/>
    <x v="1"/>
    <s v="Low Value"/>
    <x v="0"/>
    <s v="Check Data"/>
  </r>
  <r>
    <s v="CUST_7144"/>
    <n v="62"/>
    <s v="Male"/>
    <x v="7"/>
    <n v="128.36000000000001"/>
    <n v="10"/>
    <n v="173"/>
    <n v="0"/>
    <s v="Beauty"/>
    <n v="82.7"/>
    <d v="2023-04-23T00:00:00"/>
    <n v="23"/>
    <n v="0.45"/>
    <n v="128.36000000000001"/>
    <n v="82.7"/>
    <n v="2"/>
    <n v="1283.6000000000001"/>
    <x v="0"/>
    <s v="Medium Risk"/>
    <s v="55+"/>
    <d v="1903-05-06T00:00:00"/>
    <x v="1"/>
    <x v="1"/>
    <s v="Low Value"/>
    <x v="0"/>
    <s v="Check Data"/>
  </r>
  <r>
    <s v="CUST_6063"/>
    <n v="26"/>
    <s v="Other"/>
    <x v="5"/>
    <n v="66.05"/>
    <n v="12"/>
    <n v="125"/>
    <n v="0"/>
    <s v="Electronics"/>
    <n v="92.2"/>
    <d v="2022-09-24T00:00:00"/>
    <n v="45"/>
    <n v="0.11"/>
    <n v="66.05"/>
    <n v="92.2"/>
    <n v="2"/>
    <n v="792.59999999999991"/>
    <x v="0"/>
    <s v="Low Risk"/>
    <s v="25-34"/>
    <d v="1903-12-03T00:00:00"/>
    <x v="0"/>
    <x v="1"/>
    <s v="Low Value"/>
    <x v="0"/>
    <s v="Check Data"/>
  </r>
  <r>
    <s v="CUST_4830"/>
    <n v="59"/>
    <s v="Male"/>
    <x v="0"/>
    <n v="105.48"/>
    <n v="8"/>
    <n v="314"/>
    <n v="0"/>
    <s v="Beauty"/>
    <n v="21.6"/>
    <d v="2022-10-25T00:00:00"/>
    <n v="65"/>
    <n v="0.42"/>
    <n v="105.48"/>
    <n v="21.6"/>
    <n v="1"/>
    <n v="843.84"/>
    <x v="0"/>
    <s v="Medium Risk"/>
    <s v="55+"/>
    <d v="1903-11-02T00:00:00"/>
    <x v="0"/>
    <x v="1"/>
    <s v="Low Value"/>
    <x v="0"/>
    <s v="Check Data"/>
  </r>
  <r>
    <s v="CUST_9831"/>
    <n v="49"/>
    <s v="Female"/>
    <x v="5"/>
    <n v="167.11"/>
    <n v="7"/>
    <n v="315"/>
    <n v="0"/>
    <s v="Fashion"/>
    <m/>
    <d v="2021-04-28T00:00:00"/>
    <n v="56"/>
    <n v="0.47"/>
    <n v="167.11"/>
    <n v="250"/>
    <n v="1"/>
    <n v="1169.77"/>
    <x v="0"/>
    <s v="Medium Risk"/>
    <s v="45-54"/>
    <d v="1905-04-30T00:00:00"/>
    <x v="0"/>
    <x v="1"/>
    <s v="Low Value"/>
    <x v="0"/>
    <s v="Check Data"/>
  </r>
  <r>
    <s v="CUST_7659"/>
    <n v="50"/>
    <s v="Male"/>
    <x v="8"/>
    <n v="102"/>
    <n v="17"/>
    <n v="48"/>
    <n v="0"/>
    <s v="Sports"/>
    <n v="45.4"/>
    <d v="2022-06-01T00:00:00"/>
    <n v="98"/>
    <n v="0.66"/>
    <n v="102"/>
    <n v="45.4"/>
    <n v="1"/>
    <n v="1734"/>
    <x v="1"/>
    <s v="High Risk"/>
    <s v="45-54"/>
    <d v="1904-03-27T00:00:00"/>
    <x v="2"/>
    <x v="1"/>
    <s v="High Value"/>
    <x v="3"/>
    <s v="Check Data"/>
  </r>
  <r>
    <s v="CUST_1441"/>
    <n v="79"/>
    <s v="Male"/>
    <x v="9"/>
    <n v="183.03"/>
    <n v="7"/>
    <n v="335"/>
    <n v="0"/>
    <s v="Electronics"/>
    <n v="17.8"/>
    <d v="2020-10-02T00:00:00"/>
    <n v="63"/>
    <n v="0.51"/>
    <n v="183.03"/>
    <n v="17.8"/>
    <n v="2"/>
    <n v="1281.21"/>
    <x v="0"/>
    <s v="High Risk"/>
    <s v="55+"/>
    <d v="1905-11-24T00:00:00"/>
    <x v="0"/>
    <x v="1"/>
    <s v="Low Value"/>
    <x v="2"/>
    <s v="Check Data"/>
  </r>
  <r>
    <s v="CUST_7040"/>
    <n v="20"/>
    <s v="Female"/>
    <x v="0"/>
    <n v="181"/>
    <n v="8"/>
    <n v="235"/>
    <n v="0"/>
    <s v="Electronics"/>
    <n v="85.3"/>
    <d v="2022-01-29T00:00:00"/>
    <n v="15"/>
    <n v="7.0000000000000007E-2"/>
    <n v="181"/>
    <n v="85.3"/>
    <n v="2"/>
    <n v="1448"/>
    <x v="0"/>
    <s v="Low Risk"/>
    <s v="Under 25"/>
    <d v="1904-07-28T00:00:00"/>
    <x v="1"/>
    <x v="1"/>
    <s v="Low Value"/>
    <x v="0"/>
    <s v="Check Data"/>
  </r>
  <r>
    <s v="CUST_6925"/>
    <n v="47"/>
    <s v="Female"/>
    <x v="9"/>
    <n v="185.68"/>
    <n v="9"/>
    <n v="348"/>
    <n v="0"/>
    <s v="Sports"/>
    <n v="52.2"/>
    <d v="2025-04-30T00:00:00"/>
    <n v="4"/>
    <n v="0.1"/>
    <n v="185.68"/>
    <n v="52.2"/>
    <n v="1"/>
    <n v="1671.1200000000001"/>
    <x v="0"/>
    <s v="Low Risk"/>
    <s v="45-54"/>
    <d v="1901-04-28T00:00:00"/>
    <x v="1"/>
    <x v="1"/>
    <s v="High Value"/>
    <x v="1"/>
    <s v="Check Data"/>
  </r>
  <r>
    <s v="CUST_8358"/>
    <n v="67"/>
    <s v="Male"/>
    <x v="1"/>
    <n v="154.01"/>
    <n v="10"/>
    <n v="316"/>
    <n v="0"/>
    <s v="Sports"/>
    <n v="56.6"/>
    <d v="2025-03-03T00:00:00"/>
    <n v="91"/>
    <n v="0.15"/>
    <n v="154.01"/>
    <n v="56.6"/>
    <n v="1"/>
    <n v="1540.1"/>
    <x v="0"/>
    <s v="Low Risk"/>
    <s v="55+"/>
    <d v="1901-06-25T00:00:00"/>
    <x v="2"/>
    <x v="1"/>
    <s v="High Value"/>
    <x v="1"/>
    <s v="Check Data"/>
  </r>
  <r>
    <s v="CUST_5628"/>
    <n v="29"/>
    <s v="Female"/>
    <x v="4"/>
    <n v="100.88"/>
    <n v="7"/>
    <n v="255"/>
    <n v="1"/>
    <s v="Home"/>
    <n v="25.8"/>
    <d v="2021-01-18T00:00:00"/>
    <n v="77"/>
    <n v="0.48"/>
    <n v="100.88"/>
    <n v="25.8"/>
    <n v="1"/>
    <n v="706.16"/>
    <x v="0"/>
    <s v="Medium Risk"/>
    <s v="25-34"/>
    <d v="1905-08-08T00:00:00"/>
    <x v="2"/>
    <x v="0"/>
    <s v="Low Value"/>
    <x v="0"/>
    <s v="Check Data"/>
  </r>
  <r>
    <s v="CUST_7370"/>
    <n v="46"/>
    <s v="Male"/>
    <x v="3"/>
    <n v="114.43"/>
    <n v="10"/>
    <n v="115"/>
    <n v="0"/>
    <s v="Home"/>
    <n v="55.9"/>
    <d v="2020-08-07T00:00:00"/>
    <n v="32"/>
    <n v="0.05"/>
    <n v="114.43"/>
    <n v="55.9"/>
    <n v="1"/>
    <n v="1144.3000000000002"/>
    <x v="0"/>
    <s v="Low Risk"/>
    <s v="45-54"/>
    <d v="1906-01-19T00:00:00"/>
    <x v="1"/>
    <x v="1"/>
    <s v="Low Value"/>
    <x v="0"/>
    <s v="Check Data"/>
  </r>
  <r>
    <s v="CUST_1948"/>
    <n v="20"/>
    <s v="Male"/>
    <x v="2"/>
    <n v="18.190000000000001"/>
    <n v="8"/>
    <n v="278"/>
    <n v="0"/>
    <s v="Home"/>
    <n v="79.3"/>
    <d v="2020-10-09T00:00:00"/>
    <n v="9"/>
    <n v="7.0000000000000007E-2"/>
    <n v="18.190000000000001"/>
    <n v="79.3"/>
    <n v="1"/>
    <n v="145.52000000000001"/>
    <x v="0"/>
    <s v="Low Risk"/>
    <s v="Under 25"/>
    <d v="1905-11-17T00:00:00"/>
    <x v="1"/>
    <x v="1"/>
    <s v="Low Value"/>
    <x v="0"/>
    <s v="Check Data"/>
  </r>
  <r>
    <s v="CUST_9179"/>
    <n v="43"/>
    <s v="Male"/>
    <x v="5"/>
    <n v="43.4"/>
    <n v="9"/>
    <n v="84"/>
    <n v="0"/>
    <s v="Sports"/>
    <n v="30.5"/>
    <d v="2024-05-31T00:00:00"/>
    <n v="89"/>
    <n v="0.24"/>
    <n v="43.4"/>
    <n v="30.5"/>
    <n v="1"/>
    <n v="390.59999999999997"/>
    <x v="1"/>
    <s v="Medium Risk"/>
    <s v="35-44"/>
    <d v="1902-03-28T00:00:00"/>
    <x v="2"/>
    <x v="1"/>
    <s v="Low Value"/>
    <x v="0"/>
    <s v="Check Data"/>
  </r>
  <r>
    <s v="CUST_7115"/>
    <n v="74"/>
    <s v="Female"/>
    <x v="3"/>
    <n v="180.35"/>
    <n v="4"/>
    <n v="119"/>
    <n v="0"/>
    <s v="Home"/>
    <n v="11.3"/>
    <d v="2021-10-11T00:00:00"/>
    <n v="57"/>
    <n v="0.16"/>
    <n v="180.35"/>
    <n v="11.3"/>
    <n v="2"/>
    <n v="721.4"/>
    <x v="0"/>
    <s v="Low Risk"/>
    <s v="55+"/>
    <d v="1904-11-15T00:00:00"/>
    <x v="0"/>
    <x v="1"/>
    <s v="Low Value"/>
    <x v="0"/>
    <s v="Check Data"/>
  </r>
  <r>
    <s v="CUST_1459"/>
    <n v="78"/>
    <s v="Male"/>
    <x v="2"/>
    <m/>
    <n v="12"/>
    <n v="49"/>
    <n v="0"/>
    <s v="Electronics"/>
    <n v="58.4"/>
    <d v="2024-03-06T00:00:00"/>
    <n v="67"/>
    <n v="0.2"/>
    <n v="250"/>
    <n v="58.4"/>
    <n v="1"/>
    <n v="3000"/>
    <x v="1"/>
    <s v="Medium Risk"/>
    <s v="55+"/>
    <d v="1902-06-22T00:00:00"/>
    <x v="0"/>
    <x v="1"/>
    <s v="High Value"/>
    <x v="1"/>
    <s v="Check Data"/>
  </r>
  <r>
    <s v="CUST_8568"/>
    <n v="47"/>
    <s v="Male"/>
    <x v="1"/>
    <n v="54.97"/>
    <n v="10"/>
    <n v="163"/>
    <n v="0"/>
    <s v="Sports"/>
    <n v="63.6"/>
    <d v="2020-07-26T00:00:00"/>
    <n v="39"/>
    <n v="0.26"/>
    <n v="54.97"/>
    <n v="63.6"/>
    <n v="1"/>
    <n v="549.70000000000005"/>
    <x v="0"/>
    <s v="Medium Risk"/>
    <s v="45-54"/>
    <d v="1906-01-31T00:00:00"/>
    <x v="1"/>
    <x v="1"/>
    <s v="Low Value"/>
    <x v="0"/>
    <s v="Check Data"/>
  </r>
  <r>
    <s v="CUST_5646"/>
    <n v="26"/>
    <s v="Male"/>
    <x v="1"/>
    <n v="35.97"/>
    <n v="13"/>
    <n v="147"/>
    <n v="0"/>
    <s v="Electronics"/>
    <n v="20.2"/>
    <d v="2021-12-07T00:00:00"/>
    <n v="40"/>
    <n v="0.05"/>
    <n v="35.97"/>
    <n v="20.2"/>
    <n v="1"/>
    <n v="467.61"/>
    <x v="0"/>
    <s v="Low Risk"/>
    <s v="25-34"/>
    <d v="1904-09-19T00:00:00"/>
    <x v="0"/>
    <x v="1"/>
    <s v="Low Value"/>
    <x v="0"/>
    <s v="Check Data"/>
  </r>
  <r>
    <s v="CUST_1392"/>
    <n v="43"/>
    <s v="Male"/>
    <x v="4"/>
    <n v="177.7"/>
    <n v="6"/>
    <n v="42"/>
    <n v="0"/>
    <s v="Sports"/>
    <n v="24.8"/>
    <d v="2024-12-22T00:00:00"/>
    <n v="16"/>
    <n v="0.51"/>
    <n v="177.7"/>
    <n v="24.8"/>
    <n v="2"/>
    <n v="1066.1999999999998"/>
    <x v="1"/>
    <s v="High Risk"/>
    <s v="35-44"/>
    <d v="1901-09-04T00:00:00"/>
    <x v="1"/>
    <x v="1"/>
    <s v="Low Value"/>
    <x v="2"/>
    <s v="Check Data"/>
  </r>
  <r>
    <s v="CUST_2787"/>
    <n v="19"/>
    <s v="Female"/>
    <x v="0"/>
    <n v="193.7"/>
    <n v="16"/>
    <n v="135"/>
    <n v="0"/>
    <s v="Fashion"/>
    <n v="15.3"/>
    <d v="2021-06-12T00:00:00"/>
    <n v="81"/>
    <n v="0.03"/>
    <n v="193.7"/>
    <n v="15.3"/>
    <n v="1"/>
    <n v="3099.2"/>
    <x v="0"/>
    <s v="Low Risk"/>
    <s v="Under 25"/>
    <d v="1905-03-16T00:00:00"/>
    <x v="2"/>
    <x v="1"/>
    <s v="High Value"/>
    <x v="1"/>
    <s v="Check Data"/>
  </r>
  <r>
    <s v="CUST_8374"/>
    <n v="79"/>
    <s v="Other"/>
    <x v="3"/>
    <n v="128.41"/>
    <n v="5"/>
    <n v="245"/>
    <n v="0"/>
    <s v="Electronics"/>
    <n v="92.1"/>
    <d v="2022-04-02T00:00:00"/>
    <n v="91"/>
    <n v="0.26"/>
    <n v="128.41"/>
    <n v="92.1"/>
    <n v="2"/>
    <n v="642.04999999999995"/>
    <x v="0"/>
    <s v="Medium Risk"/>
    <s v="55+"/>
    <d v="1904-05-26T00:00:00"/>
    <x v="2"/>
    <x v="1"/>
    <s v="Low Value"/>
    <x v="0"/>
    <s v="Check Data"/>
  </r>
  <r>
    <s v="CUST_2138"/>
    <n v="20"/>
    <s v="Male"/>
    <x v="3"/>
    <m/>
    <n v="12"/>
    <n v="217"/>
    <n v="0"/>
    <s v="Sports"/>
    <n v="21.3"/>
    <d v="2021-07-30T00:00:00"/>
    <n v="10"/>
    <n v="0.19"/>
    <n v="250"/>
    <n v="21.3"/>
    <n v="1"/>
    <n v="3000"/>
    <x v="0"/>
    <s v="Low Risk"/>
    <s v="Under 25"/>
    <d v="1905-01-27T00:00:00"/>
    <x v="1"/>
    <x v="1"/>
    <s v="High Value"/>
    <x v="1"/>
    <s v="Check Data"/>
  </r>
  <r>
    <s v="CUST_5741"/>
    <n v="63"/>
    <s v="Other"/>
    <x v="5"/>
    <n v="205.48"/>
    <n v="3"/>
    <n v="280"/>
    <n v="0"/>
    <s v="Beauty"/>
    <n v="1.1000000000000001"/>
    <d v="2024-05-23T00:00:00"/>
    <n v="53"/>
    <n v="0.7"/>
    <n v="205.48"/>
    <n v="1.1000000000000001"/>
    <n v="1"/>
    <n v="616.43999999999994"/>
    <x v="0"/>
    <s v="High Risk"/>
    <s v="55+"/>
    <d v="1902-04-05T00:00:00"/>
    <x v="0"/>
    <x v="1"/>
    <s v="Low Value"/>
    <x v="2"/>
    <s v="Check Data"/>
  </r>
  <r>
    <s v="CUST_8418"/>
    <n v="21"/>
    <s v="Female"/>
    <x v="1"/>
    <n v="124.87"/>
    <n v="11"/>
    <n v="233"/>
    <n v="0"/>
    <s v="Sports"/>
    <n v="84"/>
    <d v="2023-04-10T00:00:00"/>
    <n v="65"/>
    <n v="0.11"/>
    <n v="124.87"/>
    <n v="84"/>
    <n v="2"/>
    <n v="1373.5700000000002"/>
    <x v="0"/>
    <s v="Low Risk"/>
    <s v="Under 25"/>
    <d v="1903-05-19T00:00:00"/>
    <x v="0"/>
    <x v="1"/>
    <s v="Low Value"/>
    <x v="0"/>
    <s v="Check Data"/>
  </r>
  <r>
    <s v="CUST_7362"/>
    <n v="42"/>
    <s v="Female"/>
    <x v="2"/>
    <n v="39.229999999999997"/>
    <n v="9"/>
    <n v="262"/>
    <n v="0"/>
    <s v="Fashion"/>
    <n v="80.3"/>
    <d v="2025-05-15T00:00:00"/>
    <n v="50"/>
    <n v="0.11"/>
    <n v="39.229999999999997"/>
    <n v="80.3"/>
    <n v="1"/>
    <n v="353.07"/>
    <x v="0"/>
    <s v="Low Risk"/>
    <s v="35-44"/>
    <d v="1901-04-13T00:00:00"/>
    <x v="0"/>
    <x v="1"/>
    <s v="Low Value"/>
    <x v="0"/>
    <s v="Check Data"/>
  </r>
  <r>
    <s v="CUST_3454"/>
    <n v="68"/>
    <s v="Female"/>
    <x v="6"/>
    <n v="138.99"/>
    <n v="15"/>
    <n v="114"/>
    <n v="0"/>
    <s v="Sports"/>
    <m/>
    <d v="2023-06-15T00:00:00"/>
    <n v="29"/>
    <n v="0.28999999999999998"/>
    <n v="138.99"/>
    <n v="250"/>
    <n v="3"/>
    <n v="2084.8500000000004"/>
    <x v="0"/>
    <s v="Medium Risk"/>
    <s v="55+"/>
    <d v="1903-03-14T00:00:00"/>
    <x v="1"/>
    <x v="1"/>
    <s v="High Value"/>
    <x v="1"/>
    <s v="Check Data"/>
  </r>
  <r>
    <s v="CUST_4674"/>
    <n v="30"/>
    <s v="Female"/>
    <x v="4"/>
    <n v="110.32"/>
    <n v="6"/>
    <n v="341"/>
    <n v="0"/>
    <s v="Fashion"/>
    <n v="79.7"/>
    <d v="2022-01-18T00:00:00"/>
    <n v="18"/>
    <n v="0.16"/>
    <n v="110.32"/>
    <n v="79.7"/>
    <n v="2"/>
    <n v="661.92"/>
    <x v="0"/>
    <s v="Low Risk"/>
    <s v="25-34"/>
    <d v="1904-08-08T00:00:00"/>
    <x v="1"/>
    <x v="1"/>
    <s v="Low Value"/>
    <x v="0"/>
    <s v="Check Data"/>
  </r>
  <r>
    <s v="CUST_2377"/>
    <n v="56"/>
    <s v="Male"/>
    <x v="0"/>
    <n v="45.52"/>
    <n v="12"/>
    <n v="188"/>
    <n v="0"/>
    <s v="Home"/>
    <n v="45"/>
    <d v="2025-04-28T00:00:00"/>
    <n v="52"/>
    <n v="0.21"/>
    <n v="45.52"/>
    <n v="45"/>
    <n v="1"/>
    <n v="546.24"/>
    <x v="0"/>
    <s v="Medium Risk"/>
    <s v="55+"/>
    <d v="1901-04-30T00:00:00"/>
    <x v="0"/>
    <x v="1"/>
    <s v="Low Value"/>
    <x v="0"/>
    <s v="Check Data"/>
  </r>
  <r>
    <s v="CUST_7701"/>
    <n v="61"/>
    <s v="Female"/>
    <x v="7"/>
    <n v="27.01"/>
    <n v="14"/>
    <n v="196"/>
    <n v="0"/>
    <s v="Electronics"/>
    <n v="22.5"/>
    <d v="2022-06-01T00:00:00"/>
    <n v="32"/>
    <n v="0.1"/>
    <n v="27.01"/>
    <n v="22.5"/>
    <n v="1"/>
    <n v="378.14000000000004"/>
    <x v="0"/>
    <s v="Low Risk"/>
    <s v="55+"/>
    <d v="1904-03-27T00:00:00"/>
    <x v="1"/>
    <x v="1"/>
    <s v="Low Value"/>
    <x v="0"/>
    <s v="Check Data"/>
  </r>
  <r>
    <s v="CUST_3597"/>
    <n v="52"/>
    <s v="Female"/>
    <x v="6"/>
    <n v="35.729999999999997"/>
    <n v="11"/>
    <n v="37"/>
    <n v="0"/>
    <s v="Fashion"/>
    <n v="42.6"/>
    <d v="2020-08-05T00:00:00"/>
    <n v="33"/>
    <n v="0.09"/>
    <n v="35.729999999999997"/>
    <n v="42.6"/>
    <n v="2"/>
    <n v="393.03"/>
    <x v="1"/>
    <s v="Low Risk"/>
    <s v="45-54"/>
    <d v="1906-01-21T00:00:00"/>
    <x v="1"/>
    <x v="1"/>
    <s v="Low Value"/>
    <x v="0"/>
    <s v="Check Data"/>
  </r>
  <r>
    <s v="CUST_1141"/>
    <n v="72"/>
    <s v="Female"/>
    <x v="8"/>
    <n v="315.13"/>
    <n v="7"/>
    <n v="11"/>
    <n v="0"/>
    <s v="Beauty"/>
    <n v="48.7"/>
    <d v="2021-12-24T00:00:00"/>
    <n v="86"/>
    <n v="0.54"/>
    <n v="315.13"/>
    <n v="48.7"/>
    <n v="1"/>
    <n v="2205.91"/>
    <x v="2"/>
    <s v="High Risk"/>
    <s v="55+"/>
    <d v="1904-09-02T00:00:00"/>
    <x v="2"/>
    <x v="1"/>
    <s v="High Value"/>
    <x v="3"/>
    <s v="Check Data"/>
  </r>
  <r>
    <s v="CUST_3659"/>
    <n v="40"/>
    <s v="Female"/>
    <x v="9"/>
    <n v="22.35"/>
    <n v="12"/>
    <n v="123"/>
    <n v="0"/>
    <s v="Electronics"/>
    <n v="0.9"/>
    <d v="2021-12-02T00:00:00"/>
    <n v="11"/>
    <n v="0.31"/>
    <n v="22.35"/>
    <n v="0.9"/>
    <n v="1"/>
    <n v="268.20000000000005"/>
    <x v="0"/>
    <s v="Medium Risk"/>
    <s v="35-44"/>
    <d v="1904-09-24T00:00:00"/>
    <x v="1"/>
    <x v="1"/>
    <s v="Low Value"/>
    <x v="0"/>
    <s v="Valid"/>
  </r>
  <r>
    <s v="CUST_5596"/>
    <n v="26"/>
    <s v="Male"/>
    <x v="4"/>
    <n v="198.48"/>
    <n v="7"/>
    <n v="43"/>
    <n v="0"/>
    <s v="Sports"/>
    <n v="11.3"/>
    <d v="2025-04-03T00:00:00"/>
    <n v="29"/>
    <n v="0.21"/>
    <n v="198.48"/>
    <n v="11.3"/>
    <n v="1"/>
    <n v="1389.36"/>
    <x v="1"/>
    <s v="Medium Risk"/>
    <s v="25-34"/>
    <d v="1901-05-25T00:00:00"/>
    <x v="1"/>
    <x v="1"/>
    <s v="Low Value"/>
    <x v="0"/>
    <s v="Check Data"/>
  </r>
  <r>
    <s v="CUST_6661"/>
    <n v="19"/>
    <s v="Female"/>
    <x v="2"/>
    <n v="58.71"/>
    <n v="14"/>
    <n v="308"/>
    <n v="0"/>
    <s v="Sports"/>
    <n v="87.5"/>
    <d v="2020-07-09T00:00:00"/>
    <n v="20"/>
    <n v="0.18"/>
    <n v="58.71"/>
    <n v="87.5"/>
    <n v="1"/>
    <n v="821.94"/>
    <x v="0"/>
    <s v="Low Risk"/>
    <s v="Under 25"/>
    <d v="1906-02-17T00:00:00"/>
    <x v="1"/>
    <x v="1"/>
    <s v="Low Value"/>
    <x v="0"/>
    <s v="Check Data"/>
  </r>
  <r>
    <s v="CUST_7142"/>
    <n v="78"/>
    <s v="Female"/>
    <x v="6"/>
    <n v="42.67"/>
    <n v="8"/>
    <n v="13"/>
    <n v="0"/>
    <s v="Fashion"/>
    <n v="39.200000000000003"/>
    <d v="2022-08-06T00:00:00"/>
    <n v="22"/>
    <n v="0.47"/>
    <n v="42.67"/>
    <n v="39.200000000000003"/>
    <n v="2"/>
    <n v="341.36"/>
    <x v="2"/>
    <s v="Medium Risk"/>
    <s v="55+"/>
    <d v="1904-01-21T00:00:00"/>
    <x v="1"/>
    <x v="1"/>
    <s v="Low Value"/>
    <x v="0"/>
    <s v="Check Data"/>
  </r>
  <r>
    <s v="CUST_6626"/>
    <n v="71"/>
    <s v="Male"/>
    <x v="2"/>
    <n v="54.47"/>
    <n v="9"/>
    <n v="347"/>
    <n v="0"/>
    <s v="Beauty"/>
    <n v="33.1"/>
    <d v="2023-06-26T00:00:00"/>
    <n v="96"/>
    <n v="0.59"/>
    <n v="54.47"/>
    <n v="33.1"/>
    <n v="3"/>
    <n v="490.23"/>
    <x v="0"/>
    <s v="High Risk"/>
    <s v="55+"/>
    <d v="1903-03-03T00:00:00"/>
    <x v="2"/>
    <x v="1"/>
    <s v="Low Value"/>
    <x v="2"/>
    <s v="Check Data"/>
  </r>
  <r>
    <s v="CUST_9787"/>
    <n v="58"/>
    <s v="Male"/>
    <x v="5"/>
    <n v="208.18"/>
    <n v="15"/>
    <n v="51"/>
    <n v="0"/>
    <s v="Fashion"/>
    <n v="88.8"/>
    <d v="2024-08-07T00:00:00"/>
    <n v="72"/>
    <n v="0.41"/>
    <n v="208.18"/>
    <n v="88.8"/>
    <n v="2"/>
    <n v="3122.7000000000003"/>
    <x v="1"/>
    <s v="Medium Risk"/>
    <s v="55+"/>
    <d v="1902-01-19T00:00:00"/>
    <x v="2"/>
    <x v="1"/>
    <s v="High Value"/>
    <x v="1"/>
    <s v="Check Data"/>
  </r>
  <r>
    <s v="CUST_9472"/>
    <n v="61"/>
    <s v="Female"/>
    <x v="4"/>
    <n v="101.75"/>
    <n v="9"/>
    <n v="244"/>
    <n v="0"/>
    <s v="Beauty"/>
    <n v="15.5"/>
    <d v="2023-10-10T00:00:00"/>
    <n v="86"/>
    <n v="0.43"/>
    <n v="101.75"/>
    <n v="15.5"/>
    <n v="2"/>
    <n v="915.75"/>
    <x v="0"/>
    <s v="Medium Risk"/>
    <s v="55+"/>
    <d v="1902-11-17T00:00:00"/>
    <x v="2"/>
    <x v="1"/>
    <s v="Low Value"/>
    <x v="0"/>
    <s v="Check Data"/>
  </r>
  <r>
    <s v="CUST_1423"/>
    <n v="48"/>
    <s v="Female"/>
    <x v="1"/>
    <n v="199.36"/>
    <n v="13"/>
    <n v="179"/>
    <n v="0"/>
    <s v="Fashion"/>
    <n v="21.7"/>
    <d v="2022-01-12T00:00:00"/>
    <n v="15"/>
    <n v="0.04"/>
    <n v="199.36"/>
    <n v="21.7"/>
    <n v="1"/>
    <n v="2591.6800000000003"/>
    <x v="0"/>
    <s v="Low Risk"/>
    <s v="45-54"/>
    <d v="1904-08-14T00:00:00"/>
    <x v="1"/>
    <x v="1"/>
    <s v="High Value"/>
    <x v="1"/>
    <s v="Check Data"/>
  </r>
  <r>
    <s v="CUST_7999"/>
    <n v="61"/>
    <s v="Female"/>
    <x v="0"/>
    <n v="128.08000000000001"/>
    <n v="13"/>
    <n v="301"/>
    <n v="0"/>
    <s v="Home"/>
    <n v="82.8"/>
    <d v="2021-12-15T00:00:00"/>
    <n v="35"/>
    <n v="0.15"/>
    <n v="128.08000000000001"/>
    <n v="82.8"/>
    <n v="2"/>
    <n v="1665.0400000000002"/>
    <x v="0"/>
    <s v="Low Risk"/>
    <s v="55+"/>
    <d v="1904-09-11T00:00:00"/>
    <x v="1"/>
    <x v="1"/>
    <s v="High Value"/>
    <x v="1"/>
    <s v="Check Data"/>
  </r>
  <r>
    <s v="CUST_5249"/>
    <n v="64"/>
    <s v="Female"/>
    <x v="2"/>
    <n v="110.11"/>
    <n v="9"/>
    <n v="129"/>
    <n v="0"/>
    <s v="Home"/>
    <n v="28"/>
    <d v="2022-11-20T00:00:00"/>
    <n v="80"/>
    <n v="0.2"/>
    <n v="110.11"/>
    <n v="28"/>
    <n v="2"/>
    <n v="990.99"/>
    <x v="0"/>
    <s v="Medium Risk"/>
    <s v="55+"/>
    <d v="1903-10-07T00:00:00"/>
    <x v="2"/>
    <x v="1"/>
    <s v="Low Value"/>
    <x v="0"/>
    <s v="Check Data"/>
  </r>
  <r>
    <s v="CUST_2750"/>
    <n v="19"/>
    <s v="Male"/>
    <x v="3"/>
    <n v="75.63"/>
    <n v="8"/>
    <n v="99"/>
    <n v="0"/>
    <s v="Home"/>
    <n v="63.3"/>
    <d v="2025-03-08T00:00:00"/>
    <n v="93"/>
    <n v="0.28000000000000003"/>
    <n v="75.63"/>
    <n v="63.3"/>
    <n v="2"/>
    <n v="605.04"/>
    <x v="0"/>
    <s v="Medium Risk"/>
    <s v="Under 25"/>
    <d v="1901-06-20T00:00:00"/>
    <x v="2"/>
    <x v="1"/>
    <s v="Low Value"/>
    <x v="0"/>
    <s v="Check Data"/>
  </r>
  <r>
    <s v="CUST_5757"/>
    <n v="49"/>
    <s v="Male"/>
    <x v="6"/>
    <n v="64.92"/>
    <n v="12"/>
    <n v="283"/>
    <n v="0"/>
    <s v="Fashion"/>
    <n v="74"/>
    <d v="2023-05-23T00:00:00"/>
    <n v="34"/>
    <n v="0.16"/>
    <n v="64.92"/>
    <n v="74"/>
    <n v="4"/>
    <n v="779.04"/>
    <x v="0"/>
    <s v="Low Risk"/>
    <s v="45-54"/>
    <d v="1903-04-06T00:00:00"/>
    <x v="1"/>
    <x v="1"/>
    <s v="Low Value"/>
    <x v="0"/>
    <s v="Check Data"/>
  </r>
  <r>
    <s v="CUST_2967"/>
    <n v="35"/>
    <s v="Male"/>
    <x v="3"/>
    <n v="155.88"/>
    <n v="17"/>
    <n v="110"/>
    <n v="0"/>
    <s v="Electronics"/>
    <n v="22.3"/>
    <d v="2023-01-03T00:00:00"/>
    <n v="20"/>
    <n v="0.3"/>
    <n v="155.88"/>
    <n v="22.3"/>
    <n v="1"/>
    <n v="2649.96"/>
    <x v="0"/>
    <s v="Medium Risk"/>
    <s v="35-44"/>
    <d v="1903-08-24T00:00:00"/>
    <x v="1"/>
    <x v="1"/>
    <s v="High Value"/>
    <x v="1"/>
    <s v="Check Data"/>
  </r>
  <r>
    <s v="CUST_5088"/>
    <n v="30"/>
    <s v="Male"/>
    <x v="2"/>
    <n v="30.38"/>
    <n v="12"/>
    <n v="287"/>
    <n v="0"/>
    <s v="Sports"/>
    <m/>
    <d v="2020-07-20T00:00:00"/>
    <n v="77"/>
    <n v="0.2"/>
    <n v="30.38"/>
    <n v="250"/>
    <n v="1"/>
    <n v="364.56"/>
    <x v="0"/>
    <s v="Medium Risk"/>
    <s v="25-34"/>
    <d v="1906-02-06T00:00:00"/>
    <x v="2"/>
    <x v="1"/>
    <s v="Low Value"/>
    <x v="0"/>
    <s v="Check Data"/>
  </r>
  <r>
    <s v="CUST_5178"/>
    <n v="63"/>
    <s v="Male"/>
    <x v="6"/>
    <m/>
    <n v="9"/>
    <n v="91"/>
    <n v="0"/>
    <s v="Electronics"/>
    <n v="51.6"/>
    <d v="2024-02-20T00:00:00"/>
    <n v="56"/>
    <n v="0.32"/>
    <n v="250"/>
    <n v="51.6"/>
    <n v="2"/>
    <n v="2250"/>
    <x v="0"/>
    <s v="Medium Risk"/>
    <s v="55+"/>
    <d v="1902-07-07T00:00:00"/>
    <x v="0"/>
    <x v="1"/>
    <s v="High Value"/>
    <x v="1"/>
    <s v="Check Data"/>
  </r>
  <r>
    <s v="CUST_8789"/>
    <n v="22"/>
    <s v="Male"/>
    <x v="1"/>
    <n v="95.93"/>
    <n v="12"/>
    <n v="75"/>
    <n v="0"/>
    <s v="Sports"/>
    <n v="79.2"/>
    <d v="2021-11-30T00:00:00"/>
    <n v="51"/>
    <n v="0.25"/>
    <n v="95.93"/>
    <n v="79.2"/>
    <n v="2"/>
    <n v="1151.1600000000001"/>
    <x v="1"/>
    <s v="Medium Risk"/>
    <s v="Under 25"/>
    <d v="1904-09-26T00:00:00"/>
    <x v="0"/>
    <x v="1"/>
    <s v="Low Value"/>
    <x v="0"/>
    <s v="Check Data"/>
  </r>
  <r>
    <s v="CUST_3946"/>
    <n v="75"/>
    <s v="Female"/>
    <x v="9"/>
    <n v="135.05000000000001"/>
    <n v="7"/>
    <n v="204"/>
    <n v="0"/>
    <s v="Beauty"/>
    <n v="55.4"/>
    <d v="2023-04-28T00:00:00"/>
    <n v="77"/>
    <n v="0.69"/>
    <n v="135.05000000000001"/>
    <n v="55.4"/>
    <n v="2"/>
    <n v="945.35000000000014"/>
    <x v="0"/>
    <s v="High Risk"/>
    <s v="55+"/>
    <d v="1903-05-01T00:00:00"/>
    <x v="2"/>
    <x v="1"/>
    <s v="Low Value"/>
    <x v="2"/>
    <s v="Check Data"/>
  </r>
  <r>
    <s v="CUST_6394"/>
    <n v="59"/>
    <s v="Female"/>
    <x v="9"/>
    <n v="48.42"/>
    <n v="9"/>
    <n v="21"/>
    <n v="0"/>
    <s v="Home"/>
    <n v="6.7"/>
    <d v="2022-01-09T00:00:00"/>
    <n v="95"/>
    <n v="0.16"/>
    <n v="48.42"/>
    <n v="6.7"/>
    <n v="1"/>
    <n v="435.78000000000003"/>
    <x v="2"/>
    <s v="Low Risk"/>
    <s v="55+"/>
    <d v="1904-08-17T00:00:00"/>
    <x v="2"/>
    <x v="1"/>
    <s v="Low Value"/>
    <x v="0"/>
    <s v="Check Data"/>
  </r>
  <r>
    <s v="CUST_8880"/>
    <n v="61"/>
    <s v="Male"/>
    <x v="5"/>
    <n v="21.63"/>
    <n v="16"/>
    <n v="169"/>
    <n v="0"/>
    <s v="Home"/>
    <n v="35.1"/>
    <d v="2024-05-10T00:00:00"/>
    <n v="85"/>
    <n v="0.16"/>
    <n v="21.63"/>
    <n v="35.1"/>
    <n v="1"/>
    <n v="346.08"/>
    <x v="0"/>
    <s v="Low Risk"/>
    <s v="55+"/>
    <d v="1902-04-18T00:00:00"/>
    <x v="2"/>
    <x v="1"/>
    <s v="Low Value"/>
    <x v="0"/>
    <s v="Check Data"/>
  </r>
  <r>
    <s v="CUST_6075"/>
    <n v="27"/>
    <s v="Male"/>
    <x v="8"/>
    <n v="217.03"/>
    <n v="15"/>
    <n v="156"/>
    <n v="0"/>
    <s v="Sports"/>
    <n v="33.1"/>
    <d v="2022-12-21T00:00:00"/>
    <n v="50"/>
    <n v="0.35"/>
    <n v="217.03"/>
    <n v="33.1"/>
    <n v="1"/>
    <n v="3255.45"/>
    <x v="0"/>
    <s v="Medium Risk"/>
    <s v="25-34"/>
    <d v="1903-09-06T00:00:00"/>
    <x v="0"/>
    <x v="1"/>
    <s v="High Value"/>
    <x v="1"/>
    <s v="Check Data"/>
  </r>
  <r>
    <s v="CUST_8230"/>
    <n v="73"/>
    <s v="Male"/>
    <x v="9"/>
    <n v="58.4"/>
    <n v="5"/>
    <n v="221"/>
    <n v="0"/>
    <s v="Home"/>
    <n v="80.8"/>
    <d v="2021-12-26T00:00:00"/>
    <n v="30"/>
    <n v="0.45"/>
    <n v="58.4"/>
    <n v="80.8"/>
    <n v="1"/>
    <n v="292"/>
    <x v="0"/>
    <s v="Medium Risk"/>
    <s v="55+"/>
    <d v="1904-08-31T00:00:00"/>
    <x v="1"/>
    <x v="1"/>
    <s v="Low Value"/>
    <x v="0"/>
    <s v="Check Data"/>
  </r>
  <r>
    <s v="CUST_2531"/>
    <n v="60"/>
    <s v="Female"/>
    <x v="8"/>
    <n v="50.71"/>
    <n v="16"/>
    <n v="359"/>
    <n v="0"/>
    <s v="Electronics"/>
    <n v="29"/>
    <d v="2023-03-09T00:00:00"/>
    <n v="25"/>
    <n v="0.2"/>
    <n v="50.71"/>
    <n v="29"/>
    <n v="3"/>
    <n v="811.36"/>
    <x v="0"/>
    <s v="Medium Risk"/>
    <s v="55+"/>
    <d v="1903-06-20T00:00:00"/>
    <x v="1"/>
    <x v="1"/>
    <s v="Low Value"/>
    <x v="0"/>
    <s v="Check Data"/>
  </r>
  <r>
    <s v="CUST_3990"/>
    <n v="42"/>
    <s v="Male"/>
    <x v="6"/>
    <n v="76.31"/>
    <n v="9"/>
    <n v="67"/>
    <n v="0"/>
    <s v="Fashion"/>
    <n v="90.1"/>
    <d v="2022-10-18T00:00:00"/>
    <n v="94"/>
    <n v="0.32"/>
    <n v="76.31"/>
    <n v="90.1"/>
    <n v="2"/>
    <n v="686.79"/>
    <x v="1"/>
    <s v="Medium Risk"/>
    <s v="35-44"/>
    <d v="1903-11-09T00:00:00"/>
    <x v="2"/>
    <x v="1"/>
    <s v="Low Value"/>
    <x v="0"/>
    <s v="Check Data"/>
  </r>
  <r>
    <s v="CUST_8155"/>
    <n v="51"/>
    <s v="Male"/>
    <x v="9"/>
    <n v="122.12"/>
    <n v="9"/>
    <n v="160"/>
    <n v="0"/>
    <s v="Home"/>
    <n v="33.5"/>
    <d v="2023-06-10T00:00:00"/>
    <n v="74"/>
    <n v="0.17"/>
    <n v="122.12"/>
    <n v="33.5"/>
    <n v="1"/>
    <n v="1099.08"/>
    <x v="0"/>
    <s v="Low Risk"/>
    <s v="45-54"/>
    <d v="1903-03-19T00:00:00"/>
    <x v="2"/>
    <x v="1"/>
    <s v="Low Value"/>
    <x v="0"/>
    <s v="Check Data"/>
  </r>
  <r>
    <s v="CUST_5493"/>
    <n v="54"/>
    <s v="Other"/>
    <x v="2"/>
    <n v="134.47999999999999"/>
    <n v="11"/>
    <n v="173"/>
    <n v="0"/>
    <s v="Home"/>
    <n v="19.399999999999999"/>
    <d v="2022-09-12T00:00:00"/>
    <n v="71"/>
    <n v="0.04"/>
    <n v="134.47999999999999"/>
    <n v="19.399999999999999"/>
    <n v="3"/>
    <n v="1479.28"/>
    <x v="0"/>
    <s v="Low Risk"/>
    <s v="45-54"/>
    <d v="1903-12-15T00:00:00"/>
    <x v="2"/>
    <x v="1"/>
    <s v="Low Value"/>
    <x v="0"/>
    <s v="Check Data"/>
  </r>
  <r>
    <s v="CUST_1933"/>
    <n v="47"/>
    <s v="Female"/>
    <x v="1"/>
    <n v="261.43"/>
    <n v="14"/>
    <n v="37"/>
    <n v="0"/>
    <s v="Beauty"/>
    <n v="54"/>
    <d v="2023-04-30T00:00:00"/>
    <n v="98"/>
    <n v="0.01"/>
    <n v="261.43"/>
    <n v="54"/>
    <n v="2"/>
    <n v="3660.02"/>
    <x v="1"/>
    <s v="Low Risk"/>
    <s v="45-54"/>
    <d v="1903-04-29T00:00:00"/>
    <x v="2"/>
    <x v="1"/>
    <s v="High Value"/>
    <x v="1"/>
    <s v="Check Data"/>
  </r>
  <r>
    <s v="CUST_2460"/>
    <n v="24"/>
    <s v="Male"/>
    <x v="2"/>
    <n v="71.69"/>
    <n v="9"/>
    <n v="335"/>
    <n v="0"/>
    <s v="Fashion"/>
    <n v="38.6"/>
    <d v="2021-12-24T00:00:00"/>
    <n v="4"/>
    <n v="0.13"/>
    <n v="71.69"/>
    <n v="38.6"/>
    <n v="3"/>
    <n v="645.21"/>
    <x v="0"/>
    <s v="Low Risk"/>
    <s v="Under 25"/>
    <d v="1904-09-02T00:00:00"/>
    <x v="1"/>
    <x v="1"/>
    <s v="Low Value"/>
    <x v="0"/>
    <s v="Check Data"/>
  </r>
  <r>
    <s v="CUST_3723"/>
    <n v="23"/>
    <s v="Male"/>
    <x v="2"/>
    <n v="77.58"/>
    <n v="12"/>
    <n v="25"/>
    <n v="0"/>
    <s v="Sports"/>
    <n v="64.8"/>
    <d v="2021-04-04T00:00:00"/>
    <n v="63"/>
    <n v="7.0000000000000007E-2"/>
    <n v="77.58"/>
    <n v="64.8"/>
    <n v="1"/>
    <n v="930.96"/>
    <x v="2"/>
    <s v="Low Risk"/>
    <s v="Under 25"/>
    <d v="1905-05-24T00:00:00"/>
    <x v="0"/>
    <x v="1"/>
    <s v="Low Value"/>
    <x v="0"/>
    <s v="Check Data"/>
  </r>
  <r>
    <s v="CUST_1285"/>
    <n v="71"/>
    <s v="Male"/>
    <x v="8"/>
    <n v="23.74"/>
    <n v="9"/>
    <n v="253"/>
    <n v="0"/>
    <s v="Fashion"/>
    <n v="91.6"/>
    <d v="2024-02-21T00:00:00"/>
    <n v="22"/>
    <n v="0.11"/>
    <n v="23.74"/>
    <n v="91.6"/>
    <n v="2"/>
    <n v="213.66"/>
    <x v="0"/>
    <s v="Low Risk"/>
    <s v="55+"/>
    <d v="1902-07-06T00:00:00"/>
    <x v="1"/>
    <x v="1"/>
    <s v="Low Value"/>
    <x v="0"/>
    <s v="Check Data"/>
  </r>
  <r>
    <s v="CUST_1264"/>
    <n v="72"/>
    <s v="Female"/>
    <x v="7"/>
    <m/>
    <n v="13"/>
    <n v="298"/>
    <n v="0"/>
    <s v="Fashion"/>
    <n v="94.1"/>
    <d v="2024-10-26T00:00:00"/>
    <n v="57"/>
    <n v="7.0000000000000007E-2"/>
    <n v="250"/>
    <n v="94.1"/>
    <n v="2"/>
    <n v="3250"/>
    <x v="0"/>
    <s v="Low Risk"/>
    <s v="55+"/>
    <d v="1901-10-31T00:00:00"/>
    <x v="0"/>
    <x v="1"/>
    <s v="High Value"/>
    <x v="1"/>
    <s v="Check Data"/>
  </r>
  <r>
    <s v="CUST_7816"/>
    <n v="20"/>
    <s v="Female"/>
    <x v="7"/>
    <n v="50.8"/>
    <n v="12"/>
    <n v="282"/>
    <n v="0"/>
    <s v="Sports"/>
    <n v="22.7"/>
    <d v="2024-09-11T00:00:00"/>
    <n v="93"/>
    <n v="0.36"/>
    <n v="50.8"/>
    <n v="22.7"/>
    <n v="1"/>
    <n v="609.59999999999991"/>
    <x v="0"/>
    <s v="Medium Risk"/>
    <s v="Under 25"/>
    <d v="1901-12-15T00:00:00"/>
    <x v="2"/>
    <x v="1"/>
    <s v="Low Value"/>
    <x v="0"/>
    <s v="Check Data"/>
  </r>
  <r>
    <s v="CUST_2762"/>
    <n v="30"/>
    <s v="Male"/>
    <x v="0"/>
    <n v="74.13"/>
    <n v="5"/>
    <n v="246"/>
    <n v="0"/>
    <s v="Fashion"/>
    <n v="16.2"/>
    <d v="2024-01-14T00:00:00"/>
    <n v="54"/>
    <n v="0.1"/>
    <n v="74.13"/>
    <n v="16.2"/>
    <n v="2"/>
    <n v="370.65"/>
    <x v="0"/>
    <s v="Low Risk"/>
    <s v="25-34"/>
    <d v="1902-08-13T00:00:00"/>
    <x v="0"/>
    <x v="1"/>
    <s v="Low Value"/>
    <x v="0"/>
    <s v="Check Data"/>
  </r>
  <r>
    <s v="CUST_1040"/>
    <n v="20"/>
    <s v="Female"/>
    <x v="9"/>
    <n v="266.3"/>
    <n v="7"/>
    <n v="10"/>
    <n v="0"/>
    <s v="Beauty"/>
    <n v="94"/>
    <d v="2025-05-07T00:00:00"/>
    <n v="4"/>
    <n v="0.48"/>
    <n v="266.3"/>
    <n v="94"/>
    <n v="1"/>
    <n v="1864.1000000000001"/>
    <x v="2"/>
    <s v="Medium Risk"/>
    <s v="Under 25"/>
    <d v="1901-04-21T00:00:00"/>
    <x v="1"/>
    <x v="1"/>
    <s v="High Value"/>
    <x v="1"/>
    <s v="Check Data"/>
  </r>
  <r>
    <s v="CUST_6827"/>
    <n v="43"/>
    <s v="Male"/>
    <x v="1"/>
    <n v="56.83"/>
    <n v="8"/>
    <n v="237"/>
    <n v="0"/>
    <s v="Electronics"/>
    <n v="81.2"/>
    <d v="2023-09-13T00:00:00"/>
    <n v="65"/>
    <n v="0.25"/>
    <n v="56.83"/>
    <n v="81.2"/>
    <n v="2"/>
    <n v="454.64"/>
    <x v="0"/>
    <s v="Medium Risk"/>
    <s v="35-44"/>
    <d v="1902-12-14T00:00:00"/>
    <x v="0"/>
    <x v="1"/>
    <s v="Low Value"/>
    <x v="0"/>
    <s v="Check Data"/>
  </r>
  <r>
    <s v="CUST_9259"/>
    <n v="74"/>
    <s v="Male"/>
    <x v="1"/>
    <n v="149.9"/>
    <n v="5"/>
    <n v="106"/>
    <n v="0"/>
    <s v="Fashion"/>
    <n v="26.2"/>
    <d v="2022-05-05T00:00:00"/>
    <n v="48"/>
    <n v="0.31"/>
    <n v="149.9"/>
    <n v="26.2"/>
    <n v="1"/>
    <n v="749.5"/>
    <x v="0"/>
    <s v="Medium Risk"/>
    <s v="55+"/>
    <d v="1904-04-23T00:00:00"/>
    <x v="0"/>
    <x v="1"/>
    <s v="Low Value"/>
    <x v="0"/>
    <s v="Check Data"/>
  </r>
  <r>
    <s v="CUST_1987"/>
    <n v="79"/>
    <s v="Male"/>
    <x v="3"/>
    <n v="53.67"/>
    <n v="7"/>
    <n v="333"/>
    <n v="0"/>
    <s v="Electronics"/>
    <n v="80.5"/>
    <d v="2020-08-01T00:00:00"/>
    <n v="23"/>
    <n v="0.31"/>
    <n v="53.67"/>
    <n v="80.5"/>
    <n v="3"/>
    <n v="375.69"/>
    <x v="0"/>
    <s v="Medium Risk"/>
    <s v="55+"/>
    <d v="1906-01-25T00:00:00"/>
    <x v="1"/>
    <x v="1"/>
    <s v="Low Value"/>
    <x v="0"/>
    <s v="Check Data"/>
  </r>
  <r>
    <s v="CUST_8804"/>
    <n v="41"/>
    <s v="Female"/>
    <x v="2"/>
    <n v="184.78"/>
    <n v="7"/>
    <n v="312"/>
    <n v="0"/>
    <s v="Beauty"/>
    <n v="74.099999999999994"/>
    <d v="2023-08-20T00:00:00"/>
    <n v="23"/>
    <n v="0.11"/>
    <n v="184.78"/>
    <n v="74.099999999999994"/>
    <n v="2"/>
    <n v="1293.46"/>
    <x v="0"/>
    <s v="Low Risk"/>
    <s v="35-44"/>
    <d v="1903-01-07T00:00:00"/>
    <x v="1"/>
    <x v="1"/>
    <s v="Low Value"/>
    <x v="0"/>
    <s v="Check Data"/>
  </r>
  <r>
    <s v="CUST_8789"/>
    <n v="70"/>
    <s v="Male"/>
    <x v="1"/>
    <n v="167.26"/>
    <n v="11"/>
    <n v="0"/>
    <n v="0"/>
    <s v="Beauty"/>
    <n v="25.4"/>
    <d v="2022-01-22T00:00:00"/>
    <n v="6"/>
    <n v="0.69"/>
    <n v="167.26"/>
    <n v="25.4"/>
    <n v="2"/>
    <n v="1839.86"/>
    <x v="2"/>
    <s v="High Risk"/>
    <s v="55+"/>
    <d v="1904-08-04T00:00:00"/>
    <x v="1"/>
    <x v="1"/>
    <s v="High Value"/>
    <x v="3"/>
    <s v="Check Data"/>
  </r>
  <r>
    <s v="CUST_6717"/>
    <n v="23"/>
    <s v="Male"/>
    <x v="6"/>
    <n v="44.85"/>
    <n v="9"/>
    <n v="10"/>
    <n v="0"/>
    <s v="Fashion"/>
    <n v="90.6"/>
    <d v="2023-05-21T00:00:00"/>
    <n v="69"/>
    <n v="0.13"/>
    <n v="44.85"/>
    <n v="90.6"/>
    <n v="1"/>
    <n v="403.65000000000003"/>
    <x v="2"/>
    <s v="Low Risk"/>
    <s v="Under 25"/>
    <d v="1903-04-08T00:00:00"/>
    <x v="0"/>
    <x v="1"/>
    <s v="Low Value"/>
    <x v="0"/>
    <s v="Check Data"/>
  </r>
  <r>
    <s v="CUST_4198"/>
    <n v="60"/>
    <s v="Male"/>
    <x v="4"/>
    <n v="49.23"/>
    <n v="9"/>
    <n v="157"/>
    <n v="0"/>
    <s v="Home"/>
    <n v="32.200000000000003"/>
    <d v="2023-03-16T00:00:00"/>
    <n v="64"/>
    <n v="0.17"/>
    <n v="49.23"/>
    <n v="32.200000000000003"/>
    <n v="1"/>
    <n v="443.07"/>
    <x v="0"/>
    <s v="Low Risk"/>
    <s v="55+"/>
    <d v="1903-06-13T00:00:00"/>
    <x v="0"/>
    <x v="1"/>
    <s v="Low Value"/>
    <x v="0"/>
    <s v="Check Data"/>
  </r>
  <r>
    <s v="CUST_6374"/>
    <n v="77"/>
    <s v="Male"/>
    <x v="2"/>
    <n v="247.32"/>
    <n v="8"/>
    <n v="87"/>
    <n v="0"/>
    <s v="Fashion"/>
    <n v="48"/>
    <d v="2024-02-02T00:00:00"/>
    <n v="87"/>
    <n v="0.55000000000000004"/>
    <n v="247.32"/>
    <n v="48"/>
    <n v="2"/>
    <n v="1978.56"/>
    <x v="1"/>
    <s v="High Risk"/>
    <s v="55+"/>
    <d v="1902-07-25T00:00:00"/>
    <x v="2"/>
    <x v="1"/>
    <s v="High Value"/>
    <x v="3"/>
    <s v="Check Data"/>
  </r>
  <r>
    <s v="CUST_5790"/>
    <n v="75"/>
    <s v="Female"/>
    <x v="8"/>
    <n v="73.98"/>
    <n v="6"/>
    <n v="241"/>
    <n v="0"/>
    <s v="Electronics"/>
    <n v="60.9"/>
    <d v="2020-12-22T00:00:00"/>
    <n v="71"/>
    <n v="0.22"/>
    <n v="73.98"/>
    <n v="60.9"/>
    <n v="2"/>
    <n v="443.88"/>
    <x v="0"/>
    <s v="Medium Risk"/>
    <s v="55+"/>
    <d v="1905-09-04T00:00:00"/>
    <x v="2"/>
    <x v="1"/>
    <s v="Low Value"/>
    <x v="0"/>
    <s v="Check Data"/>
  </r>
  <r>
    <s v="CUST_8183"/>
    <n v="66"/>
    <s v="Male"/>
    <x v="2"/>
    <n v="89.38"/>
    <n v="7"/>
    <n v="131"/>
    <n v="0"/>
    <s v="Beauty"/>
    <n v="19.100000000000001"/>
    <d v="2022-08-24T00:00:00"/>
    <n v="5"/>
    <n v="0.25"/>
    <n v="89.38"/>
    <n v="19.100000000000001"/>
    <n v="2"/>
    <n v="625.66"/>
    <x v="0"/>
    <s v="Medium Risk"/>
    <s v="55+"/>
    <d v="1904-01-03T00:00:00"/>
    <x v="1"/>
    <x v="1"/>
    <s v="Low Value"/>
    <x v="0"/>
    <s v="Check Data"/>
  </r>
  <r>
    <s v="CUST_3524"/>
    <n v="59"/>
    <s v="Male"/>
    <x v="1"/>
    <n v="80.41"/>
    <n v="11"/>
    <n v="85"/>
    <n v="0"/>
    <s v="Electronics"/>
    <n v="61.1"/>
    <d v="2021-03-28T00:00:00"/>
    <n v="33"/>
    <n v="0.21"/>
    <n v="80.41"/>
    <n v="61.1"/>
    <n v="2"/>
    <n v="884.51"/>
    <x v="1"/>
    <s v="Medium Risk"/>
    <s v="55+"/>
    <d v="1905-05-31T00:00:00"/>
    <x v="1"/>
    <x v="1"/>
    <s v="Low Value"/>
    <x v="0"/>
    <s v="Check Data"/>
  </r>
  <r>
    <s v="CUST_3479"/>
    <n v="29"/>
    <s v="Female"/>
    <x v="5"/>
    <n v="21.6"/>
    <n v="6"/>
    <n v="109"/>
    <n v="0"/>
    <s v="Electronics"/>
    <n v="70.599999999999994"/>
    <d v="2022-05-19T00:00:00"/>
    <n v="26"/>
    <n v="0.63"/>
    <n v="21.6"/>
    <n v="70.599999999999994"/>
    <n v="2"/>
    <n v="129.60000000000002"/>
    <x v="0"/>
    <s v="High Risk"/>
    <s v="25-34"/>
    <d v="1904-04-09T00:00:00"/>
    <x v="1"/>
    <x v="1"/>
    <s v="Low Value"/>
    <x v="2"/>
    <s v="Check Data"/>
  </r>
  <r>
    <s v="CUST_6154"/>
    <n v="66"/>
    <s v="Female"/>
    <x v="6"/>
    <n v="203.83"/>
    <n v="13"/>
    <n v="327"/>
    <n v="0"/>
    <s v="Sports"/>
    <n v="10.199999999999999"/>
    <d v="2021-04-10T00:00:00"/>
    <n v="59"/>
    <n v="0.35"/>
    <n v="203.83"/>
    <n v="10.199999999999999"/>
    <n v="1"/>
    <n v="2649.79"/>
    <x v="0"/>
    <s v="Medium Risk"/>
    <s v="55+"/>
    <d v="1905-05-18T00:00:00"/>
    <x v="0"/>
    <x v="1"/>
    <s v="High Value"/>
    <x v="1"/>
    <s v="Check Data"/>
  </r>
  <r>
    <s v="CUST_1778"/>
    <n v="53"/>
    <s v="Female"/>
    <x v="6"/>
    <n v="29.9"/>
    <n v="8"/>
    <n v="110"/>
    <n v="0"/>
    <s v="Beauty"/>
    <n v="37.9"/>
    <d v="2024-06-24T00:00:00"/>
    <n v="85"/>
    <n v="0.38"/>
    <n v="29.9"/>
    <n v="37.9"/>
    <n v="2"/>
    <n v="239.2"/>
    <x v="0"/>
    <s v="Medium Risk"/>
    <s v="45-54"/>
    <d v="1902-03-04T00:00:00"/>
    <x v="2"/>
    <x v="1"/>
    <s v="Low Value"/>
    <x v="0"/>
    <s v="Check Data"/>
  </r>
  <r>
    <s v="CUST_2492"/>
    <n v="19"/>
    <s v="Female"/>
    <x v="9"/>
    <n v="89.78"/>
    <n v="15"/>
    <n v="207"/>
    <n v="0"/>
    <s v="Beauty"/>
    <n v="61.2"/>
    <d v="2025-03-22T00:00:00"/>
    <n v="34"/>
    <n v="0.57999999999999996"/>
    <n v="89.78"/>
    <n v="61.2"/>
    <n v="1"/>
    <n v="1346.7"/>
    <x v="0"/>
    <s v="High Risk"/>
    <s v="Under 25"/>
    <d v="1901-06-06T00:00:00"/>
    <x v="1"/>
    <x v="1"/>
    <s v="Low Value"/>
    <x v="2"/>
    <s v="Check Data"/>
  </r>
  <r>
    <s v="CUST_1660"/>
    <n v="28"/>
    <s v="Male"/>
    <x v="7"/>
    <n v="99.35"/>
    <n v="13"/>
    <n v="288"/>
    <n v="0"/>
    <s v="Electronics"/>
    <n v="92.6"/>
    <d v="2020-10-20T00:00:00"/>
    <n v="26"/>
    <n v="0.2"/>
    <n v="99.35"/>
    <n v="92.6"/>
    <n v="2"/>
    <n v="1291.55"/>
    <x v="0"/>
    <s v="Medium Risk"/>
    <s v="25-34"/>
    <d v="1905-11-06T00:00:00"/>
    <x v="1"/>
    <x v="1"/>
    <s v="Low Value"/>
    <x v="0"/>
    <s v="Check Data"/>
  </r>
  <r>
    <s v="CUST_2348"/>
    <n v="56"/>
    <s v="Female"/>
    <x v="8"/>
    <n v="105.01"/>
    <n v="5"/>
    <n v="73"/>
    <n v="0"/>
    <s v="Beauty"/>
    <n v="89.1"/>
    <d v="2022-02-03T00:00:00"/>
    <n v="74"/>
    <n v="0.23"/>
    <n v="105.01"/>
    <n v="89.1"/>
    <n v="1"/>
    <n v="525.05000000000007"/>
    <x v="1"/>
    <s v="Medium Risk"/>
    <s v="55+"/>
    <d v="1904-07-23T00:00:00"/>
    <x v="2"/>
    <x v="1"/>
    <s v="Low Value"/>
    <x v="0"/>
    <s v="Check Data"/>
  </r>
  <r>
    <s v="CUST_8851"/>
    <n v="51"/>
    <s v="Female"/>
    <x v="9"/>
    <n v="110.22"/>
    <n v="8"/>
    <n v="321"/>
    <n v="0"/>
    <s v="Fashion"/>
    <n v="17"/>
    <d v="2024-12-13T00:00:00"/>
    <n v="66"/>
    <n v="0.15"/>
    <n v="110.22"/>
    <n v="17"/>
    <n v="1"/>
    <n v="881.76"/>
    <x v="0"/>
    <s v="Low Risk"/>
    <s v="45-54"/>
    <d v="1901-09-13T00:00:00"/>
    <x v="0"/>
    <x v="1"/>
    <s v="Low Value"/>
    <x v="0"/>
    <s v="Check Data"/>
  </r>
  <r>
    <s v="CUST_8156"/>
    <n v="43"/>
    <s v="Male"/>
    <x v="0"/>
    <n v="135.65"/>
    <n v="15"/>
    <n v="248"/>
    <n v="0"/>
    <s v="Sports"/>
    <n v="61.1"/>
    <d v="2021-04-08T00:00:00"/>
    <n v="20"/>
    <n v="7.0000000000000007E-2"/>
    <n v="135.65"/>
    <n v="61.1"/>
    <n v="1"/>
    <n v="2034.75"/>
    <x v="0"/>
    <s v="Low Risk"/>
    <s v="35-44"/>
    <d v="1905-05-20T00:00:00"/>
    <x v="1"/>
    <x v="1"/>
    <s v="High Value"/>
    <x v="1"/>
    <s v="Check Data"/>
  </r>
  <r>
    <s v="CUST_3044"/>
    <n v="35"/>
    <s v="Other"/>
    <x v="4"/>
    <n v="202.88"/>
    <n v="13"/>
    <n v="107"/>
    <n v="0"/>
    <s v="Fashion"/>
    <n v="9.8000000000000007"/>
    <d v="2021-05-16T00:00:00"/>
    <n v="14"/>
    <n v="0.36"/>
    <n v="202.88"/>
    <n v="9.8000000000000007"/>
    <n v="3"/>
    <n v="2637.44"/>
    <x v="0"/>
    <s v="Medium Risk"/>
    <s v="35-44"/>
    <d v="1905-04-12T00:00:00"/>
    <x v="1"/>
    <x v="1"/>
    <s v="High Value"/>
    <x v="1"/>
    <s v="Check Data"/>
  </r>
  <r>
    <s v="CUST_8368"/>
    <n v="38"/>
    <s v="Male"/>
    <x v="3"/>
    <n v="25.21"/>
    <n v="9"/>
    <n v="3"/>
    <n v="0"/>
    <s v="Home"/>
    <n v="29.4"/>
    <d v="2020-09-20T00:00:00"/>
    <n v="71"/>
    <n v="0.06"/>
    <n v="25.21"/>
    <n v="29.4"/>
    <n v="2"/>
    <n v="226.89000000000001"/>
    <x v="2"/>
    <s v="Low Risk"/>
    <s v="35-44"/>
    <d v="1905-12-06T00:00:00"/>
    <x v="2"/>
    <x v="1"/>
    <s v="Low Value"/>
    <x v="0"/>
    <s v="Check Data"/>
  </r>
  <r>
    <s v="CUST_4516"/>
    <n v="53"/>
    <s v="Other"/>
    <x v="6"/>
    <n v="90.63"/>
    <n v="11"/>
    <n v="214"/>
    <n v="0"/>
    <s v="Home"/>
    <n v="59.7"/>
    <d v="2022-03-06T00:00:00"/>
    <n v="74"/>
    <n v="0.12"/>
    <n v="90.63"/>
    <n v="59.7"/>
    <n v="2"/>
    <n v="996.93"/>
    <x v="0"/>
    <s v="Low Risk"/>
    <s v="45-54"/>
    <d v="1904-06-22T00:00:00"/>
    <x v="2"/>
    <x v="1"/>
    <s v="Low Value"/>
    <x v="0"/>
    <s v="Check Data"/>
  </r>
  <r>
    <s v="CUST_5577"/>
    <n v="57"/>
    <s v="Female"/>
    <x v="8"/>
    <n v="85.47"/>
    <n v="4"/>
    <n v="178"/>
    <n v="0"/>
    <s v="Electronics"/>
    <n v="8.1"/>
    <d v="2024-04-02T00:00:00"/>
    <n v="95"/>
    <n v="0.16"/>
    <n v="85.47"/>
    <n v="8.1"/>
    <n v="1"/>
    <n v="341.88"/>
    <x v="0"/>
    <s v="Low Risk"/>
    <s v="55+"/>
    <d v="1902-05-26T00:00:00"/>
    <x v="2"/>
    <x v="1"/>
    <s v="Low Value"/>
    <x v="0"/>
    <s v="Check Data"/>
  </r>
  <r>
    <s v="CUST_1727"/>
    <n v="69"/>
    <s v="Female"/>
    <x v="7"/>
    <n v="111.42"/>
    <n v="8"/>
    <n v="154"/>
    <n v="0"/>
    <s v="Home"/>
    <n v="88.9"/>
    <d v="2021-04-07T00:00:00"/>
    <n v="8"/>
    <n v="0.14000000000000001"/>
    <n v="111.42"/>
    <n v="88.9"/>
    <n v="1"/>
    <n v="891.36"/>
    <x v="0"/>
    <s v="Low Risk"/>
    <s v="55+"/>
    <d v="1905-05-21T00:00:00"/>
    <x v="1"/>
    <x v="1"/>
    <s v="Low Value"/>
    <x v="0"/>
    <s v="Check Data"/>
  </r>
  <r>
    <s v="CUST_8468"/>
    <n v="63"/>
    <s v="Other"/>
    <x v="8"/>
    <n v="25.9"/>
    <n v="7"/>
    <n v="288"/>
    <n v="0"/>
    <s v="Fashion"/>
    <n v="82.9"/>
    <d v="2021-05-04T00:00:00"/>
    <n v="58"/>
    <n v="0.7"/>
    <n v="25.9"/>
    <n v="82.9"/>
    <n v="2"/>
    <n v="181.29999999999998"/>
    <x v="0"/>
    <s v="High Risk"/>
    <s v="55+"/>
    <d v="1905-04-24T00:00:00"/>
    <x v="0"/>
    <x v="1"/>
    <s v="Low Value"/>
    <x v="2"/>
    <s v="Check Data"/>
  </r>
  <r>
    <s v="CUST_1342"/>
    <n v="61"/>
    <s v="Female"/>
    <x v="3"/>
    <n v="151.4"/>
    <n v="6"/>
    <n v="224"/>
    <n v="0"/>
    <s v="Home"/>
    <n v="47.3"/>
    <d v="2025-06-15T00:00:00"/>
    <n v="1"/>
    <n v="0.28000000000000003"/>
    <n v="151.4"/>
    <n v="47.3"/>
    <n v="1"/>
    <n v="908.40000000000009"/>
    <x v="0"/>
    <s v="Medium Risk"/>
    <s v="55+"/>
    <d v="1901-03-13T00:00:00"/>
    <x v="1"/>
    <x v="1"/>
    <s v="Low Value"/>
    <x v="0"/>
    <s v="Check Data"/>
  </r>
  <r>
    <s v="CUST_2447"/>
    <n v="39"/>
    <s v="Male"/>
    <x v="3"/>
    <n v="44.11"/>
    <n v="7"/>
    <n v="104"/>
    <n v="0"/>
    <s v="Electronics"/>
    <n v="49.2"/>
    <d v="2025-02-08T00:00:00"/>
    <n v="93"/>
    <n v="0.36"/>
    <n v="44.11"/>
    <n v="49.2"/>
    <n v="3"/>
    <n v="308.77"/>
    <x v="0"/>
    <s v="Medium Risk"/>
    <s v="35-44"/>
    <d v="1901-07-18T00:00:00"/>
    <x v="2"/>
    <x v="1"/>
    <s v="Low Value"/>
    <x v="0"/>
    <s v="Check Data"/>
  </r>
  <r>
    <s v="CUST_7581"/>
    <n v="70"/>
    <s v="Male"/>
    <x v="9"/>
    <n v="184.98"/>
    <n v="13"/>
    <n v="83"/>
    <n v="0"/>
    <s v="Beauty"/>
    <n v="88.1"/>
    <d v="2024-03-14T00:00:00"/>
    <n v="31"/>
    <n v="0.23"/>
    <n v="184.98"/>
    <n v="88.1"/>
    <n v="1"/>
    <n v="2404.7399999999998"/>
    <x v="1"/>
    <s v="Medium Risk"/>
    <s v="55+"/>
    <d v="1902-06-14T00:00:00"/>
    <x v="1"/>
    <x v="1"/>
    <s v="High Value"/>
    <x v="1"/>
    <s v="Check Data"/>
  </r>
  <r>
    <s v="CUST_7317"/>
    <n v="76"/>
    <s v="Male"/>
    <x v="2"/>
    <n v="98.85"/>
    <n v="7"/>
    <n v="76"/>
    <n v="0"/>
    <s v="Sports"/>
    <n v="5"/>
    <d v="2022-01-25T00:00:00"/>
    <n v="8"/>
    <n v="0.27"/>
    <n v="98.85"/>
    <n v="5"/>
    <n v="1"/>
    <n v="691.94999999999993"/>
    <x v="1"/>
    <s v="Medium Risk"/>
    <s v="55+"/>
    <d v="1904-08-01T00:00:00"/>
    <x v="1"/>
    <x v="1"/>
    <s v="Low Value"/>
    <x v="0"/>
    <s v="Check Data"/>
  </r>
  <r>
    <s v="CUST_1526"/>
    <n v="47"/>
    <s v="Male"/>
    <x v="0"/>
    <n v="113.12"/>
    <n v="12"/>
    <n v="202"/>
    <n v="0"/>
    <s v="Electronics"/>
    <n v="14.4"/>
    <d v="2025-01-21T00:00:00"/>
    <n v="80"/>
    <n v="0.11"/>
    <n v="113.12"/>
    <n v="14.4"/>
    <n v="2"/>
    <n v="1357.44"/>
    <x v="0"/>
    <s v="Low Risk"/>
    <s v="45-54"/>
    <d v="1901-08-05T00:00:00"/>
    <x v="2"/>
    <x v="1"/>
    <s v="Low Value"/>
    <x v="0"/>
    <s v="Check Data"/>
  </r>
  <r>
    <s v="CUST_7748"/>
    <n v="67"/>
    <s v="Female"/>
    <x v="0"/>
    <n v="69.430000000000007"/>
    <n v="10"/>
    <n v="338"/>
    <n v="0"/>
    <s v="Electronics"/>
    <n v="30.8"/>
    <d v="2022-09-03T00:00:00"/>
    <n v="83"/>
    <n v="0.18"/>
    <n v="69.430000000000007"/>
    <n v="30.8"/>
    <n v="3"/>
    <n v="694.30000000000007"/>
    <x v="0"/>
    <s v="Low Risk"/>
    <s v="55+"/>
    <d v="1903-12-24T00:00:00"/>
    <x v="2"/>
    <x v="1"/>
    <s v="Low Value"/>
    <x v="0"/>
    <s v="Check Data"/>
  </r>
  <r>
    <s v="CUST_1405"/>
    <n v="60"/>
    <s v="Male"/>
    <x v="1"/>
    <n v="168.29"/>
    <n v="10"/>
    <n v="240"/>
    <n v="0"/>
    <s v="Electronics"/>
    <n v="36.4"/>
    <d v="2021-09-16T00:00:00"/>
    <n v="90"/>
    <n v="0.41"/>
    <n v="168.29"/>
    <n v="36.4"/>
    <n v="1"/>
    <n v="1682.8999999999999"/>
    <x v="0"/>
    <s v="Medium Risk"/>
    <s v="55+"/>
    <d v="1904-12-10T00:00:00"/>
    <x v="2"/>
    <x v="1"/>
    <s v="High Value"/>
    <x v="1"/>
    <s v="Check Data"/>
  </r>
  <r>
    <s v="CUST_8986"/>
    <n v="78"/>
    <s v="Male"/>
    <x v="0"/>
    <n v="264.98"/>
    <n v="16"/>
    <n v="287"/>
    <n v="0"/>
    <s v="Fashion"/>
    <n v="98.7"/>
    <d v="2023-08-11T00:00:00"/>
    <n v="60"/>
    <n v="0.19"/>
    <n v="264.98"/>
    <n v="98.7"/>
    <n v="1"/>
    <n v="4239.68"/>
    <x v="0"/>
    <s v="Low Risk"/>
    <s v="55+"/>
    <d v="1903-01-16T00:00:00"/>
    <x v="0"/>
    <x v="1"/>
    <s v="High Value"/>
    <x v="1"/>
    <s v="Check Data"/>
  </r>
  <r>
    <s v="CUST_4740"/>
    <n v="77"/>
    <s v="Female"/>
    <x v="8"/>
    <n v="142.9"/>
    <n v="13"/>
    <n v="194"/>
    <n v="0"/>
    <s v="Beauty"/>
    <n v="14.7"/>
    <d v="2022-05-07T00:00:00"/>
    <n v="62"/>
    <n v="0.55000000000000004"/>
    <n v="142.9"/>
    <n v="14.7"/>
    <n v="1"/>
    <n v="1857.7"/>
    <x v="0"/>
    <s v="High Risk"/>
    <s v="55+"/>
    <d v="1904-04-21T00:00:00"/>
    <x v="0"/>
    <x v="1"/>
    <s v="High Value"/>
    <x v="3"/>
    <s v="Check Data"/>
  </r>
  <r>
    <s v="CUST_2846"/>
    <n v="47"/>
    <s v="Female"/>
    <x v="0"/>
    <n v="64.33"/>
    <n v="12"/>
    <n v="204"/>
    <n v="0"/>
    <s v="Electronics"/>
    <n v="30.3"/>
    <d v="2024-04-19T00:00:00"/>
    <n v="10"/>
    <n v="0.54"/>
    <n v="64.33"/>
    <n v="30.3"/>
    <n v="1"/>
    <n v="771.96"/>
    <x v="0"/>
    <s v="High Risk"/>
    <s v="45-54"/>
    <d v="1902-05-09T00:00:00"/>
    <x v="1"/>
    <x v="1"/>
    <s v="Low Value"/>
    <x v="2"/>
    <s v="Check Data"/>
  </r>
  <r>
    <s v="CUST_2478"/>
    <n v="25"/>
    <s v="Male"/>
    <x v="7"/>
    <n v="183.78"/>
    <n v="14"/>
    <n v="213"/>
    <n v="0"/>
    <s v="Beauty"/>
    <n v="82.8"/>
    <d v="2020-09-06T00:00:00"/>
    <n v="18"/>
    <n v="0.12"/>
    <n v="183.78"/>
    <n v="82.8"/>
    <n v="2"/>
    <n v="2572.92"/>
    <x v="0"/>
    <s v="Low Risk"/>
    <s v="25-34"/>
    <d v="1905-12-20T00:00:00"/>
    <x v="1"/>
    <x v="1"/>
    <s v="High Value"/>
    <x v="1"/>
    <s v="Check Data"/>
  </r>
  <r>
    <s v="CUST_1771"/>
    <n v="51"/>
    <s v="Male"/>
    <x v="0"/>
    <n v="126.01"/>
    <n v="7"/>
    <n v="18"/>
    <n v="0"/>
    <s v="Electronics"/>
    <m/>
    <d v="2025-01-06T00:00:00"/>
    <n v="66"/>
    <n v="0.41"/>
    <n v="126.01"/>
    <n v="250"/>
    <n v="1"/>
    <n v="882.07"/>
    <x v="2"/>
    <s v="Medium Risk"/>
    <s v="45-54"/>
    <d v="1901-08-20T00:00:00"/>
    <x v="0"/>
    <x v="1"/>
    <s v="Low Value"/>
    <x v="0"/>
    <s v="Check Data"/>
  </r>
  <r>
    <s v="CUST_6525"/>
    <n v="74"/>
    <s v="Male"/>
    <x v="6"/>
    <n v="64.069999999999993"/>
    <n v="13"/>
    <n v="158"/>
    <n v="0"/>
    <s v="Fashion"/>
    <n v="65.5"/>
    <d v="2024-09-23T00:00:00"/>
    <n v="93"/>
    <n v="0.28999999999999998"/>
    <n v="64.069999999999993"/>
    <n v="65.5"/>
    <n v="1"/>
    <n v="832.90999999999985"/>
    <x v="0"/>
    <s v="Medium Risk"/>
    <s v="55+"/>
    <d v="1901-12-03T00:00:00"/>
    <x v="2"/>
    <x v="1"/>
    <s v="Low Value"/>
    <x v="0"/>
    <s v="Check Data"/>
  </r>
  <r>
    <s v="CUST_9770"/>
    <n v="64"/>
    <s v="Female"/>
    <x v="1"/>
    <n v="185.29"/>
    <n v="12"/>
    <n v="211"/>
    <n v="0"/>
    <s v="Electronics"/>
    <n v="32.9"/>
    <d v="2023-06-26T00:00:00"/>
    <n v="66"/>
    <n v="0.31"/>
    <n v="185.29"/>
    <n v="32.9"/>
    <n v="1"/>
    <n v="2223.48"/>
    <x v="0"/>
    <s v="Medium Risk"/>
    <s v="55+"/>
    <d v="1903-03-03T00:00:00"/>
    <x v="0"/>
    <x v="1"/>
    <s v="High Value"/>
    <x v="1"/>
    <s v="Check Data"/>
  </r>
  <r>
    <s v="CUST_1193"/>
    <n v="26"/>
    <s v="Male"/>
    <x v="8"/>
    <n v="249.33"/>
    <n v="7"/>
    <n v="52"/>
    <n v="0"/>
    <s v="Home"/>
    <n v="11.8"/>
    <d v="2025-04-23T00:00:00"/>
    <n v="52"/>
    <n v="0.14000000000000001"/>
    <n v="249.33"/>
    <n v="11.8"/>
    <n v="1"/>
    <n v="1745.3100000000002"/>
    <x v="1"/>
    <s v="Low Risk"/>
    <s v="25-34"/>
    <d v="1901-05-05T00:00:00"/>
    <x v="0"/>
    <x v="1"/>
    <s v="High Value"/>
    <x v="1"/>
    <s v="Check Data"/>
  </r>
  <r>
    <s v="CUST_3007"/>
    <n v="68"/>
    <s v="Female"/>
    <x v="3"/>
    <n v="195.23"/>
    <n v="5"/>
    <n v="87"/>
    <n v="0"/>
    <s v="Fashion"/>
    <n v="98.4"/>
    <d v="2023-06-26T00:00:00"/>
    <n v="67"/>
    <n v="0.35"/>
    <n v="195.23"/>
    <n v="98.4"/>
    <n v="1"/>
    <n v="976.15"/>
    <x v="1"/>
    <s v="Medium Risk"/>
    <s v="55+"/>
    <d v="1903-03-03T00:00:00"/>
    <x v="0"/>
    <x v="1"/>
    <s v="Low Value"/>
    <x v="0"/>
    <s v="Check Data"/>
  </r>
  <r>
    <s v="CUST_2185"/>
    <n v="37"/>
    <s v="Male"/>
    <x v="9"/>
    <n v="81.97"/>
    <n v="10"/>
    <n v="159"/>
    <n v="0"/>
    <s v="Electronics"/>
    <n v="25.1"/>
    <d v="2024-10-08T00:00:00"/>
    <n v="88"/>
    <n v="0.19"/>
    <n v="81.97"/>
    <n v="25.1"/>
    <n v="1"/>
    <n v="819.7"/>
    <x v="0"/>
    <s v="Low Risk"/>
    <s v="35-44"/>
    <d v="1901-11-18T00:00:00"/>
    <x v="2"/>
    <x v="1"/>
    <s v="Low Value"/>
    <x v="0"/>
    <s v="Check Data"/>
  </r>
  <r>
    <s v="CUST_3394"/>
    <n v="57"/>
    <s v="Male"/>
    <x v="4"/>
    <n v="267.05"/>
    <n v="12"/>
    <n v="8"/>
    <n v="0"/>
    <s v="Electronics"/>
    <n v="84.5"/>
    <d v="2024-05-21T00:00:00"/>
    <n v="9"/>
    <n v="0.63"/>
    <n v="267.05"/>
    <n v="84.5"/>
    <n v="1"/>
    <n v="3204.6000000000004"/>
    <x v="2"/>
    <s v="High Risk"/>
    <s v="55+"/>
    <d v="1902-04-07T00:00:00"/>
    <x v="1"/>
    <x v="1"/>
    <s v="High Value"/>
    <x v="3"/>
    <s v="Check Data"/>
  </r>
  <r>
    <s v="CUST_5005"/>
    <n v="42"/>
    <s v="Other"/>
    <x v="9"/>
    <n v="169.63"/>
    <n v="7"/>
    <n v="178"/>
    <n v="0"/>
    <s v="Electronics"/>
    <n v="89.5"/>
    <d v="2025-04-29T00:00:00"/>
    <n v="48"/>
    <n v="0.16"/>
    <n v="169.63"/>
    <n v="89.5"/>
    <n v="2"/>
    <n v="1187.4099999999999"/>
    <x v="0"/>
    <s v="Low Risk"/>
    <s v="35-44"/>
    <d v="1901-04-29T00:00:00"/>
    <x v="0"/>
    <x v="1"/>
    <s v="Low Value"/>
    <x v="0"/>
    <s v="Check Data"/>
  </r>
  <r>
    <s v="CUST_8429"/>
    <n v="36"/>
    <s v="Male"/>
    <x v="2"/>
    <n v="124.71"/>
    <n v="6"/>
    <n v="82"/>
    <n v="0"/>
    <s v="Home"/>
    <n v="44.1"/>
    <d v="2023-11-04T00:00:00"/>
    <n v="60"/>
    <n v="0.09"/>
    <n v="124.71"/>
    <n v="44.1"/>
    <n v="1"/>
    <n v="748.26"/>
    <x v="1"/>
    <s v="Low Risk"/>
    <s v="35-44"/>
    <d v="1902-10-23T00:00:00"/>
    <x v="0"/>
    <x v="1"/>
    <s v="Low Value"/>
    <x v="0"/>
    <s v="Check Data"/>
  </r>
  <r>
    <s v="CUST_3261"/>
    <n v="22"/>
    <s v="Male"/>
    <x v="4"/>
    <n v="82.79"/>
    <n v="9"/>
    <n v="150"/>
    <n v="0"/>
    <s v="Home"/>
    <n v="85.1"/>
    <d v="2022-03-27T00:00:00"/>
    <n v="78"/>
    <n v="0.61"/>
    <n v="82.79"/>
    <n v="85.1"/>
    <n v="2"/>
    <n v="745.11"/>
    <x v="0"/>
    <s v="High Risk"/>
    <s v="Under 25"/>
    <d v="1904-06-01T00:00:00"/>
    <x v="2"/>
    <x v="1"/>
    <s v="Low Value"/>
    <x v="2"/>
    <s v="Check Data"/>
  </r>
  <r>
    <s v="CUST_4736"/>
    <n v="28"/>
    <s v="Male"/>
    <x v="7"/>
    <n v="263.64999999999998"/>
    <n v="13"/>
    <n v="24"/>
    <n v="0"/>
    <s v="Electronics"/>
    <n v="27.9"/>
    <d v="2024-09-03T00:00:00"/>
    <n v="52"/>
    <n v="0.38"/>
    <n v="263.64999999999998"/>
    <n v="27.9"/>
    <n v="1"/>
    <n v="3427.45"/>
    <x v="2"/>
    <s v="Medium Risk"/>
    <s v="25-34"/>
    <d v="1901-12-23T00:00:00"/>
    <x v="0"/>
    <x v="1"/>
    <s v="High Value"/>
    <x v="1"/>
    <s v="Check Data"/>
  </r>
  <r>
    <s v="CUST_7716"/>
    <n v="32"/>
    <s v="Female"/>
    <x v="5"/>
    <n v="51.45"/>
    <n v="7"/>
    <n v="224"/>
    <n v="0"/>
    <s v="Home"/>
    <n v="89"/>
    <d v="2024-06-15T00:00:00"/>
    <n v="43"/>
    <n v="0.23"/>
    <n v="51.45"/>
    <n v="89"/>
    <n v="1"/>
    <n v="360.15000000000003"/>
    <x v="0"/>
    <s v="Medium Risk"/>
    <s v="25-34"/>
    <d v="1902-03-13T00:00:00"/>
    <x v="0"/>
    <x v="1"/>
    <s v="Low Value"/>
    <x v="0"/>
    <s v="Check Data"/>
  </r>
  <r>
    <s v="CUST_5875"/>
    <n v="25"/>
    <s v="Female"/>
    <x v="1"/>
    <n v="139.16999999999999"/>
    <n v="9"/>
    <n v="193"/>
    <n v="0"/>
    <s v="Electronics"/>
    <n v="63.6"/>
    <d v="2024-06-05T00:00:00"/>
    <n v="75"/>
    <n v="0.81"/>
    <n v="139.16999999999999"/>
    <n v="63.6"/>
    <n v="4"/>
    <n v="1252.53"/>
    <x v="0"/>
    <s v="High Risk"/>
    <s v="25-34"/>
    <d v="1902-03-23T00:00:00"/>
    <x v="2"/>
    <x v="1"/>
    <s v="Low Value"/>
    <x v="2"/>
    <s v="Check Data"/>
  </r>
  <r>
    <s v="CUST_9921"/>
    <n v="36"/>
    <s v="Male"/>
    <x v="3"/>
    <n v="23.59"/>
    <n v="13"/>
    <n v="117"/>
    <n v="0"/>
    <s v="Home"/>
    <n v="19.399999999999999"/>
    <d v="2022-03-28T00:00:00"/>
    <n v="50"/>
    <n v="0.22"/>
    <n v="23.59"/>
    <n v="19.399999999999999"/>
    <n v="2"/>
    <n v="306.67"/>
    <x v="0"/>
    <s v="Medium Risk"/>
    <s v="35-44"/>
    <d v="1904-05-31T00:00:00"/>
    <x v="0"/>
    <x v="1"/>
    <s v="Low Value"/>
    <x v="0"/>
    <s v="Check Data"/>
  </r>
  <r>
    <s v="CUST_5378"/>
    <n v="40"/>
    <s v="Male"/>
    <x v="9"/>
    <n v="118.31"/>
    <n v="6"/>
    <n v="322"/>
    <n v="0"/>
    <s v="Beauty"/>
    <n v="78.7"/>
    <d v="2023-02-07T00:00:00"/>
    <n v="88"/>
    <n v="0.39"/>
    <n v="118.31"/>
    <n v="78.7"/>
    <n v="1"/>
    <n v="709.86"/>
    <x v="0"/>
    <s v="Medium Risk"/>
    <s v="35-44"/>
    <d v="1903-07-20T00:00:00"/>
    <x v="2"/>
    <x v="1"/>
    <s v="Low Value"/>
    <x v="0"/>
    <s v="Check Data"/>
  </r>
  <r>
    <s v="CUST_8815"/>
    <n v="44"/>
    <s v="Male"/>
    <x v="0"/>
    <n v="310.7"/>
    <n v="15"/>
    <n v="247"/>
    <n v="0"/>
    <s v="Electronics"/>
    <n v="91.4"/>
    <d v="2023-06-06T00:00:00"/>
    <n v="14"/>
    <n v="0.4"/>
    <n v="310.7"/>
    <n v="91.4"/>
    <n v="1"/>
    <n v="4660.5"/>
    <x v="0"/>
    <s v="Medium Risk"/>
    <s v="35-44"/>
    <d v="1903-03-23T00:00:00"/>
    <x v="1"/>
    <x v="1"/>
    <s v="High Value"/>
    <x v="1"/>
    <s v="Check Data"/>
  </r>
  <r>
    <s v="CUST_4451"/>
    <n v="57"/>
    <s v="Female"/>
    <x v="1"/>
    <n v="135.5"/>
    <n v="10"/>
    <n v="77"/>
    <n v="0"/>
    <s v="Electronics"/>
    <n v="57"/>
    <d v="2023-05-16T00:00:00"/>
    <n v="18"/>
    <n v="0.39"/>
    <n v="135.5"/>
    <n v="57"/>
    <n v="2"/>
    <n v="1355"/>
    <x v="1"/>
    <s v="Medium Risk"/>
    <s v="55+"/>
    <d v="1903-04-13T00:00:00"/>
    <x v="1"/>
    <x v="1"/>
    <s v="Low Value"/>
    <x v="0"/>
    <s v="Check Data"/>
  </r>
  <r>
    <s v="CUST_8616"/>
    <n v="49"/>
    <s v="Female"/>
    <x v="0"/>
    <n v="60.81"/>
    <n v="11"/>
    <n v="151"/>
    <n v="0"/>
    <s v="Sports"/>
    <n v="76"/>
    <d v="2023-05-13T00:00:00"/>
    <n v="77"/>
    <n v="0.67"/>
    <n v="60.81"/>
    <n v="76"/>
    <n v="2"/>
    <n v="668.91000000000008"/>
    <x v="0"/>
    <s v="High Risk"/>
    <s v="45-54"/>
    <d v="1903-04-16T00:00:00"/>
    <x v="2"/>
    <x v="1"/>
    <s v="Low Value"/>
    <x v="2"/>
    <s v="Check Data"/>
  </r>
  <r>
    <s v="CUST_3800"/>
    <n v="43"/>
    <s v="Female"/>
    <x v="1"/>
    <n v="76.900000000000006"/>
    <n v="10"/>
    <n v="55"/>
    <n v="0"/>
    <s v="Sports"/>
    <m/>
    <d v="2023-02-09T00:00:00"/>
    <n v="34"/>
    <n v="0.13"/>
    <n v="76.900000000000006"/>
    <n v="250"/>
    <n v="2"/>
    <n v="769"/>
    <x v="1"/>
    <s v="Low Risk"/>
    <s v="35-44"/>
    <d v="1903-07-18T00:00:00"/>
    <x v="1"/>
    <x v="1"/>
    <s v="Low Value"/>
    <x v="0"/>
    <s v="Check Data"/>
  </r>
  <r>
    <s v="CUST_9333"/>
    <n v="44"/>
    <s v="Female"/>
    <x v="1"/>
    <n v="106.54"/>
    <n v="20"/>
    <n v="305"/>
    <n v="0"/>
    <s v="Fashion"/>
    <n v="78.7"/>
    <d v="2021-10-16T00:00:00"/>
    <n v="83"/>
    <n v="0.18"/>
    <n v="106.54"/>
    <n v="78.7"/>
    <n v="1"/>
    <n v="2130.8000000000002"/>
    <x v="0"/>
    <s v="Low Risk"/>
    <s v="35-44"/>
    <d v="1904-11-10T00:00:00"/>
    <x v="2"/>
    <x v="1"/>
    <s v="High Value"/>
    <x v="1"/>
    <s v="Check Data"/>
  </r>
  <r>
    <s v="CUST_6410"/>
    <n v="79"/>
    <s v="Male"/>
    <x v="2"/>
    <n v="91.95"/>
    <n v="9"/>
    <n v="356"/>
    <n v="0"/>
    <s v="Beauty"/>
    <n v="45.4"/>
    <d v="2022-05-11T00:00:00"/>
    <n v="41"/>
    <n v="0.34"/>
    <n v="91.95"/>
    <n v="45.4"/>
    <n v="1"/>
    <n v="827.55000000000007"/>
    <x v="0"/>
    <s v="Medium Risk"/>
    <s v="55+"/>
    <d v="1904-04-17T00:00:00"/>
    <x v="0"/>
    <x v="1"/>
    <s v="Low Value"/>
    <x v="0"/>
    <s v="Check Data"/>
  </r>
  <r>
    <s v="CUST_2455"/>
    <n v="36"/>
    <s v="Male"/>
    <x v="6"/>
    <n v="151.49"/>
    <n v="10"/>
    <n v="258"/>
    <n v="0"/>
    <s v="Beauty"/>
    <n v="74"/>
    <d v="2022-02-16T00:00:00"/>
    <n v="75"/>
    <n v="0.59"/>
    <n v="151.49"/>
    <n v="74"/>
    <n v="1"/>
    <n v="1514.9"/>
    <x v="0"/>
    <s v="High Risk"/>
    <s v="35-44"/>
    <d v="1904-07-10T00:00:00"/>
    <x v="2"/>
    <x v="1"/>
    <s v="Low Value"/>
    <x v="2"/>
    <s v="Check Data"/>
  </r>
  <r>
    <s v="CUST_7892"/>
    <n v="67"/>
    <s v="Male"/>
    <x v="7"/>
    <n v="79.31"/>
    <n v="13"/>
    <n v="22"/>
    <n v="0"/>
    <s v="Fashion"/>
    <n v="54.9"/>
    <d v="2021-04-06T00:00:00"/>
    <n v="49"/>
    <n v="0.23"/>
    <n v="79.31"/>
    <n v="54.9"/>
    <n v="2"/>
    <n v="1031.03"/>
    <x v="2"/>
    <s v="Medium Risk"/>
    <s v="55+"/>
    <d v="1905-05-22T00:00:00"/>
    <x v="0"/>
    <x v="1"/>
    <s v="Low Value"/>
    <x v="0"/>
    <s v="Check Data"/>
  </r>
  <r>
    <s v="CUST_6808"/>
    <n v="59"/>
    <s v="Male"/>
    <x v="0"/>
    <n v="159.08000000000001"/>
    <n v="13"/>
    <n v="161"/>
    <n v="0"/>
    <s v="Sports"/>
    <n v="41.5"/>
    <d v="2021-04-03T00:00:00"/>
    <n v="90"/>
    <n v="0.13"/>
    <n v="159.08000000000001"/>
    <n v="41.5"/>
    <n v="2"/>
    <n v="2068.04"/>
    <x v="0"/>
    <s v="Low Risk"/>
    <s v="55+"/>
    <d v="1905-05-25T00:00:00"/>
    <x v="2"/>
    <x v="1"/>
    <s v="High Value"/>
    <x v="1"/>
    <s v="Check Data"/>
  </r>
  <r>
    <s v="CUST_7796"/>
    <n v="46"/>
    <s v="Male"/>
    <x v="0"/>
    <n v="130.94"/>
    <n v="6"/>
    <n v="264"/>
    <n v="0"/>
    <s v="Fashion"/>
    <n v="16.600000000000001"/>
    <d v="2021-04-07T00:00:00"/>
    <n v="69"/>
    <n v="0.18"/>
    <n v="130.94"/>
    <n v="16.600000000000001"/>
    <n v="1"/>
    <n v="785.64"/>
    <x v="0"/>
    <s v="Low Risk"/>
    <s v="45-54"/>
    <d v="1905-05-21T00:00:00"/>
    <x v="0"/>
    <x v="1"/>
    <s v="Low Value"/>
    <x v="0"/>
    <s v="Check Data"/>
  </r>
  <r>
    <s v="CUST_5796"/>
    <n v="56"/>
    <s v="Female"/>
    <x v="0"/>
    <n v="32.86"/>
    <n v="7"/>
    <n v="81"/>
    <n v="0"/>
    <s v="Sports"/>
    <n v="90.9"/>
    <d v="2024-07-27T00:00:00"/>
    <n v="85"/>
    <n v="0.09"/>
    <n v="32.86"/>
    <n v="90.9"/>
    <n v="2"/>
    <n v="230.01999999999998"/>
    <x v="1"/>
    <s v="Low Risk"/>
    <s v="55+"/>
    <d v="1902-01-30T00:00:00"/>
    <x v="2"/>
    <x v="1"/>
    <s v="Low Value"/>
    <x v="0"/>
    <s v="Check Data"/>
  </r>
  <r>
    <s v="CUST_6093"/>
    <n v="77"/>
    <s v="Female"/>
    <x v="2"/>
    <n v="79.05"/>
    <n v="8"/>
    <n v="58"/>
    <n v="1"/>
    <s v="Electronics"/>
    <n v="41.5"/>
    <d v="2025-04-01T00:00:00"/>
    <n v="9"/>
    <n v="0.38"/>
    <n v="79.05"/>
    <n v="41.5"/>
    <n v="2"/>
    <n v="632.4"/>
    <x v="1"/>
    <s v="Medium Risk"/>
    <s v="55+"/>
    <d v="1901-05-27T00:00:00"/>
    <x v="1"/>
    <x v="0"/>
    <s v="Low Value"/>
    <x v="0"/>
    <s v="Check Data"/>
  </r>
  <r>
    <s v="CUST_2325"/>
    <n v="58"/>
    <s v="Other"/>
    <x v="9"/>
    <n v="141.5"/>
    <n v="11"/>
    <n v="65"/>
    <n v="0"/>
    <s v="Fashion"/>
    <n v="24"/>
    <d v="2022-11-04T00:00:00"/>
    <n v="48"/>
    <n v="0.45"/>
    <n v="141.5"/>
    <n v="24"/>
    <n v="1"/>
    <n v="1556.5"/>
    <x v="1"/>
    <s v="Medium Risk"/>
    <s v="55+"/>
    <d v="1903-10-23T00:00:00"/>
    <x v="0"/>
    <x v="1"/>
    <s v="High Value"/>
    <x v="1"/>
    <s v="Check Data"/>
  </r>
  <r>
    <s v="CUST_5976"/>
    <n v="50"/>
    <s v="Male"/>
    <x v="8"/>
    <m/>
    <n v="8"/>
    <n v="114"/>
    <n v="0"/>
    <s v="Home"/>
    <n v="24.2"/>
    <d v="2023-05-01T00:00:00"/>
    <n v="12"/>
    <n v="0.33"/>
    <n v="250"/>
    <n v="24.2"/>
    <n v="3"/>
    <n v="2000"/>
    <x v="0"/>
    <s v="Medium Risk"/>
    <s v="45-54"/>
    <d v="1903-04-28T00:00:00"/>
    <x v="1"/>
    <x v="1"/>
    <s v="High Value"/>
    <x v="1"/>
    <s v="Check Data"/>
  </r>
  <r>
    <s v="CUST_2159"/>
    <n v="36"/>
    <s v="Female"/>
    <x v="0"/>
    <n v="61.32"/>
    <n v="8"/>
    <n v="290"/>
    <n v="0"/>
    <s v="Sports"/>
    <n v="24.2"/>
    <d v="2020-11-28T00:00:00"/>
    <n v="65"/>
    <n v="0.36"/>
    <n v="61.32"/>
    <n v="24.2"/>
    <n v="1"/>
    <n v="490.56"/>
    <x v="0"/>
    <s v="Medium Risk"/>
    <s v="35-44"/>
    <d v="1905-09-28T00:00:00"/>
    <x v="0"/>
    <x v="1"/>
    <s v="Low Value"/>
    <x v="0"/>
    <s v="Check Data"/>
  </r>
  <r>
    <s v="CUST_5650"/>
    <n v="54"/>
    <s v="Female"/>
    <x v="9"/>
    <n v="64.78"/>
    <n v="12"/>
    <n v="241"/>
    <n v="0"/>
    <s v="Electronics"/>
    <n v="0.2"/>
    <d v="2024-01-02T00:00:00"/>
    <n v="14"/>
    <n v="0.63"/>
    <n v="64.78"/>
    <n v="0.2"/>
    <n v="1"/>
    <n v="777.36"/>
    <x v="0"/>
    <s v="High Risk"/>
    <s v="45-54"/>
    <d v="1902-08-25T00:00:00"/>
    <x v="1"/>
    <x v="1"/>
    <s v="Low Value"/>
    <x v="2"/>
    <s v="Valid"/>
  </r>
  <r>
    <s v="CUST_5987"/>
    <n v="36"/>
    <s v="Female"/>
    <x v="6"/>
    <n v="178.96"/>
    <n v="9"/>
    <n v="333"/>
    <n v="0"/>
    <s v="Home"/>
    <n v="43.8"/>
    <d v="2020-12-15T00:00:00"/>
    <n v="64"/>
    <n v="0.33"/>
    <n v="178.96"/>
    <n v="43.8"/>
    <n v="1"/>
    <n v="1610.64"/>
    <x v="0"/>
    <s v="Medium Risk"/>
    <s v="35-44"/>
    <d v="1905-09-11T00:00:00"/>
    <x v="0"/>
    <x v="1"/>
    <s v="High Value"/>
    <x v="1"/>
    <s v="Check Data"/>
  </r>
  <r>
    <s v="CUST_5697"/>
    <n v="50"/>
    <s v="Male"/>
    <x v="0"/>
    <n v="87.75"/>
    <n v="5"/>
    <n v="108"/>
    <n v="0"/>
    <s v="Home"/>
    <n v="89.1"/>
    <d v="2023-07-31T00:00:00"/>
    <n v="26"/>
    <n v="0.19"/>
    <n v="87.75"/>
    <n v="89.1"/>
    <n v="1"/>
    <n v="438.75"/>
    <x v="0"/>
    <s v="Low Risk"/>
    <s v="45-54"/>
    <d v="1903-01-27T00:00:00"/>
    <x v="1"/>
    <x v="1"/>
    <s v="Low Value"/>
    <x v="0"/>
    <s v="Check Data"/>
  </r>
  <r>
    <s v="CUST_1340"/>
    <n v="64"/>
    <s v="Male"/>
    <x v="7"/>
    <n v="133.19999999999999"/>
    <n v="14"/>
    <n v="303"/>
    <n v="0"/>
    <s v="Beauty"/>
    <n v="2.5"/>
    <d v="2021-06-21T00:00:00"/>
    <n v="7"/>
    <n v="0.66"/>
    <n v="133.19999999999999"/>
    <n v="2.5"/>
    <n v="3"/>
    <n v="1864.7999999999997"/>
    <x v="0"/>
    <s v="High Risk"/>
    <s v="55+"/>
    <d v="1905-03-07T00:00:00"/>
    <x v="1"/>
    <x v="1"/>
    <s v="High Value"/>
    <x v="3"/>
    <s v="Check Data"/>
  </r>
  <r>
    <s v="CUST_4828"/>
    <n v="33"/>
    <s v="Male"/>
    <x v="3"/>
    <n v="555.46"/>
    <n v="16"/>
    <n v="308"/>
    <n v="0"/>
    <s v="Sports"/>
    <n v="95.7"/>
    <d v="2020-07-06T00:00:00"/>
    <n v="55"/>
    <n v="0.46"/>
    <n v="555.46"/>
    <n v="95.7"/>
    <n v="2"/>
    <n v="8887.36"/>
    <x v="0"/>
    <s v="Medium Risk"/>
    <s v="25-34"/>
    <d v="1906-02-20T00:00:00"/>
    <x v="0"/>
    <x v="1"/>
    <s v="High Value"/>
    <x v="1"/>
    <s v="Check Data"/>
  </r>
  <r>
    <s v="CUST_2968"/>
    <n v="40"/>
    <s v="Male"/>
    <x v="5"/>
    <n v="74.91"/>
    <n v="12"/>
    <n v="330"/>
    <n v="0"/>
    <s v="Electronics"/>
    <n v="17.899999999999999"/>
    <d v="2025-06-01T00:00:00"/>
    <n v="59"/>
    <n v="0.4"/>
    <n v="74.91"/>
    <n v="17.899999999999999"/>
    <n v="1"/>
    <n v="898.92"/>
    <x v="0"/>
    <s v="Medium Risk"/>
    <s v="35-44"/>
    <d v="1901-03-27T00:00:00"/>
    <x v="0"/>
    <x v="1"/>
    <s v="Low Value"/>
    <x v="0"/>
    <s v="Check Data"/>
  </r>
  <r>
    <s v="CUST_1703"/>
    <n v="24"/>
    <s v="Female"/>
    <x v="0"/>
    <n v="87.63"/>
    <n v="9"/>
    <n v="31"/>
    <n v="1"/>
    <s v="Sports"/>
    <n v="71.900000000000006"/>
    <d v="2020-09-01T00:00:00"/>
    <n v="80"/>
    <n v="0.15"/>
    <n v="87.63"/>
    <n v="71.900000000000006"/>
    <n v="2"/>
    <n v="788.67"/>
    <x v="1"/>
    <s v="Low Risk"/>
    <s v="Under 25"/>
    <d v="1905-12-25T00:00:00"/>
    <x v="2"/>
    <x v="0"/>
    <s v="Low Value"/>
    <x v="0"/>
    <s v="Check Data"/>
  </r>
  <r>
    <s v="CUST_6482"/>
    <n v="43"/>
    <s v="Male"/>
    <x v="8"/>
    <n v="134.80000000000001"/>
    <n v="13"/>
    <n v="212"/>
    <n v="0"/>
    <s v="Electronics"/>
    <n v="78.5"/>
    <d v="2023-03-24T00:00:00"/>
    <n v="79"/>
    <n v="0.45"/>
    <n v="134.80000000000001"/>
    <n v="78.5"/>
    <n v="1"/>
    <n v="1752.4"/>
    <x v="0"/>
    <s v="Medium Risk"/>
    <s v="35-44"/>
    <d v="1903-06-05T00:00:00"/>
    <x v="2"/>
    <x v="1"/>
    <s v="High Value"/>
    <x v="1"/>
    <s v="Check Data"/>
  </r>
  <r>
    <s v="CUST_7376"/>
    <n v="49"/>
    <s v="Male"/>
    <x v="3"/>
    <n v="94.5"/>
    <n v="12"/>
    <n v="87"/>
    <n v="0"/>
    <s v="Sports"/>
    <n v="73.5"/>
    <d v="2024-12-22T00:00:00"/>
    <n v="56"/>
    <n v="0.46"/>
    <n v="94.5"/>
    <n v="73.5"/>
    <n v="2"/>
    <n v="1134"/>
    <x v="1"/>
    <s v="Medium Risk"/>
    <s v="45-54"/>
    <d v="1901-09-04T00:00:00"/>
    <x v="0"/>
    <x v="1"/>
    <s v="Low Value"/>
    <x v="0"/>
    <s v="Check Data"/>
  </r>
  <r>
    <s v="CUST_2800"/>
    <n v="29"/>
    <s v="Female"/>
    <x v="7"/>
    <n v="63.77"/>
    <n v="10"/>
    <n v="61"/>
    <n v="0"/>
    <s v="Home"/>
    <n v="33.9"/>
    <d v="2020-12-20T00:00:00"/>
    <n v="68"/>
    <n v="0.14000000000000001"/>
    <n v="63.77"/>
    <n v="33.9"/>
    <n v="1"/>
    <n v="637.70000000000005"/>
    <x v="1"/>
    <s v="Low Risk"/>
    <s v="25-34"/>
    <d v="1905-09-06T00:00:00"/>
    <x v="0"/>
    <x v="1"/>
    <s v="Low Value"/>
    <x v="0"/>
    <s v="Check Data"/>
  </r>
  <r>
    <s v="CUST_6463"/>
    <n v="25"/>
    <s v="Female"/>
    <x v="2"/>
    <n v="63.5"/>
    <n v="10"/>
    <n v="2"/>
    <n v="0"/>
    <s v="Beauty"/>
    <n v="70.400000000000006"/>
    <d v="2025-04-20T00:00:00"/>
    <n v="30"/>
    <n v="0.15"/>
    <n v="63.5"/>
    <n v="70.400000000000006"/>
    <n v="3"/>
    <n v="635"/>
    <x v="2"/>
    <s v="Low Risk"/>
    <s v="25-34"/>
    <d v="1901-05-08T00:00:00"/>
    <x v="1"/>
    <x v="1"/>
    <s v="Low Value"/>
    <x v="0"/>
    <s v="Check Data"/>
  </r>
  <r>
    <s v="CUST_5912"/>
    <n v="22"/>
    <s v="Female"/>
    <x v="5"/>
    <n v="120.61"/>
    <n v="4"/>
    <n v="261"/>
    <n v="0"/>
    <s v="Fashion"/>
    <n v="47.3"/>
    <d v="2022-12-01T00:00:00"/>
    <n v="23"/>
    <n v="0.48"/>
    <n v="120.61"/>
    <n v="47.3"/>
    <n v="1"/>
    <n v="482.44"/>
    <x v="0"/>
    <s v="Medium Risk"/>
    <s v="Under 25"/>
    <d v="1903-09-26T00:00:00"/>
    <x v="1"/>
    <x v="1"/>
    <s v="Low Value"/>
    <x v="0"/>
    <s v="Check Data"/>
  </r>
  <r>
    <s v="CUST_5648"/>
    <n v="59"/>
    <s v="Female"/>
    <x v="2"/>
    <m/>
    <n v="13"/>
    <n v="111"/>
    <n v="0"/>
    <s v="Sports"/>
    <n v="15.2"/>
    <d v="2024-05-07T00:00:00"/>
    <n v="86"/>
    <n v="0.46"/>
    <n v="250"/>
    <n v="15.2"/>
    <n v="2"/>
    <n v="3250"/>
    <x v="0"/>
    <s v="Medium Risk"/>
    <s v="55+"/>
    <d v="1902-04-21T00:00:00"/>
    <x v="2"/>
    <x v="1"/>
    <s v="High Value"/>
    <x v="1"/>
    <s v="Check Data"/>
  </r>
  <r>
    <s v="CUST_1855"/>
    <n v="45"/>
    <s v="Male"/>
    <x v="8"/>
    <n v="62.54"/>
    <n v="10"/>
    <n v="11"/>
    <n v="0"/>
    <s v="Home"/>
    <n v="20.100000000000001"/>
    <d v="2022-07-06T00:00:00"/>
    <n v="79"/>
    <n v="0.35"/>
    <n v="62.54"/>
    <n v="20.100000000000001"/>
    <n v="1"/>
    <n v="625.4"/>
    <x v="2"/>
    <s v="Medium Risk"/>
    <s v="45-54"/>
    <d v="1904-02-21T00:00:00"/>
    <x v="2"/>
    <x v="1"/>
    <s v="Low Value"/>
    <x v="0"/>
    <s v="Check Data"/>
  </r>
  <r>
    <s v="CUST_3866"/>
    <n v="70"/>
    <s v="Male"/>
    <x v="5"/>
    <n v="56.42"/>
    <n v="6"/>
    <n v="52"/>
    <n v="0"/>
    <s v="Fashion"/>
    <n v="2.6"/>
    <d v="2020-12-10T00:00:00"/>
    <n v="17"/>
    <n v="0.06"/>
    <n v="56.42"/>
    <n v="2.6"/>
    <n v="3"/>
    <n v="338.52"/>
    <x v="1"/>
    <s v="Low Risk"/>
    <s v="55+"/>
    <d v="1905-09-16T00:00:00"/>
    <x v="1"/>
    <x v="1"/>
    <s v="Low Value"/>
    <x v="0"/>
    <s v="Check Data"/>
  </r>
  <r>
    <s v="CUST_1182"/>
    <n v="22"/>
    <s v="Male"/>
    <x v="8"/>
    <n v="28.63"/>
    <n v="6"/>
    <n v="147"/>
    <n v="0"/>
    <s v="Fashion"/>
    <n v="33.200000000000003"/>
    <d v="2023-05-11T00:00:00"/>
    <n v="2"/>
    <n v="0.48"/>
    <n v="28.63"/>
    <n v="33.200000000000003"/>
    <n v="2"/>
    <n v="171.78"/>
    <x v="0"/>
    <s v="Medium Risk"/>
    <s v="Under 25"/>
    <d v="1903-04-18T00:00:00"/>
    <x v="1"/>
    <x v="1"/>
    <s v="Low Value"/>
    <x v="0"/>
    <s v="Check Data"/>
  </r>
  <r>
    <s v="CUST_4112"/>
    <n v="66"/>
    <s v="Female"/>
    <x v="2"/>
    <n v="124.96"/>
    <n v="11"/>
    <n v="133"/>
    <n v="0"/>
    <s v="Fashion"/>
    <n v="72.8"/>
    <d v="2022-07-09T00:00:00"/>
    <n v="72"/>
    <n v="0.35"/>
    <n v="124.96"/>
    <n v="72.8"/>
    <n v="1"/>
    <n v="1374.56"/>
    <x v="0"/>
    <s v="Medium Risk"/>
    <s v="55+"/>
    <d v="1904-02-18T00:00:00"/>
    <x v="2"/>
    <x v="1"/>
    <s v="Low Value"/>
    <x v="0"/>
    <s v="Check Data"/>
  </r>
  <r>
    <s v="CUST_6670"/>
    <n v="43"/>
    <s v="Other"/>
    <x v="7"/>
    <m/>
    <n v="4"/>
    <n v="83"/>
    <n v="0"/>
    <s v="Home"/>
    <n v="96.9"/>
    <d v="2021-07-22T00:00:00"/>
    <n v="70"/>
    <n v="0.15"/>
    <n v="250"/>
    <n v="96.9"/>
    <n v="1"/>
    <n v="1000"/>
    <x v="1"/>
    <s v="Low Risk"/>
    <s v="35-44"/>
    <d v="1905-02-04T00:00:00"/>
    <x v="2"/>
    <x v="1"/>
    <s v="Low Value"/>
    <x v="0"/>
    <s v="Check Data"/>
  </r>
  <r>
    <s v="CUST_5492"/>
    <n v="22"/>
    <s v="Male"/>
    <x v="5"/>
    <n v="59.18"/>
    <n v="11"/>
    <n v="183"/>
    <n v="0"/>
    <s v="Electronics"/>
    <n v="13.4"/>
    <d v="2022-01-11T00:00:00"/>
    <n v="39"/>
    <n v="0.22"/>
    <n v="59.18"/>
    <n v="13.4"/>
    <n v="2"/>
    <n v="650.98"/>
    <x v="0"/>
    <s v="Medium Risk"/>
    <s v="Under 25"/>
    <d v="1904-08-15T00:00:00"/>
    <x v="1"/>
    <x v="1"/>
    <s v="Low Value"/>
    <x v="0"/>
    <s v="Check Data"/>
  </r>
  <r>
    <s v="CUST_6823"/>
    <n v="39"/>
    <s v="Female"/>
    <x v="4"/>
    <n v="196.36"/>
    <n v="8"/>
    <n v="168"/>
    <n v="0"/>
    <s v="Fashion"/>
    <n v="35.299999999999997"/>
    <d v="2021-07-27T00:00:00"/>
    <n v="92"/>
    <n v="0.09"/>
    <n v="196.36"/>
    <n v="35.299999999999997"/>
    <n v="1"/>
    <n v="1570.88"/>
    <x v="0"/>
    <s v="Low Risk"/>
    <s v="35-44"/>
    <d v="1905-01-30T00:00:00"/>
    <x v="2"/>
    <x v="1"/>
    <s v="High Value"/>
    <x v="1"/>
    <s v="Check Data"/>
  </r>
  <r>
    <s v="CUST_2517"/>
    <n v="32"/>
    <s v="Male"/>
    <x v="9"/>
    <n v="104.75"/>
    <n v="7"/>
    <n v="48"/>
    <n v="0"/>
    <s v="Beauty"/>
    <n v="18.100000000000001"/>
    <d v="2020-08-04T00:00:00"/>
    <n v="48"/>
    <n v="0.49"/>
    <n v="104.75"/>
    <n v="18.100000000000001"/>
    <n v="3"/>
    <n v="733.25"/>
    <x v="1"/>
    <s v="Medium Risk"/>
    <s v="25-34"/>
    <d v="1906-01-22T00:00:00"/>
    <x v="0"/>
    <x v="1"/>
    <s v="Low Value"/>
    <x v="0"/>
    <s v="Check Data"/>
  </r>
  <r>
    <s v="CUST_6002"/>
    <n v="30"/>
    <s v="Female"/>
    <x v="7"/>
    <n v="140.62"/>
    <n v="7"/>
    <n v="107"/>
    <n v="0"/>
    <s v="Electronics"/>
    <n v="76.099999999999994"/>
    <d v="2022-02-05T00:00:00"/>
    <n v="5"/>
    <n v="7.0000000000000007E-2"/>
    <n v="140.62"/>
    <n v="76.099999999999994"/>
    <n v="2"/>
    <n v="984.34"/>
    <x v="0"/>
    <s v="Low Risk"/>
    <s v="25-34"/>
    <d v="1904-07-21T00:00:00"/>
    <x v="1"/>
    <x v="1"/>
    <s v="Low Value"/>
    <x v="0"/>
    <s v="Check Data"/>
  </r>
  <r>
    <s v="CUST_2356"/>
    <n v="45"/>
    <s v="Male"/>
    <x v="5"/>
    <n v="144.21"/>
    <n v="10"/>
    <n v="192"/>
    <n v="0"/>
    <s v="Home"/>
    <n v="92"/>
    <d v="2020-07-17T00:00:00"/>
    <n v="21"/>
    <n v="0.27"/>
    <n v="144.21"/>
    <n v="92"/>
    <n v="1"/>
    <n v="1442.1000000000001"/>
    <x v="0"/>
    <s v="Medium Risk"/>
    <s v="45-54"/>
    <d v="1906-02-09T00:00:00"/>
    <x v="1"/>
    <x v="1"/>
    <s v="Low Value"/>
    <x v="0"/>
    <s v="Check Data"/>
  </r>
  <r>
    <s v="CUST_4629"/>
    <n v="50"/>
    <s v="Male"/>
    <x v="8"/>
    <n v="67.88"/>
    <n v="15"/>
    <n v="339"/>
    <n v="0"/>
    <s v="Fashion"/>
    <n v="11.4"/>
    <d v="2025-05-22T00:00:00"/>
    <n v="50"/>
    <n v="0.44"/>
    <n v="67.88"/>
    <n v="11.4"/>
    <n v="3"/>
    <n v="1018.1999999999999"/>
    <x v="0"/>
    <s v="Medium Risk"/>
    <s v="45-54"/>
    <d v="1901-04-06T00:00:00"/>
    <x v="0"/>
    <x v="1"/>
    <s v="Low Value"/>
    <x v="0"/>
    <s v="Check Data"/>
  </r>
  <r>
    <s v="CUST_4628"/>
    <n v="60"/>
    <s v="Female"/>
    <x v="8"/>
    <n v="41.74"/>
    <n v="11"/>
    <n v="213"/>
    <n v="0"/>
    <s v="Home"/>
    <m/>
    <d v="2022-08-28T00:00:00"/>
    <n v="20"/>
    <n v="0.34"/>
    <n v="41.74"/>
    <n v="250"/>
    <n v="1"/>
    <n v="459.14000000000004"/>
    <x v="0"/>
    <s v="Medium Risk"/>
    <s v="55+"/>
    <d v="1903-12-30T00:00:00"/>
    <x v="1"/>
    <x v="1"/>
    <s v="Low Value"/>
    <x v="0"/>
    <s v="Check Data"/>
  </r>
  <r>
    <s v="CUST_9210"/>
    <n v="40"/>
    <s v="Female"/>
    <x v="6"/>
    <n v="79.19"/>
    <n v="6"/>
    <n v="359"/>
    <n v="0"/>
    <s v="Home"/>
    <n v="27.1"/>
    <d v="2022-03-02T00:00:00"/>
    <n v="98"/>
    <n v="0.11"/>
    <n v="79.19"/>
    <n v="27.1"/>
    <n v="3"/>
    <n v="475.14"/>
    <x v="0"/>
    <s v="Low Risk"/>
    <s v="35-44"/>
    <d v="1904-06-26T00:00:00"/>
    <x v="2"/>
    <x v="1"/>
    <s v="Low Value"/>
    <x v="0"/>
    <s v="Check Data"/>
  </r>
  <r>
    <s v="CUST_7132"/>
    <n v="50"/>
    <s v="Female"/>
    <x v="7"/>
    <n v="137.6"/>
    <n v="8"/>
    <n v="94"/>
    <n v="0"/>
    <s v="Fashion"/>
    <m/>
    <d v="2022-07-07T00:00:00"/>
    <n v="71"/>
    <n v="0.08"/>
    <n v="137.6"/>
    <n v="250"/>
    <n v="2"/>
    <n v="1100.8"/>
    <x v="0"/>
    <s v="Low Risk"/>
    <s v="45-54"/>
    <d v="1904-02-20T00:00:00"/>
    <x v="2"/>
    <x v="1"/>
    <s v="Low Value"/>
    <x v="0"/>
    <s v="Check Data"/>
  </r>
  <r>
    <s v="CUST_7588"/>
    <n v="60"/>
    <s v="Male"/>
    <x v="8"/>
    <n v="29.95"/>
    <n v="10"/>
    <n v="30"/>
    <n v="0"/>
    <s v="Home"/>
    <n v="5.7"/>
    <d v="2023-05-24T00:00:00"/>
    <n v="94"/>
    <n v="0.16"/>
    <n v="29.95"/>
    <n v="5.7"/>
    <n v="3"/>
    <n v="299.5"/>
    <x v="2"/>
    <s v="Low Risk"/>
    <s v="55+"/>
    <d v="1903-04-05T00:00:00"/>
    <x v="2"/>
    <x v="1"/>
    <s v="Low Value"/>
    <x v="0"/>
    <s v="Check Data"/>
  </r>
  <r>
    <s v="CUST_4311"/>
    <n v="35"/>
    <s v="Male"/>
    <x v="1"/>
    <n v="240.35"/>
    <n v="11"/>
    <n v="155"/>
    <n v="0"/>
    <s v="Beauty"/>
    <n v="8"/>
    <d v="2021-01-28T00:00:00"/>
    <n v="94"/>
    <n v="0.24"/>
    <n v="240.35"/>
    <n v="8"/>
    <n v="1"/>
    <n v="2643.85"/>
    <x v="0"/>
    <s v="Medium Risk"/>
    <s v="35-44"/>
    <d v="1905-07-29T00:00:00"/>
    <x v="2"/>
    <x v="1"/>
    <s v="High Value"/>
    <x v="1"/>
    <s v="Check Data"/>
  </r>
  <r>
    <s v="CUST_7048"/>
    <n v="67"/>
    <s v="Male"/>
    <x v="9"/>
    <n v="167.7"/>
    <n v="4"/>
    <n v="11"/>
    <n v="0"/>
    <s v="Beauty"/>
    <m/>
    <d v="2022-10-13T00:00:00"/>
    <n v="79"/>
    <n v="0.08"/>
    <n v="167.7"/>
    <n v="250"/>
    <n v="1"/>
    <n v="670.8"/>
    <x v="2"/>
    <s v="Low Risk"/>
    <s v="55+"/>
    <d v="1903-11-14T00:00:00"/>
    <x v="2"/>
    <x v="1"/>
    <s v="Low Value"/>
    <x v="0"/>
    <s v="Check Data"/>
  </r>
  <r>
    <s v="CUST_7246"/>
    <n v="70"/>
    <s v="Female"/>
    <x v="2"/>
    <n v="37.619999999999997"/>
    <n v="15"/>
    <n v="271"/>
    <n v="0"/>
    <s v="Sports"/>
    <n v="44.6"/>
    <d v="2022-07-01T00:00:00"/>
    <n v="91"/>
    <n v="0.28000000000000003"/>
    <n v="37.619999999999997"/>
    <n v="44.6"/>
    <n v="1"/>
    <n v="564.29999999999995"/>
    <x v="0"/>
    <s v="Medium Risk"/>
    <s v="55+"/>
    <d v="1904-02-26T00:00:00"/>
    <x v="2"/>
    <x v="1"/>
    <s v="Low Value"/>
    <x v="0"/>
    <s v="Check Data"/>
  </r>
  <r>
    <s v="CUST_1987"/>
    <n v="47"/>
    <s v="Other"/>
    <x v="3"/>
    <n v="73.13"/>
    <n v="5"/>
    <n v="224"/>
    <n v="0"/>
    <s v="Fashion"/>
    <n v="65.900000000000006"/>
    <d v="2024-09-25T00:00:00"/>
    <n v="73"/>
    <n v="0.32"/>
    <n v="73.13"/>
    <n v="65.900000000000006"/>
    <n v="3"/>
    <n v="365.65"/>
    <x v="0"/>
    <s v="Medium Risk"/>
    <s v="45-54"/>
    <d v="1901-12-01T00:00:00"/>
    <x v="2"/>
    <x v="1"/>
    <s v="Low Value"/>
    <x v="0"/>
    <s v="Check Data"/>
  </r>
  <r>
    <s v="CUST_4321"/>
    <n v="43"/>
    <s v="Male"/>
    <x v="6"/>
    <m/>
    <n v="8"/>
    <n v="162"/>
    <n v="0"/>
    <s v="Fashion"/>
    <n v="18.399999999999999"/>
    <d v="2025-04-27T00:00:00"/>
    <n v="27"/>
    <n v="0.41"/>
    <n v="250"/>
    <n v="18.399999999999999"/>
    <n v="1"/>
    <n v="2000"/>
    <x v="0"/>
    <s v="Medium Risk"/>
    <s v="35-44"/>
    <d v="1901-05-01T00:00:00"/>
    <x v="1"/>
    <x v="1"/>
    <s v="High Value"/>
    <x v="1"/>
    <s v="Check Data"/>
  </r>
  <r>
    <s v="CUST_5615"/>
    <n v="33"/>
    <s v="Male"/>
    <x v="8"/>
    <n v="85.65"/>
    <n v="13"/>
    <n v="43"/>
    <n v="0"/>
    <s v="Fashion"/>
    <n v="21.8"/>
    <d v="2024-10-25T00:00:00"/>
    <n v="2"/>
    <n v="0.21"/>
    <n v="85.65"/>
    <n v="21.8"/>
    <n v="1"/>
    <n v="1113.45"/>
    <x v="1"/>
    <s v="Medium Risk"/>
    <s v="25-34"/>
    <d v="1901-11-01T00:00:00"/>
    <x v="1"/>
    <x v="1"/>
    <s v="Low Value"/>
    <x v="0"/>
    <s v="Check Data"/>
  </r>
  <r>
    <s v="CUST_9365"/>
    <n v="30"/>
    <s v="Female"/>
    <x v="1"/>
    <n v="57.65"/>
    <n v="8"/>
    <n v="323"/>
    <n v="0"/>
    <s v="Sports"/>
    <n v="17.3"/>
    <d v="2020-08-30T00:00:00"/>
    <n v="91"/>
    <n v="0.14000000000000001"/>
    <n v="57.65"/>
    <n v="17.3"/>
    <n v="1"/>
    <n v="461.2"/>
    <x v="0"/>
    <s v="Low Risk"/>
    <s v="25-34"/>
    <d v="1905-12-27T00:00:00"/>
    <x v="2"/>
    <x v="1"/>
    <s v="Low Value"/>
    <x v="0"/>
    <s v="Check Data"/>
  </r>
  <r>
    <s v="CUST_4741"/>
    <n v="56"/>
    <s v="Male"/>
    <x v="6"/>
    <n v="171.44"/>
    <n v="13"/>
    <n v="225"/>
    <n v="1"/>
    <s v="Beauty"/>
    <n v="80.7"/>
    <d v="2025-06-05T00:00:00"/>
    <n v="47"/>
    <n v="0.23"/>
    <n v="171.44"/>
    <n v="80.7"/>
    <n v="2"/>
    <n v="2228.7199999999998"/>
    <x v="0"/>
    <s v="Medium Risk"/>
    <s v="55+"/>
    <d v="1901-03-23T00:00:00"/>
    <x v="0"/>
    <x v="0"/>
    <s v="High Value"/>
    <x v="1"/>
    <s v="Check Data"/>
  </r>
  <r>
    <s v="CUST_4052"/>
    <n v="50"/>
    <s v="Female"/>
    <x v="1"/>
    <n v="39.82"/>
    <n v="17"/>
    <n v="252"/>
    <n v="0"/>
    <s v="Beauty"/>
    <n v="13.7"/>
    <d v="2020-07-31T00:00:00"/>
    <n v="40"/>
    <n v="0.28999999999999998"/>
    <n v="39.82"/>
    <n v="13.7"/>
    <n v="1"/>
    <n v="676.94"/>
    <x v="0"/>
    <s v="Medium Risk"/>
    <s v="45-54"/>
    <d v="1906-01-26T00:00:00"/>
    <x v="0"/>
    <x v="1"/>
    <s v="Low Value"/>
    <x v="0"/>
    <s v="Check Data"/>
  </r>
  <r>
    <s v="CUST_7574"/>
    <n v="43"/>
    <s v="Male"/>
    <x v="6"/>
    <n v="104.87"/>
    <n v="9"/>
    <n v="232"/>
    <n v="0"/>
    <s v="Fashion"/>
    <n v="7.3"/>
    <d v="2023-10-12T00:00:00"/>
    <n v="89"/>
    <n v="0.35"/>
    <n v="104.87"/>
    <n v="7.3"/>
    <n v="1"/>
    <n v="943.83"/>
    <x v="0"/>
    <s v="Medium Risk"/>
    <s v="35-44"/>
    <d v="1902-11-15T00:00:00"/>
    <x v="2"/>
    <x v="1"/>
    <s v="Low Value"/>
    <x v="0"/>
    <s v="Check Data"/>
  </r>
  <r>
    <s v="CUST_1726"/>
    <n v="65"/>
    <s v="Female"/>
    <x v="8"/>
    <n v="36.64"/>
    <n v="9"/>
    <n v="258"/>
    <n v="0"/>
    <s v="Home"/>
    <n v="3.7"/>
    <d v="2024-11-08T00:00:00"/>
    <n v="36"/>
    <n v="0.19"/>
    <n v="36.64"/>
    <n v="3.7"/>
    <n v="2"/>
    <n v="329.76"/>
    <x v="0"/>
    <s v="Low Risk"/>
    <s v="55+"/>
    <d v="1901-10-18T00:00:00"/>
    <x v="1"/>
    <x v="1"/>
    <s v="Low Value"/>
    <x v="0"/>
    <s v="Check Data"/>
  </r>
  <r>
    <s v="CUST_4760"/>
    <n v="18"/>
    <s v="Female"/>
    <x v="1"/>
    <m/>
    <n v="11"/>
    <n v="286"/>
    <n v="0"/>
    <s v="Electronics"/>
    <n v="4"/>
    <d v="2025-06-09T00:00:00"/>
    <n v="71"/>
    <n v="0.4"/>
    <n v="250"/>
    <n v="4"/>
    <n v="2"/>
    <n v="2750"/>
    <x v="0"/>
    <s v="Medium Risk"/>
    <s v="Under 25"/>
    <d v="1901-03-19T00:00:00"/>
    <x v="2"/>
    <x v="1"/>
    <s v="High Value"/>
    <x v="1"/>
    <s v="Check Data"/>
  </r>
  <r>
    <s v="CUST_6806"/>
    <n v="66"/>
    <s v="Female"/>
    <x v="5"/>
    <n v="68.260000000000005"/>
    <n v="6"/>
    <n v="179"/>
    <n v="0"/>
    <s v="Electronics"/>
    <n v="54.7"/>
    <d v="2023-10-29T00:00:00"/>
    <n v="13"/>
    <n v="0.35"/>
    <n v="68.260000000000005"/>
    <n v="54.7"/>
    <n v="2"/>
    <n v="409.56000000000006"/>
    <x v="0"/>
    <s v="Medium Risk"/>
    <s v="55+"/>
    <d v="1902-10-29T00:00:00"/>
    <x v="1"/>
    <x v="1"/>
    <s v="Low Value"/>
    <x v="0"/>
    <s v="Check Data"/>
  </r>
  <r>
    <s v="CUST_2875"/>
    <n v="55"/>
    <s v="Female"/>
    <x v="7"/>
    <n v="218.71"/>
    <n v="9"/>
    <n v="222"/>
    <n v="0"/>
    <s v="Fashion"/>
    <n v="9.4"/>
    <d v="2022-11-07T00:00:00"/>
    <n v="84"/>
    <n v="0.08"/>
    <n v="218.71"/>
    <n v="9.4"/>
    <n v="2"/>
    <n v="1968.39"/>
    <x v="0"/>
    <s v="Low Risk"/>
    <s v="55+"/>
    <d v="1903-10-20T00:00:00"/>
    <x v="2"/>
    <x v="1"/>
    <s v="High Value"/>
    <x v="1"/>
    <s v="Check Data"/>
  </r>
  <r>
    <s v="CUST_7993"/>
    <n v="19"/>
    <s v="Male"/>
    <x v="3"/>
    <n v="223.97"/>
    <n v="12"/>
    <n v="115"/>
    <n v="0"/>
    <s v="Fashion"/>
    <n v="22.2"/>
    <d v="2025-03-22T00:00:00"/>
    <n v="22"/>
    <n v="0.11"/>
    <n v="223.97"/>
    <n v="22.2"/>
    <n v="1"/>
    <n v="2687.64"/>
    <x v="0"/>
    <s v="Low Risk"/>
    <s v="Under 25"/>
    <d v="1901-06-06T00:00:00"/>
    <x v="1"/>
    <x v="1"/>
    <s v="High Value"/>
    <x v="1"/>
    <s v="Check Data"/>
  </r>
  <r>
    <s v="CUST_5033"/>
    <n v="66"/>
    <s v="Female"/>
    <x v="2"/>
    <n v="57"/>
    <n v="3"/>
    <n v="4"/>
    <n v="0"/>
    <s v="Beauty"/>
    <n v="83.3"/>
    <d v="2022-11-25T00:00:00"/>
    <n v="18"/>
    <n v="0.66"/>
    <n v="57"/>
    <n v="83.3"/>
    <n v="4"/>
    <n v="171"/>
    <x v="2"/>
    <s v="High Risk"/>
    <s v="55+"/>
    <d v="1903-10-02T00:00:00"/>
    <x v="1"/>
    <x v="1"/>
    <s v="Low Value"/>
    <x v="2"/>
    <s v="Check Data"/>
  </r>
  <r>
    <s v="CUST_6443"/>
    <n v="23"/>
    <s v="Female"/>
    <x v="3"/>
    <n v="118.34"/>
    <n v="11"/>
    <n v="260"/>
    <n v="0"/>
    <s v="Beauty"/>
    <n v="96.8"/>
    <d v="2021-04-12T00:00:00"/>
    <n v="75"/>
    <n v="0.55000000000000004"/>
    <n v="118.34"/>
    <n v="96.8"/>
    <n v="1"/>
    <n v="1301.74"/>
    <x v="0"/>
    <s v="High Risk"/>
    <s v="Under 25"/>
    <d v="1905-05-16T00:00:00"/>
    <x v="2"/>
    <x v="1"/>
    <s v="Low Value"/>
    <x v="2"/>
    <s v="Check Data"/>
  </r>
  <r>
    <s v="CUST_1989"/>
    <n v="63"/>
    <s v="Male"/>
    <x v="2"/>
    <n v="110.26"/>
    <n v="9"/>
    <n v="65"/>
    <n v="0"/>
    <s v="Home"/>
    <n v="86.1"/>
    <d v="2021-04-22T00:00:00"/>
    <n v="6"/>
    <n v="0.15"/>
    <n v="110.26"/>
    <n v="86.1"/>
    <n v="1"/>
    <n v="992.34"/>
    <x v="1"/>
    <s v="Low Risk"/>
    <s v="55+"/>
    <d v="1905-05-06T00:00:00"/>
    <x v="1"/>
    <x v="1"/>
    <s v="Low Value"/>
    <x v="0"/>
    <s v="Check Data"/>
  </r>
  <r>
    <s v="CUST_4744"/>
    <n v="67"/>
    <s v="Male"/>
    <x v="4"/>
    <n v="52.04"/>
    <n v="12"/>
    <n v="14"/>
    <n v="0"/>
    <s v="Beauty"/>
    <n v="96"/>
    <d v="2021-07-31T00:00:00"/>
    <n v="68"/>
    <n v="0.27"/>
    <n v="52.04"/>
    <n v="96"/>
    <n v="3"/>
    <n v="624.48"/>
    <x v="2"/>
    <s v="Medium Risk"/>
    <s v="55+"/>
    <d v="1905-01-26T00:00:00"/>
    <x v="0"/>
    <x v="1"/>
    <s v="Low Value"/>
    <x v="0"/>
    <s v="Check Data"/>
  </r>
  <r>
    <s v="CUST_9611"/>
    <n v="55"/>
    <s v="Male"/>
    <x v="9"/>
    <n v="195.16"/>
    <n v="18"/>
    <n v="148"/>
    <n v="0"/>
    <s v="Electronics"/>
    <n v="67"/>
    <d v="2022-07-20T00:00:00"/>
    <n v="67"/>
    <n v="0.24"/>
    <n v="195.16"/>
    <n v="67"/>
    <n v="2"/>
    <n v="3512.88"/>
    <x v="0"/>
    <s v="Medium Risk"/>
    <s v="55+"/>
    <d v="1904-02-07T00:00:00"/>
    <x v="0"/>
    <x v="1"/>
    <s v="High Value"/>
    <x v="1"/>
    <s v="Check Data"/>
  </r>
  <r>
    <s v="CUST_1593"/>
    <n v="59"/>
    <s v="Female"/>
    <x v="4"/>
    <n v="80.89"/>
    <n v="13"/>
    <n v="100"/>
    <n v="0"/>
    <s v="Electronics"/>
    <n v="98.7"/>
    <d v="2024-02-11T00:00:00"/>
    <n v="52"/>
    <n v="0.06"/>
    <n v="80.89"/>
    <n v="98.7"/>
    <n v="3"/>
    <n v="1051.57"/>
    <x v="0"/>
    <s v="Low Risk"/>
    <s v="55+"/>
    <d v="1902-07-16T00:00:00"/>
    <x v="0"/>
    <x v="1"/>
    <s v="Low Value"/>
    <x v="0"/>
    <s v="Check Data"/>
  </r>
  <r>
    <s v="CUST_2774"/>
    <n v="41"/>
    <s v="Male"/>
    <x v="0"/>
    <m/>
    <n v="13"/>
    <n v="266"/>
    <n v="0"/>
    <s v="Beauty"/>
    <n v="49.6"/>
    <d v="2021-05-14T00:00:00"/>
    <n v="70"/>
    <n v="0.12"/>
    <n v="250"/>
    <n v="49.6"/>
    <n v="1"/>
    <n v="3250"/>
    <x v="0"/>
    <s v="Low Risk"/>
    <s v="35-44"/>
    <d v="1905-04-14T00:00:00"/>
    <x v="2"/>
    <x v="1"/>
    <s v="High Value"/>
    <x v="1"/>
    <s v="Check Data"/>
  </r>
  <r>
    <s v="CUST_1935"/>
    <n v="35"/>
    <s v="Female"/>
    <x v="8"/>
    <n v="125.01"/>
    <n v="11"/>
    <n v="217"/>
    <n v="0"/>
    <s v="Electronics"/>
    <n v="79.5"/>
    <d v="2021-08-04T00:00:00"/>
    <n v="79"/>
    <n v="0.28000000000000003"/>
    <n v="125.01"/>
    <n v="79.5"/>
    <n v="2"/>
    <n v="1375.1100000000001"/>
    <x v="0"/>
    <s v="Medium Risk"/>
    <s v="35-44"/>
    <d v="1905-01-22T00:00:00"/>
    <x v="2"/>
    <x v="1"/>
    <s v="Low Value"/>
    <x v="0"/>
    <s v="Check Data"/>
  </r>
  <r>
    <s v="CUST_4808"/>
    <n v="44"/>
    <s v="Male"/>
    <x v="5"/>
    <n v="20.64"/>
    <n v="12"/>
    <n v="41"/>
    <n v="0"/>
    <s v="Electronics"/>
    <n v="97.2"/>
    <d v="2020-08-16T00:00:00"/>
    <n v="3"/>
    <n v="0.48"/>
    <n v="20.64"/>
    <n v="97.2"/>
    <n v="1"/>
    <n v="247.68"/>
    <x v="1"/>
    <s v="Medium Risk"/>
    <s v="35-44"/>
    <d v="1906-01-10T00:00:00"/>
    <x v="1"/>
    <x v="1"/>
    <s v="Low Value"/>
    <x v="0"/>
    <s v="Check Data"/>
  </r>
  <r>
    <s v="CUST_1331"/>
    <n v="58"/>
    <s v="Female"/>
    <x v="7"/>
    <n v="88.5"/>
    <n v="16"/>
    <n v="65"/>
    <n v="0"/>
    <s v="Electronics"/>
    <n v="70.900000000000006"/>
    <d v="2023-05-28T00:00:00"/>
    <n v="17"/>
    <n v="0.05"/>
    <n v="88.5"/>
    <n v="70.900000000000006"/>
    <n v="1"/>
    <n v="1416"/>
    <x v="1"/>
    <s v="Low Risk"/>
    <s v="55+"/>
    <d v="1903-04-01T00:00:00"/>
    <x v="1"/>
    <x v="1"/>
    <s v="Low Value"/>
    <x v="0"/>
    <s v="Check Data"/>
  </r>
  <r>
    <s v="CUST_8922"/>
    <n v="25"/>
    <s v="Male"/>
    <x v="5"/>
    <n v="112.19"/>
    <n v="12"/>
    <n v="349"/>
    <n v="0"/>
    <s v="Electronics"/>
    <n v="95.7"/>
    <d v="2020-09-10T00:00:00"/>
    <n v="94"/>
    <n v="0.27"/>
    <n v="112.19"/>
    <n v="95.7"/>
    <n v="1"/>
    <n v="1346.28"/>
    <x v="0"/>
    <s v="Medium Risk"/>
    <s v="25-34"/>
    <d v="1905-12-16T00:00:00"/>
    <x v="2"/>
    <x v="1"/>
    <s v="Low Value"/>
    <x v="0"/>
    <s v="Check Data"/>
  </r>
  <r>
    <s v="CUST_3702"/>
    <n v="45"/>
    <s v="Male"/>
    <x v="3"/>
    <n v="121.33"/>
    <n v="15"/>
    <n v="316"/>
    <n v="0"/>
    <s v="Sports"/>
    <n v="25.4"/>
    <d v="2023-10-22T00:00:00"/>
    <n v="86"/>
    <n v="0.17"/>
    <n v="121.33"/>
    <n v="25.4"/>
    <n v="1"/>
    <n v="1819.95"/>
    <x v="0"/>
    <s v="Low Risk"/>
    <s v="45-54"/>
    <d v="1902-11-05T00:00:00"/>
    <x v="2"/>
    <x v="1"/>
    <s v="High Value"/>
    <x v="1"/>
    <s v="Check Data"/>
  </r>
  <r>
    <s v="CUST_6889"/>
    <n v="27"/>
    <s v="Female"/>
    <x v="2"/>
    <n v="71.680000000000007"/>
    <n v="9"/>
    <n v="315"/>
    <n v="1"/>
    <s v="Fashion"/>
    <n v="30"/>
    <d v="2021-05-23T00:00:00"/>
    <n v="66"/>
    <n v="0.27"/>
    <n v="71.680000000000007"/>
    <n v="30"/>
    <n v="1"/>
    <n v="645.12000000000012"/>
    <x v="0"/>
    <s v="Medium Risk"/>
    <s v="25-34"/>
    <d v="1905-04-05T00:00:00"/>
    <x v="0"/>
    <x v="0"/>
    <s v="Low Value"/>
    <x v="0"/>
    <s v="Check Data"/>
  </r>
  <r>
    <s v="CUST_6054"/>
    <n v="34"/>
    <s v="Female"/>
    <x v="4"/>
    <n v="121.34"/>
    <n v="11"/>
    <n v="119"/>
    <n v="0"/>
    <s v="Home"/>
    <n v="39.700000000000003"/>
    <d v="2021-03-15T00:00:00"/>
    <n v="57"/>
    <n v="0.28000000000000003"/>
    <n v="121.34"/>
    <n v="39.700000000000003"/>
    <n v="2"/>
    <n v="1334.74"/>
    <x v="0"/>
    <s v="Medium Risk"/>
    <s v="25-34"/>
    <d v="1905-06-13T00:00:00"/>
    <x v="0"/>
    <x v="1"/>
    <s v="Low Value"/>
    <x v="0"/>
    <s v="Check Data"/>
  </r>
  <r>
    <s v="CUST_4868"/>
    <n v="72"/>
    <s v="Male"/>
    <x v="5"/>
    <n v="24.58"/>
    <n v="13"/>
    <n v="244"/>
    <n v="0"/>
    <s v="Sports"/>
    <n v="46.5"/>
    <d v="2023-10-22T00:00:00"/>
    <n v="80"/>
    <n v="0.28999999999999998"/>
    <n v="24.58"/>
    <n v="46.5"/>
    <n v="1"/>
    <n v="319.53999999999996"/>
    <x v="0"/>
    <s v="Medium Risk"/>
    <s v="55+"/>
    <d v="1902-11-05T00:00:00"/>
    <x v="2"/>
    <x v="1"/>
    <s v="Low Value"/>
    <x v="0"/>
    <s v="Check Data"/>
  </r>
  <r>
    <s v="CUST_5200"/>
    <n v="79"/>
    <s v="Male"/>
    <x v="4"/>
    <n v="134.43"/>
    <n v="7"/>
    <n v="286"/>
    <n v="0"/>
    <s v="Home"/>
    <n v="89.7"/>
    <d v="2020-12-22T00:00:00"/>
    <n v="22"/>
    <n v="0.53"/>
    <n v="134.43"/>
    <n v="89.7"/>
    <n v="3"/>
    <n v="941.01"/>
    <x v="0"/>
    <s v="High Risk"/>
    <s v="55+"/>
    <d v="1905-09-04T00:00:00"/>
    <x v="1"/>
    <x v="1"/>
    <s v="Low Value"/>
    <x v="2"/>
    <s v="Check Data"/>
  </r>
  <r>
    <s v="CUST_1201"/>
    <n v="46"/>
    <s v="Male"/>
    <x v="9"/>
    <n v="127.3"/>
    <n v="5"/>
    <n v="47"/>
    <n v="0"/>
    <s v="Sports"/>
    <n v="88.8"/>
    <d v="2021-07-20T00:00:00"/>
    <n v="11"/>
    <n v="0.08"/>
    <n v="127.3"/>
    <n v="88.8"/>
    <n v="2"/>
    <n v="636.5"/>
    <x v="1"/>
    <s v="Low Risk"/>
    <s v="45-54"/>
    <d v="1905-02-06T00:00:00"/>
    <x v="1"/>
    <x v="1"/>
    <s v="Low Value"/>
    <x v="0"/>
    <s v="Check Data"/>
  </r>
  <r>
    <s v="CUST_3497"/>
    <n v="75"/>
    <s v="Female"/>
    <x v="9"/>
    <n v="135.61000000000001"/>
    <n v="7"/>
    <n v="287"/>
    <n v="0"/>
    <s v="Sports"/>
    <n v="65.8"/>
    <d v="2023-12-30T00:00:00"/>
    <n v="36"/>
    <n v="0.14000000000000001"/>
    <n v="135.61000000000001"/>
    <n v="65.8"/>
    <n v="1"/>
    <n v="949.2700000000001"/>
    <x v="0"/>
    <s v="Low Risk"/>
    <s v="55+"/>
    <d v="1902-08-28T00:00:00"/>
    <x v="1"/>
    <x v="1"/>
    <s v="Low Value"/>
    <x v="0"/>
    <s v="Check Data"/>
  </r>
  <r>
    <s v="CUST_2842"/>
    <n v="23"/>
    <s v="Female"/>
    <x v="2"/>
    <n v="93.34"/>
    <n v="14"/>
    <n v="312"/>
    <n v="0"/>
    <s v="Home"/>
    <n v="23.2"/>
    <d v="2021-11-24T00:00:00"/>
    <n v="53"/>
    <n v="0.28000000000000003"/>
    <n v="93.34"/>
    <n v="23.2"/>
    <n v="1"/>
    <n v="1306.76"/>
    <x v="0"/>
    <s v="Medium Risk"/>
    <s v="Under 25"/>
    <d v="1904-10-02T00:00:00"/>
    <x v="0"/>
    <x v="1"/>
    <s v="Low Value"/>
    <x v="0"/>
    <s v="Check Data"/>
  </r>
  <r>
    <s v="CUST_5658"/>
    <n v="31"/>
    <s v="Female"/>
    <x v="0"/>
    <n v="85.03"/>
    <n v="14"/>
    <n v="254"/>
    <n v="0"/>
    <s v="Fashion"/>
    <n v="24"/>
    <d v="2023-09-23T00:00:00"/>
    <n v="76"/>
    <n v="0.38"/>
    <n v="85.03"/>
    <n v="24"/>
    <n v="3"/>
    <n v="1190.42"/>
    <x v="0"/>
    <s v="Medium Risk"/>
    <s v="25-34"/>
    <d v="1902-12-04T00:00:00"/>
    <x v="2"/>
    <x v="1"/>
    <s v="Low Value"/>
    <x v="0"/>
    <s v="Check Data"/>
  </r>
  <r>
    <s v="CUST_8544"/>
    <n v="39"/>
    <s v="Female"/>
    <x v="5"/>
    <n v="90.29"/>
    <n v="15"/>
    <n v="350"/>
    <n v="0"/>
    <s v="Beauty"/>
    <n v="63.2"/>
    <d v="2023-09-21T00:00:00"/>
    <n v="40"/>
    <n v="0.55000000000000004"/>
    <n v="90.29"/>
    <n v="63.2"/>
    <n v="3"/>
    <n v="1354.3500000000001"/>
    <x v="0"/>
    <s v="High Risk"/>
    <s v="35-44"/>
    <d v="1902-12-06T00:00:00"/>
    <x v="0"/>
    <x v="1"/>
    <s v="Low Value"/>
    <x v="2"/>
    <s v="Check Data"/>
  </r>
  <r>
    <s v="CUST_8718"/>
    <n v="71"/>
    <s v="Female"/>
    <x v="7"/>
    <n v="91.04"/>
    <n v="11"/>
    <n v="154"/>
    <n v="0"/>
    <s v="Sports"/>
    <n v="50.3"/>
    <d v="2025-03-18T00:00:00"/>
    <n v="35"/>
    <n v="0.55000000000000004"/>
    <n v="91.04"/>
    <n v="50.3"/>
    <n v="1"/>
    <n v="1001.44"/>
    <x v="0"/>
    <s v="High Risk"/>
    <s v="55+"/>
    <d v="1901-06-10T00:00:00"/>
    <x v="1"/>
    <x v="1"/>
    <s v="Low Value"/>
    <x v="2"/>
    <s v="Check Data"/>
  </r>
  <r>
    <s v="CUST_1770"/>
    <n v="23"/>
    <s v="Male"/>
    <x v="4"/>
    <n v="223.15"/>
    <n v="9"/>
    <n v="337"/>
    <n v="0"/>
    <s v="Fashion"/>
    <n v="25.9"/>
    <d v="2021-04-05T00:00:00"/>
    <n v="43"/>
    <n v="0.35"/>
    <n v="223.15"/>
    <n v="25.9"/>
    <n v="2"/>
    <n v="2008.3500000000001"/>
    <x v="0"/>
    <s v="Medium Risk"/>
    <s v="Under 25"/>
    <d v="1905-05-23T00:00:00"/>
    <x v="0"/>
    <x v="1"/>
    <s v="High Value"/>
    <x v="1"/>
    <s v="Check Data"/>
  </r>
  <r>
    <s v="CUST_4155"/>
    <n v="43"/>
    <s v="Other"/>
    <x v="4"/>
    <n v="172.16"/>
    <n v="11"/>
    <n v="260"/>
    <n v="0"/>
    <s v="Beauty"/>
    <n v="16.8"/>
    <d v="2021-03-15T00:00:00"/>
    <n v="45"/>
    <n v="7.0000000000000007E-2"/>
    <n v="172.16"/>
    <n v="16.8"/>
    <n v="4"/>
    <n v="1893.76"/>
    <x v="0"/>
    <s v="Low Risk"/>
    <s v="35-44"/>
    <d v="1905-06-13T00:00:00"/>
    <x v="0"/>
    <x v="1"/>
    <s v="High Value"/>
    <x v="1"/>
    <s v="Check Data"/>
  </r>
  <r>
    <s v="CUST_2628"/>
    <n v="56"/>
    <s v="Female"/>
    <x v="9"/>
    <n v="51.92"/>
    <n v="14"/>
    <n v="16"/>
    <n v="0"/>
    <s v="Home"/>
    <n v="72.3"/>
    <d v="2021-10-19T00:00:00"/>
    <n v="41"/>
    <n v="0.45"/>
    <n v="51.92"/>
    <n v="72.3"/>
    <n v="1"/>
    <n v="726.88"/>
    <x v="2"/>
    <s v="Medium Risk"/>
    <s v="55+"/>
    <d v="1904-11-07T00:00:00"/>
    <x v="0"/>
    <x v="1"/>
    <s v="Low Value"/>
    <x v="0"/>
    <s v="Check Data"/>
  </r>
  <r>
    <s v="CUST_1386"/>
    <n v="29"/>
    <s v="Male"/>
    <x v="8"/>
    <n v="26.27"/>
    <n v="8"/>
    <n v="202"/>
    <n v="0"/>
    <s v="Sports"/>
    <m/>
    <d v="2023-11-03T00:00:00"/>
    <n v="64"/>
    <n v="0.26"/>
    <n v="26.27"/>
    <n v="250"/>
    <n v="1"/>
    <n v="210.16"/>
    <x v="0"/>
    <s v="Medium Risk"/>
    <s v="25-34"/>
    <d v="1902-10-24T00:00:00"/>
    <x v="0"/>
    <x v="1"/>
    <s v="Low Value"/>
    <x v="0"/>
    <s v="Check Data"/>
  </r>
  <r>
    <s v="CUST_7031"/>
    <n v="52"/>
    <s v="Male"/>
    <x v="2"/>
    <n v="60.05"/>
    <n v="11"/>
    <n v="165"/>
    <n v="0"/>
    <s v="Beauty"/>
    <n v="26.1"/>
    <d v="2022-08-16T00:00:00"/>
    <n v="15"/>
    <n v="0.24"/>
    <n v="60.05"/>
    <n v="26.1"/>
    <n v="2"/>
    <n v="660.55"/>
    <x v="0"/>
    <s v="Medium Risk"/>
    <s v="45-54"/>
    <d v="1904-01-11T00:00:00"/>
    <x v="1"/>
    <x v="1"/>
    <s v="Low Value"/>
    <x v="0"/>
    <s v="Check Data"/>
  </r>
  <r>
    <s v="CUST_7439"/>
    <n v="31"/>
    <s v="Male"/>
    <x v="4"/>
    <n v="135.26"/>
    <n v="7"/>
    <n v="47"/>
    <n v="0"/>
    <s v="Fashion"/>
    <n v="42.5"/>
    <d v="2024-11-01T00:00:00"/>
    <n v="44"/>
    <n v="0.32"/>
    <n v="135.26"/>
    <n v="42.5"/>
    <n v="2"/>
    <n v="946.81999999999994"/>
    <x v="1"/>
    <s v="Medium Risk"/>
    <s v="25-34"/>
    <d v="1901-10-25T00:00:00"/>
    <x v="0"/>
    <x v="1"/>
    <s v="Low Value"/>
    <x v="0"/>
    <s v="Check Data"/>
  </r>
  <r>
    <s v="CUST_7401"/>
    <n v="39"/>
    <s v="Male"/>
    <x v="9"/>
    <n v="67.010000000000005"/>
    <n v="5"/>
    <n v="228"/>
    <n v="0"/>
    <s v="Beauty"/>
    <n v="71.3"/>
    <d v="2022-10-17T00:00:00"/>
    <n v="42"/>
    <n v="0.35"/>
    <n v="67.010000000000005"/>
    <n v="71.3"/>
    <n v="2"/>
    <n v="335.05"/>
    <x v="0"/>
    <s v="Medium Risk"/>
    <s v="35-44"/>
    <d v="1903-11-10T00:00:00"/>
    <x v="0"/>
    <x v="1"/>
    <s v="Low Value"/>
    <x v="0"/>
    <s v="Check Data"/>
  </r>
  <r>
    <s v="CUST_5008"/>
    <n v="68"/>
    <s v="Female"/>
    <x v="9"/>
    <n v="37.409999999999997"/>
    <n v="11"/>
    <n v="212"/>
    <n v="0"/>
    <s v="Home"/>
    <n v="46.9"/>
    <d v="2021-10-19T00:00:00"/>
    <n v="59"/>
    <n v="0.32"/>
    <n v="37.409999999999997"/>
    <n v="46.9"/>
    <n v="2"/>
    <n v="411.51"/>
    <x v="0"/>
    <s v="Medium Risk"/>
    <s v="55+"/>
    <d v="1904-11-07T00:00:00"/>
    <x v="0"/>
    <x v="1"/>
    <s v="Low Value"/>
    <x v="0"/>
    <s v="Check Data"/>
  </r>
  <r>
    <s v="CUST_3466"/>
    <n v="40"/>
    <s v="Female"/>
    <x v="1"/>
    <n v="142"/>
    <n v="11"/>
    <n v="215"/>
    <n v="0"/>
    <s v="Beauty"/>
    <n v="96.1"/>
    <d v="2025-06-19T00:00:00"/>
    <n v="85"/>
    <n v="0.22"/>
    <n v="142"/>
    <n v="96.1"/>
    <n v="3"/>
    <n v="1562"/>
    <x v="0"/>
    <s v="Medium Risk"/>
    <s v="35-44"/>
    <d v="1901-03-09T00:00:00"/>
    <x v="2"/>
    <x v="1"/>
    <s v="High Value"/>
    <x v="1"/>
    <s v="Check Data"/>
  </r>
  <r>
    <s v="CUST_3282"/>
    <n v="65"/>
    <s v="Female"/>
    <x v="4"/>
    <n v="70.22"/>
    <n v="11"/>
    <n v="304"/>
    <n v="0"/>
    <s v="Electronics"/>
    <n v="13"/>
    <d v="2023-04-14T00:00:00"/>
    <n v="4"/>
    <n v="0.13"/>
    <n v="70.22"/>
    <n v="13"/>
    <n v="1"/>
    <n v="772.42"/>
    <x v="0"/>
    <s v="Low Risk"/>
    <s v="55+"/>
    <d v="1903-05-15T00:00:00"/>
    <x v="1"/>
    <x v="1"/>
    <s v="Low Value"/>
    <x v="0"/>
    <s v="Check Data"/>
  </r>
  <r>
    <s v="CUST_2856"/>
    <n v="24"/>
    <s v="Female"/>
    <x v="1"/>
    <m/>
    <n v="6"/>
    <n v="168"/>
    <n v="0"/>
    <s v="Sports"/>
    <n v="85.4"/>
    <d v="2024-09-15T00:00:00"/>
    <n v="71"/>
    <n v="0.19"/>
    <n v="250"/>
    <n v="85.4"/>
    <n v="1"/>
    <n v="1500"/>
    <x v="0"/>
    <s v="Low Risk"/>
    <s v="Under 25"/>
    <d v="1901-12-11T00:00:00"/>
    <x v="2"/>
    <x v="1"/>
    <s v="Low Value"/>
    <x v="0"/>
    <s v="Check Data"/>
  </r>
  <r>
    <s v="CUST_8980"/>
    <n v="57"/>
    <s v="Female"/>
    <x v="7"/>
    <n v="97.15"/>
    <n v="8"/>
    <n v="21"/>
    <n v="0"/>
    <s v="Fashion"/>
    <n v="30.6"/>
    <d v="2022-10-24T00:00:00"/>
    <n v="29"/>
    <n v="0.54"/>
    <n v="97.15"/>
    <n v="30.6"/>
    <n v="2"/>
    <n v="777.2"/>
    <x v="2"/>
    <s v="High Risk"/>
    <s v="55+"/>
    <d v="1903-11-03T00:00:00"/>
    <x v="1"/>
    <x v="1"/>
    <s v="Low Value"/>
    <x v="2"/>
    <s v="Check Data"/>
  </r>
  <r>
    <s v="CUST_2998"/>
    <n v="67"/>
    <s v="Female"/>
    <x v="7"/>
    <n v="145.18"/>
    <n v="3"/>
    <n v="274"/>
    <n v="0"/>
    <s v="Fashion"/>
    <n v="68.7"/>
    <d v="2025-03-26T00:00:00"/>
    <n v="41"/>
    <n v="0.21"/>
    <n v="145.18"/>
    <n v="68.7"/>
    <n v="2"/>
    <n v="435.54"/>
    <x v="0"/>
    <s v="Medium Risk"/>
    <s v="55+"/>
    <d v="1901-06-02T00:00:00"/>
    <x v="0"/>
    <x v="1"/>
    <s v="Low Value"/>
    <x v="0"/>
    <s v="Check Data"/>
  </r>
  <r>
    <s v="CUST_6476"/>
    <n v="42"/>
    <s v="Male"/>
    <x v="9"/>
    <n v="138.97"/>
    <n v="16"/>
    <n v="112"/>
    <n v="0"/>
    <s v="Sports"/>
    <n v="25.4"/>
    <d v="2020-08-29T00:00:00"/>
    <n v="6"/>
    <n v="0.19"/>
    <n v="138.97"/>
    <n v="25.4"/>
    <n v="2"/>
    <n v="2223.52"/>
    <x v="0"/>
    <s v="Low Risk"/>
    <s v="35-44"/>
    <d v="1905-12-28T00:00:00"/>
    <x v="1"/>
    <x v="1"/>
    <s v="High Value"/>
    <x v="1"/>
    <s v="Check Data"/>
  </r>
  <r>
    <s v="CUST_5669"/>
    <n v="30"/>
    <s v="Male"/>
    <x v="8"/>
    <n v="27.81"/>
    <n v="11"/>
    <n v="356"/>
    <n v="0"/>
    <s v="Sports"/>
    <n v="96.6"/>
    <d v="2022-10-13T00:00:00"/>
    <n v="39"/>
    <n v="0.45"/>
    <n v="27.81"/>
    <n v="96.6"/>
    <n v="1"/>
    <n v="305.90999999999997"/>
    <x v="0"/>
    <s v="Medium Risk"/>
    <s v="25-34"/>
    <d v="1903-11-14T00:00:00"/>
    <x v="1"/>
    <x v="1"/>
    <s v="Low Value"/>
    <x v="0"/>
    <s v="Check Data"/>
  </r>
  <r>
    <s v="CUST_5318"/>
    <n v="38"/>
    <s v="Female"/>
    <x v="8"/>
    <n v="89.04"/>
    <n v="16"/>
    <n v="202"/>
    <n v="0"/>
    <s v="Electronics"/>
    <n v="5"/>
    <d v="2022-12-20T00:00:00"/>
    <n v="81"/>
    <n v="0.38"/>
    <n v="89.04"/>
    <n v="5"/>
    <n v="1"/>
    <n v="1424.64"/>
    <x v="0"/>
    <s v="Medium Risk"/>
    <s v="35-44"/>
    <d v="1903-09-07T00:00:00"/>
    <x v="2"/>
    <x v="1"/>
    <s v="Low Value"/>
    <x v="0"/>
    <s v="Check Data"/>
  </r>
  <r>
    <s v="CUST_8064"/>
    <n v="58"/>
    <s v="Male"/>
    <x v="1"/>
    <n v="41.66"/>
    <n v="4"/>
    <n v="32"/>
    <n v="0"/>
    <s v="Electronics"/>
    <n v="51.4"/>
    <d v="2022-07-12T00:00:00"/>
    <n v="66"/>
    <n v="0.55000000000000004"/>
    <n v="41.66"/>
    <n v="51.4"/>
    <n v="1"/>
    <n v="166.64"/>
    <x v="1"/>
    <s v="High Risk"/>
    <s v="55+"/>
    <d v="1904-02-15T00:00:00"/>
    <x v="0"/>
    <x v="1"/>
    <s v="Low Value"/>
    <x v="2"/>
    <s v="Check Data"/>
  </r>
  <r>
    <s v="CUST_8446"/>
    <n v="27"/>
    <s v="Male"/>
    <x v="9"/>
    <n v="62.65"/>
    <n v="5"/>
    <n v="88"/>
    <n v="0"/>
    <s v="Fashion"/>
    <n v="91.1"/>
    <d v="2023-10-22T00:00:00"/>
    <n v="81"/>
    <n v="0.14000000000000001"/>
    <n v="62.65"/>
    <n v="91.1"/>
    <n v="3"/>
    <n v="313.25"/>
    <x v="1"/>
    <s v="Low Risk"/>
    <s v="25-34"/>
    <d v="1902-11-05T00:00:00"/>
    <x v="2"/>
    <x v="1"/>
    <s v="Low Value"/>
    <x v="0"/>
    <s v="Check Data"/>
  </r>
  <r>
    <s v="CUST_2431"/>
    <n v="70"/>
    <s v="Female"/>
    <x v="1"/>
    <n v="316.85000000000002"/>
    <n v="7"/>
    <n v="133"/>
    <n v="0"/>
    <s v="Beauty"/>
    <n v="47"/>
    <d v="2022-11-16T00:00:00"/>
    <n v="93"/>
    <n v="0.19"/>
    <n v="316.85000000000002"/>
    <n v="47"/>
    <n v="2"/>
    <n v="2217.9500000000003"/>
    <x v="0"/>
    <s v="Low Risk"/>
    <s v="55+"/>
    <d v="1903-10-11T00:00:00"/>
    <x v="2"/>
    <x v="1"/>
    <s v="High Value"/>
    <x v="1"/>
    <s v="Check Data"/>
  </r>
  <r>
    <s v="CUST_6624"/>
    <n v="72"/>
    <s v="Female"/>
    <x v="2"/>
    <n v="39.24"/>
    <n v="11"/>
    <n v="10"/>
    <n v="0"/>
    <s v="Sports"/>
    <n v="84"/>
    <d v="2024-06-29T00:00:00"/>
    <n v="27"/>
    <n v="0.23"/>
    <n v="39.24"/>
    <n v="84"/>
    <n v="2"/>
    <n v="431.64000000000004"/>
    <x v="2"/>
    <s v="Medium Risk"/>
    <s v="55+"/>
    <d v="1902-02-27T00:00:00"/>
    <x v="1"/>
    <x v="1"/>
    <s v="Low Value"/>
    <x v="0"/>
    <s v="Check Data"/>
  </r>
  <r>
    <s v="CUST_8461"/>
    <n v="76"/>
    <s v="Male"/>
    <x v="1"/>
    <n v="16.77"/>
    <n v="9"/>
    <n v="26"/>
    <n v="0"/>
    <s v="Electronics"/>
    <n v="95"/>
    <d v="2021-06-10T00:00:00"/>
    <n v="7"/>
    <n v="0.27"/>
    <n v="16.77"/>
    <n v="95"/>
    <n v="1"/>
    <n v="150.93"/>
    <x v="2"/>
    <s v="Medium Risk"/>
    <s v="55+"/>
    <d v="1905-03-18T00:00:00"/>
    <x v="1"/>
    <x v="1"/>
    <s v="Low Value"/>
    <x v="0"/>
    <s v="Check Data"/>
  </r>
  <r>
    <s v="CUST_2819"/>
    <n v="26"/>
    <s v="Female"/>
    <x v="0"/>
    <n v="61.5"/>
    <n v="11"/>
    <n v="30"/>
    <n v="0"/>
    <s v="Electronics"/>
    <m/>
    <d v="2021-07-15T00:00:00"/>
    <n v="11"/>
    <n v="0.13"/>
    <n v="61.5"/>
    <n v="250"/>
    <n v="2"/>
    <n v="676.5"/>
    <x v="2"/>
    <s v="Low Risk"/>
    <s v="25-34"/>
    <d v="1905-02-11T00:00:00"/>
    <x v="1"/>
    <x v="1"/>
    <s v="Low Value"/>
    <x v="0"/>
    <s v="Check Data"/>
  </r>
  <r>
    <s v="CUST_2130"/>
    <n v="32"/>
    <s v="Female"/>
    <x v="4"/>
    <n v="88.02"/>
    <n v="11"/>
    <n v="90"/>
    <n v="0"/>
    <s v="Electronics"/>
    <n v="48.9"/>
    <d v="2021-03-05T00:00:00"/>
    <n v="90"/>
    <n v="0.15"/>
    <n v="88.02"/>
    <n v="48.9"/>
    <n v="1"/>
    <n v="968.21999999999991"/>
    <x v="1"/>
    <s v="Low Risk"/>
    <s v="25-34"/>
    <d v="1905-06-23T00:00:00"/>
    <x v="2"/>
    <x v="1"/>
    <s v="Low Value"/>
    <x v="0"/>
    <s v="Check Data"/>
  </r>
  <r>
    <s v="CUST_7563"/>
    <n v="69"/>
    <s v="Male"/>
    <x v="7"/>
    <n v="157.87"/>
    <n v="10"/>
    <n v="168"/>
    <n v="0"/>
    <s v="Beauty"/>
    <n v="68.599999999999994"/>
    <d v="2021-10-17T00:00:00"/>
    <n v="32"/>
    <n v="0.04"/>
    <n v="157.87"/>
    <n v="68.599999999999994"/>
    <n v="2"/>
    <n v="1578.7"/>
    <x v="0"/>
    <s v="Low Risk"/>
    <s v="55+"/>
    <d v="1904-11-09T00:00:00"/>
    <x v="1"/>
    <x v="1"/>
    <s v="High Value"/>
    <x v="1"/>
    <s v="Check Data"/>
  </r>
  <r>
    <s v="CUST_3658"/>
    <n v="19"/>
    <s v="Male"/>
    <x v="6"/>
    <n v="142.26"/>
    <n v="10"/>
    <n v="46"/>
    <n v="0"/>
    <s v="Fashion"/>
    <n v="83.2"/>
    <d v="2023-12-26T00:00:00"/>
    <n v="87"/>
    <n v="0.19"/>
    <n v="142.26"/>
    <n v="83.2"/>
    <n v="1"/>
    <n v="1422.6"/>
    <x v="1"/>
    <s v="Low Risk"/>
    <s v="Under 25"/>
    <d v="1902-09-01T00:00:00"/>
    <x v="2"/>
    <x v="1"/>
    <s v="Low Value"/>
    <x v="0"/>
    <s v="Check Data"/>
  </r>
  <r>
    <s v="CUST_4500"/>
    <n v="42"/>
    <s v="Other"/>
    <x v="9"/>
    <n v="108.31"/>
    <n v="12"/>
    <n v="78"/>
    <n v="0"/>
    <s v="Fashion"/>
    <n v="16.3"/>
    <d v="2022-02-10T00:00:00"/>
    <n v="51"/>
    <n v="0.48"/>
    <n v="108.31"/>
    <n v="16.3"/>
    <n v="1"/>
    <n v="1299.72"/>
    <x v="1"/>
    <s v="Medium Risk"/>
    <s v="35-44"/>
    <d v="1904-07-16T00:00:00"/>
    <x v="0"/>
    <x v="1"/>
    <s v="Low Value"/>
    <x v="0"/>
    <s v="Check Data"/>
  </r>
  <r>
    <s v="CUST_9566"/>
    <n v="30"/>
    <s v="Male"/>
    <x v="8"/>
    <n v="100.94"/>
    <n v="7"/>
    <n v="1"/>
    <n v="0"/>
    <s v="Electronics"/>
    <n v="56.7"/>
    <d v="2023-01-19T00:00:00"/>
    <n v="40"/>
    <n v="0.12"/>
    <n v="100.94"/>
    <n v="56.7"/>
    <n v="3"/>
    <n v="706.57999999999993"/>
    <x v="2"/>
    <s v="Low Risk"/>
    <s v="25-34"/>
    <d v="1903-08-08T00:00:00"/>
    <x v="0"/>
    <x v="1"/>
    <s v="Low Value"/>
    <x v="0"/>
    <s v="Check Data"/>
  </r>
  <r>
    <s v="CUST_3120"/>
    <n v="51"/>
    <s v="Male"/>
    <x v="5"/>
    <n v="109.06"/>
    <n v="10"/>
    <n v="19"/>
    <n v="0"/>
    <s v="Beauty"/>
    <n v="16.3"/>
    <d v="2022-08-19T00:00:00"/>
    <n v="7"/>
    <n v="0.33"/>
    <n v="109.06"/>
    <n v="16.3"/>
    <n v="3"/>
    <n v="1090.5999999999999"/>
    <x v="2"/>
    <s v="Medium Risk"/>
    <s v="45-54"/>
    <d v="1904-01-08T00:00:00"/>
    <x v="1"/>
    <x v="1"/>
    <s v="Low Value"/>
    <x v="0"/>
    <s v="Check Data"/>
  </r>
  <r>
    <s v="CUST_5020"/>
    <n v="68"/>
    <s v="Female"/>
    <x v="4"/>
    <m/>
    <n v="11"/>
    <n v="105"/>
    <n v="0"/>
    <s v="Beauty"/>
    <n v="75.5"/>
    <d v="2022-12-01T00:00:00"/>
    <n v="1"/>
    <n v="0.02"/>
    <n v="250"/>
    <n v="75.5"/>
    <n v="1"/>
    <n v="2750"/>
    <x v="0"/>
    <s v="Low Risk"/>
    <s v="55+"/>
    <d v="1903-09-26T00:00:00"/>
    <x v="1"/>
    <x v="1"/>
    <s v="High Value"/>
    <x v="1"/>
    <s v="Check Data"/>
  </r>
  <r>
    <s v="CUST_4259"/>
    <n v="75"/>
    <s v="Female"/>
    <x v="6"/>
    <n v="101.52"/>
    <n v="9"/>
    <n v="294"/>
    <n v="0"/>
    <s v="Fashion"/>
    <n v="28.5"/>
    <d v="2024-06-27T00:00:00"/>
    <n v="25"/>
    <n v="0.26"/>
    <n v="101.52"/>
    <n v="28.5"/>
    <n v="2"/>
    <n v="913.68"/>
    <x v="0"/>
    <s v="Medium Risk"/>
    <s v="55+"/>
    <d v="1902-03-01T00:00:00"/>
    <x v="1"/>
    <x v="1"/>
    <s v="Low Value"/>
    <x v="0"/>
    <s v="Check Data"/>
  </r>
  <r>
    <s v="CUST_2823"/>
    <n v="51"/>
    <s v="Male"/>
    <x v="0"/>
    <n v="76.02"/>
    <n v="18"/>
    <n v="329"/>
    <n v="0"/>
    <s v="Sports"/>
    <n v="26.9"/>
    <d v="2024-10-07T00:00:00"/>
    <n v="95"/>
    <n v="0.27"/>
    <n v="76.02"/>
    <n v="26.9"/>
    <n v="2"/>
    <n v="1368.36"/>
    <x v="0"/>
    <s v="Medium Risk"/>
    <s v="45-54"/>
    <d v="1901-11-19T00:00:00"/>
    <x v="2"/>
    <x v="1"/>
    <s v="Low Value"/>
    <x v="0"/>
    <s v="Check Data"/>
  </r>
  <r>
    <s v="CUST_2474"/>
    <n v="52"/>
    <s v="Male"/>
    <x v="5"/>
    <n v="53.05"/>
    <n v="7"/>
    <n v="89"/>
    <n v="0"/>
    <s v="Electronics"/>
    <n v="77"/>
    <d v="2021-11-26T00:00:00"/>
    <n v="6"/>
    <n v="0.34"/>
    <n v="53.05"/>
    <n v="77"/>
    <n v="2"/>
    <n v="371.34999999999997"/>
    <x v="1"/>
    <s v="Medium Risk"/>
    <s v="45-54"/>
    <d v="1904-09-30T00:00:00"/>
    <x v="1"/>
    <x v="1"/>
    <s v="Low Value"/>
    <x v="0"/>
    <s v="Check Data"/>
  </r>
  <r>
    <s v="CUST_3242"/>
    <n v="55"/>
    <s v="Male"/>
    <x v="8"/>
    <n v="70.760000000000005"/>
    <n v="10"/>
    <n v="137"/>
    <n v="0"/>
    <s v="Beauty"/>
    <n v="84.2"/>
    <d v="2023-08-01T00:00:00"/>
    <n v="92"/>
    <n v="0.14000000000000001"/>
    <n v="70.760000000000005"/>
    <n v="84.2"/>
    <n v="2"/>
    <n v="707.6"/>
    <x v="0"/>
    <s v="Low Risk"/>
    <s v="55+"/>
    <d v="1903-01-26T00:00:00"/>
    <x v="2"/>
    <x v="1"/>
    <s v="Low Value"/>
    <x v="0"/>
    <s v="Check Data"/>
  </r>
  <r>
    <s v="CUST_4243"/>
    <n v="20"/>
    <s v="Other"/>
    <x v="0"/>
    <n v="119.13"/>
    <n v="12"/>
    <n v="167"/>
    <n v="0"/>
    <s v="Sports"/>
    <n v="34.299999999999997"/>
    <d v="2023-10-11T00:00:00"/>
    <n v="95"/>
    <n v="0.44"/>
    <n v="119.13"/>
    <n v="34.299999999999997"/>
    <n v="2"/>
    <n v="1429.56"/>
    <x v="0"/>
    <s v="Medium Risk"/>
    <s v="Under 25"/>
    <d v="1902-11-16T00:00:00"/>
    <x v="2"/>
    <x v="1"/>
    <s v="Low Value"/>
    <x v="0"/>
    <s v="Check Data"/>
  </r>
  <r>
    <s v="CUST_7990"/>
    <n v="59"/>
    <s v="Male"/>
    <x v="8"/>
    <n v="88.35"/>
    <n v="9"/>
    <n v="140"/>
    <n v="0"/>
    <s v="Home"/>
    <n v="50.1"/>
    <d v="2023-03-06T00:00:00"/>
    <n v="16"/>
    <n v="7.0000000000000007E-2"/>
    <n v="88.35"/>
    <n v="50.1"/>
    <n v="1"/>
    <n v="795.15"/>
    <x v="0"/>
    <s v="Low Risk"/>
    <s v="55+"/>
    <d v="1903-06-23T00:00:00"/>
    <x v="1"/>
    <x v="1"/>
    <s v="Low Value"/>
    <x v="0"/>
    <s v="Check Data"/>
  </r>
  <r>
    <s v="CUST_6160"/>
    <n v="73"/>
    <s v="Female"/>
    <x v="8"/>
    <n v="102.97"/>
    <n v="7"/>
    <n v="212"/>
    <n v="0"/>
    <s v="Electronics"/>
    <n v="69.3"/>
    <d v="2024-04-07T00:00:00"/>
    <n v="15"/>
    <n v="0.35"/>
    <n v="102.97"/>
    <n v="69.3"/>
    <n v="1"/>
    <n v="720.79"/>
    <x v="0"/>
    <s v="Medium Risk"/>
    <s v="55+"/>
    <d v="1902-05-21T00:00:00"/>
    <x v="1"/>
    <x v="1"/>
    <s v="Low Value"/>
    <x v="0"/>
    <s v="Check Data"/>
  </r>
  <r>
    <s v="CUST_4134"/>
    <n v="76"/>
    <s v="Other"/>
    <x v="9"/>
    <n v="126.93"/>
    <n v="7"/>
    <n v="299"/>
    <n v="0"/>
    <s v="Home"/>
    <n v="74.5"/>
    <d v="2022-12-04T00:00:00"/>
    <n v="22"/>
    <n v="0.09"/>
    <n v="126.93"/>
    <n v="74.5"/>
    <n v="1"/>
    <n v="888.51"/>
    <x v="0"/>
    <s v="Low Risk"/>
    <s v="55+"/>
    <d v="1903-09-23T00:00:00"/>
    <x v="1"/>
    <x v="1"/>
    <s v="Low Value"/>
    <x v="0"/>
    <s v="Check Data"/>
  </r>
  <r>
    <s v="CUST_3070"/>
    <n v="23"/>
    <s v="Male"/>
    <x v="5"/>
    <n v="119.62"/>
    <n v="7"/>
    <n v="31"/>
    <n v="0"/>
    <s v="Fashion"/>
    <n v="77"/>
    <d v="2021-04-29T00:00:00"/>
    <n v="18"/>
    <n v="0.34"/>
    <n v="119.62"/>
    <n v="77"/>
    <n v="1"/>
    <n v="837.34"/>
    <x v="1"/>
    <s v="Medium Risk"/>
    <s v="Under 25"/>
    <d v="1905-04-29T00:00:00"/>
    <x v="1"/>
    <x v="1"/>
    <s v="Low Value"/>
    <x v="0"/>
    <s v="Check Data"/>
  </r>
  <r>
    <s v="CUST_1359"/>
    <n v="72"/>
    <s v="Other"/>
    <x v="2"/>
    <n v="18.38"/>
    <n v="12"/>
    <n v="29"/>
    <n v="0"/>
    <s v="Fashion"/>
    <n v="39"/>
    <d v="2023-11-28T00:00:00"/>
    <n v="50"/>
    <n v="0.12"/>
    <n v="18.38"/>
    <n v="39"/>
    <n v="1"/>
    <n v="220.56"/>
    <x v="2"/>
    <s v="Low Risk"/>
    <s v="55+"/>
    <d v="1902-09-29T00:00:00"/>
    <x v="0"/>
    <x v="1"/>
    <s v="Low Value"/>
    <x v="0"/>
    <s v="Check Data"/>
  </r>
  <r>
    <s v="CUST_2141"/>
    <n v="65"/>
    <s v="Other"/>
    <x v="1"/>
    <n v="182.37"/>
    <n v="9"/>
    <n v="308"/>
    <n v="0"/>
    <s v="Fashion"/>
    <n v="53.6"/>
    <d v="2020-09-03T00:00:00"/>
    <n v="72"/>
    <n v="0.31"/>
    <n v="182.37"/>
    <n v="53.6"/>
    <n v="3"/>
    <n v="1641.33"/>
    <x v="0"/>
    <s v="Medium Risk"/>
    <s v="55+"/>
    <d v="1905-12-23T00:00:00"/>
    <x v="2"/>
    <x v="1"/>
    <s v="High Value"/>
    <x v="1"/>
    <s v="Check Data"/>
  </r>
  <r>
    <s v="CUST_2635"/>
    <n v="66"/>
    <s v="Female"/>
    <x v="1"/>
    <n v="159.11000000000001"/>
    <n v="8"/>
    <n v="331"/>
    <n v="0"/>
    <s v="Beauty"/>
    <n v="11"/>
    <d v="2024-06-28T00:00:00"/>
    <n v="10"/>
    <n v="0.37"/>
    <n v="159.11000000000001"/>
    <n v="11"/>
    <n v="2"/>
    <n v="1272.8800000000001"/>
    <x v="0"/>
    <s v="Medium Risk"/>
    <s v="55+"/>
    <d v="1902-02-28T00:00:00"/>
    <x v="1"/>
    <x v="1"/>
    <s v="Low Value"/>
    <x v="0"/>
    <s v="Check Data"/>
  </r>
  <r>
    <s v="CUST_5000"/>
    <n v="36"/>
    <s v="Male"/>
    <x v="4"/>
    <n v="68.7"/>
    <n v="7"/>
    <n v="43"/>
    <n v="0"/>
    <s v="Beauty"/>
    <n v="94.9"/>
    <d v="2023-07-07T00:00:00"/>
    <n v="49"/>
    <n v="0.22"/>
    <n v="68.7"/>
    <n v="94.9"/>
    <n v="4"/>
    <n v="480.90000000000003"/>
    <x v="1"/>
    <s v="Medium Risk"/>
    <s v="35-44"/>
    <d v="1903-02-20T00:00:00"/>
    <x v="0"/>
    <x v="1"/>
    <s v="Low Value"/>
    <x v="0"/>
    <s v="Check Data"/>
  </r>
  <r>
    <s v="CUST_4361"/>
    <n v="20"/>
    <s v="Female"/>
    <x v="8"/>
    <n v="278.62"/>
    <n v="8"/>
    <n v="34"/>
    <n v="0"/>
    <s v="Sports"/>
    <n v="70.099999999999994"/>
    <d v="2023-12-13T00:00:00"/>
    <n v="70"/>
    <n v="0.31"/>
    <n v="278.62"/>
    <n v="70.099999999999994"/>
    <n v="1"/>
    <n v="2228.96"/>
    <x v="1"/>
    <s v="Medium Risk"/>
    <s v="Under 25"/>
    <d v="1902-09-14T00:00:00"/>
    <x v="2"/>
    <x v="1"/>
    <s v="High Value"/>
    <x v="1"/>
    <s v="Check Data"/>
  </r>
  <r>
    <s v="CUST_7583"/>
    <n v="35"/>
    <s v="Female"/>
    <x v="4"/>
    <n v="92.37"/>
    <n v="14"/>
    <n v="44"/>
    <n v="0"/>
    <s v="Home"/>
    <n v="37.6"/>
    <d v="2022-04-01T00:00:00"/>
    <n v="10"/>
    <n v="0.32"/>
    <n v="92.37"/>
    <n v="37.6"/>
    <n v="1"/>
    <n v="1293.18"/>
    <x v="1"/>
    <s v="Medium Risk"/>
    <s v="35-44"/>
    <d v="1904-05-27T00:00:00"/>
    <x v="1"/>
    <x v="1"/>
    <s v="Low Value"/>
    <x v="0"/>
    <s v="Check Data"/>
  </r>
  <r>
    <s v="CUST_8835"/>
    <n v="56"/>
    <s v="Other"/>
    <x v="5"/>
    <n v="79.849999999999994"/>
    <n v="9"/>
    <n v="137"/>
    <n v="0"/>
    <s v="Fashion"/>
    <n v="39"/>
    <d v="2024-03-10T00:00:00"/>
    <n v="39"/>
    <n v="0.06"/>
    <n v="79.849999999999994"/>
    <n v="39"/>
    <n v="1"/>
    <n v="718.65"/>
    <x v="0"/>
    <s v="Low Risk"/>
    <s v="55+"/>
    <d v="1902-06-18T00:00:00"/>
    <x v="1"/>
    <x v="1"/>
    <s v="Low Value"/>
    <x v="0"/>
    <s v="Check Data"/>
  </r>
  <r>
    <s v="CUST_1006"/>
    <n v="26"/>
    <s v="Male"/>
    <x v="8"/>
    <n v="33.15"/>
    <n v="6"/>
    <n v="46"/>
    <n v="0"/>
    <s v="Fashion"/>
    <m/>
    <d v="2022-03-10T00:00:00"/>
    <n v="58"/>
    <n v="0.32"/>
    <n v="33.15"/>
    <n v="250"/>
    <n v="1"/>
    <n v="198.89999999999998"/>
    <x v="1"/>
    <s v="Medium Risk"/>
    <s v="25-34"/>
    <d v="1904-06-18T00:00:00"/>
    <x v="0"/>
    <x v="1"/>
    <s v="Low Value"/>
    <x v="0"/>
    <s v="Check Data"/>
  </r>
  <r>
    <s v="CUST_4267"/>
    <n v="69"/>
    <s v="Female"/>
    <x v="8"/>
    <n v="39.9"/>
    <n v="10"/>
    <n v="184"/>
    <n v="0"/>
    <s v="Beauty"/>
    <n v="45.7"/>
    <d v="2024-04-26T00:00:00"/>
    <n v="71"/>
    <n v="0.23"/>
    <n v="39.9"/>
    <n v="45.7"/>
    <n v="3"/>
    <n v="399"/>
    <x v="0"/>
    <s v="Medium Risk"/>
    <s v="55+"/>
    <d v="1902-05-02T00:00:00"/>
    <x v="2"/>
    <x v="1"/>
    <s v="Low Value"/>
    <x v="0"/>
    <s v="Check Data"/>
  </r>
  <r>
    <s v="CUST_7564"/>
    <n v="29"/>
    <s v="Male"/>
    <x v="6"/>
    <n v="92.41"/>
    <n v="14"/>
    <n v="17"/>
    <n v="0"/>
    <s v="Beauty"/>
    <n v="67.3"/>
    <d v="2022-09-21T00:00:00"/>
    <n v="42"/>
    <n v="0.27"/>
    <n v="92.41"/>
    <n v="67.3"/>
    <n v="1"/>
    <n v="1293.74"/>
    <x v="2"/>
    <s v="Medium Risk"/>
    <s v="25-34"/>
    <d v="1903-12-06T00:00:00"/>
    <x v="0"/>
    <x v="1"/>
    <s v="Low Value"/>
    <x v="0"/>
    <s v="Check Data"/>
  </r>
  <r>
    <s v="CUST_5928"/>
    <n v="22"/>
    <s v="Male"/>
    <x v="7"/>
    <n v="80.52"/>
    <n v="7"/>
    <n v="184"/>
    <n v="0"/>
    <s v="Beauty"/>
    <n v="95.3"/>
    <d v="2024-10-24T00:00:00"/>
    <n v="45"/>
    <n v="0.04"/>
    <n v="80.52"/>
    <n v="95.3"/>
    <n v="1"/>
    <n v="563.64"/>
    <x v="0"/>
    <s v="Low Risk"/>
    <s v="Under 25"/>
    <d v="1901-11-02T00:00:00"/>
    <x v="0"/>
    <x v="1"/>
    <s v="Low Value"/>
    <x v="0"/>
    <s v="Check Data"/>
  </r>
  <r>
    <s v="CUST_3606"/>
    <n v="20"/>
    <s v="Male"/>
    <x v="1"/>
    <n v="236.08"/>
    <n v="6"/>
    <n v="71"/>
    <n v="0"/>
    <s v="Electronics"/>
    <n v="64.8"/>
    <d v="2024-09-10T00:00:00"/>
    <n v="99"/>
    <n v="7.0000000000000007E-2"/>
    <n v="236.08"/>
    <n v="64.8"/>
    <n v="3"/>
    <n v="1416.48"/>
    <x v="1"/>
    <s v="Low Risk"/>
    <s v="Under 25"/>
    <d v="1901-12-16T00:00:00"/>
    <x v="2"/>
    <x v="1"/>
    <s v="Low Value"/>
    <x v="0"/>
    <s v="Check Data"/>
  </r>
  <r>
    <s v="CUST_6906"/>
    <n v="28"/>
    <s v="Female"/>
    <x v="5"/>
    <n v="37.26"/>
    <n v="10"/>
    <n v="122"/>
    <n v="0"/>
    <s v="Home"/>
    <n v="65.099999999999994"/>
    <d v="2020-08-29T00:00:00"/>
    <n v="28"/>
    <n v="0.49"/>
    <n v="37.26"/>
    <n v="65.099999999999994"/>
    <n v="2"/>
    <n v="372.59999999999997"/>
    <x v="0"/>
    <s v="Medium Risk"/>
    <s v="25-34"/>
    <d v="1905-12-28T00:00:00"/>
    <x v="1"/>
    <x v="1"/>
    <s v="Low Value"/>
    <x v="0"/>
    <s v="Check Data"/>
  </r>
  <r>
    <s v="CUST_4273"/>
    <n v="74"/>
    <s v="Female"/>
    <x v="0"/>
    <n v="107.65"/>
    <n v="13"/>
    <n v="170"/>
    <n v="0"/>
    <s v="Home"/>
    <n v="78.599999999999994"/>
    <d v="2024-04-08T00:00:00"/>
    <n v="89"/>
    <n v="0.55000000000000004"/>
    <n v="107.65"/>
    <n v="78.599999999999994"/>
    <n v="3"/>
    <n v="1399.45"/>
    <x v="0"/>
    <s v="High Risk"/>
    <s v="55+"/>
    <d v="1902-05-20T00:00:00"/>
    <x v="2"/>
    <x v="1"/>
    <s v="Low Value"/>
    <x v="2"/>
    <s v="Check Data"/>
  </r>
  <r>
    <s v="CUST_8611"/>
    <n v="47"/>
    <s v="Female"/>
    <x v="0"/>
    <m/>
    <n v="8"/>
    <n v="76"/>
    <n v="0"/>
    <s v="Electronics"/>
    <n v="51"/>
    <d v="2023-05-01T00:00:00"/>
    <n v="92"/>
    <n v="0.22"/>
    <n v="250"/>
    <n v="51"/>
    <n v="1"/>
    <n v="2000"/>
    <x v="1"/>
    <s v="Medium Risk"/>
    <s v="45-54"/>
    <d v="1903-04-28T00:00:00"/>
    <x v="2"/>
    <x v="1"/>
    <s v="High Value"/>
    <x v="1"/>
    <s v="Check Data"/>
  </r>
  <r>
    <s v="CUST_1913"/>
    <n v="21"/>
    <s v="Other"/>
    <x v="2"/>
    <n v="68.31"/>
    <n v="10"/>
    <n v="8"/>
    <n v="0"/>
    <s v="Fashion"/>
    <n v="3.2"/>
    <d v="2021-07-04T00:00:00"/>
    <n v="73"/>
    <n v="0.22"/>
    <n v="68.31"/>
    <n v="3.2"/>
    <n v="1"/>
    <n v="683.1"/>
    <x v="2"/>
    <s v="Medium Risk"/>
    <s v="Under 25"/>
    <d v="1905-02-22T00:00:00"/>
    <x v="2"/>
    <x v="1"/>
    <s v="Low Value"/>
    <x v="0"/>
    <s v="Check Data"/>
  </r>
  <r>
    <s v="CUST_3011"/>
    <n v="22"/>
    <s v="Male"/>
    <x v="3"/>
    <n v="72.2"/>
    <n v="7"/>
    <n v="200"/>
    <n v="0"/>
    <s v="Sports"/>
    <n v="89"/>
    <d v="2023-09-11T00:00:00"/>
    <n v="5"/>
    <n v="0.23"/>
    <n v="72.2"/>
    <n v="89"/>
    <n v="3"/>
    <n v="505.40000000000003"/>
    <x v="0"/>
    <s v="Medium Risk"/>
    <s v="Under 25"/>
    <d v="1902-12-16T00:00:00"/>
    <x v="1"/>
    <x v="1"/>
    <s v="Low Value"/>
    <x v="0"/>
    <s v="Check Data"/>
  </r>
  <r>
    <s v="CUST_2442"/>
    <n v="18"/>
    <s v="Female"/>
    <x v="5"/>
    <n v="48.15"/>
    <n v="9"/>
    <n v="242"/>
    <n v="0"/>
    <s v="Sports"/>
    <n v="40.200000000000003"/>
    <d v="2022-09-10T00:00:00"/>
    <n v="57"/>
    <n v="0.46"/>
    <n v="48.15"/>
    <n v="40.200000000000003"/>
    <n v="2"/>
    <n v="433.34999999999997"/>
    <x v="0"/>
    <s v="Medium Risk"/>
    <s v="Under 25"/>
    <d v="1903-12-17T00:00:00"/>
    <x v="0"/>
    <x v="1"/>
    <s v="Low Value"/>
    <x v="0"/>
    <s v="Check Data"/>
  </r>
  <r>
    <s v="CUST_6546"/>
    <n v="44"/>
    <s v="Male"/>
    <x v="3"/>
    <n v="44.49"/>
    <n v="9"/>
    <n v="68"/>
    <n v="0"/>
    <s v="Fashion"/>
    <n v="98.5"/>
    <d v="2024-07-21T00:00:00"/>
    <n v="80"/>
    <n v="0.22"/>
    <n v="44.49"/>
    <n v="98.5"/>
    <n v="2"/>
    <n v="400.41"/>
    <x v="1"/>
    <s v="Medium Risk"/>
    <s v="35-44"/>
    <d v="1902-02-05T00:00:00"/>
    <x v="2"/>
    <x v="1"/>
    <s v="Low Value"/>
    <x v="0"/>
    <s v="Check Data"/>
  </r>
  <r>
    <s v="CUST_2829"/>
    <n v="45"/>
    <s v="Male"/>
    <x v="6"/>
    <n v="79.010000000000005"/>
    <n v="11"/>
    <n v="238"/>
    <n v="0"/>
    <s v="Sports"/>
    <n v="40.6"/>
    <d v="2022-11-23T00:00:00"/>
    <n v="29"/>
    <n v="0.2"/>
    <n v="79.010000000000005"/>
    <n v="40.6"/>
    <n v="1"/>
    <n v="869.11"/>
    <x v="0"/>
    <s v="Medium Risk"/>
    <s v="45-54"/>
    <d v="1903-10-04T00:00:00"/>
    <x v="1"/>
    <x v="1"/>
    <s v="Low Value"/>
    <x v="0"/>
    <s v="Check Data"/>
  </r>
  <r>
    <s v="CUST_9767"/>
    <n v="46"/>
    <s v="Female"/>
    <x v="0"/>
    <n v="58.87"/>
    <n v="8"/>
    <n v="316"/>
    <n v="0"/>
    <s v="Beauty"/>
    <n v="66.8"/>
    <d v="2024-02-20T00:00:00"/>
    <n v="55"/>
    <n v="0.46"/>
    <n v="58.87"/>
    <n v="66.8"/>
    <n v="1"/>
    <n v="470.96"/>
    <x v="0"/>
    <s v="Medium Risk"/>
    <s v="45-54"/>
    <d v="1902-07-07T00:00:00"/>
    <x v="0"/>
    <x v="1"/>
    <s v="Low Value"/>
    <x v="0"/>
    <s v="Check Data"/>
  </r>
  <r>
    <s v="CUST_7468"/>
    <n v="35"/>
    <s v="Other"/>
    <x v="5"/>
    <n v="251.26"/>
    <n v="8"/>
    <n v="10"/>
    <n v="0"/>
    <s v="Home"/>
    <n v="46"/>
    <d v="2021-04-08T00:00:00"/>
    <n v="23"/>
    <n v="0.09"/>
    <n v="251.26"/>
    <n v="46"/>
    <n v="2"/>
    <n v="2010.08"/>
    <x v="2"/>
    <s v="Low Risk"/>
    <s v="35-44"/>
    <d v="1905-05-20T00:00:00"/>
    <x v="1"/>
    <x v="1"/>
    <s v="High Value"/>
    <x v="1"/>
    <s v="Check Data"/>
  </r>
  <r>
    <s v="CUST_1929"/>
    <n v="29"/>
    <s v="Female"/>
    <x v="8"/>
    <n v="251.02"/>
    <n v="9"/>
    <n v="319"/>
    <n v="0"/>
    <s v="Beauty"/>
    <n v="23.2"/>
    <d v="2023-08-12T00:00:00"/>
    <n v="57"/>
    <n v="0.12"/>
    <n v="251.02"/>
    <n v="23.2"/>
    <n v="2"/>
    <n v="2259.1800000000003"/>
    <x v="0"/>
    <s v="Low Risk"/>
    <s v="25-34"/>
    <d v="1903-01-15T00:00:00"/>
    <x v="0"/>
    <x v="1"/>
    <s v="High Value"/>
    <x v="1"/>
    <s v="Check Data"/>
  </r>
  <r>
    <s v="CUST_4699"/>
    <n v="30"/>
    <s v="Female"/>
    <x v="7"/>
    <n v="149.44"/>
    <n v="11"/>
    <n v="37"/>
    <n v="0"/>
    <s v="Sports"/>
    <n v="93.1"/>
    <d v="2021-10-27T00:00:00"/>
    <n v="18"/>
    <n v="0.14000000000000001"/>
    <n v="149.44"/>
    <n v="93.1"/>
    <n v="2"/>
    <n v="1643.84"/>
    <x v="1"/>
    <s v="Low Risk"/>
    <s v="25-34"/>
    <d v="1904-10-30T00:00:00"/>
    <x v="1"/>
    <x v="1"/>
    <s v="High Value"/>
    <x v="1"/>
    <s v="Check Data"/>
  </r>
  <r>
    <s v="CUST_2054"/>
    <n v="58"/>
    <s v="Male"/>
    <x v="9"/>
    <m/>
    <n v="8"/>
    <n v="9"/>
    <n v="0"/>
    <s v="Sports"/>
    <n v="62.7"/>
    <d v="2023-01-28T00:00:00"/>
    <n v="26"/>
    <n v="0.13"/>
    <n v="250"/>
    <n v="62.7"/>
    <n v="1"/>
    <n v="2000"/>
    <x v="2"/>
    <s v="Low Risk"/>
    <s v="55+"/>
    <d v="1903-07-30T00:00:00"/>
    <x v="1"/>
    <x v="1"/>
    <s v="High Value"/>
    <x v="1"/>
    <s v="Check Data"/>
  </r>
  <r>
    <s v="CUST_6744"/>
    <n v="19"/>
    <s v="Male"/>
    <x v="7"/>
    <n v="30.07"/>
    <n v="13"/>
    <n v="15"/>
    <n v="0"/>
    <s v="Home"/>
    <n v="45.1"/>
    <d v="2021-01-18T00:00:00"/>
    <n v="5"/>
    <n v="0.43"/>
    <n v="30.07"/>
    <n v="45.1"/>
    <n v="1"/>
    <n v="390.91"/>
    <x v="2"/>
    <s v="Medium Risk"/>
    <s v="Under 25"/>
    <d v="1905-08-08T00:00:00"/>
    <x v="1"/>
    <x v="1"/>
    <s v="Low Value"/>
    <x v="0"/>
    <s v="Check Data"/>
  </r>
  <r>
    <s v="CUST_2900"/>
    <n v="54"/>
    <s v="Female"/>
    <x v="2"/>
    <n v="174.97"/>
    <n v="9"/>
    <n v="324"/>
    <n v="0"/>
    <s v="Beauty"/>
    <n v="14.4"/>
    <d v="2024-06-21T00:00:00"/>
    <n v="8"/>
    <n v="0.27"/>
    <n v="174.97"/>
    <n v="14.4"/>
    <n v="2"/>
    <n v="1574.73"/>
    <x v="0"/>
    <s v="Medium Risk"/>
    <s v="45-54"/>
    <d v="1902-03-07T00:00:00"/>
    <x v="1"/>
    <x v="1"/>
    <s v="High Value"/>
    <x v="1"/>
    <s v="Check Data"/>
  </r>
  <r>
    <s v="CUST_7980"/>
    <n v="62"/>
    <s v="Male"/>
    <x v="0"/>
    <n v="14.96"/>
    <n v="18"/>
    <n v="242"/>
    <n v="0"/>
    <s v="Home"/>
    <n v="99.9"/>
    <d v="2020-12-22T00:00:00"/>
    <n v="19"/>
    <n v="0.45"/>
    <n v="14.96"/>
    <n v="99.9"/>
    <n v="4"/>
    <n v="269.28000000000003"/>
    <x v="0"/>
    <s v="Medium Risk"/>
    <s v="55+"/>
    <d v="1905-09-04T00:00:00"/>
    <x v="1"/>
    <x v="1"/>
    <s v="Low Value"/>
    <x v="0"/>
    <s v="Check Data"/>
  </r>
  <r>
    <s v="CUST_8069"/>
    <n v="33"/>
    <s v="Male"/>
    <x v="4"/>
    <n v="40"/>
    <n v="16"/>
    <n v="246"/>
    <n v="0"/>
    <s v="Sports"/>
    <n v="89.5"/>
    <d v="2024-01-21T00:00:00"/>
    <n v="28"/>
    <n v="0.3"/>
    <n v="40"/>
    <n v="89.5"/>
    <n v="3"/>
    <n v="640"/>
    <x v="0"/>
    <s v="Medium Risk"/>
    <s v="25-34"/>
    <d v="1902-08-06T00:00:00"/>
    <x v="1"/>
    <x v="1"/>
    <s v="Low Value"/>
    <x v="0"/>
    <s v="Check Data"/>
  </r>
  <r>
    <s v="CUST_4415"/>
    <n v="65"/>
    <s v="Female"/>
    <x v="4"/>
    <n v="123.89"/>
    <n v="14"/>
    <n v="41"/>
    <n v="0"/>
    <s v="Home"/>
    <m/>
    <d v="2021-07-22T00:00:00"/>
    <n v="68"/>
    <n v="0.51"/>
    <n v="123.89"/>
    <n v="250"/>
    <n v="1"/>
    <n v="1734.46"/>
    <x v="1"/>
    <s v="High Risk"/>
    <s v="55+"/>
    <d v="1905-02-04T00:00:00"/>
    <x v="0"/>
    <x v="1"/>
    <s v="High Value"/>
    <x v="3"/>
    <s v="Check Data"/>
  </r>
  <r>
    <s v="CUST_1442"/>
    <n v="41"/>
    <s v="Male"/>
    <x v="9"/>
    <n v="40.49"/>
    <n v="7"/>
    <n v="233"/>
    <n v="0"/>
    <s v="Home"/>
    <n v="17.100000000000001"/>
    <d v="2020-07-15T00:00:00"/>
    <n v="84"/>
    <n v="0.32"/>
    <n v="40.49"/>
    <n v="17.100000000000001"/>
    <n v="1"/>
    <n v="283.43"/>
    <x v="0"/>
    <s v="Medium Risk"/>
    <s v="35-44"/>
    <d v="1906-02-11T00:00:00"/>
    <x v="2"/>
    <x v="1"/>
    <s v="Low Value"/>
    <x v="0"/>
    <s v="Check Data"/>
  </r>
  <r>
    <s v="CUST_7218"/>
    <n v="52"/>
    <s v="Male"/>
    <x v="0"/>
    <n v="45.41"/>
    <n v="10"/>
    <n v="43"/>
    <n v="0"/>
    <s v="Sports"/>
    <n v="3"/>
    <d v="2024-06-04T00:00:00"/>
    <n v="50"/>
    <n v="0.24"/>
    <n v="45.41"/>
    <n v="3"/>
    <n v="1"/>
    <n v="454.09999999999997"/>
    <x v="1"/>
    <s v="Medium Risk"/>
    <s v="45-54"/>
    <d v="1902-03-24T00:00:00"/>
    <x v="0"/>
    <x v="1"/>
    <s v="Low Value"/>
    <x v="0"/>
    <s v="Check Data"/>
  </r>
  <r>
    <s v="CUST_5652"/>
    <n v="39"/>
    <s v="Female"/>
    <x v="5"/>
    <n v="159.34"/>
    <n v="11"/>
    <n v="163"/>
    <n v="0"/>
    <s v="Home"/>
    <n v="15.2"/>
    <d v="2023-08-11T00:00:00"/>
    <n v="86"/>
    <n v="0.14000000000000001"/>
    <n v="159.34"/>
    <n v="15.2"/>
    <n v="1"/>
    <n v="1752.74"/>
    <x v="0"/>
    <s v="Low Risk"/>
    <s v="35-44"/>
    <d v="1903-01-16T00:00:00"/>
    <x v="2"/>
    <x v="1"/>
    <s v="High Value"/>
    <x v="1"/>
    <s v="Check Data"/>
  </r>
  <r>
    <s v="CUST_8939"/>
    <n v="53"/>
    <s v="Female"/>
    <x v="8"/>
    <n v="410.82"/>
    <n v="8"/>
    <n v="149"/>
    <n v="0"/>
    <s v="Beauty"/>
    <n v="53.4"/>
    <d v="2024-06-20T00:00:00"/>
    <n v="76"/>
    <n v="0.27"/>
    <n v="410.82"/>
    <n v="53.4"/>
    <n v="2"/>
    <n v="3286.56"/>
    <x v="0"/>
    <s v="Medium Risk"/>
    <s v="45-54"/>
    <d v="1902-03-08T00:00:00"/>
    <x v="2"/>
    <x v="1"/>
    <s v="High Value"/>
    <x v="1"/>
    <s v="Check Data"/>
  </r>
  <r>
    <s v="CUST_8833"/>
    <n v="28"/>
    <s v="Other"/>
    <x v="2"/>
    <n v="92.19"/>
    <n v="10"/>
    <n v="279"/>
    <n v="0"/>
    <s v="Sports"/>
    <n v="81.599999999999994"/>
    <d v="2021-08-16T00:00:00"/>
    <n v="65"/>
    <n v="0.2"/>
    <n v="92.19"/>
    <n v="81.599999999999994"/>
    <n v="4"/>
    <n v="921.9"/>
    <x v="0"/>
    <s v="Medium Risk"/>
    <s v="25-34"/>
    <d v="1905-01-10T00:00:00"/>
    <x v="0"/>
    <x v="1"/>
    <s v="Low Value"/>
    <x v="0"/>
    <s v="Check Data"/>
  </r>
  <r>
    <s v="CUST_8597"/>
    <n v="72"/>
    <s v="Female"/>
    <x v="4"/>
    <n v="31.25"/>
    <n v="8"/>
    <n v="203"/>
    <n v="0"/>
    <s v="Home"/>
    <n v="36.4"/>
    <d v="2021-07-24T00:00:00"/>
    <n v="8"/>
    <n v="0.32"/>
    <n v="31.25"/>
    <n v="36.4"/>
    <n v="1"/>
    <n v="250"/>
    <x v="0"/>
    <s v="Medium Risk"/>
    <s v="55+"/>
    <d v="1905-02-02T00:00:00"/>
    <x v="1"/>
    <x v="1"/>
    <s v="Low Value"/>
    <x v="0"/>
    <s v="Check Data"/>
  </r>
  <r>
    <s v="CUST_5458"/>
    <n v="75"/>
    <s v="Male"/>
    <x v="9"/>
    <n v="185.01"/>
    <n v="13"/>
    <n v="230"/>
    <n v="0"/>
    <s v="Fashion"/>
    <n v="43.4"/>
    <d v="2023-01-01T00:00:00"/>
    <n v="60"/>
    <n v="0.05"/>
    <n v="185.01"/>
    <n v="43.4"/>
    <n v="2"/>
    <n v="2405.13"/>
    <x v="0"/>
    <s v="Low Risk"/>
    <s v="55+"/>
    <d v="1903-08-26T00:00:00"/>
    <x v="0"/>
    <x v="1"/>
    <s v="High Value"/>
    <x v="1"/>
    <s v="Check Data"/>
  </r>
  <r>
    <s v="CUST_7591"/>
    <n v="63"/>
    <s v="Other"/>
    <x v="7"/>
    <n v="58.2"/>
    <n v="7"/>
    <n v="290"/>
    <n v="0"/>
    <s v="Beauty"/>
    <n v="47.3"/>
    <d v="2023-01-25T00:00:00"/>
    <n v="58"/>
    <n v="0.31"/>
    <n v="58.2"/>
    <n v="47.3"/>
    <n v="1"/>
    <n v="407.40000000000003"/>
    <x v="0"/>
    <s v="Medium Risk"/>
    <s v="55+"/>
    <d v="1903-08-02T00:00:00"/>
    <x v="0"/>
    <x v="1"/>
    <s v="Low Value"/>
    <x v="0"/>
    <s v="Check Data"/>
  </r>
  <r>
    <s v="CUST_3309"/>
    <n v="46"/>
    <s v="Female"/>
    <x v="8"/>
    <n v="128.28"/>
    <n v="7"/>
    <n v="305"/>
    <n v="0"/>
    <s v="Beauty"/>
    <n v="1.8"/>
    <d v="2025-01-13T00:00:00"/>
    <n v="27"/>
    <n v="0.1"/>
    <n v="128.28"/>
    <n v="1.8"/>
    <n v="1"/>
    <n v="897.96"/>
    <x v="0"/>
    <s v="Low Risk"/>
    <s v="45-54"/>
    <d v="1901-08-13T00:00:00"/>
    <x v="1"/>
    <x v="1"/>
    <s v="Low Value"/>
    <x v="0"/>
    <s v="Check Data"/>
  </r>
  <r>
    <s v="CUST_7268"/>
    <n v="52"/>
    <s v="Male"/>
    <x v="4"/>
    <n v="155.03"/>
    <n v="7"/>
    <n v="338"/>
    <n v="0"/>
    <s v="Beauty"/>
    <n v="17.7"/>
    <d v="2023-12-26T00:00:00"/>
    <n v="85"/>
    <n v="0.21"/>
    <n v="155.03"/>
    <n v="17.7"/>
    <n v="1"/>
    <n v="1085.21"/>
    <x v="0"/>
    <s v="Medium Risk"/>
    <s v="45-54"/>
    <d v="1902-09-01T00:00:00"/>
    <x v="2"/>
    <x v="1"/>
    <s v="Low Value"/>
    <x v="0"/>
    <s v="Check Data"/>
  </r>
  <r>
    <s v="CUST_1910"/>
    <n v="65"/>
    <s v="Male"/>
    <x v="7"/>
    <n v="75.14"/>
    <n v="12"/>
    <n v="333"/>
    <n v="0"/>
    <s v="Electronics"/>
    <m/>
    <d v="2022-02-15T00:00:00"/>
    <n v="33"/>
    <n v="0.34"/>
    <n v="75.14"/>
    <n v="250"/>
    <n v="2"/>
    <n v="901.68000000000006"/>
    <x v="0"/>
    <s v="Medium Risk"/>
    <s v="55+"/>
    <d v="1904-07-11T00:00:00"/>
    <x v="1"/>
    <x v="1"/>
    <s v="Low Value"/>
    <x v="0"/>
    <s v="Check Data"/>
  </r>
  <r>
    <s v="CUST_5340"/>
    <n v="71"/>
    <s v="Female"/>
    <x v="5"/>
    <n v="219.52"/>
    <n v="7"/>
    <n v="295"/>
    <n v="0"/>
    <s v="Sports"/>
    <n v="27.9"/>
    <d v="2021-12-07T00:00:00"/>
    <n v="97"/>
    <n v="0.13"/>
    <n v="219.52"/>
    <n v="27.9"/>
    <n v="2"/>
    <n v="1536.64"/>
    <x v="0"/>
    <s v="Low Risk"/>
    <s v="55+"/>
    <d v="1904-09-19T00:00:00"/>
    <x v="2"/>
    <x v="1"/>
    <s v="High Value"/>
    <x v="1"/>
    <s v="Check Data"/>
  </r>
  <r>
    <s v="CUST_5009"/>
    <n v="32"/>
    <s v="Female"/>
    <x v="7"/>
    <n v="28.54"/>
    <n v="10"/>
    <n v="21"/>
    <n v="0"/>
    <s v="Electronics"/>
    <n v="52.3"/>
    <d v="2021-07-27T00:00:00"/>
    <n v="46"/>
    <n v="0.17"/>
    <n v="28.54"/>
    <n v="52.3"/>
    <n v="2"/>
    <n v="285.39999999999998"/>
    <x v="2"/>
    <s v="Low Risk"/>
    <s v="25-34"/>
    <d v="1905-01-30T00:00:00"/>
    <x v="0"/>
    <x v="1"/>
    <s v="Low Value"/>
    <x v="0"/>
    <s v="Check Data"/>
  </r>
  <r>
    <s v="CUST_7628"/>
    <n v="77"/>
    <s v="Female"/>
    <x v="8"/>
    <n v="28.61"/>
    <n v="12"/>
    <n v="174"/>
    <n v="0"/>
    <s v="Home"/>
    <n v="10.8"/>
    <d v="2023-04-17T00:00:00"/>
    <n v="37"/>
    <n v="0.19"/>
    <n v="28.61"/>
    <n v="10.8"/>
    <n v="2"/>
    <n v="343.32"/>
    <x v="0"/>
    <s v="Low Risk"/>
    <s v="55+"/>
    <d v="1903-05-12T00:00:00"/>
    <x v="1"/>
    <x v="1"/>
    <s v="Low Value"/>
    <x v="0"/>
    <s v="Check Data"/>
  </r>
  <r>
    <s v="CUST_3169"/>
    <n v="48"/>
    <s v="Female"/>
    <x v="7"/>
    <n v="28.53"/>
    <n v="12"/>
    <n v="241"/>
    <n v="0"/>
    <s v="Sports"/>
    <n v="80.3"/>
    <d v="2021-07-28T00:00:00"/>
    <n v="69"/>
    <n v="0.22"/>
    <n v="28.53"/>
    <n v="80.3"/>
    <n v="1"/>
    <n v="342.36"/>
    <x v="0"/>
    <s v="Medium Risk"/>
    <s v="45-54"/>
    <d v="1905-01-29T00:00:00"/>
    <x v="0"/>
    <x v="1"/>
    <s v="Low Value"/>
    <x v="0"/>
    <s v="Check Data"/>
  </r>
  <r>
    <s v="CUST_3172"/>
    <n v="59"/>
    <s v="Female"/>
    <x v="5"/>
    <n v="24.59"/>
    <n v="9"/>
    <n v="330"/>
    <n v="0"/>
    <s v="Beauty"/>
    <n v="78.400000000000006"/>
    <d v="2023-10-11T00:00:00"/>
    <n v="15"/>
    <n v="0.31"/>
    <n v="24.59"/>
    <n v="78.400000000000006"/>
    <n v="2"/>
    <n v="221.31"/>
    <x v="0"/>
    <s v="Medium Risk"/>
    <s v="55+"/>
    <d v="1902-11-16T00:00:00"/>
    <x v="1"/>
    <x v="1"/>
    <s v="Low Value"/>
    <x v="0"/>
    <s v="Check Data"/>
  </r>
  <r>
    <s v="CUST_6668"/>
    <n v="58"/>
    <s v="Other"/>
    <x v="2"/>
    <n v="78.63"/>
    <n v="9"/>
    <n v="65"/>
    <n v="0"/>
    <s v="Beauty"/>
    <n v="67"/>
    <d v="2024-04-21T00:00:00"/>
    <n v="94"/>
    <n v="0.42"/>
    <n v="78.63"/>
    <n v="67"/>
    <n v="3"/>
    <n v="707.67"/>
    <x v="1"/>
    <s v="Medium Risk"/>
    <s v="55+"/>
    <d v="1902-05-07T00:00:00"/>
    <x v="2"/>
    <x v="1"/>
    <s v="Low Value"/>
    <x v="0"/>
    <s v="Check Data"/>
  </r>
  <r>
    <s v="CUST_7313"/>
    <n v="60"/>
    <s v="Female"/>
    <x v="8"/>
    <n v="97.02"/>
    <n v="14"/>
    <n v="93"/>
    <n v="0"/>
    <s v="Beauty"/>
    <n v="53.1"/>
    <d v="2020-08-18T00:00:00"/>
    <n v="67"/>
    <n v="0.04"/>
    <n v="97.02"/>
    <n v="53.1"/>
    <n v="2"/>
    <n v="1358.28"/>
    <x v="0"/>
    <s v="Low Risk"/>
    <s v="55+"/>
    <d v="1906-01-08T00:00:00"/>
    <x v="0"/>
    <x v="1"/>
    <s v="Low Value"/>
    <x v="0"/>
    <s v="Check Data"/>
  </r>
  <r>
    <s v="CUST_9315"/>
    <n v="33"/>
    <s v="Male"/>
    <x v="2"/>
    <n v="86.36"/>
    <n v="11"/>
    <n v="212"/>
    <n v="0"/>
    <s v="Beauty"/>
    <n v="39"/>
    <d v="2021-11-22T00:00:00"/>
    <n v="28"/>
    <n v="0.42"/>
    <n v="86.36"/>
    <n v="39"/>
    <n v="1"/>
    <n v="949.96"/>
    <x v="0"/>
    <s v="Medium Risk"/>
    <s v="25-34"/>
    <d v="1904-10-04T00:00:00"/>
    <x v="1"/>
    <x v="1"/>
    <s v="Low Value"/>
    <x v="0"/>
    <s v="Check Data"/>
  </r>
  <r>
    <s v="CUST_9036"/>
    <n v="27"/>
    <s v="Female"/>
    <x v="9"/>
    <n v="58.58"/>
    <n v="16"/>
    <n v="240"/>
    <n v="0"/>
    <s v="Home"/>
    <n v="68.3"/>
    <d v="2022-05-20T00:00:00"/>
    <n v="63"/>
    <n v="0.84"/>
    <n v="58.58"/>
    <n v="68.3"/>
    <n v="1"/>
    <n v="937.28"/>
    <x v="0"/>
    <s v="High Risk"/>
    <s v="25-34"/>
    <d v="1904-04-08T00:00:00"/>
    <x v="0"/>
    <x v="1"/>
    <s v="Low Value"/>
    <x v="2"/>
    <s v="Check Data"/>
  </r>
  <r>
    <s v="CUST_7789"/>
    <n v="66"/>
    <s v="Male"/>
    <x v="0"/>
    <n v="251.94"/>
    <n v="16"/>
    <n v="109"/>
    <n v="0"/>
    <s v="Fashion"/>
    <n v="78.2"/>
    <d v="2022-08-10T00:00:00"/>
    <n v="94"/>
    <n v="0.35"/>
    <n v="251.94"/>
    <n v="78.2"/>
    <n v="1"/>
    <n v="4031.04"/>
    <x v="0"/>
    <s v="Medium Risk"/>
    <s v="55+"/>
    <d v="1904-01-17T00:00:00"/>
    <x v="2"/>
    <x v="1"/>
    <s v="High Value"/>
    <x v="1"/>
    <s v="Check Data"/>
  </r>
  <r>
    <s v="CUST_1785"/>
    <n v="49"/>
    <s v="Female"/>
    <x v="7"/>
    <n v="83.38"/>
    <n v="13"/>
    <n v="46"/>
    <n v="0"/>
    <s v="Sports"/>
    <n v="80.900000000000006"/>
    <d v="2024-12-02T00:00:00"/>
    <n v="3"/>
    <n v="0.51"/>
    <n v="83.38"/>
    <n v="80.900000000000006"/>
    <n v="1"/>
    <n v="1083.94"/>
    <x v="1"/>
    <s v="High Risk"/>
    <s v="45-54"/>
    <d v="1901-09-24T00:00:00"/>
    <x v="1"/>
    <x v="1"/>
    <s v="Low Value"/>
    <x v="2"/>
    <s v="Check Data"/>
  </r>
  <r>
    <s v="CUST_7139"/>
    <n v="68"/>
    <s v="Other"/>
    <x v="6"/>
    <n v="54.93"/>
    <n v="10"/>
    <n v="359"/>
    <n v="0"/>
    <s v="Fashion"/>
    <n v="34.799999999999997"/>
    <d v="2022-02-12T00:00:00"/>
    <n v="52"/>
    <n v="0.4"/>
    <n v="54.93"/>
    <n v="34.799999999999997"/>
    <n v="2"/>
    <n v="549.29999999999995"/>
    <x v="0"/>
    <s v="Medium Risk"/>
    <s v="55+"/>
    <d v="1904-07-14T00:00:00"/>
    <x v="0"/>
    <x v="1"/>
    <s v="Low Value"/>
    <x v="0"/>
    <s v="Check Data"/>
  </r>
  <r>
    <s v="CUST_7344"/>
    <n v="19"/>
    <s v="Female"/>
    <x v="2"/>
    <n v="141.81"/>
    <n v="10"/>
    <n v="155"/>
    <n v="0"/>
    <s v="Sports"/>
    <n v="19.399999999999999"/>
    <d v="2021-08-05T00:00:00"/>
    <n v="44"/>
    <n v="0.4"/>
    <n v="141.81"/>
    <n v="19.399999999999999"/>
    <n v="2"/>
    <n v="1418.1"/>
    <x v="0"/>
    <s v="Medium Risk"/>
    <s v="Under 25"/>
    <d v="1905-01-21T00:00:00"/>
    <x v="0"/>
    <x v="1"/>
    <s v="Low Value"/>
    <x v="0"/>
    <s v="Check Data"/>
  </r>
  <r>
    <s v="CUST_3416"/>
    <n v="41"/>
    <s v="Female"/>
    <x v="5"/>
    <m/>
    <n v="11"/>
    <n v="79"/>
    <n v="0"/>
    <s v="Beauty"/>
    <n v="34.200000000000003"/>
    <d v="2021-02-04T00:00:00"/>
    <n v="60"/>
    <n v="0.44"/>
    <n v="250"/>
    <n v="34.200000000000003"/>
    <n v="1"/>
    <n v="2750"/>
    <x v="1"/>
    <s v="Medium Risk"/>
    <s v="35-44"/>
    <d v="1905-07-22T00:00:00"/>
    <x v="0"/>
    <x v="1"/>
    <s v="High Value"/>
    <x v="1"/>
    <s v="Check Data"/>
  </r>
  <r>
    <s v="CUST_9988"/>
    <n v="40"/>
    <s v="Female"/>
    <x v="4"/>
    <n v="52.15"/>
    <n v="9"/>
    <n v="44"/>
    <n v="0"/>
    <s v="Electronics"/>
    <n v="0.8"/>
    <d v="2025-03-02T00:00:00"/>
    <n v="58"/>
    <n v="0.06"/>
    <n v="52.15"/>
    <n v="0.8"/>
    <n v="2"/>
    <n v="469.34999999999997"/>
    <x v="1"/>
    <s v="Low Risk"/>
    <s v="35-44"/>
    <d v="1901-06-26T00:00:00"/>
    <x v="0"/>
    <x v="1"/>
    <s v="Low Value"/>
    <x v="0"/>
    <s v="Valid"/>
  </r>
  <r>
    <s v="CUST_5154"/>
    <n v="19"/>
    <s v="Male"/>
    <x v="2"/>
    <n v="17.95"/>
    <n v="9"/>
    <n v="356"/>
    <n v="0"/>
    <s v="Home"/>
    <m/>
    <d v="2023-11-23T00:00:00"/>
    <n v="95"/>
    <n v="0.38"/>
    <n v="17.95"/>
    <n v="250"/>
    <n v="1"/>
    <n v="161.54999999999998"/>
    <x v="0"/>
    <s v="Medium Risk"/>
    <s v="Under 25"/>
    <d v="1902-10-04T00:00:00"/>
    <x v="2"/>
    <x v="1"/>
    <s v="Low Value"/>
    <x v="0"/>
    <s v="Check Data"/>
  </r>
  <r>
    <s v="CUST_6619"/>
    <n v="55"/>
    <s v="Male"/>
    <x v="4"/>
    <n v="81.47"/>
    <n v="9"/>
    <n v="194"/>
    <n v="0"/>
    <s v="Sports"/>
    <n v="27.3"/>
    <d v="2023-01-14T00:00:00"/>
    <n v="14"/>
    <n v="0.3"/>
    <n v="81.47"/>
    <n v="27.3"/>
    <n v="3"/>
    <n v="733.23"/>
    <x v="0"/>
    <s v="Medium Risk"/>
    <s v="55+"/>
    <d v="1903-08-13T00:00:00"/>
    <x v="1"/>
    <x v="1"/>
    <s v="Low Value"/>
    <x v="0"/>
    <s v="Check Data"/>
  </r>
  <r>
    <s v="CUST_2936"/>
    <n v="48"/>
    <s v="Female"/>
    <x v="7"/>
    <n v="164.43"/>
    <n v="11"/>
    <n v="236"/>
    <n v="0"/>
    <s v="Beauty"/>
    <n v="79"/>
    <d v="2023-08-13T00:00:00"/>
    <n v="6"/>
    <n v="0.71"/>
    <n v="164.43"/>
    <n v="79"/>
    <n v="1"/>
    <n v="1808.73"/>
    <x v="0"/>
    <s v="High Risk"/>
    <s v="45-54"/>
    <d v="1903-01-14T00:00:00"/>
    <x v="1"/>
    <x v="1"/>
    <s v="High Value"/>
    <x v="3"/>
    <s v="Check Data"/>
  </r>
  <r>
    <s v="CUST_4807"/>
    <n v="68"/>
    <s v="Female"/>
    <x v="9"/>
    <n v="72.349999999999994"/>
    <n v="5"/>
    <n v="210"/>
    <n v="0"/>
    <s v="Electronics"/>
    <n v="67.5"/>
    <d v="2022-08-05T00:00:00"/>
    <n v="19"/>
    <n v="0.47"/>
    <n v="72.349999999999994"/>
    <n v="67.5"/>
    <n v="1"/>
    <n v="361.75"/>
    <x v="0"/>
    <s v="Medium Risk"/>
    <s v="55+"/>
    <d v="1904-01-22T00:00:00"/>
    <x v="1"/>
    <x v="1"/>
    <s v="Low Value"/>
    <x v="0"/>
    <s v="Check Data"/>
  </r>
  <r>
    <s v="CUST_8151"/>
    <n v="57"/>
    <s v="Female"/>
    <x v="1"/>
    <n v="101.68"/>
    <n v="10"/>
    <n v="267"/>
    <n v="0"/>
    <s v="Beauty"/>
    <n v="2.6"/>
    <d v="2022-08-16T00:00:00"/>
    <n v="62"/>
    <n v="0.12"/>
    <n v="101.68"/>
    <n v="2.6"/>
    <n v="2"/>
    <n v="1016.8000000000001"/>
    <x v="0"/>
    <s v="Low Risk"/>
    <s v="55+"/>
    <d v="1904-01-11T00:00:00"/>
    <x v="0"/>
    <x v="1"/>
    <s v="Low Value"/>
    <x v="0"/>
    <s v="Check Data"/>
  </r>
  <r>
    <s v="CUST_4236"/>
    <n v="43"/>
    <s v="Male"/>
    <x v="8"/>
    <n v="72.959999999999994"/>
    <n v="6"/>
    <n v="82"/>
    <n v="0"/>
    <s v="Home"/>
    <n v="14.4"/>
    <d v="2023-04-13T00:00:00"/>
    <n v="5"/>
    <n v="0.24"/>
    <n v="72.959999999999994"/>
    <n v="14.4"/>
    <n v="1"/>
    <n v="437.76"/>
    <x v="1"/>
    <s v="Medium Risk"/>
    <s v="35-44"/>
    <d v="1903-05-16T00:00:00"/>
    <x v="1"/>
    <x v="1"/>
    <s v="Low Value"/>
    <x v="0"/>
    <s v="Check Data"/>
  </r>
  <r>
    <s v="CUST_3352"/>
    <n v="46"/>
    <s v="Female"/>
    <x v="4"/>
    <n v="72.87"/>
    <n v="13"/>
    <n v="112"/>
    <n v="0"/>
    <s v="Electronics"/>
    <n v="54.2"/>
    <d v="2023-12-29T00:00:00"/>
    <n v="49"/>
    <n v="0.15"/>
    <n v="72.87"/>
    <n v="54.2"/>
    <n v="1"/>
    <n v="947.31000000000006"/>
    <x v="0"/>
    <s v="Low Risk"/>
    <s v="45-54"/>
    <d v="1902-08-29T00:00:00"/>
    <x v="0"/>
    <x v="1"/>
    <s v="Low Value"/>
    <x v="0"/>
    <s v="Check Data"/>
  </r>
  <r>
    <s v="CUST_2932"/>
    <n v="20"/>
    <s v="Female"/>
    <x v="4"/>
    <n v="161.63999999999999"/>
    <n v="5"/>
    <n v="266"/>
    <n v="0"/>
    <s v="Sports"/>
    <n v="61.8"/>
    <d v="2025-04-22T00:00:00"/>
    <n v="51"/>
    <n v="0.14000000000000001"/>
    <n v="161.63999999999999"/>
    <n v="61.8"/>
    <n v="3"/>
    <n v="808.19999999999993"/>
    <x v="0"/>
    <s v="Low Risk"/>
    <s v="Under 25"/>
    <d v="1901-05-06T00:00:00"/>
    <x v="0"/>
    <x v="1"/>
    <s v="Low Value"/>
    <x v="0"/>
    <s v="Check Data"/>
  </r>
  <r>
    <s v="CUST_9556"/>
    <n v="75"/>
    <s v="Female"/>
    <x v="8"/>
    <n v="57.62"/>
    <n v="8"/>
    <n v="130"/>
    <n v="0"/>
    <s v="Sports"/>
    <n v="76.900000000000006"/>
    <d v="2025-06-07T00:00:00"/>
    <n v="26"/>
    <n v="0.6"/>
    <n v="57.62"/>
    <n v="76.900000000000006"/>
    <n v="1"/>
    <n v="460.96"/>
    <x v="0"/>
    <s v="High Risk"/>
    <s v="55+"/>
    <d v="1901-03-21T00:00:00"/>
    <x v="1"/>
    <x v="1"/>
    <s v="Low Value"/>
    <x v="2"/>
    <s v="Check Data"/>
  </r>
  <r>
    <s v="CUST_5916"/>
    <n v="31"/>
    <s v="Female"/>
    <x v="1"/>
    <n v="141.88999999999999"/>
    <n v="8"/>
    <n v="316"/>
    <n v="0"/>
    <s v="Sports"/>
    <n v="96.8"/>
    <d v="2025-05-18T00:00:00"/>
    <n v="56"/>
    <n v="0.57999999999999996"/>
    <n v="141.88999999999999"/>
    <n v="96.8"/>
    <n v="1"/>
    <n v="1135.1199999999999"/>
    <x v="0"/>
    <s v="High Risk"/>
    <s v="25-34"/>
    <d v="1901-04-10T00:00:00"/>
    <x v="0"/>
    <x v="1"/>
    <s v="Low Value"/>
    <x v="2"/>
    <s v="Check Data"/>
  </r>
  <r>
    <s v="CUST_6498"/>
    <n v="42"/>
    <s v="Female"/>
    <x v="7"/>
    <n v="339.59"/>
    <n v="6"/>
    <n v="55"/>
    <n v="0"/>
    <s v="Sports"/>
    <n v="70.2"/>
    <d v="2022-04-19T00:00:00"/>
    <n v="18"/>
    <n v="0.18"/>
    <n v="339.59"/>
    <n v="70.2"/>
    <n v="1"/>
    <n v="2037.54"/>
    <x v="1"/>
    <s v="Low Risk"/>
    <s v="35-44"/>
    <d v="1904-05-09T00:00:00"/>
    <x v="1"/>
    <x v="1"/>
    <s v="High Value"/>
    <x v="1"/>
    <s v="Check Data"/>
  </r>
  <r>
    <s v="CUST_1946"/>
    <n v="65"/>
    <s v="Female"/>
    <x v="5"/>
    <n v="77.58"/>
    <n v="11"/>
    <n v="237"/>
    <n v="0"/>
    <s v="Electronics"/>
    <n v="54.5"/>
    <d v="2021-06-29T00:00:00"/>
    <n v="45"/>
    <n v="0.11"/>
    <n v="77.58"/>
    <n v="54.5"/>
    <n v="2"/>
    <n v="853.38"/>
    <x v="0"/>
    <s v="Low Risk"/>
    <s v="55+"/>
    <d v="1905-02-27T00:00:00"/>
    <x v="0"/>
    <x v="1"/>
    <s v="Low Value"/>
    <x v="0"/>
    <s v="Check Data"/>
  </r>
  <r>
    <s v="CUST_2439"/>
    <n v="18"/>
    <s v="Male"/>
    <x v="0"/>
    <n v="53.84"/>
    <n v="11"/>
    <n v="25"/>
    <n v="0"/>
    <s v="Home"/>
    <n v="41.4"/>
    <d v="2021-07-01T00:00:00"/>
    <n v="95"/>
    <n v="0.12"/>
    <n v="53.84"/>
    <n v="41.4"/>
    <n v="1"/>
    <n v="592.24"/>
    <x v="2"/>
    <s v="Low Risk"/>
    <s v="Under 25"/>
    <d v="1905-02-25T00:00:00"/>
    <x v="2"/>
    <x v="1"/>
    <s v="Low Value"/>
    <x v="0"/>
    <s v="Check Data"/>
  </r>
  <r>
    <s v="CUST_8730"/>
    <n v="70"/>
    <s v="Female"/>
    <x v="4"/>
    <n v="96.08"/>
    <n v="6"/>
    <n v="341"/>
    <n v="0"/>
    <s v="Electronics"/>
    <n v="73.8"/>
    <d v="2024-05-26T00:00:00"/>
    <n v="82"/>
    <n v="0.32"/>
    <n v="96.08"/>
    <n v="73.8"/>
    <n v="2"/>
    <n v="576.48"/>
    <x v="0"/>
    <s v="Medium Risk"/>
    <s v="55+"/>
    <d v="1902-04-02T00:00:00"/>
    <x v="2"/>
    <x v="1"/>
    <s v="Low Value"/>
    <x v="0"/>
    <s v="Check Data"/>
  </r>
  <r>
    <s v="CUST_5857"/>
    <n v="20"/>
    <s v="Male"/>
    <x v="1"/>
    <n v="47.74"/>
    <n v="15"/>
    <n v="244"/>
    <n v="0"/>
    <s v="Sports"/>
    <n v="93.5"/>
    <d v="2023-07-25T00:00:00"/>
    <n v="9"/>
    <n v="7.0000000000000007E-2"/>
    <n v="47.74"/>
    <n v="93.5"/>
    <n v="1"/>
    <n v="716.1"/>
    <x v="0"/>
    <s v="Low Risk"/>
    <s v="Under 25"/>
    <d v="1903-02-02T00:00:00"/>
    <x v="1"/>
    <x v="1"/>
    <s v="Low Value"/>
    <x v="0"/>
    <s v="Check Data"/>
  </r>
  <r>
    <s v="CUST_1340"/>
    <n v="71"/>
    <s v="Other"/>
    <x v="1"/>
    <n v="236.98"/>
    <n v="14"/>
    <n v="208"/>
    <n v="0"/>
    <s v="Home"/>
    <n v="42.3"/>
    <d v="2024-01-13T00:00:00"/>
    <n v="90"/>
    <n v="0.24"/>
    <n v="236.98"/>
    <n v="42.3"/>
    <n v="3"/>
    <n v="3317.72"/>
    <x v="0"/>
    <s v="Medium Risk"/>
    <s v="55+"/>
    <d v="1902-08-14T00:00:00"/>
    <x v="2"/>
    <x v="1"/>
    <s v="High Value"/>
    <x v="1"/>
    <s v="Check Data"/>
  </r>
  <r>
    <s v="CUST_1382"/>
    <n v="43"/>
    <s v="Male"/>
    <x v="9"/>
    <n v="99.1"/>
    <n v="11"/>
    <n v="289"/>
    <n v="0"/>
    <s v="Fashion"/>
    <n v="58.5"/>
    <d v="2020-08-07T00:00:00"/>
    <n v="2"/>
    <n v="0.28000000000000003"/>
    <n v="99.1"/>
    <n v="58.5"/>
    <n v="1"/>
    <n v="1090.0999999999999"/>
    <x v="0"/>
    <s v="Medium Risk"/>
    <s v="35-44"/>
    <d v="1906-01-19T00:00:00"/>
    <x v="1"/>
    <x v="1"/>
    <s v="Low Value"/>
    <x v="0"/>
    <s v="Check Data"/>
  </r>
  <r>
    <s v="CUST_9491"/>
    <n v="35"/>
    <s v="Male"/>
    <x v="4"/>
    <n v="46.91"/>
    <n v="10"/>
    <n v="182"/>
    <n v="0"/>
    <s v="Fashion"/>
    <n v="20.7"/>
    <d v="2021-03-05T00:00:00"/>
    <n v="96"/>
    <n v="0.5"/>
    <n v="46.91"/>
    <n v="20.7"/>
    <n v="1"/>
    <n v="469.09999999999997"/>
    <x v="0"/>
    <s v="High Risk"/>
    <s v="35-44"/>
    <d v="1905-06-23T00:00:00"/>
    <x v="2"/>
    <x v="1"/>
    <s v="Low Value"/>
    <x v="2"/>
    <s v="Check Data"/>
  </r>
  <r>
    <s v="CUST_1138"/>
    <n v="26"/>
    <s v="Female"/>
    <x v="2"/>
    <n v="131.44"/>
    <n v="7"/>
    <n v="206"/>
    <n v="0"/>
    <s v="Electronics"/>
    <n v="85.7"/>
    <d v="2021-11-18T00:00:00"/>
    <n v="42"/>
    <n v="0.31"/>
    <n v="131.44"/>
    <n v="85.7"/>
    <n v="1"/>
    <n v="920.07999999999993"/>
    <x v="0"/>
    <s v="Medium Risk"/>
    <s v="25-34"/>
    <d v="1904-10-08T00:00:00"/>
    <x v="0"/>
    <x v="1"/>
    <s v="Low Value"/>
    <x v="0"/>
    <s v="Check Data"/>
  </r>
  <r>
    <s v="CUST_1358"/>
    <n v="55"/>
    <s v="Male"/>
    <x v="7"/>
    <n v="117.48"/>
    <n v="7"/>
    <n v="203"/>
    <n v="0"/>
    <s v="Sports"/>
    <m/>
    <d v="2020-09-04T00:00:00"/>
    <n v="70"/>
    <n v="7.0000000000000007E-2"/>
    <n v="117.48"/>
    <n v="250"/>
    <n v="1"/>
    <n v="822.36"/>
    <x v="0"/>
    <s v="Low Risk"/>
    <s v="55+"/>
    <d v="1905-12-22T00:00:00"/>
    <x v="2"/>
    <x v="1"/>
    <s v="Low Value"/>
    <x v="0"/>
    <s v="Check Data"/>
  </r>
  <r>
    <s v="CUST_5931"/>
    <n v="40"/>
    <s v="Female"/>
    <x v="5"/>
    <n v="48.62"/>
    <n v="8"/>
    <n v="207"/>
    <n v="0"/>
    <s v="Fashion"/>
    <n v="35.5"/>
    <d v="2024-10-12T00:00:00"/>
    <n v="84"/>
    <n v="0.6"/>
    <n v="48.62"/>
    <n v="35.5"/>
    <n v="2"/>
    <n v="388.96"/>
    <x v="0"/>
    <s v="High Risk"/>
    <s v="35-44"/>
    <d v="1901-11-14T00:00:00"/>
    <x v="2"/>
    <x v="1"/>
    <s v="Low Value"/>
    <x v="2"/>
    <s v="Check Data"/>
  </r>
  <r>
    <s v="CUST_4456"/>
    <n v="38"/>
    <s v="Female"/>
    <x v="1"/>
    <n v="218.68"/>
    <n v="11"/>
    <n v="71"/>
    <n v="0"/>
    <s v="Fashion"/>
    <n v="87.4"/>
    <d v="2024-08-11T00:00:00"/>
    <n v="72"/>
    <n v="0.32"/>
    <n v="218.68"/>
    <n v="87.4"/>
    <n v="2"/>
    <n v="2405.48"/>
    <x v="1"/>
    <s v="Medium Risk"/>
    <s v="35-44"/>
    <d v="1902-01-15T00:00:00"/>
    <x v="2"/>
    <x v="1"/>
    <s v="High Value"/>
    <x v="1"/>
    <s v="Check Data"/>
  </r>
  <r>
    <s v="CUST_2627"/>
    <n v="74"/>
    <s v="Female"/>
    <x v="9"/>
    <n v="100.07"/>
    <n v="13"/>
    <n v="311"/>
    <n v="0"/>
    <s v="Beauty"/>
    <n v="97.1"/>
    <d v="2024-01-09T00:00:00"/>
    <n v="68"/>
    <n v="0.65"/>
    <n v="100.07"/>
    <n v="97.1"/>
    <n v="2"/>
    <n v="1300.9099999999999"/>
    <x v="0"/>
    <s v="High Risk"/>
    <s v="55+"/>
    <d v="1902-08-18T00:00:00"/>
    <x v="0"/>
    <x v="1"/>
    <s v="Low Value"/>
    <x v="2"/>
    <s v="Check Data"/>
  </r>
  <r>
    <s v="CUST_7626"/>
    <n v="18"/>
    <s v="Other"/>
    <x v="9"/>
    <n v="25.25"/>
    <n v="13"/>
    <n v="338"/>
    <n v="0"/>
    <s v="Beauty"/>
    <n v="28.9"/>
    <d v="2025-02-18T00:00:00"/>
    <n v="89"/>
    <n v="0.32"/>
    <n v="25.25"/>
    <n v="28.9"/>
    <n v="1"/>
    <n v="328.25"/>
    <x v="0"/>
    <s v="Medium Risk"/>
    <s v="Under 25"/>
    <d v="1901-07-08T00:00:00"/>
    <x v="2"/>
    <x v="1"/>
    <s v="Low Value"/>
    <x v="0"/>
    <s v="Check Data"/>
  </r>
  <r>
    <s v="CUST_6004"/>
    <n v="38"/>
    <s v="Male"/>
    <x v="8"/>
    <n v="72.430000000000007"/>
    <n v="12"/>
    <n v="146"/>
    <n v="0"/>
    <s v="Home"/>
    <n v="18.7"/>
    <d v="2025-02-08T00:00:00"/>
    <n v="31"/>
    <n v="0.55000000000000004"/>
    <n v="72.430000000000007"/>
    <n v="18.7"/>
    <n v="1"/>
    <n v="869.16000000000008"/>
    <x v="0"/>
    <s v="High Risk"/>
    <s v="35-44"/>
    <d v="1901-07-18T00:00:00"/>
    <x v="1"/>
    <x v="1"/>
    <s v="Low Value"/>
    <x v="2"/>
    <s v="Check Data"/>
  </r>
  <r>
    <s v="CUST_7652"/>
    <n v="44"/>
    <s v="Female"/>
    <x v="4"/>
    <n v="258.60000000000002"/>
    <n v="13"/>
    <n v="203"/>
    <n v="0"/>
    <s v="Home"/>
    <n v="83.2"/>
    <d v="2020-10-26T00:00:00"/>
    <n v="19"/>
    <n v="0.34"/>
    <n v="258.60000000000002"/>
    <n v="83.2"/>
    <n v="2"/>
    <n v="3361.8"/>
    <x v="0"/>
    <s v="Medium Risk"/>
    <s v="35-44"/>
    <d v="1905-10-31T00:00:00"/>
    <x v="1"/>
    <x v="1"/>
    <s v="High Value"/>
    <x v="1"/>
    <s v="Check Data"/>
  </r>
  <r>
    <s v="CUST_7416"/>
    <n v="59"/>
    <s v="Male"/>
    <x v="1"/>
    <n v="208.99"/>
    <n v="15"/>
    <n v="348"/>
    <n v="0"/>
    <s v="Sports"/>
    <n v="58.2"/>
    <d v="2023-05-21T00:00:00"/>
    <n v="71"/>
    <n v="0.11"/>
    <n v="208.99"/>
    <n v="58.2"/>
    <n v="3"/>
    <n v="3134.8500000000004"/>
    <x v="0"/>
    <s v="Low Risk"/>
    <s v="55+"/>
    <d v="1903-04-08T00:00:00"/>
    <x v="2"/>
    <x v="1"/>
    <s v="High Value"/>
    <x v="1"/>
    <s v="Check Data"/>
  </r>
  <r>
    <s v="CUST_4170"/>
    <n v="76"/>
    <s v="Male"/>
    <x v="5"/>
    <n v="112.89"/>
    <n v="8"/>
    <n v="132"/>
    <n v="0"/>
    <s v="Fashion"/>
    <m/>
    <d v="2021-07-29T00:00:00"/>
    <n v="47"/>
    <n v="0.15"/>
    <n v="112.89"/>
    <n v="250"/>
    <n v="3"/>
    <n v="903.12"/>
    <x v="0"/>
    <s v="Low Risk"/>
    <s v="55+"/>
    <d v="1905-01-28T00:00:00"/>
    <x v="0"/>
    <x v="1"/>
    <s v="Low Value"/>
    <x v="0"/>
    <s v="Check Data"/>
  </r>
  <r>
    <s v="CUST_4835"/>
    <n v="23"/>
    <s v="Female"/>
    <x v="2"/>
    <n v="75.88"/>
    <n v="9"/>
    <n v="281"/>
    <n v="0"/>
    <s v="Electronics"/>
    <n v="34.799999999999997"/>
    <d v="2024-11-10T00:00:00"/>
    <n v="37"/>
    <n v="0.6"/>
    <n v="75.88"/>
    <n v="34.799999999999997"/>
    <n v="1"/>
    <n v="682.92"/>
    <x v="0"/>
    <s v="High Risk"/>
    <s v="Under 25"/>
    <d v="1901-10-16T00:00:00"/>
    <x v="1"/>
    <x v="1"/>
    <s v="Low Value"/>
    <x v="2"/>
    <s v="Check Data"/>
  </r>
  <r>
    <s v="CUST_9017"/>
    <n v="72"/>
    <s v="Male"/>
    <x v="6"/>
    <n v="174.78"/>
    <n v="7"/>
    <n v="77"/>
    <n v="0"/>
    <s v="Electronics"/>
    <n v="58.1"/>
    <d v="2020-08-31T00:00:00"/>
    <n v="94"/>
    <n v="0.75"/>
    <n v="174.78"/>
    <n v="58.1"/>
    <n v="3"/>
    <n v="1223.46"/>
    <x v="1"/>
    <s v="High Risk"/>
    <s v="55+"/>
    <d v="1905-12-26T00:00:00"/>
    <x v="2"/>
    <x v="1"/>
    <s v="Low Value"/>
    <x v="2"/>
    <s v="Check Data"/>
  </r>
  <r>
    <s v="CUST_3151"/>
    <n v="61"/>
    <s v="Female"/>
    <x v="6"/>
    <n v="110.68"/>
    <n v="7"/>
    <n v="96"/>
    <n v="0"/>
    <s v="Beauty"/>
    <n v="57.7"/>
    <d v="2024-08-18T00:00:00"/>
    <n v="91"/>
    <n v="0.21"/>
    <n v="110.68"/>
    <n v="57.7"/>
    <n v="1"/>
    <n v="774.76"/>
    <x v="0"/>
    <s v="Medium Risk"/>
    <s v="55+"/>
    <d v="1902-01-08T00:00:00"/>
    <x v="2"/>
    <x v="1"/>
    <s v="Low Value"/>
    <x v="0"/>
    <s v="Check Data"/>
  </r>
  <r>
    <s v="CUST_7905"/>
    <n v="53"/>
    <s v="Female"/>
    <x v="2"/>
    <n v="134.75"/>
    <n v="5"/>
    <n v="162"/>
    <n v="0"/>
    <s v="Home"/>
    <n v="18.8"/>
    <d v="2022-01-12T00:00:00"/>
    <n v="81"/>
    <n v="0.37"/>
    <n v="134.75"/>
    <n v="18.8"/>
    <n v="2"/>
    <n v="673.75"/>
    <x v="0"/>
    <s v="Medium Risk"/>
    <s v="45-54"/>
    <d v="1904-08-14T00:00:00"/>
    <x v="2"/>
    <x v="1"/>
    <s v="Low Value"/>
    <x v="0"/>
    <s v="Check Data"/>
  </r>
  <r>
    <s v="CUST_3834"/>
    <n v="45"/>
    <s v="Female"/>
    <x v="1"/>
    <n v="174.18"/>
    <n v="10"/>
    <n v="330"/>
    <n v="0"/>
    <s v="Sports"/>
    <n v="99.2"/>
    <d v="2021-10-23T00:00:00"/>
    <n v="96"/>
    <n v="0.04"/>
    <n v="174.18"/>
    <n v="99.2"/>
    <n v="1"/>
    <n v="1741.8000000000002"/>
    <x v="0"/>
    <s v="Low Risk"/>
    <s v="45-54"/>
    <d v="1904-11-03T00:00:00"/>
    <x v="2"/>
    <x v="1"/>
    <s v="High Value"/>
    <x v="1"/>
    <s v="Check Data"/>
  </r>
  <r>
    <s v="CUST_3567"/>
    <n v="62"/>
    <s v="Other"/>
    <x v="4"/>
    <n v="214.56"/>
    <n v="8"/>
    <n v="195"/>
    <n v="0"/>
    <s v="Beauty"/>
    <n v="66.400000000000006"/>
    <d v="2022-04-12T00:00:00"/>
    <n v="19"/>
    <n v="0.27"/>
    <n v="214.56"/>
    <n v="66.400000000000006"/>
    <n v="1"/>
    <n v="1716.48"/>
    <x v="0"/>
    <s v="Medium Risk"/>
    <s v="55+"/>
    <d v="1904-05-16T00:00:00"/>
    <x v="1"/>
    <x v="1"/>
    <s v="High Value"/>
    <x v="1"/>
    <s v="Check Data"/>
  </r>
  <r>
    <s v="CUST_2307"/>
    <n v="34"/>
    <s v="Male"/>
    <x v="5"/>
    <n v="32.770000000000003"/>
    <n v="7"/>
    <n v="115"/>
    <n v="0"/>
    <s v="Beauty"/>
    <n v="66.400000000000006"/>
    <d v="2023-09-27T00:00:00"/>
    <n v="89"/>
    <n v="0.59"/>
    <n v="32.770000000000003"/>
    <n v="66.400000000000006"/>
    <n v="1"/>
    <n v="229.39000000000001"/>
    <x v="0"/>
    <s v="High Risk"/>
    <s v="25-34"/>
    <d v="1902-11-30T00:00:00"/>
    <x v="2"/>
    <x v="1"/>
    <s v="Low Value"/>
    <x v="2"/>
    <s v="Check Data"/>
  </r>
  <r>
    <s v="CUST_9848"/>
    <n v="76"/>
    <s v="Female"/>
    <x v="8"/>
    <n v="38.56"/>
    <n v="5"/>
    <n v="160"/>
    <n v="0"/>
    <s v="Sports"/>
    <m/>
    <d v="2024-10-08T00:00:00"/>
    <n v="93"/>
    <n v="0.15"/>
    <n v="38.56"/>
    <n v="250"/>
    <n v="2"/>
    <n v="192.8"/>
    <x v="0"/>
    <s v="Low Risk"/>
    <s v="55+"/>
    <d v="1901-11-18T00:00:00"/>
    <x v="2"/>
    <x v="1"/>
    <s v="Low Value"/>
    <x v="0"/>
    <s v="Check Data"/>
  </r>
  <r>
    <s v="CUST_3660"/>
    <n v="57"/>
    <s v="Female"/>
    <x v="4"/>
    <n v="33.51"/>
    <n v="10"/>
    <n v="254"/>
    <n v="0"/>
    <s v="Sports"/>
    <n v="65"/>
    <d v="2022-07-04T00:00:00"/>
    <n v="25"/>
    <n v="0.41"/>
    <n v="33.51"/>
    <n v="65"/>
    <n v="1"/>
    <n v="335.09999999999997"/>
    <x v="0"/>
    <s v="Medium Risk"/>
    <s v="55+"/>
    <d v="1904-02-23T00:00:00"/>
    <x v="1"/>
    <x v="1"/>
    <s v="Low Value"/>
    <x v="0"/>
    <s v="Check Data"/>
  </r>
  <r>
    <s v="CUST_4730"/>
    <n v="75"/>
    <s v="Female"/>
    <x v="0"/>
    <n v="141.61000000000001"/>
    <n v="10"/>
    <n v="69"/>
    <n v="0"/>
    <s v="Fashion"/>
    <n v="83.3"/>
    <d v="2021-08-20T00:00:00"/>
    <n v="53"/>
    <n v="0.5"/>
    <n v="141.61000000000001"/>
    <n v="83.3"/>
    <n v="1"/>
    <n v="1416.1000000000001"/>
    <x v="1"/>
    <s v="High Risk"/>
    <s v="55+"/>
    <d v="1905-01-06T00:00:00"/>
    <x v="0"/>
    <x v="1"/>
    <s v="Low Value"/>
    <x v="2"/>
    <s v="Check Data"/>
  </r>
  <r>
    <s v="CUST_7207"/>
    <n v="69"/>
    <s v="Male"/>
    <x v="4"/>
    <n v="315.51"/>
    <n v="6"/>
    <n v="201"/>
    <n v="0"/>
    <s v="Sports"/>
    <n v="81.400000000000006"/>
    <d v="2020-07-14T00:00:00"/>
    <n v="96"/>
    <n v="0.34"/>
    <n v="315.51"/>
    <n v="81.400000000000006"/>
    <n v="1"/>
    <n v="1893.06"/>
    <x v="0"/>
    <s v="Medium Risk"/>
    <s v="55+"/>
    <d v="1906-02-12T00:00:00"/>
    <x v="2"/>
    <x v="1"/>
    <s v="High Value"/>
    <x v="1"/>
    <s v="Check Data"/>
  </r>
  <r>
    <s v="CUST_4162"/>
    <n v="20"/>
    <s v="Female"/>
    <x v="4"/>
    <n v="60.57"/>
    <n v="7"/>
    <n v="35"/>
    <n v="0"/>
    <s v="Sports"/>
    <n v="92"/>
    <d v="2023-01-28T00:00:00"/>
    <n v="75"/>
    <n v="0.06"/>
    <n v="60.57"/>
    <n v="92"/>
    <n v="2"/>
    <n v="423.99"/>
    <x v="1"/>
    <s v="Low Risk"/>
    <s v="Under 25"/>
    <d v="1903-07-30T00:00:00"/>
    <x v="2"/>
    <x v="1"/>
    <s v="Low Value"/>
    <x v="0"/>
    <s v="Check Data"/>
  </r>
  <r>
    <s v="CUST_2140"/>
    <n v="29"/>
    <s v="Male"/>
    <x v="7"/>
    <n v="99.75"/>
    <n v="7"/>
    <n v="304"/>
    <n v="0"/>
    <s v="Beauty"/>
    <n v="14.9"/>
    <d v="2024-03-06T00:00:00"/>
    <n v="4"/>
    <n v="0.14000000000000001"/>
    <n v="99.75"/>
    <n v="14.9"/>
    <n v="2"/>
    <n v="698.25"/>
    <x v="0"/>
    <s v="Low Risk"/>
    <s v="25-34"/>
    <d v="1902-06-22T00:00:00"/>
    <x v="1"/>
    <x v="1"/>
    <s v="Low Value"/>
    <x v="0"/>
    <s v="Check Data"/>
  </r>
  <r>
    <s v="CUST_9458"/>
    <n v="56"/>
    <s v="Male"/>
    <x v="1"/>
    <n v="119.55"/>
    <n v="10"/>
    <n v="217"/>
    <n v="0"/>
    <s v="Beauty"/>
    <m/>
    <d v="2025-02-07T00:00:00"/>
    <n v="46"/>
    <n v="0.38"/>
    <n v="119.55"/>
    <n v="250"/>
    <n v="1"/>
    <n v="1195.5"/>
    <x v="0"/>
    <s v="Medium Risk"/>
    <s v="55+"/>
    <d v="1901-07-19T00:00:00"/>
    <x v="0"/>
    <x v="1"/>
    <s v="Low Value"/>
    <x v="0"/>
    <s v="Check Data"/>
  </r>
  <r>
    <s v="CUST_2708"/>
    <n v="29"/>
    <s v="Female"/>
    <x v="8"/>
    <n v="211.97"/>
    <n v="5"/>
    <n v="308"/>
    <n v="0"/>
    <s v="Electronics"/>
    <n v="71"/>
    <d v="2021-12-04T00:00:00"/>
    <n v="31"/>
    <n v="0.23"/>
    <n v="211.97"/>
    <n v="71"/>
    <n v="1"/>
    <n v="1059.8499999999999"/>
    <x v="0"/>
    <s v="Medium Risk"/>
    <s v="25-34"/>
    <d v="1904-09-22T00:00:00"/>
    <x v="1"/>
    <x v="1"/>
    <s v="Low Value"/>
    <x v="0"/>
    <s v="Check Data"/>
  </r>
  <r>
    <s v="CUST_4630"/>
    <n v="19"/>
    <s v="Female"/>
    <x v="7"/>
    <n v="77"/>
    <n v="10"/>
    <n v="196"/>
    <n v="0"/>
    <s v="Electronics"/>
    <n v="80.8"/>
    <d v="2023-04-24T00:00:00"/>
    <n v="36"/>
    <n v="0.25"/>
    <n v="77"/>
    <n v="80.8"/>
    <n v="2"/>
    <n v="770"/>
    <x v="0"/>
    <s v="Medium Risk"/>
    <s v="Under 25"/>
    <d v="1903-05-05T00:00:00"/>
    <x v="1"/>
    <x v="1"/>
    <s v="Low Value"/>
    <x v="0"/>
    <s v="Check Data"/>
  </r>
  <r>
    <s v="CUST_4211"/>
    <n v="73"/>
    <s v="Other"/>
    <x v="1"/>
    <n v="82.4"/>
    <n v="12"/>
    <n v="335"/>
    <n v="0"/>
    <s v="Electronics"/>
    <n v="67.400000000000006"/>
    <d v="2020-08-15T00:00:00"/>
    <n v="4"/>
    <n v="0.26"/>
    <n v="82.4"/>
    <n v="67.400000000000006"/>
    <n v="1"/>
    <n v="988.80000000000007"/>
    <x v="0"/>
    <s v="Medium Risk"/>
    <s v="55+"/>
    <d v="1906-01-11T00:00:00"/>
    <x v="1"/>
    <x v="1"/>
    <s v="Low Value"/>
    <x v="0"/>
    <s v="Check Data"/>
  </r>
  <r>
    <s v="CUST_7538"/>
    <n v="63"/>
    <s v="Female"/>
    <x v="3"/>
    <n v="72.62"/>
    <n v="10"/>
    <n v="326"/>
    <n v="0"/>
    <s v="Sports"/>
    <n v="14.3"/>
    <d v="2023-01-07T00:00:00"/>
    <n v="2"/>
    <n v="0.25"/>
    <n v="72.62"/>
    <n v="14.3"/>
    <n v="1"/>
    <n v="726.2"/>
    <x v="0"/>
    <s v="Medium Risk"/>
    <s v="55+"/>
    <d v="1903-08-20T00:00:00"/>
    <x v="1"/>
    <x v="1"/>
    <s v="Low Value"/>
    <x v="0"/>
    <s v="Check Data"/>
  </r>
  <r>
    <s v="CUST_1475"/>
    <n v="39"/>
    <s v="Female"/>
    <x v="8"/>
    <n v="218.94"/>
    <n v="10"/>
    <n v="191"/>
    <n v="0"/>
    <s v="Fashion"/>
    <n v="59.5"/>
    <d v="2023-02-15T00:00:00"/>
    <n v="39"/>
    <n v="0.27"/>
    <n v="218.94"/>
    <n v="59.5"/>
    <n v="2"/>
    <n v="2189.4"/>
    <x v="0"/>
    <s v="Medium Risk"/>
    <s v="35-44"/>
    <d v="1903-07-12T00:00:00"/>
    <x v="1"/>
    <x v="1"/>
    <s v="High Value"/>
    <x v="1"/>
    <s v="Check Data"/>
  </r>
  <r>
    <s v="CUST_8684"/>
    <n v="40"/>
    <s v="Male"/>
    <x v="1"/>
    <n v="55.78"/>
    <n v="9"/>
    <n v="276"/>
    <n v="0"/>
    <s v="Beauty"/>
    <n v="74.8"/>
    <d v="2020-11-13T00:00:00"/>
    <n v="97"/>
    <n v="0.11"/>
    <n v="55.78"/>
    <n v="74.8"/>
    <n v="1"/>
    <n v="502.02"/>
    <x v="0"/>
    <s v="Low Risk"/>
    <s v="35-44"/>
    <d v="1905-10-13T00:00:00"/>
    <x v="2"/>
    <x v="1"/>
    <s v="Low Value"/>
    <x v="0"/>
    <s v="Check Data"/>
  </r>
  <r>
    <s v="CUST_2207"/>
    <n v="47"/>
    <s v="Male"/>
    <x v="6"/>
    <n v="51.49"/>
    <n v="10"/>
    <n v="290"/>
    <n v="0"/>
    <s v="Home"/>
    <n v="13.7"/>
    <d v="2024-11-26T00:00:00"/>
    <n v="44"/>
    <n v="0.44"/>
    <n v="51.49"/>
    <n v="13.7"/>
    <n v="1"/>
    <n v="514.9"/>
    <x v="0"/>
    <s v="Medium Risk"/>
    <s v="45-54"/>
    <d v="1901-09-30T00:00:00"/>
    <x v="0"/>
    <x v="1"/>
    <s v="Low Value"/>
    <x v="0"/>
    <s v="Check Data"/>
  </r>
  <r>
    <s v="CUST_2960"/>
    <n v="22"/>
    <s v="Male"/>
    <x v="7"/>
    <m/>
    <n v="14"/>
    <n v="85"/>
    <n v="0"/>
    <s v="Fashion"/>
    <n v="5.6"/>
    <d v="2022-06-14T00:00:00"/>
    <n v="91"/>
    <n v="0.41"/>
    <n v="250"/>
    <n v="5.6"/>
    <n v="2"/>
    <n v="3500"/>
    <x v="1"/>
    <s v="Medium Risk"/>
    <s v="Under 25"/>
    <d v="1904-03-14T00:00:00"/>
    <x v="2"/>
    <x v="1"/>
    <s v="High Value"/>
    <x v="1"/>
    <s v="Check Data"/>
  </r>
  <r>
    <s v="CUST_1557"/>
    <n v="26"/>
    <s v="Other"/>
    <x v="3"/>
    <n v="55.53"/>
    <n v="7"/>
    <n v="21"/>
    <n v="0"/>
    <s v="Home"/>
    <n v="25.5"/>
    <d v="2022-02-16T00:00:00"/>
    <n v="90"/>
    <n v="0.42"/>
    <n v="55.53"/>
    <n v="25.5"/>
    <n v="1"/>
    <n v="388.71000000000004"/>
    <x v="2"/>
    <s v="Medium Risk"/>
    <s v="25-34"/>
    <d v="1904-07-10T00:00:00"/>
    <x v="2"/>
    <x v="1"/>
    <s v="Low Value"/>
    <x v="0"/>
    <s v="Check Data"/>
  </r>
  <r>
    <s v="CUST_1882"/>
    <n v="38"/>
    <s v="Male"/>
    <x v="8"/>
    <n v="29.65"/>
    <n v="7"/>
    <n v="133"/>
    <n v="0"/>
    <s v="Sports"/>
    <n v="9.1"/>
    <d v="2024-07-29T00:00:00"/>
    <n v="19"/>
    <n v="0.71"/>
    <n v="29.65"/>
    <n v="9.1"/>
    <n v="3"/>
    <n v="207.54999999999998"/>
    <x v="0"/>
    <s v="High Risk"/>
    <s v="35-44"/>
    <d v="1902-01-28T00:00:00"/>
    <x v="1"/>
    <x v="1"/>
    <s v="Low Value"/>
    <x v="2"/>
    <s v="Check Data"/>
  </r>
  <r>
    <s v="CUST_5761"/>
    <n v="28"/>
    <s v="Male"/>
    <x v="0"/>
    <n v="86.29"/>
    <n v="14"/>
    <n v="160"/>
    <n v="1"/>
    <s v="Home"/>
    <n v="14.9"/>
    <d v="2021-05-21T00:00:00"/>
    <n v="41"/>
    <n v="0.56999999999999995"/>
    <n v="86.29"/>
    <n v="14.9"/>
    <n v="1"/>
    <n v="1208.0600000000002"/>
    <x v="0"/>
    <s v="High Risk"/>
    <s v="25-34"/>
    <d v="1905-04-07T00:00:00"/>
    <x v="0"/>
    <x v="0"/>
    <s v="Low Value"/>
    <x v="2"/>
    <s v="Check Data"/>
  </r>
  <r>
    <s v="CUST_6867"/>
    <n v="22"/>
    <s v="Female"/>
    <x v="5"/>
    <n v="66.709999999999994"/>
    <n v="11"/>
    <n v="294"/>
    <n v="0"/>
    <s v="Electronics"/>
    <n v="20.3"/>
    <d v="2021-06-11T00:00:00"/>
    <n v="97"/>
    <n v="0.26"/>
    <n v="66.709999999999994"/>
    <n v="20.3"/>
    <n v="2"/>
    <n v="733.81"/>
    <x v="0"/>
    <s v="Medium Risk"/>
    <s v="Under 25"/>
    <d v="1905-03-17T00:00:00"/>
    <x v="2"/>
    <x v="1"/>
    <s v="Low Value"/>
    <x v="0"/>
    <s v="Check Data"/>
  </r>
  <r>
    <s v="CUST_7963"/>
    <n v="52"/>
    <s v="Male"/>
    <x v="0"/>
    <n v="23.75"/>
    <n v="7"/>
    <n v="42"/>
    <n v="0"/>
    <s v="Beauty"/>
    <n v="53.1"/>
    <d v="2022-03-13T00:00:00"/>
    <n v="38"/>
    <n v="0.19"/>
    <n v="23.75"/>
    <n v="53.1"/>
    <n v="1"/>
    <n v="166.25"/>
    <x v="1"/>
    <s v="Low Risk"/>
    <s v="45-54"/>
    <d v="1904-06-15T00:00:00"/>
    <x v="1"/>
    <x v="1"/>
    <s v="Low Value"/>
    <x v="0"/>
    <s v="Check Data"/>
  </r>
  <r>
    <s v="CUST_8166"/>
    <n v="44"/>
    <s v="Male"/>
    <x v="6"/>
    <n v="189.02"/>
    <n v="14"/>
    <n v="40"/>
    <n v="0"/>
    <s v="Fashion"/>
    <n v="15.6"/>
    <d v="2023-06-11T00:00:00"/>
    <n v="74"/>
    <n v="0.61"/>
    <n v="189.02"/>
    <n v="15.6"/>
    <n v="1"/>
    <n v="2646.28"/>
    <x v="1"/>
    <s v="High Risk"/>
    <s v="35-44"/>
    <d v="1903-03-18T00:00:00"/>
    <x v="2"/>
    <x v="1"/>
    <s v="High Value"/>
    <x v="3"/>
    <s v="Check Data"/>
  </r>
  <r>
    <s v="CUST_8929"/>
    <n v="66"/>
    <s v="Female"/>
    <x v="6"/>
    <n v="111.86"/>
    <n v="5"/>
    <n v="290"/>
    <n v="0"/>
    <s v="Electronics"/>
    <n v="60.5"/>
    <d v="2022-07-12T00:00:00"/>
    <n v="65"/>
    <n v="0.47"/>
    <n v="111.86"/>
    <n v="60.5"/>
    <n v="1"/>
    <n v="559.29999999999995"/>
    <x v="0"/>
    <s v="Medium Risk"/>
    <s v="55+"/>
    <d v="1904-02-15T00:00:00"/>
    <x v="0"/>
    <x v="1"/>
    <s v="Low Value"/>
    <x v="0"/>
    <s v="Check Data"/>
  </r>
  <r>
    <s v="CUST_6347"/>
    <n v="19"/>
    <s v="Male"/>
    <x v="2"/>
    <n v="77.17"/>
    <n v="8"/>
    <n v="279"/>
    <n v="0"/>
    <s v="Beauty"/>
    <n v="29.1"/>
    <d v="2022-04-16T00:00:00"/>
    <n v="35"/>
    <n v="0.61"/>
    <n v="77.17"/>
    <n v="29.1"/>
    <n v="2"/>
    <n v="617.36"/>
    <x v="0"/>
    <s v="High Risk"/>
    <s v="Under 25"/>
    <d v="1904-05-12T00:00:00"/>
    <x v="1"/>
    <x v="1"/>
    <s v="Low Value"/>
    <x v="2"/>
    <s v="Check Data"/>
  </r>
  <r>
    <s v="CUST_8269"/>
    <n v="41"/>
    <s v="Male"/>
    <x v="2"/>
    <n v="78.099999999999994"/>
    <n v="7"/>
    <n v="182"/>
    <n v="0"/>
    <s v="Electronics"/>
    <n v="31.1"/>
    <d v="2025-01-30T00:00:00"/>
    <n v="11"/>
    <n v="0.42"/>
    <n v="78.099999999999994"/>
    <n v="31.1"/>
    <n v="2"/>
    <n v="546.69999999999993"/>
    <x v="0"/>
    <s v="Medium Risk"/>
    <s v="35-44"/>
    <d v="1901-07-27T00:00:00"/>
    <x v="1"/>
    <x v="1"/>
    <s v="Low Value"/>
    <x v="0"/>
    <s v="Check Data"/>
  </r>
  <r>
    <s v="CUST_9125"/>
    <n v="48"/>
    <s v="Male"/>
    <x v="0"/>
    <n v="126.23"/>
    <n v="3"/>
    <n v="251"/>
    <n v="0"/>
    <s v="Fashion"/>
    <n v="96.7"/>
    <d v="2022-06-13T00:00:00"/>
    <n v="59"/>
    <n v="0.21"/>
    <n v="126.23"/>
    <n v="96.7"/>
    <n v="3"/>
    <n v="378.69"/>
    <x v="0"/>
    <s v="Medium Risk"/>
    <s v="45-54"/>
    <d v="1904-03-15T00:00:00"/>
    <x v="0"/>
    <x v="1"/>
    <s v="Low Value"/>
    <x v="0"/>
    <s v="Check Data"/>
  </r>
  <r>
    <s v="CUST_3454"/>
    <n v="50"/>
    <s v="Female"/>
    <x v="7"/>
    <n v="48.14"/>
    <n v="17"/>
    <n v="359"/>
    <n v="0"/>
    <s v="Sports"/>
    <n v="80.5"/>
    <d v="2021-07-30T00:00:00"/>
    <n v="78"/>
    <n v="0.28000000000000003"/>
    <n v="48.14"/>
    <n v="80.5"/>
    <n v="3"/>
    <n v="818.38"/>
    <x v="0"/>
    <s v="Medium Risk"/>
    <s v="45-54"/>
    <d v="1905-01-27T00:00:00"/>
    <x v="2"/>
    <x v="1"/>
    <s v="Low Value"/>
    <x v="0"/>
    <s v="Check Data"/>
  </r>
  <r>
    <s v="CUST_5494"/>
    <n v="56"/>
    <s v="Female"/>
    <x v="4"/>
    <n v="17.32"/>
    <n v="6"/>
    <n v="39"/>
    <n v="0"/>
    <s v="Home"/>
    <n v="42.4"/>
    <d v="2022-06-13T00:00:00"/>
    <n v="70"/>
    <n v="7.0000000000000007E-2"/>
    <n v="17.32"/>
    <n v="42.4"/>
    <n v="2"/>
    <n v="103.92"/>
    <x v="1"/>
    <s v="Low Risk"/>
    <s v="55+"/>
    <d v="1904-03-15T00:00:00"/>
    <x v="2"/>
    <x v="1"/>
    <s v="Low Value"/>
    <x v="0"/>
    <s v="Check Data"/>
  </r>
  <r>
    <s v="CUST_2946"/>
    <n v="47"/>
    <s v="Male"/>
    <x v="1"/>
    <n v="135.47"/>
    <n v="10"/>
    <n v="86"/>
    <n v="0"/>
    <s v="Sports"/>
    <n v="44.7"/>
    <d v="2021-08-02T00:00:00"/>
    <n v="43"/>
    <n v="0.2"/>
    <n v="135.47"/>
    <n v="44.7"/>
    <n v="2"/>
    <n v="1354.7"/>
    <x v="1"/>
    <s v="Medium Risk"/>
    <s v="45-54"/>
    <d v="1905-01-24T00:00:00"/>
    <x v="0"/>
    <x v="1"/>
    <s v="Low Value"/>
    <x v="0"/>
    <s v="Check Data"/>
  </r>
  <r>
    <s v="CUST_3808"/>
    <n v="63"/>
    <s v="Female"/>
    <x v="5"/>
    <n v="90.31"/>
    <n v="13"/>
    <n v="224"/>
    <n v="0"/>
    <s v="Home"/>
    <n v="11.5"/>
    <d v="2024-08-07T00:00:00"/>
    <n v="89"/>
    <n v="0.09"/>
    <n v="90.31"/>
    <n v="11.5"/>
    <n v="2"/>
    <n v="1174.03"/>
    <x v="0"/>
    <s v="Low Risk"/>
    <s v="55+"/>
    <d v="1902-01-19T00:00:00"/>
    <x v="2"/>
    <x v="1"/>
    <s v="Low Value"/>
    <x v="0"/>
    <s v="Check Data"/>
  </r>
  <r>
    <s v="CUST_7642"/>
    <n v="54"/>
    <s v="Male"/>
    <x v="3"/>
    <n v="70.260000000000005"/>
    <n v="9"/>
    <n v="284"/>
    <n v="0"/>
    <s v="Home"/>
    <n v="84.5"/>
    <d v="2021-05-23T00:00:00"/>
    <n v="87"/>
    <n v="0.42"/>
    <n v="70.260000000000005"/>
    <n v="84.5"/>
    <n v="1"/>
    <n v="632.34"/>
    <x v="0"/>
    <s v="Medium Risk"/>
    <s v="45-54"/>
    <d v="1905-04-05T00:00:00"/>
    <x v="2"/>
    <x v="1"/>
    <s v="Low Value"/>
    <x v="0"/>
    <s v="Check Data"/>
  </r>
  <r>
    <s v="CUST_4825"/>
    <n v="68"/>
    <s v="Other"/>
    <x v="5"/>
    <n v="106.85"/>
    <n v="6"/>
    <n v="137"/>
    <n v="0"/>
    <s v="Fashion"/>
    <n v="0.4"/>
    <d v="2021-06-29T00:00:00"/>
    <n v="5"/>
    <n v="0.16"/>
    <n v="106.85"/>
    <n v="0.4"/>
    <n v="1"/>
    <n v="641.09999999999991"/>
    <x v="0"/>
    <s v="Low Risk"/>
    <s v="55+"/>
    <d v="1905-02-27T00:00:00"/>
    <x v="1"/>
    <x v="1"/>
    <s v="Low Value"/>
    <x v="0"/>
    <s v="Valid"/>
  </r>
  <r>
    <s v="CUST_4536"/>
    <n v="45"/>
    <s v="Male"/>
    <x v="6"/>
    <n v="125.98"/>
    <n v="6"/>
    <n v="334"/>
    <n v="0"/>
    <s v="Fashion"/>
    <n v="14.4"/>
    <d v="2022-07-16T00:00:00"/>
    <n v="26"/>
    <n v="0.28999999999999998"/>
    <n v="125.98"/>
    <n v="14.4"/>
    <n v="1"/>
    <n v="755.88"/>
    <x v="0"/>
    <s v="Medium Risk"/>
    <s v="45-54"/>
    <d v="1904-02-11T00:00:00"/>
    <x v="1"/>
    <x v="1"/>
    <s v="Low Value"/>
    <x v="0"/>
    <s v="Check Data"/>
  </r>
  <r>
    <s v="CUST_7068"/>
    <n v="77"/>
    <s v="Female"/>
    <x v="2"/>
    <n v="81.13"/>
    <n v="10"/>
    <n v="137"/>
    <n v="0"/>
    <s v="Sports"/>
    <n v="53.4"/>
    <d v="2025-03-18T00:00:00"/>
    <n v="82"/>
    <n v="0.21"/>
    <n v="81.13"/>
    <n v="53.4"/>
    <n v="1"/>
    <n v="811.3"/>
    <x v="0"/>
    <s v="Medium Risk"/>
    <s v="55+"/>
    <d v="1901-06-10T00:00:00"/>
    <x v="2"/>
    <x v="1"/>
    <s v="Low Value"/>
    <x v="0"/>
    <s v="Check Data"/>
  </r>
  <r>
    <s v="CUST_4802"/>
    <n v="48"/>
    <s v="Female"/>
    <x v="4"/>
    <n v="62.27"/>
    <n v="12"/>
    <n v="63"/>
    <n v="0"/>
    <s v="Beauty"/>
    <n v="18.8"/>
    <d v="2021-01-25T00:00:00"/>
    <n v="32"/>
    <n v="0.71"/>
    <n v="62.27"/>
    <n v="18.8"/>
    <n v="2"/>
    <n v="747.24"/>
    <x v="1"/>
    <s v="High Risk"/>
    <s v="45-54"/>
    <d v="1905-08-01T00:00:00"/>
    <x v="1"/>
    <x v="1"/>
    <s v="Low Value"/>
    <x v="2"/>
    <s v="Check Data"/>
  </r>
  <r>
    <s v="CUST_5699"/>
    <n v="28"/>
    <s v="Female"/>
    <x v="9"/>
    <n v="69.14"/>
    <n v="8"/>
    <n v="116"/>
    <n v="0"/>
    <s v="Beauty"/>
    <n v="63.3"/>
    <d v="2025-02-20T00:00:00"/>
    <n v="47"/>
    <n v="0.32"/>
    <n v="69.14"/>
    <n v="63.3"/>
    <n v="1"/>
    <n v="553.12"/>
    <x v="0"/>
    <s v="Medium Risk"/>
    <s v="25-34"/>
    <d v="1901-07-06T00:00:00"/>
    <x v="0"/>
    <x v="1"/>
    <s v="Low Value"/>
    <x v="0"/>
    <s v="Check Data"/>
  </r>
  <r>
    <s v="CUST_2970"/>
    <n v="40"/>
    <s v="Male"/>
    <x v="8"/>
    <n v="153.01"/>
    <n v="13"/>
    <n v="97"/>
    <n v="0"/>
    <s v="Sports"/>
    <n v="0.4"/>
    <d v="2024-11-18T00:00:00"/>
    <n v="56"/>
    <n v="0.32"/>
    <n v="153.01"/>
    <n v="0.4"/>
    <n v="2"/>
    <n v="1989.1299999999999"/>
    <x v="0"/>
    <s v="Medium Risk"/>
    <s v="35-44"/>
    <d v="1901-10-08T00:00:00"/>
    <x v="0"/>
    <x v="1"/>
    <s v="High Value"/>
    <x v="1"/>
    <s v="Valid"/>
  </r>
  <r>
    <s v="CUST_6806"/>
    <n v="74"/>
    <s v="Male"/>
    <x v="9"/>
    <n v="137.54"/>
    <n v="9"/>
    <n v="145"/>
    <n v="0"/>
    <s v="Home"/>
    <n v="9.8000000000000007"/>
    <d v="2024-03-27T00:00:00"/>
    <n v="85"/>
    <n v="0.08"/>
    <n v="137.54"/>
    <n v="9.8000000000000007"/>
    <n v="2"/>
    <n v="1237.8599999999999"/>
    <x v="0"/>
    <s v="Low Risk"/>
    <s v="55+"/>
    <d v="1902-06-01T00:00:00"/>
    <x v="2"/>
    <x v="1"/>
    <s v="Low Value"/>
    <x v="0"/>
    <s v="Check Data"/>
  </r>
  <r>
    <s v="CUST_7142"/>
    <n v="19"/>
    <s v="Female"/>
    <x v="9"/>
    <n v="80.53"/>
    <n v="10"/>
    <n v="84"/>
    <n v="0"/>
    <s v="Fashion"/>
    <n v="76.5"/>
    <d v="2025-02-03T00:00:00"/>
    <n v="90"/>
    <n v="0.49"/>
    <n v="80.53"/>
    <n v="76.5"/>
    <n v="2"/>
    <n v="805.3"/>
    <x v="1"/>
    <s v="Medium Risk"/>
    <s v="Under 25"/>
    <d v="1901-07-23T00:00:00"/>
    <x v="2"/>
    <x v="1"/>
    <s v="Low Value"/>
    <x v="0"/>
    <s v="Check Data"/>
  </r>
  <r>
    <s v="CUST_3819"/>
    <n v="57"/>
    <s v="Male"/>
    <x v="7"/>
    <n v="153.11000000000001"/>
    <n v="8"/>
    <n v="50"/>
    <n v="0"/>
    <s v="Sports"/>
    <m/>
    <d v="2021-08-22T00:00:00"/>
    <n v="50"/>
    <n v="0.06"/>
    <n v="153.11000000000001"/>
    <n v="250"/>
    <n v="1"/>
    <n v="1224.8800000000001"/>
    <x v="1"/>
    <s v="Low Risk"/>
    <s v="55+"/>
    <d v="1905-01-04T00:00:00"/>
    <x v="0"/>
    <x v="1"/>
    <s v="Low Value"/>
    <x v="0"/>
    <s v="Check Data"/>
  </r>
  <r>
    <s v="CUST_1364"/>
    <n v="58"/>
    <s v="Female"/>
    <x v="7"/>
    <n v="60.6"/>
    <n v="11"/>
    <n v="94"/>
    <n v="0"/>
    <s v="Beauty"/>
    <n v="1.9"/>
    <d v="2024-04-09T00:00:00"/>
    <n v="99"/>
    <n v="0.26"/>
    <n v="60.6"/>
    <n v="1.9"/>
    <n v="2"/>
    <n v="666.6"/>
    <x v="0"/>
    <s v="Medium Risk"/>
    <s v="55+"/>
    <d v="1902-05-19T00:00:00"/>
    <x v="2"/>
    <x v="1"/>
    <s v="Low Value"/>
    <x v="0"/>
    <s v="Check Data"/>
  </r>
  <r>
    <s v="CUST_5258"/>
    <n v="44"/>
    <s v="Female"/>
    <x v="2"/>
    <n v="120.95"/>
    <n v="8"/>
    <n v="277"/>
    <n v="0"/>
    <s v="Home"/>
    <m/>
    <d v="2025-05-08T00:00:00"/>
    <n v="74"/>
    <n v="0.26"/>
    <n v="120.95"/>
    <n v="250"/>
    <n v="1"/>
    <n v="967.6"/>
    <x v="0"/>
    <s v="Medium Risk"/>
    <s v="35-44"/>
    <d v="1901-04-20T00:00:00"/>
    <x v="2"/>
    <x v="1"/>
    <s v="Low Value"/>
    <x v="0"/>
    <s v="Check Data"/>
  </r>
  <r>
    <s v="CUST_4119"/>
    <n v="52"/>
    <s v="Female"/>
    <x v="9"/>
    <n v="193.15"/>
    <n v="12"/>
    <n v="8"/>
    <n v="0"/>
    <s v="Beauty"/>
    <n v="23.9"/>
    <d v="2024-02-25T00:00:00"/>
    <n v="58"/>
    <n v="0.53"/>
    <n v="193.15"/>
    <n v="23.9"/>
    <n v="1"/>
    <n v="2317.8000000000002"/>
    <x v="2"/>
    <s v="High Risk"/>
    <s v="45-54"/>
    <d v="1902-07-02T00:00:00"/>
    <x v="0"/>
    <x v="1"/>
    <s v="High Value"/>
    <x v="3"/>
    <s v="Check Data"/>
  </r>
  <r>
    <s v="CUST_2863"/>
    <n v="19"/>
    <s v="Male"/>
    <x v="3"/>
    <n v="91.59"/>
    <n v="8"/>
    <n v="346"/>
    <n v="0"/>
    <s v="Home"/>
    <n v="84.9"/>
    <d v="2024-06-25T00:00:00"/>
    <n v="28"/>
    <n v="0.25"/>
    <n v="91.59"/>
    <n v="84.9"/>
    <n v="1"/>
    <n v="732.72"/>
    <x v="0"/>
    <s v="Medium Risk"/>
    <s v="Under 25"/>
    <d v="1902-03-03T00:00:00"/>
    <x v="1"/>
    <x v="1"/>
    <s v="Low Value"/>
    <x v="0"/>
    <s v="Check Data"/>
  </r>
  <r>
    <s v="CUST_1115"/>
    <n v="56"/>
    <s v="Female"/>
    <x v="6"/>
    <n v="71.959999999999994"/>
    <n v="9"/>
    <n v="88"/>
    <n v="0"/>
    <s v="Beauty"/>
    <m/>
    <d v="2020-08-27T00:00:00"/>
    <n v="95"/>
    <n v="0.25"/>
    <n v="71.959999999999994"/>
    <n v="250"/>
    <n v="1"/>
    <n v="647.64"/>
    <x v="1"/>
    <s v="Medium Risk"/>
    <s v="55+"/>
    <d v="1905-12-30T00:00:00"/>
    <x v="2"/>
    <x v="1"/>
    <s v="Low Value"/>
    <x v="0"/>
    <s v="Check Data"/>
  </r>
  <r>
    <s v="CUST_8084"/>
    <n v="54"/>
    <s v="Female"/>
    <x v="9"/>
    <n v="68.33"/>
    <n v="15"/>
    <n v="88"/>
    <n v="0"/>
    <s v="Electronics"/>
    <n v="54.1"/>
    <d v="2021-12-04T00:00:00"/>
    <n v="79"/>
    <n v="0.24"/>
    <n v="68.33"/>
    <n v="54.1"/>
    <n v="1"/>
    <n v="1024.95"/>
    <x v="1"/>
    <s v="Medium Risk"/>
    <s v="45-54"/>
    <d v="1904-09-22T00:00:00"/>
    <x v="2"/>
    <x v="1"/>
    <s v="Low Value"/>
    <x v="0"/>
    <s v="Check Data"/>
  </r>
  <r>
    <s v="CUST_9016"/>
    <n v="38"/>
    <s v="Female"/>
    <x v="4"/>
    <m/>
    <n v="13"/>
    <n v="218"/>
    <n v="0"/>
    <s v="Home"/>
    <n v="8.6999999999999993"/>
    <d v="2022-12-21T00:00:00"/>
    <n v="55"/>
    <n v="0.41"/>
    <n v="250"/>
    <n v="8.6999999999999993"/>
    <n v="2"/>
    <n v="3250"/>
    <x v="0"/>
    <s v="Medium Risk"/>
    <s v="35-44"/>
    <d v="1903-09-06T00:00:00"/>
    <x v="0"/>
    <x v="1"/>
    <s v="High Value"/>
    <x v="1"/>
    <s v="Check Data"/>
  </r>
  <r>
    <s v="CUST_3384"/>
    <n v="75"/>
    <s v="Male"/>
    <x v="8"/>
    <n v="154.47999999999999"/>
    <n v="7"/>
    <n v="329"/>
    <n v="0"/>
    <s v="Home"/>
    <n v="65.7"/>
    <d v="2024-02-29T00:00:00"/>
    <n v="58"/>
    <n v="0.17"/>
    <n v="154.47999999999999"/>
    <n v="65.7"/>
    <n v="1"/>
    <n v="1081.3599999999999"/>
    <x v="0"/>
    <s v="Low Risk"/>
    <s v="55+"/>
    <d v="1902-06-28T00:00:00"/>
    <x v="0"/>
    <x v="1"/>
    <s v="Low Value"/>
    <x v="0"/>
    <s v="Check Data"/>
  </r>
  <r>
    <s v="CUST_4935"/>
    <n v="22"/>
    <s v="Male"/>
    <x v="1"/>
    <n v="163.18"/>
    <n v="7"/>
    <n v="349"/>
    <n v="0"/>
    <s v="Home"/>
    <n v="15.6"/>
    <d v="2023-06-27T00:00:00"/>
    <n v="40"/>
    <n v="0.3"/>
    <n v="163.18"/>
    <n v="15.6"/>
    <n v="1"/>
    <n v="1142.26"/>
    <x v="0"/>
    <s v="Medium Risk"/>
    <s v="Under 25"/>
    <d v="1903-03-02T00:00:00"/>
    <x v="0"/>
    <x v="1"/>
    <s v="Low Value"/>
    <x v="0"/>
    <s v="Check Data"/>
  </r>
  <r>
    <s v="CUST_8742"/>
    <n v="69"/>
    <s v="Male"/>
    <x v="2"/>
    <n v="192.88"/>
    <n v="11"/>
    <n v="285"/>
    <n v="0"/>
    <s v="Electronics"/>
    <n v="52.2"/>
    <d v="2024-04-28T00:00:00"/>
    <n v="58"/>
    <n v="0.28000000000000003"/>
    <n v="192.88"/>
    <n v="52.2"/>
    <n v="2"/>
    <n v="2121.6799999999998"/>
    <x v="0"/>
    <s v="Medium Risk"/>
    <s v="55+"/>
    <d v="1902-04-30T00:00:00"/>
    <x v="0"/>
    <x v="1"/>
    <s v="High Value"/>
    <x v="1"/>
    <s v="Check Data"/>
  </r>
  <r>
    <s v="CUST_6442"/>
    <n v="62"/>
    <s v="Male"/>
    <x v="2"/>
    <n v="95.83"/>
    <n v="10"/>
    <n v="160"/>
    <n v="0"/>
    <s v="Electronics"/>
    <n v="59.3"/>
    <d v="2022-03-10T00:00:00"/>
    <n v="72"/>
    <n v="0.41"/>
    <n v="95.83"/>
    <n v="59.3"/>
    <n v="2"/>
    <n v="958.3"/>
    <x v="0"/>
    <s v="Medium Risk"/>
    <s v="55+"/>
    <d v="1904-06-18T00:00:00"/>
    <x v="2"/>
    <x v="1"/>
    <s v="Low Value"/>
    <x v="0"/>
    <s v="Check Data"/>
  </r>
  <r>
    <s v="CUST_3490"/>
    <n v="38"/>
    <s v="Female"/>
    <x v="0"/>
    <n v="253.07"/>
    <n v="8"/>
    <n v="42"/>
    <n v="0"/>
    <s v="Beauty"/>
    <n v="84.2"/>
    <d v="2025-03-07T00:00:00"/>
    <n v="46"/>
    <n v="0.04"/>
    <n v="253.07"/>
    <n v="84.2"/>
    <n v="1"/>
    <n v="2024.56"/>
    <x v="1"/>
    <s v="Low Risk"/>
    <s v="35-44"/>
    <d v="1901-06-21T00:00:00"/>
    <x v="0"/>
    <x v="1"/>
    <s v="High Value"/>
    <x v="1"/>
    <s v="Check Data"/>
  </r>
  <r>
    <s v="CUST_7980"/>
    <n v="46"/>
    <s v="Other"/>
    <x v="4"/>
    <n v="293.95"/>
    <n v="11"/>
    <n v="245"/>
    <n v="0"/>
    <s v="Fashion"/>
    <n v="80.599999999999994"/>
    <d v="2022-10-20T00:00:00"/>
    <n v="74"/>
    <n v="0.49"/>
    <n v="293.95"/>
    <n v="80.599999999999994"/>
    <n v="4"/>
    <n v="3233.45"/>
    <x v="0"/>
    <s v="Medium Risk"/>
    <s v="45-54"/>
    <d v="1903-11-07T00:00:00"/>
    <x v="2"/>
    <x v="1"/>
    <s v="High Value"/>
    <x v="1"/>
    <s v="Check Data"/>
  </r>
  <r>
    <s v="CUST_8661"/>
    <n v="37"/>
    <s v="Male"/>
    <x v="7"/>
    <n v="58.98"/>
    <n v="11"/>
    <n v="257"/>
    <n v="0"/>
    <s v="Beauty"/>
    <n v="19"/>
    <d v="2025-01-30T00:00:00"/>
    <n v="45"/>
    <n v="0.25"/>
    <n v="58.98"/>
    <n v="19"/>
    <n v="1"/>
    <n v="648.78"/>
    <x v="0"/>
    <s v="Medium Risk"/>
    <s v="35-44"/>
    <d v="1901-07-27T00:00:00"/>
    <x v="0"/>
    <x v="1"/>
    <s v="Low Value"/>
    <x v="0"/>
    <s v="Check Data"/>
  </r>
  <r>
    <s v="CUST_2724"/>
    <n v="78"/>
    <s v="Female"/>
    <x v="6"/>
    <n v="83.39"/>
    <n v="14"/>
    <n v="342"/>
    <n v="0"/>
    <s v="Home"/>
    <n v="91.6"/>
    <d v="2024-03-11T00:00:00"/>
    <n v="10"/>
    <n v="0.11"/>
    <n v="83.39"/>
    <n v="91.6"/>
    <n v="3"/>
    <n v="1167.46"/>
    <x v="0"/>
    <s v="Low Risk"/>
    <s v="55+"/>
    <d v="1902-06-17T00:00:00"/>
    <x v="1"/>
    <x v="1"/>
    <s v="Low Value"/>
    <x v="0"/>
    <s v="Check Data"/>
  </r>
  <r>
    <s v="CUST_9182"/>
    <n v="55"/>
    <s v="Male"/>
    <x v="3"/>
    <n v="46.16"/>
    <n v="6"/>
    <n v="158"/>
    <n v="0"/>
    <s v="Home"/>
    <n v="0.3"/>
    <d v="2020-10-16T00:00:00"/>
    <n v="82"/>
    <n v="0.11"/>
    <n v="46.16"/>
    <n v="0.3"/>
    <n v="1"/>
    <n v="276.95999999999998"/>
    <x v="0"/>
    <s v="Low Risk"/>
    <s v="55+"/>
    <d v="1905-11-10T00:00:00"/>
    <x v="2"/>
    <x v="1"/>
    <s v="Low Value"/>
    <x v="0"/>
    <s v="Valid"/>
  </r>
  <r>
    <s v="CUST_3767"/>
    <n v="37"/>
    <s v="Male"/>
    <x v="4"/>
    <n v="94.93"/>
    <n v="9"/>
    <n v="131"/>
    <n v="0"/>
    <s v="Beauty"/>
    <n v="33"/>
    <d v="2022-11-30T00:00:00"/>
    <n v="48"/>
    <n v="0.14000000000000001"/>
    <n v="94.93"/>
    <n v="33"/>
    <n v="1"/>
    <n v="854.37000000000012"/>
    <x v="0"/>
    <s v="Low Risk"/>
    <s v="35-44"/>
    <d v="1903-09-27T00:00:00"/>
    <x v="0"/>
    <x v="1"/>
    <s v="Low Value"/>
    <x v="0"/>
    <s v="Check Data"/>
  </r>
  <r>
    <s v="CUST_2137"/>
    <n v="67"/>
    <s v="Male"/>
    <x v="5"/>
    <n v="104.31"/>
    <n v="8"/>
    <n v="46"/>
    <n v="0"/>
    <s v="Sports"/>
    <n v="6.6"/>
    <d v="2021-06-29T00:00:00"/>
    <n v="92"/>
    <n v="0.33"/>
    <n v="104.31"/>
    <n v="6.6"/>
    <n v="1"/>
    <n v="834.48"/>
    <x v="1"/>
    <s v="Medium Risk"/>
    <s v="55+"/>
    <d v="1905-02-27T00:00:00"/>
    <x v="2"/>
    <x v="1"/>
    <s v="Low Value"/>
    <x v="0"/>
    <s v="Check Data"/>
  </r>
  <r>
    <s v="CUST_5117"/>
    <n v="42"/>
    <s v="Male"/>
    <x v="1"/>
    <n v="74.489999999999995"/>
    <n v="8"/>
    <n v="339"/>
    <n v="0"/>
    <s v="Fashion"/>
    <n v="72.099999999999994"/>
    <d v="2020-08-29T00:00:00"/>
    <n v="62"/>
    <n v="0.22"/>
    <n v="74.489999999999995"/>
    <n v="72.099999999999994"/>
    <n v="3"/>
    <n v="595.91999999999996"/>
    <x v="0"/>
    <s v="Medium Risk"/>
    <s v="35-44"/>
    <d v="1905-12-28T00:00:00"/>
    <x v="0"/>
    <x v="1"/>
    <s v="Low Value"/>
    <x v="0"/>
    <s v="Check Data"/>
  </r>
  <r>
    <s v="CUST_4420"/>
    <n v="19"/>
    <s v="Other"/>
    <x v="8"/>
    <n v="316.83999999999997"/>
    <n v="9"/>
    <n v="88"/>
    <n v="0"/>
    <s v="Electronics"/>
    <n v="50"/>
    <d v="2020-11-14T00:00:00"/>
    <n v="28"/>
    <n v="0.14000000000000001"/>
    <n v="316.83999999999997"/>
    <n v="50"/>
    <n v="2"/>
    <n v="2851.56"/>
    <x v="1"/>
    <s v="Low Risk"/>
    <s v="Under 25"/>
    <d v="1905-10-12T00:00:00"/>
    <x v="1"/>
    <x v="1"/>
    <s v="High Value"/>
    <x v="1"/>
    <s v="Check Data"/>
  </r>
  <r>
    <s v="CUST_6845"/>
    <n v="74"/>
    <s v="Male"/>
    <x v="0"/>
    <n v="36.119999999999997"/>
    <n v="12"/>
    <n v="44"/>
    <n v="0"/>
    <s v="Fashion"/>
    <m/>
    <d v="2024-12-30T00:00:00"/>
    <n v="20"/>
    <n v="0.26"/>
    <n v="36.119999999999997"/>
    <n v="250"/>
    <n v="1"/>
    <n v="433.43999999999994"/>
    <x v="1"/>
    <s v="Medium Risk"/>
    <s v="55+"/>
    <d v="1901-08-27T00:00:00"/>
    <x v="1"/>
    <x v="1"/>
    <s v="Low Value"/>
    <x v="0"/>
    <s v="Check Data"/>
  </r>
  <r>
    <s v="CUST_5778"/>
    <n v="49"/>
    <s v="Female"/>
    <x v="4"/>
    <n v="38.29"/>
    <n v="12"/>
    <n v="320"/>
    <n v="0"/>
    <s v="Sports"/>
    <n v="8.5"/>
    <d v="2023-03-15T00:00:00"/>
    <n v="88"/>
    <n v="0.15"/>
    <n v="38.29"/>
    <n v="8.5"/>
    <n v="1"/>
    <n v="459.48"/>
    <x v="0"/>
    <s v="Low Risk"/>
    <s v="45-54"/>
    <d v="1903-06-14T00:00:00"/>
    <x v="2"/>
    <x v="1"/>
    <s v="Low Value"/>
    <x v="0"/>
    <s v="Check Data"/>
  </r>
  <r>
    <s v="CUST_4906"/>
    <n v="43"/>
    <s v="Female"/>
    <x v="0"/>
    <n v="261.39999999999998"/>
    <n v="18"/>
    <n v="193"/>
    <n v="0"/>
    <s v="Beauty"/>
    <n v="22.6"/>
    <d v="2021-01-11T00:00:00"/>
    <n v="70"/>
    <n v="0.34"/>
    <n v="261.39999999999998"/>
    <n v="22.6"/>
    <n v="1"/>
    <n v="4705.2"/>
    <x v="0"/>
    <s v="Medium Risk"/>
    <s v="35-44"/>
    <d v="1905-08-15T00:00:00"/>
    <x v="2"/>
    <x v="1"/>
    <s v="High Value"/>
    <x v="1"/>
    <s v="Check Data"/>
  </r>
  <r>
    <s v="CUST_4637"/>
    <n v="23"/>
    <s v="Other"/>
    <x v="1"/>
    <n v="21.28"/>
    <n v="8"/>
    <n v="5"/>
    <n v="0"/>
    <s v="Beauty"/>
    <n v="92.1"/>
    <d v="2025-04-12T00:00:00"/>
    <n v="41"/>
    <n v="0.32"/>
    <n v="21.28"/>
    <n v="92.1"/>
    <n v="2"/>
    <n v="170.24"/>
    <x v="2"/>
    <s v="Medium Risk"/>
    <s v="Under 25"/>
    <d v="1901-05-16T00:00:00"/>
    <x v="0"/>
    <x v="1"/>
    <s v="Low Value"/>
    <x v="0"/>
    <s v="Check Data"/>
  </r>
  <r>
    <s v="CUST_3953"/>
    <n v="58"/>
    <s v="Male"/>
    <x v="9"/>
    <n v="175.77"/>
    <n v="16"/>
    <n v="262"/>
    <n v="0"/>
    <s v="Home"/>
    <n v="67.8"/>
    <d v="2020-08-04T00:00:00"/>
    <n v="96"/>
    <n v="0.28000000000000003"/>
    <n v="175.77"/>
    <n v="67.8"/>
    <n v="1"/>
    <n v="2812.32"/>
    <x v="0"/>
    <s v="Medium Risk"/>
    <s v="55+"/>
    <d v="1906-01-22T00:00:00"/>
    <x v="2"/>
    <x v="1"/>
    <s v="High Value"/>
    <x v="1"/>
    <s v="Check Data"/>
  </r>
  <r>
    <s v="CUST_6929"/>
    <n v="74"/>
    <s v="Male"/>
    <x v="0"/>
    <n v="58.77"/>
    <n v="13"/>
    <n v="195"/>
    <n v="0"/>
    <s v="Beauty"/>
    <n v="24.2"/>
    <d v="2021-05-07T00:00:00"/>
    <n v="6"/>
    <n v="0.19"/>
    <n v="58.77"/>
    <n v="24.2"/>
    <n v="2"/>
    <n v="764.01"/>
    <x v="0"/>
    <s v="Low Risk"/>
    <s v="55+"/>
    <d v="1905-04-21T00:00:00"/>
    <x v="1"/>
    <x v="1"/>
    <s v="Low Value"/>
    <x v="0"/>
    <s v="Check Data"/>
  </r>
  <r>
    <s v="CUST_1276"/>
    <n v="20"/>
    <s v="Male"/>
    <x v="2"/>
    <n v="151.49"/>
    <n v="11"/>
    <n v="17"/>
    <n v="0"/>
    <s v="Sports"/>
    <n v="89.4"/>
    <d v="2023-11-09T00:00:00"/>
    <n v="11"/>
    <n v="0.32"/>
    <n v="151.49"/>
    <n v="89.4"/>
    <n v="1"/>
    <n v="1666.39"/>
    <x v="2"/>
    <s v="Medium Risk"/>
    <s v="Under 25"/>
    <d v="1902-10-18T00:00:00"/>
    <x v="1"/>
    <x v="1"/>
    <s v="High Value"/>
    <x v="1"/>
    <s v="Check Data"/>
  </r>
  <r>
    <s v="CUST_2999"/>
    <n v="50"/>
    <s v="Male"/>
    <x v="7"/>
    <n v="30.06"/>
    <n v="10"/>
    <n v="296"/>
    <n v="0"/>
    <s v="Beauty"/>
    <n v="13.6"/>
    <d v="2024-02-29T00:00:00"/>
    <n v="30"/>
    <n v="0.25"/>
    <n v="30.06"/>
    <n v="13.6"/>
    <n v="1"/>
    <n v="300.59999999999997"/>
    <x v="0"/>
    <s v="Medium Risk"/>
    <s v="45-54"/>
    <d v="1902-06-28T00:00:00"/>
    <x v="1"/>
    <x v="1"/>
    <s v="Low Value"/>
    <x v="0"/>
    <s v="Check Data"/>
  </r>
  <r>
    <s v="CUST_2227"/>
    <n v="18"/>
    <s v="Male"/>
    <x v="9"/>
    <n v="119.05"/>
    <n v="10"/>
    <n v="106"/>
    <n v="0"/>
    <s v="Beauty"/>
    <n v="68.8"/>
    <d v="2022-04-11T00:00:00"/>
    <n v="3"/>
    <n v="0.52"/>
    <n v="119.05"/>
    <n v="68.8"/>
    <n v="1"/>
    <n v="1190.5"/>
    <x v="0"/>
    <s v="High Risk"/>
    <s v="Under 25"/>
    <d v="1904-05-17T00:00:00"/>
    <x v="1"/>
    <x v="1"/>
    <s v="Low Value"/>
    <x v="2"/>
    <s v="Check Data"/>
  </r>
  <r>
    <s v="CUST_7337"/>
    <n v="68"/>
    <s v="Female"/>
    <x v="4"/>
    <n v="78.02"/>
    <n v="10"/>
    <n v="68"/>
    <n v="0"/>
    <s v="Sports"/>
    <n v="42.5"/>
    <d v="2024-11-10T00:00:00"/>
    <n v="72"/>
    <n v="0.71"/>
    <n v="78.02"/>
    <n v="42.5"/>
    <n v="2"/>
    <n v="780.19999999999993"/>
    <x v="1"/>
    <s v="High Risk"/>
    <s v="55+"/>
    <d v="1901-10-16T00:00:00"/>
    <x v="2"/>
    <x v="1"/>
    <s v="Low Value"/>
    <x v="2"/>
    <s v="Check Data"/>
  </r>
  <r>
    <s v="CUST_4735"/>
    <n v="22"/>
    <s v="Female"/>
    <x v="8"/>
    <n v="235.81"/>
    <n v="5"/>
    <n v="24"/>
    <n v="0"/>
    <s v="Electronics"/>
    <n v="26.8"/>
    <d v="2024-12-26T00:00:00"/>
    <n v="33"/>
    <n v="0.15"/>
    <n v="235.81"/>
    <n v="26.8"/>
    <n v="2"/>
    <n v="1179.05"/>
    <x v="2"/>
    <s v="Low Risk"/>
    <s v="Under 25"/>
    <d v="1901-08-31T00:00:00"/>
    <x v="1"/>
    <x v="1"/>
    <s v="Low Value"/>
    <x v="0"/>
    <s v="Check Data"/>
  </r>
  <r>
    <s v="CUST_1695"/>
    <n v="30"/>
    <s v="Female"/>
    <x v="2"/>
    <n v="49.04"/>
    <n v="10"/>
    <n v="55"/>
    <n v="0"/>
    <s v="Fashion"/>
    <n v="26.2"/>
    <d v="2023-03-27T00:00:00"/>
    <n v="54"/>
    <n v="0.43"/>
    <n v="49.04"/>
    <n v="26.2"/>
    <n v="1"/>
    <n v="490.4"/>
    <x v="1"/>
    <s v="Medium Risk"/>
    <s v="25-34"/>
    <d v="1903-06-02T00:00:00"/>
    <x v="0"/>
    <x v="1"/>
    <s v="Low Value"/>
    <x v="0"/>
    <s v="Check Data"/>
  </r>
  <r>
    <s v="CUST_5152"/>
    <n v="36"/>
    <s v="Female"/>
    <x v="1"/>
    <n v="105.97"/>
    <n v="14"/>
    <n v="0"/>
    <n v="0"/>
    <s v="Beauty"/>
    <n v="50.1"/>
    <d v="2023-10-29T00:00:00"/>
    <n v="47"/>
    <n v="0.1"/>
    <n v="105.97"/>
    <n v="50.1"/>
    <n v="1"/>
    <n v="1483.58"/>
    <x v="2"/>
    <s v="Low Risk"/>
    <s v="35-44"/>
    <d v="1902-10-29T00:00:00"/>
    <x v="0"/>
    <x v="1"/>
    <s v="Low Value"/>
    <x v="0"/>
    <s v="Check Data"/>
  </r>
  <r>
    <s v="CUST_8901"/>
    <n v="29"/>
    <s v="Male"/>
    <x v="9"/>
    <n v="41.04"/>
    <n v="9"/>
    <n v="182"/>
    <n v="0"/>
    <s v="Fashion"/>
    <n v="93.1"/>
    <d v="2021-09-09T00:00:00"/>
    <n v="83"/>
    <n v="0.32"/>
    <n v="41.04"/>
    <n v="93.1"/>
    <n v="2"/>
    <n v="369.36"/>
    <x v="0"/>
    <s v="Medium Risk"/>
    <s v="25-34"/>
    <d v="1904-12-17T00:00:00"/>
    <x v="2"/>
    <x v="1"/>
    <s v="Low Value"/>
    <x v="0"/>
    <s v="Check Data"/>
  </r>
  <r>
    <s v="CUST_8470"/>
    <n v="65"/>
    <s v="Male"/>
    <x v="2"/>
    <n v="35.619999999999997"/>
    <n v="9"/>
    <n v="53"/>
    <n v="0"/>
    <s v="Fashion"/>
    <n v="74.2"/>
    <d v="2025-05-30T00:00:00"/>
    <n v="10"/>
    <n v="0.43"/>
    <n v="35.619999999999997"/>
    <n v="74.2"/>
    <n v="2"/>
    <n v="320.58"/>
    <x v="1"/>
    <s v="Medium Risk"/>
    <s v="55+"/>
    <d v="1901-03-29T00:00:00"/>
    <x v="1"/>
    <x v="1"/>
    <s v="Low Value"/>
    <x v="0"/>
    <s v="Check Data"/>
  </r>
  <r>
    <s v="CUST_8537"/>
    <n v="42"/>
    <s v="Other"/>
    <x v="7"/>
    <n v="182.11"/>
    <n v="13"/>
    <n v="80"/>
    <n v="0"/>
    <s v="Home"/>
    <n v="66.2"/>
    <d v="2020-11-28T00:00:00"/>
    <n v="19"/>
    <n v="0.11"/>
    <n v="182.11"/>
    <n v="66.2"/>
    <n v="1"/>
    <n v="2367.4300000000003"/>
    <x v="1"/>
    <s v="Low Risk"/>
    <s v="35-44"/>
    <d v="1905-09-28T00:00:00"/>
    <x v="1"/>
    <x v="1"/>
    <s v="High Value"/>
    <x v="1"/>
    <s v="Check Data"/>
  </r>
  <r>
    <s v="CUST_3841"/>
    <n v="74"/>
    <s v="Female"/>
    <x v="9"/>
    <n v="89.63"/>
    <n v="7"/>
    <n v="159"/>
    <n v="0"/>
    <s v="Electronics"/>
    <n v="87.6"/>
    <d v="2023-06-14T00:00:00"/>
    <n v="9"/>
    <n v="0.36"/>
    <n v="89.63"/>
    <n v="87.6"/>
    <n v="2"/>
    <n v="627.41"/>
    <x v="0"/>
    <s v="Medium Risk"/>
    <s v="55+"/>
    <d v="1903-03-15T00:00:00"/>
    <x v="1"/>
    <x v="1"/>
    <s v="Low Value"/>
    <x v="0"/>
    <s v="Check Data"/>
  </r>
  <r>
    <s v="CUST_5208"/>
    <n v="68"/>
    <s v="Female"/>
    <x v="6"/>
    <n v="196.86"/>
    <n v="10"/>
    <n v="225"/>
    <n v="0"/>
    <s v="Fashion"/>
    <n v="57"/>
    <d v="2022-07-22T00:00:00"/>
    <n v="7"/>
    <n v="0.06"/>
    <n v="196.86"/>
    <n v="57"/>
    <n v="2"/>
    <n v="1968.6000000000001"/>
    <x v="0"/>
    <s v="Low Risk"/>
    <s v="55+"/>
    <d v="1904-02-05T00:00:00"/>
    <x v="1"/>
    <x v="1"/>
    <s v="High Value"/>
    <x v="1"/>
    <s v="Check Data"/>
  </r>
  <r>
    <s v="CUST_9733"/>
    <n v="52"/>
    <s v="Female"/>
    <x v="6"/>
    <n v="57.16"/>
    <n v="12"/>
    <n v="263"/>
    <n v="0"/>
    <s v="Home"/>
    <n v="19.2"/>
    <d v="2022-11-05T00:00:00"/>
    <n v="61"/>
    <n v="0.16"/>
    <n v="57.16"/>
    <n v="19.2"/>
    <n v="1"/>
    <n v="685.92"/>
    <x v="0"/>
    <s v="Low Risk"/>
    <s v="45-54"/>
    <d v="1903-10-22T00:00:00"/>
    <x v="0"/>
    <x v="1"/>
    <s v="Low Value"/>
    <x v="0"/>
    <s v="Check Data"/>
  </r>
  <r>
    <s v="CUST_2088"/>
    <n v="29"/>
    <s v="Male"/>
    <x v="9"/>
    <n v="101.28"/>
    <n v="10"/>
    <n v="108"/>
    <n v="0"/>
    <s v="Sports"/>
    <n v="97.7"/>
    <d v="2022-11-19T00:00:00"/>
    <n v="14"/>
    <n v="0.42"/>
    <n v="101.28"/>
    <n v="97.7"/>
    <n v="1"/>
    <n v="1012.8"/>
    <x v="0"/>
    <s v="Medium Risk"/>
    <s v="25-34"/>
    <d v="1903-10-08T00:00:00"/>
    <x v="1"/>
    <x v="1"/>
    <s v="Low Value"/>
    <x v="0"/>
    <s v="Check Data"/>
  </r>
  <r>
    <s v="CUST_4363"/>
    <n v="47"/>
    <s v="Male"/>
    <x v="9"/>
    <n v="173.74"/>
    <n v="7"/>
    <n v="308"/>
    <n v="0"/>
    <s v="Sports"/>
    <n v="53.5"/>
    <d v="2021-04-23T00:00:00"/>
    <n v="2"/>
    <n v="0.35"/>
    <n v="173.74"/>
    <n v="53.5"/>
    <n v="1"/>
    <n v="1216.18"/>
    <x v="0"/>
    <s v="Medium Risk"/>
    <s v="45-54"/>
    <d v="1905-05-05T00:00:00"/>
    <x v="1"/>
    <x v="1"/>
    <s v="Low Value"/>
    <x v="0"/>
    <s v="Check Data"/>
  </r>
  <r>
    <s v="CUST_1024"/>
    <n v="22"/>
    <s v="Male"/>
    <x v="6"/>
    <n v="193.23"/>
    <n v="7"/>
    <n v="43"/>
    <n v="0"/>
    <s v="Sports"/>
    <n v="31.5"/>
    <d v="2022-07-11T00:00:00"/>
    <n v="22"/>
    <n v="0.18"/>
    <n v="193.23"/>
    <n v="31.5"/>
    <n v="1"/>
    <n v="1352.61"/>
    <x v="1"/>
    <s v="Low Risk"/>
    <s v="Under 25"/>
    <d v="1904-02-16T00:00:00"/>
    <x v="1"/>
    <x v="1"/>
    <s v="Low Value"/>
    <x v="0"/>
    <s v="Check Data"/>
  </r>
  <r>
    <s v="CUST_7144"/>
    <n v="51"/>
    <s v="Male"/>
    <x v="4"/>
    <n v="58.35"/>
    <n v="11"/>
    <n v="200"/>
    <n v="0"/>
    <s v="Sports"/>
    <n v="77.8"/>
    <d v="2023-09-01T00:00:00"/>
    <n v="60"/>
    <n v="0.28999999999999998"/>
    <n v="58.35"/>
    <n v="77.8"/>
    <n v="2"/>
    <n v="641.85"/>
    <x v="0"/>
    <s v="Medium Risk"/>
    <s v="45-54"/>
    <d v="1902-12-26T00:00:00"/>
    <x v="0"/>
    <x v="1"/>
    <s v="Low Value"/>
    <x v="0"/>
    <s v="Check Data"/>
  </r>
  <r>
    <s v="CUST_6668"/>
    <n v="39"/>
    <s v="Male"/>
    <x v="0"/>
    <n v="159.46"/>
    <n v="14"/>
    <n v="283"/>
    <n v="0"/>
    <s v="Sports"/>
    <n v="46.4"/>
    <d v="2021-07-04T00:00:00"/>
    <n v="45"/>
    <n v="0.28999999999999998"/>
    <n v="159.46"/>
    <n v="46.4"/>
    <n v="3"/>
    <n v="2232.44"/>
    <x v="0"/>
    <s v="Medium Risk"/>
    <s v="35-44"/>
    <d v="1905-02-22T00:00:00"/>
    <x v="0"/>
    <x v="1"/>
    <s v="High Value"/>
    <x v="1"/>
    <s v="Check Data"/>
  </r>
  <r>
    <s v="CUST_5236"/>
    <n v="56"/>
    <s v="Female"/>
    <x v="8"/>
    <n v="151.37"/>
    <n v="8"/>
    <n v="146"/>
    <n v="0"/>
    <s v="Home"/>
    <m/>
    <d v="2025-03-04T00:00:00"/>
    <n v="20"/>
    <n v="0.34"/>
    <n v="151.37"/>
    <n v="250"/>
    <n v="2"/>
    <n v="1210.96"/>
    <x v="0"/>
    <s v="Medium Risk"/>
    <s v="55+"/>
    <d v="1901-06-24T00:00:00"/>
    <x v="1"/>
    <x v="1"/>
    <s v="Low Value"/>
    <x v="0"/>
    <s v="Check Data"/>
  </r>
  <r>
    <s v="CUST_9068"/>
    <n v="30"/>
    <s v="Female"/>
    <x v="2"/>
    <n v="200.2"/>
    <n v="11"/>
    <n v="198"/>
    <n v="0"/>
    <s v="Electronics"/>
    <n v="32"/>
    <d v="2024-07-21T00:00:00"/>
    <n v="26"/>
    <n v="0.18"/>
    <n v="200.2"/>
    <n v="32"/>
    <n v="1"/>
    <n v="2202.1999999999998"/>
    <x v="0"/>
    <s v="Low Risk"/>
    <s v="25-34"/>
    <d v="1902-02-05T00:00:00"/>
    <x v="1"/>
    <x v="1"/>
    <s v="High Value"/>
    <x v="1"/>
    <s v="Check Data"/>
  </r>
  <r>
    <s v="CUST_3235"/>
    <n v="74"/>
    <s v="Female"/>
    <x v="2"/>
    <n v="76.64"/>
    <n v="9"/>
    <n v="233"/>
    <n v="0"/>
    <s v="Electronics"/>
    <n v="45.7"/>
    <d v="2024-07-20T00:00:00"/>
    <n v="59"/>
    <n v="0.15"/>
    <n v="76.64"/>
    <n v="45.7"/>
    <n v="1"/>
    <n v="689.76"/>
    <x v="0"/>
    <s v="Low Risk"/>
    <s v="55+"/>
    <d v="1902-02-06T00:00:00"/>
    <x v="0"/>
    <x v="1"/>
    <s v="Low Value"/>
    <x v="0"/>
    <s v="Check Data"/>
  </r>
  <r>
    <s v="CUST_8295"/>
    <n v="64"/>
    <s v="Female"/>
    <x v="1"/>
    <n v="121.88"/>
    <n v="7"/>
    <n v="183"/>
    <n v="0"/>
    <s v="Home"/>
    <n v="37.299999999999997"/>
    <d v="2021-08-11T00:00:00"/>
    <n v="68"/>
    <n v="0.26"/>
    <n v="121.88"/>
    <n v="37.299999999999997"/>
    <n v="2"/>
    <n v="853.16"/>
    <x v="0"/>
    <s v="Medium Risk"/>
    <s v="55+"/>
    <d v="1905-01-15T00:00:00"/>
    <x v="0"/>
    <x v="1"/>
    <s v="Low Value"/>
    <x v="0"/>
    <s v="Check Data"/>
  </r>
  <r>
    <s v="CUST_9392"/>
    <n v="71"/>
    <s v="Other"/>
    <x v="8"/>
    <n v="115.25"/>
    <n v="9"/>
    <n v="34"/>
    <n v="0"/>
    <s v="Home"/>
    <n v="55.2"/>
    <d v="2024-08-20T00:00:00"/>
    <n v="39"/>
    <n v="0.38"/>
    <n v="115.25"/>
    <n v="55.2"/>
    <n v="2"/>
    <n v="1037.25"/>
    <x v="1"/>
    <s v="Medium Risk"/>
    <s v="55+"/>
    <d v="1902-01-06T00:00:00"/>
    <x v="1"/>
    <x v="1"/>
    <s v="Low Value"/>
    <x v="0"/>
    <s v="Check Data"/>
  </r>
  <r>
    <s v="CUST_9448"/>
    <n v="20"/>
    <s v="Male"/>
    <x v="3"/>
    <n v="67.349999999999994"/>
    <n v="9"/>
    <n v="208"/>
    <n v="0"/>
    <s v="Beauty"/>
    <n v="18.3"/>
    <d v="2024-01-06T00:00:00"/>
    <n v="23"/>
    <n v="0.3"/>
    <n v="67.349999999999994"/>
    <n v="18.3"/>
    <n v="2"/>
    <n v="606.15"/>
    <x v="0"/>
    <s v="Medium Risk"/>
    <s v="Under 25"/>
    <d v="1902-08-21T00:00:00"/>
    <x v="1"/>
    <x v="1"/>
    <s v="Low Value"/>
    <x v="0"/>
    <s v="Check Data"/>
  </r>
  <r>
    <s v="CUST_4747"/>
    <n v="77"/>
    <s v="Male"/>
    <x v="6"/>
    <n v="147.69999999999999"/>
    <n v="12"/>
    <n v="359"/>
    <n v="0"/>
    <s v="Fashion"/>
    <n v="57.2"/>
    <d v="2023-05-04T00:00:00"/>
    <n v="80"/>
    <n v="0.5"/>
    <n v="147.69999999999999"/>
    <n v="57.2"/>
    <n v="2"/>
    <n v="1772.3999999999999"/>
    <x v="0"/>
    <s v="High Risk"/>
    <s v="55+"/>
    <d v="1903-04-25T00:00:00"/>
    <x v="2"/>
    <x v="1"/>
    <s v="High Value"/>
    <x v="3"/>
    <s v="Check Data"/>
  </r>
  <r>
    <s v="CUST_4175"/>
    <n v="70"/>
    <s v="Female"/>
    <x v="3"/>
    <n v="158.72"/>
    <n v="13"/>
    <n v="62"/>
    <n v="0"/>
    <s v="Sports"/>
    <n v="98.7"/>
    <d v="2022-09-06T00:00:00"/>
    <n v="25"/>
    <n v="0.12"/>
    <n v="158.72"/>
    <n v="98.7"/>
    <n v="1"/>
    <n v="2063.36"/>
    <x v="1"/>
    <s v="Low Risk"/>
    <s v="55+"/>
    <d v="1903-12-21T00:00:00"/>
    <x v="1"/>
    <x v="1"/>
    <s v="High Value"/>
    <x v="1"/>
    <s v="Check Data"/>
  </r>
  <r>
    <s v="CUST_5897"/>
    <n v="37"/>
    <s v="Male"/>
    <x v="7"/>
    <n v="57.41"/>
    <n v="5"/>
    <n v="81"/>
    <n v="0"/>
    <s v="Fashion"/>
    <n v="75.400000000000006"/>
    <d v="2023-04-14T00:00:00"/>
    <n v="73"/>
    <n v="0.14000000000000001"/>
    <n v="57.41"/>
    <n v="75.400000000000006"/>
    <n v="2"/>
    <n v="287.04999999999995"/>
    <x v="1"/>
    <s v="Low Risk"/>
    <s v="35-44"/>
    <d v="1903-05-15T00:00:00"/>
    <x v="2"/>
    <x v="1"/>
    <s v="Low Value"/>
    <x v="0"/>
    <s v="Check Data"/>
  </r>
  <r>
    <s v="CUST_6037"/>
    <n v="48"/>
    <s v="Male"/>
    <x v="8"/>
    <n v="228.7"/>
    <n v="6"/>
    <n v="262"/>
    <n v="0"/>
    <s v="Beauty"/>
    <n v="68.5"/>
    <d v="2021-06-07T00:00:00"/>
    <n v="53"/>
    <n v="0.35"/>
    <n v="228.7"/>
    <n v="68.5"/>
    <n v="2"/>
    <n v="1372.1999999999998"/>
    <x v="0"/>
    <s v="Medium Risk"/>
    <s v="45-54"/>
    <d v="1905-03-21T00:00:00"/>
    <x v="0"/>
    <x v="1"/>
    <s v="Low Value"/>
    <x v="0"/>
    <s v="Check Data"/>
  </r>
  <r>
    <s v="CUST_8427"/>
    <n v="22"/>
    <s v="Male"/>
    <x v="5"/>
    <n v="128.09"/>
    <n v="14"/>
    <n v="254"/>
    <n v="0"/>
    <s v="Electronics"/>
    <n v="20.100000000000001"/>
    <d v="2023-01-11T00:00:00"/>
    <n v="11"/>
    <n v="0.34"/>
    <n v="128.09"/>
    <n v="20.100000000000001"/>
    <n v="2"/>
    <n v="1793.26"/>
    <x v="0"/>
    <s v="Medium Risk"/>
    <s v="Under 25"/>
    <d v="1903-08-16T00:00:00"/>
    <x v="1"/>
    <x v="1"/>
    <s v="High Value"/>
    <x v="1"/>
    <s v="Check Data"/>
  </r>
  <r>
    <s v="CUST_9605"/>
    <n v="41"/>
    <s v="Male"/>
    <x v="1"/>
    <n v="37.409999999999997"/>
    <n v="5"/>
    <n v="38"/>
    <n v="0"/>
    <s v="Sports"/>
    <n v="58.2"/>
    <d v="2022-06-16T00:00:00"/>
    <n v="25"/>
    <n v="0.28999999999999998"/>
    <n v="37.409999999999997"/>
    <n v="58.2"/>
    <n v="1"/>
    <n v="187.04999999999998"/>
    <x v="1"/>
    <s v="Medium Risk"/>
    <s v="35-44"/>
    <d v="1904-03-12T00:00:00"/>
    <x v="1"/>
    <x v="1"/>
    <s v="Low Value"/>
    <x v="0"/>
    <s v="Check Data"/>
  </r>
  <r>
    <s v="CUST_3014"/>
    <n v="57"/>
    <s v="Female"/>
    <x v="9"/>
    <n v="52.23"/>
    <n v="11"/>
    <n v="285"/>
    <n v="0"/>
    <s v="Electronics"/>
    <n v="82"/>
    <d v="2023-11-17T00:00:00"/>
    <n v="31"/>
    <n v="0.19"/>
    <n v="52.23"/>
    <n v="82"/>
    <n v="3"/>
    <n v="574.53"/>
    <x v="0"/>
    <s v="Low Risk"/>
    <s v="55+"/>
    <d v="1902-10-10T00:00:00"/>
    <x v="1"/>
    <x v="1"/>
    <s v="Low Value"/>
    <x v="0"/>
    <s v="Check Data"/>
  </r>
  <r>
    <s v="CUST_2381"/>
    <n v="71"/>
    <s v="Male"/>
    <x v="7"/>
    <n v="151.68"/>
    <n v="18"/>
    <n v="22"/>
    <n v="0"/>
    <s v="Home"/>
    <n v="24.1"/>
    <d v="2021-11-06T00:00:00"/>
    <n v="46"/>
    <n v="0.1"/>
    <n v="151.68"/>
    <n v="24.1"/>
    <n v="1"/>
    <n v="2730.2400000000002"/>
    <x v="2"/>
    <s v="Low Risk"/>
    <s v="55+"/>
    <d v="1904-10-20T00:00:00"/>
    <x v="0"/>
    <x v="1"/>
    <s v="High Value"/>
    <x v="1"/>
    <s v="Check Data"/>
  </r>
  <r>
    <s v="CUST_2098"/>
    <n v="50"/>
    <s v="Female"/>
    <x v="0"/>
    <n v="160.31"/>
    <n v="9"/>
    <n v="83"/>
    <n v="0"/>
    <s v="Fashion"/>
    <n v="8.6999999999999993"/>
    <d v="2023-04-23T00:00:00"/>
    <n v="27"/>
    <n v="0.31"/>
    <n v="160.31"/>
    <n v="8.6999999999999993"/>
    <n v="3"/>
    <n v="1442.79"/>
    <x v="1"/>
    <s v="Medium Risk"/>
    <s v="45-54"/>
    <d v="1903-05-06T00:00:00"/>
    <x v="1"/>
    <x v="1"/>
    <s v="Low Value"/>
    <x v="0"/>
    <s v="Check Data"/>
  </r>
  <r>
    <s v="CUST_4426"/>
    <n v="25"/>
    <s v="Female"/>
    <x v="5"/>
    <n v="225.7"/>
    <n v="11"/>
    <n v="302"/>
    <n v="0"/>
    <s v="Electronics"/>
    <n v="66.2"/>
    <d v="2023-04-10T00:00:00"/>
    <n v="63"/>
    <n v="0.25"/>
    <n v="225.7"/>
    <n v="66.2"/>
    <n v="1"/>
    <n v="2482.6999999999998"/>
    <x v="0"/>
    <s v="Medium Risk"/>
    <s v="25-34"/>
    <d v="1903-05-19T00:00:00"/>
    <x v="0"/>
    <x v="1"/>
    <s v="High Value"/>
    <x v="1"/>
    <s v="Check Data"/>
  </r>
  <r>
    <s v="CUST_4655"/>
    <n v="41"/>
    <s v="Male"/>
    <x v="8"/>
    <n v="65.45"/>
    <n v="14"/>
    <n v="205"/>
    <n v="0"/>
    <s v="Beauty"/>
    <n v="67.400000000000006"/>
    <d v="2023-08-15T00:00:00"/>
    <n v="47"/>
    <n v="0.43"/>
    <n v="65.45"/>
    <n v="67.400000000000006"/>
    <n v="1"/>
    <n v="916.30000000000007"/>
    <x v="0"/>
    <s v="Medium Risk"/>
    <s v="35-44"/>
    <d v="1903-01-12T00:00:00"/>
    <x v="0"/>
    <x v="1"/>
    <s v="Low Value"/>
    <x v="0"/>
    <s v="Check Data"/>
  </r>
  <r>
    <s v="CUST_8938"/>
    <n v="67"/>
    <s v="Male"/>
    <x v="8"/>
    <n v="69.430000000000007"/>
    <n v="11"/>
    <n v="94"/>
    <n v="0"/>
    <s v="Electronics"/>
    <n v="80.400000000000006"/>
    <d v="2023-03-27T00:00:00"/>
    <n v="14"/>
    <n v="0.31"/>
    <n v="69.430000000000007"/>
    <n v="80.400000000000006"/>
    <n v="1"/>
    <n v="763.73"/>
    <x v="0"/>
    <s v="Medium Risk"/>
    <s v="55+"/>
    <d v="1903-06-02T00:00:00"/>
    <x v="1"/>
    <x v="1"/>
    <s v="Low Value"/>
    <x v="0"/>
    <s v="Check Data"/>
  </r>
  <r>
    <s v="CUST_1187"/>
    <n v="37"/>
    <s v="Male"/>
    <x v="3"/>
    <n v="306.02"/>
    <n v="8"/>
    <n v="62"/>
    <n v="0"/>
    <s v="Sports"/>
    <n v="63"/>
    <d v="2022-12-02T00:00:00"/>
    <n v="23"/>
    <n v="0.44"/>
    <n v="306.02"/>
    <n v="63"/>
    <n v="1"/>
    <n v="2448.16"/>
    <x v="1"/>
    <s v="Medium Risk"/>
    <s v="35-44"/>
    <d v="1903-09-25T00:00:00"/>
    <x v="1"/>
    <x v="1"/>
    <s v="High Value"/>
    <x v="1"/>
    <s v="Check Data"/>
  </r>
  <r>
    <s v="CUST_6409"/>
    <n v="77"/>
    <s v="Male"/>
    <x v="4"/>
    <n v="214.75"/>
    <n v="21"/>
    <n v="136"/>
    <n v="0"/>
    <s v="Sports"/>
    <n v="84.8"/>
    <d v="2025-03-28T00:00:00"/>
    <n v="16"/>
    <n v="0.62"/>
    <n v="214.75"/>
    <n v="84.8"/>
    <n v="2"/>
    <n v="4509.75"/>
    <x v="0"/>
    <s v="High Risk"/>
    <s v="55+"/>
    <d v="1901-05-31T00:00:00"/>
    <x v="1"/>
    <x v="1"/>
    <s v="High Value"/>
    <x v="3"/>
    <s v="Check Data"/>
  </r>
  <r>
    <s v="CUST_3092"/>
    <n v="33"/>
    <s v="Female"/>
    <x v="3"/>
    <n v="110.35"/>
    <n v="8"/>
    <n v="150"/>
    <n v="0"/>
    <s v="Fashion"/>
    <n v="26.6"/>
    <d v="2024-12-01T00:00:00"/>
    <n v="20"/>
    <n v="0.16"/>
    <n v="110.35"/>
    <n v="26.6"/>
    <n v="1"/>
    <n v="882.8"/>
    <x v="0"/>
    <s v="Low Risk"/>
    <s v="25-34"/>
    <d v="1901-09-25T00:00:00"/>
    <x v="1"/>
    <x v="1"/>
    <s v="Low Value"/>
    <x v="0"/>
    <s v="Check Data"/>
  </r>
  <r>
    <s v="CUST_3130"/>
    <n v="67"/>
    <s v="Female"/>
    <x v="2"/>
    <n v="94.39"/>
    <n v="11"/>
    <n v="116"/>
    <n v="0"/>
    <s v="Home"/>
    <n v="3.5"/>
    <d v="2021-03-20T00:00:00"/>
    <n v="3"/>
    <n v="0.56999999999999995"/>
    <n v="94.39"/>
    <n v="3.5"/>
    <n v="1"/>
    <n v="1038.29"/>
    <x v="0"/>
    <s v="High Risk"/>
    <s v="55+"/>
    <d v="1905-06-08T00:00:00"/>
    <x v="1"/>
    <x v="1"/>
    <s v="Low Value"/>
    <x v="2"/>
    <s v="Check Data"/>
  </r>
  <r>
    <s v="CUST_6242"/>
    <n v="69"/>
    <s v="Female"/>
    <x v="3"/>
    <n v="284.10000000000002"/>
    <n v="13"/>
    <n v="190"/>
    <n v="0"/>
    <s v="Sports"/>
    <n v="73.3"/>
    <d v="2021-03-12T00:00:00"/>
    <n v="6"/>
    <n v="0.31"/>
    <n v="284.10000000000002"/>
    <n v="73.3"/>
    <n v="1"/>
    <n v="3693.3"/>
    <x v="0"/>
    <s v="Medium Risk"/>
    <s v="55+"/>
    <d v="1905-06-16T00:00:00"/>
    <x v="1"/>
    <x v="1"/>
    <s v="High Value"/>
    <x v="1"/>
    <s v="Check Data"/>
  </r>
  <r>
    <s v="CUST_9549"/>
    <n v="29"/>
    <s v="Male"/>
    <x v="4"/>
    <n v="41.85"/>
    <n v="9"/>
    <n v="201"/>
    <n v="0"/>
    <s v="Beauty"/>
    <n v="38.6"/>
    <d v="2025-03-08T00:00:00"/>
    <n v="29"/>
    <n v="0.12"/>
    <n v="41.85"/>
    <n v="38.6"/>
    <n v="2"/>
    <n v="376.65000000000003"/>
    <x v="0"/>
    <s v="Low Risk"/>
    <s v="25-34"/>
    <d v="1901-06-20T00:00:00"/>
    <x v="1"/>
    <x v="1"/>
    <s v="Low Value"/>
    <x v="0"/>
    <s v="Check Data"/>
  </r>
  <r>
    <s v="CUST_6647"/>
    <n v="30"/>
    <s v="Female"/>
    <x v="0"/>
    <n v="82.88"/>
    <n v="10"/>
    <n v="249"/>
    <n v="0"/>
    <s v="Fashion"/>
    <n v="21"/>
    <d v="2021-09-22T00:00:00"/>
    <n v="4"/>
    <n v="0.12"/>
    <n v="82.88"/>
    <n v="21"/>
    <n v="1"/>
    <n v="828.8"/>
    <x v="0"/>
    <s v="Low Risk"/>
    <s v="25-34"/>
    <d v="1904-12-04T00:00:00"/>
    <x v="1"/>
    <x v="1"/>
    <s v="Low Value"/>
    <x v="0"/>
    <s v="Check Data"/>
  </r>
  <r>
    <s v="CUST_6185"/>
    <n v="62"/>
    <s v="Female"/>
    <x v="7"/>
    <n v="121.11"/>
    <n v="7"/>
    <n v="86"/>
    <n v="0"/>
    <s v="Sports"/>
    <n v="5.2"/>
    <d v="2023-10-29T00:00:00"/>
    <n v="65"/>
    <n v="0.27"/>
    <n v="121.11"/>
    <n v="5.2"/>
    <n v="2"/>
    <n v="847.77"/>
    <x v="1"/>
    <s v="Medium Risk"/>
    <s v="55+"/>
    <d v="1902-10-29T00:00:00"/>
    <x v="0"/>
    <x v="1"/>
    <s v="Low Value"/>
    <x v="0"/>
    <s v="Check Data"/>
  </r>
  <r>
    <s v="CUST_6776"/>
    <n v="59"/>
    <s v="Female"/>
    <x v="6"/>
    <n v="164.36"/>
    <n v="12"/>
    <n v="73"/>
    <n v="0"/>
    <s v="Beauty"/>
    <m/>
    <d v="2025-05-08T00:00:00"/>
    <n v="8"/>
    <n v="0.5"/>
    <n v="164.36"/>
    <n v="250"/>
    <n v="2"/>
    <n v="1972.3200000000002"/>
    <x v="1"/>
    <s v="High Risk"/>
    <s v="55+"/>
    <d v="1901-04-20T00:00:00"/>
    <x v="1"/>
    <x v="1"/>
    <s v="High Value"/>
    <x v="3"/>
    <s v="Check Data"/>
  </r>
  <r>
    <s v="CUST_8913"/>
    <n v="56"/>
    <s v="Female"/>
    <x v="8"/>
    <n v="57.88"/>
    <n v="6"/>
    <n v="321"/>
    <n v="0"/>
    <s v="Electronics"/>
    <n v="82.6"/>
    <d v="2024-09-26T00:00:00"/>
    <n v="48"/>
    <n v="0.33"/>
    <n v="57.88"/>
    <n v="82.6"/>
    <n v="1"/>
    <n v="347.28000000000003"/>
    <x v="0"/>
    <s v="Medium Risk"/>
    <s v="55+"/>
    <d v="1901-11-30T00:00:00"/>
    <x v="0"/>
    <x v="1"/>
    <s v="Low Value"/>
    <x v="0"/>
    <s v="Check Data"/>
  </r>
  <r>
    <s v="CUST_8547"/>
    <n v="42"/>
    <s v="Female"/>
    <x v="9"/>
    <n v="92.47"/>
    <n v="7"/>
    <n v="36"/>
    <n v="0"/>
    <s v="Beauty"/>
    <n v="38.9"/>
    <d v="2024-09-19T00:00:00"/>
    <n v="84"/>
    <n v="0.28000000000000003"/>
    <n v="92.47"/>
    <n v="38.9"/>
    <n v="1"/>
    <n v="647.29"/>
    <x v="1"/>
    <s v="Medium Risk"/>
    <s v="35-44"/>
    <d v="1901-12-07T00:00:00"/>
    <x v="2"/>
    <x v="1"/>
    <s v="Low Value"/>
    <x v="0"/>
    <s v="Check Data"/>
  </r>
  <r>
    <s v="CUST_8823"/>
    <n v="63"/>
    <s v="Female"/>
    <x v="3"/>
    <n v="99.22"/>
    <n v="10"/>
    <n v="124"/>
    <n v="0"/>
    <s v="Fashion"/>
    <n v="88.5"/>
    <d v="2023-05-15T00:00:00"/>
    <n v="16"/>
    <n v="0.08"/>
    <n v="99.22"/>
    <n v="88.5"/>
    <n v="1"/>
    <n v="992.2"/>
    <x v="0"/>
    <s v="Low Risk"/>
    <s v="55+"/>
    <d v="1903-04-14T00:00:00"/>
    <x v="1"/>
    <x v="1"/>
    <s v="Low Value"/>
    <x v="0"/>
    <s v="Check Data"/>
  </r>
  <r>
    <s v="CUST_8355"/>
    <n v="49"/>
    <s v="Female"/>
    <x v="5"/>
    <n v="405.77"/>
    <n v="8"/>
    <n v="165"/>
    <n v="0"/>
    <s v="Sports"/>
    <n v="41.6"/>
    <d v="2022-09-10T00:00:00"/>
    <n v="47"/>
    <n v="0.21"/>
    <n v="405.77"/>
    <n v="41.6"/>
    <n v="1"/>
    <n v="3246.16"/>
    <x v="0"/>
    <s v="Medium Risk"/>
    <s v="45-54"/>
    <d v="1903-12-17T00:00:00"/>
    <x v="0"/>
    <x v="1"/>
    <s v="High Value"/>
    <x v="1"/>
    <s v="Check Data"/>
  </r>
  <r>
    <s v="CUST_7465"/>
    <n v="79"/>
    <s v="Male"/>
    <x v="0"/>
    <n v="225.84"/>
    <n v="9"/>
    <n v="0"/>
    <n v="0"/>
    <s v="Home"/>
    <n v="95.2"/>
    <d v="2022-04-26T00:00:00"/>
    <n v="31"/>
    <n v="0.28999999999999998"/>
    <n v="225.84"/>
    <n v="95.2"/>
    <n v="1"/>
    <n v="2032.56"/>
    <x v="2"/>
    <s v="Medium Risk"/>
    <s v="55+"/>
    <d v="1904-05-02T00:00:00"/>
    <x v="1"/>
    <x v="1"/>
    <s v="High Value"/>
    <x v="1"/>
    <s v="Check Data"/>
  </r>
  <r>
    <s v="CUST_2497"/>
    <n v="41"/>
    <s v="Female"/>
    <x v="1"/>
    <n v="362.07"/>
    <n v="11"/>
    <n v="337"/>
    <n v="0"/>
    <s v="Home"/>
    <n v="98.3"/>
    <d v="2023-02-06T00:00:00"/>
    <n v="96"/>
    <n v="0.34"/>
    <n v="362.07"/>
    <n v="98.3"/>
    <n v="1"/>
    <n v="3982.77"/>
    <x v="0"/>
    <s v="Medium Risk"/>
    <s v="35-44"/>
    <d v="1903-07-21T00:00:00"/>
    <x v="2"/>
    <x v="1"/>
    <s v="High Value"/>
    <x v="1"/>
    <s v="Check Data"/>
  </r>
  <r>
    <s v="CUST_3555"/>
    <n v="65"/>
    <s v="Male"/>
    <x v="8"/>
    <n v="76.400000000000006"/>
    <n v="12"/>
    <n v="290"/>
    <n v="0"/>
    <s v="Beauty"/>
    <n v="81.8"/>
    <d v="2022-08-31T00:00:00"/>
    <n v="98"/>
    <n v="0.44"/>
    <n v="76.400000000000006"/>
    <n v="81.8"/>
    <n v="3"/>
    <n v="916.80000000000007"/>
    <x v="0"/>
    <s v="Medium Risk"/>
    <s v="55+"/>
    <d v="1903-12-27T00:00:00"/>
    <x v="2"/>
    <x v="1"/>
    <s v="Low Value"/>
    <x v="0"/>
    <s v="Check Data"/>
  </r>
  <r>
    <s v="CUST_6409"/>
    <n v="64"/>
    <s v="Male"/>
    <x v="4"/>
    <n v="244.98"/>
    <n v="8"/>
    <n v="70"/>
    <n v="0"/>
    <s v="Beauty"/>
    <n v="25.6"/>
    <d v="2021-01-20T00:00:00"/>
    <n v="29"/>
    <n v="0.05"/>
    <n v="244.98"/>
    <n v="25.6"/>
    <n v="2"/>
    <n v="1959.84"/>
    <x v="1"/>
    <s v="Low Risk"/>
    <s v="55+"/>
    <d v="1905-08-06T00:00:00"/>
    <x v="1"/>
    <x v="1"/>
    <s v="High Value"/>
    <x v="1"/>
    <s v="Check Data"/>
  </r>
  <r>
    <s v="CUST_3951"/>
    <n v="61"/>
    <s v="Other"/>
    <x v="2"/>
    <n v="160.91"/>
    <n v="10"/>
    <n v="107"/>
    <n v="0"/>
    <s v="Beauty"/>
    <n v="36.6"/>
    <d v="2024-06-06T00:00:00"/>
    <n v="76"/>
    <n v="0.45"/>
    <n v="160.91"/>
    <n v="36.6"/>
    <n v="1"/>
    <n v="1609.1"/>
    <x v="0"/>
    <s v="Medium Risk"/>
    <s v="55+"/>
    <d v="1902-03-22T00:00:00"/>
    <x v="2"/>
    <x v="1"/>
    <s v="High Value"/>
    <x v="1"/>
    <s v="Check Data"/>
  </r>
  <r>
    <s v="CUST_2238"/>
    <n v="26"/>
    <s v="Other"/>
    <x v="4"/>
    <n v="106.12"/>
    <n v="8"/>
    <n v="85"/>
    <n v="0"/>
    <s v="Sports"/>
    <n v="53.3"/>
    <d v="2023-09-18T00:00:00"/>
    <n v="68"/>
    <n v="0.39"/>
    <n v="106.12"/>
    <n v="53.3"/>
    <n v="1"/>
    <n v="848.96"/>
    <x v="1"/>
    <s v="Medium Risk"/>
    <s v="25-34"/>
    <d v="1902-12-09T00:00:00"/>
    <x v="0"/>
    <x v="1"/>
    <s v="Low Value"/>
    <x v="0"/>
    <s v="Check Data"/>
  </r>
  <r>
    <s v="CUST_5727"/>
    <n v="57"/>
    <s v="Male"/>
    <x v="3"/>
    <n v="129.72"/>
    <n v="14"/>
    <n v="180"/>
    <n v="0"/>
    <s v="Home"/>
    <n v="32.9"/>
    <d v="2020-08-09T00:00:00"/>
    <n v="43"/>
    <n v="0.34"/>
    <n v="129.72"/>
    <n v="32.9"/>
    <n v="1"/>
    <n v="1816.08"/>
    <x v="0"/>
    <s v="Medium Risk"/>
    <s v="55+"/>
    <d v="1906-01-17T00:00:00"/>
    <x v="0"/>
    <x v="1"/>
    <s v="High Value"/>
    <x v="1"/>
    <s v="Check Data"/>
  </r>
  <r>
    <s v="CUST_4965"/>
    <n v="67"/>
    <s v="Male"/>
    <x v="7"/>
    <n v="58.3"/>
    <n v="11"/>
    <n v="24"/>
    <n v="0"/>
    <s v="Home"/>
    <n v="81.900000000000006"/>
    <d v="2020-07-01T00:00:00"/>
    <n v="34"/>
    <n v="0.14000000000000001"/>
    <n v="58.3"/>
    <n v="81.900000000000006"/>
    <n v="1"/>
    <n v="641.29999999999995"/>
    <x v="2"/>
    <s v="Low Risk"/>
    <s v="55+"/>
    <d v="1906-02-25T00:00:00"/>
    <x v="1"/>
    <x v="1"/>
    <s v="Low Value"/>
    <x v="0"/>
    <s v="Check Data"/>
  </r>
  <r>
    <s v="CUST_6686"/>
    <n v="40"/>
    <s v="Male"/>
    <x v="2"/>
    <n v="21.19"/>
    <n v="4"/>
    <n v="297"/>
    <n v="0"/>
    <s v="Fashion"/>
    <n v="92.8"/>
    <d v="2024-12-16T00:00:00"/>
    <n v="6"/>
    <n v="0.64"/>
    <n v="21.19"/>
    <n v="92.8"/>
    <n v="1"/>
    <n v="84.76"/>
    <x v="0"/>
    <s v="High Risk"/>
    <s v="35-44"/>
    <d v="1901-09-10T00:00:00"/>
    <x v="1"/>
    <x v="1"/>
    <s v="Low Value"/>
    <x v="2"/>
    <s v="Check Data"/>
  </r>
  <r>
    <s v="CUST_4701"/>
    <n v="67"/>
    <s v="Female"/>
    <x v="5"/>
    <n v="55.28"/>
    <n v="9"/>
    <n v="150"/>
    <n v="0"/>
    <s v="Fashion"/>
    <n v="98.6"/>
    <d v="2024-12-12T00:00:00"/>
    <n v="49"/>
    <n v="0.23"/>
    <n v="55.28"/>
    <n v="98.6"/>
    <n v="2"/>
    <n v="497.52"/>
    <x v="0"/>
    <s v="Medium Risk"/>
    <s v="55+"/>
    <d v="1901-09-14T00:00:00"/>
    <x v="0"/>
    <x v="1"/>
    <s v="Low Value"/>
    <x v="0"/>
    <s v="Check Data"/>
  </r>
  <r>
    <s v="CUST_3780"/>
    <n v="30"/>
    <s v="Female"/>
    <x v="4"/>
    <n v="116.36"/>
    <n v="5"/>
    <n v="264"/>
    <n v="0"/>
    <s v="Electronics"/>
    <n v="33.6"/>
    <d v="2023-08-02T00:00:00"/>
    <n v="60"/>
    <n v="0.24"/>
    <n v="116.36"/>
    <n v="33.6"/>
    <n v="2"/>
    <n v="581.79999999999995"/>
    <x v="0"/>
    <s v="Medium Risk"/>
    <s v="25-34"/>
    <d v="1903-01-25T00:00:00"/>
    <x v="0"/>
    <x v="1"/>
    <s v="Low Value"/>
    <x v="0"/>
    <s v="Check Data"/>
  </r>
  <r>
    <s v="CUST_8398"/>
    <n v="77"/>
    <s v="Other"/>
    <x v="5"/>
    <n v="112.16"/>
    <n v="12"/>
    <n v="202"/>
    <n v="0"/>
    <s v="Sports"/>
    <n v="27"/>
    <d v="2022-12-05T00:00:00"/>
    <n v="51"/>
    <n v="0.33"/>
    <n v="112.16"/>
    <n v="27"/>
    <n v="1"/>
    <n v="1345.92"/>
    <x v="0"/>
    <s v="Medium Risk"/>
    <s v="55+"/>
    <d v="1903-09-22T00:00:00"/>
    <x v="0"/>
    <x v="1"/>
    <s v="Low Value"/>
    <x v="0"/>
    <s v="Check Data"/>
  </r>
  <r>
    <s v="CUST_2588"/>
    <n v="76"/>
    <s v="Female"/>
    <x v="1"/>
    <n v="229.78"/>
    <n v="9"/>
    <n v="50"/>
    <n v="0"/>
    <s v="Beauty"/>
    <n v="16.100000000000001"/>
    <d v="2023-06-16T00:00:00"/>
    <n v="9"/>
    <n v="0.27"/>
    <n v="229.78"/>
    <n v="16.100000000000001"/>
    <n v="1"/>
    <n v="2068.02"/>
    <x v="1"/>
    <s v="Medium Risk"/>
    <s v="55+"/>
    <d v="1903-03-13T00:00:00"/>
    <x v="1"/>
    <x v="1"/>
    <s v="High Value"/>
    <x v="1"/>
    <s v="Check Data"/>
  </r>
  <r>
    <s v="CUST_3368"/>
    <n v="49"/>
    <s v="Male"/>
    <x v="5"/>
    <n v="155.03"/>
    <n v="8"/>
    <n v="219"/>
    <n v="1"/>
    <s v="Fashion"/>
    <n v="4.7"/>
    <d v="2023-01-22T00:00:00"/>
    <n v="5"/>
    <n v="0.43"/>
    <n v="155.03"/>
    <n v="4.7"/>
    <n v="3"/>
    <n v="1240.24"/>
    <x v="0"/>
    <s v="Medium Risk"/>
    <s v="45-54"/>
    <d v="1903-08-05T00:00:00"/>
    <x v="1"/>
    <x v="0"/>
    <s v="Low Value"/>
    <x v="0"/>
    <s v="Check Data"/>
  </r>
  <r>
    <s v="CUST_6789"/>
    <n v="67"/>
    <s v="Female"/>
    <x v="8"/>
    <n v="185.57"/>
    <n v="14"/>
    <n v="56"/>
    <n v="0"/>
    <s v="Electronics"/>
    <n v="17.7"/>
    <d v="2025-05-15T00:00:00"/>
    <n v="64"/>
    <n v="0.15"/>
    <n v="185.57"/>
    <n v="17.7"/>
    <n v="1"/>
    <n v="2597.98"/>
    <x v="1"/>
    <s v="Low Risk"/>
    <s v="55+"/>
    <d v="1901-04-13T00:00:00"/>
    <x v="0"/>
    <x v="1"/>
    <s v="High Value"/>
    <x v="1"/>
    <s v="Check Data"/>
  </r>
  <r>
    <s v="CUST_1436"/>
    <n v="32"/>
    <s v="Male"/>
    <x v="0"/>
    <n v="55.98"/>
    <n v="13"/>
    <n v="81"/>
    <n v="0"/>
    <s v="Electronics"/>
    <n v="28.5"/>
    <d v="2023-03-25T00:00:00"/>
    <n v="16"/>
    <n v="0.26"/>
    <n v="55.98"/>
    <n v="28.5"/>
    <n v="1"/>
    <n v="727.74"/>
    <x v="1"/>
    <s v="Medium Risk"/>
    <s v="25-34"/>
    <d v="1903-06-04T00:00:00"/>
    <x v="1"/>
    <x v="1"/>
    <s v="Low Value"/>
    <x v="0"/>
    <s v="Check Data"/>
  </r>
  <r>
    <s v="CUST_3828"/>
    <n v="53"/>
    <s v="Other"/>
    <x v="2"/>
    <n v="56.3"/>
    <n v="10"/>
    <n v="163"/>
    <n v="0"/>
    <s v="Home"/>
    <n v="39.1"/>
    <d v="2021-03-11T00:00:00"/>
    <n v="59"/>
    <n v="0.43"/>
    <n v="56.3"/>
    <n v="39.1"/>
    <n v="3"/>
    <n v="563"/>
    <x v="0"/>
    <s v="Medium Risk"/>
    <s v="45-54"/>
    <d v="1905-06-17T00:00:00"/>
    <x v="0"/>
    <x v="1"/>
    <s v="Low Value"/>
    <x v="0"/>
    <s v="Check Data"/>
  </r>
  <r>
    <s v="CUST_2556"/>
    <n v="66"/>
    <s v="Female"/>
    <x v="8"/>
    <n v="46.84"/>
    <n v="13"/>
    <n v="268"/>
    <n v="0"/>
    <s v="Sports"/>
    <n v="11"/>
    <d v="2020-08-05T00:00:00"/>
    <n v="56"/>
    <n v="0.31"/>
    <n v="46.84"/>
    <n v="11"/>
    <n v="1"/>
    <n v="608.92000000000007"/>
    <x v="0"/>
    <s v="Medium Risk"/>
    <s v="55+"/>
    <d v="1906-01-21T00:00:00"/>
    <x v="0"/>
    <x v="1"/>
    <s v="Low Value"/>
    <x v="0"/>
    <s v="Check Data"/>
  </r>
  <r>
    <s v="CUST_8570"/>
    <n v="22"/>
    <s v="Female"/>
    <x v="9"/>
    <n v="28.62"/>
    <n v="10"/>
    <n v="182"/>
    <n v="0"/>
    <s v="Sports"/>
    <n v="82"/>
    <d v="2020-12-20T00:00:00"/>
    <n v="65"/>
    <n v="0.32"/>
    <n v="28.62"/>
    <n v="82"/>
    <n v="2"/>
    <n v="286.2"/>
    <x v="0"/>
    <s v="Medium Risk"/>
    <s v="Under 25"/>
    <d v="1905-09-06T00:00:00"/>
    <x v="0"/>
    <x v="1"/>
    <s v="Low Value"/>
    <x v="0"/>
    <s v="Check Data"/>
  </r>
  <r>
    <s v="CUST_8480"/>
    <n v="39"/>
    <s v="Male"/>
    <x v="4"/>
    <n v="81.790000000000006"/>
    <n v="12"/>
    <n v="179"/>
    <n v="0"/>
    <s v="Beauty"/>
    <n v="61.9"/>
    <d v="2020-11-23T00:00:00"/>
    <n v="84"/>
    <n v="0.24"/>
    <n v="81.790000000000006"/>
    <n v="61.9"/>
    <n v="2"/>
    <n v="981.48"/>
    <x v="0"/>
    <s v="Medium Risk"/>
    <s v="35-44"/>
    <d v="1905-10-03T00:00:00"/>
    <x v="2"/>
    <x v="1"/>
    <s v="Low Value"/>
    <x v="0"/>
    <s v="Check Data"/>
  </r>
  <r>
    <s v="CUST_1182"/>
    <n v="33"/>
    <s v="Male"/>
    <x v="4"/>
    <n v="74.13"/>
    <n v="4"/>
    <n v="283"/>
    <n v="0"/>
    <s v="Sports"/>
    <n v="56.3"/>
    <d v="2021-12-09T00:00:00"/>
    <n v="35"/>
    <n v="0.16"/>
    <n v="74.13"/>
    <n v="56.3"/>
    <n v="2"/>
    <n v="296.52"/>
    <x v="0"/>
    <s v="Low Risk"/>
    <s v="25-34"/>
    <d v="1904-09-17T00:00:00"/>
    <x v="1"/>
    <x v="1"/>
    <s v="Low Value"/>
    <x v="0"/>
    <s v="Check Data"/>
  </r>
  <r>
    <s v="CUST_8190"/>
    <n v="58"/>
    <s v="Male"/>
    <x v="9"/>
    <n v="142.79"/>
    <n v="16"/>
    <n v="85"/>
    <n v="0"/>
    <s v="Beauty"/>
    <n v="54.5"/>
    <d v="2025-02-16T00:00:00"/>
    <n v="10"/>
    <n v="0.14000000000000001"/>
    <n v="142.79"/>
    <n v="54.5"/>
    <n v="2"/>
    <n v="2284.64"/>
    <x v="1"/>
    <s v="Low Risk"/>
    <s v="55+"/>
    <d v="1901-07-10T00:00:00"/>
    <x v="1"/>
    <x v="1"/>
    <s v="High Value"/>
    <x v="1"/>
    <s v="Check Data"/>
  </r>
  <r>
    <s v="CUST_7687"/>
    <n v="27"/>
    <s v="Female"/>
    <x v="5"/>
    <n v="273.36"/>
    <n v="11"/>
    <n v="110"/>
    <n v="0"/>
    <s v="Sports"/>
    <n v="29"/>
    <d v="2023-03-12T00:00:00"/>
    <n v="89"/>
    <n v="0.34"/>
    <n v="273.36"/>
    <n v="29"/>
    <n v="1"/>
    <n v="3006.96"/>
    <x v="0"/>
    <s v="Medium Risk"/>
    <s v="25-34"/>
    <d v="1903-06-17T00:00:00"/>
    <x v="2"/>
    <x v="1"/>
    <s v="High Value"/>
    <x v="1"/>
    <s v="Check Data"/>
  </r>
  <r>
    <s v="CUST_6565"/>
    <n v="41"/>
    <s v="Female"/>
    <x v="8"/>
    <n v="21.82"/>
    <n v="7"/>
    <n v="157"/>
    <n v="0"/>
    <s v="Home"/>
    <n v="93.8"/>
    <d v="2021-11-16T00:00:00"/>
    <n v="47"/>
    <n v="0.63"/>
    <n v="21.82"/>
    <n v="93.8"/>
    <n v="2"/>
    <n v="152.74"/>
    <x v="0"/>
    <s v="High Risk"/>
    <s v="35-44"/>
    <d v="1904-10-10T00:00:00"/>
    <x v="0"/>
    <x v="1"/>
    <s v="Low Value"/>
    <x v="2"/>
    <s v="Check Data"/>
  </r>
  <r>
    <s v="CUST_8241"/>
    <n v="35"/>
    <s v="Male"/>
    <x v="2"/>
    <n v="71.59"/>
    <n v="4"/>
    <n v="44"/>
    <n v="0"/>
    <s v="Electronics"/>
    <n v="23.2"/>
    <d v="2023-01-16T00:00:00"/>
    <n v="92"/>
    <n v="0.03"/>
    <n v="71.59"/>
    <n v="23.2"/>
    <n v="2"/>
    <n v="286.36"/>
    <x v="1"/>
    <s v="Low Risk"/>
    <s v="35-44"/>
    <d v="1903-08-11T00:00:00"/>
    <x v="2"/>
    <x v="1"/>
    <s v="Low Value"/>
    <x v="0"/>
    <s v="Check Data"/>
  </r>
  <r>
    <s v="CUST_8651"/>
    <n v="66"/>
    <s v="Female"/>
    <x v="2"/>
    <n v="71.8"/>
    <n v="8"/>
    <n v="37"/>
    <n v="0"/>
    <s v="Sports"/>
    <n v="66.900000000000006"/>
    <d v="2025-06-26T00:00:00"/>
    <n v="35"/>
    <n v="0.25"/>
    <n v="71.8"/>
    <n v="66.900000000000006"/>
    <n v="2"/>
    <n v="574.4"/>
    <x v="1"/>
    <s v="Medium Risk"/>
    <s v="55+"/>
    <d v="1901-03-02T00:00:00"/>
    <x v="1"/>
    <x v="1"/>
    <s v="Low Value"/>
    <x v="0"/>
    <s v="Check Data"/>
  </r>
  <r>
    <s v="CUST_6575"/>
    <n v="35"/>
    <s v="Female"/>
    <x v="9"/>
    <n v="88.33"/>
    <n v="15"/>
    <n v="19"/>
    <n v="0"/>
    <s v="Sports"/>
    <n v="25.3"/>
    <d v="2021-03-19T00:00:00"/>
    <n v="62"/>
    <n v="0.13"/>
    <n v="88.33"/>
    <n v="25.3"/>
    <n v="2"/>
    <n v="1324.95"/>
    <x v="2"/>
    <s v="Low Risk"/>
    <s v="35-44"/>
    <d v="1905-06-09T00:00:00"/>
    <x v="0"/>
    <x v="1"/>
    <s v="Low Value"/>
    <x v="0"/>
    <s v="Check Data"/>
  </r>
  <r>
    <s v="CUST_2589"/>
    <n v="24"/>
    <s v="Male"/>
    <x v="4"/>
    <n v="101.86"/>
    <n v="9"/>
    <n v="96"/>
    <n v="0"/>
    <s v="Home"/>
    <n v="99"/>
    <d v="2021-11-21T00:00:00"/>
    <n v="33"/>
    <n v="0.36"/>
    <n v="101.86"/>
    <n v="99"/>
    <n v="1"/>
    <n v="916.74"/>
    <x v="0"/>
    <s v="Medium Risk"/>
    <s v="Under 25"/>
    <d v="1904-10-05T00:00:00"/>
    <x v="1"/>
    <x v="1"/>
    <s v="Low Value"/>
    <x v="0"/>
    <s v="Check Data"/>
  </r>
  <r>
    <s v="CUST_9851"/>
    <n v="21"/>
    <s v="Female"/>
    <x v="9"/>
    <n v="59.56"/>
    <n v="8"/>
    <n v="357"/>
    <n v="0"/>
    <s v="Fashion"/>
    <n v="91.2"/>
    <d v="2024-01-23T00:00:00"/>
    <n v="15"/>
    <n v="0.03"/>
    <n v="59.56"/>
    <n v="91.2"/>
    <n v="1"/>
    <n v="476.48"/>
    <x v="0"/>
    <s v="Low Risk"/>
    <s v="Under 25"/>
    <d v="1902-08-04T00:00:00"/>
    <x v="1"/>
    <x v="1"/>
    <s v="Low Value"/>
    <x v="0"/>
    <s v="Check Data"/>
  </r>
  <r>
    <s v="CUST_1159"/>
    <n v="43"/>
    <s v="Female"/>
    <x v="1"/>
    <n v="129.32"/>
    <n v="5"/>
    <n v="58"/>
    <n v="0"/>
    <s v="Beauty"/>
    <m/>
    <d v="2020-11-08T00:00:00"/>
    <n v="85"/>
    <n v="0.5"/>
    <n v="129.32"/>
    <n v="250"/>
    <n v="1"/>
    <n v="646.59999999999991"/>
    <x v="1"/>
    <s v="High Risk"/>
    <s v="35-44"/>
    <d v="1905-10-18T00:00:00"/>
    <x v="2"/>
    <x v="1"/>
    <s v="Low Value"/>
    <x v="2"/>
    <s v="Check Data"/>
  </r>
  <r>
    <s v="CUST_7555"/>
    <n v="22"/>
    <s v="Other"/>
    <x v="1"/>
    <n v="42.07"/>
    <n v="11"/>
    <n v="223"/>
    <n v="0"/>
    <s v="Fashion"/>
    <n v="98.7"/>
    <d v="2024-02-14T00:00:00"/>
    <n v="35"/>
    <n v="0.15"/>
    <n v="42.07"/>
    <n v="98.7"/>
    <n v="1"/>
    <n v="462.77"/>
    <x v="0"/>
    <s v="Low Risk"/>
    <s v="Under 25"/>
    <d v="1902-07-13T00:00:00"/>
    <x v="1"/>
    <x v="1"/>
    <s v="Low Value"/>
    <x v="0"/>
    <s v="Check Data"/>
  </r>
  <r>
    <s v="CUST_9244"/>
    <n v="77"/>
    <s v="Male"/>
    <x v="1"/>
    <n v="40.39"/>
    <n v="11"/>
    <n v="297"/>
    <n v="0"/>
    <s v="Electronics"/>
    <n v="62.6"/>
    <d v="2023-12-17T00:00:00"/>
    <n v="10"/>
    <n v="0.38"/>
    <n v="40.39"/>
    <n v="62.6"/>
    <n v="1"/>
    <n v="444.29"/>
    <x v="0"/>
    <s v="Medium Risk"/>
    <s v="55+"/>
    <d v="1902-09-10T00:00:00"/>
    <x v="1"/>
    <x v="1"/>
    <s v="Low Value"/>
    <x v="0"/>
    <s v="Check Data"/>
  </r>
  <r>
    <s v="CUST_7846"/>
    <n v="72"/>
    <s v="Male"/>
    <x v="6"/>
    <n v="178.66"/>
    <n v="9"/>
    <n v="188"/>
    <n v="0"/>
    <s v="Fashion"/>
    <n v="72.900000000000006"/>
    <d v="2023-09-28T00:00:00"/>
    <n v="80"/>
    <n v="0.25"/>
    <n v="178.66"/>
    <n v="72.900000000000006"/>
    <n v="1"/>
    <n v="1607.94"/>
    <x v="0"/>
    <s v="Medium Risk"/>
    <s v="55+"/>
    <d v="1902-11-29T00:00:00"/>
    <x v="2"/>
    <x v="1"/>
    <s v="High Value"/>
    <x v="1"/>
    <s v="Check Data"/>
  </r>
  <r>
    <s v="CUST_3307"/>
    <n v="33"/>
    <s v="Male"/>
    <x v="0"/>
    <n v="216.83"/>
    <n v="8"/>
    <n v="58"/>
    <n v="0"/>
    <s v="Electronics"/>
    <n v="28.3"/>
    <d v="2025-01-16T00:00:00"/>
    <n v="20"/>
    <n v="0.32"/>
    <n v="216.83"/>
    <n v="28.3"/>
    <n v="2"/>
    <n v="1734.64"/>
    <x v="1"/>
    <s v="Medium Risk"/>
    <s v="25-34"/>
    <d v="1901-08-10T00:00:00"/>
    <x v="1"/>
    <x v="1"/>
    <s v="High Value"/>
    <x v="1"/>
    <s v="Check Data"/>
  </r>
  <r>
    <s v="CUST_2228"/>
    <n v="52"/>
    <s v="Male"/>
    <x v="7"/>
    <n v="48.64"/>
    <n v="10"/>
    <n v="7"/>
    <n v="0"/>
    <s v="Beauty"/>
    <n v="21.6"/>
    <d v="2021-03-24T00:00:00"/>
    <n v="8"/>
    <n v="0.42"/>
    <n v="48.64"/>
    <n v="21.6"/>
    <n v="1"/>
    <n v="486.4"/>
    <x v="2"/>
    <s v="Medium Risk"/>
    <s v="45-54"/>
    <d v="1905-06-04T00:00:00"/>
    <x v="1"/>
    <x v="1"/>
    <s v="Low Value"/>
    <x v="0"/>
    <s v="Check Data"/>
  </r>
  <r>
    <s v="CUST_8226"/>
    <n v="43"/>
    <s v="Male"/>
    <x v="3"/>
    <n v="52.52"/>
    <n v="13"/>
    <n v="312"/>
    <n v="0"/>
    <s v="Home"/>
    <n v="85.8"/>
    <d v="2023-06-09T00:00:00"/>
    <n v="95"/>
    <n v="0.13"/>
    <n v="52.52"/>
    <n v="85.8"/>
    <n v="2"/>
    <n v="682.76"/>
    <x v="0"/>
    <s v="Low Risk"/>
    <s v="35-44"/>
    <d v="1903-03-20T00:00:00"/>
    <x v="2"/>
    <x v="1"/>
    <s v="Low Value"/>
    <x v="0"/>
    <s v="Check Data"/>
  </r>
  <r>
    <s v="CUST_6590"/>
    <n v="35"/>
    <s v="Female"/>
    <x v="6"/>
    <n v="70.61"/>
    <n v="13"/>
    <n v="101"/>
    <n v="0"/>
    <s v="Electronics"/>
    <m/>
    <d v="2024-08-13T00:00:00"/>
    <n v="8"/>
    <n v="0.52"/>
    <n v="70.61"/>
    <n v="250"/>
    <n v="1"/>
    <n v="917.93"/>
    <x v="0"/>
    <s v="High Risk"/>
    <s v="35-44"/>
    <d v="1902-01-13T00:00:00"/>
    <x v="1"/>
    <x v="1"/>
    <s v="Low Value"/>
    <x v="2"/>
    <s v="Check Data"/>
  </r>
  <r>
    <s v="CUST_7919"/>
    <n v="46"/>
    <s v="Female"/>
    <x v="2"/>
    <m/>
    <n v="8"/>
    <n v="339"/>
    <n v="0"/>
    <s v="Beauty"/>
    <n v="91.8"/>
    <d v="2024-12-25T00:00:00"/>
    <n v="13"/>
    <n v="0.55000000000000004"/>
    <n v="250"/>
    <n v="91.8"/>
    <n v="2"/>
    <n v="2000"/>
    <x v="0"/>
    <s v="High Risk"/>
    <s v="45-54"/>
    <d v="1901-09-01T00:00:00"/>
    <x v="1"/>
    <x v="1"/>
    <s v="High Value"/>
    <x v="3"/>
    <s v="Check Data"/>
  </r>
  <r>
    <s v="CUST_6585"/>
    <n v="40"/>
    <s v="Female"/>
    <x v="5"/>
    <n v="148.63"/>
    <n v="11"/>
    <n v="20"/>
    <n v="0"/>
    <s v="Home"/>
    <n v="36.700000000000003"/>
    <d v="2021-05-31T00:00:00"/>
    <n v="88"/>
    <n v="0.12"/>
    <n v="148.63"/>
    <n v="36.700000000000003"/>
    <n v="3"/>
    <n v="1634.9299999999998"/>
    <x v="2"/>
    <s v="Low Risk"/>
    <s v="35-44"/>
    <d v="1905-03-28T00:00:00"/>
    <x v="2"/>
    <x v="1"/>
    <s v="High Value"/>
    <x v="1"/>
    <s v="Check Data"/>
  </r>
  <r>
    <s v="CUST_7046"/>
    <n v="70"/>
    <s v="Male"/>
    <x v="4"/>
    <n v="34.53"/>
    <n v="10"/>
    <n v="304"/>
    <n v="0"/>
    <s v="Fashion"/>
    <n v="0.9"/>
    <d v="2023-09-19T00:00:00"/>
    <n v="76"/>
    <n v="0.38"/>
    <n v="34.53"/>
    <n v="0.9"/>
    <n v="1"/>
    <n v="345.3"/>
    <x v="0"/>
    <s v="Medium Risk"/>
    <s v="55+"/>
    <d v="1902-12-08T00:00:00"/>
    <x v="2"/>
    <x v="1"/>
    <s v="Low Value"/>
    <x v="0"/>
    <s v="Valid"/>
  </r>
  <r>
    <s v="CUST_5945"/>
    <n v="31"/>
    <s v="Female"/>
    <x v="5"/>
    <n v="134.11000000000001"/>
    <n v="9"/>
    <n v="215"/>
    <n v="0"/>
    <s v="Fashion"/>
    <n v="59.2"/>
    <d v="2022-07-21T00:00:00"/>
    <n v="59"/>
    <n v="0.35"/>
    <n v="134.11000000000001"/>
    <n v="59.2"/>
    <n v="1"/>
    <n v="1206.9900000000002"/>
    <x v="0"/>
    <s v="Medium Risk"/>
    <s v="25-34"/>
    <d v="1904-02-06T00:00:00"/>
    <x v="0"/>
    <x v="1"/>
    <s v="Low Value"/>
    <x v="0"/>
    <s v="Check Data"/>
  </r>
  <r>
    <s v="CUST_8927"/>
    <n v="32"/>
    <s v="Female"/>
    <x v="9"/>
    <n v="143.51"/>
    <n v="5"/>
    <n v="309"/>
    <n v="0"/>
    <s v="Electronics"/>
    <n v="35.4"/>
    <d v="2023-08-13T00:00:00"/>
    <n v="81"/>
    <n v="0.2"/>
    <n v="143.51"/>
    <n v="35.4"/>
    <n v="3"/>
    <n v="717.55"/>
    <x v="0"/>
    <s v="Medium Risk"/>
    <s v="25-34"/>
    <d v="1903-01-14T00:00:00"/>
    <x v="2"/>
    <x v="1"/>
    <s v="Low Value"/>
    <x v="0"/>
    <s v="Check Data"/>
  </r>
  <r>
    <s v="CUST_8016"/>
    <n v="66"/>
    <s v="Female"/>
    <x v="4"/>
    <n v="165.25"/>
    <n v="4"/>
    <n v="230"/>
    <n v="0"/>
    <s v="Sports"/>
    <n v="97.6"/>
    <d v="2020-11-13T00:00:00"/>
    <n v="47"/>
    <n v="0.33"/>
    <n v="165.25"/>
    <n v="97.6"/>
    <n v="2"/>
    <n v="661"/>
    <x v="0"/>
    <s v="Medium Risk"/>
    <s v="55+"/>
    <d v="1905-10-13T00:00:00"/>
    <x v="0"/>
    <x v="1"/>
    <s v="Low Value"/>
    <x v="0"/>
    <s v="Check Data"/>
  </r>
  <r>
    <s v="CUST_8758"/>
    <n v="50"/>
    <s v="Female"/>
    <x v="3"/>
    <n v="165.23"/>
    <n v="16"/>
    <n v="235"/>
    <n v="0"/>
    <s v="Sports"/>
    <n v="38.700000000000003"/>
    <d v="2023-08-28T00:00:00"/>
    <n v="60"/>
    <n v="0.19"/>
    <n v="165.23"/>
    <n v="38.700000000000003"/>
    <n v="2"/>
    <n v="2643.68"/>
    <x v="0"/>
    <s v="Low Risk"/>
    <s v="45-54"/>
    <d v="1902-12-30T00:00:00"/>
    <x v="0"/>
    <x v="1"/>
    <s v="High Value"/>
    <x v="1"/>
    <s v="Check Data"/>
  </r>
  <r>
    <s v="CUST_6086"/>
    <n v="42"/>
    <s v="Female"/>
    <x v="3"/>
    <n v="228.75"/>
    <n v="11"/>
    <n v="150"/>
    <n v="0"/>
    <s v="Home"/>
    <n v="31.4"/>
    <d v="2023-02-13T00:00:00"/>
    <n v="41"/>
    <n v="0.03"/>
    <n v="228.75"/>
    <n v="31.4"/>
    <n v="1"/>
    <n v="2516.25"/>
    <x v="0"/>
    <s v="Low Risk"/>
    <s v="35-44"/>
    <d v="1903-07-14T00:00:00"/>
    <x v="0"/>
    <x v="1"/>
    <s v="High Value"/>
    <x v="1"/>
    <s v="Check Data"/>
  </r>
  <r>
    <s v="CUST_8161"/>
    <n v="38"/>
    <s v="Other"/>
    <x v="8"/>
    <n v="125.24"/>
    <n v="13"/>
    <n v="67"/>
    <n v="0"/>
    <s v="Fashion"/>
    <n v="56.6"/>
    <d v="2023-08-01T00:00:00"/>
    <n v="52"/>
    <n v="0.09"/>
    <n v="125.24"/>
    <n v="56.6"/>
    <n v="1"/>
    <n v="1628.12"/>
    <x v="1"/>
    <s v="Low Risk"/>
    <s v="35-44"/>
    <d v="1903-01-26T00:00:00"/>
    <x v="0"/>
    <x v="1"/>
    <s v="High Value"/>
    <x v="1"/>
    <s v="Check Data"/>
  </r>
  <r>
    <s v="CUST_2884"/>
    <n v="34"/>
    <s v="Male"/>
    <x v="5"/>
    <n v="171.29"/>
    <n v="11"/>
    <n v="45"/>
    <n v="0"/>
    <s v="Beauty"/>
    <n v="73"/>
    <d v="2025-03-31T00:00:00"/>
    <n v="76"/>
    <n v="0.37"/>
    <n v="171.29"/>
    <n v="73"/>
    <n v="2"/>
    <n v="1884.1899999999998"/>
    <x v="1"/>
    <s v="Medium Risk"/>
    <s v="25-34"/>
    <d v="1901-05-28T00:00:00"/>
    <x v="2"/>
    <x v="1"/>
    <s v="High Value"/>
    <x v="1"/>
    <s v="Check Data"/>
  </r>
  <r>
    <s v="CUST_2809"/>
    <n v="40"/>
    <s v="Female"/>
    <x v="7"/>
    <n v="21.25"/>
    <n v="9"/>
    <n v="221"/>
    <n v="0"/>
    <s v="Home"/>
    <n v="96.7"/>
    <d v="2024-06-03T00:00:00"/>
    <n v="54"/>
    <n v="0.3"/>
    <n v="21.25"/>
    <n v="96.7"/>
    <n v="1"/>
    <n v="191.25"/>
    <x v="0"/>
    <s v="Medium Risk"/>
    <s v="35-44"/>
    <d v="1902-03-25T00:00:00"/>
    <x v="0"/>
    <x v="1"/>
    <s v="Low Value"/>
    <x v="0"/>
    <s v="Check Data"/>
  </r>
  <r>
    <s v="CUST_4167"/>
    <n v="74"/>
    <s v="Male"/>
    <x v="3"/>
    <n v="123.93"/>
    <n v="11"/>
    <n v="239"/>
    <n v="0"/>
    <s v="Electronics"/>
    <n v="7"/>
    <d v="2021-01-31T00:00:00"/>
    <n v="36"/>
    <n v="0.26"/>
    <n v="123.93"/>
    <n v="7"/>
    <n v="1"/>
    <n v="1363.23"/>
    <x v="0"/>
    <s v="Medium Risk"/>
    <s v="55+"/>
    <d v="1905-07-26T00:00:00"/>
    <x v="1"/>
    <x v="1"/>
    <s v="Low Value"/>
    <x v="0"/>
    <s v="Check Data"/>
  </r>
  <r>
    <s v="CUST_7352"/>
    <n v="60"/>
    <s v="Male"/>
    <x v="0"/>
    <n v="138.09"/>
    <n v="17"/>
    <n v="155"/>
    <n v="0"/>
    <s v="Electronics"/>
    <n v="42"/>
    <d v="2021-12-10T00:00:00"/>
    <n v="77"/>
    <n v="0.39"/>
    <n v="138.09"/>
    <n v="42"/>
    <n v="1"/>
    <n v="2347.5300000000002"/>
    <x v="0"/>
    <s v="Medium Risk"/>
    <s v="55+"/>
    <d v="1904-09-16T00:00:00"/>
    <x v="2"/>
    <x v="1"/>
    <s v="High Value"/>
    <x v="1"/>
    <s v="Check Data"/>
  </r>
  <r>
    <s v="CUST_7056"/>
    <n v="34"/>
    <s v="Male"/>
    <x v="8"/>
    <n v="171.28"/>
    <n v="18"/>
    <n v="94"/>
    <n v="0"/>
    <s v="Home"/>
    <n v="66.400000000000006"/>
    <d v="2025-05-13T00:00:00"/>
    <n v="99"/>
    <n v="0.56000000000000005"/>
    <n v="171.28"/>
    <n v="66.400000000000006"/>
    <n v="1"/>
    <n v="3083.04"/>
    <x v="0"/>
    <s v="High Risk"/>
    <s v="25-34"/>
    <d v="1901-04-15T00:00:00"/>
    <x v="2"/>
    <x v="1"/>
    <s v="High Value"/>
    <x v="3"/>
    <s v="Check Data"/>
  </r>
  <r>
    <s v="CUST_3437"/>
    <n v="75"/>
    <s v="Male"/>
    <x v="7"/>
    <n v="137.31"/>
    <n v="17"/>
    <n v="96"/>
    <n v="0"/>
    <s v="Beauty"/>
    <n v="0.5"/>
    <d v="2021-01-29T00:00:00"/>
    <n v="69"/>
    <n v="0.25"/>
    <n v="137.31"/>
    <n v="0.5"/>
    <n v="1"/>
    <n v="2334.27"/>
    <x v="0"/>
    <s v="Medium Risk"/>
    <s v="55+"/>
    <d v="1905-07-28T00:00:00"/>
    <x v="0"/>
    <x v="1"/>
    <s v="High Value"/>
    <x v="1"/>
    <s v="Valid"/>
  </r>
  <r>
    <s v="CUST_7468"/>
    <n v="31"/>
    <s v="Male"/>
    <x v="4"/>
    <n v="103.4"/>
    <n v="13"/>
    <n v="305"/>
    <n v="0"/>
    <s v="Fashion"/>
    <n v="48.9"/>
    <d v="2024-12-20T00:00:00"/>
    <n v="13"/>
    <n v="0.39"/>
    <n v="103.4"/>
    <n v="48.9"/>
    <n v="2"/>
    <n v="1344.2"/>
    <x v="0"/>
    <s v="Medium Risk"/>
    <s v="25-34"/>
    <d v="1901-09-06T00:00:00"/>
    <x v="1"/>
    <x v="1"/>
    <s v="Low Value"/>
    <x v="0"/>
    <s v="Check Data"/>
  </r>
  <r>
    <s v="CUST_6951"/>
    <n v="46"/>
    <s v="Male"/>
    <x v="5"/>
    <n v="44.3"/>
    <n v="10"/>
    <n v="82"/>
    <n v="0"/>
    <s v="Fashion"/>
    <n v="80.7"/>
    <d v="2022-07-08T00:00:00"/>
    <n v="72"/>
    <n v="0.13"/>
    <n v="44.3"/>
    <n v="80.7"/>
    <n v="3"/>
    <n v="443"/>
    <x v="1"/>
    <s v="Low Risk"/>
    <s v="45-54"/>
    <d v="1904-02-19T00:00:00"/>
    <x v="2"/>
    <x v="1"/>
    <s v="Low Value"/>
    <x v="0"/>
    <s v="Check Data"/>
  </r>
  <r>
    <s v="CUST_6276"/>
    <n v="37"/>
    <s v="Male"/>
    <x v="5"/>
    <m/>
    <n v="9"/>
    <n v="244"/>
    <n v="0"/>
    <s v="Beauty"/>
    <n v="5.0999999999999996"/>
    <d v="2021-07-18T00:00:00"/>
    <n v="11"/>
    <n v="0.49"/>
    <n v="250"/>
    <n v="5.0999999999999996"/>
    <n v="2"/>
    <n v="2250"/>
    <x v="0"/>
    <s v="Medium Risk"/>
    <s v="35-44"/>
    <d v="1905-02-08T00:00:00"/>
    <x v="1"/>
    <x v="1"/>
    <s v="High Value"/>
    <x v="1"/>
    <s v="Check Data"/>
  </r>
  <r>
    <s v="CUST_9859"/>
    <n v="47"/>
    <s v="Other"/>
    <x v="7"/>
    <n v="63.28"/>
    <n v="15"/>
    <n v="62"/>
    <n v="0"/>
    <s v="Fashion"/>
    <n v="34.1"/>
    <d v="2023-06-21T00:00:00"/>
    <n v="8"/>
    <n v="0.16"/>
    <n v="63.28"/>
    <n v="34.1"/>
    <n v="1"/>
    <n v="949.2"/>
    <x v="1"/>
    <s v="Low Risk"/>
    <s v="45-54"/>
    <d v="1903-03-08T00:00:00"/>
    <x v="1"/>
    <x v="1"/>
    <s v="Low Value"/>
    <x v="0"/>
    <s v="Check Data"/>
  </r>
  <r>
    <s v="CUST_8818"/>
    <n v="36"/>
    <s v="Male"/>
    <x v="7"/>
    <n v="235.07"/>
    <n v="6"/>
    <n v="9"/>
    <n v="0"/>
    <s v="Sports"/>
    <n v="40.1"/>
    <d v="2022-11-04T00:00:00"/>
    <n v="31"/>
    <n v="0.47"/>
    <n v="235.07"/>
    <n v="40.1"/>
    <n v="1"/>
    <n v="1410.42"/>
    <x v="2"/>
    <s v="Medium Risk"/>
    <s v="35-44"/>
    <d v="1903-10-23T00:00:00"/>
    <x v="1"/>
    <x v="1"/>
    <s v="Low Value"/>
    <x v="0"/>
    <s v="Check Data"/>
  </r>
  <r>
    <s v="CUST_5728"/>
    <n v="70"/>
    <s v="Female"/>
    <x v="3"/>
    <n v="41.71"/>
    <n v="15"/>
    <n v="88"/>
    <n v="0"/>
    <s v="Sports"/>
    <n v="71.599999999999994"/>
    <d v="2025-05-10T00:00:00"/>
    <n v="62"/>
    <n v="0.49"/>
    <n v="41.71"/>
    <n v="71.599999999999994"/>
    <n v="1"/>
    <n v="625.65"/>
    <x v="1"/>
    <s v="Medium Risk"/>
    <s v="55+"/>
    <d v="1901-04-18T00:00:00"/>
    <x v="0"/>
    <x v="1"/>
    <s v="Low Value"/>
    <x v="0"/>
    <s v="Check Data"/>
  </r>
  <r>
    <s v="CUST_3624"/>
    <n v="56"/>
    <s v="Male"/>
    <x v="4"/>
    <n v="245.28"/>
    <n v="9"/>
    <n v="164"/>
    <n v="0"/>
    <s v="Beauty"/>
    <n v="29.6"/>
    <d v="2023-02-21T00:00:00"/>
    <n v="12"/>
    <n v="0.28999999999999998"/>
    <n v="245.28"/>
    <n v="29.6"/>
    <n v="1"/>
    <n v="2207.52"/>
    <x v="0"/>
    <s v="Medium Risk"/>
    <s v="55+"/>
    <d v="1903-07-06T00:00:00"/>
    <x v="1"/>
    <x v="1"/>
    <s v="High Value"/>
    <x v="1"/>
    <s v="Check Data"/>
  </r>
  <r>
    <s v="CUST_6738"/>
    <n v="73"/>
    <s v="Other"/>
    <x v="8"/>
    <m/>
    <n v="14"/>
    <n v="325"/>
    <n v="0"/>
    <s v="Sports"/>
    <n v="24.6"/>
    <d v="2023-01-16T00:00:00"/>
    <n v="11"/>
    <n v="0.06"/>
    <n v="250"/>
    <n v="24.6"/>
    <n v="2"/>
    <n v="3500"/>
    <x v="0"/>
    <s v="Low Risk"/>
    <s v="55+"/>
    <d v="1903-08-11T00:00:00"/>
    <x v="1"/>
    <x v="1"/>
    <s v="High Value"/>
    <x v="1"/>
    <s v="Check Data"/>
  </r>
  <r>
    <s v="CUST_5232"/>
    <n v="30"/>
    <s v="Female"/>
    <x v="0"/>
    <n v="142.19"/>
    <n v="10"/>
    <n v="285"/>
    <n v="0"/>
    <s v="Home"/>
    <n v="11.6"/>
    <d v="2021-06-02T00:00:00"/>
    <n v="17"/>
    <n v="0.64"/>
    <n v="142.19"/>
    <n v="11.6"/>
    <n v="3"/>
    <n v="1421.9"/>
    <x v="0"/>
    <s v="High Risk"/>
    <s v="25-34"/>
    <d v="1905-03-26T00:00:00"/>
    <x v="1"/>
    <x v="1"/>
    <s v="Low Value"/>
    <x v="2"/>
    <s v="Check Data"/>
  </r>
  <r>
    <s v="CUST_6793"/>
    <n v="35"/>
    <s v="Female"/>
    <x v="2"/>
    <n v="60.1"/>
    <n v="11"/>
    <n v="214"/>
    <n v="0"/>
    <s v="Fashion"/>
    <m/>
    <d v="2022-04-12T00:00:00"/>
    <n v="27"/>
    <n v="0.19"/>
    <n v="60.1"/>
    <n v="250"/>
    <n v="1"/>
    <n v="661.1"/>
    <x v="0"/>
    <s v="Low Risk"/>
    <s v="35-44"/>
    <d v="1904-05-16T00:00:00"/>
    <x v="1"/>
    <x v="1"/>
    <s v="Low Value"/>
    <x v="0"/>
    <s v="Check Data"/>
  </r>
  <r>
    <s v="CUST_5523"/>
    <n v="40"/>
    <s v="Female"/>
    <x v="2"/>
    <n v="64.069999999999993"/>
    <n v="7"/>
    <n v="335"/>
    <n v="0"/>
    <s v="Home"/>
    <n v="47.2"/>
    <d v="2024-10-16T00:00:00"/>
    <n v="77"/>
    <n v="0"/>
    <n v="64.069999999999993"/>
    <n v="47.2"/>
    <n v="1"/>
    <n v="448.48999999999995"/>
    <x v="0"/>
    <s v="Low Risk"/>
    <s v="35-44"/>
    <d v="1901-11-10T00:00:00"/>
    <x v="2"/>
    <x v="1"/>
    <s v="Low Value"/>
    <x v="0"/>
    <s v="Check Data"/>
  </r>
  <r>
    <s v="CUST_6571"/>
    <n v="79"/>
    <s v="Male"/>
    <x v="6"/>
    <n v="98.53"/>
    <n v="7"/>
    <n v="71"/>
    <n v="0"/>
    <s v="Beauty"/>
    <n v="4.8"/>
    <d v="2025-04-11T00:00:00"/>
    <n v="13"/>
    <n v="0.25"/>
    <n v="98.53"/>
    <n v="4.8"/>
    <n v="1"/>
    <n v="689.71"/>
    <x v="1"/>
    <s v="Medium Risk"/>
    <s v="55+"/>
    <d v="1901-05-17T00:00:00"/>
    <x v="1"/>
    <x v="1"/>
    <s v="Low Value"/>
    <x v="0"/>
    <s v="Check Data"/>
  </r>
  <r>
    <s v="CUST_3224"/>
    <n v="63"/>
    <s v="Other"/>
    <x v="0"/>
    <n v="54.27"/>
    <n v="7"/>
    <n v="207"/>
    <n v="0"/>
    <s v="Sports"/>
    <n v="7.7"/>
    <d v="2024-08-07T00:00:00"/>
    <n v="86"/>
    <n v="0.39"/>
    <n v="54.27"/>
    <n v="7.7"/>
    <n v="1"/>
    <n v="379.89000000000004"/>
    <x v="0"/>
    <s v="Medium Risk"/>
    <s v="55+"/>
    <d v="1902-01-19T00:00:00"/>
    <x v="2"/>
    <x v="1"/>
    <s v="Low Value"/>
    <x v="0"/>
    <s v="Check Data"/>
  </r>
  <r>
    <s v="CUST_9389"/>
    <n v="50"/>
    <s v="Female"/>
    <x v="4"/>
    <n v="94.69"/>
    <n v="9"/>
    <n v="138"/>
    <n v="0"/>
    <s v="Home"/>
    <m/>
    <d v="2021-05-07T00:00:00"/>
    <n v="44"/>
    <n v="0.23"/>
    <n v="94.69"/>
    <n v="250"/>
    <n v="2"/>
    <n v="852.21"/>
    <x v="0"/>
    <s v="Medium Risk"/>
    <s v="45-54"/>
    <d v="1905-04-21T00:00:00"/>
    <x v="0"/>
    <x v="1"/>
    <s v="Low Value"/>
    <x v="0"/>
    <s v="Check Data"/>
  </r>
  <r>
    <s v="CUST_7091"/>
    <n v="56"/>
    <s v="Female"/>
    <x v="4"/>
    <n v="67.540000000000006"/>
    <n v="10"/>
    <n v="245"/>
    <n v="0"/>
    <s v="Home"/>
    <n v="21.2"/>
    <d v="2022-06-22T00:00:00"/>
    <n v="58"/>
    <n v="0.44"/>
    <n v="67.540000000000006"/>
    <n v="21.2"/>
    <n v="2"/>
    <n v="675.40000000000009"/>
    <x v="0"/>
    <s v="Medium Risk"/>
    <s v="55+"/>
    <d v="1904-03-06T00:00:00"/>
    <x v="0"/>
    <x v="1"/>
    <s v="Low Value"/>
    <x v="0"/>
    <s v="Check Data"/>
  </r>
  <r>
    <s v="CUST_9662"/>
    <n v="57"/>
    <s v="Female"/>
    <x v="8"/>
    <n v="52.48"/>
    <n v="10"/>
    <n v="128"/>
    <n v="0"/>
    <s v="Electronics"/>
    <n v="74"/>
    <d v="2024-12-13T00:00:00"/>
    <n v="88"/>
    <n v="0.34"/>
    <n v="52.48"/>
    <n v="74"/>
    <n v="3"/>
    <n v="524.79999999999995"/>
    <x v="0"/>
    <s v="Medium Risk"/>
    <s v="55+"/>
    <d v="1901-09-13T00:00:00"/>
    <x v="2"/>
    <x v="1"/>
    <s v="Low Value"/>
    <x v="0"/>
    <s v="Check Data"/>
  </r>
  <r>
    <s v="CUST_7361"/>
    <n v="35"/>
    <s v="Male"/>
    <x v="5"/>
    <n v="156.13999999999999"/>
    <n v="9"/>
    <n v="99"/>
    <n v="0"/>
    <s v="Home"/>
    <n v="55.9"/>
    <d v="2022-03-25T00:00:00"/>
    <n v="30"/>
    <n v="0.71"/>
    <n v="156.13999999999999"/>
    <n v="55.9"/>
    <n v="2"/>
    <n v="1405.2599999999998"/>
    <x v="0"/>
    <s v="High Risk"/>
    <s v="35-44"/>
    <d v="1904-06-03T00:00:00"/>
    <x v="1"/>
    <x v="1"/>
    <s v="Low Value"/>
    <x v="2"/>
    <s v="Check Data"/>
  </r>
  <r>
    <s v="CUST_2948"/>
    <n v="26"/>
    <s v="Female"/>
    <x v="6"/>
    <n v="24.87"/>
    <n v="8"/>
    <n v="10"/>
    <n v="0"/>
    <s v="Sports"/>
    <n v="77.7"/>
    <d v="2024-08-26T00:00:00"/>
    <n v="13"/>
    <n v="0.48"/>
    <n v="24.87"/>
    <n v="77.7"/>
    <n v="2"/>
    <n v="198.96"/>
    <x v="2"/>
    <s v="Medium Risk"/>
    <s v="25-34"/>
    <d v="1901-12-31T00:00:00"/>
    <x v="1"/>
    <x v="1"/>
    <s v="Low Value"/>
    <x v="0"/>
    <s v="Check Data"/>
  </r>
  <r>
    <s v="CUST_8094"/>
    <n v="50"/>
    <s v="Male"/>
    <x v="8"/>
    <n v="266.77"/>
    <n v="15"/>
    <n v="339"/>
    <n v="0"/>
    <s v="Fashion"/>
    <n v="2"/>
    <d v="2021-06-28T00:00:00"/>
    <n v="8"/>
    <n v="0.18"/>
    <n v="266.77"/>
    <n v="2"/>
    <n v="1"/>
    <n v="4001.5499999999997"/>
    <x v="0"/>
    <s v="Low Risk"/>
    <s v="45-54"/>
    <d v="1905-02-28T00:00:00"/>
    <x v="1"/>
    <x v="1"/>
    <s v="High Value"/>
    <x v="1"/>
    <s v="Check Data"/>
  </r>
  <r>
    <s v="CUST_7318"/>
    <n v="49"/>
    <s v="Female"/>
    <x v="6"/>
    <n v="109.11"/>
    <n v="8"/>
    <n v="175"/>
    <n v="0"/>
    <s v="Fashion"/>
    <n v="26.5"/>
    <d v="2023-07-16T00:00:00"/>
    <n v="69"/>
    <n v="0.25"/>
    <n v="109.11"/>
    <n v="26.5"/>
    <n v="2"/>
    <n v="872.88"/>
    <x v="0"/>
    <s v="Medium Risk"/>
    <s v="45-54"/>
    <d v="1903-02-11T00:00:00"/>
    <x v="0"/>
    <x v="1"/>
    <s v="Low Value"/>
    <x v="0"/>
    <s v="Check Data"/>
  </r>
  <r>
    <s v="CUST_4796"/>
    <n v="78"/>
    <s v="Male"/>
    <x v="5"/>
    <m/>
    <n v="15"/>
    <n v="316"/>
    <n v="0"/>
    <s v="Fashion"/>
    <n v="40.6"/>
    <d v="2023-02-14T00:00:00"/>
    <n v="64"/>
    <n v="0.13"/>
    <n v="250"/>
    <n v="40.6"/>
    <n v="1"/>
    <n v="3750"/>
    <x v="0"/>
    <s v="Low Risk"/>
    <s v="55+"/>
    <d v="1903-07-13T00:00:00"/>
    <x v="0"/>
    <x v="1"/>
    <s v="High Value"/>
    <x v="1"/>
    <s v="Check Data"/>
  </r>
  <r>
    <s v="CUST_1234"/>
    <n v="71"/>
    <s v="Other"/>
    <x v="9"/>
    <n v="172.13"/>
    <n v="10"/>
    <n v="356"/>
    <n v="0"/>
    <s v="Sports"/>
    <n v="42.9"/>
    <d v="2024-11-21T00:00:00"/>
    <n v="52"/>
    <n v="0.23"/>
    <n v="172.13"/>
    <n v="42.9"/>
    <n v="2"/>
    <n v="1721.3"/>
    <x v="0"/>
    <s v="Medium Risk"/>
    <s v="55+"/>
    <d v="1901-10-05T00:00:00"/>
    <x v="0"/>
    <x v="1"/>
    <s v="High Value"/>
    <x v="1"/>
    <s v="Check Data"/>
  </r>
  <r>
    <s v="CUST_4607"/>
    <n v="34"/>
    <s v="Male"/>
    <x v="6"/>
    <n v="22.87"/>
    <n v="7"/>
    <n v="315"/>
    <n v="0"/>
    <s v="Fashion"/>
    <n v="5.4"/>
    <d v="2022-10-30T00:00:00"/>
    <n v="6"/>
    <n v="0.19"/>
    <n v="22.87"/>
    <n v="5.4"/>
    <n v="2"/>
    <n v="160.09"/>
    <x v="0"/>
    <s v="Low Risk"/>
    <s v="25-34"/>
    <d v="1903-10-28T00:00:00"/>
    <x v="1"/>
    <x v="1"/>
    <s v="Low Value"/>
    <x v="0"/>
    <s v="Check Data"/>
  </r>
  <r>
    <s v="CUST_9043"/>
    <n v="36"/>
    <s v="Male"/>
    <x v="8"/>
    <m/>
    <n v="9"/>
    <n v="149"/>
    <n v="1"/>
    <s v="Fashion"/>
    <n v="51.2"/>
    <d v="2023-01-06T00:00:00"/>
    <n v="71"/>
    <n v="0.19"/>
    <n v="250"/>
    <n v="51.2"/>
    <n v="1"/>
    <n v="2250"/>
    <x v="0"/>
    <s v="Low Risk"/>
    <s v="35-44"/>
    <d v="1903-08-21T00:00:00"/>
    <x v="2"/>
    <x v="0"/>
    <s v="High Value"/>
    <x v="1"/>
    <s v="Check Data"/>
  </r>
  <r>
    <s v="CUST_1522"/>
    <n v="44"/>
    <s v="Female"/>
    <x v="9"/>
    <n v="66.209999999999994"/>
    <n v="9"/>
    <n v="74"/>
    <n v="0"/>
    <s v="Beauty"/>
    <n v="28.7"/>
    <d v="2023-08-15T00:00:00"/>
    <n v="54"/>
    <n v="0.39"/>
    <n v="66.209999999999994"/>
    <n v="28.7"/>
    <n v="1"/>
    <n v="595.89"/>
    <x v="1"/>
    <s v="Medium Risk"/>
    <s v="35-44"/>
    <d v="1903-01-12T00:00:00"/>
    <x v="0"/>
    <x v="1"/>
    <s v="Low Value"/>
    <x v="0"/>
    <s v="Check Data"/>
  </r>
  <r>
    <s v="CUST_6904"/>
    <n v="23"/>
    <s v="Female"/>
    <x v="7"/>
    <m/>
    <n v="8"/>
    <n v="98"/>
    <n v="0"/>
    <s v="Beauty"/>
    <n v="19.100000000000001"/>
    <d v="2024-06-29T00:00:00"/>
    <n v="22"/>
    <n v="0.21"/>
    <n v="250"/>
    <n v="19.100000000000001"/>
    <n v="2"/>
    <n v="2000"/>
    <x v="0"/>
    <s v="Medium Risk"/>
    <s v="Under 25"/>
    <d v="1902-02-27T00:00:00"/>
    <x v="1"/>
    <x v="1"/>
    <s v="High Value"/>
    <x v="1"/>
    <s v="Check Data"/>
  </r>
  <r>
    <s v="CUST_5888"/>
    <n v="52"/>
    <s v="Female"/>
    <x v="0"/>
    <n v="335.92"/>
    <n v="8"/>
    <n v="264"/>
    <n v="0"/>
    <s v="Electronics"/>
    <m/>
    <d v="2022-09-10T00:00:00"/>
    <n v="63"/>
    <n v="0.21"/>
    <n v="335.92"/>
    <n v="250"/>
    <n v="1"/>
    <n v="2687.36"/>
    <x v="0"/>
    <s v="Medium Risk"/>
    <s v="45-54"/>
    <d v="1903-12-17T00:00:00"/>
    <x v="0"/>
    <x v="1"/>
    <s v="High Value"/>
    <x v="1"/>
    <s v="Check Data"/>
  </r>
  <r>
    <s v="CUST_6832"/>
    <n v="73"/>
    <s v="Male"/>
    <x v="3"/>
    <n v="101.24"/>
    <n v="10"/>
    <n v="242"/>
    <n v="0"/>
    <s v="Electronics"/>
    <n v="8.4"/>
    <d v="2022-05-28T00:00:00"/>
    <n v="94"/>
    <n v="0.43"/>
    <n v="101.24"/>
    <n v="8.4"/>
    <n v="1"/>
    <n v="1012.4"/>
    <x v="0"/>
    <s v="Medium Risk"/>
    <s v="55+"/>
    <d v="1904-03-31T00:00:00"/>
    <x v="2"/>
    <x v="1"/>
    <s v="Low Value"/>
    <x v="0"/>
    <s v="Check Data"/>
  </r>
  <r>
    <s v="CUST_8122"/>
    <n v="54"/>
    <s v="Male"/>
    <x v="8"/>
    <n v="117.06"/>
    <n v="10"/>
    <n v="82"/>
    <n v="0"/>
    <s v="Home"/>
    <n v="86.7"/>
    <d v="2024-05-15T00:00:00"/>
    <n v="79"/>
    <n v="0.21"/>
    <n v="117.06"/>
    <n v="86.7"/>
    <n v="1"/>
    <n v="1170.5999999999999"/>
    <x v="1"/>
    <s v="Medium Risk"/>
    <s v="45-54"/>
    <d v="1902-04-13T00:00:00"/>
    <x v="2"/>
    <x v="1"/>
    <s v="Low Value"/>
    <x v="0"/>
    <s v="Check Data"/>
  </r>
  <r>
    <s v="CUST_6842"/>
    <n v="51"/>
    <s v="Female"/>
    <x v="7"/>
    <n v="254.39"/>
    <n v="10"/>
    <n v="292"/>
    <n v="0"/>
    <s v="Home"/>
    <n v="90"/>
    <d v="2023-05-22T00:00:00"/>
    <n v="37"/>
    <n v="0.11"/>
    <n v="254.39"/>
    <n v="90"/>
    <n v="1"/>
    <n v="2543.8999999999996"/>
    <x v="0"/>
    <s v="Low Risk"/>
    <s v="45-54"/>
    <d v="1903-04-07T00:00:00"/>
    <x v="1"/>
    <x v="1"/>
    <s v="High Value"/>
    <x v="1"/>
    <s v="Check Data"/>
  </r>
  <r>
    <s v="CUST_2316"/>
    <n v="37"/>
    <s v="Other"/>
    <x v="2"/>
    <m/>
    <n v="7"/>
    <n v="69"/>
    <n v="0"/>
    <s v="Home"/>
    <n v="32.6"/>
    <d v="2024-12-31T00:00:00"/>
    <n v="56"/>
    <n v="0.05"/>
    <n v="250"/>
    <n v="32.6"/>
    <n v="2"/>
    <n v="1750"/>
    <x v="1"/>
    <s v="Low Risk"/>
    <s v="35-44"/>
    <d v="1901-08-26T00:00:00"/>
    <x v="0"/>
    <x v="1"/>
    <s v="High Value"/>
    <x v="1"/>
    <s v="Check Data"/>
  </r>
  <r>
    <s v="CUST_2124"/>
    <n v="42"/>
    <s v="Female"/>
    <x v="2"/>
    <n v="22.81"/>
    <n v="8"/>
    <n v="227"/>
    <n v="1"/>
    <s v="Electronics"/>
    <n v="98.7"/>
    <d v="2022-08-01T00:00:00"/>
    <n v="41"/>
    <n v="0.47"/>
    <n v="22.81"/>
    <n v="98.7"/>
    <n v="2"/>
    <n v="182.48"/>
    <x v="0"/>
    <s v="Medium Risk"/>
    <s v="35-44"/>
    <d v="1904-01-26T00:00:00"/>
    <x v="0"/>
    <x v="0"/>
    <s v="Low Value"/>
    <x v="0"/>
    <s v="Check Data"/>
  </r>
  <r>
    <s v="CUST_6621"/>
    <n v="21"/>
    <s v="Female"/>
    <x v="4"/>
    <n v="97.01"/>
    <n v="10"/>
    <n v="171"/>
    <n v="0"/>
    <s v="Fashion"/>
    <n v="40.1"/>
    <d v="2024-08-01T00:00:00"/>
    <n v="60"/>
    <n v="0.31"/>
    <n v="97.01"/>
    <n v="40.1"/>
    <n v="1"/>
    <n v="970.1"/>
    <x v="0"/>
    <s v="Medium Risk"/>
    <s v="Under 25"/>
    <d v="1902-01-25T00:00:00"/>
    <x v="0"/>
    <x v="1"/>
    <s v="Low Value"/>
    <x v="0"/>
    <s v="Check Data"/>
  </r>
  <r>
    <s v="CUST_6423"/>
    <n v="27"/>
    <s v="Other"/>
    <x v="8"/>
    <n v="93.27"/>
    <n v="7"/>
    <n v="130"/>
    <n v="0"/>
    <s v="Home"/>
    <n v="96.2"/>
    <d v="2024-01-16T00:00:00"/>
    <n v="20"/>
    <n v="0.16"/>
    <n v="93.27"/>
    <n v="96.2"/>
    <n v="2"/>
    <n v="652.89"/>
    <x v="0"/>
    <s v="Low Risk"/>
    <s v="25-34"/>
    <d v="1902-08-11T00:00:00"/>
    <x v="1"/>
    <x v="1"/>
    <s v="Low Value"/>
    <x v="0"/>
    <s v="Check Data"/>
  </r>
  <r>
    <s v="CUST_3587"/>
    <n v="27"/>
    <s v="Male"/>
    <x v="1"/>
    <n v="68.25"/>
    <n v="12"/>
    <n v="9"/>
    <n v="0"/>
    <s v="Fashion"/>
    <n v="98.7"/>
    <d v="2020-07-09T00:00:00"/>
    <n v="95"/>
    <n v="0.25"/>
    <n v="68.25"/>
    <n v="98.7"/>
    <n v="2"/>
    <n v="819"/>
    <x v="2"/>
    <s v="Medium Risk"/>
    <s v="25-34"/>
    <d v="1906-02-17T00:00:00"/>
    <x v="2"/>
    <x v="1"/>
    <s v="Low Value"/>
    <x v="0"/>
    <s v="Check Data"/>
  </r>
  <r>
    <s v="CUST_6672"/>
    <n v="41"/>
    <s v="Female"/>
    <x v="3"/>
    <n v="121.74"/>
    <n v="13"/>
    <n v="55"/>
    <n v="0"/>
    <s v="Fashion"/>
    <n v="82.7"/>
    <d v="2024-10-31T00:00:00"/>
    <n v="69"/>
    <n v="0.22"/>
    <n v="121.74"/>
    <n v="82.7"/>
    <n v="2"/>
    <n v="1582.62"/>
    <x v="1"/>
    <s v="Medium Risk"/>
    <s v="35-44"/>
    <d v="1901-10-26T00:00:00"/>
    <x v="0"/>
    <x v="1"/>
    <s v="High Value"/>
    <x v="1"/>
    <s v="Check Data"/>
  </r>
  <r>
    <s v="CUST_2378"/>
    <n v="38"/>
    <s v="Female"/>
    <x v="1"/>
    <n v="105.88"/>
    <n v="8"/>
    <n v="32"/>
    <n v="0"/>
    <s v="Electronics"/>
    <m/>
    <d v="2024-07-15T00:00:00"/>
    <n v="45"/>
    <n v="0.2"/>
    <n v="105.88"/>
    <n v="250"/>
    <n v="2"/>
    <n v="847.04"/>
    <x v="1"/>
    <s v="Medium Risk"/>
    <s v="35-44"/>
    <d v="1902-02-11T00:00:00"/>
    <x v="0"/>
    <x v="1"/>
    <s v="Low Value"/>
    <x v="0"/>
    <s v="Check Data"/>
  </r>
  <r>
    <s v="CUST_4374"/>
    <n v="28"/>
    <s v="Male"/>
    <x v="0"/>
    <n v="89.78"/>
    <n v="16"/>
    <n v="243"/>
    <n v="0"/>
    <s v="Beauty"/>
    <n v="58.4"/>
    <d v="2022-12-03T00:00:00"/>
    <n v="58"/>
    <n v="0.2"/>
    <n v="89.78"/>
    <n v="58.4"/>
    <n v="4"/>
    <n v="1436.48"/>
    <x v="0"/>
    <s v="Medium Risk"/>
    <s v="25-34"/>
    <d v="1903-09-24T00:00:00"/>
    <x v="0"/>
    <x v="1"/>
    <s v="Low Value"/>
    <x v="0"/>
    <s v="Check Data"/>
  </r>
  <r>
    <s v="CUST_2519"/>
    <n v="44"/>
    <s v="Female"/>
    <x v="4"/>
    <n v="160.24"/>
    <n v="12"/>
    <n v="225"/>
    <n v="0"/>
    <s v="Beauty"/>
    <n v="73.2"/>
    <d v="2024-12-05T00:00:00"/>
    <n v="76"/>
    <n v="0.14000000000000001"/>
    <n v="160.24"/>
    <n v="73.2"/>
    <n v="1"/>
    <n v="1922.88"/>
    <x v="0"/>
    <s v="Low Risk"/>
    <s v="35-44"/>
    <d v="1901-09-21T00:00:00"/>
    <x v="2"/>
    <x v="1"/>
    <s v="High Value"/>
    <x v="1"/>
    <s v="Check Data"/>
  </r>
  <r>
    <s v="CUST_6777"/>
    <n v="33"/>
    <s v="Female"/>
    <x v="3"/>
    <n v="271.70999999999998"/>
    <n v="9"/>
    <n v="227"/>
    <n v="0"/>
    <s v="Sports"/>
    <n v="7.7"/>
    <d v="2024-03-19T00:00:00"/>
    <n v="37"/>
    <n v="0.24"/>
    <n v="271.70999999999998"/>
    <n v="7.7"/>
    <n v="2"/>
    <n v="2445.39"/>
    <x v="0"/>
    <s v="Medium Risk"/>
    <s v="25-34"/>
    <d v="1902-06-09T00:00:00"/>
    <x v="1"/>
    <x v="1"/>
    <s v="High Value"/>
    <x v="1"/>
    <s v="Check Data"/>
  </r>
  <r>
    <s v="CUST_8935"/>
    <n v="43"/>
    <s v="Male"/>
    <x v="9"/>
    <n v="51.73"/>
    <n v="12"/>
    <n v="244"/>
    <n v="0"/>
    <s v="Beauty"/>
    <n v="89.4"/>
    <d v="2024-06-29T00:00:00"/>
    <n v="94"/>
    <n v="0.37"/>
    <n v="51.73"/>
    <n v="89.4"/>
    <n v="1"/>
    <n v="620.76"/>
    <x v="0"/>
    <s v="Medium Risk"/>
    <s v="35-44"/>
    <d v="1902-02-27T00:00:00"/>
    <x v="2"/>
    <x v="1"/>
    <s v="Low Value"/>
    <x v="0"/>
    <s v="Check Data"/>
  </r>
  <r>
    <s v="CUST_7093"/>
    <n v="78"/>
    <s v="Male"/>
    <x v="6"/>
    <n v="51.88"/>
    <n v="16"/>
    <n v="102"/>
    <n v="0"/>
    <s v="Home"/>
    <n v="85.2"/>
    <d v="2024-08-17T00:00:00"/>
    <n v="39"/>
    <n v="0.46"/>
    <n v="51.88"/>
    <n v="85.2"/>
    <n v="1"/>
    <n v="830.08"/>
    <x v="0"/>
    <s v="Medium Risk"/>
    <s v="55+"/>
    <d v="1902-01-09T00:00:00"/>
    <x v="1"/>
    <x v="1"/>
    <s v="Low Value"/>
    <x v="0"/>
    <s v="Check Data"/>
  </r>
  <r>
    <s v="CUST_9418"/>
    <n v="78"/>
    <s v="Male"/>
    <x v="3"/>
    <n v="142.83000000000001"/>
    <n v="13"/>
    <n v="196"/>
    <n v="0"/>
    <s v="Electronics"/>
    <n v="93.4"/>
    <d v="2021-06-27T00:00:00"/>
    <n v="3"/>
    <n v="0.32"/>
    <n v="142.83000000000001"/>
    <n v="93.4"/>
    <n v="1"/>
    <n v="1856.7900000000002"/>
    <x v="0"/>
    <s v="Medium Risk"/>
    <s v="55+"/>
    <d v="1905-03-01T00:00:00"/>
    <x v="1"/>
    <x v="1"/>
    <s v="High Value"/>
    <x v="1"/>
    <s v="Check Data"/>
  </r>
  <r>
    <s v="CUST_6355"/>
    <n v="47"/>
    <s v="Female"/>
    <x v="5"/>
    <n v="71.19"/>
    <n v="8"/>
    <n v="300"/>
    <n v="0"/>
    <s v="Fashion"/>
    <n v="51.4"/>
    <d v="2023-04-24T00:00:00"/>
    <n v="77"/>
    <n v="0.18"/>
    <n v="71.19"/>
    <n v="51.4"/>
    <n v="1"/>
    <n v="569.52"/>
    <x v="0"/>
    <s v="Low Risk"/>
    <s v="45-54"/>
    <d v="1903-05-05T00:00:00"/>
    <x v="2"/>
    <x v="1"/>
    <s v="Low Value"/>
    <x v="0"/>
    <s v="Check Data"/>
  </r>
  <r>
    <s v="CUST_5968"/>
    <n v="66"/>
    <s v="Male"/>
    <x v="9"/>
    <n v="133.02000000000001"/>
    <n v="11"/>
    <n v="312"/>
    <n v="0"/>
    <s v="Electronics"/>
    <n v="32.4"/>
    <d v="2023-09-28T00:00:00"/>
    <n v="75"/>
    <n v="0.31"/>
    <n v="133.02000000000001"/>
    <n v="32.4"/>
    <n v="2"/>
    <n v="1463.22"/>
    <x v="0"/>
    <s v="Medium Risk"/>
    <s v="55+"/>
    <d v="1902-11-29T00:00:00"/>
    <x v="2"/>
    <x v="1"/>
    <s v="Low Value"/>
    <x v="0"/>
    <s v="Check Data"/>
  </r>
  <r>
    <s v="CUST_6574"/>
    <n v="33"/>
    <s v="Male"/>
    <x v="6"/>
    <n v="46.78"/>
    <n v="7"/>
    <n v="208"/>
    <n v="0"/>
    <s v="Sports"/>
    <n v="50.6"/>
    <d v="2022-02-06T00:00:00"/>
    <n v="74"/>
    <n v="0.05"/>
    <n v="46.78"/>
    <n v="50.6"/>
    <n v="1"/>
    <n v="327.46000000000004"/>
    <x v="0"/>
    <s v="Low Risk"/>
    <s v="25-34"/>
    <d v="1904-07-20T00:00:00"/>
    <x v="2"/>
    <x v="1"/>
    <s v="Low Value"/>
    <x v="0"/>
    <s v="Check Data"/>
  </r>
  <r>
    <s v="CUST_5072"/>
    <n v="24"/>
    <s v="Female"/>
    <x v="0"/>
    <n v="318.19"/>
    <n v="5"/>
    <n v="191"/>
    <n v="0"/>
    <s v="Sports"/>
    <n v="72.900000000000006"/>
    <d v="2021-06-17T00:00:00"/>
    <n v="94"/>
    <n v="0.31"/>
    <n v="318.19"/>
    <n v="72.900000000000006"/>
    <n v="1"/>
    <n v="1590.95"/>
    <x v="0"/>
    <s v="Medium Risk"/>
    <s v="Under 25"/>
    <d v="1905-03-11T00:00:00"/>
    <x v="2"/>
    <x v="1"/>
    <s v="High Value"/>
    <x v="1"/>
    <s v="Check Data"/>
  </r>
  <r>
    <s v="CUST_3257"/>
    <n v="33"/>
    <s v="Female"/>
    <x v="2"/>
    <n v="77.67"/>
    <n v="6"/>
    <n v="126"/>
    <n v="0"/>
    <s v="Sports"/>
    <n v="41.6"/>
    <d v="2022-10-16T00:00:00"/>
    <n v="73"/>
    <n v="0.28000000000000003"/>
    <n v="77.67"/>
    <n v="41.6"/>
    <n v="1"/>
    <n v="466.02"/>
    <x v="0"/>
    <s v="Medium Risk"/>
    <s v="25-34"/>
    <d v="1903-11-11T00:00:00"/>
    <x v="2"/>
    <x v="1"/>
    <s v="Low Value"/>
    <x v="0"/>
    <s v="Check Data"/>
  </r>
  <r>
    <s v="CUST_9588"/>
    <n v="52"/>
    <s v="Female"/>
    <x v="6"/>
    <n v="231.69"/>
    <n v="9"/>
    <n v="9"/>
    <n v="0"/>
    <s v="Fashion"/>
    <n v="35.200000000000003"/>
    <d v="2022-11-15T00:00:00"/>
    <n v="94"/>
    <n v="0.3"/>
    <n v="231.69"/>
    <n v="35.200000000000003"/>
    <n v="1"/>
    <n v="2085.21"/>
    <x v="2"/>
    <s v="Medium Risk"/>
    <s v="45-54"/>
    <d v="1903-10-12T00:00:00"/>
    <x v="2"/>
    <x v="1"/>
    <s v="High Value"/>
    <x v="1"/>
    <s v="Check Data"/>
  </r>
  <r>
    <s v="CUST_5424"/>
    <n v="75"/>
    <s v="Female"/>
    <x v="5"/>
    <n v="140.56"/>
    <n v="12"/>
    <n v="329"/>
    <n v="0"/>
    <s v="Sports"/>
    <n v="7.7"/>
    <d v="2021-08-22T00:00:00"/>
    <n v="93"/>
    <n v="0.19"/>
    <n v="140.56"/>
    <n v="7.7"/>
    <n v="1"/>
    <n v="1686.72"/>
    <x v="0"/>
    <s v="Low Risk"/>
    <s v="55+"/>
    <d v="1905-01-04T00:00:00"/>
    <x v="2"/>
    <x v="1"/>
    <s v="High Value"/>
    <x v="1"/>
    <s v="Check Data"/>
  </r>
  <r>
    <s v="CUST_4237"/>
    <n v="33"/>
    <s v="Female"/>
    <x v="4"/>
    <n v="104.87"/>
    <n v="11"/>
    <n v="65"/>
    <n v="0"/>
    <s v="Sports"/>
    <n v="44.7"/>
    <d v="2021-12-10T00:00:00"/>
    <n v="38"/>
    <n v="0.17"/>
    <n v="104.87"/>
    <n v="44.7"/>
    <n v="1"/>
    <n v="1153.5700000000002"/>
    <x v="1"/>
    <s v="Low Risk"/>
    <s v="25-34"/>
    <d v="1904-09-16T00:00:00"/>
    <x v="1"/>
    <x v="1"/>
    <s v="Low Value"/>
    <x v="0"/>
    <s v="Check Data"/>
  </r>
  <r>
    <s v="CUST_4893"/>
    <n v="57"/>
    <s v="Other"/>
    <x v="6"/>
    <n v="83.03"/>
    <n v="10"/>
    <n v="357"/>
    <n v="0"/>
    <s v="Sports"/>
    <n v="39.299999999999997"/>
    <d v="2024-01-22T00:00:00"/>
    <n v="46"/>
    <n v="0.15"/>
    <n v="83.03"/>
    <n v="39.299999999999997"/>
    <n v="2"/>
    <n v="830.3"/>
    <x v="0"/>
    <s v="Low Risk"/>
    <s v="55+"/>
    <d v="1902-08-05T00:00:00"/>
    <x v="0"/>
    <x v="1"/>
    <s v="Low Value"/>
    <x v="0"/>
    <s v="Check Data"/>
  </r>
  <r>
    <s v="CUST_3005"/>
    <n v="79"/>
    <s v="Female"/>
    <x v="3"/>
    <n v="63.97"/>
    <n v="7"/>
    <n v="340"/>
    <n v="0"/>
    <s v="Fashion"/>
    <n v="66.3"/>
    <d v="2023-11-19T00:00:00"/>
    <n v="49"/>
    <n v="0.15"/>
    <n v="63.97"/>
    <n v="66.3"/>
    <n v="1"/>
    <n v="447.78999999999996"/>
    <x v="0"/>
    <s v="Low Risk"/>
    <s v="55+"/>
    <d v="1902-10-08T00:00:00"/>
    <x v="0"/>
    <x v="1"/>
    <s v="Low Value"/>
    <x v="0"/>
    <s v="Check Data"/>
  </r>
  <r>
    <s v="CUST_3016"/>
    <n v="29"/>
    <s v="Female"/>
    <x v="3"/>
    <n v="104.26"/>
    <n v="5"/>
    <n v="157"/>
    <n v="0"/>
    <s v="Sports"/>
    <n v="43.9"/>
    <d v="2022-08-30T00:00:00"/>
    <n v="34"/>
    <n v="0.49"/>
    <n v="104.26"/>
    <n v="43.9"/>
    <n v="1"/>
    <n v="521.30000000000007"/>
    <x v="0"/>
    <s v="Medium Risk"/>
    <s v="25-34"/>
    <d v="1903-12-28T00:00:00"/>
    <x v="1"/>
    <x v="1"/>
    <s v="Low Value"/>
    <x v="0"/>
    <s v="Check Data"/>
  </r>
  <r>
    <s v="CUST_2772"/>
    <n v="52"/>
    <s v="Male"/>
    <x v="4"/>
    <n v="141.66999999999999"/>
    <n v="11"/>
    <n v="255"/>
    <n v="0"/>
    <s v="Home"/>
    <n v="0.4"/>
    <d v="2024-05-13T00:00:00"/>
    <n v="26"/>
    <n v="0.21"/>
    <n v="141.66999999999999"/>
    <n v="0.4"/>
    <n v="2"/>
    <n v="1558.37"/>
    <x v="0"/>
    <s v="Medium Risk"/>
    <s v="45-54"/>
    <d v="1902-04-15T00:00:00"/>
    <x v="1"/>
    <x v="1"/>
    <s v="High Value"/>
    <x v="1"/>
    <s v="Valid"/>
  </r>
  <r>
    <s v="CUST_9353"/>
    <n v="66"/>
    <s v="Other"/>
    <x v="3"/>
    <n v="69.290000000000006"/>
    <n v="10"/>
    <n v="337"/>
    <n v="0"/>
    <s v="Electronics"/>
    <n v="48.4"/>
    <d v="2022-04-25T00:00:00"/>
    <n v="2"/>
    <n v="0.46"/>
    <n v="69.290000000000006"/>
    <n v="48.4"/>
    <n v="1"/>
    <n v="692.90000000000009"/>
    <x v="0"/>
    <s v="Medium Risk"/>
    <s v="55+"/>
    <d v="1904-05-03T00:00:00"/>
    <x v="1"/>
    <x v="1"/>
    <s v="Low Value"/>
    <x v="0"/>
    <s v="Check Data"/>
  </r>
  <r>
    <s v="CUST_4976"/>
    <n v="38"/>
    <s v="Male"/>
    <x v="0"/>
    <n v="99.06"/>
    <n v="13"/>
    <n v="34"/>
    <n v="0"/>
    <s v="Sports"/>
    <n v="77.400000000000006"/>
    <d v="2023-10-12T00:00:00"/>
    <n v="56"/>
    <n v="0.19"/>
    <n v="99.06"/>
    <n v="77.400000000000006"/>
    <n v="1"/>
    <n v="1287.78"/>
    <x v="1"/>
    <s v="Low Risk"/>
    <s v="35-44"/>
    <d v="1902-11-15T00:00:00"/>
    <x v="0"/>
    <x v="1"/>
    <s v="Low Value"/>
    <x v="0"/>
    <s v="Check Data"/>
  </r>
  <r>
    <s v="CUST_2751"/>
    <n v="67"/>
    <s v="Male"/>
    <x v="5"/>
    <n v="68.98"/>
    <n v="10"/>
    <n v="308"/>
    <n v="0"/>
    <s v="Sports"/>
    <n v="94.5"/>
    <d v="2023-06-04T00:00:00"/>
    <n v="7"/>
    <n v="0.3"/>
    <n v="68.98"/>
    <n v="94.5"/>
    <n v="1"/>
    <n v="689.80000000000007"/>
    <x v="0"/>
    <s v="Medium Risk"/>
    <s v="55+"/>
    <d v="1903-03-25T00:00:00"/>
    <x v="1"/>
    <x v="1"/>
    <s v="Low Value"/>
    <x v="0"/>
    <s v="Check Data"/>
  </r>
  <r>
    <s v="CUST_9967"/>
    <n v="60"/>
    <s v="Male"/>
    <x v="8"/>
    <n v="101.71"/>
    <n v="10"/>
    <n v="166"/>
    <n v="0"/>
    <s v="Electronics"/>
    <n v="19.3"/>
    <d v="2022-06-13T00:00:00"/>
    <n v="36"/>
    <n v="0.19"/>
    <n v="101.71"/>
    <n v="19.3"/>
    <n v="2"/>
    <n v="1017.0999999999999"/>
    <x v="0"/>
    <s v="Low Risk"/>
    <s v="55+"/>
    <d v="1904-03-15T00:00:00"/>
    <x v="1"/>
    <x v="1"/>
    <s v="Low Value"/>
    <x v="0"/>
    <s v="Check Data"/>
  </r>
  <r>
    <s v="CUST_8430"/>
    <n v="53"/>
    <s v="Male"/>
    <x v="8"/>
    <n v="47.26"/>
    <n v="8"/>
    <n v="21"/>
    <n v="0"/>
    <s v="Sports"/>
    <n v="42.3"/>
    <d v="2024-07-30T00:00:00"/>
    <n v="40"/>
    <n v="0.5"/>
    <n v="47.26"/>
    <n v="42.3"/>
    <n v="1"/>
    <n v="378.08"/>
    <x v="2"/>
    <s v="High Risk"/>
    <s v="45-54"/>
    <d v="1902-01-27T00:00:00"/>
    <x v="0"/>
    <x v="1"/>
    <s v="Low Value"/>
    <x v="2"/>
    <s v="Check Data"/>
  </r>
  <r>
    <s v="CUST_8170"/>
    <n v="65"/>
    <s v="Other"/>
    <x v="2"/>
    <n v="31.62"/>
    <n v="10"/>
    <n v="66"/>
    <n v="0"/>
    <s v="Sports"/>
    <m/>
    <d v="2021-08-26T00:00:00"/>
    <n v="78"/>
    <n v="0.19"/>
    <n v="31.62"/>
    <n v="250"/>
    <n v="1"/>
    <n v="316.2"/>
    <x v="1"/>
    <s v="Low Risk"/>
    <s v="55+"/>
    <d v="1904-12-31T00:00:00"/>
    <x v="2"/>
    <x v="1"/>
    <s v="Low Value"/>
    <x v="0"/>
    <s v="Check Data"/>
  </r>
  <r>
    <s v="CUST_7469"/>
    <n v="34"/>
    <s v="Female"/>
    <x v="7"/>
    <n v="164.17"/>
    <n v="9"/>
    <n v="197"/>
    <n v="0"/>
    <s v="Home"/>
    <n v="4.3"/>
    <d v="2022-05-05T00:00:00"/>
    <n v="91"/>
    <n v="0.24"/>
    <n v="164.17"/>
    <n v="4.3"/>
    <n v="2"/>
    <n v="1477.53"/>
    <x v="0"/>
    <s v="Medium Risk"/>
    <s v="25-34"/>
    <d v="1904-04-23T00:00:00"/>
    <x v="2"/>
    <x v="1"/>
    <s v="Low Value"/>
    <x v="0"/>
    <s v="Check Data"/>
  </r>
  <r>
    <s v="CUST_4220"/>
    <n v="49"/>
    <s v="Female"/>
    <x v="0"/>
    <n v="31.94"/>
    <n v="11"/>
    <n v="99"/>
    <n v="0"/>
    <s v="Beauty"/>
    <n v="35"/>
    <d v="2024-11-20T00:00:00"/>
    <n v="26"/>
    <n v="0.21"/>
    <n v="31.94"/>
    <n v="35"/>
    <n v="1"/>
    <n v="351.34000000000003"/>
    <x v="0"/>
    <s v="Medium Risk"/>
    <s v="45-54"/>
    <d v="1901-10-06T00:00:00"/>
    <x v="1"/>
    <x v="1"/>
    <s v="Low Value"/>
    <x v="0"/>
    <s v="Check Data"/>
  </r>
  <r>
    <s v="CUST_1539"/>
    <n v="58"/>
    <s v="Female"/>
    <x v="7"/>
    <n v="83.96"/>
    <n v="17"/>
    <n v="335"/>
    <n v="0"/>
    <s v="Fashion"/>
    <m/>
    <d v="2024-02-28T00:00:00"/>
    <n v="84"/>
    <n v="0.13"/>
    <n v="83.96"/>
    <n v="250"/>
    <n v="2"/>
    <n v="1427.32"/>
    <x v="0"/>
    <s v="Low Risk"/>
    <s v="55+"/>
    <d v="1902-06-29T00:00:00"/>
    <x v="2"/>
    <x v="1"/>
    <s v="Low Value"/>
    <x v="0"/>
    <s v="Check Data"/>
  </r>
  <r>
    <s v="CUST_2461"/>
    <n v="23"/>
    <s v="Female"/>
    <x v="8"/>
    <n v="26.72"/>
    <n v="11"/>
    <n v="194"/>
    <n v="0"/>
    <s v="Fashion"/>
    <n v="34.299999999999997"/>
    <d v="2021-03-02T00:00:00"/>
    <n v="99"/>
    <n v="0.52"/>
    <n v="26.72"/>
    <n v="34.299999999999997"/>
    <n v="1"/>
    <n v="293.91999999999996"/>
    <x v="0"/>
    <s v="High Risk"/>
    <s v="Under 25"/>
    <d v="1905-06-26T00:00:00"/>
    <x v="2"/>
    <x v="1"/>
    <s v="Low Value"/>
    <x v="2"/>
    <s v="Check Data"/>
  </r>
  <r>
    <s v="CUST_6184"/>
    <n v="41"/>
    <s v="Male"/>
    <x v="6"/>
    <n v="90.51"/>
    <n v="9"/>
    <n v="99"/>
    <n v="0"/>
    <s v="Electronics"/>
    <n v="48.9"/>
    <d v="2023-07-19T00:00:00"/>
    <n v="75"/>
    <n v="0.04"/>
    <n v="90.51"/>
    <n v="48.9"/>
    <n v="2"/>
    <n v="814.59"/>
    <x v="0"/>
    <s v="Low Risk"/>
    <s v="35-44"/>
    <d v="1903-02-08T00:00:00"/>
    <x v="2"/>
    <x v="1"/>
    <s v="Low Value"/>
    <x v="0"/>
    <s v="Check Data"/>
  </r>
  <r>
    <s v="CUST_9547"/>
    <n v="44"/>
    <s v="Female"/>
    <x v="6"/>
    <n v="37.15"/>
    <n v="13"/>
    <n v="74"/>
    <n v="0"/>
    <s v="Home"/>
    <n v="93.9"/>
    <d v="2020-10-03T00:00:00"/>
    <n v="90"/>
    <n v="0.28999999999999998"/>
    <n v="37.15"/>
    <n v="93.9"/>
    <n v="1"/>
    <n v="482.95"/>
    <x v="1"/>
    <s v="Medium Risk"/>
    <s v="35-44"/>
    <d v="1905-11-23T00:00:00"/>
    <x v="2"/>
    <x v="1"/>
    <s v="Low Value"/>
    <x v="0"/>
    <s v="Check Data"/>
  </r>
  <r>
    <s v="CUST_1234"/>
    <n v="37"/>
    <s v="Female"/>
    <x v="6"/>
    <n v="102.71"/>
    <n v="5"/>
    <n v="16"/>
    <n v="0"/>
    <s v="Fashion"/>
    <n v="2.4"/>
    <d v="2023-03-09T00:00:00"/>
    <n v="99"/>
    <n v="0.28999999999999998"/>
    <n v="102.71"/>
    <n v="2.4"/>
    <n v="2"/>
    <n v="513.54999999999995"/>
    <x v="2"/>
    <s v="Medium Risk"/>
    <s v="35-44"/>
    <d v="1903-06-20T00:00:00"/>
    <x v="2"/>
    <x v="1"/>
    <s v="Low Value"/>
    <x v="0"/>
    <s v="Check Data"/>
  </r>
  <r>
    <s v="CUST_2548"/>
    <n v="42"/>
    <s v="Male"/>
    <x v="3"/>
    <n v="22.57"/>
    <n v="3"/>
    <n v="146"/>
    <n v="0"/>
    <s v="Electronics"/>
    <n v="7.8"/>
    <d v="2023-08-13T00:00:00"/>
    <n v="69"/>
    <n v="0.18"/>
    <n v="22.57"/>
    <n v="7.8"/>
    <n v="1"/>
    <n v="67.710000000000008"/>
    <x v="0"/>
    <s v="Low Risk"/>
    <s v="35-44"/>
    <d v="1903-01-14T00:00:00"/>
    <x v="0"/>
    <x v="1"/>
    <s v="Low Value"/>
    <x v="0"/>
    <s v="Check Data"/>
  </r>
  <r>
    <s v="CUST_8480"/>
    <n v="19"/>
    <s v="Female"/>
    <x v="3"/>
    <n v="167.18"/>
    <n v="11"/>
    <n v="249"/>
    <n v="1"/>
    <s v="Electronics"/>
    <n v="19.7"/>
    <d v="2024-10-07T00:00:00"/>
    <n v="16"/>
    <n v="0.2"/>
    <n v="167.18"/>
    <n v="19.7"/>
    <n v="2"/>
    <n v="1838.98"/>
    <x v="0"/>
    <s v="Medium Risk"/>
    <s v="Under 25"/>
    <d v="1901-11-19T00:00:00"/>
    <x v="1"/>
    <x v="0"/>
    <s v="High Value"/>
    <x v="1"/>
    <s v="Check Data"/>
  </r>
  <r>
    <s v="CUST_5213"/>
    <n v="26"/>
    <s v="Male"/>
    <x v="1"/>
    <n v="186.02"/>
    <n v="12"/>
    <n v="254"/>
    <n v="0"/>
    <s v="Electronics"/>
    <n v="38.5"/>
    <d v="2023-05-31T00:00:00"/>
    <n v="75"/>
    <n v="0.46"/>
    <n v="186.02"/>
    <n v="38.5"/>
    <n v="2"/>
    <n v="2232.2400000000002"/>
    <x v="0"/>
    <s v="Medium Risk"/>
    <s v="25-34"/>
    <d v="1903-03-29T00:00:00"/>
    <x v="2"/>
    <x v="1"/>
    <s v="High Value"/>
    <x v="1"/>
    <s v="Check Data"/>
  </r>
  <r>
    <s v="CUST_2673"/>
    <n v="45"/>
    <s v="Male"/>
    <x v="6"/>
    <n v="62.54"/>
    <n v="10"/>
    <n v="187"/>
    <n v="0"/>
    <s v="Fashion"/>
    <n v="47.1"/>
    <d v="2022-01-29T00:00:00"/>
    <n v="97"/>
    <n v="0.34"/>
    <n v="62.54"/>
    <n v="47.1"/>
    <n v="2"/>
    <n v="625.4"/>
    <x v="0"/>
    <s v="Medium Risk"/>
    <s v="45-54"/>
    <d v="1904-07-28T00:00:00"/>
    <x v="2"/>
    <x v="1"/>
    <s v="Low Value"/>
    <x v="0"/>
    <s v="Check Data"/>
  </r>
  <r>
    <s v="CUST_7708"/>
    <n v="70"/>
    <s v="Male"/>
    <x v="6"/>
    <n v="436.5"/>
    <n v="9"/>
    <n v="327"/>
    <n v="0"/>
    <s v="Beauty"/>
    <n v="3.7"/>
    <d v="2025-04-03T00:00:00"/>
    <n v="9"/>
    <n v="0.21"/>
    <n v="436.5"/>
    <n v="3.7"/>
    <n v="1"/>
    <n v="3928.5"/>
    <x v="0"/>
    <s v="Medium Risk"/>
    <s v="55+"/>
    <d v="1901-05-25T00:00:00"/>
    <x v="1"/>
    <x v="1"/>
    <s v="High Value"/>
    <x v="1"/>
    <s v="Check Data"/>
  </r>
  <r>
    <s v="CUST_8982"/>
    <n v="78"/>
    <s v="Male"/>
    <x v="9"/>
    <m/>
    <n v="11"/>
    <n v="345"/>
    <n v="0"/>
    <s v="Electronics"/>
    <n v="88.3"/>
    <d v="2024-06-07T00:00:00"/>
    <n v="22"/>
    <n v="0.32"/>
    <n v="250"/>
    <n v="88.3"/>
    <n v="3"/>
    <n v="2750"/>
    <x v="0"/>
    <s v="Medium Risk"/>
    <s v="55+"/>
    <d v="1902-03-21T00:00:00"/>
    <x v="1"/>
    <x v="1"/>
    <s v="High Value"/>
    <x v="1"/>
    <s v="Check Data"/>
  </r>
  <r>
    <s v="CUST_3100"/>
    <n v="55"/>
    <s v="Female"/>
    <x v="4"/>
    <n v="52.39"/>
    <n v="10"/>
    <n v="239"/>
    <n v="0"/>
    <s v="Sports"/>
    <n v="75.900000000000006"/>
    <d v="2023-06-11T00:00:00"/>
    <n v="5"/>
    <n v="0.62"/>
    <n v="52.39"/>
    <n v="75.900000000000006"/>
    <n v="1"/>
    <n v="523.9"/>
    <x v="0"/>
    <s v="High Risk"/>
    <s v="55+"/>
    <d v="1903-03-18T00:00:00"/>
    <x v="1"/>
    <x v="1"/>
    <s v="Low Value"/>
    <x v="2"/>
    <s v="Check Data"/>
  </r>
  <r>
    <s v="CUST_4748"/>
    <n v="20"/>
    <s v="Female"/>
    <x v="8"/>
    <n v="60.72"/>
    <n v="6"/>
    <n v="306"/>
    <n v="0"/>
    <s v="Beauty"/>
    <n v="26.8"/>
    <d v="2024-02-25T00:00:00"/>
    <n v="84"/>
    <n v="0.39"/>
    <n v="60.72"/>
    <n v="26.8"/>
    <n v="4"/>
    <n v="364.32"/>
    <x v="0"/>
    <s v="Medium Risk"/>
    <s v="Under 25"/>
    <d v="1902-07-02T00:00:00"/>
    <x v="2"/>
    <x v="1"/>
    <s v="Low Value"/>
    <x v="0"/>
    <s v="Check Data"/>
  </r>
  <r>
    <s v="CUST_4173"/>
    <n v="37"/>
    <s v="Male"/>
    <x v="3"/>
    <n v="31.59"/>
    <n v="14"/>
    <n v="175"/>
    <n v="0"/>
    <s v="Beauty"/>
    <n v="25.7"/>
    <d v="2023-07-20T00:00:00"/>
    <n v="43"/>
    <n v="0.21"/>
    <n v="31.59"/>
    <n v="25.7"/>
    <n v="2"/>
    <n v="442.26"/>
    <x v="0"/>
    <s v="Medium Risk"/>
    <s v="35-44"/>
    <d v="1903-02-07T00:00:00"/>
    <x v="0"/>
    <x v="1"/>
    <s v="Low Value"/>
    <x v="0"/>
    <s v="Check Data"/>
  </r>
  <r>
    <s v="CUST_2815"/>
    <n v="23"/>
    <s v="Female"/>
    <x v="5"/>
    <n v="214.94"/>
    <n v="11"/>
    <n v="312"/>
    <n v="1"/>
    <s v="Sports"/>
    <n v="2.6"/>
    <d v="2025-01-24T00:00:00"/>
    <n v="98"/>
    <n v="0.42"/>
    <n v="214.94"/>
    <n v="2.6"/>
    <n v="1"/>
    <n v="2364.34"/>
    <x v="0"/>
    <s v="Medium Risk"/>
    <s v="Under 25"/>
    <d v="1901-08-02T00:00:00"/>
    <x v="2"/>
    <x v="0"/>
    <s v="High Value"/>
    <x v="1"/>
    <s v="Check Data"/>
  </r>
  <r>
    <s v="CUST_4841"/>
    <n v="56"/>
    <s v="Female"/>
    <x v="3"/>
    <n v="119.41"/>
    <n v="10"/>
    <n v="31"/>
    <n v="0"/>
    <s v="Fashion"/>
    <n v="39.9"/>
    <d v="2023-11-23T00:00:00"/>
    <n v="30"/>
    <n v="7.0000000000000007E-2"/>
    <n v="119.41"/>
    <n v="39.9"/>
    <n v="2"/>
    <n v="1194.0999999999999"/>
    <x v="1"/>
    <s v="Low Risk"/>
    <s v="55+"/>
    <d v="1902-10-04T00:00:00"/>
    <x v="1"/>
    <x v="1"/>
    <s v="Low Value"/>
    <x v="0"/>
    <s v="Check Data"/>
  </r>
  <r>
    <s v="CUST_9016"/>
    <n v="50"/>
    <s v="Male"/>
    <x v="5"/>
    <n v="180.8"/>
    <n v="8"/>
    <n v="334"/>
    <n v="0"/>
    <s v="Fashion"/>
    <n v="25.4"/>
    <d v="2021-02-08T00:00:00"/>
    <n v="74"/>
    <n v="0.08"/>
    <n v="180.8"/>
    <n v="25.4"/>
    <n v="2"/>
    <n v="1446.4"/>
    <x v="0"/>
    <s v="Low Risk"/>
    <s v="45-54"/>
    <d v="1905-07-18T00:00:00"/>
    <x v="2"/>
    <x v="1"/>
    <s v="Low Value"/>
    <x v="0"/>
    <s v="Check Data"/>
  </r>
  <r>
    <s v="CUST_8011"/>
    <n v="72"/>
    <s v="Male"/>
    <x v="1"/>
    <n v="22.93"/>
    <n v="2"/>
    <n v="121"/>
    <n v="0"/>
    <s v="Home"/>
    <n v="61.8"/>
    <d v="2022-01-06T00:00:00"/>
    <n v="32"/>
    <n v="0.09"/>
    <n v="22.93"/>
    <n v="61.8"/>
    <n v="1"/>
    <n v="45.86"/>
    <x v="0"/>
    <s v="Low Risk"/>
    <s v="55+"/>
    <d v="1904-08-20T00:00:00"/>
    <x v="1"/>
    <x v="1"/>
    <s v="Low Value"/>
    <x v="0"/>
    <s v="Check Data"/>
  </r>
  <r>
    <s v="CUST_5493"/>
    <n v="18"/>
    <s v="Other"/>
    <x v="5"/>
    <n v="45.03"/>
    <n v="11"/>
    <n v="323"/>
    <n v="0"/>
    <s v="Fashion"/>
    <n v="54.8"/>
    <d v="2021-05-07T00:00:00"/>
    <n v="88"/>
    <n v="0.55000000000000004"/>
    <n v="45.03"/>
    <n v="54.8"/>
    <n v="3"/>
    <n v="495.33000000000004"/>
    <x v="0"/>
    <s v="High Risk"/>
    <s v="Under 25"/>
    <d v="1905-04-21T00:00:00"/>
    <x v="2"/>
    <x v="1"/>
    <s v="Low Value"/>
    <x v="2"/>
    <s v="Check Data"/>
  </r>
  <r>
    <s v="CUST_1674"/>
    <n v="54"/>
    <s v="Female"/>
    <x v="3"/>
    <n v="72.73"/>
    <n v="13"/>
    <n v="27"/>
    <n v="1"/>
    <s v="Home"/>
    <n v="95.7"/>
    <d v="2021-11-13T00:00:00"/>
    <n v="17"/>
    <n v="0.26"/>
    <n v="72.73"/>
    <n v="95.7"/>
    <n v="1"/>
    <n v="945.49"/>
    <x v="2"/>
    <s v="Medium Risk"/>
    <s v="45-54"/>
    <d v="1904-10-13T00:00:00"/>
    <x v="1"/>
    <x v="0"/>
    <s v="Low Value"/>
    <x v="0"/>
    <s v="Check Data"/>
  </r>
  <r>
    <s v="CUST_9088"/>
    <n v="23"/>
    <s v="Other"/>
    <x v="2"/>
    <m/>
    <n v="13"/>
    <n v="188"/>
    <n v="0"/>
    <s v="Electronics"/>
    <n v="79.5"/>
    <d v="2025-04-01T00:00:00"/>
    <n v="67"/>
    <n v="0.46"/>
    <n v="250"/>
    <n v="79.5"/>
    <n v="1"/>
    <n v="3250"/>
    <x v="0"/>
    <s v="Medium Risk"/>
    <s v="Under 25"/>
    <d v="1901-05-27T00:00:00"/>
    <x v="0"/>
    <x v="1"/>
    <s v="High Value"/>
    <x v="1"/>
    <s v="Check Data"/>
  </r>
  <r>
    <s v="CUST_9578"/>
    <n v="62"/>
    <s v="Male"/>
    <x v="3"/>
    <m/>
    <n v="16"/>
    <n v="332"/>
    <n v="0"/>
    <s v="Fashion"/>
    <n v="8.1"/>
    <d v="2023-07-17T00:00:00"/>
    <n v="26"/>
    <n v="7.0000000000000007E-2"/>
    <n v="250"/>
    <n v="8.1"/>
    <n v="1"/>
    <n v="4000"/>
    <x v="0"/>
    <s v="Low Risk"/>
    <s v="55+"/>
    <d v="1903-02-10T00:00:00"/>
    <x v="1"/>
    <x v="1"/>
    <s v="High Value"/>
    <x v="1"/>
    <s v="Check Data"/>
  </r>
  <r>
    <s v="CUST_3158"/>
    <n v="51"/>
    <s v="Female"/>
    <x v="0"/>
    <n v="44.13"/>
    <n v="7"/>
    <n v="139"/>
    <n v="0"/>
    <s v="Fashion"/>
    <n v="70.400000000000006"/>
    <d v="2023-02-07T00:00:00"/>
    <n v="12"/>
    <n v="0.09"/>
    <n v="44.13"/>
    <n v="70.400000000000006"/>
    <n v="2"/>
    <n v="308.91000000000003"/>
    <x v="0"/>
    <s v="Low Risk"/>
    <s v="45-54"/>
    <d v="1903-07-20T00:00:00"/>
    <x v="1"/>
    <x v="1"/>
    <s v="Low Value"/>
    <x v="0"/>
    <s v="Check Data"/>
  </r>
  <r>
    <s v="CUST_3661"/>
    <n v="64"/>
    <s v="Male"/>
    <x v="2"/>
    <n v="156.51"/>
    <n v="7"/>
    <n v="270"/>
    <n v="0"/>
    <s v="Sports"/>
    <n v="10.7"/>
    <d v="2024-09-16T00:00:00"/>
    <n v="37"/>
    <n v="0.2"/>
    <n v="156.51"/>
    <n v="10.7"/>
    <n v="1"/>
    <n v="1095.57"/>
    <x v="0"/>
    <s v="Medium Risk"/>
    <s v="55+"/>
    <d v="1901-12-10T00:00:00"/>
    <x v="1"/>
    <x v="1"/>
    <s v="Low Value"/>
    <x v="0"/>
    <s v="Check Data"/>
  </r>
  <r>
    <s v="CUST_3064"/>
    <n v="32"/>
    <s v="Male"/>
    <x v="6"/>
    <n v="137.29"/>
    <n v="10"/>
    <n v="284"/>
    <n v="0"/>
    <s v="Electronics"/>
    <n v="32.299999999999997"/>
    <d v="2022-07-26T00:00:00"/>
    <n v="42"/>
    <n v="0.33"/>
    <n v="137.29"/>
    <n v="32.299999999999997"/>
    <n v="2"/>
    <n v="1372.8999999999999"/>
    <x v="0"/>
    <s v="Medium Risk"/>
    <s v="25-34"/>
    <d v="1904-02-01T00:00:00"/>
    <x v="0"/>
    <x v="1"/>
    <s v="Low Value"/>
    <x v="0"/>
    <s v="Check Data"/>
  </r>
  <r>
    <s v="CUST_4253"/>
    <n v="62"/>
    <s v="Female"/>
    <x v="8"/>
    <n v="97.3"/>
    <n v="10"/>
    <n v="342"/>
    <n v="0"/>
    <s v="Home"/>
    <n v="55.5"/>
    <d v="2023-04-15T00:00:00"/>
    <n v="57"/>
    <n v="0.25"/>
    <n v="97.3"/>
    <n v="55.5"/>
    <n v="1"/>
    <n v="973"/>
    <x v="0"/>
    <s v="Medium Risk"/>
    <s v="55+"/>
    <d v="1903-05-14T00:00:00"/>
    <x v="0"/>
    <x v="1"/>
    <s v="Low Value"/>
    <x v="0"/>
    <s v="Check Data"/>
  </r>
  <r>
    <s v="CUST_5979"/>
    <n v="43"/>
    <s v="Male"/>
    <x v="5"/>
    <n v="71.989999999999995"/>
    <n v="12"/>
    <n v="268"/>
    <n v="0"/>
    <s v="Electronics"/>
    <n v="49.6"/>
    <d v="2025-02-09T00:00:00"/>
    <n v="12"/>
    <n v="0.47"/>
    <n v="71.989999999999995"/>
    <n v="49.6"/>
    <n v="1"/>
    <n v="863.87999999999988"/>
    <x v="0"/>
    <s v="Medium Risk"/>
    <s v="35-44"/>
    <d v="1901-07-17T00:00:00"/>
    <x v="1"/>
    <x v="1"/>
    <s v="Low Value"/>
    <x v="0"/>
    <s v="Check Data"/>
  </r>
  <r>
    <s v="CUST_8703"/>
    <n v="74"/>
    <s v="Male"/>
    <x v="3"/>
    <n v="72.61"/>
    <n v="12"/>
    <n v="293"/>
    <n v="0"/>
    <s v="Beauty"/>
    <m/>
    <d v="2022-10-22T00:00:00"/>
    <n v="46"/>
    <n v="0.12"/>
    <n v="72.61"/>
    <n v="250"/>
    <n v="1"/>
    <n v="871.31999999999994"/>
    <x v="0"/>
    <s v="Low Risk"/>
    <s v="55+"/>
    <d v="1903-11-05T00:00:00"/>
    <x v="0"/>
    <x v="1"/>
    <s v="Low Value"/>
    <x v="0"/>
    <s v="Check Data"/>
  </r>
  <r>
    <s v="CUST_9931"/>
    <n v="31"/>
    <s v="Male"/>
    <x v="3"/>
    <n v="25.21"/>
    <n v="8"/>
    <n v="185"/>
    <n v="0"/>
    <s v="Sports"/>
    <n v="81"/>
    <d v="2021-08-09T00:00:00"/>
    <n v="97"/>
    <n v="0.2"/>
    <n v="25.21"/>
    <n v="81"/>
    <n v="1"/>
    <n v="201.68"/>
    <x v="0"/>
    <s v="Medium Risk"/>
    <s v="25-34"/>
    <d v="1905-01-17T00:00:00"/>
    <x v="2"/>
    <x v="1"/>
    <s v="Low Value"/>
    <x v="0"/>
    <s v="Check Data"/>
  </r>
  <r>
    <s v="CUST_2401"/>
    <n v="75"/>
    <s v="Male"/>
    <x v="5"/>
    <n v="361.97"/>
    <n v="9"/>
    <n v="109"/>
    <n v="0"/>
    <s v="Beauty"/>
    <n v="82.9"/>
    <d v="2021-09-23T00:00:00"/>
    <n v="27"/>
    <n v="0.06"/>
    <n v="361.97"/>
    <n v="82.9"/>
    <n v="1"/>
    <n v="3257.7300000000005"/>
    <x v="0"/>
    <s v="Low Risk"/>
    <s v="55+"/>
    <d v="1904-12-03T00:00:00"/>
    <x v="1"/>
    <x v="1"/>
    <s v="High Value"/>
    <x v="1"/>
    <s v="Check Data"/>
  </r>
  <r>
    <s v="CUST_4259"/>
    <n v="71"/>
    <s v="Female"/>
    <x v="7"/>
    <n v="43.72"/>
    <n v="15"/>
    <n v="254"/>
    <n v="0"/>
    <s v="Home"/>
    <n v="5.8"/>
    <d v="2024-02-20T00:00:00"/>
    <n v="78"/>
    <n v="0.36"/>
    <n v="43.72"/>
    <n v="5.8"/>
    <n v="2"/>
    <n v="655.8"/>
    <x v="0"/>
    <s v="Medium Risk"/>
    <s v="55+"/>
    <d v="1902-07-07T00:00:00"/>
    <x v="2"/>
    <x v="1"/>
    <s v="Low Value"/>
    <x v="0"/>
    <s v="Check Data"/>
  </r>
  <r>
    <s v="CUST_4923"/>
    <n v="24"/>
    <s v="Female"/>
    <x v="8"/>
    <n v="55.31"/>
    <n v="10"/>
    <n v="34"/>
    <n v="0"/>
    <s v="Fashion"/>
    <n v="64.2"/>
    <d v="2022-11-01T00:00:00"/>
    <n v="7"/>
    <n v="0.12"/>
    <n v="55.31"/>
    <n v="64.2"/>
    <n v="1"/>
    <n v="553.1"/>
    <x v="1"/>
    <s v="Low Risk"/>
    <s v="Under 25"/>
    <d v="1903-10-26T00:00:00"/>
    <x v="1"/>
    <x v="1"/>
    <s v="Low Value"/>
    <x v="0"/>
    <s v="Check Data"/>
  </r>
  <r>
    <s v="CUST_5214"/>
    <n v="63"/>
    <s v="Male"/>
    <x v="9"/>
    <n v="34.659999999999997"/>
    <n v="6"/>
    <n v="331"/>
    <n v="0"/>
    <s v="Fashion"/>
    <m/>
    <d v="2024-08-24T00:00:00"/>
    <n v="38"/>
    <n v="0.19"/>
    <n v="34.659999999999997"/>
    <n v="250"/>
    <n v="1"/>
    <n v="207.95999999999998"/>
    <x v="0"/>
    <s v="Low Risk"/>
    <s v="55+"/>
    <d v="1902-01-02T00:00:00"/>
    <x v="1"/>
    <x v="1"/>
    <s v="Low Value"/>
    <x v="0"/>
    <s v="Check Data"/>
  </r>
  <r>
    <s v="CUST_4227"/>
    <n v="75"/>
    <s v="Male"/>
    <x v="4"/>
    <n v="49.15"/>
    <n v="10"/>
    <n v="221"/>
    <n v="0"/>
    <s v="Fashion"/>
    <m/>
    <d v="2023-02-06T00:00:00"/>
    <n v="48"/>
    <n v="0.4"/>
    <n v="49.15"/>
    <n v="250"/>
    <n v="1"/>
    <n v="491.5"/>
    <x v="0"/>
    <s v="Medium Risk"/>
    <s v="55+"/>
    <d v="1903-07-21T00:00:00"/>
    <x v="0"/>
    <x v="1"/>
    <s v="Low Value"/>
    <x v="0"/>
    <s v="Check Data"/>
  </r>
  <r>
    <s v="CUST_3745"/>
    <n v="48"/>
    <s v="Male"/>
    <x v="6"/>
    <n v="112.11"/>
    <n v="11"/>
    <n v="109"/>
    <n v="0"/>
    <s v="Home"/>
    <n v="52"/>
    <d v="2023-05-16T00:00:00"/>
    <n v="42"/>
    <n v="0.08"/>
    <n v="112.11"/>
    <n v="52"/>
    <n v="3"/>
    <n v="1233.21"/>
    <x v="0"/>
    <s v="Low Risk"/>
    <s v="45-54"/>
    <d v="1903-04-13T00:00:00"/>
    <x v="0"/>
    <x v="1"/>
    <s v="Low Value"/>
    <x v="0"/>
    <s v="Check Data"/>
  </r>
  <r>
    <s v="CUST_7091"/>
    <n v="41"/>
    <s v="Female"/>
    <x v="2"/>
    <n v="43.17"/>
    <n v="10"/>
    <n v="260"/>
    <n v="0"/>
    <s v="Beauty"/>
    <n v="99.9"/>
    <d v="2022-03-03T00:00:00"/>
    <n v="27"/>
    <n v="0.26"/>
    <n v="43.17"/>
    <n v="99.9"/>
    <n v="2"/>
    <n v="431.70000000000005"/>
    <x v="0"/>
    <s v="Medium Risk"/>
    <s v="35-44"/>
    <d v="1904-06-25T00:00:00"/>
    <x v="1"/>
    <x v="1"/>
    <s v="Low Value"/>
    <x v="0"/>
    <s v="Check Data"/>
  </r>
  <r>
    <s v="CUST_4866"/>
    <n v="76"/>
    <s v="Male"/>
    <x v="3"/>
    <n v="173.56"/>
    <n v="9"/>
    <n v="1"/>
    <n v="0"/>
    <s v="Home"/>
    <n v="4.4000000000000004"/>
    <d v="2025-04-14T00:00:00"/>
    <n v="10"/>
    <n v="0.33"/>
    <n v="173.56"/>
    <n v="4.4000000000000004"/>
    <n v="2"/>
    <n v="1562.04"/>
    <x v="2"/>
    <s v="Medium Risk"/>
    <s v="55+"/>
    <d v="1901-05-14T00:00:00"/>
    <x v="1"/>
    <x v="1"/>
    <s v="High Value"/>
    <x v="1"/>
    <s v="Check Data"/>
  </r>
  <r>
    <s v="CUST_6818"/>
    <n v="48"/>
    <s v="Female"/>
    <x v="1"/>
    <n v="65.03"/>
    <n v="8"/>
    <n v="233"/>
    <n v="1"/>
    <s v="Home"/>
    <n v="8.8000000000000007"/>
    <d v="2024-11-19T00:00:00"/>
    <n v="42"/>
    <n v="0.12"/>
    <n v="65.03"/>
    <n v="8.8000000000000007"/>
    <n v="1"/>
    <n v="520.24"/>
    <x v="0"/>
    <s v="Low Risk"/>
    <s v="45-54"/>
    <d v="1901-10-07T00:00:00"/>
    <x v="0"/>
    <x v="0"/>
    <s v="Low Value"/>
    <x v="0"/>
    <s v="Check Data"/>
  </r>
  <r>
    <s v="CUST_3222"/>
    <n v="46"/>
    <s v="Male"/>
    <x v="8"/>
    <n v="39.81"/>
    <n v="13"/>
    <n v="285"/>
    <n v="0"/>
    <s v="Beauty"/>
    <n v="76.8"/>
    <d v="2022-12-11T00:00:00"/>
    <n v="58"/>
    <n v="0.37"/>
    <n v="39.81"/>
    <n v="76.8"/>
    <n v="1"/>
    <n v="517.53"/>
    <x v="0"/>
    <s v="Medium Risk"/>
    <s v="45-54"/>
    <d v="1903-09-16T00:00:00"/>
    <x v="0"/>
    <x v="1"/>
    <s v="Low Value"/>
    <x v="0"/>
    <s v="Check Data"/>
  </r>
  <r>
    <s v="CUST_3792"/>
    <n v="59"/>
    <s v="Male"/>
    <x v="5"/>
    <m/>
    <n v="4"/>
    <n v="98"/>
    <n v="0"/>
    <s v="Fashion"/>
    <n v="55"/>
    <d v="2022-08-01T00:00:00"/>
    <n v="41"/>
    <n v="0.44"/>
    <n v="250"/>
    <n v="55"/>
    <n v="1"/>
    <n v="1000"/>
    <x v="0"/>
    <s v="Medium Risk"/>
    <s v="55+"/>
    <d v="1904-01-26T00:00:00"/>
    <x v="0"/>
    <x v="1"/>
    <s v="Low Value"/>
    <x v="0"/>
    <s v="Check Data"/>
  </r>
  <r>
    <s v="CUST_5063"/>
    <n v="49"/>
    <s v="Female"/>
    <x v="3"/>
    <n v="30.32"/>
    <n v="14"/>
    <n v="118"/>
    <n v="0"/>
    <s v="Sports"/>
    <m/>
    <d v="2020-09-14T00:00:00"/>
    <n v="9"/>
    <n v="0.02"/>
    <n v="30.32"/>
    <n v="250"/>
    <n v="1"/>
    <n v="424.48"/>
    <x v="0"/>
    <s v="Low Risk"/>
    <s v="45-54"/>
    <d v="1905-12-12T00:00:00"/>
    <x v="1"/>
    <x v="1"/>
    <s v="Low Value"/>
    <x v="0"/>
    <s v="Check Data"/>
  </r>
  <r>
    <s v="CUST_2524"/>
    <n v="34"/>
    <s v="Female"/>
    <x v="2"/>
    <n v="43.95"/>
    <n v="10"/>
    <n v="9"/>
    <n v="0"/>
    <s v="Home"/>
    <n v="37.5"/>
    <d v="2020-07-01T00:00:00"/>
    <n v="98"/>
    <n v="0.18"/>
    <n v="43.95"/>
    <n v="37.5"/>
    <n v="2"/>
    <n v="439.5"/>
    <x v="2"/>
    <s v="Low Risk"/>
    <s v="25-34"/>
    <d v="1906-02-25T00:00:00"/>
    <x v="2"/>
    <x v="1"/>
    <s v="Low Value"/>
    <x v="0"/>
    <s v="Check Data"/>
  </r>
  <r>
    <s v="CUST_9224"/>
    <n v="31"/>
    <s v="Male"/>
    <x v="1"/>
    <n v="159.58000000000001"/>
    <n v="12"/>
    <n v="72"/>
    <n v="0"/>
    <s v="Home"/>
    <n v="6.4"/>
    <d v="2025-03-22T00:00:00"/>
    <n v="46"/>
    <n v="0.22"/>
    <n v="159.58000000000001"/>
    <n v="6.4"/>
    <n v="1"/>
    <n v="1914.96"/>
    <x v="1"/>
    <s v="Medium Risk"/>
    <s v="25-34"/>
    <d v="1901-06-06T00:00:00"/>
    <x v="0"/>
    <x v="1"/>
    <s v="High Value"/>
    <x v="1"/>
    <s v="Check Data"/>
  </r>
  <r>
    <s v="CUST_7198"/>
    <n v="57"/>
    <s v="Female"/>
    <x v="4"/>
    <n v="77.8"/>
    <n v="8"/>
    <n v="208"/>
    <n v="0"/>
    <s v="Beauty"/>
    <n v="52.6"/>
    <d v="2025-03-25T00:00:00"/>
    <n v="93"/>
    <n v="0.35"/>
    <n v="77.8"/>
    <n v="52.6"/>
    <n v="1"/>
    <n v="622.4"/>
    <x v="0"/>
    <s v="Medium Risk"/>
    <s v="55+"/>
    <d v="1901-06-03T00:00:00"/>
    <x v="2"/>
    <x v="1"/>
    <s v="Low Value"/>
    <x v="0"/>
    <s v="Check Data"/>
  </r>
  <r>
    <s v="CUST_5025"/>
    <n v="53"/>
    <s v="Female"/>
    <x v="4"/>
    <n v="170.91"/>
    <n v="10"/>
    <n v="123"/>
    <n v="0"/>
    <s v="Sports"/>
    <n v="10.4"/>
    <d v="2022-03-02T00:00:00"/>
    <n v="82"/>
    <n v="0.09"/>
    <n v="170.91"/>
    <n v="10.4"/>
    <n v="1"/>
    <n v="1709.1"/>
    <x v="0"/>
    <s v="Low Risk"/>
    <s v="45-54"/>
    <d v="1904-06-26T00:00:00"/>
    <x v="2"/>
    <x v="1"/>
    <s v="High Value"/>
    <x v="1"/>
    <s v="Check Data"/>
  </r>
  <r>
    <s v="CUST_3566"/>
    <n v="75"/>
    <s v="Female"/>
    <x v="2"/>
    <n v="67.260000000000005"/>
    <n v="6"/>
    <n v="37"/>
    <n v="0"/>
    <s v="Home"/>
    <n v="0.7"/>
    <d v="2020-07-08T00:00:00"/>
    <n v="54"/>
    <n v="0.26"/>
    <n v="67.260000000000005"/>
    <n v="0.7"/>
    <n v="2"/>
    <n v="403.56000000000006"/>
    <x v="1"/>
    <s v="Medium Risk"/>
    <s v="55+"/>
    <d v="1906-02-18T00:00:00"/>
    <x v="0"/>
    <x v="1"/>
    <s v="Low Value"/>
    <x v="0"/>
    <s v="Valid"/>
  </r>
  <r>
    <s v="CUST_3803"/>
    <n v="65"/>
    <s v="Female"/>
    <x v="8"/>
    <n v="159.57"/>
    <n v="7"/>
    <n v="93"/>
    <n v="0"/>
    <s v="Electronics"/>
    <n v="32.200000000000003"/>
    <d v="2024-05-30T00:00:00"/>
    <n v="93"/>
    <n v="0.13"/>
    <n v="159.57"/>
    <n v="32.200000000000003"/>
    <n v="1"/>
    <n v="1116.99"/>
    <x v="0"/>
    <s v="Low Risk"/>
    <s v="55+"/>
    <d v="1902-03-29T00:00:00"/>
    <x v="2"/>
    <x v="1"/>
    <s v="Low Value"/>
    <x v="0"/>
    <s v="Check Data"/>
  </r>
  <r>
    <s v="CUST_4709"/>
    <n v="41"/>
    <s v="Female"/>
    <x v="1"/>
    <n v="78.22"/>
    <n v="6"/>
    <n v="232"/>
    <n v="0"/>
    <s v="Sports"/>
    <n v="23.4"/>
    <d v="2025-06-12T00:00:00"/>
    <n v="94"/>
    <n v="0.2"/>
    <n v="78.22"/>
    <n v="23.4"/>
    <n v="2"/>
    <n v="469.32"/>
    <x v="0"/>
    <s v="Medium Risk"/>
    <s v="35-44"/>
    <d v="1901-03-16T00:00:00"/>
    <x v="2"/>
    <x v="1"/>
    <s v="Low Value"/>
    <x v="0"/>
    <s v="Check Data"/>
  </r>
  <r>
    <s v="CUST_7155"/>
    <n v="62"/>
    <s v="Other"/>
    <x v="5"/>
    <n v="121.84"/>
    <n v="8"/>
    <n v="162"/>
    <n v="0"/>
    <s v="Home"/>
    <n v="36.200000000000003"/>
    <d v="2021-10-17T00:00:00"/>
    <n v="59"/>
    <n v="0.57999999999999996"/>
    <n v="121.84"/>
    <n v="36.200000000000003"/>
    <n v="2"/>
    <n v="974.72"/>
    <x v="0"/>
    <s v="High Risk"/>
    <s v="55+"/>
    <d v="1904-11-09T00:00:00"/>
    <x v="0"/>
    <x v="1"/>
    <s v="Low Value"/>
    <x v="2"/>
    <s v="Check Data"/>
  </r>
  <r>
    <s v="CUST_1719"/>
    <n v="71"/>
    <s v="Male"/>
    <x v="1"/>
    <n v="53.78"/>
    <n v="10"/>
    <n v="326"/>
    <n v="0"/>
    <s v="Sports"/>
    <n v="35"/>
    <d v="2025-06-03T00:00:00"/>
    <n v="13"/>
    <n v="0.2"/>
    <n v="53.78"/>
    <n v="35"/>
    <n v="2"/>
    <n v="537.79999999999995"/>
    <x v="0"/>
    <s v="Medium Risk"/>
    <s v="55+"/>
    <d v="1901-03-25T00:00:00"/>
    <x v="1"/>
    <x v="1"/>
    <s v="Low Value"/>
    <x v="0"/>
    <s v="Check Data"/>
  </r>
  <r>
    <s v="CUST_7516"/>
    <n v="44"/>
    <s v="Female"/>
    <x v="0"/>
    <n v="174.86"/>
    <n v="10"/>
    <n v="139"/>
    <n v="0"/>
    <s v="Electronics"/>
    <n v="63"/>
    <d v="2022-07-05T00:00:00"/>
    <n v="86"/>
    <n v="0.41"/>
    <n v="174.86"/>
    <n v="63"/>
    <n v="1"/>
    <n v="1748.6000000000001"/>
    <x v="0"/>
    <s v="Medium Risk"/>
    <s v="35-44"/>
    <d v="1904-02-22T00:00:00"/>
    <x v="2"/>
    <x v="1"/>
    <s v="High Value"/>
    <x v="1"/>
    <s v="Check Data"/>
  </r>
  <r>
    <s v="CUST_5579"/>
    <n v="42"/>
    <s v="Female"/>
    <x v="5"/>
    <n v="152.33000000000001"/>
    <n v="8"/>
    <n v="241"/>
    <n v="0"/>
    <s v="Electronics"/>
    <n v="68"/>
    <d v="2022-02-21T00:00:00"/>
    <n v="16"/>
    <n v="0.28999999999999998"/>
    <n v="152.33000000000001"/>
    <n v="68"/>
    <n v="1"/>
    <n v="1218.6400000000001"/>
    <x v="0"/>
    <s v="Medium Risk"/>
    <s v="35-44"/>
    <d v="1904-07-05T00:00:00"/>
    <x v="1"/>
    <x v="1"/>
    <s v="Low Value"/>
    <x v="0"/>
    <s v="Check Data"/>
  </r>
  <r>
    <s v="CUST_1972"/>
    <n v="76"/>
    <s v="Male"/>
    <x v="6"/>
    <n v="61.56"/>
    <n v="5"/>
    <n v="169"/>
    <n v="0"/>
    <s v="Sports"/>
    <n v="12.7"/>
    <d v="2021-06-01T00:00:00"/>
    <n v="45"/>
    <n v="0.17"/>
    <n v="61.56"/>
    <n v="12.7"/>
    <n v="2"/>
    <n v="307.8"/>
    <x v="0"/>
    <s v="Low Risk"/>
    <s v="55+"/>
    <d v="1905-03-27T00:00:00"/>
    <x v="0"/>
    <x v="1"/>
    <s v="Low Value"/>
    <x v="0"/>
    <s v="Check Data"/>
  </r>
  <r>
    <s v="CUST_4718"/>
    <n v="49"/>
    <s v="Male"/>
    <x v="9"/>
    <n v="104.22"/>
    <n v="11"/>
    <n v="97"/>
    <n v="0"/>
    <s v="Fashion"/>
    <n v="48.9"/>
    <d v="2022-06-10T00:00:00"/>
    <n v="32"/>
    <n v="0.26"/>
    <n v="104.22"/>
    <n v="48.9"/>
    <n v="1"/>
    <n v="1146.42"/>
    <x v="0"/>
    <s v="Medium Risk"/>
    <s v="45-54"/>
    <d v="1904-03-18T00:00:00"/>
    <x v="1"/>
    <x v="1"/>
    <s v="Low Value"/>
    <x v="0"/>
    <s v="Check Data"/>
  </r>
  <r>
    <s v="CUST_8395"/>
    <n v="69"/>
    <s v="Male"/>
    <x v="6"/>
    <n v="52.05"/>
    <n v="9"/>
    <n v="66"/>
    <n v="0"/>
    <s v="Sports"/>
    <n v="88.9"/>
    <d v="2021-02-17T00:00:00"/>
    <n v="40"/>
    <n v="0.27"/>
    <n v="52.05"/>
    <n v="88.9"/>
    <n v="1"/>
    <n v="468.45"/>
    <x v="1"/>
    <s v="Medium Risk"/>
    <s v="55+"/>
    <d v="1905-07-09T00:00:00"/>
    <x v="0"/>
    <x v="1"/>
    <s v="Low Value"/>
    <x v="0"/>
    <s v="Check Data"/>
  </r>
  <r>
    <s v="CUST_5402"/>
    <n v="35"/>
    <s v="Female"/>
    <x v="9"/>
    <n v="53.31"/>
    <n v="13"/>
    <n v="288"/>
    <n v="0"/>
    <s v="Beauty"/>
    <n v="14.8"/>
    <d v="2023-07-25T00:00:00"/>
    <n v="90"/>
    <n v="0.28000000000000003"/>
    <n v="53.31"/>
    <n v="14.8"/>
    <n v="1"/>
    <n v="693.03"/>
    <x v="0"/>
    <s v="Medium Risk"/>
    <s v="35-44"/>
    <d v="1903-02-02T00:00:00"/>
    <x v="2"/>
    <x v="1"/>
    <s v="Low Value"/>
    <x v="0"/>
    <s v="Check Data"/>
  </r>
  <r>
    <s v="CUST_5552"/>
    <n v="63"/>
    <s v="Female"/>
    <x v="6"/>
    <n v="27.49"/>
    <n v="10"/>
    <n v="103"/>
    <n v="0"/>
    <s v="Fashion"/>
    <n v="96.7"/>
    <d v="2024-12-06T00:00:00"/>
    <n v="95"/>
    <n v="0.32"/>
    <n v="27.49"/>
    <n v="96.7"/>
    <n v="2"/>
    <n v="274.89999999999998"/>
    <x v="0"/>
    <s v="Medium Risk"/>
    <s v="55+"/>
    <d v="1901-09-20T00:00:00"/>
    <x v="2"/>
    <x v="1"/>
    <s v="Low Value"/>
    <x v="0"/>
    <s v="Check Data"/>
  </r>
  <r>
    <s v="CUST_3207"/>
    <n v="35"/>
    <s v="Female"/>
    <x v="1"/>
    <n v="113.06"/>
    <n v="11"/>
    <n v="140"/>
    <n v="0"/>
    <s v="Electronics"/>
    <n v="1.9"/>
    <d v="2022-04-14T00:00:00"/>
    <n v="44"/>
    <n v="0.35"/>
    <n v="113.06"/>
    <n v="1.9"/>
    <n v="1"/>
    <n v="1243.6600000000001"/>
    <x v="0"/>
    <s v="Medium Risk"/>
    <s v="35-44"/>
    <d v="1904-05-14T00:00:00"/>
    <x v="0"/>
    <x v="1"/>
    <s v="Low Value"/>
    <x v="0"/>
    <s v="Check Data"/>
  </r>
  <r>
    <s v="CUST_5426"/>
    <n v="54"/>
    <s v="Male"/>
    <x v="8"/>
    <n v="27.66"/>
    <n v="11"/>
    <n v="202"/>
    <n v="0"/>
    <s v="Fashion"/>
    <n v="10"/>
    <d v="2023-07-09T00:00:00"/>
    <n v="83"/>
    <n v="0.51"/>
    <n v="27.66"/>
    <n v="10"/>
    <n v="3"/>
    <n v="304.26"/>
    <x v="0"/>
    <s v="High Risk"/>
    <s v="45-54"/>
    <d v="1903-02-18T00:00:00"/>
    <x v="2"/>
    <x v="1"/>
    <s v="Low Value"/>
    <x v="2"/>
    <s v="Check Data"/>
  </r>
  <r>
    <s v="CUST_7919"/>
    <n v="43"/>
    <s v="Female"/>
    <x v="2"/>
    <n v="74.89"/>
    <n v="12"/>
    <n v="289"/>
    <n v="0"/>
    <s v="Electronics"/>
    <n v="17.8"/>
    <d v="2021-10-27T00:00:00"/>
    <n v="98"/>
    <n v="0.48"/>
    <n v="74.89"/>
    <n v="17.8"/>
    <n v="2"/>
    <n v="898.68000000000006"/>
    <x v="0"/>
    <s v="Medium Risk"/>
    <s v="35-44"/>
    <d v="1904-10-30T00:00:00"/>
    <x v="2"/>
    <x v="1"/>
    <s v="Low Value"/>
    <x v="0"/>
    <s v="Check Data"/>
  </r>
  <r>
    <s v="CUST_9835"/>
    <n v="26"/>
    <s v="Other"/>
    <x v="3"/>
    <n v="44.99"/>
    <n v="4"/>
    <n v="305"/>
    <n v="0"/>
    <s v="Electronics"/>
    <n v="47"/>
    <d v="2022-05-21T00:00:00"/>
    <n v="47"/>
    <n v="0.21"/>
    <n v="44.99"/>
    <n v="47"/>
    <n v="1"/>
    <n v="179.96"/>
    <x v="0"/>
    <s v="Medium Risk"/>
    <s v="25-34"/>
    <d v="1904-04-07T00:00:00"/>
    <x v="0"/>
    <x v="1"/>
    <s v="Low Value"/>
    <x v="0"/>
    <s v="Check Data"/>
  </r>
  <r>
    <s v="CUST_9386"/>
    <n v="77"/>
    <s v="Male"/>
    <x v="9"/>
    <n v="264.66000000000003"/>
    <n v="12"/>
    <n v="136"/>
    <n v="0"/>
    <s v="Electronics"/>
    <n v="29.9"/>
    <d v="2021-02-07T00:00:00"/>
    <n v="70"/>
    <n v="0.32"/>
    <n v="264.66000000000003"/>
    <n v="29.9"/>
    <n v="2"/>
    <n v="3175.92"/>
    <x v="0"/>
    <s v="Medium Risk"/>
    <s v="55+"/>
    <d v="1905-07-19T00:00:00"/>
    <x v="2"/>
    <x v="1"/>
    <s v="High Value"/>
    <x v="1"/>
    <s v="Check Data"/>
  </r>
  <r>
    <s v="CUST_9680"/>
    <n v="52"/>
    <s v="Female"/>
    <x v="3"/>
    <n v="41.23"/>
    <n v="14"/>
    <n v="262"/>
    <n v="0"/>
    <s v="Beauty"/>
    <n v="41.8"/>
    <d v="2021-08-30T00:00:00"/>
    <n v="60"/>
    <n v="0.32"/>
    <n v="41.23"/>
    <n v="41.8"/>
    <n v="3"/>
    <n v="577.21999999999991"/>
    <x v="0"/>
    <s v="Medium Risk"/>
    <s v="45-54"/>
    <d v="1904-12-27T00:00:00"/>
    <x v="0"/>
    <x v="1"/>
    <s v="Low Value"/>
    <x v="0"/>
    <s v="Check Data"/>
  </r>
  <r>
    <s v="CUST_3204"/>
    <n v="25"/>
    <s v="Female"/>
    <x v="0"/>
    <n v="142.97999999999999"/>
    <n v="12"/>
    <n v="105"/>
    <n v="0"/>
    <s v="Beauty"/>
    <n v="94.1"/>
    <d v="2022-12-26T00:00:00"/>
    <n v="35"/>
    <n v="0.21"/>
    <n v="142.97999999999999"/>
    <n v="94.1"/>
    <n v="2"/>
    <n v="1715.7599999999998"/>
    <x v="0"/>
    <s v="Medium Risk"/>
    <s v="25-34"/>
    <d v="1903-09-01T00:00:00"/>
    <x v="1"/>
    <x v="1"/>
    <s v="High Value"/>
    <x v="1"/>
    <s v="Check Data"/>
  </r>
  <r>
    <s v="CUST_6345"/>
    <n v="37"/>
    <s v="Female"/>
    <x v="0"/>
    <n v="128.43"/>
    <n v="4"/>
    <n v="129"/>
    <n v="0"/>
    <s v="Home"/>
    <n v="34.1"/>
    <d v="2021-12-09T00:00:00"/>
    <n v="75"/>
    <n v="0.44"/>
    <n v="128.43"/>
    <n v="34.1"/>
    <n v="1"/>
    <n v="513.72"/>
    <x v="0"/>
    <s v="Medium Risk"/>
    <s v="35-44"/>
    <d v="1904-09-17T00:00:00"/>
    <x v="2"/>
    <x v="1"/>
    <s v="Low Value"/>
    <x v="0"/>
    <s v="Check Data"/>
  </r>
  <r>
    <s v="CUST_4276"/>
    <n v="71"/>
    <s v="Female"/>
    <x v="3"/>
    <n v="102.62"/>
    <n v="9"/>
    <n v="260"/>
    <n v="0"/>
    <s v="Beauty"/>
    <n v="84.8"/>
    <d v="2024-10-14T00:00:00"/>
    <n v="60"/>
    <n v="0.45"/>
    <n v="102.62"/>
    <n v="84.8"/>
    <n v="1"/>
    <n v="923.58"/>
    <x v="0"/>
    <s v="Medium Risk"/>
    <s v="55+"/>
    <d v="1901-11-12T00:00:00"/>
    <x v="0"/>
    <x v="1"/>
    <s v="Low Value"/>
    <x v="0"/>
    <s v="Check Data"/>
  </r>
  <r>
    <s v="CUST_2102"/>
    <n v="59"/>
    <s v="Female"/>
    <x v="0"/>
    <n v="108.23"/>
    <n v="9"/>
    <n v="112"/>
    <n v="0"/>
    <s v="Electronics"/>
    <n v="7.3"/>
    <d v="2021-10-09T00:00:00"/>
    <n v="37"/>
    <n v="0.26"/>
    <n v="108.23"/>
    <n v="7.3"/>
    <n v="1"/>
    <n v="974.07"/>
    <x v="0"/>
    <s v="Medium Risk"/>
    <s v="55+"/>
    <d v="1904-11-17T00:00:00"/>
    <x v="1"/>
    <x v="1"/>
    <s v="Low Value"/>
    <x v="0"/>
    <s v="Check Data"/>
  </r>
  <r>
    <s v="CUST_6243"/>
    <n v="39"/>
    <s v="Male"/>
    <x v="5"/>
    <n v="36.520000000000003"/>
    <n v="10"/>
    <n v="321"/>
    <n v="0"/>
    <s v="Sports"/>
    <n v="81.2"/>
    <d v="2021-10-01T00:00:00"/>
    <n v="22"/>
    <n v="0.41"/>
    <n v="36.520000000000003"/>
    <n v="81.2"/>
    <n v="2"/>
    <n v="365.20000000000005"/>
    <x v="0"/>
    <s v="Medium Risk"/>
    <s v="35-44"/>
    <d v="1904-11-25T00:00:00"/>
    <x v="1"/>
    <x v="1"/>
    <s v="Low Value"/>
    <x v="0"/>
    <s v="Check Data"/>
  </r>
  <r>
    <s v="CUST_7614"/>
    <n v="36"/>
    <s v="Female"/>
    <x v="3"/>
    <n v="278.91000000000003"/>
    <n v="10"/>
    <n v="115"/>
    <n v="0"/>
    <s v="Fashion"/>
    <n v="90.2"/>
    <d v="2021-06-30T00:00:00"/>
    <n v="13"/>
    <n v="0.09"/>
    <n v="278.91000000000003"/>
    <n v="90.2"/>
    <n v="3"/>
    <n v="2789.1000000000004"/>
    <x v="0"/>
    <s v="Low Risk"/>
    <s v="35-44"/>
    <d v="1905-02-26T00:00:00"/>
    <x v="1"/>
    <x v="1"/>
    <s v="High Value"/>
    <x v="1"/>
    <s v="Check Data"/>
  </r>
  <r>
    <s v="CUST_9707"/>
    <n v="47"/>
    <s v="Male"/>
    <x v="0"/>
    <n v="173.56"/>
    <n v="16"/>
    <n v="137"/>
    <n v="0"/>
    <s v="Sports"/>
    <n v="28.5"/>
    <d v="2023-07-14T00:00:00"/>
    <n v="16"/>
    <n v="0.31"/>
    <n v="173.56"/>
    <n v="28.5"/>
    <n v="2"/>
    <n v="2776.96"/>
    <x v="0"/>
    <s v="Medium Risk"/>
    <s v="45-54"/>
    <d v="1903-02-13T00:00:00"/>
    <x v="1"/>
    <x v="1"/>
    <s v="High Value"/>
    <x v="1"/>
    <s v="Check Data"/>
  </r>
  <r>
    <s v="CUST_6223"/>
    <n v="70"/>
    <s v="Male"/>
    <x v="9"/>
    <n v="80.849999999999994"/>
    <n v="11"/>
    <n v="160"/>
    <n v="0"/>
    <s v="Electronics"/>
    <n v="54.7"/>
    <d v="2020-09-09T00:00:00"/>
    <n v="90"/>
    <n v="0.2"/>
    <n v="80.849999999999994"/>
    <n v="54.7"/>
    <n v="2"/>
    <n v="889.34999999999991"/>
    <x v="0"/>
    <s v="Medium Risk"/>
    <s v="55+"/>
    <d v="1905-12-17T00:00:00"/>
    <x v="2"/>
    <x v="1"/>
    <s v="Low Value"/>
    <x v="0"/>
    <s v="Check Data"/>
  </r>
  <r>
    <s v="CUST_9584"/>
    <n v="45"/>
    <s v="Male"/>
    <x v="8"/>
    <n v="102.63"/>
    <n v="11"/>
    <n v="107"/>
    <n v="0"/>
    <s v="Sports"/>
    <n v="18.7"/>
    <d v="2022-10-04T00:00:00"/>
    <n v="86"/>
    <n v="0.35"/>
    <n v="102.63"/>
    <n v="18.7"/>
    <n v="1"/>
    <n v="1128.9299999999998"/>
    <x v="0"/>
    <s v="Medium Risk"/>
    <s v="45-54"/>
    <d v="1903-11-23T00:00:00"/>
    <x v="2"/>
    <x v="1"/>
    <s v="Low Value"/>
    <x v="0"/>
    <s v="Check Data"/>
  </r>
  <r>
    <s v="CUST_1630"/>
    <n v="52"/>
    <s v="Female"/>
    <x v="0"/>
    <n v="255.86"/>
    <n v="9"/>
    <n v="247"/>
    <n v="0"/>
    <s v="Fashion"/>
    <n v="9.1"/>
    <d v="2022-11-27T00:00:00"/>
    <n v="60"/>
    <n v="0.31"/>
    <n v="255.86"/>
    <n v="9.1"/>
    <n v="2"/>
    <n v="2302.7400000000002"/>
    <x v="0"/>
    <s v="Medium Risk"/>
    <s v="45-54"/>
    <d v="1903-09-30T00:00:00"/>
    <x v="0"/>
    <x v="1"/>
    <s v="High Value"/>
    <x v="1"/>
    <s v="Check Data"/>
  </r>
  <r>
    <s v="CUST_7683"/>
    <n v="60"/>
    <s v="Male"/>
    <x v="3"/>
    <n v="195.56"/>
    <n v="10"/>
    <n v="133"/>
    <n v="0"/>
    <s v="Home"/>
    <m/>
    <d v="2024-01-21T00:00:00"/>
    <n v="42"/>
    <n v="0.2"/>
    <n v="195.56"/>
    <n v="250"/>
    <n v="2"/>
    <n v="1955.6"/>
    <x v="0"/>
    <s v="Medium Risk"/>
    <s v="55+"/>
    <d v="1902-08-06T00:00:00"/>
    <x v="0"/>
    <x v="1"/>
    <s v="High Value"/>
    <x v="1"/>
    <s v="Check Data"/>
  </r>
  <r>
    <s v="CUST_1277"/>
    <n v="28"/>
    <s v="Male"/>
    <x v="9"/>
    <n v="141.56"/>
    <n v="13"/>
    <n v="13"/>
    <n v="0"/>
    <s v="Home"/>
    <n v="63"/>
    <d v="2022-08-07T00:00:00"/>
    <n v="13"/>
    <n v="0.02"/>
    <n v="141.56"/>
    <n v="63"/>
    <n v="3"/>
    <n v="1840.28"/>
    <x v="2"/>
    <s v="Low Risk"/>
    <s v="25-34"/>
    <d v="1904-01-20T00:00:00"/>
    <x v="1"/>
    <x v="1"/>
    <s v="High Value"/>
    <x v="1"/>
    <s v="Check Data"/>
  </r>
  <r>
    <s v="CUST_1232"/>
    <n v="48"/>
    <s v="Male"/>
    <x v="3"/>
    <n v="56.54"/>
    <n v="9"/>
    <n v="77"/>
    <n v="0"/>
    <s v="Beauty"/>
    <n v="75.2"/>
    <d v="2023-12-01T00:00:00"/>
    <n v="87"/>
    <n v="0.26"/>
    <n v="56.54"/>
    <n v="75.2"/>
    <n v="2"/>
    <n v="508.86"/>
    <x v="1"/>
    <s v="Medium Risk"/>
    <s v="45-54"/>
    <d v="1902-09-26T00:00:00"/>
    <x v="2"/>
    <x v="1"/>
    <s v="Low Value"/>
    <x v="0"/>
    <s v="Check Data"/>
  </r>
  <r>
    <s v="CUST_6690"/>
    <n v="66"/>
    <s v="Other"/>
    <x v="4"/>
    <n v="123.31"/>
    <n v="8"/>
    <n v="270"/>
    <n v="0"/>
    <s v="Sports"/>
    <n v="44"/>
    <d v="2023-12-01T00:00:00"/>
    <n v="63"/>
    <n v="0.23"/>
    <n v="123.31"/>
    <n v="44"/>
    <n v="2"/>
    <n v="986.48"/>
    <x v="0"/>
    <s v="Medium Risk"/>
    <s v="55+"/>
    <d v="1902-09-26T00:00:00"/>
    <x v="0"/>
    <x v="1"/>
    <s v="Low Value"/>
    <x v="0"/>
    <s v="Check Data"/>
  </r>
  <r>
    <s v="CUST_8659"/>
    <n v="65"/>
    <s v="Female"/>
    <x v="1"/>
    <m/>
    <n v="13"/>
    <n v="224"/>
    <n v="0"/>
    <s v="Beauty"/>
    <n v="25"/>
    <d v="2023-07-21T00:00:00"/>
    <n v="32"/>
    <n v="0.15"/>
    <n v="250"/>
    <n v="25"/>
    <n v="1"/>
    <n v="3250"/>
    <x v="0"/>
    <s v="Low Risk"/>
    <s v="55+"/>
    <d v="1903-02-06T00:00:00"/>
    <x v="1"/>
    <x v="1"/>
    <s v="High Value"/>
    <x v="1"/>
    <s v="Check Data"/>
  </r>
  <r>
    <s v="CUST_1025"/>
    <n v="56"/>
    <s v="Female"/>
    <x v="1"/>
    <n v="53.56"/>
    <n v="10"/>
    <n v="120"/>
    <n v="0"/>
    <s v="Beauty"/>
    <n v="42.7"/>
    <d v="2025-02-09T00:00:00"/>
    <n v="23"/>
    <n v="0.16"/>
    <n v="53.56"/>
    <n v="42.7"/>
    <n v="1"/>
    <n v="535.6"/>
    <x v="0"/>
    <s v="Low Risk"/>
    <s v="55+"/>
    <d v="1901-07-17T00:00:00"/>
    <x v="1"/>
    <x v="1"/>
    <s v="Low Value"/>
    <x v="0"/>
    <s v="Check Data"/>
  </r>
  <r>
    <s v="CUST_8468"/>
    <n v="53"/>
    <s v="Female"/>
    <x v="1"/>
    <m/>
    <n v="10"/>
    <n v="222"/>
    <n v="0"/>
    <s v="Sports"/>
    <n v="6.5"/>
    <d v="2020-08-16T00:00:00"/>
    <n v="43"/>
    <n v="0.28000000000000003"/>
    <n v="250"/>
    <n v="6.5"/>
    <n v="2"/>
    <n v="2500"/>
    <x v="0"/>
    <s v="Medium Risk"/>
    <s v="45-54"/>
    <d v="1906-01-10T00:00:00"/>
    <x v="0"/>
    <x v="1"/>
    <s v="High Value"/>
    <x v="1"/>
    <s v="Check Data"/>
  </r>
  <r>
    <s v="CUST_7410"/>
    <n v="47"/>
    <s v="Female"/>
    <x v="6"/>
    <n v="270.14999999999998"/>
    <n v="8"/>
    <n v="208"/>
    <n v="0"/>
    <s v="Sports"/>
    <n v="28.4"/>
    <d v="2024-05-01T00:00:00"/>
    <n v="32"/>
    <n v="0.28999999999999998"/>
    <n v="270.14999999999998"/>
    <n v="28.4"/>
    <n v="2"/>
    <n v="2161.1999999999998"/>
    <x v="0"/>
    <s v="Medium Risk"/>
    <s v="45-54"/>
    <d v="1902-04-27T00:00:00"/>
    <x v="1"/>
    <x v="1"/>
    <s v="High Value"/>
    <x v="1"/>
    <s v="Check Data"/>
  </r>
  <r>
    <s v="CUST_9652"/>
    <n v="40"/>
    <s v="Male"/>
    <x v="5"/>
    <n v="73.459999999999994"/>
    <n v="5"/>
    <n v="239"/>
    <n v="0"/>
    <s v="Fashion"/>
    <n v="29.8"/>
    <d v="2022-03-04T00:00:00"/>
    <n v="28"/>
    <n v="0.16"/>
    <n v="73.459999999999994"/>
    <n v="29.8"/>
    <n v="2"/>
    <n v="367.29999999999995"/>
    <x v="0"/>
    <s v="Low Risk"/>
    <s v="35-44"/>
    <d v="1904-06-24T00:00:00"/>
    <x v="1"/>
    <x v="1"/>
    <s v="Low Value"/>
    <x v="0"/>
    <s v="Check Data"/>
  </r>
  <r>
    <s v="CUST_4764"/>
    <n v="36"/>
    <s v="Other"/>
    <x v="3"/>
    <n v="106.36"/>
    <n v="10"/>
    <n v="20"/>
    <n v="0"/>
    <s v="Sports"/>
    <n v="71.5"/>
    <d v="2024-10-14T00:00:00"/>
    <n v="33"/>
    <n v="0.14000000000000001"/>
    <n v="106.36"/>
    <n v="71.5"/>
    <n v="2"/>
    <n v="1063.5999999999999"/>
    <x v="2"/>
    <s v="Low Risk"/>
    <s v="35-44"/>
    <d v="1901-11-12T00:00:00"/>
    <x v="1"/>
    <x v="1"/>
    <s v="Low Value"/>
    <x v="0"/>
    <s v="Check Data"/>
  </r>
  <r>
    <s v="CUST_7599"/>
    <n v="29"/>
    <s v="Male"/>
    <x v="5"/>
    <n v="30.33"/>
    <n v="8"/>
    <n v="284"/>
    <n v="0"/>
    <s v="Sports"/>
    <n v="5.3"/>
    <d v="2020-10-23T00:00:00"/>
    <n v="26"/>
    <n v="0.25"/>
    <n v="30.33"/>
    <n v="5.3"/>
    <n v="1"/>
    <n v="242.64"/>
    <x v="0"/>
    <s v="Medium Risk"/>
    <s v="25-34"/>
    <d v="1905-11-03T00:00:00"/>
    <x v="1"/>
    <x v="1"/>
    <s v="Low Value"/>
    <x v="0"/>
    <s v="Check Data"/>
  </r>
  <r>
    <s v="CUST_6102"/>
    <n v="32"/>
    <s v="Male"/>
    <x v="3"/>
    <n v="36.78"/>
    <n v="11"/>
    <n v="328"/>
    <n v="0"/>
    <s v="Beauty"/>
    <n v="24.5"/>
    <d v="2021-11-16T00:00:00"/>
    <n v="94"/>
    <n v="0.4"/>
    <n v="36.78"/>
    <n v="24.5"/>
    <n v="1"/>
    <n v="404.58000000000004"/>
    <x v="0"/>
    <s v="Medium Risk"/>
    <s v="25-34"/>
    <d v="1904-10-10T00:00:00"/>
    <x v="2"/>
    <x v="1"/>
    <s v="Low Value"/>
    <x v="0"/>
    <s v="Check Data"/>
  </r>
  <r>
    <s v="CUST_8006"/>
    <n v="48"/>
    <s v="Male"/>
    <x v="4"/>
    <n v="47.63"/>
    <n v="17"/>
    <n v="92"/>
    <n v="0"/>
    <s v="Home"/>
    <n v="27.7"/>
    <d v="2022-01-15T00:00:00"/>
    <n v="81"/>
    <n v="0.06"/>
    <n v="47.63"/>
    <n v="27.7"/>
    <n v="1"/>
    <n v="809.71"/>
    <x v="0"/>
    <s v="Low Risk"/>
    <s v="45-54"/>
    <d v="1904-08-11T00:00:00"/>
    <x v="2"/>
    <x v="1"/>
    <s v="Low Value"/>
    <x v="0"/>
    <s v="Check Data"/>
  </r>
  <r>
    <s v="CUST_4483"/>
    <n v="60"/>
    <s v="Female"/>
    <x v="0"/>
    <n v="113.76"/>
    <n v="8"/>
    <n v="254"/>
    <n v="0"/>
    <s v="Electronics"/>
    <n v="55.1"/>
    <d v="2022-11-12T00:00:00"/>
    <n v="42"/>
    <n v="0.21"/>
    <n v="113.76"/>
    <n v="55.1"/>
    <n v="1"/>
    <n v="910.08"/>
    <x v="0"/>
    <s v="Medium Risk"/>
    <s v="55+"/>
    <d v="1903-10-15T00:00:00"/>
    <x v="0"/>
    <x v="1"/>
    <s v="Low Value"/>
    <x v="0"/>
    <s v="Check Data"/>
  </r>
  <r>
    <s v="CUST_2994"/>
    <n v="54"/>
    <s v="Female"/>
    <x v="6"/>
    <n v="190.92"/>
    <n v="17"/>
    <n v="161"/>
    <n v="0"/>
    <s v="Home"/>
    <n v="24.5"/>
    <d v="2024-11-15T00:00:00"/>
    <n v="29"/>
    <n v="0.37"/>
    <n v="190.92"/>
    <n v="24.5"/>
    <n v="2"/>
    <n v="3245.64"/>
    <x v="0"/>
    <s v="Medium Risk"/>
    <s v="45-54"/>
    <d v="1901-10-11T00:00:00"/>
    <x v="1"/>
    <x v="1"/>
    <s v="High Value"/>
    <x v="1"/>
    <s v="Check Data"/>
  </r>
  <r>
    <s v="CUST_9682"/>
    <n v="54"/>
    <s v="Female"/>
    <x v="8"/>
    <n v="83.91"/>
    <n v="5"/>
    <n v="302"/>
    <n v="0"/>
    <s v="Sports"/>
    <n v="13.2"/>
    <d v="2020-09-26T00:00:00"/>
    <n v="2"/>
    <n v="0.49"/>
    <n v="83.91"/>
    <n v="13.2"/>
    <n v="1"/>
    <n v="419.54999999999995"/>
    <x v="0"/>
    <s v="Medium Risk"/>
    <s v="45-54"/>
    <d v="1905-11-30T00:00:00"/>
    <x v="1"/>
    <x v="1"/>
    <s v="Low Value"/>
    <x v="0"/>
    <s v="Check Data"/>
  </r>
  <r>
    <s v="CUST_2072"/>
    <n v="32"/>
    <s v="Male"/>
    <x v="3"/>
    <m/>
    <n v="9"/>
    <n v="251"/>
    <n v="0"/>
    <s v="Electronics"/>
    <n v="25.8"/>
    <d v="2023-05-12T00:00:00"/>
    <n v="34"/>
    <n v="0.19"/>
    <n v="250"/>
    <n v="25.8"/>
    <n v="2"/>
    <n v="2250"/>
    <x v="0"/>
    <s v="Low Risk"/>
    <s v="25-34"/>
    <d v="1903-04-17T00:00:00"/>
    <x v="1"/>
    <x v="1"/>
    <s v="High Value"/>
    <x v="1"/>
    <s v="Check Data"/>
  </r>
  <r>
    <s v="CUST_7707"/>
    <n v="46"/>
    <s v="Female"/>
    <x v="9"/>
    <n v="69.23"/>
    <n v="8"/>
    <n v="264"/>
    <n v="0"/>
    <s v="Sports"/>
    <n v="42.2"/>
    <d v="2022-08-07T00:00:00"/>
    <n v="38"/>
    <n v="0.11"/>
    <n v="69.23"/>
    <n v="42.2"/>
    <n v="1"/>
    <n v="553.84"/>
    <x v="0"/>
    <s v="Low Risk"/>
    <s v="45-54"/>
    <d v="1904-01-20T00:00:00"/>
    <x v="1"/>
    <x v="1"/>
    <s v="Low Value"/>
    <x v="0"/>
    <s v="Check Data"/>
  </r>
  <r>
    <s v="CUST_1215"/>
    <n v="67"/>
    <s v="Male"/>
    <x v="0"/>
    <n v="321.19"/>
    <n v="12"/>
    <n v="187"/>
    <n v="0"/>
    <s v="Fashion"/>
    <n v="52.5"/>
    <d v="2022-12-16T00:00:00"/>
    <n v="12"/>
    <n v="0.14000000000000001"/>
    <n v="321.19"/>
    <n v="52.5"/>
    <n v="1"/>
    <n v="3854.2799999999997"/>
    <x v="0"/>
    <s v="Low Risk"/>
    <s v="55+"/>
    <d v="1903-09-11T00:00:00"/>
    <x v="1"/>
    <x v="1"/>
    <s v="High Value"/>
    <x v="1"/>
    <s v="Check Data"/>
  </r>
  <r>
    <s v="CUST_8605"/>
    <n v="60"/>
    <s v="Male"/>
    <x v="2"/>
    <n v="57.24"/>
    <n v="7"/>
    <n v="111"/>
    <n v="0"/>
    <s v="Sports"/>
    <n v="3.7"/>
    <d v="2022-09-07T00:00:00"/>
    <n v="52"/>
    <n v="0.17"/>
    <n v="57.24"/>
    <n v="3.7"/>
    <n v="2"/>
    <n v="400.68"/>
    <x v="0"/>
    <s v="Low Risk"/>
    <s v="55+"/>
    <d v="1903-12-20T00:00:00"/>
    <x v="0"/>
    <x v="1"/>
    <s v="Low Value"/>
    <x v="0"/>
    <s v="Check Data"/>
  </r>
  <r>
    <s v="CUST_3606"/>
    <n v="43"/>
    <s v="Male"/>
    <x v="2"/>
    <m/>
    <n v="8"/>
    <n v="29"/>
    <n v="0"/>
    <s v="Electronics"/>
    <n v="31"/>
    <d v="2022-06-14T00:00:00"/>
    <n v="21"/>
    <n v="7.0000000000000007E-2"/>
    <n v="250"/>
    <n v="31"/>
    <n v="3"/>
    <n v="2000"/>
    <x v="2"/>
    <s v="Low Risk"/>
    <s v="35-44"/>
    <d v="1904-03-14T00:00:00"/>
    <x v="1"/>
    <x v="1"/>
    <s v="High Value"/>
    <x v="1"/>
    <s v="Check Data"/>
  </r>
  <r>
    <s v="CUST_9350"/>
    <n v="61"/>
    <s v="Female"/>
    <x v="8"/>
    <m/>
    <n v="11"/>
    <n v="272"/>
    <n v="0"/>
    <s v="Fashion"/>
    <n v="76.400000000000006"/>
    <d v="2023-09-26T00:00:00"/>
    <n v="91"/>
    <n v="0.1"/>
    <n v="250"/>
    <n v="76.400000000000006"/>
    <n v="1"/>
    <n v="2750"/>
    <x v="0"/>
    <s v="Low Risk"/>
    <s v="55+"/>
    <d v="1902-12-01T00:00:00"/>
    <x v="2"/>
    <x v="1"/>
    <s v="High Value"/>
    <x v="1"/>
    <s v="Check Data"/>
  </r>
  <r>
    <s v="CUST_5781"/>
    <n v="19"/>
    <s v="Male"/>
    <x v="9"/>
    <n v="47.68"/>
    <n v="10"/>
    <n v="314"/>
    <n v="0"/>
    <s v="Electronics"/>
    <n v="59.8"/>
    <d v="2021-06-25T00:00:00"/>
    <n v="40"/>
    <n v="0.49"/>
    <n v="47.68"/>
    <n v="59.8"/>
    <n v="1"/>
    <n v="476.8"/>
    <x v="0"/>
    <s v="Medium Risk"/>
    <s v="Under 25"/>
    <d v="1905-03-03T00:00:00"/>
    <x v="0"/>
    <x v="1"/>
    <s v="Low Value"/>
    <x v="0"/>
    <s v="Check Data"/>
  </r>
  <r>
    <s v="CUST_4313"/>
    <n v="37"/>
    <s v="Female"/>
    <x v="1"/>
    <n v="72.260000000000005"/>
    <n v="10"/>
    <n v="167"/>
    <n v="0"/>
    <s v="Fashion"/>
    <n v="45.6"/>
    <d v="2020-08-17T00:00:00"/>
    <n v="67"/>
    <n v="0.34"/>
    <n v="72.260000000000005"/>
    <n v="45.6"/>
    <n v="1"/>
    <n v="722.6"/>
    <x v="0"/>
    <s v="Medium Risk"/>
    <s v="35-44"/>
    <d v="1906-01-09T00:00:00"/>
    <x v="0"/>
    <x v="1"/>
    <s v="Low Value"/>
    <x v="0"/>
    <s v="Check Data"/>
  </r>
  <r>
    <s v="CUST_8763"/>
    <n v="32"/>
    <s v="Female"/>
    <x v="6"/>
    <n v="117.44"/>
    <n v="5"/>
    <n v="95"/>
    <n v="0"/>
    <s v="Beauty"/>
    <n v="45.3"/>
    <d v="2021-06-08T00:00:00"/>
    <n v="49"/>
    <n v="0.67"/>
    <n v="117.44"/>
    <n v="45.3"/>
    <n v="1"/>
    <n v="587.20000000000005"/>
    <x v="0"/>
    <s v="High Risk"/>
    <s v="25-34"/>
    <d v="1905-03-20T00:00:00"/>
    <x v="0"/>
    <x v="1"/>
    <s v="Low Value"/>
    <x v="2"/>
    <s v="Check Data"/>
  </r>
  <r>
    <s v="CUST_6939"/>
    <n v="69"/>
    <s v="Female"/>
    <x v="5"/>
    <n v="165.92"/>
    <n v="13"/>
    <n v="134"/>
    <n v="0"/>
    <s v="Electronics"/>
    <n v="36.9"/>
    <d v="2021-06-20T00:00:00"/>
    <n v="26"/>
    <n v="0.26"/>
    <n v="165.92"/>
    <n v="36.9"/>
    <n v="1"/>
    <n v="2156.96"/>
    <x v="0"/>
    <s v="Medium Risk"/>
    <s v="55+"/>
    <d v="1905-03-08T00:00:00"/>
    <x v="1"/>
    <x v="1"/>
    <s v="High Value"/>
    <x v="1"/>
    <s v="Check Data"/>
  </r>
  <r>
    <s v="CUST_3295"/>
    <n v="21"/>
    <s v="Female"/>
    <x v="7"/>
    <n v="68.36"/>
    <n v="15"/>
    <n v="37"/>
    <n v="0"/>
    <s v="Beauty"/>
    <n v="34.200000000000003"/>
    <d v="2023-07-31T00:00:00"/>
    <n v="52"/>
    <n v="0.31"/>
    <n v="68.36"/>
    <n v="34.200000000000003"/>
    <n v="1"/>
    <n v="1025.4000000000001"/>
    <x v="1"/>
    <s v="Medium Risk"/>
    <s v="Under 25"/>
    <d v="1903-01-27T00:00:00"/>
    <x v="0"/>
    <x v="1"/>
    <s v="Low Value"/>
    <x v="0"/>
    <s v="Check Data"/>
  </r>
  <r>
    <s v="CUST_6685"/>
    <n v="39"/>
    <s v="Male"/>
    <x v="7"/>
    <n v="21.67"/>
    <n v="13"/>
    <n v="287"/>
    <n v="0"/>
    <s v="Beauty"/>
    <n v="40.1"/>
    <d v="2023-01-21T00:00:00"/>
    <n v="62"/>
    <n v="0.08"/>
    <n v="21.67"/>
    <n v="40.1"/>
    <n v="1"/>
    <n v="281.71000000000004"/>
    <x v="0"/>
    <s v="Low Risk"/>
    <s v="35-44"/>
    <d v="1903-08-06T00:00:00"/>
    <x v="0"/>
    <x v="1"/>
    <s v="Low Value"/>
    <x v="0"/>
    <s v="Check Data"/>
  </r>
  <r>
    <s v="CUST_2696"/>
    <n v="67"/>
    <s v="Male"/>
    <x v="6"/>
    <n v="36.020000000000003"/>
    <n v="18"/>
    <n v="68"/>
    <n v="0"/>
    <s v="Sports"/>
    <n v="86.9"/>
    <d v="2024-07-14T00:00:00"/>
    <n v="69"/>
    <n v="0.38"/>
    <n v="36.020000000000003"/>
    <n v="86.9"/>
    <n v="1"/>
    <n v="648.36"/>
    <x v="1"/>
    <s v="Medium Risk"/>
    <s v="55+"/>
    <d v="1902-02-12T00:00:00"/>
    <x v="0"/>
    <x v="1"/>
    <s v="Low Value"/>
    <x v="0"/>
    <s v="Check Data"/>
  </r>
  <r>
    <s v="CUST_2946"/>
    <n v="55"/>
    <s v="Female"/>
    <x v="0"/>
    <n v="137.24"/>
    <n v="10"/>
    <n v="233"/>
    <n v="0"/>
    <s v="Home"/>
    <n v="46.9"/>
    <d v="2022-05-03T00:00:00"/>
    <n v="61"/>
    <n v="0.55000000000000004"/>
    <n v="137.24"/>
    <n v="46.9"/>
    <n v="2"/>
    <n v="1372.4"/>
    <x v="0"/>
    <s v="High Risk"/>
    <s v="55+"/>
    <d v="1904-04-25T00:00:00"/>
    <x v="0"/>
    <x v="1"/>
    <s v="Low Value"/>
    <x v="2"/>
    <s v="Check Data"/>
  </r>
  <r>
    <s v="CUST_3783"/>
    <n v="40"/>
    <s v="Female"/>
    <x v="4"/>
    <n v="68.37"/>
    <n v="11"/>
    <n v="66"/>
    <n v="0"/>
    <s v="Fashion"/>
    <n v="66.900000000000006"/>
    <d v="2024-06-03T00:00:00"/>
    <n v="84"/>
    <n v="0.13"/>
    <n v="68.37"/>
    <n v="66.900000000000006"/>
    <n v="1"/>
    <n v="752.07"/>
    <x v="1"/>
    <s v="Low Risk"/>
    <s v="35-44"/>
    <d v="1902-03-25T00:00:00"/>
    <x v="2"/>
    <x v="1"/>
    <s v="Low Value"/>
    <x v="0"/>
    <s v="Check Data"/>
  </r>
  <r>
    <s v="CUST_4644"/>
    <n v="76"/>
    <s v="Female"/>
    <x v="0"/>
    <n v="102.36"/>
    <n v="9"/>
    <n v="55"/>
    <n v="0"/>
    <s v="Electronics"/>
    <n v="80.8"/>
    <d v="2024-10-12T00:00:00"/>
    <n v="46"/>
    <n v="0.27"/>
    <n v="102.36"/>
    <n v="80.8"/>
    <n v="3"/>
    <n v="921.24"/>
    <x v="1"/>
    <s v="Medium Risk"/>
    <s v="55+"/>
    <d v="1901-11-14T00:00:00"/>
    <x v="0"/>
    <x v="1"/>
    <s v="Low Value"/>
    <x v="0"/>
    <s v="Check Data"/>
  </r>
  <r>
    <s v="CUST_6241"/>
    <n v="43"/>
    <s v="Female"/>
    <x v="2"/>
    <n v="68.16"/>
    <n v="8"/>
    <n v="275"/>
    <n v="0"/>
    <s v="Beauty"/>
    <n v="43.2"/>
    <d v="2023-10-24T00:00:00"/>
    <n v="72"/>
    <n v="0.12"/>
    <n v="68.16"/>
    <n v="43.2"/>
    <n v="1"/>
    <n v="545.28"/>
    <x v="0"/>
    <s v="Low Risk"/>
    <s v="35-44"/>
    <d v="1902-11-03T00:00:00"/>
    <x v="2"/>
    <x v="1"/>
    <s v="Low Value"/>
    <x v="0"/>
    <s v="Check Data"/>
  </r>
  <r>
    <s v="CUST_7420"/>
    <n v="68"/>
    <s v="Male"/>
    <x v="5"/>
    <n v="78.099999999999994"/>
    <n v="11"/>
    <n v="191"/>
    <n v="0"/>
    <s v="Sports"/>
    <n v="83.9"/>
    <d v="2021-07-12T00:00:00"/>
    <n v="92"/>
    <n v="0.12"/>
    <n v="78.099999999999994"/>
    <n v="83.9"/>
    <n v="3"/>
    <n v="859.09999999999991"/>
    <x v="0"/>
    <s v="Low Risk"/>
    <s v="55+"/>
    <d v="1905-02-14T00:00:00"/>
    <x v="2"/>
    <x v="1"/>
    <s v="Low Value"/>
    <x v="0"/>
    <s v="Check Data"/>
  </r>
  <r>
    <s v="CUST_8557"/>
    <n v="28"/>
    <s v="Male"/>
    <x v="2"/>
    <n v="43.32"/>
    <n v="11"/>
    <n v="119"/>
    <n v="0"/>
    <s v="Electronics"/>
    <n v="99.3"/>
    <d v="2025-02-03T00:00:00"/>
    <n v="29"/>
    <n v="0.47"/>
    <n v="43.32"/>
    <n v="99.3"/>
    <n v="1"/>
    <n v="476.52"/>
    <x v="0"/>
    <s v="Medium Risk"/>
    <s v="25-34"/>
    <d v="1901-07-23T00:00:00"/>
    <x v="1"/>
    <x v="1"/>
    <s v="Low Value"/>
    <x v="0"/>
    <s v="Check Data"/>
  </r>
  <r>
    <s v="CUST_3645"/>
    <n v="45"/>
    <s v="Female"/>
    <x v="3"/>
    <n v="66.510000000000005"/>
    <n v="8"/>
    <n v="10"/>
    <n v="0"/>
    <s v="Sports"/>
    <n v="50.4"/>
    <d v="2023-01-30T00:00:00"/>
    <n v="50"/>
    <n v="0.18"/>
    <n v="66.510000000000005"/>
    <n v="50.4"/>
    <n v="3"/>
    <n v="532.08000000000004"/>
    <x v="2"/>
    <s v="Low Risk"/>
    <s v="45-54"/>
    <d v="1903-07-28T00:00:00"/>
    <x v="0"/>
    <x v="1"/>
    <s v="Low Value"/>
    <x v="0"/>
    <s v="Check Data"/>
  </r>
  <r>
    <s v="CUST_7589"/>
    <n v="73"/>
    <s v="Male"/>
    <x v="2"/>
    <n v="26.8"/>
    <n v="13"/>
    <n v="145"/>
    <n v="0"/>
    <s v="Electronics"/>
    <n v="40.299999999999997"/>
    <d v="2022-10-24T00:00:00"/>
    <n v="2"/>
    <n v="0.1"/>
    <n v="26.8"/>
    <n v="40.299999999999997"/>
    <n v="2"/>
    <n v="348.40000000000003"/>
    <x v="0"/>
    <s v="Low Risk"/>
    <s v="55+"/>
    <d v="1903-11-03T00:00:00"/>
    <x v="1"/>
    <x v="1"/>
    <s v="Low Value"/>
    <x v="0"/>
    <s v="Check Data"/>
  </r>
  <r>
    <s v="CUST_7353"/>
    <n v="19"/>
    <s v="Male"/>
    <x v="7"/>
    <n v="110.84"/>
    <n v="3"/>
    <n v="13"/>
    <n v="0"/>
    <s v="Sports"/>
    <n v="80.599999999999994"/>
    <d v="2023-11-19T00:00:00"/>
    <n v="64"/>
    <n v="0.14000000000000001"/>
    <n v="110.84"/>
    <n v="80.599999999999994"/>
    <n v="2"/>
    <n v="332.52"/>
    <x v="2"/>
    <s v="Low Risk"/>
    <s v="Under 25"/>
    <d v="1902-10-08T00:00:00"/>
    <x v="0"/>
    <x v="1"/>
    <s v="Low Value"/>
    <x v="0"/>
    <s v="Check Data"/>
  </r>
  <r>
    <s v="CUST_2932"/>
    <n v="76"/>
    <s v="Female"/>
    <x v="7"/>
    <n v="262.47000000000003"/>
    <n v="11"/>
    <n v="33"/>
    <n v="0"/>
    <s v="Sports"/>
    <n v="64.900000000000006"/>
    <d v="2023-12-07T00:00:00"/>
    <n v="66"/>
    <n v="0.31"/>
    <n v="262.47000000000003"/>
    <n v="64.900000000000006"/>
    <n v="3"/>
    <n v="2887.17"/>
    <x v="1"/>
    <s v="Medium Risk"/>
    <s v="55+"/>
    <d v="1902-09-20T00:00:00"/>
    <x v="0"/>
    <x v="1"/>
    <s v="High Value"/>
    <x v="1"/>
    <s v="Check Data"/>
  </r>
  <r>
    <s v="CUST_2757"/>
    <n v="25"/>
    <s v="Male"/>
    <x v="5"/>
    <n v="79.400000000000006"/>
    <n v="10"/>
    <n v="203"/>
    <n v="0"/>
    <s v="Home"/>
    <n v="61.3"/>
    <d v="2022-11-16T00:00:00"/>
    <n v="43"/>
    <n v="0.11"/>
    <n v="79.400000000000006"/>
    <n v="61.3"/>
    <n v="2"/>
    <n v="794"/>
    <x v="0"/>
    <s v="Low Risk"/>
    <s v="25-34"/>
    <d v="1903-10-11T00:00:00"/>
    <x v="0"/>
    <x v="1"/>
    <s v="Low Value"/>
    <x v="0"/>
    <s v="Check Data"/>
  </r>
  <r>
    <s v="CUST_6085"/>
    <n v="46"/>
    <s v="Other"/>
    <x v="2"/>
    <n v="179.56"/>
    <n v="10"/>
    <n v="85"/>
    <n v="0"/>
    <s v="Beauty"/>
    <n v="88.6"/>
    <d v="2022-11-30T00:00:00"/>
    <n v="87"/>
    <n v="0.26"/>
    <n v="179.56"/>
    <n v="88.6"/>
    <n v="2"/>
    <n v="1795.6"/>
    <x v="1"/>
    <s v="Medium Risk"/>
    <s v="45-54"/>
    <d v="1903-09-27T00:00:00"/>
    <x v="2"/>
    <x v="1"/>
    <s v="High Value"/>
    <x v="1"/>
    <s v="Check Data"/>
  </r>
  <r>
    <s v="CUST_6637"/>
    <n v="28"/>
    <s v="Female"/>
    <x v="6"/>
    <n v="218.09"/>
    <n v="6"/>
    <n v="153"/>
    <n v="0"/>
    <s v="Fashion"/>
    <n v="64.900000000000006"/>
    <d v="2021-07-28T00:00:00"/>
    <n v="10"/>
    <n v="0.22"/>
    <n v="218.09"/>
    <n v="64.900000000000006"/>
    <n v="1"/>
    <n v="1308.54"/>
    <x v="0"/>
    <s v="Medium Risk"/>
    <s v="25-34"/>
    <d v="1905-01-29T00:00:00"/>
    <x v="1"/>
    <x v="1"/>
    <s v="Low Value"/>
    <x v="0"/>
    <s v="Check Data"/>
  </r>
  <r>
    <s v="CUST_2116"/>
    <n v="54"/>
    <s v="Female"/>
    <x v="6"/>
    <n v="86.94"/>
    <n v="6"/>
    <n v="169"/>
    <n v="0"/>
    <s v="Fashion"/>
    <n v="64.2"/>
    <d v="2020-09-26T00:00:00"/>
    <n v="53"/>
    <n v="0.42"/>
    <n v="86.94"/>
    <n v="64.2"/>
    <n v="1"/>
    <n v="521.64"/>
    <x v="0"/>
    <s v="Medium Risk"/>
    <s v="45-54"/>
    <d v="1905-11-30T00:00:00"/>
    <x v="0"/>
    <x v="1"/>
    <s v="Low Value"/>
    <x v="0"/>
    <s v="Check Data"/>
  </r>
  <r>
    <s v="CUST_1492"/>
    <n v="35"/>
    <s v="Male"/>
    <x v="8"/>
    <n v="225.43"/>
    <n v="9"/>
    <n v="166"/>
    <n v="0"/>
    <s v="Electronics"/>
    <n v="20.7"/>
    <d v="2021-01-19T00:00:00"/>
    <n v="92"/>
    <n v="0.52"/>
    <n v="225.43"/>
    <n v="20.7"/>
    <n v="1"/>
    <n v="2028.8700000000001"/>
    <x v="0"/>
    <s v="High Risk"/>
    <s v="35-44"/>
    <d v="1905-08-07T00:00:00"/>
    <x v="2"/>
    <x v="1"/>
    <s v="High Value"/>
    <x v="3"/>
    <s v="Check Data"/>
  </r>
  <r>
    <s v="CUST_9811"/>
    <n v="72"/>
    <s v="Male"/>
    <x v="4"/>
    <n v="44.51"/>
    <n v="9"/>
    <n v="184"/>
    <n v="0"/>
    <s v="Electronics"/>
    <n v="68.8"/>
    <d v="2023-10-24T00:00:00"/>
    <n v="83"/>
    <n v="0.04"/>
    <n v="44.51"/>
    <n v="68.8"/>
    <n v="1"/>
    <n v="400.59"/>
    <x v="0"/>
    <s v="Low Risk"/>
    <s v="55+"/>
    <d v="1902-11-03T00:00:00"/>
    <x v="2"/>
    <x v="1"/>
    <s v="Low Value"/>
    <x v="0"/>
    <s v="Check Data"/>
  </r>
  <r>
    <s v="CUST_8888"/>
    <n v="79"/>
    <s v="Female"/>
    <x v="5"/>
    <m/>
    <n v="12"/>
    <n v="305"/>
    <n v="0"/>
    <s v="Home"/>
    <m/>
    <d v="2024-09-29T00:00:00"/>
    <n v="28"/>
    <n v="0.19"/>
    <n v="250"/>
    <n v="250"/>
    <n v="1"/>
    <n v="3000"/>
    <x v="0"/>
    <s v="Low Risk"/>
    <s v="55+"/>
    <d v="1901-11-27T00:00:00"/>
    <x v="1"/>
    <x v="1"/>
    <s v="High Value"/>
    <x v="1"/>
    <s v="Check Data"/>
  </r>
  <r>
    <s v="CUST_7474"/>
    <n v="67"/>
    <s v="Male"/>
    <x v="2"/>
    <n v="257.54000000000002"/>
    <n v="4"/>
    <n v="112"/>
    <n v="0"/>
    <s v="Electronics"/>
    <n v="57.6"/>
    <d v="2022-11-05T00:00:00"/>
    <n v="95"/>
    <n v="0.19"/>
    <n v="257.54000000000002"/>
    <n v="57.6"/>
    <n v="1"/>
    <n v="1030.1600000000001"/>
    <x v="0"/>
    <s v="Low Risk"/>
    <s v="55+"/>
    <d v="1903-10-22T00:00:00"/>
    <x v="2"/>
    <x v="1"/>
    <s v="Low Value"/>
    <x v="0"/>
    <s v="Check Data"/>
  </r>
  <r>
    <s v="CUST_5958"/>
    <n v="31"/>
    <s v="Male"/>
    <x v="5"/>
    <n v="86.8"/>
    <n v="8"/>
    <n v="143"/>
    <n v="0"/>
    <s v="Fashion"/>
    <n v="90.3"/>
    <d v="2020-12-02T00:00:00"/>
    <n v="2"/>
    <n v="0.14000000000000001"/>
    <n v="86.8"/>
    <n v="90.3"/>
    <n v="2"/>
    <n v="694.4"/>
    <x v="0"/>
    <s v="Low Risk"/>
    <s v="25-34"/>
    <d v="1905-09-24T00:00:00"/>
    <x v="1"/>
    <x v="1"/>
    <s v="Low Value"/>
    <x v="0"/>
    <s v="Check Data"/>
  </r>
  <r>
    <s v="CUST_3743"/>
    <n v="71"/>
    <s v="Male"/>
    <x v="0"/>
    <n v="52.88"/>
    <n v="6"/>
    <n v="317"/>
    <n v="0"/>
    <s v="Beauty"/>
    <n v="34"/>
    <d v="2024-03-07T00:00:00"/>
    <n v="29"/>
    <n v="0.16"/>
    <n v="52.88"/>
    <n v="34"/>
    <n v="1"/>
    <n v="317.28000000000003"/>
    <x v="0"/>
    <s v="Low Risk"/>
    <s v="55+"/>
    <d v="1902-06-21T00:00:00"/>
    <x v="1"/>
    <x v="1"/>
    <s v="Low Value"/>
    <x v="0"/>
    <s v="Check Data"/>
  </r>
  <r>
    <s v="CUST_8866"/>
    <n v="27"/>
    <s v="Male"/>
    <x v="1"/>
    <n v="32.69"/>
    <n v="8"/>
    <n v="353"/>
    <n v="0"/>
    <s v="Home"/>
    <n v="4.3"/>
    <d v="2021-11-11T00:00:00"/>
    <n v="52"/>
    <n v="0.38"/>
    <n v="32.69"/>
    <n v="4.3"/>
    <n v="1"/>
    <n v="261.52"/>
    <x v="0"/>
    <s v="Medium Risk"/>
    <s v="25-34"/>
    <d v="1904-10-15T00:00:00"/>
    <x v="0"/>
    <x v="1"/>
    <s v="Low Value"/>
    <x v="0"/>
    <s v="Check Data"/>
  </r>
  <r>
    <s v="CUST_8160"/>
    <n v="52"/>
    <s v="Male"/>
    <x v="9"/>
    <n v="121.15"/>
    <n v="10"/>
    <n v="210"/>
    <n v="0"/>
    <s v="Electronics"/>
    <n v="44.5"/>
    <d v="2020-09-30T00:00:00"/>
    <n v="14"/>
    <n v="0.46"/>
    <n v="121.15"/>
    <n v="44.5"/>
    <n v="1"/>
    <n v="1211.5"/>
    <x v="0"/>
    <s v="Medium Risk"/>
    <s v="45-54"/>
    <d v="1905-11-26T00:00:00"/>
    <x v="1"/>
    <x v="1"/>
    <s v="Low Value"/>
    <x v="0"/>
    <s v="Check Data"/>
  </r>
  <r>
    <s v="CUST_6451"/>
    <n v="26"/>
    <s v="Female"/>
    <x v="0"/>
    <n v="106.22"/>
    <n v="9"/>
    <n v="190"/>
    <n v="0"/>
    <s v="Home"/>
    <n v="0.4"/>
    <d v="2023-02-21T00:00:00"/>
    <n v="28"/>
    <n v="7.0000000000000007E-2"/>
    <n v="106.22"/>
    <n v="0.4"/>
    <n v="1"/>
    <n v="955.98"/>
    <x v="0"/>
    <s v="Low Risk"/>
    <s v="25-34"/>
    <d v="1903-07-06T00:00:00"/>
    <x v="1"/>
    <x v="1"/>
    <s v="Low Value"/>
    <x v="0"/>
    <s v="Valid"/>
  </r>
  <r>
    <s v="CUST_6258"/>
    <n v="52"/>
    <s v="Male"/>
    <x v="0"/>
    <n v="170.39"/>
    <n v="15"/>
    <n v="285"/>
    <n v="0"/>
    <s v="Home"/>
    <n v="15.5"/>
    <d v="2020-12-27T00:00:00"/>
    <n v="1"/>
    <n v="0.4"/>
    <n v="170.39"/>
    <n v="15.5"/>
    <n v="2"/>
    <n v="2555.85"/>
    <x v="0"/>
    <s v="Medium Risk"/>
    <s v="45-54"/>
    <d v="1905-08-30T00:00:00"/>
    <x v="1"/>
    <x v="1"/>
    <s v="High Value"/>
    <x v="1"/>
    <s v="Check Data"/>
  </r>
  <r>
    <s v="CUST_9548"/>
    <n v="28"/>
    <s v="Male"/>
    <x v="2"/>
    <n v="179.35"/>
    <n v="7"/>
    <n v="181"/>
    <n v="0"/>
    <s v="Home"/>
    <n v="19.100000000000001"/>
    <d v="2024-09-18T00:00:00"/>
    <n v="59"/>
    <n v="0.47"/>
    <n v="179.35"/>
    <n v="19.100000000000001"/>
    <n v="1"/>
    <n v="1255.45"/>
    <x v="0"/>
    <s v="Medium Risk"/>
    <s v="25-34"/>
    <d v="1901-12-08T00:00:00"/>
    <x v="0"/>
    <x v="1"/>
    <s v="Low Value"/>
    <x v="0"/>
    <s v="Check Data"/>
  </r>
  <r>
    <s v="CUST_8186"/>
    <n v="61"/>
    <s v="Female"/>
    <x v="1"/>
    <n v="71.58"/>
    <n v="12"/>
    <n v="154"/>
    <n v="0"/>
    <s v="Electronics"/>
    <n v="53.4"/>
    <d v="2022-07-10T00:00:00"/>
    <n v="44"/>
    <n v="0.2"/>
    <n v="71.58"/>
    <n v="53.4"/>
    <n v="3"/>
    <n v="858.96"/>
    <x v="0"/>
    <s v="Medium Risk"/>
    <s v="55+"/>
    <d v="1904-02-17T00:00:00"/>
    <x v="0"/>
    <x v="1"/>
    <s v="Low Value"/>
    <x v="0"/>
    <s v="Check Data"/>
  </r>
  <r>
    <s v="CUST_7102"/>
    <n v="29"/>
    <s v="Other"/>
    <x v="6"/>
    <n v="105.22"/>
    <n v="10"/>
    <n v="341"/>
    <n v="0"/>
    <s v="Sports"/>
    <n v="95"/>
    <d v="2024-07-20T00:00:00"/>
    <n v="80"/>
    <n v="0.46"/>
    <n v="105.22"/>
    <n v="95"/>
    <n v="2"/>
    <n v="1052.2"/>
    <x v="0"/>
    <s v="Medium Risk"/>
    <s v="25-34"/>
    <d v="1902-02-06T00:00:00"/>
    <x v="2"/>
    <x v="1"/>
    <s v="Low Value"/>
    <x v="0"/>
    <s v="Check Data"/>
  </r>
  <r>
    <s v="CUST_1619"/>
    <n v="20"/>
    <s v="Male"/>
    <x v="6"/>
    <n v="186.98"/>
    <n v="6"/>
    <n v="191"/>
    <n v="0"/>
    <s v="Electronics"/>
    <n v="2"/>
    <d v="2022-09-25T00:00:00"/>
    <n v="85"/>
    <n v="0.05"/>
    <n v="186.98"/>
    <n v="2"/>
    <n v="2"/>
    <n v="1121.8799999999999"/>
    <x v="0"/>
    <s v="Low Risk"/>
    <s v="Under 25"/>
    <d v="1903-12-02T00:00:00"/>
    <x v="2"/>
    <x v="1"/>
    <s v="Low Value"/>
    <x v="0"/>
    <s v="Check Data"/>
  </r>
  <r>
    <s v="CUST_1882"/>
    <n v="70"/>
    <s v="Male"/>
    <x v="0"/>
    <n v="254.07"/>
    <n v="15"/>
    <n v="80"/>
    <n v="0"/>
    <s v="Electronics"/>
    <n v="23.7"/>
    <d v="2023-12-30T00:00:00"/>
    <n v="78"/>
    <n v="0.17"/>
    <n v="254.07"/>
    <n v="23.7"/>
    <n v="3"/>
    <n v="3811.0499999999997"/>
    <x v="1"/>
    <s v="Low Risk"/>
    <s v="55+"/>
    <d v="1902-08-28T00:00:00"/>
    <x v="2"/>
    <x v="1"/>
    <s v="High Value"/>
    <x v="1"/>
    <s v="Check Data"/>
  </r>
  <r>
    <s v="CUST_9988"/>
    <n v="56"/>
    <s v="Female"/>
    <x v="4"/>
    <n v="30.75"/>
    <n v="6"/>
    <n v="334"/>
    <n v="0"/>
    <s v="Electronics"/>
    <m/>
    <d v="2024-06-27T00:00:00"/>
    <n v="43"/>
    <n v="0.28000000000000003"/>
    <n v="30.75"/>
    <n v="250"/>
    <n v="2"/>
    <n v="184.5"/>
    <x v="0"/>
    <s v="Medium Risk"/>
    <s v="55+"/>
    <d v="1902-03-01T00:00:00"/>
    <x v="0"/>
    <x v="1"/>
    <s v="Low Value"/>
    <x v="0"/>
    <s v="Check Data"/>
  </r>
  <r>
    <s v="CUST_4642"/>
    <n v="31"/>
    <s v="Other"/>
    <x v="6"/>
    <n v="60.36"/>
    <n v="5"/>
    <n v="331"/>
    <n v="0"/>
    <s v="Electronics"/>
    <n v="88.2"/>
    <d v="2021-07-11T00:00:00"/>
    <n v="17"/>
    <n v="0.63"/>
    <n v="60.36"/>
    <n v="88.2"/>
    <n v="1"/>
    <n v="301.8"/>
    <x v="0"/>
    <s v="High Risk"/>
    <s v="25-34"/>
    <d v="1905-02-15T00:00:00"/>
    <x v="1"/>
    <x v="1"/>
    <s v="Low Value"/>
    <x v="2"/>
    <s v="Check Data"/>
  </r>
  <r>
    <s v="CUST_2296"/>
    <n v="73"/>
    <s v="Female"/>
    <x v="3"/>
    <n v="61.81"/>
    <n v="13"/>
    <n v="48"/>
    <n v="1"/>
    <s v="Electronics"/>
    <n v="83.5"/>
    <d v="2020-10-22T00:00:00"/>
    <n v="54"/>
    <n v="0.67"/>
    <n v="61.81"/>
    <n v="83.5"/>
    <n v="2"/>
    <n v="803.53"/>
    <x v="1"/>
    <s v="High Risk"/>
    <s v="55+"/>
    <d v="1905-11-04T00:00:00"/>
    <x v="0"/>
    <x v="0"/>
    <s v="Low Value"/>
    <x v="2"/>
    <s v="Check Data"/>
  </r>
  <r>
    <s v="CUST_9436"/>
    <n v="45"/>
    <s v="Female"/>
    <x v="0"/>
    <n v="195.85"/>
    <n v="7"/>
    <n v="303"/>
    <n v="0"/>
    <s v="Home"/>
    <n v="9.1999999999999993"/>
    <d v="2023-08-28T00:00:00"/>
    <n v="15"/>
    <n v="0.25"/>
    <n v="195.85"/>
    <n v="9.1999999999999993"/>
    <n v="2"/>
    <n v="1370.95"/>
    <x v="0"/>
    <s v="Medium Risk"/>
    <s v="45-54"/>
    <d v="1902-12-30T00:00:00"/>
    <x v="1"/>
    <x v="1"/>
    <s v="Low Value"/>
    <x v="0"/>
    <s v="Check Data"/>
  </r>
  <r>
    <s v="CUST_3895"/>
    <n v="28"/>
    <s v="Male"/>
    <x v="9"/>
    <m/>
    <n v="6"/>
    <n v="54"/>
    <n v="1"/>
    <s v="Home"/>
    <m/>
    <d v="2021-05-13T00:00:00"/>
    <n v="48"/>
    <n v="0.22"/>
    <n v="250"/>
    <n v="250"/>
    <n v="1"/>
    <n v="1500"/>
    <x v="1"/>
    <s v="Medium Risk"/>
    <s v="25-34"/>
    <d v="1905-04-15T00:00:00"/>
    <x v="0"/>
    <x v="0"/>
    <s v="Low Value"/>
    <x v="0"/>
    <s v="Check Data"/>
  </r>
  <r>
    <s v="CUST_7593"/>
    <n v="56"/>
    <s v="Female"/>
    <x v="1"/>
    <n v="91.67"/>
    <n v="12"/>
    <n v="335"/>
    <n v="0"/>
    <s v="Electronics"/>
    <n v="20.3"/>
    <d v="2021-06-24T00:00:00"/>
    <n v="95"/>
    <n v="0.36"/>
    <n v="91.67"/>
    <n v="20.3"/>
    <n v="1"/>
    <n v="1100.04"/>
    <x v="0"/>
    <s v="Medium Risk"/>
    <s v="55+"/>
    <d v="1905-03-04T00:00:00"/>
    <x v="2"/>
    <x v="1"/>
    <s v="Low Value"/>
    <x v="0"/>
    <s v="Check Data"/>
  </r>
  <r>
    <s v="CUST_1929"/>
    <n v="42"/>
    <s v="Male"/>
    <x v="8"/>
    <n v="116.37"/>
    <n v="6"/>
    <n v="66"/>
    <n v="0"/>
    <s v="Beauty"/>
    <n v="65.099999999999994"/>
    <d v="2024-12-08T00:00:00"/>
    <n v="46"/>
    <n v="0.09"/>
    <n v="116.37"/>
    <n v="65.099999999999994"/>
    <n v="2"/>
    <n v="698.22"/>
    <x v="1"/>
    <s v="Low Risk"/>
    <s v="35-44"/>
    <d v="1901-09-18T00:00:00"/>
    <x v="0"/>
    <x v="1"/>
    <s v="Low Value"/>
    <x v="0"/>
    <s v="Check Data"/>
  </r>
  <r>
    <s v="CUST_6366"/>
    <n v="38"/>
    <s v="Female"/>
    <x v="7"/>
    <n v="70.52"/>
    <n v="13"/>
    <n v="114"/>
    <n v="0"/>
    <s v="Beauty"/>
    <n v="42.8"/>
    <d v="2022-08-14T00:00:00"/>
    <n v="49"/>
    <n v="0.31"/>
    <n v="70.52"/>
    <n v="42.8"/>
    <n v="2"/>
    <n v="916.76"/>
    <x v="0"/>
    <s v="Medium Risk"/>
    <s v="35-44"/>
    <d v="1904-01-13T00:00:00"/>
    <x v="0"/>
    <x v="1"/>
    <s v="Low Value"/>
    <x v="0"/>
    <s v="Check Data"/>
  </r>
  <r>
    <s v="CUST_9711"/>
    <n v="27"/>
    <s v="Female"/>
    <x v="5"/>
    <n v="103.53"/>
    <n v="4"/>
    <n v="111"/>
    <n v="0"/>
    <s v="Sports"/>
    <n v="63.6"/>
    <d v="2021-08-15T00:00:00"/>
    <n v="36"/>
    <n v="0.24"/>
    <n v="103.53"/>
    <n v="63.6"/>
    <n v="3"/>
    <n v="414.12"/>
    <x v="0"/>
    <s v="Medium Risk"/>
    <s v="25-34"/>
    <d v="1905-01-11T00:00:00"/>
    <x v="1"/>
    <x v="1"/>
    <s v="Low Value"/>
    <x v="0"/>
    <s v="Check Data"/>
  </r>
  <r>
    <s v="CUST_4212"/>
    <n v="60"/>
    <s v="Other"/>
    <x v="0"/>
    <n v="56.07"/>
    <n v="9"/>
    <n v="158"/>
    <n v="0"/>
    <s v="Beauty"/>
    <n v="42.9"/>
    <d v="2024-06-20T00:00:00"/>
    <n v="14"/>
    <n v="0.49"/>
    <n v="56.07"/>
    <n v="42.9"/>
    <n v="1"/>
    <n v="504.63"/>
    <x v="0"/>
    <s v="Medium Risk"/>
    <s v="55+"/>
    <d v="1902-03-08T00:00:00"/>
    <x v="1"/>
    <x v="1"/>
    <s v="Low Value"/>
    <x v="0"/>
    <s v="Check Data"/>
  </r>
  <r>
    <s v="CUST_3409"/>
    <n v="32"/>
    <s v="Male"/>
    <x v="6"/>
    <n v="43.79"/>
    <n v="9"/>
    <n v="106"/>
    <n v="0"/>
    <s v="Fashion"/>
    <n v="90.8"/>
    <d v="2024-03-01T00:00:00"/>
    <n v="91"/>
    <n v="0.54"/>
    <n v="43.79"/>
    <n v="90.8"/>
    <n v="1"/>
    <n v="394.11"/>
    <x v="0"/>
    <s v="High Risk"/>
    <s v="25-34"/>
    <d v="1902-06-27T00:00:00"/>
    <x v="2"/>
    <x v="1"/>
    <s v="Low Value"/>
    <x v="2"/>
    <s v="Check Data"/>
  </r>
  <r>
    <s v="CUST_9199"/>
    <n v="36"/>
    <s v="Male"/>
    <x v="5"/>
    <n v="85.86"/>
    <n v="12"/>
    <n v="25"/>
    <n v="0"/>
    <s v="Fashion"/>
    <n v="2.5"/>
    <d v="2024-12-06T00:00:00"/>
    <n v="3"/>
    <n v="0.16"/>
    <n v="85.86"/>
    <n v="2.5"/>
    <n v="1"/>
    <n v="1030.32"/>
    <x v="2"/>
    <s v="Low Risk"/>
    <s v="35-44"/>
    <d v="1901-09-20T00:00:00"/>
    <x v="1"/>
    <x v="1"/>
    <s v="Low Value"/>
    <x v="0"/>
    <s v="Check Data"/>
  </r>
  <r>
    <s v="CUST_4423"/>
    <n v="65"/>
    <s v="Female"/>
    <x v="9"/>
    <n v="154.97999999999999"/>
    <n v="9"/>
    <n v="109"/>
    <n v="0"/>
    <s v="Beauty"/>
    <n v="19.2"/>
    <d v="2023-03-03T00:00:00"/>
    <n v="6"/>
    <n v="0.36"/>
    <n v="154.97999999999999"/>
    <n v="19.2"/>
    <n v="1"/>
    <n v="1394.82"/>
    <x v="0"/>
    <s v="Medium Risk"/>
    <s v="55+"/>
    <d v="1903-06-26T00:00:00"/>
    <x v="1"/>
    <x v="1"/>
    <s v="Low Value"/>
    <x v="0"/>
    <s v="Check Data"/>
  </r>
  <r>
    <s v="CUST_7976"/>
    <n v="39"/>
    <s v="Female"/>
    <x v="2"/>
    <n v="108.98"/>
    <n v="13"/>
    <n v="65"/>
    <n v="0"/>
    <s v="Electronics"/>
    <n v="83.3"/>
    <d v="2025-05-11T00:00:00"/>
    <n v="91"/>
    <n v="0.28000000000000003"/>
    <n v="108.98"/>
    <n v="83.3"/>
    <n v="1"/>
    <n v="1416.74"/>
    <x v="1"/>
    <s v="Medium Risk"/>
    <s v="35-44"/>
    <d v="1901-04-17T00:00:00"/>
    <x v="2"/>
    <x v="1"/>
    <s v="Low Value"/>
    <x v="0"/>
    <s v="Check Data"/>
  </r>
  <r>
    <s v="CUST_8594"/>
    <n v="38"/>
    <s v="Female"/>
    <x v="7"/>
    <n v="217.61"/>
    <n v="13"/>
    <n v="204"/>
    <n v="0"/>
    <s v="Beauty"/>
    <n v="73.7"/>
    <d v="2024-08-25T00:00:00"/>
    <n v="22"/>
    <n v="0.56000000000000005"/>
    <n v="217.61"/>
    <n v="73.7"/>
    <n v="1"/>
    <n v="2828.9300000000003"/>
    <x v="0"/>
    <s v="High Risk"/>
    <s v="35-44"/>
    <d v="1902-01-01T00:00:00"/>
    <x v="1"/>
    <x v="1"/>
    <s v="High Value"/>
    <x v="3"/>
    <s v="Check Data"/>
  </r>
  <r>
    <s v="CUST_6158"/>
    <n v="77"/>
    <s v="Male"/>
    <x v="4"/>
    <n v="92.24"/>
    <n v="8"/>
    <n v="100"/>
    <n v="0"/>
    <s v="Fashion"/>
    <n v="18.600000000000001"/>
    <d v="2020-07-07T00:00:00"/>
    <n v="22"/>
    <n v="0.13"/>
    <n v="92.24"/>
    <n v="18.600000000000001"/>
    <n v="1"/>
    <n v="737.92"/>
    <x v="0"/>
    <s v="Low Risk"/>
    <s v="55+"/>
    <d v="1906-02-19T00:00:00"/>
    <x v="1"/>
    <x v="1"/>
    <s v="Low Value"/>
    <x v="0"/>
    <s v="Check Data"/>
  </r>
  <r>
    <s v="CUST_4667"/>
    <n v="69"/>
    <s v="Male"/>
    <x v="8"/>
    <n v="17.920000000000002"/>
    <n v="9"/>
    <n v="205"/>
    <n v="0"/>
    <s v="Beauty"/>
    <n v="12.1"/>
    <d v="2022-03-29T00:00:00"/>
    <n v="36"/>
    <n v="0.25"/>
    <n v="17.920000000000002"/>
    <n v="12.1"/>
    <n v="1"/>
    <n v="161.28000000000003"/>
    <x v="0"/>
    <s v="Medium Risk"/>
    <s v="55+"/>
    <d v="1904-05-30T00:00:00"/>
    <x v="1"/>
    <x v="1"/>
    <s v="Low Value"/>
    <x v="0"/>
    <s v="Check Data"/>
  </r>
  <r>
    <s v="CUST_6973"/>
    <n v="61"/>
    <s v="Female"/>
    <x v="2"/>
    <n v="73.03"/>
    <n v="6"/>
    <n v="0"/>
    <n v="0"/>
    <s v="Home"/>
    <n v="31.1"/>
    <d v="2021-03-19T00:00:00"/>
    <n v="96"/>
    <n v="0.12"/>
    <n v="73.03"/>
    <n v="31.1"/>
    <n v="1"/>
    <n v="438.18"/>
    <x v="2"/>
    <s v="Low Risk"/>
    <s v="55+"/>
    <d v="1905-06-09T00:00:00"/>
    <x v="2"/>
    <x v="1"/>
    <s v="Low Value"/>
    <x v="0"/>
    <s v="Check Data"/>
  </r>
  <r>
    <s v="CUST_7236"/>
    <n v="49"/>
    <s v="Male"/>
    <x v="9"/>
    <m/>
    <n v="18"/>
    <n v="223"/>
    <n v="0"/>
    <s v="Sports"/>
    <n v="48.2"/>
    <d v="2022-11-19T00:00:00"/>
    <n v="91"/>
    <n v="0.31"/>
    <n v="250"/>
    <n v="48.2"/>
    <n v="2"/>
    <n v="4500"/>
    <x v="0"/>
    <s v="Medium Risk"/>
    <s v="45-54"/>
    <d v="1903-10-08T00:00:00"/>
    <x v="2"/>
    <x v="1"/>
    <s v="High Value"/>
    <x v="1"/>
    <s v="Check Data"/>
  </r>
  <r>
    <s v="CUST_9277"/>
    <n v="67"/>
    <s v="Female"/>
    <x v="6"/>
    <n v="122.23"/>
    <n v="11"/>
    <n v="69"/>
    <n v="0"/>
    <s v="Home"/>
    <n v="4.7"/>
    <d v="2022-12-18T00:00:00"/>
    <n v="71"/>
    <n v="0.35"/>
    <n v="122.23"/>
    <n v="4.7"/>
    <n v="1"/>
    <n v="1344.53"/>
    <x v="1"/>
    <s v="Medium Risk"/>
    <s v="55+"/>
    <d v="1903-09-09T00:00:00"/>
    <x v="2"/>
    <x v="1"/>
    <s v="Low Value"/>
    <x v="0"/>
    <s v="Check Data"/>
  </r>
  <r>
    <s v="CUST_3468"/>
    <n v="40"/>
    <s v="Female"/>
    <x v="3"/>
    <n v="67.13"/>
    <n v="12"/>
    <n v="149"/>
    <n v="0"/>
    <s v="Home"/>
    <n v="84.6"/>
    <d v="2021-05-13T00:00:00"/>
    <n v="50"/>
    <n v="0.14000000000000001"/>
    <n v="67.13"/>
    <n v="84.6"/>
    <n v="2"/>
    <n v="805.56"/>
    <x v="0"/>
    <s v="Low Risk"/>
    <s v="35-44"/>
    <d v="1905-04-15T00:00:00"/>
    <x v="0"/>
    <x v="1"/>
    <s v="Low Value"/>
    <x v="0"/>
    <s v="Check Data"/>
  </r>
  <r>
    <s v="CUST_7217"/>
    <n v="30"/>
    <s v="Female"/>
    <x v="1"/>
    <n v="84.84"/>
    <n v="7"/>
    <n v="214"/>
    <n v="0"/>
    <s v="Sports"/>
    <n v="52.1"/>
    <d v="2024-09-05T00:00:00"/>
    <n v="76"/>
    <n v="0.34"/>
    <n v="84.84"/>
    <n v="52.1"/>
    <n v="1"/>
    <n v="593.88"/>
    <x v="0"/>
    <s v="Medium Risk"/>
    <s v="25-34"/>
    <d v="1901-12-21T00:00:00"/>
    <x v="2"/>
    <x v="1"/>
    <s v="Low Value"/>
    <x v="0"/>
    <s v="Check Data"/>
  </r>
  <r>
    <s v="CUST_4619"/>
    <n v="22"/>
    <s v="Female"/>
    <x v="2"/>
    <n v="203.87"/>
    <n v="5"/>
    <n v="309"/>
    <n v="0"/>
    <s v="Electronics"/>
    <n v="91.9"/>
    <d v="2023-05-05T00:00:00"/>
    <n v="80"/>
    <n v="0.21"/>
    <n v="203.87"/>
    <n v="91.9"/>
    <n v="1"/>
    <n v="1019.35"/>
    <x v="0"/>
    <s v="Medium Risk"/>
    <s v="Under 25"/>
    <d v="1903-04-24T00:00:00"/>
    <x v="2"/>
    <x v="1"/>
    <s v="Low Value"/>
    <x v="0"/>
    <s v="Check Data"/>
  </r>
  <r>
    <s v="CUST_2636"/>
    <n v="21"/>
    <s v="Female"/>
    <x v="2"/>
    <n v="114.57"/>
    <n v="9"/>
    <n v="141"/>
    <n v="0"/>
    <s v="Sports"/>
    <n v="32.6"/>
    <d v="2024-12-11T00:00:00"/>
    <n v="69"/>
    <n v="0.01"/>
    <n v="114.57"/>
    <n v="32.6"/>
    <n v="2"/>
    <n v="1031.1299999999999"/>
    <x v="0"/>
    <s v="Low Risk"/>
    <s v="Under 25"/>
    <d v="1901-09-15T00:00:00"/>
    <x v="0"/>
    <x v="1"/>
    <s v="Low Value"/>
    <x v="0"/>
    <s v="Check Data"/>
  </r>
  <r>
    <s v="CUST_9155"/>
    <n v="45"/>
    <s v="Male"/>
    <x v="8"/>
    <n v="59.38"/>
    <n v="11"/>
    <n v="13"/>
    <n v="0"/>
    <s v="Electronics"/>
    <n v="4.9000000000000004"/>
    <d v="2024-08-19T00:00:00"/>
    <n v="35"/>
    <n v="7.0000000000000007E-2"/>
    <n v="59.38"/>
    <n v="4.9000000000000004"/>
    <n v="2"/>
    <n v="653.18000000000006"/>
    <x v="2"/>
    <s v="Low Risk"/>
    <s v="45-54"/>
    <d v="1902-01-07T00:00:00"/>
    <x v="1"/>
    <x v="1"/>
    <s v="Low Value"/>
    <x v="0"/>
    <s v="Check Data"/>
  </r>
  <r>
    <s v="CUST_4583"/>
    <n v="31"/>
    <s v="Female"/>
    <x v="1"/>
    <n v="121.41"/>
    <n v="12"/>
    <n v="198"/>
    <n v="0"/>
    <s v="Fashion"/>
    <n v="87.1"/>
    <d v="2022-09-26T00:00:00"/>
    <n v="9"/>
    <n v="0.06"/>
    <n v="121.41"/>
    <n v="87.1"/>
    <n v="1"/>
    <n v="1456.92"/>
    <x v="0"/>
    <s v="Low Risk"/>
    <s v="25-34"/>
    <d v="1903-12-01T00:00:00"/>
    <x v="1"/>
    <x v="1"/>
    <s v="Low Value"/>
    <x v="0"/>
    <s v="Check Data"/>
  </r>
  <r>
    <s v="CUST_5009"/>
    <n v="25"/>
    <s v="Male"/>
    <x v="9"/>
    <n v="152.4"/>
    <n v="9"/>
    <n v="18"/>
    <n v="0"/>
    <s v="Beauty"/>
    <n v="15"/>
    <d v="2024-06-04T00:00:00"/>
    <n v="29"/>
    <n v="0.14000000000000001"/>
    <n v="152.4"/>
    <n v="15"/>
    <n v="2"/>
    <n v="1371.6000000000001"/>
    <x v="2"/>
    <s v="Low Risk"/>
    <s v="25-34"/>
    <d v="1902-03-24T00:00:00"/>
    <x v="1"/>
    <x v="1"/>
    <s v="Low Value"/>
    <x v="0"/>
    <s v="Check Data"/>
  </r>
  <r>
    <s v="CUST_4326"/>
    <n v="26"/>
    <s v="Female"/>
    <x v="5"/>
    <n v="58.39"/>
    <n v="16"/>
    <n v="314"/>
    <n v="0"/>
    <s v="Fashion"/>
    <m/>
    <d v="2021-10-11T00:00:00"/>
    <n v="27"/>
    <n v="0.5"/>
    <n v="58.39"/>
    <n v="250"/>
    <n v="1"/>
    <n v="934.24"/>
    <x v="0"/>
    <s v="High Risk"/>
    <s v="25-34"/>
    <d v="1904-11-15T00:00:00"/>
    <x v="1"/>
    <x v="1"/>
    <s v="Low Value"/>
    <x v="2"/>
    <s v="Check Data"/>
  </r>
  <r>
    <s v="CUST_9148"/>
    <n v="74"/>
    <s v="Male"/>
    <x v="5"/>
    <n v="135.09"/>
    <n v="10"/>
    <n v="149"/>
    <n v="0"/>
    <s v="Fashion"/>
    <n v="46.4"/>
    <d v="2022-05-14T00:00:00"/>
    <n v="57"/>
    <n v="0.09"/>
    <n v="135.09"/>
    <n v="46.4"/>
    <n v="1"/>
    <n v="1350.9"/>
    <x v="0"/>
    <s v="Low Risk"/>
    <s v="55+"/>
    <d v="1904-04-14T00:00:00"/>
    <x v="0"/>
    <x v="1"/>
    <s v="Low Value"/>
    <x v="0"/>
    <s v="Check Data"/>
  </r>
  <r>
    <s v="CUST_3217"/>
    <n v="68"/>
    <s v="Female"/>
    <x v="1"/>
    <n v="79.349999999999994"/>
    <n v="11"/>
    <n v="261"/>
    <n v="0"/>
    <s v="Fashion"/>
    <n v="49.2"/>
    <d v="2023-01-03T00:00:00"/>
    <n v="96"/>
    <n v="0.17"/>
    <n v="79.349999999999994"/>
    <n v="49.2"/>
    <n v="2"/>
    <n v="872.84999999999991"/>
    <x v="0"/>
    <s v="Low Risk"/>
    <s v="55+"/>
    <d v="1903-08-24T00:00:00"/>
    <x v="2"/>
    <x v="1"/>
    <s v="Low Value"/>
    <x v="0"/>
    <s v="Check Data"/>
  </r>
  <r>
    <s v="CUST_5967"/>
    <n v="52"/>
    <s v="Male"/>
    <x v="4"/>
    <n v="59.65"/>
    <n v="7"/>
    <n v="318"/>
    <n v="0"/>
    <s v="Beauty"/>
    <n v="2.2999999999999998"/>
    <d v="2021-11-30T00:00:00"/>
    <n v="74"/>
    <n v="0.34"/>
    <n v="59.65"/>
    <n v="2.2999999999999998"/>
    <n v="1"/>
    <n v="417.55"/>
    <x v="0"/>
    <s v="Medium Risk"/>
    <s v="45-54"/>
    <d v="1904-09-26T00:00:00"/>
    <x v="2"/>
    <x v="1"/>
    <s v="Low Value"/>
    <x v="0"/>
    <s v="Check Data"/>
  </r>
  <r>
    <s v="CUST_3369"/>
    <n v="54"/>
    <s v="Male"/>
    <x v="0"/>
    <n v="99.23"/>
    <n v="8"/>
    <n v="332"/>
    <n v="0"/>
    <s v="Electronics"/>
    <n v="52.7"/>
    <d v="2022-10-26T00:00:00"/>
    <n v="89"/>
    <n v="0.26"/>
    <n v="99.23"/>
    <n v="52.7"/>
    <n v="1"/>
    <n v="793.84"/>
    <x v="0"/>
    <s v="Medium Risk"/>
    <s v="45-54"/>
    <d v="1903-11-01T00:00:00"/>
    <x v="2"/>
    <x v="1"/>
    <s v="Low Value"/>
    <x v="0"/>
    <s v="Check Data"/>
  </r>
  <r>
    <s v="CUST_4638"/>
    <n v="38"/>
    <s v="Other"/>
    <x v="4"/>
    <n v="48.18"/>
    <n v="10"/>
    <n v="73"/>
    <n v="0"/>
    <s v="Sports"/>
    <n v="7.7"/>
    <d v="2024-06-17T00:00:00"/>
    <n v="59"/>
    <n v="0.53"/>
    <n v="48.18"/>
    <n v="7.7"/>
    <n v="2"/>
    <n v="481.8"/>
    <x v="1"/>
    <s v="High Risk"/>
    <s v="35-44"/>
    <d v="1902-03-11T00:00:00"/>
    <x v="0"/>
    <x v="1"/>
    <s v="Low Value"/>
    <x v="2"/>
    <s v="Check Data"/>
  </r>
  <r>
    <s v="CUST_6722"/>
    <n v="75"/>
    <s v="Male"/>
    <x v="4"/>
    <n v="133.54"/>
    <n v="11"/>
    <n v="350"/>
    <n v="0"/>
    <s v="Electronics"/>
    <n v="32.700000000000003"/>
    <d v="2024-05-29T00:00:00"/>
    <n v="42"/>
    <n v="0.28999999999999998"/>
    <n v="133.54"/>
    <n v="32.700000000000003"/>
    <n v="1"/>
    <n v="1468.9399999999998"/>
    <x v="0"/>
    <s v="Medium Risk"/>
    <s v="55+"/>
    <d v="1902-03-30T00:00:00"/>
    <x v="0"/>
    <x v="1"/>
    <s v="Low Value"/>
    <x v="0"/>
    <s v="Check Data"/>
  </r>
  <r>
    <s v="CUST_5444"/>
    <n v="35"/>
    <s v="Female"/>
    <x v="2"/>
    <n v="51.15"/>
    <n v="11"/>
    <n v="265"/>
    <n v="0"/>
    <s v="Electronics"/>
    <n v="97.5"/>
    <d v="2024-06-09T00:00:00"/>
    <n v="53"/>
    <n v="0.57999999999999996"/>
    <n v="51.15"/>
    <n v="97.5"/>
    <n v="1"/>
    <n v="562.65"/>
    <x v="0"/>
    <s v="High Risk"/>
    <s v="35-44"/>
    <d v="1902-03-19T00:00:00"/>
    <x v="0"/>
    <x v="1"/>
    <s v="Low Value"/>
    <x v="2"/>
    <s v="Check Data"/>
  </r>
  <r>
    <s v="CUST_8618"/>
    <n v="50"/>
    <s v="Other"/>
    <x v="2"/>
    <n v="178.49"/>
    <n v="8"/>
    <n v="292"/>
    <n v="0"/>
    <s v="Home"/>
    <n v="28"/>
    <d v="2023-10-19T00:00:00"/>
    <n v="38"/>
    <n v="0.09"/>
    <n v="178.49"/>
    <n v="28"/>
    <n v="1"/>
    <n v="1427.92"/>
    <x v="0"/>
    <s v="Low Risk"/>
    <s v="45-54"/>
    <d v="1902-11-08T00:00:00"/>
    <x v="1"/>
    <x v="1"/>
    <s v="Low Value"/>
    <x v="0"/>
    <s v="Check Data"/>
  </r>
  <r>
    <s v="CUST_4947"/>
    <n v="25"/>
    <s v="Male"/>
    <x v="7"/>
    <n v="107.34"/>
    <n v="6"/>
    <n v="144"/>
    <n v="0"/>
    <s v="Beauty"/>
    <n v="81.3"/>
    <d v="2024-06-19T00:00:00"/>
    <n v="89"/>
    <n v="0.04"/>
    <n v="107.34"/>
    <n v="81.3"/>
    <n v="1"/>
    <n v="644.04"/>
    <x v="0"/>
    <s v="Low Risk"/>
    <s v="25-34"/>
    <d v="1902-03-09T00:00:00"/>
    <x v="2"/>
    <x v="1"/>
    <s v="Low Value"/>
    <x v="0"/>
    <s v="Check Data"/>
  </r>
  <r>
    <s v="CUST_2676"/>
    <n v="68"/>
    <s v="Female"/>
    <x v="6"/>
    <n v="181.38"/>
    <n v="10"/>
    <n v="132"/>
    <n v="0"/>
    <s v="Electronics"/>
    <n v="51"/>
    <d v="2022-07-24T00:00:00"/>
    <n v="4"/>
    <n v="0.18"/>
    <n v="181.38"/>
    <n v="51"/>
    <n v="1"/>
    <n v="1813.8"/>
    <x v="0"/>
    <s v="Low Risk"/>
    <s v="55+"/>
    <d v="1904-02-03T00:00:00"/>
    <x v="1"/>
    <x v="1"/>
    <s v="High Value"/>
    <x v="1"/>
    <s v="Check Data"/>
  </r>
  <r>
    <s v="CUST_2196"/>
    <n v="66"/>
    <s v="Male"/>
    <x v="9"/>
    <n v="71.989999999999995"/>
    <n v="11"/>
    <n v="147"/>
    <n v="0"/>
    <s v="Electronics"/>
    <n v="20.2"/>
    <d v="2024-08-08T00:00:00"/>
    <n v="52"/>
    <n v="0.43"/>
    <n v="71.989999999999995"/>
    <n v="20.2"/>
    <n v="1"/>
    <n v="791.89"/>
    <x v="0"/>
    <s v="Medium Risk"/>
    <s v="55+"/>
    <d v="1902-01-18T00:00:00"/>
    <x v="0"/>
    <x v="1"/>
    <s v="Low Value"/>
    <x v="0"/>
    <s v="Check Data"/>
  </r>
  <r>
    <s v="CUST_3787"/>
    <n v="34"/>
    <s v="Male"/>
    <x v="9"/>
    <n v="67.489999999999995"/>
    <n v="8"/>
    <n v="78"/>
    <n v="0"/>
    <s v="Fashion"/>
    <n v="72.2"/>
    <d v="2023-01-20T00:00:00"/>
    <n v="44"/>
    <n v="0.19"/>
    <n v="67.489999999999995"/>
    <n v="72.2"/>
    <n v="1"/>
    <n v="539.91999999999996"/>
    <x v="1"/>
    <s v="Low Risk"/>
    <s v="25-34"/>
    <d v="1903-08-07T00:00:00"/>
    <x v="0"/>
    <x v="1"/>
    <s v="Low Value"/>
    <x v="0"/>
    <s v="Check Data"/>
  </r>
  <r>
    <s v="CUST_8432"/>
    <n v="60"/>
    <s v="Male"/>
    <x v="7"/>
    <n v="144.4"/>
    <n v="8"/>
    <n v="308"/>
    <n v="0"/>
    <s v="Home"/>
    <n v="55.5"/>
    <d v="2020-09-23T00:00:00"/>
    <n v="23"/>
    <n v="0.31"/>
    <n v="144.4"/>
    <n v="55.5"/>
    <n v="1"/>
    <n v="1155.2"/>
    <x v="0"/>
    <s v="Medium Risk"/>
    <s v="55+"/>
    <d v="1905-12-03T00:00:00"/>
    <x v="1"/>
    <x v="1"/>
    <s v="Low Value"/>
    <x v="0"/>
    <s v="Check Data"/>
  </r>
  <r>
    <s v="CUST_8927"/>
    <n v="48"/>
    <s v="Other"/>
    <x v="2"/>
    <n v="72.66"/>
    <n v="9"/>
    <n v="214"/>
    <n v="0"/>
    <s v="Sports"/>
    <n v="53.3"/>
    <d v="2023-05-01T00:00:00"/>
    <n v="74"/>
    <n v="0.08"/>
    <n v="72.66"/>
    <n v="53.3"/>
    <n v="3"/>
    <n v="653.93999999999994"/>
    <x v="0"/>
    <s v="Low Risk"/>
    <s v="45-54"/>
    <d v="1903-04-28T00:00:00"/>
    <x v="2"/>
    <x v="1"/>
    <s v="Low Value"/>
    <x v="0"/>
    <s v="Check Data"/>
  </r>
  <r>
    <s v="CUST_4318"/>
    <n v="51"/>
    <s v="Male"/>
    <x v="8"/>
    <n v="81.89"/>
    <n v="9"/>
    <n v="32"/>
    <n v="0"/>
    <s v="Home"/>
    <n v="3"/>
    <d v="2021-03-08T00:00:00"/>
    <n v="70"/>
    <n v="0.31"/>
    <n v="81.89"/>
    <n v="3"/>
    <n v="2"/>
    <n v="737.01"/>
    <x v="1"/>
    <s v="Medium Risk"/>
    <s v="45-54"/>
    <d v="1905-06-20T00:00:00"/>
    <x v="2"/>
    <x v="1"/>
    <s v="Low Value"/>
    <x v="0"/>
    <s v="Check Data"/>
  </r>
  <r>
    <s v="CUST_9858"/>
    <n v="23"/>
    <s v="Female"/>
    <x v="8"/>
    <m/>
    <n v="8"/>
    <n v="193"/>
    <n v="0"/>
    <s v="Fashion"/>
    <n v="33.4"/>
    <d v="2021-07-30T00:00:00"/>
    <n v="77"/>
    <n v="0.16"/>
    <n v="250"/>
    <n v="33.4"/>
    <n v="1"/>
    <n v="2000"/>
    <x v="0"/>
    <s v="Low Risk"/>
    <s v="Under 25"/>
    <d v="1905-01-27T00:00:00"/>
    <x v="2"/>
    <x v="1"/>
    <s v="High Value"/>
    <x v="1"/>
    <s v="Check Data"/>
  </r>
  <r>
    <s v="CUST_7689"/>
    <n v="39"/>
    <s v="Female"/>
    <x v="6"/>
    <n v="23.37"/>
    <n v="8"/>
    <n v="177"/>
    <n v="0"/>
    <s v="Fashion"/>
    <n v="73.5"/>
    <d v="2023-11-10T00:00:00"/>
    <n v="95"/>
    <n v="0.12"/>
    <n v="23.37"/>
    <n v="73.5"/>
    <n v="1"/>
    <n v="186.96"/>
    <x v="0"/>
    <s v="Low Risk"/>
    <s v="35-44"/>
    <d v="1902-10-17T00:00:00"/>
    <x v="2"/>
    <x v="1"/>
    <s v="Low Value"/>
    <x v="0"/>
    <s v="Check Data"/>
  </r>
  <r>
    <s v="CUST_3176"/>
    <n v="31"/>
    <s v="Female"/>
    <x v="1"/>
    <n v="246.62"/>
    <n v="7"/>
    <n v="287"/>
    <n v="0"/>
    <s v="Fashion"/>
    <n v="79.599999999999994"/>
    <d v="2021-01-09T00:00:00"/>
    <n v="69"/>
    <n v="0.04"/>
    <n v="246.62"/>
    <n v="79.599999999999994"/>
    <n v="2"/>
    <n v="1726.3400000000001"/>
    <x v="0"/>
    <s v="Low Risk"/>
    <s v="25-34"/>
    <d v="1905-08-17T00:00:00"/>
    <x v="0"/>
    <x v="1"/>
    <s v="High Value"/>
    <x v="1"/>
    <s v="Check Data"/>
  </r>
  <r>
    <s v="CUST_4743"/>
    <n v="20"/>
    <s v="Male"/>
    <x v="2"/>
    <n v="122.02"/>
    <n v="11"/>
    <n v="334"/>
    <n v="0"/>
    <s v="Beauty"/>
    <n v="81.5"/>
    <d v="2023-09-09T00:00:00"/>
    <n v="60"/>
    <n v="0.38"/>
    <n v="122.02"/>
    <n v="81.5"/>
    <n v="1"/>
    <n v="1342.22"/>
    <x v="0"/>
    <s v="Medium Risk"/>
    <s v="Under 25"/>
    <d v="1902-12-18T00:00:00"/>
    <x v="0"/>
    <x v="1"/>
    <s v="Low Value"/>
    <x v="0"/>
    <s v="Check Data"/>
  </r>
  <r>
    <s v="CUST_9792"/>
    <n v="29"/>
    <s v="Female"/>
    <x v="5"/>
    <n v="160.01"/>
    <n v="14"/>
    <n v="200"/>
    <n v="0"/>
    <s v="Fashion"/>
    <n v="3.7"/>
    <d v="2023-11-28T00:00:00"/>
    <n v="4"/>
    <n v="0.66"/>
    <n v="160.01"/>
    <n v="3.7"/>
    <n v="3"/>
    <n v="2240.14"/>
    <x v="0"/>
    <s v="High Risk"/>
    <s v="25-34"/>
    <d v="1902-09-29T00:00:00"/>
    <x v="1"/>
    <x v="1"/>
    <s v="High Value"/>
    <x v="3"/>
    <s v="Check Data"/>
  </r>
  <r>
    <s v="CUST_5422"/>
    <n v="53"/>
    <s v="Female"/>
    <x v="5"/>
    <n v="107.88"/>
    <n v="12"/>
    <n v="2"/>
    <n v="0"/>
    <s v="Electronics"/>
    <n v="16.3"/>
    <d v="2023-03-03T00:00:00"/>
    <n v="3"/>
    <n v="0.37"/>
    <n v="107.88"/>
    <n v="16.3"/>
    <n v="2"/>
    <n v="1294.56"/>
    <x v="2"/>
    <s v="Medium Risk"/>
    <s v="45-54"/>
    <d v="1903-06-26T00:00:00"/>
    <x v="1"/>
    <x v="1"/>
    <s v="Low Value"/>
    <x v="0"/>
    <s v="Check Data"/>
  </r>
  <r>
    <s v="CUST_4824"/>
    <n v="29"/>
    <s v="Female"/>
    <x v="2"/>
    <n v="111.49"/>
    <n v="10"/>
    <n v="52"/>
    <n v="0"/>
    <s v="Beauty"/>
    <n v="98.6"/>
    <d v="2024-06-18T00:00:00"/>
    <n v="94"/>
    <n v="7.0000000000000007E-2"/>
    <n v="111.49"/>
    <n v="98.6"/>
    <n v="1"/>
    <n v="1114.8999999999999"/>
    <x v="1"/>
    <s v="Low Risk"/>
    <s v="25-34"/>
    <d v="1902-03-10T00:00:00"/>
    <x v="2"/>
    <x v="1"/>
    <s v="Low Value"/>
    <x v="0"/>
    <s v="Check Data"/>
  </r>
  <r>
    <s v="CUST_3451"/>
    <n v="62"/>
    <s v="Other"/>
    <x v="3"/>
    <n v="94.84"/>
    <n v="9"/>
    <n v="257"/>
    <n v="0"/>
    <s v="Fashion"/>
    <n v="15.5"/>
    <d v="2021-07-20T00:00:00"/>
    <n v="23"/>
    <n v="0.15"/>
    <n v="94.84"/>
    <n v="15.5"/>
    <n v="1"/>
    <n v="853.56000000000006"/>
    <x v="0"/>
    <s v="Low Risk"/>
    <s v="55+"/>
    <d v="1905-02-06T00:00:00"/>
    <x v="1"/>
    <x v="1"/>
    <s v="Low Value"/>
    <x v="0"/>
    <s v="Check Data"/>
  </r>
  <r>
    <s v="CUST_1628"/>
    <n v="19"/>
    <s v="Female"/>
    <x v="1"/>
    <n v="33.479999999999997"/>
    <n v="9"/>
    <n v="120"/>
    <n v="0"/>
    <s v="Beauty"/>
    <m/>
    <d v="2023-09-19T00:00:00"/>
    <n v="37"/>
    <n v="0.23"/>
    <n v="33.479999999999997"/>
    <n v="250"/>
    <n v="1"/>
    <n v="301.32"/>
    <x v="0"/>
    <s v="Medium Risk"/>
    <s v="Under 25"/>
    <d v="1902-12-08T00:00:00"/>
    <x v="1"/>
    <x v="1"/>
    <s v="Low Value"/>
    <x v="0"/>
    <s v="Check Data"/>
  </r>
  <r>
    <s v="CUST_8778"/>
    <n v="19"/>
    <s v="Male"/>
    <x v="5"/>
    <m/>
    <n v="14"/>
    <n v="149"/>
    <n v="0"/>
    <s v="Electronics"/>
    <n v="80.3"/>
    <d v="2022-08-02T00:00:00"/>
    <n v="18"/>
    <n v="0.27"/>
    <n v="250"/>
    <n v="80.3"/>
    <n v="2"/>
    <n v="3500"/>
    <x v="0"/>
    <s v="Medium Risk"/>
    <s v="Under 25"/>
    <d v="1904-01-25T00:00:00"/>
    <x v="1"/>
    <x v="1"/>
    <s v="High Value"/>
    <x v="1"/>
    <s v="Check Data"/>
  </r>
  <r>
    <s v="CUST_4696"/>
    <n v="32"/>
    <s v="Female"/>
    <x v="0"/>
    <n v="109.08"/>
    <n v="8"/>
    <n v="152"/>
    <n v="0"/>
    <s v="Fashion"/>
    <n v="39.299999999999997"/>
    <d v="2020-10-09T00:00:00"/>
    <n v="99"/>
    <n v="0.7"/>
    <n v="109.08"/>
    <n v="39.299999999999997"/>
    <n v="2"/>
    <n v="872.64"/>
    <x v="0"/>
    <s v="High Risk"/>
    <s v="25-34"/>
    <d v="1905-11-17T00:00:00"/>
    <x v="2"/>
    <x v="1"/>
    <s v="Low Value"/>
    <x v="2"/>
    <s v="Check Data"/>
  </r>
  <r>
    <s v="CUST_4674"/>
    <n v="40"/>
    <s v="Male"/>
    <x v="4"/>
    <n v="36"/>
    <n v="11"/>
    <n v="216"/>
    <n v="0"/>
    <s v="Fashion"/>
    <n v="11.6"/>
    <d v="2022-01-27T00:00:00"/>
    <n v="5"/>
    <n v="0.03"/>
    <n v="36"/>
    <n v="11.6"/>
    <n v="2"/>
    <n v="396"/>
    <x v="0"/>
    <s v="Low Risk"/>
    <s v="35-44"/>
    <d v="1904-07-30T00:00:00"/>
    <x v="1"/>
    <x v="1"/>
    <s v="Low Value"/>
    <x v="0"/>
    <s v="Check Data"/>
  </r>
  <r>
    <s v="CUST_4929"/>
    <n v="46"/>
    <s v="Male"/>
    <x v="2"/>
    <n v="140.16"/>
    <n v="9"/>
    <n v="134"/>
    <n v="0"/>
    <s v="Electronics"/>
    <n v="12.5"/>
    <d v="2022-10-28T00:00:00"/>
    <n v="41"/>
    <n v="0.11"/>
    <n v="140.16"/>
    <n v="12.5"/>
    <n v="1"/>
    <n v="1261.44"/>
    <x v="0"/>
    <s v="Low Risk"/>
    <s v="45-54"/>
    <d v="1903-10-30T00:00:00"/>
    <x v="0"/>
    <x v="1"/>
    <s v="Low Value"/>
    <x v="0"/>
    <s v="Check Data"/>
  </r>
  <r>
    <s v="CUST_3765"/>
    <n v="34"/>
    <s v="Female"/>
    <x v="3"/>
    <n v="230.58"/>
    <n v="9"/>
    <n v="255"/>
    <n v="0"/>
    <s v="Fashion"/>
    <n v="8.4"/>
    <d v="2022-07-27T00:00:00"/>
    <n v="92"/>
    <n v="0.37"/>
    <n v="230.58"/>
    <n v="8.4"/>
    <n v="1"/>
    <n v="2075.2200000000003"/>
    <x v="0"/>
    <s v="Medium Risk"/>
    <s v="25-34"/>
    <d v="1904-01-31T00:00:00"/>
    <x v="2"/>
    <x v="1"/>
    <s v="High Value"/>
    <x v="1"/>
    <s v="Check Data"/>
  </r>
  <r>
    <s v="CUST_5369"/>
    <n v="49"/>
    <s v="Male"/>
    <x v="0"/>
    <n v="112.29"/>
    <n v="9"/>
    <n v="61"/>
    <n v="0"/>
    <s v="Electronics"/>
    <n v="18.100000000000001"/>
    <d v="2023-11-13T00:00:00"/>
    <n v="38"/>
    <n v="0.14000000000000001"/>
    <n v="112.29"/>
    <n v="18.100000000000001"/>
    <n v="1"/>
    <n v="1010.61"/>
    <x v="1"/>
    <s v="Low Risk"/>
    <s v="45-54"/>
    <d v="1902-10-14T00:00:00"/>
    <x v="1"/>
    <x v="1"/>
    <s v="Low Value"/>
    <x v="0"/>
    <s v="Check Data"/>
  </r>
  <r>
    <s v="CUST_9307"/>
    <n v="24"/>
    <s v="Male"/>
    <x v="4"/>
    <n v="235.86"/>
    <n v="5"/>
    <n v="286"/>
    <n v="0"/>
    <s v="Fashion"/>
    <n v="49.7"/>
    <d v="2021-09-01T00:00:00"/>
    <n v="47"/>
    <n v="0.21"/>
    <n v="235.86"/>
    <n v="49.7"/>
    <n v="2"/>
    <n v="1179.3000000000002"/>
    <x v="0"/>
    <s v="Medium Risk"/>
    <s v="Under 25"/>
    <d v="1904-12-25T00:00:00"/>
    <x v="0"/>
    <x v="1"/>
    <s v="Low Value"/>
    <x v="0"/>
    <s v="Check Data"/>
  </r>
  <r>
    <s v="CUST_5956"/>
    <n v="47"/>
    <s v="Other"/>
    <x v="4"/>
    <m/>
    <n v="12"/>
    <n v="62"/>
    <n v="0"/>
    <s v="Fashion"/>
    <n v="1.5"/>
    <d v="2023-03-05T00:00:00"/>
    <n v="82"/>
    <n v="0.43"/>
    <n v="250"/>
    <n v="1.5"/>
    <n v="1"/>
    <n v="3000"/>
    <x v="1"/>
    <s v="Medium Risk"/>
    <s v="45-54"/>
    <d v="1903-06-24T00:00:00"/>
    <x v="2"/>
    <x v="1"/>
    <s v="High Value"/>
    <x v="1"/>
    <s v="Check Data"/>
  </r>
  <r>
    <s v="CUST_1692"/>
    <n v="45"/>
    <s v="Male"/>
    <x v="6"/>
    <n v="132.69999999999999"/>
    <n v="9"/>
    <n v="292"/>
    <n v="0"/>
    <s v="Home"/>
    <n v="11.7"/>
    <d v="2024-04-25T00:00:00"/>
    <n v="72"/>
    <n v="0.16"/>
    <n v="132.69999999999999"/>
    <n v="11.7"/>
    <n v="2"/>
    <n v="1194.3"/>
    <x v="0"/>
    <s v="Low Risk"/>
    <s v="45-54"/>
    <d v="1902-05-03T00:00:00"/>
    <x v="2"/>
    <x v="1"/>
    <s v="Low Value"/>
    <x v="0"/>
    <s v="Check Data"/>
  </r>
  <r>
    <s v="CUST_4162"/>
    <n v="31"/>
    <s v="Other"/>
    <x v="1"/>
    <n v="180.89"/>
    <n v="15"/>
    <n v="67"/>
    <n v="0"/>
    <s v="Beauty"/>
    <m/>
    <d v="2024-05-06T00:00:00"/>
    <n v="12"/>
    <n v="0.28000000000000003"/>
    <n v="180.89"/>
    <n v="250"/>
    <n v="2"/>
    <n v="2713.35"/>
    <x v="1"/>
    <s v="Medium Risk"/>
    <s v="25-34"/>
    <d v="1902-04-22T00:00:00"/>
    <x v="1"/>
    <x v="1"/>
    <s v="High Value"/>
    <x v="1"/>
    <s v="Check Data"/>
  </r>
  <r>
    <s v="CUST_2105"/>
    <n v="61"/>
    <s v="Female"/>
    <x v="2"/>
    <n v="85.37"/>
    <n v="11"/>
    <n v="224"/>
    <n v="0"/>
    <s v="Sports"/>
    <n v="87.7"/>
    <d v="2022-05-21T00:00:00"/>
    <n v="30"/>
    <n v="0.15"/>
    <n v="85.37"/>
    <n v="87.7"/>
    <n v="1"/>
    <n v="939.07"/>
    <x v="0"/>
    <s v="Low Risk"/>
    <s v="55+"/>
    <d v="1904-04-07T00:00:00"/>
    <x v="1"/>
    <x v="1"/>
    <s v="Low Value"/>
    <x v="0"/>
    <s v="Check Data"/>
  </r>
  <r>
    <s v="CUST_4008"/>
    <n v="47"/>
    <s v="Female"/>
    <x v="3"/>
    <n v="35.21"/>
    <n v="9"/>
    <n v="334"/>
    <n v="0"/>
    <s v="Home"/>
    <n v="83.3"/>
    <d v="2023-11-08T00:00:00"/>
    <n v="86"/>
    <n v="0.08"/>
    <n v="35.21"/>
    <n v="83.3"/>
    <n v="1"/>
    <n v="316.89"/>
    <x v="0"/>
    <s v="Low Risk"/>
    <s v="45-54"/>
    <d v="1902-10-19T00:00:00"/>
    <x v="2"/>
    <x v="1"/>
    <s v="Low Value"/>
    <x v="0"/>
    <s v="Check Data"/>
  </r>
  <r>
    <s v="CUST_3161"/>
    <n v="34"/>
    <s v="Female"/>
    <x v="7"/>
    <n v="181.17"/>
    <n v="13"/>
    <n v="136"/>
    <n v="0"/>
    <s v="Home"/>
    <n v="70.599999999999994"/>
    <d v="2025-04-24T00:00:00"/>
    <n v="6"/>
    <n v="0.22"/>
    <n v="181.17"/>
    <n v="70.599999999999994"/>
    <n v="1"/>
    <n v="2355.21"/>
    <x v="0"/>
    <s v="Medium Risk"/>
    <s v="25-34"/>
    <d v="1901-05-04T00:00:00"/>
    <x v="1"/>
    <x v="1"/>
    <s v="High Value"/>
    <x v="1"/>
    <s v="Check Data"/>
  </r>
  <r>
    <s v="CUST_9345"/>
    <n v="49"/>
    <s v="Male"/>
    <x v="6"/>
    <m/>
    <n v="11"/>
    <n v="45"/>
    <n v="0"/>
    <s v="Beauty"/>
    <n v="66.2"/>
    <d v="2020-08-31T00:00:00"/>
    <n v="61"/>
    <n v="0.28000000000000003"/>
    <n v="250"/>
    <n v="66.2"/>
    <n v="2"/>
    <n v="2750"/>
    <x v="1"/>
    <s v="Medium Risk"/>
    <s v="45-54"/>
    <d v="1905-12-26T00:00:00"/>
    <x v="0"/>
    <x v="1"/>
    <s v="High Value"/>
    <x v="1"/>
    <s v="Check Data"/>
  </r>
  <r>
    <s v="CUST_4699"/>
    <n v="63"/>
    <s v="Male"/>
    <x v="8"/>
    <n v="50.56"/>
    <n v="7"/>
    <n v="94"/>
    <n v="0"/>
    <s v="Home"/>
    <n v="27.6"/>
    <d v="2022-09-05T00:00:00"/>
    <n v="94"/>
    <n v="0.19"/>
    <n v="50.56"/>
    <n v="27.6"/>
    <n v="2"/>
    <n v="353.92"/>
    <x v="0"/>
    <s v="Low Risk"/>
    <s v="55+"/>
    <d v="1903-12-22T00:00:00"/>
    <x v="2"/>
    <x v="1"/>
    <s v="Low Value"/>
    <x v="0"/>
    <s v="Check Data"/>
  </r>
  <r>
    <s v="CUST_4786"/>
    <n v="23"/>
    <s v="Male"/>
    <x v="0"/>
    <n v="54.64"/>
    <n v="14"/>
    <n v="289"/>
    <n v="0"/>
    <s v="Electronics"/>
    <n v="33.5"/>
    <d v="2022-06-25T00:00:00"/>
    <n v="72"/>
    <n v="0.54"/>
    <n v="54.64"/>
    <n v="33.5"/>
    <n v="2"/>
    <n v="764.96"/>
    <x v="0"/>
    <s v="High Risk"/>
    <s v="Under 25"/>
    <d v="1904-03-03T00:00:00"/>
    <x v="2"/>
    <x v="1"/>
    <s v="Low Value"/>
    <x v="2"/>
    <s v="Check Data"/>
  </r>
  <r>
    <s v="CUST_5200"/>
    <n v="68"/>
    <s v="Male"/>
    <x v="7"/>
    <n v="99.7"/>
    <n v="9"/>
    <n v="363"/>
    <n v="0"/>
    <s v="Home"/>
    <n v="23.6"/>
    <d v="2025-06-01T00:00:00"/>
    <n v="64"/>
    <n v="0.1"/>
    <n v="99.7"/>
    <n v="23.6"/>
    <n v="3"/>
    <n v="897.30000000000007"/>
    <x v="0"/>
    <s v="Low Risk"/>
    <s v="55+"/>
    <d v="1901-03-27T00:00:00"/>
    <x v="0"/>
    <x v="1"/>
    <s v="Low Value"/>
    <x v="0"/>
    <s v="Check Data"/>
  </r>
  <r>
    <s v="CUST_2913"/>
    <n v="41"/>
    <s v="Other"/>
    <x v="0"/>
    <n v="481.9"/>
    <n v="13"/>
    <n v="246"/>
    <n v="0"/>
    <s v="Sports"/>
    <n v="98"/>
    <d v="2021-05-31T00:00:00"/>
    <n v="93"/>
    <n v="0.17"/>
    <n v="481.9"/>
    <n v="98"/>
    <n v="2"/>
    <n v="6264.7"/>
    <x v="0"/>
    <s v="Low Risk"/>
    <s v="35-44"/>
    <d v="1905-03-28T00:00:00"/>
    <x v="2"/>
    <x v="1"/>
    <s v="High Value"/>
    <x v="1"/>
    <s v="Check Data"/>
  </r>
  <r>
    <s v="CUST_6520"/>
    <n v="23"/>
    <s v="Female"/>
    <x v="2"/>
    <n v="55.57"/>
    <n v="14"/>
    <n v="315"/>
    <n v="0"/>
    <s v="Electronics"/>
    <n v="63.4"/>
    <d v="2023-02-22T00:00:00"/>
    <n v="95"/>
    <n v="0.11"/>
    <n v="55.57"/>
    <n v="63.4"/>
    <n v="2"/>
    <n v="777.98"/>
    <x v="0"/>
    <s v="Low Risk"/>
    <s v="Under 25"/>
    <d v="1903-07-05T00:00:00"/>
    <x v="2"/>
    <x v="1"/>
    <s v="Low Value"/>
    <x v="0"/>
    <s v="Check Data"/>
  </r>
  <r>
    <s v="CUST_2772"/>
    <n v="44"/>
    <s v="Male"/>
    <x v="3"/>
    <n v="131.88"/>
    <n v="11"/>
    <n v="291"/>
    <n v="0"/>
    <s v="Beauty"/>
    <n v="96.6"/>
    <d v="2023-11-18T00:00:00"/>
    <n v="69"/>
    <n v="0.05"/>
    <n v="131.88"/>
    <n v="96.6"/>
    <n v="2"/>
    <n v="1450.6799999999998"/>
    <x v="0"/>
    <s v="Low Risk"/>
    <s v="35-44"/>
    <d v="1902-10-09T00:00:00"/>
    <x v="0"/>
    <x v="1"/>
    <s v="Low Value"/>
    <x v="0"/>
    <s v="Check Data"/>
  </r>
  <r>
    <s v="CUST_3780"/>
    <n v="35"/>
    <s v="Male"/>
    <x v="3"/>
    <n v="55.59"/>
    <n v="10"/>
    <n v="213"/>
    <n v="0"/>
    <s v="Beauty"/>
    <n v="27.2"/>
    <d v="2024-09-10T00:00:00"/>
    <n v="11"/>
    <n v="0.03"/>
    <n v="55.59"/>
    <n v="27.2"/>
    <n v="2"/>
    <n v="555.90000000000009"/>
    <x v="0"/>
    <s v="Low Risk"/>
    <s v="35-44"/>
    <d v="1901-12-16T00:00:00"/>
    <x v="1"/>
    <x v="1"/>
    <s v="Low Value"/>
    <x v="0"/>
    <s v="Check Data"/>
  </r>
  <r>
    <s v="CUST_8423"/>
    <n v="41"/>
    <s v="Male"/>
    <x v="4"/>
    <m/>
    <n v="12"/>
    <n v="255"/>
    <n v="0"/>
    <s v="Beauty"/>
    <n v="62.1"/>
    <d v="2024-02-01T00:00:00"/>
    <n v="62"/>
    <n v="0.4"/>
    <n v="250"/>
    <n v="62.1"/>
    <n v="1"/>
    <n v="3000"/>
    <x v="0"/>
    <s v="Medium Risk"/>
    <s v="35-44"/>
    <d v="1902-07-26T00:00:00"/>
    <x v="0"/>
    <x v="1"/>
    <s v="High Value"/>
    <x v="1"/>
    <s v="Check Data"/>
  </r>
  <r>
    <s v="CUST_3871"/>
    <n v="54"/>
    <s v="Male"/>
    <x v="7"/>
    <n v="45.92"/>
    <n v="4"/>
    <n v="47"/>
    <n v="0"/>
    <s v="Electronics"/>
    <n v="75.900000000000006"/>
    <d v="2025-06-08T00:00:00"/>
    <n v="17"/>
    <n v="0.47"/>
    <n v="45.92"/>
    <n v="75.900000000000006"/>
    <n v="2"/>
    <n v="183.68"/>
    <x v="1"/>
    <s v="Medium Risk"/>
    <s v="45-54"/>
    <d v="1901-03-20T00:00:00"/>
    <x v="1"/>
    <x v="1"/>
    <s v="Low Value"/>
    <x v="0"/>
    <s v="Check Data"/>
  </r>
  <r>
    <s v="CUST_1660"/>
    <n v="73"/>
    <s v="Female"/>
    <x v="3"/>
    <n v="78.63"/>
    <n v="9"/>
    <n v="92"/>
    <n v="0"/>
    <s v="Beauty"/>
    <n v="9.5"/>
    <d v="2021-04-12T00:00:00"/>
    <n v="77"/>
    <n v="0.33"/>
    <n v="78.63"/>
    <n v="9.5"/>
    <n v="2"/>
    <n v="707.67"/>
    <x v="0"/>
    <s v="Medium Risk"/>
    <s v="55+"/>
    <d v="1905-05-16T00:00:00"/>
    <x v="2"/>
    <x v="1"/>
    <s v="Low Value"/>
    <x v="0"/>
    <s v="Check Data"/>
  </r>
  <r>
    <s v="CUST_7242"/>
    <n v="41"/>
    <s v="Male"/>
    <x v="5"/>
    <n v="220.7"/>
    <n v="6"/>
    <n v="5"/>
    <n v="0"/>
    <s v="Beauty"/>
    <n v="66.7"/>
    <d v="2022-08-27T00:00:00"/>
    <n v="20"/>
    <n v="0.12"/>
    <n v="220.7"/>
    <n v="66.7"/>
    <n v="1"/>
    <n v="1324.1999999999998"/>
    <x v="2"/>
    <s v="Low Risk"/>
    <s v="35-44"/>
    <d v="1903-12-31T00:00:00"/>
    <x v="1"/>
    <x v="1"/>
    <s v="Low Value"/>
    <x v="0"/>
    <s v="Check Data"/>
  </r>
  <r>
    <s v="CUST_2132"/>
    <n v="55"/>
    <s v="Female"/>
    <x v="0"/>
    <n v="124.4"/>
    <n v="19"/>
    <n v="192"/>
    <n v="0"/>
    <s v="Sports"/>
    <n v="16.899999999999999"/>
    <d v="2025-01-15T00:00:00"/>
    <n v="95"/>
    <n v="0.3"/>
    <n v="124.4"/>
    <n v="16.899999999999999"/>
    <n v="1"/>
    <n v="2363.6"/>
    <x v="0"/>
    <s v="Medium Risk"/>
    <s v="55+"/>
    <d v="1901-08-11T00:00:00"/>
    <x v="2"/>
    <x v="1"/>
    <s v="High Value"/>
    <x v="1"/>
    <s v="Check Data"/>
  </r>
  <r>
    <s v="CUST_1699"/>
    <n v="51"/>
    <s v="Male"/>
    <x v="4"/>
    <n v="14.16"/>
    <n v="7"/>
    <n v="102"/>
    <n v="0"/>
    <s v="Fashion"/>
    <n v="32.799999999999997"/>
    <d v="2022-01-13T00:00:00"/>
    <n v="26"/>
    <n v="0.18"/>
    <n v="14.16"/>
    <n v="32.799999999999997"/>
    <n v="2"/>
    <n v="99.12"/>
    <x v="0"/>
    <s v="Low Risk"/>
    <s v="45-54"/>
    <d v="1904-08-13T00:00:00"/>
    <x v="1"/>
    <x v="1"/>
    <s v="Low Value"/>
    <x v="0"/>
    <s v="Check Data"/>
  </r>
  <r>
    <s v="CUST_8470"/>
    <n v="57"/>
    <s v="Male"/>
    <x v="2"/>
    <n v="165.63"/>
    <n v="11"/>
    <n v="73"/>
    <n v="0"/>
    <s v="Fashion"/>
    <m/>
    <d v="2020-12-16T00:00:00"/>
    <n v="92"/>
    <n v="0.63"/>
    <n v="165.63"/>
    <n v="250"/>
    <n v="2"/>
    <n v="1821.9299999999998"/>
    <x v="1"/>
    <s v="High Risk"/>
    <s v="55+"/>
    <d v="1905-09-10T00:00:00"/>
    <x v="2"/>
    <x v="1"/>
    <s v="High Value"/>
    <x v="3"/>
    <s v="Check Data"/>
  </r>
  <r>
    <s v="CUST_7297"/>
    <n v="64"/>
    <s v="Female"/>
    <x v="3"/>
    <n v="150.88"/>
    <n v="10"/>
    <n v="73"/>
    <n v="0"/>
    <s v="Fashion"/>
    <n v="44"/>
    <d v="2020-09-18T00:00:00"/>
    <n v="59"/>
    <n v="0.17"/>
    <n v="150.88"/>
    <n v="44"/>
    <n v="2"/>
    <n v="1508.8"/>
    <x v="1"/>
    <s v="Low Risk"/>
    <s v="55+"/>
    <d v="1905-12-08T00:00:00"/>
    <x v="0"/>
    <x v="1"/>
    <s v="Low Value"/>
    <x v="0"/>
    <s v="Check Data"/>
  </r>
  <r>
    <s v="CUST_8812"/>
    <n v="32"/>
    <s v="Female"/>
    <x v="9"/>
    <n v="56.28"/>
    <n v="12"/>
    <n v="112"/>
    <n v="0"/>
    <s v="Beauty"/>
    <n v="92.1"/>
    <d v="2021-08-06T00:00:00"/>
    <n v="25"/>
    <n v="0.06"/>
    <n v="56.28"/>
    <n v="92.1"/>
    <n v="1"/>
    <n v="675.36"/>
    <x v="0"/>
    <s v="Low Risk"/>
    <s v="25-34"/>
    <d v="1905-01-20T00:00:00"/>
    <x v="1"/>
    <x v="1"/>
    <s v="Low Value"/>
    <x v="0"/>
    <s v="Check Data"/>
  </r>
  <r>
    <s v="CUST_5557"/>
    <n v="28"/>
    <s v="Other"/>
    <x v="2"/>
    <n v="83.1"/>
    <n v="17"/>
    <n v="151"/>
    <n v="0"/>
    <s v="Electronics"/>
    <n v="24.1"/>
    <d v="2023-10-12T00:00:00"/>
    <n v="18"/>
    <n v="0.26"/>
    <n v="83.1"/>
    <n v="24.1"/>
    <n v="1"/>
    <n v="1412.6999999999998"/>
    <x v="0"/>
    <s v="Medium Risk"/>
    <s v="25-34"/>
    <d v="1902-11-15T00:00:00"/>
    <x v="1"/>
    <x v="1"/>
    <s v="Low Value"/>
    <x v="0"/>
    <s v="Check Data"/>
  </r>
  <r>
    <s v="CUST_3179"/>
    <n v="39"/>
    <s v="Female"/>
    <x v="7"/>
    <n v="44.01"/>
    <n v="9"/>
    <n v="262"/>
    <n v="0"/>
    <s v="Beauty"/>
    <n v="15.4"/>
    <d v="2023-01-02T00:00:00"/>
    <n v="96"/>
    <n v="0.19"/>
    <n v="44.01"/>
    <n v="15.4"/>
    <n v="2"/>
    <n v="396.09"/>
    <x v="0"/>
    <s v="Low Risk"/>
    <s v="35-44"/>
    <d v="1903-08-25T00:00:00"/>
    <x v="2"/>
    <x v="1"/>
    <s v="Low Value"/>
    <x v="0"/>
    <s v="Check Data"/>
  </r>
  <r>
    <s v="CUST_9275"/>
    <n v="71"/>
    <s v="Male"/>
    <x v="5"/>
    <n v="122.73"/>
    <n v="5"/>
    <n v="85"/>
    <n v="0"/>
    <s v="Fashion"/>
    <n v="33.700000000000003"/>
    <d v="2020-12-18T00:00:00"/>
    <n v="29"/>
    <n v="0.56000000000000005"/>
    <n v="122.73"/>
    <n v="33.700000000000003"/>
    <n v="1"/>
    <n v="613.65"/>
    <x v="1"/>
    <s v="High Risk"/>
    <s v="55+"/>
    <d v="1905-09-08T00:00:00"/>
    <x v="1"/>
    <x v="1"/>
    <s v="Low Value"/>
    <x v="2"/>
    <s v="Check Data"/>
  </r>
  <r>
    <s v="CUST_2422"/>
    <n v="41"/>
    <s v="Male"/>
    <x v="1"/>
    <n v="90.05"/>
    <n v="12"/>
    <n v="57"/>
    <n v="0"/>
    <s v="Sports"/>
    <n v="85.2"/>
    <d v="2023-06-27T00:00:00"/>
    <n v="67"/>
    <n v="0.41"/>
    <n v="90.05"/>
    <n v="85.2"/>
    <n v="1"/>
    <n v="1080.5999999999999"/>
    <x v="1"/>
    <s v="Medium Risk"/>
    <s v="35-44"/>
    <d v="1903-03-02T00:00:00"/>
    <x v="0"/>
    <x v="1"/>
    <s v="Low Value"/>
    <x v="0"/>
    <s v="Check Data"/>
  </r>
  <r>
    <s v="CUST_4180"/>
    <n v="18"/>
    <s v="Female"/>
    <x v="8"/>
    <n v="33.17"/>
    <n v="7"/>
    <n v="148"/>
    <n v="0"/>
    <s v="Beauty"/>
    <n v="84.7"/>
    <d v="2022-03-29T00:00:00"/>
    <n v="35"/>
    <n v="0.26"/>
    <n v="33.17"/>
    <n v="84.7"/>
    <n v="1"/>
    <n v="232.19"/>
    <x v="0"/>
    <s v="Medium Risk"/>
    <s v="Under 25"/>
    <d v="1904-05-30T00:00:00"/>
    <x v="1"/>
    <x v="1"/>
    <s v="Low Value"/>
    <x v="0"/>
    <s v="Check Data"/>
  </r>
  <r>
    <s v="CUST_5316"/>
    <n v="35"/>
    <s v="Other"/>
    <x v="9"/>
    <n v="122.73"/>
    <n v="7"/>
    <n v="213"/>
    <n v="0"/>
    <s v="Beauty"/>
    <n v="36.9"/>
    <d v="2023-05-10T00:00:00"/>
    <n v="15"/>
    <n v="0.32"/>
    <n v="122.73"/>
    <n v="36.9"/>
    <n v="1"/>
    <n v="859.11"/>
    <x v="0"/>
    <s v="Medium Risk"/>
    <s v="35-44"/>
    <d v="1903-04-19T00:00:00"/>
    <x v="1"/>
    <x v="1"/>
    <s v="Low Value"/>
    <x v="0"/>
    <s v="Check Data"/>
  </r>
  <r>
    <s v="CUST_7696"/>
    <n v="61"/>
    <s v="Female"/>
    <x v="4"/>
    <n v="46.6"/>
    <n v="11"/>
    <n v="299"/>
    <n v="1"/>
    <s v="Beauty"/>
    <n v="81"/>
    <d v="2021-02-19T00:00:00"/>
    <n v="51"/>
    <n v="0.34"/>
    <n v="46.6"/>
    <n v="81"/>
    <n v="1"/>
    <n v="512.6"/>
    <x v="0"/>
    <s v="Medium Risk"/>
    <s v="55+"/>
    <d v="1905-07-07T00:00:00"/>
    <x v="0"/>
    <x v="0"/>
    <s v="Low Value"/>
    <x v="0"/>
    <s v="Check Data"/>
  </r>
  <r>
    <s v="CUST_1614"/>
    <n v="29"/>
    <s v="Male"/>
    <x v="0"/>
    <n v="119.14"/>
    <n v="13"/>
    <n v="280"/>
    <n v="0"/>
    <s v="Electronics"/>
    <n v="7.8"/>
    <d v="2025-02-11T00:00:00"/>
    <n v="3"/>
    <n v="0.12"/>
    <n v="119.14"/>
    <n v="7.8"/>
    <n v="2"/>
    <n v="1548.82"/>
    <x v="0"/>
    <s v="Low Risk"/>
    <s v="25-34"/>
    <d v="1901-07-15T00:00:00"/>
    <x v="1"/>
    <x v="1"/>
    <s v="High Value"/>
    <x v="1"/>
    <s v="Check Data"/>
  </r>
  <r>
    <s v="CUST_5570"/>
    <n v="74"/>
    <s v="Other"/>
    <x v="7"/>
    <n v="73.709999999999994"/>
    <n v="12"/>
    <n v="94"/>
    <n v="0"/>
    <s v="Sports"/>
    <n v="0.8"/>
    <d v="2024-09-09T00:00:00"/>
    <n v="21"/>
    <n v="0.19"/>
    <n v="73.709999999999994"/>
    <n v="0.8"/>
    <n v="1"/>
    <n v="884.52"/>
    <x v="0"/>
    <s v="Low Risk"/>
    <s v="55+"/>
    <d v="1901-12-17T00:00:00"/>
    <x v="1"/>
    <x v="1"/>
    <s v="Low Value"/>
    <x v="0"/>
    <s v="Valid"/>
  </r>
  <r>
    <s v="CUST_1270"/>
    <n v="60"/>
    <s v="Male"/>
    <x v="7"/>
    <n v="54.87"/>
    <n v="13"/>
    <n v="207"/>
    <n v="0"/>
    <s v="Sports"/>
    <n v="86.5"/>
    <d v="2022-04-23T00:00:00"/>
    <n v="61"/>
    <n v="0.05"/>
    <n v="54.87"/>
    <n v="86.5"/>
    <n v="2"/>
    <n v="713.31"/>
    <x v="0"/>
    <s v="Low Risk"/>
    <s v="55+"/>
    <d v="1904-05-05T00:00:00"/>
    <x v="0"/>
    <x v="1"/>
    <s v="Low Value"/>
    <x v="0"/>
    <s v="Check Data"/>
  </r>
  <r>
    <s v="CUST_3468"/>
    <n v="45"/>
    <s v="Female"/>
    <x v="1"/>
    <n v="29.36"/>
    <n v="9"/>
    <n v="142"/>
    <n v="0"/>
    <s v="Sports"/>
    <n v="87.4"/>
    <d v="2022-11-08T00:00:00"/>
    <n v="3"/>
    <n v="0.64"/>
    <n v="29.36"/>
    <n v="87.4"/>
    <n v="2"/>
    <n v="264.24"/>
    <x v="0"/>
    <s v="High Risk"/>
    <s v="45-54"/>
    <d v="1903-10-19T00:00:00"/>
    <x v="1"/>
    <x v="1"/>
    <s v="Low Value"/>
    <x v="2"/>
    <s v="Check Data"/>
  </r>
  <r>
    <s v="CUST_4607"/>
    <n v="57"/>
    <s v="Other"/>
    <x v="9"/>
    <n v="14.79"/>
    <n v="5"/>
    <n v="82"/>
    <n v="0"/>
    <s v="Sports"/>
    <n v="14.3"/>
    <d v="2023-07-31T00:00:00"/>
    <n v="53"/>
    <n v="0.14000000000000001"/>
    <n v="14.79"/>
    <n v="14.3"/>
    <n v="2"/>
    <n v="73.949999999999989"/>
    <x v="1"/>
    <s v="Low Risk"/>
    <s v="55+"/>
    <d v="1903-01-27T00:00:00"/>
    <x v="0"/>
    <x v="1"/>
    <s v="Low Value"/>
    <x v="0"/>
    <s v="Check Data"/>
  </r>
  <r>
    <s v="CUST_4075"/>
    <n v="77"/>
    <s v="Male"/>
    <x v="0"/>
    <n v="73.47"/>
    <n v="13"/>
    <n v="51"/>
    <n v="0"/>
    <s v="Fashion"/>
    <n v="29.8"/>
    <d v="2025-05-16T00:00:00"/>
    <n v="35"/>
    <n v="0.42"/>
    <n v="73.47"/>
    <n v="29.8"/>
    <n v="2"/>
    <n v="955.11"/>
    <x v="1"/>
    <s v="Medium Risk"/>
    <s v="55+"/>
    <d v="1901-04-12T00:00:00"/>
    <x v="1"/>
    <x v="1"/>
    <s v="Low Value"/>
    <x v="0"/>
    <s v="Check Data"/>
  </r>
  <r>
    <s v="CUST_1289"/>
    <n v="24"/>
    <s v="Other"/>
    <x v="8"/>
    <n v="197.2"/>
    <n v="8"/>
    <n v="16"/>
    <n v="0"/>
    <s v="Beauty"/>
    <n v="85.1"/>
    <d v="2021-07-24T00:00:00"/>
    <n v="50"/>
    <n v="0.37"/>
    <n v="197.2"/>
    <n v="85.1"/>
    <n v="1"/>
    <n v="1577.6"/>
    <x v="2"/>
    <s v="Medium Risk"/>
    <s v="Under 25"/>
    <d v="1905-02-02T00:00:00"/>
    <x v="0"/>
    <x v="1"/>
    <s v="High Value"/>
    <x v="1"/>
    <s v="Check Data"/>
  </r>
  <r>
    <s v="CUST_9120"/>
    <n v="40"/>
    <s v="Male"/>
    <x v="6"/>
    <n v="69.92"/>
    <n v="10"/>
    <n v="217"/>
    <n v="0"/>
    <s v="Sports"/>
    <n v="8.4"/>
    <d v="2022-12-18T00:00:00"/>
    <n v="8"/>
    <n v="0.62"/>
    <n v="69.92"/>
    <n v="8.4"/>
    <n v="3"/>
    <n v="699.2"/>
    <x v="0"/>
    <s v="High Risk"/>
    <s v="35-44"/>
    <d v="1903-09-09T00:00:00"/>
    <x v="1"/>
    <x v="1"/>
    <s v="Low Value"/>
    <x v="2"/>
    <s v="Check Data"/>
  </r>
  <r>
    <s v="CUST_7614"/>
    <n v="38"/>
    <s v="Other"/>
    <x v="6"/>
    <n v="138.36000000000001"/>
    <n v="8"/>
    <n v="227"/>
    <n v="0"/>
    <s v="Home"/>
    <n v="86.3"/>
    <d v="2025-03-04T00:00:00"/>
    <n v="48"/>
    <n v="0.22"/>
    <n v="138.36000000000001"/>
    <n v="86.3"/>
    <n v="3"/>
    <n v="1106.8800000000001"/>
    <x v="0"/>
    <s v="Medium Risk"/>
    <s v="35-44"/>
    <d v="1901-06-24T00:00:00"/>
    <x v="0"/>
    <x v="1"/>
    <s v="Low Value"/>
    <x v="0"/>
    <s v="Check Data"/>
  </r>
  <r>
    <s v="CUST_4252"/>
    <n v="51"/>
    <s v="Male"/>
    <x v="7"/>
    <m/>
    <n v="11"/>
    <n v="291"/>
    <n v="0"/>
    <s v="Home"/>
    <n v="57.5"/>
    <d v="2025-02-04T00:00:00"/>
    <n v="3"/>
    <n v="0.28999999999999998"/>
    <n v="250"/>
    <n v="57.5"/>
    <n v="1"/>
    <n v="2750"/>
    <x v="0"/>
    <s v="Medium Risk"/>
    <s v="45-54"/>
    <d v="1901-07-22T00:00:00"/>
    <x v="1"/>
    <x v="1"/>
    <s v="High Value"/>
    <x v="1"/>
    <s v="Check Data"/>
  </r>
  <r>
    <s v="CUST_8415"/>
    <n v="28"/>
    <s v="Other"/>
    <x v="9"/>
    <n v="214.95"/>
    <n v="8"/>
    <n v="200"/>
    <n v="0"/>
    <s v="Fashion"/>
    <n v="65.7"/>
    <d v="2023-05-19T00:00:00"/>
    <n v="54"/>
    <n v="0.4"/>
    <n v="214.95"/>
    <n v="65.7"/>
    <n v="2"/>
    <n v="1719.6"/>
    <x v="0"/>
    <s v="Medium Risk"/>
    <s v="25-34"/>
    <d v="1903-04-10T00:00:00"/>
    <x v="0"/>
    <x v="1"/>
    <s v="High Value"/>
    <x v="1"/>
    <s v="Check Data"/>
  </r>
  <r>
    <s v="CUST_7771"/>
    <n v="39"/>
    <s v="Male"/>
    <x v="1"/>
    <n v="69.45"/>
    <n v="8"/>
    <n v="81"/>
    <n v="0"/>
    <s v="Home"/>
    <n v="59.5"/>
    <d v="2021-06-18T00:00:00"/>
    <n v="75"/>
    <n v="0.34"/>
    <n v="69.45"/>
    <n v="59.5"/>
    <n v="2"/>
    <n v="555.6"/>
    <x v="1"/>
    <s v="Medium Risk"/>
    <s v="35-44"/>
    <d v="1905-03-10T00:00:00"/>
    <x v="2"/>
    <x v="1"/>
    <s v="Low Value"/>
    <x v="0"/>
    <s v="Check Data"/>
  </r>
  <r>
    <s v="CUST_1278"/>
    <n v="59"/>
    <s v="Female"/>
    <x v="7"/>
    <n v="251.29"/>
    <n v="17"/>
    <n v="127"/>
    <n v="0"/>
    <s v="Home"/>
    <n v="58.3"/>
    <d v="2021-11-28T00:00:00"/>
    <n v="2"/>
    <n v="0.27"/>
    <n v="251.29"/>
    <n v="58.3"/>
    <n v="1"/>
    <n v="4271.93"/>
    <x v="0"/>
    <s v="Medium Risk"/>
    <s v="55+"/>
    <d v="1904-09-28T00:00:00"/>
    <x v="1"/>
    <x v="1"/>
    <s v="High Value"/>
    <x v="1"/>
    <s v="Check Data"/>
  </r>
  <r>
    <s v="CUST_1580"/>
    <n v="52"/>
    <s v="Female"/>
    <x v="6"/>
    <n v="109.53"/>
    <n v="6"/>
    <n v="79"/>
    <n v="0"/>
    <s v="Home"/>
    <m/>
    <d v="2023-10-20T00:00:00"/>
    <n v="33"/>
    <n v="0.56000000000000005"/>
    <n v="109.53"/>
    <n v="250"/>
    <n v="2"/>
    <n v="657.18000000000006"/>
    <x v="1"/>
    <s v="High Risk"/>
    <s v="45-54"/>
    <d v="1902-11-07T00:00:00"/>
    <x v="1"/>
    <x v="1"/>
    <s v="Low Value"/>
    <x v="2"/>
    <s v="Check Data"/>
  </r>
  <r>
    <s v="CUST_5958"/>
    <n v="69"/>
    <s v="Female"/>
    <x v="7"/>
    <n v="90.65"/>
    <n v="13"/>
    <n v="188"/>
    <n v="0"/>
    <s v="Fashion"/>
    <n v="23.6"/>
    <d v="2025-01-06T00:00:00"/>
    <n v="72"/>
    <n v="0.11"/>
    <n v="90.65"/>
    <n v="23.6"/>
    <n v="2"/>
    <n v="1178.45"/>
    <x v="0"/>
    <s v="Low Risk"/>
    <s v="55+"/>
    <d v="1901-08-20T00:00:00"/>
    <x v="2"/>
    <x v="1"/>
    <s v="Low Value"/>
    <x v="0"/>
    <s v="Check Data"/>
  </r>
  <r>
    <s v="CUST_9445"/>
    <n v="46"/>
    <s v="Male"/>
    <x v="6"/>
    <m/>
    <n v="10"/>
    <n v="155"/>
    <n v="0"/>
    <s v="Beauty"/>
    <n v="58"/>
    <d v="2022-08-22T00:00:00"/>
    <n v="12"/>
    <n v="0.18"/>
    <n v="250"/>
    <n v="58"/>
    <n v="2"/>
    <n v="2500"/>
    <x v="0"/>
    <s v="Low Risk"/>
    <s v="45-54"/>
    <d v="1904-01-05T00:00:00"/>
    <x v="1"/>
    <x v="1"/>
    <s v="High Value"/>
    <x v="1"/>
    <s v="Check Data"/>
  </r>
  <r>
    <s v="CUST_5276"/>
    <n v="59"/>
    <s v="Female"/>
    <x v="9"/>
    <n v="147.25"/>
    <n v="10"/>
    <n v="315"/>
    <n v="0"/>
    <s v="Fashion"/>
    <n v="40.1"/>
    <d v="2021-09-21T00:00:00"/>
    <n v="19"/>
    <n v="0.41"/>
    <n v="147.25"/>
    <n v="40.1"/>
    <n v="1"/>
    <n v="1472.5"/>
    <x v="0"/>
    <s v="Medium Risk"/>
    <s v="55+"/>
    <d v="1904-12-05T00:00:00"/>
    <x v="1"/>
    <x v="1"/>
    <s v="Low Value"/>
    <x v="0"/>
    <s v="Check Data"/>
  </r>
  <r>
    <s v="CUST_8997"/>
    <n v="45"/>
    <s v="Male"/>
    <x v="9"/>
    <n v="106.72"/>
    <n v="9"/>
    <n v="159"/>
    <n v="0"/>
    <s v="Electronics"/>
    <n v="54.1"/>
    <d v="2021-05-31T00:00:00"/>
    <n v="18"/>
    <n v="0.3"/>
    <n v="106.72"/>
    <n v="54.1"/>
    <n v="1"/>
    <n v="960.48"/>
    <x v="0"/>
    <s v="Medium Risk"/>
    <s v="45-54"/>
    <d v="1905-03-28T00:00:00"/>
    <x v="1"/>
    <x v="1"/>
    <s v="Low Value"/>
    <x v="0"/>
    <s v="Check Data"/>
  </r>
  <r>
    <s v="CUST_5776"/>
    <n v="76"/>
    <s v="Female"/>
    <x v="1"/>
    <n v="64.03"/>
    <n v="14"/>
    <n v="241"/>
    <n v="0"/>
    <s v="Electronics"/>
    <m/>
    <d v="2024-02-19T00:00:00"/>
    <n v="50"/>
    <n v="0.12"/>
    <n v="64.03"/>
    <n v="250"/>
    <n v="1"/>
    <n v="896.42000000000007"/>
    <x v="0"/>
    <s v="Low Risk"/>
    <s v="55+"/>
    <d v="1902-07-08T00:00:00"/>
    <x v="0"/>
    <x v="1"/>
    <s v="Low Value"/>
    <x v="0"/>
    <s v="Check Data"/>
  </r>
  <r>
    <s v="CUST_1824"/>
    <n v="35"/>
    <s v="Male"/>
    <x v="4"/>
    <n v="177.36"/>
    <n v="13"/>
    <n v="313"/>
    <n v="0"/>
    <s v="Home"/>
    <n v="46.4"/>
    <d v="2021-06-19T00:00:00"/>
    <n v="85"/>
    <n v="0.62"/>
    <n v="177.36"/>
    <n v="46.4"/>
    <n v="2"/>
    <n v="2305.6800000000003"/>
    <x v="0"/>
    <s v="High Risk"/>
    <s v="35-44"/>
    <d v="1905-03-09T00:00:00"/>
    <x v="2"/>
    <x v="1"/>
    <s v="High Value"/>
    <x v="3"/>
    <s v="Check Data"/>
  </r>
  <r>
    <s v="CUST_4832"/>
    <n v="31"/>
    <s v="Other"/>
    <x v="4"/>
    <n v="92.52"/>
    <n v="12"/>
    <n v="81"/>
    <n v="0"/>
    <s v="Home"/>
    <m/>
    <d v="2024-10-09T00:00:00"/>
    <n v="22"/>
    <n v="0.33"/>
    <n v="92.52"/>
    <n v="250"/>
    <n v="1"/>
    <n v="1110.24"/>
    <x v="1"/>
    <s v="Medium Risk"/>
    <s v="25-34"/>
    <d v="1901-11-17T00:00:00"/>
    <x v="1"/>
    <x v="1"/>
    <s v="Low Value"/>
    <x v="0"/>
    <s v="Check Data"/>
  </r>
  <r>
    <s v="CUST_9891"/>
    <n v="35"/>
    <s v="Male"/>
    <x v="7"/>
    <n v="107.47"/>
    <n v="6"/>
    <n v="43"/>
    <n v="0"/>
    <s v="Beauty"/>
    <n v="3.8"/>
    <d v="2022-02-25T00:00:00"/>
    <n v="30"/>
    <n v="0.57999999999999996"/>
    <n v="107.47"/>
    <n v="3.8"/>
    <n v="1"/>
    <n v="644.81999999999994"/>
    <x v="1"/>
    <s v="High Risk"/>
    <s v="35-44"/>
    <d v="1904-07-01T00:00:00"/>
    <x v="1"/>
    <x v="1"/>
    <s v="Low Value"/>
    <x v="2"/>
    <s v="Check Data"/>
  </r>
  <r>
    <s v="CUST_6445"/>
    <n v="45"/>
    <s v="Male"/>
    <x v="7"/>
    <n v="33.11"/>
    <n v="10"/>
    <n v="161"/>
    <n v="0"/>
    <s v="Home"/>
    <n v="95.1"/>
    <d v="2021-09-06T00:00:00"/>
    <n v="82"/>
    <n v="0.23"/>
    <n v="33.11"/>
    <n v="95.1"/>
    <n v="3"/>
    <n v="331.1"/>
    <x v="0"/>
    <s v="Medium Risk"/>
    <s v="45-54"/>
    <d v="1904-12-20T00:00:00"/>
    <x v="2"/>
    <x v="1"/>
    <s v="Low Value"/>
    <x v="0"/>
    <s v="Check Data"/>
  </r>
  <r>
    <s v="CUST_2380"/>
    <n v="41"/>
    <s v="Male"/>
    <x v="7"/>
    <n v="83.37"/>
    <n v="9"/>
    <n v="220"/>
    <n v="0"/>
    <s v="Electronics"/>
    <n v="72.3"/>
    <d v="2023-07-22T00:00:00"/>
    <n v="6"/>
    <n v="0.32"/>
    <n v="83.37"/>
    <n v="72.3"/>
    <n v="2"/>
    <n v="750.33"/>
    <x v="0"/>
    <s v="Medium Risk"/>
    <s v="35-44"/>
    <d v="1903-02-05T00:00:00"/>
    <x v="1"/>
    <x v="1"/>
    <s v="Low Value"/>
    <x v="0"/>
    <s v="Check Data"/>
  </r>
  <r>
    <s v="CUST_7534"/>
    <n v="25"/>
    <s v="Male"/>
    <x v="1"/>
    <n v="53.37"/>
    <n v="10"/>
    <n v="148"/>
    <n v="0"/>
    <s v="Home"/>
    <n v="49.8"/>
    <d v="2024-12-22T00:00:00"/>
    <n v="1"/>
    <n v="0.32"/>
    <n v="53.37"/>
    <n v="49.8"/>
    <n v="1"/>
    <n v="533.69999999999993"/>
    <x v="0"/>
    <s v="Medium Risk"/>
    <s v="25-34"/>
    <d v="1901-09-04T00:00:00"/>
    <x v="1"/>
    <x v="1"/>
    <s v="Low Value"/>
    <x v="0"/>
    <s v="Check Data"/>
  </r>
  <r>
    <s v="CUST_4156"/>
    <n v="59"/>
    <s v="Male"/>
    <x v="2"/>
    <n v="40.61"/>
    <n v="10"/>
    <n v="123"/>
    <n v="0"/>
    <s v="Beauty"/>
    <n v="55.1"/>
    <d v="2024-05-17T00:00:00"/>
    <n v="9"/>
    <n v="0.15"/>
    <n v="40.61"/>
    <n v="55.1"/>
    <n v="1"/>
    <n v="406.1"/>
    <x v="0"/>
    <s v="Low Risk"/>
    <s v="55+"/>
    <d v="1902-04-11T00:00:00"/>
    <x v="1"/>
    <x v="1"/>
    <s v="Low Value"/>
    <x v="0"/>
    <s v="Check Data"/>
  </r>
  <r>
    <s v="CUST_5307"/>
    <n v="71"/>
    <s v="Female"/>
    <x v="7"/>
    <n v="79.22"/>
    <n v="14"/>
    <n v="0"/>
    <n v="0"/>
    <s v="Electronics"/>
    <n v="51.1"/>
    <d v="2025-02-02T00:00:00"/>
    <n v="52"/>
    <n v="0.27"/>
    <n v="79.22"/>
    <n v="51.1"/>
    <n v="1"/>
    <n v="1109.08"/>
    <x v="2"/>
    <s v="Medium Risk"/>
    <s v="55+"/>
    <d v="1901-07-24T00:00:00"/>
    <x v="0"/>
    <x v="1"/>
    <s v="Low Value"/>
    <x v="0"/>
    <s v="Check Data"/>
  </r>
  <r>
    <s v="CUST_6634"/>
    <n v="62"/>
    <s v="Female"/>
    <x v="4"/>
    <n v="179.32"/>
    <n v="19"/>
    <n v="182"/>
    <n v="0"/>
    <s v="Home"/>
    <n v="89.9"/>
    <d v="2021-11-15T00:00:00"/>
    <n v="80"/>
    <n v="0.3"/>
    <n v="179.32"/>
    <n v="89.9"/>
    <n v="2"/>
    <n v="3407.08"/>
    <x v="0"/>
    <s v="Medium Risk"/>
    <s v="55+"/>
    <d v="1904-10-11T00:00:00"/>
    <x v="2"/>
    <x v="1"/>
    <s v="High Value"/>
    <x v="1"/>
    <s v="Check Data"/>
  </r>
  <r>
    <s v="CUST_9575"/>
    <n v="70"/>
    <s v="Female"/>
    <x v="4"/>
    <n v="86.8"/>
    <n v="12"/>
    <n v="207"/>
    <n v="0"/>
    <s v="Beauty"/>
    <n v="77.400000000000006"/>
    <d v="2020-12-22T00:00:00"/>
    <n v="29"/>
    <n v="0.57999999999999996"/>
    <n v="86.8"/>
    <n v="77.400000000000006"/>
    <n v="2"/>
    <n v="1041.5999999999999"/>
    <x v="0"/>
    <s v="High Risk"/>
    <s v="55+"/>
    <d v="1905-09-04T00:00:00"/>
    <x v="1"/>
    <x v="1"/>
    <s v="Low Value"/>
    <x v="2"/>
    <s v="Check Data"/>
  </r>
  <r>
    <s v="CUST_6810"/>
    <n v="25"/>
    <s v="Female"/>
    <x v="0"/>
    <n v="213.05"/>
    <n v="12"/>
    <n v="96"/>
    <n v="0"/>
    <s v="Beauty"/>
    <n v="32.5"/>
    <d v="2024-09-27T00:00:00"/>
    <n v="62"/>
    <n v="0.34"/>
    <n v="213.05"/>
    <n v="32.5"/>
    <n v="1"/>
    <n v="2556.6000000000004"/>
    <x v="0"/>
    <s v="Medium Risk"/>
    <s v="25-34"/>
    <d v="1901-11-29T00:00:00"/>
    <x v="0"/>
    <x v="1"/>
    <s v="High Value"/>
    <x v="1"/>
    <s v="Check Data"/>
  </r>
  <r>
    <s v="CUST_9533"/>
    <n v="21"/>
    <s v="Male"/>
    <x v="9"/>
    <n v="27.06"/>
    <n v="9"/>
    <n v="20"/>
    <n v="0"/>
    <s v="Electronics"/>
    <n v="21.8"/>
    <d v="2022-07-06T00:00:00"/>
    <n v="29"/>
    <n v="0.21"/>
    <n v="27.06"/>
    <n v="21.8"/>
    <n v="3"/>
    <n v="243.54"/>
    <x v="2"/>
    <s v="Medium Risk"/>
    <s v="Under 25"/>
    <d v="1904-02-21T00:00:00"/>
    <x v="1"/>
    <x v="1"/>
    <s v="Low Value"/>
    <x v="0"/>
    <s v="Check Data"/>
  </r>
  <r>
    <s v="CUST_6934"/>
    <n v="44"/>
    <s v="Female"/>
    <x v="2"/>
    <n v="30.39"/>
    <n v="13"/>
    <n v="354"/>
    <n v="0"/>
    <s v="Electronics"/>
    <n v="6.7"/>
    <d v="2023-12-18T00:00:00"/>
    <n v="5"/>
    <n v="0.12"/>
    <n v="30.39"/>
    <n v="6.7"/>
    <n v="1"/>
    <n v="395.07"/>
    <x v="0"/>
    <s v="Low Risk"/>
    <s v="35-44"/>
    <d v="1902-09-09T00:00:00"/>
    <x v="1"/>
    <x v="1"/>
    <s v="Low Value"/>
    <x v="0"/>
    <s v="Check Data"/>
  </r>
  <r>
    <s v="CUST_4109"/>
    <n v="53"/>
    <s v="Male"/>
    <x v="6"/>
    <n v="140.68"/>
    <n v="8"/>
    <n v="222"/>
    <n v="0"/>
    <s v="Electronics"/>
    <n v="14.8"/>
    <d v="2025-03-02T00:00:00"/>
    <n v="83"/>
    <n v="0.18"/>
    <n v="140.68"/>
    <n v="14.8"/>
    <n v="2"/>
    <n v="1125.44"/>
    <x v="0"/>
    <s v="Low Risk"/>
    <s v="45-54"/>
    <d v="1901-06-26T00:00:00"/>
    <x v="2"/>
    <x v="1"/>
    <s v="Low Value"/>
    <x v="0"/>
    <s v="Check Data"/>
  </r>
  <r>
    <s v="CUST_5082"/>
    <n v="22"/>
    <s v="Female"/>
    <x v="4"/>
    <n v="207.69"/>
    <n v="7"/>
    <n v="47"/>
    <n v="0"/>
    <s v="Beauty"/>
    <n v="49"/>
    <d v="2024-09-28T00:00:00"/>
    <n v="22"/>
    <n v="0.34"/>
    <n v="207.69"/>
    <n v="49"/>
    <n v="2"/>
    <n v="1453.83"/>
    <x v="1"/>
    <s v="Medium Risk"/>
    <s v="Under 25"/>
    <d v="1901-11-28T00:00:00"/>
    <x v="1"/>
    <x v="1"/>
    <s v="Low Value"/>
    <x v="0"/>
    <s v="Check Data"/>
  </r>
  <r>
    <s v="CUST_4240"/>
    <n v="50"/>
    <s v="Male"/>
    <x v="8"/>
    <n v="24.74"/>
    <n v="9"/>
    <n v="31"/>
    <n v="0"/>
    <s v="Electronics"/>
    <n v="20.3"/>
    <d v="2022-12-27T00:00:00"/>
    <n v="49"/>
    <n v="0.23"/>
    <n v="24.74"/>
    <n v="20.3"/>
    <n v="1"/>
    <n v="222.66"/>
    <x v="1"/>
    <s v="Medium Risk"/>
    <s v="45-54"/>
    <d v="1903-08-31T00:00:00"/>
    <x v="0"/>
    <x v="1"/>
    <s v="Low Value"/>
    <x v="0"/>
    <s v="Check Data"/>
  </r>
  <r>
    <s v="CUST_7028"/>
    <n v="66"/>
    <s v="Male"/>
    <x v="8"/>
    <n v="75.52"/>
    <n v="11"/>
    <n v="287"/>
    <n v="0"/>
    <s v="Electronics"/>
    <n v="31.2"/>
    <d v="2023-09-09T00:00:00"/>
    <n v="8"/>
    <n v="0.19"/>
    <n v="75.52"/>
    <n v="31.2"/>
    <n v="2"/>
    <n v="830.71999999999991"/>
    <x v="0"/>
    <s v="Low Risk"/>
    <s v="55+"/>
    <d v="1902-12-18T00:00:00"/>
    <x v="1"/>
    <x v="1"/>
    <s v="Low Value"/>
    <x v="0"/>
    <s v="Check Data"/>
  </r>
  <r>
    <s v="CUST_2849"/>
    <n v="51"/>
    <s v="Male"/>
    <x v="4"/>
    <n v="209.81"/>
    <n v="8"/>
    <n v="129"/>
    <n v="0"/>
    <s v="Beauty"/>
    <n v="13.3"/>
    <d v="2022-01-09T00:00:00"/>
    <n v="82"/>
    <n v="0.23"/>
    <n v="209.81"/>
    <n v="13.3"/>
    <n v="1"/>
    <n v="1678.48"/>
    <x v="0"/>
    <s v="Medium Risk"/>
    <s v="45-54"/>
    <d v="1904-08-17T00:00:00"/>
    <x v="2"/>
    <x v="1"/>
    <s v="High Value"/>
    <x v="1"/>
    <s v="Check Data"/>
  </r>
  <r>
    <s v="CUST_9497"/>
    <n v="47"/>
    <s v="Female"/>
    <x v="8"/>
    <n v="34.590000000000003"/>
    <n v="6"/>
    <n v="277"/>
    <n v="0"/>
    <s v="Beauty"/>
    <n v="92.3"/>
    <d v="2023-09-10T00:00:00"/>
    <n v="78"/>
    <n v="0.17"/>
    <n v="34.590000000000003"/>
    <n v="92.3"/>
    <n v="2"/>
    <n v="207.54000000000002"/>
    <x v="0"/>
    <s v="Low Risk"/>
    <s v="45-54"/>
    <d v="1902-12-17T00:00:00"/>
    <x v="2"/>
    <x v="1"/>
    <s v="Low Value"/>
    <x v="0"/>
    <s v="Check Data"/>
  </r>
  <r>
    <s v="CUST_3749"/>
    <n v="25"/>
    <s v="Male"/>
    <x v="3"/>
    <n v="52.6"/>
    <n v="7"/>
    <n v="244"/>
    <n v="1"/>
    <s v="Electronics"/>
    <n v="3.4"/>
    <d v="2022-01-29T00:00:00"/>
    <n v="68"/>
    <n v="0.23"/>
    <n v="52.6"/>
    <n v="3.4"/>
    <n v="1"/>
    <n v="368.2"/>
    <x v="0"/>
    <s v="Medium Risk"/>
    <s v="25-34"/>
    <d v="1904-07-28T00:00:00"/>
    <x v="0"/>
    <x v="0"/>
    <s v="Low Value"/>
    <x v="0"/>
    <s v="Check Data"/>
  </r>
  <r>
    <s v="CUST_7680"/>
    <n v="56"/>
    <s v="Female"/>
    <x v="2"/>
    <n v="122.53"/>
    <n v="11"/>
    <n v="51"/>
    <n v="0"/>
    <s v="Electronics"/>
    <n v="35.200000000000003"/>
    <d v="2022-09-07T00:00:00"/>
    <n v="40"/>
    <n v="7.0000000000000007E-2"/>
    <n v="122.53"/>
    <n v="35.200000000000003"/>
    <n v="1"/>
    <n v="1347.83"/>
    <x v="1"/>
    <s v="Low Risk"/>
    <s v="55+"/>
    <d v="1903-12-20T00:00:00"/>
    <x v="0"/>
    <x v="1"/>
    <s v="Low Value"/>
    <x v="0"/>
    <s v="Check Data"/>
  </r>
  <r>
    <s v="CUST_1205"/>
    <n v="64"/>
    <s v="Male"/>
    <x v="9"/>
    <n v="99.89"/>
    <n v="10"/>
    <n v="208"/>
    <n v="0"/>
    <s v="Electronics"/>
    <n v="25.8"/>
    <d v="2021-01-02T00:00:00"/>
    <n v="91"/>
    <n v="0.34"/>
    <n v="99.89"/>
    <n v="25.8"/>
    <n v="1"/>
    <n v="998.9"/>
    <x v="0"/>
    <s v="Medium Risk"/>
    <s v="55+"/>
    <d v="1905-08-24T00:00:00"/>
    <x v="2"/>
    <x v="1"/>
    <s v="Low Value"/>
    <x v="0"/>
    <s v="Check Data"/>
  </r>
  <r>
    <s v="CUST_8352"/>
    <n v="43"/>
    <s v="Female"/>
    <x v="4"/>
    <n v="40.65"/>
    <n v="17"/>
    <n v="351"/>
    <n v="0"/>
    <s v="Beauty"/>
    <n v="0.8"/>
    <d v="2023-05-08T00:00:00"/>
    <n v="24"/>
    <n v="0.46"/>
    <n v="40.65"/>
    <n v="0.8"/>
    <n v="2"/>
    <n v="691.05"/>
    <x v="0"/>
    <s v="Medium Risk"/>
    <s v="35-44"/>
    <d v="1903-04-21T00:00:00"/>
    <x v="1"/>
    <x v="1"/>
    <s v="Low Value"/>
    <x v="0"/>
    <s v="Valid"/>
  </r>
  <r>
    <s v="CUST_5591"/>
    <n v="74"/>
    <s v="Other"/>
    <x v="4"/>
    <n v="16.170000000000002"/>
    <n v="9"/>
    <n v="229"/>
    <n v="1"/>
    <s v="Sports"/>
    <n v="92.9"/>
    <d v="2023-02-14T00:00:00"/>
    <n v="94"/>
    <n v="0.43"/>
    <n v="16.170000000000002"/>
    <n v="92.9"/>
    <n v="2"/>
    <n v="145.53000000000003"/>
    <x v="0"/>
    <s v="Medium Risk"/>
    <s v="55+"/>
    <d v="1903-07-13T00:00:00"/>
    <x v="2"/>
    <x v="0"/>
    <s v="Low Value"/>
    <x v="0"/>
    <s v="Check Data"/>
  </r>
  <r>
    <s v="CUST_4450"/>
    <n v="54"/>
    <s v="Male"/>
    <x v="6"/>
    <n v="99.15"/>
    <n v="11"/>
    <n v="185"/>
    <n v="1"/>
    <s v="Fashion"/>
    <n v="31.4"/>
    <d v="2025-04-21T00:00:00"/>
    <n v="76"/>
    <n v="0.26"/>
    <n v="99.15"/>
    <n v="31.4"/>
    <n v="1"/>
    <n v="1090.6500000000001"/>
    <x v="0"/>
    <s v="Medium Risk"/>
    <s v="45-54"/>
    <d v="1901-05-07T00:00:00"/>
    <x v="2"/>
    <x v="0"/>
    <s v="Low Value"/>
    <x v="0"/>
    <s v="Check Data"/>
  </r>
  <r>
    <s v="CUST_8214"/>
    <n v="51"/>
    <s v="Female"/>
    <x v="2"/>
    <n v="26.38"/>
    <n v="8"/>
    <n v="161"/>
    <n v="0"/>
    <s v="Home"/>
    <n v="50.2"/>
    <d v="2022-01-22T00:00:00"/>
    <n v="13"/>
    <n v="0.39"/>
    <n v="26.38"/>
    <n v="50.2"/>
    <n v="2"/>
    <n v="211.04"/>
    <x v="0"/>
    <s v="Medium Risk"/>
    <s v="45-54"/>
    <d v="1904-08-04T00:00:00"/>
    <x v="1"/>
    <x v="1"/>
    <s v="Low Value"/>
    <x v="0"/>
    <s v="Check Data"/>
  </r>
  <r>
    <s v="CUST_4811"/>
    <n v="24"/>
    <s v="Other"/>
    <x v="7"/>
    <n v="173.01"/>
    <n v="9"/>
    <n v="198"/>
    <n v="0"/>
    <s v="Fashion"/>
    <n v="58.3"/>
    <d v="2021-06-14T00:00:00"/>
    <n v="50"/>
    <n v="0.35"/>
    <n v="173.01"/>
    <n v="58.3"/>
    <n v="1"/>
    <n v="1557.09"/>
    <x v="0"/>
    <s v="Medium Risk"/>
    <s v="Under 25"/>
    <d v="1905-03-14T00:00:00"/>
    <x v="0"/>
    <x v="1"/>
    <s v="High Value"/>
    <x v="1"/>
    <s v="Check Data"/>
  </r>
  <r>
    <s v="CUST_6141"/>
    <n v="57"/>
    <s v="Female"/>
    <x v="7"/>
    <n v="58.53"/>
    <n v="8"/>
    <n v="278"/>
    <n v="0"/>
    <s v="Beauty"/>
    <n v="61"/>
    <d v="2023-09-29T00:00:00"/>
    <n v="45"/>
    <n v="0.19"/>
    <n v="58.53"/>
    <n v="61"/>
    <n v="1"/>
    <n v="468.24"/>
    <x v="0"/>
    <s v="Low Risk"/>
    <s v="55+"/>
    <d v="1902-11-28T00:00:00"/>
    <x v="0"/>
    <x v="1"/>
    <s v="Low Value"/>
    <x v="0"/>
    <s v="Check Data"/>
  </r>
  <r>
    <s v="CUST_9501"/>
    <n v="45"/>
    <s v="Female"/>
    <x v="5"/>
    <n v="111.64"/>
    <n v="9"/>
    <n v="32"/>
    <n v="0"/>
    <s v="Sports"/>
    <n v="46"/>
    <d v="2024-06-04T00:00:00"/>
    <n v="4"/>
    <n v="0.16"/>
    <n v="111.64"/>
    <n v="46"/>
    <n v="1"/>
    <n v="1004.76"/>
    <x v="1"/>
    <s v="Low Risk"/>
    <s v="45-54"/>
    <d v="1902-03-24T00:00:00"/>
    <x v="1"/>
    <x v="1"/>
    <s v="Low Value"/>
    <x v="0"/>
    <s v="Check Data"/>
  </r>
  <r>
    <s v="CUST_3708"/>
    <n v="56"/>
    <s v="Female"/>
    <x v="0"/>
    <n v="131.63999999999999"/>
    <n v="13"/>
    <n v="18"/>
    <n v="0"/>
    <s v="Beauty"/>
    <n v="59.4"/>
    <d v="2022-06-09T00:00:00"/>
    <n v="90"/>
    <n v="0.28000000000000003"/>
    <n v="131.63999999999999"/>
    <n v="59.4"/>
    <n v="3"/>
    <n v="1711.3199999999997"/>
    <x v="2"/>
    <s v="Medium Risk"/>
    <s v="55+"/>
    <d v="1904-03-19T00:00:00"/>
    <x v="2"/>
    <x v="1"/>
    <s v="High Value"/>
    <x v="1"/>
    <s v="Check Data"/>
  </r>
  <r>
    <s v="CUST_2991"/>
    <n v="79"/>
    <s v="Female"/>
    <x v="3"/>
    <n v="176.45"/>
    <n v="5"/>
    <n v="120"/>
    <n v="0"/>
    <s v="Electronics"/>
    <n v="75.2"/>
    <d v="2021-01-10T00:00:00"/>
    <n v="63"/>
    <n v="0.13"/>
    <n v="176.45"/>
    <n v="75.2"/>
    <n v="1"/>
    <n v="882.25"/>
    <x v="0"/>
    <s v="Low Risk"/>
    <s v="55+"/>
    <d v="1905-08-16T00:00:00"/>
    <x v="0"/>
    <x v="1"/>
    <s v="Low Value"/>
    <x v="0"/>
    <s v="Check Data"/>
  </r>
  <r>
    <s v="CUST_9463"/>
    <n v="56"/>
    <s v="Male"/>
    <x v="1"/>
    <n v="167.94"/>
    <n v="9"/>
    <n v="68"/>
    <n v="0"/>
    <s v="Home"/>
    <n v="95.2"/>
    <d v="2022-04-11T00:00:00"/>
    <n v="65"/>
    <n v="0.62"/>
    <n v="167.94"/>
    <n v="95.2"/>
    <n v="1"/>
    <n v="1511.46"/>
    <x v="1"/>
    <s v="High Risk"/>
    <s v="55+"/>
    <d v="1904-05-17T00:00:00"/>
    <x v="0"/>
    <x v="1"/>
    <s v="Low Value"/>
    <x v="2"/>
    <s v="Check Data"/>
  </r>
  <r>
    <s v="CUST_4273"/>
    <n v="45"/>
    <s v="Female"/>
    <x v="1"/>
    <n v="63.92"/>
    <n v="16"/>
    <n v="292"/>
    <n v="0"/>
    <s v="Fashion"/>
    <m/>
    <d v="2023-12-24T00:00:00"/>
    <n v="27"/>
    <n v="0.31"/>
    <n v="63.92"/>
    <n v="250"/>
    <n v="3"/>
    <n v="1022.72"/>
    <x v="0"/>
    <s v="Medium Risk"/>
    <s v="45-54"/>
    <d v="1902-09-03T00:00:00"/>
    <x v="1"/>
    <x v="1"/>
    <s v="Low Value"/>
    <x v="0"/>
    <s v="Check Data"/>
  </r>
  <r>
    <s v="CUST_5538"/>
    <n v="31"/>
    <s v="Male"/>
    <x v="5"/>
    <n v="102.91"/>
    <n v="8"/>
    <n v="214"/>
    <n v="0"/>
    <s v="Beauty"/>
    <n v="46.2"/>
    <d v="2020-12-30T00:00:00"/>
    <n v="87"/>
    <n v="0.42"/>
    <n v="102.91"/>
    <n v="46.2"/>
    <n v="2"/>
    <n v="823.28"/>
    <x v="0"/>
    <s v="Medium Risk"/>
    <s v="25-34"/>
    <d v="1905-08-27T00:00:00"/>
    <x v="2"/>
    <x v="1"/>
    <s v="Low Value"/>
    <x v="0"/>
    <s v="Check Data"/>
  </r>
  <r>
    <s v="CUST_9712"/>
    <n v="70"/>
    <s v="Male"/>
    <x v="9"/>
    <n v="361.66"/>
    <n v="9"/>
    <n v="122"/>
    <n v="0"/>
    <s v="Sports"/>
    <n v="44.5"/>
    <d v="2023-07-03T00:00:00"/>
    <n v="63"/>
    <n v="0.15"/>
    <n v="361.66"/>
    <n v="44.5"/>
    <n v="2"/>
    <n v="3254.94"/>
    <x v="0"/>
    <s v="Low Risk"/>
    <s v="55+"/>
    <d v="1903-02-24T00:00:00"/>
    <x v="0"/>
    <x v="1"/>
    <s v="High Value"/>
    <x v="1"/>
    <s v="Check Data"/>
  </r>
  <r>
    <s v="CUST_4722"/>
    <n v="67"/>
    <s v="Female"/>
    <x v="1"/>
    <n v="291.08"/>
    <n v="10"/>
    <n v="279"/>
    <n v="0"/>
    <s v="Electronics"/>
    <n v="71"/>
    <d v="2025-01-13T00:00:00"/>
    <n v="11"/>
    <n v="0.59"/>
    <n v="291.08"/>
    <n v="71"/>
    <n v="2"/>
    <n v="2910.7999999999997"/>
    <x v="0"/>
    <s v="High Risk"/>
    <s v="55+"/>
    <d v="1901-08-13T00:00:00"/>
    <x v="1"/>
    <x v="1"/>
    <s v="High Value"/>
    <x v="3"/>
    <s v="Check Data"/>
  </r>
  <r>
    <s v="CUST_4551"/>
    <n v="55"/>
    <s v="Male"/>
    <x v="7"/>
    <n v="154.08000000000001"/>
    <n v="13"/>
    <n v="53"/>
    <n v="0"/>
    <s v="Sports"/>
    <m/>
    <d v="2021-05-22T00:00:00"/>
    <n v="42"/>
    <n v="0.25"/>
    <n v="154.08000000000001"/>
    <n v="250"/>
    <n v="1"/>
    <n v="2003.0400000000002"/>
    <x v="1"/>
    <s v="Medium Risk"/>
    <s v="55+"/>
    <d v="1905-04-06T00:00:00"/>
    <x v="0"/>
    <x v="1"/>
    <s v="High Value"/>
    <x v="1"/>
    <s v="Check Data"/>
  </r>
  <r>
    <s v="CUST_3832"/>
    <n v="21"/>
    <s v="Male"/>
    <x v="8"/>
    <n v="154.33000000000001"/>
    <n v="6"/>
    <n v="20"/>
    <n v="0"/>
    <s v="Home"/>
    <n v="42"/>
    <d v="2025-03-11T00:00:00"/>
    <n v="85"/>
    <n v="0.11"/>
    <n v="154.33000000000001"/>
    <n v="42"/>
    <n v="3"/>
    <n v="925.98"/>
    <x v="2"/>
    <s v="Low Risk"/>
    <s v="Under 25"/>
    <d v="1901-06-17T00:00:00"/>
    <x v="2"/>
    <x v="1"/>
    <s v="Low Value"/>
    <x v="0"/>
    <s v="Check Data"/>
  </r>
  <r>
    <s v="CUST_6679"/>
    <n v="59"/>
    <s v="Female"/>
    <x v="0"/>
    <n v="53.37"/>
    <n v="8"/>
    <n v="96"/>
    <n v="0"/>
    <s v="Sports"/>
    <n v="33.6"/>
    <d v="2022-04-06T00:00:00"/>
    <n v="86"/>
    <n v="0.76"/>
    <n v="53.37"/>
    <n v="33.6"/>
    <n v="1"/>
    <n v="426.96"/>
    <x v="0"/>
    <s v="High Risk"/>
    <s v="55+"/>
    <d v="1904-05-22T00:00:00"/>
    <x v="2"/>
    <x v="1"/>
    <s v="Low Value"/>
    <x v="2"/>
    <s v="Check Data"/>
  </r>
  <r>
    <s v="CUST_7579"/>
    <n v="35"/>
    <s v="Female"/>
    <x v="2"/>
    <n v="92.36"/>
    <n v="8"/>
    <n v="345"/>
    <n v="0"/>
    <s v="Sports"/>
    <n v="99.3"/>
    <d v="2024-10-08T00:00:00"/>
    <n v="92"/>
    <n v="0.44"/>
    <n v="92.36"/>
    <n v="99.3"/>
    <n v="2"/>
    <n v="738.88"/>
    <x v="0"/>
    <s v="Medium Risk"/>
    <s v="35-44"/>
    <d v="1901-11-18T00:00:00"/>
    <x v="2"/>
    <x v="1"/>
    <s v="Low Value"/>
    <x v="0"/>
    <s v="Check Data"/>
  </r>
  <r>
    <s v="CUST_1152"/>
    <n v="61"/>
    <s v="Female"/>
    <x v="7"/>
    <n v="137.99"/>
    <n v="8"/>
    <n v="137"/>
    <n v="0"/>
    <s v="Electronics"/>
    <n v="76.7"/>
    <d v="2024-01-25T00:00:00"/>
    <n v="38"/>
    <n v="0.12"/>
    <n v="137.99"/>
    <n v="76.7"/>
    <n v="1"/>
    <n v="1103.92"/>
    <x v="0"/>
    <s v="Low Risk"/>
    <s v="55+"/>
    <d v="1902-08-02T00:00:00"/>
    <x v="1"/>
    <x v="1"/>
    <s v="Low Value"/>
    <x v="0"/>
    <s v="Check Data"/>
  </r>
  <r>
    <s v="CUST_6754"/>
    <n v="65"/>
    <s v="Other"/>
    <x v="6"/>
    <n v="77.94"/>
    <n v="9"/>
    <n v="41"/>
    <n v="0"/>
    <s v="Sports"/>
    <n v="20.7"/>
    <d v="2023-01-02T00:00:00"/>
    <n v="70"/>
    <n v="0.11"/>
    <n v="77.94"/>
    <n v="20.7"/>
    <n v="1"/>
    <n v="701.46"/>
    <x v="1"/>
    <s v="Low Risk"/>
    <s v="55+"/>
    <d v="1903-08-25T00:00:00"/>
    <x v="2"/>
    <x v="1"/>
    <s v="Low Value"/>
    <x v="0"/>
    <s v="Check Data"/>
  </r>
  <r>
    <s v="CUST_3800"/>
    <n v="42"/>
    <s v="Female"/>
    <x v="2"/>
    <n v="50.14"/>
    <n v="11"/>
    <n v="245"/>
    <n v="0"/>
    <s v="Electronics"/>
    <n v="29.2"/>
    <d v="2024-01-12T00:00:00"/>
    <n v="89"/>
    <n v="0.05"/>
    <n v="50.14"/>
    <n v="29.2"/>
    <n v="2"/>
    <n v="551.54"/>
    <x v="0"/>
    <s v="Low Risk"/>
    <s v="35-44"/>
    <d v="1902-08-15T00:00:00"/>
    <x v="2"/>
    <x v="1"/>
    <s v="Low Value"/>
    <x v="0"/>
    <s v="Check Data"/>
  </r>
  <r>
    <s v="CUST_6310"/>
    <n v="24"/>
    <s v="Male"/>
    <x v="1"/>
    <n v="228.63"/>
    <n v="12"/>
    <n v="27"/>
    <n v="0"/>
    <s v="Home"/>
    <n v="89.4"/>
    <d v="2023-08-30T00:00:00"/>
    <n v="62"/>
    <n v="0.3"/>
    <n v="228.63"/>
    <n v="89.4"/>
    <n v="1"/>
    <n v="2743.56"/>
    <x v="2"/>
    <s v="Medium Risk"/>
    <s v="Under 25"/>
    <d v="1902-12-28T00:00:00"/>
    <x v="0"/>
    <x v="1"/>
    <s v="High Value"/>
    <x v="1"/>
    <s v="Check Data"/>
  </r>
  <r>
    <s v="CUST_3610"/>
    <n v="55"/>
    <s v="Male"/>
    <x v="6"/>
    <n v="328.61"/>
    <n v="7"/>
    <n v="57"/>
    <n v="0"/>
    <s v="Beauty"/>
    <n v="66.099999999999994"/>
    <d v="2021-04-10T00:00:00"/>
    <n v="4"/>
    <n v="0.1"/>
    <n v="328.61"/>
    <n v="66.099999999999994"/>
    <n v="2"/>
    <n v="2300.27"/>
    <x v="1"/>
    <s v="Low Risk"/>
    <s v="55+"/>
    <d v="1905-05-18T00:00:00"/>
    <x v="1"/>
    <x v="1"/>
    <s v="High Value"/>
    <x v="1"/>
    <s v="Check Data"/>
  </r>
  <r>
    <s v="CUST_2104"/>
    <n v="45"/>
    <s v="Female"/>
    <x v="2"/>
    <n v="119.59"/>
    <n v="13"/>
    <n v="126"/>
    <n v="0"/>
    <s v="Electronics"/>
    <m/>
    <d v="2021-03-19T00:00:00"/>
    <n v="34"/>
    <n v="0.41"/>
    <n v="119.59"/>
    <n v="250"/>
    <n v="1"/>
    <n v="1554.67"/>
    <x v="0"/>
    <s v="Medium Risk"/>
    <s v="45-54"/>
    <d v="1905-06-09T00:00:00"/>
    <x v="1"/>
    <x v="1"/>
    <s v="High Value"/>
    <x v="1"/>
    <s v="Check Data"/>
  </r>
  <r>
    <s v="CUST_8361"/>
    <n v="22"/>
    <s v="Male"/>
    <x v="4"/>
    <n v="121.61"/>
    <n v="5"/>
    <n v="262"/>
    <n v="0"/>
    <s v="Beauty"/>
    <n v="36.4"/>
    <d v="2023-08-03T00:00:00"/>
    <n v="26"/>
    <n v="0.25"/>
    <n v="121.61"/>
    <n v="36.4"/>
    <n v="1"/>
    <n v="608.04999999999995"/>
    <x v="0"/>
    <s v="Medium Risk"/>
    <s v="Under 25"/>
    <d v="1903-01-24T00:00:00"/>
    <x v="1"/>
    <x v="1"/>
    <s v="Low Value"/>
    <x v="0"/>
    <s v="Check Data"/>
  </r>
  <r>
    <s v="CUST_5199"/>
    <n v="20"/>
    <s v="Female"/>
    <x v="3"/>
    <n v="106.48"/>
    <n v="10"/>
    <n v="143"/>
    <n v="0"/>
    <s v="Fashion"/>
    <n v="37.9"/>
    <d v="2023-04-27T00:00:00"/>
    <n v="54"/>
    <n v="0.26"/>
    <n v="106.48"/>
    <n v="37.9"/>
    <n v="2"/>
    <n v="1064.8"/>
    <x v="0"/>
    <s v="Medium Risk"/>
    <s v="Under 25"/>
    <d v="1903-05-02T00:00:00"/>
    <x v="0"/>
    <x v="1"/>
    <s v="Low Value"/>
    <x v="0"/>
    <s v="Check Data"/>
  </r>
  <r>
    <s v="CUST_4854"/>
    <n v="61"/>
    <s v="Female"/>
    <x v="7"/>
    <n v="191.86"/>
    <n v="18"/>
    <n v="92"/>
    <n v="0"/>
    <s v="Sports"/>
    <n v="18.600000000000001"/>
    <d v="2025-05-11T00:00:00"/>
    <n v="27"/>
    <n v="0.54"/>
    <n v="191.86"/>
    <n v="18.600000000000001"/>
    <n v="4"/>
    <n v="3453.4800000000005"/>
    <x v="0"/>
    <s v="High Risk"/>
    <s v="55+"/>
    <d v="1901-04-17T00:00:00"/>
    <x v="1"/>
    <x v="1"/>
    <s v="High Value"/>
    <x v="3"/>
    <s v="Check Data"/>
  </r>
  <r>
    <s v="CUST_8263"/>
    <n v="48"/>
    <s v="Male"/>
    <x v="6"/>
    <n v="31.74"/>
    <n v="6"/>
    <n v="34"/>
    <n v="0"/>
    <s v="Beauty"/>
    <n v="51.1"/>
    <d v="2022-12-12T00:00:00"/>
    <n v="39"/>
    <n v="0.48"/>
    <n v="31.74"/>
    <n v="51.1"/>
    <n v="2"/>
    <n v="190.44"/>
    <x v="1"/>
    <s v="Medium Risk"/>
    <s v="45-54"/>
    <d v="1903-09-15T00:00:00"/>
    <x v="1"/>
    <x v="1"/>
    <s v="Low Value"/>
    <x v="0"/>
    <s v="Check Data"/>
  </r>
  <r>
    <s v="CUST_2914"/>
    <n v="64"/>
    <s v="Other"/>
    <x v="5"/>
    <n v="61.12"/>
    <n v="3"/>
    <n v="91"/>
    <n v="0"/>
    <s v="Sports"/>
    <n v="76.599999999999994"/>
    <d v="2022-06-16T00:00:00"/>
    <n v="85"/>
    <n v="0.51"/>
    <n v="61.12"/>
    <n v="76.599999999999994"/>
    <n v="1"/>
    <n v="183.35999999999999"/>
    <x v="0"/>
    <s v="High Risk"/>
    <s v="55+"/>
    <d v="1904-03-12T00:00:00"/>
    <x v="2"/>
    <x v="1"/>
    <s v="Low Value"/>
    <x v="2"/>
    <s v="Check Data"/>
  </r>
  <r>
    <s v="CUST_8365"/>
    <n v="59"/>
    <s v="Female"/>
    <x v="3"/>
    <n v="135.16"/>
    <n v="11"/>
    <n v="262"/>
    <n v="0"/>
    <s v="Electronics"/>
    <n v="56.4"/>
    <d v="2022-03-26T00:00:00"/>
    <n v="21"/>
    <n v="0.5"/>
    <n v="135.16"/>
    <n v="56.4"/>
    <n v="1"/>
    <n v="1486.76"/>
    <x v="0"/>
    <s v="High Risk"/>
    <s v="55+"/>
    <d v="1904-06-02T00:00:00"/>
    <x v="1"/>
    <x v="1"/>
    <s v="Low Value"/>
    <x v="2"/>
    <s v="Check Data"/>
  </r>
  <r>
    <s v="CUST_4072"/>
    <n v="75"/>
    <s v="Female"/>
    <x v="2"/>
    <n v="84.86"/>
    <n v="14"/>
    <n v="13"/>
    <n v="0"/>
    <s v="Sports"/>
    <n v="65.599999999999994"/>
    <d v="2023-01-22T00:00:00"/>
    <n v="54"/>
    <n v="0.31"/>
    <n v="84.86"/>
    <n v="65.599999999999994"/>
    <n v="5"/>
    <n v="1188.04"/>
    <x v="2"/>
    <s v="Medium Risk"/>
    <s v="55+"/>
    <d v="1903-08-05T00:00:00"/>
    <x v="0"/>
    <x v="1"/>
    <s v="Low Value"/>
    <x v="0"/>
    <s v="Check Data"/>
  </r>
  <r>
    <s v="CUST_1406"/>
    <n v="37"/>
    <s v="Other"/>
    <x v="9"/>
    <n v="131.87"/>
    <n v="9"/>
    <n v="314"/>
    <n v="0"/>
    <s v="Home"/>
    <n v="59.5"/>
    <d v="2023-02-22T00:00:00"/>
    <n v="56"/>
    <n v="0.38"/>
    <n v="131.87"/>
    <n v="59.5"/>
    <n v="3"/>
    <n v="1186.83"/>
    <x v="0"/>
    <s v="Medium Risk"/>
    <s v="35-44"/>
    <d v="1903-07-05T00:00:00"/>
    <x v="0"/>
    <x v="1"/>
    <s v="Low Value"/>
    <x v="0"/>
    <s v="Check Data"/>
  </r>
  <r>
    <s v="CUST_1166"/>
    <n v="36"/>
    <s v="Female"/>
    <x v="5"/>
    <n v="44.25"/>
    <n v="13"/>
    <n v="317"/>
    <n v="0"/>
    <s v="Beauty"/>
    <n v="5.9"/>
    <d v="2024-04-29T00:00:00"/>
    <n v="93"/>
    <n v="0.16"/>
    <n v="44.25"/>
    <n v="5.9"/>
    <n v="1"/>
    <n v="575.25"/>
    <x v="0"/>
    <s v="Low Risk"/>
    <s v="35-44"/>
    <d v="1902-04-29T00:00:00"/>
    <x v="2"/>
    <x v="1"/>
    <s v="Low Value"/>
    <x v="0"/>
    <s v="Check Data"/>
  </r>
  <r>
    <s v="CUST_1508"/>
    <n v="65"/>
    <s v="Male"/>
    <x v="7"/>
    <n v="134.32"/>
    <n v="9"/>
    <n v="201"/>
    <n v="0"/>
    <s v="Sports"/>
    <n v="18.8"/>
    <d v="2024-11-13T00:00:00"/>
    <n v="98"/>
    <n v="0.2"/>
    <n v="134.32"/>
    <n v="18.8"/>
    <n v="1"/>
    <n v="1208.8799999999999"/>
    <x v="0"/>
    <s v="Medium Risk"/>
    <s v="55+"/>
    <d v="1901-10-13T00:00:00"/>
    <x v="2"/>
    <x v="1"/>
    <s v="Low Value"/>
    <x v="0"/>
    <s v="Check Data"/>
  </r>
  <r>
    <s v="CUST_2661"/>
    <n v="77"/>
    <s v="Female"/>
    <x v="4"/>
    <n v="126.79"/>
    <n v="16"/>
    <n v="321"/>
    <n v="0"/>
    <s v="Beauty"/>
    <n v="35"/>
    <d v="2022-09-22T00:00:00"/>
    <n v="63"/>
    <n v="0.15"/>
    <n v="126.79"/>
    <n v="35"/>
    <n v="1"/>
    <n v="2028.64"/>
    <x v="0"/>
    <s v="Low Risk"/>
    <s v="55+"/>
    <d v="1903-12-05T00:00:00"/>
    <x v="0"/>
    <x v="1"/>
    <s v="High Value"/>
    <x v="1"/>
    <s v="Check Data"/>
  </r>
  <r>
    <s v="CUST_4664"/>
    <n v="28"/>
    <s v="Female"/>
    <x v="6"/>
    <n v="99.81"/>
    <n v="12"/>
    <n v="277"/>
    <n v="0"/>
    <s v="Beauty"/>
    <n v="88.9"/>
    <d v="2021-12-11T00:00:00"/>
    <n v="91"/>
    <n v="0.11"/>
    <n v="99.81"/>
    <n v="88.9"/>
    <n v="1"/>
    <n v="1197.72"/>
    <x v="0"/>
    <s v="Low Risk"/>
    <s v="25-34"/>
    <d v="1904-09-15T00:00:00"/>
    <x v="2"/>
    <x v="1"/>
    <s v="Low Value"/>
    <x v="0"/>
    <s v="Check Data"/>
  </r>
  <r>
    <s v="CUST_4489"/>
    <n v="57"/>
    <s v="Female"/>
    <x v="8"/>
    <n v="56.19"/>
    <n v="9"/>
    <n v="143"/>
    <n v="0"/>
    <s v="Home"/>
    <n v="34.9"/>
    <d v="2024-11-12T00:00:00"/>
    <n v="42"/>
    <n v="0.12"/>
    <n v="56.19"/>
    <n v="34.9"/>
    <n v="2"/>
    <n v="505.71"/>
    <x v="0"/>
    <s v="Low Risk"/>
    <s v="55+"/>
    <d v="1901-10-14T00:00:00"/>
    <x v="0"/>
    <x v="1"/>
    <s v="Low Value"/>
    <x v="0"/>
    <s v="Check Data"/>
  </r>
  <r>
    <s v="CUST_1680"/>
    <n v="20"/>
    <s v="Female"/>
    <x v="6"/>
    <n v="143.88"/>
    <n v="9"/>
    <n v="354"/>
    <n v="0"/>
    <s v="Electronics"/>
    <n v="32.700000000000003"/>
    <d v="2022-09-04T00:00:00"/>
    <n v="26"/>
    <n v="0.51"/>
    <n v="143.88"/>
    <n v="32.700000000000003"/>
    <n v="1"/>
    <n v="1294.92"/>
    <x v="0"/>
    <s v="High Risk"/>
    <s v="Under 25"/>
    <d v="1903-12-23T00:00:00"/>
    <x v="1"/>
    <x v="1"/>
    <s v="Low Value"/>
    <x v="2"/>
    <s v="Check Data"/>
  </r>
  <r>
    <s v="CUST_3524"/>
    <n v="40"/>
    <s v="Female"/>
    <x v="3"/>
    <n v="58.57"/>
    <n v="8"/>
    <n v="298"/>
    <n v="0"/>
    <s v="Sports"/>
    <n v="8.1"/>
    <d v="2021-01-21T00:00:00"/>
    <n v="69"/>
    <n v="0.35"/>
    <n v="58.57"/>
    <n v="8.1"/>
    <n v="2"/>
    <n v="468.56"/>
    <x v="0"/>
    <s v="Medium Risk"/>
    <s v="35-44"/>
    <d v="1905-08-05T00:00:00"/>
    <x v="0"/>
    <x v="1"/>
    <s v="Low Value"/>
    <x v="0"/>
    <s v="Check Data"/>
  </r>
  <r>
    <s v="CUST_3120"/>
    <n v="24"/>
    <s v="Male"/>
    <x v="6"/>
    <n v="73.72"/>
    <n v="8"/>
    <n v="352"/>
    <n v="0"/>
    <s v="Fashion"/>
    <n v="97.2"/>
    <d v="2022-11-04T00:00:00"/>
    <n v="20"/>
    <n v="0.24"/>
    <n v="73.72"/>
    <n v="97.2"/>
    <n v="3"/>
    <n v="589.76"/>
    <x v="0"/>
    <s v="Medium Risk"/>
    <s v="Under 25"/>
    <d v="1903-10-23T00:00:00"/>
    <x v="1"/>
    <x v="1"/>
    <s v="Low Value"/>
    <x v="0"/>
    <s v="Check Data"/>
  </r>
  <r>
    <s v="CUST_6260"/>
    <n v="40"/>
    <s v="Female"/>
    <x v="3"/>
    <n v="133.53"/>
    <n v="11"/>
    <n v="353"/>
    <n v="0"/>
    <s v="Beauty"/>
    <n v="77.900000000000006"/>
    <d v="2025-04-01T00:00:00"/>
    <n v="72"/>
    <n v="0.44"/>
    <n v="133.53"/>
    <n v="77.900000000000006"/>
    <n v="1"/>
    <n v="1468.83"/>
    <x v="0"/>
    <s v="Medium Risk"/>
    <s v="35-44"/>
    <d v="1901-05-27T00:00:00"/>
    <x v="2"/>
    <x v="1"/>
    <s v="Low Value"/>
    <x v="0"/>
    <s v="Check Data"/>
  </r>
  <r>
    <s v="CUST_5357"/>
    <n v="78"/>
    <s v="Female"/>
    <x v="5"/>
    <m/>
    <n v="15"/>
    <n v="244"/>
    <n v="0"/>
    <s v="Electronics"/>
    <n v="76.599999999999994"/>
    <d v="2023-12-22T00:00:00"/>
    <n v="82"/>
    <n v="0.64"/>
    <n v="250"/>
    <n v="76.599999999999994"/>
    <n v="1"/>
    <n v="3750"/>
    <x v="0"/>
    <s v="High Risk"/>
    <s v="55+"/>
    <d v="1902-09-05T00:00:00"/>
    <x v="2"/>
    <x v="1"/>
    <s v="High Value"/>
    <x v="3"/>
    <s v="Check Data"/>
  </r>
  <r>
    <s v="CUST_2363"/>
    <n v="24"/>
    <s v="Male"/>
    <x v="6"/>
    <n v="48.37"/>
    <n v="8"/>
    <n v="11"/>
    <n v="0"/>
    <s v="Fashion"/>
    <n v="38.4"/>
    <d v="2023-04-17T00:00:00"/>
    <n v="53"/>
    <n v="0.28000000000000003"/>
    <n v="48.37"/>
    <n v="38.4"/>
    <n v="1"/>
    <n v="386.96"/>
    <x v="2"/>
    <s v="Medium Risk"/>
    <s v="Under 25"/>
    <d v="1903-05-12T00:00:00"/>
    <x v="0"/>
    <x v="1"/>
    <s v="Low Value"/>
    <x v="0"/>
    <s v="Check Data"/>
  </r>
  <r>
    <s v="CUST_3292"/>
    <n v="63"/>
    <s v="Male"/>
    <x v="5"/>
    <n v="24.21"/>
    <n v="9"/>
    <n v="70"/>
    <n v="0"/>
    <s v="Beauty"/>
    <n v="7.8"/>
    <d v="2023-10-13T00:00:00"/>
    <n v="69"/>
    <n v="0.49"/>
    <n v="24.21"/>
    <n v="7.8"/>
    <n v="1"/>
    <n v="217.89000000000001"/>
    <x v="1"/>
    <s v="Medium Risk"/>
    <s v="55+"/>
    <d v="1902-11-14T00:00:00"/>
    <x v="0"/>
    <x v="1"/>
    <s v="Low Value"/>
    <x v="0"/>
    <s v="Check Data"/>
  </r>
  <r>
    <s v="CUST_2538"/>
    <n v="51"/>
    <s v="Other"/>
    <x v="4"/>
    <n v="84.81"/>
    <n v="11"/>
    <n v="183"/>
    <n v="0"/>
    <s v="Fashion"/>
    <n v="26.4"/>
    <d v="2022-03-25T00:00:00"/>
    <n v="68"/>
    <n v="0.21"/>
    <n v="84.81"/>
    <n v="26.4"/>
    <n v="1"/>
    <n v="932.91000000000008"/>
    <x v="0"/>
    <s v="Medium Risk"/>
    <s v="45-54"/>
    <d v="1904-06-03T00:00:00"/>
    <x v="0"/>
    <x v="1"/>
    <s v="Low Value"/>
    <x v="0"/>
    <s v="Check Data"/>
  </r>
  <r>
    <s v="CUST_4408"/>
    <n v="59"/>
    <s v="Female"/>
    <x v="4"/>
    <n v="112.61"/>
    <n v="10"/>
    <n v="103"/>
    <n v="0"/>
    <s v="Sports"/>
    <n v="85.3"/>
    <d v="2021-08-27T00:00:00"/>
    <n v="5"/>
    <n v="0.62"/>
    <n v="112.61"/>
    <n v="85.3"/>
    <n v="1"/>
    <n v="1126.0999999999999"/>
    <x v="0"/>
    <s v="High Risk"/>
    <s v="55+"/>
    <d v="1904-12-30T00:00:00"/>
    <x v="1"/>
    <x v="1"/>
    <s v="Low Value"/>
    <x v="2"/>
    <s v="Check Data"/>
  </r>
  <r>
    <s v="CUST_8742"/>
    <n v="36"/>
    <s v="Female"/>
    <x v="3"/>
    <n v="66.38"/>
    <n v="6"/>
    <n v="10"/>
    <n v="0"/>
    <s v="Sports"/>
    <n v="18"/>
    <d v="2020-12-31T00:00:00"/>
    <n v="16"/>
    <n v="0.14000000000000001"/>
    <n v="66.38"/>
    <n v="18"/>
    <n v="2"/>
    <n v="398.28"/>
    <x v="2"/>
    <s v="Low Risk"/>
    <s v="35-44"/>
    <d v="1905-08-26T00:00:00"/>
    <x v="1"/>
    <x v="1"/>
    <s v="Low Value"/>
    <x v="0"/>
    <s v="Check Data"/>
  </r>
  <r>
    <s v="CUST_9752"/>
    <n v="75"/>
    <s v="Female"/>
    <x v="2"/>
    <n v="143.69999999999999"/>
    <n v="12"/>
    <n v="207"/>
    <n v="0"/>
    <s v="Beauty"/>
    <n v="89.4"/>
    <d v="2023-11-03T00:00:00"/>
    <n v="9"/>
    <n v="7.0000000000000007E-2"/>
    <n v="143.69999999999999"/>
    <n v="89.4"/>
    <n v="1"/>
    <n v="1724.3999999999999"/>
    <x v="0"/>
    <s v="Low Risk"/>
    <s v="55+"/>
    <d v="1902-10-24T00:00:00"/>
    <x v="1"/>
    <x v="1"/>
    <s v="High Value"/>
    <x v="1"/>
    <s v="Check Data"/>
  </r>
  <r>
    <s v="CUST_2903"/>
    <n v="26"/>
    <s v="Female"/>
    <x v="4"/>
    <n v="105.87"/>
    <n v="15"/>
    <n v="224"/>
    <n v="0"/>
    <s v="Beauty"/>
    <n v="53.6"/>
    <d v="2023-01-18T00:00:00"/>
    <n v="25"/>
    <n v="0.53"/>
    <n v="105.87"/>
    <n v="53.6"/>
    <n v="1"/>
    <n v="1588.0500000000002"/>
    <x v="0"/>
    <s v="High Risk"/>
    <s v="25-34"/>
    <d v="1903-08-09T00:00:00"/>
    <x v="1"/>
    <x v="1"/>
    <s v="High Value"/>
    <x v="3"/>
    <s v="Check Data"/>
  </r>
  <r>
    <s v="CUST_1174"/>
    <n v="65"/>
    <s v="Female"/>
    <x v="0"/>
    <n v="54.24"/>
    <n v="8"/>
    <n v="316"/>
    <n v="0"/>
    <s v="Sports"/>
    <n v="71.5"/>
    <d v="2023-03-08T00:00:00"/>
    <n v="57"/>
    <n v="0.45"/>
    <n v="54.24"/>
    <n v="71.5"/>
    <n v="1"/>
    <n v="433.92"/>
    <x v="0"/>
    <s v="Medium Risk"/>
    <s v="55+"/>
    <d v="1903-06-21T00:00:00"/>
    <x v="0"/>
    <x v="1"/>
    <s v="Low Value"/>
    <x v="0"/>
    <s v="Check Data"/>
  </r>
  <r>
    <s v="CUST_3230"/>
    <n v="68"/>
    <s v="Female"/>
    <x v="6"/>
    <n v="125.62"/>
    <n v="9"/>
    <n v="272"/>
    <n v="0"/>
    <s v="Electronics"/>
    <n v="45.4"/>
    <d v="2021-02-10T00:00:00"/>
    <n v="38"/>
    <n v="0.1"/>
    <n v="125.62"/>
    <n v="45.4"/>
    <n v="2"/>
    <n v="1130.58"/>
    <x v="0"/>
    <s v="Low Risk"/>
    <s v="55+"/>
    <d v="1905-07-16T00:00:00"/>
    <x v="1"/>
    <x v="1"/>
    <s v="Low Value"/>
    <x v="0"/>
    <s v="Check Data"/>
  </r>
  <r>
    <s v="CUST_5287"/>
    <n v="35"/>
    <s v="Male"/>
    <x v="0"/>
    <n v="457.22"/>
    <n v="19"/>
    <n v="53"/>
    <n v="0"/>
    <s v="Fashion"/>
    <n v="93.2"/>
    <d v="2024-08-16T00:00:00"/>
    <n v="8"/>
    <n v="0.36"/>
    <n v="457.22"/>
    <n v="93.2"/>
    <n v="2"/>
    <n v="8687.18"/>
    <x v="1"/>
    <s v="Medium Risk"/>
    <s v="35-44"/>
    <d v="1902-01-10T00:00:00"/>
    <x v="1"/>
    <x v="1"/>
    <s v="High Value"/>
    <x v="1"/>
    <s v="Check Data"/>
  </r>
  <r>
    <s v="CUST_5160"/>
    <n v="58"/>
    <s v="Female"/>
    <x v="6"/>
    <n v="149.08000000000001"/>
    <n v="13"/>
    <n v="172"/>
    <n v="0"/>
    <s v="Beauty"/>
    <n v="24"/>
    <d v="2021-12-14T00:00:00"/>
    <n v="65"/>
    <n v="0.62"/>
    <n v="149.08000000000001"/>
    <n v="24"/>
    <n v="1"/>
    <n v="1938.0400000000002"/>
    <x v="0"/>
    <s v="High Risk"/>
    <s v="55+"/>
    <d v="1904-09-12T00:00:00"/>
    <x v="0"/>
    <x v="1"/>
    <s v="High Value"/>
    <x v="3"/>
    <s v="Check Data"/>
  </r>
  <r>
    <s v="CUST_8106"/>
    <n v="65"/>
    <s v="Female"/>
    <x v="1"/>
    <n v="42.16"/>
    <n v="9"/>
    <n v="246"/>
    <n v="0"/>
    <s v="Beauty"/>
    <m/>
    <d v="2021-11-04T00:00:00"/>
    <n v="31"/>
    <n v="0.23"/>
    <n v="42.16"/>
    <n v="250"/>
    <n v="1"/>
    <n v="379.43999999999994"/>
    <x v="0"/>
    <s v="Medium Risk"/>
    <s v="55+"/>
    <d v="1904-10-22T00:00:00"/>
    <x v="1"/>
    <x v="1"/>
    <s v="Low Value"/>
    <x v="0"/>
    <s v="Check Data"/>
  </r>
  <r>
    <s v="CUST_4171"/>
    <n v="62"/>
    <s v="Female"/>
    <x v="5"/>
    <n v="50.87"/>
    <n v="6"/>
    <n v="152"/>
    <n v="0"/>
    <s v="Home"/>
    <n v="6.9"/>
    <d v="2020-11-08T00:00:00"/>
    <n v="33"/>
    <n v="0.15"/>
    <n v="50.87"/>
    <n v="6.9"/>
    <n v="1"/>
    <n v="305.21999999999997"/>
    <x v="0"/>
    <s v="Low Risk"/>
    <s v="55+"/>
    <d v="1905-10-18T00:00:00"/>
    <x v="1"/>
    <x v="1"/>
    <s v="Low Value"/>
    <x v="0"/>
    <s v="Check Data"/>
  </r>
  <r>
    <s v="CUST_2567"/>
    <n v="59"/>
    <s v="Female"/>
    <x v="3"/>
    <n v="86.97"/>
    <n v="7"/>
    <n v="105"/>
    <n v="0"/>
    <s v="Fashion"/>
    <n v="48"/>
    <d v="2023-02-27T00:00:00"/>
    <n v="55"/>
    <n v="0.17"/>
    <n v="86.97"/>
    <n v="48"/>
    <n v="1"/>
    <n v="608.79"/>
    <x v="0"/>
    <s v="Low Risk"/>
    <s v="55+"/>
    <d v="1903-06-30T00:00:00"/>
    <x v="0"/>
    <x v="1"/>
    <s v="Low Value"/>
    <x v="0"/>
    <s v="Check Data"/>
  </r>
  <r>
    <s v="CUST_2151"/>
    <n v="42"/>
    <s v="Female"/>
    <x v="7"/>
    <n v="21.18"/>
    <n v="14"/>
    <n v="158"/>
    <n v="0"/>
    <s v="Sports"/>
    <n v="97.3"/>
    <d v="2021-11-24T00:00:00"/>
    <n v="69"/>
    <n v="0.13"/>
    <n v="21.18"/>
    <n v="97.3"/>
    <n v="1"/>
    <n v="296.52"/>
    <x v="0"/>
    <s v="Low Risk"/>
    <s v="35-44"/>
    <d v="1904-10-02T00:00:00"/>
    <x v="0"/>
    <x v="1"/>
    <s v="Low Value"/>
    <x v="0"/>
    <s v="Check Data"/>
  </r>
  <r>
    <s v="CUST_8619"/>
    <n v="69"/>
    <s v="Male"/>
    <x v="7"/>
    <n v="99.21"/>
    <n v="11"/>
    <n v="105"/>
    <n v="0"/>
    <s v="Beauty"/>
    <n v="8.8000000000000007"/>
    <d v="2022-11-30T00:00:00"/>
    <n v="82"/>
    <n v="0.21"/>
    <n v="99.21"/>
    <n v="8.8000000000000007"/>
    <n v="2"/>
    <n v="1091.31"/>
    <x v="0"/>
    <s v="Medium Risk"/>
    <s v="55+"/>
    <d v="1903-09-27T00:00:00"/>
    <x v="2"/>
    <x v="1"/>
    <s v="Low Value"/>
    <x v="0"/>
    <s v="Check Data"/>
  </r>
  <r>
    <s v="CUST_7033"/>
    <n v="31"/>
    <s v="Male"/>
    <x v="9"/>
    <n v="84.56"/>
    <n v="11"/>
    <n v="192"/>
    <n v="0"/>
    <s v="Beauty"/>
    <n v="50.7"/>
    <d v="2024-08-20T00:00:00"/>
    <n v="36"/>
    <n v="0.41"/>
    <n v="84.56"/>
    <n v="50.7"/>
    <n v="2"/>
    <n v="930.16000000000008"/>
    <x v="0"/>
    <s v="Medium Risk"/>
    <s v="25-34"/>
    <d v="1902-01-06T00:00:00"/>
    <x v="1"/>
    <x v="1"/>
    <s v="Low Value"/>
    <x v="0"/>
    <s v="Check Data"/>
  </r>
  <r>
    <s v="CUST_9560"/>
    <n v="61"/>
    <s v="Male"/>
    <x v="2"/>
    <n v="40.340000000000003"/>
    <n v="18"/>
    <n v="294"/>
    <n v="0"/>
    <s v="Sports"/>
    <n v="60.2"/>
    <d v="2022-07-12T00:00:00"/>
    <n v="84"/>
    <n v="0.52"/>
    <n v="40.340000000000003"/>
    <n v="60.2"/>
    <n v="2"/>
    <n v="726.12000000000012"/>
    <x v="0"/>
    <s v="High Risk"/>
    <s v="55+"/>
    <d v="1904-02-15T00:00:00"/>
    <x v="2"/>
    <x v="1"/>
    <s v="Low Value"/>
    <x v="2"/>
    <s v="Check Data"/>
  </r>
  <r>
    <s v="CUST_5946"/>
    <n v="42"/>
    <s v="Male"/>
    <x v="3"/>
    <m/>
    <n v="14"/>
    <n v="275"/>
    <n v="0"/>
    <s v="Fashion"/>
    <n v="93.2"/>
    <d v="2022-12-06T00:00:00"/>
    <n v="24"/>
    <n v="0.33"/>
    <n v="250"/>
    <n v="93.2"/>
    <n v="2"/>
    <n v="3500"/>
    <x v="0"/>
    <s v="Medium Risk"/>
    <s v="35-44"/>
    <d v="1903-09-21T00:00:00"/>
    <x v="1"/>
    <x v="1"/>
    <s v="High Value"/>
    <x v="1"/>
    <s v="Check Data"/>
  </r>
  <r>
    <s v="CUST_9234"/>
    <n v="36"/>
    <s v="Other"/>
    <x v="4"/>
    <n v="76.260000000000005"/>
    <n v="8"/>
    <n v="72"/>
    <n v="0"/>
    <s v="Electronics"/>
    <n v="29.7"/>
    <d v="2022-03-28T00:00:00"/>
    <n v="61"/>
    <n v="0.09"/>
    <n v="76.260000000000005"/>
    <n v="29.7"/>
    <n v="2"/>
    <n v="610.08000000000004"/>
    <x v="1"/>
    <s v="Low Risk"/>
    <s v="35-44"/>
    <d v="1904-05-31T00:00:00"/>
    <x v="0"/>
    <x v="1"/>
    <s v="Low Value"/>
    <x v="0"/>
    <s v="Check Data"/>
  </r>
  <r>
    <s v="CUST_2907"/>
    <n v="56"/>
    <s v="Male"/>
    <x v="8"/>
    <n v="19.45"/>
    <n v="8"/>
    <n v="42"/>
    <n v="0"/>
    <s v="Sports"/>
    <n v="50.3"/>
    <d v="2024-01-13T00:00:00"/>
    <n v="83"/>
    <n v="0.28999999999999998"/>
    <n v="19.45"/>
    <n v="50.3"/>
    <n v="3"/>
    <n v="155.6"/>
    <x v="1"/>
    <s v="Medium Risk"/>
    <s v="55+"/>
    <d v="1902-08-14T00:00:00"/>
    <x v="2"/>
    <x v="1"/>
    <s v="Low Value"/>
    <x v="0"/>
    <s v="Check Data"/>
  </r>
  <r>
    <s v="CUST_4490"/>
    <n v="72"/>
    <s v="Male"/>
    <x v="2"/>
    <n v="60.33"/>
    <n v="12"/>
    <n v="193"/>
    <n v="0"/>
    <s v="Electronics"/>
    <n v="98.7"/>
    <d v="2023-03-14T00:00:00"/>
    <n v="28"/>
    <n v="0.06"/>
    <n v="60.33"/>
    <n v="98.7"/>
    <n v="3"/>
    <n v="723.96"/>
    <x v="0"/>
    <s v="Low Risk"/>
    <s v="55+"/>
    <d v="1903-06-15T00:00:00"/>
    <x v="1"/>
    <x v="1"/>
    <s v="Low Value"/>
    <x v="0"/>
    <s v="Check Data"/>
  </r>
  <r>
    <s v="CUST_3535"/>
    <n v="32"/>
    <s v="Female"/>
    <x v="2"/>
    <n v="56.72"/>
    <n v="11"/>
    <n v="128"/>
    <n v="0"/>
    <s v="Beauty"/>
    <n v="76.900000000000006"/>
    <d v="2020-12-24T00:00:00"/>
    <n v="60"/>
    <n v="0.48"/>
    <n v="56.72"/>
    <n v="76.900000000000006"/>
    <n v="2"/>
    <n v="623.91999999999996"/>
    <x v="0"/>
    <s v="Medium Risk"/>
    <s v="25-34"/>
    <d v="1905-09-02T00:00:00"/>
    <x v="0"/>
    <x v="1"/>
    <s v="Low Value"/>
    <x v="0"/>
    <s v="Check Data"/>
  </r>
  <r>
    <s v="CUST_5173"/>
    <n v="33"/>
    <s v="Female"/>
    <x v="8"/>
    <n v="84.46"/>
    <n v="6"/>
    <n v="310"/>
    <n v="0"/>
    <s v="Electronics"/>
    <n v="81"/>
    <d v="2021-07-27T00:00:00"/>
    <n v="94"/>
    <n v="0.2"/>
    <n v="84.46"/>
    <n v="81"/>
    <n v="1"/>
    <n v="506.76"/>
    <x v="0"/>
    <s v="Medium Risk"/>
    <s v="25-34"/>
    <d v="1905-01-30T00:00:00"/>
    <x v="2"/>
    <x v="1"/>
    <s v="Low Value"/>
    <x v="0"/>
    <s v="Check Data"/>
  </r>
  <r>
    <s v="CUST_2293"/>
    <n v="44"/>
    <s v="Male"/>
    <x v="5"/>
    <n v="178.36"/>
    <n v="14"/>
    <n v="107"/>
    <n v="0"/>
    <s v="Electronics"/>
    <n v="78.099999999999994"/>
    <d v="2023-07-09T00:00:00"/>
    <n v="79"/>
    <n v="0.41"/>
    <n v="178.36"/>
    <n v="78.099999999999994"/>
    <n v="1"/>
    <n v="2497.04"/>
    <x v="0"/>
    <s v="Medium Risk"/>
    <s v="35-44"/>
    <d v="1903-02-18T00:00:00"/>
    <x v="2"/>
    <x v="1"/>
    <s v="High Value"/>
    <x v="1"/>
    <s v="Check Data"/>
  </r>
  <r>
    <s v="CUST_5769"/>
    <n v="57"/>
    <s v="Female"/>
    <x v="2"/>
    <n v="106.69"/>
    <n v="13"/>
    <n v="102"/>
    <n v="0"/>
    <s v="Sports"/>
    <n v="51.5"/>
    <d v="2022-03-30T00:00:00"/>
    <n v="73"/>
    <n v="0.55000000000000004"/>
    <n v="106.69"/>
    <n v="51.5"/>
    <n v="2"/>
    <n v="1386.97"/>
    <x v="0"/>
    <s v="High Risk"/>
    <s v="55+"/>
    <d v="1904-05-29T00:00:00"/>
    <x v="2"/>
    <x v="1"/>
    <s v="Low Value"/>
    <x v="2"/>
    <s v="Check Data"/>
  </r>
  <r>
    <s v="CUST_5796"/>
    <n v="27"/>
    <s v="Female"/>
    <x v="1"/>
    <n v="34.630000000000003"/>
    <n v="12"/>
    <n v="132"/>
    <n v="0"/>
    <s v="Beauty"/>
    <n v="43.4"/>
    <d v="2021-11-20T00:00:00"/>
    <n v="39"/>
    <n v="0.32"/>
    <n v="34.630000000000003"/>
    <n v="43.4"/>
    <n v="2"/>
    <n v="415.56000000000006"/>
    <x v="0"/>
    <s v="Medium Risk"/>
    <s v="25-34"/>
    <d v="1904-10-06T00:00:00"/>
    <x v="1"/>
    <x v="1"/>
    <s v="Low Value"/>
    <x v="0"/>
    <s v="Check Data"/>
  </r>
  <r>
    <s v="CUST_7871"/>
    <n v="21"/>
    <s v="Male"/>
    <x v="2"/>
    <n v="61.84"/>
    <n v="9"/>
    <n v="249"/>
    <n v="0"/>
    <s v="Fashion"/>
    <n v="25.5"/>
    <d v="2021-01-13T00:00:00"/>
    <n v="31"/>
    <n v="0.11"/>
    <n v="61.84"/>
    <n v="25.5"/>
    <n v="1"/>
    <n v="556.56000000000006"/>
    <x v="0"/>
    <s v="Low Risk"/>
    <s v="Under 25"/>
    <d v="1905-08-13T00:00:00"/>
    <x v="1"/>
    <x v="1"/>
    <s v="Low Value"/>
    <x v="0"/>
    <s v="Check Data"/>
  </r>
  <r>
    <s v="CUST_3972"/>
    <n v="68"/>
    <s v="Male"/>
    <x v="9"/>
    <n v="86.36"/>
    <n v="13"/>
    <n v="269"/>
    <n v="0"/>
    <s v="Home"/>
    <n v="46.6"/>
    <d v="2021-06-03T00:00:00"/>
    <n v="1"/>
    <n v="0.61"/>
    <n v="86.36"/>
    <n v="46.6"/>
    <n v="2"/>
    <n v="1122.68"/>
    <x v="0"/>
    <s v="High Risk"/>
    <s v="55+"/>
    <d v="1905-03-25T00:00:00"/>
    <x v="1"/>
    <x v="1"/>
    <s v="Low Value"/>
    <x v="2"/>
    <s v="Check Data"/>
  </r>
  <r>
    <s v="CUST_4922"/>
    <n v="36"/>
    <s v="Other"/>
    <x v="0"/>
    <n v="100.44"/>
    <n v="9"/>
    <n v="102"/>
    <n v="0"/>
    <s v="Electronics"/>
    <n v="2.1"/>
    <d v="2023-11-13T00:00:00"/>
    <n v="13"/>
    <n v="0.06"/>
    <n v="100.44"/>
    <n v="2.1"/>
    <n v="1"/>
    <n v="903.96"/>
    <x v="0"/>
    <s v="Low Risk"/>
    <s v="35-44"/>
    <d v="1902-10-14T00:00:00"/>
    <x v="1"/>
    <x v="1"/>
    <s v="Low Value"/>
    <x v="0"/>
    <s v="Check Data"/>
  </r>
  <r>
    <s v="CUST_5997"/>
    <n v="45"/>
    <s v="Female"/>
    <x v="7"/>
    <n v="130.41999999999999"/>
    <n v="11"/>
    <n v="295"/>
    <n v="0"/>
    <s v="Beauty"/>
    <n v="9.6999999999999993"/>
    <d v="2020-09-06T00:00:00"/>
    <n v="66"/>
    <n v="0.03"/>
    <n v="130.41999999999999"/>
    <n v="9.6999999999999993"/>
    <n v="1"/>
    <n v="1434.62"/>
    <x v="0"/>
    <s v="Low Risk"/>
    <s v="45-54"/>
    <d v="1905-12-20T00:00:00"/>
    <x v="0"/>
    <x v="1"/>
    <s v="Low Value"/>
    <x v="0"/>
    <s v="Check Data"/>
  </r>
  <r>
    <s v="CUST_8032"/>
    <n v="38"/>
    <s v="Female"/>
    <x v="5"/>
    <n v="118.3"/>
    <n v="8"/>
    <n v="237"/>
    <n v="0"/>
    <s v="Home"/>
    <n v="28.7"/>
    <d v="2023-05-02T00:00:00"/>
    <n v="42"/>
    <n v="0.27"/>
    <n v="118.3"/>
    <n v="28.7"/>
    <n v="1"/>
    <n v="946.4"/>
    <x v="0"/>
    <s v="Medium Risk"/>
    <s v="35-44"/>
    <d v="1903-04-27T00:00:00"/>
    <x v="0"/>
    <x v="1"/>
    <s v="Low Value"/>
    <x v="0"/>
    <s v="Check Data"/>
  </r>
  <r>
    <s v="CUST_1992"/>
    <n v="76"/>
    <s v="Male"/>
    <x v="3"/>
    <n v="118.65"/>
    <n v="14"/>
    <n v="107"/>
    <n v="0"/>
    <s v="Fashion"/>
    <n v="33.4"/>
    <d v="2020-10-29T00:00:00"/>
    <n v="37"/>
    <n v="0.21"/>
    <n v="118.65"/>
    <n v="33.4"/>
    <n v="1"/>
    <n v="1661.1000000000001"/>
    <x v="0"/>
    <s v="Medium Risk"/>
    <s v="55+"/>
    <d v="1905-10-28T00:00:00"/>
    <x v="1"/>
    <x v="1"/>
    <s v="High Value"/>
    <x v="1"/>
    <s v="Check Data"/>
  </r>
  <r>
    <s v="CUST_9112"/>
    <n v="64"/>
    <s v="Male"/>
    <x v="4"/>
    <n v="107.61"/>
    <n v="8"/>
    <n v="136"/>
    <n v="0"/>
    <s v="Home"/>
    <n v="70.8"/>
    <d v="2024-12-11T00:00:00"/>
    <n v="57"/>
    <n v="0.32"/>
    <n v="107.61"/>
    <n v="70.8"/>
    <n v="2"/>
    <n v="860.88"/>
    <x v="0"/>
    <s v="Medium Risk"/>
    <s v="55+"/>
    <d v="1901-09-15T00:00:00"/>
    <x v="0"/>
    <x v="1"/>
    <s v="Low Value"/>
    <x v="0"/>
    <s v="Check Data"/>
  </r>
  <r>
    <s v="CUST_6287"/>
    <n v="31"/>
    <s v="Female"/>
    <x v="1"/>
    <n v="109.43"/>
    <n v="11"/>
    <n v="297"/>
    <n v="0"/>
    <s v="Fashion"/>
    <n v="17.2"/>
    <d v="2024-10-22T00:00:00"/>
    <n v="35"/>
    <n v="0.05"/>
    <n v="109.43"/>
    <n v="17.2"/>
    <n v="2"/>
    <n v="1203.73"/>
    <x v="0"/>
    <s v="Low Risk"/>
    <s v="25-34"/>
    <d v="1901-11-04T00:00:00"/>
    <x v="1"/>
    <x v="1"/>
    <s v="Low Value"/>
    <x v="0"/>
    <s v="Check Data"/>
  </r>
  <r>
    <s v="CUST_3240"/>
    <n v="50"/>
    <s v="Male"/>
    <x v="5"/>
    <n v="116.54"/>
    <n v="11"/>
    <n v="288"/>
    <n v="0"/>
    <s v="Home"/>
    <n v="79.599999999999994"/>
    <d v="2020-08-02T00:00:00"/>
    <n v="37"/>
    <n v="0.56000000000000005"/>
    <n v="116.54"/>
    <n v="79.599999999999994"/>
    <n v="2"/>
    <n v="1281.94"/>
    <x v="0"/>
    <s v="High Risk"/>
    <s v="45-54"/>
    <d v="1906-01-24T00:00:00"/>
    <x v="1"/>
    <x v="1"/>
    <s v="Low Value"/>
    <x v="2"/>
    <s v="Check Data"/>
  </r>
  <r>
    <s v="CUST_2476"/>
    <n v="65"/>
    <s v="Male"/>
    <x v="0"/>
    <n v="48.12"/>
    <n v="15"/>
    <n v="24"/>
    <n v="0"/>
    <s v="Fashion"/>
    <n v="80.099999999999994"/>
    <d v="2024-07-24T00:00:00"/>
    <n v="75"/>
    <n v="0.33"/>
    <n v="48.12"/>
    <n v="80.099999999999994"/>
    <n v="1"/>
    <n v="721.8"/>
    <x v="2"/>
    <s v="Medium Risk"/>
    <s v="55+"/>
    <d v="1902-02-02T00:00:00"/>
    <x v="2"/>
    <x v="1"/>
    <s v="Low Value"/>
    <x v="0"/>
    <s v="Check Data"/>
  </r>
  <r>
    <s v="CUST_7426"/>
    <n v="27"/>
    <s v="Female"/>
    <x v="9"/>
    <n v="50.08"/>
    <n v="8"/>
    <n v="117"/>
    <n v="0"/>
    <s v="Electronics"/>
    <n v="58.7"/>
    <d v="2024-11-28T00:00:00"/>
    <n v="82"/>
    <n v="0.41"/>
    <n v="50.08"/>
    <n v="58.7"/>
    <n v="1"/>
    <n v="400.64"/>
    <x v="0"/>
    <s v="Medium Risk"/>
    <s v="25-34"/>
    <d v="1901-09-28T00:00:00"/>
    <x v="2"/>
    <x v="1"/>
    <s v="Low Value"/>
    <x v="0"/>
    <s v="Check Data"/>
  </r>
  <r>
    <s v="CUST_1389"/>
    <n v="36"/>
    <s v="Male"/>
    <x v="0"/>
    <n v="190.89"/>
    <n v="12"/>
    <n v="229"/>
    <n v="1"/>
    <s v="Home"/>
    <n v="49.1"/>
    <d v="2024-08-18T00:00:00"/>
    <n v="20"/>
    <n v="0.31"/>
    <n v="190.89"/>
    <n v="49.1"/>
    <n v="1"/>
    <n v="2290.6799999999998"/>
    <x v="0"/>
    <s v="Medium Risk"/>
    <s v="35-44"/>
    <d v="1902-01-08T00:00:00"/>
    <x v="1"/>
    <x v="0"/>
    <s v="High Value"/>
    <x v="1"/>
    <s v="Check Data"/>
  </r>
  <r>
    <s v="CUST_1999"/>
    <n v="47"/>
    <s v="Female"/>
    <x v="3"/>
    <n v="106.76"/>
    <n v="12"/>
    <n v="333"/>
    <n v="0"/>
    <s v="Fashion"/>
    <n v="46.7"/>
    <d v="2024-01-12T00:00:00"/>
    <n v="66"/>
    <n v="0.26"/>
    <n v="106.76"/>
    <n v="46.7"/>
    <n v="1"/>
    <n v="1281.1200000000001"/>
    <x v="0"/>
    <s v="Medium Risk"/>
    <s v="45-54"/>
    <d v="1902-08-15T00:00:00"/>
    <x v="0"/>
    <x v="1"/>
    <s v="Low Value"/>
    <x v="0"/>
    <s v="Check Data"/>
  </r>
  <r>
    <s v="CUST_2855"/>
    <n v="39"/>
    <s v="Female"/>
    <x v="8"/>
    <n v="121.71"/>
    <n v="12"/>
    <n v="255"/>
    <n v="0"/>
    <s v="Beauty"/>
    <n v="42.1"/>
    <d v="2020-07-09T00:00:00"/>
    <n v="88"/>
    <n v="0.31"/>
    <n v="121.71"/>
    <n v="42.1"/>
    <n v="1"/>
    <n v="1460.52"/>
    <x v="0"/>
    <s v="Medium Risk"/>
    <s v="35-44"/>
    <d v="1906-02-17T00:00:00"/>
    <x v="2"/>
    <x v="1"/>
    <s v="Low Value"/>
    <x v="0"/>
    <s v="Check Data"/>
  </r>
  <r>
    <s v="CUST_9125"/>
    <n v="20"/>
    <s v="Male"/>
    <x v="4"/>
    <n v="69.22"/>
    <n v="9"/>
    <n v="8"/>
    <n v="0"/>
    <s v="Sports"/>
    <n v="8.9"/>
    <d v="2020-06-30T00:00:00"/>
    <n v="80"/>
    <n v="0.13"/>
    <n v="69.22"/>
    <n v="8.9"/>
    <n v="3"/>
    <n v="622.98"/>
    <x v="2"/>
    <s v="Low Risk"/>
    <s v="Under 25"/>
    <d v="1906-02-26T00:00:00"/>
    <x v="2"/>
    <x v="1"/>
    <s v="Low Value"/>
    <x v="0"/>
    <s v="Check Data"/>
  </r>
  <r>
    <s v="CUST_9850"/>
    <n v="54"/>
    <s v="Female"/>
    <x v="8"/>
    <n v="212.48"/>
    <n v="11"/>
    <n v="118"/>
    <n v="0"/>
    <s v="Home"/>
    <n v="65.5"/>
    <d v="2024-08-28T00:00:00"/>
    <n v="23"/>
    <n v="0.34"/>
    <n v="212.48"/>
    <n v="65.5"/>
    <n v="1"/>
    <n v="2337.2799999999997"/>
    <x v="0"/>
    <s v="Medium Risk"/>
    <s v="45-54"/>
    <d v="1901-12-29T00:00:00"/>
    <x v="1"/>
    <x v="1"/>
    <s v="High Value"/>
    <x v="1"/>
    <s v="Check Data"/>
  </r>
  <r>
    <s v="CUST_3763"/>
    <n v="58"/>
    <s v="Male"/>
    <x v="6"/>
    <n v="83.63"/>
    <n v="9"/>
    <n v="118"/>
    <n v="0"/>
    <s v="Home"/>
    <m/>
    <d v="2022-09-09T00:00:00"/>
    <n v="55"/>
    <n v="0.22"/>
    <n v="83.63"/>
    <n v="250"/>
    <n v="2"/>
    <n v="752.67"/>
    <x v="0"/>
    <s v="Medium Risk"/>
    <s v="55+"/>
    <d v="1903-12-18T00:00:00"/>
    <x v="0"/>
    <x v="1"/>
    <s v="Low Value"/>
    <x v="0"/>
    <s v="Check Data"/>
  </r>
  <r>
    <s v="CUST_4663"/>
    <n v="35"/>
    <s v="Female"/>
    <x v="9"/>
    <n v="171.11"/>
    <n v="6"/>
    <n v="90"/>
    <n v="0"/>
    <s v="Home"/>
    <n v="1.6"/>
    <d v="2023-07-07T00:00:00"/>
    <n v="57"/>
    <n v="0.13"/>
    <n v="171.11"/>
    <n v="1.6"/>
    <n v="1"/>
    <n v="1026.6600000000001"/>
    <x v="1"/>
    <s v="Low Risk"/>
    <s v="35-44"/>
    <d v="1903-02-20T00:00:00"/>
    <x v="0"/>
    <x v="1"/>
    <s v="Low Value"/>
    <x v="0"/>
    <s v="Check Data"/>
  </r>
  <r>
    <s v="CUST_5986"/>
    <n v="28"/>
    <s v="Male"/>
    <x v="4"/>
    <n v="107.46"/>
    <n v="10"/>
    <n v="171"/>
    <n v="0"/>
    <s v="Home"/>
    <n v="20.3"/>
    <d v="2023-09-26T00:00:00"/>
    <n v="50"/>
    <n v="0.2"/>
    <n v="107.46"/>
    <n v="20.3"/>
    <n v="1"/>
    <n v="1074.5999999999999"/>
    <x v="0"/>
    <s v="Medium Risk"/>
    <s v="25-34"/>
    <d v="1902-12-01T00:00:00"/>
    <x v="0"/>
    <x v="1"/>
    <s v="Low Value"/>
    <x v="0"/>
    <s v="Check Data"/>
  </r>
  <r>
    <s v="CUST_2481"/>
    <n v="65"/>
    <s v="Male"/>
    <x v="3"/>
    <n v="44.29"/>
    <n v="8"/>
    <n v="210"/>
    <n v="0"/>
    <s v="Sports"/>
    <n v="43.6"/>
    <d v="2024-05-16T00:00:00"/>
    <n v="38"/>
    <n v="0.68"/>
    <n v="44.29"/>
    <n v="43.6"/>
    <n v="2"/>
    <n v="354.32"/>
    <x v="0"/>
    <s v="High Risk"/>
    <s v="55+"/>
    <d v="1902-04-12T00:00:00"/>
    <x v="1"/>
    <x v="1"/>
    <s v="Low Value"/>
    <x v="2"/>
    <s v="Check Data"/>
  </r>
  <r>
    <s v="CUST_8256"/>
    <n v="19"/>
    <s v="Female"/>
    <x v="5"/>
    <n v="134.15"/>
    <n v="12"/>
    <n v="313"/>
    <n v="0"/>
    <s v="Home"/>
    <n v="90.1"/>
    <d v="2024-02-08T00:00:00"/>
    <n v="47"/>
    <n v="0.06"/>
    <n v="134.15"/>
    <n v="90.1"/>
    <n v="1"/>
    <n v="1609.8000000000002"/>
    <x v="0"/>
    <s v="Low Risk"/>
    <s v="Under 25"/>
    <d v="1902-07-19T00:00:00"/>
    <x v="0"/>
    <x v="1"/>
    <s v="High Value"/>
    <x v="1"/>
    <s v="Check Data"/>
  </r>
  <r>
    <s v="CUST_4731"/>
    <n v="29"/>
    <s v="Female"/>
    <x v="7"/>
    <n v="87.09"/>
    <n v="9"/>
    <n v="115"/>
    <n v="0"/>
    <s v="Electronics"/>
    <n v="99"/>
    <d v="2021-06-05T00:00:00"/>
    <n v="93"/>
    <n v="7.0000000000000007E-2"/>
    <n v="87.09"/>
    <n v="99"/>
    <n v="1"/>
    <n v="783.81000000000006"/>
    <x v="0"/>
    <s v="Low Risk"/>
    <s v="25-34"/>
    <d v="1905-03-23T00:00:00"/>
    <x v="2"/>
    <x v="1"/>
    <s v="Low Value"/>
    <x v="0"/>
    <s v="Check Data"/>
  </r>
  <r>
    <s v="CUST_8262"/>
    <n v="71"/>
    <s v="Other"/>
    <x v="4"/>
    <n v="50.93"/>
    <n v="5"/>
    <n v="287"/>
    <n v="0"/>
    <s v="Electronics"/>
    <n v="75.099999999999994"/>
    <d v="2022-10-08T00:00:00"/>
    <n v="30"/>
    <n v="0.45"/>
    <n v="50.93"/>
    <n v="75.099999999999994"/>
    <n v="1"/>
    <n v="254.65"/>
    <x v="0"/>
    <s v="Medium Risk"/>
    <s v="55+"/>
    <d v="1903-11-19T00:00:00"/>
    <x v="1"/>
    <x v="1"/>
    <s v="Low Value"/>
    <x v="0"/>
    <s v="Check Data"/>
  </r>
  <r>
    <s v="CUST_1451"/>
    <n v="23"/>
    <s v="Male"/>
    <x v="5"/>
    <n v="153.03"/>
    <n v="7"/>
    <n v="21"/>
    <n v="0"/>
    <s v="Beauty"/>
    <n v="74.900000000000006"/>
    <d v="2023-02-01T00:00:00"/>
    <n v="68"/>
    <n v="0.48"/>
    <n v="153.03"/>
    <n v="74.900000000000006"/>
    <n v="1"/>
    <n v="1071.21"/>
    <x v="2"/>
    <s v="Medium Risk"/>
    <s v="Under 25"/>
    <d v="1903-07-26T00:00:00"/>
    <x v="0"/>
    <x v="1"/>
    <s v="Low Value"/>
    <x v="0"/>
    <s v="Check Data"/>
  </r>
  <r>
    <s v="CUST_4093"/>
    <n v="60"/>
    <s v="Male"/>
    <x v="5"/>
    <n v="44.13"/>
    <n v="8"/>
    <n v="348"/>
    <n v="0"/>
    <s v="Sports"/>
    <n v="41.5"/>
    <d v="2021-07-08T00:00:00"/>
    <n v="93"/>
    <n v="0.2"/>
    <n v="44.13"/>
    <n v="41.5"/>
    <n v="2"/>
    <n v="353.04"/>
    <x v="0"/>
    <s v="Medium Risk"/>
    <s v="55+"/>
    <d v="1905-02-18T00:00:00"/>
    <x v="2"/>
    <x v="1"/>
    <s v="Low Value"/>
    <x v="0"/>
    <s v="Check Data"/>
  </r>
  <r>
    <s v="CUST_1882"/>
    <n v="76"/>
    <s v="Female"/>
    <x v="6"/>
    <n v="123.2"/>
    <n v="5"/>
    <n v="54"/>
    <n v="0"/>
    <s v="Beauty"/>
    <n v="57.1"/>
    <d v="2023-05-26T00:00:00"/>
    <n v="43"/>
    <n v="0.06"/>
    <n v="123.2"/>
    <n v="57.1"/>
    <n v="3"/>
    <n v="616"/>
    <x v="1"/>
    <s v="Low Risk"/>
    <s v="55+"/>
    <d v="1903-04-03T00:00:00"/>
    <x v="0"/>
    <x v="1"/>
    <s v="Low Value"/>
    <x v="0"/>
    <s v="Check Data"/>
  </r>
  <r>
    <s v="CUST_5408"/>
    <n v="57"/>
    <s v="Female"/>
    <x v="1"/>
    <n v="204.46"/>
    <n v="5"/>
    <n v="107"/>
    <n v="0"/>
    <s v="Electronics"/>
    <n v="23.3"/>
    <d v="2020-08-28T00:00:00"/>
    <n v="27"/>
    <n v="0.56000000000000005"/>
    <n v="204.46"/>
    <n v="23.3"/>
    <n v="1"/>
    <n v="1022.3000000000001"/>
    <x v="0"/>
    <s v="High Risk"/>
    <s v="55+"/>
    <d v="1905-12-29T00:00:00"/>
    <x v="1"/>
    <x v="1"/>
    <s v="Low Value"/>
    <x v="2"/>
    <s v="Check Data"/>
  </r>
  <r>
    <s v="CUST_5068"/>
    <n v="61"/>
    <s v="Male"/>
    <x v="9"/>
    <n v="108.66"/>
    <n v="12"/>
    <n v="76"/>
    <n v="0"/>
    <s v="Home"/>
    <n v="73.8"/>
    <d v="2020-09-29T00:00:00"/>
    <n v="97"/>
    <n v="0.45"/>
    <n v="108.66"/>
    <n v="73.8"/>
    <n v="1"/>
    <n v="1303.92"/>
    <x v="1"/>
    <s v="Medium Risk"/>
    <s v="55+"/>
    <d v="1905-11-27T00:00:00"/>
    <x v="2"/>
    <x v="1"/>
    <s v="Low Value"/>
    <x v="0"/>
    <s v="Check Data"/>
  </r>
  <r>
    <s v="CUST_4277"/>
    <n v="46"/>
    <s v="Female"/>
    <x v="9"/>
    <n v="156.09"/>
    <n v="8"/>
    <n v="60"/>
    <n v="0"/>
    <s v="Home"/>
    <n v="6"/>
    <d v="2022-09-21T00:00:00"/>
    <n v="82"/>
    <n v="0.52"/>
    <n v="156.09"/>
    <n v="6"/>
    <n v="1"/>
    <n v="1248.72"/>
    <x v="1"/>
    <s v="High Risk"/>
    <s v="45-54"/>
    <d v="1903-12-06T00:00:00"/>
    <x v="2"/>
    <x v="1"/>
    <s v="Low Value"/>
    <x v="2"/>
    <s v="Check Data"/>
  </r>
  <r>
    <s v="CUST_9566"/>
    <n v="76"/>
    <s v="Female"/>
    <x v="6"/>
    <n v="169.33"/>
    <n v="13"/>
    <n v="121"/>
    <n v="0"/>
    <s v="Fashion"/>
    <n v="41.7"/>
    <d v="2024-05-22T00:00:00"/>
    <n v="64"/>
    <n v="0.31"/>
    <n v="169.33"/>
    <n v="41.7"/>
    <n v="3"/>
    <n v="2201.29"/>
    <x v="0"/>
    <s v="Medium Risk"/>
    <s v="55+"/>
    <d v="1902-04-06T00:00:00"/>
    <x v="0"/>
    <x v="1"/>
    <s v="High Value"/>
    <x v="1"/>
    <s v="Check Data"/>
  </r>
  <r>
    <s v="CUST_8951"/>
    <n v="47"/>
    <s v="Female"/>
    <x v="8"/>
    <n v="231.27"/>
    <n v="4"/>
    <n v="91"/>
    <n v="0"/>
    <s v="Sports"/>
    <n v="83.1"/>
    <d v="2023-04-08T00:00:00"/>
    <n v="6"/>
    <n v="0.68"/>
    <n v="231.27"/>
    <n v="83.1"/>
    <n v="1"/>
    <n v="925.08"/>
    <x v="0"/>
    <s v="High Risk"/>
    <s v="45-54"/>
    <d v="1903-05-21T00:00:00"/>
    <x v="1"/>
    <x v="1"/>
    <s v="Low Value"/>
    <x v="2"/>
    <s v="Check Data"/>
  </r>
  <r>
    <s v="CUST_5690"/>
    <n v="19"/>
    <s v="Other"/>
    <x v="8"/>
    <n v="57.08"/>
    <n v="7"/>
    <n v="322"/>
    <n v="0"/>
    <s v="Fashion"/>
    <n v="98"/>
    <d v="2021-01-11T00:00:00"/>
    <n v="96"/>
    <n v="0.39"/>
    <n v="57.08"/>
    <n v="98"/>
    <n v="1"/>
    <n v="399.56"/>
    <x v="0"/>
    <s v="Medium Risk"/>
    <s v="Under 25"/>
    <d v="1905-08-15T00:00:00"/>
    <x v="2"/>
    <x v="1"/>
    <s v="Low Value"/>
    <x v="0"/>
    <s v="Check Data"/>
  </r>
  <r>
    <s v="CUST_5595"/>
    <n v="26"/>
    <s v="Male"/>
    <x v="3"/>
    <n v="183.88"/>
    <n v="7"/>
    <n v="221"/>
    <n v="0"/>
    <s v="Sports"/>
    <n v="69.7"/>
    <d v="2023-10-03T00:00:00"/>
    <n v="31"/>
    <n v="0.48"/>
    <n v="183.88"/>
    <n v="69.7"/>
    <n v="1"/>
    <n v="1287.1599999999999"/>
    <x v="0"/>
    <s v="Medium Risk"/>
    <s v="25-34"/>
    <d v="1902-11-24T00:00:00"/>
    <x v="1"/>
    <x v="1"/>
    <s v="Low Value"/>
    <x v="0"/>
    <s v="Check Data"/>
  </r>
  <r>
    <s v="CUST_5559"/>
    <n v="64"/>
    <s v="Female"/>
    <x v="1"/>
    <n v="121.96"/>
    <n v="5"/>
    <n v="129"/>
    <n v="0"/>
    <s v="Sports"/>
    <m/>
    <d v="2023-04-17T00:00:00"/>
    <n v="76"/>
    <n v="0.14000000000000001"/>
    <n v="121.96"/>
    <n v="250"/>
    <n v="1"/>
    <n v="609.79999999999995"/>
    <x v="0"/>
    <s v="Low Risk"/>
    <s v="55+"/>
    <d v="1903-05-12T00:00:00"/>
    <x v="2"/>
    <x v="1"/>
    <s v="Low Value"/>
    <x v="0"/>
    <s v="Check Data"/>
  </r>
  <r>
    <s v="CUST_8291"/>
    <n v="19"/>
    <s v="Male"/>
    <x v="5"/>
    <n v="95.08"/>
    <n v="12"/>
    <n v="247"/>
    <n v="0"/>
    <s v="Home"/>
    <n v="57.1"/>
    <d v="2024-02-12T00:00:00"/>
    <n v="87"/>
    <n v="0.38"/>
    <n v="95.08"/>
    <n v="57.1"/>
    <n v="3"/>
    <n v="1140.96"/>
    <x v="0"/>
    <s v="Medium Risk"/>
    <s v="Under 25"/>
    <d v="1902-07-15T00:00:00"/>
    <x v="2"/>
    <x v="1"/>
    <s v="Low Value"/>
    <x v="0"/>
    <s v="Check Data"/>
  </r>
  <r>
    <s v="CUST_9160"/>
    <n v="46"/>
    <s v="Female"/>
    <x v="2"/>
    <n v="46.73"/>
    <n v="8"/>
    <n v="120"/>
    <n v="0"/>
    <s v="Home"/>
    <n v="56.1"/>
    <d v="2024-12-09T00:00:00"/>
    <n v="29"/>
    <n v="0.52"/>
    <n v="46.73"/>
    <n v="56.1"/>
    <n v="1"/>
    <n v="373.84"/>
    <x v="0"/>
    <s v="High Risk"/>
    <s v="45-54"/>
    <d v="1901-09-17T00:00:00"/>
    <x v="1"/>
    <x v="1"/>
    <s v="Low Value"/>
    <x v="2"/>
    <s v="Check Data"/>
  </r>
  <r>
    <s v="CUST_1112"/>
    <n v="50"/>
    <s v="Female"/>
    <x v="2"/>
    <n v="89.61"/>
    <n v="9"/>
    <n v="200"/>
    <n v="0"/>
    <s v="Beauty"/>
    <m/>
    <d v="2023-01-28T00:00:00"/>
    <n v="3"/>
    <n v="0.31"/>
    <n v="89.61"/>
    <n v="250"/>
    <n v="1"/>
    <n v="806.49"/>
    <x v="0"/>
    <s v="Medium Risk"/>
    <s v="45-54"/>
    <d v="1903-07-30T00:00:00"/>
    <x v="1"/>
    <x v="1"/>
    <s v="Low Value"/>
    <x v="0"/>
    <s v="Check Data"/>
  </r>
  <r>
    <s v="CUST_6131"/>
    <n v="27"/>
    <s v="Other"/>
    <x v="8"/>
    <n v="161.36000000000001"/>
    <n v="13"/>
    <n v="160"/>
    <n v="0"/>
    <s v="Electronics"/>
    <n v="84"/>
    <d v="2024-03-10T00:00:00"/>
    <n v="97"/>
    <n v="0.28999999999999998"/>
    <n v="161.36000000000001"/>
    <n v="84"/>
    <n v="1"/>
    <n v="2097.6800000000003"/>
    <x v="0"/>
    <s v="Medium Risk"/>
    <s v="25-34"/>
    <d v="1902-06-18T00:00:00"/>
    <x v="2"/>
    <x v="1"/>
    <s v="High Value"/>
    <x v="1"/>
    <s v="Check Data"/>
  </r>
  <r>
    <s v="CUST_4197"/>
    <n v="51"/>
    <s v="Female"/>
    <x v="6"/>
    <n v="110.98"/>
    <n v="9"/>
    <n v="249"/>
    <n v="0"/>
    <s v="Electronics"/>
    <n v="4.9000000000000004"/>
    <d v="2023-12-21T00:00:00"/>
    <n v="92"/>
    <n v="0.21"/>
    <n v="110.98"/>
    <n v="4.9000000000000004"/>
    <n v="2"/>
    <n v="998.82"/>
    <x v="0"/>
    <s v="Medium Risk"/>
    <s v="45-54"/>
    <d v="1902-09-06T00:00:00"/>
    <x v="2"/>
    <x v="1"/>
    <s v="Low Value"/>
    <x v="0"/>
    <s v="Check Data"/>
  </r>
  <r>
    <s v="CUST_1139"/>
    <n v="61"/>
    <s v="Other"/>
    <x v="1"/>
    <n v="99.31"/>
    <n v="9"/>
    <n v="217"/>
    <n v="0"/>
    <s v="Home"/>
    <n v="22"/>
    <d v="2024-01-29T00:00:00"/>
    <n v="82"/>
    <n v="0.49"/>
    <n v="99.31"/>
    <n v="22"/>
    <n v="1"/>
    <n v="893.79"/>
    <x v="0"/>
    <s v="Medium Risk"/>
    <s v="55+"/>
    <d v="1902-07-29T00:00:00"/>
    <x v="2"/>
    <x v="1"/>
    <s v="Low Value"/>
    <x v="0"/>
    <s v="Check Data"/>
  </r>
  <r>
    <s v="CUST_2424"/>
    <n v="72"/>
    <s v="Female"/>
    <x v="0"/>
    <n v="97.27"/>
    <n v="8"/>
    <n v="62"/>
    <n v="0"/>
    <s v="Electronics"/>
    <n v="84.2"/>
    <d v="2023-06-30T00:00:00"/>
    <n v="86"/>
    <n v="0.06"/>
    <n v="97.27"/>
    <n v="84.2"/>
    <n v="1"/>
    <n v="778.16"/>
    <x v="1"/>
    <s v="Low Risk"/>
    <s v="55+"/>
    <d v="1903-02-27T00:00:00"/>
    <x v="2"/>
    <x v="1"/>
    <s v="Low Value"/>
    <x v="0"/>
    <s v="Check Data"/>
  </r>
  <r>
    <s v="CUST_3949"/>
    <n v="25"/>
    <s v="Other"/>
    <x v="7"/>
    <n v="86.23"/>
    <n v="17"/>
    <n v="216"/>
    <n v="0"/>
    <s v="Sports"/>
    <n v="97.2"/>
    <d v="2022-11-22T00:00:00"/>
    <n v="20"/>
    <n v="0.19"/>
    <n v="86.23"/>
    <n v="97.2"/>
    <n v="2"/>
    <n v="1465.91"/>
    <x v="0"/>
    <s v="Low Risk"/>
    <s v="25-34"/>
    <d v="1903-10-05T00:00:00"/>
    <x v="1"/>
    <x v="1"/>
    <s v="Low Value"/>
    <x v="0"/>
    <s v="Check Data"/>
  </r>
  <r>
    <s v="CUST_4168"/>
    <n v="54"/>
    <s v="Female"/>
    <x v="1"/>
    <n v="117.32"/>
    <n v="8"/>
    <n v="340"/>
    <n v="0"/>
    <s v="Electronics"/>
    <n v="29.5"/>
    <d v="2020-07-30T00:00:00"/>
    <n v="80"/>
    <n v="0.11"/>
    <n v="117.32"/>
    <n v="29.5"/>
    <n v="1"/>
    <n v="938.56"/>
    <x v="0"/>
    <s v="Low Risk"/>
    <s v="45-54"/>
    <d v="1906-01-27T00:00:00"/>
    <x v="2"/>
    <x v="1"/>
    <s v="Low Value"/>
    <x v="0"/>
    <s v="Check Data"/>
  </r>
  <r>
    <s v="CUST_9708"/>
    <n v="71"/>
    <s v="Female"/>
    <x v="3"/>
    <n v="104.58"/>
    <n v="7"/>
    <n v="63"/>
    <n v="1"/>
    <s v="Beauty"/>
    <n v="69.099999999999994"/>
    <d v="2024-04-29T00:00:00"/>
    <n v="58"/>
    <n v="0.39"/>
    <n v="104.58"/>
    <n v="69.099999999999994"/>
    <n v="1"/>
    <n v="732.06"/>
    <x v="1"/>
    <s v="Medium Risk"/>
    <s v="55+"/>
    <d v="1902-04-29T00:00:00"/>
    <x v="0"/>
    <x v="0"/>
    <s v="Low Value"/>
    <x v="0"/>
    <s v="Check Data"/>
  </r>
  <r>
    <s v="CUST_7043"/>
    <n v="77"/>
    <s v="Male"/>
    <x v="5"/>
    <n v="72.11"/>
    <n v="10"/>
    <n v="211"/>
    <n v="0"/>
    <s v="Electronics"/>
    <n v="30.8"/>
    <d v="2023-04-15T00:00:00"/>
    <n v="57"/>
    <n v="0.17"/>
    <n v="72.11"/>
    <n v="30.8"/>
    <n v="1"/>
    <n v="721.1"/>
    <x v="0"/>
    <s v="Low Risk"/>
    <s v="55+"/>
    <d v="1903-05-14T00:00:00"/>
    <x v="0"/>
    <x v="1"/>
    <s v="Low Value"/>
    <x v="0"/>
    <s v="Check Data"/>
  </r>
  <r>
    <s v="CUST_7989"/>
    <n v="50"/>
    <s v="Male"/>
    <x v="5"/>
    <n v="69.28"/>
    <n v="6"/>
    <n v="119"/>
    <n v="0"/>
    <s v="Electronics"/>
    <n v="4.0999999999999996"/>
    <d v="2022-08-04T00:00:00"/>
    <n v="71"/>
    <n v="0.31"/>
    <n v="69.28"/>
    <n v="4.0999999999999996"/>
    <n v="1"/>
    <n v="415.68"/>
    <x v="0"/>
    <s v="Medium Risk"/>
    <s v="45-54"/>
    <d v="1904-01-23T00:00:00"/>
    <x v="2"/>
    <x v="1"/>
    <s v="Low Value"/>
    <x v="0"/>
    <s v="Check Data"/>
  </r>
  <r>
    <s v="CUST_8236"/>
    <n v="64"/>
    <s v="Male"/>
    <x v="9"/>
    <n v="71.61"/>
    <n v="13"/>
    <n v="68"/>
    <n v="0"/>
    <s v="Beauty"/>
    <n v="82.9"/>
    <d v="2020-08-12T00:00:00"/>
    <n v="4"/>
    <n v="0.47"/>
    <n v="71.61"/>
    <n v="82.9"/>
    <n v="1"/>
    <n v="930.93"/>
    <x v="1"/>
    <s v="Medium Risk"/>
    <s v="55+"/>
    <d v="1906-01-14T00:00:00"/>
    <x v="1"/>
    <x v="1"/>
    <s v="Low Value"/>
    <x v="0"/>
    <s v="Check Data"/>
  </r>
  <r>
    <s v="CUST_7261"/>
    <n v="23"/>
    <s v="Female"/>
    <x v="4"/>
    <n v="55.56"/>
    <n v="8"/>
    <n v="123"/>
    <n v="0"/>
    <s v="Beauty"/>
    <n v="73.900000000000006"/>
    <d v="2023-03-14T00:00:00"/>
    <n v="42"/>
    <n v="0.72"/>
    <n v="55.56"/>
    <n v="73.900000000000006"/>
    <n v="1"/>
    <n v="444.48"/>
    <x v="0"/>
    <s v="High Risk"/>
    <s v="Under 25"/>
    <d v="1903-06-15T00:00:00"/>
    <x v="0"/>
    <x v="1"/>
    <s v="Low Value"/>
    <x v="2"/>
    <s v="Check Data"/>
  </r>
  <r>
    <s v="CUST_1887"/>
    <n v="61"/>
    <s v="Female"/>
    <x v="4"/>
    <n v="50.43"/>
    <n v="16"/>
    <n v="144"/>
    <n v="0"/>
    <s v="Home"/>
    <n v="5.3"/>
    <d v="2023-12-30T00:00:00"/>
    <n v="34"/>
    <n v="0.13"/>
    <n v="50.43"/>
    <n v="5.3"/>
    <n v="1"/>
    <n v="806.88"/>
    <x v="0"/>
    <s v="Low Risk"/>
    <s v="55+"/>
    <d v="1902-08-28T00:00:00"/>
    <x v="1"/>
    <x v="1"/>
    <s v="Low Value"/>
    <x v="0"/>
    <s v="Check Data"/>
  </r>
  <r>
    <s v="CUST_4104"/>
    <n v="57"/>
    <s v="Female"/>
    <x v="9"/>
    <n v="74.599999999999994"/>
    <n v="11"/>
    <n v="295"/>
    <n v="0"/>
    <s v="Beauty"/>
    <n v="14.5"/>
    <d v="2025-06-05T00:00:00"/>
    <n v="18"/>
    <n v="0.62"/>
    <n v="74.599999999999994"/>
    <n v="14.5"/>
    <n v="2"/>
    <n v="820.59999999999991"/>
    <x v="0"/>
    <s v="High Risk"/>
    <s v="55+"/>
    <d v="1901-03-23T00:00:00"/>
    <x v="1"/>
    <x v="1"/>
    <s v="Low Value"/>
    <x v="2"/>
    <s v="Check Data"/>
  </r>
  <r>
    <s v="CUST_1049"/>
    <n v="62"/>
    <s v="Other"/>
    <x v="3"/>
    <n v="109.17"/>
    <n v="9"/>
    <n v="357"/>
    <n v="0"/>
    <s v="Home"/>
    <n v="100"/>
    <d v="2022-10-29T00:00:00"/>
    <n v="97"/>
    <n v="0.47"/>
    <n v="109.17"/>
    <n v="100"/>
    <n v="1"/>
    <n v="982.53"/>
    <x v="0"/>
    <s v="Medium Risk"/>
    <s v="55+"/>
    <d v="1903-10-29T00:00:00"/>
    <x v="2"/>
    <x v="1"/>
    <s v="Low Value"/>
    <x v="0"/>
    <s v="Check Data"/>
  </r>
  <r>
    <s v="CUST_4951"/>
    <n v="36"/>
    <s v="Other"/>
    <x v="5"/>
    <n v="181.19"/>
    <n v="6"/>
    <n v="128"/>
    <n v="0"/>
    <s v="Sports"/>
    <n v="65.099999999999994"/>
    <d v="2022-08-02T00:00:00"/>
    <n v="65"/>
    <n v="0.39"/>
    <n v="181.19"/>
    <n v="65.099999999999994"/>
    <n v="1"/>
    <n v="1087.1399999999999"/>
    <x v="0"/>
    <s v="Medium Risk"/>
    <s v="35-44"/>
    <d v="1904-01-25T00:00:00"/>
    <x v="0"/>
    <x v="1"/>
    <s v="Low Value"/>
    <x v="0"/>
    <s v="Check Data"/>
  </r>
  <r>
    <s v="CUST_4560"/>
    <n v="49"/>
    <s v="Male"/>
    <x v="4"/>
    <n v="46.42"/>
    <n v="8"/>
    <n v="12"/>
    <n v="0"/>
    <s v="Fashion"/>
    <n v="80"/>
    <d v="2021-07-04T00:00:00"/>
    <n v="25"/>
    <n v="0.28000000000000003"/>
    <n v="46.42"/>
    <n v="80"/>
    <n v="2"/>
    <n v="371.36"/>
    <x v="2"/>
    <s v="Medium Risk"/>
    <s v="45-54"/>
    <d v="1905-02-22T00:00:00"/>
    <x v="1"/>
    <x v="1"/>
    <s v="Low Value"/>
    <x v="0"/>
    <s v="Check Data"/>
  </r>
  <r>
    <s v="CUST_1018"/>
    <n v="44"/>
    <s v="Male"/>
    <x v="4"/>
    <n v="74.84"/>
    <n v="15"/>
    <n v="273"/>
    <n v="0"/>
    <s v="Electronics"/>
    <n v="38.9"/>
    <d v="2024-04-11T00:00:00"/>
    <n v="45"/>
    <n v="0.27"/>
    <n v="74.84"/>
    <n v="38.9"/>
    <n v="2"/>
    <n v="1122.6000000000001"/>
    <x v="0"/>
    <s v="Medium Risk"/>
    <s v="35-44"/>
    <d v="1902-05-17T00:00:00"/>
    <x v="0"/>
    <x v="1"/>
    <s v="Low Value"/>
    <x v="0"/>
    <s v="Check Data"/>
  </r>
  <r>
    <s v="CUST_5821"/>
    <n v="18"/>
    <s v="Male"/>
    <x v="7"/>
    <n v="102.58"/>
    <n v="14"/>
    <n v="67"/>
    <n v="0"/>
    <s v="Beauty"/>
    <n v="51.8"/>
    <d v="2025-01-22T00:00:00"/>
    <n v="14"/>
    <n v="0.34"/>
    <n v="102.58"/>
    <n v="51.8"/>
    <n v="1"/>
    <n v="1436.12"/>
    <x v="1"/>
    <s v="Medium Risk"/>
    <s v="Under 25"/>
    <d v="1901-08-04T00:00:00"/>
    <x v="1"/>
    <x v="1"/>
    <s v="Low Value"/>
    <x v="0"/>
    <s v="Check Data"/>
  </r>
  <r>
    <s v="CUST_7340"/>
    <n v="60"/>
    <s v="Male"/>
    <x v="4"/>
    <n v="119.15"/>
    <n v="12"/>
    <n v="269"/>
    <n v="0"/>
    <s v="Electronics"/>
    <n v="62"/>
    <d v="2021-09-12T00:00:00"/>
    <n v="11"/>
    <n v="0.21"/>
    <n v="119.15"/>
    <n v="62"/>
    <n v="1"/>
    <n v="1429.8000000000002"/>
    <x v="0"/>
    <s v="Medium Risk"/>
    <s v="55+"/>
    <d v="1904-12-14T00:00:00"/>
    <x v="1"/>
    <x v="1"/>
    <s v="Low Value"/>
    <x v="0"/>
    <s v="Check Data"/>
  </r>
  <r>
    <s v="CUST_9058"/>
    <n v="69"/>
    <s v="Female"/>
    <x v="5"/>
    <n v="179.55"/>
    <n v="12"/>
    <n v="132"/>
    <n v="0"/>
    <s v="Sports"/>
    <n v="80.599999999999994"/>
    <d v="2023-01-11T00:00:00"/>
    <n v="52"/>
    <n v="0.08"/>
    <n v="179.55"/>
    <n v="80.599999999999994"/>
    <n v="2"/>
    <n v="2154.6000000000004"/>
    <x v="0"/>
    <s v="Low Risk"/>
    <s v="55+"/>
    <d v="1903-08-16T00:00:00"/>
    <x v="0"/>
    <x v="1"/>
    <s v="High Value"/>
    <x v="1"/>
    <s v="Check Data"/>
  </r>
  <r>
    <s v="CUST_3606"/>
    <n v="50"/>
    <s v="Female"/>
    <x v="3"/>
    <n v="130.16999999999999"/>
    <n v="14"/>
    <n v="61"/>
    <n v="0"/>
    <s v="Fashion"/>
    <n v="33.9"/>
    <d v="2022-07-01T00:00:00"/>
    <n v="8"/>
    <n v="0.18"/>
    <n v="130.16999999999999"/>
    <n v="33.9"/>
    <n v="3"/>
    <n v="1822.3799999999999"/>
    <x v="1"/>
    <s v="Low Risk"/>
    <s v="45-54"/>
    <d v="1904-02-26T00:00:00"/>
    <x v="1"/>
    <x v="1"/>
    <s v="High Value"/>
    <x v="1"/>
    <s v="Check Data"/>
  </r>
  <r>
    <s v="CUST_8846"/>
    <n v="79"/>
    <s v="Female"/>
    <x v="0"/>
    <n v="118.12"/>
    <n v="15"/>
    <n v="160"/>
    <n v="0"/>
    <s v="Beauty"/>
    <n v="67.2"/>
    <d v="2021-05-26T00:00:00"/>
    <n v="60"/>
    <n v="0.26"/>
    <n v="118.12"/>
    <n v="67.2"/>
    <n v="1"/>
    <n v="1771.8000000000002"/>
    <x v="0"/>
    <s v="Medium Risk"/>
    <s v="55+"/>
    <d v="1905-04-02T00:00:00"/>
    <x v="0"/>
    <x v="1"/>
    <s v="High Value"/>
    <x v="1"/>
    <s v="Check Data"/>
  </r>
  <r>
    <s v="CUST_9643"/>
    <n v="57"/>
    <s v="Female"/>
    <x v="8"/>
    <n v="41.58"/>
    <n v="9"/>
    <n v="25"/>
    <n v="0"/>
    <s v="Home"/>
    <n v="77.599999999999994"/>
    <d v="2024-10-25T00:00:00"/>
    <n v="42"/>
    <n v="0.49"/>
    <n v="41.58"/>
    <n v="77.599999999999994"/>
    <n v="1"/>
    <n v="374.21999999999997"/>
    <x v="2"/>
    <s v="Medium Risk"/>
    <s v="55+"/>
    <d v="1901-11-01T00:00:00"/>
    <x v="0"/>
    <x v="1"/>
    <s v="Low Value"/>
    <x v="0"/>
    <s v="Check Data"/>
  </r>
  <r>
    <s v="CUST_7432"/>
    <n v="49"/>
    <s v="Female"/>
    <x v="1"/>
    <n v="196.64"/>
    <n v="17"/>
    <n v="246"/>
    <n v="0"/>
    <s v="Home"/>
    <n v="80.5"/>
    <d v="2024-04-27T00:00:00"/>
    <n v="16"/>
    <n v="0.4"/>
    <n v="196.64"/>
    <n v="80.5"/>
    <n v="1"/>
    <n v="3342.8799999999997"/>
    <x v="0"/>
    <s v="Medium Risk"/>
    <s v="45-54"/>
    <d v="1902-05-01T00:00:00"/>
    <x v="1"/>
    <x v="1"/>
    <s v="High Value"/>
    <x v="1"/>
    <s v="Check Data"/>
  </r>
  <r>
    <s v="CUST_4765"/>
    <n v="22"/>
    <s v="Male"/>
    <x v="6"/>
    <n v="95.34"/>
    <n v="8"/>
    <n v="188"/>
    <n v="0"/>
    <s v="Beauty"/>
    <n v="49.9"/>
    <d v="2023-02-27T00:00:00"/>
    <n v="39"/>
    <n v="0.28999999999999998"/>
    <n v="95.34"/>
    <n v="49.9"/>
    <n v="1"/>
    <n v="762.72"/>
    <x v="0"/>
    <s v="Medium Risk"/>
    <s v="Under 25"/>
    <d v="1903-06-30T00:00:00"/>
    <x v="1"/>
    <x v="1"/>
    <s v="Low Value"/>
    <x v="0"/>
    <s v="Check Data"/>
  </r>
  <r>
    <s v="CUST_3438"/>
    <n v="34"/>
    <s v="Female"/>
    <x v="2"/>
    <n v="281.60000000000002"/>
    <n v="15"/>
    <n v="285"/>
    <n v="0"/>
    <s v="Beauty"/>
    <m/>
    <d v="2022-06-12T00:00:00"/>
    <n v="95"/>
    <n v="0.39"/>
    <n v="281.60000000000002"/>
    <n v="250"/>
    <n v="1"/>
    <n v="4224"/>
    <x v="0"/>
    <s v="Medium Risk"/>
    <s v="25-34"/>
    <d v="1904-03-16T00:00:00"/>
    <x v="2"/>
    <x v="1"/>
    <s v="High Value"/>
    <x v="1"/>
    <s v="Check Data"/>
  </r>
  <r>
    <s v="CUST_7358"/>
    <n v="79"/>
    <s v="Male"/>
    <x v="1"/>
    <n v="58.25"/>
    <n v="12"/>
    <n v="317"/>
    <n v="0"/>
    <s v="Sports"/>
    <n v="10.5"/>
    <d v="2020-11-20T00:00:00"/>
    <n v="42"/>
    <n v="0.23"/>
    <n v="58.25"/>
    <n v="10.5"/>
    <n v="1"/>
    <n v="699"/>
    <x v="0"/>
    <s v="Medium Risk"/>
    <s v="55+"/>
    <d v="1905-10-06T00:00:00"/>
    <x v="0"/>
    <x v="1"/>
    <s v="Low Value"/>
    <x v="0"/>
    <s v="Check Data"/>
  </r>
  <r>
    <s v="CUST_9319"/>
    <n v="25"/>
    <s v="Male"/>
    <x v="7"/>
    <n v="67.31"/>
    <n v="9"/>
    <n v="336"/>
    <n v="0"/>
    <s v="Fashion"/>
    <n v="49.8"/>
    <d v="2020-09-03T00:00:00"/>
    <n v="18"/>
    <n v="0.25"/>
    <n v="67.31"/>
    <n v="49.8"/>
    <n v="2"/>
    <n v="605.79"/>
    <x v="0"/>
    <s v="Medium Risk"/>
    <s v="25-34"/>
    <d v="1905-12-23T00:00:00"/>
    <x v="1"/>
    <x v="1"/>
    <s v="Low Value"/>
    <x v="0"/>
    <s v="Check Data"/>
  </r>
  <r>
    <s v="CUST_6941"/>
    <n v="74"/>
    <s v="Male"/>
    <x v="4"/>
    <m/>
    <n v="15"/>
    <n v="219"/>
    <n v="0"/>
    <s v="Beauty"/>
    <n v="70.2"/>
    <d v="2024-10-31T00:00:00"/>
    <n v="7"/>
    <n v="0.09"/>
    <n v="250"/>
    <n v="70.2"/>
    <n v="2"/>
    <n v="3750"/>
    <x v="0"/>
    <s v="Low Risk"/>
    <s v="55+"/>
    <d v="1901-10-26T00:00:00"/>
    <x v="1"/>
    <x v="1"/>
    <s v="High Value"/>
    <x v="1"/>
    <s v="Check Data"/>
  </r>
  <r>
    <s v="CUST_8644"/>
    <n v="59"/>
    <s v="Female"/>
    <x v="3"/>
    <n v="62.03"/>
    <n v="13"/>
    <n v="325"/>
    <n v="0"/>
    <s v="Home"/>
    <n v="92.1"/>
    <d v="2021-10-01T00:00:00"/>
    <n v="4"/>
    <n v="0.52"/>
    <n v="62.03"/>
    <n v="92.1"/>
    <n v="1"/>
    <n v="806.39"/>
    <x v="0"/>
    <s v="High Risk"/>
    <s v="55+"/>
    <d v="1904-11-25T00:00:00"/>
    <x v="1"/>
    <x v="1"/>
    <s v="Low Value"/>
    <x v="2"/>
    <s v="Check Data"/>
  </r>
  <r>
    <s v="CUST_5855"/>
    <n v="51"/>
    <s v="Male"/>
    <x v="0"/>
    <n v="77.34"/>
    <n v="8"/>
    <n v="248"/>
    <n v="1"/>
    <s v="Fashion"/>
    <n v="12.5"/>
    <d v="2023-02-16T00:00:00"/>
    <n v="96"/>
    <n v="0.16"/>
    <n v="77.34"/>
    <n v="12.5"/>
    <n v="1"/>
    <n v="618.72"/>
    <x v="0"/>
    <s v="Low Risk"/>
    <s v="45-54"/>
    <d v="1903-07-11T00:00:00"/>
    <x v="2"/>
    <x v="0"/>
    <s v="Low Value"/>
    <x v="0"/>
    <s v="Check Data"/>
  </r>
  <r>
    <s v="CUST_7547"/>
    <n v="26"/>
    <s v="Male"/>
    <x v="2"/>
    <n v="101.18"/>
    <n v="8"/>
    <n v="90"/>
    <n v="0"/>
    <s v="Beauty"/>
    <n v="96.9"/>
    <d v="2024-05-04T00:00:00"/>
    <n v="95"/>
    <n v="0.15"/>
    <n v="101.18"/>
    <n v="96.9"/>
    <n v="1"/>
    <n v="809.44"/>
    <x v="1"/>
    <s v="Low Risk"/>
    <s v="25-34"/>
    <d v="1902-04-24T00:00:00"/>
    <x v="2"/>
    <x v="1"/>
    <s v="Low Value"/>
    <x v="0"/>
    <s v="Check Data"/>
  </r>
  <r>
    <s v="CUST_8196"/>
    <n v="73"/>
    <s v="Female"/>
    <x v="9"/>
    <n v="76.89"/>
    <n v="13"/>
    <n v="35"/>
    <n v="0"/>
    <s v="Fashion"/>
    <n v="23.4"/>
    <d v="2020-12-01T00:00:00"/>
    <n v="74"/>
    <n v="0.24"/>
    <n v="76.89"/>
    <n v="23.4"/>
    <n v="2"/>
    <n v="999.57"/>
    <x v="1"/>
    <s v="Medium Risk"/>
    <s v="55+"/>
    <d v="1905-09-25T00:00:00"/>
    <x v="2"/>
    <x v="1"/>
    <s v="Low Value"/>
    <x v="0"/>
    <s v="Check Data"/>
  </r>
  <r>
    <s v="CUST_6911"/>
    <n v="40"/>
    <s v="Female"/>
    <x v="0"/>
    <n v="245.07"/>
    <n v="6"/>
    <n v="6"/>
    <n v="0"/>
    <s v="Sports"/>
    <n v="17.600000000000001"/>
    <d v="2021-06-09T00:00:00"/>
    <n v="30"/>
    <n v="0.28999999999999998"/>
    <n v="245.07"/>
    <n v="17.600000000000001"/>
    <n v="2"/>
    <n v="1470.42"/>
    <x v="2"/>
    <s v="Medium Risk"/>
    <s v="35-44"/>
    <d v="1905-03-19T00:00:00"/>
    <x v="1"/>
    <x v="1"/>
    <s v="Low Value"/>
    <x v="0"/>
    <s v="Check Data"/>
  </r>
  <r>
    <s v="CUST_7481"/>
    <n v="52"/>
    <s v="Male"/>
    <x v="8"/>
    <n v="130.97999999999999"/>
    <n v="8"/>
    <n v="320"/>
    <n v="0"/>
    <s v="Beauty"/>
    <n v="11.5"/>
    <d v="2025-01-29T00:00:00"/>
    <n v="50"/>
    <n v="0.09"/>
    <n v="130.97999999999999"/>
    <n v="11.5"/>
    <n v="1"/>
    <n v="1047.8399999999999"/>
    <x v="0"/>
    <s v="Low Risk"/>
    <s v="45-54"/>
    <d v="1901-07-28T00:00:00"/>
    <x v="0"/>
    <x v="1"/>
    <s v="Low Value"/>
    <x v="0"/>
    <s v="Check Data"/>
  </r>
  <r>
    <s v="CUST_3761"/>
    <n v="67"/>
    <s v="Male"/>
    <x v="4"/>
    <n v="66.930000000000007"/>
    <n v="11"/>
    <n v="201"/>
    <n v="0"/>
    <s v="Beauty"/>
    <n v="99"/>
    <d v="2023-02-04T00:00:00"/>
    <n v="99"/>
    <n v="0.28000000000000003"/>
    <n v="66.930000000000007"/>
    <n v="99"/>
    <n v="3"/>
    <n v="736.23"/>
    <x v="0"/>
    <s v="Medium Risk"/>
    <s v="55+"/>
    <d v="1903-07-23T00:00:00"/>
    <x v="2"/>
    <x v="1"/>
    <s v="Low Value"/>
    <x v="0"/>
    <s v="Check Data"/>
  </r>
  <r>
    <s v="CUST_5456"/>
    <n v="24"/>
    <s v="Female"/>
    <x v="6"/>
    <n v="185.26"/>
    <n v="10"/>
    <n v="332"/>
    <n v="0"/>
    <s v="Fashion"/>
    <n v="56.1"/>
    <d v="2022-10-15T00:00:00"/>
    <n v="45"/>
    <n v="0.08"/>
    <n v="185.26"/>
    <n v="56.1"/>
    <n v="1"/>
    <n v="1852.6"/>
    <x v="0"/>
    <s v="Low Risk"/>
    <s v="Under 25"/>
    <d v="1903-11-12T00:00:00"/>
    <x v="0"/>
    <x v="1"/>
    <s v="High Value"/>
    <x v="1"/>
    <s v="Check Data"/>
  </r>
  <r>
    <s v="CUST_7361"/>
    <n v="32"/>
    <s v="Male"/>
    <x v="2"/>
    <n v="129.77000000000001"/>
    <n v="11"/>
    <n v="40"/>
    <n v="0"/>
    <s v="Beauty"/>
    <n v="27.1"/>
    <d v="2024-10-04T00:00:00"/>
    <n v="31"/>
    <n v="0.22"/>
    <n v="129.77000000000001"/>
    <n v="27.1"/>
    <n v="2"/>
    <n v="1427.47"/>
    <x v="1"/>
    <s v="Medium Risk"/>
    <s v="25-34"/>
    <d v="1901-11-22T00:00:00"/>
    <x v="1"/>
    <x v="1"/>
    <s v="Low Value"/>
    <x v="0"/>
    <s v="Check Data"/>
  </r>
  <r>
    <s v="CUST_6693"/>
    <n v="70"/>
    <s v="Other"/>
    <x v="4"/>
    <n v="182.45"/>
    <n v="15"/>
    <n v="31"/>
    <n v="0"/>
    <s v="Fashion"/>
    <n v="31.8"/>
    <d v="2022-09-22T00:00:00"/>
    <n v="95"/>
    <n v="0.31"/>
    <n v="182.45"/>
    <n v="31.8"/>
    <n v="2"/>
    <n v="2736.75"/>
    <x v="1"/>
    <s v="Medium Risk"/>
    <s v="55+"/>
    <d v="1903-12-05T00:00:00"/>
    <x v="2"/>
    <x v="1"/>
    <s v="High Value"/>
    <x v="1"/>
    <s v="Check Data"/>
  </r>
  <r>
    <s v="CUST_6788"/>
    <n v="71"/>
    <s v="Female"/>
    <x v="2"/>
    <n v="72.81"/>
    <n v="13"/>
    <n v="141"/>
    <n v="0"/>
    <s v="Fashion"/>
    <n v="95"/>
    <d v="2022-07-19T00:00:00"/>
    <n v="46"/>
    <n v="0.47"/>
    <n v="72.81"/>
    <n v="95"/>
    <n v="2"/>
    <n v="946.53"/>
    <x v="0"/>
    <s v="Medium Risk"/>
    <s v="55+"/>
    <d v="1904-02-08T00:00:00"/>
    <x v="0"/>
    <x v="1"/>
    <s v="Low Value"/>
    <x v="0"/>
    <s v="Check Data"/>
  </r>
  <r>
    <s v="CUST_1201"/>
    <n v="37"/>
    <s v="Male"/>
    <x v="6"/>
    <n v="256.2"/>
    <n v="6"/>
    <n v="255"/>
    <n v="0"/>
    <s v="Beauty"/>
    <n v="90"/>
    <d v="2021-06-02T00:00:00"/>
    <n v="54"/>
    <n v="0.21"/>
    <n v="256.2"/>
    <n v="90"/>
    <n v="2"/>
    <n v="1537.1999999999998"/>
    <x v="0"/>
    <s v="Medium Risk"/>
    <s v="35-44"/>
    <d v="1905-03-26T00:00:00"/>
    <x v="0"/>
    <x v="1"/>
    <s v="High Value"/>
    <x v="1"/>
    <s v="Check Data"/>
  </r>
  <r>
    <s v="CUST_7160"/>
    <n v="67"/>
    <s v="Male"/>
    <x v="8"/>
    <n v="61.98"/>
    <n v="8"/>
    <n v="160"/>
    <n v="0"/>
    <s v="Home"/>
    <n v="35"/>
    <d v="2020-12-04T00:00:00"/>
    <n v="46"/>
    <n v="0.31"/>
    <n v="61.98"/>
    <n v="35"/>
    <n v="2"/>
    <n v="495.84"/>
    <x v="0"/>
    <s v="Medium Risk"/>
    <s v="55+"/>
    <d v="1905-09-22T00:00:00"/>
    <x v="0"/>
    <x v="1"/>
    <s v="Low Value"/>
    <x v="0"/>
    <s v="Check Data"/>
  </r>
  <r>
    <s v="CUST_1517"/>
    <n v="42"/>
    <s v="Male"/>
    <x v="9"/>
    <n v="37.67"/>
    <n v="9"/>
    <n v="29"/>
    <n v="0"/>
    <s v="Sports"/>
    <n v="6.4"/>
    <d v="2020-09-08T00:00:00"/>
    <n v="97"/>
    <n v="0.2"/>
    <n v="37.67"/>
    <n v="6.4"/>
    <n v="1"/>
    <n v="339.03000000000003"/>
    <x v="2"/>
    <s v="Medium Risk"/>
    <s v="35-44"/>
    <d v="1905-12-18T00:00:00"/>
    <x v="2"/>
    <x v="1"/>
    <s v="Low Value"/>
    <x v="0"/>
    <s v="Check Data"/>
  </r>
  <r>
    <s v="CUST_8737"/>
    <n v="20"/>
    <s v="Male"/>
    <x v="5"/>
    <n v="189.48"/>
    <n v="8"/>
    <n v="261"/>
    <n v="0"/>
    <s v="Fashion"/>
    <n v="83.4"/>
    <d v="2024-05-04T00:00:00"/>
    <n v="5"/>
    <n v="0.39"/>
    <n v="189.48"/>
    <n v="83.4"/>
    <n v="2"/>
    <n v="1515.84"/>
    <x v="0"/>
    <s v="Medium Risk"/>
    <s v="Under 25"/>
    <d v="1902-04-24T00:00:00"/>
    <x v="1"/>
    <x v="1"/>
    <s v="Low Value"/>
    <x v="0"/>
    <s v="Check Data"/>
  </r>
  <r>
    <s v="CUST_2988"/>
    <n v="77"/>
    <s v="Male"/>
    <x v="3"/>
    <n v="72.959999999999994"/>
    <n v="8"/>
    <n v="9"/>
    <n v="0"/>
    <s v="Home"/>
    <n v="91.4"/>
    <d v="2025-02-14T00:00:00"/>
    <n v="10"/>
    <n v="0.16"/>
    <n v="72.959999999999994"/>
    <n v="91.4"/>
    <n v="1"/>
    <n v="583.67999999999995"/>
    <x v="2"/>
    <s v="Low Risk"/>
    <s v="55+"/>
    <d v="1901-07-12T00:00:00"/>
    <x v="1"/>
    <x v="1"/>
    <s v="Low Value"/>
    <x v="0"/>
    <s v="Check Data"/>
  </r>
  <r>
    <s v="CUST_4802"/>
    <n v="79"/>
    <s v="Female"/>
    <x v="0"/>
    <n v="42.59"/>
    <n v="12"/>
    <n v="202"/>
    <n v="0"/>
    <s v="Fashion"/>
    <n v="83.8"/>
    <d v="2024-02-29T00:00:00"/>
    <n v="23"/>
    <n v="0.45"/>
    <n v="42.59"/>
    <n v="83.8"/>
    <n v="2"/>
    <n v="511.08000000000004"/>
    <x v="0"/>
    <s v="Medium Risk"/>
    <s v="55+"/>
    <d v="1902-06-28T00:00:00"/>
    <x v="1"/>
    <x v="1"/>
    <s v="Low Value"/>
    <x v="0"/>
    <s v="Check Data"/>
  </r>
  <r>
    <s v="CUST_6808"/>
    <n v="72"/>
    <s v="Male"/>
    <x v="1"/>
    <n v="234.95"/>
    <n v="13"/>
    <n v="358"/>
    <n v="0"/>
    <s v="Home"/>
    <n v="91.3"/>
    <d v="2023-04-07T00:00:00"/>
    <n v="7"/>
    <n v="0.31"/>
    <n v="234.95"/>
    <n v="91.3"/>
    <n v="2"/>
    <n v="3054.35"/>
    <x v="0"/>
    <s v="Medium Risk"/>
    <s v="55+"/>
    <d v="1903-05-22T00:00:00"/>
    <x v="1"/>
    <x v="1"/>
    <s v="High Value"/>
    <x v="1"/>
    <s v="Check Data"/>
  </r>
  <r>
    <s v="CUST_8162"/>
    <n v="63"/>
    <s v="Female"/>
    <x v="9"/>
    <n v="140.72"/>
    <n v="10"/>
    <n v="275"/>
    <n v="0"/>
    <s v="Beauty"/>
    <n v="57.6"/>
    <d v="2023-03-08T00:00:00"/>
    <n v="58"/>
    <n v="0.19"/>
    <n v="140.72"/>
    <n v="57.6"/>
    <n v="1"/>
    <n v="1407.2"/>
    <x v="0"/>
    <s v="Low Risk"/>
    <s v="55+"/>
    <d v="1903-06-21T00:00:00"/>
    <x v="0"/>
    <x v="1"/>
    <s v="Low Value"/>
    <x v="0"/>
    <s v="Check Data"/>
  </r>
  <r>
    <s v="CUST_7241"/>
    <n v="41"/>
    <s v="Female"/>
    <x v="9"/>
    <n v="164.57"/>
    <n v="7"/>
    <n v="344"/>
    <n v="1"/>
    <s v="Sports"/>
    <n v="84"/>
    <d v="2021-04-01T00:00:00"/>
    <n v="47"/>
    <n v="0.06"/>
    <n v="164.57"/>
    <n v="84"/>
    <n v="2"/>
    <n v="1151.99"/>
    <x v="0"/>
    <s v="Low Risk"/>
    <s v="35-44"/>
    <d v="1905-05-27T00:00:00"/>
    <x v="0"/>
    <x v="0"/>
    <s v="Low Value"/>
    <x v="0"/>
    <s v="Check Data"/>
  </r>
  <r>
    <s v="CUST_9399"/>
    <n v="51"/>
    <s v="Male"/>
    <x v="7"/>
    <n v="155.57"/>
    <n v="12"/>
    <n v="123"/>
    <n v="0"/>
    <s v="Home"/>
    <n v="94.4"/>
    <d v="2023-09-12T00:00:00"/>
    <n v="92"/>
    <n v="0.39"/>
    <n v="155.57"/>
    <n v="94.4"/>
    <n v="1"/>
    <n v="1866.84"/>
    <x v="0"/>
    <s v="Medium Risk"/>
    <s v="45-54"/>
    <d v="1902-12-15T00:00:00"/>
    <x v="2"/>
    <x v="1"/>
    <s v="High Value"/>
    <x v="1"/>
    <s v="Check Data"/>
  </r>
  <r>
    <s v="CUST_6633"/>
    <n v="63"/>
    <s v="Male"/>
    <x v="2"/>
    <n v="44.63"/>
    <n v="8"/>
    <n v="117"/>
    <n v="0"/>
    <s v="Electronics"/>
    <n v="89"/>
    <d v="2024-09-02T00:00:00"/>
    <n v="21"/>
    <n v="0.2"/>
    <n v="44.63"/>
    <n v="89"/>
    <n v="1"/>
    <n v="357.04"/>
    <x v="0"/>
    <s v="Medium Risk"/>
    <s v="55+"/>
    <d v="1901-12-24T00:00:00"/>
    <x v="1"/>
    <x v="1"/>
    <s v="Low Value"/>
    <x v="0"/>
    <s v="Check Data"/>
  </r>
  <r>
    <s v="CUST_6755"/>
    <n v="39"/>
    <s v="Male"/>
    <x v="2"/>
    <n v="75.02"/>
    <n v="6"/>
    <n v="267"/>
    <n v="0"/>
    <s v="Fashion"/>
    <m/>
    <d v="2024-06-10T00:00:00"/>
    <n v="31"/>
    <n v="0.57999999999999996"/>
    <n v="75.02"/>
    <n v="250"/>
    <n v="1"/>
    <n v="450.12"/>
    <x v="0"/>
    <s v="High Risk"/>
    <s v="35-44"/>
    <d v="1902-03-18T00:00:00"/>
    <x v="1"/>
    <x v="1"/>
    <s v="Low Value"/>
    <x v="2"/>
    <s v="Check Data"/>
  </r>
  <r>
    <s v="CUST_7309"/>
    <n v="28"/>
    <s v="Male"/>
    <x v="7"/>
    <n v="95.69"/>
    <n v="13"/>
    <n v="277"/>
    <n v="1"/>
    <s v="Home"/>
    <n v="74.7"/>
    <d v="2020-12-23T00:00:00"/>
    <n v="27"/>
    <n v="0.15"/>
    <n v="95.69"/>
    <n v="74.7"/>
    <n v="1"/>
    <n v="1243.97"/>
    <x v="0"/>
    <s v="Low Risk"/>
    <s v="25-34"/>
    <d v="1905-09-03T00:00:00"/>
    <x v="1"/>
    <x v="0"/>
    <s v="Low Value"/>
    <x v="0"/>
    <s v="Check Data"/>
  </r>
  <r>
    <s v="CUST_5117"/>
    <n v="65"/>
    <s v="Female"/>
    <x v="0"/>
    <n v="389.32"/>
    <n v="16"/>
    <n v="75"/>
    <n v="0"/>
    <s v="Sports"/>
    <n v="72.099999999999994"/>
    <d v="2023-11-16T00:00:00"/>
    <n v="29"/>
    <n v="0.71"/>
    <n v="389.32"/>
    <n v="72.099999999999994"/>
    <n v="3"/>
    <n v="6229.12"/>
    <x v="1"/>
    <s v="High Risk"/>
    <s v="55+"/>
    <d v="1902-10-11T00:00:00"/>
    <x v="1"/>
    <x v="1"/>
    <s v="High Value"/>
    <x v="3"/>
    <s v="Check Data"/>
  </r>
  <r>
    <s v="CUST_9345"/>
    <n v="25"/>
    <s v="Male"/>
    <x v="2"/>
    <n v="42.83"/>
    <n v="10"/>
    <n v="13"/>
    <n v="0"/>
    <s v="Sports"/>
    <n v="80.3"/>
    <d v="2020-09-23T00:00:00"/>
    <n v="10"/>
    <n v="0.68"/>
    <n v="42.83"/>
    <n v="80.3"/>
    <n v="2"/>
    <n v="428.29999999999995"/>
    <x v="2"/>
    <s v="High Risk"/>
    <s v="25-34"/>
    <d v="1905-12-03T00:00:00"/>
    <x v="1"/>
    <x v="1"/>
    <s v="Low Value"/>
    <x v="2"/>
    <s v="Check Data"/>
  </r>
  <r>
    <s v="CUST_2518"/>
    <n v="56"/>
    <s v="Female"/>
    <x v="5"/>
    <n v="29.52"/>
    <n v="9"/>
    <n v="105"/>
    <n v="0"/>
    <s v="Sports"/>
    <n v="22.9"/>
    <d v="2024-05-14T00:00:00"/>
    <n v="72"/>
    <n v="0.54"/>
    <n v="29.52"/>
    <n v="22.9"/>
    <n v="1"/>
    <n v="265.68"/>
    <x v="0"/>
    <s v="High Risk"/>
    <s v="55+"/>
    <d v="1902-04-14T00:00:00"/>
    <x v="2"/>
    <x v="1"/>
    <s v="Low Value"/>
    <x v="2"/>
    <s v="Check Data"/>
  </r>
  <r>
    <s v="CUST_7163"/>
    <n v="60"/>
    <s v="Male"/>
    <x v="3"/>
    <n v="245.07"/>
    <n v="8"/>
    <n v="175"/>
    <n v="0"/>
    <s v="Home"/>
    <n v="0.2"/>
    <d v="2021-08-16T00:00:00"/>
    <n v="9"/>
    <n v="0.24"/>
    <n v="245.07"/>
    <n v="0.2"/>
    <n v="1"/>
    <n v="1960.56"/>
    <x v="0"/>
    <s v="Medium Risk"/>
    <s v="55+"/>
    <d v="1905-01-10T00:00:00"/>
    <x v="1"/>
    <x v="1"/>
    <s v="High Value"/>
    <x v="1"/>
    <s v="Valid"/>
  </r>
  <r>
    <s v="CUST_3600"/>
    <n v="52"/>
    <s v="Female"/>
    <x v="1"/>
    <n v="135.63"/>
    <n v="10"/>
    <n v="181"/>
    <n v="0"/>
    <s v="Home"/>
    <n v="51"/>
    <d v="2022-08-12T00:00:00"/>
    <n v="11"/>
    <n v="0.05"/>
    <n v="135.63"/>
    <n v="51"/>
    <n v="1"/>
    <n v="1356.3"/>
    <x v="0"/>
    <s v="Low Risk"/>
    <s v="45-54"/>
    <d v="1904-01-15T00:00:00"/>
    <x v="1"/>
    <x v="1"/>
    <s v="Low Value"/>
    <x v="0"/>
    <s v="Check Data"/>
  </r>
  <r>
    <s v="CUST_3195"/>
    <n v="66"/>
    <s v="Female"/>
    <x v="1"/>
    <n v="149.04"/>
    <n v="14"/>
    <n v="35"/>
    <n v="0"/>
    <s v="Beauty"/>
    <n v="76.599999999999994"/>
    <d v="2021-10-16T00:00:00"/>
    <n v="22"/>
    <n v="0.39"/>
    <n v="149.04"/>
    <n v="76.599999999999994"/>
    <n v="1"/>
    <n v="2086.56"/>
    <x v="1"/>
    <s v="Medium Risk"/>
    <s v="55+"/>
    <d v="1904-11-10T00:00:00"/>
    <x v="1"/>
    <x v="1"/>
    <s v="High Value"/>
    <x v="1"/>
    <s v="Check Data"/>
  </r>
  <r>
    <s v="CUST_4554"/>
    <n v="63"/>
    <s v="Female"/>
    <x v="6"/>
    <n v="42.17"/>
    <n v="16"/>
    <n v="54"/>
    <n v="0"/>
    <s v="Electronics"/>
    <n v="12.5"/>
    <d v="2024-09-04T00:00:00"/>
    <n v="90"/>
    <n v="7.0000000000000007E-2"/>
    <n v="42.17"/>
    <n v="12.5"/>
    <n v="1"/>
    <n v="674.72"/>
    <x v="1"/>
    <s v="Low Risk"/>
    <s v="55+"/>
    <d v="1901-12-22T00:00:00"/>
    <x v="2"/>
    <x v="1"/>
    <s v="Low Value"/>
    <x v="0"/>
    <s v="Check Data"/>
  </r>
  <r>
    <s v="CUST_3849"/>
    <n v="55"/>
    <s v="Male"/>
    <x v="6"/>
    <n v="140.4"/>
    <n v="16"/>
    <n v="269"/>
    <n v="0"/>
    <s v="Home"/>
    <n v="53.3"/>
    <d v="2022-05-14T00:00:00"/>
    <n v="50"/>
    <n v="0.37"/>
    <n v="140.4"/>
    <n v="53.3"/>
    <n v="2"/>
    <n v="2246.4"/>
    <x v="0"/>
    <s v="Medium Risk"/>
    <s v="55+"/>
    <d v="1904-04-14T00:00:00"/>
    <x v="0"/>
    <x v="1"/>
    <s v="High Value"/>
    <x v="1"/>
    <s v="Check Data"/>
  </r>
  <r>
    <s v="CUST_2742"/>
    <n v="25"/>
    <s v="Male"/>
    <x v="3"/>
    <n v="51.24"/>
    <n v="12"/>
    <n v="1"/>
    <n v="0"/>
    <s v="Beauty"/>
    <n v="31.4"/>
    <d v="2025-03-30T00:00:00"/>
    <n v="40"/>
    <n v="0.27"/>
    <n v="51.24"/>
    <n v="31.4"/>
    <n v="2"/>
    <n v="614.88"/>
    <x v="2"/>
    <s v="Medium Risk"/>
    <s v="25-34"/>
    <d v="1901-05-29T00:00:00"/>
    <x v="0"/>
    <x v="1"/>
    <s v="Low Value"/>
    <x v="0"/>
    <s v="Check Data"/>
  </r>
  <r>
    <s v="CUST_2306"/>
    <n v="71"/>
    <s v="Female"/>
    <x v="4"/>
    <n v="26.01"/>
    <n v="10"/>
    <n v="255"/>
    <n v="0"/>
    <s v="Fashion"/>
    <n v="83.8"/>
    <d v="2025-02-07T00:00:00"/>
    <n v="66"/>
    <n v="0.61"/>
    <n v="26.01"/>
    <n v="83.8"/>
    <n v="2"/>
    <n v="260.10000000000002"/>
    <x v="0"/>
    <s v="High Risk"/>
    <s v="55+"/>
    <d v="1901-07-19T00:00:00"/>
    <x v="0"/>
    <x v="1"/>
    <s v="Low Value"/>
    <x v="2"/>
    <s v="Check Data"/>
  </r>
  <r>
    <s v="CUST_4849"/>
    <n v="54"/>
    <s v="Male"/>
    <x v="4"/>
    <m/>
    <n v="10"/>
    <n v="1"/>
    <n v="0"/>
    <s v="Electronics"/>
    <n v="10"/>
    <d v="2024-12-03T00:00:00"/>
    <n v="63"/>
    <n v="0.35"/>
    <n v="250"/>
    <n v="10"/>
    <n v="1"/>
    <n v="2500"/>
    <x v="2"/>
    <s v="Medium Risk"/>
    <s v="45-54"/>
    <d v="1901-09-23T00:00:00"/>
    <x v="0"/>
    <x v="1"/>
    <s v="High Value"/>
    <x v="1"/>
    <s v="Check Data"/>
  </r>
  <r>
    <s v="CUST_8519"/>
    <n v="44"/>
    <s v="Male"/>
    <x v="9"/>
    <n v="65.709999999999994"/>
    <n v="10"/>
    <n v="60"/>
    <n v="0"/>
    <s v="Sports"/>
    <n v="84.8"/>
    <d v="2024-06-05T00:00:00"/>
    <n v="19"/>
    <n v="0.37"/>
    <n v="65.709999999999994"/>
    <n v="84.8"/>
    <n v="2"/>
    <n v="657.09999999999991"/>
    <x v="1"/>
    <s v="Medium Risk"/>
    <s v="35-44"/>
    <d v="1902-03-23T00:00:00"/>
    <x v="1"/>
    <x v="1"/>
    <s v="Low Value"/>
    <x v="0"/>
    <s v="Check Data"/>
  </r>
  <r>
    <s v="CUST_5195"/>
    <n v="45"/>
    <s v="Female"/>
    <x v="9"/>
    <n v="65.89"/>
    <n v="14"/>
    <n v="362"/>
    <n v="0"/>
    <s v="Electronics"/>
    <n v="61.1"/>
    <d v="2020-12-10T00:00:00"/>
    <n v="16"/>
    <n v="0.18"/>
    <n v="65.89"/>
    <n v="61.1"/>
    <n v="1"/>
    <n v="922.46"/>
    <x v="0"/>
    <s v="Low Risk"/>
    <s v="45-54"/>
    <d v="1905-09-16T00:00:00"/>
    <x v="1"/>
    <x v="1"/>
    <s v="Low Value"/>
    <x v="0"/>
    <s v="Check Data"/>
  </r>
  <r>
    <s v="CUST_6178"/>
    <n v="57"/>
    <s v="Female"/>
    <x v="7"/>
    <n v="102.63"/>
    <n v="19"/>
    <n v="106"/>
    <n v="0"/>
    <s v="Fashion"/>
    <n v="91.9"/>
    <d v="2020-10-09T00:00:00"/>
    <n v="4"/>
    <n v="0.26"/>
    <n v="102.63"/>
    <n v="91.9"/>
    <n v="2"/>
    <n v="1949.9699999999998"/>
    <x v="0"/>
    <s v="Medium Risk"/>
    <s v="55+"/>
    <d v="1905-11-17T00:00:00"/>
    <x v="1"/>
    <x v="1"/>
    <s v="High Value"/>
    <x v="1"/>
    <s v="Check Data"/>
  </r>
  <r>
    <s v="CUST_3555"/>
    <n v="51"/>
    <s v="Female"/>
    <x v="8"/>
    <n v="53.54"/>
    <n v="10"/>
    <n v="133"/>
    <n v="0"/>
    <s v="Home"/>
    <n v="93.6"/>
    <d v="2022-04-07T00:00:00"/>
    <n v="49"/>
    <n v="0.39"/>
    <n v="53.54"/>
    <n v="93.6"/>
    <n v="3"/>
    <n v="535.4"/>
    <x v="0"/>
    <s v="Medium Risk"/>
    <s v="45-54"/>
    <d v="1904-05-21T00:00:00"/>
    <x v="0"/>
    <x v="1"/>
    <s v="Low Value"/>
    <x v="0"/>
    <s v="Check Data"/>
  </r>
  <r>
    <s v="CUST_3305"/>
    <n v="49"/>
    <s v="Female"/>
    <x v="6"/>
    <n v="131.5"/>
    <n v="8"/>
    <n v="22"/>
    <n v="0"/>
    <s v="Home"/>
    <n v="80.900000000000006"/>
    <d v="2020-07-23T00:00:00"/>
    <n v="38"/>
    <n v="0.68"/>
    <n v="131.5"/>
    <n v="80.900000000000006"/>
    <n v="1"/>
    <n v="1052"/>
    <x v="2"/>
    <s v="High Risk"/>
    <s v="45-54"/>
    <d v="1906-02-03T00:00:00"/>
    <x v="1"/>
    <x v="1"/>
    <s v="Low Value"/>
    <x v="2"/>
    <s v="Check Data"/>
  </r>
  <r>
    <s v="CUST_8619"/>
    <n v="32"/>
    <s v="Female"/>
    <x v="8"/>
    <n v="131.94999999999999"/>
    <n v="9"/>
    <n v="72"/>
    <n v="1"/>
    <s v="Beauty"/>
    <n v="53"/>
    <d v="2023-05-12T00:00:00"/>
    <n v="7"/>
    <n v="0.56000000000000005"/>
    <n v="131.94999999999999"/>
    <n v="53"/>
    <n v="2"/>
    <n v="1187.55"/>
    <x v="1"/>
    <s v="High Risk"/>
    <s v="25-34"/>
    <d v="1903-04-17T00:00:00"/>
    <x v="1"/>
    <x v="0"/>
    <s v="Low Value"/>
    <x v="2"/>
    <s v="Check Data"/>
  </r>
  <r>
    <s v="CUST_3642"/>
    <n v="61"/>
    <s v="Female"/>
    <x v="2"/>
    <n v="189.33"/>
    <n v="11"/>
    <n v="350"/>
    <n v="0"/>
    <s v="Home"/>
    <n v="14.3"/>
    <d v="2021-09-06T00:00:00"/>
    <n v="55"/>
    <n v="0.41"/>
    <n v="189.33"/>
    <n v="14.3"/>
    <n v="1"/>
    <n v="2082.63"/>
    <x v="0"/>
    <s v="Medium Risk"/>
    <s v="55+"/>
    <d v="1904-12-20T00:00:00"/>
    <x v="0"/>
    <x v="1"/>
    <s v="High Value"/>
    <x v="1"/>
    <s v="Check Data"/>
  </r>
  <r>
    <s v="CUST_7409"/>
    <n v="34"/>
    <s v="Female"/>
    <x v="1"/>
    <m/>
    <n v="12"/>
    <n v="27"/>
    <n v="0"/>
    <s v="Home"/>
    <n v="22.5"/>
    <d v="2025-06-17T00:00:00"/>
    <n v="14"/>
    <n v="0.23"/>
    <n v="250"/>
    <n v="22.5"/>
    <n v="1"/>
    <n v="3000"/>
    <x v="2"/>
    <s v="Medium Risk"/>
    <s v="25-34"/>
    <d v="1901-03-11T00:00:00"/>
    <x v="1"/>
    <x v="1"/>
    <s v="High Value"/>
    <x v="1"/>
    <s v="Check Data"/>
  </r>
  <r>
    <s v="CUST_5757"/>
    <n v="50"/>
    <s v="Female"/>
    <x v="9"/>
    <n v="69.760000000000005"/>
    <n v="8"/>
    <n v="24"/>
    <n v="0"/>
    <s v="Electronics"/>
    <n v="41.8"/>
    <d v="2024-11-01T00:00:00"/>
    <n v="76"/>
    <n v="0.55000000000000004"/>
    <n v="69.760000000000005"/>
    <n v="41.8"/>
    <n v="4"/>
    <n v="558.08000000000004"/>
    <x v="2"/>
    <s v="High Risk"/>
    <s v="45-54"/>
    <d v="1901-10-25T00:00:00"/>
    <x v="2"/>
    <x v="1"/>
    <s v="Low Value"/>
    <x v="2"/>
    <s v="Check Data"/>
  </r>
  <r>
    <s v="CUST_3994"/>
    <n v="64"/>
    <s v="Female"/>
    <x v="4"/>
    <m/>
    <n v="9"/>
    <n v="354"/>
    <n v="0"/>
    <s v="Fashion"/>
    <n v="72.900000000000006"/>
    <d v="2022-01-06T00:00:00"/>
    <n v="85"/>
    <n v="0.26"/>
    <n v="250"/>
    <n v="72.900000000000006"/>
    <n v="2"/>
    <n v="2250"/>
    <x v="0"/>
    <s v="Medium Risk"/>
    <s v="55+"/>
    <d v="1904-08-20T00:00:00"/>
    <x v="2"/>
    <x v="1"/>
    <s v="High Value"/>
    <x v="1"/>
    <s v="Check Data"/>
  </r>
  <r>
    <s v="CUST_9751"/>
    <n v="63"/>
    <s v="Male"/>
    <x v="3"/>
    <n v="35.49"/>
    <n v="9"/>
    <n v="64"/>
    <n v="0"/>
    <s v="Sports"/>
    <n v="54.5"/>
    <d v="2021-11-24T00:00:00"/>
    <n v="34"/>
    <n v="0.55000000000000004"/>
    <n v="35.49"/>
    <n v="54.5"/>
    <n v="1"/>
    <n v="319.41000000000003"/>
    <x v="1"/>
    <s v="High Risk"/>
    <s v="55+"/>
    <d v="1904-10-02T00:00:00"/>
    <x v="1"/>
    <x v="1"/>
    <s v="Low Value"/>
    <x v="2"/>
    <s v="Check Data"/>
  </r>
  <r>
    <s v="CUST_2271"/>
    <n v="69"/>
    <s v="Male"/>
    <x v="6"/>
    <n v="68.3"/>
    <n v="14"/>
    <n v="193"/>
    <n v="0"/>
    <s v="Sports"/>
    <n v="43.8"/>
    <d v="2024-11-24T00:00:00"/>
    <n v="21"/>
    <n v="0.42"/>
    <n v="68.3"/>
    <n v="43.8"/>
    <n v="1"/>
    <n v="956.19999999999993"/>
    <x v="0"/>
    <s v="Medium Risk"/>
    <s v="55+"/>
    <d v="1901-10-02T00:00:00"/>
    <x v="1"/>
    <x v="1"/>
    <s v="Low Value"/>
    <x v="0"/>
    <s v="Check Data"/>
  </r>
  <r>
    <s v="CUST_2813"/>
    <n v="71"/>
    <s v="Female"/>
    <x v="1"/>
    <n v="162.44"/>
    <n v="7"/>
    <n v="206"/>
    <n v="0"/>
    <s v="Beauty"/>
    <n v="47.8"/>
    <d v="2020-10-28T00:00:00"/>
    <n v="36"/>
    <n v="0.61"/>
    <n v="162.44"/>
    <n v="47.8"/>
    <n v="2"/>
    <n v="1137.08"/>
    <x v="0"/>
    <s v="High Risk"/>
    <s v="55+"/>
    <d v="1905-10-29T00:00:00"/>
    <x v="1"/>
    <x v="1"/>
    <s v="Low Value"/>
    <x v="2"/>
    <s v="Check Data"/>
  </r>
  <r>
    <s v="CUST_9801"/>
    <n v="33"/>
    <s v="Female"/>
    <x v="0"/>
    <n v="40.4"/>
    <n v="10"/>
    <n v="298"/>
    <n v="0"/>
    <s v="Fashion"/>
    <n v="74.099999999999994"/>
    <d v="2025-05-24T00:00:00"/>
    <n v="63"/>
    <n v="0.25"/>
    <n v="40.4"/>
    <n v="74.099999999999994"/>
    <n v="2"/>
    <n v="404"/>
    <x v="0"/>
    <s v="Medium Risk"/>
    <s v="25-34"/>
    <d v="1901-04-04T00:00:00"/>
    <x v="0"/>
    <x v="1"/>
    <s v="Low Value"/>
    <x v="0"/>
    <s v="Check Data"/>
  </r>
  <r>
    <s v="CUST_3461"/>
    <n v="46"/>
    <s v="Male"/>
    <x v="3"/>
    <n v="84"/>
    <n v="16"/>
    <n v="39"/>
    <n v="0"/>
    <s v="Electronics"/>
    <n v="3.4"/>
    <d v="2021-08-11T00:00:00"/>
    <n v="42"/>
    <n v="0.13"/>
    <n v="84"/>
    <n v="3.4"/>
    <n v="2"/>
    <n v="1344"/>
    <x v="1"/>
    <s v="Low Risk"/>
    <s v="45-54"/>
    <d v="1905-01-15T00:00:00"/>
    <x v="0"/>
    <x v="1"/>
    <s v="Low Value"/>
    <x v="0"/>
    <s v="Check Data"/>
  </r>
  <r>
    <s v="CUST_5120"/>
    <n v="26"/>
    <s v="Female"/>
    <x v="8"/>
    <n v="268.45999999999998"/>
    <n v="14"/>
    <n v="22"/>
    <n v="0"/>
    <s v="Sports"/>
    <n v="44.3"/>
    <d v="2025-03-13T00:00:00"/>
    <n v="49"/>
    <n v="0.42"/>
    <n v="268.45999999999998"/>
    <n v="44.3"/>
    <n v="1"/>
    <n v="3758.4399999999996"/>
    <x v="2"/>
    <s v="Medium Risk"/>
    <s v="25-34"/>
    <d v="1901-06-15T00:00:00"/>
    <x v="0"/>
    <x v="1"/>
    <s v="High Value"/>
    <x v="1"/>
    <s v="Check Data"/>
  </r>
  <r>
    <s v="CUST_7124"/>
    <n v="50"/>
    <s v="Male"/>
    <x v="5"/>
    <n v="75.75"/>
    <n v="9"/>
    <n v="176"/>
    <n v="0"/>
    <s v="Beauty"/>
    <n v="57.3"/>
    <d v="2021-10-03T00:00:00"/>
    <n v="71"/>
    <n v="0.27"/>
    <n v="75.75"/>
    <n v="57.3"/>
    <n v="2"/>
    <n v="681.75"/>
    <x v="0"/>
    <s v="Medium Risk"/>
    <s v="45-54"/>
    <d v="1904-11-23T00:00:00"/>
    <x v="2"/>
    <x v="1"/>
    <s v="Low Value"/>
    <x v="0"/>
    <s v="Check Data"/>
  </r>
  <r>
    <s v="CUST_9475"/>
    <n v="77"/>
    <s v="Female"/>
    <x v="8"/>
    <n v="134.24"/>
    <n v="13"/>
    <n v="263"/>
    <n v="0"/>
    <s v="Home"/>
    <n v="58.9"/>
    <d v="2020-10-28T00:00:00"/>
    <n v="85"/>
    <n v="0.14000000000000001"/>
    <n v="134.24"/>
    <n v="58.9"/>
    <n v="1"/>
    <n v="1745.1200000000001"/>
    <x v="0"/>
    <s v="Low Risk"/>
    <s v="55+"/>
    <d v="1905-10-29T00:00:00"/>
    <x v="2"/>
    <x v="1"/>
    <s v="High Value"/>
    <x v="1"/>
    <s v="Check Data"/>
  </r>
  <r>
    <s v="CUST_5396"/>
    <n v="66"/>
    <s v="Female"/>
    <x v="6"/>
    <n v="106.73"/>
    <n v="13"/>
    <n v="127"/>
    <n v="0"/>
    <s v="Home"/>
    <n v="61.9"/>
    <d v="2024-07-07T00:00:00"/>
    <n v="10"/>
    <n v="0.31"/>
    <n v="106.73"/>
    <n v="61.9"/>
    <n v="1"/>
    <n v="1387.49"/>
    <x v="0"/>
    <s v="Medium Risk"/>
    <s v="55+"/>
    <d v="1902-02-19T00:00:00"/>
    <x v="1"/>
    <x v="1"/>
    <s v="Low Value"/>
    <x v="0"/>
    <s v="Check Data"/>
  </r>
  <r>
    <s v="CUST_1816"/>
    <n v="46"/>
    <s v="Other"/>
    <x v="3"/>
    <n v="125.47"/>
    <n v="11"/>
    <n v="262"/>
    <n v="0"/>
    <s v="Electronics"/>
    <n v="5.3"/>
    <d v="2020-10-14T00:00:00"/>
    <n v="21"/>
    <n v="0.33"/>
    <n v="125.47"/>
    <n v="5.3"/>
    <n v="2"/>
    <n v="1380.17"/>
    <x v="0"/>
    <s v="Medium Risk"/>
    <s v="45-54"/>
    <d v="1905-11-12T00:00:00"/>
    <x v="1"/>
    <x v="1"/>
    <s v="Low Value"/>
    <x v="0"/>
    <s v="Check Data"/>
  </r>
  <r>
    <s v="CUST_8304"/>
    <n v="30"/>
    <s v="Male"/>
    <x v="5"/>
    <n v="31.16"/>
    <n v="11"/>
    <n v="276"/>
    <n v="0"/>
    <s v="Sports"/>
    <n v="55.8"/>
    <d v="2024-03-16T00:00:00"/>
    <n v="80"/>
    <n v="0.22"/>
    <n v="31.16"/>
    <n v="55.8"/>
    <n v="1"/>
    <n v="342.76"/>
    <x v="0"/>
    <s v="Medium Risk"/>
    <s v="25-34"/>
    <d v="1902-06-12T00:00:00"/>
    <x v="2"/>
    <x v="1"/>
    <s v="Low Value"/>
    <x v="0"/>
    <s v="Check Data"/>
  </r>
  <r>
    <s v="CUST_8331"/>
    <n v="38"/>
    <s v="Female"/>
    <x v="2"/>
    <n v="85.8"/>
    <n v="17"/>
    <n v="34"/>
    <n v="0"/>
    <s v="Home"/>
    <n v="55.1"/>
    <d v="2020-09-11T00:00:00"/>
    <n v="63"/>
    <n v="0.16"/>
    <n v="85.8"/>
    <n v="55.1"/>
    <n v="2"/>
    <n v="1458.6"/>
    <x v="1"/>
    <s v="Low Risk"/>
    <s v="35-44"/>
    <d v="1905-12-15T00:00:00"/>
    <x v="0"/>
    <x v="1"/>
    <s v="Low Value"/>
    <x v="0"/>
    <s v="Check Data"/>
  </r>
  <r>
    <s v="CUST_1082"/>
    <n v="75"/>
    <s v="Male"/>
    <x v="0"/>
    <n v="109.33"/>
    <n v="12"/>
    <n v="100"/>
    <n v="0"/>
    <s v="Beauty"/>
    <n v="85.5"/>
    <d v="2025-04-12T00:00:00"/>
    <n v="89"/>
    <n v="0.38"/>
    <n v="109.33"/>
    <n v="85.5"/>
    <n v="1"/>
    <n v="1311.96"/>
    <x v="0"/>
    <s v="Medium Risk"/>
    <s v="55+"/>
    <d v="1901-05-16T00:00:00"/>
    <x v="2"/>
    <x v="1"/>
    <s v="Low Value"/>
    <x v="0"/>
    <s v="Check Data"/>
  </r>
  <r>
    <s v="CUST_2920"/>
    <n v="38"/>
    <s v="Male"/>
    <x v="8"/>
    <n v="68.290000000000006"/>
    <n v="17"/>
    <n v="224"/>
    <n v="0"/>
    <s v="Beauty"/>
    <n v="76"/>
    <d v="2023-01-29T00:00:00"/>
    <n v="77"/>
    <n v="0.26"/>
    <n v="68.290000000000006"/>
    <n v="76"/>
    <n v="2"/>
    <n v="1160.93"/>
    <x v="0"/>
    <s v="Medium Risk"/>
    <s v="35-44"/>
    <d v="1903-07-29T00:00:00"/>
    <x v="2"/>
    <x v="1"/>
    <s v="Low Value"/>
    <x v="0"/>
    <s v="Check Data"/>
  </r>
  <r>
    <s v="CUST_8817"/>
    <n v="22"/>
    <s v="Male"/>
    <x v="0"/>
    <n v="35.950000000000003"/>
    <n v="6"/>
    <n v="228"/>
    <n v="0"/>
    <s v="Sports"/>
    <n v="3.1"/>
    <d v="2024-11-22T00:00:00"/>
    <n v="50"/>
    <n v="0.28999999999999998"/>
    <n v="35.950000000000003"/>
    <n v="3.1"/>
    <n v="1"/>
    <n v="215.70000000000002"/>
    <x v="0"/>
    <s v="Medium Risk"/>
    <s v="Under 25"/>
    <d v="1901-10-04T00:00:00"/>
    <x v="0"/>
    <x v="1"/>
    <s v="Low Value"/>
    <x v="0"/>
    <s v="Check Data"/>
  </r>
  <r>
    <s v="CUST_3093"/>
    <n v="27"/>
    <s v="Female"/>
    <x v="3"/>
    <n v="93.67"/>
    <n v="6"/>
    <n v="98"/>
    <n v="0"/>
    <s v="Electronics"/>
    <n v="55.6"/>
    <d v="2022-09-05T00:00:00"/>
    <n v="27"/>
    <n v="0.24"/>
    <n v="93.67"/>
    <n v="55.6"/>
    <n v="1"/>
    <n v="562.02"/>
    <x v="0"/>
    <s v="Medium Risk"/>
    <s v="25-34"/>
    <d v="1903-12-22T00:00:00"/>
    <x v="1"/>
    <x v="1"/>
    <s v="Low Value"/>
    <x v="0"/>
    <s v="Check Data"/>
  </r>
  <r>
    <s v="CUST_8071"/>
    <n v="23"/>
    <s v="Female"/>
    <x v="1"/>
    <m/>
    <n v="7"/>
    <n v="81"/>
    <n v="0"/>
    <s v="Beauty"/>
    <n v="69.099999999999994"/>
    <d v="2023-09-19T00:00:00"/>
    <n v="8"/>
    <n v="0.1"/>
    <n v="250"/>
    <n v="69.099999999999994"/>
    <n v="1"/>
    <n v="1750"/>
    <x v="1"/>
    <s v="Low Risk"/>
    <s v="Under 25"/>
    <d v="1902-12-08T00:00:00"/>
    <x v="1"/>
    <x v="1"/>
    <s v="High Value"/>
    <x v="1"/>
    <s v="Check Data"/>
  </r>
  <r>
    <s v="CUST_8967"/>
    <n v="73"/>
    <s v="Male"/>
    <x v="3"/>
    <n v="50.69"/>
    <n v="8"/>
    <n v="316"/>
    <n v="0"/>
    <s v="Fashion"/>
    <n v="58"/>
    <d v="2022-11-24T00:00:00"/>
    <n v="30"/>
    <n v="0.33"/>
    <n v="50.69"/>
    <n v="58"/>
    <n v="2"/>
    <n v="405.52"/>
    <x v="0"/>
    <s v="Medium Risk"/>
    <s v="55+"/>
    <d v="1903-10-03T00:00:00"/>
    <x v="1"/>
    <x v="1"/>
    <s v="Low Value"/>
    <x v="0"/>
    <s v="Check Data"/>
  </r>
  <r>
    <s v="CUST_9367"/>
    <n v="68"/>
    <s v="Female"/>
    <x v="4"/>
    <n v="84.48"/>
    <n v="13"/>
    <n v="329"/>
    <n v="0"/>
    <s v="Beauty"/>
    <n v="67.599999999999994"/>
    <d v="2025-03-11T00:00:00"/>
    <n v="95"/>
    <n v="0.21"/>
    <n v="84.48"/>
    <n v="67.599999999999994"/>
    <n v="1"/>
    <n v="1098.24"/>
    <x v="0"/>
    <s v="Medium Risk"/>
    <s v="55+"/>
    <d v="1901-06-17T00:00:00"/>
    <x v="2"/>
    <x v="1"/>
    <s v="Low Value"/>
    <x v="0"/>
    <s v="Check Data"/>
  </r>
  <r>
    <s v="CUST_6285"/>
    <n v="74"/>
    <s v="Female"/>
    <x v="5"/>
    <n v="204.15"/>
    <n v="9"/>
    <n v="195"/>
    <n v="0"/>
    <s v="Electronics"/>
    <m/>
    <d v="2023-07-06T00:00:00"/>
    <n v="71"/>
    <n v="0.62"/>
    <n v="204.15"/>
    <n v="250"/>
    <n v="1"/>
    <n v="1837.3500000000001"/>
    <x v="0"/>
    <s v="High Risk"/>
    <s v="55+"/>
    <d v="1903-02-21T00:00:00"/>
    <x v="2"/>
    <x v="1"/>
    <s v="High Value"/>
    <x v="3"/>
    <s v="Check Data"/>
  </r>
  <r>
    <s v="CUST_5937"/>
    <n v="30"/>
    <s v="Female"/>
    <x v="1"/>
    <n v="172.39"/>
    <n v="10"/>
    <n v="364"/>
    <n v="0"/>
    <s v="Beauty"/>
    <n v="16.899999999999999"/>
    <d v="2022-01-06T00:00:00"/>
    <n v="30"/>
    <n v="0.02"/>
    <n v="172.39"/>
    <n v="16.899999999999999"/>
    <n v="1"/>
    <n v="1723.8999999999999"/>
    <x v="0"/>
    <s v="Low Risk"/>
    <s v="25-34"/>
    <d v="1904-08-20T00:00:00"/>
    <x v="1"/>
    <x v="1"/>
    <s v="High Value"/>
    <x v="1"/>
    <s v="Check Data"/>
  </r>
  <r>
    <s v="CUST_1369"/>
    <n v="18"/>
    <s v="Other"/>
    <x v="8"/>
    <n v="155.55000000000001"/>
    <n v="8"/>
    <n v="67"/>
    <n v="0"/>
    <s v="Home"/>
    <n v="58.3"/>
    <d v="2021-01-20T00:00:00"/>
    <n v="18"/>
    <n v="0.34"/>
    <n v="155.55000000000001"/>
    <n v="58.3"/>
    <n v="1"/>
    <n v="1244.4000000000001"/>
    <x v="1"/>
    <s v="Medium Risk"/>
    <s v="Under 25"/>
    <d v="1905-08-06T00:00:00"/>
    <x v="1"/>
    <x v="1"/>
    <s v="Low Value"/>
    <x v="0"/>
    <s v="Check Data"/>
  </r>
  <r>
    <s v="CUST_2818"/>
    <n v="37"/>
    <s v="Male"/>
    <x v="2"/>
    <n v="82.65"/>
    <n v="12"/>
    <n v="272"/>
    <n v="0"/>
    <s v="Electronics"/>
    <n v="80.099999999999994"/>
    <d v="2020-09-01T00:00:00"/>
    <n v="23"/>
    <n v="0.54"/>
    <n v="82.65"/>
    <n v="80.099999999999994"/>
    <n v="1"/>
    <n v="991.80000000000007"/>
    <x v="0"/>
    <s v="High Risk"/>
    <s v="35-44"/>
    <d v="1905-12-25T00:00:00"/>
    <x v="1"/>
    <x v="1"/>
    <s v="Low Value"/>
    <x v="2"/>
    <s v="Check Data"/>
  </r>
  <r>
    <s v="CUST_3101"/>
    <n v="74"/>
    <s v="Other"/>
    <x v="0"/>
    <n v="59.07"/>
    <n v="12"/>
    <n v="298"/>
    <n v="0"/>
    <s v="Home"/>
    <n v="2.6"/>
    <d v="2023-08-11T00:00:00"/>
    <n v="38"/>
    <n v="0.09"/>
    <n v="59.07"/>
    <n v="2.6"/>
    <n v="1"/>
    <n v="708.84"/>
    <x v="0"/>
    <s v="Low Risk"/>
    <s v="55+"/>
    <d v="1903-01-16T00:00:00"/>
    <x v="1"/>
    <x v="1"/>
    <s v="Low Value"/>
    <x v="0"/>
    <s v="Check Data"/>
  </r>
  <r>
    <s v="CUST_4490"/>
    <n v="64"/>
    <s v="Female"/>
    <x v="3"/>
    <n v="260.83999999999997"/>
    <n v="9"/>
    <n v="358"/>
    <n v="0"/>
    <s v="Home"/>
    <n v="43.6"/>
    <d v="2022-05-06T00:00:00"/>
    <n v="30"/>
    <n v="0.24"/>
    <n v="260.83999999999997"/>
    <n v="43.6"/>
    <n v="3"/>
    <n v="2347.56"/>
    <x v="0"/>
    <s v="Medium Risk"/>
    <s v="55+"/>
    <d v="1904-04-22T00:00:00"/>
    <x v="1"/>
    <x v="1"/>
    <s v="High Value"/>
    <x v="1"/>
    <s v="Check Data"/>
  </r>
  <r>
    <s v="CUST_2779"/>
    <n v="63"/>
    <s v="Male"/>
    <x v="7"/>
    <n v="142.66999999999999"/>
    <n v="8"/>
    <n v="343"/>
    <n v="0"/>
    <s v="Sports"/>
    <n v="99.2"/>
    <d v="2020-11-03T00:00:00"/>
    <n v="30"/>
    <n v="0.43"/>
    <n v="142.66999999999999"/>
    <n v="99.2"/>
    <n v="1"/>
    <n v="1141.3599999999999"/>
    <x v="0"/>
    <s v="Medium Risk"/>
    <s v="55+"/>
    <d v="1905-10-23T00:00:00"/>
    <x v="1"/>
    <x v="1"/>
    <s v="Low Value"/>
    <x v="0"/>
    <s v="Check Data"/>
  </r>
  <r>
    <s v="CUST_8674"/>
    <n v="25"/>
    <s v="Male"/>
    <x v="6"/>
    <n v="64.099999999999994"/>
    <n v="10"/>
    <n v="358"/>
    <n v="0"/>
    <s v="Electronics"/>
    <n v="76.599999999999994"/>
    <d v="2021-04-30T00:00:00"/>
    <n v="72"/>
    <n v="0.13"/>
    <n v="64.099999999999994"/>
    <n v="76.599999999999994"/>
    <n v="2"/>
    <n v="641"/>
    <x v="0"/>
    <s v="Low Risk"/>
    <s v="25-34"/>
    <d v="1905-04-28T00:00:00"/>
    <x v="2"/>
    <x v="1"/>
    <s v="Low Value"/>
    <x v="0"/>
    <s v="Check Data"/>
  </r>
  <r>
    <s v="CUST_2364"/>
    <n v="27"/>
    <s v="Male"/>
    <x v="8"/>
    <n v="80.459999999999994"/>
    <n v="8"/>
    <n v="140"/>
    <n v="0"/>
    <s v="Home"/>
    <n v="45"/>
    <d v="2021-08-20T00:00:00"/>
    <n v="76"/>
    <n v="0.2"/>
    <n v="80.459999999999994"/>
    <n v="45"/>
    <n v="1"/>
    <n v="643.67999999999995"/>
    <x v="0"/>
    <s v="Medium Risk"/>
    <s v="25-34"/>
    <d v="1905-01-06T00:00:00"/>
    <x v="2"/>
    <x v="1"/>
    <s v="Low Value"/>
    <x v="0"/>
    <s v="Check Data"/>
  </r>
  <r>
    <s v="CUST_8294"/>
    <n v="26"/>
    <s v="Male"/>
    <x v="6"/>
    <n v="131.27000000000001"/>
    <n v="8"/>
    <n v="184"/>
    <n v="0"/>
    <s v="Sports"/>
    <n v="9.8000000000000007"/>
    <d v="2025-05-18T00:00:00"/>
    <n v="74"/>
    <n v="0.28000000000000003"/>
    <n v="131.27000000000001"/>
    <n v="9.8000000000000007"/>
    <n v="2"/>
    <n v="1050.1600000000001"/>
    <x v="0"/>
    <s v="Medium Risk"/>
    <s v="25-34"/>
    <d v="1901-04-10T00:00:00"/>
    <x v="2"/>
    <x v="1"/>
    <s v="Low Value"/>
    <x v="0"/>
    <s v="Check Data"/>
  </r>
  <r>
    <s v="CUST_4676"/>
    <n v="66"/>
    <s v="Female"/>
    <x v="1"/>
    <n v="113.74"/>
    <n v="3"/>
    <n v="153"/>
    <n v="0"/>
    <s v="Sports"/>
    <n v="35.9"/>
    <d v="2021-07-12T00:00:00"/>
    <n v="71"/>
    <n v="0.16"/>
    <n v="113.74"/>
    <n v="35.9"/>
    <n v="3"/>
    <n v="341.21999999999997"/>
    <x v="0"/>
    <s v="Low Risk"/>
    <s v="55+"/>
    <d v="1905-02-14T00:00:00"/>
    <x v="2"/>
    <x v="1"/>
    <s v="Low Value"/>
    <x v="0"/>
    <s v="Check Data"/>
  </r>
  <r>
    <s v="CUST_3426"/>
    <n v="58"/>
    <s v="Female"/>
    <x v="4"/>
    <n v="36.97"/>
    <n v="10"/>
    <n v="188"/>
    <n v="0"/>
    <s v="Home"/>
    <n v="15.4"/>
    <d v="2022-05-28T00:00:00"/>
    <n v="39"/>
    <n v="0.36"/>
    <n v="36.97"/>
    <n v="15.4"/>
    <n v="2"/>
    <n v="369.7"/>
    <x v="0"/>
    <s v="Medium Risk"/>
    <s v="55+"/>
    <d v="1904-03-31T00:00:00"/>
    <x v="1"/>
    <x v="1"/>
    <s v="Low Value"/>
    <x v="0"/>
    <s v="Check Data"/>
  </r>
  <r>
    <s v="CUST_9264"/>
    <n v="20"/>
    <s v="Female"/>
    <x v="8"/>
    <n v="87.15"/>
    <n v="14"/>
    <n v="61"/>
    <n v="0"/>
    <s v="Home"/>
    <n v="92.1"/>
    <d v="2024-02-09T00:00:00"/>
    <n v="17"/>
    <n v="0.32"/>
    <n v="87.15"/>
    <n v="92.1"/>
    <n v="2"/>
    <n v="1220.1000000000001"/>
    <x v="1"/>
    <s v="Medium Risk"/>
    <s v="Under 25"/>
    <d v="1902-07-18T00:00:00"/>
    <x v="1"/>
    <x v="1"/>
    <s v="Low Value"/>
    <x v="0"/>
    <s v="Check Data"/>
  </r>
  <r>
    <s v="CUST_9089"/>
    <n v="28"/>
    <s v="Female"/>
    <x v="4"/>
    <n v="20.25"/>
    <n v="9"/>
    <n v="18"/>
    <n v="0"/>
    <s v="Fashion"/>
    <n v="68.599999999999994"/>
    <d v="2024-01-09T00:00:00"/>
    <n v="96"/>
    <n v="0.14000000000000001"/>
    <n v="20.25"/>
    <n v="68.599999999999994"/>
    <n v="1"/>
    <n v="182.25"/>
    <x v="2"/>
    <s v="Low Risk"/>
    <s v="25-34"/>
    <d v="1902-08-18T00:00:00"/>
    <x v="2"/>
    <x v="1"/>
    <s v="Low Value"/>
    <x v="0"/>
    <s v="Check Data"/>
  </r>
  <r>
    <s v="CUST_3962"/>
    <n v="29"/>
    <s v="Male"/>
    <x v="4"/>
    <n v="44.13"/>
    <n v="9"/>
    <n v="80"/>
    <n v="0"/>
    <s v="Electronics"/>
    <n v="85.6"/>
    <d v="2021-10-27T00:00:00"/>
    <n v="69"/>
    <n v="0.31"/>
    <n v="44.13"/>
    <n v="85.6"/>
    <n v="2"/>
    <n v="397.17"/>
    <x v="1"/>
    <s v="Medium Risk"/>
    <s v="25-34"/>
    <d v="1904-10-30T00:00:00"/>
    <x v="0"/>
    <x v="1"/>
    <s v="Low Value"/>
    <x v="0"/>
    <s v="Check Data"/>
  </r>
  <r>
    <s v="CUST_1859"/>
    <n v="27"/>
    <s v="Female"/>
    <x v="2"/>
    <n v="220.32"/>
    <n v="11"/>
    <n v="29"/>
    <n v="0"/>
    <s v="Sports"/>
    <n v="89.7"/>
    <d v="2021-09-17T00:00:00"/>
    <n v="85"/>
    <n v="0.24"/>
    <n v="220.32"/>
    <n v="89.7"/>
    <n v="1"/>
    <n v="2423.52"/>
    <x v="2"/>
    <s v="Medium Risk"/>
    <s v="25-34"/>
    <d v="1904-12-09T00:00:00"/>
    <x v="2"/>
    <x v="1"/>
    <s v="High Value"/>
    <x v="1"/>
    <s v="Check Data"/>
  </r>
  <r>
    <s v="CUST_5138"/>
    <n v="42"/>
    <s v="Male"/>
    <x v="1"/>
    <n v="151.97999999999999"/>
    <n v="7"/>
    <n v="126"/>
    <n v="0"/>
    <s v="Electronics"/>
    <n v="60.7"/>
    <d v="2025-01-12T00:00:00"/>
    <n v="95"/>
    <n v="0.4"/>
    <n v="151.97999999999999"/>
    <n v="60.7"/>
    <n v="1"/>
    <n v="1063.8599999999999"/>
    <x v="0"/>
    <s v="Medium Risk"/>
    <s v="35-44"/>
    <d v="1901-08-14T00:00:00"/>
    <x v="2"/>
    <x v="1"/>
    <s v="Low Value"/>
    <x v="0"/>
    <s v="Check Data"/>
  </r>
  <r>
    <s v="CUST_3424"/>
    <n v="66"/>
    <s v="Other"/>
    <x v="3"/>
    <n v="139.47"/>
    <n v="7"/>
    <n v="217"/>
    <n v="0"/>
    <s v="Sports"/>
    <n v="0.7"/>
    <d v="2021-09-20T00:00:00"/>
    <n v="52"/>
    <n v="0.17"/>
    <n v="139.47"/>
    <n v="0.7"/>
    <n v="1"/>
    <n v="976.29"/>
    <x v="0"/>
    <s v="Low Risk"/>
    <s v="55+"/>
    <d v="1904-12-06T00:00:00"/>
    <x v="0"/>
    <x v="1"/>
    <s v="Low Value"/>
    <x v="0"/>
    <s v="Valid"/>
  </r>
  <r>
    <s v="CUST_5017"/>
    <n v="66"/>
    <s v="Male"/>
    <x v="7"/>
    <n v="87.98"/>
    <n v="12"/>
    <n v="12"/>
    <n v="0"/>
    <s v="Beauty"/>
    <n v="55.6"/>
    <d v="2021-05-07T00:00:00"/>
    <n v="79"/>
    <n v="0.16"/>
    <n v="87.98"/>
    <n v="55.6"/>
    <n v="1"/>
    <n v="1055.76"/>
    <x v="2"/>
    <s v="Low Risk"/>
    <s v="55+"/>
    <d v="1905-04-21T00:00:00"/>
    <x v="2"/>
    <x v="1"/>
    <s v="Low Value"/>
    <x v="0"/>
    <s v="Check Data"/>
  </r>
  <r>
    <s v="CUST_9560"/>
    <n v="42"/>
    <s v="Other"/>
    <x v="5"/>
    <n v="209.3"/>
    <n v="13"/>
    <n v="176"/>
    <n v="0"/>
    <s v="Beauty"/>
    <n v="80.2"/>
    <d v="2024-04-01T00:00:00"/>
    <n v="13"/>
    <n v="0.11"/>
    <n v="209.3"/>
    <n v="80.2"/>
    <n v="2"/>
    <n v="2720.9"/>
    <x v="0"/>
    <s v="Low Risk"/>
    <s v="35-44"/>
    <d v="1902-05-27T00:00:00"/>
    <x v="1"/>
    <x v="1"/>
    <s v="High Value"/>
    <x v="1"/>
    <s v="Check Data"/>
  </r>
  <r>
    <s v="CUST_9342"/>
    <n v="28"/>
    <s v="Male"/>
    <x v="4"/>
    <n v="79.95"/>
    <n v="10"/>
    <n v="337"/>
    <n v="0"/>
    <s v="Sports"/>
    <n v="31.4"/>
    <d v="2023-06-27T00:00:00"/>
    <n v="7"/>
    <n v="0.49"/>
    <n v="79.95"/>
    <n v="31.4"/>
    <n v="1"/>
    <n v="799.5"/>
    <x v="0"/>
    <s v="Medium Risk"/>
    <s v="25-34"/>
    <d v="1903-03-02T00:00:00"/>
    <x v="1"/>
    <x v="1"/>
    <s v="Low Value"/>
    <x v="0"/>
    <s v="Check Data"/>
  </r>
  <r>
    <s v="CUST_2134"/>
    <n v="79"/>
    <s v="Male"/>
    <x v="1"/>
    <n v="157.72"/>
    <n v="11"/>
    <n v="120"/>
    <n v="0"/>
    <s v="Fashion"/>
    <n v="92.8"/>
    <d v="2024-12-17T00:00:00"/>
    <n v="88"/>
    <n v="0.23"/>
    <n v="157.72"/>
    <n v="92.8"/>
    <n v="2"/>
    <n v="1734.92"/>
    <x v="0"/>
    <s v="Medium Risk"/>
    <s v="55+"/>
    <d v="1901-09-09T00:00:00"/>
    <x v="2"/>
    <x v="1"/>
    <s v="High Value"/>
    <x v="1"/>
    <s v="Check Data"/>
  </r>
  <r>
    <s v="CUST_6166"/>
    <n v="71"/>
    <s v="Male"/>
    <x v="2"/>
    <n v="65.010000000000005"/>
    <n v="12"/>
    <n v="178"/>
    <n v="0"/>
    <s v="Beauty"/>
    <n v="99.7"/>
    <d v="2023-11-04T00:00:00"/>
    <n v="68"/>
    <n v="0.31"/>
    <n v="65.010000000000005"/>
    <n v="99.7"/>
    <n v="1"/>
    <n v="780.12000000000012"/>
    <x v="0"/>
    <s v="Medium Risk"/>
    <s v="55+"/>
    <d v="1902-10-23T00:00:00"/>
    <x v="0"/>
    <x v="1"/>
    <s v="Low Value"/>
    <x v="0"/>
    <s v="Check Data"/>
  </r>
  <r>
    <s v="CUST_6119"/>
    <n v="53"/>
    <s v="Female"/>
    <x v="8"/>
    <n v="19.84"/>
    <n v="17"/>
    <n v="110"/>
    <n v="0"/>
    <s v="Electronics"/>
    <n v="54.9"/>
    <d v="2021-04-02T00:00:00"/>
    <n v="60"/>
    <n v="0.28999999999999998"/>
    <n v="19.84"/>
    <n v="54.9"/>
    <n v="1"/>
    <n v="337.28"/>
    <x v="0"/>
    <s v="Medium Risk"/>
    <s v="45-54"/>
    <d v="1905-05-26T00:00:00"/>
    <x v="0"/>
    <x v="1"/>
    <s v="Low Value"/>
    <x v="0"/>
    <s v="Check Data"/>
  </r>
  <r>
    <s v="CUST_6694"/>
    <n v="56"/>
    <s v="Female"/>
    <x v="9"/>
    <n v="55.34"/>
    <n v="10"/>
    <n v="8"/>
    <n v="0"/>
    <s v="Home"/>
    <n v="53.1"/>
    <d v="2025-06-11T00:00:00"/>
    <n v="83"/>
    <n v="0.21"/>
    <n v="55.34"/>
    <n v="53.1"/>
    <n v="1"/>
    <n v="553.40000000000009"/>
    <x v="2"/>
    <s v="Medium Risk"/>
    <s v="55+"/>
    <d v="1901-03-17T00:00:00"/>
    <x v="2"/>
    <x v="1"/>
    <s v="Low Value"/>
    <x v="0"/>
    <s v="Check Data"/>
  </r>
  <r>
    <s v="CUST_7136"/>
    <n v="70"/>
    <s v="Male"/>
    <x v="9"/>
    <n v="87.81"/>
    <n v="8"/>
    <n v="221"/>
    <n v="0"/>
    <s v="Electronics"/>
    <n v="65.5"/>
    <d v="2023-08-06T00:00:00"/>
    <n v="46"/>
    <n v="0.28000000000000003"/>
    <n v="87.81"/>
    <n v="65.5"/>
    <n v="2"/>
    <n v="702.48"/>
    <x v="0"/>
    <s v="Medium Risk"/>
    <s v="55+"/>
    <d v="1903-01-21T00:00:00"/>
    <x v="0"/>
    <x v="1"/>
    <s v="Low Value"/>
    <x v="0"/>
    <s v="Check Data"/>
  </r>
  <r>
    <s v="CUST_6485"/>
    <n v="43"/>
    <s v="Other"/>
    <x v="7"/>
    <n v="174.43"/>
    <n v="9"/>
    <n v="284"/>
    <n v="0"/>
    <s v="Electronics"/>
    <n v="56.6"/>
    <d v="2023-11-26T00:00:00"/>
    <n v="35"/>
    <n v="0.1"/>
    <n v="174.43"/>
    <n v="56.6"/>
    <n v="1"/>
    <n v="1569.8700000000001"/>
    <x v="0"/>
    <s v="Low Risk"/>
    <s v="35-44"/>
    <d v="1902-10-01T00:00:00"/>
    <x v="1"/>
    <x v="1"/>
    <s v="High Value"/>
    <x v="1"/>
    <s v="Check Data"/>
  </r>
  <r>
    <s v="CUST_5164"/>
    <n v="31"/>
    <s v="Female"/>
    <x v="2"/>
    <n v="63.07"/>
    <n v="10"/>
    <n v="348"/>
    <n v="0"/>
    <s v="Electronics"/>
    <n v="16"/>
    <d v="2021-06-15T00:00:00"/>
    <n v="29"/>
    <n v="0.18"/>
    <n v="63.07"/>
    <n v="16"/>
    <n v="2"/>
    <n v="630.70000000000005"/>
    <x v="0"/>
    <s v="Low Risk"/>
    <s v="25-34"/>
    <d v="1905-03-13T00:00:00"/>
    <x v="1"/>
    <x v="1"/>
    <s v="Low Value"/>
    <x v="0"/>
    <s v="Check Data"/>
  </r>
  <r>
    <s v="CUST_3346"/>
    <n v="56"/>
    <s v="Female"/>
    <x v="1"/>
    <n v="88.75"/>
    <n v="14"/>
    <n v="109"/>
    <n v="1"/>
    <s v="Sports"/>
    <n v="27.1"/>
    <d v="2023-06-14T00:00:00"/>
    <n v="34"/>
    <n v="0.41"/>
    <n v="88.75"/>
    <n v="27.1"/>
    <n v="1"/>
    <n v="1242.5"/>
    <x v="0"/>
    <s v="Medium Risk"/>
    <s v="55+"/>
    <d v="1903-03-15T00:00:00"/>
    <x v="1"/>
    <x v="0"/>
    <s v="Low Value"/>
    <x v="0"/>
    <s v="Check Data"/>
  </r>
  <r>
    <s v="CUST_6039"/>
    <n v="73"/>
    <s v="Female"/>
    <x v="2"/>
    <n v="173.72"/>
    <n v="6"/>
    <n v="135"/>
    <n v="0"/>
    <s v="Sports"/>
    <n v="20.2"/>
    <d v="2022-10-31T00:00:00"/>
    <n v="8"/>
    <n v="0.13"/>
    <n v="173.72"/>
    <n v="20.2"/>
    <n v="1"/>
    <n v="1042.32"/>
    <x v="0"/>
    <s v="Low Risk"/>
    <s v="55+"/>
    <d v="1903-10-27T00:00:00"/>
    <x v="1"/>
    <x v="1"/>
    <s v="Low Value"/>
    <x v="0"/>
    <s v="Check Data"/>
  </r>
  <r>
    <s v="CUST_5897"/>
    <n v="57"/>
    <s v="Male"/>
    <x v="5"/>
    <n v="72.739999999999995"/>
    <n v="9"/>
    <n v="107"/>
    <n v="0"/>
    <s v="Electronics"/>
    <m/>
    <d v="2022-02-28T00:00:00"/>
    <n v="66"/>
    <n v="0.42"/>
    <n v="72.739999999999995"/>
    <n v="250"/>
    <n v="2"/>
    <n v="654.66"/>
    <x v="0"/>
    <s v="Medium Risk"/>
    <s v="55+"/>
    <d v="1904-06-28T00:00:00"/>
    <x v="0"/>
    <x v="1"/>
    <s v="Low Value"/>
    <x v="0"/>
    <s v="Check Data"/>
  </r>
  <r>
    <s v="CUST_9252"/>
    <n v="18"/>
    <s v="Male"/>
    <x v="5"/>
    <n v="95.18"/>
    <n v="9"/>
    <n v="336"/>
    <n v="0"/>
    <s v="Home"/>
    <n v="14"/>
    <d v="2021-12-11T00:00:00"/>
    <n v="4"/>
    <n v="0.13"/>
    <n v="95.18"/>
    <n v="14"/>
    <n v="1"/>
    <n v="856.62000000000012"/>
    <x v="0"/>
    <s v="Low Risk"/>
    <s v="Under 25"/>
    <d v="1904-09-15T00:00:00"/>
    <x v="1"/>
    <x v="1"/>
    <s v="Low Value"/>
    <x v="0"/>
    <s v="Check Data"/>
  </r>
  <r>
    <s v="CUST_6041"/>
    <n v="73"/>
    <s v="Other"/>
    <x v="3"/>
    <n v="91.07"/>
    <n v="12"/>
    <n v="203"/>
    <n v="0"/>
    <s v="Fashion"/>
    <n v="97.2"/>
    <d v="2023-10-27T00:00:00"/>
    <n v="66"/>
    <n v="0.55000000000000004"/>
    <n v="91.07"/>
    <n v="97.2"/>
    <n v="1"/>
    <n v="1092.8399999999999"/>
    <x v="0"/>
    <s v="High Risk"/>
    <s v="55+"/>
    <d v="1902-10-31T00:00:00"/>
    <x v="0"/>
    <x v="1"/>
    <s v="Low Value"/>
    <x v="2"/>
    <s v="Check Data"/>
  </r>
  <r>
    <s v="CUST_4901"/>
    <n v="71"/>
    <s v="Other"/>
    <x v="9"/>
    <n v="115.66"/>
    <n v="9"/>
    <n v="14"/>
    <n v="1"/>
    <s v="Fashion"/>
    <m/>
    <d v="2021-09-25T00:00:00"/>
    <n v="94"/>
    <n v="0.4"/>
    <n v="115.66"/>
    <n v="250"/>
    <n v="1"/>
    <n v="1040.94"/>
    <x v="2"/>
    <s v="Medium Risk"/>
    <s v="55+"/>
    <d v="1904-12-01T00:00:00"/>
    <x v="2"/>
    <x v="0"/>
    <s v="Low Value"/>
    <x v="0"/>
    <s v="Check Data"/>
  </r>
  <r>
    <s v="CUST_2337"/>
    <n v="21"/>
    <s v="Other"/>
    <x v="9"/>
    <n v="66.69"/>
    <n v="6"/>
    <n v="161"/>
    <n v="0"/>
    <s v="Beauty"/>
    <n v="12.6"/>
    <d v="2021-06-26T00:00:00"/>
    <n v="57"/>
    <n v="0.34"/>
    <n v="66.69"/>
    <n v="12.6"/>
    <n v="1"/>
    <n v="400.14"/>
    <x v="0"/>
    <s v="Medium Risk"/>
    <s v="Under 25"/>
    <d v="1905-03-02T00:00:00"/>
    <x v="0"/>
    <x v="1"/>
    <s v="Low Value"/>
    <x v="0"/>
    <s v="Check Data"/>
  </r>
  <r>
    <s v="CUST_2184"/>
    <n v="78"/>
    <s v="Other"/>
    <x v="5"/>
    <n v="97.31"/>
    <n v="4"/>
    <n v="194"/>
    <n v="0"/>
    <s v="Beauty"/>
    <n v="71.3"/>
    <d v="2020-12-30T00:00:00"/>
    <n v="93"/>
    <n v="0.3"/>
    <n v="97.31"/>
    <n v="71.3"/>
    <n v="4"/>
    <n v="389.24"/>
    <x v="0"/>
    <s v="Medium Risk"/>
    <s v="55+"/>
    <d v="1905-08-27T00:00:00"/>
    <x v="2"/>
    <x v="1"/>
    <s v="Low Value"/>
    <x v="0"/>
    <s v="Check Data"/>
  </r>
  <r>
    <s v="CUST_5426"/>
    <n v="47"/>
    <s v="Male"/>
    <x v="2"/>
    <m/>
    <n v="11"/>
    <n v="260"/>
    <n v="0"/>
    <s v="Home"/>
    <m/>
    <d v="2024-10-29T00:00:00"/>
    <n v="4"/>
    <n v="0.15"/>
    <n v="250"/>
    <n v="250"/>
    <n v="3"/>
    <n v="2750"/>
    <x v="0"/>
    <s v="Low Risk"/>
    <s v="45-54"/>
    <d v="1901-10-28T00:00:00"/>
    <x v="1"/>
    <x v="1"/>
    <s v="High Value"/>
    <x v="1"/>
    <s v="Check Data"/>
  </r>
  <r>
    <s v="CUST_2551"/>
    <n v="29"/>
    <s v="Female"/>
    <x v="7"/>
    <n v="124.82"/>
    <n v="5"/>
    <n v="353"/>
    <n v="0"/>
    <s v="Electronics"/>
    <n v="22.5"/>
    <d v="2025-02-13T00:00:00"/>
    <n v="85"/>
    <n v="0.3"/>
    <n v="124.82"/>
    <n v="22.5"/>
    <n v="1"/>
    <n v="624.09999999999991"/>
    <x v="0"/>
    <s v="Medium Risk"/>
    <s v="25-34"/>
    <d v="1901-07-13T00:00:00"/>
    <x v="2"/>
    <x v="1"/>
    <s v="Low Value"/>
    <x v="0"/>
    <s v="Check Data"/>
  </r>
  <r>
    <s v="CUST_2629"/>
    <n v="73"/>
    <s v="Male"/>
    <x v="7"/>
    <n v="19.03"/>
    <n v="8"/>
    <n v="8"/>
    <n v="0"/>
    <s v="Sports"/>
    <n v="94.4"/>
    <d v="2023-07-08T00:00:00"/>
    <n v="73"/>
    <n v="0.09"/>
    <n v="19.03"/>
    <n v="94.4"/>
    <n v="2"/>
    <n v="152.24"/>
    <x v="2"/>
    <s v="Low Risk"/>
    <s v="55+"/>
    <d v="1903-02-19T00:00:00"/>
    <x v="2"/>
    <x v="1"/>
    <s v="Low Value"/>
    <x v="0"/>
    <s v="Check Data"/>
  </r>
  <r>
    <s v="CUST_2526"/>
    <n v="52"/>
    <s v="Other"/>
    <x v="4"/>
    <n v="217.2"/>
    <n v="12"/>
    <n v="215"/>
    <n v="0"/>
    <s v="Beauty"/>
    <n v="22.5"/>
    <d v="2020-11-21T00:00:00"/>
    <n v="66"/>
    <n v="0.27"/>
    <n v="217.2"/>
    <n v="22.5"/>
    <n v="1"/>
    <n v="2606.3999999999996"/>
    <x v="0"/>
    <s v="Medium Risk"/>
    <s v="45-54"/>
    <d v="1905-10-05T00:00:00"/>
    <x v="0"/>
    <x v="1"/>
    <s v="High Value"/>
    <x v="1"/>
    <s v="Check Data"/>
  </r>
  <r>
    <s v="CUST_2361"/>
    <n v="30"/>
    <s v="Female"/>
    <x v="8"/>
    <n v="123.86"/>
    <n v="6"/>
    <n v="260"/>
    <n v="0"/>
    <s v="Electronics"/>
    <n v="9.8000000000000007"/>
    <d v="2021-04-11T00:00:00"/>
    <n v="20"/>
    <n v="0.69"/>
    <n v="123.86"/>
    <n v="9.8000000000000007"/>
    <n v="1"/>
    <n v="743.16"/>
    <x v="0"/>
    <s v="High Risk"/>
    <s v="25-34"/>
    <d v="1905-05-17T00:00:00"/>
    <x v="1"/>
    <x v="1"/>
    <s v="Low Value"/>
    <x v="2"/>
    <s v="Check Data"/>
  </r>
  <r>
    <s v="CUST_5370"/>
    <n v="69"/>
    <s v="Female"/>
    <x v="9"/>
    <n v="41.3"/>
    <n v="10"/>
    <n v="112"/>
    <n v="0"/>
    <s v="Fashion"/>
    <n v="20.6"/>
    <d v="2020-08-29T00:00:00"/>
    <n v="97"/>
    <n v="0.28000000000000003"/>
    <n v="41.3"/>
    <n v="20.6"/>
    <n v="1"/>
    <n v="413"/>
    <x v="0"/>
    <s v="Medium Risk"/>
    <s v="55+"/>
    <d v="1905-12-28T00:00:00"/>
    <x v="2"/>
    <x v="1"/>
    <s v="Low Value"/>
    <x v="0"/>
    <s v="Check Data"/>
  </r>
  <r>
    <s v="CUST_6283"/>
    <n v="48"/>
    <s v="Female"/>
    <x v="5"/>
    <n v="55.49"/>
    <n v="9"/>
    <n v="116"/>
    <n v="0"/>
    <s v="Home"/>
    <n v="91.2"/>
    <d v="2023-08-05T00:00:00"/>
    <n v="55"/>
    <n v="0.26"/>
    <n v="55.49"/>
    <n v="91.2"/>
    <n v="1"/>
    <n v="499.41"/>
    <x v="0"/>
    <s v="Medium Risk"/>
    <s v="45-54"/>
    <d v="1903-01-22T00:00:00"/>
    <x v="0"/>
    <x v="1"/>
    <s v="Low Value"/>
    <x v="0"/>
    <s v="Check Data"/>
  </r>
  <r>
    <s v="CUST_8610"/>
    <n v="55"/>
    <s v="Male"/>
    <x v="2"/>
    <n v="56.3"/>
    <n v="11"/>
    <n v="339"/>
    <n v="0"/>
    <s v="Sports"/>
    <n v="85.8"/>
    <d v="2022-08-06T00:00:00"/>
    <n v="6"/>
    <n v="0.38"/>
    <n v="56.3"/>
    <n v="85.8"/>
    <n v="1"/>
    <n v="619.29999999999995"/>
    <x v="0"/>
    <s v="Medium Risk"/>
    <s v="55+"/>
    <d v="1904-01-21T00:00:00"/>
    <x v="1"/>
    <x v="1"/>
    <s v="Low Value"/>
    <x v="0"/>
    <s v="Check Data"/>
  </r>
  <r>
    <s v="CUST_2993"/>
    <n v="60"/>
    <s v="Male"/>
    <x v="1"/>
    <n v="58.85"/>
    <n v="11"/>
    <n v="46"/>
    <n v="0"/>
    <s v="Sports"/>
    <n v="89.4"/>
    <d v="2022-01-28T00:00:00"/>
    <n v="29"/>
    <n v="0.48"/>
    <n v="58.85"/>
    <n v="89.4"/>
    <n v="1"/>
    <n v="647.35"/>
    <x v="1"/>
    <s v="Medium Risk"/>
    <s v="55+"/>
    <d v="1904-07-29T00:00:00"/>
    <x v="1"/>
    <x v="1"/>
    <s v="Low Value"/>
    <x v="0"/>
    <s v="Check Data"/>
  </r>
  <r>
    <s v="CUST_1869"/>
    <n v="40"/>
    <s v="Female"/>
    <x v="8"/>
    <n v="172.67"/>
    <n v="6"/>
    <n v="317"/>
    <n v="0"/>
    <s v="Beauty"/>
    <n v="91.6"/>
    <d v="2023-05-16T00:00:00"/>
    <n v="80"/>
    <n v="0.25"/>
    <n v="172.67"/>
    <n v="91.6"/>
    <n v="1"/>
    <n v="1036.02"/>
    <x v="0"/>
    <s v="Medium Risk"/>
    <s v="35-44"/>
    <d v="1903-04-13T00:00:00"/>
    <x v="2"/>
    <x v="1"/>
    <s v="Low Value"/>
    <x v="0"/>
    <s v="Check Data"/>
  </r>
  <r>
    <s v="CUST_2014"/>
    <n v="21"/>
    <s v="Female"/>
    <x v="7"/>
    <n v="183.21"/>
    <n v="17"/>
    <n v="300"/>
    <n v="0"/>
    <s v="Electronics"/>
    <n v="7.7"/>
    <d v="2021-11-03T00:00:00"/>
    <n v="5"/>
    <n v="0.21"/>
    <n v="183.21"/>
    <n v="7.7"/>
    <n v="1"/>
    <n v="3114.57"/>
    <x v="0"/>
    <s v="Medium Risk"/>
    <s v="Under 25"/>
    <d v="1904-10-23T00:00:00"/>
    <x v="1"/>
    <x v="1"/>
    <s v="High Value"/>
    <x v="1"/>
    <s v="Check Data"/>
  </r>
  <r>
    <s v="CUST_1602"/>
    <n v="69"/>
    <s v="Male"/>
    <x v="6"/>
    <n v="141.05000000000001"/>
    <n v="13"/>
    <n v="321"/>
    <n v="0"/>
    <s v="Sports"/>
    <m/>
    <d v="2021-08-26T00:00:00"/>
    <n v="37"/>
    <n v="0.21"/>
    <n v="141.05000000000001"/>
    <n v="250"/>
    <n v="1"/>
    <n v="1833.65"/>
    <x v="0"/>
    <s v="Medium Risk"/>
    <s v="55+"/>
    <d v="1904-12-31T00:00:00"/>
    <x v="1"/>
    <x v="1"/>
    <s v="High Value"/>
    <x v="1"/>
    <s v="Check Data"/>
  </r>
  <r>
    <s v="CUST_1690"/>
    <n v="33"/>
    <s v="Female"/>
    <x v="6"/>
    <n v="41.3"/>
    <n v="11"/>
    <n v="278"/>
    <n v="0"/>
    <s v="Fashion"/>
    <n v="66.5"/>
    <d v="2023-10-20T00:00:00"/>
    <n v="9"/>
    <n v="0.21"/>
    <n v="41.3"/>
    <n v="66.5"/>
    <n v="1"/>
    <n v="454.29999999999995"/>
    <x v="0"/>
    <s v="Medium Risk"/>
    <s v="25-34"/>
    <d v="1902-11-07T00:00:00"/>
    <x v="1"/>
    <x v="1"/>
    <s v="Low Value"/>
    <x v="0"/>
    <s v="Check Data"/>
  </r>
  <r>
    <s v="CUST_9685"/>
    <n v="24"/>
    <s v="Female"/>
    <x v="2"/>
    <n v="71.319999999999993"/>
    <n v="2"/>
    <n v="97"/>
    <n v="0"/>
    <s v="Fashion"/>
    <m/>
    <d v="2022-12-24T00:00:00"/>
    <n v="96"/>
    <n v="0.21"/>
    <n v="71.319999999999993"/>
    <n v="250"/>
    <n v="1"/>
    <n v="142.63999999999999"/>
    <x v="0"/>
    <s v="Medium Risk"/>
    <s v="Under 25"/>
    <d v="1903-09-03T00:00:00"/>
    <x v="2"/>
    <x v="1"/>
    <s v="Low Value"/>
    <x v="0"/>
    <s v="Check Data"/>
  </r>
  <r>
    <s v="CUST_1489"/>
    <n v="39"/>
    <s v="Male"/>
    <x v="0"/>
    <n v="52.04"/>
    <n v="13"/>
    <n v="92"/>
    <n v="0"/>
    <s v="Home"/>
    <n v="71.5"/>
    <d v="2022-08-20T00:00:00"/>
    <n v="37"/>
    <n v="0.09"/>
    <n v="52.04"/>
    <n v="71.5"/>
    <n v="2"/>
    <n v="676.52"/>
    <x v="0"/>
    <s v="Low Risk"/>
    <s v="35-44"/>
    <d v="1904-01-07T00:00:00"/>
    <x v="1"/>
    <x v="1"/>
    <s v="Low Value"/>
    <x v="0"/>
    <s v="Check Data"/>
  </r>
  <r>
    <s v="CUST_7864"/>
    <n v="46"/>
    <s v="Male"/>
    <x v="0"/>
    <n v="55.85"/>
    <n v="9"/>
    <n v="298"/>
    <n v="0"/>
    <s v="Home"/>
    <n v="79.2"/>
    <d v="2021-08-26T00:00:00"/>
    <n v="98"/>
    <n v="0.32"/>
    <n v="55.85"/>
    <n v="79.2"/>
    <n v="1"/>
    <n v="502.65000000000003"/>
    <x v="0"/>
    <s v="Medium Risk"/>
    <s v="45-54"/>
    <d v="1904-12-31T00:00:00"/>
    <x v="2"/>
    <x v="1"/>
    <s v="Low Value"/>
    <x v="0"/>
    <s v="Check Data"/>
  </r>
  <r>
    <s v="CUST_8240"/>
    <n v="28"/>
    <s v="Female"/>
    <x v="9"/>
    <n v="64.95"/>
    <n v="13"/>
    <n v="251"/>
    <n v="0"/>
    <s v="Fashion"/>
    <n v="71.5"/>
    <d v="2023-11-30T00:00:00"/>
    <n v="39"/>
    <n v="0.34"/>
    <n v="64.95"/>
    <n v="71.5"/>
    <n v="3"/>
    <n v="844.35"/>
    <x v="0"/>
    <s v="Medium Risk"/>
    <s v="25-34"/>
    <d v="1902-09-27T00:00:00"/>
    <x v="1"/>
    <x v="1"/>
    <s v="Low Value"/>
    <x v="0"/>
    <s v="Check Data"/>
  </r>
  <r>
    <s v="CUST_8786"/>
    <n v="73"/>
    <s v="Female"/>
    <x v="1"/>
    <n v="55.22"/>
    <n v="12"/>
    <n v="162"/>
    <n v="1"/>
    <s v="Fashion"/>
    <n v="62.1"/>
    <d v="2022-08-25T00:00:00"/>
    <n v="63"/>
    <n v="0.11"/>
    <n v="55.22"/>
    <n v="62.1"/>
    <n v="1"/>
    <n v="662.64"/>
    <x v="0"/>
    <s v="Low Risk"/>
    <s v="55+"/>
    <d v="1904-01-02T00:00:00"/>
    <x v="0"/>
    <x v="0"/>
    <s v="Low Value"/>
    <x v="0"/>
    <s v="Check Data"/>
  </r>
  <r>
    <s v="CUST_9024"/>
    <n v="50"/>
    <s v="Female"/>
    <x v="4"/>
    <n v="57.98"/>
    <n v="8"/>
    <n v="157"/>
    <n v="0"/>
    <s v="Electronics"/>
    <n v="55.3"/>
    <d v="2021-05-24T00:00:00"/>
    <n v="57"/>
    <n v="0.51"/>
    <n v="57.98"/>
    <n v="55.3"/>
    <n v="1"/>
    <n v="463.84"/>
    <x v="0"/>
    <s v="High Risk"/>
    <s v="45-54"/>
    <d v="1905-04-04T00:00:00"/>
    <x v="0"/>
    <x v="1"/>
    <s v="Low Value"/>
    <x v="2"/>
    <s v="Check Data"/>
  </r>
  <r>
    <s v="CUST_1294"/>
    <n v="75"/>
    <s v="Female"/>
    <x v="2"/>
    <n v="110.47"/>
    <n v="3"/>
    <n v="66"/>
    <n v="0"/>
    <s v="Sports"/>
    <n v="96.9"/>
    <d v="2025-05-05T00:00:00"/>
    <n v="40"/>
    <n v="0.19"/>
    <n v="110.47"/>
    <n v="96.9"/>
    <n v="2"/>
    <n v="331.40999999999997"/>
    <x v="1"/>
    <s v="Low Risk"/>
    <s v="55+"/>
    <d v="1901-04-23T00:00:00"/>
    <x v="0"/>
    <x v="1"/>
    <s v="Low Value"/>
    <x v="0"/>
    <s v="Check Data"/>
  </r>
  <r>
    <s v="CUST_6488"/>
    <n v="46"/>
    <s v="Male"/>
    <x v="6"/>
    <n v="74.52"/>
    <n v="12"/>
    <n v="137"/>
    <n v="0"/>
    <s v="Electronics"/>
    <n v="93.6"/>
    <d v="2023-02-14T00:00:00"/>
    <n v="93"/>
    <n v="0.27"/>
    <n v="74.52"/>
    <n v="93.6"/>
    <n v="1"/>
    <n v="894.24"/>
    <x v="0"/>
    <s v="Medium Risk"/>
    <s v="45-54"/>
    <d v="1903-07-13T00:00:00"/>
    <x v="2"/>
    <x v="1"/>
    <s v="Low Value"/>
    <x v="0"/>
    <s v="Check Data"/>
  </r>
  <r>
    <s v="CUST_5027"/>
    <n v="76"/>
    <s v="Female"/>
    <x v="6"/>
    <n v="213.72"/>
    <n v="17"/>
    <n v="311"/>
    <n v="0"/>
    <s v="Home"/>
    <n v="43.8"/>
    <d v="2020-08-23T00:00:00"/>
    <n v="64"/>
    <n v="0.3"/>
    <n v="213.72"/>
    <n v="43.8"/>
    <n v="1"/>
    <n v="3633.24"/>
    <x v="0"/>
    <s v="Medium Risk"/>
    <s v="55+"/>
    <d v="1906-01-03T00:00:00"/>
    <x v="0"/>
    <x v="1"/>
    <s v="High Value"/>
    <x v="1"/>
    <s v="Check Data"/>
  </r>
  <r>
    <s v="CUST_3912"/>
    <n v="56"/>
    <s v="Male"/>
    <x v="1"/>
    <n v="23.32"/>
    <n v="8"/>
    <n v="289"/>
    <n v="0"/>
    <s v="Home"/>
    <n v="28.4"/>
    <d v="2024-07-28T00:00:00"/>
    <n v="95"/>
    <n v="0.27"/>
    <n v="23.32"/>
    <n v="28.4"/>
    <n v="1"/>
    <n v="186.56"/>
    <x v="0"/>
    <s v="Medium Risk"/>
    <s v="55+"/>
    <d v="1902-01-29T00:00:00"/>
    <x v="2"/>
    <x v="1"/>
    <s v="Low Value"/>
    <x v="0"/>
    <s v="Check Data"/>
  </r>
  <r>
    <s v="CUST_5744"/>
    <n v="29"/>
    <s v="Male"/>
    <x v="9"/>
    <n v="100.44"/>
    <n v="21"/>
    <n v="64"/>
    <n v="0"/>
    <s v="Home"/>
    <n v="50.9"/>
    <d v="2021-04-09T00:00:00"/>
    <n v="3"/>
    <n v="0.16"/>
    <n v="100.44"/>
    <n v="50.9"/>
    <n v="1"/>
    <n v="2109.2399999999998"/>
    <x v="1"/>
    <s v="Low Risk"/>
    <s v="25-34"/>
    <d v="1905-05-19T00:00:00"/>
    <x v="1"/>
    <x v="1"/>
    <s v="High Value"/>
    <x v="1"/>
    <s v="Check Data"/>
  </r>
  <r>
    <s v="CUST_2873"/>
    <n v="24"/>
    <s v="Female"/>
    <x v="0"/>
    <m/>
    <n v="8"/>
    <n v="261"/>
    <n v="0"/>
    <s v="Sports"/>
    <n v="74.599999999999994"/>
    <d v="2024-02-13T00:00:00"/>
    <n v="43"/>
    <n v="0.06"/>
    <n v="250"/>
    <n v="74.599999999999994"/>
    <n v="2"/>
    <n v="2000"/>
    <x v="0"/>
    <s v="Low Risk"/>
    <s v="Under 25"/>
    <d v="1902-07-14T00:00:00"/>
    <x v="0"/>
    <x v="1"/>
    <s v="High Value"/>
    <x v="1"/>
    <s v="Check Data"/>
  </r>
  <r>
    <s v="CUST_4258"/>
    <n v="76"/>
    <s v="Other"/>
    <x v="3"/>
    <n v="180.84"/>
    <n v="11"/>
    <n v="197"/>
    <n v="0"/>
    <s v="Beauty"/>
    <n v="40.1"/>
    <d v="2023-01-24T00:00:00"/>
    <n v="25"/>
    <n v="0.26"/>
    <n v="180.84"/>
    <n v="40.1"/>
    <n v="2"/>
    <n v="1989.24"/>
    <x v="0"/>
    <s v="Medium Risk"/>
    <s v="55+"/>
    <d v="1903-08-03T00:00:00"/>
    <x v="1"/>
    <x v="1"/>
    <s v="High Value"/>
    <x v="1"/>
    <s v="Check Data"/>
  </r>
  <r>
    <s v="CUST_3817"/>
    <n v="72"/>
    <s v="Male"/>
    <x v="9"/>
    <n v="98.92"/>
    <n v="12"/>
    <n v="170"/>
    <n v="0"/>
    <s v="Home"/>
    <n v="53.7"/>
    <d v="2022-12-12T00:00:00"/>
    <n v="55"/>
    <n v="0.1"/>
    <n v="98.92"/>
    <n v="53.7"/>
    <n v="3"/>
    <n v="1187.04"/>
    <x v="0"/>
    <s v="Low Risk"/>
    <s v="55+"/>
    <d v="1903-09-15T00:00:00"/>
    <x v="0"/>
    <x v="1"/>
    <s v="Low Value"/>
    <x v="0"/>
    <s v="Check Data"/>
  </r>
  <r>
    <s v="CUST_9636"/>
    <n v="56"/>
    <s v="Male"/>
    <x v="9"/>
    <n v="68.98"/>
    <n v="8"/>
    <n v="15"/>
    <n v="0"/>
    <s v="Home"/>
    <n v="29.9"/>
    <d v="2025-01-06T00:00:00"/>
    <n v="36"/>
    <n v="0.24"/>
    <n v="68.98"/>
    <n v="29.9"/>
    <n v="2"/>
    <n v="551.84"/>
    <x v="2"/>
    <s v="Medium Risk"/>
    <s v="55+"/>
    <d v="1901-08-20T00:00:00"/>
    <x v="1"/>
    <x v="1"/>
    <s v="Low Value"/>
    <x v="0"/>
    <s v="Check Data"/>
  </r>
  <r>
    <s v="CUST_4641"/>
    <n v="59"/>
    <s v="Female"/>
    <x v="7"/>
    <n v="89.32"/>
    <n v="9"/>
    <n v="190"/>
    <n v="1"/>
    <s v="Electronics"/>
    <n v="42.8"/>
    <d v="2020-09-18T00:00:00"/>
    <n v="58"/>
    <n v="0.33"/>
    <n v="89.32"/>
    <n v="42.8"/>
    <n v="1"/>
    <n v="803.87999999999988"/>
    <x v="0"/>
    <s v="Medium Risk"/>
    <s v="55+"/>
    <d v="1905-12-08T00:00:00"/>
    <x v="0"/>
    <x v="0"/>
    <s v="Low Value"/>
    <x v="0"/>
    <s v="Check Data"/>
  </r>
  <r>
    <s v="CUST_5458"/>
    <n v="79"/>
    <s v="Female"/>
    <x v="4"/>
    <n v="23.59"/>
    <n v="16"/>
    <n v="24"/>
    <n v="0"/>
    <s v="Electronics"/>
    <n v="95.7"/>
    <d v="2024-07-17T00:00:00"/>
    <n v="77"/>
    <n v="0.1"/>
    <n v="23.59"/>
    <n v="95.7"/>
    <n v="2"/>
    <n v="377.44"/>
    <x v="2"/>
    <s v="Low Risk"/>
    <s v="55+"/>
    <d v="1902-02-09T00:00:00"/>
    <x v="2"/>
    <x v="1"/>
    <s v="Low Value"/>
    <x v="0"/>
    <s v="Check Data"/>
  </r>
  <r>
    <s v="CUST_6307"/>
    <n v="65"/>
    <s v="Female"/>
    <x v="4"/>
    <n v="55.82"/>
    <n v="4"/>
    <n v="249"/>
    <n v="0"/>
    <s v="Beauty"/>
    <n v="21.5"/>
    <d v="2022-06-26T00:00:00"/>
    <n v="19"/>
    <n v="0.19"/>
    <n v="55.82"/>
    <n v="21.5"/>
    <n v="1"/>
    <n v="223.28"/>
    <x v="0"/>
    <s v="Low Risk"/>
    <s v="55+"/>
    <d v="1904-03-02T00:00:00"/>
    <x v="1"/>
    <x v="1"/>
    <s v="Low Value"/>
    <x v="0"/>
    <s v="Check Data"/>
  </r>
  <r>
    <s v="CUST_9933"/>
    <n v="43"/>
    <s v="Female"/>
    <x v="6"/>
    <n v="238.58"/>
    <n v="14"/>
    <n v="26"/>
    <n v="0"/>
    <s v="Beauty"/>
    <n v="98.9"/>
    <d v="2023-12-30T00:00:00"/>
    <n v="59"/>
    <n v="0.11"/>
    <n v="238.58"/>
    <n v="98.9"/>
    <n v="1"/>
    <n v="3340.1200000000003"/>
    <x v="2"/>
    <s v="Low Risk"/>
    <s v="35-44"/>
    <d v="1902-08-28T00:00:00"/>
    <x v="0"/>
    <x v="1"/>
    <s v="High Value"/>
    <x v="1"/>
    <s v="Check Data"/>
  </r>
  <r>
    <s v="CUST_3041"/>
    <n v="57"/>
    <s v="Female"/>
    <x v="4"/>
    <n v="163.58000000000001"/>
    <n v="18"/>
    <n v="169"/>
    <n v="0"/>
    <s v="Beauty"/>
    <n v="21.6"/>
    <d v="2024-01-26T00:00:00"/>
    <n v="16"/>
    <n v="0.18"/>
    <n v="163.58000000000001"/>
    <n v="21.6"/>
    <n v="1"/>
    <n v="2944.44"/>
    <x v="0"/>
    <s v="Low Risk"/>
    <s v="55+"/>
    <d v="1902-08-01T00:00:00"/>
    <x v="1"/>
    <x v="1"/>
    <s v="High Value"/>
    <x v="1"/>
    <s v="Check Data"/>
  </r>
  <r>
    <s v="CUST_1679"/>
    <n v="26"/>
    <s v="Female"/>
    <x v="6"/>
    <n v="105.34"/>
    <n v="14"/>
    <n v="116"/>
    <n v="0"/>
    <s v="Beauty"/>
    <n v="31.9"/>
    <d v="2022-05-22T00:00:00"/>
    <n v="94"/>
    <n v="0.17"/>
    <n v="105.34"/>
    <n v="31.9"/>
    <n v="1"/>
    <n v="1474.76"/>
    <x v="0"/>
    <s v="Low Risk"/>
    <s v="25-34"/>
    <d v="1904-04-06T00:00:00"/>
    <x v="2"/>
    <x v="1"/>
    <s v="Low Value"/>
    <x v="0"/>
    <s v="Check Data"/>
  </r>
  <r>
    <s v="CUST_6738"/>
    <n v="58"/>
    <s v="Male"/>
    <x v="9"/>
    <n v="59.69"/>
    <n v="4"/>
    <n v="54"/>
    <n v="0"/>
    <s v="Electronics"/>
    <n v="8.6999999999999993"/>
    <d v="2022-02-21T00:00:00"/>
    <n v="99"/>
    <n v="0.38"/>
    <n v="59.69"/>
    <n v="8.6999999999999993"/>
    <n v="2"/>
    <n v="238.76"/>
    <x v="1"/>
    <s v="Medium Risk"/>
    <s v="55+"/>
    <d v="1904-07-05T00:00:00"/>
    <x v="2"/>
    <x v="1"/>
    <s v="Low Value"/>
    <x v="0"/>
    <s v="Check Data"/>
  </r>
  <r>
    <s v="CUST_6668"/>
    <n v="51"/>
    <s v="Male"/>
    <x v="1"/>
    <n v="105.2"/>
    <n v="9"/>
    <n v="362"/>
    <n v="0"/>
    <s v="Home"/>
    <n v="75.2"/>
    <d v="2023-12-30T00:00:00"/>
    <n v="2"/>
    <n v="0.39"/>
    <n v="105.2"/>
    <n v="75.2"/>
    <n v="3"/>
    <n v="946.80000000000007"/>
    <x v="0"/>
    <s v="Medium Risk"/>
    <s v="45-54"/>
    <d v="1902-08-28T00:00:00"/>
    <x v="1"/>
    <x v="1"/>
    <s v="Low Value"/>
    <x v="0"/>
    <s v="Check Data"/>
  </r>
  <r>
    <s v="CUST_8697"/>
    <n v="62"/>
    <s v="Male"/>
    <x v="3"/>
    <m/>
    <n v="12"/>
    <n v="25"/>
    <n v="0"/>
    <s v="Electronics"/>
    <n v="1.8"/>
    <d v="2023-04-25T00:00:00"/>
    <n v="65"/>
    <n v="0.11"/>
    <n v="250"/>
    <n v="1.8"/>
    <n v="3"/>
    <n v="3000"/>
    <x v="2"/>
    <s v="Low Risk"/>
    <s v="55+"/>
    <d v="1903-05-04T00:00:00"/>
    <x v="0"/>
    <x v="1"/>
    <s v="High Value"/>
    <x v="1"/>
    <s v="Check Data"/>
  </r>
  <r>
    <s v="CUST_9033"/>
    <n v="30"/>
    <s v="Female"/>
    <x v="1"/>
    <n v="173.09"/>
    <n v="11"/>
    <n v="271"/>
    <n v="0"/>
    <s v="Fashion"/>
    <n v="78.8"/>
    <d v="2020-09-06T00:00:00"/>
    <n v="59"/>
    <n v="0.53"/>
    <n v="173.09"/>
    <n v="78.8"/>
    <n v="2"/>
    <n v="1903.99"/>
    <x v="0"/>
    <s v="High Risk"/>
    <s v="25-34"/>
    <d v="1905-12-20T00:00:00"/>
    <x v="0"/>
    <x v="1"/>
    <s v="High Value"/>
    <x v="3"/>
    <s v="Check Data"/>
  </r>
  <r>
    <s v="CUST_1062"/>
    <n v="72"/>
    <s v="Other"/>
    <x v="9"/>
    <n v="16.12"/>
    <n v="8"/>
    <n v="364"/>
    <n v="0"/>
    <s v="Fashion"/>
    <n v="57.7"/>
    <d v="2020-08-26T00:00:00"/>
    <n v="48"/>
    <n v="0.13"/>
    <n v="16.12"/>
    <n v="57.7"/>
    <n v="1"/>
    <n v="128.96"/>
    <x v="0"/>
    <s v="Low Risk"/>
    <s v="55+"/>
    <d v="1905-12-31T00:00:00"/>
    <x v="0"/>
    <x v="1"/>
    <s v="Low Value"/>
    <x v="0"/>
    <s v="Check Data"/>
  </r>
  <r>
    <s v="CUST_8829"/>
    <n v="72"/>
    <s v="Female"/>
    <x v="5"/>
    <n v="30.92"/>
    <n v="10"/>
    <n v="107"/>
    <n v="0"/>
    <s v="Home"/>
    <n v="74.900000000000006"/>
    <d v="2023-04-18T00:00:00"/>
    <n v="3"/>
    <n v="0.17"/>
    <n v="30.92"/>
    <n v="74.900000000000006"/>
    <n v="1"/>
    <n v="309.20000000000005"/>
    <x v="0"/>
    <s v="Low Risk"/>
    <s v="55+"/>
    <d v="1903-05-11T00:00:00"/>
    <x v="1"/>
    <x v="1"/>
    <s v="Low Value"/>
    <x v="0"/>
    <s v="Check Data"/>
  </r>
  <r>
    <s v="CUST_8352"/>
    <n v="53"/>
    <s v="Male"/>
    <x v="2"/>
    <n v="109.54"/>
    <n v="13"/>
    <n v="89"/>
    <n v="0"/>
    <s v="Beauty"/>
    <m/>
    <d v="2025-02-03T00:00:00"/>
    <n v="26"/>
    <n v="0.15"/>
    <n v="109.54"/>
    <n v="250"/>
    <n v="2"/>
    <n v="1424.02"/>
    <x v="1"/>
    <s v="Low Risk"/>
    <s v="45-54"/>
    <d v="1901-07-23T00:00:00"/>
    <x v="1"/>
    <x v="1"/>
    <s v="Low Value"/>
    <x v="0"/>
    <s v="Check Data"/>
  </r>
  <r>
    <s v="CUST_7915"/>
    <n v="42"/>
    <s v="Male"/>
    <x v="0"/>
    <n v="116.71"/>
    <n v="9"/>
    <n v="356"/>
    <n v="0"/>
    <s v="Home"/>
    <n v="12.4"/>
    <d v="2024-08-26T00:00:00"/>
    <n v="92"/>
    <n v="0.12"/>
    <n v="116.71"/>
    <n v="12.4"/>
    <n v="2"/>
    <n v="1050.3899999999999"/>
    <x v="0"/>
    <s v="Low Risk"/>
    <s v="35-44"/>
    <d v="1901-12-31T00:00:00"/>
    <x v="2"/>
    <x v="1"/>
    <s v="Low Value"/>
    <x v="0"/>
    <s v="Check Data"/>
  </r>
  <r>
    <s v="CUST_9326"/>
    <n v="41"/>
    <s v="Male"/>
    <x v="2"/>
    <n v="145.24"/>
    <n v="10"/>
    <n v="121"/>
    <n v="0"/>
    <s v="Fashion"/>
    <n v="2.1"/>
    <d v="2020-11-28T00:00:00"/>
    <n v="91"/>
    <n v="0.37"/>
    <n v="145.24"/>
    <n v="2.1"/>
    <n v="1"/>
    <n v="1452.4"/>
    <x v="0"/>
    <s v="Medium Risk"/>
    <s v="35-44"/>
    <d v="1905-09-28T00:00:00"/>
    <x v="2"/>
    <x v="1"/>
    <s v="Low Value"/>
    <x v="0"/>
    <s v="Check Data"/>
  </r>
  <r>
    <s v="CUST_4644"/>
    <n v="61"/>
    <s v="Male"/>
    <x v="3"/>
    <n v="81.39"/>
    <n v="7"/>
    <n v="344"/>
    <n v="0"/>
    <s v="Home"/>
    <n v="16.899999999999999"/>
    <d v="2021-05-24T00:00:00"/>
    <n v="14"/>
    <n v="0.31"/>
    <n v="81.39"/>
    <n v="16.899999999999999"/>
    <n v="3"/>
    <n v="569.73"/>
    <x v="0"/>
    <s v="Medium Risk"/>
    <s v="55+"/>
    <d v="1905-04-04T00:00:00"/>
    <x v="1"/>
    <x v="1"/>
    <s v="Low Value"/>
    <x v="0"/>
    <s v="Check Data"/>
  </r>
  <r>
    <s v="CUST_5970"/>
    <n v="34"/>
    <s v="Female"/>
    <x v="4"/>
    <n v="101.44"/>
    <n v="11"/>
    <n v="242"/>
    <n v="0"/>
    <s v="Beauty"/>
    <n v="38.4"/>
    <d v="2025-04-03T00:00:00"/>
    <n v="24"/>
    <n v="0.21"/>
    <n v="101.44"/>
    <n v="38.4"/>
    <n v="1"/>
    <n v="1115.8399999999999"/>
    <x v="0"/>
    <s v="Medium Risk"/>
    <s v="25-34"/>
    <d v="1901-05-25T00:00:00"/>
    <x v="1"/>
    <x v="1"/>
    <s v="Low Value"/>
    <x v="0"/>
    <s v="Check Data"/>
  </r>
  <r>
    <s v="CUST_9003"/>
    <n v="19"/>
    <s v="Other"/>
    <x v="2"/>
    <n v="160.25"/>
    <n v="6"/>
    <n v="268"/>
    <n v="1"/>
    <s v="Electronics"/>
    <n v="7.3"/>
    <d v="2023-07-24T00:00:00"/>
    <n v="35"/>
    <n v="0.19"/>
    <n v="160.25"/>
    <n v="7.3"/>
    <n v="1"/>
    <n v="961.5"/>
    <x v="0"/>
    <s v="Low Risk"/>
    <s v="Under 25"/>
    <d v="1903-02-03T00:00:00"/>
    <x v="1"/>
    <x v="0"/>
    <s v="Low Value"/>
    <x v="0"/>
    <s v="Check Data"/>
  </r>
  <r>
    <s v="CUST_4278"/>
    <n v="30"/>
    <s v="Other"/>
    <x v="4"/>
    <n v="228.3"/>
    <n v="12"/>
    <n v="251"/>
    <n v="0"/>
    <s v="Beauty"/>
    <n v="45.7"/>
    <d v="2023-09-19T00:00:00"/>
    <n v="98"/>
    <n v="0.41"/>
    <n v="228.3"/>
    <n v="45.7"/>
    <n v="2"/>
    <n v="2739.6000000000004"/>
    <x v="0"/>
    <s v="Medium Risk"/>
    <s v="25-34"/>
    <d v="1902-12-08T00:00:00"/>
    <x v="2"/>
    <x v="1"/>
    <s v="High Value"/>
    <x v="1"/>
    <s v="Check Data"/>
  </r>
  <r>
    <s v="CUST_8296"/>
    <n v="48"/>
    <s v="Female"/>
    <x v="9"/>
    <n v="43.47"/>
    <n v="6"/>
    <n v="74"/>
    <n v="0"/>
    <s v="Electronics"/>
    <n v="28.5"/>
    <d v="2022-05-31T00:00:00"/>
    <n v="88"/>
    <n v="0.19"/>
    <n v="43.47"/>
    <n v="28.5"/>
    <n v="1"/>
    <n v="260.82"/>
    <x v="1"/>
    <s v="Low Risk"/>
    <s v="45-54"/>
    <d v="1904-03-28T00:00:00"/>
    <x v="2"/>
    <x v="1"/>
    <s v="Low Value"/>
    <x v="0"/>
    <s v="Check Data"/>
  </r>
  <r>
    <s v="CUST_4074"/>
    <n v="46"/>
    <s v="Female"/>
    <x v="3"/>
    <n v="52.17"/>
    <n v="10"/>
    <n v="111"/>
    <n v="0"/>
    <s v="Fashion"/>
    <n v="36.4"/>
    <d v="2023-06-08T00:00:00"/>
    <n v="6"/>
    <n v="0.01"/>
    <n v="52.17"/>
    <n v="36.4"/>
    <n v="1"/>
    <n v="521.70000000000005"/>
    <x v="0"/>
    <s v="Low Risk"/>
    <s v="45-54"/>
    <d v="1903-03-21T00:00:00"/>
    <x v="1"/>
    <x v="1"/>
    <s v="Low Value"/>
    <x v="0"/>
    <s v="Check Data"/>
  </r>
  <r>
    <s v="CUST_9312"/>
    <n v="67"/>
    <s v="Female"/>
    <x v="7"/>
    <n v="64.06"/>
    <n v="9"/>
    <n v="150"/>
    <n v="0"/>
    <s v="Sports"/>
    <m/>
    <d v="2021-12-02T00:00:00"/>
    <n v="62"/>
    <n v="0.39"/>
    <n v="64.06"/>
    <n v="250"/>
    <n v="1"/>
    <n v="576.54"/>
    <x v="0"/>
    <s v="Medium Risk"/>
    <s v="55+"/>
    <d v="1904-09-24T00:00:00"/>
    <x v="0"/>
    <x v="1"/>
    <s v="Low Value"/>
    <x v="0"/>
    <s v="Check Data"/>
  </r>
  <r>
    <s v="CUST_8552"/>
    <n v="45"/>
    <s v="Male"/>
    <x v="0"/>
    <n v="75.209999999999994"/>
    <n v="4"/>
    <n v="269"/>
    <n v="0"/>
    <s v="Home"/>
    <n v="72.400000000000006"/>
    <d v="2025-06-28T00:00:00"/>
    <n v="95"/>
    <n v="0.49"/>
    <n v="75.209999999999994"/>
    <n v="72.400000000000006"/>
    <n v="1"/>
    <n v="300.83999999999997"/>
    <x v="0"/>
    <s v="Medium Risk"/>
    <s v="45-54"/>
    <d v="1901-02-28T00:00:00"/>
    <x v="2"/>
    <x v="1"/>
    <s v="Low Value"/>
    <x v="0"/>
    <s v="Check Data"/>
  </r>
  <r>
    <s v="CUST_2637"/>
    <n v="77"/>
    <s v="Female"/>
    <x v="0"/>
    <m/>
    <n v="4"/>
    <n v="97"/>
    <n v="0"/>
    <s v="Sports"/>
    <n v="65.8"/>
    <d v="2022-07-27T00:00:00"/>
    <n v="93"/>
    <n v="0.28999999999999998"/>
    <n v="250"/>
    <n v="65.8"/>
    <n v="1"/>
    <n v="1000"/>
    <x v="0"/>
    <s v="Medium Risk"/>
    <s v="55+"/>
    <d v="1904-01-31T00:00:00"/>
    <x v="2"/>
    <x v="1"/>
    <s v="Low Value"/>
    <x v="0"/>
    <s v="Check Data"/>
  </r>
  <r>
    <s v="CUST_6103"/>
    <n v="44"/>
    <s v="Female"/>
    <x v="5"/>
    <n v="52.07"/>
    <n v="8"/>
    <n v="359"/>
    <n v="0"/>
    <s v="Beauty"/>
    <m/>
    <d v="2023-11-09T00:00:00"/>
    <n v="36"/>
    <n v="0.28999999999999998"/>
    <n v="52.07"/>
    <n v="250"/>
    <n v="1"/>
    <n v="416.56"/>
    <x v="0"/>
    <s v="Medium Risk"/>
    <s v="35-44"/>
    <d v="1902-10-18T00:00:00"/>
    <x v="1"/>
    <x v="1"/>
    <s v="Low Value"/>
    <x v="0"/>
    <s v="Check Data"/>
  </r>
  <r>
    <s v="CUST_1644"/>
    <n v="32"/>
    <s v="Female"/>
    <x v="7"/>
    <n v="35.049999999999997"/>
    <n v="7"/>
    <n v="254"/>
    <n v="0"/>
    <s v="Electronics"/>
    <n v="55.5"/>
    <d v="2022-02-11T00:00:00"/>
    <n v="29"/>
    <n v="0.06"/>
    <n v="35.049999999999997"/>
    <n v="55.5"/>
    <n v="1"/>
    <n v="245.34999999999997"/>
    <x v="0"/>
    <s v="Low Risk"/>
    <s v="25-34"/>
    <d v="1904-07-15T00:00:00"/>
    <x v="1"/>
    <x v="1"/>
    <s v="Low Value"/>
    <x v="0"/>
    <s v="Check Data"/>
  </r>
  <r>
    <s v="CUST_3032"/>
    <n v="48"/>
    <s v="Male"/>
    <x v="6"/>
    <n v="65.819999999999993"/>
    <n v="6"/>
    <n v="167"/>
    <n v="0"/>
    <s v="Beauty"/>
    <n v="51.3"/>
    <d v="2020-12-22T00:00:00"/>
    <n v="13"/>
    <n v="0.4"/>
    <n v="65.819999999999993"/>
    <n v="51.3"/>
    <n v="3"/>
    <n v="394.91999999999996"/>
    <x v="0"/>
    <s v="Medium Risk"/>
    <s v="45-54"/>
    <d v="1905-09-04T00:00:00"/>
    <x v="1"/>
    <x v="1"/>
    <s v="Low Value"/>
    <x v="0"/>
    <s v="Check Data"/>
  </r>
  <r>
    <s v="CUST_3761"/>
    <n v="57"/>
    <s v="Male"/>
    <x v="0"/>
    <n v="131.1"/>
    <n v="9"/>
    <n v="249"/>
    <n v="1"/>
    <s v="Beauty"/>
    <n v="88.2"/>
    <d v="2022-07-10T00:00:00"/>
    <n v="8"/>
    <n v="0.34"/>
    <n v="131.1"/>
    <n v="88.2"/>
    <n v="3"/>
    <n v="1179.8999999999999"/>
    <x v="0"/>
    <s v="Medium Risk"/>
    <s v="55+"/>
    <d v="1904-02-17T00:00:00"/>
    <x v="1"/>
    <x v="0"/>
    <s v="Low Value"/>
    <x v="0"/>
    <s v="Check Data"/>
  </r>
  <r>
    <s v="CUST_3068"/>
    <n v="32"/>
    <s v="Male"/>
    <x v="8"/>
    <n v="112.66"/>
    <n v="10"/>
    <n v="319"/>
    <n v="0"/>
    <s v="Fashion"/>
    <n v="7.5"/>
    <d v="2025-01-16T00:00:00"/>
    <n v="15"/>
    <n v="0.26"/>
    <n v="112.66"/>
    <n v="7.5"/>
    <n v="2"/>
    <n v="1126.5999999999999"/>
    <x v="0"/>
    <s v="Medium Risk"/>
    <s v="25-34"/>
    <d v="1901-08-10T00:00:00"/>
    <x v="1"/>
    <x v="1"/>
    <s v="Low Value"/>
    <x v="0"/>
    <s v="Check Data"/>
  </r>
  <r>
    <s v="CUST_1241"/>
    <n v="50"/>
    <s v="Other"/>
    <x v="6"/>
    <n v="503.63"/>
    <n v="7"/>
    <n v="245"/>
    <n v="0"/>
    <s v="Beauty"/>
    <n v="28.9"/>
    <d v="2022-05-09T00:00:00"/>
    <n v="33"/>
    <n v="0.52"/>
    <n v="503.63"/>
    <n v="28.9"/>
    <n v="1"/>
    <n v="3525.41"/>
    <x v="0"/>
    <s v="High Risk"/>
    <s v="45-54"/>
    <d v="1904-04-19T00:00:00"/>
    <x v="1"/>
    <x v="1"/>
    <s v="High Value"/>
    <x v="3"/>
    <s v="Check Data"/>
  </r>
  <r>
    <s v="CUST_3668"/>
    <n v="37"/>
    <s v="Male"/>
    <x v="0"/>
    <n v="187.26"/>
    <n v="8"/>
    <n v="212"/>
    <n v="0"/>
    <s v="Home"/>
    <n v="10.4"/>
    <d v="2023-08-28T00:00:00"/>
    <n v="89"/>
    <n v="0.03"/>
    <n v="187.26"/>
    <n v="10.4"/>
    <n v="1"/>
    <n v="1498.08"/>
    <x v="0"/>
    <s v="Low Risk"/>
    <s v="35-44"/>
    <d v="1902-12-30T00:00:00"/>
    <x v="2"/>
    <x v="1"/>
    <s v="Low Value"/>
    <x v="0"/>
    <s v="Check Data"/>
  </r>
  <r>
    <s v="CUST_1802"/>
    <n v="59"/>
    <s v="Female"/>
    <x v="9"/>
    <n v="90.04"/>
    <n v="7"/>
    <n v="275"/>
    <n v="0"/>
    <s v="Fashion"/>
    <n v="1.1000000000000001"/>
    <d v="2021-10-06T00:00:00"/>
    <n v="16"/>
    <n v="0.35"/>
    <n v="90.04"/>
    <n v="1.1000000000000001"/>
    <n v="1"/>
    <n v="630.28000000000009"/>
    <x v="0"/>
    <s v="Medium Risk"/>
    <s v="55+"/>
    <d v="1904-11-20T00:00:00"/>
    <x v="1"/>
    <x v="1"/>
    <s v="Low Value"/>
    <x v="0"/>
    <s v="Check Data"/>
  </r>
  <r>
    <s v="CUST_6059"/>
    <n v="29"/>
    <s v="Female"/>
    <x v="3"/>
    <n v="110.61"/>
    <n v="9"/>
    <n v="333"/>
    <n v="0"/>
    <s v="Sports"/>
    <n v="1.4"/>
    <d v="2025-04-25T00:00:00"/>
    <n v="85"/>
    <n v="0.14000000000000001"/>
    <n v="110.61"/>
    <n v="1.4"/>
    <n v="1"/>
    <n v="995.49"/>
    <x v="0"/>
    <s v="Low Risk"/>
    <s v="25-34"/>
    <d v="1901-05-03T00:00:00"/>
    <x v="2"/>
    <x v="1"/>
    <s v="Low Value"/>
    <x v="0"/>
    <s v="Check Data"/>
  </r>
  <r>
    <s v="CUST_1195"/>
    <n v="54"/>
    <s v="Male"/>
    <x v="3"/>
    <n v="23.6"/>
    <n v="8"/>
    <n v="279"/>
    <n v="0"/>
    <s v="Beauty"/>
    <n v="2.4"/>
    <d v="2023-03-16T00:00:00"/>
    <n v="52"/>
    <n v="0.26"/>
    <n v="23.6"/>
    <n v="2.4"/>
    <n v="1"/>
    <n v="188.8"/>
    <x v="0"/>
    <s v="Medium Risk"/>
    <s v="45-54"/>
    <d v="1903-06-13T00:00:00"/>
    <x v="0"/>
    <x v="1"/>
    <s v="Low Value"/>
    <x v="0"/>
    <s v="Check Data"/>
  </r>
  <r>
    <s v="CUST_3187"/>
    <n v="26"/>
    <s v="Female"/>
    <x v="8"/>
    <n v="66.06"/>
    <n v="13"/>
    <n v="45"/>
    <n v="0"/>
    <s v="Sports"/>
    <n v="68.2"/>
    <d v="2022-07-30T00:00:00"/>
    <n v="81"/>
    <n v="7.0000000000000007E-2"/>
    <n v="66.06"/>
    <n v="68.2"/>
    <n v="1"/>
    <n v="858.78"/>
    <x v="1"/>
    <s v="Low Risk"/>
    <s v="25-34"/>
    <d v="1904-01-28T00:00:00"/>
    <x v="2"/>
    <x v="1"/>
    <s v="Low Value"/>
    <x v="0"/>
    <s v="Check Data"/>
  </r>
  <r>
    <s v="CUST_3330"/>
    <n v="40"/>
    <s v="Female"/>
    <x v="9"/>
    <n v="111.01"/>
    <n v="11"/>
    <n v="17"/>
    <n v="0"/>
    <s v="Home"/>
    <n v="11.1"/>
    <d v="2020-11-29T00:00:00"/>
    <n v="34"/>
    <n v="0.2"/>
    <n v="111.01"/>
    <n v="11.1"/>
    <n v="2"/>
    <n v="1221.1100000000001"/>
    <x v="2"/>
    <s v="Medium Risk"/>
    <s v="35-44"/>
    <d v="1905-09-27T00:00:00"/>
    <x v="1"/>
    <x v="1"/>
    <s v="Low Value"/>
    <x v="0"/>
    <s v="Check Data"/>
  </r>
  <r>
    <s v="CUST_5841"/>
    <n v="25"/>
    <s v="Female"/>
    <x v="8"/>
    <n v="171.33"/>
    <n v="6"/>
    <n v="245"/>
    <n v="0"/>
    <s v="Home"/>
    <n v="20.2"/>
    <d v="2021-01-16T00:00:00"/>
    <n v="77"/>
    <n v="0.27"/>
    <n v="171.33"/>
    <n v="20.2"/>
    <n v="2"/>
    <n v="1027.98"/>
    <x v="0"/>
    <s v="Medium Risk"/>
    <s v="25-34"/>
    <d v="1905-08-10T00:00:00"/>
    <x v="2"/>
    <x v="1"/>
    <s v="Low Value"/>
    <x v="0"/>
    <s v="Check Data"/>
  </r>
  <r>
    <s v="CUST_4606"/>
    <n v="49"/>
    <s v="Other"/>
    <x v="4"/>
    <n v="82.41"/>
    <n v="11"/>
    <n v="349"/>
    <n v="0"/>
    <s v="Home"/>
    <n v="41.9"/>
    <d v="2025-03-15T00:00:00"/>
    <n v="34"/>
    <n v="0.15"/>
    <n v="82.41"/>
    <n v="41.9"/>
    <n v="1"/>
    <n v="906.51"/>
    <x v="0"/>
    <s v="Low Risk"/>
    <s v="45-54"/>
    <d v="1901-06-13T00:00:00"/>
    <x v="1"/>
    <x v="1"/>
    <s v="Low Value"/>
    <x v="0"/>
    <s v="Check Data"/>
  </r>
  <r>
    <s v="CUST_9468"/>
    <n v="65"/>
    <s v="Male"/>
    <x v="1"/>
    <n v="115.33"/>
    <n v="11"/>
    <n v="219"/>
    <n v="0"/>
    <s v="Sports"/>
    <n v="26.9"/>
    <d v="2022-12-20T00:00:00"/>
    <n v="43"/>
    <n v="0.11"/>
    <n v="115.33"/>
    <n v="26.9"/>
    <n v="1"/>
    <n v="1268.6299999999999"/>
    <x v="0"/>
    <s v="Low Risk"/>
    <s v="55+"/>
    <d v="1903-09-07T00:00:00"/>
    <x v="0"/>
    <x v="1"/>
    <s v="Low Value"/>
    <x v="0"/>
    <s v="Check Data"/>
  </r>
  <r>
    <s v="CUST_1060"/>
    <n v="31"/>
    <s v="Male"/>
    <x v="0"/>
    <n v="181.46"/>
    <n v="15"/>
    <n v="175"/>
    <n v="0"/>
    <s v="Sports"/>
    <n v="81.7"/>
    <d v="2022-05-21T00:00:00"/>
    <n v="61"/>
    <n v="0.5"/>
    <n v="181.46"/>
    <n v="81.7"/>
    <n v="2"/>
    <n v="2721.9"/>
    <x v="0"/>
    <s v="High Risk"/>
    <s v="25-34"/>
    <d v="1904-04-07T00:00:00"/>
    <x v="0"/>
    <x v="1"/>
    <s v="High Value"/>
    <x v="3"/>
    <s v="Check Data"/>
  </r>
  <r>
    <s v="CUST_4927"/>
    <n v="44"/>
    <s v="Female"/>
    <x v="9"/>
    <n v="67.430000000000007"/>
    <n v="10"/>
    <n v="233"/>
    <n v="0"/>
    <s v="Electronics"/>
    <n v="62.3"/>
    <d v="2022-08-19T00:00:00"/>
    <n v="79"/>
    <n v="0.46"/>
    <n v="67.430000000000007"/>
    <n v="62.3"/>
    <n v="1"/>
    <n v="674.30000000000007"/>
    <x v="0"/>
    <s v="Medium Risk"/>
    <s v="35-44"/>
    <d v="1904-01-08T00:00:00"/>
    <x v="2"/>
    <x v="1"/>
    <s v="Low Value"/>
    <x v="0"/>
    <s v="Check Data"/>
  </r>
  <r>
    <s v="CUST_7296"/>
    <n v="42"/>
    <s v="Female"/>
    <x v="1"/>
    <n v="61.38"/>
    <n v="10"/>
    <n v="148"/>
    <n v="0"/>
    <s v="Fashion"/>
    <n v="33.299999999999997"/>
    <d v="2022-02-08T00:00:00"/>
    <n v="22"/>
    <n v="0.23"/>
    <n v="61.38"/>
    <n v="33.299999999999997"/>
    <n v="1"/>
    <n v="613.80000000000007"/>
    <x v="0"/>
    <s v="Medium Risk"/>
    <s v="35-44"/>
    <d v="1904-07-18T00:00:00"/>
    <x v="1"/>
    <x v="1"/>
    <s v="Low Value"/>
    <x v="0"/>
    <s v="Check Data"/>
  </r>
  <r>
    <s v="CUST_3591"/>
    <n v="30"/>
    <s v="Other"/>
    <x v="1"/>
    <n v="162.74"/>
    <n v="12"/>
    <n v="97"/>
    <n v="0"/>
    <s v="Beauty"/>
    <n v="31.8"/>
    <d v="2021-10-25T00:00:00"/>
    <n v="51"/>
    <n v="0.23"/>
    <n v="162.74"/>
    <n v="31.8"/>
    <n v="2"/>
    <n v="1952.88"/>
    <x v="0"/>
    <s v="Medium Risk"/>
    <s v="25-34"/>
    <d v="1904-11-01T00:00:00"/>
    <x v="0"/>
    <x v="1"/>
    <s v="High Value"/>
    <x v="1"/>
    <s v="Check Data"/>
  </r>
  <r>
    <s v="CUST_9758"/>
    <n v="72"/>
    <s v="Female"/>
    <x v="3"/>
    <n v="20.16"/>
    <n v="10"/>
    <n v="4"/>
    <n v="0"/>
    <s v="Fashion"/>
    <n v="68.400000000000006"/>
    <d v="2023-06-22T00:00:00"/>
    <n v="4"/>
    <n v="0.39"/>
    <n v="20.16"/>
    <n v="68.400000000000006"/>
    <n v="1"/>
    <n v="201.6"/>
    <x v="2"/>
    <s v="Medium Risk"/>
    <s v="55+"/>
    <d v="1903-03-07T00:00:00"/>
    <x v="1"/>
    <x v="1"/>
    <s v="Low Value"/>
    <x v="0"/>
    <s v="Check Data"/>
  </r>
  <r>
    <s v="CUST_7121"/>
    <n v="38"/>
    <s v="Other"/>
    <x v="3"/>
    <n v="101.62"/>
    <n v="8"/>
    <n v="158"/>
    <n v="0"/>
    <s v="Home"/>
    <n v="17.100000000000001"/>
    <d v="2024-11-27T00:00:00"/>
    <n v="49"/>
    <n v="0.05"/>
    <n v="101.62"/>
    <n v="17.100000000000001"/>
    <n v="1"/>
    <n v="812.96"/>
    <x v="0"/>
    <s v="Low Risk"/>
    <s v="35-44"/>
    <d v="1901-09-29T00:00:00"/>
    <x v="0"/>
    <x v="1"/>
    <s v="Low Value"/>
    <x v="0"/>
    <s v="Check Data"/>
  </r>
  <r>
    <s v="CUST_2200"/>
    <n v="62"/>
    <s v="Female"/>
    <x v="7"/>
    <n v="82.02"/>
    <n v="7"/>
    <n v="86"/>
    <n v="0"/>
    <s v="Beauty"/>
    <n v="28.1"/>
    <d v="2023-10-22T00:00:00"/>
    <n v="39"/>
    <n v="0.28000000000000003"/>
    <n v="82.02"/>
    <n v="28.1"/>
    <n v="1"/>
    <n v="574.14"/>
    <x v="1"/>
    <s v="Medium Risk"/>
    <s v="55+"/>
    <d v="1902-11-05T00:00:00"/>
    <x v="1"/>
    <x v="1"/>
    <s v="Low Value"/>
    <x v="0"/>
    <s v="Check Data"/>
  </r>
  <r>
    <s v="CUST_3854"/>
    <n v="48"/>
    <s v="Female"/>
    <x v="4"/>
    <n v="199.19"/>
    <n v="7"/>
    <n v="230"/>
    <n v="0"/>
    <s v="Electronics"/>
    <n v="35.299999999999997"/>
    <d v="2022-11-28T00:00:00"/>
    <n v="87"/>
    <n v="0.31"/>
    <n v="199.19"/>
    <n v="35.299999999999997"/>
    <n v="2"/>
    <n v="1394.33"/>
    <x v="0"/>
    <s v="Medium Risk"/>
    <s v="45-54"/>
    <d v="1903-09-29T00:00:00"/>
    <x v="2"/>
    <x v="1"/>
    <s v="Low Value"/>
    <x v="0"/>
    <s v="Check Data"/>
  </r>
  <r>
    <s v="CUST_8024"/>
    <n v="54"/>
    <s v="Female"/>
    <x v="9"/>
    <n v="80.349999999999994"/>
    <n v="9"/>
    <n v="119"/>
    <n v="0"/>
    <s v="Fashion"/>
    <n v="45.5"/>
    <d v="2025-04-24T00:00:00"/>
    <n v="77"/>
    <n v="0.3"/>
    <n v="80.349999999999994"/>
    <n v="45.5"/>
    <n v="1"/>
    <n v="723.15"/>
    <x v="0"/>
    <s v="Medium Risk"/>
    <s v="45-54"/>
    <d v="1901-05-04T00:00:00"/>
    <x v="2"/>
    <x v="1"/>
    <s v="Low Value"/>
    <x v="0"/>
    <s v="Check Data"/>
  </r>
  <r>
    <s v="CUST_7972"/>
    <n v="65"/>
    <s v="Male"/>
    <x v="5"/>
    <n v="50.99"/>
    <n v="6"/>
    <n v="171"/>
    <n v="0"/>
    <s v="Home"/>
    <n v="19.100000000000001"/>
    <d v="2024-08-06T00:00:00"/>
    <n v="72"/>
    <n v="0.48"/>
    <n v="50.99"/>
    <n v="19.100000000000001"/>
    <n v="1"/>
    <n v="305.94"/>
    <x v="0"/>
    <s v="Medium Risk"/>
    <s v="55+"/>
    <d v="1902-01-20T00:00:00"/>
    <x v="2"/>
    <x v="1"/>
    <s v="Low Value"/>
    <x v="0"/>
    <s v="Check Data"/>
  </r>
  <r>
    <s v="CUST_1136"/>
    <n v="75"/>
    <s v="Other"/>
    <x v="9"/>
    <n v="53.69"/>
    <n v="8"/>
    <n v="63"/>
    <n v="0"/>
    <s v="Beauty"/>
    <n v="15.7"/>
    <d v="2025-06-10T00:00:00"/>
    <n v="1"/>
    <n v="0.11"/>
    <n v="53.69"/>
    <n v="15.7"/>
    <n v="1"/>
    <n v="429.52"/>
    <x v="1"/>
    <s v="Low Risk"/>
    <s v="55+"/>
    <d v="1901-03-18T00:00:00"/>
    <x v="1"/>
    <x v="1"/>
    <s v="Low Value"/>
    <x v="0"/>
    <s v="Check Data"/>
  </r>
  <r>
    <s v="CUST_2029"/>
    <n v="60"/>
    <s v="Male"/>
    <x v="4"/>
    <n v="132.12"/>
    <n v="10"/>
    <n v="93"/>
    <n v="0"/>
    <s v="Beauty"/>
    <n v="99"/>
    <d v="2024-08-16T00:00:00"/>
    <n v="41"/>
    <n v="0.24"/>
    <n v="132.12"/>
    <n v="99"/>
    <n v="1"/>
    <n v="1321.2"/>
    <x v="0"/>
    <s v="Medium Risk"/>
    <s v="55+"/>
    <d v="1902-01-10T00:00:00"/>
    <x v="0"/>
    <x v="1"/>
    <s v="Low Value"/>
    <x v="0"/>
    <s v="Check Data"/>
  </r>
  <r>
    <s v="CUST_3594"/>
    <n v="71"/>
    <s v="Female"/>
    <x v="3"/>
    <n v="90.38"/>
    <n v="9"/>
    <n v="169"/>
    <n v="0"/>
    <s v="Home"/>
    <n v="91.3"/>
    <d v="2023-05-07T00:00:00"/>
    <n v="50"/>
    <n v="0.05"/>
    <n v="90.38"/>
    <n v="91.3"/>
    <n v="1"/>
    <n v="813.42"/>
    <x v="0"/>
    <s v="Low Risk"/>
    <s v="55+"/>
    <d v="1903-04-22T00:00:00"/>
    <x v="0"/>
    <x v="1"/>
    <s v="Low Value"/>
    <x v="0"/>
    <s v="Check Data"/>
  </r>
  <r>
    <s v="CUST_8206"/>
    <n v="22"/>
    <s v="Male"/>
    <x v="3"/>
    <n v="63.61"/>
    <n v="11"/>
    <n v="234"/>
    <n v="0"/>
    <s v="Sports"/>
    <m/>
    <d v="2023-04-13T00:00:00"/>
    <n v="81"/>
    <n v="0.24"/>
    <n v="63.61"/>
    <n v="250"/>
    <n v="4"/>
    <n v="699.71"/>
    <x v="0"/>
    <s v="Medium Risk"/>
    <s v="Under 25"/>
    <d v="1903-05-16T00:00:00"/>
    <x v="2"/>
    <x v="1"/>
    <s v="Low Value"/>
    <x v="0"/>
    <s v="Check Data"/>
  </r>
  <r>
    <s v="CUST_1661"/>
    <n v="30"/>
    <s v="Female"/>
    <x v="0"/>
    <n v="129.24"/>
    <n v="10"/>
    <n v="120"/>
    <n v="0"/>
    <s v="Fashion"/>
    <n v="76.599999999999994"/>
    <d v="2024-04-05T00:00:00"/>
    <n v="17"/>
    <n v="0.48"/>
    <n v="129.24"/>
    <n v="76.599999999999994"/>
    <n v="3"/>
    <n v="1292.4000000000001"/>
    <x v="0"/>
    <s v="Medium Risk"/>
    <s v="25-34"/>
    <d v="1902-05-23T00:00:00"/>
    <x v="1"/>
    <x v="1"/>
    <s v="Low Value"/>
    <x v="0"/>
    <s v="Check Data"/>
  </r>
  <r>
    <s v="CUST_3472"/>
    <n v="45"/>
    <s v="Female"/>
    <x v="2"/>
    <n v="116.23"/>
    <n v="8"/>
    <n v="99"/>
    <n v="0"/>
    <s v="Beauty"/>
    <n v="67.400000000000006"/>
    <d v="2021-08-17T00:00:00"/>
    <n v="8"/>
    <n v="0.16"/>
    <n v="116.23"/>
    <n v="67.400000000000006"/>
    <n v="3"/>
    <n v="929.84"/>
    <x v="0"/>
    <s v="Low Risk"/>
    <s v="45-54"/>
    <d v="1905-01-09T00:00:00"/>
    <x v="1"/>
    <x v="1"/>
    <s v="Low Value"/>
    <x v="0"/>
    <s v="Check Data"/>
  </r>
  <r>
    <s v="CUST_1086"/>
    <n v="60"/>
    <s v="Male"/>
    <x v="3"/>
    <m/>
    <n v="8"/>
    <n v="134"/>
    <n v="0"/>
    <s v="Sports"/>
    <n v="7.5"/>
    <d v="2023-11-24T00:00:00"/>
    <n v="67"/>
    <n v="0.13"/>
    <n v="250"/>
    <n v="7.5"/>
    <n v="1"/>
    <n v="2000"/>
    <x v="0"/>
    <s v="Low Risk"/>
    <s v="55+"/>
    <d v="1902-10-03T00:00:00"/>
    <x v="0"/>
    <x v="1"/>
    <s v="High Value"/>
    <x v="1"/>
    <s v="Check Data"/>
  </r>
  <r>
    <s v="CUST_7219"/>
    <n v="42"/>
    <s v="Female"/>
    <x v="8"/>
    <n v="157.19"/>
    <n v="8"/>
    <n v="314"/>
    <n v="0"/>
    <s v="Electronics"/>
    <n v="51.8"/>
    <d v="2025-03-20T00:00:00"/>
    <n v="93"/>
    <n v="0.16"/>
    <n v="157.19"/>
    <n v="51.8"/>
    <n v="2"/>
    <n v="1257.52"/>
    <x v="0"/>
    <s v="Low Risk"/>
    <s v="35-44"/>
    <d v="1901-06-08T00:00:00"/>
    <x v="2"/>
    <x v="1"/>
    <s v="Low Value"/>
    <x v="0"/>
    <s v="Check Data"/>
  </r>
  <r>
    <s v="CUST_9143"/>
    <n v="68"/>
    <s v="Male"/>
    <x v="0"/>
    <n v="139.59"/>
    <n v="7"/>
    <n v="68"/>
    <n v="0"/>
    <s v="Beauty"/>
    <n v="18.399999999999999"/>
    <d v="2024-04-05T00:00:00"/>
    <n v="86"/>
    <n v="0.72"/>
    <n v="139.59"/>
    <n v="18.399999999999999"/>
    <n v="1"/>
    <n v="977.13"/>
    <x v="1"/>
    <s v="High Risk"/>
    <s v="55+"/>
    <d v="1902-05-23T00:00:00"/>
    <x v="2"/>
    <x v="1"/>
    <s v="Low Value"/>
    <x v="2"/>
    <s v="Check Data"/>
  </r>
  <r>
    <s v="CUST_7968"/>
    <n v="52"/>
    <s v="Female"/>
    <x v="6"/>
    <n v="213.17"/>
    <n v="11"/>
    <n v="197"/>
    <n v="0"/>
    <s v="Beauty"/>
    <n v="58.4"/>
    <d v="2025-04-18T00:00:00"/>
    <n v="66"/>
    <n v="0.49"/>
    <n v="213.17"/>
    <n v="58.4"/>
    <n v="1"/>
    <n v="2344.87"/>
    <x v="0"/>
    <s v="Medium Risk"/>
    <s v="45-54"/>
    <d v="1901-05-10T00:00:00"/>
    <x v="0"/>
    <x v="1"/>
    <s v="High Value"/>
    <x v="1"/>
    <s v="Check Data"/>
  </r>
  <r>
    <s v="CUST_3773"/>
    <n v="64"/>
    <s v="Male"/>
    <x v="2"/>
    <n v="174.36"/>
    <n v="12"/>
    <n v="304"/>
    <n v="0"/>
    <s v="Electronics"/>
    <n v="6.2"/>
    <d v="2024-01-24T00:00:00"/>
    <n v="2"/>
    <n v="0.48"/>
    <n v="174.36"/>
    <n v="6.2"/>
    <n v="2"/>
    <n v="2092.3200000000002"/>
    <x v="0"/>
    <s v="Medium Risk"/>
    <s v="55+"/>
    <d v="1902-08-03T00:00:00"/>
    <x v="1"/>
    <x v="1"/>
    <s v="High Value"/>
    <x v="1"/>
    <s v="Check Data"/>
  </r>
  <r>
    <s v="CUST_2700"/>
    <n v="56"/>
    <s v="Male"/>
    <x v="2"/>
    <n v="123.41"/>
    <n v="10"/>
    <n v="205"/>
    <n v="0"/>
    <s v="Electronics"/>
    <n v="16.3"/>
    <d v="2021-08-09T00:00:00"/>
    <n v="17"/>
    <n v="0.13"/>
    <n v="123.41"/>
    <n v="16.3"/>
    <n v="1"/>
    <n v="1234.0999999999999"/>
    <x v="0"/>
    <s v="Low Risk"/>
    <s v="55+"/>
    <d v="1905-01-17T00:00:00"/>
    <x v="1"/>
    <x v="1"/>
    <s v="Low Value"/>
    <x v="0"/>
    <s v="Check Data"/>
  </r>
  <r>
    <s v="CUST_3700"/>
    <n v="24"/>
    <s v="Male"/>
    <x v="8"/>
    <n v="175.33"/>
    <n v="8"/>
    <n v="10"/>
    <n v="0"/>
    <s v="Beauty"/>
    <n v="78.2"/>
    <d v="2025-04-24T00:00:00"/>
    <n v="73"/>
    <n v="0.41"/>
    <n v="175.33"/>
    <n v="78.2"/>
    <n v="1"/>
    <n v="1402.64"/>
    <x v="2"/>
    <s v="Medium Risk"/>
    <s v="Under 25"/>
    <d v="1901-05-04T00:00:00"/>
    <x v="2"/>
    <x v="1"/>
    <s v="Low Value"/>
    <x v="0"/>
    <s v="Check Data"/>
  </r>
  <r>
    <s v="CUST_7815"/>
    <n v="55"/>
    <s v="Female"/>
    <x v="2"/>
    <n v="101.81"/>
    <n v="8"/>
    <n v="356"/>
    <n v="0"/>
    <s v="Home"/>
    <n v="84.3"/>
    <d v="2022-08-16T00:00:00"/>
    <n v="33"/>
    <n v="0.05"/>
    <n v="101.81"/>
    <n v="84.3"/>
    <n v="1"/>
    <n v="814.48"/>
    <x v="0"/>
    <s v="Low Risk"/>
    <s v="55+"/>
    <d v="1904-01-11T00:00:00"/>
    <x v="1"/>
    <x v="1"/>
    <s v="Low Value"/>
    <x v="0"/>
    <s v="Check Data"/>
  </r>
  <r>
    <s v="CUST_2647"/>
    <n v="49"/>
    <s v="Male"/>
    <x v="5"/>
    <n v="128.63"/>
    <n v="19"/>
    <n v="129"/>
    <n v="0"/>
    <s v="Electronics"/>
    <n v="90.7"/>
    <d v="2023-10-30T00:00:00"/>
    <n v="93"/>
    <n v="0.13"/>
    <n v="128.63"/>
    <n v="90.7"/>
    <n v="2"/>
    <n v="2443.9699999999998"/>
    <x v="0"/>
    <s v="Low Risk"/>
    <s v="45-54"/>
    <d v="1902-10-28T00:00:00"/>
    <x v="2"/>
    <x v="1"/>
    <s v="High Value"/>
    <x v="1"/>
    <s v="Check Data"/>
  </r>
  <r>
    <s v="CUST_7038"/>
    <n v="20"/>
    <s v="Other"/>
    <x v="3"/>
    <n v="82.2"/>
    <n v="7"/>
    <n v="222"/>
    <n v="0"/>
    <s v="Sports"/>
    <n v="89.7"/>
    <d v="2024-05-22T00:00:00"/>
    <n v="93"/>
    <n v="0.2"/>
    <n v="82.2"/>
    <n v="89.7"/>
    <n v="2"/>
    <n v="575.4"/>
    <x v="0"/>
    <s v="Medium Risk"/>
    <s v="Under 25"/>
    <d v="1902-04-06T00:00:00"/>
    <x v="2"/>
    <x v="1"/>
    <s v="Low Value"/>
    <x v="0"/>
    <s v="Check Data"/>
  </r>
  <r>
    <s v="CUST_6164"/>
    <n v="79"/>
    <s v="Male"/>
    <x v="3"/>
    <n v="96.31"/>
    <n v="11"/>
    <n v="109"/>
    <n v="0"/>
    <s v="Electronics"/>
    <n v="90.7"/>
    <d v="2023-03-09T00:00:00"/>
    <n v="54"/>
    <n v="0.53"/>
    <n v="96.31"/>
    <n v="90.7"/>
    <n v="1"/>
    <n v="1059.4100000000001"/>
    <x v="0"/>
    <s v="High Risk"/>
    <s v="55+"/>
    <d v="1903-06-20T00:00:00"/>
    <x v="0"/>
    <x v="1"/>
    <s v="Low Value"/>
    <x v="2"/>
    <s v="Check Data"/>
  </r>
  <r>
    <s v="CUST_6520"/>
    <n v="62"/>
    <s v="Male"/>
    <x v="0"/>
    <n v="69.7"/>
    <n v="9"/>
    <n v="26"/>
    <n v="0"/>
    <s v="Beauty"/>
    <n v="9.5"/>
    <d v="2025-06-08T00:00:00"/>
    <n v="70"/>
    <n v="0.52"/>
    <n v="69.7"/>
    <n v="9.5"/>
    <n v="2"/>
    <n v="627.30000000000007"/>
    <x v="2"/>
    <s v="High Risk"/>
    <s v="55+"/>
    <d v="1901-03-20T00:00:00"/>
    <x v="2"/>
    <x v="1"/>
    <s v="Low Value"/>
    <x v="2"/>
    <s v="Check Data"/>
  </r>
  <r>
    <s v="CUST_4687"/>
    <n v="56"/>
    <s v="Male"/>
    <x v="4"/>
    <n v="81.739999999999995"/>
    <n v="7"/>
    <n v="319"/>
    <n v="0"/>
    <s v="Beauty"/>
    <n v="65.900000000000006"/>
    <d v="2024-11-03T00:00:00"/>
    <n v="6"/>
    <n v="0.48"/>
    <n v="81.739999999999995"/>
    <n v="65.900000000000006"/>
    <n v="2"/>
    <n v="572.17999999999995"/>
    <x v="0"/>
    <s v="Medium Risk"/>
    <s v="55+"/>
    <d v="1901-10-23T00:00:00"/>
    <x v="1"/>
    <x v="1"/>
    <s v="Low Value"/>
    <x v="0"/>
    <s v="Check Data"/>
  </r>
  <r>
    <s v="CUST_1596"/>
    <n v="54"/>
    <s v="Male"/>
    <x v="8"/>
    <m/>
    <n v="7"/>
    <n v="193"/>
    <n v="0"/>
    <s v="Fashion"/>
    <n v="70.099999999999994"/>
    <d v="2024-07-24T00:00:00"/>
    <n v="52"/>
    <n v="0.4"/>
    <n v="250"/>
    <n v="70.099999999999994"/>
    <n v="1"/>
    <n v="1750"/>
    <x v="0"/>
    <s v="Medium Risk"/>
    <s v="45-54"/>
    <d v="1902-02-02T00:00:00"/>
    <x v="0"/>
    <x v="1"/>
    <s v="High Value"/>
    <x v="1"/>
    <s v="Check Data"/>
  </r>
  <r>
    <s v="CUST_5545"/>
    <n v="72"/>
    <s v="Female"/>
    <x v="3"/>
    <n v="35.01"/>
    <n v="8"/>
    <n v="345"/>
    <n v="0"/>
    <s v="Sports"/>
    <n v="26.8"/>
    <d v="2021-03-16T00:00:00"/>
    <n v="45"/>
    <n v="0.17"/>
    <n v="35.01"/>
    <n v="26.8"/>
    <n v="1"/>
    <n v="280.08"/>
    <x v="0"/>
    <s v="Low Risk"/>
    <s v="55+"/>
    <d v="1905-06-12T00:00:00"/>
    <x v="0"/>
    <x v="1"/>
    <s v="Low Value"/>
    <x v="0"/>
    <s v="Check Data"/>
  </r>
  <r>
    <s v="CUST_9676"/>
    <n v="67"/>
    <s v="Female"/>
    <x v="1"/>
    <n v="40.94"/>
    <n v="4"/>
    <n v="15"/>
    <n v="0"/>
    <s v="Fashion"/>
    <n v="99.3"/>
    <d v="2021-05-05T00:00:00"/>
    <n v="1"/>
    <n v="0.23"/>
    <n v="40.94"/>
    <n v="99.3"/>
    <n v="2"/>
    <n v="163.76"/>
    <x v="2"/>
    <s v="Medium Risk"/>
    <s v="55+"/>
    <d v="1905-04-23T00:00:00"/>
    <x v="1"/>
    <x v="1"/>
    <s v="Low Value"/>
    <x v="0"/>
    <s v="Check Data"/>
  </r>
  <r>
    <s v="CUST_9837"/>
    <n v="39"/>
    <s v="Female"/>
    <x v="7"/>
    <n v="39.21"/>
    <n v="9"/>
    <n v="72"/>
    <n v="0"/>
    <s v="Electronics"/>
    <m/>
    <d v="2022-06-05T00:00:00"/>
    <n v="80"/>
    <n v="0.41"/>
    <n v="39.21"/>
    <n v="250"/>
    <n v="2"/>
    <n v="352.89"/>
    <x v="1"/>
    <s v="Medium Risk"/>
    <s v="35-44"/>
    <d v="1904-03-23T00:00:00"/>
    <x v="2"/>
    <x v="1"/>
    <s v="Low Value"/>
    <x v="0"/>
    <s v="Check Data"/>
  </r>
  <r>
    <s v="CUST_5757"/>
    <n v="79"/>
    <s v="Male"/>
    <x v="3"/>
    <n v="80.45"/>
    <n v="8"/>
    <n v="115"/>
    <n v="1"/>
    <s v="Fashion"/>
    <n v="57.5"/>
    <d v="2021-07-24T00:00:00"/>
    <n v="51"/>
    <n v="0.3"/>
    <n v="80.45"/>
    <n v="57.5"/>
    <n v="4"/>
    <n v="643.6"/>
    <x v="0"/>
    <s v="Medium Risk"/>
    <s v="55+"/>
    <d v="1905-02-02T00:00:00"/>
    <x v="0"/>
    <x v="0"/>
    <s v="Low Value"/>
    <x v="0"/>
    <s v="Check Data"/>
  </r>
  <r>
    <s v="CUST_5384"/>
    <n v="25"/>
    <s v="Male"/>
    <x v="9"/>
    <n v="169.66"/>
    <n v="8"/>
    <n v="200"/>
    <n v="0"/>
    <s v="Beauty"/>
    <m/>
    <d v="2021-03-21T00:00:00"/>
    <n v="11"/>
    <n v="0.67"/>
    <n v="169.66"/>
    <n v="250"/>
    <n v="1"/>
    <n v="1357.28"/>
    <x v="0"/>
    <s v="High Risk"/>
    <s v="25-34"/>
    <d v="1905-06-07T00:00:00"/>
    <x v="1"/>
    <x v="1"/>
    <s v="Low Value"/>
    <x v="2"/>
    <s v="Check Data"/>
  </r>
  <r>
    <s v="CUST_9912"/>
    <n v="34"/>
    <s v="Female"/>
    <x v="1"/>
    <n v="139.41999999999999"/>
    <n v="10"/>
    <n v="132"/>
    <n v="1"/>
    <s v="Home"/>
    <n v="28.9"/>
    <d v="2020-08-22T00:00:00"/>
    <n v="22"/>
    <n v="0.19"/>
    <n v="139.41999999999999"/>
    <n v="28.9"/>
    <n v="1"/>
    <n v="1394.1999999999998"/>
    <x v="0"/>
    <s v="Low Risk"/>
    <s v="25-34"/>
    <d v="1906-01-04T00:00:00"/>
    <x v="1"/>
    <x v="0"/>
    <s v="Low Value"/>
    <x v="0"/>
    <s v="Check Data"/>
  </r>
  <r>
    <s v="CUST_5733"/>
    <n v="69"/>
    <s v="Other"/>
    <x v="4"/>
    <n v="63.01"/>
    <n v="9"/>
    <n v="163"/>
    <n v="0"/>
    <s v="Electronics"/>
    <n v="60.7"/>
    <d v="2023-05-29T00:00:00"/>
    <n v="34"/>
    <n v="0.37"/>
    <n v="63.01"/>
    <n v="60.7"/>
    <n v="1"/>
    <n v="567.09"/>
    <x v="0"/>
    <s v="Medium Risk"/>
    <s v="55+"/>
    <d v="1903-03-31T00:00:00"/>
    <x v="1"/>
    <x v="1"/>
    <s v="Low Value"/>
    <x v="0"/>
    <s v="Check Data"/>
  </r>
  <r>
    <s v="CUST_8081"/>
    <n v="44"/>
    <s v="Male"/>
    <x v="1"/>
    <n v="102.28"/>
    <n v="9"/>
    <n v="6"/>
    <n v="0"/>
    <s v="Beauty"/>
    <n v="72"/>
    <d v="2024-03-10T00:00:00"/>
    <n v="1"/>
    <n v="0.37"/>
    <n v="102.28"/>
    <n v="72"/>
    <n v="2"/>
    <n v="920.52"/>
    <x v="2"/>
    <s v="Medium Risk"/>
    <s v="35-44"/>
    <d v="1902-06-18T00:00:00"/>
    <x v="1"/>
    <x v="1"/>
    <s v="Low Value"/>
    <x v="0"/>
    <s v="Check Data"/>
  </r>
  <r>
    <s v="CUST_9690"/>
    <n v="50"/>
    <s v="Female"/>
    <x v="2"/>
    <n v="89.07"/>
    <n v="10"/>
    <n v="60"/>
    <n v="0"/>
    <s v="Electronics"/>
    <n v="62.7"/>
    <d v="2023-01-25T00:00:00"/>
    <n v="77"/>
    <n v="0.22"/>
    <n v="89.07"/>
    <n v="62.7"/>
    <n v="2"/>
    <n v="890.69999999999993"/>
    <x v="1"/>
    <s v="Medium Risk"/>
    <s v="45-54"/>
    <d v="1903-08-02T00:00:00"/>
    <x v="2"/>
    <x v="1"/>
    <s v="Low Value"/>
    <x v="0"/>
    <s v="Check Data"/>
  </r>
  <r>
    <s v="CUST_8117"/>
    <n v="63"/>
    <s v="Male"/>
    <x v="7"/>
    <n v="267.75"/>
    <n v="10"/>
    <n v="351"/>
    <n v="0"/>
    <s v="Fashion"/>
    <n v="40.6"/>
    <d v="2020-09-21T00:00:00"/>
    <n v="49"/>
    <n v="0.36"/>
    <n v="267.75"/>
    <n v="40.6"/>
    <n v="3"/>
    <n v="2677.5"/>
    <x v="0"/>
    <s v="Medium Risk"/>
    <s v="55+"/>
    <d v="1905-12-05T00:00:00"/>
    <x v="0"/>
    <x v="1"/>
    <s v="High Value"/>
    <x v="1"/>
    <s v="Check Data"/>
  </r>
  <r>
    <s v="CUST_5729"/>
    <n v="34"/>
    <s v="Male"/>
    <x v="6"/>
    <n v="104.98"/>
    <n v="11"/>
    <n v="119"/>
    <n v="0"/>
    <s v="Fashion"/>
    <n v="94.5"/>
    <d v="2021-01-30T00:00:00"/>
    <n v="49"/>
    <n v="0.52"/>
    <n v="104.98"/>
    <n v="94.5"/>
    <n v="2"/>
    <n v="1154.78"/>
    <x v="0"/>
    <s v="High Risk"/>
    <s v="25-34"/>
    <d v="1905-07-27T00:00:00"/>
    <x v="0"/>
    <x v="1"/>
    <s v="Low Value"/>
    <x v="2"/>
    <s v="Check Data"/>
  </r>
  <r>
    <s v="CUST_2673"/>
    <n v="59"/>
    <s v="Female"/>
    <x v="7"/>
    <n v="26.48"/>
    <n v="3"/>
    <n v="30"/>
    <n v="0"/>
    <s v="Electronics"/>
    <n v="61.2"/>
    <d v="2021-06-15T00:00:00"/>
    <n v="42"/>
    <n v="0.27"/>
    <n v="26.48"/>
    <n v="61.2"/>
    <n v="2"/>
    <n v="79.44"/>
    <x v="2"/>
    <s v="Medium Risk"/>
    <s v="55+"/>
    <d v="1905-03-13T00:00:00"/>
    <x v="0"/>
    <x v="1"/>
    <s v="Low Value"/>
    <x v="0"/>
    <s v="Check Data"/>
  </r>
  <r>
    <s v="CUST_9306"/>
    <n v="29"/>
    <s v="Male"/>
    <x v="3"/>
    <n v="56.93"/>
    <n v="10"/>
    <n v="47"/>
    <n v="0"/>
    <s v="Electronics"/>
    <n v="22.4"/>
    <d v="2020-11-09T00:00:00"/>
    <n v="92"/>
    <n v="0.13"/>
    <n v="56.93"/>
    <n v="22.4"/>
    <n v="2"/>
    <n v="569.29999999999995"/>
    <x v="1"/>
    <s v="Low Risk"/>
    <s v="25-34"/>
    <d v="1905-10-17T00:00:00"/>
    <x v="2"/>
    <x v="1"/>
    <s v="Low Value"/>
    <x v="0"/>
    <s v="Check Data"/>
  </r>
  <r>
    <s v="CUST_8178"/>
    <n v="65"/>
    <s v="Female"/>
    <x v="0"/>
    <n v="28.18"/>
    <n v="6"/>
    <n v="90"/>
    <n v="0"/>
    <s v="Fashion"/>
    <n v="80.599999999999994"/>
    <d v="2024-01-24T00:00:00"/>
    <n v="49"/>
    <n v="0.17"/>
    <n v="28.18"/>
    <n v="80.599999999999994"/>
    <n v="1"/>
    <n v="169.07999999999998"/>
    <x v="1"/>
    <s v="Low Risk"/>
    <s v="55+"/>
    <d v="1902-08-03T00:00:00"/>
    <x v="0"/>
    <x v="1"/>
    <s v="Low Value"/>
    <x v="0"/>
    <s v="Check Data"/>
  </r>
  <r>
    <s v="CUST_3294"/>
    <n v="63"/>
    <s v="Male"/>
    <x v="5"/>
    <n v="58.69"/>
    <n v="12"/>
    <n v="5"/>
    <n v="0"/>
    <s v="Electronics"/>
    <n v="65.599999999999994"/>
    <d v="2024-03-15T00:00:00"/>
    <n v="13"/>
    <n v="0.22"/>
    <n v="58.69"/>
    <n v="65.599999999999994"/>
    <n v="2"/>
    <n v="704.28"/>
    <x v="2"/>
    <s v="Medium Risk"/>
    <s v="55+"/>
    <d v="1902-06-13T00:00:00"/>
    <x v="1"/>
    <x v="1"/>
    <s v="Low Value"/>
    <x v="0"/>
    <s v="Check Data"/>
  </r>
  <r>
    <s v="CUST_4630"/>
    <n v="79"/>
    <s v="Female"/>
    <x v="4"/>
    <n v="147.16"/>
    <n v="13"/>
    <n v="284"/>
    <n v="0"/>
    <s v="Fashion"/>
    <n v="11"/>
    <d v="2024-06-07T00:00:00"/>
    <n v="94"/>
    <n v="0.17"/>
    <n v="147.16"/>
    <n v="11"/>
    <n v="2"/>
    <n v="1913.08"/>
    <x v="0"/>
    <s v="Low Risk"/>
    <s v="55+"/>
    <d v="1902-03-21T00:00:00"/>
    <x v="2"/>
    <x v="1"/>
    <s v="High Value"/>
    <x v="1"/>
    <s v="Check Data"/>
  </r>
  <r>
    <s v="CUST_1146"/>
    <n v="44"/>
    <s v="Male"/>
    <x v="0"/>
    <n v="114.05"/>
    <n v="10"/>
    <n v="83"/>
    <n v="0"/>
    <s v="Electronics"/>
    <n v="27.8"/>
    <d v="2023-10-04T00:00:00"/>
    <n v="68"/>
    <n v="0.54"/>
    <n v="114.05"/>
    <n v="27.8"/>
    <n v="1"/>
    <n v="1140.5"/>
    <x v="1"/>
    <s v="High Risk"/>
    <s v="35-44"/>
    <d v="1902-11-23T00:00:00"/>
    <x v="0"/>
    <x v="1"/>
    <s v="Low Value"/>
    <x v="2"/>
    <s v="Check Data"/>
  </r>
  <r>
    <s v="CUST_4453"/>
    <n v="65"/>
    <s v="Other"/>
    <x v="3"/>
    <n v="78.75"/>
    <n v="12"/>
    <n v="138"/>
    <n v="0"/>
    <s v="Home"/>
    <n v="15.8"/>
    <d v="2022-10-16T00:00:00"/>
    <n v="14"/>
    <n v="0.06"/>
    <n v="78.75"/>
    <n v="15.8"/>
    <n v="2"/>
    <n v="945"/>
    <x v="0"/>
    <s v="Low Risk"/>
    <s v="55+"/>
    <d v="1903-11-11T00:00:00"/>
    <x v="1"/>
    <x v="1"/>
    <s v="Low Value"/>
    <x v="0"/>
    <s v="Check Data"/>
  </r>
  <r>
    <s v="CUST_5507"/>
    <n v="25"/>
    <s v="Male"/>
    <x v="0"/>
    <n v="156.21"/>
    <n v="17"/>
    <n v="274"/>
    <n v="0"/>
    <s v="Electronics"/>
    <n v="7.3"/>
    <d v="2025-02-05T00:00:00"/>
    <n v="36"/>
    <n v="0.05"/>
    <n v="156.21"/>
    <n v="7.3"/>
    <n v="1"/>
    <n v="2655.57"/>
    <x v="0"/>
    <s v="Low Risk"/>
    <s v="25-34"/>
    <d v="1901-07-21T00:00:00"/>
    <x v="1"/>
    <x v="1"/>
    <s v="High Value"/>
    <x v="1"/>
    <s v="Check Data"/>
  </r>
  <r>
    <s v="CUST_6783"/>
    <n v="40"/>
    <s v="Female"/>
    <x v="9"/>
    <n v="107.6"/>
    <n v="14"/>
    <n v="329"/>
    <n v="0"/>
    <s v="Electronics"/>
    <n v="23"/>
    <d v="2021-11-29T00:00:00"/>
    <n v="56"/>
    <n v="0.52"/>
    <n v="107.6"/>
    <n v="23"/>
    <n v="1"/>
    <n v="1506.3999999999999"/>
    <x v="0"/>
    <s v="High Risk"/>
    <s v="35-44"/>
    <d v="1904-09-27T00:00:00"/>
    <x v="0"/>
    <x v="1"/>
    <s v="Low Value"/>
    <x v="2"/>
    <s v="Check Data"/>
  </r>
  <r>
    <s v="CUST_8751"/>
    <n v="77"/>
    <s v="Female"/>
    <x v="1"/>
    <n v="224.97"/>
    <n v="15"/>
    <n v="132"/>
    <n v="0"/>
    <s v="Beauty"/>
    <n v="27.8"/>
    <d v="2021-10-22T00:00:00"/>
    <n v="87"/>
    <n v="0.21"/>
    <n v="224.97"/>
    <n v="27.8"/>
    <n v="1"/>
    <n v="3374.55"/>
    <x v="0"/>
    <s v="Medium Risk"/>
    <s v="55+"/>
    <d v="1904-11-04T00:00:00"/>
    <x v="2"/>
    <x v="1"/>
    <s v="High Value"/>
    <x v="1"/>
    <s v="Check Data"/>
  </r>
  <r>
    <s v="CUST_6628"/>
    <n v="59"/>
    <s v="Other"/>
    <x v="5"/>
    <n v="77.45"/>
    <n v="10"/>
    <n v="102"/>
    <n v="0"/>
    <s v="Home"/>
    <n v="46.7"/>
    <d v="2022-09-19T00:00:00"/>
    <n v="69"/>
    <n v="0.47"/>
    <n v="77.45"/>
    <n v="46.7"/>
    <n v="1"/>
    <n v="774.5"/>
    <x v="0"/>
    <s v="Medium Risk"/>
    <s v="55+"/>
    <d v="1903-12-08T00:00:00"/>
    <x v="0"/>
    <x v="1"/>
    <s v="Low Value"/>
    <x v="0"/>
    <s v="Check Data"/>
  </r>
  <r>
    <s v="CUST_9328"/>
    <n v="78"/>
    <s v="Female"/>
    <x v="3"/>
    <n v="33.270000000000003"/>
    <n v="4"/>
    <n v="325"/>
    <n v="0"/>
    <s v="Fashion"/>
    <n v="96.9"/>
    <d v="2023-06-04T00:00:00"/>
    <n v="46"/>
    <n v="0.64"/>
    <n v="33.270000000000003"/>
    <n v="96.9"/>
    <n v="1"/>
    <n v="133.08000000000001"/>
    <x v="0"/>
    <s v="High Risk"/>
    <s v="55+"/>
    <d v="1903-03-25T00:00:00"/>
    <x v="0"/>
    <x v="1"/>
    <s v="Low Value"/>
    <x v="2"/>
    <s v="Check Data"/>
  </r>
  <r>
    <s v="CUST_4360"/>
    <n v="66"/>
    <s v="Female"/>
    <x v="2"/>
    <n v="101.04"/>
    <n v="13"/>
    <n v="94"/>
    <n v="0"/>
    <s v="Fashion"/>
    <n v="94.3"/>
    <d v="2022-06-07T00:00:00"/>
    <n v="15"/>
    <n v="0.44"/>
    <n v="101.04"/>
    <n v="94.3"/>
    <n v="1"/>
    <n v="1313.52"/>
    <x v="0"/>
    <s v="Medium Risk"/>
    <s v="55+"/>
    <d v="1904-03-21T00:00:00"/>
    <x v="1"/>
    <x v="1"/>
    <s v="Low Value"/>
    <x v="0"/>
    <s v="Check Data"/>
  </r>
  <r>
    <s v="CUST_4005"/>
    <n v="76"/>
    <s v="Male"/>
    <x v="4"/>
    <n v="143.13999999999999"/>
    <n v="8"/>
    <n v="17"/>
    <n v="0"/>
    <s v="Sports"/>
    <n v="75.400000000000006"/>
    <d v="2021-04-09T00:00:00"/>
    <n v="87"/>
    <n v="0.04"/>
    <n v="143.13999999999999"/>
    <n v="75.400000000000006"/>
    <n v="2"/>
    <n v="1145.1199999999999"/>
    <x v="2"/>
    <s v="Low Risk"/>
    <s v="55+"/>
    <d v="1905-05-19T00:00:00"/>
    <x v="2"/>
    <x v="1"/>
    <s v="Low Value"/>
    <x v="0"/>
    <s v="Check Data"/>
  </r>
  <r>
    <s v="CUST_4552"/>
    <n v="79"/>
    <s v="Male"/>
    <x v="2"/>
    <n v="103.06"/>
    <n v="9"/>
    <n v="20"/>
    <n v="0"/>
    <s v="Home"/>
    <n v="64.7"/>
    <d v="2022-05-01T00:00:00"/>
    <n v="8"/>
    <n v="0.32"/>
    <n v="103.06"/>
    <n v="64.7"/>
    <n v="1"/>
    <n v="927.54"/>
    <x v="2"/>
    <s v="Medium Risk"/>
    <s v="55+"/>
    <d v="1904-04-27T00:00:00"/>
    <x v="1"/>
    <x v="1"/>
    <s v="Low Value"/>
    <x v="0"/>
    <s v="Check Data"/>
  </r>
  <r>
    <s v="CUST_1018"/>
    <n v="46"/>
    <s v="Male"/>
    <x v="1"/>
    <n v="202.57"/>
    <n v="9"/>
    <n v="5"/>
    <n v="0"/>
    <s v="Home"/>
    <n v="94.7"/>
    <d v="2024-10-12T00:00:00"/>
    <n v="56"/>
    <n v="0.21"/>
    <n v="202.57"/>
    <n v="94.7"/>
    <n v="2"/>
    <n v="1823.1299999999999"/>
    <x v="2"/>
    <s v="Medium Risk"/>
    <s v="45-54"/>
    <d v="1901-11-14T00:00:00"/>
    <x v="0"/>
    <x v="1"/>
    <s v="High Value"/>
    <x v="1"/>
    <s v="Check Data"/>
  </r>
  <r>
    <s v="CUST_3242"/>
    <n v="67"/>
    <s v="Male"/>
    <x v="5"/>
    <n v="83.24"/>
    <n v="7"/>
    <n v="23"/>
    <n v="0"/>
    <s v="Electronics"/>
    <n v="14.2"/>
    <d v="2021-10-23T00:00:00"/>
    <n v="11"/>
    <n v="0.18"/>
    <n v="83.24"/>
    <n v="14.2"/>
    <n v="2"/>
    <n v="582.67999999999995"/>
    <x v="2"/>
    <s v="Low Risk"/>
    <s v="55+"/>
    <d v="1904-11-03T00:00:00"/>
    <x v="1"/>
    <x v="1"/>
    <s v="Low Value"/>
    <x v="0"/>
    <s v="Check Data"/>
  </r>
  <r>
    <s v="CUST_7318"/>
    <n v="37"/>
    <s v="Other"/>
    <x v="1"/>
    <n v="38.659999999999997"/>
    <n v="6"/>
    <n v="224"/>
    <n v="0"/>
    <s v="Beauty"/>
    <n v="33"/>
    <d v="2020-10-23T00:00:00"/>
    <n v="71"/>
    <n v="0.3"/>
    <n v="38.659999999999997"/>
    <n v="33"/>
    <n v="2"/>
    <n v="231.95999999999998"/>
    <x v="0"/>
    <s v="Medium Risk"/>
    <s v="35-44"/>
    <d v="1905-11-03T00:00:00"/>
    <x v="2"/>
    <x v="1"/>
    <s v="Low Value"/>
    <x v="0"/>
    <s v="Check Data"/>
  </r>
  <r>
    <s v="CUST_6097"/>
    <n v="33"/>
    <s v="Male"/>
    <x v="8"/>
    <n v="53.71"/>
    <n v="5"/>
    <n v="59"/>
    <n v="0"/>
    <s v="Fashion"/>
    <n v="55.3"/>
    <d v="2020-08-10T00:00:00"/>
    <n v="23"/>
    <n v="0.47"/>
    <n v="53.71"/>
    <n v="55.3"/>
    <n v="1"/>
    <n v="268.55"/>
    <x v="1"/>
    <s v="Medium Risk"/>
    <s v="25-34"/>
    <d v="1906-01-16T00:00:00"/>
    <x v="1"/>
    <x v="1"/>
    <s v="Low Value"/>
    <x v="0"/>
    <s v="Check Data"/>
  </r>
  <r>
    <s v="CUST_9640"/>
    <n v="34"/>
    <s v="Female"/>
    <x v="2"/>
    <n v="25.65"/>
    <n v="10"/>
    <n v="283"/>
    <n v="0"/>
    <s v="Fashion"/>
    <n v="81.400000000000006"/>
    <d v="2021-12-02T00:00:00"/>
    <n v="45"/>
    <n v="0.43"/>
    <n v="25.65"/>
    <n v="81.400000000000006"/>
    <n v="1"/>
    <n v="256.5"/>
    <x v="0"/>
    <s v="Medium Risk"/>
    <s v="25-34"/>
    <d v="1904-09-24T00:00:00"/>
    <x v="0"/>
    <x v="1"/>
    <s v="Low Value"/>
    <x v="0"/>
    <s v="Check Data"/>
  </r>
  <r>
    <s v="CUST_2948"/>
    <n v="33"/>
    <s v="Female"/>
    <x v="1"/>
    <n v="120.76"/>
    <n v="9"/>
    <n v="219"/>
    <n v="0"/>
    <s v="Beauty"/>
    <n v="62.4"/>
    <d v="2025-02-06T00:00:00"/>
    <n v="27"/>
    <n v="0.24"/>
    <n v="120.76"/>
    <n v="62.4"/>
    <n v="2"/>
    <n v="1086.8400000000001"/>
    <x v="0"/>
    <s v="Medium Risk"/>
    <s v="25-34"/>
    <d v="1901-07-20T00:00:00"/>
    <x v="1"/>
    <x v="1"/>
    <s v="Low Value"/>
    <x v="0"/>
    <s v="Check Data"/>
  </r>
  <r>
    <s v="CUST_6618"/>
    <n v="36"/>
    <s v="Female"/>
    <x v="1"/>
    <n v="112.42"/>
    <n v="10"/>
    <n v="329"/>
    <n v="0"/>
    <s v="Beauty"/>
    <n v="80.900000000000006"/>
    <d v="2022-05-07T00:00:00"/>
    <n v="31"/>
    <n v="0.79"/>
    <n v="112.42"/>
    <n v="80.900000000000006"/>
    <n v="3"/>
    <n v="1124.2"/>
    <x v="0"/>
    <s v="High Risk"/>
    <s v="35-44"/>
    <d v="1904-04-21T00:00:00"/>
    <x v="1"/>
    <x v="1"/>
    <s v="Low Value"/>
    <x v="2"/>
    <s v="Check Data"/>
  </r>
  <r>
    <s v="CUST_5236"/>
    <n v="73"/>
    <s v="Female"/>
    <x v="0"/>
    <n v="155.84"/>
    <n v="9"/>
    <n v="278"/>
    <n v="0"/>
    <s v="Home"/>
    <n v="15.3"/>
    <d v="2021-07-01T00:00:00"/>
    <n v="47"/>
    <n v="0.22"/>
    <n v="155.84"/>
    <n v="15.3"/>
    <n v="2"/>
    <n v="1402.56"/>
    <x v="0"/>
    <s v="Medium Risk"/>
    <s v="55+"/>
    <d v="1905-02-25T00:00:00"/>
    <x v="0"/>
    <x v="1"/>
    <s v="Low Value"/>
    <x v="0"/>
    <s v="Check Data"/>
  </r>
  <r>
    <s v="CUST_7901"/>
    <n v="73"/>
    <s v="Male"/>
    <x v="3"/>
    <n v="23.93"/>
    <n v="10"/>
    <n v="334"/>
    <n v="0"/>
    <s v="Beauty"/>
    <n v="19.3"/>
    <d v="2023-04-07T00:00:00"/>
    <n v="66"/>
    <n v="0.3"/>
    <n v="23.93"/>
    <n v="19.3"/>
    <n v="2"/>
    <n v="239.3"/>
    <x v="0"/>
    <s v="Medium Risk"/>
    <s v="55+"/>
    <d v="1903-05-22T00:00:00"/>
    <x v="0"/>
    <x v="1"/>
    <s v="Low Value"/>
    <x v="0"/>
    <s v="Check Data"/>
  </r>
  <r>
    <s v="CUST_2920"/>
    <n v="25"/>
    <s v="Female"/>
    <x v="0"/>
    <n v="101.99"/>
    <n v="4"/>
    <n v="45"/>
    <n v="0"/>
    <s v="Beauty"/>
    <n v="74.099999999999994"/>
    <d v="2025-03-08T00:00:00"/>
    <n v="95"/>
    <n v="0.2"/>
    <n v="101.99"/>
    <n v="74.099999999999994"/>
    <n v="2"/>
    <n v="407.96"/>
    <x v="1"/>
    <s v="Medium Risk"/>
    <s v="25-34"/>
    <d v="1901-06-20T00:00:00"/>
    <x v="2"/>
    <x v="1"/>
    <s v="Low Value"/>
    <x v="0"/>
    <s v="Check Data"/>
  </r>
  <r>
    <s v="CUST_5188"/>
    <n v="55"/>
    <s v="Male"/>
    <x v="8"/>
    <n v="48.3"/>
    <n v="11"/>
    <n v="292"/>
    <n v="0"/>
    <s v="Electronics"/>
    <n v="34.799999999999997"/>
    <d v="2024-03-17T00:00:00"/>
    <n v="61"/>
    <n v="0.18"/>
    <n v="48.3"/>
    <n v="34.799999999999997"/>
    <n v="2"/>
    <n v="531.29999999999995"/>
    <x v="0"/>
    <s v="Low Risk"/>
    <s v="55+"/>
    <d v="1902-06-11T00:00:00"/>
    <x v="0"/>
    <x v="1"/>
    <s v="Low Value"/>
    <x v="0"/>
    <s v="Check Data"/>
  </r>
  <r>
    <s v="CUST_1238"/>
    <n v="55"/>
    <s v="Other"/>
    <x v="7"/>
    <n v="26.99"/>
    <n v="5"/>
    <n v="141"/>
    <n v="0"/>
    <s v="Home"/>
    <n v="43.6"/>
    <d v="2024-02-01T00:00:00"/>
    <n v="8"/>
    <n v="7.0000000000000007E-2"/>
    <n v="26.99"/>
    <n v="43.6"/>
    <n v="1"/>
    <n v="134.94999999999999"/>
    <x v="0"/>
    <s v="Low Risk"/>
    <s v="55+"/>
    <d v="1902-07-26T00:00:00"/>
    <x v="1"/>
    <x v="1"/>
    <s v="Low Value"/>
    <x v="0"/>
    <s v="Check Data"/>
  </r>
  <r>
    <s v="CUST_1204"/>
    <n v="70"/>
    <s v="Female"/>
    <x v="7"/>
    <n v="137.57"/>
    <n v="8"/>
    <n v="303"/>
    <n v="0"/>
    <s v="Sports"/>
    <n v="79.2"/>
    <d v="2023-11-01T00:00:00"/>
    <n v="65"/>
    <n v="0.23"/>
    <n v="137.57"/>
    <n v="79.2"/>
    <n v="2"/>
    <n v="1100.56"/>
    <x v="0"/>
    <s v="Medium Risk"/>
    <s v="55+"/>
    <d v="1902-10-26T00:00:00"/>
    <x v="0"/>
    <x v="1"/>
    <s v="Low Value"/>
    <x v="0"/>
    <s v="Check Data"/>
  </r>
  <r>
    <s v="CUST_6552"/>
    <n v="46"/>
    <s v="Other"/>
    <x v="0"/>
    <n v="209.22"/>
    <n v="15"/>
    <n v="77"/>
    <n v="0"/>
    <s v="Sports"/>
    <n v="7"/>
    <d v="2020-08-12T00:00:00"/>
    <n v="25"/>
    <n v="0.23"/>
    <n v="209.22"/>
    <n v="7"/>
    <n v="2"/>
    <n v="3138.3"/>
    <x v="1"/>
    <s v="Medium Risk"/>
    <s v="45-54"/>
    <d v="1906-01-14T00:00:00"/>
    <x v="1"/>
    <x v="1"/>
    <s v="High Value"/>
    <x v="1"/>
    <s v="Check Data"/>
  </r>
  <r>
    <s v="CUST_5927"/>
    <n v="58"/>
    <s v="Male"/>
    <x v="6"/>
    <n v="26.77"/>
    <n v="6"/>
    <n v="198"/>
    <n v="0"/>
    <s v="Fashion"/>
    <n v="16.8"/>
    <d v="2022-05-17T00:00:00"/>
    <n v="17"/>
    <n v="0.38"/>
    <n v="26.77"/>
    <n v="16.8"/>
    <n v="1"/>
    <n v="160.62"/>
    <x v="0"/>
    <s v="Medium Risk"/>
    <s v="55+"/>
    <d v="1904-04-11T00:00:00"/>
    <x v="1"/>
    <x v="1"/>
    <s v="Low Value"/>
    <x v="0"/>
    <s v="Check Data"/>
  </r>
  <r>
    <s v="CUST_5390"/>
    <n v="53"/>
    <s v="Male"/>
    <x v="2"/>
    <n v="151.21"/>
    <n v="9"/>
    <n v="114"/>
    <n v="0"/>
    <s v="Beauty"/>
    <n v="29.6"/>
    <d v="2021-04-17T00:00:00"/>
    <n v="30"/>
    <n v="7.0000000000000007E-2"/>
    <n v="151.21"/>
    <n v="29.6"/>
    <n v="1"/>
    <n v="1360.89"/>
    <x v="0"/>
    <s v="Low Risk"/>
    <s v="45-54"/>
    <d v="1905-05-11T00:00:00"/>
    <x v="1"/>
    <x v="1"/>
    <s v="Low Value"/>
    <x v="0"/>
    <s v="Check Data"/>
  </r>
  <r>
    <s v="CUST_3687"/>
    <n v="43"/>
    <s v="Male"/>
    <x v="0"/>
    <n v="63.43"/>
    <n v="13"/>
    <n v="35"/>
    <n v="0"/>
    <s v="Electronics"/>
    <n v="88.3"/>
    <d v="2021-12-12T00:00:00"/>
    <n v="24"/>
    <n v="0.31"/>
    <n v="63.43"/>
    <n v="88.3"/>
    <n v="1"/>
    <n v="824.59"/>
    <x v="1"/>
    <s v="Medium Risk"/>
    <s v="35-44"/>
    <d v="1904-09-14T00:00:00"/>
    <x v="1"/>
    <x v="1"/>
    <s v="Low Value"/>
    <x v="0"/>
    <s v="Check Data"/>
  </r>
  <r>
    <s v="CUST_5951"/>
    <n v="48"/>
    <s v="Male"/>
    <x v="9"/>
    <n v="96.99"/>
    <n v="6"/>
    <n v="59"/>
    <n v="0"/>
    <s v="Beauty"/>
    <m/>
    <d v="2020-12-06T00:00:00"/>
    <n v="95"/>
    <n v="0.49"/>
    <n v="96.99"/>
    <n v="250"/>
    <n v="1"/>
    <n v="581.93999999999994"/>
    <x v="1"/>
    <s v="Medium Risk"/>
    <s v="45-54"/>
    <d v="1905-09-20T00:00:00"/>
    <x v="2"/>
    <x v="1"/>
    <s v="Low Value"/>
    <x v="0"/>
    <s v="Check Data"/>
  </r>
  <r>
    <s v="CUST_7160"/>
    <n v="61"/>
    <s v="Male"/>
    <x v="9"/>
    <n v="150.22999999999999"/>
    <n v="15"/>
    <n v="244"/>
    <n v="0"/>
    <s v="Fashion"/>
    <n v="25.2"/>
    <d v="2024-04-08T00:00:00"/>
    <n v="52"/>
    <n v="0.05"/>
    <n v="150.22999999999999"/>
    <n v="25.2"/>
    <n v="2"/>
    <n v="2253.4499999999998"/>
    <x v="0"/>
    <s v="Low Risk"/>
    <s v="55+"/>
    <d v="1902-05-20T00:00:00"/>
    <x v="0"/>
    <x v="1"/>
    <s v="High Value"/>
    <x v="1"/>
    <s v="Check Data"/>
  </r>
  <r>
    <s v="CUST_6388"/>
    <n v="77"/>
    <s v="Female"/>
    <x v="4"/>
    <n v="48.91"/>
    <n v="11"/>
    <n v="78"/>
    <n v="0"/>
    <s v="Beauty"/>
    <n v="67.8"/>
    <d v="2022-10-21T00:00:00"/>
    <n v="63"/>
    <n v="0.28000000000000003"/>
    <n v="48.91"/>
    <n v="67.8"/>
    <n v="1"/>
    <n v="538.01"/>
    <x v="1"/>
    <s v="Medium Risk"/>
    <s v="55+"/>
    <d v="1903-11-06T00:00:00"/>
    <x v="0"/>
    <x v="1"/>
    <s v="Low Value"/>
    <x v="0"/>
    <s v="Check Data"/>
  </r>
  <r>
    <s v="CUST_6126"/>
    <n v="29"/>
    <s v="Male"/>
    <x v="8"/>
    <n v="107.42"/>
    <n v="11"/>
    <n v="190"/>
    <n v="0"/>
    <s v="Sports"/>
    <n v="3"/>
    <d v="2025-05-04T00:00:00"/>
    <n v="61"/>
    <n v="0.48"/>
    <n v="107.42"/>
    <n v="3"/>
    <n v="3"/>
    <n v="1181.6200000000001"/>
    <x v="0"/>
    <s v="Medium Risk"/>
    <s v="25-34"/>
    <d v="1901-04-24T00:00:00"/>
    <x v="0"/>
    <x v="1"/>
    <s v="Low Value"/>
    <x v="0"/>
    <s v="Check Data"/>
  </r>
  <r>
    <s v="CUST_1816"/>
    <n v="72"/>
    <s v="Female"/>
    <x v="8"/>
    <n v="87.89"/>
    <n v="3"/>
    <n v="96"/>
    <n v="0"/>
    <s v="Home"/>
    <n v="77.5"/>
    <d v="2025-04-12T00:00:00"/>
    <n v="77"/>
    <n v="0.57999999999999996"/>
    <n v="87.89"/>
    <n v="77.5"/>
    <n v="2"/>
    <n v="263.67"/>
    <x v="0"/>
    <s v="High Risk"/>
    <s v="55+"/>
    <d v="1901-05-16T00:00:00"/>
    <x v="2"/>
    <x v="1"/>
    <s v="Low Value"/>
    <x v="2"/>
    <s v="Check Data"/>
  </r>
  <r>
    <s v="CUST_1192"/>
    <n v="34"/>
    <s v="Female"/>
    <x v="0"/>
    <n v="80.7"/>
    <n v="6"/>
    <n v="303"/>
    <n v="0"/>
    <s v="Beauty"/>
    <m/>
    <d v="2021-07-16T00:00:00"/>
    <n v="58"/>
    <n v="0.26"/>
    <n v="80.7"/>
    <n v="250"/>
    <n v="1"/>
    <n v="484.20000000000005"/>
    <x v="0"/>
    <s v="Medium Risk"/>
    <s v="25-34"/>
    <d v="1905-02-10T00:00:00"/>
    <x v="0"/>
    <x v="1"/>
    <s v="Low Value"/>
    <x v="0"/>
    <s v="Check Data"/>
  </r>
  <r>
    <s v="CUST_2776"/>
    <n v="32"/>
    <s v="Female"/>
    <x v="5"/>
    <n v="41.73"/>
    <n v="13"/>
    <n v="149"/>
    <n v="0"/>
    <s v="Sports"/>
    <n v="5.5"/>
    <d v="2024-01-02T00:00:00"/>
    <n v="79"/>
    <n v="0.38"/>
    <n v="41.73"/>
    <n v="5.5"/>
    <n v="1"/>
    <n v="542.49"/>
    <x v="0"/>
    <s v="Medium Risk"/>
    <s v="25-34"/>
    <d v="1902-08-25T00:00:00"/>
    <x v="2"/>
    <x v="1"/>
    <s v="Low Value"/>
    <x v="0"/>
    <s v="Check Data"/>
  </r>
  <r>
    <s v="CUST_4645"/>
    <n v="26"/>
    <s v="Male"/>
    <x v="1"/>
    <n v="171.2"/>
    <n v="10"/>
    <n v="42"/>
    <n v="0"/>
    <s v="Sports"/>
    <n v="49.8"/>
    <d v="2023-10-24T00:00:00"/>
    <n v="90"/>
    <n v="0.17"/>
    <n v="171.2"/>
    <n v="49.8"/>
    <n v="2"/>
    <n v="1712"/>
    <x v="1"/>
    <s v="Low Risk"/>
    <s v="25-34"/>
    <d v="1902-11-03T00:00:00"/>
    <x v="2"/>
    <x v="1"/>
    <s v="High Value"/>
    <x v="1"/>
    <s v="Check Data"/>
  </r>
  <r>
    <s v="CUST_7314"/>
    <n v="56"/>
    <s v="Male"/>
    <x v="3"/>
    <n v="137.54"/>
    <n v="9"/>
    <n v="296"/>
    <n v="0"/>
    <s v="Fashion"/>
    <n v="40.4"/>
    <d v="2024-09-20T00:00:00"/>
    <n v="32"/>
    <n v="0.41"/>
    <n v="137.54"/>
    <n v="40.4"/>
    <n v="1"/>
    <n v="1237.8599999999999"/>
    <x v="0"/>
    <s v="Medium Risk"/>
    <s v="55+"/>
    <d v="1901-12-06T00:00:00"/>
    <x v="1"/>
    <x v="1"/>
    <s v="Low Value"/>
    <x v="0"/>
    <s v="Check Data"/>
  </r>
  <r>
    <s v="CUST_9442"/>
    <n v="59"/>
    <s v="Female"/>
    <x v="1"/>
    <n v="229.37"/>
    <n v="13"/>
    <n v="318"/>
    <n v="0"/>
    <s v="Home"/>
    <n v="15.8"/>
    <d v="2024-12-16T00:00:00"/>
    <n v="35"/>
    <n v="0.17"/>
    <n v="229.37"/>
    <n v="15.8"/>
    <n v="2"/>
    <n v="2981.81"/>
    <x v="0"/>
    <s v="Low Risk"/>
    <s v="55+"/>
    <d v="1901-09-10T00:00:00"/>
    <x v="1"/>
    <x v="1"/>
    <s v="High Value"/>
    <x v="1"/>
    <s v="Check Data"/>
  </r>
  <r>
    <s v="CUST_2788"/>
    <n v="65"/>
    <s v="Male"/>
    <x v="1"/>
    <m/>
    <n v="9"/>
    <n v="217"/>
    <n v="0"/>
    <s v="Fashion"/>
    <n v="15.4"/>
    <d v="2023-10-29T00:00:00"/>
    <n v="16"/>
    <n v="0.27"/>
    <n v="250"/>
    <n v="15.4"/>
    <n v="1"/>
    <n v="2250"/>
    <x v="0"/>
    <s v="Medium Risk"/>
    <s v="55+"/>
    <d v="1902-10-29T00:00:00"/>
    <x v="1"/>
    <x v="1"/>
    <s v="High Value"/>
    <x v="1"/>
    <s v="Check Data"/>
  </r>
  <r>
    <s v="CUST_8374"/>
    <n v="29"/>
    <s v="Female"/>
    <x v="8"/>
    <n v="179.67"/>
    <n v="14"/>
    <n v="206"/>
    <n v="0"/>
    <s v="Electronics"/>
    <n v="16"/>
    <d v="2022-01-13T00:00:00"/>
    <n v="9"/>
    <n v="0.32"/>
    <n v="179.67"/>
    <n v="16"/>
    <n v="2"/>
    <n v="2515.3799999999997"/>
    <x v="0"/>
    <s v="Medium Risk"/>
    <s v="25-34"/>
    <d v="1904-08-13T00:00:00"/>
    <x v="1"/>
    <x v="1"/>
    <s v="High Value"/>
    <x v="1"/>
    <s v="Check Data"/>
  </r>
  <r>
    <s v="CUST_4700"/>
    <n v="49"/>
    <s v="Male"/>
    <x v="8"/>
    <n v="108.38"/>
    <n v="9"/>
    <n v="145"/>
    <n v="0"/>
    <s v="Home"/>
    <n v="60"/>
    <d v="2022-10-10T00:00:00"/>
    <n v="19"/>
    <n v="0.23"/>
    <n v="108.38"/>
    <n v="60"/>
    <n v="1"/>
    <n v="975.42"/>
    <x v="0"/>
    <s v="Medium Risk"/>
    <s v="45-54"/>
    <d v="1903-11-17T00:00:00"/>
    <x v="1"/>
    <x v="1"/>
    <s v="Low Value"/>
    <x v="0"/>
    <s v="Check Data"/>
  </r>
  <r>
    <s v="CUST_4893"/>
    <n v="42"/>
    <s v="Female"/>
    <x v="9"/>
    <n v="29.31"/>
    <n v="11"/>
    <n v="327"/>
    <n v="0"/>
    <s v="Electronics"/>
    <n v="17.100000000000001"/>
    <d v="2024-05-10T00:00:00"/>
    <n v="40"/>
    <n v="0.13"/>
    <n v="29.31"/>
    <n v="17.100000000000001"/>
    <n v="2"/>
    <n v="322.40999999999997"/>
    <x v="0"/>
    <s v="Low Risk"/>
    <s v="35-44"/>
    <d v="1902-04-18T00:00:00"/>
    <x v="0"/>
    <x v="1"/>
    <s v="Low Value"/>
    <x v="0"/>
    <s v="Check Data"/>
  </r>
  <r>
    <s v="CUST_7811"/>
    <n v="56"/>
    <s v="Female"/>
    <x v="8"/>
    <n v="78.42"/>
    <n v="10"/>
    <n v="258"/>
    <n v="0"/>
    <s v="Home"/>
    <n v="6"/>
    <d v="2020-08-03T00:00:00"/>
    <n v="40"/>
    <n v="0.39"/>
    <n v="78.42"/>
    <n v="6"/>
    <n v="1"/>
    <n v="784.2"/>
    <x v="0"/>
    <s v="Medium Risk"/>
    <s v="55+"/>
    <d v="1906-01-23T00:00:00"/>
    <x v="0"/>
    <x v="1"/>
    <s v="Low Value"/>
    <x v="0"/>
    <s v="Check Data"/>
  </r>
  <r>
    <s v="CUST_3679"/>
    <n v="35"/>
    <s v="Female"/>
    <x v="0"/>
    <n v="221.27"/>
    <n v="10"/>
    <n v="53"/>
    <n v="0"/>
    <s v="Sports"/>
    <n v="95.8"/>
    <d v="2020-09-13T00:00:00"/>
    <n v="46"/>
    <n v="0.39"/>
    <n v="221.27"/>
    <n v="95.8"/>
    <n v="2"/>
    <n v="2212.7000000000003"/>
    <x v="1"/>
    <s v="Medium Risk"/>
    <s v="35-44"/>
    <d v="1905-12-13T00:00:00"/>
    <x v="0"/>
    <x v="1"/>
    <s v="High Value"/>
    <x v="1"/>
    <s v="Check Data"/>
  </r>
  <r>
    <s v="CUST_4904"/>
    <n v="32"/>
    <s v="Male"/>
    <x v="9"/>
    <n v="143.22999999999999"/>
    <n v="18"/>
    <n v="118"/>
    <n v="0"/>
    <s v="Electronics"/>
    <n v="3.9"/>
    <d v="2023-10-20T00:00:00"/>
    <n v="3"/>
    <n v="0.28000000000000003"/>
    <n v="143.22999999999999"/>
    <n v="3.9"/>
    <n v="2"/>
    <n v="2578.14"/>
    <x v="0"/>
    <s v="Medium Risk"/>
    <s v="25-34"/>
    <d v="1902-11-07T00:00:00"/>
    <x v="1"/>
    <x v="1"/>
    <s v="High Value"/>
    <x v="1"/>
    <s v="Check Data"/>
  </r>
  <r>
    <s v="CUST_8260"/>
    <n v="49"/>
    <s v="Male"/>
    <x v="2"/>
    <n v="174.41"/>
    <n v="15"/>
    <n v="242"/>
    <n v="0"/>
    <s v="Home"/>
    <m/>
    <d v="2025-03-06T00:00:00"/>
    <n v="26"/>
    <n v="0.27"/>
    <n v="174.41"/>
    <n v="250"/>
    <n v="1"/>
    <n v="2616.15"/>
    <x v="0"/>
    <s v="Medium Risk"/>
    <s v="45-54"/>
    <d v="1901-06-22T00:00:00"/>
    <x v="1"/>
    <x v="1"/>
    <s v="High Value"/>
    <x v="1"/>
    <s v="Check Data"/>
  </r>
  <r>
    <s v="CUST_1504"/>
    <n v="23"/>
    <s v="Female"/>
    <x v="1"/>
    <n v="40.299999999999997"/>
    <n v="7"/>
    <n v="141"/>
    <n v="0"/>
    <s v="Home"/>
    <n v="93.6"/>
    <d v="2024-02-27T00:00:00"/>
    <n v="72"/>
    <n v="0.1"/>
    <n v="40.299999999999997"/>
    <n v="93.6"/>
    <n v="2"/>
    <n v="282.09999999999997"/>
    <x v="0"/>
    <s v="Low Risk"/>
    <s v="Under 25"/>
    <d v="1902-06-30T00:00:00"/>
    <x v="2"/>
    <x v="1"/>
    <s v="Low Value"/>
    <x v="0"/>
    <s v="Check Data"/>
  </r>
  <r>
    <s v="CUST_7773"/>
    <n v="75"/>
    <s v="Female"/>
    <x v="2"/>
    <n v="62.24"/>
    <n v="10"/>
    <n v="289"/>
    <n v="0"/>
    <s v="Electronics"/>
    <m/>
    <d v="2024-04-19T00:00:00"/>
    <n v="70"/>
    <n v="7.0000000000000007E-2"/>
    <n v="62.24"/>
    <n v="250"/>
    <n v="1"/>
    <n v="622.4"/>
    <x v="0"/>
    <s v="Low Risk"/>
    <s v="55+"/>
    <d v="1902-05-09T00:00:00"/>
    <x v="2"/>
    <x v="1"/>
    <s v="Low Value"/>
    <x v="0"/>
    <s v="Check Data"/>
  </r>
  <r>
    <s v="CUST_4816"/>
    <n v="61"/>
    <s v="Male"/>
    <x v="1"/>
    <n v="77.930000000000007"/>
    <n v="11"/>
    <n v="126"/>
    <n v="0"/>
    <s v="Home"/>
    <n v="96.6"/>
    <d v="2020-10-20T00:00:00"/>
    <n v="5"/>
    <n v="0.25"/>
    <n v="77.930000000000007"/>
    <n v="96.6"/>
    <n v="1"/>
    <n v="857.23"/>
    <x v="0"/>
    <s v="Medium Risk"/>
    <s v="55+"/>
    <d v="1905-11-06T00:00:00"/>
    <x v="1"/>
    <x v="1"/>
    <s v="Low Value"/>
    <x v="0"/>
    <s v="Check Data"/>
  </r>
  <r>
    <s v="CUST_1717"/>
    <n v="60"/>
    <s v="Male"/>
    <x v="1"/>
    <n v="131.74"/>
    <n v="12"/>
    <n v="224"/>
    <n v="0"/>
    <s v="Fashion"/>
    <n v="50.2"/>
    <d v="2023-11-07T00:00:00"/>
    <n v="85"/>
    <n v="7.0000000000000007E-2"/>
    <n v="131.74"/>
    <n v="50.2"/>
    <n v="3"/>
    <n v="1580.88"/>
    <x v="0"/>
    <s v="Low Risk"/>
    <s v="55+"/>
    <d v="1902-10-20T00:00:00"/>
    <x v="2"/>
    <x v="1"/>
    <s v="High Value"/>
    <x v="1"/>
    <s v="Check Data"/>
  </r>
  <r>
    <s v="CUST_5434"/>
    <n v="69"/>
    <s v="Male"/>
    <x v="4"/>
    <n v="194.74"/>
    <n v="10"/>
    <n v="228"/>
    <n v="0"/>
    <s v="Fashion"/>
    <n v="78.5"/>
    <d v="2021-02-02T00:00:00"/>
    <n v="27"/>
    <n v="0.35"/>
    <n v="194.74"/>
    <n v="78.5"/>
    <n v="1"/>
    <n v="1947.4"/>
    <x v="0"/>
    <s v="Medium Risk"/>
    <s v="55+"/>
    <d v="1905-07-24T00:00:00"/>
    <x v="1"/>
    <x v="1"/>
    <s v="High Value"/>
    <x v="1"/>
    <s v="Check Data"/>
  </r>
  <r>
    <s v="CUST_1658"/>
    <n v="52"/>
    <s v="Female"/>
    <x v="1"/>
    <n v="72.69"/>
    <n v="4"/>
    <n v="240"/>
    <n v="0"/>
    <s v="Electronics"/>
    <m/>
    <d v="2022-01-11T00:00:00"/>
    <n v="44"/>
    <n v="0.33"/>
    <n v="72.69"/>
    <n v="250"/>
    <n v="1"/>
    <n v="290.76"/>
    <x v="0"/>
    <s v="Medium Risk"/>
    <s v="45-54"/>
    <d v="1904-08-15T00:00:00"/>
    <x v="0"/>
    <x v="1"/>
    <s v="Low Value"/>
    <x v="0"/>
    <s v="Check Data"/>
  </r>
  <r>
    <s v="CUST_6057"/>
    <n v="51"/>
    <s v="Male"/>
    <x v="5"/>
    <n v="55.76"/>
    <n v="7"/>
    <n v="256"/>
    <n v="0"/>
    <s v="Sports"/>
    <n v="61.7"/>
    <d v="2025-05-05T00:00:00"/>
    <n v="38"/>
    <n v="0.67"/>
    <n v="55.76"/>
    <n v="61.7"/>
    <n v="1"/>
    <n v="390.32"/>
    <x v="0"/>
    <s v="High Risk"/>
    <s v="45-54"/>
    <d v="1901-04-23T00:00:00"/>
    <x v="1"/>
    <x v="1"/>
    <s v="Low Value"/>
    <x v="2"/>
    <s v="Check Data"/>
  </r>
  <r>
    <s v="CUST_5008"/>
    <n v="55"/>
    <s v="Female"/>
    <x v="2"/>
    <n v="74.92"/>
    <n v="8"/>
    <n v="244"/>
    <n v="0"/>
    <s v="Beauty"/>
    <n v="78.900000000000006"/>
    <d v="2020-10-18T00:00:00"/>
    <n v="72"/>
    <n v="0.4"/>
    <n v="74.92"/>
    <n v="78.900000000000006"/>
    <n v="2"/>
    <n v="599.36"/>
    <x v="0"/>
    <s v="Medium Risk"/>
    <s v="55+"/>
    <d v="1905-11-08T00:00:00"/>
    <x v="2"/>
    <x v="1"/>
    <s v="Low Value"/>
    <x v="0"/>
    <s v="Check Data"/>
  </r>
  <r>
    <s v="CUST_5994"/>
    <n v="73"/>
    <s v="Female"/>
    <x v="1"/>
    <n v="25.49"/>
    <n v="11"/>
    <n v="175"/>
    <n v="1"/>
    <s v="Electronics"/>
    <n v="6.5"/>
    <d v="2021-01-24T00:00:00"/>
    <n v="86"/>
    <n v="0.27"/>
    <n v="25.49"/>
    <n v="6.5"/>
    <n v="1"/>
    <n v="280.39"/>
    <x v="0"/>
    <s v="Medium Risk"/>
    <s v="55+"/>
    <d v="1905-08-02T00:00:00"/>
    <x v="2"/>
    <x v="0"/>
    <s v="Low Value"/>
    <x v="0"/>
    <s v="Check Data"/>
  </r>
  <r>
    <s v="CUST_5234"/>
    <n v="71"/>
    <s v="Female"/>
    <x v="6"/>
    <n v="72.92"/>
    <n v="13"/>
    <n v="354"/>
    <n v="0"/>
    <s v="Electronics"/>
    <m/>
    <d v="2024-01-03T00:00:00"/>
    <n v="87"/>
    <n v="0.15"/>
    <n v="72.92"/>
    <n v="250"/>
    <n v="2"/>
    <n v="947.96"/>
    <x v="0"/>
    <s v="Low Risk"/>
    <s v="55+"/>
    <d v="1902-08-24T00:00:00"/>
    <x v="2"/>
    <x v="1"/>
    <s v="Low Value"/>
    <x v="0"/>
    <s v="Check Data"/>
  </r>
  <r>
    <s v="CUST_4764"/>
    <n v="74"/>
    <s v="Female"/>
    <x v="6"/>
    <n v="53.57"/>
    <n v="9"/>
    <n v="9"/>
    <n v="0"/>
    <s v="Electronics"/>
    <n v="97"/>
    <d v="2025-05-20T00:00:00"/>
    <n v="89"/>
    <n v="0.64"/>
    <n v="53.57"/>
    <n v="97"/>
    <n v="2"/>
    <n v="482.13"/>
    <x v="2"/>
    <s v="High Risk"/>
    <s v="55+"/>
    <d v="1901-04-08T00:00:00"/>
    <x v="2"/>
    <x v="1"/>
    <s v="Low Value"/>
    <x v="2"/>
    <s v="Check Data"/>
  </r>
  <r>
    <s v="CUST_5637"/>
    <n v="79"/>
    <s v="Female"/>
    <x v="6"/>
    <n v="126.36"/>
    <n v="10"/>
    <n v="82"/>
    <n v="0"/>
    <s v="Electronics"/>
    <n v="5.5"/>
    <d v="2024-07-13T00:00:00"/>
    <n v="71"/>
    <n v="0.11"/>
    <n v="126.36"/>
    <n v="5.5"/>
    <n v="2"/>
    <n v="1263.5999999999999"/>
    <x v="1"/>
    <s v="Low Risk"/>
    <s v="55+"/>
    <d v="1902-02-13T00:00:00"/>
    <x v="2"/>
    <x v="1"/>
    <s v="Low Value"/>
    <x v="0"/>
    <s v="Check Data"/>
  </r>
  <r>
    <s v="CUST_3104"/>
    <n v="22"/>
    <s v="Female"/>
    <x v="0"/>
    <n v="139.65"/>
    <n v="10"/>
    <n v="138"/>
    <n v="0"/>
    <s v="Fashion"/>
    <n v="26.3"/>
    <d v="2022-03-18T00:00:00"/>
    <n v="78"/>
    <n v="0.37"/>
    <n v="139.65"/>
    <n v="26.3"/>
    <n v="1"/>
    <n v="1396.5"/>
    <x v="0"/>
    <s v="Medium Risk"/>
    <s v="Under 25"/>
    <d v="1904-06-10T00:00:00"/>
    <x v="2"/>
    <x v="1"/>
    <s v="Low Value"/>
    <x v="0"/>
    <s v="Check Data"/>
  </r>
  <r>
    <s v="CUST_7801"/>
    <n v="35"/>
    <s v="Male"/>
    <x v="9"/>
    <n v="118.65"/>
    <n v="11"/>
    <n v="118"/>
    <n v="0"/>
    <s v="Electronics"/>
    <n v="67.2"/>
    <d v="2022-03-31T00:00:00"/>
    <n v="41"/>
    <n v="0.27"/>
    <n v="118.65"/>
    <n v="67.2"/>
    <n v="2"/>
    <n v="1305.1500000000001"/>
    <x v="0"/>
    <s v="Medium Risk"/>
    <s v="35-44"/>
    <d v="1904-05-28T00:00:00"/>
    <x v="0"/>
    <x v="1"/>
    <s v="Low Value"/>
    <x v="0"/>
    <s v="Check Data"/>
  </r>
  <r>
    <s v="CUST_9575"/>
    <n v="33"/>
    <s v="Male"/>
    <x v="2"/>
    <n v="74.59"/>
    <n v="8"/>
    <n v="126"/>
    <n v="0"/>
    <s v="Sports"/>
    <n v="10"/>
    <d v="2024-12-29T00:00:00"/>
    <n v="58"/>
    <n v="0.18"/>
    <n v="74.59"/>
    <n v="10"/>
    <n v="2"/>
    <n v="596.72"/>
    <x v="0"/>
    <s v="Low Risk"/>
    <s v="25-34"/>
    <d v="1901-08-28T00:00:00"/>
    <x v="0"/>
    <x v="1"/>
    <s v="Low Value"/>
    <x v="0"/>
    <s v="Check Data"/>
  </r>
  <r>
    <s v="CUST_3607"/>
    <n v="25"/>
    <s v="Female"/>
    <x v="1"/>
    <n v="30.49"/>
    <n v="14"/>
    <n v="98"/>
    <n v="0"/>
    <s v="Beauty"/>
    <n v="53.7"/>
    <d v="2020-10-24T00:00:00"/>
    <n v="29"/>
    <n v="0.45"/>
    <n v="30.49"/>
    <n v="53.7"/>
    <n v="1"/>
    <n v="426.85999999999996"/>
    <x v="0"/>
    <s v="Medium Risk"/>
    <s v="25-34"/>
    <d v="1905-11-02T00:00:00"/>
    <x v="1"/>
    <x v="1"/>
    <s v="Low Value"/>
    <x v="0"/>
    <s v="Check Data"/>
  </r>
  <r>
    <s v="CUST_9385"/>
    <n v="42"/>
    <s v="Female"/>
    <x v="7"/>
    <n v="42.99"/>
    <n v="12"/>
    <n v="65"/>
    <n v="0"/>
    <s v="Beauty"/>
    <n v="71.3"/>
    <d v="2021-12-07T00:00:00"/>
    <n v="81"/>
    <n v="0.16"/>
    <n v="42.99"/>
    <n v="71.3"/>
    <n v="1"/>
    <n v="515.88"/>
    <x v="1"/>
    <s v="Low Risk"/>
    <s v="35-44"/>
    <d v="1904-09-19T00:00:00"/>
    <x v="2"/>
    <x v="1"/>
    <s v="Low Value"/>
    <x v="0"/>
    <s v="Check Data"/>
  </r>
  <r>
    <s v="CUST_4719"/>
    <n v="49"/>
    <s v="Female"/>
    <x v="9"/>
    <n v="21.79"/>
    <n v="8"/>
    <n v="258"/>
    <n v="0"/>
    <s v="Sports"/>
    <n v="75.7"/>
    <d v="2020-08-21T00:00:00"/>
    <n v="51"/>
    <n v="0.52"/>
    <n v="21.79"/>
    <n v="75.7"/>
    <n v="5"/>
    <n v="174.32"/>
    <x v="0"/>
    <s v="High Risk"/>
    <s v="45-54"/>
    <d v="1906-01-05T00:00:00"/>
    <x v="0"/>
    <x v="1"/>
    <s v="Low Value"/>
    <x v="2"/>
    <s v="Check Data"/>
  </r>
  <r>
    <s v="CUST_3581"/>
    <n v="79"/>
    <s v="Male"/>
    <x v="7"/>
    <n v="114.08"/>
    <n v="16"/>
    <n v="142"/>
    <n v="0"/>
    <s v="Electronics"/>
    <n v="56.1"/>
    <d v="2023-07-23T00:00:00"/>
    <n v="70"/>
    <n v="0.16"/>
    <n v="114.08"/>
    <n v="56.1"/>
    <n v="3"/>
    <n v="1825.28"/>
    <x v="0"/>
    <s v="Low Risk"/>
    <s v="55+"/>
    <d v="1903-02-04T00:00:00"/>
    <x v="2"/>
    <x v="1"/>
    <s v="High Value"/>
    <x v="1"/>
    <s v="Check Data"/>
  </r>
  <r>
    <s v="CUST_3565"/>
    <n v="43"/>
    <s v="Female"/>
    <x v="3"/>
    <n v="72.260000000000005"/>
    <n v="13"/>
    <n v="58"/>
    <n v="0"/>
    <s v="Beauty"/>
    <n v="50.1"/>
    <d v="2021-09-30T00:00:00"/>
    <n v="96"/>
    <n v="7.0000000000000007E-2"/>
    <n v="72.260000000000005"/>
    <n v="50.1"/>
    <n v="1"/>
    <n v="939.38000000000011"/>
    <x v="1"/>
    <s v="Low Risk"/>
    <s v="35-44"/>
    <d v="1904-11-26T00:00:00"/>
    <x v="2"/>
    <x v="1"/>
    <s v="Low Value"/>
    <x v="0"/>
    <s v="Check Data"/>
  </r>
  <r>
    <s v="CUST_3763"/>
    <n v="69"/>
    <s v="Male"/>
    <x v="5"/>
    <n v="209.81"/>
    <n v="6"/>
    <n v="243"/>
    <n v="0"/>
    <s v="Fashion"/>
    <n v="71.400000000000006"/>
    <d v="2021-07-01T00:00:00"/>
    <n v="63"/>
    <n v="0.32"/>
    <n v="209.81"/>
    <n v="71.400000000000006"/>
    <n v="2"/>
    <n v="1258.8600000000001"/>
    <x v="0"/>
    <s v="Medium Risk"/>
    <s v="55+"/>
    <d v="1905-02-25T00:00:00"/>
    <x v="0"/>
    <x v="1"/>
    <s v="Low Value"/>
    <x v="0"/>
    <s v="Check Data"/>
  </r>
  <r>
    <s v="CUST_7328"/>
    <n v="39"/>
    <s v="Female"/>
    <x v="3"/>
    <n v="167.64"/>
    <n v="11"/>
    <n v="360"/>
    <n v="0"/>
    <s v="Beauty"/>
    <n v="14.5"/>
    <d v="2025-04-16T00:00:00"/>
    <n v="19"/>
    <n v="0.15"/>
    <n v="167.64"/>
    <n v="14.5"/>
    <n v="1"/>
    <n v="1844.04"/>
    <x v="0"/>
    <s v="Low Risk"/>
    <s v="35-44"/>
    <d v="1901-05-12T00:00:00"/>
    <x v="1"/>
    <x v="1"/>
    <s v="High Value"/>
    <x v="1"/>
    <s v="Check Data"/>
  </r>
  <r>
    <s v="CUST_6991"/>
    <n v="48"/>
    <s v="Male"/>
    <x v="8"/>
    <n v="109"/>
    <n v="13"/>
    <n v="191"/>
    <n v="0"/>
    <s v="Sports"/>
    <m/>
    <d v="2021-10-14T00:00:00"/>
    <n v="27"/>
    <n v="0.33"/>
    <n v="109"/>
    <n v="250"/>
    <n v="1"/>
    <n v="1417"/>
    <x v="0"/>
    <s v="Medium Risk"/>
    <s v="45-54"/>
    <d v="1904-11-12T00:00:00"/>
    <x v="1"/>
    <x v="1"/>
    <s v="Low Value"/>
    <x v="0"/>
    <s v="Check Data"/>
  </r>
  <r>
    <s v="CUST_4406"/>
    <n v="60"/>
    <s v="Female"/>
    <x v="9"/>
    <n v="59.59"/>
    <n v="12"/>
    <n v="347"/>
    <n v="0"/>
    <s v="Beauty"/>
    <n v="91.9"/>
    <d v="2023-08-22T00:00:00"/>
    <n v="94"/>
    <n v="0.28999999999999998"/>
    <n v="59.59"/>
    <n v="91.9"/>
    <n v="2"/>
    <n v="715.08"/>
    <x v="0"/>
    <s v="Medium Risk"/>
    <s v="55+"/>
    <d v="1903-01-05T00:00:00"/>
    <x v="2"/>
    <x v="1"/>
    <s v="Low Value"/>
    <x v="0"/>
    <s v="Check Data"/>
  </r>
  <r>
    <s v="CUST_9923"/>
    <n v="27"/>
    <s v="Male"/>
    <x v="7"/>
    <n v="200.44"/>
    <n v="4"/>
    <n v="129"/>
    <n v="0"/>
    <s v="Sports"/>
    <n v="68.3"/>
    <d v="2020-07-02T00:00:00"/>
    <n v="53"/>
    <n v="0.19"/>
    <n v="200.44"/>
    <n v="68.3"/>
    <n v="2"/>
    <n v="801.76"/>
    <x v="0"/>
    <s v="Low Risk"/>
    <s v="25-34"/>
    <d v="1906-02-24T00:00:00"/>
    <x v="0"/>
    <x v="1"/>
    <s v="Low Value"/>
    <x v="0"/>
    <s v="Check Data"/>
  </r>
  <r>
    <s v="CUST_5780"/>
    <n v="73"/>
    <s v="Male"/>
    <x v="4"/>
    <n v="55.18"/>
    <n v="3"/>
    <n v="157"/>
    <n v="0"/>
    <s v="Electronics"/>
    <n v="4.7"/>
    <d v="2021-08-23T00:00:00"/>
    <n v="97"/>
    <n v="0.28000000000000003"/>
    <n v="55.18"/>
    <n v="4.7"/>
    <n v="6"/>
    <n v="165.54"/>
    <x v="0"/>
    <s v="Medium Risk"/>
    <s v="55+"/>
    <d v="1905-01-03T00:00:00"/>
    <x v="2"/>
    <x v="1"/>
    <s v="Low Value"/>
    <x v="0"/>
    <s v="Check Data"/>
  </r>
  <r>
    <s v="CUST_5177"/>
    <n v="74"/>
    <s v="Female"/>
    <x v="1"/>
    <n v="65.14"/>
    <n v="5"/>
    <n v="165"/>
    <n v="0"/>
    <s v="Beauty"/>
    <n v="50.6"/>
    <d v="2023-05-29T00:00:00"/>
    <n v="45"/>
    <n v="0.34"/>
    <n v="65.14"/>
    <n v="50.6"/>
    <n v="2"/>
    <n v="325.7"/>
    <x v="0"/>
    <s v="Medium Risk"/>
    <s v="55+"/>
    <d v="1903-03-31T00:00:00"/>
    <x v="0"/>
    <x v="1"/>
    <s v="Low Value"/>
    <x v="0"/>
    <s v="Check Data"/>
  </r>
  <r>
    <s v="CUST_7476"/>
    <n v="29"/>
    <s v="Male"/>
    <x v="0"/>
    <n v="64.59"/>
    <n v="10"/>
    <n v="260"/>
    <n v="0"/>
    <s v="Sports"/>
    <n v="72.599999999999994"/>
    <d v="2024-11-17T00:00:00"/>
    <n v="11"/>
    <n v="0.26"/>
    <n v="64.59"/>
    <n v="72.599999999999994"/>
    <n v="1"/>
    <n v="645.90000000000009"/>
    <x v="0"/>
    <s v="Medium Risk"/>
    <s v="25-34"/>
    <d v="1901-10-09T00:00:00"/>
    <x v="1"/>
    <x v="1"/>
    <s v="Low Value"/>
    <x v="0"/>
    <s v="Check Data"/>
  </r>
  <r>
    <s v="CUST_3604"/>
    <n v="70"/>
    <s v="Female"/>
    <x v="2"/>
    <n v="199.01"/>
    <n v="8"/>
    <n v="132"/>
    <n v="0"/>
    <s v="Fashion"/>
    <n v="4.3"/>
    <d v="2025-06-03T00:00:00"/>
    <n v="10"/>
    <n v="0.13"/>
    <n v="199.01"/>
    <n v="4.3"/>
    <n v="2"/>
    <n v="1592.08"/>
    <x v="0"/>
    <s v="Low Risk"/>
    <s v="55+"/>
    <d v="1901-03-25T00:00:00"/>
    <x v="1"/>
    <x v="1"/>
    <s v="High Value"/>
    <x v="1"/>
    <s v="Check Data"/>
  </r>
  <r>
    <s v="CUST_9181"/>
    <n v="45"/>
    <s v="Female"/>
    <x v="1"/>
    <n v="81.83"/>
    <n v="9"/>
    <n v="11"/>
    <n v="0"/>
    <s v="Fashion"/>
    <n v="76.2"/>
    <d v="2023-06-18T00:00:00"/>
    <n v="93"/>
    <n v="0.24"/>
    <n v="81.83"/>
    <n v="76.2"/>
    <n v="1"/>
    <n v="736.47"/>
    <x v="2"/>
    <s v="Medium Risk"/>
    <s v="45-54"/>
    <d v="1903-03-11T00:00:00"/>
    <x v="2"/>
    <x v="1"/>
    <s v="Low Value"/>
    <x v="0"/>
    <s v="Check Data"/>
  </r>
  <r>
    <s v="CUST_3382"/>
    <n v="23"/>
    <s v="Female"/>
    <x v="2"/>
    <n v="63.42"/>
    <n v="12"/>
    <n v="131"/>
    <n v="0"/>
    <s v="Home"/>
    <n v="28.2"/>
    <d v="2021-04-06T00:00:00"/>
    <n v="86"/>
    <n v="0.06"/>
    <n v="63.42"/>
    <n v="28.2"/>
    <n v="2"/>
    <n v="761.04"/>
    <x v="0"/>
    <s v="Low Risk"/>
    <s v="Under 25"/>
    <d v="1905-05-22T00:00:00"/>
    <x v="2"/>
    <x v="1"/>
    <s v="Low Value"/>
    <x v="0"/>
    <s v="Check Data"/>
  </r>
  <r>
    <s v="CUST_1531"/>
    <n v="76"/>
    <s v="Male"/>
    <x v="4"/>
    <n v="153.54"/>
    <n v="12"/>
    <n v="152"/>
    <n v="0"/>
    <s v="Beauty"/>
    <n v="58.9"/>
    <d v="2020-09-13T00:00:00"/>
    <n v="20"/>
    <n v="0.22"/>
    <n v="153.54"/>
    <n v="58.9"/>
    <n v="1"/>
    <n v="1842.48"/>
    <x v="0"/>
    <s v="Medium Risk"/>
    <s v="55+"/>
    <d v="1905-12-13T00:00:00"/>
    <x v="1"/>
    <x v="1"/>
    <s v="High Value"/>
    <x v="1"/>
    <s v="Check Data"/>
  </r>
  <r>
    <s v="CUST_7079"/>
    <n v="37"/>
    <s v="Female"/>
    <x v="1"/>
    <n v="78.489999999999995"/>
    <n v="6"/>
    <n v="281"/>
    <n v="0"/>
    <s v="Electronics"/>
    <n v="96.6"/>
    <d v="2020-08-07T00:00:00"/>
    <n v="19"/>
    <n v="0.3"/>
    <n v="78.489999999999995"/>
    <n v="96.6"/>
    <n v="3"/>
    <n v="470.93999999999994"/>
    <x v="0"/>
    <s v="Medium Risk"/>
    <s v="35-44"/>
    <d v="1906-01-19T00:00:00"/>
    <x v="1"/>
    <x v="1"/>
    <s v="Low Value"/>
    <x v="0"/>
    <s v="Check Data"/>
  </r>
  <r>
    <s v="CUST_1634"/>
    <n v="22"/>
    <s v="Female"/>
    <x v="5"/>
    <n v="54.18"/>
    <n v="17"/>
    <n v="54"/>
    <n v="0"/>
    <s v="Home"/>
    <n v="99.5"/>
    <d v="2023-08-01T00:00:00"/>
    <n v="88"/>
    <n v="0.21"/>
    <n v="54.18"/>
    <n v="99.5"/>
    <n v="2"/>
    <n v="921.06"/>
    <x v="1"/>
    <s v="Medium Risk"/>
    <s v="Under 25"/>
    <d v="1903-01-26T00:00:00"/>
    <x v="2"/>
    <x v="1"/>
    <s v="Low Value"/>
    <x v="0"/>
    <s v="Check Data"/>
  </r>
  <r>
    <s v="CUST_1002"/>
    <n v="40"/>
    <s v="Female"/>
    <x v="8"/>
    <n v="90.38"/>
    <n v="7"/>
    <n v="255"/>
    <n v="1"/>
    <s v="Beauty"/>
    <n v="63.4"/>
    <d v="2020-07-21T00:00:00"/>
    <n v="92"/>
    <n v="0.1"/>
    <n v="90.38"/>
    <n v="63.4"/>
    <n v="1"/>
    <n v="632.66"/>
    <x v="0"/>
    <s v="Low Risk"/>
    <s v="35-44"/>
    <d v="1906-02-05T00:00:00"/>
    <x v="2"/>
    <x v="0"/>
    <s v="Low Value"/>
    <x v="0"/>
    <s v="Check Data"/>
  </r>
  <r>
    <s v="CUST_9397"/>
    <n v="26"/>
    <s v="Female"/>
    <x v="6"/>
    <n v="68.12"/>
    <n v="13"/>
    <n v="125"/>
    <n v="0"/>
    <s v="Fashion"/>
    <n v="49.1"/>
    <d v="2024-07-24T00:00:00"/>
    <n v="2"/>
    <n v="0.1"/>
    <n v="68.12"/>
    <n v="49.1"/>
    <n v="1"/>
    <n v="885.56000000000006"/>
    <x v="0"/>
    <s v="Low Risk"/>
    <s v="25-34"/>
    <d v="1902-02-02T00:00:00"/>
    <x v="1"/>
    <x v="1"/>
    <s v="Low Value"/>
    <x v="0"/>
    <s v="Check Data"/>
  </r>
  <r>
    <s v="CUST_6951"/>
    <n v="75"/>
    <s v="Male"/>
    <x v="4"/>
    <n v="239.28"/>
    <n v="11"/>
    <n v="45"/>
    <n v="0"/>
    <s v="Electronics"/>
    <n v="17.8"/>
    <d v="2024-07-02T00:00:00"/>
    <n v="40"/>
    <n v="0.06"/>
    <n v="239.28"/>
    <n v="17.8"/>
    <n v="3"/>
    <n v="2632.08"/>
    <x v="1"/>
    <s v="Low Risk"/>
    <s v="55+"/>
    <d v="1902-02-24T00:00:00"/>
    <x v="0"/>
    <x v="1"/>
    <s v="High Value"/>
    <x v="1"/>
    <s v="Check Data"/>
  </r>
  <r>
    <s v="CUST_6626"/>
    <n v="76"/>
    <s v="Male"/>
    <x v="8"/>
    <n v="61.1"/>
    <n v="13"/>
    <n v="173"/>
    <n v="0"/>
    <s v="Fashion"/>
    <n v="20.8"/>
    <d v="2021-08-20T00:00:00"/>
    <n v="18"/>
    <n v="0.48"/>
    <n v="61.1"/>
    <n v="20.8"/>
    <n v="3"/>
    <n v="794.30000000000007"/>
    <x v="0"/>
    <s v="Medium Risk"/>
    <s v="55+"/>
    <d v="1905-01-06T00:00:00"/>
    <x v="1"/>
    <x v="1"/>
    <s v="Low Value"/>
    <x v="0"/>
    <s v="Check Data"/>
  </r>
  <r>
    <s v="CUST_8739"/>
    <n v="46"/>
    <s v="Male"/>
    <x v="1"/>
    <n v="24.03"/>
    <n v="3"/>
    <n v="298"/>
    <n v="0"/>
    <s v="Beauty"/>
    <n v="42.9"/>
    <d v="2020-08-10T00:00:00"/>
    <n v="82"/>
    <n v="0.41"/>
    <n v="24.03"/>
    <n v="42.9"/>
    <n v="1"/>
    <n v="72.09"/>
    <x v="0"/>
    <s v="Medium Risk"/>
    <s v="45-54"/>
    <d v="1906-01-16T00:00:00"/>
    <x v="2"/>
    <x v="1"/>
    <s v="Low Value"/>
    <x v="0"/>
    <s v="Check Data"/>
  </r>
  <r>
    <s v="CUST_7003"/>
    <n v="33"/>
    <s v="Male"/>
    <x v="7"/>
    <n v="235.27"/>
    <n v="14"/>
    <n v="20"/>
    <n v="0"/>
    <s v="Electronics"/>
    <n v="70.2"/>
    <d v="2025-05-17T00:00:00"/>
    <n v="2"/>
    <n v="0.5"/>
    <n v="235.27"/>
    <n v="70.2"/>
    <n v="1"/>
    <n v="3293.78"/>
    <x v="2"/>
    <s v="High Risk"/>
    <s v="25-34"/>
    <d v="1901-04-11T00:00:00"/>
    <x v="1"/>
    <x v="1"/>
    <s v="High Value"/>
    <x v="3"/>
    <s v="Check Data"/>
  </r>
  <r>
    <s v="CUST_3890"/>
    <n v="71"/>
    <s v="Male"/>
    <x v="8"/>
    <n v="114.05"/>
    <n v="12"/>
    <n v="254"/>
    <n v="0"/>
    <s v="Electronics"/>
    <m/>
    <d v="2021-03-17T00:00:00"/>
    <n v="47"/>
    <n v="0.32"/>
    <n v="114.05"/>
    <n v="250"/>
    <n v="1"/>
    <n v="1368.6"/>
    <x v="0"/>
    <s v="Medium Risk"/>
    <s v="55+"/>
    <d v="1905-06-11T00:00:00"/>
    <x v="0"/>
    <x v="1"/>
    <s v="Low Value"/>
    <x v="0"/>
    <s v="Check Data"/>
  </r>
  <r>
    <s v="CUST_7239"/>
    <n v="63"/>
    <s v="Female"/>
    <x v="0"/>
    <n v="138.96"/>
    <n v="15"/>
    <n v="164"/>
    <n v="0"/>
    <s v="Home"/>
    <n v="22.2"/>
    <d v="2024-03-07T00:00:00"/>
    <n v="49"/>
    <n v="0.57999999999999996"/>
    <n v="138.96"/>
    <n v="22.2"/>
    <n v="1"/>
    <n v="2084.4"/>
    <x v="0"/>
    <s v="High Risk"/>
    <s v="55+"/>
    <d v="1902-06-21T00:00:00"/>
    <x v="0"/>
    <x v="1"/>
    <s v="High Value"/>
    <x v="3"/>
    <s v="Check Data"/>
  </r>
  <r>
    <s v="CUST_9026"/>
    <n v="39"/>
    <s v="Female"/>
    <x v="8"/>
    <n v="170.56"/>
    <n v="16"/>
    <n v="267"/>
    <n v="0"/>
    <s v="Electronics"/>
    <m/>
    <d v="2022-01-08T00:00:00"/>
    <n v="23"/>
    <n v="0.22"/>
    <n v="170.56"/>
    <n v="250"/>
    <n v="1"/>
    <n v="2728.96"/>
    <x v="0"/>
    <s v="Medium Risk"/>
    <s v="35-44"/>
    <d v="1904-08-18T00:00:00"/>
    <x v="1"/>
    <x v="1"/>
    <s v="High Value"/>
    <x v="1"/>
    <s v="Check Data"/>
  </r>
  <r>
    <s v="CUST_4306"/>
    <n v="25"/>
    <s v="Male"/>
    <x v="3"/>
    <n v="138.03"/>
    <n v="13"/>
    <n v="100"/>
    <n v="0"/>
    <s v="Beauty"/>
    <n v="59.2"/>
    <d v="2025-02-17T00:00:00"/>
    <n v="47"/>
    <n v="0.3"/>
    <n v="138.03"/>
    <n v="59.2"/>
    <n v="1"/>
    <n v="1794.39"/>
    <x v="0"/>
    <s v="Medium Risk"/>
    <s v="25-34"/>
    <d v="1901-07-09T00:00:00"/>
    <x v="0"/>
    <x v="1"/>
    <s v="High Value"/>
    <x v="1"/>
    <s v="Check Data"/>
  </r>
  <r>
    <s v="CUST_1897"/>
    <n v="76"/>
    <s v="Other"/>
    <x v="5"/>
    <n v="129.68"/>
    <n v="10"/>
    <n v="148"/>
    <n v="0"/>
    <s v="Sports"/>
    <n v="89.3"/>
    <d v="2023-10-09T00:00:00"/>
    <n v="79"/>
    <n v="0.08"/>
    <n v="129.68"/>
    <n v="89.3"/>
    <n v="1"/>
    <n v="1296.8000000000002"/>
    <x v="0"/>
    <s v="Low Risk"/>
    <s v="55+"/>
    <d v="1902-11-18T00:00:00"/>
    <x v="2"/>
    <x v="1"/>
    <s v="Low Value"/>
    <x v="0"/>
    <s v="Check Data"/>
  </r>
  <r>
    <s v="CUST_1670"/>
    <n v="37"/>
    <s v="Female"/>
    <x v="4"/>
    <n v="25.34"/>
    <n v="11"/>
    <n v="140"/>
    <n v="0"/>
    <s v="Sports"/>
    <n v="87.6"/>
    <d v="2023-12-23T00:00:00"/>
    <n v="89"/>
    <n v="0.21"/>
    <n v="25.34"/>
    <n v="87.6"/>
    <n v="1"/>
    <n v="278.74"/>
    <x v="0"/>
    <s v="Medium Risk"/>
    <s v="35-44"/>
    <d v="1902-09-04T00:00:00"/>
    <x v="2"/>
    <x v="1"/>
    <s v="Low Value"/>
    <x v="0"/>
    <s v="Check Data"/>
  </r>
  <r>
    <s v="CUST_8291"/>
    <n v="68"/>
    <s v="Other"/>
    <x v="6"/>
    <n v="175.53"/>
    <n v="8"/>
    <n v="32"/>
    <n v="0"/>
    <s v="Electronics"/>
    <n v="81.7"/>
    <d v="2020-09-29T00:00:00"/>
    <n v="45"/>
    <n v="0.22"/>
    <n v="175.53"/>
    <n v="81.7"/>
    <n v="3"/>
    <n v="1404.24"/>
    <x v="1"/>
    <s v="Medium Risk"/>
    <s v="55+"/>
    <d v="1905-11-27T00:00:00"/>
    <x v="0"/>
    <x v="1"/>
    <s v="Low Value"/>
    <x v="0"/>
    <s v="Check Data"/>
  </r>
  <r>
    <s v="CUST_2505"/>
    <n v="31"/>
    <s v="Female"/>
    <x v="1"/>
    <n v="73.47"/>
    <n v="11"/>
    <n v="235"/>
    <n v="0"/>
    <s v="Sports"/>
    <n v="51.7"/>
    <d v="2021-01-27T00:00:00"/>
    <n v="82"/>
    <n v="0.13"/>
    <n v="73.47"/>
    <n v="51.7"/>
    <n v="1"/>
    <n v="808.17"/>
    <x v="0"/>
    <s v="Low Risk"/>
    <s v="25-34"/>
    <d v="1905-07-30T00:00:00"/>
    <x v="2"/>
    <x v="1"/>
    <s v="Low Value"/>
    <x v="0"/>
    <s v="Check Data"/>
  </r>
  <r>
    <s v="CUST_7460"/>
    <n v="56"/>
    <s v="Female"/>
    <x v="4"/>
    <n v="319.02"/>
    <n v="11"/>
    <n v="197"/>
    <n v="0"/>
    <s v="Beauty"/>
    <n v="6.5"/>
    <d v="2020-07-08T00:00:00"/>
    <n v="21"/>
    <n v="0.09"/>
    <n v="319.02"/>
    <n v="6.5"/>
    <n v="1"/>
    <n v="3509.22"/>
    <x v="0"/>
    <s v="Low Risk"/>
    <s v="55+"/>
    <d v="1906-02-18T00:00:00"/>
    <x v="1"/>
    <x v="1"/>
    <s v="High Value"/>
    <x v="1"/>
    <s v="Check Data"/>
  </r>
  <r>
    <s v="CUST_6167"/>
    <n v="54"/>
    <s v="Male"/>
    <x v="9"/>
    <n v="302.5"/>
    <n v="13"/>
    <n v="234"/>
    <n v="0"/>
    <s v="Home"/>
    <n v="33.4"/>
    <d v="2025-02-05T00:00:00"/>
    <n v="47"/>
    <n v="0.32"/>
    <n v="302.5"/>
    <n v="33.4"/>
    <n v="1"/>
    <n v="3932.5"/>
    <x v="0"/>
    <s v="Medium Risk"/>
    <s v="45-54"/>
    <d v="1901-07-21T00:00:00"/>
    <x v="0"/>
    <x v="1"/>
    <s v="High Value"/>
    <x v="1"/>
    <s v="Check Data"/>
  </r>
  <r>
    <s v="CUST_6255"/>
    <n v="67"/>
    <s v="Male"/>
    <x v="4"/>
    <n v="94.85"/>
    <n v="10"/>
    <n v="331"/>
    <n v="0"/>
    <s v="Fashion"/>
    <n v="62.2"/>
    <d v="2023-08-20T00:00:00"/>
    <n v="32"/>
    <n v="0.18"/>
    <n v="94.85"/>
    <n v="62.2"/>
    <n v="1"/>
    <n v="948.5"/>
    <x v="0"/>
    <s v="Low Risk"/>
    <s v="55+"/>
    <d v="1903-01-07T00:00:00"/>
    <x v="1"/>
    <x v="1"/>
    <s v="Low Value"/>
    <x v="0"/>
    <s v="Check Data"/>
  </r>
  <r>
    <s v="CUST_1249"/>
    <n v="51"/>
    <s v="Male"/>
    <x v="0"/>
    <n v="303.3"/>
    <n v="8"/>
    <n v="119"/>
    <n v="0"/>
    <s v="Fashion"/>
    <n v="63.8"/>
    <d v="2023-08-31T00:00:00"/>
    <n v="19"/>
    <n v="0.55000000000000004"/>
    <n v="303.3"/>
    <n v="63.8"/>
    <n v="3"/>
    <n v="2426.4"/>
    <x v="0"/>
    <s v="High Risk"/>
    <s v="45-54"/>
    <d v="1902-12-27T00:00:00"/>
    <x v="1"/>
    <x v="1"/>
    <s v="High Value"/>
    <x v="3"/>
    <s v="Check Data"/>
  </r>
  <r>
    <s v="CUST_7457"/>
    <n v="28"/>
    <s v="Female"/>
    <x v="4"/>
    <n v="98.7"/>
    <n v="9"/>
    <n v="157"/>
    <n v="0"/>
    <s v="Beauty"/>
    <n v="84.9"/>
    <d v="2022-04-15T00:00:00"/>
    <n v="18"/>
    <n v="0.48"/>
    <n v="98.7"/>
    <n v="84.9"/>
    <n v="2"/>
    <n v="888.30000000000007"/>
    <x v="0"/>
    <s v="Medium Risk"/>
    <s v="25-34"/>
    <d v="1904-05-13T00:00:00"/>
    <x v="1"/>
    <x v="1"/>
    <s v="Low Value"/>
    <x v="0"/>
    <s v="Check Data"/>
  </r>
  <r>
    <s v="CUST_2892"/>
    <n v="71"/>
    <s v="Male"/>
    <x v="9"/>
    <m/>
    <n v="4"/>
    <n v="36"/>
    <n v="0"/>
    <s v="Home"/>
    <n v="37.9"/>
    <d v="2022-04-03T00:00:00"/>
    <n v="24"/>
    <n v="0.19"/>
    <n v="250"/>
    <n v="37.9"/>
    <n v="1"/>
    <n v="1000"/>
    <x v="1"/>
    <s v="Low Risk"/>
    <s v="55+"/>
    <d v="1904-05-25T00:00:00"/>
    <x v="1"/>
    <x v="1"/>
    <s v="Low Value"/>
    <x v="0"/>
    <s v="Check Data"/>
  </r>
  <r>
    <s v="CUST_4439"/>
    <n v="57"/>
    <s v="Female"/>
    <x v="8"/>
    <n v="107.48"/>
    <n v="15"/>
    <n v="337"/>
    <n v="0"/>
    <s v="Beauty"/>
    <n v="93.7"/>
    <d v="2020-12-25T00:00:00"/>
    <n v="47"/>
    <n v="0.17"/>
    <n v="107.48"/>
    <n v="93.7"/>
    <n v="1"/>
    <n v="1612.2"/>
    <x v="0"/>
    <s v="Low Risk"/>
    <s v="55+"/>
    <d v="1905-09-01T00:00:00"/>
    <x v="0"/>
    <x v="1"/>
    <s v="High Value"/>
    <x v="1"/>
    <s v="Check Data"/>
  </r>
  <r>
    <s v="CUST_3854"/>
    <n v="50"/>
    <s v="Male"/>
    <x v="3"/>
    <n v="57.95"/>
    <n v="11"/>
    <n v="143"/>
    <n v="0"/>
    <s v="Electronics"/>
    <n v="16.3"/>
    <d v="2022-03-30T00:00:00"/>
    <n v="30"/>
    <n v="0.18"/>
    <n v="57.95"/>
    <n v="16.3"/>
    <n v="2"/>
    <n v="637.45000000000005"/>
    <x v="0"/>
    <s v="Low Risk"/>
    <s v="45-54"/>
    <d v="1904-05-29T00:00:00"/>
    <x v="1"/>
    <x v="1"/>
    <s v="Low Value"/>
    <x v="0"/>
    <s v="Check Data"/>
  </r>
  <r>
    <s v="CUST_4792"/>
    <n v="48"/>
    <s v="Female"/>
    <x v="8"/>
    <n v="107.19"/>
    <n v="14"/>
    <n v="44"/>
    <n v="0"/>
    <s v="Home"/>
    <n v="5"/>
    <d v="2023-10-07T00:00:00"/>
    <n v="93"/>
    <n v="0.17"/>
    <n v="107.19"/>
    <n v="5"/>
    <n v="2"/>
    <n v="1500.6599999999999"/>
    <x v="1"/>
    <s v="Low Risk"/>
    <s v="45-54"/>
    <d v="1902-11-20T00:00:00"/>
    <x v="2"/>
    <x v="1"/>
    <s v="Low Value"/>
    <x v="0"/>
    <s v="Check Data"/>
  </r>
  <r>
    <s v="CUST_6330"/>
    <n v="76"/>
    <s v="Male"/>
    <x v="8"/>
    <n v="67.3"/>
    <n v="6"/>
    <n v="198"/>
    <n v="0"/>
    <s v="Sports"/>
    <n v="17.7"/>
    <d v="2021-09-19T00:00:00"/>
    <n v="85"/>
    <n v="0.43"/>
    <n v="67.3"/>
    <n v="17.7"/>
    <n v="2"/>
    <n v="403.79999999999995"/>
    <x v="0"/>
    <s v="Medium Risk"/>
    <s v="55+"/>
    <d v="1904-12-07T00:00:00"/>
    <x v="2"/>
    <x v="1"/>
    <s v="Low Value"/>
    <x v="0"/>
    <s v="Check Data"/>
  </r>
  <r>
    <s v="CUST_8871"/>
    <n v="71"/>
    <s v="Male"/>
    <x v="9"/>
    <n v="89.55"/>
    <n v="10"/>
    <n v="237"/>
    <n v="0"/>
    <s v="Electronics"/>
    <m/>
    <d v="2021-02-01T00:00:00"/>
    <n v="21"/>
    <n v="0.22"/>
    <n v="89.55"/>
    <n v="250"/>
    <n v="1"/>
    <n v="895.5"/>
    <x v="0"/>
    <s v="Medium Risk"/>
    <s v="55+"/>
    <d v="1905-07-25T00:00:00"/>
    <x v="1"/>
    <x v="1"/>
    <s v="Low Value"/>
    <x v="0"/>
    <s v="Check Data"/>
  </r>
  <r>
    <s v="CUST_9235"/>
    <n v="61"/>
    <s v="Male"/>
    <x v="2"/>
    <n v="256.39999999999998"/>
    <n v="9"/>
    <n v="128"/>
    <n v="0"/>
    <s v="Sports"/>
    <n v="82.3"/>
    <d v="2021-03-29T00:00:00"/>
    <n v="48"/>
    <n v="0.21"/>
    <n v="256.39999999999998"/>
    <n v="82.3"/>
    <n v="1"/>
    <n v="2307.6"/>
    <x v="0"/>
    <s v="Medium Risk"/>
    <s v="55+"/>
    <d v="1905-05-30T00:00:00"/>
    <x v="0"/>
    <x v="1"/>
    <s v="High Value"/>
    <x v="1"/>
    <s v="Check Data"/>
  </r>
  <r>
    <s v="CUST_4612"/>
    <n v="51"/>
    <s v="Male"/>
    <x v="6"/>
    <n v="122.47"/>
    <n v="7"/>
    <n v="180"/>
    <n v="0"/>
    <s v="Electronics"/>
    <n v="15.4"/>
    <d v="2025-04-19T00:00:00"/>
    <n v="66"/>
    <n v="0.21"/>
    <n v="122.47"/>
    <n v="15.4"/>
    <n v="1"/>
    <n v="857.29"/>
    <x v="0"/>
    <s v="Medium Risk"/>
    <s v="45-54"/>
    <d v="1901-05-09T00:00:00"/>
    <x v="0"/>
    <x v="1"/>
    <s v="Low Value"/>
    <x v="0"/>
    <s v="Check Data"/>
  </r>
  <r>
    <s v="CUST_3618"/>
    <n v="67"/>
    <s v="Male"/>
    <x v="9"/>
    <n v="199.79"/>
    <n v="8"/>
    <n v="27"/>
    <n v="0"/>
    <s v="Electronics"/>
    <n v="54.8"/>
    <d v="2024-01-18T00:00:00"/>
    <n v="45"/>
    <n v="0.08"/>
    <n v="199.79"/>
    <n v="54.8"/>
    <n v="2"/>
    <n v="1598.32"/>
    <x v="2"/>
    <s v="Low Risk"/>
    <s v="55+"/>
    <d v="1902-08-09T00:00:00"/>
    <x v="0"/>
    <x v="1"/>
    <s v="High Value"/>
    <x v="1"/>
    <s v="Check Data"/>
  </r>
  <r>
    <s v="CUST_5678"/>
    <n v="24"/>
    <s v="Female"/>
    <x v="8"/>
    <m/>
    <n v="8"/>
    <n v="299"/>
    <n v="0"/>
    <s v="Electronics"/>
    <n v="77.7"/>
    <d v="2022-05-18T00:00:00"/>
    <n v="1"/>
    <n v="0.48"/>
    <n v="250"/>
    <n v="77.7"/>
    <n v="1"/>
    <n v="2000"/>
    <x v="0"/>
    <s v="Medium Risk"/>
    <s v="Under 25"/>
    <d v="1904-04-10T00:00:00"/>
    <x v="1"/>
    <x v="1"/>
    <s v="High Value"/>
    <x v="1"/>
    <s v="Check Data"/>
  </r>
  <r>
    <s v="CUST_4163"/>
    <n v="75"/>
    <s v="Male"/>
    <x v="4"/>
    <n v="122.54"/>
    <n v="17"/>
    <n v="66"/>
    <n v="0"/>
    <s v="Electronics"/>
    <n v="3.5"/>
    <d v="2020-08-14T00:00:00"/>
    <n v="22"/>
    <n v="0.53"/>
    <n v="122.54"/>
    <n v="3.5"/>
    <n v="1"/>
    <n v="2083.1800000000003"/>
    <x v="1"/>
    <s v="High Risk"/>
    <s v="55+"/>
    <d v="1906-01-12T00:00:00"/>
    <x v="1"/>
    <x v="1"/>
    <s v="High Value"/>
    <x v="3"/>
    <s v="Check Data"/>
  </r>
  <r>
    <s v="CUST_3942"/>
    <n v="66"/>
    <s v="Male"/>
    <x v="6"/>
    <n v="155.55000000000001"/>
    <n v="15"/>
    <n v="241"/>
    <n v="0"/>
    <s v="Home"/>
    <m/>
    <d v="2024-07-06T00:00:00"/>
    <n v="56"/>
    <n v="0.53"/>
    <n v="155.55000000000001"/>
    <n v="250"/>
    <n v="1"/>
    <n v="2333.25"/>
    <x v="0"/>
    <s v="High Risk"/>
    <s v="55+"/>
    <d v="1902-02-20T00:00:00"/>
    <x v="0"/>
    <x v="1"/>
    <s v="High Value"/>
    <x v="3"/>
    <s v="Check Data"/>
  </r>
  <r>
    <s v="CUST_9411"/>
    <n v="71"/>
    <s v="Female"/>
    <x v="1"/>
    <n v="31.85"/>
    <n v="10"/>
    <n v="362"/>
    <n v="0"/>
    <s v="Home"/>
    <n v="49.1"/>
    <d v="2024-02-14T00:00:00"/>
    <n v="40"/>
    <n v="0.26"/>
    <n v="31.85"/>
    <n v="49.1"/>
    <n v="3"/>
    <n v="318.5"/>
    <x v="0"/>
    <s v="Medium Risk"/>
    <s v="55+"/>
    <d v="1902-07-13T00:00:00"/>
    <x v="0"/>
    <x v="1"/>
    <s v="Low Value"/>
    <x v="0"/>
    <s v="Check Data"/>
  </r>
  <r>
    <s v="CUST_2925"/>
    <n v="79"/>
    <s v="Male"/>
    <x v="7"/>
    <n v="54.87"/>
    <n v="20"/>
    <n v="243"/>
    <n v="0"/>
    <s v="Electronics"/>
    <n v="18.3"/>
    <d v="2021-11-19T00:00:00"/>
    <n v="38"/>
    <n v="0.27"/>
    <n v="54.87"/>
    <n v="18.3"/>
    <n v="3"/>
    <n v="1097.3999999999999"/>
    <x v="0"/>
    <s v="Medium Risk"/>
    <s v="55+"/>
    <d v="1904-10-07T00:00:00"/>
    <x v="1"/>
    <x v="1"/>
    <s v="Low Value"/>
    <x v="0"/>
    <s v="Check Data"/>
  </r>
  <r>
    <s v="CUST_3972"/>
    <n v="40"/>
    <s v="Other"/>
    <x v="1"/>
    <n v="173.18"/>
    <n v="7"/>
    <n v="166"/>
    <n v="0"/>
    <s v="Beauty"/>
    <n v="45.1"/>
    <d v="2021-03-10T00:00:00"/>
    <n v="19"/>
    <n v="0.32"/>
    <n v="173.18"/>
    <n v="45.1"/>
    <n v="2"/>
    <n v="1212.26"/>
    <x v="0"/>
    <s v="Medium Risk"/>
    <s v="35-44"/>
    <d v="1905-06-18T00:00:00"/>
    <x v="1"/>
    <x v="1"/>
    <s v="Low Value"/>
    <x v="0"/>
    <s v="Check Data"/>
  </r>
  <r>
    <s v="CUST_1990"/>
    <n v="63"/>
    <s v="Other"/>
    <x v="0"/>
    <n v="120.33"/>
    <n v="14"/>
    <n v="265"/>
    <n v="0"/>
    <s v="Electronics"/>
    <n v="4.4000000000000004"/>
    <d v="2022-07-26T00:00:00"/>
    <n v="19"/>
    <n v="0.17"/>
    <n v="120.33"/>
    <n v="4.4000000000000004"/>
    <n v="1"/>
    <n v="1684.62"/>
    <x v="0"/>
    <s v="Low Risk"/>
    <s v="55+"/>
    <d v="1904-02-01T00:00:00"/>
    <x v="1"/>
    <x v="1"/>
    <s v="High Value"/>
    <x v="1"/>
    <s v="Check Data"/>
  </r>
  <r>
    <s v="CUST_2812"/>
    <n v="73"/>
    <s v="Male"/>
    <x v="8"/>
    <n v="36.409999999999997"/>
    <n v="10"/>
    <n v="50"/>
    <n v="0"/>
    <s v="Electronics"/>
    <n v="97.7"/>
    <d v="2022-04-27T00:00:00"/>
    <n v="66"/>
    <n v="0.5"/>
    <n v="36.409999999999997"/>
    <n v="97.7"/>
    <n v="1"/>
    <n v="364.09999999999997"/>
    <x v="1"/>
    <s v="High Risk"/>
    <s v="55+"/>
    <d v="1904-05-01T00:00:00"/>
    <x v="0"/>
    <x v="1"/>
    <s v="Low Value"/>
    <x v="2"/>
    <s v="Check Data"/>
  </r>
  <r>
    <s v="CUST_9995"/>
    <n v="24"/>
    <s v="Male"/>
    <x v="4"/>
    <n v="175.24"/>
    <n v="10"/>
    <n v="108"/>
    <n v="0"/>
    <s v="Beauty"/>
    <m/>
    <d v="2023-11-07T00:00:00"/>
    <n v="93"/>
    <n v="0.51"/>
    <n v="175.24"/>
    <n v="250"/>
    <n v="1"/>
    <n v="1752.4"/>
    <x v="0"/>
    <s v="High Risk"/>
    <s v="Under 25"/>
    <d v="1902-10-20T00:00:00"/>
    <x v="2"/>
    <x v="1"/>
    <s v="High Value"/>
    <x v="3"/>
    <s v="Check Data"/>
  </r>
  <r>
    <s v="CUST_1489"/>
    <n v="71"/>
    <s v="Male"/>
    <x v="2"/>
    <m/>
    <n v="6"/>
    <n v="334"/>
    <n v="0"/>
    <s v="Beauty"/>
    <n v="68.7"/>
    <d v="2024-11-27T00:00:00"/>
    <n v="87"/>
    <n v="0.4"/>
    <n v="250"/>
    <n v="68.7"/>
    <n v="2"/>
    <n v="1500"/>
    <x v="0"/>
    <s v="Medium Risk"/>
    <s v="55+"/>
    <d v="1901-09-29T00:00:00"/>
    <x v="2"/>
    <x v="1"/>
    <s v="Low Value"/>
    <x v="0"/>
    <s v="Check Data"/>
  </r>
  <r>
    <s v="CUST_6876"/>
    <n v="42"/>
    <s v="Female"/>
    <x v="3"/>
    <n v="19.96"/>
    <n v="9"/>
    <n v="133"/>
    <n v="0"/>
    <s v="Electronics"/>
    <n v="51"/>
    <d v="2023-10-22T00:00:00"/>
    <n v="47"/>
    <n v="0.25"/>
    <n v="19.96"/>
    <n v="51"/>
    <n v="1"/>
    <n v="179.64000000000001"/>
    <x v="0"/>
    <s v="Medium Risk"/>
    <s v="35-44"/>
    <d v="1902-11-05T00:00:00"/>
    <x v="0"/>
    <x v="1"/>
    <s v="Low Value"/>
    <x v="0"/>
    <s v="Check Data"/>
  </r>
  <r>
    <s v="CUST_4645"/>
    <n v="78"/>
    <s v="Female"/>
    <x v="3"/>
    <n v="162.34"/>
    <n v="10"/>
    <n v="166"/>
    <n v="0"/>
    <s v="Fashion"/>
    <n v="82.5"/>
    <d v="2021-06-16T00:00:00"/>
    <n v="58"/>
    <n v="0.33"/>
    <n v="162.34"/>
    <n v="82.5"/>
    <n v="2"/>
    <n v="1623.4"/>
    <x v="0"/>
    <s v="Medium Risk"/>
    <s v="55+"/>
    <d v="1905-03-12T00:00:00"/>
    <x v="0"/>
    <x v="1"/>
    <s v="High Value"/>
    <x v="1"/>
    <s v="Check Data"/>
  </r>
  <r>
    <s v="CUST_8081"/>
    <n v="20"/>
    <s v="Female"/>
    <x v="6"/>
    <n v="152.9"/>
    <n v="6"/>
    <n v="79"/>
    <n v="0"/>
    <s v="Fashion"/>
    <n v="83.3"/>
    <d v="2023-01-12T00:00:00"/>
    <n v="57"/>
    <n v="0.39"/>
    <n v="152.9"/>
    <n v="83.3"/>
    <n v="2"/>
    <n v="917.40000000000009"/>
    <x v="1"/>
    <s v="Medium Risk"/>
    <s v="Under 25"/>
    <d v="1903-08-15T00:00:00"/>
    <x v="0"/>
    <x v="1"/>
    <s v="Low Value"/>
    <x v="0"/>
    <s v="Check Data"/>
  </r>
  <r>
    <s v="CUST_3891"/>
    <n v="76"/>
    <s v="Female"/>
    <x v="2"/>
    <n v="222.65"/>
    <n v="10"/>
    <n v="337"/>
    <n v="0"/>
    <s v="Beauty"/>
    <n v="15.9"/>
    <d v="2023-01-30T00:00:00"/>
    <n v="48"/>
    <n v="0.39"/>
    <n v="222.65"/>
    <n v="15.9"/>
    <n v="2"/>
    <n v="2226.5"/>
    <x v="0"/>
    <s v="Medium Risk"/>
    <s v="55+"/>
    <d v="1903-07-28T00:00:00"/>
    <x v="0"/>
    <x v="1"/>
    <s v="High Value"/>
    <x v="1"/>
    <s v="Check Data"/>
  </r>
  <r>
    <s v="CUST_4516"/>
    <n v="55"/>
    <s v="Male"/>
    <x v="7"/>
    <n v="169.27"/>
    <n v="18"/>
    <n v="98"/>
    <n v="0"/>
    <s v="Electronics"/>
    <n v="76.8"/>
    <d v="2020-12-20T00:00:00"/>
    <n v="91"/>
    <n v="0.28000000000000003"/>
    <n v="169.27"/>
    <n v="76.8"/>
    <n v="2"/>
    <n v="3046.86"/>
    <x v="0"/>
    <s v="Medium Risk"/>
    <s v="55+"/>
    <d v="1905-09-06T00:00:00"/>
    <x v="2"/>
    <x v="1"/>
    <s v="High Value"/>
    <x v="1"/>
    <s v="Check Data"/>
  </r>
  <r>
    <s v="CUST_4340"/>
    <n v="37"/>
    <s v="Female"/>
    <x v="1"/>
    <n v="261.12"/>
    <n v="11"/>
    <n v="152"/>
    <n v="0"/>
    <s v="Sports"/>
    <n v="56.7"/>
    <d v="2024-04-24T00:00:00"/>
    <n v="45"/>
    <n v="0.21"/>
    <n v="261.12"/>
    <n v="56.7"/>
    <n v="2"/>
    <n v="2872.32"/>
    <x v="0"/>
    <s v="Medium Risk"/>
    <s v="35-44"/>
    <d v="1902-05-04T00:00:00"/>
    <x v="0"/>
    <x v="1"/>
    <s v="High Value"/>
    <x v="1"/>
    <s v="Check Data"/>
  </r>
  <r>
    <s v="CUST_7410"/>
    <n v="51"/>
    <s v="Female"/>
    <x v="7"/>
    <n v="51.96"/>
    <n v="13"/>
    <n v="288"/>
    <n v="0"/>
    <s v="Sports"/>
    <m/>
    <d v="2025-06-02T00:00:00"/>
    <n v="87"/>
    <n v="0.27"/>
    <n v="51.96"/>
    <n v="250"/>
    <n v="2"/>
    <n v="675.48"/>
    <x v="0"/>
    <s v="Medium Risk"/>
    <s v="45-54"/>
    <d v="1901-03-26T00:00:00"/>
    <x v="2"/>
    <x v="1"/>
    <s v="Low Value"/>
    <x v="0"/>
    <s v="Check Data"/>
  </r>
  <r>
    <s v="CUST_1053"/>
    <n v="66"/>
    <s v="Female"/>
    <x v="5"/>
    <n v="72.36"/>
    <n v="5"/>
    <n v="82"/>
    <n v="0"/>
    <s v="Electronics"/>
    <n v="91.9"/>
    <d v="2021-01-15T00:00:00"/>
    <n v="92"/>
    <n v="0.19"/>
    <n v="72.36"/>
    <n v="91.9"/>
    <n v="1"/>
    <n v="361.8"/>
    <x v="1"/>
    <s v="Low Risk"/>
    <s v="55+"/>
    <d v="1905-08-11T00:00:00"/>
    <x v="2"/>
    <x v="1"/>
    <s v="Low Value"/>
    <x v="0"/>
    <s v="Check Data"/>
  </r>
  <r>
    <s v="CUST_3575"/>
    <n v="61"/>
    <s v="Female"/>
    <x v="1"/>
    <n v="232.55"/>
    <n v="13"/>
    <n v="101"/>
    <n v="0"/>
    <s v="Electronics"/>
    <n v="33.5"/>
    <d v="2022-05-24T00:00:00"/>
    <n v="28"/>
    <n v="0.12"/>
    <n v="232.55"/>
    <n v="33.5"/>
    <n v="2"/>
    <n v="3023.15"/>
    <x v="0"/>
    <s v="Low Risk"/>
    <s v="55+"/>
    <d v="1904-04-04T00:00:00"/>
    <x v="1"/>
    <x v="1"/>
    <s v="High Value"/>
    <x v="1"/>
    <s v="Check Data"/>
  </r>
  <r>
    <s v="CUST_1615"/>
    <n v="61"/>
    <s v="Female"/>
    <x v="1"/>
    <n v="63.73"/>
    <n v="13"/>
    <n v="330"/>
    <n v="0"/>
    <s v="Electronics"/>
    <n v="57.1"/>
    <d v="2021-08-27T00:00:00"/>
    <n v="60"/>
    <n v="0.1"/>
    <n v="63.73"/>
    <n v="57.1"/>
    <n v="3"/>
    <n v="828.49"/>
    <x v="0"/>
    <s v="Low Risk"/>
    <s v="55+"/>
    <d v="1904-12-30T00:00:00"/>
    <x v="0"/>
    <x v="1"/>
    <s v="Low Value"/>
    <x v="0"/>
    <s v="Check Data"/>
  </r>
  <r>
    <s v="CUST_6944"/>
    <n v="47"/>
    <s v="Male"/>
    <x v="1"/>
    <n v="380.3"/>
    <n v="7"/>
    <n v="230"/>
    <n v="0"/>
    <s v="Sports"/>
    <n v="78.7"/>
    <d v="2023-09-30T00:00:00"/>
    <n v="5"/>
    <n v="0.11"/>
    <n v="380.3"/>
    <n v="78.7"/>
    <n v="1"/>
    <n v="2662.1"/>
    <x v="0"/>
    <s v="Low Risk"/>
    <s v="45-54"/>
    <d v="1902-11-27T00:00:00"/>
    <x v="1"/>
    <x v="1"/>
    <s v="High Value"/>
    <x v="1"/>
    <s v="Check Data"/>
  </r>
  <r>
    <s v="CUST_8404"/>
    <n v="34"/>
    <s v="Male"/>
    <x v="4"/>
    <n v="26.36"/>
    <n v="11"/>
    <n v="251"/>
    <n v="0"/>
    <s v="Sports"/>
    <n v="98.7"/>
    <d v="2022-05-14T00:00:00"/>
    <n v="18"/>
    <n v="0.32"/>
    <n v="26.36"/>
    <n v="98.7"/>
    <n v="2"/>
    <n v="289.95999999999998"/>
    <x v="0"/>
    <s v="Medium Risk"/>
    <s v="25-34"/>
    <d v="1904-04-14T00:00:00"/>
    <x v="1"/>
    <x v="1"/>
    <s v="Low Value"/>
    <x v="0"/>
    <s v="Check Data"/>
  </r>
  <r>
    <s v="CUST_1954"/>
    <n v="76"/>
    <s v="Female"/>
    <x v="9"/>
    <n v="25.22"/>
    <n v="16"/>
    <n v="357"/>
    <n v="0"/>
    <s v="Beauty"/>
    <n v="61.3"/>
    <d v="2022-07-11T00:00:00"/>
    <n v="94"/>
    <n v="0.47"/>
    <n v="25.22"/>
    <n v="61.3"/>
    <n v="2"/>
    <n v="403.52"/>
    <x v="0"/>
    <s v="Medium Risk"/>
    <s v="55+"/>
    <d v="1904-02-16T00:00:00"/>
    <x v="2"/>
    <x v="1"/>
    <s v="Low Value"/>
    <x v="0"/>
    <s v="Check Data"/>
  </r>
  <r>
    <s v="CUST_2629"/>
    <n v="27"/>
    <s v="Male"/>
    <x v="4"/>
    <n v="40.03"/>
    <n v="6"/>
    <n v="320"/>
    <n v="0"/>
    <s v="Home"/>
    <n v="72.099999999999994"/>
    <d v="2020-12-13T00:00:00"/>
    <n v="88"/>
    <n v="0.12"/>
    <n v="40.03"/>
    <n v="72.099999999999994"/>
    <n v="2"/>
    <n v="240.18"/>
    <x v="0"/>
    <s v="Low Risk"/>
    <s v="25-34"/>
    <d v="1905-09-13T00:00:00"/>
    <x v="2"/>
    <x v="1"/>
    <s v="Low Value"/>
    <x v="0"/>
    <s v="Check Data"/>
  </r>
  <r>
    <s v="CUST_7859"/>
    <n v="52"/>
    <s v="Other"/>
    <x v="3"/>
    <n v="99.67"/>
    <n v="16"/>
    <n v="24"/>
    <n v="0"/>
    <s v="Beauty"/>
    <n v="84.6"/>
    <d v="2023-03-11T00:00:00"/>
    <n v="37"/>
    <n v="0.42"/>
    <n v="99.67"/>
    <n v="84.6"/>
    <n v="1"/>
    <n v="1594.72"/>
    <x v="2"/>
    <s v="Medium Risk"/>
    <s v="45-54"/>
    <d v="1903-06-18T00:00:00"/>
    <x v="1"/>
    <x v="1"/>
    <s v="High Value"/>
    <x v="1"/>
    <s v="Check Data"/>
  </r>
  <r>
    <s v="CUST_9841"/>
    <n v="37"/>
    <s v="Male"/>
    <x v="4"/>
    <n v="194.41"/>
    <n v="10"/>
    <n v="56"/>
    <n v="0"/>
    <s v="Beauty"/>
    <n v="75.099999999999994"/>
    <d v="2024-03-04T00:00:00"/>
    <n v="80"/>
    <n v="0.42"/>
    <n v="194.41"/>
    <n v="75.099999999999994"/>
    <n v="2"/>
    <n v="1944.1"/>
    <x v="1"/>
    <s v="Medium Risk"/>
    <s v="35-44"/>
    <d v="1902-06-24T00:00:00"/>
    <x v="2"/>
    <x v="1"/>
    <s v="High Value"/>
    <x v="1"/>
    <s v="Check Data"/>
  </r>
  <r>
    <s v="CUST_4278"/>
    <n v="35"/>
    <s v="Female"/>
    <x v="7"/>
    <n v="135.44999999999999"/>
    <n v="7"/>
    <n v="301"/>
    <n v="0"/>
    <s v="Fashion"/>
    <n v="94.2"/>
    <d v="2024-05-03T00:00:00"/>
    <n v="93"/>
    <n v="0.24"/>
    <n v="135.44999999999999"/>
    <n v="94.2"/>
    <n v="2"/>
    <n v="948.14999999999986"/>
    <x v="0"/>
    <s v="Medium Risk"/>
    <s v="35-44"/>
    <d v="1902-04-25T00:00:00"/>
    <x v="2"/>
    <x v="1"/>
    <s v="Low Value"/>
    <x v="0"/>
    <s v="Check Data"/>
  </r>
  <r>
    <s v="CUST_6455"/>
    <n v="62"/>
    <s v="Female"/>
    <x v="4"/>
    <n v="127.31"/>
    <n v="7"/>
    <n v="99"/>
    <n v="0"/>
    <s v="Beauty"/>
    <n v="23"/>
    <d v="2021-09-03T00:00:00"/>
    <n v="94"/>
    <n v="0.33"/>
    <n v="127.31"/>
    <n v="23"/>
    <n v="1"/>
    <n v="891.17000000000007"/>
    <x v="0"/>
    <s v="Medium Risk"/>
    <s v="55+"/>
    <d v="1904-12-23T00:00:00"/>
    <x v="2"/>
    <x v="1"/>
    <s v="Low Value"/>
    <x v="0"/>
    <s v="Check Data"/>
  </r>
  <r>
    <s v="CUST_4801"/>
    <n v="61"/>
    <s v="Male"/>
    <x v="9"/>
    <n v="85.82"/>
    <n v="12"/>
    <n v="118"/>
    <n v="0"/>
    <s v="Beauty"/>
    <n v="90.8"/>
    <d v="2024-02-01T00:00:00"/>
    <n v="25"/>
    <n v="0.22"/>
    <n v="85.82"/>
    <n v="90.8"/>
    <n v="1"/>
    <n v="1029.8399999999999"/>
    <x v="0"/>
    <s v="Medium Risk"/>
    <s v="55+"/>
    <d v="1902-07-26T00:00:00"/>
    <x v="1"/>
    <x v="1"/>
    <s v="Low Value"/>
    <x v="0"/>
    <s v="Check Data"/>
  </r>
  <r>
    <s v="CUST_3561"/>
    <n v="44"/>
    <s v="Other"/>
    <x v="6"/>
    <n v="28.06"/>
    <n v="15"/>
    <n v="150"/>
    <n v="0"/>
    <s v="Beauty"/>
    <n v="20.7"/>
    <d v="2021-09-30T00:00:00"/>
    <n v="38"/>
    <n v="0.14000000000000001"/>
    <n v="28.06"/>
    <n v="20.7"/>
    <n v="1"/>
    <n v="420.9"/>
    <x v="0"/>
    <s v="Low Risk"/>
    <s v="35-44"/>
    <d v="1904-11-26T00:00:00"/>
    <x v="1"/>
    <x v="1"/>
    <s v="Low Value"/>
    <x v="0"/>
    <s v="Check Data"/>
  </r>
  <r>
    <s v="CUST_7539"/>
    <n v="76"/>
    <s v="Female"/>
    <x v="2"/>
    <n v="33.53"/>
    <n v="7"/>
    <n v="79"/>
    <n v="0"/>
    <s v="Beauty"/>
    <m/>
    <d v="2023-09-14T00:00:00"/>
    <n v="1"/>
    <n v="0.17"/>
    <n v="33.53"/>
    <n v="250"/>
    <n v="1"/>
    <n v="234.71"/>
    <x v="1"/>
    <s v="Low Risk"/>
    <s v="55+"/>
    <d v="1902-12-13T00:00:00"/>
    <x v="1"/>
    <x v="1"/>
    <s v="Low Value"/>
    <x v="0"/>
    <s v="Check Data"/>
  </r>
  <r>
    <s v="CUST_1370"/>
    <n v="79"/>
    <s v="Female"/>
    <x v="6"/>
    <n v="23.41"/>
    <n v="9"/>
    <n v="330"/>
    <n v="0"/>
    <s v="Home"/>
    <n v="52.3"/>
    <d v="2023-04-19T00:00:00"/>
    <n v="40"/>
    <n v="0.5"/>
    <n v="23.41"/>
    <n v="52.3"/>
    <n v="1"/>
    <n v="210.69"/>
    <x v="0"/>
    <s v="High Risk"/>
    <s v="55+"/>
    <d v="1903-05-10T00:00:00"/>
    <x v="0"/>
    <x v="1"/>
    <s v="Low Value"/>
    <x v="2"/>
    <s v="Check Data"/>
  </r>
  <r>
    <s v="CUST_1857"/>
    <n v="76"/>
    <s v="Male"/>
    <x v="5"/>
    <m/>
    <n v="10"/>
    <n v="149"/>
    <n v="0"/>
    <s v="Fashion"/>
    <n v="83.1"/>
    <d v="2022-04-01T00:00:00"/>
    <n v="55"/>
    <n v="0.14000000000000001"/>
    <n v="250"/>
    <n v="83.1"/>
    <n v="2"/>
    <n v="2500"/>
    <x v="0"/>
    <s v="Low Risk"/>
    <s v="55+"/>
    <d v="1904-05-27T00:00:00"/>
    <x v="0"/>
    <x v="1"/>
    <s v="High Value"/>
    <x v="1"/>
    <s v="Check Data"/>
  </r>
  <r>
    <s v="CUST_5886"/>
    <n v="66"/>
    <s v="Male"/>
    <x v="3"/>
    <n v="43.17"/>
    <n v="5"/>
    <n v="358"/>
    <n v="0"/>
    <s v="Sports"/>
    <n v="39.9"/>
    <d v="2023-06-30T00:00:00"/>
    <n v="95"/>
    <n v="0.2"/>
    <n v="43.17"/>
    <n v="39.9"/>
    <n v="1"/>
    <n v="215.85000000000002"/>
    <x v="0"/>
    <s v="Medium Risk"/>
    <s v="55+"/>
    <d v="1903-02-27T00:00:00"/>
    <x v="2"/>
    <x v="1"/>
    <s v="Low Value"/>
    <x v="0"/>
    <s v="Check Data"/>
  </r>
  <r>
    <s v="CUST_8485"/>
    <n v="53"/>
    <s v="Male"/>
    <x v="5"/>
    <n v="99.72"/>
    <n v="11"/>
    <n v="125"/>
    <n v="0"/>
    <s v="Electronics"/>
    <n v="14.3"/>
    <d v="2021-01-24T00:00:00"/>
    <n v="39"/>
    <n v="0.18"/>
    <n v="99.72"/>
    <n v="14.3"/>
    <n v="1"/>
    <n v="1096.92"/>
    <x v="0"/>
    <s v="Low Risk"/>
    <s v="45-54"/>
    <d v="1905-08-02T00:00:00"/>
    <x v="1"/>
    <x v="1"/>
    <s v="Low Value"/>
    <x v="0"/>
    <s v="Check Data"/>
  </r>
  <r>
    <s v="CUST_1383"/>
    <n v="40"/>
    <s v="Male"/>
    <x v="5"/>
    <n v="75.8"/>
    <n v="6"/>
    <n v="288"/>
    <n v="0"/>
    <s v="Sports"/>
    <n v="70.7"/>
    <d v="2024-05-03T00:00:00"/>
    <n v="95"/>
    <n v="0.12"/>
    <n v="75.8"/>
    <n v="70.7"/>
    <n v="1"/>
    <n v="454.79999999999995"/>
    <x v="0"/>
    <s v="Low Risk"/>
    <s v="35-44"/>
    <d v="1902-04-25T00:00:00"/>
    <x v="2"/>
    <x v="1"/>
    <s v="Low Value"/>
    <x v="0"/>
    <s v="Check Data"/>
  </r>
  <r>
    <s v="CUST_5334"/>
    <n v="49"/>
    <s v="Female"/>
    <x v="2"/>
    <n v="56.08"/>
    <n v="10"/>
    <n v="40"/>
    <n v="0"/>
    <s v="Fashion"/>
    <n v="60.7"/>
    <d v="2024-11-16T00:00:00"/>
    <n v="97"/>
    <n v="0.3"/>
    <n v="56.08"/>
    <n v="60.7"/>
    <n v="1"/>
    <n v="560.79999999999995"/>
    <x v="1"/>
    <s v="Medium Risk"/>
    <s v="45-54"/>
    <d v="1901-10-10T00:00:00"/>
    <x v="2"/>
    <x v="1"/>
    <s v="Low Value"/>
    <x v="0"/>
    <s v="Check Data"/>
  </r>
  <r>
    <s v="CUST_5290"/>
    <n v="27"/>
    <s v="Other"/>
    <x v="2"/>
    <n v="79.84"/>
    <n v="6"/>
    <n v="189"/>
    <n v="0"/>
    <s v="Beauty"/>
    <n v="82.7"/>
    <d v="2025-01-18T00:00:00"/>
    <n v="76"/>
    <n v="0.1"/>
    <n v="79.84"/>
    <n v="82.7"/>
    <n v="2"/>
    <n v="479.04"/>
    <x v="0"/>
    <s v="Low Risk"/>
    <s v="25-34"/>
    <d v="1901-08-08T00:00:00"/>
    <x v="2"/>
    <x v="1"/>
    <s v="Low Value"/>
    <x v="0"/>
    <s v="Check Data"/>
  </r>
  <r>
    <s v="CUST_3725"/>
    <n v="28"/>
    <s v="Female"/>
    <x v="9"/>
    <n v="88.5"/>
    <n v="7"/>
    <n v="62"/>
    <n v="0"/>
    <s v="Sports"/>
    <n v="75.900000000000006"/>
    <d v="2024-12-01T00:00:00"/>
    <n v="25"/>
    <n v="0.51"/>
    <n v="88.5"/>
    <n v="75.900000000000006"/>
    <n v="1"/>
    <n v="619.5"/>
    <x v="1"/>
    <s v="High Risk"/>
    <s v="25-34"/>
    <d v="1901-09-25T00:00:00"/>
    <x v="1"/>
    <x v="1"/>
    <s v="Low Value"/>
    <x v="2"/>
    <s v="Check Data"/>
  </r>
  <r>
    <s v="CUST_7204"/>
    <n v="55"/>
    <s v="Female"/>
    <x v="9"/>
    <n v="31.47"/>
    <n v="3"/>
    <n v="204"/>
    <n v="0"/>
    <s v="Beauty"/>
    <n v="89.5"/>
    <d v="2022-09-07T00:00:00"/>
    <n v="23"/>
    <n v="0.24"/>
    <n v="31.47"/>
    <n v="89.5"/>
    <n v="1"/>
    <n v="94.41"/>
    <x v="0"/>
    <s v="Medium Risk"/>
    <s v="55+"/>
    <d v="1903-12-20T00:00:00"/>
    <x v="1"/>
    <x v="1"/>
    <s v="Low Value"/>
    <x v="0"/>
    <s v="Check Data"/>
  </r>
  <r>
    <s v="CUST_7111"/>
    <n v="23"/>
    <s v="Female"/>
    <x v="6"/>
    <n v="73.430000000000007"/>
    <n v="10"/>
    <n v="340"/>
    <n v="0"/>
    <s v="Home"/>
    <m/>
    <d v="2022-10-05T00:00:00"/>
    <n v="43"/>
    <n v="0.47"/>
    <n v="73.430000000000007"/>
    <n v="250"/>
    <n v="1"/>
    <n v="734.30000000000007"/>
    <x v="0"/>
    <s v="Medium Risk"/>
    <s v="Under 25"/>
    <d v="1903-11-22T00:00:00"/>
    <x v="0"/>
    <x v="1"/>
    <s v="Low Value"/>
    <x v="0"/>
    <s v="Check Data"/>
  </r>
  <r>
    <s v="CUST_5251"/>
    <n v="76"/>
    <s v="Female"/>
    <x v="9"/>
    <n v="52.79"/>
    <n v="12"/>
    <n v="203"/>
    <n v="0"/>
    <s v="Home"/>
    <n v="68.599999999999994"/>
    <d v="2020-08-27T00:00:00"/>
    <n v="48"/>
    <n v="0.75"/>
    <n v="52.79"/>
    <n v="68.599999999999994"/>
    <n v="1"/>
    <n v="633.48"/>
    <x v="0"/>
    <s v="High Risk"/>
    <s v="55+"/>
    <d v="1905-12-30T00:00:00"/>
    <x v="0"/>
    <x v="1"/>
    <s v="Low Value"/>
    <x v="2"/>
    <s v="Check Data"/>
  </r>
  <r>
    <s v="CUST_1922"/>
    <n v="58"/>
    <s v="Female"/>
    <x v="9"/>
    <n v="51.5"/>
    <n v="8"/>
    <n v="178"/>
    <n v="0"/>
    <s v="Fashion"/>
    <n v="46.6"/>
    <d v="2021-02-24T00:00:00"/>
    <n v="92"/>
    <n v="0.45"/>
    <n v="51.5"/>
    <n v="46.6"/>
    <n v="2"/>
    <n v="412"/>
    <x v="0"/>
    <s v="Medium Risk"/>
    <s v="55+"/>
    <d v="1905-07-02T00:00:00"/>
    <x v="2"/>
    <x v="1"/>
    <s v="Low Value"/>
    <x v="0"/>
    <s v="Check Data"/>
  </r>
  <r>
    <s v="CUST_3915"/>
    <n v="79"/>
    <s v="Female"/>
    <x v="0"/>
    <n v="96.42"/>
    <n v="13"/>
    <n v="345"/>
    <n v="0"/>
    <s v="Sports"/>
    <n v="2"/>
    <d v="2023-11-14T00:00:00"/>
    <n v="97"/>
    <n v="0.08"/>
    <n v="96.42"/>
    <n v="2"/>
    <n v="1"/>
    <n v="1253.46"/>
    <x v="0"/>
    <s v="Low Risk"/>
    <s v="55+"/>
    <d v="1902-10-13T00:00:00"/>
    <x v="2"/>
    <x v="1"/>
    <s v="Low Value"/>
    <x v="0"/>
    <s v="Check Data"/>
  </r>
  <r>
    <s v="CUST_8957"/>
    <n v="64"/>
    <s v="Female"/>
    <x v="8"/>
    <n v="192.83"/>
    <n v="10"/>
    <n v="320"/>
    <n v="0"/>
    <s v="Home"/>
    <n v="30.8"/>
    <d v="2024-05-11T00:00:00"/>
    <n v="38"/>
    <n v="0.28000000000000003"/>
    <n v="192.83"/>
    <n v="30.8"/>
    <n v="1"/>
    <n v="1928.3000000000002"/>
    <x v="0"/>
    <s v="Medium Risk"/>
    <s v="55+"/>
    <d v="1902-04-17T00:00:00"/>
    <x v="1"/>
    <x v="1"/>
    <s v="High Value"/>
    <x v="1"/>
    <s v="Check Data"/>
  </r>
  <r>
    <s v="CUST_4046"/>
    <n v="51"/>
    <s v="Male"/>
    <x v="6"/>
    <n v="97.72"/>
    <n v="13"/>
    <n v="104"/>
    <n v="0"/>
    <s v="Fashion"/>
    <n v="72.8"/>
    <d v="2024-02-28T00:00:00"/>
    <n v="90"/>
    <n v="0.34"/>
    <n v="97.72"/>
    <n v="72.8"/>
    <n v="1"/>
    <n v="1270.3599999999999"/>
    <x v="0"/>
    <s v="Medium Risk"/>
    <s v="45-54"/>
    <d v="1902-06-29T00:00:00"/>
    <x v="2"/>
    <x v="1"/>
    <s v="Low Value"/>
    <x v="0"/>
    <s v="Check Data"/>
  </r>
  <r>
    <s v="CUST_2230"/>
    <n v="53"/>
    <s v="Male"/>
    <x v="2"/>
    <n v="366.02"/>
    <n v="7"/>
    <n v="312"/>
    <n v="0"/>
    <s v="Fashion"/>
    <n v="6"/>
    <d v="2024-06-25T00:00:00"/>
    <n v="24"/>
    <n v="0.38"/>
    <n v="366.02"/>
    <n v="6"/>
    <n v="2"/>
    <n v="2562.14"/>
    <x v="0"/>
    <s v="Medium Risk"/>
    <s v="45-54"/>
    <d v="1902-03-03T00:00:00"/>
    <x v="1"/>
    <x v="1"/>
    <s v="High Value"/>
    <x v="1"/>
    <s v="Check Data"/>
  </r>
  <r>
    <s v="CUST_8647"/>
    <n v="54"/>
    <s v="Female"/>
    <x v="6"/>
    <n v="107.12"/>
    <n v="12"/>
    <n v="85"/>
    <n v="0"/>
    <s v="Fashion"/>
    <m/>
    <d v="2022-06-15T00:00:00"/>
    <n v="5"/>
    <n v="0.53"/>
    <n v="107.12"/>
    <n v="250"/>
    <n v="1"/>
    <n v="1285.44"/>
    <x v="1"/>
    <s v="High Risk"/>
    <s v="45-54"/>
    <d v="1904-03-13T00:00:00"/>
    <x v="1"/>
    <x v="1"/>
    <s v="Low Value"/>
    <x v="2"/>
    <s v="Check Data"/>
  </r>
  <r>
    <s v="CUST_5933"/>
    <n v="34"/>
    <s v="Female"/>
    <x v="2"/>
    <n v="189.15"/>
    <n v="13"/>
    <n v="327"/>
    <n v="0"/>
    <s v="Sports"/>
    <n v="51.6"/>
    <d v="2024-02-09T00:00:00"/>
    <n v="60"/>
    <n v="0.38"/>
    <n v="189.15"/>
    <n v="51.6"/>
    <n v="2"/>
    <n v="2458.9500000000003"/>
    <x v="0"/>
    <s v="Medium Risk"/>
    <s v="25-34"/>
    <d v="1902-07-18T00:00:00"/>
    <x v="0"/>
    <x v="1"/>
    <s v="High Value"/>
    <x v="1"/>
    <s v="Check Data"/>
  </r>
  <r>
    <s v="CUST_4940"/>
    <n v="57"/>
    <s v="Female"/>
    <x v="4"/>
    <n v="39.229999999999997"/>
    <n v="11"/>
    <n v="250"/>
    <n v="0"/>
    <s v="Sports"/>
    <n v="86.8"/>
    <d v="2022-05-24T00:00:00"/>
    <n v="17"/>
    <n v="0.46"/>
    <n v="39.229999999999997"/>
    <n v="86.8"/>
    <n v="1"/>
    <n v="431.53"/>
    <x v="0"/>
    <s v="Medium Risk"/>
    <s v="55+"/>
    <d v="1904-04-04T00:00:00"/>
    <x v="1"/>
    <x v="1"/>
    <s v="Low Value"/>
    <x v="0"/>
    <s v="Check Data"/>
  </r>
  <r>
    <s v="CUST_7483"/>
    <n v="57"/>
    <s v="Other"/>
    <x v="8"/>
    <n v="42.15"/>
    <n v="7"/>
    <n v="337"/>
    <n v="0"/>
    <s v="Fashion"/>
    <n v="66"/>
    <d v="2021-02-09T00:00:00"/>
    <n v="37"/>
    <n v="0.13"/>
    <n v="42.15"/>
    <n v="66"/>
    <n v="1"/>
    <n v="295.05"/>
    <x v="0"/>
    <s v="Low Risk"/>
    <s v="55+"/>
    <d v="1905-07-17T00:00:00"/>
    <x v="1"/>
    <x v="1"/>
    <s v="Low Value"/>
    <x v="0"/>
    <s v="Check Data"/>
  </r>
  <r>
    <s v="CUST_1203"/>
    <n v="71"/>
    <s v="Male"/>
    <x v="0"/>
    <n v="100.72"/>
    <n v="9"/>
    <n v="3"/>
    <n v="0"/>
    <s v="Electronics"/>
    <n v="79.8"/>
    <d v="2022-12-25T00:00:00"/>
    <n v="15"/>
    <n v="0.28999999999999998"/>
    <n v="100.72"/>
    <n v="79.8"/>
    <n v="1"/>
    <n v="906.48"/>
    <x v="2"/>
    <s v="Medium Risk"/>
    <s v="55+"/>
    <d v="1903-09-02T00:00:00"/>
    <x v="1"/>
    <x v="1"/>
    <s v="Low Value"/>
    <x v="0"/>
    <s v="Check Data"/>
  </r>
  <r>
    <s v="CUST_1160"/>
    <n v="29"/>
    <s v="Female"/>
    <x v="0"/>
    <n v="59.66"/>
    <n v="8"/>
    <n v="320"/>
    <n v="0"/>
    <s v="Sports"/>
    <n v="17.2"/>
    <d v="2022-10-06T00:00:00"/>
    <n v="66"/>
    <n v="0.38"/>
    <n v="59.66"/>
    <n v="17.2"/>
    <n v="1"/>
    <n v="477.28"/>
    <x v="0"/>
    <s v="Medium Risk"/>
    <s v="25-34"/>
    <d v="1903-11-21T00:00:00"/>
    <x v="0"/>
    <x v="1"/>
    <s v="Low Value"/>
    <x v="0"/>
    <s v="Check Data"/>
  </r>
  <r>
    <s v="CUST_9960"/>
    <n v="38"/>
    <s v="Male"/>
    <x v="7"/>
    <n v="178.8"/>
    <n v="13"/>
    <n v="183"/>
    <n v="0"/>
    <s v="Sports"/>
    <n v="17.3"/>
    <d v="2025-04-22T00:00:00"/>
    <n v="98"/>
    <n v="0.12"/>
    <n v="178.8"/>
    <n v="17.3"/>
    <n v="1"/>
    <n v="2324.4"/>
    <x v="0"/>
    <s v="Low Risk"/>
    <s v="35-44"/>
    <d v="1901-05-06T00:00:00"/>
    <x v="2"/>
    <x v="1"/>
    <s v="High Value"/>
    <x v="1"/>
    <s v="Check Data"/>
  </r>
  <r>
    <s v="CUST_4748"/>
    <n v="57"/>
    <s v="Female"/>
    <x v="3"/>
    <n v="125.67"/>
    <n v="8"/>
    <n v="180"/>
    <n v="0"/>
    <s v="Electronics"/>
    <n v="21.1"/>
    <d v="2021-01-31T00:00:00"/>
    <n v="20"/>
    <n v="0.13"/>
    <n v="125.67"/>
    <n v="21.1"/>
    <n v="4"/>
    <n v="1005.36"/>
    <x v="0"/>
    <s v="Low Risk"/>
    <s v="55+"/>
    <d v="1905-07-26T00:00:00"/>
    <x v="1"/>
    <x v="1"/>
    <s v="Low Value"/>
    <x v="0"/>
    <s v="Check Data"/>
  </r>
  <r>
    <s v="CUST_7718"/>
    <n v="36"/>
    <s v="Female"/>
    <x v="2"/>
    <n v="97.28"/>
    <n v="8"/>
    <n v="299"/>
    <n v="0"/>
    <s v="Sports"/>
    <n v="33.299999999999997"/>
    <d v="2024-03-28T00:00:00"/>
    <n v="30"/>
    <n v="0.56999999999999995"/>
    <n v="97.28"/>
    <n v="33.299999999999997"/>
    <n v="1"/>
    <n v="778.24"/>
    <x v="0"/>
    <s v="High Risk"/>
    <s v="35-44"/>
    <d v="1902-05-31T00:00:00"/>
    <x v="1"/>
    <x v="1"/>
    <s v="Low Value"/>
    <x v="2"/>
    <s v="Check Data"/>
  </r>
  <r>
    <s v="CUST_3581"/>
    <n v="20"/>
    <s v="Male"/>
    <x v="3"/>
    <n v="85.17"/>
    <n v="5"/>
    <n v="15"/>
    <n v="0"/>
    <s v="Sports"/>
    <n v="90.4"/>
    <d v="2021-01-20T00:00:00"/>
    <n v="16"/>
    <n v="0.17"/>
    <n v="85.17"/>
    <n v="90.4"/>
    <n v="3"/>
    <n v="425.85"/>
    <x v="2"/>
    <s v="Low Risk"/>
    <s v="Under 25"/>
    <d v="1905-08-06T00:00:00"/>
    <x v="1"/>
    <x v="1"/>
    <s v="Low Value"/>
    <x v="0"/>
    <s v="Check Data"/>
  </r>
  <r>
    <s v="CUST_2093"/>
    <n v="35"/>
    <s v="Female"/>
    <x v="4"/>
    <n v="104.06"/>
    <n v="8"/>
    <n v="93"/>
    <n v="0"/>
    <s v="Home"/>
    <n v="77.400000000000006"/>
    <d v="2024-03-23T00:00:00"/>
    <n v="44"/>
    <n v="0.25"/>
    <n v="104.06"/>
    <n v="77.400000000000006"/>
    <n v="1"/>
    <n v="832.48"/>
    <x v="0"/>
    <s v="Medium Risk"/>
    <s v="35-44"/>
    <d v="1902-06-05T00:00:00"/>
    <x v="0"/>
    <x v="1"/>
    <s v="Low Value"/>
    <x v="0"/>
    <s v="Check Data"/>
  </r>
  <r>
    <s v="CUST_5500"/>
    <n v="70"/>
    <s v="Female"/>
    <x v="0"/>
    <n v="69.3"/>
    <n v="7"/>
    <n v="278"/>
    <n v="0"/>
    <s v="Electronics"/>
    <n v="36.5"/>
    <d v="2021-03-22T00:00:00"/>
    <n v="59"/>
    <n v="0.15"/>
    <n v="69.3"/>
    <n v="36.5"/>
    <n v="2"/>
    <n v="485.09999999999997"/>
    <x v="0"/>
    <s v="Low Risk"/>
    <s v="55+"/>
    <d v="1905-06-06T00:00:00"/>
    <x v="0"/>
    <x v="1"/>
    <s v="Low Value"/>
    <x v="0"/>
    <s v="Check Data"/>
  </r>
  <r>
    <s v="CUST_9799"/>
    <n v="68"/>
    <s v="Male"/>
    <x v="4"/>
    <n v="51.8"/>
    <n v="9"/>
    <n v="155"/>
    <n v="0"/>
    <s v="Home"/>
    <n v="91.8"/>
    <d v="2021-10-31T00:00:00"/>
    <n v="4"/>
    <n v="0.3"/>
    <n v="51.8"/>
    <n v="91.8"/>
    <n v="1"/>
    <n v="466.2"/>
    <x v="0"/>
    <s v="Medium Risk"/>
    <s v="55+"/>
    <d v="1904-10-26T00:00:00"/>
    <x v="1"/>
    <x v="1"/>
    <s v="Low Value"/>
    <x v="0"/>
    <s v="Check Data"/>
  </r>
  <r>
    <s v="CUST_6710"/>
    <n v="36"/>
    <s v="Female"/>
    <x v="5"/>
    <n v="140.44999999999999"/>
    <n v="4"/>
    <n v="356"/>
    <n v="0"/>
    <s v="Electronics"/>
    <n v="77.900000000000006"/>
    <d v="2023-08-01T00:00:00"/>
    <n v="31"/>
    <n v="0.24"/>
    <n v="140.44999999999999"/>
    <n v="77.900000000000006"/>
    <n v="1"/>
    <n v="561.79999999999995"/>
    <x v="0"/>
    <s v="Medium Risk"/>
    <s v="35-44"/>
    <d v="1903-01-26T00:00:00"/>
    <x v="1"/>
    <x v="1"/>
    <s v="Low Value"/>
    <x v="0"/>
    <s v="Check Data"/>
  </r>
  <r>
    <s v="CUST_3875"/>
    <n v="64"/>
    <s v="Female"/>
    <x v="8"/>
    <n v="50.67"/>
    <n v="12"/>
    <n v="15"/>
    <n v="0"/>
    <s v="Electronics"/>
    <n v="65.599999999999994"/>
    <d v="2022-06-01T00:00:00"/>
    <n v="26"/>
    <n v="0.11"/>
    <n v="50.67"/>
    <n v="65.599999999999994"/>
    <n v="2"/>
    <n v="608.04"/>
    <x v="2"/>
    <s v="Low Risk"/>
    <s v="55+"/>
    <d v="1904-03-27T00:00:00"/>
    <x v="1"/>
    <x v="1"/>
    <s v="Low Value"/>
    <x v="0"/>
    <s v="Check Data"/>
  </r>
  <r>
    <s v="CUST_4191"/>
    <n v="23"/>
    <s v="Other"/>
    <x v="7"/>
    <n v="110.33"/>
    <n v="17"/>
    <n v="40"/>
    <n v="0"/>
    <s v="Electronics"/>
    <n v="43.7"/>
    <d v="2021-05-17T00:00:00"/>
    <n v="41"/>
    <n v="0.15"/>
    <n v="110.33"/>
    <n v="43.7"/>
    <n v="2"/>
    <n v="1875.61"/>
    <x v="1"/>
    <s v="Low Risk"/>
    <s v="Under 25"/>
    <d v="1905-04-11T00:00:00"/>
    <x v="0"/>
    <x v="1"/>
    <s v="High Value"/>
    <x v="1"/>
    <s v="Check Data"/>
  </r>
  <r>
    <s v="CUST_2837"/>
    <n v="33"/>
    <s v="Male"/>
    <x v="4"/>
    <n v="297.56"/>
    <n v="7"/>
    <n v="136"/>
    <n v="0"/>
    <s v="Sports"/>
    <n v="65.2"/>
    <d v="2024-09-13T00:00:00"/>
    <n v="76"/>
    <n v="0.2"/>
    <n v="297.56"/>
    <n v="65.2"/>
    <n v="1"/>
    <n v="2082.92"/>
    <x v="0"/>
    <s v="Medium Risk"/>
    <s v="25-34"/>
    <d v="1901-12-13T00:00:00"/>
    <x v="2"/>
    <x v="1"/>
    <s v="High Value"/>
    <x v="1"/>
    <s v="Check Data"/>
  </r>
  <r>
    <s v="CUST_1689"/>
    <n v="25"/>
    <s v="Male"/>
    <x v="7"/>
    <n v="214.44"/>
    <n v="9"/>
    <n v="257"/>
    <n v="0"/>
    <s v="Fashion"/>
    <n v="59.3"/>
    <d v="2024-01-30T00:00:00"/>
    <n v="2"/>
    <n v="0.16"/>
    <n v="214.44"/>
    <n v="59.3"/>
    <n v="3"/>
    <n v="1929.96"/>
    <x v="0"/>
    <s v="Low Risk"/>
    <s v="25-34"/>
    <d v="1902-07-28T00:00:00"/>
    <x v="1"/>
    <x v="1"/>
    <s v="High Value"/>
    <x v="1"/>
    <s v="Check Data"/>
  </r>
  <r>
    <s v="CUST_4759"/>
    <n v="65"/>
    <s v="Female"/>
    <x v="8"/>
    <n v="61.71"/>
    <n v="12"/>
    <n v="42"/>
    <n v="0"/>
    <s v="Beauty"/>
    <m/>
    <d v="2023-09-21T00:00:00"/>
    <n v="8"/>
    <n v="0.45"/>
    <n v="61.71"/>
    <n v="250"/>
    <n v="1"/>
    <n v="740.52"/>
    <x v="1"/>
    <s v="Medium Risk"/>
    <s v="55+"/>
    <d v="1902-12-06T00:00:00"/>
    <x v="1"/>
    <x v="1"/>
    <s v="Low Value"/>
    <x v="0"/>
    <s v="Check Data"/>
  </r>
  <r>
    <s v="CUST_3103"/>
    <n v="35"/>
    <s v="Male"/>
    <x v="6"/>
    <n v="72.099999999999994"/>
    <n v="3"/>
    <n v="65"/>
    <n v="0"/>
    <s v="Fashion"/>
    <n v="22.6"/>
    <d v="2023-08-29T00:00:00"/>
    <n v="78"/>
    <n v="0.19"/>
    <n v="72.099999999999994"/>
    <n v="22.6"/>
    <n v="1"/>
    <n v="216.29999999999998"/>
    <x v="1"/>
    <s v="Low Risk"/>
    <s v="35-44"/>
    <d v="1902-12-29T00:00:00"/>
    <x v="2"/>
    <x v="1"/>
    <s v="Low Value"/>
    <x v="0"/>
    <s v="Check Data"/>
  </r>
  <r>
    <s v="CUST_1365"/>
    <n v="69"/>
    <s v="Other"/>
    <x v="4"/>
    <n v="243.96"/>
    <n v="10"/>
    <n v="351"/>
    <n v="0"/>
    <s v="Sports"/>
    <n v="88.6"/>
    <d v="2023-11-02T00:00:00"/>
    <n v="24"/>
    <n v="0.12"/>
    <n v="243.96"/>
    <n v="88.6"/>
    <n v="2"/>
    <n v="2439.6"/>
    <x v="0"/>
    <s v="Low Risk"/>
    <s v="55+"/>
    <d v="1902-10-25T00:00:00"/>
    <x v="1"/>
    <x v="1"/>
    <s v="High Value"/>
    <x v="1"/>
    <s v="Check Data"/>
  </r>
  <r>
    <s v="CUST_9092"/>
    <n v="65"/>
    <s v="Male"/>
    <x v="9"/>
    <m/>
    <n v="10"/>
    <n v="207"/>
    <n v="0"/>
    <s v="Sports"/>
    <n v="59.2"/>
    <d v="2024-03-27T00:00:00"/>
    <n v="40"/>
    <n v="0.45"/>
    <n v="250"/>
    <n v="59.2"/>
    <n v="1"/>
    <n v="2500"/>
    <x v="0"/>
    <s v="Medium Risk"/>
    <s v="55+"/>
    <d v="1902-06-01T00:00:00"/>
    <x v="0"/>
    <x v="1"/>
    <s v="High Value"/>
    <x v="1"/>
    <s v="Check Data"/>
  </r>
  <r>
    <s v="CUST_5172"/>
    <n v="60"/>
    <s v="Female"/>
    <x v="1"/>
    <n v="199.58"/>
    <n v="9"/>
    <n v="244"/>
    <n v="0"/>
    <s v="Beauty"/>
    <n v="80.7"/>
    <d v="2023-12-07T00:00:00"/>
    <n v="25"/>
    <n v="0.09"/>
    <n v="199.58"/>
    <n v="80.7"/>
    <n v="1"/>
    <n v="1796.22"/>
    <x v="0"/>
    <s v="Low Risk"/>
    <s v="55+"/>
    <d v="1902-09-20T00:00:00"/>
    <x v="1"/>
    <x v="1"/>
    <s v="High Value"/>
    <x v="1"/>
    <s v="Check Data"/>
  </r>
  <r>
    <s v="CUST_7033"/>
    <n v="56"/>
    <s v="Female"/>
    <x v="0"/>
    <n v="94.9"/>
    <n v="12"/>
    <n v="242"/>
    <n v="0"/>
    <s v="Sports"/>
    <n v="34.700000000000003"/>
    <d v="2024-01-27T00:00:00"/>
    <n v="62"/>
    <n v="0.55000000000000004"/>
    <n v="94.9"/>
    <n v="34.700000000000003"/>
    <n v="2"/>
    <n v="1138.8000000000002"/>
    <x v="0"/>
    <s v="High Risk"/>
    <s v="55+"/>
    <d v="1902-07-31T00:00:00"/>
    <x v="0"/>
    <x v="1"/>
    <s v="Low Value"/>
    <x v="2"/>
    <s v="Check Data"/>
  </r>
  <r>
    <s v="CUST_3378"/>
    <n v="66"/>
    <s v="Male"/>
    <x v="0"/>
    <n v="118.84"/>
    <n v="8"/>
    <n v="76"/>
    <n v="0"/>
    <s v="Electronics"/>
    <n v="39.200000000000003"/>
    <d v="2024-08-03T00:00:00"/>
    <n v="58"/>
    <n v="0.26"/>
    <n v="118.84"/>
    <n v="39.200000000000003"/>
    <n v="1"/>
    <n v="950.72"/>
    <x v="1"/>
    <s v="Medium Risk"/>
    <s v="55+"/>
    <d v="1902-01-23T00:00:00"/>
    <x v="0"/>
    <x v="1"/>
    <s v="Low Value"/>
    <x v="0"/>
    <s v="Check Data"/>
  </r>
  <r>
    <s v="CUST_2205"/>
    <n v="66"/>
    <s v="Male"/>
    <x v="0"/>
    <n v="91.05"/>
    <n v="9"/>
    <n v="218"/>
    <n v="0"/>
    <s v="Home"/>
    <n v="93.7"/>
    <d v="2020-07-28T00:00:00"/>
    <n v="71"/>
    <n v="0.06"/>
    <n v="91.05"/>
    <n v="93.7"/>
    <n v="2"/>
    <n v="819.44999999999993"/>
    <x v="0"/>
    <s v="Low Risk"/>
    <s v="55+"/>
    <d v="1906-01-29T00:00:00"/>
    <x v="2"/>
    <x v="1"/>
    <s v="Low Value"/>
    <x v="0"/>
    <s v="Check Data"/>
  </r>
  <r>
    <s v="CUST_5988"/>
    <n v="29"/>
    <s v="Female"/>
    <x v="6"/>
    <n v="102.18"/>
    <n v="15"/>
    <n v="222"/>
    <n v="0"/>
    <s v="Home"/>
    <n v="62.2"/>
    <d v="2023-05-02T00:00:00"/>
    <n v="32"/>
    <n v="0.11"/>
    <n v="102.18"/>
    <n v="62.2"/>
    <n v="1"/>
    <n v="1532.7"/>
    <x v="0"/>
    <s v="Low Risk"/>
    <s v="25-34"/>
    <d v="1903-04-27T00:00:00"/>
    <x v="1"/>
    <x v="1"/>
    <s v="High Value"/>
    <x v="1"/>
    <s v="Check Data"/>
  </r>
  <r>
    <s v="CUST_6669"/>
    <n v="62"/>
    <s v="Female"/>
    <x v="1"/>
    <n v="249.68"/>
    <n v="10"/>
    <n v="352"/>
    <n v="0"/>
    <s v="Electronics"/>
    <n v="31.8"/>
    <d v="2025-03-08T00:00:00"/>
    <n v="87"/>
    <n v="0.4"/>
    <n v="249.68"/>
    <n v="31.8"/>
    <n v="1"/>
    <n v="2496.8000000000002"/>
    <x v="0"/>
    <s v="Medium Risk"/>
    <s v="55+"/>
    <d v="1901-06-20T00:00:00"/>
    <x v="2"/>
    <x v="1"/>
    <s v="High Value"/>
    <x v="1"/>
    <s v="Check Data"/>
  </r>
  <r>
    <s v="CUST_3735"/>
    <n v="27"/>
    <s v="Male"/>
    <x v="8"/>
    <n v="16.010000000000002"/>
    <n v="5"/>
    <n v="20"/>
    <n v="0"/>
    <s v="Fashion"/>
    <n v="8.1999999999999993"/>
    <d v="2024-04-06T00:00:00"/>
    <n v="46"/>
    <n v="0.24"/>
    <n v="16.010000000000002"/>
    <n v="8.1999999999999993"/>
    <n v="1"/>
    <n v="80.050000000000011"/>
    <x v="2"/>
    <s v="Medium Risk"/>
    <s v="25-34"/>
    <d v="1902-05-22T00:00:00"/>
    <x v="0"/>
    <x v="1"/>
    <s v="Low Value"/>
    <x v="0"/>
    <s v="Check Data"/>
  </r>
  <r>
    <s v="CUST_9490"/>
    <n v="24"/>
    <s v="Other"/>
    <x v="6"/>
    <n v="145.88999999999999"/>
    <n v="8"/>
    <n v="146"/>
    <n v="0"/>
    <s v="Home"/>
    <n v="43.4"/>
    <d v="2022-05-21T00:00:00"/>
    <n v="26"/>
    <n v="0.09"/>
    <n v="145.88999999999999"/>
    <n v="43.4"/>
    <n v="1"/>
    <n v="1167.1199999999999"/>
    <x v="0"/>
    <s v="Low Risk"/>
    <s v="Under 25"/>
    <d v="1904-04-07T00:00:00"/>
    <x v="1"/>
    <x v="1"/>
    <s v="Low Value"/>
    <x v="0"/>
    <s v="Check Data"/>
  </r>
  <r>
    <s v="CUST_1956"/>
    <n v="63"/>
    <s v="Male"/>
    <x v="0"/>
    <n v="103.69"/>
    <n v="12"/>
    <n v="312"/>
    <n v="0"/>
    <s v="Electronics"/>
    <n v="84.9"/>
    <d v="2025-02-26T00:00:00"/>
    <n v="42"/>
    <n v="0.21"/>
    <n v="103.69"/>
    <n v="84.9"/>
    <n v="4"/>
    <n v="1244.28"/>
    <x v="0"/>
    <s v="Medium Risk"/>
    <s v="55+"/>
    <d v="1901-06-30T00:00:00"/>
    <x v="0"/>
    <x v="1"/>
    <s v="Low Value"/>
    <x v="0"/>
    <s v="Check Data"/>
  </r>
  <r>
    <s v="CUST_7623"/>
    <n v="72"/>
    <s v="Male"/>
    <x v="0"/>
    <n v="201.13"/>
    <n v="13"/>
    <n v="76"/>
    <n v="0"/>
    <s v="Fashion"/>
    <n v="25.1"/>
    <d v="2024-09-24T00:00:00"/>
    <n v="7"/>
    <n v="0.56999999999999995"/>
    <n v="201.13"/>
    <n v="25.1"/>
    <n v="1"/>
    <n v="2614.69"/>
    <x v="1"/>
    <s v="High Risk"/>
    <s v="55+"/>
    <d v="1901-12-02T00:00:00"/>
    <x v="1"/>
    <x v="1"/>
    <s v="High Value"/>
    <x v="3"/>
    <s v="Check Data"/>
  </r>
  <r>
    <s v="CUST_2474"/>
    <n v="18"/>
    <s v="Female"/>
    <x v="3"/>
    <n v="110.59"/>
    <n v="8"/>
    <n v="315"/>
    <n v="0"/>
    <s v="Home"/>
    <n v="86"/>
    <d v="2020-12-17T00:00:00"/>
    <n v="56"/>
    <n v="0.13"/>
    <n v="110.59"/>
    <n v="86"/>
    <n v="2"/>
    <n v="884.72"/>
    <x v="0"/>
    <s v="Low Risk"/>
    <s v="Under 25"/>
    <d v="1905-09-09T00:00:00"/>
    <x v="0"/>
    <x v="1"/>
    <s v="Low Value"/>
    <x v="0"/>
    <s v="Check Data"/>
  </r>
  <r>
    <s v="CUST_5460"/>
    <n v="66"/>
    <s v="Male"/>
    <x v="7"/>
    <n v="137.88999999999999"/>
    <n v="6"/>
    <n v="354"/>
    <n v="0"/>
    <s v="Electronics"/>
    <n v="16.2"/>
    <d v="2024-11-15T00:00:00"/>
    <n v="47"/>
    <n v="0.43"/>
    <n v="137.88999999999999"/>
    <n v="16.2"/>
    <n v="1"/>
    <n v="827.33999999999992"/>
    <x v="0"/>
    <s v="Medium Risk"/>
    <s v="55+"/>
    <d v="1901-10-11T00:00:00"/>
    <x v="0"/>
    <x v="1"/>
    <s v="Low Value"/>
    <x v="0"/>
    <s v="Check Data"/>
  </r>
  <r>
    <s v="CUST_8002"/>
    <n v="53"/>
    <s v="Other"/>
    <x v="7"/>
    <n v="90.5"/>
    <n v="4"/>
    <n v="34"/>
    <n v="0"/>
    <s v="Home"/>
    <n v="13"/>
    <d v="2021-01-15T00:00:00"/>
    <n v="50"/>
    <n v="0.23"/>
    <n v="90.5"/>
    <n v="13"/>
    <n v="3"/>
    <n v="362"/>
    <x v="1"/>
    <s v="Medium Risk"/>
    <s v="45-54"/>
    <d v="1905-08-11T00:00:00"/>
    <x v="0"/>
    <x v="1"/>
    <s v="Low Value"/>
    <x v="0"/>
    <s v="Check Data"/>
  </r>
  <r>
    <s v="CUST_7396"/>
    <n v="38"/>
    <s v="Male"/>
    <x v="3"/>
    <m/>
    <n v="8"/>
    <n v="125"/>
    <n v="0"/>
    <s v="Home"/>
    <n v="60.6"/>
    <d v="2022-12-21T00:00:00"/>
    <n v="45"/>
    <n v="0.25"/>
    <n v="250"/>
    <n v="60.6"/>
    <n v="3"/>
    <n v="2000"/>
    <x v="0"/>
    <s v="Medium Risk"/>
    <s v="35-44"/>
    <d v="1903-09-06T00:00:00"/>
    <x v="0"/>
    <x v="1"/>
    <s v="High Value"/>
    <x v="1"/>
    <s v="Check Data"/>
  </r>
  <r>
    <s v="CUST_3828"/>
    <n v="54"/>
    <s v="Male"/>
    <x v="5"/>
    <n v="47.31"/>
    <n v="9"/>
    <n v="322"/>
    <n v="0"/>
    <s v="Home"/>
    <n v="80.5"/>
    <d v="2025-05-16T00:00:00"/>
    <n v="68"/>
    <n v="0.28999999999999998"/>
    <n v="47.31"/>
    <n v="80.5"/>
    <n v="3"/>
    <n v="425.79"/>
    <x v="0"/>
    <s v="Medium Risk"/>
    <s v="45-54"/>
    <d v="1901-04-12T00:00:00"/>
    <x v="0"/>
    <x v="1"/>
    <s v="Low Value"/>
    <x v="0"/>
    <s v="Check Data"/>
  </r>
  <r>
    <s v="CUST_3850"/>
    <n v="69"/>
    <s v="Male"/>
    <x v="3"/>
    <n v="158.9"/>
    <n v="10"/>
    <n v="231"/>
    <n v="0"/>
    <s v="Beauty"/>
    <n v="78"/>
    <d v="2022-10-06T00:00:00"/>
    <n v="44"/>
    <n v="0.35"/>
    <n v="158.9"/>
    <n v="78"/>
    <n v="2"/>
    <n v="1589"/>
    <x v="0"/>
    <s v="Medium Risk"/>
    <s v="55+"/>
    <d v="1903-11-21T00:00:00"/>
    <x v="0"/>
    <x v="1"/>
    <s v="High Value"/>
    <x v="1"/>
    <s v="Check Data"/>
  </r>
  <r>
    <s v="CUST_3964"/>
    <n v="41"/>
    <s v="Female"/>
    <x v="7"/>
    <n v="145.16"/>
    <n v="11"/>
    <n v="86"/>
    <n v="0"/>
    <s v="Fashion"/>
    <n v="54.4"/>
    <d v="2021-08-14T00:00:00"/>
    <n v="25"/>
    <n v="0.37"/>
    <n v="145.16"/>
    <n v="54.4"/>
    <n v="2"/>
    <n v="1596.76"/>
    <x v="1"/>
    <s v="Medium Risk"/>
    <s v="35-44"/>
    <d v="1905-01-12T00:00:00"/>
    <x v="1"/>
    <x v="1"/>
    <s v="High Value"/>
    <x v="1"/>
    <s v="Check Data"/>
  </r>
  <r>
    <s v="CUST_5594"/>
    <n v="72"/>
    <s v="Female"/>
    <x v="0"/>
    <n v="59.16"/>
    <n v="8"/>
    <n v="303"/>
    <n v="0"/>
    <s v="Home"/>
    <n v="63.9"/>
    <d v="2025-04-18T00:00:00"/>
    <n v="52"/>
    <n v="0.11"/>
    <n v="59.16"/>
    <n v="63.9"/>
    <n v="1"/>
    <n v="473.28"/>
    <x v="0"/>
    <s v="Low Risk"/>
    <s v="55+"/>
    <d v="1901-05-10T00:00:00"/>
    <x v="0"/>
    <x v="1"/>
    <s v="Low Value"/>
    <x v="0"/>
    <s v="Check Data"/>
  </r>
  <r>
    <s v="CUST_7644"/>
    <n v="42"/>
    <s v="Female"/>
    <x v="9"/>
    <n v="54.13"/>
    <n v="8"/>
    <n v="187"/>
    <n v="0"/>
    <s v="Electronics"/>
    <n v="25.8"/>
    <d v="2020-09-25T00:00:00"/>
    <n v="18"/>
    <n v="0.63"/>
    <n v="54.13"/>
    <n v="25.8"/>
    <n v="2"/>
    <n v="433.04"/>
    <x v="0"/>
    <s v="High Risk"/>
    <s v="35-44"/>
    <d v="1905-12-01T00:00:00"/>
    <x v="1"/>
    <x v="1"/>
    <s v="Low Value"/>
    <x v="2"/>
    <s v="Check Data"/>
  </r>
  <r>
    <s v="CUST_3850"/>
    <n v="24"/>
    <s v="Male"/>
    <x v="7"/>
    <n v="90.88"/>
    <n v="6"/>
    <n v="44"/>
    <n v="0"/>
    <s v="Beauty"/>
    <n v="55.1"/>
    <d v="2020-09-20T00:00:00"/>
    <n v="7"/>
    <n v="0.2"/>
    <n v="90.88"/>
    <n v="55.1"/>
    <n v="2"/>
    <n v="545.28"/>
    <x v="1"/>
    <s v="Medium Risk"/>
    <s v="Under 25"/>
    <d v="1905-12-06T00:00:00"/>
    <x v="1"/>
    <x v="1"/>
    <s v="Low Value"/>
    <x v="0"/>
    <s v="Check Data"/>
  </r>
  <r>
    <s v="CUST_1165"/>
    <n v="59"/>
    <s v="Male"/>
    <x v="1"/>
    <n v="68.23"/>
    <n v="12"/>
    <n v="330"/>
    <n v="0"/>
    <s v="Sports"/>
    <n v="20.8"/>
    <d v="2024-12-19T00:00:00"/>
    <n v="22"/>
    <n v="0.13"/>
    <n v="68.23"/>
    <n v="20.8"/>
    <n v="2"/>
    <n v="818.76"/>
    <x v="0"/>
    <s v="Low Risk"/>
    <s v="55+"/>
    <d v="1901-09-07T00:00:00"/>
    <x v="1"/>
    <x v="1"/>
    <s v="Low Value"/>
    <x v="0"/>
    <s v="Check Data"/>
  </r>
  <r>
    <s v="CUST_1919"/>
    <n v="34"/>
    <s v="Female"/>
    <x v="9"/>
    <m/>
    <n v="16"/>
    <n v="323"/>
    <n v="0"/>
    <s v="Sports"/>
    <n v="92.8"/>
    <d v="2025-03-21T00:00:00"/>
    <n v="4"/>
    <n v="0.18"/>
    <n v="250"/>
    <n v="92.8"/>
    <n v="2"/>
    <n v="4000"/>
    <x v="0"/>
    <s v="Low Risk"/>
    <s v="25-34"/>
    <d v="1901-06-07T00:00:00"/>
    <x v="1"/>
    <x v="1"/>
    <s v="High Value"/>
    <x v="1"/>
    <s v="Check Data"/>
  </r>
  <r>
    <s v="CUST_9305"/>
    <n v="46"/>
    <s v="Male"/>
    <x v="6"/>
    <n v="117.11"/>
    <n v="11"/>
    <n v="347"/>
    <n v="0"/>
    <s v="Fashion"/>
    <n v="67.8"/>
    <d v="2025-02-24T00:00:00"/>
    <n v="29"/>
    <n v="0.3"/>
    <n v="117.11"/>
    <n v="67.8"/>
    <n v="1"/>
    <n v="1288.21"/>
    <x v="0"/>
    <s v="Medium Risk"/>
    <s v="45-54"/>
    <d v="1901-07-02T00:00:00"/>
    <x v="1"/>
    <x v="1"/>
    <s v="Low Value"/>
    <x v="0"/>
    <s v="Check Data"/>
  </r>
  <r>
    <s v="CUST_4504"/>
    <n v="47"/>
    <s v="Female"/>
    <x v="7"/>
    <n v="53.46"/>
    <n v="10"/>
    <n v="71"/>
    <n v="0"/>
    <s v="Electronics"/>
    <n v="56.5"/>
    <d v="2021-05-14T00:00:00"/>
    <n v="88"/>
    <n v="0.1"/>
    <n v="53.46"/>
    <n v="56.5"/>
    <n v="1"/>
    <n v="534.6"/>
    <x v="1"/>
    <s v="Low Risk"/>
    <s v="45-54"/>
    <d v="1905-04-14T00:00:00"/>
    <x v="2"/>
    <x v="1"/>
    <s v="Low Value"/>
    <x v="0"/>
    <s v="Check Data"/>
  </r>
  <r>
    <s v="CUST_1991"/>
    <n v="24"/>
    <s v="Male"/>
    <x v="8"/>
    <n v="148.62"/>
    <n v="10"/>
    <n v="215"/>
    <n v="0"/>
    <s v="Beauty"/>
    <n v="24.7"/>
    <d v="2023-11-08T00:00:00"/>
    <n v="40"/>
    <n v="0.32"/>
    <n v="148.62"/>
    <n v="24.7"/>
    <n v="1"/>
    <n v="1486.2"/>
    <x v="0"/>
    <s v="Medium Risk"/>
    <s v="Under 25"/>
    <d v="1902-10-19T00:00:00"/>
    <x v="0"/>
    <x v="1"/>
    <s v="Low Value"/>
    <x v="0"/>
    <s v="Check Data"/>
  </r>
  <r>
    <s v="CUST_7047"/>
    <n v="50"/>
    <s v="Female"/>
    <x v="4"/>
    <n v="70.150000000000006"/>
    <n v="13"/>
    <n v="97"/>
    <n v="0"/>
    <s v="Electronics"/>
    <n v="40.9"/>
    <d v="2022-09-21T00:00:00"/>
    <n v="52"/>
    <n v="0.43"/>
    <n v="70.150000000000006"/>
    <n v="40.9"/>
    <n v="2"/>
    <n v="911.95"/>
    <x v="0"/>
    <s v="Medium Risk"/>
    <s v="45-54"/>
    <d v="1903-12-06T00:00:00"/>
    <x v="0"/>
    <x v="1"/>
    <s v="Low Value"/>
    <x v="0"/>
    <s v="Check Data"/>
  </r>
  <r>
    <s v="CUST_4839"/>
    <n v="24"/>
    <s v="Male"/>
    <x v="4"/>
    <n v="87.71"/>
    <n v="16"/>
    <n v="270"/>
    <n v="0"/>
    <s v="Beauty"/>
    <n v="78"/>
    <d v="2022-10-08T00:00:00"/>
    <n v="60"/>
    <n v="0.16"/>
    <n v="87.71"/>
    <n v="78"/>
    <n v="2"/>
    <n v="1403.36"/>
    <x v="0"/>
    <s v="Low Risk"/>
    <s v="Under 25"/>
    <d v="1903-11-19T00:00:00"/>
    <x v="0"/>
    <x v="1"/>
    <s v="Low Value"/>
    <x v="0"/>
    <s v="Check Data"/>
  </r>
  <r>
    <s v="CUST_2258"/>
    <n v="75"/>
    <s v="Female"/>
    <x v="1"/>
    <n v="16.23"/>
    <n v="5"/>
    <n v="90"/>
    <n v="0"/>
    <s v="Beauty"/>
    <n v="23.9"/>
    <d v="2021-08-29T00:00:00"/>
    <n v="41"/>
    <n v="0.22"/>
    <n v="16.23"/>
    <n v="23.9"/>
    <n v="1"/>
    <n v="81.150000000000006"/>
    <x v="1"/>
    <s v="Medium Risk"/>
    <s v="55+"/>
    <d v="1904-12-28T00:00:00"/>
    <x v="0"/>
    <x v="1"/>
    <s v="Low Value"/>
    <x v="0"/>
    <s v="Check Data"/>
  </r>
  <r>
    <s v="CUST_8609"/>
    <n v="41"/>
    <s v="Male"/>
    <x v="2"/>
    <n v="270.18"/>
    <n v="12"/>
    <n v="141"/>
    <n v="0"/>
    <s v="Sports"/>
    <n v="12.9"/>
    <d v="2021-05-15T00:00:00"/>
    <n v="76"/>
    <n v="0.45"/>
    <n v="270.18"/>
    <n v="12.9"/>
    <n v="1"/>
    <n v="3242.16"/>
    <x v="0"/>
    <s v="Medium Risk"/>
    <s v="35-44"/>
    <d v="1905-04-13T00:00:00"/>
    <x v="2"/>
    <x v="1"/>
    <s v="High Value"/>
    <x v="1"/>
    <s v="Check Data"/>
  </r>
  <r>
    <s v="CUST_9706"/>
    <n v="28"/>
    <s v="Male"/>
    <x v="4"/>
    <n v="64.5"/>
    <n v="9"/>
    <n v="116"/>
    <n v="0"/>
    <s v="Fashion"/>
    <n v="30.7"/>
    <d v="2021-08-29T00:00:00"/>
    <n v="73"/>
    <n v="7.0000000000000007E-2"/>
    <n v="64.5"/>
    <n v="30.7"/>
    <n v="2"/>
    <n v="580.5"/>
    <x v="0"/>
    <s v="Low Risk"/>
    <s v="25-34"/>
    <d v="1904-12-28T00:00:00"/>
    <x v="2"/>
    <x v="1"/>
    <s v="Low Value"/>
    <x v="0"/>
    <s v="Check Data"/>
  </r>
  <r>
    <s v="CUST_5804"/>
    <n v="26"/>
    <s v="Male"/>
    <x v="1"/>
    <n v="51.81"/>
    <n v="7"/>
    <n v="1"/>
    <n v="0"/>
    <s v="Fashion"/>
    <n v="79.400000000000006"/>
    <d v="2023-07-17T00:00:00"/>
    <n v="15"/>
    <n v="0.44"/>
    <n v="51.81"/>
    <n v="79.400000000000006"/>
    <n v="2"/>
    <n v="362.67"/>
    <x v="2"/>
    <s v="Medium Risk"/>
    <s v="25-34"/>
    <d v="1903-02-10T00:00:00"/>
    <x v="1"/>
    <x v="1"/>
    <s v="Low Value"/>
    <x v="0"/>
    <s v="Check Data"/>
  </r>
  <r>
    <s v="CUST_1067"/>
    <n v="29"/>
    <s v="Male"/>
    <x v="2"/>
    <n v="21.58"/>
    <n v="5"/>
    <n v="42"/>
    <n v="0"/>
    <s v="Electronics"/>
    <n v="88.3"/>
    <d v="2021-01-22T00:00:00"/>
    <n v="77"/>
    <n v="0.13"/>
    <n v="21.58"/>
    <n v="88.3"/>
    <n v="1"/>
    <n v="107.89999999999999"/>
    <x v="1"/>
    <s v="Low Risk"/>
    <s v="25-34"/>
    <d v="1905-08-04T00:00:00"/>
    <x v="2"/>
    <x v="1"/>
    <s v="Low Value"/>
    <x v="0"/>
    <s v="Check Data"/>
  </r>
  <r>
    <s v="CUST_6660"/>
    <n v="52"/>
    <s v="Male"/>
    <x v="6"/>
    <n v="73.069999999999993"/>
    <n v="15"/>
    <n v="70"/>
    <n v="0"/>
    <s v="Beauty"/>
    <n v="41.4"/>
    <d v="2021-03-10T00:00:00"/>
    <n v="57"/>
    <n v="0.4"/>
    <n v="73.069999999999993"/>
    <n v="41.4"/>
    <n v="1"/>
    <n v="1096.05"/>
    <x v="1"/>
    <s v="Medium Risk"/>
    <s v="45-54"/>
    <d v="1905-06-18T00:00:00"/>
    <x v="0"/>
    <x v="1"/>
    <s v="Low Value"/>
    <x v="0"/>
    <s v="Check Data"/>
  </r>
  <r>
    <s v="CUST_5478"/>
    <n v="21"/>
    <s v="Female"/>
    <x v="2"/>
    <n v="51.76"/>
    <n v="11"/>
    <n v="143"/>
    <n v="0"/>
    <s v="Beauty"/>
    <n v="78.099999999999994"/>
    <d v="2023-03-22T00:00:00"/>
    <n v="94"/>
    <n v="0.56999999999999995"/>
    <n v="51.76"/>
    <n v="78.099999999999994"/>
    <n v="2"/>
    <n v="569.36"/>
    <x v="0"/>
    <s v="High Risk"/>
    <s v="Under 25"/>
    <d v="1903-06-07T00:00:00"/>
    <x v="2"/>
    <x v="1"/>
    <s v="Low Value"/>
    <x v="2"/>
    <s v="Check Data"/>
  </r>
  <r>
    <s v="CUST_9210"/>
    <n v="53"/>
    <s v="Female"/>
    <x v="8"/>
    <n v="196.16"/>
    <n v="7"/>
    <n v="341"/>
    <n v="0"/>
    <s v="Home"/>
    <n v="33.200000000000003"/>
    <d v="2024-04-28T00:00:00"/>
    <n v="99"/>
    <n v="0.34"/>
    <n v="196.16"/>
    <n v="33.200000000000003"/>
    <n v="3"/>
    <n v="1373.12"/>
    <x v="0"/>
    <s v="Medium Risk"/>
    <s v="45-54"/>
    <d v="1902-04-30T00:00:00"/>
    <x v="2"/>
    <x v="1"/>
    <s v="Low Value"/>
    <x v="0"/>
    <s v="Check Data"/>
  </r>
  <r>
    <s v="CUST_4521"/>
    <n v="45"/>
    <s v="Female"/>
    <x v="7"/>
    <n v="83.5"/>
    <n v="8"/>
    <n v="245"/>
    <n v="0"/>
    <s v="Fashion"/>
    <n v="50.9"/>
    <d v="2023-05-24T00:00:00"/>
    <n v="35"/>
    <n v="0.41"/>
    <n v="83.5"/>
    <n v="50.9"/>
    <n v="1"/>
    <n v="668"/>
    <x v="0"/>
    <s v="Medium Risk"/>
    <s v="45-54"/>
    <d v="1903-04-05T00:00:00"/>
    <x v="1"/>
    <x v="1"/>
    <s v="Low Value"/>
    <x v="0"/>
    <s v="Check Data"/>
  </r>
  <r>
    <s v="CUST_1572"/>
    <n v="74"/>
    <s v="Female"/>
    <x v="4"/>
    <n v="76.13"/>
    <n v="10"/>
    <n v="283"/>
    <n v="0"/>
    <s v="Beauty"/>
    <n v="2"/>
    <d v="2021-05-12T00:00:00"/>
    <n v="90"/>
    <n v="0.23"/>
    <n v="76.13"/>
    <n v="2"/>
    <n v="2"/>
    <n v="761.3"/>
    <x v="0"/>
    <s v="Medium Risk"/>
    <s v="55+"/>
    <d v="1905-04-16T00:00:00"/>
    <x v="2"/>
    <x v="1"/>
    <s v="Low Value"/>
    <x v="0"/>
    <s v="Check Data"/>
  </r>
  <r>
    <s v="CUST_8082"/>
    <n v="30"/>
    <s v="Female"/>
    <x v="0"/>
    <n v="62.46"/>
    <n v="4"/>
    <n v="326"/>
    <n v="0"/>
    <s v="Electronics"/>
    <n v="71.2"/>
    <d v="2022-12-19T00:00:00"/>
    <n v="19"/>
    <n v="0.71"/>
    <n v="62.46"/>
    <n v="71.2"/>
    <n v="2"/>
    <n v="249.84"/>
    <x v="0"/>
    <s v="High Risk"/>
    <s v="25-34"/>
    <d v="1903-09-08T00:00:00"/>
    <x v="1"/>
    <x v="1"/>
    <s v="Low Value"/>
    <x v="2"/>
    <s v="Check Data"/>
  </r>
  <r>
    <s v="CUST_8832"/>
    <n v="40"/>
    <s v="Male"/>
    <x v="3"/>
    <n v="46.73"/>
    <n v="7"/>
    <n v="213"/>
    <n v="0"/>
    <s v="Sports"/>
    <n v="71.900000000000006"/>
    <d v="2025-02-28T00:00:00"/>
    <n v="21"/>
    <n v="0.38"/>
    <n v="46.73"/>
    <n v="71.900000000000006"/>
    <n v="2"/>
    <n v="327.10999999999996"/>
    <x v="0"/>
    <s v="Medium Risk"/>
    <s v="35-44"/>
    <d v="1901-06-28T00:00:00"/>
    <x v="1"/>
    <x v="1"/>
    <s v="Low Value"/>
    <x v="0"/>
    <s v="Check Data"/>
  </r>
  <r>
    <s v="CUST_6395"/>
    <n v="36"/>
    <s v="Female"/>
    <x v="7"/>
    <n v="71.010000000000005"/>
    <n v="13"/>
    <n v="106"/>
    <n v="0"/>
    <s v="Sports"/>
    <n v="10"/>
    <d v="2021-04-11T00:00:00"/>
    <n v="85"/>
    <n v="0.27"/>
    <n v="71.010000000000005"/>
    <n v="10"/>
    <n v="1"/>
    <n v="923.13000000000011"/>
    <x v="0"/>
    <s v="Medium Risk"/>
    <s v="35-44"/>
    <d v="1905-05-17T00:00:00"/>
    <x v="2"/>
    <x v="1"/>
    <s v="Low Value"/>
    <x v="0"/>
    <s v="Check Data"/>
  </r>
  <r>
    <s v="CUST_3258"/>
    <n v="59"/>
    <s v="Male"/>
    <x v="6"/>
    <n v="205.29"/>
    <n v="15"/>
    <n v="262"/>
    <n v="0"/>
    <s v="Fashion"/>
    <n v="35.9"/>
    <d v="2020-08-25T00:00:00"/>
    <n v="13"/>
    <n v="0.26"/>
    <n v="205.29"/>
    <n v="35.9"/>
    <n v="1"/>
    <n v="3079.35"/>
    <x v="0"/>
    <s v="Medium Risk"/>
    <s v="55+"/>
    <d v="1906-01-01T00:00:00"/>
    <x v="1"/>
    <x v="1"/>
    <s v="High Value"/>
    <x v="1"/>
    <s v="Check Data"/>
  </r>
  <r>
    <s v="CUST_7039"/>
    <n v="54"/>
    <s v="Female"/>
    <x v="6"/>
    <n v="42.99"/>
    <n v="9"/>
    <n v="293"/>
    <n v="0"/>
    <s v="Fashion"/>
    <m/>
    <d v="2024-08-10T00:00:00"/>
    <n v="21"/>
    <n v="0.41"/>
    <n v="42.99"/>
    <n v="250"/>
    <n v="1"/>
    <n v="386.91"/>
    <x v="0"/>
    <s v="Medium Risk"/>
    <s v="45-54"/>
    <d v="1902-01-16T00:00:00"/>
    <x v="1"/>
    <x v="1"/>
    <s v="Low Value"/>
    <x v="0"/>
    <s v="Check Data"/>
  </r>
  <r>
    <s v="CUST_1650"/>
    <n v="56"/>
    <s v="Male"/>
    <x v="1"/>
    <n v="50.51"/>
    <n v="11"/>
    <n v="175"/>
    <n v="0"/>
    <s v="Home"/>
    <n v="77.400000000000006"/>
    <d v="2021-03-13T00:00:00"/>
    <n v="88"/>
    <n v="0.57999999999999996"/>
    <n v="50.51"/>
    <n v="77.400000000000006"/>
    <n v="1"/>
    <n v="555.61"/>
    <x v="0"/>
    <s v="High Risk"/>
    <s v="55+"/>
    <d v="1905-06-15T00:00:00"/>
    <x v="2"/>
    <x v="1"/>
    <s v="Low Value"/>
    <x v="2"/>
    <s v="Check Data"/>
  </r>
  <r>
    <s v="CUST_6741"/>
    <n v="41"/>
    <s v="Male"/>
    <x v="5"/>
    <n v="32.409999999999997"/>
    <n v="15"/>
    <n v="106"/>
    <n v="0"/>
    <s v="Fashion"/>
    <n v="82.4"/>
    <d v="2024-04-22T00:00:00"/>
    <n v="26"/>
    <n v="0.18"/>
    <n v="32.409999999999997"/>
    <n v="82.4"/>
    <n v="1"/>
    <n v="486.15"/>
    <x v="0"/>
    <s v="Low Risk"/>
    <s v="35-44"/>
    <d v="1902-05-06T00:00:00"/>
    <x v="1"/>
    <x v="1"/>
    <s v="Low Value"/>
    <x v="0"/>
    <s v="Check Data"/>
  </r>
  <r>
    <s v="CUST_7838"/>
    <n v="33"/>
    <s v="Female"/>
    <x v="2"/>
    <n v="69.69"/>
    <n v="11"/>
    <n v="85"/>
    <n v="0"/>
    <s v="Beauty"/>
    <n v="71.900000000000006"/>
    <d v="2022-04-17T00:00:00"/>
    <n v="56"/>
    <n v="0.33"/>
    <n v="69.69"/>
    <n v="71.900000000000006"/>
    <n v="1"/>
    <n v="766.58999999999992"/>
    <x v="1"/>
    <s v="Medium Risk"/>
    <s v="25-34"/>
    <d v="1904-05-11T00:00:00"/>
    <x v="0"/>
    <x v="1"/>
    <s v="Low Value"/>
    <x v="0"/>
    <s v="Check Data"/>
  </r>
  <r>
    <s v="CUST_3587"/>
    <n v="50"/>
    <s v="Male"/>
    <x v="2"/>
    <n v="131.15"/>
    <n v="9"/>
    <n v="226"/>
    <n v="0"/>
    <s v="Beauty"/>
    <n v="21.6"/>
    <d v="2021-06-12T00:00:00"/>
    <n v="31"/>
    <n v="0.27"/>
    <n v="131.15"/>
    <n v="21.6"/>
    <n v="2"/>
    <n v="1180.3500000000001"/>
    <x v="0"/>
    <s v="Medium Risk"/>
    <s v="45-54"/>
    <d v="1905-03-16T00:00:00"/>
    <x v="1"/>
    <x v="1"/>
    <s v="Low Value"/>
    <x v="0"/>
    <s v="Check Data"/>
  </r>
  <r>
    <s v="CUST_8876"/>
    <n v="29"/>
    <s v="Female"/>
    <x v="1"/>
    <n v="67.209999999999994"/>
    <n v="14"/>
    <n v="81"/>
    <n v="0"/>
    <s v="Beauty"/>
    <n v="35.6"/>
    <d v="2024-10-22T00:00:00"/>
    <n v="30"/>
    <n v="0.31"/>
    <n v="67.209999999999994"/>
    <n v="35.6"/>
    <n v="2"/>
    <n v="940.93999999999994"/>
    <x v="1"/>
    <s v="Medium Risk"/>
    <s v="25-34"/>
    <d v="1901-11-04T00:00:00"/>
    <x v="1"/>
    <x v="1"/>
    <s v="Low Value"/>
    <x v="0"/>
    <s v="Check Data"/>
  </r>
  <r>
    <s v="CUST_4262"/>
    <n v="51"/>
    <s v="Female"/>
    <x v="3"/>
    <n v="120.5"/>
    <n v="8"/>
    <n v="328"/>
    <n v="0"/>
    <s v="Beauty"/>
    <n v="24.7"/>
    <d v="2025-04-24T00:00:00"/>
    <n v="24"/>
    <n v="0.28999999999999998"/>
    <n v="120.5"/>
    <n v="24.7"/>
    <n v="2"/>
    <n v="964"/>
    <x v="0"/>
    <s v="Medium Risk"/>
    <s v="45-54"/>
    <d v="1901-05-04T00:00:00"/>
    <x v="1"/>
    <x v="1"/>
    <s v="Low Value"/>
    <x v="0"/>
    <s v="Check Data"/>
  </r>
  <r>
    <s v="CUST_2338"/>
    <n v="24"/>
    <s v="Male"/>
    <x v="0"/>
    <n v="229.79"/>
    <n v="11"/>
    <n v="240"/>
    <n v="0"/>
    <s v="Home"/>
    <n v="63.7"/>
    <d v="2020-09-26T00:00:00"/>
    <n v="96"/>
    <n v="0.33"/>
    <n v="229.79"/>
    <n v="63.7"/>
    <n v="1"/>
    <n v="2527.69"/>
    <x v="0"/>
    <s v="Medium Risk"/>
    <s v="Under 25"/>
    <d v="1905-11-30T00:00:00"/>
    <x v="2"/>
    <x v="1"/>
    <s v="High Value"/>
    <x v="1"/>
    <s v="Check Data"/>
  </r>
  <r>
    <s v="CUST_5996"/>
    <n v="28"/>
    <s v="Male"/>
    <x v="6"/>
    <n v="87.24"/>
    <n v="8"/>
    <n v="1"/>
    <n v="0"/>
    <s v="Fashion"/>
    <n v="64.7"/>
    <d v="2023-12-12T00:00:00"/>
    <n v="30"/>
    <n v="0.38"/>
    <n v="87.24"/>
    <n v="64.7"/>
    <n v="1"/>
    <n v="697.92"/>
    <x v="2"/>
    <s v="Medium Risk"/>
    <s v="25-34"/>
    <d v="1902-09-15T00:00:00"/>
    <x v="1"/>
    <x v="1"/>
    <s v="Low Value"/>
    <x v="0"/>
    <s v="Check Data"/>
  </r>
  <r>
    <s v="CUST_6780"/>
    <n v="48"/>
    <s v="Female"/>
    <x v="7"/>
    <n v="77.489999999999995"/>
    <n v="8"/>
    <n v="250"/>
    <n v="0"/>
    <s v="Fashion"/>
    <n v="1.6"/>
    <d v="2022-05-14T00:00:00"/>
    <n v="26"/>
    <n v="0.17"/>
    <n v="77.489999999999995"/>
    <n v="1.6"/>
    <n v="1"/>
    <n v="619.91999999999996"/>
    <x v="0"/>
    <s v="Low Risk"/>
    <s v="45-54"/>
    <d v="1904-04-14T00:00:00"/>
    <x v="1"/>
    <x v="1"/>
    <s v="Low Value"/>
    <x v="0"/>
    <s v="Check Data"/>
  </r>
  <r>
    <s v="CUST_3827"/>
    <n v="46"/>
    <s v="Female"/>
    <x v="3"/>
    <n v="136.62"/>
    <n v="5"/>
    <n v="41"/>
    <n v="0"/>
    <s v="Fashion"/>
    <n v="73.2"/>
    <d v="2022-08-30T00:00:00"/>
    <n v="82"/>
    <n v="0.25"/>
    <n v="136.62"/>
    <n v="73.2"/>
    <n v="1"/>
    <n v="683.1"/>
    <x v="1"/>
    <s v="Medium Risk"/>
    <s v="45-54"/>
    <d v="1903-12-28T00:00:00"/>
    <x v="2"/>
    <x v="1"/>
    <s v="Low Value"/>
    <x v="0"/>
    <s v="Check Data"/>
  </r>
  <r>
    <s v="CUST_6232"/>
    <n v="79"/>
    <s v="Male"/>
    <x v="0"/>
    <n v="66.069999999999993"/>
    <n v="10"/>
    <n v="80"/>
    <n v="0"/>
    <s v="Home"/>
    <n v="23"/>
    <d v="2023-06-08T00:00:00"/>
    <n v="54"/>
    <n v="0.21"/>
    <n v="66.069999999999993"/>
    <n v="23"/>
    <n v="3"/>
    <n v="660.69999999999993"/>
    <x v="1"/>
    <s v="Medium Risk"/>
    <s v="55+"/>
    <d v="1903-03-21T00:00:00"/>
    <x v="0"/>
    <x v="1"/>
    <s v="Low Value"/>
    <x v="0"/>
    <s v="Check Data"/>
  </r>
  <r>
    <s v="CUST_3217"/>
    <n v="30"/>
    <s v="Female"/>
    <x v="5"/>
    <n v="22.98"/>
    <n v="7"/>
    <n v="261"/>
    <n v="0"/>
    <s v="Home"/>
    <n v="80.099999999999994"/>
    <d v="2021-05-12T00:00:00"/>
    <n v="76"/>
    <n v="0.1"/>
    <n v="22.98"/>
    <n v="80.099999999999994"/>
    <n v="2"/>
    <n v="160.86000000000001"/>
    <x v="0"/>
    <s v="Low Risk"/>
    <s v="25-34"/>
    <d v="1905-04-16T00:00:00"/>
    <x v="2"/>
    <x v="1"/>
    <s v="Low Value"/>
    <x v="0"/>
    <s v="Check Data"/>
  </r>
  <r>
    <s v="CUST_4539"/>
    <n v="48"/>
    <s v="Female"/>
    <x v="7"/>
    <n v="175.72"/>
    <n v="8"/>
    <n v="196"/>
    <n v="0"/>
    <s v="Beauty"/>
    <n v="83.3"/>
    <d v="2022-03-30T00:00:00"/>
    <n v="21"/>
    <n v="0.28000000000000003"/>
    <n v="175.72"/>
    <n v="83.3"/>
    <n v="1"/>
    <n v="1405.76"/>
    <x v="0"/>
    <s v="Medium Risk"/>
    <s v="45-54"/>
    <d v="1904-05-29T00:00:00"/>
    <x v="1"/>
    <x v="1"/>
    <s v="Low Value"/>
    <x v="0"/>
    <s v="Check Data"/>
  </r>
  <r>
    <s v="CUST_8845"/>
    <n v="19"/>
    <s v="Male"/>
    <x v="1"/>
    <n v="120.9"/>
    <n v="6"/>
    <n v="247"/>
    <n v="0"/>
    <s v="Home"/>
    <n v="79.7"/>
    <d v="2024-05-09T00:00:00"/>
    <n v="23"/>
    <n v="0.26"/>
    <n v="120.9"/>
    <n v="79.7"/>
    <n v="2"/>
    <n v="725.40000000000009"/>
    <x v="0"/>
    <s v="Medium Risk"/>
    <s v="Under 25"/>
    <d v="1902-04-19T00:00:00"/>
    <x v="1"/>
    <x v="1"/>
    <s v="Low Value"/>
    <x v="0"/>
    <s v="Check Data"/>
  </r>
  <r>
    <s v="CUST_5383"/>
    <n v="56"/>
    <s v="Male"/>
    <x v="7"/>
    <n v="131.74"/>
    <n v="14"/>
    <n v="329"/>
    <n v="0"/>
    <s v="Home"/>
    <m/>
    <d v="2023-11-30T00:00:00"/>
    <n v="28"/>
    <n v="0.1"/>
    <n v="131.74"/>
    <n v="250"/>
    <n v="1"/>
    <n v="1844.3600000000001"/>
    <x v="0"/>
    <s v="Low Risk"/>
    <s v="55+"/>
    <d v="1902-09-27T00:00:00"/>
    <x v="1"/>
    <x v="1"/>
    <s v="High Value"/>
    <x v="1"/>
    <s v="Check Data"/>
  </r>
  <r>
    <s v="CUST_3961"/>
    <n v="32"/>
    <s v="Female"/>
    <x v="8"/>
    <n v="238.99"/>
    <n v="9"/>
    <n v="295"/>
    <n v="0"/>
    <s v="Electronics"/>
    <n v="34.799999999999997"/>
    <d v="2021-03-06T00:00:00"/>
    <n v="81"/>
    <n v="0.2"/>
    <n v="238.99"/>
    <n v="34.799999999999997"/>
    <n v="2"/>
    <n v="2150.91"/>
    <x v="0"/>
    <s v="Medium Risk"/>
    <s v="25-34"/>
    <d v="1905-06-22T00:00:00"/>
    <x v="2"/>
    <x v="1"/>
    <s v="High Value"/>
    <x v="1"/>
    <s v="Check Data"/>
  </r>
  <r>
    <s v="CUST_4226"/>
    <n v="74"/>
    <s v="Male"/>
    <x v="5"/>
    <n v="213.81"/>
    <n v="9"/>
    <n v="35"/>
    <n v="0"/>
    <s v="Beauty"/>
    <n v="43.5"/>
    <d v="2021-08-02T00:00:00"/>
    <n v="79"/>
    <n v="0.15"/>
    <n v="213.81"/>
    <n v="43.5"/>
    <n v="1"/>
    <n v="1924.29"/>
    <x v="1"/>
    <s v="Low Risk"/>
    <s v="55+"/>
    <d v="1905-01-24T00:00:00"/>
    <x v="2"/>
    <x v="1"/>
    <s v="High Value"/>
    <x v="1"/>
    <s v="Check Data"/>
  </r>
  <r>
    <s v="CUST_7837"/>
    <n v="28"/>
    <s v="Female"/>
    <x v="1"/>
    <n v="39.11"/>
    <n v="9"/>
    <n v="102"/>
    <n v="0"/>
    <s v="Beauty"/>
    <n v="52.7"/>
    <d v="2021-07-05T00:00:00"/>
    <n v="23"/>
    <n v="0.17"/>
    <n v="39.11"/>
    <n v="52.7"/>
    <n v="2"/>
    <n v="351.99"/>
    <x v="0"/>
    <s v="Low Risk"/>
    <s v="25-34"/>
    <d v="1905-02-21T00:00:00"/>
    <x v="1"/>
    <x v="1"/>
    <s v="Low Value"/>
    <x v="0"/>
    <s v="Check Data"/>
  </r>
  <r>
    <s v="CUST_8031"/>
    <n v="51"/>
    <s v="Male"/>
    <x v="1"/>
    <n v="77.22"/>
    <n v="11"/>
    <n v="302"/>
    <n v="0"/>
    <s v="Electronics"/>
    <n v="25"/>
    <d v="2023-08-14T00:00:00"/>
    <n v="59"/>
    <n v="0.51"/>
    <n v="77.22"/>
    <n v="25"/>
    <n v="2"/>
    <n v="849.42"/>
    <x v="0"/>
    <s v="High Risk"/>
    <s v="45-54"/>
    <d v="1903-01-13T00:00:00"/>
    <x v="0"/>
    <x v="1"/>
    <s v="Low Value"/>
    <x v="2"/>
    <s v="Check Data"/>
  </r>
  <r>
    <s v="CUST_4716"/>
    <n v="56"/>
    <s v="Female"/>
    <x v="1"/>
    <n v="23.28"/>
    <n v="5"/>
    <n v="97"/>
    <n v="0"/>
    <s v="Fashion"/>
    <n v="93.2"/>
    <d v="2024-04-27T00:00:00"/>
    <n v="53"/>
    <n v="0.53"/>
    <n v="23.28"/>
    <n v="93.2"/>
    <n v="2"/>
    <n v="116.4"/>
    <x v="0"/>
    <s v="High Risk"/>
    <s v="55+"/>
    <d v="1902-05-01T00:00:00"/>
    <x v="0"/>
    <x v="1"/>
    <s v="Low Value"/>
    <x v="2"/>
    <s v="Check Data"/>
  </r>
  <r>
    <s v="CUST_4414"/>
    <n v="21"/>
    <s v="Female"/>
    <x v="4"/>
    <n v="30.55"/>
    <n v="8"/>
    <n v="144"/>
    <n v="0"/>
    <s v="Electronics"/>
    <n v="50.4"/>
    <d v="2021-07-06T00:00:00"/>
    <n v="53"/>
    <n v="0.19"/>
    <n v="30.55"/>
    <n v="50.4"/>
    <n v="1"/>
    <n v="244.4"/>
    <x v="0"/>
    <s v="Low Risk"/>
    <s v="Under 25"/>
    <d v="1905-02-20T00:00:00"/>
    <x v="0"/>
    <x v="1"/>
    <s v="Low Value"/>
    <x v="0"/>
    <s v="Check Data"/>
  </r>
  <r>
    <s v="CUST_2448"/>
    <n v="28"/>
    <s v="Female"/>
    <x v="3"/>
    <n v="123.38"/>
    <n v="5"/>
    <n v="281"/>
    <n v="0"/>
    <s v="Electronics"/>
    <n v="7.3"/>
    <d v="2021-12-08T00:00:00"/>
    <n v="34"/>
    <n v="0.14000000000000001"/>
    <n v="123.38"/>
    <n v="7.3"/>
    <n v="1"/>
    <n v="616.9"/>
    <x v="0"/>
    <s v="Low Risk"/>
    <s v="25-34"/>
    <d v="1904-09-18T00:00:00"/>
    <x v="1"/>
    <x v="1"/>
    <s v="Low Value"/>
    <x v="0"/>
    <s v="Check Data"/>
  </r>
  <r>
    <s v="CUST_1570"/>
    <n v="46"/>
    <s v="Male"/>
    <x v="0"/>
    <n v="295.88"/>
    <n v="11"/>
    <n v="126"/>
    <n v="0"/>
    <s v="Electronics"/>
    <n v="99.7"/>
    <d v="2021-08-20T00:00:00"/>
    <n v="92"/>
    <n v="0.08"/>
    <n v="295.88"/>
    <n v="99.7"/>
    <n v="1"/>
    <n v="3254.68"/>
    <x v="0"/>
    <s v="Low Risk"/>
    <s v="45-54"/>
    <d v="1905-01-06T00:00:00"/>
    <x v="2"/>
    <x v="1"/>
    <s v="High Value"/>
    <x v="1"/>
    <s v="Check Data"/>
  </r>
  <r>
    <s v="CUST_3904"/>
    <n v="19"/>
    <s v="Male"/>
    <x v="2"/>
    <n v="131.28"/>
    <n v="8"/>
    <n v="303"/>
    <n v="0"/>
    <s v="Home"/>
    <n v="48.4"/>
    <d v="2021-08-05T00:00:00"/>
    <n v="68"/>
    <n v="0.44"/>
    <n v="131.28"/>
    <n v="48.4"/>
    <n v="1"/>
    <n v="1050.24"/>
    <x v="0"/>
    <s v="Medium Risk"/>
    <s v="Under 25"/>
    <d v="1905-01-21T00:00:00"/>
    <x v="0"/>
    <x v="1"/>
    <s v="Low Value"/>
    <x v="0"/>
    <s v="Check Data"/>
  </r>
  <r>
    <s v="CUST_3505"/>
    <n v="78"/>
    <s v="Female"/>
    <x v="6"/>
    <n v="26.29"/>
    <n v="13"/>
    <n v="282"/>
    <n v="0"/>
    <s v="Electronics"/>
    <n v="94.7"/>
    <d v="2022-07-25T00:00:00"/>
    <n v="12"/>
    <n v="0.46"/>
    <n v="26.29"/>
    <n v="94.7"/>
    <n v="1"/>
    <n v="341.77"/>
    <x v="0"/>
    <s v="Medium Risk"/>
    <s v="55+"/>
    <d v="1904-02-02T00:00:00"/>
    <x v="1"/>
    <x v="1"/>
    <s v="Low Value"/>
    <x v="0"/>
    <s v="Check Data"/>
  </r>
  <r>
    <s v="CUST_1917"/>
    <n v="33"/>
    <s v="Male"/>
    <x v="6"/>
    <n v="15.34"/>
    <n v="6"/>
    <n v="301"/>
    <n v="0"/>
    <s v="Sports"/>
    <n v="39"/>
    <d v="2022-03-22T00:00:00"/>
    <n v="2"/>
    <n v="0.44"/>
    <n v="15.34"/>
    <n v="39"/>
    <n v="2"/>
    <n v="92.039999999999992"/>
    <x v="0"/>
    <s v="Medium Risk"/>
    <s v="25-34"/>
    <d v="1904-06-06T00:00:00"/>
    <x v="1"/>
    <x v="1"/>
    <s v="Low Value"/>
    <x v="0"/>
    <s v="Check Data"/>
  </r>
  <r>
    <s v="CUST_7982"/>
    <n v="56"/>
    <s v="Male"/>
    <x v="8"/>
    <n v="64.569999999999993"/>
    <n v="8"/>
    <n v="66"/>
    <n v="0"/>
    <s v="Electronics"/>
    <n v="22.5"/>
    <d v="2024-10-05T00:00:00"/>
    <n v="25"/>
    <n v="0.28000000000000003"/>
    <n v="64.569999999999993"/>
    <n v="22.5"/>
    <n v="1"/>
    <n v="516.55999999999995"/>
    <x v="1"/>
    <s v="Medium Risk"/>
    <s v="55+"/>
    <d v="1901-11-21T00:00:00"/>
    <x v="1"/>
    <x v="1"/>
    <s v="Low Value"/>
    <x v="0"/>
    <s v="Check Data"/>
  </r>
  <r>
    <s v="CUST_8427"/>
    <n v="30"/>
    <s v="Other"/>
    <x v="8"/>
    <n v="180.23"/>
    <n v="11"/>
    <n v="146"/>
    <n v="0"/>
    <s v="Fashion"/>
    <n v="73.7"/>
    <d v="2025-05-20T00:00:00"/>
    <n v="88"/>
    <n v="0.23"/>
    <n v="180.23"/>
    <n v="73.7"/>
    <n v="2"/>
    <n v="1982.53"/>
    <x v="0"/>
    <s v="Medium Risk"/>
    <s v="25-34"/>
    <d v="1901-04-08T00:00:00"/>
    <x v="2"/>
    <x v="1"/>
    <s v="High Value"/>
    <x v="1"/>
    <s v="Check Data"/>
  </r>
  <r>
    <s v="CUST_7336"/>
    <n v="54"/>
    <s v="Male"/>
    <x v="8"/>
    <n v="64.150000000000006"/>
    <n v="10"/>
    <n v="327"/>
    <n v="0"/>
    <s v="Fashion"/>
    <n v="43.2"/>
    <d v="2022-11-07T00:00:00"/>
    <n v="95"/>
    <n v="0.15"/>
    <n v="64.150000000000006"/>
    <n v="43.2"/>
    <n v="1"/>
    <n v="641.5"/>
    <x v="0"/>
    <s v="Low Risk"/>
    <s v="45-54"/>
    <d v="1903-10-20T00:00:00"/>
    <x v="2"/>
    <x v="1"/>
    <s v="Low Value"/>
    <x v="0"/>
    <s v="Check Data"/>
  </r>
  <r>
    <s v="CUST_2678"/>
    <n v="34"/>
    <s v="Male"/>
    <x v="9"/>
    <n v="108.73"/>
    <n v="10"/>
    <n v="80"/>
    <n v="0"/>
    <s v="Fashion"/>
    <n v="88.1"/>
    <d v="2022-12-06T00:00:00"/>
    <n v="68"/>
    <n v="0.25"/>
    <n v="108.73"/>
    <n v="88.1"/>
    <n v="2"/>
    <n v="1087.3"/>
    <x v="1"/>
    <s v="Medium Risk"/>
    <s v="25-34"/>
    <d v="1903-09-21T00:00:00"/>
    <x v="0"/>
    <x v="1"/>
    <s v="Low Value"/>
    <x v="0"/>
    <s v="Check Data"/>
  </r>
  <r>
    <s v="CUST_1615"/>
    <n v="38"/>
    <s v="Male"/>
    <x v="8"/>
    <n v="79.17"/>
    <n v="11"/>
    <n v="252"/>
    <n v="0"/>
    <s v="Electronics"/>
    <n v="46.4"/>
    <d v="2021-10-17T00:00:00"/>
    <n v="44"/>
    <n v="0.05"/>
    <n v="79.17"/>
    <n v="46.4"/>
    <n v="3"/>
    <n v="870.87"/>
    <x v="0"/>
    <s v="Low Risk"/>
    <s v="35-44"/>
    <d v="1904-11-09T00:00:00"/>
    <x v="0"/>
    <x v="1"/>
    <s v="Low Value"/>
    <x v="0"/>
    <s v="Check Data"/>
  </r>
  <r>
    <s v="CUST_8086"/>
    <n v="61"/>
    <s v="Female"/>
    <x v="6"/>
    <n v="33.229999999999997"/>
    <n v="13"/>
    <n v="241"/>
    <n v="0"/>
    <s v="Beauty"/>
    <n v="33.799999999999997"/>
    <d v="2022-05-19T00:00:00"/>
    <n v="34"/>
    <n v="0.32"/>
    <n v="33.229999999999997"/>
    <n v="33.799999999999997"/>
    <n v="1"/>
    <n v="431.98999999999995"/>
    <x v="0"/>
    <s v="Medium Risk"/>
    <s v="55+"/>
    <d v="1904-04-09T00:00:00"/>
    <x v="1"/>
    <x v="1"/>
    <s v="Low Value"/>
    <x v="0"/>
    <s v="Check Data"/>
  </r>
  <r>
    <s v="CUST_5749"/>
    <n v="77"/>
    <s v="Female"/>
    <x v="5"/>
    <n v="33.659999999999997"/>
    <n v="6"/>
    <n v="64"/>
    <n v="0"/>
    <s v="Fashion"/>
    <n v="96.7"/>
    <d v="2024-10-29T00:00:00"/>
    <n v="6"/>
    <n v="0.11"/>
    <n v="33.659999999999997"/>
    <n v="96.7"/>
    <n v="1"/>
    <n v="201.95999999999998"/>
    <x v="1"/>
    <s v="Low Risk"/>
    <s v="55+"/>
    <d v="1901-10-28T00:00:00"/>
    <x v="1"/>
    <x v="1"/>
    <s v="Low Value"/>
    <x v="0"/>
    <s v="Check Data"/>
  </r>
  <r>
    <s v="CUST_4505"/>
    <n v="36"/>
    <s v="Male"/>
    <x v="0"/>
    <n v="198.89"/>
    <n v="10"/>
    <n v="70"/>
    <n v="0"/>
    <s v="Electronics"/>
    <n v="83"/>
    <d v="2021-11-10T00:00:00"/>
    <n v="95"/>
    <n v="0.3"/>
    <n v="198.89"/>
    <n v="83"/>
    <n v="1"/>
    <n v="1988.8999999999999"/>
    <x v="1"/>
    <s v="Medium Risk"/>
    <s v="35-44"/>
    <d v="1904-10-16T00:00:00"/>
    <x v="2"/>
    <x v="1"/>
    <s v="High Value"/>
    <x v="1"/>
    <s v="Check Data"/>
  </r>
  <r>
    <s v="CUST_5529"/>
    <n v="24"/>
    <s v="Male"/>
    <x v="8"/>
    <m/>
    <n v="5"/>
    <n v="35"/>
    <n v="0"/>
    <s v="Fashion"/>
    <n v="20.6"/>
    <d v="2023-04-12T00:00:00"/>
    <n v="39"/>
    <n v="0.5"/>
    <n v="250"/>
    <n v="20.6"/>
    <n v="1"/>
    <n v="1250"/>
    <x v="1"/>
    <s v="High Risk"/>
    <s v="Under 25"/>
    <d v="1903-05-17T00:00:00"/>
    <x v="1"/>
    <x v="1"/>
    <s v="Low Value"/>
    <x v="2"/>
    <s v="Check Data"/>
  </r>
  <r>
    <s v="CUST_2135"/>
    <n v="55"/>
    <s v="Male"/>
    <x v="5"/>
    <n v="97.87"/>
    <n v="12"/>
    <n v="66"/>
    <n v="0"/>
    <s v="Home"/>
    <n v="48.9"/>
    <d v="2025-01-03T00:00:00"/>
    <n v="50"/>
    <n v="0.47"/>
    <n v="97.87"/>
    <n v="48.9"/>
    <n v="1"/>
    <n v="1174.44"/>
    <x v="1"/>
    <s v="Medium Risk"/>
    <s v="55+"/>
    <d v="1901-08-23T00:00:00"/>
    <x v="0"/>
    <x v="1"/>
    <s v="Low Value"/>
    <x v="0"/>
    <s v="Check Data"/>
  </r>
  <r>
    <s v="CUST_9566"/>
    <n v="25"/>
    <s v="Female"/>
    <x v="9"/>
    <n v="130.81"/>
    <n v="12"/>
    <n v="82"/>
    <n v="0"/>
    <s v="Home"/>
    <n v="11.3"/>
    <d v="2022-10-28T00:00:00"/>
    <n v="24"/>
    <n v="0.24"/>
    <n v="130.81"/>
    <n v="11.3"/>
    <n v="3"/>
    <n v="1569.72"/>
    <x v="1"/>
    <s v="Medium Risk"/>
    <s v="25-34"/>
    <d v="1903-10-30T00:00:00"/>
    <x v="1"/>
    <x v="1"/>
    <s v="High Value"/>
    <x v="1"/>
    <s v="Check Data"/>
  </r>
  <r>
    <s v="CUST_8226"/>
    <n v="30"/>
    <s v="Male"/>
    <x v="9"/>
    <n v="115.12"/>
    <n v="13"/>
    <n v="169"/>
    <n v="0"/>
    <s v="Electronics"/>
    <m/>
    <d v="2022-09-22T00:00:00"/>
    <n v="89"/>
    <n v="0.12"/>
    <n v="115.12"/>
    <n v="250"/>
    <n v="2"/>
    <n v="1496.56"/>
    <x v="0"/>
    <s v="Low Risk"/>
    <s v="25-34"/>
    <d v="1903-12-05T00:00:00"/>
    <x v="2"/>
    <x v="1"/>
    <s v="Low Value"/>
    <x v="0"/>
    <s v="Check Data"/>
  </r>
  <r>
    <s v="CUST_6162"/>
    <n v="54"/>
    <s v="Other"/>
    <x v="2"/>
    <n v="111.33"/>
    <n v="10"/>
    <n v="66"/>
    <n v="0"/>
    <s v="Fashion"/>
    <n v="85.3"/>
    <d v="2020-08-21T00:00:00"/>
    <n v="5"/>
    <n v="0.45"/>
    <n v="111.33"/>
    <n v="85.3"/>
    <n v="2"/>
    <n v="1113.3"/>
    <x v="1"/>
    <s v="Medium Risk"/>
    <s v="45-54"/>
    <d v="1906-01-05T00:00:00"/>
    <x v="1"/>
    <x v="1"/>
    <s v="Low Value"/>
    <x v="0"/>
    <s v="Check Data"/>
  </r>
  <r>
    <s v="CUST_1206"/>
    <n v="19"/>
    <s v="Male"/>
    <x v="4"/>
    <n v="59.56"/>
    <n v="10"/>
    <n v="97"/>
    <n v="0"/>
    <s v="Fashion"/>
    <n v="93.2"/>
    <d v="2023-05-24T00:00:00"/>
    <n v="54"/>
    <n v="0.59"/>
    <n v="59.56"/>
    <n v="93.2"/>
    <n v="2"/>
    <n v="595.6"/>
    <x v="0"/>
    <s v="High Risk"/>
    <s v="Under 25"/>
    <d v="1903-04-05T00:00:00"/>
    <x v="0"/>
    <x v="1"/>
    <s v="Low Value"/>
    <x v="2"/>
    <s v="Check Data"/>
  </r>
  <r>
    <s v="CUST_5875"/>
    <n v="58"/>
    <s v="Other"/>
    <x v="4"/>
    <n v="69.36"/>
    <n v="13"/>
    <n v="324"/>
    <n v="0"/>
    <s v="Sports"/>
    <n v="73.900000000000006"/>
    <d v="2020-09-16T00:00:00"/>
    <n v="54"/>
    <n v="0.33"/>
    <n v="69.36"/>
    <n v="73.900000000000006"/>
    <n v="4"/>
    <n v="901.68"/>
    <x v="0"/>
    <s v="Medium Risk"/>
    <s v="55+"/>
    <d v="1905-12-10T00:00:00"/>
    <x v="0"/>
    <x v="1"/>
    <s v="Low Value"/>
    <x v="0"/>
    <s v="Check Data"/>
  </r>
  <r>
    <s v="CUST_2319"/>
    <n v="79"/>
    <s v="Male"/>
    <x v="7"/>
    <n v="54.96"/>
    <n v="10"/>
    <n v="292"/>
    <n v="0"/>
    <s v="Fashion"/>
    <n v="98.9"/>
    <d v="2024-04-17T00:00:00"/>
    <n v="10"/>
    <n v="0.22"/>
    <n v="54.96"/>
    <n v="98.9"/>
    <n v="1"/>
    <n v="549.6"/>
    <x v="0"/>
    <s v="Medium Risk"/>
    <s v="55+"/>
    <d v="1902-05-11T00:00:00"/>
    <x v="1"/>
    <x v="1"/>
    <s v="Low Value"/>
    <x v="0"/>
    <s v="Check Data"/>
  </r>
  <r>
    <s v="CUST_2141"/>
    <n v="28"/>
    <s v="Female"/>
    <x v="4"/>
    <n v="57.59"/>
    <n v="8"/>
    <n v="249"/>
    <n v="0"/>
    <s v="Beauty"/>
    <n v="4.5"/>
    <d v="2022-07-27T00:00:00"/>
    <n v="82"/>
    <n v="0.18"/>
    <n v="57.59"/>
    <n v="4.5"/>
    <n v="3"/>
    <n v="460.72"/>
    <x v="0"/>
    <s v="Low Risk"/>
    <s v="25-34"/>
    <d v="1904-01-31T00:00:00"/>
    <x v="2"/>
    <x v="1"/>
    <s v="Low Value"/>
    <x v="0"/>
    <s v="Check Data"/>
  </r>
  <r>
    <s v="CUST_5627"/>
    <n v="41"/>
    <s v="Male"/>
    <x v="7"/>
    <n v="78.8"/>
    <n v="16"/>
    <n v="301"/>
    <n v="0"/>
    <s v="Home"/>
    <n v="33.200000000000003"/>
    <d v="2024-08-08T00:00:00"/>
    <n v="93"/>
    <n v="0.39"/>
    <n v="78.8"/>
    <n v="33.200000000000003"/>
    <n v="1"/>
    <n v="1260.8"/>
    <x v="0"/>
    <s v="Medium Risk"/>
    <s v="35-44"/>
    <d v="1902-01-18T00:00:00"/>
    <x v="2"/>
    <x v="1"/>
    <s v="Low Value"/>
    <x v="0"/>
    <s v="Check Data"/>
  </r>
  <r>
    <s v="CUST_8389"/>
    <n v="23"/>
    <s v="Male"/>
    <x v="3"/>
    <n v="101.92"/>
    <n v="8"/>
    <n v="207"/>
    <n v="0"/>
    <s v="Fashion"/>
    <n v="13.2"/>
    <d v="2023-11-17T00:00:00"/>
    <n v="75"/>
    <n v="0.22"/>
    <n v="101.92"/>
    <n v="13.2"/>
    <n v="1"/>
    <n v="815.36"/>
    <x v="0"/>
    <s v="Medium Risk"/>
    <s v="Under 25"/>
    <d v="1902-10-10T00:00:00"/>
    <x v="2"/>
    <x v="1"/>
    <s v="Low Value"/>
    <x v="0"/>
    <s v="Check Data"/>
  </r>
  <r>
    <s v="CUST_3690"/>
    <n v="78"/>
    <s v="Female"/>
    <x v="4"/>
    <n v="222.26"/>
    <n v="10"/>
    <n v="311"/>
    <n v="0"/>
    <s v="Beauty"/>
    <n v="78.2"/>
    <d v="2024-12-22T00:00:00"/>
    <n v="94"/>
    <n v="0.37"/>
    <n v="222.26"/>
    <n v="78.2"/>
    <n v="1"/>
    <n v="2222.6"/>
    <x v="0"/>
    <s v="Medium Risk"/>
    <s v="55+"/>
    <d v="1901-09-04T00:00:00"/>
    <x v="2"/>
    <x v="1"/>
    <s v="High Value"/>
    <x v="1"/>
    <s v="Check Data"/>
  </r>
  <r>
    <s v="CUST_8323"/>
    <n v="43"/>
    <s v="Female"/>
    <x v="9"/>
    <n v="101.16"/>
    <n v="7"/>
    <n v="62"/>
    <n v="0"/>
    <s v="Electronics"/>
    <n v="89"/>
    <d v="2021-03-02T00:00:00"/>
    <n v="69"/>
    <n v="0.28000000000000003"/>
    <n v="101.16"/>
    <n v="89"/>
    <n v="1"/>
    <n v="708.12"/>
    <x v="1"/>
    <s v="Medium Risk"/>
    <s v="35-44"/>
    <d v="1905-06-26T00:00:00"/>
    <x v="0"/>
    <x v="1"/>
    <s v="Low Value"/>
    <x v="0"/>
    <s v="Check Data"/>
  </r>
  <r>
    <s v="CUST_4255"/>
    <n v="24"/>
    <s v="Male"/>
    <x v="2"/>
    <n v="22.86"/>
    <n v="11"/>
    <n v="77"/>
    <n v="0"/>
    <s v="Home"/>
    <n v="44.7"/>
    <d v="2022-09-04T00:00:00"/>
    <n v="6"/>
    <n v="0.2"/>
    <n v="22.86"/>
    <n v="44.7"/>
    <n v="1"/>
    <n v="251.45999999999998"/>
    <x v="1"/>
    <s v="Medium Risk"/>
    <s v="Under 25"/>
    <d v="1903-12-23T00:00:00"/>
    <x v="1"/>
    <x v="1"/>
    <s v="Low Value"/>
    <x v="0"/>
    <s v="Check Data"/>
  </r>
  <r>
    <s v="CUST_9281"/>
    <n v="74"/>
    <s v="Female"/>
    <x v="5"/>
    <n v="74.05"/>
    <n v="12"/>
    <n v="29"/>
    <n v="0"/>
    <s v="Electronics"/>
    <n v="82.9"/>
    <d v="2025-01-01T00:00:00"/>
    <n v="78"/>
    <n v="0.38"/>
    <n v="74.05"/>
    <n v="82.9"/>
    <n v="1"/>
    <n v="888.59999999999991"/>
    <x v="2"/>
    <s v="Medium Risk"/>
    <s v="55+"/>
    <d v="1901-08-25T00:00:00"/>
    <x v="2"/>
    <x v="1"/>
    <s v="Low Value"/>
    <x v="0"/>
    <s v="Check Data"/>
  </r>
  <r>
    <s v="CUST_6213"/>
    <n v="56"/>
    <s v="Female"/>
    <x v="8"/>
    <n v="70.41"/>
    <n v="19"/>
    <n v="351"/>
    <n v="1"/>
    <s v="Fashion"/>
    <n v="84.8"/>
    <d v="2021-07-19T00:00:00"/>
    <n v="16"/>
    <n v="0.11"/>
    <n v="70.41"/>
    <n v="84.8"/>
    <n v="1"/>
    <n v="1337.79"/>
    <x v="0"/>
    <s v="Low Risk"/>
    <s v="55+"/>
    <d v="1905-02-07T00:00:00"/>
    <x v="1"/>
    <x v="0"/>
    <s v="Low Value"/>
    <x v="0"/>
    <s v="Check Data"/>
  </r>
  <r>
    <s v="CUST_5108"/>
    <n v="36"/>
    <s v="Female"/>
    <x v="4"/>
    <n v="70.849999999999994"/>
    <n v="9"/>
    <n v="250"/>
    <n v="0"/>
    <s v="Electronics"/>
    <n v="14"/>
    <d v="2020-11-24T00:00:00"/>
    <n v="60"/>
    <n v="0.17"/>
    <n v="70.849999999999994"/>
    <n v="14"/>
    <n v="1"/>
    <n v="637.65"/>
    <x v="0"/>
    <s v="Low Risk"/>
    <s v="35-44"/>
    <d v="1905-10-02T00:00:00"/>
    <x v="0"/>
    <x v="1"/>
    <s v="Low Value"/>
    <x v="0"/>
    <s v="Check Data"/>
  </r>
  <r>
    <s v="CUST_4020"/>
    <n v="23"/>
    <s v="Male"/>
    <x v="7"/>
    <n v="129.18"/>
    <n v="6"/>
    <n v="318"/>
    <n v="0"/>
    <s v="Home"/>
    <m/>
    <d v="2023-05-07T00:00:00"/>
    <n v="14"/>
    <n v="0.35"/>
    <n v="129.18"/>
    <n v="250"/>
    <n v="2"/>
    <n v="775.08"/>
    <x v="0"/>
    <s v="Medium Risk"/>
    <s v="Under 25"/>
    <d v="1903-04-22T00:00:00"/>
    <x v="1"/>
    <x v="1"/>
    <s v="Low Value"/>
    <x v="0"/>
    <s v="Check Data"/>
  </r>
  <r>
    <s v="CUST_2857"/>
    <n v="60"/>
    <s v="Female"/>
    <x v="5"/>
    <n v="57.8"/>
    <n v="10"/>
    <n v="114"/>
    <n v="0"/>
    <s v="Electronics"/>
    <n v="18.8"/>
    <d v="2023-11-04T00:00:00"/>
    <n v="33"/>
    <n v="0.18"/>
    <n v="57.8"/>
    <n v="18.8"/>
    <n v="1"/>
    <n v="578"/>
    <x v="0"/>
    <s v="Low Risk"/>
    <s v="55+"/>
    <d v="1902-10-23T00:00:00"/>
    <x v="1"/>
    <x v="1"/>
    <s v="Low Value"/>
    <x v="0"/>
    <s v="Check Data"/>
  </r>
  <r>
    <s v="CUST_9996"/>
    <n v="46"/>
    <s v="Female"/>
    <x v="1"/>
    <n v="107.24"/>
    <n v="11"/>
    <n v="364"/>
    <n v="0"/>
    <s v="Electronics"/>
    <n v="67"/>
    <d v="2022-03-24T00:00:00"/>
    <n v="69"/>
    <n v="0.22"/>
    <n v="107.24"/>
    <n v="67"/>
    <n v="3"/>
    <n v="1179.6399999999999"/>
    <x v="0"/>
    <s v="Medium Risk"/>
    <s v="45-54"/>
    <d v="1904-06-04T00:00:00"/>
    <x v="0"/>
    <x v="1"/>
    <s v="Low Value"/>
    <x v="0"/>
    <s v="Check Data"/>
  </r>
  <r>
    <s v="CUST_3789"/>
    <n v="60"/>
    <s v="Male"/>
    <x v="6"/>
    <n v="31.15"/>
    <n v="13"/>
    <n v="331"/>
    <n v="0"/>
    <s v="Electronics"/>
    <n v="38.700000000000003"/>
    <d v="2025-06-15T00:00:00"/>
    <n v="40"/>
    <n v="0.39"/>
    <n v="31.15"/>
    <n v="38.700000000000003"/>
    <n v="1"/>
    <n v="404.95"/>
    <x v="0"/>
    <s v="Medium Risk"/>
    <s v="55+"/>
    <d v="1901-03-13T00:00:00"/>
    <x v="0"/>
    <x v="1"/>
    <s v="Low Value"/>
    <x v="0"/>
    <s v="Check Data"/>
  </r>
  <r>
    <s v="CUST_4875"/>
    <n v="56"/>
    <s v="Female"/>
    <x v="4"/>
    <m/>
    <n v="9"/>
    <n v="218"/>
    <n v="0"/>
    <s v="Beauty"/>
    <n v="66.8"/>
    <d v="2025-03-19T00:00:00"/>
    <n v="78"/>
    <n v="0.28000000000000003"/>
    <n v="250"/>
    <n v="66.8"/>
    <n v="1"/>
    <n v="2250"/>
    <x v="0"/>
    <s v="Medium Risk"/>
    <s v="55+"/>
    <d v="1901-06-09T00:00:00"/>
    <x v="2"/>
    <x v="1"/>
    <s v="High Value"/>
    <x v="1"/>
    <s v="Check Data"/>
  </r>
  <r>
    <s v="CUST_8605"/>
    <n v="19"/>
    <s v="Male"/>
    <x v="6"/>
    <n v="159.96"/>
    <n v="8"/>
    <n v="153"/>
    <n v="0"/>
    <s v="Beauty"/>
    <n v="87.6"/>
    <d v="2023-04-11T00:00:00"/>
    <n v="40"/>
    <n v="0.32"/>
    <n v="159.96"/>
    <n v="87.6"/>
    <n v="2"/>
    <n v="1279.68"/>
    <x v="0"/>
    <s v="Medium Risk"/>
    <s v="Under 25"/>
    <d v="1903-05-18T00:00:00"/>
    <x v="0"/>
    <x v="1"/>
    <s v="Low Value"/>
    <x v="0"/>
    <s v="Check Data"/>
  </r>
  <r>
    <s v="CUST_9135"/>
    <n v="36"/>
    <s v="Male"/>
    <x v="4"/>
    <n v="240.59"/>
    <n v="10"/>
    <n v="220"/>
    <n v="0"/>
    <s v="Fashion"/>
    <n v="41.3"/>
    <d v="2025-03-04T00:00:00"/>
    <n v="9"/>
    <n v="0.13"/>
    <n v="240.59"/>
    <n v="41.3"/>
    <n v="2"/>
    <n v="2405.9"/>
    <x v="0"/>
    <s v="Low Risk"/>
    <s v="35-44"/>
    <d v="1901-06-24T00:00:00"/>
    <x v="1"/>
    <x v="1"/>
    <s v="High Value"/>
    <x v="1"/>
    <s v="Check Data"/>
  </r>
  <r>
    <s v="CUST_7055"/>
    <n v="21"/>
    <s v="Female"/>
    <x v="1"/>
    <n v="40.92"/>
    <n v="8"/>
    <n v="22"/>
    <n v="0"/>
    <s v="Electronics"/>
    <n v="97.2"/>
    <d v="2023-06-08T00:00:00"/>
    <n v="91"/>
    <n v="0.36"/>
    <n v="40.92"/>
    <n v="97.2"/>
    <n v="1"/>
    <n v="327.36"/>
    <x v="2"/>
    <s v="Medium Risk"/>
    <s v="Under 25"/>
    <d v="1903-03-21T00:00:00"/>
    <x v="2"/>
    <x v="1"/>
    <s v="Low Value"/>
    <x v="0"/>
    <s v="Check Data"/>
  </r>
  <r>
    <s v="CUST_4882"/>
    <n v="75"/>
    <s v="Female"/>
    <x v="8"/>
    <n v="42.89"/>
    <n v="6"/>
    <n v="213"/>
    <n v="0"/>
    <s v="Beauty"/>
    <n v="40.9"/>
    <d v="2023-10-30T00:00:00"/>
    <n v="67"/>
    <n v="0.12"/>
    <n v="42.89"/>
    <n v="40.9"/>
    <n v="1"/>
    <n v="257.34000000000003"/>
    <x v="0"/>
    <s v="Low Risk"/>
    <s v="55+"/>
    <d v="1902-10-28T00:00:00"/>
    <x v="0"/>
    <x v="1"/>
    <s v="Low Value"/>
    <x v="0"/>
    <s v="Check Data"/>
  </r>
  <r>
    <s v="CUST_8175"/>
    <n v="23"/>
    <s v="Male"/>
    <x v="3"/>
    <n v="229.66"/>
    <n v="8"/>
    <n v="147"/>
    <n v="0"/>
    <s v="Home"/>
    <n v="21.4"/>
    <d v="2023-04-28T00:00:00"/>
    <n v="74"/>
    <n v="0.18"/>
    <n v="229.66"/>
    <n v="21.4"/>
    <n v="2"/>
    <n v="1837.28"/>
    <x v="0"/>
    <s v="Low Risk"/>
    <s v="Under 25"/>
    <d v="1903-05-01T00:00:00"/>
    <x v="2"/>
    <x v="1"/>
    <s v="High Value"/>
    <x v="1"/>
    <s v="Check Data"/>
  </r>
  <r>
    <s v="CUST_8129"/>
    <n v="66"/>
    <s v="Male"/>
    <x v="0"/>
    <n v="137.12"/>
    <n v="9"/>
    <n v="357"/>
    <n v="0"/>
    <s v="Home"/>
    <n v="52.9"/>
    <d v="2025-03-26T00:00:00"/>
    <n v="48"/>
    <n v="0.43"/>
    <n v="137.12"/>
    <n v="52.9"/>
    <n v="1"/>
    <n v="1234.08"/>
    <x v="0"/>
    <s v="Medium Risk"/>
    <s v="55+"/>
    <d v="1901-06-02T00:00:00"/>
    <x v="0"/>
    <x v="1"/>
    <s v="Low Value"/>
    <x v="0"/>
    <s v="Check Data"/>
  </r>
  <r>
    <s v="CUST_6021"/>
    <n v="74"/>
    <s v="Other"/>
    <x v="5"/>
    <n v="100.64"/>
    <n v="7"/>
    <n v="301"/>
    <n v="0"/>
    <s v="Electronics"/>
    <n v="39.9"/>
    <d v="2021-11-29T00:00:00"/>
    <n v="75"/>
    <n v="0.06"/>
    <n v="100.64"/>
    <n v="39.9"/>
    <n v="1"/>
    <n v="704.48"/>
    <x v="0"/>
    <s v="Low Risk"/>
    <s v="55+"/>
    <d v="1904-09-27T00:00:00"/>
    <x v="2"/>
    <x v="1"/>
    <s v="Low Value"/>
    <x v="0"/>
    <s v="Check Data"/>
  </r>
  <r>
    <s v="CUST_5735"/>
    <n v="54"/>
    <s v="Male"/>
    <x v="5"/>
    <n v="111.44"/>
    <n v="10"/>
    <n v="207"/>
    <n v="0"/>
    <s v="Fashion"/>
    <m/>
    <d v="2022-03-29T00:00:00"/>
    <n v="98"/>
    <n v="0.5"/>
    <n v="111.44"/>
    <n v="250"/>
    <n v="2"/>
    <n v="1114.4000000000001"/>
    <x v="0"/>
    <s v="High Risk"/>
    <s v="45-54"/>
    <d v="1904-05-30T00:00:00"/>
    <x v="2"/>
    <x v="1"/>
    <s v="Low Value"/>
    <x v="2"/>
    <s v="Check Data"/>
  </r>
  <r>
    <s v="CUST_3387"/>
    <n v="78"/>
    <s v="Female"/>
    <x v="8"/>
    <n v="74.900000000000006"/>
    <n v="7"/>
    <n v="158"/>
    <n v="0"/>
    <s v="Beauty"/>
    <n v="2.2999999999999998"/>
    <d v="2022-05-13T00:00:00"/>
    <n v="65"/>
    <n v="0.49"/>
    <n v="74.900000000000006"/>
    <n v="2.2999999999999998"/>
    <n v="2"/>
    <n v="524.30000000000007"/>
    <x v="0"/>
    <s v="Medium Risk"/>
    <s v="55+"/>
    <d v="1904-04-15T00:00:00"/>
    <x v="0"/>
    <x v="1"/>
    <s v="Low Value"/>
    <x v="0"/>
    <s v="Check Data"/>
  </r>
  <r>
    <s v="CUST_7582"/>
    <n v="45"/>
    <s v="Female"/>
    <x v="2"/>
    <m/>
    <n v="15"/>
    <n v="306"/>
    <n v="0"/>
    <s v="Beauty"/>
    <n v="74.400000000000006"/>
    <d v="2023-05-13T00:00:00"/>
    <n v="10"/>
    <n v="0.32"/>
    <n v="250"/>
    <n v="74.400000000000006"/>
    <n v="2"/>
    <n v="3750"/>
    <x v="0"/>
    <s v="Medium Risk"/>
    <s v="45-54"/>
    <d v="1903-04-16T00:00:00"/>
    <x v="1"/>
    <x v="1"/>
    <s v="High Value"/>
    <x v="1"/>
    <s v="Check Data"/>
  </r>
  <r>
    <s v="CUST_6866"/>
    <n v="47"/>
    <s v="Male"/>
    <x v="9"/>
    <n v="44.98"/>
    <n v="15"/>
    <n v="166"/>
    <n v="0"/>
    <s v="Beauty"/>
    <n v="93.3"/>
    <d v="2022-09-01T00:00:00"/>
    <n v="6"/>
    <n v="0.28999999999999998"/>
    <n v="44.98"/>
    <n v="93.3"/>
    <n v="1"/>
    <n v="674.69999999999993"/>
    <x v="0"/>
    <s v="Medium Risk"/>
    <s v="45-54"/>
    <d v="1903-12-26T00:00:00"/>
    <x v="1"/>
    <x v="1"/>
    <s v="Low Value"/>
    <x v="0"/>
    <s v="Check Data"/>
  </r>
  <r>
    <s v="CUST_3566"/>
    <n v="24"/>
    <s v="Other"/>
    <x v="4"/>
    <n v="71.14"/>
    <n v="5"/>
    <n v="62"/>
    <n v="0"/>
    <s v="Fashion"/>
    <n v="44"/>
    <d v="2020-07-08T00:00:00"/>
    <n v="72"/>
    <n v="0.4"/>
    <n v="71.14"/>
    <n v="44"/>
    <n v="2"/>
    <n v="355.7"/>
    <x v="1"/>
    <s v="Medium Risk"/>
    <s v="Under 25"/>
    <d v="1906-02-18T00:00:00"/>
    <x v="2"/>
    <x v="1"/>
    <s v="Low Value"/>
    <x v="0"/>
    <s v="Check Data"/>
  </r>
  <r>
    <s v="CUST_1975"/>
    <n v="26"/>
    <s v="Female"/>
    <x v="0"/>
    <n v="95.07"/>
    <n v="6"/>
    <n v="324"/>
    <n v="0"/>
    <s v="Sports"/>
    <n v="6.5"/>
    <d v="2025-01-12T00:00:00"/>
    <n v="62"/>
    <n v="0.11"/>
    <n v="95.07"/>
    <n v="6.5"/>
    <n v="1"/>
    <n v="570.41999999999996"/>
    <x v="0"/>
    <s v="Low Risk"/>
    <s v="25-34"/>
    <d v="1901-08-14T00:00:00"/>
    <x v="0"/>
    <x v="1"/>
    <s v="Low Value"/>
    <x v="0"/>
    <s v="Check Data"/>
  </r>
  <r>
    <s v="CUST_8212"/>
    <n v="42"/>
    <s v="Female"/>
    <x v="2"/>
    <n v="114.48"/>
    <n v="8"/>
    <n v="275"/>
    <n v="0"/>
    <s v="Beauty"/>
    <n v="74.099999999999994"/>
    <d v="2021-02-22T00:00:00"/>
    <n v="31"/>
    <n v="0.64"/>
    <n v="114.48"/>
    <n v="74.099999999999994"/>
    <n v="1"/>
    <n v="915.84"/>
    <x v="0"/>
    <s v="High Risk"/>
    <s v="35-44"/>
    <d v="1905-07-04T00:00:00"/>
    <x v="1"/>
    <x v="1"/>
    <s v="Low Value"/>
    <x v="2"/>
    <s v="Check Data"/>
  </r>
  <r>
    <s v="CUST_2262"/>
    <n v="50"/>
    <s v="Female"/>
    <x v="0"/>
    <n v="60.18"/>
    <n v="10"/>
    <n v="22"/>
    <n v="0"/>
    <s v="Electronics"/>
    <n v="86.7"/>
    <d v="2020-11-16T00:00:00"/>
    <n v="6"/>
    <n v="0.35"/>
    <n v="60.18"/>
    <n v="86.7"/>
    <n v="1"/>
    <n v="601.79999999999995"/>
    <x v="2"/>
    <s v="Medium Risk"/>
    <s v="45-54"/>
    <d v="1905-10-10T00:00:00"/>
    <x v="1"/>
    <x v="1"/>
    <s v="Low Value"/>
    <x v="0"/>
    <s v="Check Data"/>
  </r>
  <r>
    <s v="CUST_6047"/>
    <n v="18"/>
    <s v="Female"/>
    <x v="9"/>
    <m/>
    <n v="7"/>
    <n v="223"/>
    <n v="0"/>
    <s v="Beauty"/>
    <n v="32.4"/>
    <d v="2024-10-31T00:00:00"/>
    <n v="95"/>
    <n v="0.21"/>
    <n v="250"/>
    <n v="32.4"/>
    <n v="2"/>
    <n v="1750"/>
    <x v="0"/>
    <s v="Medium Risk"/>
    <s v="Under 25"/>
    <d v="1901-10-26T00:00:00"/>
    <x v="2"/>
    <x v="1"/>
    <s v="High Value"/>
    <x v="1"/>
    <s v="Check Data"/>
  </r>
  <r>
    <s v="CUST_8382"/>
    <n v="68"/>
    <s v="Female"/>
    <x v="6"/>
    <n v="198.29"/>
    <n v="10"/>
    <n v="200"/>
    <n v="0"/>
    <s v="Beauty"/>
    <n v="22.2"/>
    <d v="2024-12-06T00:00:00"/>
    <n v="34"/>
    <n v="0.64"/>
    <n v="198.29"/>
    <n v="22.2"/>
    <n v="2"/>
    <n v="1982.8999999999999"/>
    <x v="0"/>
    <s v="High Risk"/>
    <s v="55+"/>
    <d v="1901-09-20T00:00:00"/>
    <x v="1"/>
    <x v="1"/>
    <s v="High Value"/>
    <x v="3"/>
    <s v="Check Data"/>
  </r>
  <r>
    <s v="CUST_7231"/>
    <n v="23"/>
    <s v="Female"/>
    <x v="4"/>
    <n v="59.55"/>
    <n v="8"/>
    <n v="282"/>
    <n v="0"/>
    <s v="Sports"/>
    <n v="33.700000000000003"/>
    <d v="2023-03-09T00:00:00"/>
    <n v="93"/>
    <n v="0.08"/>
    <n v="59.55"/>
    <n v="33.700000000000003"/>
    <n v="1"/>
    <n v="476.4"/>
    <x v="0"/>
    <s v="Low Risk"/>
    <s v="Under 25"/>
    <d v="1903-06-20T00:00:00"/>
    <x v="2"/>
    <x v="1"/>
    <s v="Low Value"/>
    <x v="0"/>
    <s v="Check Data"/>
  </r>
  <r>
    <s v="CUST_4327"/>
    <n v="35"/>
    <s v="Male"/>
    <x v="9"/>
    <n v="289.64999999999998"/>
    <n v="7"/>
    <n v="346"/>
    <n v="0"/>
    <s v="Electronics"/>
    <n v="90.8"/>
    <d v="2020-12-27T00:00:00"/>
    <n v="67"/>
    <n v="0.14000000000000001"/>
    <n v="289.64999999999998"/>
    <n v="90.8"/>
    <n v="2"/>
    <n v="2027.5499999999997"/>
    <x v="0"/>
    <s v="Low Risk"/>
    <s v="35-44"/>
    <d v="1905-08-30T00:00:00"/>
    <x v="0"/>
    <x v="1"/>
    <s v="High Value"/>
    <x v="1"/>
    <s v="Check Data"/>
  </r>
  <r>
    <s v="CUST_6630"/>
    <n v="27"/>
    <s v="Male"/>
    <x v="5"/>
    <n v="190.82"/>
    <n v="10"/>
    <n v="335"/>
    <n v="0"/>
    <s v="Electronics"/>
    <n v="41.8"/>
    <d v="2025-05-29T00:00:00"/>
    <n v="62"/>
    <n v="0.17"/>
    <n v="190.82"/>
    <n v="41.8"/>
    <n v="1"/>
    <n v="1908.1999999999998"/>
    <x v="0"/>
    <s v="Low Risk"/>
    <s v="25-34"/>
    <d v="1901-03-30T00:00:00"/>
    <x v="0"/>
    <x v="1"/>
    <s v="High Value"/>
    <x v="1"/>
    <s v="Check Data"/>
  </r>
  <r>
    <s v="CUST_3259"/>
    <n v="45"/>
    <s v="Male"/>
    <x v="5"/>
    <n v="135.72"/>
    <n v="11"/>
    <n v="214"/>
    <n v="0"/>
    <s v="Electronics"/>
    <n v="65.400000000000006"/>
    <d v="2023-07-10T00:00:00"/>
    <n v="86"/>
    <n v="0.51"/>
    <n v="135.72"/>
    <n v="65.400000000000006"/>
    <n v="1"/>
    <n v="1492.92"/>
    <x v="0"/>
    <s v="High Risk"/>
    <s v="45-54"/>
    <d v="1903-02-17T00:00:00"/>
    <x v="2"/>
    <x v="1"/>
    <s v="Low Value"/>
    <x v="2"/>
    <s v="Check Data"/>
  </r>
  <r>
    <s v="CUST_2257"/>
    <n v="28"/>
    <s v="Male"/>
    <x v="4"/>
    <n v="45.16"/>
    <n v="9"/>
    <n v="264"/>
    <n v="0"/>
    <s v="Beauty"/>
    <n v="7.4"/>
    <d v="2022-01-27T00:00:00"/>
    <n v="12"/>
    <n v="0.31"/>
    <n v="45.16"/>
    <n v="7.4"/>
    <n v="1"/>
    <n v="406.43999999999994"/>
    <x v="0"/>
    <s v="Medium Risk"/>
    <s v="25-34"/>
    <d v="1904-07-30T00:00:00"/>
    <x v="1"/>
    <x v="1"/>
    <s v="Low Value"/>
    <x v="0"/>
    <s v="Check Data"/>
  </r>
  <r>
    <s v="CUST_1464"/>
    <n v="50"/>
    <s v="Male"/>
    <x v="3"/>
    <n v="68.41"/>
    <n v="9"/>
    <n v="228"/>
    <n v="0"/>
    <s v="Beauty"/>
    <n v="28.2"/>
    <d v="2025-01-27T00:00:00"/>
    <n v="38"/>
    <n v="0.45"/>
    <n v="68.41"/>
    <n v="28.2"/>
    <n v="2"/>
    <n v="615.68999999999994"/>
    <x v="0"/>
    <s v="Medium Risk"/>
    <s v="45-54"/>
    <d v="1901-07-30T00:00:00"/>
    <x v="1"/>
    <x v="1"/>
    <s v="Low Value"/>
    <x v="0"/>
    <s v="Check Data"/>
  </r>
  <r>
    <s v="CUST_4294"/>
    <n v="18"/>
    <s v="Female"/>
    <x v="8"/>
    <n v="190.06"/>
    <n v="6"/>
    <n v="226"/>
    <n v="0"/>
    <s v="Home"/>
    <n v="22.8"/>
    <d v="2021-02-22T00:00:00"/>
    <n v="83"/>
    <n v="0.38"/>
    <n v="190.06"/>
    <n v="22.8"/>
    <n v="2"/>
    <n v="1140.3600000000001"/>
    <x v="0"/>
    <s v="Medium Risk"/>
    <s v="Under 25"/>
    <d v="1905-07-04T00:00:00"/>
    <x v="2"/>
    <x v="1"/>
    <s v="Low Value"/>
    <x v="0"/>
    <s v="Check Data"/>
  </r>
  <r>
    <s v="CUST_7774"/>
    <n v="30"/>
    <s v="Female"/>
    <x v="8"/>
    <n v="229.33"/>
    <n v="8"/>
    <n v="326"/>
    <n v="0"/>
    <s v="Sports"/>
    <n v="6.3"/>
    <d v="2021-11-23T00:00:00"/>
    <n v="7"/>
    <n v="0.32"/>
    <n v="229.33"/>
    <n v="6.3"/>
    <n v="1"/>
    <n v="1834.64"/>
    <x v="0"/>
    <s v="Medium Risk"/>
    <s v="25-34"/>
    <d v="1904-10-03T00:00:00"/>
    <x v="1"/>
    <x v="1"/>
    <s v="High Value"/>
    <x v="1"/>
    <s v="Check Data"/>
  </r>
  <r>
    <s v="CUST_8431"/>
    <n v="54"/>
    <s v="Female"/>
    <x v="5"/>
    <n v="64.52"/>
    <n v="9"/>
    <n v="334"/>
    <n v="0"/>
    <s v="Electronics"/>
    <n v="12.1"/>
    <d v="2023-11-27T00:00:00"/>
    <n v="64"/>
    <n v="0.31"/>
    <n v="64.52"/>
    <n v="12.1"/>
    <n v="1"/>
    <n v="580.67999999999995"/>
    <x v="0"/>
    <s v="Medium Risk"/>
    <s v="45-54"/>
    <d v="1902-09-30T00:00:00"/>
    <x v="0"/>
    <x v="1"/>
    <s v="Low Value"/>
    <x v="0"/>
    <s v="Check Data"/>
  </r>
  <r>
    <s v="CUST_2230"/>
    <n v="37"/>
    <s v="Female"/>
    <x v="5"/>
    <n v="144.55000000000001"/>
    <n v="12"/>
    <n v="276"/>
    <n v="0"/>
    <s v="Electronics"/>
    <n v="41.7"/>
    <d v="2021-01-31T00:00:00"/>
    <n v="87"/>
    <n v="0.31"/>
    <n v="144.55000000000001"/>
    <n v="41.7"/>
    <n v="2"/>
    <n v="1734.6000000000001"/>
    <x v="0"/>
    <s v="Medium Risk"/>
    <s v="35-44"/>
    <d v="1905-07-26T00:00:00"/>
    <x v="2"/>
    <x v="1"/>
    <s v="High Value"/>
    <x v="1"/>
    <s v="Check Data"/>
  </r>
  <r>
    <s v="CUST_4805"/>
    <n v="18"/>
    <s v="Female"/>
    <x v="9"/>
    <n v="129.09"/>
    <n v="12"/>
    <n v="229"/>
    <n v="0"/>
    <s v="Home"/>
    <n v="55.8"/>
    <d v="2025-04-01T00:00:00"/>
    <n v="77"/>
    <n v="0.13"/>
    <n v="129.09"/>
    <n v="55.8"/>
    <n v="1"/>
    <n v="1549.08"/>
    <x v="0"/>
    <s v="Low Risk"/>
    <s v="Under 25"/>
    <d v="1901-05-27T00:00:00"/>
    <x v="2"/>
    <x v="1"/>
    <s v="High Value"/>
    <x v="1"/>
    <s v="Check Data"/>
  </r>
  <r>
    <s v="CUST_7419"/>
    <n v="69"/>
    <s v="Female"/>
    <x v="1"/>
    <n v="91.42"/>
    <n v="15"/>
    <n v="355"/>
    <n v="0"/>
    <s v="Beauty"/>
    <n v="31.2"/>
    <d v="2025-05-13T00:00:00"/>
    <n v="4"/>
    <n v="0.11"/>
    <n v="91.42"/>
    <n v="31.2"/>
    <n v="1"/>
    <n v="1371.3"/>
    <x v="0"/>
    <s v="Low Risk"/>
    <s v="55+"/>
    <d v="1901-04-15T00:00:00"/>
    <x v="1"/>
    <x v="1"/>
    <s v="Low Value"/>
    <x v="0"/>
    <s v="Check Data"/>
  </r>
  <r>
    <s v="CUST_6750"/>
    <n v="20"/>
    <s v="Female"/>
    <x v="7"/>
    <n v="236.19"/>
    <n v="8"/>
    <n v="214"/>
    <n v="0"/>
    <s v="Home"/>
    <m/>
    <d v="2022-08-31T00:00:00"/>
    <n v="21"/>
    <n v="0.56999999999999995"/>
    <n v="236.19"/>
    <n v="250"/>
    <n v="2"/>
    <n v="1889.52"/>
    <x v="0"/>
    <s v="High Risk"/>
    <s v="Under 25"/>
    <d v="1903-12-27T00:00:00"/>
    <x v="1"/>
    <x v="1"/>
    <s v="High Value"/>
    <x v="3"/>
    <s v="Check Data"/>
  </r>
  <r>
    <s v="CUST_4856"/>
    <n v="35"/>
    <s v="Male"/>
    <x v="3"/>
    <n v="85.85"/>
    <n v="14"/>
    <n v="156"/>
    <n v="0"/>
    <s v="Home"/>
    <n v="75.900000000000006"/>
    <d v="2024-07-08T00:00:00"/>
    <n v="78"/>
    <n v="0.47"/>
    <n v="85.85"/>
    <n v="75.900000000000006"/>
    <n v="1"/>
    <n v="1201.8999999999999"/>
    <x v="0"/>
    <s v="Medium Risk"/>
    <s v="35-44"/>
    <d v="1902-02-18T00:00:00"/>
    <x v="2"/>
    <x v="1"/>
    <s v="Low Value"/>
    <x v="0"/>
    <s v="Check Data"/>
  </r>
  <r>
    <s v="CUST_4135"/>
    <n v="58"/>
    <s v="Other"/>
    <x v="2"/>
    <n v="84.89"/>
    <n v="7"/>
    <n v="12"/>
    <n v="0"/>
    <s v="Beauty"/>
    <n v="24.7"/>
    <d v="2024-03-04T00:00:00"/>
    <n v="36"/>
    <n v="0.32"/>
    <n v="84.89"/>
    <n v="24.7"/>
    <n v="1"/>
    <n v="594.23"/>
    <x v="2"/>
    <s v="Medium Risk"/>
    <s v="55+"/>
    <d v="1902-06-24T00:00:00"/>
    <x v="1"/>
    <x v="1"/>
    <s v="Low Value"/>
    <x v="0"/>
    <s v="Check Data"/>
  </r>
  <r>
    <s v="CUST_7953"/>
    <n v="31"/>
    <s v="Female"/>
    <x v="7"/>
    <n v="18.61"/>
    <n v="6"/>
    <n v="196"/>
    <n v="0"/>
    <s v="Fashion"/>
    <n v="3.4"/>
    <d v="2021-08-09T00:00:00"/>
    <n v="7"/>
    <n v="0.09"/>
    <n v="18.61"/>
    <n v="3.4"/>
    <n v="1"/>
    <n v="111.66"/>
    <x v="0"/>
    <s v="Low Risk"/>
    <s v="25-34"/>
    <d v="1905-01-17T00:00:00"/>
    <x v="1"/>
    <x v="1"/>
    <s v="Low Value"/>
    <x v="0"/>
    <s v="Check Data"/>
  </r>
  <r>
    <s v="CUST_7034"/>
    <n v="48"/>
    <s v="Male"/>
    <x v="9"/>
    <m/>
    <n v="10"/>
    <n v="110"/>
    <n v="0"/>
    <s v="Sports"/>
    <n v="25.7"/>
    <d v="2025-06-02T00:00:00"/>
    <n v="77"/>
    <n v="7.0000000000000007E-2"/>
    <n v="250"/>
    <n v="25.7"/>
    <n v="1"/>
    <n v="2500"/>
    <x v="0"/>
    <s v="Low Risk"/>
    <s v="45-54"/>
    <d v="1901-03-26T00:00:00"/>
    <x v="2"/>
    <x v="1"/>
    <s v="High Value"/>
    <x v="1"/>
    <s v="Check Data"/>
  </r>
  <r>
    <s v="CUST_5589"/>
    <n v="44"/>
    <s v="Female"/>
    <x v="7"/>
    <n v="82.31"/>
    <n v="13"/>
    <n v="102"/>
    <n v="0"/>
    <s v="Fashion"/>
    <n v="92.1"/>
    <d v="2023-02-24T00:00:00"/>
    <n v="35"/>
    <n v="0.35"/>
    <n v="82.31"/>
    <n v="92.1"/>
    <n v="1"/>
    <n v="1070.03"/>
    <x v="0"/>
    <s v="Medium Risk"/>
    <s v="35-44"/>
    <d v="1903-07-03T00:00:00"/>
    <x v="1"/>
    <x v="1"/>
    <s v="Low Value"/>
    <x v="0"/>
    <s v="Check Data"/>
  </r>
  <r>
    <s v="CUST_2546"/>
    <n v="34"/>
    <s v="Female"/>
    <x v="7"/>
    <n v="73.349999999999994"/>
    <n v="14"/>
    <n v="102"/>
    <n v="0"/>
    <s v="Fashion"/>
    <n v="1.8"/>
    <d v="2020-07-06T00:00:00"/>
    <n v="49"/>
    <n v="0.33"/>
    <n v="73.349999999999994"/>
    <n v="1.8"/>
    <n v="1"/>
    <n v="1026.8999999999999"/>
    <x v="0"/>
    <s v="Medium Risk"/>
    <s v="25-34"/>
    <d v="1906-02-20T00:00:00"/>
    <x v="0"/>
    <x v="1"/>
    <s v="Low Value"/>
    <x v="0"/>
    <s v="Check Data"/>
  </r>
  <r>
    <s v="CUST_7065"/>
    <n v="72"/>
    <s v="Male"/>
    <x v="9"/>
    <n v="50.51"/>
    <n v="10"/>
    <n v="169"/>
    <n v="0"/>
    <s v="Sports"/>
    <n v="12.9"/>
    <d v="2025-05-13T00:00:00"/>
    <n v="97"/>
    <n v="0.56999999999999995"/>
    <n v="50.51"/>
    <n v="12.9"/>
    <n v="1"/>
    <n v="505.09999999999997"/>
    <x v="0"/>
    <s v="High Risk"/>
    <s v="55+"/>
    <d v="1901-04-15T00:00:00"/>
    <x v="2"/>
    <x v="1"/>
    <s v="Low Value"/>
    <x v="2"/>
    <s v="Check Data"/>
  </r>
  <r>
    <s v="CUST_2094"/>
    <n v="63"/>
    <s v="Female"/>
    <x v="5"/>
    <n v="421.06"/>
    <n v="7"/>
    <n v="108"/>
    <n v="0"/>
    <s v="Fashion"/>
    <m/>
    <d v="2021-08-09T00:00:00"/>
    <n v="11"/>
    <n v="0.12"/>
    <n v="421.06"/>
    <n v="250"/>
    <n v="2"/>
    <n v="2947.42"/>
    <x v="0"/>
    <s v="Low Risk"/>
    <s v="55+"/>
    <d v="1905-01-17T00:00:00"/>
    <x v="1"/>
    <x v="1"/>
    <s v="High Value"/>
    <x v="1"/>
    <s v="Check Data"/>
  </r>
  <r>
    <s v="CUST_3411"/>
    <n v="46"/>
    <s v="Male"/>
    <x v="5"/>
    <n v="242.95"/>
    <n v="12"/>
    <n v="125"/>
    <n v="0"/>
    <s v="Beauty"/>
    <n v="37.700000000000003"/>
    <d v="2022-05-02T00:00:00"/>
    <n v="89"/>
    <n v="0.25"/>
    <n v="242.95"/>
    <n v="37.700000000000003"/>
    <n v="1"/>
    <n v="2915.3999999999996"/>
    <x v="0"/>
    <s v="Medium Risk"/>
    <s v="45-54"/>
    <d v="1904-04-26T00:00:00"/>
    <x v="2"/>
    <x v="1"/>
    <s v="High Value"/>
    <x v="1"/>
    <s v="Check Data"/>
  </r>
  <r>
    <s v="CUST_3617"/>
    <n v="53"/>
    <s v="Male"/>
    <x v="4"/>
    <n v="149.75"/>
    <n v="9"/>
    <n v="234"/>
    <n v="0"/>
    <s v="Fashion"/>
    <n v="64.8"/>
    <d v="2024-12-26T00:00:00"/>
    <n v="24"/>
    <n v="0.26"/>
    <n v="149.75"/>
    <n v="64.8"/>
    <n v="1"/>
    <n v="1347.75"/>
    <x v="0"/>
    <s v="Medium Risk"/>
    <s v="45-54"/>
    <d v="1901-08-31T00:00:00"/>
    <x v="1"/>
    <x v="1"/>
    <s v="Low Value"/>
    <x v="0"/>
    <s v="Check Data"/>
  </r>
  <r>
    <s v="CUST_9954"/>
    <n v="54"/>
    <s v="Other"/>
    <x v="7"/>
    <n v="96.33"/>
    <n v="11"/>
    <n v="147"/>
    <n v="0"/>
    <s v="Fashion"/>
    <n v="91"/>
    <d v="2020-07-28T00:00:00"/>
    <n v="22"/>
    <n v="0.22"/>
    <n v="96.33"/>
    <n v="91"/>
    <n v="2"/>
    <n v="1059.6299999999999"/>
    <x v="0"/>
    <s v="Medium Risk"/>
    <s v="45-54"/>
    <d v="1906-01-29T00:00:00"/>
    <x v="1"/>
    <x v="1"/>
    <s v="Low Value"/>
    <x v="0"/>
    <s v="Check Data"/>
  </r>
  <r>
    <s v="CUST_5145"/>
    <n v="43"/>
    <s v="Female"/>
    <x v="2"/>
    <n v="17.100000000000001"/>
    <n v="13"/>
    <n v="170"/>
    <n v="0"/>
    <s v="Fashion"/>
    <n v="79.400000000000006"/>
    <d v="2021-03-24T00:00:00"/>
    <n v="43"/>
    <n v="0.35"/>
    <n v="17.100000000000001"/>
    <n v="79.400000000000006"/>
    <n v="1"/>
    <n v="222.3"/>
    <x v="0"/>
    <s v="Medium Risk"/>
    <s v="35-44"/>
    <d v="1905-06-04T00:00:00"/>
    <x v="0"/>
    <x v="1"/>
    <s v="Low Value"/>
    <x v="0"/>
    <s v="Check Data"/>
  </r>
  <r>
    <s v="CUST_3775"/>
    <n v="70"/>
    <s v="Female"/>
    <x v="9"/>
    <n v="45.66"/>
    <n v="7"/>
    <n v="0"/>
    <n v="0"/>
    <s v="Beauty"/>
    <n v="25.1"/>
    <d v="2024-09-12T00:00:00"/>
    <n v="51"/>
    <n v="0.14000000000000001"/>
    <n v="45.66"/>
    <n v="25.1"/>
    <n v="1"/>
    <n v="319.62"/>
    <x v="2"/>
    <s v="Low Risk"/>
    <s v="55+"/>
    <d v="1901-12-14T00:00:00"/>
    <x v="0"/>
    <x v="1"/>
    <s v="Low Value"/>
    <x v="0"/>
    <s v="Check Data"/>
  </r>
  <r>
    <s v="CUST_7628"/>
    <n v="34"/>
    <s v="Female"/>
    <x v="2"/>
    <n v="105.27"/>
    <n v="4"/>
    <n v="39"/>
    <n v="0"/>
    <s v="Home"/>
    <n v="63.5"/>
    <d v="2024-12-08T00:00:00"/>
    <n v="49"/>
    <n v="0.28000000000000003"/>
    <n v="105.27"/>
    <n v="63.5"/>
    <n v="2"/>
    <n v="421.08"/>
    <x v="1"/>
    <s v="Medium Risk"/>
    <s v="25-34"/>
    <d v="1901-09-18T00:00:00"/>
    <x v="0"/>
    <x v="1"/>
    <s v="Low Value"/>
    <x v="0"/>
    <s v="Check Data"/>
  </r>
  <r>
    <s v="CUST_4155"/>
    <n v="39"/>
    <s v="Male"/>
    <x v="0"/>
    <n v="35.44"/>
    <n v="9"/>
    <n v="236"/>
    <n v="0"/>
    <s v="Electronics"/>
    <n v="66.400000000000006"/>
    <d v="2023-06-03T00:00:00"/>
    <n v="22"/>
    <n v="0.2"/>
    <n v="35.44"/>
    <n v="66.400000000000006"/>
    <n v="4"/>
    <n v="318.95999999999998"/>
    <x v="0"/>
    <s v="Medium Risk"/>
    <s v="35-44"/>
    <d v="1903-03-26T00:00:00"/>
    <x v="1"/>
    <x v="1"/>
    <s v="Low Value"/>
    <x v="0"/>
    <s v="Check Data"/>
  </r>
  <r>
    <s v="CUST_4970"/>
    <n v="78"/>
    <s v="Female"/>
    <x v="8"/>
    <n v="124.07"/>
    <n v="8"/>
    <n v="6"/>
    <n v="0"/>
    <s v="Sports"/>
    <n v="9.1"/>
    <d v="2024-12-11T00:00:00"/>
    <n v="79"/>
    <n v="0.26"/>
    <n v="124.07"/>
    <n v="9.1"/>
    <n v="3"/>
    <n v="992.56"/>
    <x v="2"/>
    <s v="Medium Risk"/>
    <s v="55+"/>
    <d v="1901-09-15T00:00:00"/>
    <x v="2"/>
    <x v="1"/>
    <s v="Low Value"/>
    <x v="0"/>
    <s v="Check Data"/>
  </r>
  <r>
    <s v="CUST_8972"/>
    <n v="42"/>
    <s v="Female"/>
    <x v="4"/>
    <n v="99.16"/>
    <n v="9"/>
    <n v="162"/>
    <n v="0"/>
    <s v="Sports"/>
    <n v="42.7"/>
    <d v="2025-01-28T00:00:00"/>
    <n v="18"/>
    <n v="0.17"/>
    <n v="99.16"/>
    <n v="42.7"/>
    <n v="1"/>
    <n v="892.43999999999994"/>
    <x v="0"/>
    <s v="Low Risk"/>
    <s v="35-44"/>
    <d v="1901-07-29T00:00:00"/>
    <x v="1"/>
    <x v="1"/>
    <s v="Low Value"/>
    <x v="0"/>
    <s v="Check Data"/>
  </r>
  <r>
    <s v="CUST_9775"/>
    <n v="19"/>
    <s v="Other"/>
    <x v="8"/>
    <n v="101.58"/>
    <n v="5"/>
    <n v="289"/>
    <n v="0"/>
    <s v="Beauty"/>
    <n v="31.1"/>
    <d v="2020-09-07T00:00:00"/>
    <n v="44"/>
    <n v="0.41"/>
    <n v="101.58"/>
    <n v="31.1"/>
    <n v="1"/>
    <n v="507.9"/>
    <x v="0"/>
    <s v="Medium Risk"/>
    <s v="Under 25"/>
    <d v="1905-12-19T00:00:00"/>
    <x v="0"/>
    <x v="1"/>
    <s v="Low Value"/>
    <x v="0"/>
    <s v="Check Data"/>
  </r>
  <r>
    <s v="CUST_6415"/>
    <n v="72"/>
    <s v="Male"/>
    <x v="4"/>
    <n v="240.68"/>
    <n v="13"/>
    <n v="324"/>
    <n v="0"/>
    <s v="Electronics"/>
    <n v="15.7"/>
    <d v="2023-06-08T00:00:00"/>
    <n v="32"/>
    <n v="0.01"/>
    <n v="240.68"/>
    <n v="15.7"/>
    <n v="3"/>
    <n v="3128.84"/>
    <x v="0"/>
    <s v="Low Risk"/>
    <s v="55+"/>
    <d v="1903-03-21T00:00:00"/>
    <x v="1"/>
    <x v="1"/>
    <s v="High Value"/>
    <x v="1"/>
    <s v="Check Data"/>
  </r>
  <r>
    <s v="CUST_5331"/>
    <n v="39"/>
    <s v="Female"/>
    <x v="3"/>
    <n v="59.66"/>
    <n v="13"/>
    <n v="156"/>
    <n v="0"/>
    <s v="Fashion"/>
    <n v="5.9"/>
    <d v="2023-07-15T00:00:00"/>
    <n v="58"/>
    <n v="0.3"/>
    <n v="59.66"/>
    <n v="5.9"/>
    <n v="1"/>
    <n v="775.57999999999993"/>
    <x v="0"/>
    <s v="Medium Risk"/>
    <s v="35-44"/>
    <d v="1903-02-12T00:00:00"/>
    <x v="0"/>
    <x v="1"/>
    <s v="Low Value"/>
    <x v="0"/>
    <s v="Check Data"/>
  </r>
  <r>
    <s v="CUST_2942"/>
    <n v="22"/>
    <s v="Other"/>
    <x v="9"/>
    <n v="34.369999999999997"/>
    <n v="10"/>
    <n v="113"/>
    <n v="0"/>
    <s v="Sports"/>
    <n v="2.7"/>
    <d v="2022-11-11T00:00:00"/>
    <n v="56"/>
    <n v="0.28000000000000003"/>
    <n v="34.369999999999997"/>
    <n v="2.7"/>
    <n v="1"/>
    <n v="343.7"/>
    <x v="0"/>
    <s v="Medium Risk"/>
    <s v="Under 25"/>
    <d v="1903-10-16T00:00:00"/>
    <x v="0"/>
    <x v="1"/>
    <s v="Low Value"/>
    <x v="0"/>
    <s v="Check Data"/>
  </r>
  <r>
    <s v="CUST_7026"/>
    <n v="21"/>
    <s v="Female"/>
    <x v="8"/>
    <n v="43.74"/>
    <n v="10"/>
    <n v="111"/>
    <n v="0"/>
    <s v="Fashion"/>
    <n v="85.9"/>
    <d v="2021-11-10T00:00:00"/>
    <n v="74"/>
    <n v="0.16"/>
    <n v="43.74"/>
    <n v="85.9"/>
    <n v="1"/>
    <n v="437.40000000000003"/>
    <x v="0"/>
    <s v="Low Risk"/>
    <s v="Under 25"/>
    <d v="1904-10-16T00:00:00"/>
    <x v="2"/>
    <x v="1"/>
    <s v="Low Value"/>
    <x v="0"/>
    <s v="Check Data"/>
  </r>
  <r>
    <s v="CUST_9301"/>
    <n v="53"/>
    <s v="Other"/>
    <x v="2"/>
    <m/>
    <n v="14"/>
    <n v="256"/>
    <n v="0"/>
    <s v="Beauty"/>
    <m/>
    <d v="2024-06-08T00:00:00"/>
    <n v="9"/>
    <n v="0.3"/>
    <n v="250"/>
    <n v="250"/>
    <n v="1"/>
    <n v="3500"/>
    <x v="0"/>
    <s v="Medium Risk"/>
    <s v="45-54"/>
    <d v="1902-03-20T00:00:00"/>
    <x v="1"/>
    <x v="1"/>
    <s v="High Value"/>
    <x v="1"/>
    <s v="Check Data"/>
  </r>
  <r>
    <s v="CUST_1191"/>
    <n v="23"/>
    <s v="Male"/>
    <x v="9"/>
    <n v="346.3"/>
    <n v="7"/>
    <n v="72"/>
    <n v="0"/>
    <s v="Beauty"/>
    <n v="49.3"/>
    <d v="2022-12-05T00:00:00"/>
    <n v="63"/>
    <n v="0.16"/>
    <n v="346.3"/>
    <n v="49.3"/>
    <n v="2"/>
    <n v="2424.1"/>
    <x v="1"/>
    <s v="Low Risk"/>
    <s v="Under 25"/>
    <d v="1903-09-22T00:00:00"/>
    <x v="0"/>
    <x v="1"/>
    <s v="High Value"/>
    <x v="1"/>
    <s v="Check Data"/>
  </r>
  <r>
    <s v="CUST_1861"/>
    <n v="69"/>
    <s v="Other"/>
    <x v="2"/>
    <n v="61.86"/>
    <n v="8"/>
    <n v="192"/>
    <n v="0"/>
    <s v="Beauty"/>
    <n v="29.2"/>
    <d v="2024-03-27T00:00:00"/>
    <n v="89"/>
    <n v="0.48"/>
    <n v="61.86"/>
    <n v="29.2"/>
    <n v="2"/>
    <n v="494.88"/>
    <x v="0"/>
    <s v="Medium Risk"/>
    <s v="55+"/>
    <d v="1902-06-01T00:00:00"/>
    <x v="2"/>
    <x v="1"/>
    <s v="Low Value"/>
    <x v="0"/>
    <s v="Check Data"/>
  </r>
  <r>
    <s v="CUST_7711"/>
    <n v="38"/>
    <s v="Female"/>
    <x v="7"/>
    <n v="198.59"/>
    <n v="7"/>
    <n v="272"/>
    <n v="0"/>
    <s v="Home"/>
    <n v="16.600000000000001"/>
    <d v="2021-08-22T00:00:00"/>
    <n v="4"/>
    <n v="0.46"/>
    <n v="198.59"/>
    <n v="16.600000000000001"/>
    <n v="1"/>
    <n v="1390.13"/>
    <x v="0"/>
    <s v="Medium Risk"/>
    <s v="35-44"/>
    <d v="1905-01-04T00:00:00"/>
    <x v="1"/>
    <x v="1"/>
    <s v="Low Value"/>
    <x v="0"/>
    <s v="Check Data"/>
  </r>
  <r>
    <s v="CUST_1649"/>
    <n v="30"/>
    <s v="Male"/>
    <x v="8"/>
    <n v="68.7"/>
    <n v="17"/>
    <n v="223"/>
    <n v="0"/>
    <s v="Beauty"/>
    <n v="26.1"/>
    <d v="2020-11-10T00:00:00"/>
    <n v="38"/>
    <n v="0.36"/>
    <n v="68.7"/>
    <n v="26.1"/>
    <n v="1"/>
    <n v="1167.9000000000001"/>
    <x v="0"/>
    <s v="Medium Risk"/>
    <s v="25-34"/>
    <d v="1905-10-16T00:00:00"/>
    <x v="1"/>
    <x v="1"/>
    <s v="Low Value"/>
    <x v="0"/>
    <s v="Check Data"/>
  </r>
  <r>
    <s v="CUST_5134"/>
    <n v="71"/>
    <s v="Other"/>
    <x v="7"/>
    <n v="94.36"/>
    <n v="11"/>
    <n v="360"/>
    <n v="0"/>
    <s v="Fashion"/>
    <n v="17"/>
    <d v="2024-01-14T00:00:00"/>
    <n v="42"/>
    <n v="0.13"/>
    <n v="94.36"/>
    <n v="17"/>
    <n v="1"/>
    <n v="1037.96"/>
    <x v="0"/>
    <s v="Low Risk"/>
    <s v="55+"/>
    <d v="1902-08-13T00:00:00"/>
    <x v="0"/>
    <x v="1"/>
    <s v="Low Value"/>
    <x v="0"/>
    <s v="Check Data"/>
  </r>
  <r>
    <s v="CUST_8587"/>
    <n v="54"/>
    <s v="Female"/>
    <x v="5"/>
    <n v="55.35"/>
    <n v="11"/>
    <n v="93"/>
    <n v="0"/>
    <s v="Home"/>
    <n v="75.8"/>
    <d v="2023-03-05T00:00:00"/>
    <n v="7"/>
    <n v="0.1"/>
    <n v="55.35"/>
    <n v="75.8"/>
    <n v="2"/>
    <n v="608.85"/>
    <x v="0"/>
    <s v="Low Risk"/>
    <s v="45-54"/>
    <d v="1903-06-24T00:00:00"/>
    <x v="1"/>
    <x v="1"/>
    <s v="Low Value"/>
    <x v="0"/>
    <s v="Check Data"/>
  </r>
  <r>
    <s v="CUST_9828"/>
    <n v="72"/>
    <s v="Female"/>
    <x v="0"/>
    <n v="170.49"/>
    <n v="11"/>
    <n v="206"/>
    <n v="0"/>
    <s v="Fashion"/>
    <n v="90.8"/>
    <d v="2023-06-11T00:00:00"/>
    <n v="42"/>
    <n v="0.21"/>
    <n v="170.49"/>
    <n v="90.8"/>
    <n v="1"/>
    <n v="1875.39"/>
    <x v="0"/>
    <s v="Medium Risk"/>
    <s v="55+"/>
    <d v="1903-03-18T00:00:00"/>
    <x v="0"/>
    <x v="1"/>
    <s v="High Value"/>
    <x v="1"/>
    <s v="Check Data"/>
  </r>
  <r>
    <s v="CUST_2036"/>
    <n v="42"/>
    <s v="Female"/>
    <x v="3"/>
    <n v="25.96"/>
    <n v="6"/>
    <n v="169"/>
    <n v="0"/>
    <s v="Beauty"/>
    <n v="43.5"/>
    <d v="2025-03-11T00:00:00"/>
    <n v="60"/>
    <n v="0.47"/>
    <n v="25.96"/>
    <n v="43.5"/>
    <n v="1"/>
    <n v="155.76"/>
    <x v="0"/>
    <s v="Medium Risk"/>
    <s v="35-44"/>
    <d v="1901-06-17T00:00:00"/>
    <x v="0"/>
    <x v="1"/>
    <s v="Low Value"/>
    <x v="0"/>
    <s v="Check Data"/>
  </r>
  <r>
    <s v="CUST_5131"/>
    <n v="43"/>
    <s v="Male"/>
    <x v="3"/>
    <n v="73.91"/>
    <n v="12"/>
    <n v="155"/>
    <n v="0"/>
    <s v="Home"/>
    <n v="82.3"/>
    <d v="2022-03-17T00:00:00"/>
    <n v="90"/>
    <n v="0.11"/>
    <n v="73.91"/>
    <n v="82.3"/>
    <n v="2"/>
    <n v="886.92"/>
    <x v="0"/>
    <s v="Low Risk"/>
    <s v="35-44"/>
    <d v="1904-06-11T00:00:00"/>
    <x v="2"/>
    <x v="1"/>
    <s v="Low Value"/>
    <x v="0"/>
    <s v="Check Data"/>
  </r>
  <r>
    <s v="CUST_3148"/>
    <n v="72"/>
    <s v="Female"/>
    <x v="8"/>
    <n v="192.16"/>
    <n v="9"/>
    <n v="243"/>
    <n v="0"/>
    <s v="Electronics"/>
    <n v="42.6"/>
    <d v="2020-08-13T00:00:00"/>
    <n v="20"/>
    <n v="0.24"/>
    <n v="192.16"/>
    <n v="42.6"/>
    <n v="1"/>
    <n v="1729.44"/>
    <x v="0"/>
    <s v="Medium Risk"/>
    <s v="55+"/>
    <d v="1906-01-13T00:00:00"/>
    <x v="1"/>
    <x v="1"/>
    <s v="High Value"/>
    <x v="1"/>
    <s v="Check Data"/>
  </r>
  <r>
    <s v="CUST_6457"/>
    <n v="56"/>
    <s v="Female"/>
    <x v="6"/>
    <n v="46.65"/>
    <n v="13"/>
    <n v="2"/>
    <n v="0"/>
    <s v="Beauty"/>
    <n v="44.7"/>
    <d v="2021-04-09T00:00:00"/>
    <n v="63"/>
    <n v="0.36"/>
    <n v="46.65"/>
    <n v="44.7"/>
    <n v="1"/>
    <n v="606.44999999999993"/>
    <x v="2"/>
    <s v="Medium Risk"/>
    <s v="55+"/>
    <d v="1905-05-19T00:00:00"/>
    <x v="0"/>
    <x v="1"/>
    <s v="Low Value"/>
    <x v="0"/>
    <s v="Check Data"/>
  </r>
  <r>
    <s v="CUST_7079"/>
    <n v="37"/>
    <s v="Male"/>
    <x v="0"/>
    <m/>
    <n v="11"/>
    <n v="219"/>
    <n v="0"/>
    <s v="Home"/>
    <n v="48.5"/>
    <d v="2023-09-21T00:00:00"/>
    <n v="21"/>
    <n v="0.36"/>
    <n v="250"/>
    <n v="48.5"/>
    <n v="3"/>
    <n v="2750"/>
    <x v="0"/>
    <s v="Medium Risk"/>
    <s v="35-44"/>
    <d v="1902-12-06T00:00:00"/>
    <x v="1"/>
    <x v="1"/>
    <s v="High Value"/>
    <x v="1"/>
    <s v="Check Data"/>
  </r>
  <r>
    <s v="CUST_3430"/>
    <n v="50"/>
    <s v="Male"/>
    <x v="1"/>
    <n v="104.57"/>
    <n v="9"/>
    <n v="4"/>
    <n v="0"/>
    <s v="Home"/>
    <n v="82"/>
    <d v="2022-07-31T00:00:00"/>
    <n v="5"/>
    <n v="0.24"/>
    <n v="104.57"/>
    <n v="82"/>
    <n v="2"/>
    <n v="941.12999999999988"/>
    <x v="2"/>
    <s v="Medium Risk"/>
    <s v="45-54"/>
    <d v="1904-01-27T00:00:00"/>
    <x v="1"/>
    <x v="1"/>
    <s v="Low Value"/>
    <x v="0"/>
    <s v="Check Data"/>
  </r>
  <r>
    <s v="CUST_2879"/>
    <n v="31"/>
    <s v="Male"/>
    <x v="4"/>
    <n v="50.88"/>
    <n v="9"/>
    <n v="193"/>
    <n v="0"/>
    <s v="Home"/>
    <n v="93.6"/>
    <d v="2025-03-15T00:00:00"/>
    <n v="30"/>
    <n v="0.38"/>
    <n v="50.88"/>
    <n v="93.6"/>
    <n v="1"/>
    <n v="457.92"/>
    <x v="0"/>
    <s v="Medium Risk"/>
    <s v="25-34"/>
    <d v="1901-06-13T00:00:00"/>
    <x v="1"/>
    <x v="1"/>
    <s v="Low Value"/>
    <x v="0"/>
    <s v="Check Data"/>
  </r>
  <r>
    <s v="CUST_8542"/>
    <n v="73"/>
    <s v="Male"/>
    <x v="3"/>
    <n v="170.82"/>
    <n v="14"/>
    <n v="53"/>
    <n v="0"/>
    <s v="Sports"/>
    <n v="74.400000000000006"/>
    <d v="2021-01-19T00:00:00"/>
    <n v="63"/>
    <n v="0.12"/>
    <n v="170.82"/>
    <n v="74.400000000000006"/>
    <n v="1"/>
    <n v="2391.48"/>
    <x v="1"/>
    <s v="Low Risk"/>
    <s v="55+"/>
    <d v="1905-08-07T00:00:00"/>
    <x v="0"/>
    <x v="1"/>
    <s v="High Value"/>
    <x v="1"/>
    <s v="Check Data"/>
  </r>
  <r>
    <s v="CUST_3011"/>
    <n v="53"/>
    <s v="Female"/>
    <x v="9"/>
    <n v="99.23"/>
    <n v="6"/>
    <n v="299"/>
    <n v="0"/>
    <s v="Home"/>
    <n v="88.8"/>
    <d v="2023-04-06T00:00:00"/>
    <n v="59"/>
    <n v="0.05"/>
    <n v="99.23"/>
    <n v="88.8"/>
    <n v="3"/>
    <n v="595.38"/>
    <x v="0"/>
    <s v="Low Risk"/>
    <s v="45-54"/>
    <d v="1903-05-23T00:00:00"/>
    <x v="0"/>
    <x v="1"/>
    <s v="Low Value"/>
    <x v="0"/>
    <s v="Check Data"/>
  </r>
  <r>
    <s v="CUST_4373"/>
    <n v="34"/>
    <s v="Female"/>
    <x v="5"/>
    <n v="230.13"/>
    <n v="7"/>
    <n v="208"/>
    <n v="0"/>
    <s v="Electronics"/>
    <n v="64.3"/>
    <d v="2023-04-30T00:00:00"/>
    <n v="38"/>
    <n v="0.28000000000000003"/>
    <n v="230.13"/>
    <n v="64.3"/>
    <n v="2"/>
    <n v="1610.9099999999999"/>
    <x v="0"/>
    <s v="Medium Risk"/>
    <s v="25-34"/>
    <d v="1903-04-29T00:00:00"/>
    <x v="1"/>
    <x v="1"/>
    <s v="High Value"/>
    <x v="1"/>
    <s v="Check Data"/>
  </r>
  <r>
    <s v="CUST_8357"/>
    <n v="38"/>
    <s v="Other"/>
    <x v="7"/>
    <n v="69.7"/>
    <n v="5"/>
    <n v="75"/>
    <n v="0"/>
    <s v="Beauty"/>
    <n v="83.9"/>
    <d v="2021-11-03T00:00:00"/>
    <n v="36"/>
    <n v="0.08"/>
    <n v="69.7"/>
    <n v="83.9"/>
    <n v="2"/>
    <n v="348.5"/>
    <x v="1"/>
    <s v="Low Risk"/>
    <s v="35-44"/>
    <d v="1904-10-23T00:00:00"/>
    <x v="1"/>
    <x v="1"/>
    <s v="Low Value"/>
    <x v="0"/>
    <s v="Check Data"/>
  </r>
  <r>
    <s v="CUST_2289"/>
    <n v="63"/>
    <s v="Female"/>
    <x v="1"/>
    <n v="126.95"/>
    <n v="8"/>
    <n v="217"/>
    <n v="0"/>
    <s v="Beauty"/>
    <n v="55.7"/>
    <d v="2023-05-08T00:00:00"/>
    <n v="38"/>
    <n v="0.56999999999999995"/>
    <n v="126.95"/>
    <n v="55.7"/>
    <n v="1"/>
    <n v="1015.6"/>
    <x v="0"/>
    <s v="High Risk"/>
    <s v="55+"/>
    <d v="1903-04-21T00:00:00"/>
    <x v="1"/>
    <x v="1"/>
    <s v="Low Value"/>
    <x v="2"/>
    <s v="Check Data"/>
  </r>
  <r>
    <s v="CUST_2447"/>
    <n v="33"/>
    <s v="Male"/>
    <x v="9"/>
    <n v="82.01"/>
    <n v="18"/>
    <n v="117"/>
    <n v="0"/>
    <s v="Beauty"/>
    <m/>
    <d v="2024-01-16T00:00:00"/>
    <n v="23"/>
    <n v="0.41"/>
    <n v="82.01"/>
    <n v="250"/>
    <n v="3"/>
    <n v="1476.18"/>
    <x v="0"/>
    <s v="Medium Risk"/>
    <s v="25-34"/>
    <d v="1902-08-11T00:00:00"/>
    <x v="1"/>
    <x v="1"/>
    <s v="Low Value"/>
    <x v="0"/>
    <s v="Check Data"/>
  </r>
  <r>
    <s v="CUST_4199"/>
    <n v="63"/>
    <s v="Other"/>
    <x v="8"/>
    <n v="47.49"/>
    <n v="14"/>
    <n v="279"/>
    <n v="0"/>
    <s v="Home"/>
    <n v="70.5"/>
    <d v="2024-07-23T00:00:00"/>
    <n v="23"/>
    <n v="0.37"/>
    <n v="47.49"/>
    <n v="70.5"/>
    <n v="1"/>
    <n v="664.86"/>
    <x v="0"/>
    <s v="Medium Risk"/>
    <s v="55+"/>
    <d v="1902-02-03T00:00:00"/>
    <x v="1"/>
    <x v="1"/>
    <s v="Low Value"/>
    <x v="0"/>
    <s v="Check Data"/>
  </r>
  <r>
    <s v="CUST_7381"/>
    <n v="33"/>
    <s v="Female"/>
    <x v="0"/>
    <n v="168.76"/>
    <n v="10"/>
    <n v="79"/>
    <n v="0"/>
    <s v="Beauty"/>
    <n v="74.900000000000006"/>
    <d v="2022-11-21T00:00:00"/>
    <n v="58"/>
    <n v="0.53"/>
    <n v="168.76"/>
    <n v="74.900000000000006"/>
    <n v="2"/>
    <n v="1687.6"/>
    <x v="1"/>
    <s v="High Risk"/>
    <s v="25-34"/>
    <d v="1903-10-06T00:00:00"/>
    <x v="0"/>
    <x v="1"/>
    <s v="High Value"/>
    <x v="3"/>
    <s v="Check Data"/>
  </r>
  <r>
    <s v="CUST_8522"/>
    <n v="73"/>
    <s v="Female"/>
    <x v="3"/>
    <n v="69.48"/>
    <n v="8"/>
    <n v="186"/>
    <n v="0"/>
    <s v="Electronics"/>
    <n v="23.4"/>
    <d v="2022-05-07T00:00:00"/>
    <n v="48"/>
    <n v="0.17"/>
    <n v="69.48"/>
    <n v="23.4"/>
    <n v="1"/>
    <n v="555.84"/>
    <x v="0"/>
    <s v="Low Risk"/>
    <s v="55+"/>
    <d v="1904-04-21T00:00:00"/>
    <x v="0"/>
    <x v="1"/>
    <s v="Low Value"/>
    <x v="0"/>
    <s v="Check Data"/>
  </r>
  <r>
    <s v="CUST_7059"/>
    <n v="37"/>
    <s v="Female"/>
    <x v="4"/>
    <n v="28.68"/>
    <n v="12"/>
    <n v="7"/>
    <n v="0"/>
    <s v="Sports"/>
    <n v="15.4"/>
    <d v="2025-04-23T00:00:00"/>
    <n v="6"/>
    <n v="0.27"/>
    <n v="28.68"/>
    <n v="15.4"/>
    <n v="3"/>
    <n v="344.15999999999997"/>
    <x v="2"/>
    <s v="Medium Risk"/>
    <s v="35-44"/>
    <d v="1901-05-05T00:00:00"/>
    <x v="1"/>
    <x v="1"/>
    <s v="Low Value"/>
    <x v="0"/>
    <s v="Check Data"/>
  </r>
  <r>
    <s v="CUST_4183"/>
    <n v="46"/>
    <s v="Other"/>
    <x v="1"/>
    <n v="105.33"/>
    <n v="7"/>
    <n v="90"/>
    <n v="0"/>
    <s v="Electronics"/>
    <n v="65.3"/>
    <d v="2021-06-28T00:00:00"/>
    <n v="46"/>
    <n v="0.15"/>
    <n v="105.33"/>
    <n v="65.3"/>
    <n v="1"/>
    <n v="737.31"/>
    <x v="1"/>
    <s v="Low Risk"/>
    <s v="45-54"/>
    <d v="1905-02-28T00:00:00"/>
    <x v="0"/>
    <x v="1"/>
    <s v="Low Value"/>
    <x v="0"/>
    <s v="Check Data"/>
  </r>
  <r>
    <s v="CUST_6462"/>
    <n v="45"/>
    <s v="Female"/>
    <x v="3"/>
    <n v="57.99"/>
    <n v="12"/>
    <n v="345"/>
    <n v="0"/>
    <s v="Sports"/>
    <n v="48.3"/>
    <d v="2020-11-11T00:00:00"/>
    <n v="87"/>
    <n v="0.28000000000000003"/>
    <n v="57.99"/>
    <n v="48.3"/>
    <n v="1"/>
    <n v="695.88"/>
    <x v="0"/>
    <s v="Medium Risk"/>
    <s v="45-54"/>
    <d v="1905-10-15T00:00:00"/>
    <x v="2"/>
    <x v="1"/>
    <s v="Low Value"/>
    <x v="0"/>
    <s v="Check Data"/>
  </r>
  <r>
    <s v="CUST_4216"/>
    <n v="25"/>
    <s v="Male"/>
    <x v="6"/>
    <n v="38.81"/>
    <n v="7"/>
    <n v="350"/>
    <n v="0"/>
    <s v="Beauty"/>
    <m/>
    <d v="2023-08-16T00:00:00"/>
    <n v="15"/>
    <n v="0.11"/>
    <n v="38.81"/>
    <n v="250"/>
    <n v="2"/>
    <n v="271.67"/>
    <x v="0"/>
    <s v="Low Risk"/>
    <s v="25-34"/>
    <d v="1903-01-11T00:00:00"/>
    <x v="1"/>
    <x v="1"/>
    <s v="Low Value"/>
    <x v="0"/>
    <s v="Check Data"/>
  </r>
  <r>
    <s v="CUST_4136"/>
    <n v="41"/>
    <s v="Female"/>
    <x v="6"/>
    <n v="94.8"/>
    <n v="6"/>
    <n v="209"/>
    <n v="0"/>
    <s v="Fashion"/>
    <n v="14.7"/>
    <d v="2023-11-29T00:00:00"/>
    <n v="1"/>
    <n v="0.48"/>
    <n v="94.8"/>
    <n v="14.7"/>
    <n v="1"/>
    <n v="568.79999999999995"/>
    <x v="0"/>
    <s v="Medium Risk"/>
    <s v="35-44"/>
    <d v="1902-09-28T00:00:00"/>
    <x v="1"/>
    <x v="1"/>
    <s v="Low Value"/>
    <x v="0"/>
    <s v="Check Data"/>
  </r>
  <r>
    <s v="CUST_4318"/>
    <n v="20"/>
    <s v="Male"/>
    <x v="6"/>
    <n v="85.09"/>
    <n v="12"/>
    <n v="257"/>
    <n v="0"/>
    <s v="Sports"/>
    <n v="94.8"/>
    <d v="2023-09-18T00:00:00"/>
    <n v="92"/>
    <n v="0.28000000000000003"/>
    <n v="85.09"/>
    <n v="94.8"/>
    <n v="2"/>
    <n v="1021.08"/>
    <x v="0"/>
    <s v="Medium Risk"/>
    <s v="Under 25"/>
    <d v="1902-12-09T00:00:00"/>
    <x v="2"/>
    <x v="1"/>
    <s v="Low Value"/>
    <x v="0"/>
    <s v="Check Data"/>
  </r>
  <r>
    <s v="CUST_3782"/>
    <n v="42"/>
    <s v="Male"/>
    <x v="5"/>
    <n v="61.27"/>
    <n v="9"/>
    <n v="40"/>
    <n v="0"/>
    <s v="Electronics"/>
    <n v="70.400000000000006"/>
    <d v="2020-12-05T00:00:00"/>
    <n v="74"/>
    <n v="0.03"/>
    <n v="61.27"/>
    <n v="70.400000000000006"/>
    <n v="2"/>
    <n v="551.43000000000006"/>
    <x v="1"/>
    <s v="Low Risk"/>
    <s v="35-44"/>
    <d v="1905-09-21T00:00:00"/>
    <x v="2"/>
    <x v="1"/>
    <s v="Low Value"/>
    <x v="0"/>
    <s v="Check Data"/>
  </r>
  <r>
    <s v="CUST_8657"/>
    <n v="36"/>
    <s v="Male"/>
    <x v="7"/>
    <n v="101.04"/>
    <n v="10"/>
    <n v="214"/>
    <n v="0"/>
    <s v="Electronics"/>
    <n v="2.2999999999999998"/>
    <d v="2024-02-21T00:00:00"/>
    <n v="33"/>
    <n v="0.48"/>
    <n v="101.04"/>
    <n v="2.2999999999999998"/>
    <n v="3"/>
    <n v="1010.4000000000001"/>
    <x v="0"/>
    <s v="Medium Risk"/>
    <s v="35-44"/>
    <d v="1902-07-06T00:00:00"/>
    <x v="1"/>
    <x v="1"/>
    <s v="Low Value"/>
    <x v="0"/>
    <s v="Check Data"/>
  </r>
  <r>
    <s v="CUST_5920"/>
    <n v="50"/>
    <s v="Male"/>
    <x v="8"/>
    <n v="91.81"/>
    <n v="6"/>
    <n v="183"/>
    <n v="0"/>
    <s v="Fashion"/>
    <n v="57.7"/>
    <d v="2024-08-05T00:00:00"/>
    <n v="24"/>
    <n v="7.0000000000000007E-2"/>
    <n v="91.81"/>
    <n v="57.7"/>
    <n v="1"/>
    <n v="550.86"/>
    <x v="0"/>
    <s v="Low Risk"/>
    <s v="45-54"/>
    <d v="1902-01-21T00:00:00"/>
    <x v="1"/>
    <x v="1"/>
    <s v="Low Value"/>
    <x v="0"/>
    <s v="Check Data"/>
  </r>
  <r>
    <s v="CUST_7324"/>
    <n v="19"/>
    <s v="Male"/>
    <x v="9"/>
    <n v="264.99"/>
    <n v="9"/>
    <n v="303"/>
    <n v="0"/>
    <s v="Sports"/>
    <n v="31.3"/>
    <d v="2023-04-29T00:00:00"/>
    <n v="70"/>
    <n v="0.45"/>
    <n v="264.99"/>
    <n v="31.3"/>
    <n v="1"/>
    <n v="2384.91"/>
    <x v="0"/>
    <s v="Medium Risk"/>
    <s v="Under 25"/>
    <d v="1903-04-30T00:00:00"/>
    <x v="2"/>
    <x v="1"/>
    <s v="High Value"/>
    <x v="1"/>
    <s v="Check Data"/>
  </r>
  <r>
    <s v="CUST_7327"/>
    <n v="32"/>
    <s v="Male"/>
    <x v="3"/>
    <n v="189.59"/>
    <n v="13"/>
    <n v="240"/>
    <n v="0"/>
    <s v="Sports"/>
    <n v="27.5"/>
    <d v="2020-10-05T00:00:00"/>
    <n v="14"/>
    <n v="0.21"/>
    <n v="189.59"/>
    <n v="27.5"/>
    <n v="2"/>
    <n v="2464.67"/>
    <x v="0"/>
    <s v="Medium Risk"/>
    <s v="25-34"/>
    <d v="1905-11-21T00:00:00"/>
    <x v="1"/>
    <x v="1"/>
    <s v="High Value"/>
    <x v="1"/>
    <s v="Check Data"/>
  </r>
  <r>
    <s v="CUST_9417"/>
    <n v="39"/>
    <s v="Female"/>
    <x v="9"/>
    <n v="132.96"/>
    <n v="14"/>
    <n v="105"/>
    <n v="0"/>
    <s v="Electronics"/>
    <n v="90.2"/>
    <d v="2022-04-03T00:00:00"/>
    <n v="96"/>
    <n v="0.42"/>
    <n v="132.96"/>
    <n v="90.2"/>
    <n v="1"/>
    <n v="1861.44"/>
    <x v="0"/>
    <s v="Medium Risk"/>
    <s v="35-44"/>
    <d v="1904-05-25T00:00:00"/>
    <x v="2"/>
    <x v="1"/>
    <s v="High Value"/>
    <x v="1"/>
    <s v="Check Data"/>
  </r>
  <r>
    <s v="CUST_1776"/>
    <n v="77"/>
    <s v="Female"/>
    <x v="9"/>
    <n v="130.57"/>
    <n v="4"/>
    <n v="21"/>
    <n v="0"/>
    <s v="Sports"/>
    <n v="83.6"/>
    <d v="2020-08-20T00:00:00"/>
    <n v="83"/>
    <n v="0.67"/>
    <n v="130.57"/>
    <n v="83.6"/>
    <n v="1"/>
    <n v="522.28"/>
    <x v="2"/>
    <s v="High Risk"/>
    <s v="55+"/>
    <d v="1906-01-06T00:00:00"/>
    <x v="2"/>
    <x v="1"/>
    <s v="Low Value"/>
    <x v="2"/>
    <s v="Check Data"/>
  </r>
  <r>
    <s v="CUST_6208"/>
    <n v="27"/>
    <s v="Other"/>
    <x v="3"/>
    <n v="114.08"/>
    <n v="9"/>
    <n v="352"/>
    <n v="0"/>
    <s v="Fashion"/>
    <n v="1"/>
    <d v="2023-08-22T00:00:00"/>
    <n v="70"/>
    <n v="0.55000000000000004"/>
    <n v="114.08"/>
    <n v="1"/>
    <n v="2"/>
    <n v="1026.72"/>
    <x v="0"/>
    <s v="High Risk"/>
    <s v="25-34"/>
    <d v="1903-01-05T00:00:00"/>
    <x v="2"/>
    <x v="1"/>
    <s v="Low Value"/>
    <x v="2"/>
    <s v="Valid"/>
  </r>
  <r>
    <s v="CUST_1687"/>
    <n v="35"/>
    <s v="Male"/>
    <x v="7"/>
    <n v="87.98"/>
    <n v="17"/>
    <n v="244"/>
    <n v="0"/>
    <s v="Sports"/>
    <n v="18.2"/>
    <d v="2020-10-31T00:00:00"/>
    <n v="84"/>
    <n v="0.12"/>
    <n v="87.98"/>
    <n v="18.2"/>
    <n v="2"/>
    <n v="1495.66"/>
    <x v="0"/>
    <s v="Low Risk"/>
    <s v="35-44"/>
    <d v="1905-10-26T00:00:00"/>
    <x v="2"/>
    <x v="1"/>
    <s v="Low Value"/>
    <x v="0"/>
    <s v="Check Data"/>
  </r>
  <r>
    <s v="CUST_1529"/>
    <n v="39"/>
    <s v="Female"/>
    <x v="5"/>
    <n v="44.56"/>
    <n v="10"/>
    <n v="273"/>
    <n v="0"/>
    <s v="Sports"/>
    <n v="72"/>
    <d v="2025-03-09T00:00:00"/>
    <n v="89"/>
    <n v="0.43"/>
    <n v="44.56"/>
    <n v="72"/>
    <n v="2"/>
    <n v="445.6"/>
    <x v="0"/>
    <s v="Medium Risk"/>
    <s v="35-44"/>
    <d v="1901-06-19T00:00:00"/>
    <x v="2"/>
    <x v="1"/>
    <s v="Low Value"/>
    <x v="0"/>
    <s v="Check Data"/>
  </r>
  <r>
    <s v="CUST_6067"/>
    <n v="63"/>
    <s v="Other"/>
    <x v="5"/>
    <n v="47.26"/>
    <n v="10"/>
    <n v="78"/>
    <n v="0"/>
    <s v="Fashion"/>
    <n v="84.8"/>
    <d v="2021-08-31T00:00:00"/>
    <n v="84"/>
    <n v="0.09"/>
    <n v="47.26"/>
    <n v="84.8"/>
    <n v="1"/>
    <n v="472.59999999999997"/>
    <x v="1"/>
    <s v="Low Risk"/>
    <s v="55+"/>
    <d v="1904-12-26T00:00:00"/>
    <x v="2"/>
    <x v="1"/>
    <s v="Low Value"/>
    <x v="0"/>
    <s v="Check Data"/>
  </r>
  <r>
    <s v="CUST_9080"/>
    <n v="66"/>
    <s v="Male"/>
    <x v="0"/>
    <m/>
    <n v="11"/>
    <n v="322"/>
    <n v="0"/>
    <s v="Beauty"/>
    <n v="71.8"/>
    <d v="2023-11-27T00:00:00"/>
    <n v="38"/>
    <n v="0.18"/>
    <n v="250"/>
    <n v="71.8"/>
    <n v="2"/>
    <n v="2750"/>
    <x v="0"/>
    <s v="Low Risk"/>
    <s v="55+"/>
    <d v="1902-09-30T00:00:00"/>
    <x v="1"/>
    <x v="1"/>
    <s v="High Value"/>
    <x v="1"/>
    <s v="Check Data"/>
  </r>
  <r>
    <s v="CUST_6518"/>
    <n v="44"/>
    <s v="Female"/>
    <x v="8"/>
    <n v="162.77000000000001"/>
    <n v="12"/>
    <n v="303"/>
    <n v="0"/>
    <s v="Sports"/>
    <n v="52.5"/>
    <d v="2025-01-26T00:00:00"/>
    <n v="11"/>
    <n v="0.19"/>
    <n v="162.77000000000001"/>
    <n v="52.5"/>
    <n v="1"/>
    <n v="1953.2400000000002"/>
    <x v="0"/>
    <s v="Low Risk"/>
    <s v="35-44"/>
    <d v="1901-07-31T00:00:00"/>
    <x v="1"/>
    <x v="1"/>
    <s v="High Value"/>
    <x v="1"/>
    <s v="Check Data"/>
  </r>
  <r>
    <s v="CUST_3153"/>
    <n v="30"/>
    <s v="Female"/>
    <x v="0"/>
    <n v="73.709999999999994"/>
    <n v="15"/>
    <n v="22"/>
    <n v="0"/>
    <s v="Electronics"/>
    <n v="98.5"/>
    <d v="2020-09-08T00:00:00"/>
    <n v="63"/>
    <n v="0.09"/>
    <n v="73.709999999999994"/>
    <n v="98.5"/>
    <n v="1"/>
    <n v="1105.6499999999999"/>
    <x v="2"/>
    <s v="Low Risk"/>
    <s v="25-34"/>
    <d v="1905-12-18T00:00:00"/>
    <x v="0"/>
    <x v="1"/>
    <s v="Low Value"/>
    <x v="0"/>
    <s v="Check Data"/>
  </r>
  <r>
    <s v="CUST_7094"/>
    <n v="50"/>
    <s v="Male"/>
    <x v="7"/>
    <n v="91.43"/>
    <n v="11"/>
    <n v="110"/>
    <n v="0"/>
    <s v="Home"/>
    <n v="79.7"/>
    <d v="2021-07-07T00:00:00"/>
    <n v="32"/>
    <n v="0.23"/>
    <n v="91.43"/>
    <n v="79.7"/>
    <n v="1"/>
    <n v="1005.73"/>
    <x v="0"/>
    <s v="Medium Risk"/>
    <s v="45-54"/>
    <d v="1905-02-19T00:00:00"/>
    <x v="1"/>
    <x v="1"/>
    <s v="Low Value"/>
    <x v="0"/>
    <s v="Check Data"/>
  </r>
  <r>
    <s v="CUST_7974"/>
    <n v="22"/>
    <s v="Female"/>
    <x v="9"/>
    <n v="33.549999999999997"/>
    <n v="12"/>
    <n v="129"/>
    <n v="0"/>
    <s v="Electronics"/>
    <n v="46.8"/>
    <d v="2020-07-31T00:00:00"/>
    <n v="29"/>
    <n v="0.27"/>
    <n v="33.549999999999997"/>
    <n v="46.8"/>
    <n v="1"/>
    <n v="402.59999999999997"/>
    <x v="0"/>
    <s v="Medium Risk"/>
    <s v="Under 25"/>
    <d v="1906-01-26T00:00:00"/>
    <x v="1"/>
    <x v="1"/>
    <s v="Low Value"/>
    <x v="0"/>
    <s v="Check Data"/>
  </r>
  <r>
    <s v="CUST_5774"/>
    <n v="43"/>
    <s v="Female"/>
    <x v="8"/>
    <m/>
    <n v="7"/>
    <n v="361"/>
    <n v="0"/>
    <s v="Electronics"/>
    <n v="58.3"/>
    <d v="2023-04-29T00:00:00"/>
    <n v="30"/>
    <n v="0.38"/>
    <n v="250"/>
    <n v="58.3"/>
    <n v="1"/>
    <n v="1750"/>
    <x v="0"/>
    <s v="Medium Risk"/>
    <s v="35-44"/>
    <d v="1903-04-30T00:00:00"/>
    <x v="1"/>
    <x v="1"/>
    <s v="High Value"/>
    <x v="1"/>
    <s v="Check Data"/>
  </r>
  <r>
    <s v="CUST_8692"/>
    <n v="30"/>
    <s v="Male"/>
    <x v="0"/>
    <n v="36.57"/>
    <n v="6"/>
    <n v="259"/>
    <n v="0"/>
    <s v="Beauty"/>
    <n v="4.5"/>
    <d v="2022-10-03T00:00:00"/>
    <n v="29"/>
    <n v="0.25"/>
    <n v="36.57"/>
    <n v="4.5"/>
    <n v="1"/>
    <n v="219.42000000000002"/>
    <x v="0"/>
    <s v="Medium Risk"/>
    <s v="25-34"/>
    <d v="1903-11-24T00:00:00"/>
    <x v="1"/>
    <x v="1"/>
    <s v="Low Value"/>
    <x v="0"/>
    <s v="Check Data"/>
  </r>
  <r>
    <s v="CUST_4103"/>
    <n v="44"/>
    <s v="Male"/>
    <x v="0"/>
    <n v="99.67"/>
    <n v="12"/>
    <n v="153"/>
    <n v="0"/>
    <s v="Beauty"/>
    <n v="96.5"/>
    <d v="2020-07-05T00:00:00"/>
    <n v="86"/>
    <n v="0.33"/>
    <n v="99.67"/>
    <n v="96.5"/>
    <n v="1"/>
    <n v="1196.04"/>
    <x v="0"/>
    <s v="Medium Risk"/>
    <s v="35-44"/>
    <d v="1906-02-21T00:00:00"/>
    <x v="2"/>
    <x v="1"/>
    <s v="Low Value"/>
    <x v="0"/>
    <s v="Check Data"/>
  </r>
  <r>
    <s v="CUST_3440"/>
    <n v="74"/>
    <s v="Male"/>
    <x v="6"/>
    <n v="67.94"/>
    <n v="13"/>
    <n v="18"/>
    <n v="0"/>
    <s v="Electronics"/>
    <n v="36.299999999999997"/>
    <d v="2024-06-10T00:00:00"/>
    <n v="11"/>
    <n v="0.28999999999999998"/>
    <n v="67.94"/>
    <n v="36.299999999999997"/>
    <n v="1"/>
    <n v="883.22"/>
    <x v="2"/>
    <s v="Medium Risk"/>
    <s v="55+"/>
    <d v="1902-03-18T00:00:00"/>
    <x v="1"/>
    <x v="1"/>
    <s v="Low Value"/>
    <x v="0"/>
    <s v="Check Data"/>
  </r>
  <r>
    <s v="CUST_5135"/>
    <n v="31"/>
    <s v="Male"/>
    <x v="5"/>
    <n v="77.73"/>
    <n v="10"/>
    <n v="48"/>
    <n v="0"/>
    <s v="Sports"/>
    <m/>
    <d v="2022-05-01T00:00:00"/>
    <n v="49"/>
    <n v="0.04"/>
    <n v="77.73"/>
    <n v="250"/>
    <n v="2"/>
    <n v="777.30000000000007"/>
    <x v="1"/>
    <s v="Low Risk"/>
    <s v="25-34"/>
    <d v="1904-04-27T00:00:00"/>
    <x v="0"/>
    <x v="1"/>
    <s v="Low Value"/>
    <x v="0"/>
    <s v="Check Data"/>
  </r>
  <r>
    <s v="CUST_8124"/>
    <n v="41"/>
    <s v="Female"/>
    <x v="2"/>
    <n v="161.85"/>
    <n v="7"/>
    <n v="73"/>
    <n v="0"/>
    <s v="Electronics"/>
    <n v="66.7"/>
    <d v="2024-10-11T00:00:00"/>
    <n v="84"/>
    <n v="0.14000000000000001"/>
    <n v="161.85"/>
    <n v="66.7"/>
    <n v="2"/>
    <n v="1132.95"/>
    <x v="1"/>
    <s v="Low Risk"/>
    <s v="35-44"/>
    <d v="1901-11-15T00:00:00"/>
    <x v="2"/>
    <x v="1"/>
    <s v="Low Value"/>
    <x v="0"/>
    <s v="Check Data"/>
  </r>
  <r>
    <s v="CUST_6201"/>
    <n v="20"/>
    <s v="Female"/>
    <x v="0"/>
    <n v="64.709999999999994"/>
    <n v="7"/>
    <n v="213"/>
    <n v="0"/>
    <s v="Sports"/>
    <n v="5.7"/>
    <d v="2020-08-18T00:00:00"/>
    <n v="78"/>
    <n v="0.4"/>
    <n v="64.709999999999994"/>
    <n v="5.7"/>
    <n v="1"/>
    <n v="452.96999999999997"/>
    <x v="0"/>
    <s v="Medium Risk"/>
    <s v="Under 25"/>
    <d v="1906-01-08T00:00:00"/>
    <x v="2"/>
    <x v="1"/>
    <s v="Low Value"/>
    <x v="0"/>
    <s v="Check Data"/>
  </r>
  <r>
    <s v="CUST_1844"/>
    <n v="64"/>
    <s v="Male"/>
    <x v="1"/>
    <n v="46.6"/>
    <n v="6"/>
    <n v="52"/>
    <n v="0"/>
    <s v="Fashion"/>
    <n v="26.6"/>
    <d v="2023-06-09T00:00:00"/>
    <n v="91"/>
    <n v="0.27"/>
    <n v="46.6"/>
    <n v="26.6"/>
    <n v="1"/>
    <n v="279.60000000000002"/>
    <x v="1"/>
    <s v="Medium Risk"/>
    <s v="55+"/>
    <d v="1903-03-20T00:00:00"/>
    <x v="2"/>
    <x v="1"/>
    <s v="Low Value"/>
    <x v="0"/>
    <s v="Check Data"/>
  </r>
  <r>
    <s v="CUST_1446"/>
    <n v="68"/>
    <s v="Other"/>
    <x v="6"/>
    <n v="214.25"/>
    <n v="12"/>
    <n v="189"/>
    <n v="1"/>
    <s v="Fashion"/>
    <n v="65.599999999999994"/>
    <d v="2021-04-12T00:00:00"/>
    <n v="64"/>
    <n v="0.68"/>
    <n v="214.25"/>
    <n v="65.599999999999994"/>
    <n v="1"/>
    <n v="2571"/>
    <x v="0"/>
    <s v="High Risk"/>
    <s v="55+"/>
    <d v="1905-05-16T00:00:00"/>
    <x v="0"/>
    <x v="0"/>
    <s v="High Value"/>
    <x v="3"/>
    <s v="Check Data"/>
  </r>
  <r>
    <s v="CUST_4915"/>
    <n v="66"/>
    <s v="Male"/>
    <x v="9"/>
    <n v="37.93"/>
    <n v="14"/>
    <n v="128"/>
    <n v="0"/>
    <s v="Beauty"/>
    <n v="91.2"/>
    <d v="2024-12-16T00:00:00"/>
    <n v="38"/>
    <n v="0.4"/>
    <n v="37.93"/>
    <n v="91.2"/>
    <n v="1"/>
    <n v="531.02"/>
    <x v="0"/>
    <s v="Medium Risk"/>
    <s v="55+"/>
    <d v="1901-09-10T00:00:00"/>
    <x v="1"/>
    <x v="1"/>
    <s v="Low Value"/>
    <x v="0"/>
    <s v="Check Data"/>
  </r>
  <r>
    <s v="CUST_4109"/>
    <n v="47"/>
    <s v="Male"/>
    <x v="4"/>
    <n v="90.69"/>
    <n v="10"/>
    <n v="143"/>
    <n v="0"/>
    <s v="Home"/>
    <n v="77.900000000000006"/>
    <d v="2022-03-26T00:00:00"/>
    <n v="60"/>
    <n v="0.39"/>
    <n v="90.69"/>
    <n v="77.900000000000006"/>
    <n v="2"/>
    <n v="906.9"/>
    <x v="0"/>
    <s v="Medium Risk"/>
    <s v="45-54"/>
    <d v="1904-06-02T00:00:00"/>
    <x v="0"/>
    <x v="1"/>
    <s v="Low Value"/>
    <x v="0"/>
    <s v="Check Data"/>
  </r>
  <r>
    <s v="CUST_2234"/>
    <n v="52"/>
    <s v="Male"/>
    <x v="5"/>
    <n v="74.25"/>
    <n v="9"/>
    <n v="247"/>
    <n v="0"/>
    <s v="Home"/>
    <n v="58"/>
    <d v="2022-10-12T00:00:00"/>
    <n v="68"/>
    <n v="0.12"/>
    <n v="74.25"/>
    <n v="58"/>
    <n v="1"/>
    <n v="668.25"/>
    <x v="0"/>
    <s v="Low Risk"/>
    <s v="45-54"/>
    <d v="1903-11-15T00:00:00"/>
    <x v="0"/>
    <x v="1"/>
    <s v="Low Value"/>
    <x v="0"/>
    <s v="Check Data"/>
  </r>
  <r>
    <s v="CUST_7587"/>
    <n v="65"/>
    <s v="Female"/>
    <x v="7"/>
    <n v="70.5"/>
    <n v="9"/>
    <n v="179"/>
    <n v="0"/>
    <s v="Beauty"/>
    <n v="23.2"/>
    <d v="2022-06-14T00:00:00"/>
    <n v="7"/>
    <n v="0.09"/>
    <n v="70.5"/>
    <n v="23.2"/>
    <n v="1"/>
    <n v="634.5"/>
    <x v="0"/>
    <s v="Low Risk"/>
    <s v="55+"/>
    <d v="1904-03-14T00:00:00"/>
    <x v="1"/>
    <x v="1"/>
    <s v="Low Value"/>
    <x v="0"/>
    <s v="Check Data"/>
  </r>
  <r>
    <s v="CUST_1226"/>
    <n v="31"/>
    <s v="Male"/>
    <x v="3"/>
    <n v="107.74"/>
    <n v="12"/>
    <n v="6"/>
    <n v="0"/>
    <s v="Fashion"/>
    <n v="94.9"/>
    <d v="2022-01-17T00:00:00"/>
    <n v="94"/>
    <n v="0.34"/>
    <n v="107.74"/>
    <n v="94.9"/>
    <n v="3"/>
    <n v="1292.8799999999999"/>
    <x v="2"/>
    <s v="Medium Risk"/>
    <s v="25-34"/>
    <d v="1904-08-09T00:00:00"/>
    <x v="2"/>
    <x v="1"/>
    <s v="Low Value"/>
    <x v="0"/>
    <s v="Check Data"/>
  </r>
  <r>
    <s v="CUST_5143"/>
    <n v="29"/>
    <s v="Male"/>
    <x v="7"/>
    <n v="75.56"/>
    <n v="12"/>
    <n v="343"/>
    <n v="0"/>
    <s v="Beauty"/>
    <n v="40.4"/>
    <d v="2022-03-07T00:00:00"/>
    <n v="74"/>
    <n v="0.4"/>
    <n v="75.56"/>
    <n v="40.4"/>
    <n v="2"/>
    <n v="906.72"/>
    <x v="0"/>
    <s v="Medium Risk"/>
    <s v="25-34"/>
    <d v="1904-06-21T00:00:00"/>
    <x v="2"/>
    <x v="1"/>
    <s v="Low Value"/>
    <x v="0"/>
    <s v="Check Data"/>
  </r>
  <r>
    <s v="CUST_8185"/>
    <n v="45"/>
    <s v="Male"/>
    <x v="6"/>
    <n v="83.25"/>
    <n v="10"/>
    <n v="290"/>
    <n v="0"/>
    <s v="Fashion"/>
    <n v="15"/>
    <d v="2023-06-05T00:00:00"/>
    <n v="7"/>
    <n v="0.21"/>
    <n v="83.25"/>
    <n v="15"/>
    <n v="1"/>
    <n v="832.5"/>
    <x v="0"/>
    <s v="Medium Risk"/>
    <s v="45-54"/>
    <d v="1903-03-24T00:00:00"/>
    <x v="1"/>
    <x v="1"/>
    <s v="Low Value"/>
    <x v="0"/>
    <s v="Check Data"/>
  </r>
  <r>
    <s v="CUST_6558"/>
    <n v="61"/>
    <s v="Female"/>
    <x v="1"/>
    <n v="70.38"/>
    <n v="15"/>
    <n v="205"/>
    <n v="0"/>
    <s v="Sports"/>
    <n v="2.2000000000000002"/>
    <d v="2023-06-23T00:00:00"/>
    <n v="5"/>
    <n v="0.27"/>
    <n v="70.38"/>
    <n v="2.2000000000000002"/>
    <n v="2"/>
    <n v="1055.6999999999998"/>
    <x v="0"/>
    <s v="Medium Risk"/>
    <s v="55+"/>
    <d v="1903-03-06T00:00:00"/>
    <x v="1"/>
    <x v="1"/>
    <s v="Low Value"/>
    <x v="0"/>
    <s v="Check Data"/>
  </r>
  <r>
    <s v="CUST_1186"/>
    <n v="46"/>
    <s v="Other"/>
    <x v="7"/>
    <n v="72.010000000000005"/>
    <n v="7"/>
    <n v="67"/>
    <n v="1"/>
    <s v="Fashion"/>
    <n v="95"/>
    <d v="2020-10-28T00:00:00"/>
    <n v="68"/>
    <n v="0.41"/>
    <n v="72.010000000000005"/>
    <n v="95"/>
    <n v="1"/>
    <n v="504.07000000000005"/>
    <x v="1"/>
    <s v="Medium Risk"/>
    <s v="45-54"/>
    <d v="1905-10-29T00:00:00"/>
    <x v="0"/>
    <x v="0"/>
    <s v="Low Value"/>
    <x v="0"/>
    <s v="Check Data"/>
  </r>
  <r>
    <s v="CUST_3535"/>
    <n v="60"/>
    <s v="Male"/>
    <x v="1"/>
    <n v="146.97"/>
    <n v="6"/>
    <n v="360"/>
    <n v="0"/>
    <s v="Fashion"/>
    <n v="77.8"/>
    <d v="2020-11-20T00:00:00"/>
    <n v="47"/>
    <n v="0.06"/>
    <n v="146.97"/>
    <n v="77.8"/>
    <n v="2"/>
    <n v="881.81999999999994"/>
    <x v="0"/>
    <s v="Low Risk"/>
    <s v="55+"/>
    <d v="1905-10-06T00:00:00"/>
    <x v="0"/>
    <x v="1"/>
    <s v="Low Value"/>
    <x v="0"/>
    <s v="Check Data"/>
  </r>
  <r>
    <s v="CUST_2932"/>
    <n v="34"/>
    <s v="Male"/>
    <x v="3"/>
    <n v="211.27"/>
    <n v="9"/>
    <n v="142"/>
    <n v="0"/>
    <s v="Fashion"/>
    <n v="21.6"/>
    <d v="2022-10-22T00:00:00"/>
    <n v="36"/>
    <n v="0.41"/>
    <n v="211.27"/>
    <n v="21.6"/>
    <n v="3"/>
    <n v="1901.43"/>
    <x v="0"/>
    <s v="Medium Risk"/>
    <s v="25-34"/>
    <d v="1903-11-05T00:00:00"/>
    <x v="1"/>
    <x v="1"/>
    <s v="High Value"/>
    <x v="1"/>
    <s v="Check Data"/>
  </r>
  <r>
    <s v="CUST_3032"/>
    <n v="57"/>
    <s v="Female"/>
    <x v="4"/>
    <n v="82.67"/>
    <n v="10"/>
    <n v="107"/>
    <n v="0"/>
    <s v="Home"/>
    <n v="14.2"/>
    <d v="2023-06-09T00:00:00"/>
    <n v="15"/>
    <n v="0.27"/>
    <n v="82.67"/>
    <n v="14.2"/>
    <n v="3"/>
    <n v="826.7"/>
    <x v="0"/>
    <s v="Medium Risk"/>
    <s v="55+"/>
    <d v="1903-03-20T00:00:00"/>
    <x v="1"/>
    <x v="1"/>
    <s v="Low Value"/>
    <x v="0"/>
    <s v="Check Data"/>
  </r>
  <r>
    <s v="CUST_2252"/>
    <n v="66"/>
    <s v="Female"/>
    <x v="5"/>
    <n v="81.2"/>
    <n v="7"/>
    <n v="184"/>
    <n v="0"/>
    <s v="Fashion"/>
    <n v="95.9"/>
    <d v="2021-06-10T00:00:00"/>
    <n v="39"/>
    <n v="0.25"/>
    <n v="81.2"/>
    <n v="95.9"/>
    <n v="3"/>
    <n v="568.4"/>
    <x v="0"/>
    <s v="Medium Risk"/>
    <s v="55+"/>
    <d v="1905-03-18T00:00:00"/>
    <x v="1"/>
    <x v="1"/>
    <s v="Low Value"/>
    <x v="0"/>
    <s v="Check Data"/>
  </r>
  <r>
    <s v="CUST_6509"/>
    <n v="38"/>
    <s v="Male"/>
    <x v="5"/>
    <n v="201.33"/>
    <n v="9"/>
    <n v="239"/>
    <n v="0"/>
    <s v="Electronics"/>
    <n v="24.1"/>
    <d v="2020-11-13T00:00:00"/>
    <n v="38"/>
    <n v="0.02"/>
    <n v="201.33"/>
    <n v="24.1"/>
    <n v="1"/>
    <n v="1811.97"/>
    <x v="0"/>
    <s v="Low Risk"/>
    <s v="35-44"/>
    <d v="1905-10-13T00:00:00"/>
    <x v="1"/>
    <x v="1"/>
    <s v="High Value"/>
    <x v="1"/>
    <s v="Check Data"/>
  </r>
  <r>
    <s v="CUST_6074"/>
    <n v="74"/>
    <s v="Other"/>
    <x v="2"/>
    <n v="64.95"/>
    <n v="9"/>
    <n v="150"/>
    <n v="0"/>
    <s v="Sports"/>
    <n v="46.2"/>
    <d v="2023-08-29T00:00:00"/>
    <n v="36"/>
    <n v="0.32"/>
    <n v="64.95"/>
    <n v="46.2"/>
    <n v="1"/>
    <n v="584.55000000000007"/>
    <x v="0"/>
    <s v="Medium Risk"/>
    <s v="55+"/>
    <d v="1902-12-29T00:00:00"/>
    <x v="1"/>
    <x v="1"/>
    <s v="Low Value"/>
    <x v="0"/>
    <s v="Check Data"/>
  </r>
  <r>
    <s v="CUST_2881"/>
    <n v="40"/>
    <s v="Female"/>
    <x v="1"/>
    <n v="96.33"/>
    <n v="7"/>
    <n v="210"/>
    <n v="0"/>
    <s v="Home"/>
    <n v="61.1"/>
    <d v="2024-09-16T00:00:00"/>
    <n v="2"/>
    <n v="0.39"/>
    <n v="96.33"/>
    <n v="61.1"/>
    <n v="3"/>
    <n v="674.31"/>
    <x v="0"/>
    <s v="Medium Risk"/>
    <s v="35-44"/>
    <d v="1901-12-10T00:00:00"/>
    <x v="1"/>
    <x v="1"/>
    <s v="Low Value"/>
    <x v="0"/>
    <s v="Check Data"/>
  </r>
  <r>
    <s v="CUST_1269"/>
    <n v="37"/>
    <s v="Female"/>
    <x v="3"/>
    <n v="93.28"/>
    <n v="13"/>
    <n v="77"/>
    <n v="0"/>
    <s v="Electronics"/>
    <n v="6.2"/>
    <d v="2021-01-19T00:00:00"/>
    <n v="15"/>
    <n v="0.15"/>
    <n v="93.28"/>
    <n v="6.2"/>
    <n v="2"/>
    <n v="1212.6400000000001"/>
    <x v="1"/>
    <s v="Low Risk"/>
    <s v="35-44"/>
    <d v="1905-08-07T00:00:00"/>
    <x v="1"/>
    <x v="1"/>
    <s v="Low Value"/>
    <x v="0"/>
    <s v="Check Data"/>
  </r>
  <r>
    <s v="CUST_2630"/>
    <n v="28"/>
    <s v="Female"/>
    <x v="0"/>
    <n v="50.46"/>
    <n v="13"/>
    <n v="227"/>
    <n v="0"/>
    <s v="Home"/>
    <n v="34.4"/>
    <d v="2025-06-08T00:00:00"/>
    <n v="84"/>
    <n v="0.36"/>
    <n v="50.46"/>
    <n v="34.4"/>
    <n v="1"/>
    <n v="655.98"/>
    <x v="0"/>
    <s v="Medium Risk"/>
    <s v="25-34"/>
    <d v="1901-03-20T00:00:00"/>
    <x v="2"/>
    <x v="1"/>
    <s v="Low Value"/>
    <x v="0"/>
    <s v="Check Data"/>
  </r>
  <r>
    <s v="CUST_5405"/>
    <n v="74"/>
    <s v="Other"/>
    <x v="0"/>
    <n v="72.900000000000006"/>
    <n v="8"/>
    <n v="246"/>
    <n v="0"/>
    <s v="Home"/>
    <n v="94.4"/>
    <d v="2025-04-13T00:00:00"/>
    <n v="55"/>
    <n v="0.1"/>
    <n v="72.900000000000006"/>
    <n v="94.4"/>
    <n v="1"/>
    <n v="583.20000000000005"/>
    <x v="0"/>
    <s v="Low Risk"/>
    <s v="55+"/>
    <d v="1901-05-15T00:00:00"/>
    <x v="0"/>
    <x v="1"/>
    <s v="Low Value"/>
    <x v="0"/>
    <s v="Check Data"/>
  </r>
  <r>
    <s v="CUST_7139"/>
    <n v="74"/>
    <s v="Female"/>
    <x v="9"/>
    <n v="23.52"/>
    <n v="11"/>
    <n v="101"/>
    <n v="0"/>
    <s v="Electronics"/>
    <n v="70"/>
    <d v="2023-12-14T00:00:00"/>
    <n v="98"/>
    <n v="0.24"/>
    <n v="23.52"/>
    <n v="70"/>
    <n v="2"/>
    <n v="258.71999999999997"/>
    <x v="0"/>
    <s v="Medium Risk"/>
    <s v="55+"/>
    <d v="1902-09-13T00:00:00"/>
    <x v="2"/>
    <x v="1"/>
    <s v="Low Value"/>
    <x v="0"/>
    <s v="Check Data"/>
  </r>
  <r>
    <s v="CUST_2574"/>
    <n v="51"/>
    <s v="Male"/>
    <x v="1"/>
    <n v="89.66"/>
    <n v="7"/>
    <n v="213"/>
    <n v="0"/>
    <s v="Beauty"/>
    <n v="36.799999999999997"/>
    <d v="2022-10-14T00:00:00"/>
    <n v="77"/>
    <n v="0.16"/>
    <n v="89.66"/>
    <n v="36.799999999999997"/>
    <n v="1"/>
    <n v="627.62"/>
    <x v="0"/>
    <s v="Low Risk"/>
    <s v="45-54"/>
    <d v="1903-11-13T00:00:00"/>
    <x v="2"/>
    <x v="1"/>
    <s v="Low Value"/>
    <x v="0"/>
    <s v="Check Data"/>
  </r>
  <r>
    <s v="CUST_2695"/>
    <n v="27"/>
    <s v="Male"/>
    <x v="8"/>
    <n v="55.81"/>
    <n v="14"/>
    <n v="138"/>
    <n v="0"/>
    <s v="Beauty"/>
    <n v="79.2"/>
    <d v="2025-01-22T00:00:00"/>
    <n v="60"/>
    <n v="0.46"/>
    <n v="55.81"/>
    <n v="79.2"/>
    <n v="1"/>
    <n v="781.34"/>
    <x v="0"/>
    <s v="Medium Risk"/>
    <s v="25-34"/>
    <d v="1901-08-04T00:00:00"/>
    <x v="0"/>
    <x v="1"/>
    <s v="Low Value"/>
    <x v="0"/>
    <s v="Check Data"/>
  </r>
  <r>
    <s v="CUST_4258"/>
    <n v="27"/>
    <s v="Female"/>
    <x v="7"/>
    <n v="58.06"/>
    <n v="7"/>
    <n v="185"/>
    <n v="0"/>
    <s v="Fashion"/>
    <n v="83.7"/>
    <d v="2024-06-03T00:00:00"/>
    <n v="25"/>
    <n v="0.2"/>
    <n v="58.06"/>
    <n v="83.7"/>
    <n v="2"/>
    <n v="406.42"/>
    <x v="0"/>
    <s v="Medium Risk"/>
    <s v="25-34"/>
    <d v="1902-03-25T00:00:00"/>
    <x v="1"/>
    <x v="1"/>
    <s v="Low Value"/>
    <x v="0"/>
    <s v="Check Data"/>
  </r>
  <r>
    <s v="CUST_4262"/>
    <n v="60"/>
    <s v="Male"/>
    <x v="9"/>
    <n v="160.6"/>
    <n v="13"/>
    <n v="167"/>
    <n v="0"/>
    <s v="Electronics"/>
    <n v="15.2"/>
    <d v="2023-04-02T00:00:00"/>
    <n v="14"/>
    <n v="0.31"/>
    <n v="160.6"/>
    <n v="15.2"/>
    <n v="2"/>
    <n v="2087.7999999999997"/>
    <x v="0"/>
    <s v="Medium Risk"/>
    <s v="55+"/>
    <d v="1903-05-27T00:00:00"/>
    <x v="1"/>
    <x v="1"/>
    <s v="High Value"/>
    <x v="1"/>
    <s v="Check Data"/>
  </r>
  <r>
    <s v="CUST_2445"/>
    <n v="77"/>
    <s v="Female"/>
    <x v="9"/>
    <n v="170.2"/>
    <n v="7"/>
    <n v="57"/>
    <n v="0"/>
    <s v="Fashion"/>
    <n v="58.7"/>
    <d v="2020-10-04T00:00:00"/>
    <n v="9"/>
    <n v="0.44"/>
    <n v="170.2"/>
    <n v="58.7"/>
    <n v="1"/>
    <n v="1191.3999999999999"/>
    <x v="1"/>
    <s v="Medium Risk"/>
    <s v="55+"/>
    <d v="1905-11-22T00:00:00"/>
    <x v="1"/>
    <x v="1"/>
    <s v="Low Value"/>
    <x v="0"/>
    <s v="Check Data"/>
  </r>
  <r>
    <s v="CUST_7263"/>
    <n v="23"/>
    <s v="Female"/>
    <x v="9"/>
    <n v="67.75"/>
    <n v="8"/>
    <n v="118"/>
    <n v="0"/>
    <s v="Beauty"/>
    <n v="36.700000000000003"/>
    <d v="2021-09-19T00:00:00"/>
    <n v="49"/>
    <n v="0.15"/>
    <n v="67.75"/>
    <n v="36.700000000000003"/>
    <n v="1"/>
    <n v="542"/>
    <x v="0"/>
    <s v="Low Risk"/>
    <s v="Under 25"/>
    <d v="1904-12-07T00:00:00"/>
    <x v="0"/>
    <x v="1"/>
    <s v="Low Value"/>
    <x v="0"/>
    <s v="Check Data"/>
  </r>
  <r>
    <s v="CUST_9411"/>
    <n v="53"/>
    <s v="Female"/>
    <x v="3"/>
    <n v="43.96"/>
    <n v="9"/>
    <n v="87"/>
    <n v="0"/>
    <s v="Electronics"/>
    <n v="50.7"/>
    <d v="2023-12-24T00:00:00"/>
    <n v="35"/>
    <n v="0.46"/>
    <n v="43.96"/>
    <n v="50.7"/>
    <n v="3"/>
    <n v="395.64"/>
    <x v="1"/>
    <s v="Medium Risk"/>
    <s v="45-54"/>
    <d v="1902-09-03T00:00:00"/>
    <x v="1"/>
    <x v="1"/>
    <s v="Low Value"/>
    <x v="0"/>
    <s v="Check Data"/>
  </r>
  <r>
    <s v="CUST_1052"/>
    <n v="41"/>
    <s v="Other"/>
    <x v="5"/>
    <n v="142.38"/>
    <n v="12"/>
    <n v="121"/>
    <n v="0"/>
    <s v="Electronics"/>
    <n v="46.9"/>
    <d v="2025-04-25T00:00:00"/>
    <n v="86"/>
    <n v="0.81"/>
    <n v="142.38"/>
    <n v="46.9"/>
    <n v="1"/>
    <n v="1708.56"/>
    <x v="0"/>
    <s v="High Risk"/>
    <s v="35-44"/>
    <d v="1901-05-03T00:00:00"/>
    <x v="2"/>
    <x v="1"/>
    <s v="High Value"/>
    <x v="3"/>
    <s v="Check Data"/>
  </r>
  <r>
    <s v="CUST_6570"/>
    <n v="29"/>
    <s v="Male"/>
    <x v="9"/>
    <n v="49.34"/>
    <n v="10"/>
    <n v="243"/>
    <n v="0"/>
    <s v="Electronics"/>
    <n v="50.4"/>
    <d v="2021-05-25T00:00:00"/>
    <n v="5"/>
    <n v="0.14000000000000001"/>
    <n v="49.34"/>
    <n v="50.4"/>
    <n v="1"/>
    <n v="493.40000000000003"/>
    <x v="0"/>
    <s v="Low Risk"/>
    <s v="25-34"/>
    <d v="1905-04-03T00:00:00"/>
    <x v="1"/>
    <x v="1"/>
    <s v="Low Value"/>
    <x v="0"/>
    <s v="Check Data"/>
  </r>
  <r>
    <s v="CUST_8579"/>
    <n v="60"/>
    <s v="Female"/>
    <x v="5"/>
    <n v="78.150000000000006"/>
    <n v="12"/>
    <n v="66"/>
    <n v="0"/>
    <s v="Fashion"/>
    <n v="52.2"/>
    <d v="2024-03-17T00:00:00"/>
    <n v="78"/>
    <n v="0.24"/>
    <n v="78.150000000000006"/>
    <n v="52.2"/>
    <n v="1"/>
    <n v="937.80000000000007"/>
    <x v="1"/>
    <s v="Medium Risk"/>
    <s v="55+"/>
    <d v="1902-06-11T00:00:00"/>
    <x v="2"/>
    <x v="1"/>
    <s v="Low Value"/>
    <x v="0"/>
    <s v="Check Data"/>
  </r>
  <r>
    <s v="CUST_2666"/>
    <n v="72"/>
    <s v="Female"/>
    <x v="5"/>
    <n v="15.44"/>
    <n v="13"/>
    <n v="293"/>
    <n v="0"/>
    <s v="Home"/>
    <n v="6.9"/>
    <d v="2021-01-18T00:00:00"/>
    <n v="17"/>
    <n v="0.28999999999999998"/>
    <n v="15.44"/>
    <n v="6.9"/>
    <n v="1"/>
    <n v="200.72"/>
    <x v="0"/>
    <s v="Medium Risk"/>
    <s v="55+"/>
    <d v="1905-08-08T00:00:00"/>
    <x v="1"/>
    <x v="1"/>
    <s v="Low Value"/>
    <x v="0"/>
    <s v="Check Data"/>
  </r>
  <r>
    <s v="CUST_7901"/>
    <n v="40"/>
    <s v="Male"/>
    <x v="1"/>
    <n v="88.2"/>
    <n v="17"/>
    <n v="129"/>
    <n v="0"/>
    <s v="Home"/>
    <n v="17.8"/>
    <d v="2023-06-16T00:00:00"/>
    <n v="69"/>
    <n v="0.17"/>
    <n v="88.2"/>
    <n v="17.8"/>
    <n v="2"/>
    <n v="1499.4"/>
    <x v="0"/>
    <s v="Low Risk"/>
    <s v="35-44"/>
    <d v="1903-03-13T00:00:00"/>
    <x v="0"/>
    <x v="1"/>
    <s v="Low Value"/>
    <x v="0"/>
    <s v="Check Data"/>
  </r>
  <r>
    <s v="CUST_3785"/>
    <n v="44"/>
    <s v="Female"/>
    <x v="3"/>
    <n v="150.13999999999999"/>
    <n v="8"/>
    <n v="342"/>
    <n v="0"/>
    <s v="Home"/>
    <m/>
    <d v="2022-10-30T00:00:00"/>
    <n v="77"/>
    <n v="0.38"/>
    <n v="150.13999999999999"/>
    <n v="250"/>
    <n v="2"/>
    <n v="1201.1199999999999"/>
    <x v="0"/>
    <s v="Medium Risk"/>
    <s v="35-44"/>
    <d v="1903-10-28T00:00:00"/>
    <x v="2"/>
    <x v="1"/>
    <s v="Low Value"/>
    <x v="0"/>
    <s v="Check Data"/>
  </r>
  <r>
    <s v="CUST_1719"/>
    <n v="75"/>
    <s v="Male"/>
    <x v="5"/>
    <n v="149.16999999999999"/>
    <n v="14"/>
    <n v="39"/>
    <n v="0"/>
    <s v="Electronics"/>
    <n v="93.6"/>
    <d v="2023-08-08T00:00:00"/>
    <n v="54"/>
    <n v="0.39"/>
    <n v="149.16999999999999"/>
    <n v="93.6"/>
    <n v="2"/>
    <n v="2088.3799999999997"/>
    <x v="1"/>
    <s v="Medium Risk"/>
    <s v="55+"/>
    <d v="1903-01-19T00:00:00"/>
    <x v="0"/>
    <x v="1"/>
    <s v="High Value"/>
    <x v="1"/>
    <s v="Check Data"/>
  </r>
  <r>
    <s v="CUST_9597"/>
    <n v="74"/>
    <s v="Female"/>
    <x v="9"/>
    <n v="208.16"/>
    <n v="8"/>
    <n v="211"/>
    <n v="0"/>
    <s v="Beauty"/>
    <n v="74.7"/>
    <d v="2023-03-29T00:00:00"/>
    <n v="47"/>
    <n v="0.27"/>
    <n v="208.16"/>
    <n v="74.7"/>
    <n v="2"/>
    <n v="1665.28"/>
    <x v="0"/>
    <s v="Medium Risk"/>
    <s v="55+"/>
    <d v="1903-05-31T00:00:00"/>
    <x v="0"/>
    <x v="1"/>
    <s v="High Value"/>
    <x v="1"/>
    <s v="Check Data"/>
  </r>
  <r>
    <s v="CUST_7855"/>
    <n v="62"/>
    <s v="Female"/>
    <x v="3"/>
    <n v="44.86"/>
    <n v="8"/>
    <n v="55"/>
    <n v="0"/>
    <s v="Fashion"/>
    <n v="23.9"/>
    <d v="2022-11-23T00:00:00"/>
    <n v="95"/>
    <n v="0.44"/>
    <n v="44.86"/>
    <n v="23.9"/>
    <n v="1"/>
    <n v="358.88"/>
    <x v="1"/>
    <s v="Medium Risk"/>
    <s v="55+"/>
    <d v="1903-10-04T00:00:00"/>
    <x v="2"/>
    <x v="1"/>
    <s v="Low Value"/>
    <x v="0"/>
    <s v="Check Data"/>
  </r>
  <r>
    <s v="CUST_3294"/>
    <n v="54"/>
    <s v="Male"/>
    <x v="9"/>
    <n v="26.04"/>
    <n v="10"/>
    <n v="199"/>
    <n v="0"/>
    <s v="Fashion"/>
    <n v="36.200000000000003"/>
    <d v="2020-12-16T00:00:00"/>
    <n v="49"/>
    <n v="0.19"/>
    <n v="26.04"/>
    <n v="36.200000000000003"/>
    <n v="2"/>
    <n v="260.39999999999998"/>
    <x v="0"/>
    <s v="Low Risk"/>
    <s v="45-54"/>
    <d v="1905-09-10T00:00:00"/>
    <x v="0"/>
    <x v="1"/>
    <s v="Low Value"/>
    <x v="0"/>
    <s v="Check Data"/>
  </r>
  <r>
    <s v="CUST_9263"/>
    <n v="23"/>
    <s v="Female"/>
    <x v="6"/>
    <n v="37.08"/>
    <n v="2"/>
    <n v="290"/>
    <n v="0"/>
    <s v="Beauty"/>
    <n v="33.5"/>
    <d v="2022-05-30T00:00:00"/>
    <n v="74"/>
    <n v="0.17"/>
    <n v="37.08"/>
    <n v="33.5"/>
    <n v="2"/>
    <n v="74.16"/>
    <x v="0"/>
    <s v="Low Risk"/>
    <s v="Under 25"/>
    <d v="1904-03-29T00:00:00"/>
    <x v="2"/>
    <x v="1"/>
    <s v="Low Value"/>
    <x v="0"/>
    <s v="Check Data"/>
  </r>
  <r>
    <s v="CUST_5482"/>
    <n v="18"/>
    <s v="Female"/>
    <x v="7"/>
    <n v="37.75"/>
    <n v="12"/>
    <n v="304"/>
    <n v="0"/>
    <s v="Home"/>
    <n v="77"/>
    <d v="2020-06-29T00:00:00"/>
    <n v="62"/>
    <n v="0.21"/>
    <n v="37.75"/>
    <n v="77"/>
    <n v="1"/>
    <n v="453"/>
    <x v="0"/>
    <s v="Medium Risk"/>
    <s v="Under 25"/>
    <d v="1906-02-27T00:00:00"/>
    <x v="0"/>
    <x v="1"/>
    <s v="Low Value"/>
    <x v="0"/>
    <s v="Check Data"/>
  </r>
  <r>
    <s v="CUST_1698"/>
    <n v="23"/>
    <s v="Male"/>
    <x v="6"/>
    <n v="137.87"/>
    <n v="10"/>
    <n v="106"/>
    <n v="0"/>
    <s v="Sports"/>
    <n v="97.2"/>
    <d v="2022-07-13T00:00:00"/>
    <n v="23"/>
    <n v="0.42"/>
    <n v="137.87"/>
    <n v="97.2"/>
    <n v="3"/>
    <n v="1378.7"/>
    <x v="0"/>
    <s v="Medium Risk"/>
    <s v="Under 25"/>
    <d v="1904-02-14T00:00:00"/>
    <x v="1"/>
    <x v="1"/>
    <s v="Low Value"/>
    <x v="0"/>
    <s v="Check Data"/>
  </r>
  <r>
    <s v="CUST_8243"/>
    <n v="67"/>
    <s v="Male"/>
    <x v="6"/>
    <n v="128.44"/>
    <n v="7"/>
    <n v="194"/>
    <n v="0"/>
    <s v="Beauty"/>
    <n v="35.5"/>
    <d v="2025-04-13T00:00:00"/>
    <n v="93"/>
    <n v="0.59"/>
    <n v="128.44"/>
    <n v="35.5"/>
    <n v="1"/>
    <n v="899.07999999999993"/>
    <x v="0"/>
    <s v="High Risk"/>
    <s v="55+"/>
    <d v="1901-05-15T00:00:00"/>
    <x v="2"/>
    <x v="1"/>
    <s v="Low Value"/>
    <x v="2"/>
    <s v="Check Data"/>
  </r>
  <r>
    <s v="CUST_6918"/>
    <n v="39"/>
    <s v="Male"/>
    <x v="1"/>
    <n v="173.02"/>
    <n v="7"/>
    <n v="351"/>
    <n v="0"/>
    <s v="Home"/>
    <n v="1.5"/>
    <d v="2023-02-05T00:00:00"/>
    <n v="16"/>
    <n v="0.38"/>
    <n v="173.02"/>
    <n v="1.5"/>
    <n v="1"/>
    <n v="1211.1400000000001"/>
    <x v="0"/>
    <s v="Medium Risk"/>
    <s v="35-44"/>
    <d v="1903-07-22T00:00:00"/>
    <x v="1"/>
    <x v="1"/>
    <s v="Low Value"/>
    <x v="0"/>
    <s v="Check Data"/>
  </r>
  <r>
    <s v="CUST_1348"/>
    <n v="58"/>
    <s v="Female"/>
    <x v="8"/>
    <n v="47.4"/>
    <n v="5"/>
    <n v="121"/>
    <n v="0"/>
    <s v="Electronics"/>
    <n v="93.7"/>
    <d v="2023-03-02T00:00:00"/>
    <n v="81"/>
    <n v="0.52"/>
    <n v="47.4"/>
    <n v="93.7"/>
    <n v="1"/>
    <n v="237"/>
    <x v="0"/>
    <s v="High Risk"/>
    <s v="55+"/>
    <d v="1903-06-27T00:00:00"/>
    <x v="2"/>
    <x v="1"/>
    <s v="Low Value"/>
    <x v="2"/>
    <s v="Check Data"/>
  </r>
  <r>
    <s v="CUST_6374"/>
    <n v="41"/>
    <s v="Female"/>
    <x v="7"/>
    <n v="144.86000000000001"/>
    <n v="10"/>
    <n v="94"/>
    <n v="0"/>
    <s v="Beauty"/>
    <n v="75.3"/>
    <d v="2022-09-07T00:00:00"/>
    <n v="7"/>
    <n v="0.17"/>
    <n v="144.86000000000001"/>
    <n v="75.3"/>
    <n v="2"/>
    <n v="1448.6000000000001"/>
    <x v="0"/>
    <s v="Low Risk"/>
    <s v="35-44"/>
    <d v="1903-12-20T00:00:00"/>
    <x v="1"/>
    <x v="1"/>
    <s v="Low Value"/>
    <x v="0"/>
    <s v="Check Data"/>
  </r>
  <r>
    <s v="CUST_8869"/>
    <n v="42"/>
    <s v="Other"/>
    <x v="1"/>
    <n v="157.71"/>
    <n v="11"/>
    <n v="286"/>
    <n v="0"/>
    <s v="Home"/>
    <n v="83.4"/>
    <d v="2023-07-28T00:00:00"/>
    <n v="43"/>
    <n v="0.16"/>
    <n v="157.71"/>
    <n v="83.4"/>
    <n v="2"/>
    <n v="1734.8100000000002"/>
    <x v="0"/>
    <s v="Low Risk"/>
    <s v="35-44"/>
    <d v="1903-01-30T00:00:00"/>
    <x v="0"/>
    <x v="1"/>
    <s v="High Value"/>
    <x v="1"/>
    <s v="Check Data"/>
  </r>
  <r>
    <s v="CUST_1307"/>
    <n v="78"/>
    <s v="Female"/>
    <x v="9"/>
    <n v="164.91"/>
    <n v="7"/>
    <n v="124"/>
    <n v="0"/>
    <s v="Fashion"/>
    <n v="20.9"/>
    <d v="2024-08-02T00:00:00"/>
    <n v="78"/>
    <n v="0.27"/>
    <n v="164.91"/>
    <n v="20.9"/>
    <n v="2"/>
    <n v="1154.3699999999999"/>
    <x v="0"/>
    <s v="Medium Risk"/>
    <s v="55+"/>
    <d v="1902-01-24T00:00:00"/>
    <x v="2"/>
    <x v="1"/>
    <s v="Low Value"/>
    <x v="0"/>
    <s v="Check Data"/>
  </r>
  <r>
    <s v="CUST_4416"/>
    <n v="32"/>
    <s v="Female"/>
    <x v="1"/>
    <n v="79.09"/>
    <n v="8"/>
    <n v="331"/>
    <n v="0"/>
    <s v="Sports"/>
    <n v="64.599999999999994"/>
    <d v="2022-04-11T00:00:00"/>
    <n v="44"/>
    <n v="0.37"/>
    <n v="79.09"/>
    <n v="64.599999999999994"/>
    <n v="1"/>
    <n v="632.72"/>
    <x v="0"/>
    <s v="Medium Risk"/>
    <s v="25-34"/>
    <d v="1904-05-17T00:00:00"/>
    <x v="0"/>
    <x v="1"/>
    <s v="Low Value"/>
    <x v="0"/>
    <s v="Check Data"/>
  </r>
  <r>
    <s v="CUST_5820"/>
    <n v="43"/>
    <s v="Male"/>
    <x v="9"/>
    <m/>
    <n v="6"/>
    <n v="125"/>
    <n v="0"/>
    <s v="Sports"/>
    <n v="23.3"/>
    <d v="2022-07-27T00:00:00"/>
    <n v="9"/>
    <n v="0.28999999999999998"/>
    <n v="250"/>
    <n v="23.3"/>
    <n v="2"/>
    <n v="1500"/>
    <x v="0"/>
    <s v="Medium Risk"/>
    <s v="35-44"/>
    <d v="1904-01-31T00:00:00"/>
    <x v="1"/>
    <x v="1"/>
    <s v="Low Value"/>
    <x v="0"/>
    <s v="Check Data"/>
  </r>
  <r>
    <s v="CUST_4558"/>
    <n v="25"/>
    <s v="Female"/>
    <x v="8"/>
    <n v="158.62"/>
    <n v="12"/>
    <n v="343"/>
    <n v="0"/>
    <s v="Sports"/>
    <n v="1.2"/>
    <d v="2025-02-21T00:00:00"/>
    <n v="71"/>
    <n v="0.16"/>
    <n v="158.62"/>
    <n v="1.2"/>
    <n v="2"/>
    <n v="1903.44"/>
    <x v="0"/>
    <s v="Low Risk"/>
    <s v="25-34"/>
    <d v="1901-07-05T00:00:00"/>
    <x v="2"/>
    <x v="1"/>
    <s v="High Value"/>
    <x v="1"/>
    <s v="Check Data"/>
  </r>
  <r>
    <s v="CUST_5478"/>
    <n v="68"/>
    <s v="Male"/>
    <x v="5"/>
    <n v="30.44"/>
    <n v="11"/>
    <n v="35"/>
    <n v="0"/>
    <s v="Home"/>
    <n v="15.7"/>
    <d v="2025-06-25T00:00:00"/>
    <n v="78"/>
    <n v="0.36"/>
    <n v="30.44"/>
    <n v="15.7"/>
    <n v="2"/>
    <n v="334.84000000000003"/>
    <x v="1"/>
    <s v="Medium Risk"/>
    <s v="55+"/>
    <d v="1901-03-03T00:00:00"/>
    <x v="2"/>
    <x v="1"/>
    <s v="Low Value"/>
    <x v="0"/>
    <s v="Check Data"/>
  </r>
  <r>
    <s v="CUST_7531"/>
    <n v="41"/>
    <s v="Male"/>
    <x v="1"/>
    <m/>
    <n v="9"/>
    <n v="216"/>
    <n v="0"/>
    <s v="Home"/>
    <n v="92.3"/>
    <d v="2020-11-02T00:00:00"/>
    <n v="80"/>
    <n v="0.4"/>
    <n v="250"/>
    <n v="92.3"/>
    <n v="1"/>
    <n v="2250"/>
    <x v="0"/>
    <s v="Medium Risk"/>
    <s v="35-44"/>
    <d v="1905-10-24T00:00:00"/>
    <x v="2"/>
    <x v="1"/>
    <s v="High Value"/>
    <x v="1"/>
    <s v="Check Data"/>
  </r>
  <r>
    <s v="CUST_5620"/>
    <n v="65"/>
    <s v="Female"/>
    <x v="2"/>
    <n v="114.23"/>
    <n v="10"/>
    <n v="2"/>
    <n v="0"/>
    <s v="Electronics"/>
    <n v="21.5"/>
    <d v="2021-01-01T00:00:00"/>
    <n v="60"/>
    <n v="0.27"/>
    <n v="114.23"/>
    <n v="21.5"/>
    <n v="1"/>
    <n v="1142.3"/>
    <x v="2"/>
    <s v="Medium Risk"/>
    <s v="55+"/>
    <d v="1905-08-25T00:00:00"/>
    <x v="0"/>
    <x v="1"/>
    <s v="Low Value"/>
    <x v="0"/>
    <s v="Check Data"/>
  </r>
  <r>
    <s v="CUST_3985"/>
    <n v="55"/>
    <s v="Male"/>
    <x v="5"/>
    <n v="45.04"/>
    <n v="7"/>
    <n v="29"/>
    <n v="0"/>
    <s v="Sports"/>
    <n v="58.5"/>
    <d v="2021-09-11T00:00:00"/>
    <n v="10"/>
    <n v="0.02"/>
    <n v="45.04"/>
    <n v="58.5"/>
    <n v="1"/>
    <n v="315.27999999999997"/>
    <x v="2"/>
    <s v="Low Risk"/>
    <s v="55+"/>
    <d v="1904-12-15T00:00:00"/>
    <x v="1"/>
    <x v="1"/>
    <s v="Low Value"/>
    <x v="0"/>
    <s v="Check Data"/>
  </r>
  <r>
    <s v="CUST_9112"/>
    <n v="78"/>
    <s v="Female"/>
    <x v="4"/>
    <m/>
    <n v="9"/>
    <n v="254"/>
    <n v="0"/>
    <s v="Fashion"/>
    <n v="96.8"/>
    <d v="2020-10-08T00:00:00"/>
    <n v="5"/>
    <n v="0.18"/>
    <n v="250"/>
    <n v="96.8"/>
    <n v="2"/>
    <n v="2250"/>
    <x v="0"/>
    <s v="Low Risk"/>
    <s v="55+"/>
    <d v="1905-11-18T00:00:00"/>
    <x v="1"/>
    <x v="1"/>
    <s v="High Value"/>
    <x v="1"/>
    <s v="Check Data"/>
  </r>
  <r>
    <s v="CUST_9467"/>
    <n v="23"/>
    <s v="Female"/>
    <x v="1"/>
    <n v="137.41"/>
    <n v="7"/>
    <n v="44"/>
    <n v="0"/>
    <s v="Sports"/>
    <n v="7.6"/>
    <d v="2021-02-22T00:00:00"/>
    <n v="51"/>
    <n v="0.12"/>
    <n v="137.41"/>
    <n v="7.6"/>
    <n v="2"/>
    <n v="961.87"/>
    <x v="1"/>
    <s v="Low Risk"/>
    <s v="Under 25"/>
    <d v="1905-07-04T00:00:00"/>
    <x v="0"/>
    <x v="1"/>
    <s v="Low Value"/>
    <x v="0"/>
    <s v="Check Data"/>
  </r>
  <r>
    <s v="CUST_3547"/>
    <n v="71"/>
    <s v="Male"/>
    <x v="9"/>
    <n v="45.58"/>
    <n v="14"/>
    <n v="176"/>
    <n v="0"/>
    <s v="Beauty"/>
    <n v="80.8"/>
    <d v="2025-06-21T00:00:00"/>
    <n v="7"/>
    <n v="0.23"/>
    <n v="45.58"/>
    <n v="80.8"/>
    <n v="3"/>
    <n v="638.12"/>
    <x v="0"/>
    <s v="Medium Risk"/>
    <s v="55+"/>
    <d v="1901-03-07T00:00:00"/>
    <x v="1"/>
    <x v="1"/>
    <s v="Low Value"/>
    <x v="0"/>
    <s v="Check Data"/>
  </r>
  <r>
    <s v="CUST_1336"/>
    <n v="52"/>
    <s v="Male"/>
    <x v="7"/>
    <n v="67.34"/>
    <n v="4"/>
    <n v="221"/>
    <n v="0"/>
    <s v="Beauty"/>
    <n v="59.8"/>
    <d v="2023-02-22T00:00:00"/>
    <n v="22"/>
    <n v="0.28999999999999998"/>
    <n v="67.34"/>
    <n v="59.8"/>
    <n v="1"/>
    <n v="269.36"/>
    <x v="0"/>
    <s v="Medium Risk"/>
    <s v="45-54"/>
    <d v="1903-07-05T00:00:00"/>
    <x v="1"/>
    <x v="1"/>
    <s v="Low Value"/>
    <x v="0"/>
    <s v="Check Data"/>
  </r>
  <r>
    <s v="CUST_3979"/>
    <n v="59"/>
    <s v="Female"/>
    <x v="1"/>
    <n v="132.31"/>
    <n v="7"/>
    <n v="112"/>
    <n v="0"/>
    <s v="Fashion"/>
    <n v="32.299999999999997"/>
    <d v="2021-03-10T00:00:00"/>
    <n v="24"/>
    <n v="0.21"/>
    <n v="132.31"/>
    <n v="32.299999999999997"/>
    <n v="2"/>
    <n v="926.17000000000007"/>
    <x v="0"/>
    <s v="Medium Risk"/>
    <s v="55+"/>
    <d v="1905-06-18T00:00:00"/>
    <x v="1"/>
    <x v="1"/>
    <s v="Low Value"/>
    <x v="0"/>
    <s v="Check Data"/>
  </r>
  <r>
    <s v="CUST_4968"/>
    <n v="18"/>
    <s v="Female"/>
    <x v="9"/>
    <n v="113.89"/>
    <n v="12"/>
    <n v="121"/>
    <n v="0"/>
    <s v="Home"/>
    <n v="36.4"/>
    <d v="2020-11-03T00:00:00"/>
    <n v="42"/>
    <n v="0.08"/>
    <n v="113.89"/>
    <n v="36.4"/>
    <n v="1"/>
    <n v="1366.68"/>
    <x v="0"/>
    <s v="Low Risk"/>
    <s v="Under 25"/>
    <d v="1905-10-23T00:00:00"/>
    <x v="0"/>
    <x v="1"/>
    <s v="Low Value"/>
    <x v="0"/>
    <s v="Check Data"/>
  </r>
  <r>
    <s v="CUST_1910"/>
    <n v="77"/>
    <s v="Male"/>
    <x v="8"/>
    <n v="158.02000000000001"/>
    <n v="13"/>
    <n v="274"/>
    <n v="0"/>
    <s v="Sports"/>
    <n v="2.7"/>
    <d v="2023-02-02T00:00:00"/>
    <n v="22"/>
    <n v="0.47"/>
    <n v="158.02000000000001"/>
    <n v="2.7"/>
    <n v="2"/>
    <n v="2054.2600000000002"/>
    <x v="0"/>
    <s v="Medium Risk"/>
    <s v="55+"/>
    <d v="1903-07-25T00:00:00"/>
    <x v="1"/>
    <x v="1"/>
    <s v="High Value"/>
    <x v="1"/>
    <s v="Check Data"/>
  </r>
  <r>
    <s v="CUST_2996"/>
    <n v="63"/>
    <s v="Male"/>
    <x v="6"/>
    <n v="71.459999999999994"/>
    <n v="11"/>
    <n v="231"/>
    <n v="0"/>
    <s v="Beauty"/>
    <n v="25.6"/>
    <d v="2023-05-11T00:00:00"/>
    <n v="35"/>
    <n v="0.05"/>
    <n v="71.459999999999994"/>
    <n v="25.6"/>
    <n v="1"/>
    <n v="786.06"/>
    <x v="0"/>
    <s v="Low Risk"/>
    <s v="55+"/>
    <d v="1903-04-18T00:00:00"/>
    <x v="1"/>
    <x v="1"/>
    <s v="Low Value"/>
    <x v="0"/>
    <s v="Check Data"/>
  </r>
  <r>
    <s v="CUST_4129"/>
    <n v="53"/>
    <s v="Female"/>
    <x v="1"/>
    <n v="125.63"/>
    <n v="12"/>
    <n v="311"/>
    <n v="0"/>
    <s v="Fashion"/>
    <n v="42.3"/>
    <d v="2023-06-01T00:00:00"/>
    <n v="55"/>
    <n v="0.21"/>
    <n v="125.63"/>
    <n v="42.3"/>
    <n v="1"/>
    <n v="1507.56"/>
    <x v="0"/>
    <s v="Medium Risk"/>
    <s v="45-54"/>
    <d v="1903-03-28T00:00:00"/>
    <x v="0"/>
    <x v="1"/>
    <s v="Low Value"/>
    <x v="0"/>
    <s v="Check Data"/>
  </r>
  <r>
    <s v="CUST_6447"/>
    <n v="75"/>
    <s v="Female"/>
    <x v="0"/>
    <n v="43.03"/>
    <n v="15"/>
    <n v="248"/>
    <n v="0"/>
    <s v="Electronics"/>
    <n v="71.7"/>
    <d v="2022-06-07T00:00:00"/>
    <n v="3"/>
    <n v="0.5"/>
    <n v="43.03"/>
    <n v="71.7"/>
    <n v="1"/>
    <n v="645.45000000000005"/>
    <x v="0"/>
    <s v="High Risk"/>
    <s v="55+"/>
    <d v="1904-03-21T00:00:00"/>
    <x v="1"/>
    <x v="1"/>
    <s v="Low Value"/>
    <x v="2"/>
    <s v="Check Data"/>
  </r>
  <r>
    <s v="CUST_7129"/>
    <n v="29"/>
    <s v="Male"/>
    <x v="4"/>
    <n v="163.13999999999999"/>
    <n v="9"/>
    <n v="328"/>
    <n v="0"/>
    <s v="Beauty"/>
    <n v="27.5"/>
    <d v="2024-04-21T00:00:00"/>
    <n v="71"/>
    <n v="0.48"/>
    <n v="163.13999999999999"/>
    <n v="27.5"/>
    <n v="1"/>
    <n v="1468.2599999999998"/>
    <x v="0"/>
    <s v="Medium Risk"/>
    <s v="25-34"/>
    <d v="1902-05-07T00:00:00"/>
    <x v="2"/>
    <x v="1"/>
    <s v="Low Value"/>
    <x v="0"/>
    <s v="Check Data"/>
  </r>
  <r>
    <s v="CUST_6850"/>
    <n v="55"/>
    <s v="Male"/>
    <x v="0"/>
    <n v="106.59"/>
    <n v="9"/>
    <n v="102"/>
    <n v="0"/>
    <s v="Beauty"/>
    <n v="58"/>
    <d v="2023-07-28T00:00:00"/>
    <n v="19"/>
    <n v="0.37"/>
    <n v="106.59"/>
    <n v="58"/>
    <n v="1"/>
    <n v="959.31000000000006"/>
    <x v="0"/>
    <s v="Medium Risk"/>
    <s v="55+"/>
    <d v="1903-01-30T00:00:00"/>
    <x v="1"/>
    <x v="1"/>
    <s v="Low Value"/>
    <x v="0"/>
    <s v="Check Data"/>
  </r>
  <r>
    <s v="CUST_5204"/>
    <n v="28"/>
    <s v="Female"/>
    <x v="5"/>
    <n v="296.58"/>
    <n v="7"/>
    <n v="175"/>
    <n v="0"/>
    <s v="Sports"/>
    <n v="73.2"/>
    <d v="2023-01-25T00:00:00"/>
    <n v="42"/>
    <n v="0.23"/>
    <n v="296.58"/>
    <n v="73.2"/>
    <n v="1"/>
    <n v="2076.06"/>
    <x v="0"/>
    <s v="Medium Risk"/>
    <s v="25-34"/>
    <d v="1903-08-02T00:00:00"/>
    <x v="0"/>
    <x v="1"/>
    <s v="High Value"/>
    <x v="1"/>
    <s v="Check Data"/>
  </r>
  <r>
    <s v="CUST_8446"/>
    <n v="29"/>
    <s v="Female"/>
    <x v="5"/>
    <n v="71.42"/>
    <n v="8"/>
    <n v="235"/>
    <n v="0"/>
    <s v="Home"/>
    <n v="69.900000000000006"/>
    <d v="2022-08-26T00:00:00"/>
    <n v="46"/>
    <n v="0.14000000000000001"/>
    <n v="71.42"/>
    <n v="69.900000000000006"/>
    <n v="3"/>
    <n v="571.36"/>
    <x v="0"/>
    <s v="Low Risk"/>
    <s v="25-34"/>
    <d v="1904-01-01T00:00:00"/>
    <x v="0"/>
    <x v="1"/>
    <s v="Low Value"/>
    <x v="0"/>
    <s v="Check Data"/>
  </r>
  <r>
    <s v="CUST_9519"/>
    <n v="59"/>
    <s v="Other"/>
    <x v="6"/>
    <n v="192.98"/>
    <n v="10"/>
    <n v="281"/>
    <n v="0"/>
    <s v="Beauty"/>
    <n v="59"/>
    <d v="2021-02-13T00:00:00"/>
    <n v="72"/>
    <n v="0.36"/>
    <n v="192.98"/>
    <n v="59"/>
    <n v="2"/>
    <n v="1929.8"/>
    <x v="0"/>
    <s v="Medium Risk"/>
    <s v="55+"/>
    <d v="1905-07-13T00:00:00"/>
    <x v="2"/>
    <x v="1"/>
    <s v="High Value"/>
    <x v="1"/>
    <s v="Check Data"/>
  </r>
  <r>
    <s v="CUST_1314"/>
    <n v="67"/>
    <s v="Female"/>
    <x v="6"/>
    <n v="157.02000000000001"/>
    <n v="8"/>
    <n v="244"/>
    <n v="0"/>
    <s v="Beauty"/>
    <m/>
    <d v="2023-11-13T00:00:00"/>
    <n v="87"/>
    <n v="0.23"/>
    <n v="157.02000000000001"/>
    <n v="250"/>
    <n v="1"/>
    <n v="1256.1600000000001"/>
    <x v="0"/>
    <s v="Medium Risk"/>
    <s v="55+"/>
    <d v="1902-10-14T00:00:00"/>
    <x v="2"/>
    <x v="1"/>
    <s v="Low Value"/>
    <x v="0"/>
    <s v="Check Data"/>
  </r>
  <r>
    <s v="CUST_2134"/>
    <n v="56"/>
    <s v="Other"/>
    <x v="5"/>
    <n v="189.35"/>
    <n v="10"/>
    <n v="132"/>
    <n v="0"/>
    <s v="Sports"/>
    <n v="72.099999999999994"/>
    <d v="2024-05-19T00:00:00"/>
    <n v="20"/>
    <n v="0.17"/>
    <n v="189.35"/>
    <n v="72.099999999999994"/>
    <n v="2"/>
    <n v="1893.5"/>
    <x v="0"/>
    <s v="Low Risk"/>
    <s v="55+"/>
    <d v="1902-04-09T00:00:00"/>
    <x v="1"/>
    <x v="1"/>
    <s v="High Value"/>
    <x v="1"/>
    <s v="Check Data"/>
  </r>
  <r>
    <s v="CUST_5876"/>
    <n v="24"/>
    <s v="Male"/>
    <x v="1"/>
    <n v="192.08"/>
    <n v="13"/>
    <n v="343"/>
    <n v="0"/>
    <s v="Home"/>
    <n v="33.6"/>
    <d v="2025-04-08T00:00:00"/>
    <n v="33"/>
    <n v="0.41"/>
    <n v="192.08"/>
    <n v="33.6"/>
    <n v="2"/>
    <n v="2497.04"/>
    <x v="0"/>
    <s v="Medium Risk"/>
    <s v="Under 25"/>
    <d v="1901-05-20T00:00:00"/>
    <x v="1"/>
    <x v="1"/>
    <s v="High Value"/>
    <x v="1"/>
    <s v="Check Data"/>
  </r>
  <r>
    <s v="CUST_9102"/>
    <n v="28"/>
    <s v="Female"/>
    <x v="3"/>
    <n v="107.34"/>
    <n v="12"/>
    <n v="158"/>
    <n v="0"/>
    <s v="Electronics"/>
    <n v="45"/>
    <d v="2021-02-07T00:00:00"/>
    <n v="6"/>
    <n v="0.21"/>
    <n v="107.34"/>
    <n v="45"/>
    <n v="1"/>
    <n v="1288.08"/>
    <x v="0"/>
    <s v="Medium Risk"/>
    <s v="25-34"/>
    <d v="1905-07-19T00:00:00"/>
    <x v="1"/>
    <x v="1"/>
    <s v="Low Value"/>
    <x v="0"/>
    <s v="Check Data"/>
  </r>
  <r>
    <s v="CUST_9347"/>
    <n v="53"/>
    <s v="Male"/>
    <x v="1"/>
    <n v="50.86"/>
    <n v="11"/>
    <n v="279"/>
    <n v="0"/>
    <s v="Electronics"/>
    <n v="96.6"/>
    <d v="2022-02-17T00:00:00"/>
    <n v="15"/>
    <n v="0.39"/>
    <n v="50.86"/>
    <n v="96.6"/>
    <n v="1"/>
    <n v="559.46"/>
    <x v="0"/>
    <s v="Medium Risk"/>
    <s v="45-54"/>
    <d v="1904-07-09T00:00:00"/>
    <x v="1"/>
    <x v="1"/>
    <s v="Low Value"/>
    <x v="0"/>
    <s v="Check Data"/>
  </r>
  <r>
    <s v="CUST_6592"/>
    <n v="69"/>
    <s v="Female"/>
    <x v="4"/>
    <n v="43.49"/>
    <n v="13"/>
    <n v="340"/>
    <n v="0"/>
    <s v="Electronics"/>
    <n v="66.900000000000006"/>
    <d v="2024-05-11T00:00:00"/>
    <n v="69"/>
    <n v="0.17"/>
    <n v="43.49"/>
    <n v="66.900000000000006"/>
    <n v="4"/>
    <n v="565.37"/>
    <x v="0"/>
    <s v="Low Risk"/>
    <s v="55+"/>
    <d v="1902-04-17T00:00:00"/>
    <x v="0"/>
    <x v="1"/>
    <s v="Low Value"/>
    <x v="0"/>
    <s v="Check Data"/>
  </r>
  <r>
    <s v="CUST_2724"/>
    <n v="48"/>
    <s v="Female"/>
    <x v="5"/>
    <n v="51.1"/>
    <n v="9"/>
    <n v="21"/>
    <n v="0"/>
    <s v="Electronics"/>
    <n v="52"/>
    <d v="2022-10-10T00:00:00"/>
    <n v="78"/>
    <n v="0.2"/>
    <n v="51.1"/>
    <n v="52"/>
    <n v="3"/>
    <n v="459.90000000000003"/>
    <x v="2"/>
    <s v="Medium Risk"/>
    <s v="45-54"/>
    <d v="1903-11-17T00:00:00"/>
    <x v="2"/>
    <x v="1"/>
    <s v="Low Value"/>
    <x v="0"/>
    <s v="Check Data"/>
  </r>
  <r>
    <s v="CUST_4343"/>
    <n v="50"/>
    <s v="Male"/>
    <x v="0"/>
    <n v="65.540000000000006"/>
    <n v="13"/>
    <n v="101"/>
    <n v="0"/>
    <s v="Home"/>
    <n v="57.8"/>
    <d v="2025-01-22T00:00:00"/>
    <n v="73"/>
    <n v="0.46"/>
    <n v="65.540000000000006"/>
    <n v="57.8"/>
    <n v="2"/>
    <n v="852.0200000000001"/>
    <x v="0"/>
    <s v="Medium Risk"/>
    <s v="45-54"/>
    <d v="1901-08-04T00:00:00"/>
    <x v="2"/>
    <x v="1"/>
    <s v="Low Value"/>
    <x v="0"/>
    <s v="Check Data"/>
  </r>
  <r>
    <s v="CUST_1886"/>
    <n v="30"/>
    <s v="Female"/>
    <x v="6"/>
    <n v="55.39"/>
    <n v="7"/>
    <n v="149"/>
    <n v="0"/>
    <s v="Electronics"/>
    <n v="10.4"/>
    <d v="2021-05-28T00:00:00"/>
    <n v="90"/>
    <n v="0.14000000000000001"/>
    <n v="55.39"/>
    <n v="10.4"/>
    <n v="2"/>
    <n v="387.73"/>
    <x v="0"/>
    <s v="Low Risk"/>
    <s v="25-34"/>
    <d v="1905-03-31T00:00:00"/>
    <x v="2"/>
    <x v="1"/>
    <s v="Low Value"/>
    <x v="0"/>
    <s v="Check Data"/>
  </r>
  <r>
    <s v="CUST_1721"/>
    <n v="35"/>
    <s v="Female"/>
    <x v="0"/>
    <n v="34.53"/>
    <n v="9"/>
    <n v="56"/>
    <n v="0"/>
    <s v="Sports"/>
    <n v="59.2"/>
    <d v="2023-10-27T00:00:00"/>
    <n v="96"/>
    <n v="0.54"/>
    <n v="34.53"/>
    <n v="59.2"/>
    <n v="1"/>
    <n v="310.77"/>
    <x v="1"/>
    <s v="High Risk"/>
    <s v="35-44"/>
    <d v="1902-10-31T00:00:00"/>
    <x v="2"/>
    <x v="1"/>
    <s v="Low Value"/>
    <x v="2"/>
    <s v="Check Data"/>
  </r>
  <r>
    <s v="CUST_8678"/>
    <n v="58"/>
    <s v="Male"/>
    <x v="5"/>
    <n v="127.45"/>
    <n v="9"/>
    <n v="157"/>
    <n v="0"/>
    <s v="Sports"/>
    <n v="83.6"/>
    <d v="2021-01-04T00:00:00"/>
    <n v="31"/>
    <n v="0.17"/>
    <n v="127.45"/>
    <n v="83.6"/>
    <n v="2"/>
    <n v="1147.05"/>
    <x v="0"/>
    <s v="Low Risk"/>
    <s v="55+"/>
    <d v="1905-08-22T00:00:00"/>
    <x v="1"/>
    <x v="1"/>
    <s v="Low Value"/>
    <x v="0"/>
    <s v="Check Data"/>
  </r>
  <r>
    <s v="CUST_4357"/>
    <n v="75"/>
    <s v="Female"/>
    <x v="8"/>
    <n v="119.98"/>
    <n v="14"/>
    <n v="302"/>
    <n v="0"/>
    <s v="Sports"/>
    <n v="52.4"/>
    <d v="2023-04-09T00:00:00"/>
    <n v="6"/>
    <n v="0.62"/>
    <n v="119.98"/>
    <n v="52.4"/>
    <n v="1"/>
    <n v="1679.72"/>
    <x v="0"/>
    <s v="High Risk"/>
    <s v="55+"/>
    <d v="1903-05-20T00:00:00"/>
    <x v="1"/>
    <x v="1"/>
    <s v="High Value"/>
    <x v="3"/>
    <s v="Check Data"/>
  </r>
  <r>
    <s v="CUST_1870"/>
    <n v="73"/>
    <s v="Male"/>
    <x v="5"/>
    <n v="70.23"/>
    <n v="9"/>
    <n v="194"/>
    <n v="0"/>
    <s v="Electronics"/>
    <n v="17.7"/>
    <d v="2022-01-15T00:00:00"/>
    <n v="1"/>
    <n v="0.44"/>
    <n v="70.23"/>
    <n v="17.7"/>
    <n v="1"/>
    <n v="632.07000000000005"/>
    <x v="0"/>
    <s v="Medium Risk"/>
    <s v="55+"/>
    <d v="1904-08-11T00:00:00"/>
    <x v="1"/>
    <x v="1"/>
    <s v="Low Value"/>
    <x v="0"/>
    <s v="Check Data"/>
  </r>
  <r>
    <s v="CUST_7751"/>
    <n v="41"/>
    <s v="Male"/>
    <x v="2"/>
    <n v="82.39"/>
    <n v="15"/>
    <n v="166"/>
    <n v="0"/>
    <s v="Sports"/>
    <n v="44.8"/>
    <d v="2020-07-17T00:00:00"/>
    <n v="19"/>
    <n v="7.0000000000000007E-2"/>
    <n v="82.39"/>
    <n v="44.8"/>
    <n v="1"/>
    <n v="1235.8499999999999"/>
    <x v="0"/>
    <s v="Low Risk"/>
    <s v="35-44"/>
    <d v="1906-02-09T00:00:00"/>
    <x v="1"/>
    <x v="1"/>
    <s v="Low Value"/>
    <x v="0"/>
    <s v="Check Data"/>
  </r>
  <r>
    <s v="CUST_1497"/>
    <n v="26"/>
    <s v="Female"/>
    <x v="4"/>
    <n v="98.33"/>
    <n v="11"/>
    <n v="344"/>
    <n v="0"/>
    <s v="Sports"/>
    <n v="27.8"/>
    <d v="2022-05-01T00:00:00"/>
    <n v="15"/>
    <n v="0.24"/>
    <n v="98.33"/>
    <n v="27.8"/>
    <n v="1"/>
    <n v="1081.6299999999999"/>
    <x v="0"/>
    <s v="Medium Risk"/>
    <s v="25-34"/>
    <d v="1904-04-27T00:00:00"/>
    <x v="1"/>
    <x v="1"/>
    <s v="Low Value"/>
    <x v="0"/>
    <s v="Check Data"/>
  </r>
  <r>
    <s v="CUST_2756"/>
    <n v="48"/>
    <s v="Male"/>
    <x v="2"/>
    <n v="49.91"/>
    <n v="7"/>
    <n v="193"/>
    <n v="0"/>
    <s v="Fashion"/>
    <n v="36"/>
    <d v="2025-04-10T00:00:00"/>
    <n v="34"/>
    <n v="0.51"/>
    <n v="49.91"/>
    <n v="36"/>
    <n v="1"/>
    <n v="349.37"/>
    <x v="0"/>
    <s v="High Risk"/>
    <s v="45-54"/>
    <d v="1901-05-18T00:00:00"/>
    <x v="1"/>
    <x v="1"/>
    <s v="Low Value"/>
    <x v="2"/>
    <s v="Check Data"/>
  </r>
  <r>
    <s v="CUST_2117"/>
    <n v="72"/>
    <s v="Other"/>
    <x v="7"/>
    <n v="84.9"/>
    <n v="11"/>
    <n v="346"/>
    <n v="0"/>
    <s v="Electronics"/>
    <m/>
    <d v="2022-04-01T00:00:00"/>
    <n v="64"/>
    <n v="0.49"/>
    <n v="84.9"/>
    <n v="250"/>
    <n v="1"/>
    <n v="933.90000000000009"/>
    <x v="0"/>
    <s v="Medium Risk"/>
    <s v="55+"/>
    <d v="1904-05-27T00:00:00"/>
    <x v="0"/>
    <x v="1"/>
    <s v="Low Value"/>
    <x v="0"/>
    <s v="Check Data"/>
  </r>
  <r>
    <s v="CUST_3828"/>
    <n v="78"/>
    <s v="Male"/>
    <x v="0"/>
    <n v="167.2"/>
    <n v="9"/>
    <n v="259"/>
    <n v="1"/>
    <s v="Sports"/>
    <n v="33.4"/>
    <d v="2020-08-14T00:00:00"/>
    <n v="83"/>
    <n v="0.36"/>
    <n v="167.2"/>
    <n v="33.4"/>
    <n v="3"/>
    <n v="1504.8"/>
    <x v="0"/>
    <s v="Medium Risk"/>
    <s v="55+"/>
    <d v="1906-01-12T00:00:00"/>
    <x v="2"/>
    <x v="0"/>
    <s v="Low Value"/>
    <x v="0"/>
    <s v="Check Data"/>
  </r>
  <r>
    <s v="CUST_2647"/>
    <n v="58"/>
    <s v="Female"/>
    <x v="8"/>
    <n v="37.74"/>
    <n v="6"/>
    <n v="199"/>
    <n v="0"/>
    <s v="Home"/>
    <n v="82.2"/>
    <d v="2023-01-31T00:00:00"/>
    <n v="49"/>
    <n v="0.28000000000000003"/>
    <n v="37.74"/>
    <n v="82.2"/>
    <n v="2"/>
    <n v="226.44"/>
    <x v="0"/>
    <s v="Medium Risk"/>
    <s v="55+"/>
    <d v="1903-07-27T00:00:00"/>
    <x v="0"/>
    <x v="1"/>
    <s v="Low Value"/>
    <x v="0"/>
    <s v="Check Data"/>
  </r>
  <r>
    <s v="CUST_7992"/>
    <n v="27"/>
    <s v="Female"/>
    <x v="4"/>
    <n v="160.19"/>
    <n v="11"/>
    <n v="4"/>
    <n v="0"/>
    <s v="Sports"/>
    <n v="75.8"/>
    <d v="2024-02-04T00:00:00"/>
    <n v="75"/>
    <n v="0.2"/>
    <n v="160.19"/>
    <n v="75.8"/>
    <n v="1"/>
    <n v="1762.09"/>
    <x v="2"/>
    <s v="Medium Risk"/>
    <s v="25-34"/>
    <d v="1902-07-23T00:00:00"/>
    <x v="2"/>
    <x v="1"/>
    <s v="High Value"/>
    <x v="1"/>
    <s v="Check Data"/>
  </r>
  <r>
    <s v="CUST_7771"/>
    <n v="77"/>
    <s v="Male"/>
    <x v="9"/>
    <n v="245.27"/>
    <n v="10"/>
    <n v="299"/>
    <n v="0"/>
    <s v="Fashion"/>
    <n v="49.1"/>
    <d v="2020-09-10T00:00:00"/>
    <n v="82"/>
    <n v="0.3"/>
    <n v="245.27"/>
    <n v="49.1"/>
    <n v="2"/>
    <n v="2452.7000000000003"/>
    <x v="0"/>
    <s v="Medium Risk"/>
    <s v="55+"/>
    <d v="1905-12-16T00:00:00"/>
    <x v="2"/>
    <x v="1"/>
    <s v="High Value"/>
    <x v="1"/>
    <s v="Check Data"/>
  </r>
  <r>
    <s v="CUST_1142"/>
    <n v="19"/>
    <s v="Male"/>
    <x v="7"/>
    <n v="169.56"/>
    <n v="7"/>
    <n v="90"/>
    <n v="0"/>
    <s v="Home"/>
    <n v="78.3"/>
    <d v="2024-12-04T00:00:00"/>
    <n v="88"/>
    <n v="0.39"/>
    <n v="169.56"/>
    <n v="78.3"/>
    <n v="1"/>
    <n v="1186.92"/>
    <x v="1"/>
    <s v="Medium Risk"/>
    <s v="Under 25"/>
    <d v="1901-09-22T00:00:00"/>
    <x v="2"/>
    <x v="1"/>
    <s v="Low Value"/>
    <x v="0"/>
    <s v="Check Data"/>
  </r>
  <r>
    <s v="CUST_3761"/>
    <n v="55"/>
    <s v="Female"/>
    <x v="3"/>
    <n v="54.75"/>
    <n v="13"/>
    <n v="23"/>
    <n v="0"/>
    <s v="Home"/>
    <n v="97.6"/>
    <d v="2022-06-08T00:00:00"/>
    <n v="46"/>
    <n v="0.13"/>
    <n v="54.75"/>
    <n v="97.6"/>
    <n v="3"/>
    <n v="711.75"/>
    <x v="2"/>
    <s v="Low Risk"/>
    <s v="55+"/>
    <d v="1904-03-20T00:00:00"/>
    <x v="0"/>
    <x v="1"/>
    <s v="Low Value"/>
    <x v="0"/>
    <s v="Check Data"/>
  </r>
  <r>
    <s v="CUST_4435"/>
    <n v="32"/>
    <s v="Female"/>
    <x v="2"/>
    <m/>
    <n v="7"/>
    <n v="235"/>
    <n v="0"/>
    <s v="Beauty"/>
    <n v="40.6"/>
    <d v="2023-09-07T00:00:00"/>
    <n v="51"/>
    <n v="0.22"/>
    <n v="250"/>
    <n v="40.6"/>
    <n v="1"/>
    <n v="1750"/>
    <x v="0"/>
    <s v="Medium Risk"/>
    <s v="25-34"/>
    <d v="1902-12-20T00:00:00"/>
    <x v="0"/>
    <x v="1"/>
    <s v="High Value"/>
    <x v="1"/>
    <s v="Check Data"/>
  </r>
  <r>
    <s v="CUST_7622"/>
    <n v="20"/>
    <s v="Male"/>
    <x v="4"/>
    <n v="49.89"/>
    <n v="8"/>
    <n v="234"/>
    <n v="0"/>
    <s v="Fashion"/>
    <n v="98"/>
    <d v="2024-05-22T00:00:00"/>
    <n v="73"/>
    <n v="0.41"/>
    <n v="49.89"/>
    <n v="98"/>
    <n v="1"/>
    <n v="399.12"/>
    <x v="0"/>
    <s v="Medium Risk"/>
    <s v="Under 25"/>
    <d v="1902-04-06T00:00:00"/>
    <x v="2"/>
    <x v="1"/>
    <s v="Low Value"/>
    <x v="0"/>
    <s v="Check Data"/>
  </r>
  <r>
    <s v="CUST_8069"/>
    <n v="60"/>
    <s v="Female"/>
    <x v="4"/>
    <n v="95.51"/>
    <n v="12"/>
    <n v="225"/>
    <n v="0"/>
    <s v="Fashion"/>
    <n v="24.6"/>
    <d v="2024-05-07T00:00:00"/>
    <n v="11"/>
    <n v="0.2"/>
    <n v="95.51"/>
    <n v="24.6"/>
    <n v="3"/>
    <n v="1146.1200000000001"/>
    <x v="0"/>
    <s v="Medium Risk"/>
    <s v="55+"/>
    <d v="1902-04-21T00:00:00"/>
    <x v="1"/>
    <x v="1"/>
    <s v="Low Value"/>
    <x v="0"/>
    <s v="Check Data"/>
  </r>
  <r>
    <s v="CUST_5512"/>
    <n v="48"/>
    <s v="Male"/>
    <x v="2"/>
    <n v="202.27"/>
    <n v="9"/>
    <n v="27"/>
    <n v="0"/>
    <s v="Sports"/>
    <n v="95.5"/>
    <d v="2021-04-19T00:00:00"/>
    <n v="4"/>
    <n v="0.18"/>
    <n v="202.27"/>
    <n v="95.5"/>
    <n v="1"/>
    <n v="1820.43"/>
    <x v="2"/>
    <s v="Low Risk"/>
    <s v="45-54"/>
    <d v="1905-05-09T00:00:00"/>
    <x v="1"/>
    <x v="1"/>
    <s v="High Value"/>
    <x v="1"/>
    <s v="Check Data"/>
  </r>
  <r>
    <s v="CUST_2848"/>
    <n v="23"/>
    <s v="Male"/>
    <x v="7"/>
    <m/>
    <n v="12"/>
    <n v="151"/>
    <n v="0"/>
    <s v="Fashion"/>
    <n v="86.4"/>
    <d v="2022-11-13T00:00:00"/>
    <n v="82"/>
    <n v="0.43"/>
    <n v="250"/>
    <n v="86.4"/>
    <n v="1"/>
    <n v="3000"/>
    <x v="0"/>
    <s v="Medium Risk"/>
    <s v="Under 25"/>
    <d v="1903-10-14T00:00:00"/>
    <x v="2"/>
    <x v="1"/>
    <s v="High Value"/>
    <x v="1"/>
    <s v="Check Data"/>
  </r>
  <r>
    <s v="CUST_3696"/>
    <n v="20"/>
    <s v="Female"/>
    <x v="8"/>
    <n v="23.8"/>
    <n v="8"/>
    <n v="245"/>
    <n v="0"/>
    <s v="Home"/>
    <n v="19.899999999999999"/>
    <d v="2020-08-19T00:00:00"/>
    <n v="87"/>
    <n v="0.18"/>
    <n v="23.8"/>
    <n v="19.899999999999999"/>
    <n v="1"/>
    <n v="190.4"/>
    <x v="0"/>
    <s v="Low Risk"/>
    <s v="Under 25"/>
    <d v="1906-01-07T00:00:00"/>
    <x v="2"/>
    <x v="1"/>
    <s v="Low Value"/>
    <x v="0"/>
    <s v="Check Data"/>
  </r>
  <r>
    <s v="CUST_2717"/>
    <n v="73"/>
    <s v="Male"/>
    <x v="8"/>
    <n v="68.59"/>
    <n v="11"/>
    <n v="4"/>
    <n v="0"/>
    <s v="Home"/>
    <n v="35"/>
    <d v="2025-04-27T00:00:00"/>
    <n v="41"/>
    <n v="0.39"/>
    <n v="68.59"/>
    <n v="35"/>
    <n v="1"/>
    <n v="754.49"/>
    <x v="2"/>
    <s v="Medium Risk"/>
    <s v="55+"/>
    <d v="1901-05-01T00:00:00"/>
    <x v="0"/>
    <x v="1"/>
    <s v="Low Value"/>
    <x v="0"/>
    <s v="Check Data"/>
  </r>
  <r>
    <s v="CUST_4072"/>
    <n v="28"/>
    <s v="Female"/>
    <x v="6"/>
    <n v="151.47999999999999"/>
    <n v="4"/>
    <n v="12"/>
    <n v="0"/>
    <s v="Sports"/>
    <n v="70.8"/>
    <d v="2024-04-27T00:00:00"/>
    <n v="64"/>
    <n v="0.37"/>
    <n v="151.47999999999999"/>
    <n v="70.8"/>
    <n v="5"/>
    <n v="605.91999999999996"/>
    <x v="2"/>
    <s v="Medium Risk"/>
    <s v="25-34"/>
    <d v="1902-05-01T00:00:00"/>
    <x v="0"/>
    <x v="1"/>
    <s v="Low Value"/>
    <x v="0"/>
    <s v="Check Data"/>
  </r>
  <r>
    <s v="CUST_3786"/>
    <n v="32"/>
    <s v="Female"/>
    <x v="1"/>
    <n v="52.21"/>
    <n v="6"/>
    <n v="54"/>
    <n v="0"/>
    <s v="Home"/>
    <n v="19.2"/>
    <d v="2023-11-14T00:00:00"/>
    <n v="1"/>
    <n v="0.46"/>
    <n v="52.21"/>
    <n v="19.2"/>
    <n v="2"/>
    <n v="313.26"/>
    <x v="1"/>
    <s v="Medium Risk"/>
    <s v="25-34"/>
    <d v="1902-10-13T00:00:00"/>
    <x v="1"/>
    <x v="1"/>
    <s v="Low Value"/>
    <x v="0"/>
    <s v="Check Data"/>
  </r>
  <r>
    <s v="CUST_4791"/>
    <n v="62"/>
    <s v="Other"/>
    <x v="7"/>
    <n v="39.89"/>
    <n v="7"/>
    <n v="285"/>
    <n v="0"/>
    <s v="Sports"/>
    <n v="59.1"/>
    <d v="2022-05-01T00:00:00"/>
    <n v="89"/>
    <n v="0.15"/>
    <n v="39.89"/>
    <n v="59.1"/>
    <n v="1"/>
    <n v="279.23"/>
    <x v="0"/>
    <s v="Low Risk"/>
    <s v="55+"/>
    <d v="1904-04-27T00:00:00"/>
    <x v="2"/>
    <x v="1"/>
    <s v="Low Value"/>
    <x v="0"/>
    <s v="Check Data"/>
  </r>
  <r>
    <s v="CUST_4871"/>
    <n v="69"/>
    <s v="Female"/>
    <x v="0"/>
    <n v="70.099999999999994"/>
    <n v="8"/>
    <n v="101"/>
    <n v="0"/>
    <s v="Beauty"/>
    <n v="53.5"/>
    <d v="2023-03-29T00:00:00"/>
    <n v="9"/>
    <n v="0.23"/>
    <n v="70.099999999999994"/>
    <n v="53.5"/>
    <n v="1"/>
    <n v="560.79999999999995"/>
    <x v="0"/>
    <s v="Medium Risk"/>
    <s v="55+"/>
    <d v="1903-05-31T00:00:00"/>
    <x v="1"/>
    <x v="1"/>
    <s v="Low Value"/>
    <x v="0"/>
    <s v="Check Data"/>
  </r>
  <r>
    <s v="CUST_2806"/>
    <n v="45"/>
    <s v="Other"/>
    <x v="0"/>
    <n v="150.11000000000001"/>
    <n v="8"/>
    <n v="338"/>
    <n v="0"/>
    <s v="Fashion"/>
    <n v="29.2"/>
    <d v="2022-02-15T00:00:00"/>
    <n v="39"/>
    <n v="0.13"/>
    <n v="150.11000000000001"/>
    <n v="29.2"/>
    <n v="1"/>
    <n v="1200.8800000000001"/>
    <x v="0"/>
    <s v="Low Risk"/>
    <s v="45-54"/>
    <d v="1904-07-11T00:00:00"/>
    <x v="1"/>
    <x v="1"/>
    <s v="Low Value"/>
    <x v="0"/>
    <s v="Check Data"/>
  </r>
  <r>
    <s v="CUST_2504"/>
    <n v="27"/>
    <s v="Female"/>
    <x v="7"/>
    <n v="136"/>
    <n v="8"/>
    <n v="213"/>
    <n v="0"/>
    <s v="Fashion"/>
    <n v="30.1"/>
    <d v="2024-07-13T00:00:00"/>
    <n v="65"/>
    <n v="0.18"/>
    <n v="136"/>
    <n v="30.1"/>
    <n v="2"/>
    <n v="1088"/>
    <x v="0"/>
    <s v="Low Risk"/>
    <s v="25-34"/>
    <d v="1902-02-13T00:00:00"/>
    <x v="0"/>
    <x v="1"/>
    <s v="Low Value"/>
    <x v="0"/>
    <s v="Check Data"/>
  </r>
  <r>
    <s v="CUST_4308"/>
    <n v="55"/>
    <s v="Female"/>
    <x v="2"/>
    <n v="105.59"/>
    <n v="10"/>
    <n v="112"/>
    <n v="0"/>
    <s v="Fashion"/>
    <n v="51.6"/>
    <d v="2025-06-09T00:00:00"/>
    <n v="17"/>
    <n v="0.54"/>
    <n v="105.59"/>
    <n v="51.6"/>
    <n v="1"/>
    <n v="1055.9000000000001"/>
    <x v="0"/>
    <s v="High Risk"/>
    <s v="55+"/>
    <d v="1901-03-19T00:00:00"/>
    <x v="1"/>
    <x v="1"/>
    <s v="Low Value"/>
    <x v="2"/>
    <s v="Check Data"/>
  </r>
  <r>
    <s v="CUST_8117"/>
    <n v="64"/>
    <s v="Other"/>
    <x v="0"/>
    <n v="129.59"/>
    <n v="9"/>
    <n v="337"/>
    <n v="1"/>
    <s v="Beauty"/>
    <n v="30"/>
    <d v="2024-03-04T00:00:00"/>
    <n v="67"/>
    <n v="0.46"/>
    <n v="129.59"/>
    <n v="30"/>
    <n v="3"/>
    <n v="1166.31"/>
    <x v="0"/>
    <s v="Medium Risk"/>
    <s v="55+"/>
    <d v="1902-06-24T00:00:00"/>
    <x v="0"/>
    <x v="0"/>
    <s v="Low Value"/>
    <x v="0"/>
    <s v="Check Data"/>
  </r>
  <r>
    <s v="CUST_6048"/>
    <n v="74"/>
    <s v="Female"/>
    <x v="0"/>
    <n v="85.84"/>
    <n v="7"/>
    <n v="89"/>
    <n v="0"/>
    <s v="Fashion"/>
    <n v="18"/>
    <d v="2024-09-21T00:00:00"/>
    <n v="87"/>
    <n v="0.84"/>
    <n v="85.84"/>
    <n v="18"/>
    <n v="1"/>
    <n v="600.88"/>
    <x v="1"/>
    <s v="High Risk"/>
    <s v="55+"/>
    <d v="1901-12-05T00:00:00"/>
    <x v="2"/>
    <x v="1"/>
    <s v="Low Value"/>
    <x v="2"/>
    <s v="Check Data"/>
  </r>
  <r>
    <s v="CUST_9263"/>
    <n v="67"/>
    <s v="Male"/>
    <x v="1"/>
    <n v="65.14"/>
    <n v="11"/>
    <n v="270"/>
    <n v="0"/>
    <s v="Beauty"/>
    <n v="77.3"/>
    <d v="2021-09-09T00:00:00"/>
    <n v="1"/>
    <n v="0.25"/>
    <n v="65.14"/>
    <n v="77.3"/>
    <n v="2"/>
    <n v="716.54"/>
    <x v="0"/>
    <s v="Medium Risk"/>
    <s v="55+"/>
    <d v="1904-12-17T00:00:00"/>
    <x v="1"/>
    <x v="1"/>
    <s v="Low Value"/>
    <x v="0"/>
    <s v="Check Data"/>
  </r>
  <r>
    <s v="CUST_2690"/>
    <n v="67"/>
    <s v="Female"/>
    <x v="4"/>
    <n v="24.04"/>
    <n v="10"/>
    <n v="246"/>
    <n v="0"/>
    <s v="Beauty"/>
    <n v="58.2"/>
    <d v="2024-08-04T00:00:00"/>
    <n v="24"/>
    <n v="0.36"/>
    <n v="24.04"/>
    <n v="58.2"/>
    <n v="1"/>
    <n v="240.39999999999998"/>
    <x v="0"/>
    <s v="Medium Risk"/>
    <s v="55+"/>
    <d v="1902-01-22T00:00:00"/>
    <x v="1"/>
    <x v="1"/>
    <s v="Low Value"/>
    <x v="0"/>
    <s v="Check Data"/>
  </r>
  <r>
    <s v="CUST_4303"/>
    <n v="24"/>
    <s v="Other"/>
    <x v="4"/>
    <n v="27.6"/>
    <n v="16"/>
    <n v="29"/>
    <n v="0"/>
    <s v="Sports"/>
    <n v="43.8"/>
    <d v="2024-03-27T00:00:00"/>
    <n v="77"/>
    <n v="0.19"/>
    <n v="27.6"/>
    <n v="43.8"/>
    <n v="1"/>
    <n v="441.6"/>
    <x v="2"/>
    <s v="Low Risk"/>
    <s v="Under 25"/>
    <d v="1902-06-01T00:00:00"/>
    <x v="2"/>
    <x v="1"/>
    <s v="Low Value"/>
    <x v="0"/>
    <s v="Check Data"/>
  </r>
  <r>
    <s v="CUST_4113"/>
    <n v="32"/>
    <s v="Female"/>
    <x v="7"/>
    <n v="177.14"/>
    <n v="8"/>
    <n v="27"/>
    <n v="1"/>
    <s v="Electronics"/>
    <n v="18.100000000000001"/>
    <d v="2021-02-07T00:00:00"/>
    <n v="20"/>
    <n v="0.2"/>
    <n v="177.14"/>
    <n v="18.100000000000001"/>
    <n v="1"/>
    <n v="1417.12"/>
    <x v="2"/>
    <s v="Medium Risk"/>
    <s v="25-34"/>
    <d v="1905-07-19T00:00:00"/>
    <x v="1"/>
    <x v="0"/>
    <s v="Low Value"/>
    <x v="0"/>
    <s v="Check Data"/>
  </r>
  <r>
    <s v="CUST_8850"/>
    <n v="35"/>
    <s v="Female"/>
    <x v="5"/>
    <n v="156.69"/>
    <n v="6"/>
    <n v="67"/>
    <n v="0"/>
    <s v="Electronics"/>
    <n v="59.4"/>
    <d v="2022-11-06T00:00:00"/>
    <n v="64"/>
    <n v="0.23"/>
    <n v="156.69"/>
    <n v="59.4"/>
    <n v="1"/>
    <n v="940.14"/>
    <x v="1"/>
    <s v="Medium Risk"/>
    <s v="35-44"/>
    <d v="1903-10-21T00:00:00"/>
    <x v="0"/>
    <x v="1"/>
    <s v="Low Value"/>
    <x v="0"/>
    <s v="Check Data"/>
  </r>
  <r>
    <s v="CUST_7416"/>
    <n v="35"/>
    <s v="Female"/>
    <x v="4"/>
    <n v="136.33000000000001"/>
    <n v="15"/>
    <n v="356"/>
    <n v="0"/>
    <s v="Sports"/>
    <n v="62.9"/>
    <d v="2023-08-29T00:00:00"/>
    <n v="20"/>
    <n v="0.3"/>
    <n v="136.33000000000001"/>
    <n v="62.9"/>
    <n v="3"/>
    <n v="2044.9500000000003"/>
    <x v="0"/>
    <s v="Medium Risk"/>
    <s v="35-44"/>
    <d v="1902-12-29T00:00:00"/>
    <x v="1"/>
    <x v="1"/>
    <s v="High Value"/>
    <x v="1"/>
    <s v="Check Data"/>
  </r>
  <r>
    <s v="CUST_2504"/>
    <n v="69"/>
    <s v="Other"/>
    <x v="2"/>
    <n v="99.41"/>
    <n v="11"/>
    <n v="142"/>
    <n v="0"/>
    <s v="Sports"/>
    <n v="48"/>
    <d v="2025-06-13T00:00:00"/>
    <n v="76"/>
    <n v="0.25"/>
    <n v="99.41"/>
    <n v="48"/>
    <n v="2"/>
    <n v="1093.51"/>
    <x v="0"/>
    <s v="Medium Risk"/>
    <s v="55+"/>
    <d v="1901-03-15T00:00:00"/>
    <x v="2"/>
    <x v="1"/>
    <s v="Low Value"/>
    <x v="0"/>
    <s v="Check Data"/>
  </r>
  <r>
    <s v="CUST_9924"/>
    <n v="58"/>
    <s v="Male"/>
    <x v="9"/>
    <n v="130.30000000000001"/>
    <n v="10"/>
    <n v="33"/>
    <n v="0"/>
    <s v="Sports"/>
    <n v="37.299999999999997"/>
    <d v="2022-10-17T00:00:00"/>
    <n v="81"/>
    <n v="0.05"/>
    <n v="130.30000000000001"/>
    <n v="37.299999999999997"/>
    <n v="2"/>
    <n v="1303"/>
    <x v="1"/>
    <s v="Low Risk"/>
    <s v="55+"/>
    <d v="1903-11-10T00:00:00"/>
    <x v="2"/>
    <x v="1"/>
    <s v="Low Value"/>
    <x v="0"/>
    <s v="Check Data"/>
  </r>
  <r>
    <s v="CUST_4924"/>
    <n v="41"/>
    <s v="Female"/>
    <x v="5"/>
    <n v="59.88"/>
    <n v="9"/>
    <n v="354"/>
    <n v="0"/>
    <s v="Fashion"/>
    <n v="86.7"/>
    <d v="2021-12-15T00:00:00"/>
    <n v="85"/>
    <n v="0.47"/>
    <n v="59.88"/>
    <n v="86.7"/>
    <n v="1"/>
    <n v="538.92000000000007"/>
    <x v="0"/>
    <s v="Medium Risk"/>
    <s v="35-44"/>
    <d v="1904-09-11T00:00:00"/>
    <x v="2"/>
    <x v="1"/>
    <s v="Low Value"/>
    <x v="0"/>
    <s v="Check Data"/>
  </r>
  <r>
    <s v="CUST_9615"/>
    <n v="19"/>
    <s v="Male"/>
    <x v="1"/>
    <n v="63.86"/>
    <n v="13"/>
    <n v="226"/>
    <n v="1"/>
    <s v="Home"/>
    <n v="70.5"/>
    <d v="2020-12-06T00:00:00"/>
    <n v="40"/>
    <n v="0.17"/>
    <n v="63.86"/>
    <n v="70.5"/>
    <n v="1"/>
    <n v="830.18"/>
    <x v="0"/>
    <s v="Low Risk"/>
    <s v="Under 25"/>
    <d v="1905-09-20T00:00:00"/>
    <x v="0"/>
    <x v="0"/>
    <s v="Low Value"/>
    <x v="0"/>
    <s v="Check Data"/>
  </r>
  <r>
    <s v="CUST_5485"/>
    <n v="57"/>
    <s v="Female"/>
    <x v="2"/>
    <n v="94.84"/>
    <n v="16"/>
    <n v="202"/>
    <n v="0"/>
    <s v="Sports"/>
    <m/>
    <d v="2022-05-05T00:00:00"/>
    <n v="88"/>
    <n v="0.06"/>
    <n v="94.84"/>
    <n v="250"/>
    <n v="2"/>
    <n v="1517.44"/>
    <x v="0"/>
    <s v="Low Risk"/>
    <s v="55+"/>
    <d v="1904-04-23T00:00:00"/>
    <x v="2"/>
    <x v="1"/>
    <s v="Low Value"/>
    <x v="0"/>
    <s v="Check Data"/>
  </r>
  <r>
    <s v="CUST_9100"/>
    <n v="37"/>
    <s v="Female"/>
    <x v="8"/>
    <n v="70.3"/>
    <n v="15"/>
    <n v="60"/>
    <n v="0"/>
    <s v="Beauty"/>
    <n v="59.3"/>
    <d v="2021-04-15T00:00:00"/>
    <n v="30"/>
    <n v="0.2"/>
    <n v="70.3"/>
    <n v="59.3"/>
    <n v="2"/>
    <n v="1054.5"/>
    <x v="1"/>
    <s v="Medium Risk"/>
    <s v="35-44"/>
    <d v="1905-05-13T00:00:00"/>
    <x v="1"/>
    <x v="1"/>
    <s v="Low Value"/>
    <x v="0"/>
    <s v="Check Data"/>
  </r>
  <r>
    <s v="CUST_9684"/>
    <n v="51"/>
    <s v="Male"/>
    <x v="1"/>
    <n v="48.48"/>
    <n v="12"/>
    <n v="190"/>
    <n v="0"/>
    <s v="Electronics"/>
    <m/>
    <d v="2021-11-06T00:00:00"/>
    <n v="23"/>
    <n v="0.06"/>
    <n v="48.48"/>
    <n v="250"/>
    <n v="3"/>
    <n v="581.76"/>
    <x v="0"/>
    <s v="Low Risk"/>
    <s v="45-54"/>
    <d v="1904-10-20T00:00:00"/>
    <x v="1"/>
    <x v="1"/>
    <s v="Low Value"/>
    <x v="0"/>
    <s v="Check Data"/>
  </r>
  <r>
    <s v="CUST_1191"/>
    <n v="60"/>
    <s v="Male"/>
    <x v="6"/>
    <n v="251.52"/>
    <n v="8"/>
    <n v="1"/>
    <n v="0"/>
    <s v="Fashion"/>
    <n v="1.1000000000000001"/>
    <d v="2023-09-24T00:00:00"/>
    <n v="23"/>
    <n v="0.05"/>
    <n v="251.52"/>
    <n v="1.1000000000000001"/>
    <n v="2"/>
    <n v="2012.16"/>
    <x v="2"/>
    <s v="Low Risk"/>
    <s v="55+"/>
    <d v="1902-12-03T00:00:00"/>
    <x v="1"/>
    <x v="1"/>
    <s v="High Value"/>
    <x v="1"/>
    <s v="Check Data"/>
  </r>
  <r>
    <s v="CUST_9690"/>
    <n v="43"/>
    <s v="Female"/>
    <x v="0"/>
    <n v="107.52"/>
    <n v="12"/>
    <n v="117"/>
    <n v="0"/>
    <s v="Home"/>
    <n v="86.9"/>
    <d v="2021-01-04T00:00:00"/>
    <n v="56"/>
    <n v="0.28999999999999998"/>
    <n v="107.52"/>
    <n v="86.9"/>
    <n v="2"/>
    <n v="1290.24"/>
    <x v="0"/>
    <s v="Medium Risk"/>
    <s v="35-44"/>
    <d v="1905-08-22T00:00:00"/>
    <x v="0"/>
    <x v="1"/>
    <s v="Low Value"/>
    <x v="0"/>
    <s v="Check Data"/>
  </r>
  <r>
    <s v="CUST_5917"/>
    <n v="24"/>
    <s v="Male"/>
    <x v="3"/>
    <n v="70.56"/>
    <n v="12"/>
    <n v="307"/>
    <n v="0"/>
    <s v="Electronics"/>
    <n v="81.900000000000006"/>
    <d v="2022-06-03T00:00:00"/>
    <n v="47"/>
    <n v="0.25"/>
    <n v="70.56"/>
    <n v="81.900000000000006"/>
    <n v="2"/>
    <n v="846.72"/>
    <x v="0"/>
    <s v="Medium Risk"/>
    <s v="Under 25"/>
    <d v="1904-03-25T00:00:00"/>
    <x v="0"/>
    <x v="1"/>
    <s v="Low Value"/>
    <x v="0"/>
    <s v="Check Data"/>
  </r>
  <r>
    <s v="CUST_6831"/>
    <n v="55"/>
    <s v="Male"/>
    <x v="8"/>
    <n v="136.30000000000001"/>
    <n v="9"/>
    <n v="51"/>
    <n v="0"/>
    <s v="Electronics"/>
    <n v="63.9"/>
    <d v="2021-11-15T00:00:00"/>
    <n v="17"/>
    <n v="0.38"/>
    <n v="136.30000000000001"/>
    <n v="63.9"/>
    <n v="2"/>
    <n v="1226.7"/>
    <x v="1"/>
    <s v="Medium Risk"/>
    <s v="55+"/>
    <d v="1904-10-11T00:00:00"/>
    <x v="1"/>
    <x v="1"/>
    <s v="Low Value"/>
    <x v="0"/>
    <s v="Check Data"/>
  </r>
  <r>
    <s v="CUST_5322"/>
    <n v="47"/>
    <s v="Female"/>
    <x v="5"/>
    <n v="174.27"/>
    <n v="11"/>
    <n v="14"/>
    <n v="0"/>
    <s v="Electronics"/>
    <n v="81.099999999999994"/>
    <d v="2023-01-14T00:00:00"/>
    <n v="2"/>
    <n v="0.54"/>
    <n v="174.27"/>
    <n v="81.099999999999994"/>
    <n v="1"/>
    <n v="1916.97"/>
    <x v="2"/>
    <s v="High Risk"/>
    <s v="45-54"/>
    <d v="1903-08-13T00:00:00"/>
    <x v="1"/>
    <x v="1"/>
    <s v="High Value"/>
    <x v="3"/>
    <s v="Check Data"/>
  </r>
  <r>
    <s v="CUST_7999"/>
    <n v="59"/>
    <s v="Male"/>
    <x v="2"/>
    <n v="38.590000000000003"/>
    <n v="13"/>
    <n v="283"/>
    <n v="0"/>
    <s v="Beauty"/>
    <n v="78.099999999999994"/>
    <d v="2023-11-27T00:00:00"/>
    <n v="88"/>
    <n v="0.23"/>
    <n v="38.590000000000003"/>
    <n v="78.099999999999994"/>
    <n v="2"/>
    <n v="501.67000000000007"/>
    <x v="0"/>
    <s v="Medium Risk"/>
    <s v="55+"/>
    <d v="1902-09-30T00:00:00"/>
    <x v="2"/>
    <x v="1"/>
    <s v="Low Value"/>
    <x v="0"/>
    <s v="Check Data"/>
  </r>
  <r>
    <s v="CUST_8282"/>
    <n v="22"/>
    <s v="Female"/>
    <x v="8"/>
    <n v="43.75"/>
    <n v="12"/>
    <n v="95"/>
    <n v="0"/>
    <s v="Beauty"/>
    <n v="86"/>
    <d v="2020-11-26T00:00:00"/>
    <n v="33"/>
    <n v="0.41"/>
    <n v="43.75"/>
    <n v="86"/>
    <n v="1"/>
    <n v="525"/>
    <x v="0"/>
    <s v="Medium Risk"/>
    <s v="Under 25"/>
    <d v="1905-09-30T00:00:00"/>
    <x v="1"/>
    <x v="1"/>
    <s v="Low Value"/>
    <x v="0"/>
    <s v="Check Data"/>
  </r>
  <r>
    <s v="CUST_2874"/>
    <n v="28"/>
    <s v="Other"/>
    <x v="6"/>
    <n v="168.01"/>
    <n v="6"/>
    <n v="97"/>
    <n v="0"/>
    <s v="Beauty"/>
    <n v="89.2"/>
    <d v="2025-04-28T00:00:00"/>
    <n v="15"/>
    <n v="0.09"/>
    <n v="168.01"/>
    <n v="89.2"/>
    <n v="1"/>
    <n v="1008.06"/>
    <x v="0"/>
    <s v="Low Risk"/>
    <s v="25-34"/>
    <d v="1901-04-30T00:00:00"/>
    <x v="1"/>
    <x v="1"/>
    <s v="Low Value"/>
    <x v="0"/>
    <s v="Check Data"/>
  </r>
  <r>
    <s v="CUST_5763"/>
    <n v="18"/>
    <s v="Male"/>
    <x v="2"/>
    <n v="249.74"/>
    <n v="8"/>
    <n v="54"/>
    <n v="0"/>
    <s v="Home"/>
    <n v="81.900000000000006"/>
    <d v="2021-03-16T00:00:00"/>
    <n v="32"/>
    <n v="0.78"/>
    <n v="249.74"/>
    <n v="81.900000000000006"/>
    <n v="1"/>
    <n v="1997.92"/>
    <x v="1"/>
    <s v="High Risk"/>
    <s v="Under 25"/>
    <d v="1905-06-12T00:00:00"/>
    <x v="1"/>
    <x v="1"/>
    <s v="High Value"/>
    <x v="3"/>
    <s v="Check Data"/>
  </r>
  <r>
    <s v="CUST_9464"/>
    <n v="51"/>
    <s v="Male"/>
    <x v="3"/>
    <n v="148.61000000000001"/>
    <n v="6"/>
    <n v="277"/>
    <n v="0"/>
    <s v="Electronics"/>
    <n v="85.2"/>
    <d v="2021-01-01T00:00:00"/>
    <n v="34"/>
    <n v="0.08"/>
    <n v="148.61000000000001"/>
    <n v="85.2"/>
    <n v="1"/>
    <n v="891.66000000000008"/>
    <x v="0"/>
    <s v="Low Risk"/>
    <s v="45-54"/>
    <d v="1905-08-25T00:00:00"/>
    <x v="1"/>
    <x v="1"/>
    <s v="Low Value"/>
    <x v="0"/>
    <s v="Check Data"/>
  </r>
  <r>
    <s v="CUST_2051"/>
    <n v="73"/>
    <s v="Female"/>
    <x v="5"/>
    <n v="82.48"/>
    <n v="13"/>
    <n v="244"/>
    <n v="0"/>
    <s v="Sports"/>
    <n v="50.2"/>
    <d v="2022-06-25T00:00:00"/>
    <n v="60"/>
    <n v="0.21"/>
    <n v="82.48"/>
    <n v="50.2"/>
    <n v="1"/>
    <n v="1072.24"/>
    <x v="0"/>
    <s v="Medium Risk"/>
    <s v="55+"/>
    <d v="1904-03-03T00:00:00"/>
    <x v="0"/>
    <x v="1"/>
    <s v="Low Value"/>
    <x v="0"/>
    <s v="Check Data"/>
  </r>
  <r>
    <s v="CUST_8538"/>
    <n v="18"/>
    <s v="Female"/>
    <x v="1"/>
    <n v="154.38999999999999"/>
    <n v="12"/>
    <n v="327"/>
    <n v="1"/>
    <s v="Home"/>
    <n v="70.8"/>
    <d v="2023-05-21T00:00:00"/>
    <n v="86"/>
    <n v="0.45"/>
    <n v="154.38999999999999"/>
    <n v="70.8"/>
    <n v="1"/>
    <n v="1852.6799999999998"/>
    <x v="0"/>
    <s v="Medium Risk"/>
    <s v="Under 25"/>
    <d v="1903-04-08T00:00:00"/>
    <x v="2"/>
    <x v="0"/>
    <s v="High Value"/>
    <x v="1"/>
    <s v="Check Data"/>
  </r>
  <r>
    <s v="CUST_8411"/>
    <n v="36"/>
    <s v="Other"/>
    <x v="7"/>
    <n v="51.12"/>
    <n v="8"/>
    <n v="37"/>
    <n v="0"/>
    <s v="Beauty"/>
    <n v="33.299999999999997"/>
    <d v="2024-06-28T00:00:00"/>
    <n v="31"/>
    <n v="0.28999999999999998"/>
    <n v="51.12"/>
    <n v="33.299999999999997"/>
    <n v="1"/>
    <n v="408.96"/>
    <x v="1"/>
    <s v="Medium Risk"/>
    <s v="35-44"/>
    <d v="1902-02-28T00:00:00"/>
    <x v="1"/>
    <x v="1"/>
    <s v="Low Value"/>
    <x v="0"/>
    <s v="Check Data"/>
  </r>
  <r>
    <s v="CUST_7320"/>
    <n v="19"/>
    <s v="Other"/>
    <x v="8"/>
    <n v="74.739999999999995"/>
    <n v="13"/>
    <n v="119"/>
    <n v="0"/>
    <s v="Beauty"/>
    <n v="86.1"/>
    <d v="2020-12-02T00:00:00"/>
    <n v="15"/>
    <n v="0.13"/>
    <n v="74.739999999999995"/>
    <n v="86.1"/>
    <n v="2"/>
    <n v="971.61999999999989"/>
    <x v="0"/>
    <s v="Low Risk"/>
    <s v="Under 25"/>
    <d v="1905-09-24T00:00:00"/>
    <x v="1"/>
    <x v="1"/>
    <s v="Low Value"/>
    <x v="0"/>
    <s v="Check Data"/>
  </r>
  <r>
    <s v="CUST_3105"/>
    <n v="38"/>
    <s v="Female"/>
    <x v="3"/>
    <n v="54.42"/>
    <n v="9"/>
    <n v="257"/>
    <n v="0"/>
    <s v="Beauty"/>
    <n v="85.9"/>
    <d v="2020-09-09T00:00:00"/>
    <n v="20"/>
    <n v="0.12"/>
    <n v="54.42"/>
    <n v="85.9"/>
    <n v="3"/>
    <n v="489.78000000000003"/>
    <x v="0"/>
    <s v="Low Risk"/>
    <s v="35-44"/>
    <d v="1905-12-17T00:00:00"/>
    <x v="1"/>
    <x v="1"/>
    <s v="Low Value"/>
    <x v="0"/>
    <s v="Check Data"/>
  </r>
  <r>
    <s v="CUST_1307"/>
    <n v="37"/>
    <s v="Male"/>
    <x v="6"/>
    <n v="33.11"/>
    <n v="13"/>
    <n v="139"/>
    <n v="0"/>
    <s v="Fashion"/>
    <n v="6.6"/>
    <d v="2025-05-29T00:00:00"/>
    <n v="87"/>
    <n v="0.28000000000000003"/>
    <n v="33.11"/>
    <n v="6.6"/>
    <n v="2"/>
    <n v="430.43"/>
    <x v="0"/>
    <s v="Medium Risk"/>
    <s v="35-44"/>
    <d v="1901-03-30T00:00:00"/>
    <x v="2"/>
    <x v="1"/>
    <s v="Low Value"/>
    <x v="0"/>
    <s v="Check Data"/>
  </r>
  <r>
    <s v="CUST_8737"/>
    <n v="78"/>
    <s v="Male"/>
    <x v="8"/>
    <m/>
    <n v="6"/>
    <n v="182"/>
    <n v="0"/>
    <s v="Electronics"/>
    <n v="34.700000000000003"/>
    <d v="2022-03-01T00:00:00"/>
    <n v="31"/>
    <n v="0.1"/>
    <n v="250"/>
    <n v="34.700000000000003"/>
    <n v="2"/>
    <n v="1500"/>
    <x v="0"/>
    <s v="Low Risk"/>
    <s v="55+"/>
    <d v="1904-06-27T00:00:00"/>
    <x v="1"/>
    <x v="1"/>
    <s v="Low Value"/>
    <x v="0"/>
    <s v="Check Data"/>
  </r>
  <r>
    <s v="CUST_4359"/>
    <n v="40"/>
    <s v="Male"/>
    <x v="9"/>
    <n v="85.17"/>
    <n v="13"/>
    <n v="212"/>
    <n v="0"/>
    <s v="Sports"/>
    <n v="17.100000000000001"/>
    <d v="2024-12-04T00:00:00"/>
    <n v="2"/>
    <n v="0.59"/>
    <n v="85.17"/>
    <n v="17.100000000000001"/>
    <n v="1"/>
    <n v="1107.21"/>
    <x v="0"/>
    <s v="High Risk"/>
    <s v="35-44"/>
    <d v="1901-09-22T00:00:00"/>
    <x v="1"/>
    <x v="1"/>
    <s v="Low Value"/>
    <x v="2"/>
    <s v="Check Data"/>
  </r>
  <r>
    <s v="CUST_4176"/>
    <n v="38"/>
    <s v="Male"/>
    <x v="9"/>
    <n v="125.57"/>
    <n v="12"/>
    <n v="125"/>
    <n v="0"/>
    <s v="Electronics"/>
    <n v="13.6"/>
    <d v="2023-05-09T00:00:00"/>
    <n v="13"/>
    <n v="0.01"/>
    <n v="125.57"/>
    <n v="13.6"/>
    <n v="1"/>
    <n v="1506.84"/>
    <x v="0"/>
    <s v="Low Risk"/>
    <s v="35-44"/>
    <d v="1903-04-20T00:00:00"/>
    <x v="1"/>
    <x v="1"/>
    <s v="Low Value"/>
    <x v="0"/>
    <s v="Check Data"/>
  </r>
  <r>
    <s v="CUST_2251"/>
    <n v="41"/>
    <s v="Female"/>
    <x v="5"/>
    <n v="96.13"/>
    <n v="4"/>
    <n v="139"/>
    <n v="0"/>
    <s v="Home"/>
    <n v="41.5"/>
    <d v="2023-11-09T00:00:00"/>
    <n v="96"/>
    <n v="0.3"/>
    <n v="96.13"/>
    <n v="41.5"/>
    <n v="1"/>
    <n v="384.52"/>
    <x v="0"/>
    <s v="Medium Risk"/>
    <s v="35-44"/>
    <d v="1902-10-18T00:00:00"/>
    <x v="2"/>
    <x v="1"/>
    <s v="Low Value"/>
    <x v="0"/>
    <s v="Check Data"/>
  </r>
  <r>
    <s v="CUST_6366"/>
    <n v="21"/>
    <s v="Female"/>
    <x v="1"/>
    <n v="71.59"/>
    <n v="8"/>
    <n v="108"/>
    <n v="0"/>
    <s v="Fashion"/>
    <n v="62.6"/>
    <d v="2023-11-13T00:00:00"/>
    <n v="16"/>
    <n v="0.09"/>
    <n v="71.59"/>
    <n v="62.6"/>
    <n v="2"/>
    <n v="572.72"/>
    <x v="0"/>
    <s v="Low Risk"/>
    <s v="Under 25"/>
    <d v="1902-10-14T00:00:00"/>
    <x v="1"/>
    <x v="1"/>
    <s v="Low Value"/>
    <x v="0"/>
    <s v="Check Data"/>
  </r>
  <r>
    <s v="CUST_2517"/>
    <n v="29"/>
    <s v="Male"/>
    <x v="5"/>
    <n v="20.58"/>
    <n v="9"/>
    <n v="8"/>
    <n v="0"/>
    <s v="Home"/>
    <n v="34.4"/>
    <d v="2022-10-08T00:00:00"/>
    <n v="15"/>
    <n v="0.23"/>
    <n v="20.58"/>
    <n v="34.4"/>
    <n v="3"/>
    <n v="185.21999999999997"/>
    <x v="2"/>
    <s v="Medium Risk"/>
    <s v="25-34"/>
    <d v="1903-11-19T00:00:00"/>
    <x v="1"/>
    <x v="1"/>
    <s v="Low Value"/>
    <x v="0"/>
    <s v="Check Data"/>
  </r>
  <r>
    <s v="CUST_7226"/>
    <n v="39"/>
    <s v="Female"/>
    <x v="5"/>
    <n v="52.83"/>
    <n v="13"/>
    <n v="31"/>
    <n v="0"/>
    <s v="Beauty"/>
    <n v="30.9"/>
    <d v="2025-03-30T00:00:00"/>
    <n v="25"/>
    <n v="0.41"/>
    <n v="52.83"/>
    <n v="30.9"/>
    <n v="1"/>
    <n v="686.79"/>
    <x v="1"/>
    <s v="Medium Risk"/>
    <s v="35-44"/>
    <d v="1901-05-29T00:00:00"/>
    <x v="1"/>
    <x v="1"/>
    <s v="Low Value"/>
    <x v="0"/>
    <s v="Check Data"/>
  </r>
  <r>
    <s v="CUST_6305"/>
    <n v="37"/>
    <s v="Male"/>
    <x v="0"/>
    <n v="349.08"/>
    <n v="5"/>
    <n v="234"/>
    <n v="0"/>
    <s v="Beauty"/>
    <n v="9.4"/>
    <d v="2022-11-14T00:00:00"/>
    <n v="76"/>
    <n v="0.69"/>
    <n v="349.08"/>
    <n v="9.4"/>
    <n v="2"/>
    <n v="1745.3999999999999"/>
    <x v="0"/>
    <s v="High Risk"/>
    <s v="35-44"/>
    <d v="1903-10-13T00:00:00"/>
    <x v="2"/>
    <x v="1"/>
    <s v="High Value"/>
    <x v="3"/>
    <s v="Check Data"/>
  </r>
  <r>
    <s v="CUST_6869"/>
    <n v="35"/>
    <s v="Male"/>
    <x v="1"/>
    <n v="165.99"/>
    <n v="14"/>
    <n v="72"/>
    <n v="0"/>
    <s v="Sports"/>
    <n v="38.299999999999997"/>
    <d v="2023-08-01T00:00:00"/>
    <n v="28"/>
    <n v="0.23"/>
    <n v="165.99"/>
    <n v="38.299999999999997"/>
    <n v="1"/>
    <n v="2323.86"/>
    <x v="1"/>
    <s v="Medium Risk"/>
    <s v="35-44"/>
    <d v="1903-01-26T00:00:00"/>
    <x v="1"/>
    <x v="1"/>
    <s v="High Value"/>
    <x v="1"/>
    <s v="Check Data"/>
  </r>
  <r>
    <s v="CUST_9039"/>
    <n v="18"/>
    <s v="Female"/>
    <x v="0"/>
    <n v="27.21"/>
    <n v="10"/>
    <n v="135"/>
    <n v="0"/>
    <s v="Electronics"/>
    <n v="47.1"/>
    <d v="2023-03-27T00:00:00"/>
    <n v="12"/>
    <n v="0.1"/>
    <n v="27.21"/>
    <n v="47.1"/>
    <n v="1"/>
    <n v="272.10000000000002"/>
    <x v="0"/>
    <s v="Low Risk"/>
    <s v="Under 25"/>
    <d v="1903-06-02T00:00:00"/>
    <x v="1"/>
    <x v="1"/>
    <s v="Low Value"/>
    <x v="0"/>
    <s v="Check Data"/>
  </r>
  <r>
    <s v="CUST_5891"/>
    <n v="47"/>
    <s v="Male"/>
    <x v="2"/>
    <n v="37.520000000000003"/>
    <n v="7"/>
    <n v="253"/>
    <n v="0"/>
    <s v="Home"/>
    <n v="39.9"/>
    <d v="2023-09-30T00:00:00"/>
    <n v="85"/>
    <n v="0.34"/>
    <n v="37.520000000000003"/>
    <n v="39.9"/>
    <n v="1"/>
    <n v="262.64000000000004"/>
    <x v="0"/>
    <s v="Medium Risk"/>
    <s v="45-54"/>
    <d v="1902-11-27T00:00:00"/>
    <x v="2"/>
    <x v="1"/>
    <s v="Low Value"/>
    <x v="0"/>
    <s v="Check Data"/>
  </r>
  <r>
    <s v="CUST_5992"/>
    <n v="79"/>
    <s v="Male"/>
    <x v="3"/>
    <m/>
    <n v="7"/>
    <n v="115"/>
    <n v="0"/>
    <s v="Beauty"/>
    <n v="68"/>
    <d v="2023-03-30T00:00:00"/>
    <n v="76"/>
    <n v="0.27"/>
    <n v="250"/>
    <n v="68"/>
    <n v="1"/>
    <n v="1750"/>
    <x v="0"/>
    <s v="Medium Risk"/>
    <s v="55+"/>
    <d v="1903-05-30T00:00:00"/>
    <x v="2"/>
    <x v="1"/>
    <s v="High Value"/>
    <x v="1"/>
    <s v="Check Data"/>
  </r>
  <r>
    <s v="CUST_2961"/>
    <n v="50"/>
    <s v="Male"/>
    <x v="3"/>
    <n v="217.51"/>
    <n v="7"/>
    <n v="155"/>
    <n v="0"/>
    <s v="Sports"/>
    <n v="28.8"/>
    <d v="2021-08-12T00:00:00"/>
    <n v="54"/>
    <n v="0.62"/>
    <n v="217.51"/>
    <n v="28.8"/>
    <n v="1"/>
    <n v="1522.57"/>
    <x v="0"/>
    <s v="High Risk"/>
    <s v="45-54"/>
    <d v="1905-01-14T00:00:00"/>
    <x v="0"/>
    <x v="1"/>
    <s v="Low Value"/>
    <x v="2"/>
    <s v="Check Data"/>
  </r>
  <r>
    <s v="CUST_3863"/>
    <n v="41"/>
    <s v="Male"/>
    <x v="1"/>
    <n v="289.83"/>
    <n v="11"/>
    <n v="81"/>
    <n v="0"/>
    <s v="Sports"/>
    <n v="71.599999999999994"/>
    <d v="2022-12-11T00:00:00"/>
    <n v="58"/>
    <n v="0.41"/>
    <n v="289.83"/>
    <n v="71.599999999999994"/>
    <n v="2"/>
    <n v="3188.1299999999997"/>
    <x v="1"/>
    <s v="Medium Risk"/>
    <s v="35-44"/>
    <d v="1903-09-16T00:00:00"/>
    <x v="0"/>
    <x v="1"/>
    <s v="High Value"/>
    <x v="1"/>
    <s v="Check Data"/>
  </r>
  <r>
    <s v="CUST_7603"/>
    <n v="31"/>
    <s v="Female"/>
    <x v="1"/>
    <n v="37.76"/>
    <n v="5"/>
    <n v="106"/>
    <n v="0"/>
    <s v="Home"/>
    <n v="88.3"/>
    <d v="2021-09-15T00:00:00"/>
    <n v="16"/>
    <n v="0.4"/>
    <n v="37.76"/>
    <n v="88.3"/>
    <n v="1"/>
    <n v="188.79999999999998"/>
    <x v="0"/>
    <s v="Medium Risk"/>
    <s v="25-34"/>
    <d v="1904-12-11T00:00:00"/>
    <x v="1"/>
    <x v="1"/>
    <s v="Low Value"/>
    <x v="0"/>
    <s v="Check Data"/>
  </r>
  <r>
    <s v="CUST_5567"/>
    <n v="53"/>
    <s v="Other"/>
    <x v="2"/>
    <n v="191.72"/>
    <n v="9"/>
    <n v="228"/>
    <n v="0"/>
    <s v="Electronics"/>
    <m/>
    <d v="2023-08-16T00:00:00"/>
    <n v="62"/>
    <n v="0.32"/>
    <n v="191.72"/>
    <n v="250"/>
    <n v="1"/>
    <n v="1725.48"/>
    <x v="0"/>
    <s v="Medium Risk"/>
    <s v="45-54"/>
    <d v="1903-01-11T00:00:00"/>
    <x v="0"/>
    <x v="1"/>
    <s v="High Value"/>
    <x v="1"/>
    <s v="Check Data"/>
  </r>
  <r>
    <s v="CUST_7513"/>
    <n v="22"/>
    <s v="Male"/>
    <x v="3"/>
    <n v="147.88999999999999"/>
    <n v="10"/>
    <n v="291"/>
    <n v="0"/>
    <s v="Fashion"/>
    <n v="38.9"/>
    <d v="2021-03-20T00:00:00"/>
    <n v="74"/>
    <n v="0.25"/>
    <n v="147.88999999999999"/>
    <n v="38.9"/>
    <n v="1"/>
    <n v="1478.8999999999999"/>
    <x v="0"/>
    <s v="Medium Risk"/>
    <s v="Under 25"/>
    <d v="1905-06-08T00:00:00"/>
    <x v="2"/>
    <x v="1"/>
    <s v="Low Value"/>
    <x v="0"/>
    <s v="Check Data"/>
  </r>
  <r>
    <s v="CUST_5005"/>
    <n v="28"/>
    <s v="Male"/>
    <x v="2"/>
    <n v="41.38"/>
    <n v="9"/>
    <n v="116"/>
    <n v="0"/>
    <s v="Sports"/>
    <n v="18"/>
    <d v="2024-11-09T00:00:00"/>
    <n v="10"/>
    <n v="0.75"/>
    <n v="41.38"/>
    <n v="18"/>
    <n v="2"/>
    <n v="372.42"/>
    <x v="0"/>
    <s v="High Risk"/>
    <s v="25-34"/>
    <d v="1901-10-17T00:00:00"/>
    <x v="1"/>
    <x v="1"/>
    <s v="Low Value"/>
    <x v="2"/>
    <s v="Check Data"/>
  </r>
  <r>
    <s v="CUST_1183"/>
    <n v="41"/>
    <s v="Female"/>
    <x v="7"/>
    <n v="23.3"/>
    <n v="9"/>
    <n v="287"/>
    <n v="0"/>
    <s v="Home"/>
    <n v="93.2"/>
    <d v="2025-03-24T00:00:00"/>
    <n v="66"/>
    <n v="0.11"/>
    <n v="23.3"/>
    <n v="93.2"/>
    <n v="1"/>
    <n v="209.70000000000002"/>
    <x v="0"/>
    <s v="Low Risk"/>
    <s v="35-44"/>
    <d v="1901-06-04T00:00:00"/>
    <x v="0"/>
    <x v="1"/>
    <s v="Low Value"/>
    <x v="0"/>
    <s v="Check Data"/>
  </r>
  <r>
    <s v="CUST_8755"/>
    <n v="77"/>
    <s v="Other"/>
    <x v="6"/>
    <n v="19.309999999999999"/>
    <n v="9"/>
    <n v="212"/>
    <n v="0"/>
    <s v="Beauty"/>
    <n v="75.2"/>
    <d v="2024-01-18T00:00:00"/>
    <n v="91"/>
    <n v="0.17"/>
    <n v="19.309999999999999"/>
    <n v="75.2"/>
    <n v="1"/>
    <n v="173.79"/>
    <x v="0"/>
    <s v="Low Risk"/>
    <s v="55+"/>
    <d v="1902-08-09T00:00:00"/>
    <x v="2"/>
    <x v="1"/>
    <s v="Low Value"/>
    <x v="0"/>
    <s v="Check Data"/>
  </r>
  <r>
    <s v="CUST_4358"/>
    <n v="48"/>
    <s v="Male"/>
    <x v="9"/>
    <n v="80.930000000000007"/>
    <n v="13"/>
    <n v="166"/>
    <n v="0"/>
    <s v="Fashion"/>
    <n v="24.6"/>
    <d v="2021-03-10T00:00:00"/>
    <n v="52"/>
    <n v="0.3"/>
    <n v="80.930000000000007"/>
    <n v="24.6"/>
    <n v="1"/>
    <n v="1052.0900000000001"/>
    <x v="0"/>
    <s v="Medium Risk"/>
    <s v="45-54"/>
    <d v="1905-06-18T00:00:00"/>
    <x v="0"/>
    <x v="1"/>
    <s v="Low Value"/>
    <x v="0"/>
    <s v="Check Data"/>
  </r>
  <r>
    <s v="CUST_7615"/>
    <n v="72"/>
    <s v="Male"/>
    <x v="7"/>
    <n v="91.17"/>
    <n v="13"/>
    <n v="48"/>
    <n v="0"/>
    <s v="Fashion"/>
    <n v="15.1"/>
    <d v="2024-12-06T00:00:00"/>
    <n v="30"/>
    <n v="0.31"/>
    <n v="91.17"/>
    <n v="15.1"/>
    <n v="1"/>
    <n v="1185.21"/>
    <x v="1"/>
    <s v="Medium Risk"/>
    <s v="55+"/>
    <d v="1901-09-20T00:00:00"/>
    <x v="1"/>
    <x v="1"/>
    <s v="Low Value"/>
    <x v="0"/>
    <s v="Check Data"/>
  </r>
  <r>
    <s v="CUST_7797"/>
    <n v="30"/>
    <s v="Female"/>
    <x v="5"/>
    <n v="66.05"/>
    <n v="12"/>
    <n v="220"/>
    <n v="0"/>
    <s v="Electronics"/>
    <n v="4.9000000000000004"/>
    <d v="2025-02-14T00:00:00"/>
    <n v="97"/>
    <n v="0.1"/>
    <n v="66.05"/>
    <n v="4.9000000000000004"/>
    <n v="1"/>
    <n v="792.59999999999991"/>
    <x v="0"/>
    <s v="Low Risk"/>
    <s v="25-34"/>
    <d v="1901-07-12T00:00:00"/>
    <x v="2"/>
    <x v="1"/>
    <s v="Low Value"/>
    <x v="0"/>
    <s v="Check Data"/>
  </r>
  <r>
    <s v="CUST_9728"/>
    <n v="33"/>
    <s v="Female"/>
    <x v="8"/>
    <m/>
    <n v="12"/>
    <n v="278"/>
    <n v="0"/>
    <s v="Home"/>
    <n v="19.100000000000001"/>
    <d v="2020-11-16T00:00:00"/>
    <n v="16"/>
    <n v="0.06"/>
    <n v="250"/>
    <n v="19.100000000000001"/>
    <n v="1"/>
    <n v="3000"/>
    <x v="0"/>
    <s v="Low Risk"/>
    <s v="25-34"/>
    <d v="1905-10-10T00:00:00"/>
    <x v="1"/>
    <x v="1"/>
    <s v="High Value"/>
    <x v="1"/>
    <s v="Check Data"/>
  </r>
  <r>
    <s v="CUST_8678"/>
    <n v="41"/>
    <s v="Male"/>
    <x v="0"/>
    <n v="85.72"/>
    <n v="6"/>
    <n v="288"/>
    <n v="0"/>
    <s v="Electronics"/>
    <n v="73.2"/>
    <d v="2022-06-13T00:00:00"/>
    <n v="10"/>
    <n v="0.41"/>
    <n v="85.72"/>
    <n v="73.2"/>
    <n v="2"/>
    <n v="514.31999999999994"/>
    <x v="0"/>
    <s v="Medium Risk"/>
    <s v="35-44"/>
    <d v="1904-03-15T00:00:00"/>
    <x v="1"/>
    <x v="1"/>
    <s v="Low Value"/>
    <x v="0"/>
    <s v="Check Data"/>
  </r>
  <r>
    <s v="CUST_6698"/>
    <n v="30"/>
    <s v="Female"/>
    <x v="4"/>
    <n v="78.34"/>
    <n v="10"/>
    <n v="178"/>
    <n v="0"/>
    <s v="Sports"/>
    <n v="63"/>
    <d v="2022-07-15T00:00:00"/>
    <n v="15"/>
    <n v="0.19"/>
    <n v="78.34"/>
    <n v="63"/>
    <n v="1"/>
    <n v="783.40000000000009"/>
    <x v="0"/>
    <s v="Low Risk"/>
    <s v="25-34"/>
    <d v="1904-02-12T00:00:00"/>
    <x v="1"/>
    <x v="1"/>
    <s v="Low Value"/>
    <x v="0"/>
    <s v="Check Data"/>
  </r>
  <r>
    <s v="CUST_2273"/>
    <n v="41"/>
    <s v="Male"/>
    <x v="8"/>
    <n v="238.12"/>
    <n v="9"/>
    <n v="170"/>
    <n v="0"/>
    <s v="Sports"/>
    <n v="96.7"/>
    <d v="2021-12-14T00:00:00"/>
    <n v="26"/>
    <n v="0.25"/>
    <n v="238.12"/>
    <n v="96.7"/>
    <n v="1"/>
    <n v="2143.08"/>
    <x v="0"/>
    <s v="Medium Risk"/>
    <s v="35-44"/>
    <d v="1904-09-12T00:00:00"/>
    <x v="1"/>
    <x v="1"/>
    <s v="High Value"/>
    <x v="1"/>
    <s v="Check Data"/>
  </r>
  <r>
    <s v="CUST_7653"/>
    <n v="71"/>
    <s v="Female"/>
    <x v="1"/>
    <n v="42.87"/>
    <n v="14"/>
    <n v="3"/>
    <n v="1"/>
    <s v="Home"/>
    <n v="32.200000000000003"/>
    <d v="2022-12-23T00:00:00"/>
    <n v="61"/>
    <n v="0.47"/>
    <n v="42.87"/>
    <n v="32.200000000000003"/>
    <n v="1"/>
    <n v="600.17999999999995"/>
    <x v="2"/>
    <s v="Medium Risk"/>
    <s v="55+"/>
    <d v="1903-09-04T00:00:00"/>
    <x v="0"/>
    <x v="0"/>
    <s v="Low Value"/>
    <x v="0"/>
    <s v="Check Data"/>
  </r>
  <r>
    <s v="CUST_2096"/>
    <n v="43"/>
    <s v="Female"/>
    <x v="6"/>
    <n v="63.58"/>
    <n v="7"/>
    <n v="335"/>
    <n v="0"/>
    <s v="Beauty"/>
    <n v="78.7"/>
    <d v="2024-01-05T00:00:00"/>
    <n v="15"/>
    <n v="0.27"/>
    <n v="63.58"/>
    <n v="78.7"/>
    <n v="1"/>
    <n v="445.06"/>
    <x v="0"/>
    <s v="Medium Risk"/>
    <s v="35-44"/>
    <d v="1902-08-22T00:00:00"/>
    <x v="1"/>
    <x v="1"/>
    <s v="Low Value"/>
    <x v="0"/>
    <s v="Check Data"/>
  </r>
  <r>
    <s v="CUST_9002"/>
    <n v="19"/>
    <s v="Female"/>
    <x v="7"/>
    <n v="121.44"/>
    <n v="8"/>
    <n v="194"/>
    <n v="0"/>
    <s v="Sports"/>
    <n v="12"/>
    <d v="2022-11-07T00:00:00"/>
    <n v="6"/>
    <n v="0.48"/>
    <n v="121.44"/>
    <n v="12"/>
    <n v="2"/>
    <n v="971.52"/>
    <x v="0"/>
    <s v="Medium Risk"/>
    <s v="Under 25"/>
    <d v="1903-10-20T00:00:00"/>
    <x v="1"/>
    <x v="1"/>
    <s v="Low Value"/>
    <x v="0"/>
    <s v="Check Data"/>
  </r>
  <r>
    <s v="CUST_5247"/>
    <n v="33"/>
    <s v="Female"/>
    <x v="4"/>
    <n v="86.88"/>
    <n v="3"/>
    <n v="257"/>
    <n v="0"/>
    <s v="Sports"/>
    <n v="56.3"/>
    <d v="2024-05-31T00:00:00"/>
    <n v="81"/>
    <n v="0.1"/>
    <n v="86.88"/>
    <n v="56.3"/>
    <n v="1"/>
    <n v="260.64"/>
    <x v="0"/>
    <s v="Low Risk"/>
    <s v="25-34"/>
    <d v="1902-03-28T00:00:00"/>
    <x v="2"/>
    <x v="1"/>
    <s v="Low Value"/>
    <x v="0"/>
    <s v="Check Data"/>
  </r>
  <r>
    <s v="CUST_6314"/>
    <n v="55"/>
    <s v="Male"/>
    <x v="4"/>
    <n v="156.33000000000001"/>
    <n v="9"/>
    <n v="44"/>
    <n v="0"/>
    <s v="Beauty"/>
    <n v="46.7"/>
    <d v="2020-08-26T00:00:00"/>
    <n v="1"/>
    <n v="0.12"/>
    <n v="156.33000000000001"/>
    <n v="46.7"/>
    <n v="1"/>
    <n v="1406.97"/>
    <x v="1"/>
    <s v="Low Risk"/>
    <s v="55+"/>
    <d v="1905-12-31T00:00:00"/>
    <x v="1"/>
    <x v="1"/>
    <s v="Low Value"/>
    <x v="0"/>
    <s v="Check Data"/>
  </r>
  <r>
    <s v="CUST_4354"/>
    <n v="63"/>
    <s v="Male"/>
    <x v="1"/>
    <n v="29.49"/>
    <n v="11"/>
    <n v="343"/>
    <n v="0"/>
    <s v="Fashion"/>
    <n v="83.8"/>
    <d v="2025-05-23T00:00:00"/>
    <n v="87"/>
    <n v="0.35"/>
    <n v="29.49"/>
    <n v="83.8"/>
    <n v="2"/>
    <n v="324.39"/>
    <x v="0"/>
    <s v="Medium Risk"/>
    <s v="55+"/>
    <d v="1901-04-05T00:00:00"/>
    <x v="2"/>
    <x v="1"/>
    <s v="Low Value"/>
    <x v="0"/>
    <s v="Check Data"/>
  </r>
  <r>
    <s v="CUST_1270"/>
    <n v="18"/>
    <s v="Female"/>
    <x v="7"/>
    <n v="51.1"/>
    <n v="7"/>
    <n v="207"/>
    <n v="0"/>
    <s v="Home"/>
    <n v="70.2"/>
    <d v="2021-09-30T00:00:00"/>
    <n v="98"/>
    <n v="0.31"/>
    <n v="51.1"/>
    <n v="70.2"/>
    <n v="2"/>
    <n v="357.7"/>
    <x v="0"/>
    <s v="Medium Risk"/>
    <s v="Under 25"/>
    <d v="1904-11-26T00:00:00"/>
    <x v="2"/>
    <x v="1"/>
    <s v="Low Value"/>
    <x v="0"/>
    <s v="Check Data"/>
  </r>
  <r>
    <s v="CUST_2186"/>
    <n v="66"/>
    <s v="Male"/>
    <x v="4"/>
    <n v="98.98"/>
    <n v="16"/>
    <n v="114"/>
    <n v="0"/>
    <s v="Fashion"/>
    <n v="19.399999999999999"/>
    <d v="2023-08-16T00:00:00"/>
    <n v="35"/>
    <n v="0.19"/>
    <n v="98.98"/>
    <n v="19.399999999999999"/>
    <n v="1"/>
    <n v="1583.68"/>
    <x v="0"/>
    <s v="Low Risk"/>
    <s v="55+"/>
    <d v="1903-01-11T00:00:00"/>
    <x v="1"/>
    <x v="1"/>
    <s v="High Value"/>
    <x v="1"/>
    <s v="Check Data"/>
  </r>
  <r>
    <s v="CUST_7305"/>
    <n v="28"/>
    <s v="Male"/>
    <x v="7"/>
    <n v="80.08"/>
    <n v="10"/>
    <n v="129"/>
    <n v="0"/>
    <s v="Electronics"/>
    <n v="98.4"/>
    <d v="2020-07-06T00:00:00"/>
    <n v="89"/>
    <n v="0.48"/>
    <n v="80.08"/>
    <n v="98.4"/>
    <n v="2"/>
    <n v="800.8"/>
    <x v="0"/>
    <s v="Medium Risk"/>
    <s v="25-34"/>
    <d v="1906-02-20T00:00:00"/>
    <x v="2"/>
    <x v="1"/>
    <s v="Low Value"/>
    <x v="0"/>
    <s v="Check Data"/>
  </r>
  <r>
    <s v="CUST_3398"/>
    <n v="68"/>
    <s v="Male"/>
    <x v="0"/>
    <n v="73.599999999999994"/>
    <n v="10"/>
    <n v="159"/>
    <n v="0"/>
    <s v="Beauty"/>
    <n v="82.3"/>
    <d v="2025-06-26T00:00:00"/>
    <n v="1"/>
    <n v="0.47"/>
    <n v="73.599999999999994"/>
    <n v="82.3"/>
    <n v="1"/>
    <n v="736"/>
    <x v="0"/>
    <s v="Medium Risk"/>
    <s v="55+"/>
    <d v="1901-03-02T00:00:00"/>
    <x v="1"/>
    <x v="1"/>
    <s v="Low Value"/>
    <x v="0"/>
    <s v="Check Data"/>
  </r>
  <r>
    <s v="CUST_7995"/>
    <n v="52"/>
    <s v="Female"/>
    <x v="0"/>
    <n v="134.11000000000001"/>
    <n v="9"/>
    <n v="0"/>
    <n v="0"/>
    <s v="Home"/>
    <n v="35.5"/>
    <d v="2024-08-31T00:00:00"/>
    <n v="89"/>
    <n v="0.28999999999999998"/>
    <n v="134.11000000000001"/>
    <n v="35.5"/>
    <n v="1"/>
    <n v="1206.9900000000002"/>
    <x v="2"/>
    <s v="Medium Risk"/>
    <s v="45-54"/>
    <d v="1901-12-26T00:00:00"/>
    <x v="2"/>
    <x v="1"/>
    <s v="Low Value"/>
    <x v="0"/>
    <s v="Check Data"/>
  </r>
  <r>
    <s v="CUST_8299"/>
    <n v="60"/>
    <s v="Female"/>
    <x v="4"/>
    <n v="139.72"/>
    <n v="10"/>
    <n v="273"/>
    <n v="0"/>
    <s v="Beauty"/>
    <n v="82.6"/>
    <d v="2021-12-22T00:00:00"/>
    <n v="38"/>
    <n v="0.2"/>
    <n v="139.72"/>
    <n v="82.6"/>
    <n v="1"/>
    <n v="1397.2"/>
    <x v="0"/>
    <s v="Medium Risk"/>
    <s v="55+"/>
    <d v="1904-09-04T00:00:00"/>
    <x v="1"/>
    <x v="1"/>
    <s v="Low Value"/>
    <x v="0"/>
    <s v="Check Data"/>
  </r>
  <r>
    <s v="CUST_5182"/>
    <n v="46"/>
    <s v="Male"/>
    <x v="4"/>
    <n v="123.11"/>
    <n v="15"/>
    <n v="159"/>
    <n v="0"/>
    <s v="Beauty"/>
    <m/>
    <d v="2021-01-02T00:00:00"/>
    <n v="80"/>
    <n v="0.48"/>
    <n v="123.11"/>
    <n v="250"/>
    <n v="1"/>
    <n v="1846.65"/>
    <x v="0"/>
    <s v="Medium Risk"/>
    <s v="45-54"/>
    <d v="1905-08-24T00:00:00"/>
    <x v="2"/>
    <x v="1"/>
    <s v="High Value"/>
    <x v="1"/>
    <s v="Check Data"/>
  </r>
  <r>
    <s v="CUST_3230"/>
    <n v="54"/>
    <s v="Male"/>
    <x v="1"/>
    <n v="31.97"/>
    <n v="7"/>
    <n v="264"/>
    <n v="0"/>
    <s v="Fashion"/>
    <n v="89"/>
    <d v="2022-12-06T00:00:00"/>
    <n v="41"/>
    <n v="0.12"/>
    <n v="31.97"/>
    <n v="89"/>
    <n v="2"/>
    <n v="223.79"/>
    <x v="0"/>
    <s v="Low Risk"/>
    <s v="45-54"/>
    <d v="1903-09-21T00:00:00"/>
    <x v="0"/>
    <x v="1"/>
    <s v="Low Value"/>
    <x v="0"/>
    <s v="Check Data"/>
  </r>
  <r>
    <s v="CUST_7511"/>
    <n v="34"/>
    <s v="Female"/>
    <x v="7"/>
    <n v="198.07"/>
    <n v="9"/>
    <n v="310"/>
    <n v="0"/>
    <s v="Fashion"/>
    <n v="55.6"/>
    <d v="2021-11-22T00:00:00"/>
    <n v="12"/>
    <n v="0.56000000000000005"/>
    <n v="198.07"/>
    <n v="55.6"/>
    <n v="2"/>
    <n v="1782.6299999999999"/>
    <x v="0"/>
    <s v="High Risk"/>
    <s v="25-34"/>
    <d v="1904-10-04T00:00:00"/>
    <x v="1"/>
    <x v="1"/>
    <s v="High Value"/>
    <x v="3"/>
    <s v="Check Data"/>
  </r>
  <r>
    <s v="CUST_1128"/>
    <n v="75"/>
    <s v="Female"/>
    <x v="3"/>
    <m/>
    <n v="8"/>
    <n v="322"/>
    <n v="0"/>
    <s v="Electronics"/>
    <n v="57.7"/>
    <d v="2020-12-02T00:00:00"/>
    <n v="64"/>
    <n v="0.12"/>
    <n v="250"/>
    <n v="57.7"/>
    <n v="1"/>
    <n v="2000"/>
    <x v="0"/>
    <s v="Low Risk"/>
    <s v="55+"/>
    <d v="1905-09-24T00:00:00"/>
    <x v="0"/>
    <x v="1"/>
    <s v="High Value"/>
    <x v="1"/>
    <s v="Check Data"/>
  </r>
  <r>
    <s v="CUST_4672"/>
    <n v="71"/>
    <s v="Female"/>
    <x v="2"/>
    <n v="35.17"/>
    <n v="6"/>
    <n v="247"/>
    <n v="0"/>
    <s v="Home"/>
    <n v="10.7"/>
    <d v="2021-08-30T00:00:00"/>
    <n v="10"/>
    <n v="0.41"/>
    <n v="35.17"/>
    <n v="10.7"/>
    <n v="2"/>
    <n v="211.02"/>
    <x v="0"/>
    <s v="Medium Risk"/>
    <s v="55+"/>
    <d v="1904-12-27T00:00:00"/>
    <x v="1"/>
    <x v="1"/>
    <s v="Low Value"/>
    <x v="0"/>
    <s v="Check Data"/>
  </r>
  <r>
    <s v="CUST_5765"/>
    <n v="56"/>
    <s v="Female"/>
    <x v="2"/>
    <n v="86.52"/>
    <n v="11"/>
    <n v="23"/>
    <n v="0"/>
    <s v="Beauty"/>
    <n v="16.5"/>
    <d v="2022-07-29T00:00:00"/>
    <n v="27"/>
    <n v="7.0000000000000007E-2"/>
    <n v="86.52"/>
    <n v="16.5"/>
    <n v="1"/>
    <n v="951.71999999999991"/>
    <x v="2"/>
    <s v="Low Risk"/>
    <s v="55+"/>
    <d v="1904-01-29T00:00:00"/>
    <x v="1"/>
    <x v="1"/>
    <s v="Low Value"/>
    <x v="0"/>
    <s v="Check Data"/>
  </r>
  <r>
    <s v="CUST_4970"/>
    <n v="59"/>
    <s v="Other"/>
    <x v="8"/>
    <n v="33.369999999999997"/>
    <n v="11"/>
    <n v="266"/>
    <n v="0"/>
    <s v="Electronics"/>
    <n v="98.3"/>
    <d v="2024-05-01T00:00:00"/>
    <n v="39"/>
    <n v="0.45"/>
    <n v="33.369999999999997"/>
    <n v="98.3"/>
    <n v="3"/>
    <n v="367.07"/>
    <x v="0"/>
    <s v="Medium Risk"/>
    <s v="55+"/>
    <d v="1902-04-27T00:00:00"/>
    <x v="1"/>
    <x v="1"/>
    <s v="Low Value"/>
    <x v="0"/>
    <s v="Check Data"/>
  </r>
  <r>
    <s v="CUST_8545"/>
    <n v="45"/>
    <s v="Male"/>
    <x v="8"/>
    <n v="27.72"/>
    <n v="12"/>
    <n v="155"/>
    <n v="0"/>
    <s v="Beauty"/>
    <n v="77"/>
    <d v="2024-04-18T00:00:00"/>
    <n v="71"/>
    <n v="0.38"/>
    <n v="27.72"/>
    <n v="77"/>
    <n v="1"/>
    <n v="332.64"/>
    <x v="0"/>
    <s v="Medium Risk"/>
    <s v="45-54"/>
    <d v="1902-05-10T00:00:00"/>
    <x v="2"/>
    <x v="1"/>
    <s v="Low Value"/>
    <x v="0"/>
    <s v="Check Data"/>
  </r>
  <r>
    <s v="CUST_6552"/>
    <n v="46"/>
    <s v="Other"/>
    <x v="4"/>
    <n v="57.45"/>
    <n v="9"/>
    <n v="271"/>
    <n v="0"/>
    <s v="Electronics"/>
    <n v="2.6"/>
    <d v="2020-08-27T00:00:00"/>
    <n v="70"/>
    <n v="0.27"/>
    <n v="57.45"/>
    <n v="2.6"/>
    <n v="2"/>
    <n v="517.05000000000007"/>
    <x v="0"/>
    <s v="Medium Risk"/>
    <s v="45-54"/>
    <d v="1905-12-30T00:00:00"/>
    <x v="2"/>
    <x v="1"/>
    <s v="Low Value"/>
    <x v="0"/>
    <s v="Check Data"/>
  </r>
  <r>
    <s v="CUST_1627"/>
    <n v="60"/>
    <s v="Male"/>
    <x v="9"/>
    <n v="16.54"/>
    <n v="5"/>
    <n v="92"/>
    <n v="0"/>
    <s v="Beauty"/>
    <n v="54.8"/>
    <d v="2021-01-03T00:00:00"/>
    <n v="45"/>
    <n v="0.16"/>
    <n v="16.54"/>
    <n v="54.8"/>
    <n v="1"/>
    <n v="82.699999999999989"/>
    <x v="0"/>
    <s v="Low Risk"/>
    <s v="55+"/>
    <d v="1905-08-23T00:00:00"/>
    <x v="0"/>
    <x v="1"/>
    <s v="Low Value"/>
    <x v="0"/>
    <s v="Check Data"/>
  </r>
  <r>
    <s v="CUST_7589"/>
    <n v="20"/>
    <s v="Male"/>
    <x v="0"/>
    <n v="99.92"/>
    <n v="4"/>
    <n v="360"/>
    <n v="0"/>
    <s v="Fashion"/>
    <n v="34.5"/>
    <d v="2024-02-19T00:00:00"/>
    <n v="11"/>
    <n v="0.55000000000000004"/>
    <n v="99.92"/>
    <n v="34.5"/>
    <n v="2"/>
    <n v="399.68"/>
    <x v="0"/>
    <s v="High Risk"/>
    <s v="Under 25"/>
    <d v="1902-07-08T00:00:00"/>
    <x v="1"/>
    <x v="1"/>
    <s v="Low Value"/>
    <x v="2"/>
    <s v="Check Data"/>
  </r>
  <r>
    <s v="CUST_3044"/>
    <n v="69"/>
    <s v="Female"/>
    <x v="5"/>
    <n v="175.23"/>
    <n v="7"/>
    <n v="11"/>
    <n v="0"/>
    <s v="Sports"/>
    <n v="31.2"/>
    <d v="2022-03-01T00:00:00"/>
    <n v="24"/>
    <n v="0.49"/>
    <n v="175.23"/>
    <n v="31.2"/>
    <n v="3"/>
    <n v="1226.6099999999999"/>
    <x v="2"/>
    <s v="Medium Risk"/>
    <s v="55+"/>
    <d v="1904-06-27T00:00:00"/>
    <x v="1"/>
    <x v="1"/>
    <s v="Low Value"/>
    <x v="0"/>
    <s v="Check Data"/>
  </r>
  <r>
    <s v="CUST_3341"/>
    <n v="27"/>
    <s v="Male"/>
    <x v="7"/>
    <n v="249.24"/>
    <n v="7"/>
    <n v="237"/>
    <n v="0"/>
    <s v="Electronics"/>
    <n v="55.7"/>
    <d v="2020-08-16T00:00:00"/>
    <n v="57"/>
    <n v="0.31"/>
    <n v="249.24"/>
    <n v="55.7"/>
    <n v="1"/>
    <n v="1744.68"/>
    <x v="0"/>
    <s v="Medium Risk"/>
    <s v="25-34"/>
    <d v="1906-01-10T00:00:00"/>
    <x v="0"/>
    <x v="1"/>
    <s v="High Value"/>
    <x v="1"/>
    <s v="Check Data"/>
  </r>
  <r>
    <s v="CUST_6884"/>
    <n v="76"/>
    <s v="Male"/>
    <x v="6"/>
    <n v="116.05"/>
    <n v="12"/>
    <n v="120"/>
    <n v="0"/>
    <s v="Electronics"/>
    <n v="32"/>
    <d v="2021-09-10T00:00:00"/>
    <n v="40"/>
    <n v="0.17"/>
    <n v="116.05"/>
    <n v="32"/>
    <n v="1"/>
    <n v="1392.6"/>
    <x v="0"/>
    <s v="Low Risk"/>
    <s v="55+"/>
    <d v="1904-12-16T00:00:00"/>
    <x v="0"/>
    <x v="1"/>
    <s v="Low Value"/>
    <x v="0"/>
    <s v="Check Data"/>
  </r>
  <r>
    <s v="CUST_9185"/>
    <n v="59"/>
    <s v="Male"/>
    <x v="6"/>
    <n v="75.28"/>
    <n v="11"/>
    <n v="89"/>
    <n v="0"/>
    <s v="Sports"/>
    <n v="25.2"/>
    <d v="2021-09-25T00:00:00"/>
    <n v="89"/>
    <n v="0.11"/>
    <n v="75.28"/>
    <n v="25.2"/>
    <n v="1"/>
    <n v="828.08"/>
    <x v="1"/>
    <s v="Low Risk"/>
    <s v="55+"/>
    <d v="1904-12-01T00:00:00"/>
    <x v="2"/>
    <x v="1"/>
    <s v="Low Value"/>
    <x v="0"/>
    <s v="Check Data"/>
  </r>
  <r>
    <s v="CUST_1249"/>
    <n v="31"/>
    <s v="Female"/>
    <x v="0"/>
    <n v="138.16"/>
    <n v="15"/>
    <n v="74"/>
    <n v="0"/>
    <s v="Fashion"/>
    <n v="93.8"/>
    <d v="2025-06-26T00:00:00"/>
    <n v="37"/>
    <n v="0.23"/>
    <n v="138.16"/>
    <n v="93.8"/>
    <n v="3"/>
    <n v="2072.4"/>
    <x v="1"/>
    <s v="Medium Risk"/>
    <s v="25-34"/>
    <d v="1901-03-02T00:00:00"/>
    <x v="1"/>
    <x v="1"/>
    <s v="High Value"/>
    <x v="1"/>
    <s v="Check Data"/>
  </r>
  <r>
    <s v="CUST_3925"/>
    <n v="29"/>
    <s v="Male"/>
    <x v="8"/>
    <n v="93.87"/>
    <n v="10"/>
    <n v="321"/>
    <n v="1"/>
    <s v="Electronics"/>
    <m/>
    <d v="2021-11-23T00:00:00"/>
    <n v="3"/>
    <n v="0.44"/>
    <n v="93.87"/>
    <n v="250"/>
    <n v="1"/>
    <n v="938.7"/>
    <x v="0"/>
    <s v="Medium Risk"/>
    <s v="25-34"/>
    <d v="1904-10-03T00:00:00"/>
    <x v="1"/>
    <x v="0"/>
    <s v="Low Value"/>
    <x v="0"/>
    <s v="Check Data"/>
  </r>
  <r>
    <s v="CUST_6043"/>
    <n v="64"/>
    <s v="Female"/>
    <x v="1"/>
    <n v="187.04"/>
    <n v="10"/>
    <n v="30"/>
    <n v="0"/>
    <s v="Fashion"/>
    <n v="43.6"/>
    <d v="2023-01-18T00:00:00"/>
    <n v="68"/>
    <n v="0.06"/>
    <n v="187.04"/>
    <n v="43.6"/>
    <n v="2"/>
    <n v="1870.3999999999999"/>
    <x v="2"/>
    <s v="Low Risk"/>
    <s v="55+"/>
    <d v="1903-08-09T00:00:00"/>
    <x v="0"/>
    <x v="1"/>
    <s v="High Value"/>
    <x v="1"/>
    <s v="Check Data"/>
  </r>
  <r>
    <s v="CUST_1974"/>
    <n v="59"/>
    <s v="Female"/>
    <x v="6"/>
    <n v="65.55"/>
    <n v="11"/>
    <n v="194"/>
    <n v="0"/>
    <s v="Beauty"/>
    <n v="51.1"/>
    <d v="2021-02-10T00:00:00"/>
    <n v="68"/>
    <n v="0.51"/>
    <n v="65.55"/>
    <n v="51.1"/>
    <n v="2"/>
    <n v="721.05"/>
    <x v="0"/>
    <s v="High Risk"/>
    <s v="55+"/>
    <d v="1905-07-16T00:00:00"/>
    <x v="0"/>
    <x v="1"/>
    <s v="Low Value"/>
    <x v="2"/>
    <s v="Check Data"/>
  </r>
  <r>
    <s v="CUST_8192"/>
    <n v="47"/>
    <s v="Female"/>
    <x v="4"/>
    <n v="102.51"/>
    <n v="13"/>
    <n v="88"/>
    <n v="0"/>
    <s v="Beauty"/>
    <n v="44"/>
    <d v="2024-04-10T00:00:00"/>
    <n v="1"/>
    <n v="0.28999999999999998"/>
    <n v="102.51"/>
    <n v="44"/>
    <n v="3"/>
    <n v="1332.63"/>
    <x v="1"/>
    <s v="Medium Risk"/>
    <s v="45-54"/>
    <d v="1902-05-18T00:00:00"/>
    <x v="1"/>
    <x v="1"/>
    <s v="Low Value"/>
    <x v="0"/>
    <s v="Check Data"/>
  </r>
  <r>
    <s v="CUST_3672"/>
    <n v="49"/>
    <s v="Male"/>
    <x v="9"/>
    <n v="141.56"/>
    <n v="4"/>
    <n v="97"/>
    <n v="0"/>
    <s v="Sports"/>
    <n v="65.7"/>
    <d v="2023-04-25T00:00:00"/>
    <n v="94"/>
    <n v="0.56999999999999995"/>
    <n v="141.56"/>
    <n v="65.7"/>
    <n v="2"/>
    <n v="566.24"/>
    <x v="0"/>
    <s v="High Risk"/>
    <s v="45-54"/>
    <d v="1903-05-04T00:00:00"/>
    <x v="2"/>
    <x v="1"/>
    <s v="Low Value"/>
    <x v="2"/>
    <s v="Check Data"/>
  </r>
  <r>
    <s v="CUST_8279"/>
    <n v="49"/>
    <s v="Other"/>
    <x v="6"/>
    <n v="183.53"/>
    <n v="10"/>
    <n v="128"/>
    <n v="0"/>
    <s v="Home"/>
    <n v="2.6"/>
    <d v="2025-02-02T00:00:00"/>
    <n v="79"/>
    <n v="0.18"/>
    <n v="183.53"/>
    <n v="2.6"/>
    <n v="1"/>
    <n v="1835.3"/>
    <x v="0"/>
    <s v="Low Risk"/>
    <s v="45-54"/>
    <d v="1901-07-24T00:00:00"/>
    <x v="2"/>
    <x v="1"/>
    <s v="High Value"/>
    <x v="1"/>
    <s v="Check Data"/>
  </r>
  <r>
    <s v="CUST_8531"/>
    <n v="59"/>
    <s v="Male"/>
    <x v="2"/>
    <n v="51.86"/>
    <n v="11"/>
    <n v="294"/>
    <n v="0"/>
    <s v="Fashion"/>
    <n v="88.5"/>
    <d v="2025-04-22T00:00:00"/>
    <n v="45"/>
    <n v="0.11"/>
    <n v="51.86"/>
    <n v="88.5"/>
    <n v="3"/>
    <n v="570.46"/>
    <x v="0"/>
    <s v="Low Risk"/>
    <s v="55+"/>
    <d v="1901-05-06T00:00:00"/>
    <x v="0"/>
    <x v="1"/>
    <s v="Low Value"/>
    <x v="0"/>
    <s v="Check Data"/>
  </r>
  <r>
    <s v="CUST_9662"/>
    <n v="49"/>
    <s v="Male"/>
    <x v="9"/>
    <n v="90.76"/>
    <n v="6"/>
    <n v="94"/>
    <n v="0"/>
    <s v="Home"/>
    <n v="50"/>
    <d v="2024-05-08T00:00:00"/>
    <n v="31"/>
    <n v="0.31"/>
    <n v="90.76"/>
    <n v="50"/>
    <n v="3"/>
    <n v="544.56000000000006"/>
    <x v="0"/>
    <s v="Medium Risk"/>
    <s v="45-54"/>
    <d v="1902-04-20T00:00:00"/>
    <x v="1"/>
    <x v="1"/>
    <s v="Low Value"/>
    <x v="0"/>
    <s v="Check Data"/>
  </r>
  <r>
    <s v="CUST_2987"/>
    <n v="43"/>
    <s v="Male"/>
    <x v="9"/>
    <n v="83"/>
    <n v="10"/>
    <n v="163"/>
    <n v="0"/>
    <s v="Home"/>
    <n v="55.4"/>
    <d v="2022-09-08T00:00:00"/>
    <n v="37"/>
    <n v="0.09"/>
    <n v="83"/>
    <n v="55.4"/>
    <n v="1"/>
    <n v="830"/>
    <x v="0"/>
    <s v="Low Risk"/>
    <s v="35-44"/>
    <d v="1903-12-19T00:00:00"/>
    <x v="1"/>
    <x v="1"/>
    <s v="Low Value"/>
    <x v="0"/>
    <s v="Check Data"/>
  </r>
  <r>
    <s v="CUST_1090"/>
    <n v="68"/>
    <s v="Female"/>
    <x v="6"/>
    <n v="271.20999999999998"/>
    <n v="8"/>
    <n v="229"/>
    <n v="0"/>
    <s v="Fashion"/>
    <m/>
    <d v="2020-12-03T00:00:00"/>
    <n v="69"/>
    <n v="0.49"/>
    <n v="271.20999999999998"/>
    <n v="250"/>
    <n v="1"/>
    <n v="2169.6799999999998"/>
    <x v="0"/>
    <s v="Medium Risk"/>
    <s v="55+"/>
    <d v="1905-09-23T00:00:00"/>
    <x v="0"/>
    <x v="1"/>
    <s v="High Value"/>
    <x v="1"/>
    <s v="Check Data"/>
  </r>
  <r>
    <s v="CUST_9721"/>
    <n v="18"/>
    <s v="Male"/>
    <x v="1"/>
    <n v="33.549999999999997"/>
    <n v="6"/>
    <n v="139"/>
    <n v="0"/>
    <s v="Home"/>
    <n v="44.5"/>
    <d v="2025-06-12T00:00:00"/>
    <n v="43"/>
    <n v="0.21"/>
    <n v="33.549999999999997"/>
    <n v="44.5"/>
    <n v="1"/>
    <n v="201.29999999999998"/>
    <x v="0"/>
    <s v="Medium Risk"/>
    <s v="Under 25"/>
    <d v="1901-03-16T00:00:00"/>
    <x v="0"/>
    <x v="1"/>
    <s v="Low Value"/>
    <x v="0"/>
    <s v="Check Data"/>
  </r>
  <r>
    <s v="CUST_5059"/>
    <n v="73"/>
    <s v="Male"/>
    <x v="1"/>
    <n v="67.84"/>
    <n v="14"/>
    <n v="316"/>
    <n v="0"/>
    <s v="Electronics"/>
    <n v="18.7"/>
    <d v="2021-09-04T00:00:00"/>
    <n v="85"/>
    <n v="0.12"/>
    <n v="67.84"/>
    <n v="18.7"/>
    <n v="1"/>
    <n v="949.76"/>
    <x v="0"/>
    <s v="Low Risk"/>
    <s v="55+"/>
    <d v="1904-12-22T00:00:00"/>
    <x v="2"/>
    <x v="1"/>
    <s v="Low Value"/>
    <x v="0"/>
    <s v="Check Data"/>
  </r>
  <r>
    <s v="CUST_3773"/>
    <n v="78"/>
    <s v="Male"/>
    <x v="8"/>
    <n v="104.4"/>
    <n v="9"/>
    <n v="327"/>
    <n v="0"/>
    <s v="Beauty"/>
    <n v="50.4"/>
    <d v="2022-09-26T00:00:00"/>
    <n v="99"/>
    <n v="0.12"/>
    <n v="104.4"/>
    <n v="50.4"/>
    <n v="2"/>
    <n v="939.6"/>
    <x v="0"/>
    <s v="Low Risk"/>
    <s v="55+"/>
    <d v="1903-12-01T00:00:00"/>
    <x v="2"/>
    <x v="1"/>
    <s v="Low Value"/>
    <x v="0"/>
    <s v="Check Data"/>
  </r>
  <r>
    <s v="CUST_9383"/>
    <n v="75"/>
    <s v="Male"/>
    <x v="0"/>
    <n v="67.680000000000007"/>
    <n v="4"/>
    <n v="108"/>
    <n v="0"/>
    <s v="Sports"/>
    <n v="42.1"/>
    <d v="2024-03-15T00:00:00"/>
    <n v="4"/>
    <n v="0.27"/>
    <n v="67.680000000000007"/>
    <n v="42.1"/>
    <n v="1"/>
    <n v="270.72000000000003"/>
    <x v="0"/>
    <s v="Medium Risk"/>
    <s v="55+"/>
    <d v="1902-06-13T00:00:00"/>
    <x v="1"/>
    <x v="1"/>
    <s v="Low Value"/>
    <x v="0"/>
    <s v="Check Data"/>
  </r>
  <r>
    <s v="CUST_8409"/>
    <n v="59"/>
    <s v="Female"/>
    <x v="4"/>
    <n v="103.65"/>
    <n v="11"/>
    <n v="13"/>
    <n v="0"/>
    <s v="Fashion"/>
    <n v="46.8"/>
    <d v="2022-05-17T00:00:00"/>
    <n v="71"/>
    <n v="0.43"/>
    <n v="103.65"/>
    <n v="46.8"/>
    <n v="2"/>
    <n v="1140.1500000000001"/>
    <x v="2"/>
    <s v="Medium Risk"/>
    <s v="55+"/>
    <d v="1904-04-11T00:00:00"/>
    <x v="2"/>
    <x v="1"/>
    <s v="Low Value"/>
    <x v="0"/>
    <s v="Check Data"/>
  </r>
  <r>
    <s v="CUST_5440"/>
    <n v="19"/>
    <s v="Female"/>
    <x v="5"/>
    <n v="77.94"/>
    <n v="12"/>
    <n v="160"/>
    <n v="0"/>
    <s v="Sports"/>
    <n v="1.4"/>
    <d v="2024-09-10T00:00:00"/>
    <n v="29"/>
    <n v="0.32"/>
    <n v="77.94"/>
    <n v="1.4"/>
    <n v="2"/>
    <n v="935.28"/>
    <x v="0"/>
    <s v="Medium Risk"/>
    <s v="Under 25"/>
    <d v="1901-12-16T00:00:00"/>
    <x v="1"/>
    <x v="1"/>
    <s v="Low Value"/>
    <x v="0"/>
    <s v="Check Data"/>
  </r>
  <r>
    <s v="CUST_8347"/>
    <n v="34"/>
    <s v="Female"/>
    <x v="3"/>
    <n v="63.21"/>
    <n v="14"/>
    <n v="131"/>
    <n v="0"/>
    <s v="Beauty"/>
    <n v="13.1"/>
    <d v="2024-05-13T00:00:00"/>
    <n v="99"/>
    <n v="0.21"/>
    <n v="63.21"/>
    <n v="13.1"/>
    <n v="2"/>
    <n v="884.94"/>
    <x v="0"/>
    <s v="Medium Risk"/>
    <s v="25-34"/>
    <d v="1902-04-15T00:00:00"/>
    <x v="2"/>
    <x v="1"/>
    <s v="Low Value"/>
    <x v="0"/>
    <s v="Check Data"/>
  </r>
  <r>
    <s v="CUST_2008"/>
    <n v="47"/>
    <s v="Male"/>
    <x v="5"/>
    <n v="88.46"/>
    <n v="12"/>
    <n v="112"/>
    <n v="0"/>
    <s v="Sports"/>
    <n v="76.3"/>
    <d v="2022-04-22T00:00:00"/>
    <n v="96"/>
    <n v="0.7"/>
    <n v="88.46"/>
    <n v="76.3"/>
    <n v="1"/>
    <n v="1061.52"/>
    <x v="0"/>
    <s v="High Risk"/>
    <s v="45-54"/>
    <d v="1904-05-06T00:00:00"/>
    <x v="2"/>
    <x v="1"/>
    <s v="Low Value"/>
    <x v="2"/>
    <s v="Check Data"/>
  </r>
  <r>
    <s v="CUST_4783"/>
    <n v="73"/>
    <s v="Male"/>
    <x v="2"/>
    <n v="128.41999999999999"/>
    <n v="7"/>
    <n v="285"/>
    <n v="0"/>
    <s v="Fashion"/>
    <n v="41.9"/>
    <d v="2024-12-21T00:00:00"/>
    <n v="11"/>
    <n v="0.25"/>
    <n v="128.41999999999999"/>
    <n v="41.9"/>
    <n v="1"/>
    <n v="898.93999999999994"/>
    <x v="0"/>
    <s v="Medium Risk"/>
    <s v="55+"/>
    <d v="1901-09-05T00:00:00"/>
    <x v="1"/>
    <x v="1"/>
    <s v="Low Value"/>
    <x v="0"/>
    <s v="Check Data"/>
  </r>
  <r>
    <s v="CUST_7646"/>
    <n v="56"/>
    <s v="Other"/>
    <x v="1"/>
    <n v="54.72"/>
    <n v="11"/>
    <n v="339"/>
    <n v="0"/>
    <s v="Sports"/>
    <n v="74.3"/>
    <d v="2022-07-16T00:00:00"/>
    <n v="33"/>
    <n v="0.37"/>
    <n v="54.72"/>
    <n v="74.3"/>
    <n v="2"/>
    <n v="601.91999999999996"/>
    <x v="0"/>
    <s v="Medium Risk"/>
    <s v="55+"/>
    <d v="1904-02-11T00:00:00"/>
    <x v="1"/>
    <x v="1"/>
    <s v="Low Value"/>
    <x v="0"/>
    <s v="Check Data"/>
  </r>
  <r>
    <s v="CUST_5298"/>
    <n v="24"/>
    <s v="Male"/>
    <x v="8"/>
    <n v="139.97"/>
    <n v="6"/>
    <n v="93"/>
    <n v="0"/>
    <s v="Home"/>
    <n v="17.100000000000001"/>
    <d v="2022-03-04T00:00:00"/>
    <n v="53"/>
    <n v="0.51"/>
    <n v="139.97"/>
    <n v="17.100000000000001"/>
    <n v="1"/>
    <n v="839.81999999999994"/>
    <x v="0"/>
    <s v="High Risk"/>
    <s v="Under 25"/>
    <d v="1904-06-24T00:00:00"/>
    <x v="0"/>
    <x v="1"/>
    <s v="Low Value"/>
    <x v="2"/>
    <s v="Check Data"/>
  </r>
  <r>
    <s v="CUST_5668"/>
    <n v="69"/>
    <s v="Female"/>
    <x v="2"/>
    <n v="90.21"/>
    <n v="16"/>
    <n v="346"/>
    <n v="0"/>
    <s v="Home"/>
    <m/>
    <d v="2025-01-30T00:00:00"/>
    <n v="17"/>
    <n v="0.04"/>
    <n v="90.21"/>
    <n v="250"/>
    <n v="1"/>
    <n v="1443.36"/>
    <x v="0"/>
    <s v="Low Risk"/>
    <s v="55+"/>
    <d v="1901-07-27T00:00:00"/>
    <x v="1"/>
    <x v="1"/>
    <s v="Low Value"/>
    <x v="0"/>
    <s v="Check Data"/>
  </r>
  <r>
    <s v="CUST_5287"/>
    <n v="44"/>
    <s v="Male"/>
    <x v="5"/>
    <n v="46.59"/>
    <n v="10"/>
    <n v="88"/>
    <n v="0"/>
    <s v="Beauty"/>
    <n v="28.9"/>
    <d v="2022-04-08T00:00:00"/>
    <n v="12"/>
    <n v="0.09"/>
    <n v="46.59"/>
    <n v="28.9"/>
    <n v="2"/>
    <n v="465.90000000000003"/>
    <x v="1"/>
    <s v="Low Risk"/>
    <s v="35-44"/>
    <d v="1904-05-20T00:00:00"/>
    <x v="1"/>
    <x v="1"/>
    <s v="Low Value"/>
    <x v="0"/>
    <s v="Check Data"/>
  </r>
  <r>
    <s v="CUST_3052"/>
    <n v="26"/>
    <s v="Other"/>
    <x v="9"/>
    <m/>
    <n v="13"/>
    <n v="309"/>
    <n v="0"/>
    <s v="Home"/>
    <n v="70.5"/>
    <d v="2025-03-17T00:00:00"/>
    <n v="1"/>
    <n v="0.38"/>
    <n v="250"/>
    <n v="70.5"/>
    <n v="1"/>
    <n v="3250"/>
    <x v="0"/>
    <s v="Medium Risk"/>
    <s v="25-34"/>
    <d v="1901-06-11T00:00:00"/>
    <x v="1"/>
    <x v="1"/>
    <s v="High Value"/>
    <x v="1"/>
    <s v="Check Data"/>
  </r>
  <r>
    <s v="CUST_7009"/>
    <n v="39"/>
    <s v="Male"/>
    <x v="0"/>
    <n v="67.13"/>
    <n v="12"/>
    <n v="133"/>
    <n v="0"/>
    <s v="Sports"/>
    <n v="8.6999999999999993"/>
    <d v="2025-03-22T00:00:00"/>
    <n v="56"/>
    <n v="0.27"/>
    <n v="67.13"/>
    <n v="8.6999999999999993"/>
    <n v="2"/>
    <n v="805.56"/>
    <x v="0"/>
    <s v="Medium Risk"/>
    <s v="35-44"/>
    <d v="1901-06-06T00:00:00"/>
    <x v="0"/>
    <x v="1"/>
    <s v="Low Value"/>
    <x v="0"/>
    <s v="Check Data"/>
  </r>
  <r>
    <s v="CUST_2716"/>
    <n v="51"/>
    <s v="Male"/>
    <x v="9"/>
    <n v="50.01"/>
    <n v="6"/>
    <n v="260"/>
    <n v="0"/>
    <s v="Electronics"/>
    <m/>
    <d v="2024-09-17T00:00:00"/>
    <n v="23"/>
    <n v="0.21"/>
    <n v="50.01"/>
    <n v="250"/>
    <n v="1"/>
    <n v="300.06"/>
    <x v="0"/>
    <s v="Medium Risk"/>
    <s v="45-54"/>
    <d v="1901-12-09T00:00:00"/>
    <x v="1"/>
    <x v="1"/>
    <s v="Low Value"/>
    <x v="0"/>
    <s v="Check Data"/>
  </r>
  <r>
    <s v="CUST_1310"/>
    <n v="63"/>
    <s v="Female"/>
    <x v="5"/>
    <n v="80.819999999999993"/>
    <n v="10"/>
    <n v="205"/>
    <n v="0"/>
    <s v="Sports"/>
    <n v="11.9"/>
    <d v="2022-07-24T00:00:00"/>
    <n v="7"/>
    <n v="0.14000000000000001"/>
    <n v="80.819999999999993"/>
    <n v="11.9"/>
    <n v="1"/>
    <n v="808.19999999999993"/>
    <x v="0"/>
    <s v="Low Risk"/>
    <s v="55+"/>
    <d v="1904-02-03T00:00:00"/>
    <x v="1"/>
    <x v="1"/>
    <s v="Low Value"/>
    <x v="0"/>
    <s v="Check Data"/>
  </r>
  <r>
    <s v="CUST_5538"/>
    <n v="66"/>
    <s v="Female"/>
    <x v="6"/>
    <n v="93.6"/>
    <n v="10"/>
    <n v="306"/>
    <n v="0"/>
    <s v="Electronics"/>
    <n v="63"/>
    <d v="2022-02-24T00:00:00"/>
    <n v="78"/>
    <n v="0.09"/>
    <n v="93.6"/>
    <n v="63"/>
    <n v="2"/>
    <n v="936"/>
    <x v="0"/>
    <s v="Low Risk"/>
    <s v="55+"/>
    <d v="1904-07-02T00:00:00"/>
    <x v="2"/>
    <x v="1"/>
    <s v="Low Value"/>
    <x v="0"/>
    <s v="Check Data"/>
  </r>
  <r>
    <s v="CUST_2260"/>
    <n v="18"/>
    <s v="Male"/>
    <x v="0"/>
    <n v="144.51"/>
    <n v="17"/>
    <n v="33"/>
    <n v="0"/>
    <s v="Sports"/>
    <n v="39.299999999999997"/>
    <d v="2022-10-02T00:00:00"/>
    <n v="41"/>
    <n v="0.2"/>
    <n v="144.51"/>
    <n v="39.299999999999997"/>
    <n v="2"/>
    <n v="2456.67"/>
    <x v="1"/>
    <s v="Medium Risk"/>
    <s v="Under 25"/>
    <d v="1903-11-25T00:00:00"/>
    <x v="0"/>
    <x v="1"/>
    <s v="High Value"/>
    <x v="1"/>
    <s v="Check Data"/>
  </r>
  <r>
    <s v="CUST_4932"/>
    <n v="26"/>
    <s v="Female"/>
    <x v="8"/>
    <n v="104.63"/>
    <n v="9"/>
    <n v="168"/>
    <n v="0"/>
    <s v="Electronics"/>
    <n v="7.4"/>
    <d v="2024-11-15T00:00:00"/>
    <n v="53"/>
    <n v="0.32"/>
    <n v="104.63"/>
    <n v="7.4"/>
    <n v="1"/>
    <n v="941.67"/>
    <x v="0"/>
    <s v="Medium Risk"/>
    <s v="25-34"/>
    <d v="1901-10-11T00:00:00"/>
    <x v="0"/>
    <x v="1"/>
    <s v="Low Value"/>
    <x v="0"/>
    <s v="Check Data"/>
  </r>
  <r>
    <s v="CUST_1584"/>
    <n v="37"/>
    <s v="Female"/>
    <x v="7"/>
    <n v="23.63"/>
    <n v="13"/>
    <n v="344"/>
    <n v="0"/>
    <s v="Electronics"/>
    <n v="52.6"/>
    <d v="2020-10-19T00:00:00"/>
    <n v="7"/>
    <n v="0.41"/>
    <n v="23.63"/>
    <n v="52.6"/>
    <n v="1"/>
    <n v="307.19"/>
    <x v="0"/>
    <s v="Medium Risk"/>
    <s v="35-44"/>
    <d v="1905-11-07T00:00:00"/>
    <x v="1"/>
    <x v="1"/>
    <s v="Low Value"/>
    <x v="0"/>
    <s v="Check Data"/>
  </r>
  <r>
    <s v="CUST_8616"/>
    <n v="70"/>
    <s v="Male"/>
    <x v="9"/>
    <n v="64.34"/>
    <n v="11"/>
    <n v="145"/>
    <n v="0"/>
    <s v="Fashion"/>
    <n v="2.5"/>
    <d v="2025-02-18T00:00:00"/>
    <n v="78"/>
    <n v="0.55000000000000004"/>
    <n v="64.34"/>
    <n v="2.5"/>
    <n v="2"/>
    <n v="707.74"/>
    <x v="0"/>
    <s v="High Risk"/>
    <s v="55+"/>
    <d v="1901-07-08T00:00:00"/>
    <x v="2"/>
    <x v="1"/>
    <s v="Low Value"/>
    <x v="2"/>
    <s v="Check Data"/>
  </r>
  <r>
    <s v="CUST_9551"/>
    <n v="36"/>
    <s v="Male"/>
    <x v="6"/>
    <n v="90.42"/>
    <n v="18"/>
    <n v="19"/>
    <n v="0"/>
    <s v="Fashion"/>
    <n v="81.8"/>
    <d v="2024-11-09T00:00:00"/>
    <n v="98"/>
    <n v="0.21"/>
    <n v="90.42"/>
    <n v="81.8"/>
    <n v="2"/>
    <n v="1627.56"/>
    <x v="2"/>
    <s v="Medium Risk"/>
    <s v="35-44"/>
    <d v="1901-10-17T00:00:00"/>
    <x v="2"/>
    <x v="1"/>
    <s v="High Value"/>
    <x v="1"/>
    <s v="Check Data"/>
  </r>
  <r>
    <s v="CUST_3866"/>
    <n v="53"/>
    <s v="Female"/>
    <x v="2"/>
    <n v="68.38"/>
    <n v="9"/>
    <n v="106"/>
    <n v="0"/>
    <s v="Sports"/>
    <n v="93.8"/>
    <d v="2025-03-13T00:00:00"/>
    <n v="66"/>
    <n v="0.09"/>
    <n v="68.38"/>
    <n v="93.8"/>
    <n v="3"/>
    <n v="615.41999999999996"/>
    <x v="0"/>
    <s v="Low Risk"/>
    <s v="45-54"/>
    <d v="1901-06-15T00:00:00"/>
    <x v="0"/>
    <x v="1"/>
    <s v="Low Value"/>
    <x v="0"/>
    <s v="Check Data"/>
  </r>
  <r>
    <s v="CUST_6898"/>
    <n v="77"/>
    <s v="Male"/>
    <x v="7"/>
    <n v="157.1"/>
    <n v="17"/>
    <n v="135"/>
    <n v="0"/>
    <s v="Home"/>
    <n v="81"/>
    <d v="2024-02-08T00:00:00"/>
    <n v="84"/>
    <n v="0.06"/>
    <n v="157.1"/>
    <n v="81"/>
    <n v="1"/>
    <n v="2670.7"/>
    <x v="0"/>
    <s v="Low Risk"/>
    <s v="55+"/>
    <d v="1902-07-19T00:00:00"/>
    <x v="2"/>
    <x v="1"/>
    <s v="High Value"/>
    <x v="1"/>
    <s v="Check Data"/>
  </r>
  <r>
    <s v="CUST_3011"/>
    <n v="57"/>
    <s v="Female"/>
    <x v="2"/>
    <n v="191.65"/>
    <n v="15"/>
    <n v="25"/>
    <n v="0"/>
    <s v="Fashion"/>
    <n v="95.2"/>
    <d v="2024-09-09T00:00:00"/>
    <n v="81"/>
    <n v="0.25"/>
    <n v="191.65"/>
    <n v="95.2"/>
    <n v="3"/>
    <n v="2874.75"/>
    <x v="2"/>
    <s v="Medium Risk"/>
    <s v="55+"/>
    <d v="1901-12-17T00:00:00"/>
    <x v="2"/>
    <x v="1"/>
    <s v="High Value"/>
    <x v="1"/>
    <s v="Check Data"/>
  </r>
  <r>
    <s v="CUST_7251"/>
    <n v="62"/>
    <s v="Male"/>
    <x v="1"/>
    <n v="26.53"/>
    <n v="10"/>
    <n v="245"/>
    <n v="0"/>
    <s v="Electronics"/>
    <n v="89.7"/>
    <d v="2020-08-20T00:00:00"/>
    <n v="74"/>
    <n v="0.19"/>
    <n v="26.53"/>
    <n v="89.7"/>
    <n v="2"/>
    <n v="265.3"/>
    <x v="0"/>
    <s v="Low Risk"/>
    <s v="55+"/>
    <d v="1906-01-06T00:00:00"/>
    <x v="2"/>
    <x v="1"/>
    <s v="Low Value"/>
    <x v="0"/>
    <s v="Check Data"/>
  </r>
  <r>
    <s v="CUST_5939"/>
    <n v="21"/>
    <s v="Male"/>
    <x v="7"/>
    <n v="109.81"/>
    <n v="13"/>
    <n v="340"/>
    <n v="0"/>
    <s v="Sports"/>
    <n v="89.5"/>
    <d v="2022-07-17T00:00:00"/>
    <n v="53"/>
    <n v="0.64"/>
    <n v="109.81"/>
    <n v="89.5"/>
    <n v="1"/>
    <n v="1427.53"/>
    <x v="0"/>
    <s v="High Risk"/>
    <s v="Under 25"/>
    <d v="1904-02-10T00:00:00"/>
    <x v="0"/>
    <x v="1"/>
    <s v="Low Value"/>
    <x v="2"/>
    <s v="Check Data"/>
  </r>
  <r>
    <s v="CUST_5006"/>
    <n v="26"/>
    <s v="Male"/>
    <x v="0"/>
    <n v="40.020000000000003"/>
    <n v="10"/>
    <n v="154"/>
    <n v="0"/>
    <s v="Home"/>
    <n v="24.5"/>
    <d v="2020-10-26T00:00:00"/>
    <n v="5"/>
    <n v="0.2"/>
    <n v="40.020000000000003"/>
    <n v="24.5"/>
    <n v="1"/>
    <n v="400.20000000000005"/>
    <x v="0"/>
    <s v="Medium Risk"/>
    <s v="25-34"/>
    <d v="1905-10-31T00:00:00"/>
    <x v="1"/>
    <x v="1"/>
    <s v="Low Value"/>
    <x v="0"/>
    <s v="Check Data"/>
  </r>
  <r>
    <s v="CUST_2625"/>
    <n v="58"/>
    <s v="Female"/>
    <x v="1"/>
    <n v="188.84"/>
    <n v="9"/>
    <n v="41"/>
    <n v="0"/>
    <s v="Sports"/>
    <n v="23.1"/>
    <d v="2024-02-08T00:00:00"/>
    <n v="97"/>
    <n v="0.49"/>
    <n v="188.84"/>
    <n v="23.1"/>
    <n v="2"/>
    <n v="1699.56"/>
    <x v="1"/>
    <s v="Medium Risk"/>
    <s v="55+"/>
    <d v="1902-07-19T00:00:00"/>
    <x v="2"/>
    <x v="1"/>
    <s v="High Value"/>
    <x v="1"/>
    <s v="Check Data"/>
  </r>
  <r>
    <s v="CUST_1890"/>
    <n v="39"/>
    <s v="Male"/>
    <x v="0"/>
    <n v="47.03"/>
    <n v="8"/>
    <n v="177"/>
    <n v="0"/>
    <s v="Electronics"/>
    <n v="80.900000000000006"/>
    <d v="2023-08-06T00:00:00"/>
    <n v="36"/>
    <n v="0.13"/>
    <n v="47.03"/>
    <n v="80.900000000000006"/>
    <n v="1"/>
    <n v="376.24"/>
    <x v="0"/>
    <s v="Low Risk"/>
    <s v="35-44"/>
    <d v="1903-01-21T00:00:00"/>
    <x v="1"/>
    <x v="1"/>
    <s v="Low Value"/>
    <x v="0"/>
    <s v="Check Data"/>
  </r>
  <r>
    <s v="CUST_7078"/>
    <n v="35"/>
    <s v="Male"/>
    <x v="4"/>
    <n v="43.03"/>
    <n v="8"/>
    <n v="80"/>
    <n v="0"/>
    <s v="Fashion"/>
    <n v="49.1"/>
    <d v="2023-10-12T00:00:00"/>
    <n v="44"/>
    <n v="0.22"/>
    <n v="43.03"/>
    <n v="49.1"/>
    <n v="2"/>
    <n v="344.24"/>
    <x v="1"/>
    <s v="Medium Risk"/>
    <s v="35-44"/>
    <d v="1902-11-15T00:00:00"/>
    <x v="0"/>
    <x v="1"/>
    <s v="Low Value"/>
    <x v="0"/>
    <s v="Check Data"/>
  </r>
  <r>
    <s v="CUST_8036"/>
    <n v="29"/>
    <s v="Male"/>
    <x v="6"/>
    <n v="165"/>
    <n v="8"/>
    <n v="176"/>
    <n v="0"/>
    <s v="Fashion"/>
    <n v="94.2"/>
    <d v="2024-10-20T00:00:00"/>
    <n v="11"/>
    <n v="7.0000000000000007E-2"/>
    <n v="165"/>
    <n v="94.2"/>
    <n v="2"/>
    <n v="1320"/>
    <x v="0"/>
    <s v="Low Risk"/>
    <s v="25-34"/>
    <d v="1901-11-06T00:00:00"/>
    <x v="1"/>
    <x v="1"/>
    <s v="Low Value"/>
    <x v="0"/>
    <s v="Check Data"/>
  </r>
  <r>
    <s v="CUST_9923"/>
    <n v="59"/>
    <s v="Other"/>
    <x v="5"/>
    <n v="130.81"/>
    <n v="9"/>
    <n v="192"/>
    <n v="0"/>
    <s v="Beauty"/>
    <n v="89.7"/>
    <d v="2020-07-07T00:00:00"/>
    <n v="64"/>
    <n v="0.64"/>
    <n v="130.81"/>
    <n v="89.7"/>
    <n v="2"/>
    <n v="1177.29"/>
    <x v="0"/>
    <s v="High Risk"/>
    <s v="55+"/>
    <d v="1906-02-19T00:00:00"/>
    <x v="0"/>
    <x v="1"/>
    <s v="Low Value"/>
    <x v="2"/>
    <s v="Check Data"/>
  </r>
  <r>
    <s v="CUST_4961"/>
    <n v="60"/>
    <s v="Male"/>
    <x v="2"/>
    <n v="126.03"/>
    <n v="14"/>
    <n v="190"/>
    <n v="0"/>
    <s v="Beauty"/>
    <n v="89.3"/>
    <d v="2025-03-25T00:00:00"/>
    <n v="21"/>
    <n v="0.34"/>
    <n v="126.03"/>
    <n v="89.3"/>
    <n v="1"/>
    <n v="1764.42"/>
    <x v="0"/>
    <s v="Medium Risk"/>
    <s v="55+"/>
    <d v="1901-06-03T00:00:00"/>
    <x v="1"/>
    <x v="1"/>
    <s v="High Value"/>
    <x v="1"/>
    <s v="Check Data"/>
  </r>
  <r>
    <s v="CUST_3504"/>
    <n v="56"/>
    <s v="Female"/>
    <x v="5"/>
    <n v="134.06"/>
    <n v="7"/>
    <n v="282"/>
    <n v="0"/>
    <s v="Sports"/>
    <n v="32.6"/>
    <d v="2023-04-01T00:00:00"/>
    <n v="4"/>
    <n v="0.38"/>
    <n v="134.06"/>
    <n v="32.6"/>
    <n v="3"/>
    <n v="938.42000000000007"/>
    <x v="0"/>
    <s v="Medium Risk"/>
    <s v="55+"/>
    <d v="1903-05-28T00:00:00"/>
    <x v="1"/>
    <x v="1"/>
    <s v="Low Value"/>
    <x v="0"/>
    <s v="Check Data"/>
  </r>
  <r>
    <s v="CUST_9806"/>
    <n v="26"/>
    <s v="Male"/>
    <x v="7"/>
    <n v="57.14"/>
    <n v="8"/>
    <n v="245"/>
    <n v="0"/>
    <s v="Sports"/>
    <n v="13.3"/>
    <d v="2024-06-08T00:00:00"/>
    <n v="89"/>
    <n v="0.24"/>
    <n v="57.14"/>
    <n v="13.3"/>
    <n v="1"/>
    <n v="457.12"/>
    <x v="0"/>
    <s v="Medium Risk"/>
    <s v="25-34"/>
    <d v="1902-03-20T00:00:00"/>
    <x v="2"/>
    <x v="1"/>
    <s v="Low Value"/>
    <x v="0"/>
    <s v="Check Data"/>
  </r>
  <r>
    <s v="CUST_4806"/>
    <n v="23"/>
    <s v="Male"/>
    <x v="9"/>
    <n v="78.099999999999994"/>
    <n v="9"/>
    <n v="99"/>
    <n v="0"/>
    <s v="Home"/>
    <m/>
    <d v="2022-01-23T00:00:00"/>
    <n v="35"/>
    <n v="0.27"/>
    <n v="78.099999999999994"/>
    <n v="250"/>
    <n v="1"/>
    <n v="702.9"/>
    <x v="0"/>
    <s v="Medium Risk"/>
    <s v="Under 25"/>
    <d v="1904-08-03T00:00:00"/>
    <x v="1"/>
    <x v="1"/>
    <s v="Low Value"/>
    <x v="0"/>
    <s v="Check Data"/>
  </r>
  <r>
    <s v="CUST_7100"/>
    <n v="36"/>
    <s v="Female"/>
    <x v="9"/>
    <n v="187.61"/>
    <n v="11"/>
    <n v="34"/>
    <n v="0"/>
    <s v="Fashion"/>
    <n v="44.1"/>
    <d v="2023-09-24T00:00:00"/>
    <n v="35"/>
    <n v="0.13"/>
    <n v="187.61"/>
    <n v="44.1"/>
    <n v="1"/>
    <n v="2063.71"/>
    <x v="1"/>
    <s v="Low Risk"/>
    <s v="35-44"/>
    <d v="1902-12-03T00:00:00"/>
    <x v="1"/>
    <x v="1"/>
    <s v="High Value"/>
    <x v="1"/>
    <s v="Check Data"/>
  </r>
  <r>
    <s v="CUST_2719"/>
    <n v="65"/>
    <s v="Female"/>
    <x v="2"/>
    <n v="260.3"/>
    <n v="12"/>
    <n v="293"/>
    <n v="0"/>
    <s v="Fashion"/>
    <n v="93.4"/>
    <d v="2020-07-25T00:00:00"/>
    <n v="35"/>
    <n v="0.39"/>
    <n v="260.3"/>
    <n v="93.4"/>
    <n v="1"/>
    <n v="3123.6000000000004"/>
    <x v="0"/>
    <s v="Medium Risk"/>
    <s v="55+"/>
    <d v="1906-02-01T00:00:00"/>
    <x v="1"/>
    <x v="1"/>
    <s v="High Value"/>
    <x v="1"/>
    <s v="Check Data"/>
  </r>
  <r>
    <s v="CUST_7686"/>
    <n v="79"/>
    <s v="Other"/>
    <x v="1"/>
    <n v="77.069999999999993"/>
    <n v="10"/>
    <n v="293"/>
    <n v="0"/>
    <s v="Beauty"/>
    <n v="85.4"/>
    <d v="2024-07-01T00:00:00"/>
    <n v="39"/>
    <n v="0.03"/>
    <n v="77.069999999999993"/>
    <n v="85.4"/>
    <n v="1"/>
    <n v="770.69999999999993"/>
    <x v="0"/>
    <s v="Low Risk"/>
    <s v="55+"/>
    <d v="1902-02-25T00:00:00"/>
    <x v="1"/>
    <x v="1"/>
    <s v="Low Value"/>
    <x v="0"/>
    <s v="Check Data"/>
  </r>
  <r>
    <s v="CUST_2587"/>
    <n v="64"/>
    <s v="Other"/>
    <x v="2"/>
    <n v="58.25"/>
    <n v="11"/>
    <n v="41"/>
    <n v="0"/>
    <s v="Electronics"/>
    <n v="92.9"/>
    <d v="2024-03-04T00:00:00"/>
    <n v="33"/>
    <n v="0.45"/>
    <n v="58.25"/>
    <n v="92.9"/>
    <n v="1"/>
    <n v="640.75"/>
    <x v="1"/>
    <s v="Medium Risk"/>
    <s v="55+"/>
    <d v="1902-06-24T00:00:00"/>
    <x v="1"/>
    <x v="1"/>
    <s v="Low Value"/>
    <x v="0"/>
    <s v="Check Data"/>
  </r>
  <r>
    <s v="CUST_8000"/>
    <n v="24"/>
    <s v="Female"/>
    <x v="4"/>
    <n v="211.97"/>
    <n v="13"/>
    <n v="169"/>
    <n v="0"/>
    <s v="Electronics"/>
    <n v="56.8"/>
    <d v="2023-03-17T00:00:00"/>
    <n v="77"/>
    <n v="0.33"/>
    <n v="211.97"/>
    <n v="56.8"/>
    <n v="2"/>
    <n v="2755.61"/>
    <x v="0"/>
    <s v="Medium Risk"/>
    <s v="Under 25"/>
    <d v="1903-06-12T00:00:00"/>
    <x v="2"/>
    <x v="1"/>
    <s v="High Value"/>
    <x v="1"/>
    <s v="Check Data"/>
  </r>
  <r>
    <s v="CUST_1896"/>
    <n v="33"/>
    <s v="Female"/>
    <x v="4"/>
    <n v="124.56"/>
    <n v="11"/>
    <n v="56"/>
    <n v="0"/>
    <s v="Beauty"/>
    <n v="52.6"/>
    <d v="2023-09-07T00:00:00"/>
    <n v="68"/>
    <n v="0.09"/>
    <n v="124.56"/>
    <n v="52.6"/>
    <n v="1"/>
    <n v="1370.16"/>
    <x v="1"/>
    <s v="Low Risk"/>
    <s v="25-34"/>
    <d v="1902-12-20T00:00:00"/>
    <x v="0"/>
    <x v="1"/>
    <s v="Low Value"/>
    <x v="0"/>
    <s v="Check Data"/>
  </r>
  <r>
    <s v="CUST_6558"/>
    <n v="22"/>
    <s v="Female"/>
    <x v="5"/>
    <n v="95.22"/>
    <n v="11"/>
    <n v="355"/>
    <n v="0"/>
    <s v="Sports"/>
    <n v="84.7"/>
    <d v="2023-06-13T00:00:00"/>
    <n v="44"/>
    <n v="0.48"/>
    <n v="95.22"/>
    <n v="84.7"/>
    <n v="2"/>
    <n v="1047.42"/>
    <x v="0"/>
    <s v="Medium Risk"/>
    <s v="Under 25"/>
    <d v="1903-03-16T00:00:00"/>
    <x v="0"/>
    <x v="1"/>
    <s v="Low Value"/>
    <x v="0"/>
    <s v="Check Data"/>
  </r>
  <r>
    <s v="CUST_9469"/>
    <n v="33"/>
    <s v="Male"/>
    <x v="7"/>
    <m/>
    <n v="7"/>
    <n v="53"/>
    <n v="0"/>
    <s v="Fashion"/>
    <n v="51.2"/>
    <d v="2023-04-28T00:00:00"/>
    <n v="51"/>
    <n v="0.18"/>
    <n v="250"/>
    <n v="51.2"/>
    <n v="1"/>
    <n v="1750"/>
    <x v="1"/>
    <s v="Low Risk"/>
    <s v="25-34"/>
    <d v="1903-05-01T00:00:00"/>
    <x v="0"/>
    <x v="1"/>
    <s v="High Value"/>
    <x v="1"/>
    <s v="Check Data"/>
  </r>
  <r>
    <s v="CUST_5647"/>
    <n v="18"/>
    <s v="Other"/>
    <x v="4"/>
    <n v="93.34"/>
    <n v="13"/>
    <n v="187"/>
    <n v="0"/>
    <s v="Fashion"/>
    <n v="90"/>
    <d v="2022-10-08T00:00:00"/>
    <n v="38"/>
    <n v="0.39"/>
    <n v="93.34"/>
    <n v="90"/>
    <n v="1"/>
    <n v="1213.42"/>
    <x v="0"/>
    <s v="Medium Risk"/>
    <s v="Under 25"/>
    <d v="1903-11-19T00:00:00"/>
    <x v="1"/>
    <x v="1"/>
    <s v="Low Value"/>
    <x v="0"/>
    <s v="Check Data"/>
  </r>
  <r>
    <s v="CUST_3432"/>
    <n v="68"/>
    <s v="Female"/>
    <x v="6"/>
    <n v="229.36"/>
    <n v="11"/>
    <n v="295"/>
    <n v="0"/>
    <s v="Fashion"/>
    <n v="3.4"/>
    <d v="2021-03-03T00:00:00"/>
    <n v="42"/>
    <n v="0.35"/>
    <n v="229.36"/>
    <n v="3.4"/>
    <n v="1"/>
    <n v="2522.96"/>
    <x v="0"/>
    <s v="Medium Risk"/>
    <s v="55+"/>
    <d v="1905-06-25T00:00:00"/>
    <x v="0"/>
    <x v="1"/>
    <s v="High Value"/>
    <x v="1"/>
    <s v="Check Data"/>
  </r>
  <r>
    <s v="CUST_4904"/>
    <n v="54"/>
    <s v="Female"/>
    <x v="1"/>
    <n v="177.19"/>
    <n v="10"/>
    <n v="85"/>
    <n v="0"/>
    <s v="Electronics"/>
    <n v="35.9"/>
    <d v="2020-08-05T00:00:00"/>
    <n v="45"/>
    <n v="0.48"/>
    <n v="177.19"/>
    <n v="35.9"/>
    <n v="2"/>
    <n v="1771.9"/>
    <x v="1"/>
    <s v="Medium Risk"/>
    <s v="45-54"/>
    <d v="1906-01-21T00:00:00"/>
    <x v="0"/>
    <x v="1"/>
    <s v="High Value"/>
    <x v="1"/>
    <s v="Check Data"/>
  </r>
  <r>
    <s v="CUST_7837"/>
    <n v="56"/>
    <s v="Male"/>
    <x v="1"/>
    <n v="60.97"/>
    <n v="12"/>
    <n v="63"/>
    <n v="0"/>
    <s v="Sports"/>
    <m/>
    <d v="2022-08-08T00:00:00"/>
    <n v="30"/>
    <n v="0.09"/>
    <n v="60.97"/>
    <n v="250"/>
    <n v="2"/>
    <n v="731.64"/>
    <x v="1"/>
    <s v="Low Risk"/>
    <s v="55+"/>
    <d v="1904-01-19T00:00:00"/>
    <x v="1"/>
    <x v="1"/>
    <s v="Low Value"/>
    <x v="0"/>
    <s v="Check Data"/>
  </r>
  <r>
    <s v="CUST_2449"/>
    <n v="36"/>
    <s v="Male"/>
    <x v="4"/>
    <n v="284.45999999999998"/>
    <n v="15"/>
    <n v="80"/>
    <n v="0"/>
    <s v="Electronics"/>
    <n v="21"/>
    <d v="2024-10-07T00:00:00"/>
    <n v="91"/>
    <n v="0.31"/>
    <n v="284.45999999999998"/>
    <n v="21"/>
    <n v="3"/>
    <n v="4266.8999999999996"/>
    <x v="1"/>
    <s v="Medium Risk"/>
    <s v="35-44"/>
    <d v="1901-11-19T00:00:00"/>
    <x v="2"/>
    <x v="1"/>
    <s v="High Value"/>
    <x v="1"/>
    <s v="Check Data"/>
  </r>
  <r>
    <s v="CUST_5500"/>
    <n v="71"/>
    <s v="Other"/>
    <x v="3"/>
    <n v="54.84"/>
    <n v="9"/>
    <n v="267"/>
    <n v="0"/>
    <s v="Sports"/>
    <n v="39.9"/>
    <d v="2025-03-08T00:00:00"/>
    <n v="35"/>
    <n v="0.26"/>
    <n v="54.84"/>
    <n v="39.9"/>
    <n v="2"/>
    <n v="493.56000000000006"/>
    <x v="0"/>
    <s v="Medium Risk"/>
    <s v="55+"/>
    <d v="1901-06-20T00:00:00"/>
    <x v="1"/>
    <x v="1"/>
    <s v="Low Value"/>
    <x v="0"/>
    <s v="Check Data"/>
  </r>
  <r>
    <s v="CUST_6454"/>
    <n v="54"/>
    <s v="Male"/>
    <x v="9"/>
    <n v="85.88"/>
    <n v="12"/>
    <n v="184"/>
    <n v="0"/>
    <s v="Beauty"/>
    <n v="1"/>
    <d v="2023-12-09T00:00:00"/>
    <n v="28"/>
    <n v="0.34"/>
    <n v="85.88"/>
    <n v="1"/>
    <n v="1"/>
    <n v="1030.56"/>
    <x v="0"/>
    <s v="Medium Risk"/>
    <s v="45-54"/>
    <d v="1902-09-18T00:00:00"/>
    <x v="1"/>
    <x v="1"/>
    <s v="Low Value"/>
    <x v="0"/>
    <s v="Valid"/>
  </r>
  <r>
    <s v="CUST_5117"/>
    <n v="78"/>
    <s v="Male"/>
    <x v="3"/>
    <n v="144.9"/>
    <n v="10"/>
    <n v="344"/>
    <n v="0"/>
    <s v="Sports"/>
    <n v="30.2"/>
    <d v="2024-04-05T00:00:00"/>
    <n v="41"/>
    <n v="0.56999999999999995"/>
    <n v="144.9"/>
    <n v="30.2"/>
    <n v="3"/>
    <n v="1449"/>
    <x v="0"/>
    <s v="High Risk"/>
    <s v="55+"/>
    <d v="1902-05-23T00:00:00"/>
    <x v="0"/>
    <x v="1"/>
    <s v="Low Value"/>
    <x v="2"/>
    <s v="Check Data"/>
  </r>
  <r>
    <s v="CUST_9869"/>
    <n v="34"/>
    <s v="Male"/>
    <x v="7"/>
    <n v="156.47"/>
    <n v="12"/>
    <n v="25"/>
    <n v="1"/>
    <s v="Electronics"/>
    <n v="31.9"/>
    <d v="2021-08-23T00:00:00"/>
    <n v="45"/>
    <n v="0.46"/>
    <n v="156.47"/>
    <n v="31.9"/>
    <n v="1"/>
    <n v="1877.6399999999999"/>
    <x v="2"/>
    <s v="Medium Risk"/>
    <s v="25-34"/>
    <d v="1905-01-03T00:00:00"/>
    <x v="0"/>
    <x v="0"/>
    <s v="High Value"/>
    <x v="1"/>
    <s v="Check Data"/>
  </r>
  <r>
    <s v="CUST_3028"/>
    <n v="43"/>
    <s v="Female"/>
    <x v="7"/>
    <n v="62.81"/>
    <n v="8"/>
    <n v="237"/>
    <n v="0"/>
    <s v="Fashion"/>
    <n v="73.3"/>
    <d v="2025-06-15T00:00:00"/>
    <n v="48"/>
    <n v="0.14000000000000001"/>
    <n v="62.81"/>
    <n v="73.3"/>
    <n v="1"/>
    <n v="502.48"/>
    <x v="0"/>
    <s v="Low Risk"/>
    <s v="35-44"/>
    <d v="1901-03-13T00:00:00"/>
    <x v="0"/>
    <x v="1"/>
    <s v="Low Value"/>
    <x v="0"/>
    <s v="Check Data"/>
  </r>
  <r>
    <s v="CUST_7845"/>
    <n v="39"/>
    <s v="Male"/>
    <x v="0"/>
    <n v="95.83"/>
    <n v="9"/>
    <n v="295"/>
    <n v="0"/>
    <s v="Electronics"/>
    <n v="67.7"/>
    <d v="2024-02-07T00:00:00"/>
    <n v="55"/>
    <n v="0.41"/>
    <n v="95.83"/>
    <n v="67.7"/>
    <n v="1"/>
    <n v="862.47"/>
    <x v="0"/>
    <s v="Medium Risk"/>
    <s v="35-44"/>
    <d v="1902-07-20T00:00:00"/>
    <x v="0"/>
    <x v="1"/>
    <s v="Low Value"/>
    <x v="0"/>
    <s v="Check Data"/>
  </r>
  <r>
    <s v="CUST_4758"/>
    <n v="79"/>
    <s v="Female"/>
    <x v="7"/>
    <n v="68.959999999999994"/>
    <n v="9"/>
    <n v="298"/>
    <n v="0"/>
    <s v="Beauty"/>
    <n v="44.5"/>
    <d v="2024-07-17T00:00:00"/>
    <n v="8"/>
    <n v="7.0000000000000007E-2"/>
    <n v="68.959999999999994"/>
    <n v="44.5"/>
    <n v="1"/>
    <n v="620.64"/>
    <x v="0"/>
    <s v="Low Risk"/>
    <s v="55+"/>
    <d v="1902-02-09T00:00:00"/>
    <x v="1"/>
    <x v="1"/>
    <s v="Low Value"/>
    <x v="0"/>
    <s v="Check Data"/>
  </r>
  <r>
    <s v="CUST_6904"/>
    <n v="25"/>
    <s v="Male"/>
    <x v="0"/>
    <n v="316"/>
    <n v="8"/>
    <n v="224"/>
    <n v="0"/>
    <s v="Fashion"/>
    <n v="72.900000000000006"/>
    <d v="2025-04-18T00:00:00"/>
    <n v="26"/>
    <n v="0.5"/>
    <n v="316"/>
    <n v="72.900000000000006"/>
    <n v="2"/>
    <n v="2528"/>
    <x v="0"/>
    <s v="High Risk"/>
    <s v="25-34"/>
    <d v="1901-05-10T00:00:00"/>
    <x v="1"/>
    <x v="1"/>
    <s v="High Value"/>
    <x v="3"/>
    <s v="Check Data"/>
  </r>
  <r>
    <s v="CUST_5624"/>
    <n v="78"/>
    <s v="Female"/>
    <x v="1"/>
    <n v="60.74"/>
    <n v="12"/>
    <n v="327"/>
    <n v="0"/>
    <s v="Electronics"/>
    <n v="42.8"/>
    <d v="2023-12-03T00:00:00"/>
    <n v="98"/>
    <n v="0.21"/>
    <n v="60.74"/>
    <n v="42.8"/>
    <n v="2"/>
    <n v="728.88"/>
    <x v="0"/>
    <s v="Medium Risk"/>
    <s v="55+"/>
    <d v="1902-09-24T00:00:00"/>
    <x v="2"/>
    <x v="1"/>
    <s v="Low Value"/>
    <x v="0"/>
    <s v="Check Data"/>
  </r>
  <r>
    <s v="CUST_9848"/>
    <n v="78"/>
    <s v="Female"/>
    <x v="6"/>
    <n v="164.02"/>
    <n v="8"/>
    <n v="89"/>
    <n v="0"/>
    <s v="Fashion"/>
    <n v="43.5"/>
    <d v="2021-07-06T00:00:00"/>
    <n v="29"/>
    <n v="0.02"/>
    <n v="164.02"/>
    <n v="43.5"/>
    <n v="2"/>
    <n v="1312.16"/>
    <x v="1"/>
    <s v="Low Risk"/>
    <s v="55+"/>
    <d v="1905-02-20T00:00:00"/>
    <x v="1"/>
    <x v="1"/>
    <s v="Low Value"/>
    <x v="0"/>
    <s v="Check Data"/>
  </r>
  <r>
    <s v="CUST_1165"/>
    <n v="50"/>
    <s v="Male"/>
    <x v="8"/>
    <n v="27.62"/>
    <n v="13"/>
    <n v="16"/>
    <n v="0"/>
    <s v="Beauty"/>
    <n v="64.599999999999994"/>
    <d v="2022-01-21T00:00:00"/>
    <n v="55"/>
    <n v="0.47"/>
    <n v="27.62"/>
    <n v="64.599999999999994"/>
    <n v="2"/>
    <n v="359.06"/>
    <x v="2"/>
    <s v="Medium Risk"/>
    <s v="45-54"/>
    <d v="1904-08-05T00:00:00"/>
    <x v="0"/>
    <x v="1"/>
    <s v="Low Value"/>
    <x v="0"/>
    <s v="Check Data"/>
  </r>
  <r>
    <s v="CUST_5591"/>
    <n v="19"/>
    <s v="Female"/>
    <x v="9"/>
    <n v="94.46"/>
    <n v="12"/>
    <n v="87"/>
    <n v="0"/>
    <s v="Sports"/>
    <n v="72.3"/>
    <d v="2024-09-12T00:00:00"/>
    <n v="66"/>
    <n v="0.16"/>
    <n v="94.46"/>
    <n v="72.3"/>
    <n v="2"/>
    <n v="1133.52"/>
    <x v="1"/>
    <s v="Low Risk"/>
    <s v="Under 25"/>
    <d v="1901-12-14T00:00:00"/>
    <x v="0"/>
    <x v="1"/>
    <s v="Low Value"/>
    <x v="0"/>
    <s v="Check Data"/>
  </r>
  <r>
    <s v="CUST_1589"/>
    <n v="47"/>
    <s v="Male"/>
    <x v="0"/>
    <n v="90.93"/>
    <n v="9"/>
    <n v="23"/>
    <n v="0"/>
    <s v="Sports"/>
    <n v="84.7"/>
    <d v="2023-04-09T00:00:00"/>
    <n v="70"/>
    <n v="0.28999999999999998"/>
    <n v="90.93"/>
    <n v="84.7"/>
    <n v="1"/>
    <n v="818.37000000000012"/>
    <x v="2"/>
    <s v="Medium Risk"/>
    <s v="45-54"/>
    <d v="1903-05-20T00:00:00"/>
    <x v="2"/>
    <x v="1"/>
    <s v="Low Value"/>
    <x v="0"/>
    <s v="Check Data"/>
  </r>
  <r>
    <s v="CUST_5524"/>
    <n v="64"/>
    <s v="Male"/>
    <x v="5"/>
    <n v="114.98"/>
    <n v="17"/>
    <n v="331"/>
    <n v="1"/>
    <s v="Home"/>
    <n v="75.099999999999994"/>
    <d v="2024-12-04T00:00:00"/>
    <n v="48"/>
    <n v="0.28000000000000003"/>
    <n v="114.98"/>
    <n v="75.099999999999994"/>
    <n v="4"/>
    <n v="1954.66"/>
    <x v="0"/>
    <s v="Medium Risk"/>
    <s v="55+"/>
    <d v="1901-09-22T00:00:00"/>
    <x v="0"/>
    <x v="0"/>
    <s v="High Value"/>
    <x v="1"/>
    <s v="Check Data"/>
  </r>
  <r>
    <s v="CUST_3821"/>
    <n v="37"/>
    <s v="Female"/>
    <x v="6"/>
    <n v="66"/>
    <n v="7"/>
    <n v="222"/>
    <n v="0"/>
    <s v="Fashion"/>
    <m/>
    <d v="2025-06-01T00:00:00"/>
    <n v="80"/>
    <n v="0.14000000000000001"/>
    <n v="66"/>
    <n v="250"/>
    <n v="1"/>
    <n v="462"/>
    <x v="0"/>
    <s v="Low Risk"/>
    <s v="35-44"/>
    <d v="1901-03-27T00:00:00"/>
    <x v="2"/>
    <x v="1"/>
    <s v="Low Value"/>
    <x v="0"/>
    <s v="Check Data"/>
  </r>
  <r>
    <s v="CUST_7509"/>
    <n v="77"/>
    <s v="Male"/>
    <x v="2"/>
    <n v="52.24"/>
    <n v="11"/>
    <n v="57"/>
    <n v="0"/>
    <s v="Beauty"/>
    <n v="56.1"/>
    <d v="2020-07-19T00:00:00"/>
    <n v="7"/>
    <n v="0.52"/>
    <n v="52.24"/>
    <n v="56.1"/>
    <n v="2"/>
    <n v="574.64"/>
    <x v="1"/>
    <s v="High Risk"/>
    <s v="55+"/>
    <d v="1906-02-07T00:00:00"/>
    <x v="1"/>
    <x v="1"/>
    <s v="Low Value"/>
    <x v="2"/>
    <s v="Check Data"/>
  </r>
  <r>
    <s v="CUST_8693"/>
    <n v="35"/>
    <s v="Male"/>
    <x v="5"/>
    <n v="37.6"/>
    <n v="10"/>
    <n v="188"/>
    <n v="0"/>
    <s v="Electronics"/>
    <n v="30.8"/>
    <d v="2024-08-23T00:00:00"/>
    <n v="75"/>
    <n v="0.19"/>
    <n v="37.6"/>
    <n v="30.8"/>
    <n v="3"/>
    <n v="376"/>
    <x v="0"/>
    <s v="Low Risk"/>
    <s v="35-44"/>
    <d v="1902-01-03T00:00:00"/>
    <x v="2"/>
    <x v="1"/>
    <s v="Low Value"/>
    <x v="0"/>
    <s v="Check Data"/>
  </r>
  <r>
    <s v="CUST_1071"/>
    <n v="60"/>
    <s v="Male"/>
    <x v="6"/>
    <n v="81.69"/>
    <n v="9"/>
    <n v="221"/>
    <n v="0"/>
    <s v="Electronics"/>
    <n v="26.1"/>
    <d v="2022-02-24T00:00:00"/>
    <n v="80"/>
    <n v="0.49"/>
    <n v="81.69"/>
    <n v="26.1"/>
    <n v="1"/>
    <n v="735.21"/>
    <x v="0"/>
    <s v="Medium Risk"/>
    <s v="55+"/>
    <d v="1904-07-02T00:00:00"/>
    <x v="2"/>
    <x v="1"/>
    <s v="Low Value"/>
    <x v="0"/>
    <s v="Check Data"/>
  </r>
  <r>
    <s v="CUST_4580"/>
    <n v="74"/>
    <s v="Male"/>
    <x v="5"/>
    <n v="27.72"/>
    <n v="5"/>
    <n v="352"/>
    <n v="0"/>
    <s v="Home"/>
    <n v="84.3"/>
    <d v="2023-02-15T00:00:00"/>
    <n v="6"/>
    <n v="0.27"/>
    <n v="27.72"/>
    <n v="84.3"/>
    <n v="1"/>
    <n v="138.6"/>
    <x v="0"/>
    <s v="Medium Risk"/>
    <s v="55+"/>
    <d v="1903-07-12T00:00:00"/>
    <x v="1"/>
    <x v="1"/>
    <s v="Low Value"/>
    <x v="0"/>
    <s v="Check Data"/>
  </r>
  <r>
    <s v="CUST_8962"/>
    <n v="27"/>
    <s v="Female"/>
    <x v="4"/>
    <n v="40.75"/>
    <n v="16"/>
    <n v="50"/>
    <n v="0"/>
    <s v="Electronics"/>
    <n v="71.7"/>
    <d v="2023-05-15T00:00:00"/>
    <n v="37"/>
    <n v="0.28999999999999998"/>
    <n v="40.75"/>
    <n v="71.7"/>
    <n v="1"/>
    <n v="652"/>
    <x v="1"/>
    <s v="Medium Risk"/>
    <s v="25-34"/>
    <d v="1903-04-14T00:00:00"/>
    <x v="1"/>
    <x v="1"/>
    <s v="Low Value"/>
    <x v="0"/>
    <s v="Check Data"/>
  </r>
  <r>
    <s v="CUST_1268"/>
    <n v="41"/>
    <s v="Male"/>
    <x v="5"/>
    <n v="37.270000000000003"/>
    <n v="11"/>
    <n v="87"/>
    <n v="0"/>
    <s v="Beauty"/>
    <n v="66.5"/>
    <d v="2020-11-18T00:00:00"/>
    <n v="9"/>
    <n v="0.19"/>
    <n v="37.270000000000003"/>
    <n v="66.5"/>
    <n v="1"/>
    <n v="409.97"/>
    <x v="1"/>
    <s v="Low Risk"/>
    <s v="35-44"/>
    <d v="1905-10-08T00:00:00"/>
    <x v="1"/>
    <x v="1"/>
    <s v="Low Value"/>
    <x v="0"/>
    <s v="Check Data"/>
  </r>
  <r>
    <s v="CUST_3462"/>
    <n v="73"/>
    <s v="Other"/>
    <x v="0"/>
    <n v="76.37"/>
    <n v="9"/>
    <n v="221"/>
    <n v="0"/>
    <s v="Beauty"/>
    <n v="25.9"/>
    <d v="2022-06-13T00:00:00"/>
    <n v="3"/>
    <n v="0.35"/>
    <n v="76.37"/>
    <n v="25.9"/>
    <n v="2"/>
    <n v="687.33"/>
    <x v="0"/>
    <s v="Medium Risk"/>
    <s v="55+"/>
    <d v="1904-03-15T00:00:00"/>
    <x v="1"/>
    <x v="1"/>
    <s v="Low Value"/>
    <x v="0"/>
    <s v="Check Data"/>
  </r>
  <r>
    <s v="CUST_2015"/>
    <n v="21"/>
    <s v="Other"/>
    <x v="6"/>
    <n v="187.01"/>
    <n v="6"/>
    <n v="347"/>
    <n v="0"/>
    <s v="Sports"/>
    <n v="97"/>
    <d v="2023-02-01T00:00:00"/>
    <n v="53"/>
    <n v="0.15"/>
    <n v="187.01"/>
    <n v="97"/>
    <n v="3"/>
    <n v="1122.06"/>
    <x v="0"/>
    <s v="Low Risk"/>
    <s v="Under 25"/>
    <d v="1903-07-26T00:00:00"/>
    <x v="0"/>
    <x v="1"/>
    <s v="Low Value"/>
    <x v="0"/>
    <s v="Check Data"/>
  </r>
  <r>
    <s v="CUST_8984"/>
    <n v="54"/>
    <s v="Male"/>
    <x v="2"/>
    <n v="78.67"/>
    <n v="9"/>
    <n v="166"/>
    <n v="0"/>
    <s v="Fashion"/>
    <n v="8.1"/>
    <d v="2021-04-26T00:00:00"/>
    <n v="93"/>
    <n v="0.28999999999999998"/>
    <n v="78.67"/>
    <n v="8.1"/>
    <n v="3"/>
    <n v="708.03"/>
    <x v="0"/>
    <s v="Medium Risk"/>
    <s v="45-54"/>
    <d v="1905-05-02T00:00:00"/>
    <x v="2"/>
    <x v="1"/>
    <s v="Low Value"/>
    <x v="0"/>
    <s v="Check Data"/>
  </r>
  <r>
    <s v="CUST_1406"/>
    <n v="21"/>
    <s v="Male"/>
    <x v="7"/>
    <n v="31.32"/>
    <n v="7"/>
    <n v="193"/>
    <n v="0"/>
    <s v="Fashion"/>
    <n v="83.8"/>
    <d v="2023-10-25T00:00:00"/>
    <n v="8"/>
    <n v="0.49"/>
    <n v="31.32"/>
    <n v="83.8"/>
    <n v="3"/>
    <n v="219.24"/>
    <x v="0"/>
    <s v="Medium Risk"/>
    <s v="Under 25"/>
    <d v="1902-11-02T00:00:00"/>
    <x v="1"/>
    <x v="1"/>
    <s v="Low Value"/>
    <x v="0"/>
    <s v="Check Data"/>
  </r>
  <r>
    <s v="CUST_8384"/>
    <n v="30"/>
    <s v="Female"/>
    <x v="5"/>
    <n v="133.69"/>
    <n v="9"/>
    <n v="100"/>
    <n v="0"/>
    <s v="Electronics"/>
    <n v="21.1"/>
    <d v="2023-05-11T00:00:00"/>
    <n v="40"/>
    <n v="0.52"/>
    <n v="133.69"/>
    <n v="21.1"/>
    <n v="1"/>
    <n v="1203.21"/>
    <x v="0"/>
    <s v="High Risk"/>
    <s v="25-34"/>
    <d v="1903-04-18T00:00:00"/>
    <x v="0"/>
    <x v="1"/>
    <s v="Low Value"/>
    <x v="2"/>
    <s v="Check Data"/>
  </r>
  <r>
    <s v="CUST_7049"/>
    <n v="42"/>
    <s v="Male"/>
    <x v="2"/>
    <n v="145.02000000000001"/>
    <n v="9"/>
    <n v="201"/>
    <n v="0"/>
    <s v="Fashion"/>
    <n v="39.200000000000003"/>
    <d v="2023-03-08T00:00:00"/>
    <n v="17"/>
    <n v="0.18"/>
    <n v="145.02000000000001"/>
    <n v="39.200000000000003"/>
    <n v="2"/>
    <n v="1305.18"/>
    <x v="0"/>
    <s v="Low Risk"/>
    <s v="35-44"/>
    <d v="1903-06-21T00:00:00"/>
    <x v="1"/>
    <x v="1"/>
    <s v="Low Value"/>
    <x v="0"/>
    <s v="Check Data"/>
  </r>
  <r>
    <s v="CUST_7169"/>
    <n v="30"/>
    <s v="Male"/>
    <x v="6"/>
    <n v="429.27"/>
    <n v="10"/>
    <n v="12"/>
    <n v="0"/>
    <s v="Home"/>
    <m/>
    <d v="2025-03-05T00:00:00"/>
    <n v="70"/>
    <n v="0.21"/>
    <n v="429.27"/>
    <n v="250"/>
    <n v="1"/>
    <n v="4292.7"/>
    <x v="2"/>
    <s v="Medium Risk"/>
    <s v="25-34"/>
    <d v="1901-06-23T00:00:00"/>
    <x v="2"/>
    <x v="1"/>
    <s v="High Value"/>
    <x v="1"/>
    <s v="Check Data"/>
  </r>
  <r>
    <s v="CUST_8982"/>
    <n v="35"/>
    <s v="Male"/>
    <x v="2"/>
    <n v="87.02"/>
    <n v="10"/>
    <n v="146"/>
    <n v="0"/>
    <s v="Fashion"/>
    <n v="66.3"/>
    <d v="2023-11-18T00:00:00"/>
    <n v="47"/>
    <n v="0.18"/>
    <n v="87.02"/>
    <n v="66.3"/>
    <n v="3"/>
    <n v="870.19999999999993"/>
    <x v="0"/>
    <s v="Low Risk"/>
    <s v="35-44"/>
    <d v="1902-10-09T00:00:00"/>
    <x v="0"/>
    <x v="1"/>
    <s v="Low Value"/>
    <x v="0"/>
    <s v="Check Data"/>
  </r>
  <r>
    <s v="CUST_1985"/>
    <n v="78"/>
    <s v="Female"/>
    <x v="8"/>
    <n v="157.81"/>
    <n v="8"/>
    <n v="261"/>
    <n v="0"/>
    <s v="Electronics"/>
    <n v="54.7"/>
    <d v="2023-09-06T00:00:00"/>
    <n v="11"/>
    <n v="0.2"/>
    <n v="157.81"/>
    <n v="54.7"/>
    <n v="1"/>
    <n v="1262.48"/>
    <x v="0"/>
    <s v="Medium Risk"/>
    <s v="55+"/>
    <d v="1902-12-21T00:00:00"/>
    <x v="1"/>
    <x v="1"/>
    <s v="Low Value"/>
    <x v="0"/>
    <s v="Check Data"/>
  </r>
  <r>
    <s v="CUST_5485"/>
    <n v="76"/>
    <s v="Female"/>
    <x v="8"/>
    <n v="269.60000000000002"/>
    <n v="10"/>
    <n v="145"/>
    <n v="0"/>
    <s v="Fashion"/>
    <m/>
    <d v="2023-01-07T00:00:00"/>
    <n v="10"/>
    <n v="0.45"/>
    <n v="269.60000000000002"/>
    <n v="250"/>
    <n v="2"/>
    <n v="2696"/>
    <x v="0"/>
    <s v="Medium Risk"/>
    <s v="55+"/>
    <d v="1903-08-20T00:00:00"/>
    <x v="1"/>
    <x v="1"/>
    <s v="High Value"/>
    <x v="1"/>
    <s v="Check Data"/>
  </r>
  <r>
    <s v="CUST_9901"/>
    <n v="41"/>
    <s v="Male"/>
    <x v="5"/>
    <n v="90.34"/>
    <n v="9"/>
    <n v="8"/>
    <n v="0"/>
    <s v="Beauty"/>
    <n v="3"/>
    <d v="2022-10-24T00:00:00"/>
    <n v="61"/>
    <n v="0.5"/>
    <n v="90.34"/>
    <n v="3"/>
    <n v="3"/>
    <n v="813.06000000000006"/>
    <x v="2"/>
    <s v="High Risk"/>
    <s v="35-44"/>
    <d v="1903-11-03T00:00:00"/>
    <x v="0"/>
    <x v="1"/>
    <s v="Low Value"/>
    <x v="2"/>
    <s v="Check Data"/>
  </r>
  <r>
    <s v="CUST_3618"/>
    <n v="19"/>
    <s v="Male"/>
    <x v="5"/>
    <n v="20.7"/>
    <n v="14"/>
    <n v="80"/>
    <n v="0"/>
    <s v="Beauty"/>
    <n v="71.7"/>
    <d v="2024-08-09T00:00:00"/>
    <n v="2"/>
    <n v="0.08"/>
    <n v="20.7"/>
    <n v="71.7"/>
    <n v="2"/>
    <n v="289.8"/>
    <x v="1"/>
    <s v="Low Risk"/>
    <s v="Under 25"/>
    <d v="1902-01-17T00:00:00"/>
    <x v="1"/>
    <x v="1"/>
    <s v="Low Value"/>
    <x v="0"/>
    <s v="Check Data"/>
  </r>
  <r>
    <s v="CUST_7289"/>
    <n v="65"/>
    <s v="Other"/>
    <x v="5"/>
    <n v="135.55000000000001"/>
    <n v="11"/>
    <n v="67"/>
    <n v="0"/>
    <s v="Sports"/>
    <n v="50.5"/>
    <d v="2024-09-06T00:00:00"/>
    <n v="29"/>
    <n v="0.33"/>
    <n v="135.55000000000001"/>
    <n v="50.5"/>
    <n v="1"/>
    <n v="1491.0500000000002"/>
    <x v="1"/>
    <s v="Medium Risk"/>
    <s v="55+"/>
    <d v="1901-12-20T00:00:00"/>
    <x v="1"/>
    <x v="1"/>
    <s v="Low Value"/>
    <x v="0"/>
    <s v="Check Data"/>
  </r>
  <r>
    <s v="CUST_7928"/>
    <n v="50"/>
    <s v="Female"/>
    <x v="9"/>
    <n v="80.099999999999994"/>
    <n v="11"/>
    <n v="309"/>
    <n v="0"/>
    <s v="Sports"/>
    <n v="36.200000000000003"/>
    <d v="2023-03-17T00:00:00"/>
    <n v="70"/>
    <n v="0.26"/>
    <n v="80.099999999999994"/>
    <n v="36.200000000000003"/>
    <n v="2"/>
    <n v="881.09999999999991"/>
    <x v="0"/>
    <s v="Medium Risk"/>
    <s v="45-54"/>
    <d v="1903-06-12T00:00:00"/>
    <x v="2"/>
    <x v="1"/>
    <s v="Low Value"/>
    <x v="0"/>
    <s v="Check Data"/>
  </r>
  <r>
    <s v="CUST_6368"/>
    <n v="75"/>
    <s v="Female"/>
    <x v="4"/>
    <n v="160.57"/>
    <n v="14"/>
    <n v="125"/>
    <n v="0"/>
    <s v="Sports"/>
    <n v="28.5"/>
    <d v="2024-06-12T00:00:00"/>
    <n v="51"/>
    <n v="0.42"/>
    <n v="160.57"/>
    <n v="28.5"/>
    <n v="1"/>
    <n v="2247.98"/>
    <x v="0"/>
    <s v="Medium Risk"/>
    <s v="55+"/>
    <d v="1902-03-16T00:00:00"/>
    <x v="0"/>
    <x v="1"/>
    <s v="High Value"/>
    <x v="1"/>
    <s v="Check Data"/>
  </r>
  <r>
    <s v="CUST_5621"/>
    <n v="36"/>
    <s v="Female"/>
    <x v="2"/>
    <n v="66.709999999999994"/>
    <n v="14"/>
    <n v="49"/>
    <n v="0"/>
    <s v="Sports"/>
    <n v="82.3"/>
    <d v="2024-05-31T00:00:00"/>
    <n v="73"/>
    <n v="0.25"/>
    <n v="66.709999999999994"/>
    <n v="82.3"/>
    <n v="2"/>
    <n v="933.93999999999994"/>
    <x v="1"/>
    <s v="Medium Risk"/>
    <s v="35-44"/>
    <d v="1902-03-28T00:00:00"/>
    <x v="2"/>
    <x v="1"/>
    <s v="Low Value"/>
    <x v="0"/>
    <s v="Check Data"/>
  </r>
  <r>
    <s v="CUST_8566"/>
    <n v="26"/>
    <s v="Male"/>
    <x v="3"/>
    <n v="155.54"/>
    <n v="12"/>
    <n v="69"/>
    <n v="0"/>
    <s v="Fashion"/>
    <n v="79.599999999999994"/>
    <d v="2022-09-30T00:00:00"/>
    <n v="66"/>
    <n v="0.44"/>
    <n v="155.54"/>
    <n v="79.599999999999994"/>
    <n v="1"/>
    <n v="1866.48"/>
    <x v="1"/>
    <s v="Medium Risk"/>
    <s v="25-34"/>
    <d v="1903-11-27T00:00:00"/>
    <x v="0"/>
    <x v="1"/>
    <s v="High Value"/>
    <x v="1"/>
    <s v="Check Data"/>
  </r>
  <r>
    <s v="CUST_5670"/>
    <n v="45"/>
    <s v="Female"/>
    <x v="1"/>
    <n v="44.03"/>
    <n v="5"/>
    <n v="138"/>
    <n v="0"/>
    <s v="Electronics"/>
    <n v="82.6"/>
    <d v="2021-05-11T00:00:00"/>
    <n v="68"/>
    <n v="0.35"/>
    <n v="44.03"/>
    <n v="82.6"/>
    <n v="3"/>
    <n v="220.15"/>
    <x v="0"/>
    <s v="Medium Risk"/>
    <s v="45-54"/>
    <d v="1905-04-17T00:00:00"/>
    <x v="0"/>
    <x v="1"/>
    <s v="Low Value"/>
    <x v="0"/>
    <s v="Check Data"/>
  </r>
  <r>
    <s v="CUST_8658"/>
    <n v="52"/>
    <s v="Male"/>
    <x v="5"/>
    <n v="34.72"/>
    <n v="10"/>
    <n v="169"/>
    <n v="0"/>
    <s v="Fashion"/>
    <n v="21.9"/>
    <d v="2021-11-02T00:00:00"/>
    <n v="57"/>
    <n v="0.25"/>
    <n v="34.72"/>
    <n v="21.9"/>
    <n v="1"/>
    <n v="347.2"/>
    <x v="0"/>
    <s v="Medium Risk"/>
    <s v="45-54"/>
    <d v="1904-10-24T00:00:00"/>
    <x v="0"/>
    <x v="1"/>
    <s v="Low Value"/>
    <x v="0"/>
    <s v="Check Data"/>
  </r>
  <r>
    <s v="CUST_2003"/>
    <n v="74"/>
    <s v="Male"/>
    <x v="0"/>
    <n v="145.25"/>
    <n v="8"/>
    <n v="89"/>
    <n v="0"/>
    <s v="Electronics"/>
    <n v="85.2"/>
    <d v="2021-11-06T00:00:00"/>
    <n v="41"/>
    <n v="0.15"/>
    <n v="145.25"/>
    <n v="85.2"/>
    <n v="1"/>
    <n v="1162"/>
    <x v="1"/>
    <s v="Low Risk"/>
    <s v="55+"/>
    <d v="1904-10-20T00:00:00"/>
    <x v="0"/>
    <x v="1"/>
    <s v="Low Value"/>
    <x v="0"/>
    <s v="Check Data"/>
  </r>
  <r>
    <s v="CUST_8504"/>
    <n v="56"/>
    <s v="Female"/>
    <x v="8"/>
    <n v="55.97"/>
    <n v="7"/>
    <n v="138"/>
    <n v="0"/>
    <s v="Electronics"/>
    <n v="98.6"/>
    <d v="2021-02-03T00:00:00"/>
    <n v="94"/>
    <n v="0.27"/>
    <n v="55.97"/>
    <n v="98.6"/>
    <n v="2"/>
    <n v="391.78999999999996"/>
    <x v="0"/>
    <s v="Medium Risk"/>
    <s v="55+"/>
    <d v="1905-07-23T00:00:00"/>
    <x v="2"/>
    <x v="1"/>
    <s v="Low Value"/>
    <x v="0"/>
    <s v="Check Data"/>
  </r>
  <r>
    <s v="CUST_3466"/>
    <n v="78"/>
    <s v="Male"/>
    <x v="8"/>
    <n v="147.5"/>
    <n v="8"/>
    <n v="71"/>
    <n v="0"/>
    <s v="Electronics"/>
    <n v="59.9"/>
    <d v="2024-05-26T00:00:00"/>
    <n v="64"/>
    <n v="0.14000000000000001"/>
    <n v="147.5"/>
    <n v="59.9"/>
    <n v="3"/>
    <n v="1180"/>
    <x v="1"/>
    <s v="Low Risk"/>
    <s v="55+"/>
    <d v="1902-04-02T00:00:00"/>
    <x v="0"/>
    <x v="1"/>
    <s v="Low Value"/>
    <x v="0"/>
    <s v="Check Data"/>
  </r>
  <r>
    <s v="CUST_2939"/>
    <n v="27"/>
    <s v="Other"/>
    <x v="7"/>
    <n v="76.45"/>
    <n v="12"/>
    <n v="244"/>
    <n v="0"/>
    <s v="Electronics"/>
    <n v="4.7"/>
    <d v="2024-07-10T00:00:00"/>
    <n v="4"/>
    <n v="0.35"/>
    <n v="76.45"/>
    <n v="4.7"/>
    <n v="2"/>
    <n v="917.40000000000009"/>
    <x v="0"/>
    <s v="Medium Risk"/>
    <s v="25-34"/>
    <d v="1902-02-16T00:00:00"/>
    <x v="1"/>
    <x v="1"/>
    <s v="Low Value"/>
    <x v="0"/>
    <s v="Check Data"/>
  </r>
  <r>
    <s v="CUST_2635"/>
    <n v="18"/>
    <s v="Male"/>
    <x v="1"/>
    <m/>
    <n v="10"/>
    <n v="66"/>
    <n v="0"/>
    <s v="Beauty"/>
    <n v="70.2"/>
    <d v="2021-05-17T00:00:00"/>
    <n v="1"/>
    <n v="0.12"/>
    <n v="250"/>
    <n v="70.2"/>
    <n v="2"/>
    <n v="2500"/>
    <x v="1"/>
    <s v="Low Risk"/>
    <s v="Under 25"/>
    <d v="1905-04-11T00:00:00"/>
    <x v="1"/>
    <x v="1"/>
    <s v="High Value"/>
    <x v="1"/>
    <s v="Check Data"/>
  </r>
  <r>
    <s v="CUST_9095"/>
    <n v="59"/>
    <s v="Other"/>
    <x v="2"/>
    <n v="184.51"/>
    <n v="11"/>
    <n v="129"/>
    <n v="0"/>
    <s v="Electronics"/>
    <n v="53.8"/>
    <d v="2021-09-20T00:00:00"/>
    <n v="75"/>
    <n v="0.42"/>
    <n v="184.51"/>
    <n v="53.8"/>
    <n v="1"/>
    <n v="2029.61"/>
    <x v="0"/>
    <s v="Medium Risk"/>
    <s v="55+"/>
    <d v="1904-12-06T00:00:00"/>
    <x v="2"/>
    <x v="1"/>
    <s v="High Value"/>
    <x v="1"/>
    <s v="Check Data"/>
  </r>
  <r>
    <s v="CUST_7265"/>
    <n v="38"/>
    <s v="Other"/>
    <x v="6"/>
    <n v="38.200000000000003"/>
    <n v="7"/>
    <n v="209"/>
    <n v="0"/>
    <s v="Fashion"/>
    <m/>
    <d v="2023-04-28T00:00:00"/>
    <n v="7"/>
    <n v="0.18"/>
    <n v="38.200000000000003"/>
    <n v="250"/>
    <n v="2"/>
    <n v="267.40000000000003"/>
    <x v="0"/>
    <s v="Low Risk"/>
    <s v="35-44"/>
    <d v="1903-05-01T00:00:00"/>
    <x v="1"/>
    <x v="1"/>
    <s v="Low Value"/>
    <x v="0"/>
    <s v="Check Data"/>
  </r>
  <r>
    <s v="CUST_2895"/>
    <n v="26"/>
    <s v="Male"/>
    <x v="1"/>
    <n v="157.52000000000001"/>
    <n v="12"/>
    <n v="193"/>
    <n v="0"/>
    <s v="Electronics"/>
    <n v="18.8"/>
    <d v="2020-12-22T00:00:00"/>
    <n v="82"/>
    <n v="0.7"/>
    <n v="157.52000000000001"/>
    <n v="18.8"/>
    <n v="3"/>
    <n v="1890.2400000000002"/>
    <x v="0"/>
    <s v="High Risk"/>
    <s v="25-34"/>
    <d v="1905-09-04T00:00:00"/>
    <x v="2"/>
    <x v="1"/>
    <s v="High Value"/>
    <x v="3"/>
    <s v="Check Data"/>
  </r>
  <r>
    <s v="CUST_7524"/>
    <n v="77"/>
    <s v="Female"/>
    <x v="4"/>
    <n v="94.57"/>
    <n v="8"/>
    <n v="25"/>
    <n v="0"/>
    <s v="Beauty"/>
    <n v="60.6"/>
    <d v="2021-04-10T00:00:00"/>
    <n v="8"/>
    <n v="0.08"/>
    <n v="94.57"/>
    <n v="60.6"/>
    <n v="1"/>
    <n v="756.56"/>
    <x v="2"/>
    <s v="Low Risk"/>
    <s v="55+"/>
    <d v="1905-05-18T00:00:00"/>
    <x v="1"/>
    <x v="1"/>
    <s v="Low Value"/>
    <x v="0"/>
    <s v="Check Data"/>
  </r>
  <r>
    <s v="CUST_2073"/>
    <n v="64"/>
    <s v="Male"/>
    <x v="5"/>
    <n v="83.13"/>
    <n v="14"/>
    <n v="331"/>
    <n v="0"/>
    <s v="Fashion"/>
    <n v="53.9"/>
    <d v="2021-03-16T00:00:00"/>
    <n v="94"/>
    <n v="0.1"/>
    <n v="83.13"/>
    <n v="53.9"/>
    <n v="2"/>
    <n v="1163.82"/>
    <x v="0"/>
    <s v="Low Risk"/>
    <s v="55+"/>
    <d v="1905-06-12T00:00:00"/>
    <x v="2"/>
    <x v="1"/>
    <s v="Low Value"/>
    <x v="0"/>
    <s v="Check Data"/>
  </r>
  <r>
    <s v="CUST_6184"/>
    <n v="32"/>
    <s v="Other"/>
    <x v="0"/>
    <n v="93.97"/>
    <n v="12"/>
    <n v="292"/>
    <n v="0"/>
    <s v="Home"/>
    <n v="60.2"/>
    <d v="2022-04-07T00:00:00"/>
    <n v="79"/>
    <n v="0.13"/>
    <n v="93.97"/>
    <n v="60.2"/>
    <n v="2"/>
    <n v="1127.6399999999999"/>
    <x v="0"/>
    <s v="Low Risk"/>
    <s v="25-34"/>
    <d v="1904-05-21T00:00:00"/>
    <x v="2"/>
    <x v="1"/>
    <s v="Low Value"/>
    <x v="0"/>
    <s v="Check Data"/>
  </r>
  <r>
    <s v="CUST_3402"/>
    <n v="52"/>
    <s v="Female"/>
    <x v="2"/>
    <n v="61.3"/>
    <n v="8"/>
    <n v="217"/>
    <n v="0"/>
    <s v="Fashion"/>
    <n v="72.8"/>
    <d v="2022-11-28T00:00:00"/>
    <n v="58"/>
    <n v="0.26"/>
    <n v="61.3"/>
    <n v="72.8"/>
    <n v="1"/>
    <n v="490.4"/>
    <x v="0"/>
    <s v="Medium Risk"/>
    <s v="45-54"/>
    <d v="1903-09-29T00:00:00"/>
    <x v="0"/>
    <x v="1"/>
    <s v="Low Value"/>
    <x v="0"/>
    <s v="Check Data"/>
  </r>
  <r>
    <s v="CUST_5895"/>
    <n v="74"/>
    <s v="Female"/>
    <x v="2"/>
    <n v="62.15"/>
    <n v="18"/>
    <n v="35"/>
    <n v="0"/>
    <s v="Beauty"/>
    <n v="54.4"/>
    <d v="2022-11-02T00:00:00"/>
    <n v="10"/>
    <n v="0.12"/>
    <n v="62.15"/>
    <n v="54.4"/>
    <n v="2"/>
    <n v="1118.7"/>
    <x v="1"/>
    <s v="Low Risk"/>
    <s v="55+"/>
    <d v="1903-10-25T00:00:00"/>
    <x v="1"/>
    <x v="1"/>
    <s v="Low Value"/>
    <x v="0"/>
    <s v="Check Data"/>
  </r>
  <r>
    <s v="CUST_8331"/>
    <n v="22"/>
    <s v="Female"/>
    <x v="5"/>
    <n v="65.2"/>
    <n v="9"/>
    <n v="15"/>
    <n v="0"/>
    <s v="Beauty"/>
    <n v="32.200000000000003"/>
    <d v="2022-09-30T00:00:00"/>
    <n v="66"/>
    <n v="0.11"/>
    <n v="65.2"/>
    <n v="32.200000000000003"/>
    <n v="2"/>
    <n v="586.80000000000007"/>
    <x v="2"/>
    <s v="Low Risk"/>
    <s v="Under 25"/>
    <d v="1903-11-27T00:00:00"/>
    <x v="0"/>
    <x v="1"/>
    <s v="Low Value"/>
    <x v="0"/>
    <s v="Check Data"/>
  </r>
  <r>
    <s v="CUST_2956"/>
    <n v="58"/>
    <s v="Male"/>
    <x v="4"/>
    <n v="35.99"/>
    <n v="10"/>
    <n v="77"/>
    <n v="0"/>
    <s v="Sports"/>
    <n v="30.9"/>
    <d v="2024-04-12T00:00:00"/>
    <n v="79"/>
    <n v="0.23"/>
    <n v="35.99"/>
    <n v="30.9"/>
    <n v="1"/>
    <n v="359.90000000000003"/>
    <x v="1"/>
    <s v="Medium Risk"/>
    <s v="55+"/>
    <d v="1902-05-16T00:00:00"/>
    <x v="2"/>
    <x v="1"/>
    <s v="Low Value"/>
    <x v="0"/>
    <s v="Check Data"/>
  </r>
  <r>
    <s v="CUST_8023"/>
    <n v="75"/>
    <s v="Male"/>
    <x v="5"/>
    <n v="130.15"/>
    <n v="10"/>
    <n v="321"/>
    <n v="0"/>
    <s v="Home"/>
    <n v="69.5"/>
    <d v="2024-01-30T00:00:00"/>
    <n v="22"/>
    <n v="0.44"/>
    <n v="130.15"/>
    <n v="69.5"/>
    <n v="1"/>
    <n v="1301.5"/>
    <x v="0"/>
    <s v="Medium Risk"/>
    <s v="55+"/>
    <d v="1902-07-28T00:00:00"/>
    <x v="1"/>
    <x v="1"/>
    <s v="Low Value"/>
    <x v="0"/>
    <s v="Check Data"/>
  </r>
  <r>
    <s v="CUST_4907"/>
    <n v="39"/>
    <s v="Male"/>
    <x v="5"/>
    <n v="95.57"/>
    <n v="14"/>
    <n v="20"/>
    <n v="0"/>
    <s v="Electronics"/>
    <n v="66.400000000000006"/>
    <d v="2021-11-17T00:00:00"/>
    <n v="52"/>
    <n v="0.18"/>
    <n v="95.57"/>
    <n v="66.400000000000006"/>
    <n v="1"/>
    <n v="1337.98"/>
    <x v="2"/>
    <s v="Low Risk"/>
    <s v="35-44"/>
    <d v="1904-10-09T00:00:00"/>
    <x v="0"/>
    <x v="1"/>
    <s v="Low Value"/>
    <x v="0"/>
    <s v="Check Data"/>
  </r>
  <r>
    <s v="CUST_1807"/>
    <n v="58"/>
    <s v="Female"/>
    <x v="1"/>
    <n v="137.82"/>
    <n v="10"/>
    <n v="134"/>
    <n v="0"/>
    <s v="Beauty"/>
    <n v="42.2"/>
    <d v="2025-02-12T00:00:00"/>
    <n v="98"/>
    <n v="0.26"/>
    <n v="137.82"/>
    <n v="42.2"/>
    <n v="1"/>
    <n v="1378.1999999999998"/>
    <x v="0"/>
    <s v="Medium Risk"/>
    <s v="55+"/>
    <d v="1901-07-14T00:00:00"/>
    <x v="2"/>
    <x v="1"/>
    <s v="Low Value"/>
    <x v="0"/>
    <s v="Check Data"/>
  </r>
  <r>
    <s v="CUST_9378"/>
    <n v="40"/>
    <s v="Female"/>
    <x v="0"/>
    <n v="119.1"/>
    <n v="10"/>
    <n v="244"/>
    <n v="0"/>
    <s v="Sports"/>
    <n v="35.4"/>
    <d v="2021-09-03T00:00:00"/>
    <n v="49"/>
    <n v="0.18"/>
    <n v="119.1"/>
    <n v="35.4"/>
    <n v="3"/>
    <n v="1191"/>
    <x v="0"/>
    <s v="Low Risk"/>
    <s v="35-44"/>
    <d v="1904-12-23T00:00:00"/>
    <x v="0"/>
    <x v="1"/>
    <s v="Low Value"/>
    <x v="0"/>
    <s v="Check Data"/>
  </r>
  <r>
    <s v="CUST_5827"/>
    <n v="24"/>
    <s v="Female"/>
    <x v="2"/>
    <n v="129.96"/>
    <n v="4"/>
    <n v="183"/>
    <n v="0"/>
    <s v="Sports"/>
    <n v="62"/>
    <d v="2022-10-19T00:00:00"/>
    <n v="67"/>
    <n v="7.0000000000000007E-2"/>
    <n v="129.96"/>
    <n v="62"/>
    <n v="1"/>
    <n v="519.84"/>
    <x v="0"/>
    <s v="Low Risk"/>
    <s v="Under 25"/>
    <d v="1903-11-08T00:00:00"/>
    <x v="0"/>
    <x v="1"/>
    <s v="Low Value"/>
    <x v="0"/>
    <s v="Check Data"/>
  </r>
  <r>
    <s v="CUST_5524"/>
    <n v="73"/>
    <s v="Male"/>
    <x v="7"/>
    <n v="71.599999999999994"/>
    <n v="4"/>
    <n v="171"/>
    <n v="0"/>
    <s v="Electronics"/>
    <n v="31.2"/>
    <d v="2025-02-17T00:00:00"/>
    <n v="4"/>
    <n v="0.18"/>
    <n v="71.599999999999994"/>
    <n v="31.2"/>
    <n v="4"/>
    <n v="286.39999999999998"/>
    <x v="0"/>
    <s v="Low Risk"/>
    <s v="55+"/>
    <d v="1901-07-09T00:00:00"/>
    <x v="1"/>
    <x v="1"/>
    <s v="Low Value"/>
    <x v="0"/>
    <s v="Check Data"/>
  </r>
  <r>
    <s v="CUST_3284"/>
    <n v="40"/>
    <s v="Female"/>
    <x v="5"/>
    <n v="126.85"/>
    <n v="9"/>
    <n v="53"/>
    <n v="0"/>
    <s v="Fashion"/>
    <n v="96.3"/>
    <d v="2024-08-14T00:00:00"/>
    <n v="89"/>
    <n v="0.1"/>
    <n v="126.85"/>
    <n v="96.3"/>
    <n v="1"/>
    <n v="1141.6499999999999"/>
    <x v="1"/>
    <s v="Low Risk"/>
    <s v="35-44"/>
    <d v="1902-01-12T00:00:00"/>
    <x v="2"/>
    <x v="1"/>
    <s v="Low Value"/>
    <x v="0"/>
    <s v="Check Data"/>
  </r>
  <r>
    <s v="CUST_6313"/>
    <n v="61"/>
    <s v="Male"/>
    <x v="9"/>
    <n v="127.73"/>
    <n v="12"/>
    <n v="92"/>
    <n v="0"/>
    <s v="Home"/>
    <n v="59.6"/>
    <d v="2022-10-13T00:00:00"/>
    <n v="57"/>
    <n v="0.19"/>
    <n v="127.73"/>
    <n v="59.6"/>
    <n v="1"/>
    <n v="1532.76"/>
    <x v="0"/>
    <s v="Low Risk"/>
    <s v="55+"/>
    <d v="1903-11-14T00:00:00"/>
    <x v="0"/>
    <x v="1"/>
    <s v="High Value"/>
    <x v="1"/>
    <s v="Check Data"/>
  </r>
  <r>
    <s v="CUST_1757"/>
    <n v="42"/>
    <s v="Female"/>
    <x v="6"/>
    <n v="79.27"/>
    <n v="8"/>
    <n v="313"/>
    <n v="0"/>
    <s v="Electronics"/>
    <n v="59.2"/>
    <d v="2024-10-31T00:00:00"/>
    <n v="69"/>
    <n v="0.6"/>
    <n v="79.27"/>
    <n v="59.2"/>
    <n v="1"/>
    <n v="634.16"/>
    <x v="0"/>
    <s v="High Risk"/>
    <s v="35-44"/>
    <d v="1901-10-26T00:00:00"/>
    <x v="0"/>
    <x v="1"/>
    <s v="Low Value"/>
    <x v="2"/>
    <s v="Check Data"/>
  </r>
  <r>
    <s v="CUST_5887"/>
    <n v="44"/>
    <s v="Other"/>
    <x v="5"/>
    <n v="189.93"/>
    <n v="9"/>
    <n v="292"/>
    <n v="0"/>
    <s v="Electronics"/>
    <n v="13.6"/>
    <d v="2021-05-27T00:00:00"/>
    <n v="76"/>
    <n v="0.23"/>
    <n v="189.93"/>
    <n v="13.6"/>
    <n v="2"/>
    <n v="1709.3700000000001"/>
    <x v="0"/>
    <s v="Medium Risk"/>
    <s v="35-44"/>
    <d v="1905-04-01T00:00:00"/>
    <x v="2"/>
    <x v="1"/>
    <s v="High Value"/>
    <x v="1"/>
    <s v="Check Data"/>
  </r>
  <r>
    <s v="CUST_4854"/>
    <n v="58"/>
    <s v="Male"/>
    <x v="5"/>
    <n v="72.34"/>
    <n v="17"/>
    <n v="175"/>
    <n v="0"/>
    <s v="Fashion"/>
    <n v="61"/>
    <d v="2021-04-19T00:00:00"/>
    <n v="53"/>
    <n v="0.12"/>
    <n v="72.34"/>
    <n v="61"/>
    <n v="4"/>
    <n v="1229.78"/>
    <x v="0"/>
    <s v="Low Risk"/>
    <s v="55+"/>
    <d v="1905-05-09T00:00:00"/>
    <x v="0"/>
    <x v="1"/>
    <s v="Low Value"/>
    <x v="0"/>
    <s v="Check Data"/>
  </r>
  <r>
    <s v="CUST_4558"/>
    <n v="23"/>
    <s v="Male"/>
    <x v="2"/>
    <n v="328.63"/>
    <n v="13"/>
    <n v="189"/>
    <n v="0"/>
    <s v="Fashion"/>
    <n v="29.5"/>
    <d v="2021-06-09T00:00:00"/>
    <n v="55"/>
    <n v="0.19"/>
    <n v="328.63"/>
    <n v="29.5"/>
    <n v="2"/>
    <n v="4272.1899999999996"/>
    <x v="0"/>
    <s v="Low Risk"/>
    <s v="Under 25"/>
    <d v="1905-03-19T00:00:00"/>
    <x v="0"/>
    <x v="1"/>
    <s v="High Value"/>
    <x v="1"/>
    <s v="Check Data"/>
  </r>
  <r>
    <s v="CUST_1961"/>
    <n v="72"/>
    <s v="Male"/>
    <x v="8"/>
    <n v="124.13"/>
    <n v="14"/>
    <n v="245"/>
    <n v="0"/>
    <s v="Beauty"/>
    <n v="45.2"/>
    <d v="2022-03-06T00:00:00"/>
    <n v="24"/>
    <n v="0.22"/>
    <n v="124.13"/>
    <n v="45.2"/>
    <n v="1"/>
    <n v="1737.82"/>
    <x v="0"/>
    <s v="Medium Risk"/>
    <s v="55+"/>
    <d v="1904-06-22T00:00:00"/>
    <x v="1"/>
    <x v="1"/>
    <s v="High Value"/>
    <x v="1"/>
    <s v="Check Data"/>
  </r>
  <r>
    <s v="CUST_4847"/>
    <n v="51"/>
    <s v="Female"/>
    <x v="3"/>
    <n v="68.459999999999994"/>
    <n v="13"/>
    <n v="294"/>
    <n v="0"/>
    <s v="Fashion"/>
    <n v="53.8"/>
    <d v="2022-07-09T00:00:00"/>
    <n v="83"/>
    <n v="0.23"/>
    <n v="68.459999999999994"/>
    <n v="53.8"/>
    <n v="1"/>
    <n v="889.9799999999999"/>
    <x v="0"/>
    <s v="Medium Risk"/>
    <s v="45-54"/>
    <d v="1904-02-18T00:00:00"/>
    <x v="2"/>
    <x v="1"/>
    <s v="Low Value"/>
    <x v="0"/>
    <s v="Check Data"/>
  </r>
  <r>
    <s v="CUST_7726"/>
    <n v="26"/>
    <s v="Female"/>
    <x v="6"/>
    <n v="87.58"/>
    <n v="9"/>
    <n v="191"/>
    <n v="0"/>
    <s v="Fashion"/>
    <n v="47.8"/>
    <d v="2021-07-06T00:00:00"/>
    <n v="96"/>
    <n v="0.43"/>
    <n v="87.58"/>
    <n v="47.8"/>
    <n v="1"/>
    <n v="788.22"/>
    <x v="0"/>
    <s v="Medium Risk"/>
    <s v="25-34"/>
    <d v="1905-02-20T00:00:00"/>
    <x v="2"/>
    <x v="1"/>
    <s v="Low Value"/>
    <x v="0"/>
    <s v="Check Data"/>
  </r>
  <r>
    <s v="CUST_4575"/>
    <n v="77"/>
    <s v="Female"/>
    <x v="8"/>
    <n v="260.25"/>
    <n v="4"/>
    <n v="103"/>
    <n v="0"/>
    <s v="Home"/>
    <n v="80.900000000000006"/>
    <d v="2023-01-09T00:00:00"/>
    <n v="12"/>
    <n v="0.18"/>
    <n v="260.25"/>
    <n v="80.900000000000006"/>
    <n v="1"/>
    <n v="1041"/>
    <x v="0"/>
    <s v="Low Risk"/>
    <s v="55+"/>
    <d v="1903-08-18T00:00:00"/>
    <x v="1"/>
    <x v="1"/>
    <s v="Low Value"/>
    <x v="0"/>
    <s v="Check Data"/>
  </r>
  <r>
    <s v="CUST_3418"/>
    <n v="78"/>
    <s v="Male"/>
    <x v="1"/>
    <n v="211.6"/>
    <n v="9"/>
    <n v="67"/>
    <n v="0"/>
    <s v="Home"/>
    <n v="9.9"/>
    <d v="2022-04-03T00:00:00"/>
    <n v="55"/>
    <n v="0.47"/>
    <n v="211.6"/>
    <n v="9.9"/>
    <n v="1"/>
    <n v="1904.3999999999999"/>
    <x v="1"/>
    <s v="Medium Risk"/>
    <s v="55+"/>
    <d v="1904-05-25T00:00:00"/>
    <x v="0"/>
    <x v="1"/>
    <s v="High Value"/>
    <x v="1"/>
    <s v="Check Data"/>
  </r>
  <r>
    <s v="CUST_5198"/>
    <n v="66"/>
    <s v="Female"/>
    <x v="9"/>
    <n v="20.239999999999998"/>
    <n v="11"/>
    <n v="323"/>
    <n v="0"/>
    <s v="Home"/>
    <n v="16.7"/>
    <d v="2025-06-04T00:00:00"/>
    <n v="47"/>
    <n v="0.43"/>
    <n v="20.239999999999998"/>
    <n v="16.7"/>
    <n v="1"/>
    <n v="222.64"/>
    <x v="0"/>
    <s v="Medium Risk"/>
    <s v="55+"/>
    <d v="1901-03-24T00:00:00"/>
    <x v="0"/>
    <x v="1"/>
    <s v="Low Value"/>
    <x v="0"/>
    <s v="Check Data"/>
  </r>
  <r>
    <s v="CUST_2001"/>
    <n v="50"/>
    <s v="Female"/>
    <x v="3"/>
    <n v="176.15"/>
    <n v="12"/>
    <n v="154"/>
    <n v="0"/>
    <s v="Electronics"/>
    <n v="15.7"/>
    <d v="2022-05-02T00:00:00"/>
    <n v="27"/>
    <n v="0.12"/>
    <n v="176.15"/>
    <n v="15.7"/>
    <n v="2"/>
    <n v="2113.8000000000002"/>
    <x v="0"/>
    <s v="Low Risk"/>
    <s v="45-54"/>
    <d v="1904-04-26T00:00:00"/>
    <x v="1"/>
    <x v="1"/>
    <s v="High Value"/>
    <x v="1"/>
    <s v="Check Data"/>
  </r>
  <r>
    <s v="CUST_6244"/>
    <n v="68"/>
    <s v="Male"/>
    <x v="6"/>
    <n v="62.12"/>
    <n v="17"/>
    <n v="225"/>
    <n v="0"/>
    <s v="Home"/>
    <n v="81.7"/>
    <d v="2022-01-19T00:00:00"/>
    <n v="18"/>
    <n v="0.54"/>
    <n v="62.12"/>
    <n v="81.7"/>
    <n v="1"/>
    <n v="1056.04"/>
    <x v="0"/>
    <s v="High Risk"/>
    <s v="55+"/>
    <d v="1904-08-07T00:00:00"/>
    <x v="1"/>
    <x v="1"/>
    <s v="Low Value"/>
    <x v="2"/>
    <s v="Check Data"/>
  </r>
  <r>
    <s v="CUST_8119"/>
    <n v="77"/>
    <s v="Female"/>
    <x v="8"/>
    <n v="66.48"/>
    <n v="8"/>
    <n v="232"/>
    <n v="0"/>
    <s v="Home"/>
    <n v="11.8"/>
    <d v="2021-09-11T00:00:00"/>
    <n v="89"/>
    <n v="0.55000000000000004"/>
    <n v="66.48"/>
    <n v="11.8"/>
    <n v="2"/>
    <n v="531.84"/>
    <x v="0"/>
    <s v="High Risk"/>
    <s v="55+"/>
    <d v="1904-12-15T00:00:00"/>
    <x v="2"/>
    <x v="1"/>
    <s v="Low Value"/>
    <x v="2"/>
    <s v="Check Data"/>
  </r>
  <r>
    <s v="CUST_5066"/>
    <n v="23"/>
    <s v="Male"/>
    <x v="0"/>
    <n v="89.05"/>
    <n v="16"/>
    <n v="103"/>
    <n v="0"/>
    <s v="Sports"/>
    <n v="97.1"/>
    <d v="2025-05-25T00:00:00"/>
    <n v="51"/>
    <n v="0.52"/>
    <n v="89.05"/>
    <n v="97.1"/>
    <n v="1"/>
    <n v="1424.8"/>
    <x v="0"/>
    <s v="High Risk"/>
    <s v="Under 25"/>
    <d v="1901-04-03T00:00:00"/>
    <x v="0"/>
    <x v="1"/>
    <s v="Low Value"/>
    <x v="2"/>
    <s v="Check Data"/>
  </r>
  <r>
    <s v="CUST_3845"/>
    <n v="54"/>
    <s v="Female"/>
    <x v="0"/>
    <n v="74.77"/>
    <n v="9"/>
    <n v="315"/>
    <n v="0"/>
    <s v="Home"/>
    <m/>
    <d v="2025-06-19T00:00:00"/>
    <n v="87"/>
    <n v="0.41"/>
    <n v="74.77"/>
    <n v="250"/>
    <n v="1"/>
    <n v="672.93"/>
    <x v="0"/>
    <s v="Medium Risk"/>
    <s v="45-54"/>
    <d v="1901-03-09T00:00:00"/>
    <x v="2"/>
    <x v="1"/>
    <s v="Low Value"/>
    <x v="0"/>
    <s v="Check Data"/>
  </r>
  <r>
    <s v="CUST_9849"/>
    <n v="48"/>
    <s v="Female"/>
    <x v="4"/>
    <n v="61.09"/>
    <n v="16"/>
    <n v="239"/>
    <n v="0"/>
    <s v="Electronics"/>
    <n v="99.2"/>
    <d v="2023-03-07T00:00:00"/>
    <n v="60"/>
    <n v="0.18"/>
    <n v="61.09"/>
    <n v="99.2"/>
    <n v="1"/>
    <n v="977.44"/>
    <x v="0"/>
    <s v="Low Risk"/>
    <s v="45-54"/>
    <d v="1903-06-22T00:00:00"/>
    <x v="0"/>
    <x v="1"/>
    <s v="Low Value"/>
    <x v="0"/>
    <s v="Check Data"/>
  </r>
  <r>
    <s v="CUST_6316"/>
    <n v="51"/>
    <s v="Male"/>
    <x v="5"/>
    <n v="60.23"/>
    <n v="7"/>
    <n v="211"/>
    <n v="0"/>
    <s v="Sports"/>
    <n v="98"/>
    <d v="2023-04-03T00:00:00"/>
    <n v="57"/>
    <n v="0.12"/>
    <n v="60.23"/>
    <n v="98"/>
    <n v="1"/>
    <n v="421.60999999999996"/>
    <x v="0"/>
    <s v="Low Risk"/>
    <s v="45-54"/>
    <d v="1903-05-26T00:00:00"/>
    <x v="0"/>
    <x v="1"/>
    <s v="Low Value"/>
    <x v="0"/>
    <s v="Check Data"/>
  </r>
  <r>
    <s v="CUST_1422"/>
    <n v="58"/>
    <s v="Female"/>
    <x v="9"/>
    <n v="24.66"/>
    <n v="10"/>
    <n v="125"/>
    <n v="0"/>
    <s v="Electronics"/>
    <n v="14.9"/>
    <d v="2024-02-14T00:00:00"/>
    <n v="67"/>
    <n v="0.28999999999999998"/>
    <n v="24.66"/>
    <n v="14.9"/>
    <n v="1"/>
    <n v="246.6"/>
    <x v="0"/>
    <s v="Medium Risk"/>
    <s v="55+"/>
    <d v="1902-07-13T00:00:00"/>
    <x v="0"/>
    <x v="1"/>
    <s v="Low Value"/>
    <x v="0"/>
    <s v="Check Data"/>
  </r>
  <r>
    <s v="CUST_7715"/>
    <n v="79"/>
    <s v="Female"/>
    <x v="3"/>
    <n v="65.540000000000006"/>
    <n v="10"/>
    <n v="122"/>
    <n v="1"/>
    <s v="Electronics"/>
    <n v="65.7"/>
    <d v="2024-08-26T00:00:00"/>
    <n v="2"/>
    <n v="0.33"/>
    <n v="65.540000000000006"/>
    <n v="65.7"/>
    <n v="1"/>
    <n v="655.40000000000009"/>
    <x v="0"/>
    <s v="Medium Risk"/>
    <s v="55+"/>
    <d v="1901-12-31T00:00:00"/>
    <x v="1"/>
    <x v="0"/>
    <s v="Low Value"/>
    <x v="0"/>
    <s v="Check Data"/>
  </r>
  <r>
    <s v="CUST_5266"/>
    <n v="46"/>
    <s v="Male"/>
    <x v="6"/>
    <m/>
    <n v="9"/>
    <n v="35"/>
    <n v="0"/>
    <s v="Sports"/>
    <n v="40"/>
    <d v="2022-09-21T00:00:00"/>
    <n v="11"/>
    <n v="0.47"/>
    <n v="250"/>
    <n v="40"/>
    <n v="1"/>
    <n v="2250"/>
    <x v="1"/>
    <s v="Medium Risk"/>
    <s v="45-54"/>
    <d v="1903-12-06T00:00:00"/>
    <x v="1"/>
    <x v="1"/>
    <s v="High Value"/>
    <x v="1"/>
    <s v="Check Data"/>
  </r>
  <r>
    <s v="CUST_8549"/>
    <n v="75"/>
    <s v="Female"/>
    <x v="0"/>
    <n v="130.16"/>
    <n v="8"/>
    <n v="237"/>
    <n v="0"/>
    <s v="Sports"/>
    <n v="73.2"/>
    <d v="2025-05-21T00:00:00"/>
    <n v="94"/>
    <n v="0.15"/>
    <n v="130.16"/>
    <n v="73.2"/>
    <n v="1"/>
    <n v="1041.28"/>
    <x v="0"/>
    <s v="Low Risk"/>
    <s v="55+"/>
    <d v="1901-04-07T00:00:00"/>
    <x v="2"/>
    <x v="1"/>
    <s v="Low Value"/>
    <x v="0"/>
    <s v="Check Data"/>
  </r>
  <r>
    <s v="CUST_7316"/>
    <n v="31"/>
    <s v="Female"/>
    <x v="9"/>
    <n v="63.69"/>
    <n v="12"/>
    <n v="241"/>
    <n v="0"/>
    <s v="Sports"/>
    <n v="40.6"/>
    <d v="2022-09-22T00:00:00"/>
    <n v="13"/>
    <n v="0.05"/>
    <n v="63.69"/>
    <n v="40.6"/>
    <n v="3"/>
    <n v="764.28"/>
    <x v="0"/>
    <s v="Low Risk"/>
    <s v="25-34"/>
    <d v="1903-12-05T00:00:00"/>
    <x v="1"/>
    <x v="1"/>
    <s v="Low Value"/>
    <x v="0"/>
    <s v="Check Data"/>
  </r>
  <r>
    <s v="CUST_3710"/>
    <n v="53"/>
    <s v="Male"/>
    <x v="3"/>
    <n v="25.23"/>
    <n v="9"/>
    <n v="132"/>
    <n v="0"/>
    <s v="Sports"/>
    <n v="38.299999999999997"/>
    <d v="2023-01-11T00:00:00"/>
    <n v="40"/>
    <n v="0.04"/>
    <n v="25.23"/>
    <n v="38.299999999999997"/>
    <n v="1"/>
    <n v="227.07"/>
    <x v="0"/>
    <s v="Low Risk"/>
    <s v="45-54"/>
    <d v="1903-08-16T00:00:00"/>
    <x v="0"/>
    <x v="1"/>
    <s v="Low Value"/>
    <x v="0"/>
    <s v="Check Data"/>
  </r>
  <r>
    <s v="CUST_9644"/>
    <n v="53"/>
    <s v="Male"/>
    <x v="4"/>
    <n v="117.58"/>
    <n v="12"/>
    <n v="226"/>
    <n v="0"/>
    <s v="Electronics"/>
    <n v="90.4"/>
    <d v="2021-08-13T00:00:00"/>
    <n v="6"/>
    <n v="0.14000000000000001"/>
    <n v="117.58"/>
    <n v="90.4"/>
    <n v="1"/>
    <n v="1410.96"/>
    <x v="0"/>
    <s v="Low Risk"/>
    <s v="45-54"/>
    <d v="1905-01-13T00:00:00"/>
    <x v="1"/>
    <x v="1"/>
    <s v="Low Value"/>
    <x v="0"/>
    <s v="Check Data"/>
  </r>
  <r>
    <s v="CUST_9069"/>
    <n v="70"/>
    <s v="Male"/>
    <x v="0"/>
    <n v="41.52"/>
    <n v="11"/>
    <n v="89"/>
    <n v="0"/>
    <s v="Sports"/>
    <n v="49.5"/>
    <d v="2022-05-28T00:00:00"/>
    <n v="12"/>
    <n v="0.27"/>
    <n v="41.52"/>
    <n v="49.5"/>
    <n v="1"/>
    <n v="456.72"/>
    <x v="1"/>
    <s v="Medium Risk"/>
    <s v="55+"/>
    <d v="1904-03-31T00:00:00"/>
    <x v="1"/>
    <x v="1"/>
    <s v="Low Value"/>
    <x v="0"/>
    <s v="Check Data"/>
  </r>
  <r>
    <s v="CUST_2657"/>
    <n v="32"/>
    <s v="Male"/>
    <x v="2"/>
    <m/>
    <n v="10"/>
    <n v="254"/>
    <n v="0"/>
    <s v="Fashion"/>
    <n v="74"/>
    <d v="2022-04-10T00:00:00"/>
    <n v="43"/>
    <n v="0.41"/>
    <n v="250"/>
    <n v="74"/>
    <n v="1"/>
    <n v="2500"/>
    <x v="0"/>
    <s v="Medium Risk"/>
    <s v="25-34"/>
    <d v="1904-05-18T00:00:00"/>
    <x v="0"/>
    <x v="1"/>
    <s v="High Value"/>
    <x v="1"/>
    <s v="Check Data"/>
  </r>
  <r>
    <s v="CUST_3541"/>
    <n v="25"/>
    <s v="Male"/>
    <x v="0"/>
    <m/>
    <n v="7"/>
    <n v="82"/>
    <n v="0"/>
    <s v="Home"/>
    <n v="65"/>
    <d v="2024-10-24T00:00:00"/>
    <n v="72"/>
    <n v="0.25"/>
    <n v="250"/>
    <n v="65"/>
    <n v="2"/>
    <n v="1750"/>
    <x v="1"/>
    <s v="Medium Risk"/>
    <s v="25-34"/>
    <d v="1901-11-02T00:00:00"/>
    <x v="2"/>
    <x v="1"/>
    <s v="High Value"/>
    <x v="1"/>
    <s v="Check Data"/>
  </r>
  <r>
    <s v="CUST_7763"/>
    <n v="43"/>
    <s v="Male"/>
    <x v="7"/>
    <n v="32.92"/>
    <n v="11"/>
    <n v="138"/>
    <n v="0"/>
    <s v="Home"/>
    <n v="65.8"/>
    <d v="2022-01-14T00:00:00"/>
    <n v="73"/>
    <n v="0.59"/>
    <n v="32.92"/>
    <n v="65.8"/>
    <n v="2"/>
    <n v="362.12"/>
    <x v="0"/>
    <s v="High Risk"/>
    <s v="35-44"/>
    <d v="1904-08-12T00:00:00"/>
    <x v="2"/>
    <x v="1"/>
    <s v="Low Value"/>
    <x v="2"/>
    <s v="Check Data"/>
  </r>
  <r>
    <s v="CUST_4075"/>
    <n v="53"/>
    <s v="Male"/>
    <x v="2"/>
    <n v="62.31"/>
    <n v="15"/>
    <n v="308"/>
    <n v="0"/>
    <s v="Fashion"/>
    <n v="34.9"/>
    <d v="2025-06-10T00:00:00"/>
    <n v="4"/>
    <n v="0.31"/>
    <n v="62.31"/>
    <n v="34.9"/>
    <n v="2"/>
    <n v="934.65000000000009"/>
    <x v="0"/>
    <s v="Medium Risk"/>
    <s v="45-54"/>
    <d v="1901-03-18T00:00:00"/>
    <x v="1"/>
    <x v="1"/>
    <s v="Low Value"/>
    <x v="0"/>
    <s v="Check Data"/>
  </r>
  <r>
    <s v="CUST_4164"/>
    <n v="65"/>
    <s v="Other"/>
    <x v="9"/>
    <n v="85.97"/>
    <n v="9"/>
    <n v="19"/>
    <n v="0"/>
    <s v="Electronics"/>
    <n v="25.2"/>
    <d v="2023-11-05T00:00:00"/>
    <n v="37"/>
    <n v="0.45"/>
    <n v="85.97"/>
    <n v="25.2"/>
    <n v="2"/>
    <n v="773.73"/>
    <x v="2"/>
    <s v="Medium Risk"/>
    <s v="55+"/>
    <d v="1902-10-22T00:00:00"/>
    <x v="1"/>
    <x v="1"/>
    <s v="Low Value"/>
    <x v="0"/>
    <s v="Check Data"/>
  </r>
  <r>
    <s v="CUST_3053"/>
    <n v="38"/>
    <s v="Male"/>
    <x v="4"/>
    <n v="82.81"/>
    <n v="10"/>
    <n v="328"/>
    <n v="0"/>
    <s v="Electronics"/>
    <n v="88.5"/>
    <d v="2021-01-19T00:00:00"/>
    <n v="36"/>
    <n v="0.09"/>
    <n v="82.81"/>
    <n v="88.5"/>
    <n v="1"/>
    <n v="828.1"/>
    <x v="0"/>
    <s v="Low Risk"/>
    <s v="35-44"/>
    <d v="1905-08-07T00:00:00"/>
    <x v="1"/>
    <x v="1"/>
    <s v="Low Value"/>
    <x v="0"/>
    <s v="Check Data"/>
  </r>
  <r>
    <s v="CUST_9479"/>
    <n v="45"/>
    <s v="Female"/>
    <x v="8"/>
    <n v="119.88"/>
    <n v="11"/>
    <n v="83"/>
    <n v="0"/>
    <s v="Home"/>
    <n v="2.5"/>
    <d v="2022-09-22T00:00:00"/>
    <n v="32"/>
    <n v="0.24"/>
    <n v="119.88"/>
    <n v="2.5"/>
    <n v="1"/>
    <n v="1318.6799999999998"/>
    <x v="1"/>
    <s v="Medium Risk"/>
    <s v="45-54"/>
    <d v="1903-12-05T00:00:00"/>
    <x v="1"/>
    <x v="1"/>
    <s v="Low Value"/>
    <x v="0"/>
    <s v="Check Data"/>
  </r>
  <r>
    <s v="CUST_6737"/>
    <n v="21"/>
    <s v="Female"/>
    <x v="1"/>
    <n v="77.75"/>
    <n v="7"/>
    <n v="26"/>
    <n v="0"/>
    <s v="Beauty"/>
    <m/>
    <d v="2021-10-28T00:00:00"/>
    <n v="57"/>
    <n v="0.1"/>
    <n v="77.75"/>
    <n v="250"/>
    <n v="1"/>
    <n v="544.25"/>
    <x v="2"/>
    <s v="Low Risk"/>
    <s v="Under 25"/>
    <d v="1904-10-29T00:00:00"/>
    <x v="0"/>
    <x v="1"/>
    <s v="Low Value"/>
    <x v="0"/>
    <s v="Check Data"/>
  </r>
  <r>
    <s v="CUST_4217"/>
    <n v="79"/>
    <s v="Female"/>
    <x v="5"/>
    <n v="175.55"/>
    <n v="7"/>
    <n v="57"/>
    <n v="0"/>
    <s v="Fashion"/>
    <n v="13.3"/>
    <d v="2022-08-15T00:00:00"/>
    <n v="12"/>
    <n v="0.05"/>
    <n v="175.55"/>
    <n v="13.3"/>
    <n v="1"/>
    <n v="1228.8500000000001"/>
    <x v="1"/>
    <s v="Low Risk"/>
    <s v="55+"/>
    <d v="1904-01-12T00:00:00"/>
    <x v="1"/>
    <x v="1"/>
    <s v="Low Value"/>
    <x v="0"/>
    <s v="Check Data"/>
  </r>
  <r>
    <s v="CUST_2447"/>
    <n v="33"/>
    <s v="Male"/>
    <x v="5"/>
    <n v="40.36"/>
    <n v="6"/>
    <n v="329"/>
    <n v="0"/>
    <s v="Fashion"/>
    <n v="94.9"/>
    <d v="2020-09-20T00:00:00"/>
    <n v="18"/>
    <n v="0.35"/>
    <n v="40.36"/>
    <n v="94.9"/>
    <n v="3"/>
    <n v="242.16"/>
    <x v="0"/>
    <s v="Medium Risk"/>
    <s v="25-34"/>
    <d v="1905-12-06T00:00:00"/>
    <x v="1"/>
    <x v="1"/>
    <s v="Low Value"/>
    <x v="0"/>
    <s v="Check Data"/>
  </r>
  <r>
    <s v="CUST_7009"/>
    <n v="39"/>
    <s v="Other"/>
    <x v="0"/>
    <n v="86.86"/>
    <n v="7"/>
    <n v="216"/>
    <n v="0"/>
    <s v="Home"/>
    <n v="0.5"/>
    <d v="2024-04-13T00:00:00"/>
    <n v="61"/>
    <n v="0.16"/>
    <n v="86.86"/>
    <n v="0.5"/>
    <n v="2"/>
    <n v="608.02"/>
    <x v="0"/>
    <s v="Low Risk"/>
    <s v="35-44"/>
    <d v="1902-05-15T00:00:00"/>
    <x v="0"/>
    <x v="1"/>
    <s v="Low Value"/>
    <x v="0"/>
    <s v="Valid"/>
  </r>
  <r>
    <s v="CUST_1607"/>
    <n v="29"/>
    <s v="Female"/>
    <x v="6"/>
    <n v="270.72000000000003"/>
    <n v="12"/>
    <n v="332"/>
    <n v="0"/>
    <s v="Sports"/>
    <n v="0.8"/>
    <d v="2021-09-01T00:00:00"/>
    <n v="31"/>
    <n v="0.56999999999999995"/>
    <n v="270.72000000000003"/>
    <n v="0.8"/>
    <n v="1"/>
    <n v="3248.6400000000003"/>
    <x v="0"/>
    <s v="High Risk"/>
    <s v="25-34"/>
    <d v="1904-12-25T00:00:00"/>
    <x v="1"/>
    <x v="1"/>
    <s v="High Value"/>
    <x v="3"/>
    <s v="Valid"/>
  </r>
  <r>
    <s v="CUST_5552"/>
    <n v="33"/>
    <s v="Female"/>
    <x v="2"/>
    <n v="264.66000000000003"/>
    <n v="8"/>
    <n v="124"/>
    <n v="0"/>
    <s v="Beauty"/>
    <n v="22.7"/>
    <d v="2021-12-06T00:00:00"/>
    <n v="40"/>
    <n v="0.31"/>
    <n v="264.66000000000003"/>
    <n v="22.7"/>
    <n v="2"/>
    <n v="2117.2800000000002"/>
    <x v="0"/>
    <s v="Medium Risk"/>
    <s v="25-34"/>
    <d v="1904-09-20T00:00:00"/>
    <x v="0"/>
    <x v="1"/>
    <s v="High Value"/>
    <x v="1"/>
    <s v="Check Data"/>
  </r>
  <r>
    <s v="CUST_2764"/>
    <n v="68"/>
    <s v="Male"/>
    <x v="7"/>
    <n v="80.12"/>
    <n v="10"/>
    <n v="287"/>
    <n v="0"/>
    <s v="Electronics"/>
    <n v="27.9"/>
    <d v="2024-01-03T00:00:00"/>
    <n v="46"/>
    <n v="0.44"/>
    <n v="80.12"/>
    <n v="27.9"/>
    <n v="1"/>
    <n v="801.2"/>
    <x v="0"/>
    <s v="Medium Risk"/>
    <s v="55+"/>
    <d v="1902-08-24T00:00:00"/>
    <x v="0"/>
    <x v="1"/>
    <s v="Low Value"/>
    <x v="0"/>
    <s v="Check Data"/>
  </r>
  <r>
    <s v="CUST_3671"/>
    <n v="57"/>
    <s v="Male"/>
    <x v="0"/>
    <n v="155.68"/>
    <n v="13"/>
    <n v="199"/>
    <n v="0"/>
    <s v="Electronics"/>
    <n v="56"/>
    <d v="2020-07-30T00:00:00"/>
    <n v="39"/>
    <n v="0.22"/>
    <n v="155.68"/>
    <n v="56"/>
    <n v="1"/>
    <n v="2023.8400000000001"/>
    <x v="0"/>
    <s v="Medium Risk"/>
    <s v="55+"/>
    <d v="1906-01-27T00:00:00"/>
    <x v="1"/>
    <x v="1"/>
    <s v="High Value"/>
    <x v="1"/>
    <s v="Check Data"/>
  </r>
  <r>
    <s v="CUST_7519"/>
    <n v="55"/>
    <s v="Female"/>
    <x v="4"/>
    <n v="100.5"/>
    <n v="9"/>
    <n v="282"/>
    <n v="0"/>
    <s v="Electronics"/>
    <n v="96.1"/>
    <d v="2023-02-23T00:00:00"/>
    <n v="63"/>
    <n v="0.08"/>
    <n v="100.5"/>
    <n v="96.1"/>
    <n v="2"/>
    <n v="904.5"/>
    <x v="0"/>
    <s v="Low Risk"/>
    <s v="55+"/>
    <d v="1903-07-04T00:00:00"/>
    <x v="0"/>
    <x v="1"/>
    <s v="Low Value"/>
    <x v="0"/>
    <s v="Check Data"/>
  </r>
  <r>
    <s v="CUST_4962"/>
    <n v="59"/>
    <s v="Male"/>
    <x v="1"/>
    <n v="61.74"/>
    <n v="10"/>
    <n v="213"/>
    <n v="0"/>
    <s v="Electronics"/>
    <n v="46.5"/>
    <d v="2024-03-13T00:00:00"/>
    <n v="93"/>
    <n v="0.25"/>
    <n v="61.74"/>
    <n v="46.5"/>
    <n v="1"/>
    <n v="617.4"/>
    <x v="0"/>
    <s v="Medium Risk"/>
    <s v="55+"/>
    <d v="1902-06-15T00:00:00"/>
    <x v="2"/>
    <x v="1"/>
    <s v="Low Value"/>
    <x v="0"/>
    <s v="Check Data"/>
  </r>
  <r>
    <s v="CUST_4177"/>
    <n v="54"/>
    <s v="Female"/>
    <x v="8"/>
    <n v="39.950000000000003"/>
    <n v="9"/>
    <n v="155"/>
    <n v="0"/>
    <s v="Fashion"/>
    <n v="28.9"/>
    <d v="2024-11-08T00:00:00"/>
    <n v="55"/>
    <n v="0.45"/>
    <n v="39.950000000000003"/>
    <n v="28.9"/>
    <n v="3"/>
    <n v="359.55"/>
    <x v="0"/>
    <s v="Medium Risk"/>
    <s v="45-54"/>
    <d v="1901-10-18T00:00:00"/>
    <x v="0"/>
    <x v="1"/>
    <s v="Low Value"/>
    <x v="0"/>
    <s v="Check Data"/>
  </r>
  <r>
    <s v="CUST_4722"/>
    <n v="46"/>
    <s v="Male"/>
    <x v="1"/>
    <n v="227.45"/>
    <n v="11"/>
    <n v="17"/>
    <n v="0"/>
    <s v="Fashion"/>
    <n v="81.7"/>
    <d v="2024-02-27T00:00:00"/>
    <n v="40"/>
    <n v="0.33"/>
    <n v="227.45"/>
    <n v="81.7"/>
    <n v="2"/>
    <n v="2501.9499999999998"/>
    <x v="2"/>
    <s v="Medium Risk"/>
    <s v="45-54"/>
    <d v="1902-06-30T00:00:00"/>
    <x v="0"/>
    <x v="1"/>
    <s v="High Value"/>
    <x v="1"/>
    <s v="Check Data"/>
  </r>
  <r>
    <s v="CUST_5906"/>
    <n v="35"/>
    <s v="Female"/>
    <x v="7"/>
    <n v="95.6"/>
    <n v="9"/>
    <n v="342"/>
    <n v="0"/>
    <s v="Sports"/>
    <n v="38.6"/>
    <d v="2024-12-11T00:00:00"/>
    <n v="29"/>
    <n v="0.26"/>
    <n v="95.6"/>
    <n v="38.6"/>
    <n v="1"/>
    <n v="860.4"/>
    <x v="0"/>
    <s v="Medium Risk"/>
    <s v="35-44"/>
    <d v="1901-09-15T00:00:00"/>
    <x v="1"/>
    <x v="1"/>
    <s v="Low Value"/>
    <x v="0"/>
    <s v="Check Data"/>
  </r>
  <r>
    <s v="CUST_8263"/>
    <n v="27"/>
    <s v="Other"/>
    <x v="1"/>
    <n v="77.209999999999994"/>
    <n v="12"/>
    <n v="104"/>
    <n v="0"/>
    <s v="Fashion"/>
    <n v="14.2"/>
    <d v="2023-11-19T00:00:00"/>
    <n v="91"/>
    <n v="0.28999999999999998"/>
    <n v="77.209999999999994"/>
    <n v="14.2"/>
    <n v="2"/>
    <n v="926.52"/>
    <x v="0"/>
    <s v="Medium Risk"/>
    <s v="25-34"/>
    <d v="1902-10-08T00:00:00"/>
    <x v="2"/>
    <x v="1"/>
    <s v="Low Value"/>
    <x v="0"/>
    <s v="Check Data"/>
  </r>
  <r>
    <s v="CUST_6054"/>
    <n v="59"/>
    <s v="Female"/>
    <x v="1"/>
    <n v="22.64"/>
    <n v="6"/>
    <n v="158"/>
    <n v="0"/>
    <s v="Sports"/>
    <n v="79.5"/>
    <d v="2022-12-17T00:00:00"/>
    <n v="11"/>
    <n v="0.25"/>
    <n v="22.64"/>
    <n v="79.5"/>
    <n v="2"/>
    <n v="135.84"/>
    <x v="0"/>
    <s v="Medium Risk"/>
    <s v="55+"/>
    <d v="1903-09-10T00:00:00"/>
    <x v="1"/>
    <x v="1"/>
    <s v="Low Value"/>
    <x v="0"/>
    <s v="Check Data"/>
  </r>
  <r>
    <s v="CUST_1808"/>
    <n v="56"/>
    <s v="Female"/>
    <x v="9"/>
    <n v="207.24"/>
    <n v="16"/>
    <n v="40"/>
    <n v="0"/>
    <s v="Sports"/>
    <n v="0.2"/>
    <d v="2023-09-14T00:00:00"/>
    <n v="97"/>
    <n v="0.11"/>
    <n v="207.24"/>
    <n v="0.2"/>
    <n v="1"/>
    <n v="3315.84"/>
    <x v="1"/>
    <s v="Low Risk"/>
    <s v="55+"/>
    <d v="1902-12-13T00:00:00"/>
    <x v="2"/>
    <x v="1"/>
    <s v="High Value"/>
    <x v="1"/>
    <s v="Valid"/>
  </r>
  <r>
    <s v="CUST_1725"/>
    <n v="35"/>
    <s v="Female"/>
    <x v="4"/>
    <n v="108.27"/>
    <n v="8"/>
    <n v="289"/>
    <n v="0"/>
    <s v="Electronics"/>
    <m/>
    <d v="2022-12-03T00:00:00"/>
    <n v="39"/>
    <n v="0.11"/>
    <n v="108.27"/>
    <n v="250"/>
    <n v="1"/>
    <n v="866.16"/>
    <x v="0"/>
    <s v="Low Risk"/>
    <s v="35-44"/>
    <d v="1903-09-24T00:00:00"/>
    <x v="1"/>
    <x v="1"/>
    <s v="Low Value"/>
    <x v="0"/>
    <s v="Check Data"/>
  </r>
  <r>
    <s v="CUST_8701"/>
    <n v="18"/>
    <s v="Female"/>
    <x v="4"/>
    <n v="171.37"/>
    <n v="8"/>
    <n v="6"/>
    <n v="0"/>
    <s v="Electronics"/>
    <n v="63.5"/>
    <d v="2022-01-27T00:00:00"/>
    <n v="82"/>
    <n v="0.32"/>
    <n v="171.37"/>
    <n v="63.5"/>
    <n v="2"/>
    <n v="1370.96"/>
    <x v="2"/>
    <s v="Medium Risk"/>
    <s v="Under 25"/>
    <d v="1904-07-30T00:00:00"/>
    <x v="2"/>
    <x v="1"/>
    <s v="Low Value"/>
    <x v="0"/>
    <s v="Check Data"/>
  </r>
  <r>
    <s v="CUST_2216"/>
    <n v="56"/>
    <s v="Other"/>
    <x v="3"/>
    <n v="67.319999999999993"/>
    <n v="8"/>
    <n v="4"/>
    <n v="0"/>
    <s v="Fashion"/>
    <n v="10.199999999999999"/>
    <d v="2022-05-28T00:00:00"/>
    <n v="44"/>
    <n v="0.19"/>
    <n v="67.319999999999993"/>
    <n v="10.199999999999999"/>
    <n v="1"/>
    <n v="538.55999999999995"/>
    <x v="2"/>
    <s v="Low Risk"/>
    <s v="55+"/>
    <d v="1904-03-31T00:00:00"/>
    <x v="0"/>
    <x v="1"/>
    <s v="Low Value"/>
    <x v="0"/>
    <s v="Check Data"/>
  </r>
  <r>
    <s v="CUST_5051"/>
    <n v="38"/>
    <s v="Female"/>
    <x v="0"/>
    <n v="99.42"/>
    <n v="3"/>
    <n v="20"/>
    <n v="0"/>
    <s v="Fashion"/>
    <n v="25.6"/>
    <d v="2022-03-22T00:00:00"/>
    <n v="20"/>
    <n v="0.3"/>
    <n v="99.42"/>
    <n v="25.6"/>
    <n v="1"/>
    <n v="298.26"/>
    <x v="2"/>
    <s v="Medium Risk"/>
    <s v="35-44"/>
    <d v="1904-06-06T00:00:00"/>
    <x v="1"/>
    <x v="1"/>
    <s v="Low Value"/>
    <x v="0"/>
    <s v="Check Data"/>
  </r>
  <r>
    <s v="CUST_3197"/>
    <n v="18"/>
    <s v="Female"/>
    <x v="6"/>
    <n v="115.74"/>
    <n v="10"/>
    <n v="133"/>
    <n v="0"/>
    <s v="Sports"/>
    <n v="39.299999999999997"/>
    <d v="2025-01-31T00:00:00"/>
    <n v="92"/>
    <n v="0.19"/>
    <n v="115.74"/>
    <n v="39.299999999999997"/>
    <n v="1"/>
    <n v="1157.3999999999999"/>
    <x v="0"/>
    <s v="Low Risk"/>
    <s v="Under 25"/>
    <d v="1901-07-26T00:00:00"/>
    <x v="2"/>
    <x v="1"/>
    <s v="Low Value"/>
    <x v="0"/>
    <s v="Check Data"/>
  </r>
  <r>
    <s v="CUST_3806"/>
    <n v="32"/>
    <s v="Male"/>
    <x v="3"/>
    <n v="179.19"/>
    <n v="13"/>
    <n v="119"/>
    <n v="0"/>
    <s v="Home"/>
    <n v="39.6"/>
    <d v="2023-06-17T00:00:00"/>
    <n v="86"/>
    <n v="0.2"/>
    <n v="179.19"/>
    <n v="39.6"/>
    <n v="2"/>
    <n v="2329.4699999999998"/>
    <x v="0"/>
    <s v="Medium Risk"/>
    <s v="25-34"/>
    <d v="1903-03-12T00:00:00"/>
    <x v="2"/>
    <x v="1"/>
    <s v="High Value"/>
    <x v="1"/>
    <s v="Check Data"/>
  </r>
  <r>
    <s v="CUST_9970"/>
    <n v="21"/>
    <s v="Female"/>
    <x v="4"/>
    <m/>
    <n v="9"/>
    <n v="241"/>
    <n v="0"/>
    <s v="Electronics"/>
    <n v="97.3"/>
    <d v="2024-04-04T00:00:00"/>
    <n v="96"/>
    <n v="0.39"/>
    <n v="250"/>
    <n v="97.3"/>
    <n v="1"/>
    <n v="2250"/>
    <x v="0"/>
    <s v="Medium Risk"/>
    <s v="Under 25"/>
    <d v="1902-05-24T00:00:00"/>
    <x v="2"/>
    <x v="1"/>
    <s v="High Value"/>
    <x v="1"/>
    <s v="Check Data"/>
  </r>
  <r>
    <s v="CUST_1972"/>
    <n v="77"/>
    <s v="Male"/>
    <x v="5"/>
    <n v="78.459999999999994"/>
    <n v="9"/>
    <n v="105"/>
    <n v="0"/>
    <s v="Beauty"/>
    <n v="67.599999999999994"/>
    <d v="2024-04-12T00:00:00"/>
    <n v="85"/>
    <n v="0.36"/>
    <n v="78.459999999999994"/>
    <n v="67.599999999999994"/>
    <n v="2"/>
    <n v="706.14"/>
    <x v="0"/>
    <s v="Medium Risk"/>
    <s v="55+"/>
    <d v="1902-05-16T00:00:00"/>
    <x v="2"/>
    <x v="1"/>
    <s v="Low Value"/>
    <x v="0"/>
    <s v="Check Data"/>
  </r>
  <r>
    <s v="CUST_6634"/>
    <n v="78"/>
    <s v="Male"/>
    <x v="0"/>
    <n v="60.46"/>
    <n v="8"/>
    <n v="342"/>
    <n v="0"/>
    <s v="Home"/>
    <n v="3.7"/>
    <d v="2021-05-21T00:00:00"/>
    <n v="27"/>
    <n v="0.51"/>
    <n v="60.46"/>
    <n v="3.7"/>
    <n v="2"/>
    <n v="483.68"/>
    <x v="0"/>
    <s v="High Risk"/>
    <s v="55+"/>
    <d v="1905-04-07T00:00:00"/>
    <x v="1"/>
    <x v="1"/>
    <s v="Low Value"/>
    <x v="2"/>
    <s v="Check Data"/>
  </r>
  <r>
    <s v="CUST_8483"/>
    <n v="37"/>
    <s v="Female"/>
    <x v="7"/>
    <n v="407.48"/>
    <n v="8"/>
    <n v="130"/>
    <n v="0"/>
    <s v="Electronics"/>
    <n v="22.1"/>
    <d v="2022-04-20T00:00:00"/>
    <n v="38"/>
    <n v="0.46"/>
    <n v="407.48"/>
    <n v="22.1"/>
    <n v="2"/>
    <n v="3259.84"/>
    <x v="0"/>
    <s v="Medium Risk"/>
    <s v="35-44"/>
    <d v="1904-05-08T00:00:00"/>
    <x v="1"/>
    <x v="1"/>
    <s v="High Value"/>
    <x v="1"/>
    <s v="Check Data"/>
  </r>
  <r>
    <s v="CUST_3123"/>
    <n v="27"/>
    <s v="Female"/>
    <x v="9"/>
    <n v="141.72999999999999"/>
    <n v="6"/>
    <n v="37"/>
    <n v="0"/>
    <s v="Electronics"/>
    <n v="61.6"/>
    <d v="2022-12-31T00:00:00"/>
    <n v="90"/>
    <n v="0.22"/>
    <n v="141.72999999999999"/>
    <n v="61.6"/>
    <n v="1"/>
    <n v="850.37999999999988"/>
    <x v="1"/>
    <s v="Medium Risk"/>
    <s v="25-34"/>
    <d v="1903-08-27T00:00:00"/>
    <x v="2"/>
    <x v="1"/>
    <s v="Low Value"/>
    <x v="0"/>
    <s v="Check Data"/>
  </r>
  <r>
    <s v="CUST_9790"/>
    <n v="40"/>
    <s v="Female"/>
    <x v="8"/>
    <n v="88.12"/>
    <n v="11"/>
    <n v="86"/>
    <n v="1"/>
    <s v="Fashion"/>
    <n v="71.3"/>
    <d v="2024-01-23T00:00:00"/>
    <n v="87"/>
    <n v="0.04"/>
    <n v="88.12"/>
    <n v="71.3"/>
    <n v="1"/>
    <n v="969.32"/>
    <x v="1"/>
    <s v="Low Risk"/>
    <s v="35-44"/>
    <d v="1902-08-04T00:00:00"/>
    <x v="2"/>
    <x v="0"/>
    <s v="Low Value"/>
    <x v="0"/>
    <s v="Check Data"/>
  </r>
  <r>
    <s v="CUST_1224"/>
    <n v="58"/>
    <s v="Male"/>
    <x v="5"/>
    <n v="61.98"/>
    <n v="11"/>
    <n v="335"/>
    <n v="0"/>
    <s v="Beauty"/>
    <n v="38.1"/>
    <d v="2020-08-07T00:00:00"/>
    <n v="98"/>
    <n v="0.06"/>
    <n v="61.98"/>
    <n v="38.1"/>
    <n v="2"/>
    <n v="681.78"/>
    <x v="0"/>
    <s v="Low Risk"/>
    <s v="55+"/>
    <d v="1906-01-19T00:00:00"/>
    <x v="2"/>
    <x v="1"/>
    <s v="Low Value"/>
    <x v="0"/>
    <s v="Check Data"/>
  </r>
  <r>
    <s v="CUST_2814"/>
    <n v="51"/>
    <s v="Male"/>
    <x v="4"/>
    <m/>
    <n v="11"/>
    <n v="112"/>
    <n v="0"/>
    <s v="Beauty"/>
    <n v="85.7"/>
    <d v="2022-09-17T00:00:00"/>
    <n v="76"/>
    <n v="0.49"/>
    <n v="250"/>
    <n v="85.7"/>
    <n v="1"/>
    <n v="2750"/>
    <x v="0"/>
    <s v="Medium Risk"/>
    <s v="45-54"/>
    <d v="1903-12-10T00:00:00"/>
    <x v="2"/>
    <x v="1"/>
    <s v="High Value"/>
    <x v="1"/>
    <s v="Check Data"/>
  </r>
  <r>
    <s v="CUST_2106"/>
    <n v="77"/>
    <s v="Female"/>
    <x v="0"/>
    <n v="75.959999999999994"/>
    <n v="11"/>
    <n v="250"/>
    <n v="0"/>
    <s v="Electronics"/>
    <n v="94.3"/>
    <d v="2024-08-07T00:00:00"/>
    <n v="11"/>
    <n v="0.48"/>
    <n v="75.959999999999994"/>
    <n v="94.3"/>
    <n v="1"/>
    <n v="835.56"/>
    <x v="0"/>
    <s v="Medium Risk"/>
    <s v="55+"/>
    <d v="1902-01-19T00:00:00"/>
    <x v="1"/>
    <x v="1"/>
    <s v="Low Value"/>
    <x v="0"/>
    <s v="Check Data"/>
  </r>
  <r>
    <s v="CUST_1124"/>
    <n v="63"/>
    <s v="Male"/>
    <x v="4"/>
    <n v="102.79"/>
    <n v="9"/>
    <n v="344"/>
    <n v="0"/>
    <s v="Sports"/>
    <n v="61.4"/>
    <d v="2024-11-02T00:00:00"/>
    <n v="36"/>
    <n v="0.25"/>
    <n v="102.79"/>
    <n v="61.4"/>
    <n v="1"/>
    <n v="925.11"/>
    <x v="0"/>
    <s v="Medium Risk"/>
    <s v="55+"/>
    <d v="1901-10-24T00:00:00"/>
    <x v="1"/>
    <x v="1"/>
    <s v="Low Value"/>
    <x v="0"/>
    <s v="Check Data"/>
  </r>
  <r>
    <s v="CUST_4246"/>
    <n v="65"/>
    <s v="Female"/>
    <x v="2"/>
    <n v="42.99"/>
    <n v="8"/>
    <n v="361"/>
    <n v="0"/>
    <s v="Beauty"/>
    <n v="56.2"/>
    <d v="2020-12-02T00:00:00"/>
    <n v="32"/>
    <n v="0.52"/>
    <n v="42.99"/>
    <n v="56.2"/>
    <n v="1"/>
    <n v="343.92"/>
    <x v="0"/>
    <s v="High Risk"/>
    <s v="55+"/>
    <d v="1905-09-24T00:00:00"/>
    <x v="1"/>
    <x v="1"/>
    <s v="Low Value"/>
    <x v="2"/>
    <s v="Check Data"/>
  </r>
  <r>
    <s v="CUST_3931"/>
    <n v="50"/>
    <s v="Male"/>
    <x v="3"/>
    <n v="148.93"/>
    <n v="10"/>
    <n v="70"/>
    <n v="1"/>
    <s v="Home"/>
    <n v="75.099999999999994"/>
    <d v="2025-04-23T00:00:00"/>
    <n v="62"/>
    <n v="0.24"/>
    <n v="148.93"/>
    <n v="75.099999999999994"/>
    <n v="2"/>
    <n v="1489.3000000000002"/>
    <x v="1"/>
    <s v="Medium Risk"/>
    <s v="45-54"/>
    <d v="1901-05-05T00:00:00"/>
    <x v="0"/>
    <x v="0"/>
    <s v="Low Value"/>
    <x v="0"/>
    <s v="Check Data"/>
  </r>
  <r>
    <s v="CUST_3971"/>
    <n v="51"/>
    <s v="Male"/>
    <x v="8"/>
    <n v="130.19999999999999"/>
    <n v="16"/>
    <n v="263"/>
    <n v="0"/>
    <s v="Sports"/>
    <n v="78.2"/>
    <d v="2023-03-08T00:00:00"/>
    <n v="16"/>
    <n v="0.28000000000000003"/>
    <n v="130.19999999999999"/>
    <n v="78.2"/>
    <n v="1"/>
    <n v="2083.1999999999998"/>
    <x v="0"/>
    <s v="Medium Risk"/>
    <s v="45-54"/>
    <d v="1903-06-21T00:00:00"/>
    <x v="1"/>
    <x v="1"/>
    <s v="High Value"/>
    <x v="1"/>
    <s v="Check Data"/>
  </r>
  <r>
    <s v="CUST_3017"/>
    <n v="56"/>
    <s v="Other"/>
    <x v="8"/>
    <n v="69.459999999999994"/>
    <n v="7"/>
    <n v="68"/>
    <n v="0"/>
    <s v="Fashion"/>
    <n v="21.5"/>
    <d v="2023-11-07T00:00:00"/>
    <n v="42"/>
    <n v="0.2"/>
    <n v="69.459999999999994"/>
    <n v="21.5"/>
    <n v="1"/>
    <n v="486.21999999999997"/>
    <x v="1"/>
    <s v="Medium Risk"/>
    <s v="55+"/>
    <d v="1902-10-20T00:00:00"/>
    <x v="0"/>
    <x v="1"/>
    <s v="Low Value"/>
    <x v="0"/>
    <s v="Check Data"/>
  </r>
  <r>
    <s v="CUST_8415"/>
    <n v="78"/>
    <s v="Male"/>
    <x v="6"/>
    <n v="94.32"/>
    <n v="7"/>
    <n v="254"/>
    <n v="0"/>
    <s v="Electronics"/>
    <n v="48.4"/>
    <d v="2024-11-08T00:00:00"/>
    <n v="31"/>
    <n v="0.34"/>
    <n v="94.32"/>
    <n v="48.4"/>
    <n v="2"/>
    <n v="660.24"/>
    <x v="0"/>
    <s v="Medium Risk"/>
    <s v="55+"/>
    <d v="1901-10-18T00:00:00"/>
    <x v="1"/>
    <x v="1"/>
    <s v="Low Value"/>
    <x v="0"/>
    <s v="Check Data"/>
  </r>
  <r>
    <s v="CUST_3415"/>
    <n v="27"/>
    <s v="Male"/>
    <x v="2"/>
    <n v="162.28"/>
    <n v="8"/>
    <n v="274"/>
    <n v="0"/>
    <s v="Electronics"/>
    <n v="44.7"/>
    <d v="2024-05-27T00:00:00"/>
    <n v="70"/>
    <n v="0.38"/>
    <n v="162.28"/>
    <n v="44.7"/>
    <n v="1"/>
    <n v="1298.24"/>
    <x v="0"/>
    <s v="Medium Risk"/>
    <s v="25-34"/>
    <d v="1902-04-01T00:00:00"/>
    <x v="2"/>
    <x v="1"/>
    <s v="Low Value"/>
    <x v="0"/>
    <s v="Check Data"/>
  </r>
  <r>
    <s v="CUST_4096"/>
    <n v="71"/>
    <s v="Male"/>
    <x v="1"/>
    <n v="40.270000000000003"/>
    <n v="9"/>
    <n v="85"/>
    <n v="0"/>
    <s v="Home"/>
    <n v="94.1"/>
    <d v="2024-12-13T00:00:00"/>
    <n v="13"/>
    <n v="0.05"/>
    <n v="40.270000000000003"/>
    <n v="94.1"/>
    <n v="2"/>
    <n v="362.43"/>
    <x v="1"/>
    <s v="Low Risk"/>
    <s v="55+"/>
    <d v="1901-09-13T00:00:00"/>
    <x v="1"/>
    <x v="1"/>
    <s v="Low Value"/>
    <x v="0"/>
    <s v="Check Data"/>
  </r>
  <r>
    <s v="CUST_2609"/>
    <n v="37"/>
    <s v="Other"/>
    <x v="2"/>
    <n v="45.36"/>
    <n v="6"/>
    <n v="217"/>
    <n v="0"/>
    <s v="Home"/>
    <n v="11.2"/>
    <d v="2021-02-01T00:00:00"/>
    <n v="36"/>
    <n v="0.19"/>
    <n v="45.36"/>
    <n v="11.2"/>
    <n v="1"/>
    <n v="272.15999999999997"/>
    <x v="0"/>
    <s v="Low Risk"/>
    <s v="35-44"/>
    <d v="1905-07-25T00:00:00"/>
    <x v="1"/>
    <x v="1"/>
    <s v="Low Value"/>
    <x v="0"/>
    <s v="Check Data"/>
  </r>
  <r>
    <s v="CUST_1717"/>
    <n v="18"/>
    <s v="Female"/>
    <x v="8"/>
    <n v="73.510000000000005"/>
    <n v="7"/>
    <n v="49"/>
    <n v="0"/>
    <s v="Fashion"/>
    <n v="94.3"/>
    <d v="2024-06-26T00:00:00"/>
    <n v="75"/>
    <n v="0.12"/>
    <n v="73.510000000000005"/>
    <n v="94.3"/>
    <n v="3"/>
    <n v="514.57000000000005"/>
    <x v="1"/>
    <s v="Low Risk"/>
    <s v="Under 25"/>
    <d v="1902-03-02T00:00:00"/>
    <x v="2"/>
    <x v="1"/>
    <s v="Low Value"/>
    <x v="0"/>
    <s v="Check Data"/>
  </r>
  <r>
    <s v="CUST_4561"/>
    <n v="30"/>
    <s v="Male"/>
    <x v="5"/>
    <n v="124.85"/>
    <n v="12"/>
    <n v="133"/>
    <n v="0"/>
    <s v="Fashion"/>
    <n v="57.3"/>
    <d v="2024-08-10T00:00:00"/>
    <n v="11"/>
    <n v="0.46"/>
    <n v="124.85"/>
    <n v="57.3"/>
    <n v="3"/>
    <n v="1498.1999999999998"/>
    <x v="0"/>
    <s v="Medium Risk"/>
    <s v="25-34"/>
    <d v="1902-01-16T00:00:00"/>
    <x v="1"/>
    <x v="1"/>
    <s v="Low Value"/>
    <x v="0"/>
    <s v="Check Data"/>
  </r>
  <r>
    <s v="CUST_7782"/>
    <n v="18"/>
    <s v="Male"/>
    <x v="6"/>
    <n v="193.37"/>
    <n v="9"/>
    <n v="229"/>
    <n v="0"/>
    <s v="Beauty"/>
    <n v="28.8"/>
    <d v="2022-05-05T00:00:00"/>
    <n v="48"/>
    <n v="0.24"/>
    <n v="193.37"/>
    <n v="28.8"/>
    <n v="1"/>
    <n v="1740.33"/>
    <x v="0"/>
    <s v="Medium Risk"/>
    <s v="Under 25"/>
    <d v="1904-04-23T00:00:00"/>
    <x v="0"/>
    <x v="1"/>
    <s v="High Value"/>
    <x v="1"/>
    <s v="Check Data"/>
  </r>
  <r>
    <s v="CUST_2048"/>
    <n v="22"/>
    <s v="Female"/>
    <x v="7"/>
    <n v="70.41"/>
    <n v="4"/>
    <n v="60"/>
    <n v="0"/>
    <s v="Sports"/>
    <n v="86.9"/>
    <d v="2021-04-11T00:00:00"/>
    <n v="20"/>
    <n v="0.3"/>
    <n v="70.41"/>
    <n v="86.9"/>
    <n v="2"/>
    <n v="281.64"/>
    <x v="1"/>
    <s v="Medium Risk"/>
    <s v="Under 25"/>
    <d v="1905-05-17T00:00:00"/>
    <x v="1"/>
    <x v="1"/>
    <s v="Low Value"/>
    <x v="0"/>
    <s v="Check Data"/>
  </r>
  <r>
    <s v="CUST_9307"/>
    <n v="33"/>
    <s v="Male"/>
    <x v="5"/>
    <n v="67.27"/>
    <n v="8"/>
    <n v="251"/>
    <n v="0"/>
    <s v="Electronics"/>
    <n v="5"/>
    <d v="2021-12-02T00:00:00"/>
    <n v="29"/>
    <n v="0.44"/>
    <n v="67.27"/>
    <n v="5"/>
    <n v="2"/>
    <n v="538.16"/>
    <x v="0"/>
    <s v="Medium Risk"/>
    <s v="25-34"/>
    <d v="1904-09-24T00:00:00"/>
    <x v="1"/>
    <x v="1"/>
    <s v="Low Value"/>
    <x v="0"/>
    <s v="Check Data"/>
  </r>
  <r>
    <s v="CUST_8905"/>
    <n v="32"/>
    <s v="Female"/>
    <x v="0"/>
    <n v="76.459999999999994"/>
    <n v="8"/>
    <n v="229"/>
    <n v="0"/>
    <s v="Beauty"/>
    <n v="31.9"/>
    <d v="2025-05-10T00:00:00"/>
    <n v="19"/>
    <n v="0.56000000000000005"/>
    <n v="76.459999999999994"/>
    <n v="31.9"/>
    <n v="1"/>
    <n v="611.67999999999995"/>
    <x v="0"/>
    <s v="High Risk"/>
    <s v="25-34"/>
    <d v="1901-04-18T00:00:00"/>
    <x v="1"/>
    <x v="1"/>
    <s v="Low Value"/>
    <x v="2"/>
    <s v="Check Data"/>
  </r>
  <r>
    <s v="CUST_6578"/>
    <n v="66"/>
    <s v="Male"/>
    <x v="1"/>
    <n v="130.88999999999999"/>
    <n v="15"/>
    <n v="350"/>
    <n v="0"/>
    <s v="Fashion"/>
    <n v="75.3"/>
    <d v="2022-01-11T00:00:00"/>
    <n v="94"/>
    <n v="0"/>
    <n v="130.88999999999999"/>
    <n v="75.3"/>
    <n v="2"/>
    <n v="1963.35"/>
    <x v="0"/>
    <s v="Low Risk"/>
    <s v="55+"/>
    <d v="1904-08-15T00:00:00"/>
    <x v="2"/>
    <x v="1"/>
    <s v="High Value"/>
    <x v="1"/>
    <s v="Check Data"/>
  </r>
  <r>
    <s v="CUST_2620"/>
    <n v="45"/>
    <s v="Male"/>
    <x v="3"/>
    <n v="37.25"/>
    <n v="11"/>
    <n v="57"/>
    <n v="0"/>
    <s v="Home"/>
    <n v="82.8"/>
    <d v="2021-02-20T00:00:00"/>
    <n v="6"/>
    <n v="0.48"/>
    <n v="37.25"/>
    <n v="82.8"/>
    <n v="1"/>
    <n v="409.75"/>
    <x v="1"/>
    <s v="Medium Risk"/>
    <s v="45-54"/>
    <d v="1905-07-06T00:00:00"/>
    <x v="1"/>
    <x v="1"/>
    <s v="Low Value"/>
    <x v="0"/>
    <s v="Check Data"/>
  </r>
  <r>
    <s v="CUST_7548"/>
    <n v="48"/>
    <s v="Female"/>
    <x v="7"/>
    <n v="64.540000000000006"/>
    <n v="12"/>
    <n v="184"/>
    <n v="0"/>
    <s v="Beauty"/>
    <n v="16.7"/>
    <d v="2023-07-03T00:00:00"/>
    <n v="56"/>
    <n v="0.17"/>
    <n v="64.540000000000006"/>
    <n v="16.7"/>
    <n v="2"/>
    <n v="774.48"/>
    <x v="0"/>
    <s v="Low Risk"/>
    <s v="45-54"/>
    <d v="1903-02-24T00:00:00"/>
    <x v="0"/>
    <x v="1"/>
    <s v="Low Value"/>
    <x v="0"/>
    <s v="Check Data"/>
  </r>
  <r>
    <s v="CUST_8381"/>
    <n v="40"/>
    <s v="Male"/>
    <x v="5"/>
    <n v="44.78"/>
    <n v="9"/>
    <n v="202"/>
    <n v="0"/>
    <s v="Home"/>
    <n v="94.2"/>
    <d v="2022-06-25T00:00:00"/>
    <n v="81"/>
    <n v="0.17"/>
    <n v="44.78"/>
    <n v="94.2"/>
    <n v="1"/>
    <n v="403.02"/>
    <x v="0"/>
    <s v="Low Risk"/>
    <s v="35-44"/>
    <d v="1904-03-03T00:00:00"/>
    <x v="2"/>
    <x v="1"/>
    <s v="Low Value"/>
    <x v="0"/>
    <s v="Check Data"/>
  </r>
  <r>
    <s v="CUST_5780"/>
    <n v="65"/>
    <s v="Female"/>
    <x v="0"/>
    <n v="67.27"/>
    <n v="10"/>
    <n v="31"/>
    <n v="0"/>
    <s v="Sports"/>
    <n v="5.4"/>
    <d v="2024-06-23T00:00:00"/>
    <n v="82"/>
    <n v="0.03"/>
    <n v="67.27"/>
    <n v="5.4"/>
    <n v="6"/>
    <n v="672.69999999999993"/>
    <x v="1"/>
    <s v="Low Risk"/>
    <s v="55+"/>
    <d v="1902-03-05T00:00:00"/>
    <x v="2"/>
    <x v="1"/>
    <s v="Low Value"/>
    <x v="0"/>
    <s v="Check Data"/>
  </r>
  <r>
    <s v="CUST_4792"/>
    <n v="62"/>
    <s v="Male"/>
    <x v="4"/>
    <n v="97.22"/>
    <n v="8"/>
    <n v="144"/>
    <n v="0"/>
    <s v="Home"/>
    <n v="43.4"/>
    <d v="2021-11-21T00:00:00"/>
    <n v="18"/>
    <n v="0.01"/>
    <n v="97.22"/>
    <n v="43.4"/>
    <n v="2"/>
    <n v="777.76"/>
    <x v="0"/>
    <s v="Low Risk"/>
    <s v="55+"/>
    <d v="1904-10-05T00:00:00"/>
    <x v="1"/>
    <x v="1"/>
    <s v="Low Value"/>
    <x v="0"/>
    <s v="Check Data"/>
  </r>
  <r>
    <s v="CUST_3941"/>
    <n v="60"/>
    <s v="Male"/>
    <x v="9"/>
    <n v="56.68"/>
    <n v="12"/>
    <n v="168"/>
    <n v="0"/>
    <s v="Electronics"/>
    <n v="9.6999999999999993"/>
    <d v="2024-12-21T00:00:00"/>
    <n v="76"/>
    <n v="0.41"/>
    <n v="56.68"/>
    <n v="9.6999999999999993"/>
    <n v="1"/>
    <n v="680.16"/>
    <x v="0"/>
    <s v="Medium Risk"/>
    <s v="55+"/>
    <d v="1901-09-05T00:00:00"/>
    <x v="2"/>
    <x v="1"/>
    <s v="Low Value"/>
    <x v="0"/>
    <s v="Check Data"/>
  </r>
  <r>
    <s v="CUST_6695"/>
    <n v="34"/>
    <s v="Other"/>
    <x v="1"/>
    <n v="141.32"/>
    <n v="7"/>
    <n v="21"/>
    <n v="0"/>
    <s v="Sports"/>
    <n v="9.8000000000000007"/>
    <d v="2025-03-26T00:00:00"/>
    <n v="42"/>
    <n v="0.56000000000000005"/>
    <n v="141.32"/>
    <n v="9.8000000000000007"/>
    <n v="1"/>
    <n v="989.24"/>
    <x v="2"/>
    <s v="High Risk"/>
    <s v="25-34"/>
    <d v="1901-06-02T00:00:00"/>
    <x v="0"/>
    <x v="1"/>
    <s v="Low Value"/>
    <x v="2"/>
    <s v="Check Data"/>
  </r>
  <r>
    <s v="CUST_7401"/>
    <n v="66"/>
    <s v="Male"/>
    <x v="3"/>
    <n v="21.85"/>
    <n v="6"/>
    <n v="335"/>
    <n v="0"/>
    <s v="Home"/>
    <n v="91.4"/>
    <d v="2022-07-21T00:00:00"/>
    <n v="60"/>
    <n v="0.31"/>
    <n v="21.85"/>
    <n v="91.4"/>
    <n v="2"/>
    <n v="131.10000000000002"/>
    <x v="0"/>
    <s v="Medium Risk"/>
    <s v="55+"/>
    <d v="1904-02-06T00:00:00"/>
    <x v="0"/>
    <x v="1"/>
    <s v="Low Value"/>
    <x v="0"/>
    <s v="Check Data"/>
  </r>
  <r>
    <s v="CUST_7197"/>
    <n v="51"/>
    <s v="Female"/>
    <x v="6"/>
    <n v="22.89"/>
    <n v="15"/>
    <n v="297"/>
    <n v="0"/>
    <s v="Beauty"/>
    <n v="90.4"/>
    <d v="2023-06-07T00:00:00"/>
    <n v="56"/>
    <n v="0.16"/>
    <n v="22.89"/>
    <n v="90.4"/>
    <n v="2"/>
    <n v="343.35"/>
    <x v="0"/>
    <s v="Low Risk"/>
    <s v="45-54"/>
    <d v="1903-03-22T00:00:00"/>
    <x v="0"/>
    <x v="1"/>
    <s v="Low Value"/>
    <x v="0"/>
    <s v="Check Data"/>
  </r>
  <r>
    <s v="CUST_6450"/>
    <n v="30"/>
    <s v="Male"/>
    <x v="2"/>
    <n v="31.26"/>
    <n v="11"/>
    <n v="78"/>
    <n v="0"/>
    <s v="Electronics"/>
    <n v="61.5"/>
    <d v="2023-02-03T00:00:00"/>
    <n v="3"/>
    <n v="0.23"/>
    <n v="31.26"/>
    <n v="61.5"/>
    <n v="3"/>
    <n v="343.86"/>
    <x v="1"/>
    <s v="Medium Risk"/>
    <s v="25-34"/>
    <d v="1903-07-24T00:00:00"/>
    <x v="1"/>
    <x v="1"/>
    <s v="Low Value"/>
    <x v="0"/>
    <s v="Check Data"/>
  </r>
  <r>
    <s v="CUST_9975"/>
    <n v="31"/>
    <s v="Female"/>
    <x v="9"/>
    <n v="49.79"/>
    <n v="8"/>
    <n v="135"/>
    <n v="1"/>
    <s v="Electronics"/>
    <n v="96.6"/>
    <d v="2024-12-13T00:00:00"/>
    <n v="82"/>
    <n v="0.13"/>
    <n v="49.79"/>
    <n v="96.6"/>
    <n v="2"/>
    <n v="398.32"/>
    <x v="0"/>
    <s v="Low Risk"/>
    <s v="25-34"/>
    <d v="1901-09-13T00:00:00"/>
    <x v="2"/>
    <x v="0"/>
    <s v="Low Value"/>
    <x v="0"/>
    <s v="Check Data"/>
  </r>
  <r>
    <s v="CUST_9432"/>
    <n v="28"/>
    <s v="Female"/>
    <x v="1"/>
    <n v="102.7"/>
    <n v="11"/>
    <n v="301"/>
    <n v="0"/>
    <s v="Fashion"/>
    <n v="49.1"/>
    <d v="2022-05-27T00:00:00"/>
    <n v="80"/>
    <n v="0.43"/>
    <n v="102.7"/>
    <n v="49.1"/>
    <n v="1"/>
    <n v="1129.7"/>
    <x v="0"/>
    <s v="Medium Risk"/>
    <s v="25-34"/>
    <d v="1904-04-01T00:00:00"/>
    <x v="2"/>
    <x v="1"/>
    <s v="Low Value"/>
    <x v="0"/>
    <s v="Check Data"/>
  </r>
  <r>
    <s v="CUST_6874"/>
    <n v="45"/>
    <s v="Male"/>
    <x v="7"/>
    <n v="23.16"/>
    <n v="9"/>
    <n v="175"/>
    <n v="0"/>
    <s v="Fashion"/>
    <n v="78.3"/>
    <d v="2023-07-21T00:00:00"/>
    <n v="39"/>
    <n v="0.36"/>
    <n v="23.16"/>
    <n v="78.3"/>
    <n v="2"/>
    <n v="208.44"/>
    <x v="0"/>
    <s v="Medium Risk"/>
    <s v="45-54"/>
    <d v="1903-02-06T00:00:00"/>
    <x v="1"/>
    <x v="1"/>
    <s v="Low Value"/>
    <x v="0"/>
    <s v="Check Data"/>
  </r>
  <r>
    <s v="CUST_2553"/>
    <n v="59"/>
    <s v="Female"/>
    <x v="4"/>
    <n v="46.7"/>
    <n v="9"/>
    <n v="76"/>
    <n v="0"/>
    <s v="Beauty"/>
    <n v="9.6999999999999993"/>
    <d v="2023-07-23T00:00:00"/>
    <n v="43"/>
    <n v="0.12"/>
    <n v="46.7"/>
    <n v="9.6999999999999993"/>
    <n v="1"/>
    <n v="420.3"/>
    <x v="1"/>
    <s v="Low Risk"/>
    <s v="55+"/>
    <d v="1903-02-04T00:00:00"/>
    <x v="0"/>
    <x v="1"/>
    <s v="Low Value"/>
    <x v="0"/>
    <s v="Check Data"/>
  </r>
  <r>
    <s v="CUST_2012"/>
    <n v="49"/>
    <s v="Female"/>
    <x v="6"/>
    <n v="60.43"/>
    <n v="14"/>
    <n v="29"/>
    <n v="0"/>
    <s v="Fashion"/>
    <n v="39.6"/>
    <d v="2021-02-27T00:00:00"/>
    <n v="28"/>
    <n v="0.14000000000000001"/>
    <n v="60.43"/>
    <n v="39.6"/>
    <n v="2"/>
    <n v="846.02"/>
    <x v="2"/>
    <s v="Low Risk"/>
    <s v="45-54"/>
    <d v="1905-06-29T00:00:00"/>
    <x v="1"/>
    <x v="1"/>
    <s v="Low Value"/>
    <x v="0"/>
    <s v="Check Data"/>
  </r>
  <r>
    <s v="CUST_9378"/>
    <n v="52"/>
    <s v="Male"/>
    <x v="8"/>
    <n v="121.22"/>
    <n v="10"/>
    <n v="283"/>
    <n v="0"/>
    <s v="Home"/>
    <n v="51.5"/>
    <d v="2023-07-12T00:00:00"/>
    <n v="42"/>
    <n v="0.12"/>
    <n v="121.22"/>
    <n v="51.5"/>
    <n v="3"/>
    <n v="1212.2"/>
    <x v="0"/>
    <s v="Low Risk"/>
    <s v="45-54"/>
    <d v="1903-02-15T00:00:00"/>
    <x v="0"/>
    <x v="1"/>
    <s v="Low Value"/>
    <x v="0"/>
    <s v="Check Data"/>
  </r>
  <r>
    <s v="CUST_2881"/>
    <n v="78"/>
    <s v="Female"/>
    <x v="5"/>
    <m/>
    <n v="15"/>
    <n v="328"/>
    <n v="0"/>
    <s v="Fashion"/>
    <n v="77.8"/>
    <d v="2024-04-21T00:00:00"/>
    <n v="9"/>
    <n v="0.23"/>
    <n v="250"/>
    <n v="77.8"/>
    <n v="3"/>
    <n v="3750"/>
    <x v="0"/>
    <s v="Medium Risk"/>
    <s v="55+"/>
    <d v="1902-05-07T00:00:00"/>
    <x v="1"/>
    <x v="1"/>
    <s v="High Value"/>
    <x v="1"/>
    <s v="Check Data"/>
  </r>
  <r>
    <s v="CUST_7799"/>
    <n v="76"/>
    <s v="Female"/>
    <x v="5"/>
    <n v="36.99"/>
    <n v="7"/>
    <n v="152"/>
    <n v="0"/>
    <s v="Electronics"/>
    <n v="33.4"/>
    <d v="2021-08-15T00:00:00"/>
    <n v="84"/>
    <n v="0.2"/>
    <n v="36.99"/>
    <n v="33.4"/>
    <n v="2"/>
    <n v="258.93"/>
    <x v="0"/>
    <s v="Medium Risk"/>
    <s v="55+"/>
    <d v="1905-01-11T00:00:00"/>
    <x v="2"/>
    <x v="1"/>
    <s v="Low Value"/>
    <x v="0"/>
    <s v="Check Data"/>
  </r>
  <r>
    <s v="CUST_5586"/>
    <n v="48"/>
    <s v="Male"/>
    <x v="6"/>
    <n v="51.84"/>
    <n v="11"/>
    <n v="212"/>
    <n v="0"/>
    <s v="Beauty"/>
    <n v="98"/>
    <d v="2023-12-25T00:00:00"/>
    <n v="18"/>
    <n v="0.18"/>
    <n v="51.84"/>
    <n v="98"/>
    <n v="1"/>
    <n v="570.24"/>
    <x v="0"/>
    <s v="Low Risk"/>
    <s v="45-54"/>
    <d v="1902-09-02T00:00:00"/>
    <x v="1"/>
    <x v="1"/>
    <s v="Low Value"/>
    <x v="0"/>
    <s v="Check Data"/>
  </r>
  <r>
    <s v="CUST_9622"/>
    <n v="34"/>
    <s v="Male"/>
    <x v="8"/>
    <n v="72.5"/>
    <n v="8"/>
    <n v="178"/>
    <n v="0"/>
    <s v="Home"/>
    <n v="73.5"/>
    <d v="2020-12-29T00:00:00"/>
    <n v="89"/>
    <n v="0.34"/>
    <n v="72.5"/>
    <n v="73.5"/>
    <n v="1"/>
    <n v="580"/>
    <x v="0"/>
    <s v="Medium Risk"/>
    <s v="25-34"/>
    <d v="1905-08-28T00:00:00"/>
    <x v="2"/>
    <x v="1"/>
    <s v="Low Value"/>
    <x v="0"/>
    <s v="Check Data"/>
  </r>
  <r>
    <s v="CUST_9430"/>
    <n v="64"/>
    <s v="Male"/>
    <x v="5"/>
    <n v="112.04"/>
    <n v="13"/>
    <n v="294"/>
    <n v="0"/>
    <s v="Electronics"/>
    <n v="53.3"/>
    <d v="2024-03-26T00:00:00"/>
    <n v="21"/>
    <n v="0.21"/>
    <n v="112.04"/>
    <n v="53.3"/>
    <n v="1"/>
    <n v="1456.52"/>
    <x v="0"/>
    <s v="Medium Risk"/>
    <s v="55+"/>
    <d v="1902-06-02T00:00:00"/>
    <x v="1"/>
    <x v="1"/>
    <s v="Low Value"/>
    <x v="0"/>
    <s v="Check Data"/>
  </r>
  <r>
    <s v="CUST_7447"/>
    <n v="26"/>
    <s v="Male"/>
    <x v="1"/>
    <n v="47.55"/>
    <n v="12"/>
    <n v="82"/>
    <n v="0"/>
    <s v="Electronics"/>
    <n v="33.1"/>
    <d v="2022-11-01T00:00:00"/>
    <n v="26"/>
    <n v="0.34"/>
    <n v="47.55"/>
    <n v="33.1"/>
    <n v="1"/>
    <n v="570.59999999999991"/>
    <x v="1"/>
    <s v="Medium Risk"/>
    <s v="25-34"/>
    <d v="1903-10-26T00:00:00"/>
    <x v="1"/>
    <x v="1"/>
    <s v="Low Value"/>
    <x v="0"/>
    <s v="Check Data"/>
  </r>
  <r>
    <s v="CUST_3345"/>
    <n v="27"/>
    <s v="Female"/>
    <x v="6"/>
    <n v="144.4"/>
    <n v="16"/>
    <n v="199"/>
    <n v="0"/>
    <s v="Sports"/>
    <m/>
    <d v="2021-03-04T00:00:00"/>
    <n v="23"/>
    <n v="0.42"/>
    <n v="144.4"/>
    <n v="250"/>
    <n v="1"/>
    <n v="2310.4"/>
    <x v="0"/>
    <s v="Medium Risk"/>
    <s v="25-34"/>
    <d v="1905-06-24T00:00:00"/>
    <x v="1"/>
    <x v="1"/>
    <s v="High Value"/>
    <x v="1"/>
    <s v="Check Data"/>
  </r>
  <r>
    <s v="CUST_1075"/>
    <n v="25"/>
    <s v="Female"/>
    <x v="6"/>
    <m/>
    <n v="9"/>
    <n v="322"/>
    <n v="0"/>
    <s v="Fashion"/>
    <n v="67.3"/>
    <d v="2020-11-03T00:00:00"/>
    <n v="10"/>
    <n v="0.14000000000000001"/>
    <n v="250"/>
    <n v="67.3"/>
    <n v="1"/>
    <n v="2250"/>
    <x v="0"/>
    <s v="Low Risk"/>
    <s v="25-34"/>
    <d v="1905-10-23T00:00:00"/>
    <x v="1"/>
    <x v="1"/>
    <s v="High Value"/>
    <x v="1"/>
    <s v="Check Data"/>
  </r>
  <r>
    <s v="CUST_6877"/>
    <n v="38"/>
    <s v="Other"/>
    <x v="7"/>
    <n v="62.34"/>
    <n v="8"/>
    <n v="128"/>
    <n v="0"/>
    <s v="Home"/>
    <n v="67.900000000000006"/>
    <d v="2021-04-15T00:00:00"/>
    <n v="44"/>
    <n v="0.72"/>
    <n v="62.34"/>
    <n v="67.900000000000006"/>
    <n v="2"/>
    <n v="498.72"/>
    <x v="0"/>
    <s v="High Risk"/>
    <s v="35-44"/>
    <d v="1905-05-13T00:00:00"/>
    <x v="0"/>
    <x v="1"/>
    <s v="Low Value"/>
    <x v="2"/>
    <s v="Check Data"/>
  </r>
  <r>
    <s v="CUST_7785"/>
    <n v="30"/>
    <s v="Male"/>
    <x v="8"/>
    <n v="121.36"/>
    <n v="7"/>
    <n v="293"/>
    <n v="0"/>
    <s v="Beauty"/>
    <n v="58.6"/>
    <d v="2022-05-20T00:00:00"/>
    <n v="13"/>
    <n v="0.41"/>
    <n v="121.36"/>
    <n v="58.6"/>
    <n v="1"/>
    <n v="849.52"/>
    <x v="0"/>
    <s v="Medium Risk"/>
    <s v="25-34"/>
    <d v="1904-04-08T00:00:00"/>
    <x v="1"/>
    <x v="1"/>
    <s v="Low Value"/>
    <x v="0"/>
    <s v="Check Data"/>
  </r>
  <r>
    <s v="CUST_5922"/>
    <n v="76"/>
    <s v="Male"/>
    <x v="7"/>
    <n v="171.66"/>
    <n v="12"/>
    <n v="190"/>
    <n v="0"/>
    <s v="Beauty"/>
    <n v="40"/>
    <d v="2020-11-29T00:00:00"/>
    <n v="53"/>
    <n v="0.36"/>
    <n v="171.66"/>
    <n v="40"/>
    <n v="1"/>
    <n v="2059.92"/>
    <x v="0"/>
    <s v="Medium Risk"/>
    <s v="55+"/>
    <d v="1905-09-27T00:00:00"/>
    <x v="0"/>
    <x v="1"/>
    <s v="High Value"/>
    <x v="1"/>
    <s v="Check Data"/>
  </r>
  <r>
    <s v="CUST_9090"/>
    <n v="67"/>
    <s v="Female"/>
    <x v="8"/>
    <n v="103.59"/>
    <n v="8"/>
    <n v="51"/>
    <n v="0"/>
    <s v="Beauty"/>
    <n v="81.7"/>
    <d v="2022-02-15T00:00:00"/>
    <n v="37"/>
    <n v="0.4"/>
    <n v="103.59"/>
    <n v="81.7"/>
    <n v="1"/>
    <n v="828.72"/>
    <x v="1"/>
    <s v="Medium Risk"/>
    <s v="55+"/>
    <d v="1904-07-11T00:00:00"/>
    <x v="1"/>
    <x v="1"/>
    <s v="Low Value"/>
    <x v="0"/>
    <s v="Check Data"/>
  </r>
  <r>
    <s v="CUST_3330"/>
    <n v="22"/>
    <s v="Female"/>
    <x v="7"/>
    <n v="100.64"/>
    <n v="10"/>
    <n v="82"/>
    <n v="0"/>
    <s v="Sports"/>
    <n v="25.8"/>
    <d v="2025-03-02T00:00:00"/>
    <n v="56"/>
    <n v="0.35"/>
    <n v="100.64"/>
    <n v="25.8"/>
    <n v="2"/>
    <n v="1006.4"/>
    <x v="1"/>
    <s v="Medium Risk"/>
    <s v="Under 25"/>
    <d v="1901-06-26T00:00:00"/>
    <x v="0"/>
    <x v="1"/>
    <s v="Low Value"/>
    <x v="0"/>
    <s v="Check Data"/>
  </r>
  <r>
    <s v="CUST_5686"/>
    <n v="23"/>
    <s v="Female"/>
    <x v="6"/>
    <n v="97.02"/>
    <n v="12"/>
    <n v="340"/>
    <n v="0"/>
    <s v="Home"/>
    <n v="62.5"/>
    <d v="2023-11-14T00:00:00"/>
    <n v="59"/>
    <n v="0.23"/>
    <n v="97.02"/>
    <n v="62.5"/>
    <n v="1"/>
    <n v="1164.24"/>
    <x v="0"/>
    <s v="Medium Risk"/>
    <s v="Under 25"/>
    <d v="1902-10-13T00:00:00"/>
    <x v="0"/>
    <x v="1"/>
    <s v="Low Value"/>
    <x v="0"/>
    <s v="Check Data"/>
  </r>
  <r>
    <s v="CUST_2902"/>
    <n v="47"/>
    <s v="Male"/>
    <x v="2"/>
    <n v="58.1"/>
    <n v="8"/>
    <n v="187"/>
    <n v="0"/>
    <s v="Electronics"/>
    <n v="47.2"/>
    <d v="2021-10-21T00:00:00"/>
    <n v="12"/>
    <n v="0.85"/>
    <n v="58.1"/>
    <n v="47.2"/>
    <n v="1"/>
    <n v="464.8"/>
    <x v="0"/>
    <s v="High Risk"/>
    <s v="45-54"/>
    <d v="1904-11-05T00:00:00"/>
    <x v="1"/>
    <x v="1"/>
    <s v="Low Value"/>
    <x v="2"/>
    <s v="Check Data"/>
  </r>
  <r>
    <s v="CUST_5670"/>
    <n v="48"/>
    <s v="Male"/>
    <x v="2"/>
    <n v="70.599999999999994"/>
    <n v="3"/>
    <n v="12"/>
    <n v="0"/>
    <s v="Sports"/>
    <n v="89.3"/>
    <d v="2020-07-10T00:00:00"/>
    <n v="3"/>
    <n v="0.49"/>
    <n v="70.599999999999994"/>
    <n v="89.3"/>
    <n v="3"/>
    <n v="211.79999999999998"/>
    <x v="2"/>
    <s v="Medium Risk"/>
    <s v="45-54"/>
    <d v="1906-02-16T00:00:00"/>
    <x v="1"/>
    <x v="1"/>
    <s v="Low Value"/>
    <x v="0"/>
    <s v="Check Data"/>
  </r>
  <r>
    <s v="CUST_8143"/>
    <n v="34"/>
    <s v="Male"/>
    <x v="2"/>
    <m/>
    <n v="16"/>
    <n v="218"/>
    <n v="0"/>
    <s v="Fashion"/>
    <n v="59.1"/>
    <d v="2023-04-15T00:00:00"/>
    <n v="14"/>
    <n v="0.12"/>
    <n v="250"/>
    <n v="59.1"/>
    <n v="1"/>
    <n v="4000"/>
    <x v="0"/>
    <s v="Low Risk"/>
    <s v="25-34"/>
    <d v="1903-05-14T00:00:00"/>
    <x v="1"/>
    <x v="1"/>
    <s v="High Value"/>
    <x v="1"/>
    <s v="Check Data"/>
  </r>
  <r>
    <s v="CUST_3059"/>
    <n v="28"/>
    <s v="Other"/>
    <x v="6"/>
    <n v="154.58000000000001"/>
    <n v="8"/>
    <n v="16"/>
    <n v="0"/>
    <s v="Electronics"/>
    <n v="85.6"/>
    <d v="2022-01-15T00:00:00"/>
    <n v="35"/>
    <n v="0.37"/>
    <n v="154.58000000000001"/>
    <n v="85.6"/>
    <n v="1"/>
    <n v="1236.6400000000001"/>
    <x v="2"/>
    <s v="Medium Risk"/>
    <s v="25-34"/>
    <d v="1904-08-11T00:00:00"/>
    <x v="1"/>
    <x v="1"/>
    <s v="Low Value"/>
    <x v="0"/>
    <s v="Check Data"/>
  </r>
  <r>
    <s v="CUST_1140"/>
    <n v="37"/>
    <s v="Male"/>
    <x v="5"/>
    <n v="75.290000000000006"/>
    <n v="14"/>
    <n v="241"/>
    <n v="0"/>
    <s v="Beauty"/>
    <n v="95.3"/>
    <d v="2024-08-24T00:00:00"/>
    <n v="98"/>
    <n v="0.14000000000000001"/>
    <n v="75.290000000000006"/>
    <n v="95.3"/>
    <n v="2"/>
    <n v="1054.0600000000002"/>
    <x v="0"/>
    <s v="Low Risk"/>
    <s v="35-44"/>
    <d v="1902-01-02T00:00:00"/>
    <x v="2"/>
    <x v="1"/>
    <s v="Low Value"/>
    <x v="0"/>
    <s v="Check Data"/>
  </r>
  <r>
    <s v="CUST_2789"/>
    <n v="65"/>
    <s v="Female"/>
    <x v="4"/>
    <n v="97.42"/>
    <n v="7"/>
    <n v="339"/>
    <n v="0"/>
    <s v="Fashion"/>
    <n v="12.7"/>
    <d v="2024-04-25T00:00:00"/>
    <n v="93"/>
    <n v="0.1"/>
    <n v="97.42"/>
    <n v="12.7"/>
    <n v="1"/>
    <n v="681.94"/>
    <x v="0"/>
    <s v="Low Risk"/>
    <s v="55+"/>
    <d v="1902-05-03T00:00:00"/>
    <x v="2"/>
    <x v="1"/>
    <s v="Low Value"/>
    <x v="0"/>
    <s v="Check Data"/>
  </r>
  <r>
    <s v="CUST_1016"/>
    <n v="26"/>
    <s v="Female"/>
    <x v="3"/>
    <n v="67.95"/>
    <n v="9"/>
    <n v="157"/>
    <n v="0"/>
    <s v="Home"/>
    <n v="55.5"/>
    <d v="2023-09-28T00:00:00"/>
    <n v="30"/>
    <n v="0.32"/>
    <n v="67.95"/>
    <n v="55.5"/>
    <n v="2"/>
    <n v="611.55000000000007"/>
    <x v="0"/>
    <s v="Medium Risk"/>
    <s v="25-34"/>
    <d v="1902-11-29T00:00:00"/>
    <x v="1"/>
    <x v="1"/>
    <s v="Low Value"/>
    <x v="0"/>
    <s v="Check Data"/>
  </r>
  <r>
    <s v="CUST_1464"/>
    <n v="19"/>
    <s v="Male"/>
    <x v="4"/>
    <n v="82.28"/>
    <n v="7"/>
    <n v="165"/>
    <n v="0"/>
    <s v="Home"/>
    <n v="88.4"/>
    <d v="2023-12-18T00:00:00"/>
    <n v="71"/>
    <n v="0.06"/>
    <n v="82.28"/>
    <n v="88.4"/>
    <n v="2"/>
    <n v="575.96"/>
    <x v="0"/>
    <s v="Low Risk"/>
    <s v="Under 25"/>
    <d v="1902-09-09T00:00:00"/>
    <x v="2"/>
    <x v="1"/>
    <s v="Low Value"/>
    <x v="0"/>
    <s v="Check Data"/>
  </r>
  <r>
    <s v="CUST_5471"/>
    <n v="54"/>
    <s v="Female"/>
    <x v="2"/>
    <m/>
    <n v="6"/>
    <n v="138"/>
    <n v="0"/>
    <s v="Sports"/>
    <n v="87.2"/>
    <d v="2024-10-22T00:00:00"/>
    <n v="66"/>
    <n v="0.44"/>
    <n v="250"/>
    <n v="87.2"/>
    <n v="1"/>
    <n v="1500"/>
    <x v="0"/>
    <s v="Medium Risk"/>
    <s v="45-54"/>
    <d v="1901-11-04T00:00:00"/>
    <x v="0"/>
    <x v="1"/>
    <s v="Low Value"/>
    <x v="0"/>
    <s v="Check Data"/>
  </r>
  <r>
    <s v="CUST_2827"/>
    <n v="18"/>
    <s v="Female"/>
    <x v="5"/>
    <n v="98.55"/>
    <n v="11"/>
    <n v="293"/>
    <n v="0"/>
    <s v="Home"/>
    <n v="19.600000000000001"/>
    <d v="2020-11-06T00:00:00"/>
    <n v="18"/>
    <n v="0.28999999999999998"/>
    <n v="98.55"/>
    <n v="19.600000000000001"/>
    <n v="2"/>
    <n v="1084.05"/>
    <x v="0"/>
    <s v="Medium Risk"/>
    <s v="Under 25"/>
    <d v="1905-10-20T00:00:00"/>
    <x v="1"/>
    <x v="1"/>
    <s v="Low Value"/>
    <x v="0"/>
    <s v="Check Data"/>
  </r>
  <r>
    <s v="CUST_9711"/>
    <n v="21"/>
    <s v="Female"/>
    <x v="6"/>
    <n v="186.16"/>
    <n v="9"/>
    <n v="27"/>
    <n v="0"/>
    <s v="Beauty"/>
    <n v="48.1"/>
    <d v="2023-03-21T00:00:00"/>
    <n v="26"/>
    <n v="0.33"/>
    <n v="186.16"/>
    <n v="48.1"/>
    <n v="3"/>
    <n v="1675.44"/>
    <x v="2"/>
    <s v="Medium Risk"/>
    <s v="Under 25"/>
    <d v="1903-06-08T00:00:00"/>
    <x v="1"/>
    <x v="1"/>
    <s v="High Value"/>
    <x v="1"/>
    <s v="Check Data"/>
  </r>
  <r>
    <s v="CUST_6956"/>
    <n v="53"/>
    <s v="Male"/>
    <x v="0"/>
    <n v="166.39"/>
    <n v="17"/>
    <n v="358"/>
    <n v="0"/>
    <s v="Sports"/>
    <n v="22.3"/>
    <d v="2022-04-12T00:00:00"/>
    <n v="81"/>
    <n v="0.43"/>
    <n v="166.39"/>
    <n v="22.3"/>
    <n v="1"/>
    <n v="2828.6299999999997"/>
    <x v="0"/>
    <s v="Medium Risk"/>
    <s v="45-54"/>
    <d v="1904-05-16T00:00:00"/>
    <x v="2"/>
    <x v="1"/>
    <s v="High Value"/>
    <x v="1"/>
    <s v="Check Data"/>
  </r>
  <r>
    <s v="CUST_1089"/>
    <n v="71"/>
    <s v="Male"/>
    <x v="5"/>
    <n v="52.07"/>
    <n v="8"/>
    <n v="160"/>
    <n v="0"/>
    <s v="Sports"/>
    <n v="89.7"/>
    <d v="2020-09-12T00:00:00"/>
    <n v="46"/>
    <n v="7.0000000000000007E-2"/>
    <n v="52.07"/>
    <n v="89.7"/>
    <n v="2"/>
    <n v="416.56"/>
    <x v="0"/>
    <s v="Low Risk"/>
    <s v="55+"/>
    <d v="1905-12-14T00:00:00"/>
    <x v="0"/>
    <x v="1"/>
    <s v="Low Value"/>
    <x v="0"/>
    <s v="Check Data"/>
  </r>
  <r>
    <s v="CUST_5815"/>
    <n v="75"/>
    <s v="Male"/>
    <x v="0"/>
    <n v="47.61"/>
    <n v="6"/>
    <n v="181"/>
    <n v="0"/>
    <s v="Beauty"/>
    <n v="0.3"/>
    <d v="2022-06-30T00:00:00"/>
    <n v="12"/>
    <n v="0.13"/>
    <n v="47.61"/>
    <n v="0.3"/>
    <n v="3"/>
    <n v="285.65999999999997"/>
    <x v="0"/>
    <s v="Low Risk"/>
    <s v="55+"/>
    <d v="1904-02-27T00:00:00"/>
    <x v="1"/>
    <x v="1"/>
    <s v="Low Value"/>
    <x v="0"/>
    <s v="Valid"/>
  </r>
  <r>
    <s v="CUST_3851"/>
    <n v="42"/>
    <s v="Male"/>
    <x v="6"/>
    <n v="87.62"/>
    <n v="8"/>
    <n v="279"/>
    <n v="0"/>
    <s v="Home"/>
    <n v="21.8"/>
    <d v="2023-04-15T00:00:00"/>
    <n v="58"/>
    <n v="0.51"/>
    <n v="87.62"/>
    <n v="21.8"/>
    <n v="1"/>
    <n v="700.96"/>
    <x v="0"/>
    <s v="High Risk"/>
    <s v="35-44"/>
    <d v="1903-05-14T00:00:00"/>
    <x v="0"/>
    <x v="1"/>
    <s v="Low Value"/>
    <x v="2"/>
    <s v="Check Data"/>
  </r>
  <r>
    <s v="CUST_3843"/>
    <n v="20"/>
    <s v="Female"/>
    <x v="1"/>
    <n v="30.97"/>
    <n v="6"/>
    <n v="154"/>
    <n v="0"/>
    <s v="Fashion"/>
    <n v="40.9"/>
    <d v="2025-05-19T00:00:00"/>
    <n v="57"/>
    <n v="7.0000000000000007E-2"/>
    <n v="30.97"/>
    <n v="40.9"/>
    <n v="1"/>
    <n v="185.82"/>
    <x v="0"/>
    <s v="Low Risk"/>
    <s v="Under 25"/>
    <d v="1901-04-09T00:00:00"/>
    <x v="0"/>
    <x v="1"/>
    <s v="Low Value"/>
    <x v="0"/>
    <s v="Check Data"/>
  </r>
  <r>
    <s v="CUST_7543"/>
    <n v="26"/>
    <s v="Female"/>
    <x v="8"/>
    <n v="149.21"/>
    <n v="8"/>
    <n v="301"/>
    <n v="0"/>
    <s v="Sports"/>
    <n v="22.1"/>
    <d v="2020-11-13T00:00:00"/>
    <n v="32"/>
    <n v="0.28999999999999998"/>
    <n v="149.21"/>
    <n v="22.1"/>
    <n v="1"/>
    <n v="1193.68"/>
    <x v="0"/>
    <s v="Medium Risk"/>
    <s v="25-34"/>
    <d v="1905-10-13T00:00:00"/>
    <x v="1"/>
    <x v="1"/>
    <s v="Low Value"/>
    <x v="0"/>
    <s v="Check Data"/>
  </r>
  <r>
    <s v="CUST_6901"/>
    <n v="39"/>
    <s v="Male"/>
    <x v="3"/>
    <n v="55.09"/>
    <n v="9"/>
    <n v="213"/>
    <n v="0"/>
    <s v="Fashion"/>
    <n v="97.4"/>
    <d v="2021-02-14T00:00:00"/>
    <n v="93"/>
    <n v="7.0000000000000007E-2"/>
    <n v="55.09"/>
    <n v="97.4"/>
    <n v="2"/>
    <n v="495.81000000000006"/>
    <x v="0"/>
    <s v="Low Risk"/>
    <s v="35-44"/>
    <d v="1905-07-12T00:00:00"/>
    <x v="2"/>
    <x v="1"/>
    <s v="Low Value"/>
    <x v="0"/>
    <s v="Check Data"/>
  </r>
  <r>
    <s v="CUST_1969"/>
    <n v="40"/>
    <s v="Female"/>
    <x v="4"/>
    <n v="148.83000000000001"/>
    <n v="6"/>
    <n v="339"/>
    <n v="0"/>
    <s v="Fashion"/>
    <n v="24.4"/>
    <d v="2023-12-10T00:00:00"/>
    <n v="64"/>
    <n v="0.22"/>
    <n v="148.83000000000001"/>
    <n v="24.4"/>
    <n v="1"/>
    <n v="892.98"/>
    <x v="0"/>
    <s v="Medium Risk"/>
    <s v="35-44"/>
    <d v="1902-09-17T00:00:00"/>
    <x v="0"/>
    <x v="1"/>
    <s v="Low Value"/>
    <x v="0"/>
    <s v="Check Data"/>
  </r>
  <r>
    <s v="CUST_2094"/>
    <n v="29"/>
    <s v="Female"/>
    <x v="7"/>
    <n v="52.9"/>
    <n v="10"/>
    <n v="352"/>
    <n v="0"/>
    <s v="Fashion"/>
    <n v="36.200000000000003"/>
    <d v="2021-03-18T00:00:00"/>
    <n v="74"/>
    <n v="0.22"/>
    <n v="52.9"/>
    <n v="36.200000000000003"/>
    <n v="2"/>
    <n v="529"/>
    <x v="0"/>
    <s v="Medium Risk"/>
    <s v="25-34"/>
    <d v="1905-06-10T00:00:00"/>
    <x v="2"/>
    <x v="1"/>
    <s v="Low Value"/>
    <x v="0"/>
    <s v="Check Data"/>
  </r>
  <r>
    <s v="CUST_7124"/>
    <n v="27"/>
    <s v="Male"/>
    <x v="7"/>
    <m/>
    <n v="9"/>
    <n v="68"/>
    <n v="0"/>
    <s v="Fashion"/>
    <n v="17.399999999999999"/>
    <d v="2025-03-12T00:00:00"/>
    <n v="66"/>
    <n v="0.18"/>
    <n v="250"/>
    <n v="17.399999999999999"/>
    <n v="2"/>
    <n v="2250"/>
    <x v="1"/>
    <s v="Low Risk"/>
    <s v="25-34"/>
    <d v="1901-06-16T00:00:00"/>
    <x v="0"/>
    <x v="1"/>
    <s v="High Value"/>
    <x v="1"/>
    <s v="Check Data"/>
  </r>
  <r>
    <s v="CUST_8347"/>
    <n v="51"/>
    <s v="Male"/>
    <x v="8"/>
    <n v="214.18"/>
    <n v="12"/>
    <n v="324"/>
    <n v="0"/>
    <s v="Beauty"/>
    <n v="92.7"/>
    <d v="2020-08-01T00:00:00"/>
    <n v="37"/>
    <n v="0.27"/>
    <n v="214.18"/>
    <n v="92.7"/>
    <n v="2"/>
    <n v="2570.16"/>
    <x v="0"/>
    <s v="Medium Risk"/>
    <s v="45-54"/>
    <d v="1906-01-25T00:00:00"/>
    <x v="1"/>
    <x v="1"/>
    <s v="High Value"/>
    <x v="1"/>
    <s v="Check Data"/>
  </r>
  <r>
    <s v="CUST_4195"/>
    <n v="60"/>
    <s v="Female"/>
    <x v="5"/>
    <n v="119.98"/>
    <n v="12"/>
    <n v="294"/>
    <n v="0"/>
    <s v="Electronics"/>
    <n v="41.1"/>
    <d v="2023-04-15T00:00:00"/>
    <n v="14"/>
    <n v="0.26"/>
    <n v="119.98"/>
    <n v="41.1"/>
    <n v="1"/>
    <n v="1439.76"/>
    <x v="0"/>
    <s v="Medium Risk"/>
    <s v="55+"/>
    <d v="1903-05-14T00:00:00"/>
    <x v="1"/>
    <x v="1"/>
    <s v="Low Value"/>
    <x v="0"/>
    <s v="Check Data"/>
  </r>
  <r>
    <s v="CUST_2404"/>
    <n v="27"/>
    <s v="Female"/>
    <x v="7"/>
    <n v="96.19"/>
    <n v="9"/>
    <n v="208"/>
    <n v="0"/>
    <s v="Home"/>
    <n v="26.2"/>
    <d v="2020-12-13T00:00:00"/>
    <n v="10"/>
    <n v="0.31"/>
    <n v="96.19"/>
    <n v="26.2"/>
    <n v="1"/>
    <n v="865.71"/>
    <x v="0"/>
    <s v="Medium Risk"/>
    <s v="25-34"/>
    <d v="1905-09-13T00:00:00"/>
    <x v="1"/>
    <x v="1"/>
    <s v="Low Value"/>
    <x v="0"/>
    <s v="Check Data"/>
  </r>
  <r>
    <s v="CUST_7940"/>
    <n v="47"/>
    <s v="Female"/>
    <x v="9"/>
    <n v="111.71"/>
    <n v="11"/>
    <n v="156"/>
    <n v="0"/>
    <s v="Electronics"/>
    <n v="24.6"/>
    <d v="2022-04-24T00:00:00"/>
    <n v="65"/>
    <n v="0.27"/>
    <n v="111.71"/>
    <n v="24.6"/>
    <n v="1"/>
    <n v="1228.81"/>
    <x v="0"/>
    <s v="Medium Risk"/>
    <s v="45-54"/>
    <d v="1904-05-04T00:00:00"/>
    <x v="0"/>
    <x v="1"/>
    <s v="Low Value"/>
    <x v="0"/>
    <s v="Check Data"/>
  </r>
  <r>
    <s v="CUST_5290"/>
    <n v="39"/>
    <s v="Male"/>
    <x v="7"/>
    <n v="39.75"/>
    <n v="16"/>
    <n v="74"/>
    <n v="0"/>
    <s v="Electronics"/>
    <n v="58.6"/>
    <d v="2023-07-01T00:00:00"/>
    <n v="64"/>
    <n v="0.49"/>
    <n v="39.75"/>
    <n v="58.6"/>
    <n v="2"/>
    <n v="636"/>
    <x v="1"/>
    <s v="Medium Risk"/>
    <s v="35-44"/>
    <d v="1903-02-26T00:00:00"/>
    <x v="0"/>
    <x v="1"/>
    <s v="Low Value"/>
    <x v="0"/>
    <s v="Check Data"/>
  </r>
  <r>
    <s v="CUST_4982"/>
    <n v="23"/>
    <s v="Male"/>
    <x v="6"/>
    <n v="198.19"/>
    <n v="14"/>
    <n v="341"/>
    <n v="0"/>
    <s v="Sports"/>
    <n v="97.8"/>
    <d v="2022-02-03T00:00:00"/>
    <n v="41"/>
    <n v="0.17"/>
    <n v="198.19"/>
    <n v="97.8"/>
    <n v="1"/>
    <n v="2774.66"/>
    <x v="0"/>
    <s v="Low Risk"/>
    <s v="Under 25"/>
    <d v="1904-07-23T00:00:00"/>
    <x v="0"/>
    <x v="1"/>
    <s v="High Value"/>
    <x v="1"/>
    <s v="Check Data"/>
  </r>
  <r>
    <s v="CUST_6555"/>
    <n v="67"/>
    <s v="Male"/>
    <x v="8"/>
    <n v="157.66"/>
    <n v="11"/>
    <n v="286"/>
    <n v="0"/>
    <s v="Electronics"/>
    <n v="97.4"/>
    <d v="2023-02-16T00:00:00"/>
    <n v="21"/>
    <n v="0.37"/>
    <n v="157.66"/>
    <n v="97.4"/>
    <n v="1"/>
    <n v="1734.26"/>
    <x v="0"/>
    <s v="Medium Risk"/>
    <s v="55+"/>
    <d v="1903-07-11T00:00:00"/>
    <x v="1"/>
    <x v="1"/>
    <s v="High Value"/>
    <x v="1"/>
    <s v="Check Data"/>
  </r>
  <r>
    <s v="CUST_8954"/>
    <n v="19"/>
    <s v="Female"/>
    <x v="3"/>
    <n v="84.53"/>
    <n v="6"/>
    <n v="230"/>
    <n v="0"/>
    <s v="Electronics"/>
    <n v="98.2"/>
    <d v="2024-10-03T00:00:00"/>
    <n v="69"/>
    <n v="0.18"/>
    <n v="84.53"/>
    <n v="98.2"/>
    <n v="2"/>
    <n v="507.18"/>
    <x v="0"/>
    <s v="Low Risk"/>
    <s v="Under 25"/>
    <d v="1901-11-23T00:00:00"/>
    <x v="0"/>
    <x v="1"/>
    <s v="Low Value"/>
    <x v="0"/>
    <s v="Check Data"/>
  </r>
  <r>
    <s v="CUST_5713"/>
    <n v="47"/>
    <s v="Female"/>
    <x v="8"/>
    <n v="99.91"/>
    <n v="7"/>
    <n v="64"/>
    <n v="0"/>
    <s v="Beauty"/>
    <n v="38.700000000000003"/>
    <d v="2023-10-23T00:00:00"/>
    <n v="9"/>
    <n v="0.46"/>
    <n v="99.91"/>
    <n v="38.700000000000003"/>
    <n v="3"/>
    <n v="699.37"/>
    <x v="1"/>
    <s v="Medium Risk"/>
    <s v="45-54"/>
    <d v="1902-11-04T00:00:00"/>
    <x v="1"/>
    <x v="1"/>
    <s v="Low Value"/>
    <x v="0"/>
    <s v="Check Data"/>
  </r>
  <r>
    <s v="CUST_4092"/>
    <n v="19"/>
    <s v="Male"/>
    <x v="3"/>
    <n v="108.02"/>
    <n v="9"/>
    <n v="270"/>
    <n v="0"/>
    <s v="Fashion"/>
    <n v="91.4"/>
    <d v="2024-02-27T00:00:00"/>
    <n v="9"/>
    <n v="0.03"/>
    <n v="108.02"/>
    <n v="91.4"/>
    <n v="1"/>
    <n v="972.18"/>
    <x v="0"/>
    <s v="Low Risk"/>
    <s v="Under 25"/>
    <d v="1902-06-30T00:00:00"/>
    <x v="1"/>
    <x v="1"/>
    <s v="Low Value"/>
    <x v="0"/>
    <s v="Check Data"/>
  </r>
  <r>
    <s v="CUST_5159"/>
    <n v="49"/>
    <s v="Female"/>
    <x v="9"/>
    <n v="181.35"/>
    <n v="7"/>
    <n v="82"/>
    <n v="0"/>
    <s v="Electronics"/>
    <n v="44.4"/>
    <d v="2021-03-18T00:00:00"/>
    <n v="18"/>
    <n v="0.27"/>
    <n v="181.35"/>
    <n v="44.4"/>
    <n v="1"/>
    <n v="1269.45"/>
    <x v="1"/>
    <s v="Medium Risk"/>
    <s v="45-54"/>
    <d v="1905-06-10T00:00:00"/>
    <x v="1"/>
    <x v="1"/>
    <s v="Low Value"/>
    <x v="0"/>
    <s v="Check Data"/>
  </r>
  <r>
    <s v="CUST_7308"/>
    <n v="59"/>
    <s v="Female"/>
    <x v="7"/>
    <n v="175.23"/>
    <n v="8"/>
    <n v="73"/>
    <n v="0"/>
    <s v="Electronics"/>
    <n v="51.1"/>
    <d v="2022-10-28T00:00:00"/>
    <n v="69"/>
    <n v="0.13"/>
    <n v="175.23"/>
    <n v="51.1"/>
    <n v="1"/>
    <n v="1401.84"/>
    <x v="1"/>
    <s v="Low Risk"/>
    <s v="55+"/>
    <d v="1903-10-30T00:00:00"/>
    <x v="0"/>
    <x v="1"/>
    <s v="Low Value"/>
    <x v="0"/>
    <s v="Check Data"/>
  </r>
  <r>
    <s v="CUST_8478"/>
    <n v="33"/>
    <s v="Female"/>
    <x v="8"/>
    <n v="24.71"/>
    <n v="11"/>
    <n v="264"/>
    <n v="0"/>
    <s v="Sports"/>
    <n v="52"/>
    <d v="2020-12-05T00:00:00"/>
    <n v="62"/>
    <n v="0.2"/>
    <n v="24.71"/>
    <n v="52"/>
    <n v="1"/>
    <n v="271.81"/>
    <x v="0"/>
    <s v="Medium Risk"/>
    <s v="25-34"/>
    <d v="1905-09-21T00:00:00"/>
    <x v="0"/>
    <x v="1"/>
    <s v="Low Value"/>
    <x v="0"/>
    <s v="Check Data"/>
  </r>
  <r>
    <s v="CUST_9476"/>
    <n v="29"/>
    <s v="Other"/>
    <x v="0"/>
    <n v="58.87"/>
    <n v="13"/>
    <n v="268"/>
    <n v="0"/>
    <s v="Home"/>
    <n v="6.4"/>
    <d v="2025-01-17T00:00:00"/>
    <n v="16"/>
    <n v="0.4"/>
    <n v="58.87"/>
    <n v="6.4"/>
    <n v="2"/>
    <n v="765.31"/>
    <x v="0"/>
    <s v="Medium Risk"/>
    <s v="25-34"/>
    <d v="1901-08-09T00:00:00"/>
    <x v="1"/>
    <x v="1"/>
    <s v="Low Value"/>
    <x v="0"/>
    <s v="Check Data"/>
  </r>
  <r>
    <s v="CUST_5933"/>
    <n v="18"/>
    <s v="Male"/>
    <x v="2"/>
    <n v="112.73"/>
    <n v="16"/>
    <n v="300"/>
    <n v="0"/>
    <s v="Sports"/>
    <n v="17.7"/>
    <d v="2020-09-02T00:00:00"/>
    <n v="98"/>
    <n v="0.05"/>
    <n v="112.73"/>
    <n v="17.7"/>
    <n v="2"/>
    <n v="1803.68"/>
    <x v="0"/>
    <s v="Low Risk"/>
    <s v="Under 25"/>
    <d v="1905-12-24T00:00:00"/>
    <x v="2"/>
    <x v="1"/>
    <s v="High Value"/>
    <x v="1"/>
    <s v="Check Data"/>
  </r>
  <r>
    <s v="CUST_5926"/>
    <n v="70"/>
    <s v="Other"/>
    <x v="9"/>
    <n v="150.80000000000001"/>
    <n v="11"/>
    <n v="89"/>
    <n v="0"/>
    <s v="Home"/>
    <n v="88.6"/>
    <d v="2022-07-09T00:00:00"/>
    <n v="4"/>
    <n v="0.01"/>
    <n v="150.80000000000001"/>
    <n v="88.6"/>
    <n v="2"/>
    <n v="1658.8000000000002"/>
    <x v="1"/>
    <s v="Low Risk"/>
    <s v="55+"/>
    <d v="1904-02-18T00:00:00"/>
    <x v="1"/>
    <x v="1"/>
    <s v="High Value"/>
    <x v="1"/>
    <s v="Check Data"/>
  </r>
  <r>
    <s v="CUST_4969"/>
    <n v="25"/>
    <s v="Male"/>
    <x v="5"/>
    <n v="55.28"/>
    <n v="10"/>
    <n v="359"/>
    <n v="0"/>
    <s v="Home"/>
    <n v="89.6"/>
    <d v="2021-12-17T00:00:00"/>
    <n v="21"/>
    <n v="0.32"/>
    <n v="55.28"/>
    <n v="89.6"/>
    <n v="1"/>
    <n v="552.79999999999995"/>
    <x v="0"/>
    <s v="Medium Risk"/>
    <s v="25-34"/>
    <d v="1904-09-09T00:00:00"/>
    <x v="1"/>
    <x v="1"/>
    <s v="Low Value"/>
    <x v="0"/>
    <s v="Check Data"/>
  </r>
  <r>
    <s v="CUST_3965"/>
    <n v="65"/>
    <s v="Male"/>
    <x v="0"/>
    <n v="126.97"/>
    <n v="10"/>
    <n v="299"/>
    <n v="0"/>
    <s v="Home"/>
    <n v="20.2"/>
    <d v="2024-03-28T00:00:00"/>
    <n v="44"/>
    <n v="0.46"/>
    <n v="126.97"/>
    <n v="20.2"/>
    <n v="1"/>
    <n v="1269.7"/>
    <x v="0"/>
    <s v="Medium Risk"/>
    <s v="55+"/>
    <d v="1902-05-31T00:00:00"/>
    <x v="0"/>
    <x v="1"/>
    <s v="Low Value"/>
    <x v="0"/>
    <s v="Check Data"/>
  </r>
  <r>
    <s v="CUST_5319"/>
    <n v="67"/>
    <s v="Female"/>
    <x v="3"/>
    <n v="105.09"/>
    <n v="12"/>
    <n v="1"/>
    <n v="0"/>
    <s v="Beauty"/>
    <n v="30.3"/>
    <d v="2023-08-06T00:00:00"/>
    <n v="78"/>
    <n v="0.15"/>
    <n v="105.09"/>
    <n v="30.3"/>
    <n v="1"/>
    <n v="1261.08"/>
    <x v="2"/>
    <s v="Low Risk"/>
    <s v="55+"/>
    <d v="1903-01-21T00:00:00"/>
    <x v="2"/>
    <x v="1"/>
    <s v="Low Value"/>
    <x v="0"/>
    <s v="Check Data"/>
  </r>
  <r>
    <s v="CUST_9975"/>
    <n v="30"/>
    <s v="Other"/>
    <x v="8"/>
    <n v="119.83"/>
    <n v="11"/>
    <n v="175"/>
    <n v="0"/>
    <s v="Beauty"/>
    <n v="83"/>
    <d v="2020-07-31T00:00:00"/>
    <n v="91"/>
    <n v="0.32"/>
    <n v="119.83"/>
    <n v="83"/>
    <n v="2"/>
    <n v="1318.1299999999999"/>
    <x v="0"/>
    <s v="Medium Risk"/>
    <s v="25-34"/>
    <d v="1906-01-26T00:00:00"/>
    <x v="2"/>
    <x v="1"/>
    <s v="Low Value"/>
    <x v="0"/>
    <s v="Check Data"/>
  </r>
  <r>
    <s v="CUST_8108"/>
    <n v="32"/>
    <s v="Female"/>
    <x v="3"/>
    <n v="56.36"/>
    <n v="9"/>
    <n v="124"/>
    <n v="0"/>
    <s v="Fashion"/>
    <n v="20.399999999999999"/>
    <d v="2023-05-21T00:00:00"/>
    <n v="76"/>
    <n v="0.26"/>
    <n v="56.36"/>
    <n v="20.399999999999999"/>
    <n v="1"/>
    <n v="507.24"/>
    <x v="0"/>
    <s v="Medium Risk"/>
    <s v="25-34"/>
    <d v="1903-04-08T00:00:00"/>
    <x v="2"/>
    <x v="1"/>
    <s v="Low Value"/>
    <x v="0"/>
    <s v="Check Data"/>
  </r>
  <r>
    <s v="CUST_4939"/>
    <n v="70"/>
    <s v="Female"/>
    <x v="3"/>
    <n v="81.83"/>
    <n v="4"/>
    <n v="267"/>
    <n v="0"/>
    <s v="Home"/>
    <n v="88.1"/>
    <d v="2022-11-09T00:00:00"/>
    <n v="27"/>
    <n v="0.61"/>
    <n v="81.83"/>
    <n v="88.1"/>
    <n v="1"/>
    <n v="327.32"/>
    <x v="0"/>
    <s v="High Risk"/>
    <s v="55+"/>
    <d v="1903-10-18T00:00:00"/>
    <x v="1"/>
    <x v="1"/>
    <s v="Low Value"/>
    <x v="2"/>
    <s v="Check Data"/>
  </r>
  <r>
    <s v="CUST_1044"/>
    <n v="61"/>
    <s v="Female"/>
    <x v="9"/>
    <n v="123.98"/>
    <n v="12"/>
    <n v="214"/>
    <n v="0"/>
    <s v="Beauty"/>
    <n v="82.3"/>
    <d v="2024-08-29T00:00:00"/>
    <n v="34"/>
    <n v="0.22"/>
    <n v="123.98"/>
    <n v="82.3"/>
    <n v="1"/>
    <n v="1487.76"/>
    <x v="0"/>
    <s v="Medium Risk"/>
    <s v="55+"/>
    <d v="1901-12-28T00:00:00"/>
    <x v="1"/>
    <x v="1"/>
    <s v="Low Value"/>
    <x v="0"/>
    <s v="Check Data"/>
  </r>
  <r>
    <s v="CUST_2810"/>
    <n v="25"/>
    <s v="Female"/>
    <x v="0"/>
    <n v="120.03"/>
    <n v="10"/>
    <n v="66"/>
    <n v="0"/>
    <s v="Beauty"/>
    <n v="80.8"/>
    <d v="2020-12-14T00:00:00"/>
    <n v="4"/>
    <n v="0.18"/>
    <n v="120.03"/>
    <n v="80.8"/>
    <n v="2"/>
    <n v="1200.3"/>
    <x v="1"/>
    <s v="Low Risk"/>
    <s v="25-34"/>
    <d v="1905-09-12T00:00:00"/>
    <x v="1"/>
    <x v="1"/>
    <s v="Low Value"/>
    <x v="0"/>
    <s v="Check Data"/>
  </r>
  <r>
    <s v="CUST_5566"/>
    <n v="27"/>
    <s v="Male"/>
    <x v="8"/>
    <n v="113"/>
    <n v="13"/>
    <n v="177"/>
    <n v="0"/>
    <s v="Electronics"/>
    <n v="89.2"/>
    <d v="2025-03-22T00:00:00"/>
    <n v="51"/>
    <n v="0.12"/>
    <n v="113"/>
    <n v="89.2"/>
    <n v="2"/>
    <n v="1469"/>
    <x v="0"/>
    <s v="Low Risk"/>
    <s v="25-34"/>
    <d v="1901-06-06T00:00:00"/>
    <x v="0"/>
    <x v="1"/>
    <s v="Low Value"/>
    <x v="0"/>
    <s v="Check Data"/>
  </r>
  <r>
    <s v="CUST_2909"/>
    <n v="63"/>
    <s v="Female"/>
    <x v="7"/>
    <n v="36.64"/>
    <n v="14"/>
    <n v="266"/>
    <n v="1"/>
    <s v="Home"/>
    <n v="88.7"/>
    <d v="2023-07-14T00:00:00"/>
    <n v="2"/>
    <n v="0.28000000000000003"/>
    <n v="36.64"/>
    <n v="88.7"/>
    <n v="1"/>
    <n v="512.96"/>
    <x v="0"/>
    <s v="Medium Risk"/>
    <s v="55+"/>
    <d v="1903-02-13T00:00:00"/>
    <x v="1"/>
    <x v="0"/>
    <s v="Low Value"/>
    <x v="0"/>
    <s v="Check Data"/>
  </r>
  <r>
    <s v="CUST_7364"/>
    <n v="22"/>
    <s v="Female"/>
    <x v="1"/>
    <n v="73.84"/>
    <n v="11"/>
    <n v="4"/>
    <n v="0"/>
    <s v="Sports"/>
    <m/>
    <d v="2021-12-20T00:00:00"/>
    <n v="32"/>
    <n v="0.45"/>
    <n v="73.84"/>
    <n v="250"/>
    <n v="1"/>
    <n v="812.24"/>
    <x v="2"/>
    <s v="Medium Risk"/>
    <s v="Under 25"/>
    <d v="1904-09-06T00:00:00"/>
    <x v="1"/>
    <x v="1"/>
    <s v="Low Value"/>
    <x v="0"/>
    <s v="Check Data"/>
  </r>
  <r>
    <s v="CUST_3581"/>
    <n v="67"/>
    <s v="Female"/>
    <x v="4"/>
    <n v="51.25"/>
    <n v="11"/>
    <n v="300"/>
    <n v="0"/>
    <s v="Electronics"/>
    <n v="88"/>
    <d v="2025-01-21T00:00:00"/>
    <n v="2"/>
    <n v="0.67"/>
    <n v="51.25"/>
    <n v="88"/>
    <n v="3"/>
    <n v="563.75"/>
    <x v="0"/>
    <s v="High Risk"/>
    <s v="55+"/>
    <d v="1901-08-05T00:00:00"/>
    <x v="1"/>
    <x v="1"/>
    <s v="Low Value"/>
    <x v="2"/>
    <s v="Check Data"/>
  </r>
  <r>
    <s v="CUST_1691"/>
    <n v="36"/>
    <s v="Male"/>
    <x v="4"/>
    <n v="121.78"/>
    <n v="5"/>
    <n v="201"/>
    <n v="0"/>
    <s v="Beauty"/>
    <n v="60.7"/>
    <d v="2024-09-04T00:00:00"/>
    <n v="58"/>
    <n v="0.25"/>
    <n v="121.78"/>
    <n v="60.7"/>
    <n v="1"/>
    <n v="608.9"/>
    <x v="0"/>
    <s v="Medium Risk"/>
    <s v="35-44"/>
    <d v="1901-12-22T00:00:00"/>
    <x v="0"/>
    <x v="1"/>
    <s v="Low Value"/>
    <x v="0"/>
    <s v="Check Data"/>
  </r>
  <r>
    <s v="CUST_1931"/>
    <n v="64"/>
    <s v="Female"/>
    <x v="9"/>
    <n v="232.1"/>
    <n v="12"/>
    <n v="116"/>
    <n v="0"/>
    <s v="Beauty"/>
    <n v="15.8"/>
    <d v="2022-04-22T00:00:00"/>
    <n v="22"/>
    <n v="0.28000000000000003"/>
    <n v="232.1"/>
    <n v="15.8"/>
    <n v="1"/>
    <n v="2785.2"/>
    <x v="0"/>
    <s v="Medium Risk"/>
    <s v="55+"/>
    <d v="1904-05-06T00:00:00"/>
    <x v="1"/>
    <x v="1"/>
    <s v="High Value"/>
    <x v="1"/>
    <s v="Check Data"/>
  </r>
  <r>
    <s v="CUST_8910"/>
    <n v="55"/>
    <s v="Other"/>
    <x v="5"/>
    <n v="100.03"/>
    <n v="10"/>
    <n v="335"/>
    <n v="0"/>
    <s v="Beauty"/>
    <n v="60.9"/>
    <d v="2023-05-03T00:00:00"/>
    <n v="19"/>
    <n v="0.36"/>
    <n v="100.03"/>
    <n v="60.9"/>
    <n v="1"/>
    <n v="1000.3"/>
    <x v="0"/>
    <s v="Medium Risk"/>
    <s v="55+"/>
    <d v="1903-04-26T00:00:00"/>
    <x v="1"/>
    <x v="1"/>
    <s v="Low Value"/>
    <x v="0"/>
    <s v="Check Data"/>
  </r>
  <r>
    <s v="CUST_7382"/>
    <n v="76"/>
    <s v="Female"/>
    <x v="6"/>
    <n v="180.45"/>
    <n v="13"/>
    <n v="349"/>
    <n v="0"/>
    <s v="Beauty"/>
    <n v="94.2"/>
    <d v="2023-10-22T00:00:00"/>
    <n v="90"/>
    <n v="0.3"/>
    <n v="180.45"/>
    <n v="94.2"/>
    <n v="1"/>
    <n v="2345.85"/>
    <x v="0"/>
    <s v="Medium Risk"/>
    <s v="55+"/>
    <d v="1902-11-05T00:00:00"/>
    <x v="2"/>
    <x v="1"/>
    <s v="High Value"/>
    <x v="1"/>
    <s v="Check Data"/>
  </r>
  <r>
    <s v="CUST_4406"/>
    <n v="28"/>
    <s v="Other"/>
    <x v="1"/>
    <m/>
    <n v="7"/>
    <n v="231"/>
    <n v="0"/>
    <s v="Sports"/>
    <n v="96.8"/>
    <d v="2022-12-15T00:00:00"/>
    <n v="20"/>
    <n v="0.16"/>
    <n v="250"/>
    <n v="96.8"/>
    <n v="2"/>
    <n v="1750"/>
    <x v="0"/>
    <s v="Low Risk"/>
    <s v="25-34"/>
    <d v="1903-09-12T00:00:00"/>
    <x v="1"/>
    <x v="1"/>
    <s v="High Value"/>
    <x v="1"/>
    <s v="Check Data"/>
  </r>
  <r>
    <s v="CUST_9339"/>
    <n v="70"/>
    <s v="Male"/>
    <x v="8"/>
    <n v="99.57"/>
    <n v="6"/>
    <n v="83"/>
    <n v="0"/>
    <s v="Fashion"/>
    <n v="72.8"/>
    <d v="2021-02-12T00:00:00"/>
    <n v="18"/>
    <n v="0.22"/>
    <n v="99.57"/>
    <n v="72.8"/>
    <n v="1"/>
    <n v="597.41999999999996"/>
    <x v="1"/>
    <s v="Medium Risk"/>
    <s v="55+"/>
    <d v="1905-07-14T00:00:00"/>
    <x v="1"/>
    <x v="1"/>
    <s v="Low Value"/>
    <x v="0"/>
    <s v="Check Data"/>
  </r>
  <r>
    <s v="CUST_2032"/>
    <n v="60"/>
    <s v="Female"/>
    <x v="4"/>
    <n v="88.91"/>
    <n v="7"/>
    <n v="88"/>
    <n v="1"/>
    <s v="Fashion"/>
    <n v="69.400000000000006"/>
    <d v="2023-02-12T00:00:00"/>
    <n v="50"/>
    <n v="0.02"/>
    <n v="88.91"/>
    <n v="69.400000000000006"/>
    <n v="1"/>
    <n v="622.37"/>
    <x v="1"/>
    <s v="Low Risk"/>
    <s v="55+"/>
    <d v="1903-07-15T00:00:00"/>
    <x v="0"/>
    <x v="0"/>
    <s v="Low Value"/>
    <x v="0"/>
    <s v="Check Data"/>
  </r>
  <r>
    <s v="CUST_2311"/>
    <n v="37"/>
    <s v="Female"/>
    <x v="5"/>
    <n v="43.78"/>
    <n v="10"/>
    <n v="226"/>
    <n v="0"/>
    <s v="Home"/>
    <n v="93.8"/>
    <d v="2024-04-15T00:00:00"/>
    <n v="14"/>
    <n v="0.48"/>
    <n v="43.78"/>
    <n v="93.8"/>
    <n v="1"/>
    <n v="437.8"/>
    <x v="0"/>
    <s v="Medium Risk"/>
    <s v="35-44"/>
    <d v="1902-05-13T00:00:00"/>
    <x v="1"/>
    <x v="1"/>
    <s v="Low Value"/>
    <x v="0"/>
    <s v="Check Data"/>
  </r>
  <r>
    <s v="CUST_9579"/>
    <n v="37"/>
    <s v="Female"/>
    <x v="6"/>
    <n v="60.4"/>
    <n v="12"/>
    <n v="110"/>
    <n v="0"/>
    <s v="Beauty"/>
    <n v="29.1"/>
    <d v="2024-12-09T00:00:00"/>
    <n v="20"/>
    <n v="0.24"/>
    <n v="60.4"/>
    <n v="29.1"/>
    <n v="1"/>
    <n v="724.8"/>
    <x v="0"/>
    <s v="Medium Risk"/>
    <s v="35-44"/>
    <d v="1901-09-17T00:00:00"/>
    <x v="1"/>
    <x v="1"/>
    <s v="Low Value"/>
    <x v="0"/>
    <s v="Check Data"/>
  </r>
  <r>
    <s v="CUST_4121"/>
    <n v="38"/>
    <s v="Female"/>
    <x v="0"/>
    <n v="86.45"/>
    <n v="13"/>
    <n v="322"/>
    <n v="0"/>
    <s v="Home"/>
    <n v="15.1"/>
    <d v="2021-12-12T00:00:00"/>
    <n v="45"/>
    <n v="0.52"/>
    <n v="86.45"/>
    <n v="15.1"/>
    <n v="1"/>
    <n v="1123.8500000000001"/>
    <x v="0"/>
    <s v="High Risk"/>
    <s v="35-44"/>
    <d v="1904-09-14T00:00:00"/>
    <x v="0"/>
    <x v="1"/>
    <s v="Low Value"/>
    <x v="2"/>
    <s v="Check Data"/>
  </r>
  <r>
    <s v="CUST_2873"/>
    <n v="35"/>
    <s v="Female"/>
    <x v="8"/>
    <n v="89.35"/>
    <n v="10"/>
    <n v="11"/>
    <n v="0"/>
    <s v="Sports"/>
    <n v="29"/>
    <d v="2021-02-14T00:00:00"/>
    <n v="88"/>
    <n v="0.24"/>
    <n v="89.35"/>
    <n v="29"/>
    <n v="2"/>
    <n v="893.5"/>
    <x v="2"/>
    <s v="Medium Risk"/>
    <s v="35-44"/>
    <d v="1905-07-12T00:00:00"/>
    <x v="2"/>
    <x v="1"/>
    <s v="Low Value"/>
    <x v="0"/>
    <s v="Check Data"/>
  </r>
  <r>
    <s v="CUST_7781"/>
    <n v="74"/>
    <s v="Female"/>
    <x v="3"/>
    <n v="340.83"/>
    <n v="7"/>
    <n v="26"/>
    <n v="0"/>
    <s v="Home"/>
    <n v="94.9"/>
    <d v="2024-06-01T00:00:00"/>
    <n v="47"/>
    <n v="0.61"/>
    <n v="340.83"/>
    <n v="94.9"/>
    <n v="1"/>
    <n v="2385.81"/>
    <x v="2"/>
    <s v="High Risk"/>
    <s v="55+"/>
    <d v="1902-03-27T00:00:00"/>
    <x v="0"/>
    <x v="1"/>
    <s v="High Value"/>
    <x v="3"/>
    <s v="Check Data"/>
  </r>
  <r>
    <s v="CUST_4748"/>
    <n v="67"/>
    <s v="Female"/>
    <x v="5"/>
    <n v="67.959999999999994"/>
    <n v="11"/>
    <n v="104"/>
    <n v="0"/>
    <s v="Fashion"/>
    <n v="21.2"/>
    <d v="2021-06-01T00:00:00"/>
    <n v="57"/>
    <n v="0.42"/>
    <n v="67.959999999999994"/>
    <n v="21.2"/>
    <n v="4"/>
    <n v="747.56"/>
    <x v="0"/>
    <s v="Medium Risk"/>
    <s v="55+"/>
    <d v="1905-03-27T00:00:00"/>
    <x v="0"/>
    <x v="1"/>
    <s v="Low Value"/>
    <x v="0"/>
    <s v="Check Data"/>
  </r>
  <r>
    <s v="CUST_1277"/>
    <n v="27"/>
    <s v="Male"/>
    <x v="8"/>
    <n v="228.05"/>
    <n v="17"/>
    <n v="85"/>
    <n v="0"/>
    <s v="Fashion"/>
    <n v="22.5"/>
    <d v="2021-12-06T00:00:00"/>
    <n v="31"/>
    <n v="0.56000000000000005"/>
    <n v="228.05"/>
    <n v="22.5"/>
    <n v="3"/>
    <n v="3876.8500000000004"/>
    <x v="1"/>
    <s v="High Risk"/>
    <s v="25-34"/>
    <d v="1904-09-20T00:00:00"/>
    <x v="1"/>
    <x v="1"/>
    <s v="High Value"/>
    <x v="3"/>
    <s v="Check Data"/>
  </r>
  <r>
    <s v="CUST_2859"/>
    <n v="51"/>
    <s v="Female"/>
    <x v="1"/>
    <n v="41.18"/>
    <n v="15"/>
    <n v="155"/>
    <n v="0"/>
    <s v="Fashion"/>
    <n v="19.3"/>
    <d v="2020-09-06T00:00:00"/>
    <n v="52"/>
    <n v="0.31"/>
    <n v="41.18"/>
    <n v="19.3"/>
    <n v="1"/>
    <n v="617.70000000000005"/>
    <x v="0"/>
    <s v="Medium Risk"/>
    <s v="45-54"/>
    <d v="1905-12-20T00:00:00"/>
    <x v="0"/>
    <x v="1"/>
    <s v="Low Value"/>
    <x v="0"/>
    <s v="Check Data"/>
  </r>
  <r>
    <s v="CUST_6929"/>
    <n v="43"/>
    <s v="Male"/>
    <x v="3"/>
    <n v="269.52"/>
    <n v="13"/>
    <n v="198"/>
    <n v="0"/>
    <s v="Home"/>
    <n v="48.5"/>
    <d v="2023-01-04T00:00:00"/>
    <n v="79"/>
    <n v="0.52"/>
    <n v="269.52"/>
    <n v="48.5"/>
    <n v="2"/>
    <n v="3503.7599999999998"/>
    <x v="0"/>
    <s v="High Risk"/>
    <s v="35-44"/>
    <d v="1903-08-23T00:00:00"/>
    <x v="2"/>
    <x v="1"/>
    <s v="High Value"/>
    <x v="3"/>
    <s v="Check Data"/>
  </r>
  <r>
    <s v="CUST_7792"/>
    <n v="47"/>
    <s v="Male"/>
    <x v="1"/>
    <n v="125.38"/>
    <n v="10"/>
    <n v="136"/>
    <n v="0"/>
    <s v="Beauty"/>
    <n v="79.599999999999994"/>
    <d v="2022-11-13T00:00:00"/>
    <n v="46"/>
    <n v="0.53"/>
    <n v="125.38"/>
    <n v="79.599999999999994"/>
    <n v="1"/>
    <n v="1253.8"/>
    <x v="0"/>
    <s v="High Risk"/>
    <s v="45-54"/>
    <d v="1903-10-14T00:00:00"/>
    <x v="0"/>
    <x v="1"/>
    <s v="Low Value"/>
    <x v="2"/>
    <s v="Check Data"/>
  </r>
  <r>
    <s v="CUST_5713"/>
    <n v="26"/>
    <s v="Female"/>
    <x v="2"/>
    <n v="57.62"/>
    <n v="12"/>
    <n v="30"/>
    <n v="1"/>
    <s v="Electronics"/>
    <n v="38.200000000000003"/>
    <d v="2021-11-03T00:00:00"/>
    <n v="7"/>
    <n v="0.08"/>
    <n v="57.62"/>
    <n v="38.200000000000003"/>
    <n v="3"/>
    <n v="691.43999999999994"/>
    <x v="2"/>
    <s v="Low Risk"/>
    <s v="25-34"/>
    <d v="1904-10-23T00:00:00"/>
    <x v="1"/>
    <x v="0"/>
    <s v="Low Value"/>
    <x v="0"/>
    <s v="Check Data"/>
  </r>
  <r>
    <s v="CUST_5675"/>
    <n v="63"/>
    <s v="Male"/>
    <x v="4"/>
    <m/>
    <n v="10"/>
    <n v="163"/>
    <n v="0"/>
    <s v="Fashion"/>
    <n v="10"/>
    <d v="2021-10-21T00:00:00"/>
    <n v="49"/>
    <n v="0.19"/>
    <n v="250"/>
    <n v="10"/>
    <n v="3"/>
    <n v="2500"/>
    <x v="0"/>
    <s v="Low Risk"/>
    <s v="55+"/>
    <d v="1904-11-05T00:00:00"/>
    <x v="0"/>
    <x v="1"/>
    <s v="High Value"/>
    <x v="1"/>
    <s v="Check Data"/>
  </r>
  <r>
    <s v="CUST_2170"/>
    <n v="68"/>
    <s v="Female"/>
    <x v="6"/>
    <n v="91.28"/>
    <n v="10"/>
    <n v="112"/>
    <n v="0"/>
    <s v="Home"/>
    <m/>
    <d v="2023-09-12T00:00:00"/>
    <n v="23"/>
    <n v="0.48"/>
    <n v="91.28"/>
    <n v="250"/>
    <n v="1"/>
    <n v="912.8"/>
    <x v="0"/>
    <s v="Medium Risk"/>
    <s v="55+"/>
    <d v="1902-12-15T00:00:00"/>
    <x v="1"/>
    <x v="1"/>
    <s v="Low Value"/>
    <x v="0"/>
    <s v="Check Data"/>
  </r>
  <r>
    <s v="CUST_9681"/>
    <n v="48"/>
    <s v="Male"/>
    <x v="5"/>
    <n v="36.39"/>
    <n v="10"/>
    <n v="360"/>
    <n v="0"/>
    <s v="Electronics"/>
    <n v="61"/>
    <d v="2021-05-30T00:00:00"/>
    <n v="93"/>
    <n v="0.17"/>
    <n v="36.39"/>
    <n v="61"/>
    <n v="1"/>
    <n v="363.9"/>
    <x v="0"/>
    <s v="Low Risk"/>
    <s v="45-54"/>
    <d v="1905-03-29T00:00:00"/>
    <x v="2"/>
    <x v="1"/>
    <s v="Low Value"/>
    <x v="0"/>
    <s v="Check Data"/>
  </r>
  <r>
    <s v="CUST_6308"/>
    <n v="59"/>
    <s v="Male"/>
    <x v="3"/>
    <n v="90.3"/>
    <n v="16"/>
    <n v="270"/>
    <n v="0"/>
    <s v="Fashion"/>
    <n v="47.9"/>
    <d v="2022-04-13T00:00:00"/>
    <n v="41"/>
    <n v="0.28999999999999998"/>
    <n v="90.3"/>
    <n v="47.9"/>
    <n v="1"/>
    <n v="1444.8"/>
    <x v="0"/>
    <s v="Medium Risk"/>
    <s v="55+"/>
    <d v="1904-05-15T00:00:00"/>
    <x v="0"/>
    <x v="1"/>
    <s v="Low Value"/>
    <x v="0"/>
    <s v="Check Data"/>
  </r>
  <r>
    <s v="CUST_3462"/>
    <n v="72"/>
    <s v="Female"/>
    <x v="4"/>
    <n v="245.26"/>
    <n v="13"/>
    <n v="352"/>
    <n v="0"/>
    <s v="Fashion"/>
    <n v="96.4"/>
    <d v="2024-09-09T00:00:00"/>
    <n v="4"/>
    <n v="0.23"/>
    <n v="245.26"/>
    <n v="96.4"/>
    <n v="2"/>
    <n v="3188.38"/>
    <x v="0"/>
    <s v="Medium Risk"/>
    <s v="55+"/>
    <d v="1901-12-17T00:00:00"/>
    <x v="1"/>
    <x v="1"/>
    <s v="High Value"/>
    <x v="1"/>
    <s v="Check Data"/>
  </r>
  <r>
    <s v="CUST_1287"/>
    <n v="21"/>
    <s v="Male"/>
    <x v="9"/>
    <n v="41.8"/>
    <n v="10"/>
    <n v="286"/>
    <n v="0"/>
    <s v="Sports"/>
    <n v="47"/>
    <d v="2022-07-02T00:00:00"/>
    <n v="95"/>
    <n v="0.38"/>
    <n v="41.8"/>
    <n v="47"/>
    <n v="1"/>
    <n v="418"/>
    <x v="0"/>
    <s v="Medium Risk"/>
    <s v="Under 25"/>
    <d v="1904-02-25T00:00:00"/>
    <x v="2"/>
    <x v="1"/>
    <s v="Low Value"/>
    <x v="0"/>
    <s v="Check Data"/>
  </r>
  <r>
    <s v="CUST_6953"/>
    <n v="78"/>
    <s v="Female"/>
    <x v="1"/>
    <n v="153.49"/>
    <n v="4"/>
    <n v="257"/>
    <n v="1"/>
    <s v="Fashion"/>
    <n v="73.3"/>
    <d v="2024-06-11T00:00:00"/>
    <n v="82"/>
    <n v="0.53"/>
    <n v="153.49"/>
    <n v="73.3"/>
    <n v="1"/>
    <n v="613.96"/>
    <x v="0"/>
    <s v="High Risk"/>
    <s v="55+"/>
    <d v="1902-03-17T00:00:00"/>
    <x v="2"/>
    <x v="0"/>
    <s v="Low Value"/>
    <x v="2"/>
    <s v="Check Data"/>
  </r>
  <r>
    <s v="CUST_5282"/>
    <n v="78"/>
    <s v="Male"/>
    <x v="2"/>
    <n v="163.99"/>
    <n v="8"/>
    <n v="200"/>
    <n v="0"/>
    <s v="Electronics"/>
    <n v="15.9"/>
    <d v="2021-04-08T00:00:00"/>
    <n v="31"/>
    <n v="0.47"/>
    <n v="163.99"/>
    <n v="15.9"/>
    <n v="2"/>
    <n v="1311.92"/>
    <x v="0"/>
    <s v="Medium Risk"/>
    <s v="55+"/>
    <d v="1905-05-20T00:00:00"/>
    <x v="1"/>
    <x v="1"/>
    <s v="Low Value"/>
    <x v="0"/>
    <s v="Check Data"/>
  </r>
  <r>
    <s v="CUST_2907"/>
    <n v="23"/>
    <s v="Male"/>
    <x v="1"/>
    <n v="29.7"/>
    <n v="9"/>
    <n v="298"/>
    <n v="0"/>
    <s v="Electronics"/>
    <n v="41.7"/>
    <d v="2021-12-06T00:00:00"/>
    <n v="47"/>
    <n v="0.06"/>
    <n v="29.7"/>
    <n v="41.7"/>
    <n v="3"/>
    <n v="267.3"/>
    <x v="0"/>
    <s v="Low Risk"/>
    <s v="Under 25"/>
    <d v="1904-09-20T00:00:00"/>
    <x v="0"/>
    <x v="1"/>
    <s v="Low Value"/>
    <x v="0"/>
    <s v="Check Data"/>
  </r>
  <r>
    <s v="CUST_2161"/>
    <n v="31"/>
    <s v="Male"/>
    <x v="8"/>
    <n v="64.5"/>
    <n v="5"/>
    <n v="0"/>
    <n v="0"/>
    <s v="Beauty"/>
    <m/>
    <d v="2024-04-18T00:00:00"/>
    <n v="18"/>
    <n v="0.65"/>
    <n v="64.5"/>
    <n v="250"/>
    <n v="1"/>
    <n v="322.5"/>
    <x v="2"/>
    <s v="High Risk"/>
    <s v="25-34"/>
    <d v="1902-05-10T00:00:00"/>
    <x v="1"/>
    <x v="1"/>
    <s v="Low Value"/>
    <x v="2"/>
    <s v="Check Data"/>
  </r>
  <r>
    <s v="CUST_1129"/>
    <n v="21"/>
    <s v="Male"/>
    <x v="0"/>
    <n v="186.82"/>
    <n v="8"/>
    <n v="210"/>
    <n v="0"/>
    <s v="Electronics"/>
    <n v="34.799999999999997"/>
    <d v="2024-11-04T00:00:00"/>
    <n v="74"/>
    <n v="0.32"/>
    <n v="186.82"/>
    <n v="34.799999999999997"/>
    <n v="1"/>
    <n v="1494.56"/>
    <x v="0"/>
    <s v="Medium Risk"/>
    <s v="Under 25"/>
    <d v="1901-10-22T00:00:00"/>
    <x v="2"/>
    <x v="1"/>
    <s v="Low Value"/>
    <x v="0"/>
    <s v="Check Data"/>
  </r>
  <r>
    <s v="CUST_7337"/>
    <n v="43"/>
    <s v="Female"/>
    <x v="2"/>
    <n v="46.11"/>
    <n v="11"/>
    <n v="264"/>
    <n v="0"/>
    <s v="Home"/>
    <n v="48"/>
    <d v="2025-05-27T00:00:00"/>
    <n v="7"/>
    <n v="0.55000000000000004"/>
    <n v="46.11"/>
    <n v="48"/>
    <n v="2"/>
    <n v="507.21"/>
    <x v="0"/>
    <s v="High Risk"/>
    <s v="35-44"/>
    <d v="1901-04-01T00:00:00"/>
    <x v="1"/>
    <x v="1"/>
    <s v="Low Value"/>
    <x v="2"/>
    <s v="Check Data"/>
  </r>
  <r>
    <s v="CUST_3363"/>
    <n v="64"/>
    <s v="Male"/>
    <x v="2"/>
    <n v="151.08000000000001"/>
    <n v="13"/>
    <n v="187"/>
    <n v="0"/>
    <s v="Home"/>
    <n v="17.399999999999999"/>
    <d v="2021-09-05T00:00:00"/>
    <n v="38"/>
    <n v="0.17"/>
    <n v="151.08000000000001"/>
    <n v="17.399999999999999"/>
    <n v="1"/>
    <n v="1964.0400000000002"/>
    <x v="0"/>
    <s v="Low Risk"/>
    <s v="55+"/>
    <d v="1904-12-21T00:00:00"/>
    <x v="1"/>
    <x v="1"/>
    <s v="High Value"/>
    <x v="1"/>
    <s v="Check Data"/>
  </r>
  <r>
    <s v="CUST_9151"/>
    <n v="65"/>
    <s v="Female"/>
    <x v="6"/>
    <n v="45.14"/>
    <n v="11"/>
    <n v="356"/>
    <n v="0"/>
    <s v="Fashion"/>
    <n v="80.3"/>
    <d v="2024-12-14T00:00:00"/>
    <n v="45"/>
    <n v="0.46"/>
    <n v="45.14"/>
    <n v="80.3"/>
    <n v="1"/>
    <n v="496.54"/>
    <x v="0"/>
    <s v="Medium Risk"/>
    <s v="55+"/>
    <d v="1901-09-12T00:00:00"/>
    <x v="0"/>
    <x v="1"/>
    <s v="Low Value"/>
    <x v="0"/>
    <s v="Check Data"/>
  </r>
  <r>
    <s v="CUST_6983"/>
    <n v="56"/>
    <s v="Other"/>
    <x v="5"/>
    <n v="43.73"/>
    <n v="9"/>
    <n v="240"/>
    <n v="0"/>
    <s v="Beauty"/>
    <n v="37.6"/>
    <d v="2023-03-27T00:00:00"/>
    <n v="28"/>
    <n v="0.35"/>
    <n v="43.73"/>
    <n v="37.6"/>
    <n v="1"/>
    <n v="393.57"/>
    <x v="0"/>
    <s v="Medium Risk"/>
    <s v="55+"/>
    <d v="1903-06-02T00:00:00"/>
    <x v="1"/>
    <x v="1"/>
    <s v="Low Value"/>
    <x v="0"/>
    <s v="Check Data"/>
  </r>
  <r>
    <s v="CUST_1143"/>
    <n v="34"/>
    <s v="Female"/>
    <x v="9"/>
    <n v="178.09"/>
    <n v="13"/>
    <n v="192"/>
    <n v="0"/>
    <s v="Fashion"/>
    <n v="89.7"/>
    <d v="2022-10-13T00:00:00"/>
    <n v="59"/>
    <n v="0.44"/>
    <n v="178.09"/>
    <n v="89.7"/>
    <n v="1"/>
    <n v="2315.17"/>
    <x v="0"/>
    <s v="Medium Risk"/>
    <s v="25-34"/>
    <d v="1903-11-14T00:00:00"/>
    <x v="0"/>
    <x v="1"/>
    <s v="High Value"/>
    <x v="1"/>
    <s v="Check Data"/>
  </r>
  <r>
    <s v="CUST_9207"/>
    <n v="36"/>
    <s v="Female"/>
    <x v="9"/>
    <n v="59.88"/>
    <n v="15"/>
    <n v="109"/>
    <n v="0"/>
    <s v="Beauty"/>
    <n v="67.5"/>
    <d v="2021-10-19T00:00:00"/>
    <n v="18"/>
    <n v="0.06"/>
    <n v="59.88"/>
    <n v="67.5"/>
    <n v="1"/>
    <n v="898.2"/>
    <x v="0"/>
    <s v="Low Risk"/>
    <s v="35-44"/>
    <d v="1904-11-07T00:00:00"/>
    <x v="1"/>
    <x v="1"/>
    <s v="Low Value"/>
    <x v="0"/>
    <s v="Check Data"/>
  </r>
  <r>
    <s v="CUST_8469"/>
    <n v="78"/>
    <s v="Male"/>
    <x v="6"/>
    <n v="54.29"/>
    <n v="10"/>
    <n v="110"/>
    <n v="0"/>
    <s v="Sports"/>
    <n v="17.7"/>
    <d v="2025-03-04T00:00:00"/>
    <n v="95"/>
    <n v="0.09"/>
    <n v="54.29"/>
    <n v="17.7"/>
    <n v="1"/>
    <n v="542.9"/>
    <x v="0"/>
    <s v="Low Risk"/>
    <s v="55+"/>
    <d v="1901-06-24T00:00:00"/>
    <x v="2"/>
    <x v="1"/>
    <s v="Low Value"/>
    <x v="0"/>
    <s v="Check Data"/>
  </r>
  <r>
    <s v="CUST_1244"/>
    <n v="68"/>
    <s v="Male"/>
    <x v="1"/>
    <n v="41.85"/>
    <n v="9"/>
    <n v="64"/>
    <n v="0"/>
    <s v="Beauty"/>
    <n v="64.2"/>
    <d v="2023-06-03T00:00:00"/>
    <n v="9"/>
    <n v="0.51"/>
    <n v="41.85"/>
    <n v="64.2"/>
    <n v="1"/>
    <n v="376.65000000000003"/>
    <x v="1"/>
    <s v="High Risk"/>
    <s v="55+"/>
    <d v="1903-03-26T00:00:00"/>
    <x v="1"/>
    <x v="1"/>
    <s v="Low Value"/>
    <x v="2"/>
    <s v="Check Data"/>
  </r>
  <r>
    <s v="CUST_1926"/>
    <n v="66"/>
    <s v="Female"/>
    <x v="7"/>
    <n v="24.86"/>
    <n v="9"/>
    <n v="64"/>
    <n v="0"/>
    <s v="Sports"/>
    <n v="2.2999999999999998"/>
    <d v="2023-10-17T00:00:00"/>
    <n v="16"/>
    <n v="0.42"/>
    <n v="24.86"/>
    <n v="2.2999999999999998"/>
    <n v="1"/>
    <n v="223.74"/>
    <x v="1"/>
    <s v="Medium Risk"/>
    <s v="55+"/>
    <d v="1902-11-10T00:00:00"/>
    <x v="1"/>
    <x v="1"/>
    <s v="Low Value"/>
    <x v="0"/>
    <s v="Check Data"/>
  </r>
  <r>
    <s v="CUST_4178"/>
    <n v="23"/>
    <s v="Female"/>
    <x v="4"/>
    <n v="69.959999999999994"/>
    <n v="9"/>
    <n v="316"/>
    <n v="0"/>
    <s v="Sports"/>
    <n v="80.7"/>
    <d v="2023-08-19T00:00:00"/>
    <n v="62"/>
    <n v="0.2"/>
    <n v="69.959999999999994"/>
    <n v="80.7"/>
    <n v="2"/>
    <n v="629.64"/>
    <x v="0"/>
    <s v="Medium Risk"/>
    <s v="Under 25"/>
    <d v="1903-01-08T00:00:00"/>
    <x v="0"/>
    <x v="1"/>
    <s v="Low Value"/>
    <x v="0"/>
    <s v="Check Data"/>
  </r>
  <r>
    <s v="CUST_3176"/>
    <n v="46"/>
    <s v="Female"/>
    <x v="7"/>
    <n v="248.88"/>
    <n v="11"/>
    <n v="234"/>
    <n v="0"/>
    <s v="Fashion"/>
    <n v="97.4"/>
    <d v="2022-09-22T00:00:00"/>
    <n v="40"/>
    <n v="0.28999999999999998"/>
    <n v="248.88"/>
    <n v="97.4"/>
    <n v="2"/>
    <n v="2737.68"/>
    <x v="0"/>
    <s v="Medium Risk"/>
    <s v="45-54"/>
    <d v="1903-12-05T00:00:00"/>
    <x v="0"/>
    <x v="1"/>
    <s v="High Value"/>
    <x v="1"/>
    <s v="Check Data"/>
  </r>
  <r>
    <s v="CUST_6002"/>
    <n v="28"/>
    <s v="Female"/>
    <x v="8"/>
    <n v="43.27"/>
    <n v="8"/>
    <n v="94"/>
    <n v="0"/>
    <s v="Home"/>
    <n v="67.8"/>
    <d v="2022-02-28T00:00:00"/>
    <n v="89"/>
    <n v="0.34"/>
    <n v="43.27"/>
    <n v="67.8"/>
    <n v="2"/>
    <n v="346.16"/>
    <x v="0"/>
    <s v="Medium Risk"/>
    <s v="25-34"/>
    <d v="1904-06-28T00:00:00"/>
    <x v="2"/>
    <x v="1"/>
    <s v="Low Value"/>
    <x v="0"/>
    <s v="Check Data"/>
  </r>
  <r>
    <s v="CUST_1886"/>
    <n v="33"/>
    <s v="Male"/>
    <x v="9"/>
    <n v="163.51"/>
    <n v="13"/>
    <n v="196"/>
    <n v="0"/>
    <s v="Beauty"/>
    <m/>
    <d v="2023-10-25T00:00:00"/>
    <n v="94"/>
    <n v="0.09"/>
    <n v="163.51"/>
    <n v="250"/>
    <n v="2"/>
    <n v="2125.63"/>
    <x v="0"/>
    <s v="Low Risk"/>
    <s v="25-34"/>
    <d v="1902-11-02T00:00:00"/>
    <x v="2"/>
    <x v="1"/>
    <s v="High Value"/>
    <x v="1"/>
    <s v="Check Data"/>
  </r>
  <r>
    <s v="CUST_9532"/>
    <n v="47"/>
    <s v="Male"/>
    <x v="5"/>
    <m/>
    <n v="7"/>
    <n v="290"/>
    <n v="0"/>
    <s v="Fashion"/>
    <n v="29.5"/>
    <d v="2022-01-12T00:00:00"/>
    <n v="58"/>
    <n v="0.16"/>
    <n v="250"/>
    <n v="29.5"/>
    <n v="1"/>
    <n v="1750"/>
    <x v="0"/>
    <s v="Low Risk"/>
    <s v="45-54"/>
    <d v="1904-08-14T00:00:00"/>
    <x v="0"/>
    <x v="1"/>
    <s v="High Value"/>
    <x v="1"/>
    <s v="Check Data"/>
  </r>
  <r>
    <s v="CUST_4398"/>
    <n v="42"/>
    <s v="Female"/>
    <x v="0"/>
    <n v="141.58000000000001"/>
    <n v="6"/>
    <n v="195"/>
    <n v="0"/>
    <s v="Sports"/>
    <m/>
    <d v="2025-06-20T00:00:00"/>
    <n v="66"/>
    <n v="0.21"/>
    <n v="141.58000000000001"/>
    <n v="250"/>
    <n v="1"/>
    <n v="849.48"/>
    <x v="0"/>
    <s v="Medium Risk"/>
    <s v="35-44"/>
    <d v="1901-03-08T00:00:00"/>
    <x v="0"/>
    <x v="1"/>
    <s v="Low Value"/>
    <x v="0"/>
    <s v="Check Data"/>
  </r>
  <r>
    <s v="CUST_9497"/>
    <n v="57"/>
    <s v="Female"/>
    <x v="1"/>
    <n v="59.56"/>
    <n v="11"/>
    <n v="37"/>
    <n v="0"/>
    <s v="Sports"/>
    <n v="42.5"/>
    <d v="2021-09-27T00:00:00"/>
    <n v="69"/>
    <n v="0.69"/>
    <n v="59.56"/>
    <n v="42.5"/>
    <n v="2"/>
    <n v="655.16000000000008"/>
    <x v="1"/>
    <s v="High Risk"/>
    <s v="55+"/>
    <d v="1904-11-29T00:00:00"/>
    <x v="0"/>
    <x v="1"/>
    <s v="Low Value"/>
    <x v="2"/>
    <s v="Check Data"/>
  </r>
  <r>
    <s v="CUST_3654"/>
    <n v="28"/>
    <s v="Female"/>
    <x v="5"/>
    <n v="206.96"/>
    <n v="12"/>
    <n v="38"/>
    <n v="0"/>
    <s v="Electronics"/>
    <n v="11.2"/>
    <d v="2023-05-17T00:00:00"/>
    <n v="94"/>
    <n v="0.41"/>
    <n v="206.96"/>
    <n v="11.2"/>
    <n v="1"/>
    <n v="2483.52"/>
    <x v="1"/>
    <s v="Medium Risk"/>
    <s v="25-34"/>
    <d v="1903-04-12T00:00:00"/>
    <x v="2"/>
    <x v="1"/>
    <s v="High Value"/>
    <x v="1"/>
    <s v="Check Data"/>
  </r>
  <r>
    <s v="CUST_8392"/>
    <n v="24"/>
    <s v="Female"/>
    <x v="5"/>
    <n v="58.54"/>
    <n v="7"/>
    <n v="148"/>
    <n v="0"/>
    <s v="Electronics"/>
    <m/>
    <d v="2023-10-19T00:00:00"/>
    <n v="19"/>
    <n v="0.27"/>
    <n v="58.54"/>
    <n v="250"/>
    <n v="3"/>
    <n v="409.78"/>
    <x v="0"/>
    <s v="Medium Risk"/>
    <s v="Under 25"/>
    <d v="1902-11-08T00:00:00"/>
    <x v="1"/>
    <x v="1"/>
    <s v="Low Value"/>
    <x v="0"/>
    <s v="Check Data"/>
  </r>
  <r>
    <s v="CUST_2371"/>
    <n v="43"/>
    <s v="Male"/>
    <x v="3"/>
    <n v="65.27"/>
    <n v="11"/>
    <n v="163"/>
    <n v="0"/>
    <s v="Beauty"/>
    <n v="49.5"/>
    <d v="2023-06-24T00:00:00"/>
    <n v="78"/>
    <n v="0.3"/>
    <n v="65.27"/>
    <n v="49.5"/>
    <n v="1"/>
    <n v="717.96999999999991"/>
    <x v="0"/>
    <s v="Medium Risk"/>
    <s v="35-44"/>
    <d v="1903-03-05T00:00:00"/>
    <x v="2"/>
    <x v="1"/>
    <s v="Low Value"/>
    <x v="0"/>
    <s v="Check Data"/>
  </r>
  <r>
    <s v="CUST_8135"/>
    <n v="73"/>
    <s v="Male"/>
    <x v="2"/>
    <n v="83.58"/>
    <n v="9"/>
    <n v="219"/>
    <n v="0"/>
    <s v="Home"/>
    <n v="49"/>
    <d v="2021-04-05T00:00:00"/>
    <n v="27"/>
    <n v="0.1"/>
    <n v="83.58"/>
    <n v="49"/>
    <n v="1"/>
    <n v="752.22"/>
    <x v="0"/>
    <s v="Low Risk"/>
    <s v="55+"/>
    <d v="1905-05-23T00:00:00"/>
    <x v="1"/>
    <x v="1"/>
    <s v="Low Value"/>
    <x v="0"/>
    <s v="Check Data"/>
  </r>
  <r>
    <s v="CUST_1320"/>
    <n v="39"/>
    <s v="Female"/>
    <x v="4"/>
    <m/>
    <n v="12"/>
    <n v="275"/>
    <n v="0"/>
    <s v="Electronics"/>
    <m/>
    <d v="2024-04-08T00:00:00"/>
    <n v="30"/>
    <n v="0.27"/>
    <n v="250"/>
    <n v="250"/>
    <n v="1"/>
    <n v="3000"/>
    <x v="0"/>
    <s v="Medium Risk"/>
    <s v="35-44"/>
    <d v="1902-05-20T00:00:00"/>
    <x v="1"/>
    <x v="1"/>
    <s v="High Value"/>
    <x v="1"/>
    <s v="Check Data"/>
  </r>
  <r>
    <s v="CUST_5654"/>
    <n v="42"/>
    <s v="Female"/>
    <x v="2"/>
    <n v="94.28"/>
    <n v="9"/>
    <n v="42"/>
    <n v="0"/>
    <s v="Sports"/>
    <n v="17.100000000000001"/>
    <d v="2022-04-03T00:00:00"/>
    <n v="45"/>
    <n v="0.11"/>
    <n v="94.28"/>
    <n v="17.100000000000001"/>
    <n v="2"/>
    <n v="848.52"/>
    <x v="1"/>
    <s v="Low Risk"/>
    <s v="35-44"/>
    <d v="1904-05-25T00:00:00"/>
    <x v="0"/>
    <x v="1"/>
    <s v="Low Value"/>
    <x v="0"/>
    <s v="Check Data"/>
  </r>
  <r>
    <s v="CUST_6300"/>
    <n v="36"/>
    <s v="Female"/>
    <x v="5"/>
    <m/>
    <n v="7"/>
    <n v="237"/>
    <n v="0"/>
    <s v="Fashion"/>
    <n v="81"/>
    <d v="2024-12-18T00:00:00"/>
    <n v="78"/>
    <n v="0.03"/>
    <n v="250"/>
    <n v="81"/>
    <n v="1"/>
    <n v="1750"/>
    <x v="0"/>
    <s v="Low Risk"/>
    <s v="35-44"/>
    <d v="1901-09-08T00:00:00"/>
    <x v="2"/>
    <x v="1"/>
    <s v="High Value"/>
    <x v="1"/>
    <s v="Check Data"/>
  </r>
  <r>
    <s v="CUST_7761"/>
    <n v="48"/>
    <s v="Male"/>
    <x v="6"/>
    <n v="181.77"/>
    <n v="20"/>
    <n v="162"/>
    <n v="0"/>
    <s v="Home"/>
    <n v="36.6"/>
    <d v="2022-12-14T00:00:00"/>
    <n v="31"/>
    <n v="0.34"/>
    <n v="181.77"/>
    <n v="36.6"/>
    <n v="1"/>
    <n v="3635.4"/>
    <x v="0"/>
    <s v="Medium Risk"/>
    <s v="45-54"/>
    <d v="1903-09-13T00:00:00"/>
    <x v="1"/>
    <x v="1"/>
    <s v="High Value"/>
    <x v="1"/>
    <s v="Check Data"/>
  </r>
  <r>
    <s v="CUST_7854"/>
    <n v="43"/>
    <s v="Male"/>
    <x v="7"/>
    <n v="230.51"/>
    <n v="7"/>
    <n v="319"/>
    <n v="0"/>
    <s v="Beauty"/>
    <n v="8"/>
    <d v="2023-08-08T00:00:00"/>
    <n v="36"/>
    <n v="0.24"/>
    <n v="230.51"/>
    <n v="8"/>
    <n v="1"/>
    <n v="1613.57"/>
    <x v="0"/>
    <s v="Medium Risk"/>
    <s v="35-44"/>
    <d v="1903-01-19T00:00:00"/>
    <x v="1"/>
    <x v="1"/>
    <s v="High Value"/>
    <x v="1"/>
    <s v="Check Data"/>
  </r>
  <r>
    <s v="CUST_6505"/>
    <n v="59"/>
    <s v="Female"/>
    <x v="3"/>
    <n v="206.18"/>
    <n v="10"/>
    <n v="106"/>
    <n v="0"/>
    <s v="Fashion"/>
    <n v="19"/>
    <d v="2024-11-10T00:00:00"/>
    <n v="39"/>
    <n v="0.32"/>
    <n v="206.18"/>
    <n v="19"/>
    <n v="1"/>
    <n v="2061.8000000000002"/>
    <x v="0"/>
    <s v="Medium Risk"/>
    <s v="55+"/>
    <d v="1901-10-16T00:00:00"/>
    <x v="1"/>
    <x v="1"/>
    <s v="High Value"/>
    <x v="1"/>
    <s v="Check Data"/>
  </r>
  <r>
    <s v="CUST_7553"/>
    <n v="58"/>
    <s v="Male"/>
    <x v="2"/>
    <n v="77.09"/>
    <n v="9"/>
    <n v="287"/>
    <n v="0"/>
    <s v="Beauty"/>
    <n v="25.3"/>
    <d v="2024-06-01T00:00:00"/>
    <n v="50"/>
    <n v="0.18"/>
    <n v="77.09"/>
    <n v="25.3"/>
    <n v="1"/>
    <n v="693.81000000000006"/>
    <x v="0"/>
    <s v="Low Risk"/>
    <s v="55+"/>
    <d v="1902-03-27T00:00:00"/>
    <x v="0"/>
    <x v="1"/>
    <s v="Low Value"/>
    <x v="0"/>
    <s v="Check Data"/>
  </r>
  <r>
    <s v="CUST_5042"/>
    <n v="53"/>
    <s v="Female"/>
    <x v="8"/>
    <n v="261.83"/>
    <n v="15"/>
    <n v="291"/>
    <n v="0"/>
    <s v="Fashion"/>
    <n v="17.8"/>
    <d v="2022-09-12T00:00:00"/>
    <n v="94"/>
    <n v="0.22"/>
    <n v="261.83"/>
    <n v="17.8"/>
    <n v="2"/>
    <n v="3927.45"/>
    <x v="0"/>
    <s v="Medium Risk"/>
    <s v="45-54"/>
    <d v="1903-12-15T00:00:00"/>
    <x v="2"/>
    <x v="1"/>
    <s v="High Value"/>
    <x v="1"/>
    <s v="Check Data"/>
  </r>
  <r>
    <s v="CUST_8498"/>
    <n v="40"/>
    <s v="Other"/>
    <x v="0"/>
    <n v="114.33"/>
    <n v="6"/>
    <n v="104"/>
    <n v="0"/>
    <s v="Fashion"/>
    <n v="24.2"/>
    <d v="2021-06-25T00:00:00"/>
    <n v="38"/>
    <n v="0.23"/>
    <n v="114.33"/>
    <n v="24.2"/>
    <n v="1"/>
    <n v="685.98"/>
    <x v="0"/>
    <s v="Medium Risk"/>
    <s v="35-44"/>
    <d v="1905-03-03T00:00:00"/>
    <x v="1"/>
    <x v="1"/>
    <s v="Low Value"/>
    <x v="0"/>
    <s v="Check Data"/>
  </r>
  <r>
    <s v="CUST_7636"/>
    <n v="64"/>
    <s v="Female"/>
    <x v="0"/>
    <n v="113.83"/>
    <n v="13"/>
    <n v="68"/>
    <n v="0"/>
    <s v="Home"/>
    <n v="99.6"/>
    <d v="2020-08-25T00:00:00"/>
    <n v="11"/>
    <n v="0.31"/>
    <n v="113.83"/>
    <n v="99.6"/>
    <n v="1"/>
    <n v="1479.79"/>
    <x v="1"/>
    <s v="Medium Risk"/>
    <s v="55+"/>
    <d v="1906-01-01T00:00:00"/>
    <x v="1"/>
    <x v="1"/>
    <s v="Low Value"/>
    <x v="0"/>
    <s v="Check Data"/>
  </r>
  <r>
    <s v="CUST_8362"/>
    <n v="30"/>
    <s v="Male"/>
    <x v="4"/>
    <n v="63.69"/>
    <n v="12"/>
    <n v="108"/>
    <n v="0"/>
    <s v="Beauty"/>
    <n v="53.8"/>
    <d v="2022-09-04T00:00:00"/>
    <n v="81"/>
    <n v="0.17"/>
    <n v="63.69"/>
    <n v="53.8"/>
    <n v="1"/>
    <n v="764.28"/>
    <x v="0"/>
    <s v="Low Risk"/>
    <s v="25-34"/>
    <d v="1903-12-23T00:00:00"/>
    <x v="2"/>
    <x v="1"/>
    <s v="Low Value"/>
    <x v="0"/>
    <s v="Check Data"/>
  </r>
  <r>
    <s v="CUST_1011"/>
    <n v="42"/>
    <s v="Female"/>
    <x v="8"/>
    <n v="29.11"/>
    <n v="8"/>
    <n v="179"/>
    <n v="1"/>
    <s v="Electronics"/>
    <n v="60.3"/>
    <d v="2022-11-04T00:00:00"/>
    <n v="74"/>
    <n v="0.09"/>
    <n v="29.11"/>
    <n v="60.3"/>
    <n v="2"/>
    <n v="232.88"/>
    <x v="0"/>
    <s v="Low Risk"/>
    <s v="35-44"/>
    <d v="1903-10-23T00:00:00"/>
    <x v="2"/>
    <x v="0"/>
    <s v="Low Value"/>
    <x v="0"/>
    <s v="Check Data"/>
  </r>
  <r>
    <s v="CUST_1194"/>
    <n v="19"/>
    <s v="Male"/>
    <x v="2"/>
    <n v="29.14"/>
    <n v="11"/>
    <n v="131"/>
    <n v="0"/>
    <s v="Fashion"/>
    <n v="16.600000000000001"/>
    <d v="2024-12-16T00:00:00"/>
    <n v="16"/>
    <n v="0.22"/>
    <n v="29.14"/>
    <n v="16.600000000000001"/>
    <n v="1"/>
    <n v="320.54000000000002"/>
    <x v="0"/>
    <s v="Medium Risk"/>
    <s v="Under 25"/>
    <d v="1901-09-10T00:00:00"/>
    <x v="1"/>
    <x v="1"/>
    <s v="Low Value"/>
    <x v="0"/>
    <s v="Check Data"/>
  </r>
  <r>
    <s v="CUST_3537"/>
    <n v="19"/>
    <s v="Male"/>
    <x v="2"/>
    <m/>
    <n v="14"/>
    <n v="6"/>
    <n v="0"/>
    <s v="Fashion"/>
    <n v="4.4000000000000004"/>
    <d v="2022-02-14T00:00:00"/>
    <n v="51"/>
    <n v="0.54"/>
    <n v="250"/>
    <n v="4.4000000000000004"/>
    <n v="1"/>
    <n v="3500"/>
    <x v="2"/>
    <s v="High Risk"/>
    <s v="Under 25"/>
    <d v="1904-07-12T00:00:00"/>
    <x v="0"/>
    <x v="1"/>
    <s v="High Value"/>
    <x v="3"/>
    <s v="Check Data"/>
  </r>
  <r>
    <s v="CUST_3842"/>
    <n v="33"/>
    <s v="Male"/>
    <x v="5"/>
    <n v="118.16"/>
    <n v="12"/>
    <n v="339"/>
    <n v="0"/>
    <s v="Electronics"/>
    <n v="31"/>
    <d v="2023-10-07T00:00:00"/>
    <n v="75"/>
    <n v="0.04"/>
    <n v="118.16"/>
    <n v="31"/>
    <n v="1"/>
    <n v="1417.92"/>
    <x v="0"/>
    <s v="Low Risk"/>
    <s v="25-34"/>
    <d v="1902-11-20T00:00:00"/>
    <x v="2"/>
    <x v="1"/>
    <s v="Low Value"/>
    <x v="0"/>
    <s v="Check Data"/>
  </r>
  <r>
    <s v="CUST_3229"/>
    <n v="26"/>
    <s v="Male"/>
    <x v="2"/>
    <n v="131.13"/>
    <n v="10"/>
    <n v="148"/>
    <n v="0"/>
    <s v="Home"/>
    <n v="77"/>
    <d v="2023-06-01T00:00:00"/>
    <n v="39"/>
    <n v="0.2"/>
    <n v="131.13"/>
    <n v="77"/>
    <n v="1"/>
    <n v="1311.3"/>
    <x v="0"/>
    <s v="Medium Risk"/>
    <s v="25-34"/>
    <d v="1903-03-28T00:00:00"/>
    <x v="1"/>
    <x v="1"/>
    <s v="Low Value"/>
    <x v="0"/>
    <s v="Check Data"/>
  </r>
  <r>
    <s v="CUST_4009"/>
    <n v="45"/>
    <s v="Other"/>
    <x v="8"/>
    <n v="49.9"/>
    <n v="9"/>
    <n v="184"/>
    <n v="0"/>
    <s v="Home"/>
    <n v="55.9"/>
    <d v="2022-07-26T00:00:00"/>
    <n v="92"/>
    <n v="0.08"/>
    <n v="49.9"/>
    <n v="55.9"/>
    <n v="3"/>
    <n v="449.09999999999997"/>
    <x v="0"/>
    <s v="Low Risk"/>
    <s v="45-54"/>
    <d v="1904-02-01T00:00:00"/>
    <x v="2"/>
    <x v="1"/>
    <s v="Low Value"/>
    <x v="0"/>
    <s v="Check Data"/>
  </r>
  <r>
    <s v="CUST_8984"/>
    <n v="30"/>
    <s v="Male"/>
    <x v="0"/>
    <n v="20.96"/>
    <n v="6"/>
    <n v="155"/>
    <n v="0"/>
    <s v="Home"/>
    <n v="1.1000000000000001"/>
    <d v="2021-07-02T00:00:00"/>
    <n v="85"/>
    <n v="0.3"/>
    <n v="20.96"/>
    <n v="1.1000000000000001"/>
    <n v="3"/>
    <n v="125.76"/>
    <x v="0"/>
    <s v="Medium Risk"/>
    <s v="25-34"/>
    <d v="1905-02-24T00:00:00"/>
    <x v="2"/>
    <x v="1"/>
    <s v="Low Value"/>
    <x v="0"/>
    <s v="Check Data"/>
  </r>
  <r>
    <s v="CUST_3077"/>
    <n v="52"/>
    <s v="Male"/>
    <x v="5"/>
    <n v="96.76"/>
    <n v="9"/>
    <n v="289"/>
    <n v="0"/>
    <s v="Sports"/>
    <n v="78.900000000000006"/>
    <d v="2021-03-16T00:00:00"/>
    <n v="92"/>
    <n v="0.18"/>
    <n v="96.76"/>
    <n v="78.900000000000006"/>
    <n v="1"/>
    <n v="870.84"/>
    <x v="0"/>
    <s v="Low Risk"/>
    <s v="45-54"/>
    <d v="1905-06-12T00:00:00"/>
    <x v="2"/>
    <x v="1"/>
    <s v="Low Value"/>
    <x v="0"/>
    <s v="Check Data"/>
  </r>
  <r>
    <s v="CUST_8845"/>
    <n v="58"/>
    <s v="Other"/>
    <x v="1"/>
    <n v="53.83"/>
    <n v="9"/>
    <n v="244"/>
    <n v="0"/>
    <s v="Sports"/>
    <n v="10.4"/>
    <d v="2024-08-04T00:00:00"/>
    <n v="23"/>
    <n v="0.33"/>
    <n v="53.83"/>
    <n v="10.4"/>
    <n v="2"/>
    <n v="484.46999999999997"/>
    <x v="0"/>
    <s v="Medium Risk"/>
    <s v="55+"/>
    <d v="1902-01-22T00:00:00"/>
    <x v="1"/>
    <x v="1"/>
    <s v="Low Value"/>
    <x v="0"/>
    <s v="Check Data"/>
  </r>
  <r>
    <s v="CUST_4867"/>
    <n v="30"/>
    <s v="Male"/>
    <x v="8"/>
    <n v="80.3"/>
    <n v="9"/>
    <n v="271"/>
    <n v="0"/>
    <s v="Home"/>
    <n v="44"/>
    <d v="2020-09-14T00:00:00"/>
    <n v="65"/>
    <n v="0.21"/>
    <n v="80.3"/>
    <n v="44"/>
    <n v="2"/>
    <n v="722.69999999999993"/>
    <x v="0"/>
    <s v="Medium Risk"/>
    <s v="25-34"/>
    <d v="1905-12-12T00:00:00"/>
    <x v="0"/>
    <x v="1"/>
    <s v="Low Value"/>
    <x v="0"/>
    <s v="Check Data"/>
  </r>
  <r>
    <s v="CUST_5873"/>
    <n v="48"/>
    <s v="Female"/>
    <x v="6"/>
    <n v="125.63"/>
    <n v="6"/>
    <n v="37"/>
    <n v="0"/>
    <s v="Home"/>
    <n v="99.9"/>
    <d v="2024-05-04T00:00:00"/>
    <n v="49"/>
    <n v="0.21"/>
    <n v="125.63"/>
    <n v="99.9"/>
    <n v="3"/>
    <n v="753.78"/>
    <x v="1"/>
    <s v="Medium Risk"/>
    <s v="45-54"/>
    <d v="1902-04-24T00:00:00"/>
    <x v="0"/>
    <x v="1"/>
    <s v="Low Value"/>
    <x v="0"/>
    <s v="Check Data"/>
  </r>
  <r>
    <s v="CUST_9635"/>
    <n v="38"/>
    <s v="Male"/>
    <x v="2"/>
    <n v="248.79"/>
    <n v="13"/>
    <n v="114"/>
    <n v="0"/>
    <s v="Electronics"/>
    <n v="12.1"/>
    <d v="2023-04-25T00:00:00"/>
    <n v="61"/>
    <n v="0.09"/>
    <n v="248.79"/>
    <n v="12.1"/>
    <n v="1"/>
    <n v="3234.27"/>
    <x v="0"/>
    <s v="Low Risk"/>
    <s v="35-44"/>
    <d v="1903-05-04T00:00:00"/>
    <x v="0"/>
    <x v="1"/>
    <s v="High Value"/>
    <x v="1"/>
    <s v="Check Data"/>
  </r>
  <r>
    <s v="CUST_1297"/>
    <n v="49"/>
    <s v="Male"/>
    <x v="0"/>
    <n v="72.430000000000007"/>
    <n v="10"/>
    <n v="336"/>
    <n v="0"/>
    <s v="Sports"/>
    <n v="81.5"/>
    <d v="2023-04-01T00:00:00"/>
    <n v="54"/>
    <n v="0.52"/>
    <n v="72.430000000000007"/>
    <n v="81.5"/>
    <n v="1"/>
    <n v="724.30000000000007"/>
    <x v="0"/>
    <s v="High Risk"/>
    <s v="45-54"/>
    <d v="1903-05-28T00:00:00"/>
    <x v="0"/>
    <x v="1"/>
    <s v="Low Value"/>
    <x v="2"/>
    <s v="Check Data"/>
  </r>
  <r>
    <s v="CUST_6856"/>
    <n v="71"/>
    <s v="Other"/>
    <x v="7"/>
    <n v="97.92"/>
    <n v="5"/>
    <n v="118"/>
    <n v="0"/>
    <s v="Beauty"/>
    <n v="79.900000000000006"/>
    <d v="2022-04-08T00:00:00"/>
    <n v="13"/>
    <n v="0.14000000000000001"/>
    <n v="97.92"/>
    <n v="79.900000000000006"/>
    <n v="1"/>
    <n v="489.6"/>
    <x v="0"/>
    <s v="Low Risk"/>
    <s v="55+"/>
    <d v="1904-05-20T00:00:00"/>
    <x v="1"/>
    <x v="1"/>
    <s v="Low Value"/>
    <x v="0"/>
    <s v="Check Data"/>
  </r>
  <r>
    <s v="CUST_2015"/>
    <n v="51"/>
    <s v="Male"/>
    <x v="2"/>
    <n v="19.68"/>
    <n v="13"/>
    <n v="131"/>
    <n v="0"/>
    <s v="Home"/>
    <n v="44.5"/>
    <d v="2021-10-06T00:00:00"/>
    <n v="72"/>
    <n v="0.18"/>
    <n v="19.68"/>
    <n v="44.5"/>
    <n v="3"/>
    <n v="255.84"/>
    <x v="0"/>
    <s v="Low Risk"/>
    <s v="45-54"/>
    <d v="1904-11-20T00:00:00"/>
    <x v="2"/>
    <x v="1"/>
    <s v="Low Value"/>
    <x v="0"/>
    <s v="Check Data"/>
  </r>
  <r>
    <s v="CUST_2384"/>
    <n v="25"/>
    <s v="Female"/>
    <x v="6"/>
    <n v="125.4"/>
    <n v="9"/>
    <n v="55"/>
    <n v="0"/>
    <s v="Home"/>
    <n v="98.8"/>
    <d v="2020-09-06T00:00:00"/>
    <n v="83"/>
    <n v="0.69"/>
    <n v="125.4"/>
    <n v="98.8"/>
    <n v="1"/>
    <n v="1128.6000000000001"/>
    <x v="1"/>
    <s v="High Risk"/>
    <s v="25-34"/>
    <d v="1905-12-20T00:00:00"/>
    <x v="2"/>
    <x v="1"/>
    <s v="Low Value"/>
    <x v="2"/>
    <s v="Check Data"/>
  </r>
  <r>
    <s v="CUST_9745"/>
    <n v="76"/>
    <s v="Male"/>
    <x v="0"/>
    <n v="294.41000000000003"/>
    <n v="11"/>
    <n v="119"/>
    <n v="0"/>
    <s v="Home"/>
    <n v="30.8"/>
    <d v="2023-08-13T00:00:00"/>
    <n v="24"/>
    <n v="0.04"/>
    <n v="294.41000000000003"/>
    <n v="30.8"/>
    <n v="1"/>
    <n v="3238.51"/>
    <x v="0"/>
    <s v="Low Risk"/>
    <s v="55+"/>
    <d v="1903-01-14T00:00:00"/>
    <x v="1"/>
    <x v="1"/>
    <s v="High Value"/>
    <x v="1"/>
    <s v="Check Data"/>
  </r>
  <r>
    <s v="CUST_3350"/>
    <n v="58"/>
    <s v="Male"/>
    <x v="4"/>
    <n v="165.66"/>
    <n v="8"/>
    <n v="49"/>
    <n v="0"/>
    <s v="Fashion"/>
    <n v="31.6"/>
    <d v="2021-07-23T00:00:00"/>
    <n v="49"/>
    <n v="7.0000000000000007E-2"/>
    <n v="165.66"/>
    <n v="31.6"/>
    <n v="1"/>
    <n v="1325.28"/>
    <x v="1"/>
    <s v="Low Risk"/>
    <s v="55+"/>
    <d v="1905-02-03T00:00:00"/>
    <x v="0"/>
    <x v="1"/>
    <s v="Low Value"/>
    <x v="0"/>
    <s v="Check Data"/>
  </r>
  <r>
    <s v="CUST_2269"/>
    <n v="65"/>
    <s v="Male"/>
    <x v="2"/>
    <n v="183.23"/>
    <n v="10"/>
    <n v="364"/>
    <n v="0"/>
    <s v="Sports"/>
    <n v="15.2"/>
    <d v="2022-04-19T00:00:00"/>
    <n v="37"/>
    <n v="0.38"/>
    <n v="183.23"/>
    <n v="15.2"/>
    <n v="2"/>
    <n v="1832.3"/>
    <x v="0"/>
    <s v="Medium Risk"/>
    <s v="55+"/>
    <d v="1904-05-09T00:00:00"/>
    <x v="1"/>
    <x v="1"/>
    <s v="High Value"/>
    <x v="1"/>
    <s v="Check Data"/>
  </r>
  <r>
    <s v="CUST_2260"/>
    <n v="19"/>
    <s v="Male"/>
    <x v="5"/>
    <n v="26.83"/>
    <n v="10"/>
    <n v="361"/>
    <n v="0"/>
    <s v="Beauty"/>
    <n v="37"/>
    <d v="2023-09-22T00:00:00"/>
    <n v="89"/>
    <n v="0.41"/>
    <n v="26.83"/>
    <n v="37"/>
    <n v="2"/>
    <n v="268.29999999999995"/>
    <x v="0"/>
    <s v="Medium Risk"/>
    <s v="Under 25"/>
    <d v="1902-12-05T00:00:00"/>
    <x v="2"/>
    <x v="1"/>
    <s v="Low Value"/>
    <x v="0"/>
    <s v="Check Data"/>
  </r>
  <r>
    <s v="CUST_8701"/>
    <n v="55"/>
    <s v="Male"/>
    <x v="3"/>
    <n v="125.47"/>
    <n v="12"/>
    <n v="81"/>
    <n v="0"/>
    <s v="Fashion"/>
    <n v="29.6"/>
    <d v="2022-09-15T00:00:00"/>
    <n v="26"/>
    <n v="0.28999999999999998"/>
    <n v="125.47"/>
    <n v="29.6"/>
    <n v="2"/>
    <n v="1505.6399999999999"/>
    <x v="1"/>
    <s v="Medium Risk"/>
    <s v="55+"/>
    <d v="1903-12-12T00:00:00"/>
    <x v="1"/>
    <x v="1"/>
    <s v="Low Value"/>
    <x v="0"/>
    <s v="Check Data"/>
  </r>
  <r>
    <s v="CUST_9376"/>
    <n v="49"/>
    <s v="Female"/>
    <x v="8"/>
    <n v="87.14"/>
    <n v="15"/>
    <n v="48"/>
    <n v="1"/>
    <s v="Fashion"/>
    <n v="60.4"/>
    <d v="2020-06-30T00:00:00"/>
    <n v="42"/>
    <n v="0.17"/>
    <n v="87.14"/>
    <n v="60.4"/>
    <n v="1"/>
    <n v="1307.0999999999999"/>
    <x v="1"/>
    <s v="Low Risk"/>
    <s v="45-54"/>
    <d v="1906-02-26T00:00:00"/>
    <x v="0"/>
    <x v="0"/>
    <s v="Low Value"/>
    <x v="0"/>
    <s v="Check Data"/>
  </r>
  <r>
    <s v="CUST_5563"/>
    <n v="71"/>
    <s v="Female"/>
    <x v="6"/>
    <n v="14.04"/>
    <n v="11"/>
    <n v="47"/>
    <n v="0"/>
    <s v="Beauty"/>
    <n v="4.0999999999999996"/>
    <d v="2025-05-26T00:00:00"/>
    <n v="91"/>
    <n v="0.37"/>
    <n v="14.04"/>
    <n v="4.0999999999999996"/>
    <n v="1"/>
    <n v="154.44"/>
    <x v="1"/>
    <s v="Medium Risk"/>
    <s v="55+"/>
    <d v="1901-04-02T00:00:00"/>
    <x v="2"/>
    <x v="1"/>
    <s v="Low Value"/>
    <x v="0"/>
    <s v="Check Data"/>
  </r>
  <r>
    <s v="CUST_7897"/>
    <n v="57"/>
    <s v="Male"/>
    <x v="2"/>
    <n v="125.07"/>
    <n v="7"/>
    <n v="133"/>
    <n v="0"/>
    <s v="Beauty"/>
    <n v="31"/>
    <d v="2023-10-13T00:00:00"/>
    <n v="96"/>
    <n v="0.6"/>
    <n v="125.07"/>
    <n v="31"/>
    <n v="1"/>
    <n v="875.49"/>
    <x v="0"/>
    <s v="High Risk"/>
    <s v="55+"/>
    <d v="1902-11-14T00:00:00"/>
    <x v="2"/>
    <x v="1"/>
    <s v="Low Value"/>
    <x v="2"/>
    <s v="Check Data"/>
  </r>
  <r>
    <s v="CUST_6672"/>
    <n v="75"/>
    <s v="Male"/>
    <x v="1"/>
    <n v="52.94"/>
    <n v="8"/>
    <n v="237"/>
    <n v="0"/>
    <s v="Beauty"/>
    <n v="0.5"/>
    <d v="2024-05-21T00:00:00"/>
    <n v="3"/>
    <n v="0.22"/>
    <n v="52.94"/>
    <n v="0.5"/>
    <n v="2"/>
    <n v="423.52"/>
    <x v="0"/>
    <s v="Medium Risk"/>
    <s v="55+"/>
    <d v="1902-04-07T00:00:00"/>
    <x v="1"/>
    <x v="1"/>
    <s v="Low Value"/>
    <x v="0"/>
    <s v="Valid"/>
  </r>
  <r>
    <s v="CUST_6593"/>
    <n v="45"/>
    <s v="Other"/>
    <x v="7"/>
    <n v="39.58"/>
    <n v="17"/>
    <n v="334"/>
    <n v="0"/>
    <s v="Beauty"/>
    <n v="0.6"/>
    <d v="2021-01-06T00:00:00"/>
    <n v="61"/>
    <n v="0.38"/>
    <n v="39.58"/>
    <n v="0.6"/>
    <n v="1"/>
    <n v="672.86"/>
    <x v="0"/>
    <s v="Medium Risk"/>
    <s v="45-54"/>
    <d v="1905-08-20T00:00:00"/>
    <x v="0"/>
    <x v="1"/>
    <s v="Low Value"/>
    <x v="0"/>
    <s v="Valid"/>
  </r>
  <r>
    <s v="CUST_7155"/>
    <n v="54"/>
    <s v="Other"/>
    <x v="0"/>
    <n v="83.68"/>
    <n v="11"/>
    <n v="172"/>
    <n v="0"/>
    <s v="Beauty"/>
    <n v="82"/>
    <d v="2022-01-08T00:00:00"/>
    <n v="43"/>
    <n v="0.33"/>
    <n v="83.68"/>
    <n v="82"/>
    <n v="2"/>
    <n v="920.48"/>
    <x v="0"/>
    <s v="Medium Risk"/>
    <s v="45-54"/>
    <d v="1904-08-18T00:00:00"/>
    <x v="0"/>
    <x v="1"/>
    <s v="Low Value"/>
    <x v="0"/>
    <s v="Check Data"/>
  </r>
  <r>
    <s v="CUST_6543"/>
    <n v="58"/>
    <s v="Female"/>
    <x v="6"/>
    <n v="49.22"/>
    <n v="5"/>
    <n v="144"/>
    <n v="0"/>
    <s v="Home"/>
    <n v="75"/>
    <d v="2024-04-21T00:00:00"/>
    <n v="73"/>
    <n v="0.63"/>
    <n v="49.22"/>
    <n v="75"/>
    <n v="2"/>
    <n v="246.1"/>
    <x v="0"/>
    <s v="High Risk"/>
    <s v="55+"/>
    <d v="1902-05-07T00:00:00"/>
    <x v="2"/>
    <x v="1"/>
    <s v="Low Value"/>
    <x v="2"/>
    <s v="Check Data"/>
  </r>
  <r>
    <s v="CUST_8240"/>
    <n v="18"/>
    <s v="Female"/>
    <x v="8"/>
    <n v="78.12"/>
    <n v="10"/>
    <n v="186"/>
    <n v="0"/>
    <s v="Beauty"/>
    <n v="74.400000000000006"/>
    <d v="2022-10-04T00:00:00"/>
    <n v="65"/>
    <n v="0.3"/>
    <n v="78.12"/>
    <n v="74.400000000000006"/>
    <n v="3"/>
    <n v="781.2"/>
    <x v="0"/>
    <s v="Medium Risk"/>
    <s v="Under 25"/>
    <d v="1903-11-23T00:00:00"/>
    <x v="0"/>
    <x v="1"/>
    <s v="Low Value"/>
    <x v="0"/>
    <s v="Check Data"/>
  </r>
  <r>
    <s v="CUST_5683"/>
    <n v="58"/>
    <s v="Male"/>
    <x v="2"/>
    <n v="223.02"/>
    <n v="12"/>
    <n v="119"/>
    <n v="0"/>
    <s v="Beauty"/>
    <n v="35.4"/>
    <d v="2024-03-29T00:00:00"/>
    <n v="18"/>
    <n v="0.23"/>
    <n v="223.02"/>
    <n v="35.4"/>
    <n v="2"/>
    <n v="2676.2400000000002"/>
    <x v="0"/>
    <s v="Medium Risk"/>
    <s v="55+"/>
    <d v="1902-05-30T00:00:00"/>
    <x v="1"/>
    <x v="1"/>
    <s v="High Value"/>
    <x v="1"/>
    <s v="Check Data"/>
  </r>
  <r>
    <s v="CUST_2881"/>
    <n v="27"/>
    <s v="Male"/>
    <x v="1"/>
    <n v="67.599999999999994"/>
    <n v="14"/>
    <n v="183"/>
    <n v="0"/>
    <s v="Sports"/>
    <n v="69.900000000000006"/>
    <d v="2024-10-16T00:00:00"/>
    <n v="67"/>
    <n v="0.37"/>
    <n v="67.599999999999994"/>
    <n v="69.900000000000006"/>
    <n v="3"/>
    <n v="946.39999999999986"/>
    <x v="0"/>
    <s v="Medium Risk"/>
    <s v="25-34"/>
    <d v="1901-11-10T00:00:00"/>
    <x v="0"/>
    <x v="1"/>
    <s v="Low Value"/>
    <x v="0"/>
    <s v="Check Data"/>
  </r>
  <r>
    <s v="CUST_9713"/>
    <n v="72"/>
    <s v="Female"/>
    <x v="0"/>
    <n v="140.46"/>
    <n v="3"/>
    <n v="356"/>
    <n v="0"/>
    <s v="Home"/>
    <n v="25.7"/>
    <d v="2025-05-29T00:00:00"/>
    <n v="14"/>
    <n v="0.06"/>
    <n v="140.46"/>
    <n v="25.7"/>
    <n v="1"/>
    <n v="421.38"/>
    <x v="0"/>
    <s v="Low Risk"/>
    <s v="55+"/>
    <d v="1901-03-30T00:00:00"/>
    <x v="1"/>
    <x v="1"/>
    <s v="Low Value"/>
    <x v="0"/>
    <s v="Check Data"/>
  </r>
  <r>
    <s v="CUST_4809"/>
    <n v="21"/>
    <s v="Female"/>
    <x v="8"/>
    <n v="35.700000000000003"/>
    <n v="5"/>
    <n v="362"/>
    <n v="0"/>
    <s v="Fashion"/>
    <n v="30.9"/>
    <d v="2020-12-28T00:00:00"/>
    <n v="64"/>
    <n v="0.18"/>
    <n v="35.700000000000003"/>
    <n v="30.9"/>
    <n v="1"/>
    <n v="178.5"/>
    <x v="0"/>
    <s v="Low Risk"/>
    <s v="Under 25"/>
    <d v="1905-08-29T00:00:00"/>
    <x v="0"/>
    <x v="1"/>
    <s v="Low Value"/>
    <x v="0"/>
    <s v="Check Data"/>
  </r>
  <r>
    <s v="CUST_6807"/>
    <n v="52"/>
    <s v="Female"/>
    <x v="0"/>
    <m/>
    <n v="9"/>
    <n v="78"/>
    <n v="0"/>
    <s v="Home"/>
    <n v="56.2"/>
    <d v="2022-07-14T00:00:00"/>
    <n v="32"/>
    <n v="7.0000000000000007E-2"/>
    <n v="250"/>
    <n v="56.2"/>
    <n v="1"/>
    <n v="2250"/>
    <x v="1"/>
    <s v="Low Risk"/>
    <s v="45-54"/>
    <d v="1904-02-13T00:00:00"/>
    <x v="1"/>
    <x v="1"/>
    <s v="High Value"/>
    <x v="1"/>
    <s v="Check Data"/>
  </r>
  <r>
    <s v="CUST_5883"/>
    <n v="79"/>
    <s v="Male"/>
    <x v="8"/>
    <n v="106.97"/>
    <n v="13"/>
    <n v="162"/>
    <n v="0"/>
    <s v="Electronics"/>
    <m/>
    <d v="2023-05-28T00:00:00"/>
    <n v="68"/>
    <n v="0.28999999999999998"/>
    <n v="106.97"/>
    <n v="250"/>
    <n v="1"/>
    <n v="1390.61"/>
    <x v="0"/>
    <s v="Medium Risk"/>
    <s v="55+"/>
    <d v="1903-04-01T00:00:00"/>
    <x v="0"/>
    <x v="1"/>
    <s v="Low Value"/>
    <x v="0"/>
    <s v="Check Data"/>
  </r>
  <r>
    <s v="CUST_8206"/>
    <n v="27"/>
    <s v="Other"/>
    <x v="2"/>
    <n v="144.62"/>
    <n v="9"/>
    <n v="7"/>
    <n v="0"/>
    <s v="Beauty"/>
    <n v="26.6"/>
    <d v="2021-05-12T00:00:00"/>
    <n v="60"/>
    <n v="0.16"/>
    <n v="144.62"/>
    <n v="26.6"/>
    <n v="4"/>
    <n v="1301.58"/>
    <x v="2"/>
    <s v="Low Risk"/>
    <s v="25-34"/>
    <d v="1905-04-16T00:00:00"/>
    <x v="0"/>
    <x v="1"/>
    <s v="Low Value"/>
    <x v="0"/>
    <s v="Check Data"/>
  </r>
  <r>
    <s v="CUST_5155"/>
    <n v="64"/>
    <s v="Female"/>
    <x v="3"/>
    <n v="51.61"/>
    <n v="11"/>
    <n v="98"/>
    <n v="0"/>
    <s v="Fashion"/>
    <n v="67.900000000000006"/>
    <d v="2025-06-19T00:00:00"/>
    <n v="21"/>
    <n v="0.59"/>
    <n v="51.61"/>
    <n v="67.900000000000006"/>
    <n v="1"/>
    <n v="567.71"/>
    <x v="0"/>
    <s v="High Risk"/>
    <s v="55+"/>
    <d v="1901-03-09T00:00:00"/>
    <x v="1"/>
    <x v="1"/>
    <s v="Low Value"/>
    <x v="2"/>
    <s v="Check Data"/>
  </r>
  <r>
    <s v="CUST_5673"/>
    <n v="28"/>
    <s v="Male"/>
    <x v="9"/>
    <n v="116.38"/>
    <n v="10"/>
    <n v="316"/>
    <n v="0"/>
    <s v="Electronics"/>
    <n v="96.2"/>
    <d v="2023-06-22T00:00:00"/>
    <n v="27"/>
    <n v="0.23"/>
    <n v="116.38"/>
    <n v="96.2"/>
    <n v="2"/>
    <n v="1163.8"/>
    <x v="0"/>
    <s v="Medium Risk"/>
    <s v="25-34"/>
    <d v="1903-03-07T00:00:00"/>
    <x v="1"/>
    <x v="1"/>
    <s v="Low Value"/>
    <x v="0"/>
    <s v="Check Data"/>
  </r>
  <r>
    <s v="CUST_2409"/>
    <n v="31"/>
    <s v="Female"/>
    <x v="5"/>
    <n v="375.82"/>
    <n v="8"/>
    <n v="355"/>
    <n v="0"/>
    <s v="Fashion"/>
    <n v="49.4"/>
    <d v="2021-02-07T00:00:00"/>
    <n v="5"/>
    <n v="0.32"/>
    <n v="375.82"/>
    <n v="49.4"/>
    <n v="3"/>
    <n v="3006.56"/>
    <x v="0"/>
    <s v="Medium Risk"/>
    <s v="25-34"/>
    <d v="1905-07-19T00:00:00"/>
    <x v="1"/>
    <x v="1"/>
    <s v="High Value"/>
    <x v="1"/>
    <s v="Check Data"/>
  </r>
  <r>
    <s v="CUST_6197"/>
    <n v="55"/>
    <s v="Male"/>
    <x v="3"/>
    <n v="140.24"/>
    <n v="13"/>
    <n v="26"/>
    <n v="0"/>
    <s v="Home"/>
    <n v="40.700000000000003"/>
    <d v="2023-01-03T00:00:00"/>
    <n v="67"/>
    <n v="0.08"/>
    <n v="140.24"/>
    <n v="40.700000000000003"/>
    <n v="1"/>
    <n v="1823.1200000000001"/>
    <x v="2"/>
    <s v="Low Risk"/>
    <s v="55+"/>
    <d v="1903-08-24T00:00:00"/>
    <x v="0"/>
    <x v="1"/>
    <s v="High Value"/>
    <x v="1"/>
    <s v="Check Data"/>
  </r>
  <r>
    <s v="CUST_8452"/>
    <n v="29"/>
    <s v="Male"/>
    <x v="9"/>
    <n v="87.97"/>
    <n v="14"/>
    <n v="275"/>
    <n v="0"/>
    <s v="Electronics"/>
    <n v="23.2"/>
    <d v="2021-03-02T00:00:00"/>
    <n v="86"/>
    <n v="0.26"/>
    <n v="87.97"/>
    <n v="23.2"/>
    <n v="1"/>
    <n v="1231.58"/>
    <x v="0"/>
    <s v="Medium Risk"/>
    <s v="25-34"/>
    <d v="1905-06-26T00:00:00"/>
    <x v="2"/>
    <x v="1"/>
    <s v="Low Value"/>
    <x v="0"/>
    <s v="Check Data"/>
  </r>
  <r>
    <s v="CUST_9718"/>
    <n v="62"/>
    <s v="Male"/>
    <x v="2"/>
    <n v="108.13"/>
    <n v="6"/>
    <n v="312"/>
    <n v="0"/>
    <s v="Beauty"/>
    <n v="35.6"/>
    <d v="2021-10-09T00:00:00"/>
    <n v="84"/>
    <n v="0.06"/>
    <n v="108.13"/>
    <n v="35.6"/>
    <n v="1"/>
    <n v="648.78"/>
    <x v="0"/>
    <s v="Low Risk"/>
    <s v="55+"/>
    <d v="1904-11-17T00:00:00"/>
    <x v="2"/>
    <x v="1"/>
    <s v="Low Value"/>
    <x v="0"/>
    <s v="Check Data"/>
  </r>
  <r>
    <s v="CUST_3172"/>
    <n v="34"/>
    <s v="Male"/>
    <x v="2"/>
    <n v="53.95"/>
    <n v="9"/>
    <n v="278"/>
    <n v="0"/>
    <s v="Beauty"/>
    <n v="52.9"/>
    <d v="2021-06-19T00:00:00"/>
    <n v="41"/>
    <n v="0.2"/>
    <n v="53.95"/>
    <n v="52.9"/>
    <n v="2"/>
    <n v="485.55"/>
    <x v="0"/>
    <s v="Medium Risk"/>
    <s v="25-34"/>
    <d v="1905-03-09T00:00:00"/>
    <x v="0"/>
    <x v="1"/>
    <s v="Low Value"/>
    <x v="0"/>
    <s v="Check Data"/>
  </r>
  <r>
    <s v="CUST_1279"/>
    <n v="33"/>
    <s v="Male"/>
    <x v="2"/>
    <n v="115.98"/>
    <n v="18"/>
    <n v="355"/>
    <n v="0"/>
    <s v="Electronics"/>
    <n v="94.4"/>
    <d v="2024-01-25T00:00:00"/>
    <n v="2"/>
    <n v="0.11"/>
    <n v="115.98"/>
    <n v="94.4"/>
    <n v="1"/>
    <n v="2087.64"/>
    <x v="0"/>
    <s v="Low Risk"/>
    <s v="25-34"/>
    <d v="1902-08-02T00:00:00"/>
    <x v="1"/>
    <x v="1"/>
    <s v="High Value"/>
    <x v="1"/>
    <s v="Check Data"/>
  </r>
  <r>
    <s v="CUST_4977"/>
    <n v="52"/>
    <s v="Female"/>
    <x v="9"/>
    <n v="130.44"/>
    <n v="12"/>
    <n v="203"/>
    <n v="0"/>
    <s v="Home"/>
    <n v="26.1"/>
    <d v="2022-03-05T00:00:00"/>
    <n v="43"/>
    <n v="0.57999999999999996"/>
    <n v="130.44"/>
    <n v="26.1"/>
    <n v="1"/>
    <n v="1565.28"/>
    <x v="0"/>
    <s v="High Risk"/>
    <s v="45-54"/>
    <d v="1904-06-23T00:00:00"/>
    <x v="0"/>
    <x v="1"/>
    <s v="High Value"/>
    <x v="3"/>
    <s v="Check Data"/>
  </r>
  <r>
    <s v="CUST_3669"/>
    <n v="19"/>
    <s v="Male"/>
    <x v="1"/>
    <m/>
    <n v="9"/>
    <n v="159"/>
    <n v="0"/>
    <s v="Electronics"/>
    <n v="23.1"/>
    <d v="2022-03-08T00:00:00"/>
    <n v="1"/>
    <n v="0.36"/>
    <n v="250"/>
    <n v="23.1"/>
    <n v="1"/>
    <n v="2250"/>
    <x v="0"/>
    <s v="Medium Risk"/>
    <s v="Under 25"/>
    <d v="1904-06-20T00:00:00"/>
    <x v="1"/>
    <x v="1"/>
    <s v="High Value"/>
    <x v="1"/>
    <s v="Check Data"/>
  </r>
  <r>
    <s v="CUST_8825"/>
    <n v="28"/>
    <s v="Female"/>
    <x v="6"/>
    <n v="36.74"/>
    <n v="11"/>
    <n v="177"/>
    <n v="0"/>
    <s v="Home"/>
    <n v="96.1"/>
    <d v="2023-04-09T00:00:00"/>
    <n v="23"/>
    <n v="0.38"/>
    <n v="36.74"/>
    <n v="96.1"/>
    <n v="1"/>
    <n v="404.14000000000004"/>
    <x v="0"/>
    <s v="Medium Risk"/>
    <s v="25-34"/>
    <d v="1903-05-20T00:00:00"/>
    <x v="1"/>
    <x v="1"/>
    <s v="Low Value"/>
    <x v="0"/>
    <s v="Check Data"/>
  </r>
  <r>
    <s v="CUST_4981"/>
    <n v="78"/>
    <s v="Male"/>
    <x v="9"/>
    <n v="44.42"/>
    <n v="7"/>
    <n v="191"/>
    <n v="0"/>
    <s v="Fashion"/>
    <n v="60.6"/>
    <d v="2024-06-01T00:00:00"/>
    <n v="63"/>
    <n v="0.14000000000000001"/>
    <n v="44.42"/>
    <n v="60.6"/>
    <n v="1"/>
    <n v="310.94"/>
    <x v="0"/>
    <s v="Low Risk"/>
    <s v="55+"/>
    <d v="1902-03-27T00:00:00"/>
    <x v="0"/>
    <x v="1"/>
    <s v="Low Value"/>
    <x v="0"/>
    <s v="Check Data"/>
  </r>
  <r>
    <s v="CUST_5769"/>
    <n v="58"/>
    <s v="Male"/>
    <x v="7"/>
    <n v="33.54"/>
    <n v="12"/>
    <n v="39"/>
    <n v="0"/>
    <s v="Home"/>
    <n v="73.5"/>
    <d v="2024-11-11T00:00:00"/>
    <n v="48"/>
    <n v="0.44"/>
    <n v="33.54"/>
    <n v="73.5"/>
    <n v="2"/>
    <n v="402.48"/>
    <x v="1"/>
    <s v="Medium Risk"/>
    <s v="55+"/>
    <d v="1901-10-15T00:00:00"/>
    <x v="0"/>
    <x v="1"/>
    <s v="Low Value"/>
    <x v="0"/>
    <s v="Check Data"/>
  </r>
  <r>
    <s v="CUST_6247"/>
    <n v="20"/>
    <s v="Female"/>
    <x v="6"/>
    <n v="50.42"/>
    <n v="13"/>
    <n v="359"/>
    <n v="0"/>
    <s v="Electronics"/>
    <n v="83"/>
    <d v="2023-03-28T00:00:00"/>
    <n v="25"/>
    <n v="0.1"/>
    <n v="50.42"/>
    <n v="83"/>
    <n v="1"/>
    <n v="655.46"/>
    <x v="0"/>
    <s v="Low Risk"/>
    <s v="Under 25"/>
    <d v="1903-06-01T00:00:00"/>
    <x v="1"/>
    <x v="1"/>
    <s v="Low Value"/>
    <x v="0"/>
    <s v="Check Data"/>
  </r>
  <r>
    <s v="CUST_5427"/>
    <n v="46"/>
    <s v="Female"/>
    <x v="7"/>
    <n v="36.67"/>
    <n v="8"/>
    <n v="235"/>
    <n v="0"/>
    <s v="Electronics"/>
    <n v="8.1999999999999993"/>
    <d v="2025-06-17T00:00:00"/>
    <n v="90"/>
    <n v="0.3"/>
    <n v="36.67"/>
    <n v="8.1999999999999993"/>
    <n v="1"/>
    <n v="293.36"/>
    <x v="0"/>
    <s v="Medium Risk"/>
    <s v="45-54"/>
    <d v="1901-03-11T00:00:00"/>
    <x v="2"/>
    <x v="1"/>
    <s v="Low Value"/>
    <x v="0"/>
    <s v="Check Data"/>
  </r>
  <r>
    <s v="CUST_7135"/>
    <n v="35"/>
    <s v="Other"/>
    <x v="8"/>
    <n v="46.42"/>
    <n v="4"/>
    <n v="32"/>
    <n v="0"/>
    <s v="Fashion"/>
    <n v="48.5"/>
    <d v="2023-12-10T00:00:00"/>
    <n v="67"/>
    <n v="0.55000000000000004"/>
    <n v="46.42"/>
    <n v="48.5"/>
    <n v="1"/>
    <n v="185.68"/>
    <x v="1"/>
    <s v="High Risk"/>
    <s v="35-44"/>
    <d v="1902-09-17T00:00:00"/>
    <x v="0"/>
    <x v="1"/>
    <s v="Low Value"/>
    <x v="2"/>
    <s v="Check Data"/>
  </r>
  <r>
    <s v="CUST_6573"/>
    <n v="37"/>
    <s v="Other"/>
    <x v="5"/>
    <n v="37.54"/>
    <n v="15"/>
    <n v="28"/>
    <n v="0"/>
    <s v="Electronics"/>
    <n v="14"/>
    <d v="2020-08-12T00:00:00"/>
    <n v="95"/>
    <n v="0.25"/>
    <n v="37.54"/>
    <n v="14"/>
    <n v="1"/>
    <n v="563.1"/>
    <x v="2"/>
    <s v="Medium Risk"/>
    <s v="35-44"/>
    <d v="1906-01-14T00:00:00"/>
    <x v="2"/>
    <x v="1"/>
    <s v="Low Value"/>
    <x v="0"/>
    <s v="Check Data"/>
  </r>
  <r>
    <s v="CUST_5131"/>
    <n v="64"/>
    <s v="Male"/>
    <x v="5"/>
    <n v="64.2"/>
    <n v="9"/>
    <n v="32"/>
    <n v="0"/>
    <s v="Sports"/>
    <n v="62.4"/>
    <d v="2023-03-17T00:00:00"/>
    <n v="91"/>
    <n v="0.37"/>
    <n v="64.2"/>
    <n v="62.4"/>
    <n v="2"/>
    <n v="577.80000000000007"/>
    <x v="1"/>
    <s v="Medium Risk"/>
    <s v="55+"/>
    <d v="1903-06-12T00:00:00"/>
    <x v="2"/>
    <x v="1"/>
    <s v="Low Value"/>
    <x v="0"/>
    <s v="Check Data"/>
  </r>
  <r>
    <s v="CUST_8189"/>
    <n v="31"/>
    <s v="Male"/>
    <x v="5"/>
    <n v="35.97"/>
    <n v="10"/>
    <n v="99"/>
    <n v="0"/>
    <s v="Electronics"/>
    <n v="95.4"/>
    <d v="2023-12-12T00:00:00"/>
    <n v="77"/>
    <n v="0.42"/>
    <n v="35.97"/>
    <n v="95.4"/>
    <n v="1"/>
    <n v="359.7"/>
    <x v="0"/>
    <s v="Medium Risk"/>
    <s v="25-34"/>
    <d v="1902-09-15T00:00:00"/>
    <x v="2"/>
    <x v="1"/>
    <s v="Low Value"/>
    <x v="0"/>
    <s v="Check Data"/>
  </r>
  <r>
    <s v="CUST_5535"/>
    <n v="51"/>
    <s v="Female"/>
    <x v="4"/>
    <n v="87.83"/>
    <n v="9"/>
    <n v="144"/>
    <n v="0"/>
    <s v="Sports"/>
    <n v="5.6"/>
    <d v="2021-11-18T00:00:00"/>
    <n v="47"/>
    <n v="0.52"/>
    <n v="87.83"/>
    <n v="5.6"/>
    <n v="1"/>
    <n v="790.47"/>
    <x v="0"/>
    <s v="High Risk"/>
    <s v="45-54"/>
    <d v="1904-10-08T00:00:00"/>
    <x v="0"/>
    <x v="1"/>
    <s v="Low Value"/>
    <x v="2"/>
    <s v="Check Data"/>
  </r>
  <r>
    <s v="CUST_3776"/>
    <n v="66"/>
    <s v="Other"/>
    <x v="9"/>
    <n v="50.37"/>
    <n v="12"/>
    <n v="329"/>
    <n v="0"/>
    <s v="Electronics"/>
    <n v="27.4"/>
    <d v="2024-07-16T00:00:00"/>
    <n v="97"/>
    <n v="0.22"/>
    <n v="50.37"/>
    <n v="27.4"/>
    <n v="1"/>
    <n v="604.43999999999994"/>
    <x v="0"/>
    <s v="Medium Risk"/>
    <s v="55+"/>
    <d v="1902-02-10T00:00:00"/>
    <x v="2"/>
    <x v="1"/>
    <s v="Low Value"/>
    <x v="0"/>
    <s v="Check Data"/>
  </r>
  <r>
    <s v="CUST_8697"/>
    <n v="71"/>
    <s v="Female"/>
    <x v="1"/>
    <n v="91.9"/>
    <n v="12"/>
    <n v="64"/>
    <n v="0"/>
    <s v="Electronics"/>
    <n v="100"/>
    <d v="2023-09-19T00:00:00"/>
    <n v="89"/>
    <n v="0.47"/>
    <n v="91.9"/>
    <n v="100"/>
    <n v="3"/>
    <n v="1102.8000000000002"/>
    <x v="1"/>
    <s v="Medium Risk"/>
    <s v="55+"/>
    <d v="1902-12-08T00:00:00"/>
    <x v="2"/>
    <x v="1"/>
    <s v="Low Value"/>
    <x v="0"/>
    <s v="Check Data"/>
  </r>
  <r>
    <s v="CUST_9386"/>
    <n v="48"/>
    <s v="Female"/>
    <x v="8"/>
    <n v="180.44"/>
    <n v="9"/>
    <n v="121"/>
    <n v="0"/>
    <s v="Fashion"/>
    <n v="0.5"/>
    <d v="2024-01-16T00:00:00"/>
    <n v="56"/>
    <n v="0.3"/>
    <n v="180.44"/>
    <n v="0.5"/>
    <n v="2"/>
    <n v="1623.96"/>
    <x v="0"/>
    <s v="Medium Risk"/>
    <s v="45-54"/>
    <d v="1902-08-11T00:00:00"/>
    <x v="0"/>
    <x v="1"/>
    <s v="High Value"/>
    <x v="1"/>
    <s v="Valid"/>
  </r>
  <r>
    <s v="CUST_1662"/>
    <n v="75"/>
    <s v="Female"/>
    <x v="2"/>
    <n v="307.99"/>
    <n v="15"/>
    <n v="42"/>
    <n v="0"/>
    <s v="Sports"/>
    <n v="14"/>
    <d v="2024-05-28T00:00:00"/>
    <n v="59"/>
    <n v="0.56000000000000005"/>
    <n v="307.99"/>
    <n v="14"/>
    <n v="1"/>
    <n v="4619.8500000000004"/>
    <x v="1"/>
    <s v="High Risk"/>
    <s v="55+"/>
    <d v="1902-03-31T00:00:00"/>
    <x v="0"/>
    <x v="1"/>
    <s v="High Value"/>
    <x v="3"/>
    <s v="Check Data"/>
  </r>
  <r>
    <s v="CUST_9671"/>
    <n v="57"/>
    <s v="Male"/>
    <x v="9"/>
    <n v="115.83"/>
    <n v="10"/>
    <n v="208"/>
    <n v="0"/>
    <s v="Fashion"/>
    <n v="8.1"/>
    <d v="2021-04-14T00:00:00"/>
    <n v="16"/>
    <n v="0.62"/>
    <n v="115.83"/>
    <n v="8.1"/>
    <n v="2"/>
    <n v="1158.3"/>
    <x v="0"/>
    <s v="High Risk"/>
    <s v="55+"/>
    <d v="1905-05-14T00:00:00"/>
    <x v="1"/>
    <x v="1"/>
    <s v="Low Value"/>
    <x v="2"/>
    <s v="Check Data"/>
  </r>
  <r>
    <s v="CUST_9044"/>
    <n v="59"/>
    <s v="Female"/>
    <x v="7"/>
    <n v="28.08"/>
    <n v="13"/>
    <n v="229"/>
    <n v="0"/>
    <s v="Sports"/>
    <n v="76.400000000000006"/>
    <d v="2021-12-27T00:00:00"/>
    <n v="47"/>
    <n v="0.21"/>
    <n v="28.08"/>
    <n v="76.400000000000006"/>
    <n v="2"/>
    <n v="365.03999999999996"/>
    <x v="0"/>
    <s v="Medium Risk"/>
    <s v="55+"/>
    <d v="1904-08-30T00:00:00"/>
    <x v="0"/>
    <x v="1"/>
    <s v="Low Value"/>
    <x v="0"/>
    <s v="Check Data"/>
  </r>
  <r>
    <s v="CUST_5218"/>
    <n v="75"/>
    <s v="Female"/>
    <x v="7"/>
    <n v="41.14"/>
    <n v="7"/>
    <n v="126"/>
    <n v="0"/>
    <s v="Sports"/>
    <n v="75.099999999999994"/>
    <d v="2024-05-13T00:00:00"/>
    <n v="90"/>
    <n v="0.26"/>
    <n v="41.14"/>
    <n v="75.099999999999994"/>
    <n v="2"/>
    <n v="287.98"/>
    <x v="0"/>
    <s v="Medium Risk"/>
    <s v="55+"/>
    <d v="1902-04-15T00:00:00"/>
    <x v="2"/>
    <x v="1"/>
    <s v="Low Value"/>
    <x v="0"/>
    <s v="Check Data"/>
  </r>
  <r>
    <s v="CUST_6060"/>
    <n v="35"/>
    <s v="Female"/>
    <x v="6"/>
    <n v="113.4"/>
    <n v="14"/>
    <n v="355"/>
    <n v="0"/>
    <s v="Beauty"/>
    <n v="77.8"/>
    <d v="2022-06-11T00:00:00"/>
    <n v="54"/>
    <n v="0.22"/>
    <n v="113.4"/>
    <n v="77.8"/>
    <n v="1"/>
    <n v="1587.6000000000001"/>
    <x v="0"/>
    <s v="Medium Risk"/>
    <s v="35-44"/>
    <d v="1904-03-17T00:00:00"/>
    <x v="0"/>
    <x v="1"/>
    <s v="High Value"/>
    <x v="1"/>
    <s v="Check Data"/>
  </r>
  <r>
    <s v="CUST_6874"/>
    <n v="47"/>
    <s v="Male"/>
    <x v="2"/>
    <n v="99.45"/>
    <n v="10"/>
    <n v="185"/>
    <n v="1"/>
    <s v="Sports"/>
    <n v="77.5"/>
    <d v="2023-12-17T00:00:00"/>
    <n v="47"/>
    <n v="0.03"/>
    <n v="99.45"/>
    <n v="77.5"/>
    <n v="2"/>
    <n v="994.5"/>
    <x v="0"/>
    <s v="Low Risk"/>
    <s v="45-54"/>
    <d v="1902-09-10T00:00:00"/>
    <x v="0"/>
    <x v="0"/>
    <s v="Low Value"/>
    <x v="0"/>
    <s v="Check Data"/>
  </r>
  <r>
    <s v="CUST_6581"/>
    <n v="42"/>
    <s v="Male"/>
    <x v="4"/>
    <m/>
    <n v="11"/>
    <n v="236"/>
    <n v="0"/>
    <s v="Fashion"/>
    <n v="83.5"/>
    <d v="2022-12-23T00:00:00"/>
    <n v="52"/>
    <n v="0.21"/>
    <n v="250"/>
    <n v="83.5"/>
    <n v="1"/>
    <n v="2750"/>
    <x v="0"/>
    <s v="Medium Risk"/>
    <s v="35-44"/>
    <d v="1903-09-04T00:00:00"/>
    <x v="0"/>
    <x v="1"/>
    <s v="High Value"/>
    <x v="1"/>
    <s v="Check Data"/>
  </r>
  <r>
    <s v="CUST_3014"/>
    <n v="78"/>
    <s v="Male"/>
    <x v="7"/>
    <n v="248.77"/>
    <n v="11"/>
    <n v="90"/>
    <n v="0"/>
    <s v="Fashion"/>
    <n v="77.3"/>
    <d v="2023-06-23T00:00:00"/>
    <n v="18"/>
    <n v="0.11"/>
    <n v="248.77"/>
    <n v="77.3"/>
    <n v="3"/>
    <n v="2736.4700000000003"/>
    <x v="1"/>
    <s v="Low Risk"/>
    <s v="55+"/>
    <d v="1903-03-06T00:00:00"/>
    <x v="1"/>
    <x v="1"/>
    <s v="High Value"/>
    <x v="1"/>
    <s v="Check Data"/>
  </r>
  <r>
    <s v="CUST_4789"/>
    <n v="36"/>
    <s v="Male"/>
    <x v="5"/>
    <n v="41.67"/>
    <n v="9"/>
    <n v="42"/>
    <n v="0"/>
    <s v="Home"/>
    <n v="48.4"/>
    <d v="2020-10-01T00:00:00"/>
    <n v="81"/>
    <n v="0.24"/>
    <n v="41.67"/>
    <n v="48.4"/>
    <n v="1"/>
    <n v="375.03000000000003"/>
    <x v="1"/>
    <s v="Medium Risk"/>
    <s v="35-44"/>
    <d v="1905-11-25T00:00:00"/>
    <x v="2"/>
    <x v="1"/>
    <s v="Low Value"/>
    <x v="0"/>
    <s v="Check Data"/>
  </r>
  <r>
    <s v="CUST_8148"/>
    <n v="25"/>
    <s v="Other"/>
    <x v="6"/>
    <n v="179.43"/>
    <n v="10"/>
    <n v="45"/>
    <n v="0"/>
    <s v="Electronics"/>
    <n v="74.5"/>
    <d v="2022-05-16T00:00:00"/>
    <n v="46"/>
    <n v="0.21"/>
    <n v="179.43"/>
    <n v="74.5"/>
    <n v="1"/>
    <n v="1794.3000000000002"/>
    <x v="1"/>
    <s v="Medium Risk"/>
    <s v="25-34"/>
    <d v="1904-04-12T00:00:00"/>
    <x v="0"/>
    <x v="1"/>
    <s v="High Value"/>
    <x v="1"/>
    <s v="Check Data"/>
  </r>
  <r>
    <s v="CUST_8766"/>
    <n v="45"/>
    <s v="Male"/>
    <x v="3"/>
    <n v="30.82"/>
    <n v="10"/>
    <n v="24"/>
    <n v="0"/>
    <s v="Beauty"/>
    <n v="59.8"/>
    <d v="2025-04-09T00:00:00"/>
    <n v="89"/>
    <n v="0.18"/>
    <n v="30.82"/>
    <n v="59.8"/>
    <n v="1"/>
    <n v="308.2"/>
    <x v="2"/>
    <s v="Low Risk"/>
    <s v="45-54"/>
    <d v="1901-05-19T00:00:00"/>
    <x v="2"/>
    <x v="1"/>
    <s v="Low Value"/>
    <x v="0"/>
    <s v="Check Data"/>
  </r>
  <r>
    <s v="CUST_3364"/>
    <n v="25"/>
    <s v="Male"/>
    <x v="0"/>
    <n v="188.69"/>
    <n v="9"/>
    <n v="353"/>
    <n v="0"/>
    <s v="Electronics"/>
    <n v="36.700000000000003"/>
    <d v="2024-02-06T00:00:00"/>
    <n v="26"/>
    <n v="0.18"/>
    <n v="188.69"/>
    <n v="36.700000000000003"/>
    <n v="1"/>
    <n v="1698.21"/>
    <x v="0"/>
    <s v="Low Risk"/>
    <s v="25-34"/>
    <d v="1902-07-21T00:00:00"/>
    <x v="1"/>
    <x v="1"/>
    <s v="High Value"/>
    <x v="1"/>
    <s v="Check Data"/>
  </r>
  <r>
    <s v="CUST_4629"/>
    <n v="48"/>
    <s v="Male"/>
    <x v="6"/>
    <n v="205.75"/>
    <n v="13"/>
    <n v="194"/>
    <n v="0"/>
    <s v="Fashion"/>
    <n v="83.7"/>
    <d v="2025-04-30T00:00:00"/>
    <n v="18"/>
    <n v="0.28999999999999998"/>
    <n v="205.75"/>
    <n v="83.7"/>
    <n v="3"/>
    <n v="2674.75"/>
    <x v="0"/>
    <s v="Medium Risk"/>
    <s v="45-54"/>
    <d v="1901-04-28T00:00:00"/>
    <x v="1"/>
    <x v="1"/>
    <s v="High Value"/>
    <x v="1"/>
    <s v="Check Data"/>
  </r>
  <r>
    <s v="CUST_6919"/>
    <n v="20"/>
    <s v="Female"/>
    <x v="6"/>
    <n v="44.88"/>
    <n v="16"/>
    <n v="348"/>
    <n v="0"/>
    <s v="Beauty"/>
    <m/>
    <d v="2022-01-21T00:00:00"/>
    <n v="49"/>
    <n v="0.08"/>
    <n v="44.88"/>
    <n v="250"/>
    <n v="2"/>
    <n v="718.08"/>
    <x v="0"/>
    <s v="Low Risk"/>
    <s v="Under 25"/>
    <d v="1904-08-05T00:00:00"/>
    <x v="0"/>
    <x v="1"/>
    <s v="Low Value"/>
    <x v="0"/>
    <s v="Check Data"/>
  </r>
  <r>
    <s v="CUST_6675"/>
    <n v="20"/>
    <s v="Female"/>
    <x v="7"/>
    <n v="36"/>
    <n v="11"/>
    <n v="98"/>
    <n v="0"/>
    <s v="Sports"/>
    <n v="17.3"/>
    <d v="2023-06-04T00:00:00"/>
    <n v="65"/>
    <n v="0.32"/>
    <n v="36"/>
    <n v="17.3"/>
    <n v="3"/>
    <n v="396"/>
    <x v="0"/>
    <s v="Medium Risk"/>
    <s v="Under 25"/>
    <d v="1903-03-25T00:00:00"/>
    <x v="0"/>
    <x v="1"/>
    <s v="Low Value"/>
    <x v="0"/>
    <s v="Check Data"/>
  </r>
  <r>
    <s v="CUST_9872"/>
    <n v="61"/>
    <s v="Male"/>
    <x v="9"/>
    <n v="43.55"/>
    <n v="3"/>
    <n v="255"/>
    <n v="0"/>
    <s v="Fashion"/>
    <n v="2.4"/>
    <d v="2022-05-20T00:00:00"/>
    <n v="7"/>
    <n v="0.41"/>
    <n v="43.55"/>
    <n v="2.4"/>
    <n v="1"/>
    <n v="130.64999999999998"/>
    <x v="0"/>
    <s v="Medium Risk"/>
    <s v="55+"/>
    <d v="1904-04-08T00:00:00"/>
    <x v="1"/>
    <x v="1"/>
    <s v="Low Value"/>
    <x v="0"/>
    <s v="Check Data"/>
  </r>
  <r>
    <s v="CUST_7638"/>
    <n v="39"/>
    <s v="Male"/>
    <x v="2"/>
    <n v="348.62"/>
    <n v="13"/>
    <n v="360"/>
    <n v="0"/>
    <s v="Fashion"/>
    <n v="31.6"/>
    <d v="2021-08-24T00:00:00"/>
    <n v="30"/>
    <n v="0.72"/>
    <n v="348.62"/>
    <n v="31.6"/>
    <n v="2"/>
    <n v="4532.0600000000004"/>
    <x v="0"/>
    <s v="High Risk"/>
    <s v="35-44"/>
    <d v="1905-01-02T00:00:00"/>
    <x v="1"/>
    <x v="1"/>
    <s v="High Value"/>
    <x v="3"/>
    <s v="Check Data"/>
  </r>
  <r>
    <s v="CUST_5651"/>
    <n v="34"/>
    <s v="Male"/>
    <x v="3"/>
    <n v="197.61"/>
    <n v="10"/>
    <n v="329"/>
    <n v="0"/>
    <s v="Fashion"/>
    <n v="40.4"/>
    <d v="2025-06-04T00:00:00"/>
    <n v="97"/>
    <n v="0.5"/>
    <n v="197.61"/>
    <n v="40.4"/>
    <n v="1"/>
    <n v="1976.1000000000001"/>
    <x v="0"/>
    <s v="High Risk"/>
    <s v="25-34"/>
    <d v="1901-03-24T00:00:00"/>
    <x v="2"/>
    <x v="1"/>
    <s v="High Value"/>
    <x v="3"/>
    <s v="Check Data"/>
  </r>
  <r>
    <s v="CUST_1609"/>
    <n v="53"/>
    <s v="Female"/>
    <x v="5"/>
    <m/>
    <n v="13"/>
    <n v="293"/>
    <n v="0"/>
    <s v="Fashion"/>
    <n v="17.399999999999999"/>
    <d v="2021-07-13T00:00:00"/>
    <n v="25"/>
    <n v="0.09"/>
    <n v="250"/>
    <n v="17.399999999999999"/>
    <n v="1"/>
    <n v="3250"/>
    <x v="0"/>
    <s v="Low Risk"/>
    <s v="45-54"/>
    <d v="1905-02-13T00:00:00"/>
    <x v="1"/>
    <x v="1"/>
    <s v="High Value"/>
    <x v="1"/>
    <s v="Check Data"/>
  </r>
  <r>
    <s v="CUST_8940"/>
    <n v="34"/>
    <s v="Male"/>
    <x v="9"/>
    <n v="118.94"/>
    <n v="9"/>
    <n v="245"/>
    <n v="1"/>
    <s v="Beauty"/>
    <n v="85.5"/>
    <d v="2022-02-19T00:00:00"/>
    <n v="25"/>
    <n v="0.22"/>
    <n v="118.94"/>
    <n v="85.5"/>
    <n v="1"/>
    <n v="1070.46"/>
    <x v="0"/>
    <s v="Medium Risk"/>
    <s v="25-34"/>
    <d v="1904-07-07T00:00:00"/>
    <x v="1"/>
    <x v="0"/>
    <s v="Low Value"/>
    <x v="0"/>
    <s v="Check Data"/>
  </r>
  <r>
    <s v="CUST_4866"/>
    <n v="31"/>
    <s v="Other"/>
    <x v="8"/>
    <n v="219.22"/>
    <n v="4"/>
    <n v="165"/>
    <n v="0"/>
    <s v="Electronics"/>
    <n v="3.4"/>
    <d v="2021-02-04T00:00:00"/>
    <n v="27"/>
    <n v="0.33"/>
    <n v="219.22"/>
    <n v="3.4"/>
    <n v="2"/>
    <n v="876.88"/>
    <x v="0"/>
    <s v="Medium Risk"/>
    <s v="25-34"/>
    <d v="1905-07-22T00:00:00"/>
    <x v="1"/>
    <x v="1"/>
    <s v="Low Value"/>
    <x v="0"/>
    <s v="Check Data"/>
  </r>
  <r>
    <s v="CUST_1371"/>
    <n v="68"/>
    <s v="Female"/>
    <x v="7"/>
    <n v="109.54"/>
    <n v="18"/>
    <n v="256"/>
    <n v="0"/>
    <s v="Electronics"/>
    <n v="48.4"/>
    <d v="2020-11-26T00:00:00"/>
    <n v="35"/>
    <n v="0.18"/>
    <n v="109.54"/>
    <n v="48.4"/>
    <n v="1"/>
    <n v="1971.72"/>
    <x v="0"/>
    <s v="Low Risk"/>
    <s v="55+"/>
    <d v="1905-09-30T00:00:00"/>
    <x v="1"/>
    <x v="1"/>
    <s v="High Value"/>
    <x v="1"/>
    <s v="Check Data"/>
  </r>
  <r>
    <s v="CUST_7998"/>
    <n v="26"/>
    <s v="Male"/>
    <x v="2"/>
    <n v="28.36"/>
    <n v="10"/>
    <n v="309"/>
    <n v="0"/>
    <s v="Sports"/>
    <n v="5.5"/>
    <d v="2020-11-02T00:00:00"/>
    <n v="82"/>
    <n v="0.43"/>
    <n v="28.36"/>
    <n v="5.5"/>
    <n v="1"/>
    <n v="283.60000000000002"/>
    <x v="0"/>
    <s v="Medium Risk"/>
    <s v="25-34"/>
    <d v="1905-10-24T00:00:00"/>
    <x v="2"/>
    <x v="1"/>
    <s v="Low Value"/>
    <x v="0"/>
    <s v="Check Data"/>
  </r>
  <r>
    <s v="CUST_1615"/>
    <n v="79"/>
    <s v="Female"/>
    <x v="1"/>
    <n v="83.95"/>
    <n v="7"/>
    <n v="351"/>
    <n v="0"/>
    <s v="Fashion"/>
    <n v="53.7"/>
    <d v="2024-07-29T00:00:00"/>
    <n v="30"/>
    <n v="0.32"/>
    <n v="83.95"/>
    <n v="53.7"/>
    <n v="3"/>
    <n v="587.65"/>
    <x v="0"/>
    <s v="Medium Risk"/>
    <s v="55+"/>
    <d v="1902-01-28T00:00:00"/>
    <x v="1"/>
    <x v="1"/>
    <s v="Low Value"/>
    <x v="0"/>
    <s v="Check Data"/>
  </r>
  <r>
    <s v="CUST_7911"/>
    <n v="47"/>
    <s v="Male"/>
    <x v="5"/>
    <n v="33.340000000000003"/>
    <n v="10"/>
    <n v="277"/>
    <n v="0"/>
    <s v="Fashion"/>
    <n v="46.4"/>
    <d v="2023-10-24T00:00:00"/>
    <n v="14"/>
    <n v="0.65"/>
    <n v="33.340000000000003"/>
    <n v="46.4"/>
    <n v="1"/>
    <n v="333.40000000000003"/>
    <x v="0"/>
    <s v="High Risk"/>
    <s v="45-54"/>
    <d v="1902-11-03T00:00:00"/>
    <x v="1"/>
    <x v="1"/>
    <s v="Low Value"/>
    <x v="2"/>
    <s v="Check Data"/>
  </r>
  <r>
    <s v="CUST_7010"/>
    <n v="38"/>
    <s v="Female"/>
    <x v="9"/>
    <n v="114.01"/>
    <n v="10"/>
    <n v="188"/>
    <n v="0"/>
    <s v="Electronics"/>
    <n v="78"/>
    <d v="2022-05-12T00:00:00"/>
    <n v="35"/>
    <n v="0.44"/>
    <n v="114.01"/>
    <n v="78"/>
    <n v="1"/>
    <n v="1140.1000000000001"/>
    <x v="0"/>
    <s v="Medium Risk"/>
    <s v="35-44"/>
    <d v="1904-04-16T00:00:00"/>
    <x v="1"/>
    <x v="1"/>
    <s v="Low Value"/>
    <x v="0"/>
    <s v="Check Data"/>
  </r>
  <r>
    <s v="CUST_3253"/>
    <n v="29"/>
    <s v="Male"/>
    <x v="5"/>
    <n v="106.14"/>
    <n v="12"/>
    <n v="185"/>
    <n v="0"/>
    <s v="Sports"/>
    <n v="69"/>
    <d v="2025-02-10T00:00:00"/>
    <n v="34"/>
    <n v="0.2"/>
    <n v="106.14"/>
    <n v="69"/>
    <n v="1"/>
    <n v="1273.68"/>
    <x v="0"/>
    <s v="Medium Risk"/>
    <s v="25-34"/>
    <d v="1901-07-16T00:00:00"/>
    <x v="1"/>
    <x v="1"/>
    <s v="Low Value"/>
    <x v="0"/>
    <s v="Check Data"/>
  </r>
  <r>
    <s v="CUST_5942"/>
    <n v="54"/>
    <s v="Female"/>
    <x v="2"/>
    <n v="66.28"/>
    <n v="13"/>
    <n v="181"/>
    <n v="0"/>
    <s v="Home"/>
    <n v="84.4"/>
    <d v="2023-03-19T00:00:00"/>
    <n v="84"/>
    <n v="0.34"/>
    <n v="66.28"/>
    <n v="84.4"/>
    <n v="1"/>
    <n v="861.64"/>
    <x v="0"/>
    <s v="Medium Risk"/>
    <s v="45-54"/>
    <d v="1903-06-10T00:00:00"/>
    <x v="2"/>
    <x v="1"/>
    <s v="Low Value"/>
    <x v="0"/>
    <s v="Check Data"/>
  </r>
  <r>
    <s v="CUST_1864"/>
    <n v="49"/>
    <s v="Female"/>
    <x v="8"/>
    <n v="26.51"/>
    <n v="11"/>
    <n v="274"/>
    <n v="0"/>
    <s v="Beauty"/>
    <n v="54.4"/>
    <d v="2020-09-19T00:00:00"/>
    <n v="15"/>
    <n v="0.05"/>
    <n v="26.51"/>
    <n v="54.4"/>
    <n v="1"/>
    <n v="291.61"/>
    <x v="0"/>
    <s v="Low Risk"/>
    <s v="45-54"/>
    <d v="1905-12-07T00:00:00"/>
    <x v="1"/>
    <x v="1"/>
    <s v="Low Value"/>
    <x v="0"/>
    <s v="Check Data"/>
  </r>
  <r>
    <s v="CUST_2268"/>
    <n v="28"/>
    <s v="Other"/>
    <x v="8"/>
    <n v="73.540000000000006"/>
    <n v="12"/>
    <n v="226"/>
    <n v="0"/>
    <s v="Electronics"/>
    <n v="82.2"/>
    <d v="2025-01-30T00:00:00"/>
    <n v="7"/>
    <n v="0.27"/>
    <n v="73.540000000000006"/>
    <n v="82.2"/>
    <n v="1"/>
    <n v="882.48"/>
    <x v="0"/>
    <s v="Medium Risk"/>
    <s v="25-34"/>
    <d v="1901-07-27T00:00:00"/>
    <x v="1"/>
    <x v="1"/>
    <s v="Low Value"/>
    <x v="0"/>
    <s v="Check Data"/>
  </r>
  <r>
    <s v="CUST_8454"/>
    <n v="37"/>
    <s v="Male"/>
    <x v="5"/>
    <n v="166.74"/>
    <n v="13"/>
    <n v="33"/>
    <n v="0"/>
    <s v="Beauty"/>
    <n v="71.900000000000006"/>
    <d v="2022-02-16T00:00:00"/>
    <n v="13"/>
    <n v="0.43"/>
    <n v="166.74"/>
    <n v="71.900000000000006"/>
    <n v="1"/>
    <n v="2167.62"/>
    <x v="1"/>
    <s v="Medium Risk"/>
    <s v="35-44"/>
    <d v="1904-07-10T00:00:00"/>
    <x v="1"/>
    <x v="1"/>
    <s v="High Value"/>
    <x v="1"/>
    <s v="Check Data"/>
  </r>
  <r>
    <s v="CUST_9976"/>
    <n v="52"/>
    <s v="Male"/>
    <x v="8"/>
    <n v="41.6"/>
    <n v="7"/>
    <n v="206"/>
    <n v="0"/>
    <s v="Electronics"/>
    <n v="78"/>
    <d v="2022-10-07T00:00:00"/>
    <n v="40"/>
    <n v="0.21"/>
    <n v="41.6"/>
    <n v="78"/>
    <n v="1"/>
    <n v="291.2"/>
    <x v="0"/>
    <s v="Medium Risk"/>
    <s v="45-54"/>
    <d v="1903-11-20T00:00:00"/>
    <x v="0"/>
    <x v="1"/>
    <s v="Low Value"/>
    <x v="0"/>
    <s v="Check Data"/>
  </r>
  <r>
    <s v="CUST_5571"/>
    <n v="70"/>
    <s v="Female"/>
    <x v="9"/>
    <n v="102.38"/>
    <n v="11"/>
    <n v="43"/>
    <n v="0"/>
    <s v="Sports"/>
    <n v="60.1"/>
    <d v="2023-04-30T00:00:00"/>
    <n v="60"/>
    <n v="0.17"/>
    <n v="102.38"/>
    <n v="60.1"/>
    <n v="1"/>
    <n v="1126.1799999999998"/>
    <x v="1"/>
    <s v="Low Risk"/>
    <s v="55+"/>
    <d v="1903-04-29T00:00:00"/>
    <x v="0"/>
    <x v="1"/>
    <s v="Low Value"/>
    <x v="0"/>
    <s v="Check Data"/>
  </r>
  <r>
    <s v="CUST_6229"/>
    <n v="64"/>
    <s v="Other"/>
    <x v="5"/>
    <n v="270.77999999999997"/>
    <n v="8"/>
    <n v="244"/>
    <n v="0"/>
    <s v="Fashion"/>
    <n v="72"/>
    <d v="2023-01-23T00:00:00"/>
    <n v="34"/>
    <n v="0.59"/>
    <n v="270.77999999999997"/>
    <n v="72"/>
    <n v="1"/>
    <n v="2166.2399999999998"/>
    <x v="0"/>
    <s v="High Risk"/>
    <s v="55+"/>
    <d v="1903-08-04T00:00:00"/>
    <x v="1"/>
    <x v="1"/>
    <s v="High Value"/>
    <x v="3"/>
    <s v="Check Data"/>
  </r>
  <r>
    <s v="CUST_3237"/>
    <n v="63"/>
    <s v="Other"/>
    <x v="9"/>
    <n v="338.37"/>
    <n v="13"/>
    <n v="253"/>
    <n v="0"/>
    <s v="Home"/>
    <m/>
    <d v="2022-09-11T00:00:00"/>
    <n v="13"/>
    <n v="0.33"/>
    <n v="338.37"/>
    <n v="250"/>
    <n v="1"/>
    <n v="4398.8100000000004"/>
    <x v="0"/>
    <s v="Medium Risk"/>
    <s v="55+"/>
    <d v="1903-12-16T00:00:00"/>
    <x v="1"/>
    <x v="1"/>
    <s v="High Value"/>
    <x v="1"/>
    <s v="Check Data"/>
  </r>
  <r>
    <s v="CUST_5054"/>
    <n v="28"/>
    <s v="Male"/>
    <x v="8"/>
    <n v="53.6"/>
    <n v="3"/>
    <n v="108"/>
    <n v="0"/>
    <s v="Beauty"/>
    <n v="8.5"/>
    <d v="2024-07-19T00:00:00"/>
    <n v="4"/>
    <n v="0.12"/>
    <n v="53.6"/>
    <n v="8.5"/>
    <n v="1"/>
    <n v="160.80000000000001"/>
    <x v="0"/>
    <s v="Low Risk"/>
    <s v="25-34"/>
    <d v="1902-02-07T00:00:00"/>
    <x v="1"/>
    <x v="1"/>
    <s v="Low Value"/>
    <x v="0"/>
    <s v="Check Data"/>
  </r>
  <r>
    <s v="CUST_1935"/>
    <n v="69"/>
    <s v="Male"/>
    <x v="4"/>
    <n v="157.84"/>
    <n v="8"/>
    <n v="322"/>
    <n v="0"/>
    <s v="Home"/>
    <n v="41.7"/>
    <d v="2023-08-05T00:00:00"/>
    <n v="13"/>
    <n v="0.15"/>
    <n v="157.84"/>
    <n v="41.7"/>
    <n v="2"/>
    <n v="1262.72"/>
    <x v="0"/>
    <s v="Low Risk"/>
    <s v="55+"/>
    <d v="1903-01-22T00:00:00"/>
    <x v="1"/>
    <x v="1"/>
    <s v="Low Value"/>
    <x v="0"/>
    <s v="Check Data"/>
  </r>
  <r>
    <s v="CUST_7394"/>
    <n v="25"/>
    <s v="Female"/>
    <x v="0"/>
    <n v="23.43"/>
    <n v="14"/>
    <n v="113"/>
    <n v="0"/>
    <s v="Fashion"/>
    <n v="17.3"/>
    <d v="2022-12-15T00:00:00"/>
    <n v="48"/>
    <n v="0.25"/>
    <n v="23.43"/>
    <n v="17.3"/>
    <n v="1"/>
    <n v="328.02"/>
    <x v="0"/>
    <s v="Medium Risk"/>
    <s v="25-34"/>
    <d v="1903-09-12T00:00:00"/>
    <x v="0"/>
    <x v="1"/>
    <s v="Low Value"/>
    <x v="0"/>
    <s v="Check Data"/>
  </r>
  <r>
    <s v="CUST_8891"/>
    <n v="21"/>
    <s v="Male"/>
    <x v="1"/>
    <n v="237.9"/>
    <n v="8"/>
    <n v="277"/>
    <n v="0"/>
    <s v="Electronics"/>
    <n v="62.9"/>
    <d v="2024-05-24T00:00:00"/>
    <n v="13"/>
    <n v="0.11"/>
    <n v="237.9"/>
    <n v="62.9"/>
    <n v="2"/>
    <n v="1903.2"/>
    <x v="0"/>
    <s v="Low Risk"/>
    <s v="Under 25"/>
    <d v="1902-04-04T00:00:00"/>
    <x v="1"/>
    <x v="1"/>
    <s v="High Value"/>
    <x v="1"/>
    <s v="Check Data"/>
  </r>
  <r>
    <s v="CUST_1325"/>
    <n v="44"/>
    <s v="Male"/>
    <x v="7"/>
    <n v="187.39"/>
    <n v="9"/>
    <n v="236"/>
    <n v="0"/>
    <s v="Sports"/>
    <n v="26.3"/>
    <d v="2024-08-18T00:00:00"/>
    <n v="87"/>
    <n v="0.13"/>
    <n v="187.39"/>
    <n v="26.3"/>
    <n v="1"/>
    <n v="1686.5099999999998"/>
    <x v="0"/>
    <s v="Low Risk"/>
    <s v="35-44"/>
    <d v="1902-01-08T00:00:00"/>
    <x v="2"/>
    <x v="1"/>
    <s v="High Value"/>
    <x v="1"/>
    <s v="Check Data"/>
  </r>
  <r>
    <s v="CUST_8774"/>
    <n v="61"/>
    <s v="Male"/>
    <x v="2"/>
    <n v="194.07"/>
    <n v="17"/>
    <n v="28"/>
    <n v="0"/>
    <s v="Fashion"/>
    <n v="95.8"/>
    <d v="2024-11-01T00:00:00"/>
    <n v="93"/>
    <n v="0.27"/>
    <n v="194.07"/>
    <n v="95.8"/>
    <n v="1"/>
    <n v="3299.19"/>
    <x v="2"/>
    <s v="Medium Risk"/>
    <s v="55+"/>
    <d v="1901-10-25T00:00:00"/>
    <x v="2"/>
    <x v="1"/>
    <s v="High Value"/>
    <x v="1"/>
    <s v="Check Data"/>
  </r>
  <r>
    <s v="CUST_4861"/>
    <n v="57"/>
    <s v="Female"/>
    <x v="1"/>
    <m/>
    <n v="13"/>
    <n v="221"/>
    <n v="0"/>
    <s v="Home"/>
    <n v="27.1"/>
    <d v="2024-12-17T00:00:00"/>
    <n v="33"/>
    <n v="0.2"/>
    <n v="250"/>
    <n v="27.1"/>
    <n v="1"/>
    <n v="3250"/>
    <x v="0"/>
    <s v="Medium Risk"/>
    <s v="55+"/>
    <d v="1901-09-09T00:00:00"/>
    <x v="1"/>
    <x v="1"/>
    <s v="High Value"/>
    <x v="1"/>
    <s v="Check Data"/>
  </r>
  <r>
    <s v="CUST_2985"/>
    <n v="55"/>
    <s v="Other"/>
    <x v="9"/>
    <n v="46.33"/>
    <n v="13"/>
    <n v="317"/>
    <n v="0"/>
    <s v="Home"/>
    <n v="9.8000000000000007"/>
    <d v="2022-11-29T00:00:00"/>
    <n v="23"/>
    <n v="0.68"/>
    <n v="46.33"/>
    <n v="9.8000000000000007"/>
    <n v="2"/>
    <n v="602.29"/>
    <x v="0"/>
    <s v="High Risk"/>
    <s v="55+"/>
    <d v="1903-09-28T00:00:00"/>
    <x v="1"/>
    <x v="1"/>
    <s v="Low Value"/>
    <x v="2"/>
    <s v="Check Data"/>
  </r>
  <r>
    <s v="CUST_5932"/>
    <n v="64"/>
    <s v="Other"/>
    <x v="0"/>
    <n v="149.66"/>
    <n v="7"/>
    <n v="270"/>
    <n v="0"/>
    <s v="Home"/>
    <n v="88.1"/>
    <d v="2024-01-09T00:00:00"/>
    <n v="67"/>
    <n v="0.43"/>
    <n v="149.66"/>
    <n v="88.1"/>
    <n v="1"/>
    <n v="1047.6199999999999"/>
    <x v="0"/>
    <s v="Medium Risk"/>
    <s v="55+"/>
    <d v="1902-08-18T00:00:00"/>
    <x v="0"/>
    <x v="1"/>
    <s v="Low Value"/>
    <x v="0"/>
    <s v="Check Data"/>
  </r>
  <r>
    <s v="CUST_5603"/>
    <n v="47"/>
    <s v="Male"/>
    <x v="0"/>
    <n v="69.08"/>
    <n v="4"/>
    <n v="241"/>
    <n v="0"/>
    <s v="Electronics"/>
    <n v="41.4"/>
    <d v="2022-08-17T00:00:00"/>
    <n v="32"/>
    <n v="0.23"/>
    <n v="69.08"/>
    <n v="41.4"/>
    <n v="2"/>
    <n v="276.32"/>
    <x v="0"/>
    <s v="Medium Risk"/>
    <s v="45-54"/>
    <d v="1904-01-10T00:00:00"/>
    <x v="1"/>
    <x v="1"/>
    <s v="Low Value"/>
    <x v="0"/>
    <s v="Check Data"/>
  </r>
  <r>
    <s v="CUST_3778"/>
    <n v="61"/>
    <s v="Female"/>
    <x v="4"/>
    <n v="39.74"/>
    <n v="10"/>
    <n v="96"/>
    <n v="0"/>
    <s v="Home"/>
    <n v="35.6"/>
    <d v="2025-01-29T00:00:00"/>
    <n v="55"/>
    <n v="0.31"/>
    <n v="39.74"/>
    <n v="35.6"/>
    <n v="1"/>
    <n v="397.40000000000003"/>
    <x v="0"/>
    <s v="Medium Risk"/>
    <s v="55+"/>
    <d v="1901-07-28T00:00:00"/>
    <x v="0"/>
    <x v="1"/>
    <s v="Low Value"/>
    <x v="0"/>
    <s v="Check Data"/>
  </r>
  <r>
    <s v="CUST_9832"/>
    <n v="65"/>
    <s v="Female"/>
    <x v="3"/>
    <n v="193.14"/>
    <n v="7"/>
    <n v="342"/>
    <n v="0"/>
    <s v="Electronics"/>
    <n v="88.5"/>
    <d v="2024-12-31T00:00:00"/>
    <n v="3"/>
    <n v="0.17"/>
    <n v="193.14"/>
    <n v="88.5"/>
    <n v="1"/>
    <n v="1351.98"/>
    <x v="0"/>
    <s v="Low Risk"/>
    <s v="55+"/>
    <d v="1901-08-26T00:00:00"/>
    <x v="1"/>
    <x v="1"/>
    <s v="Low Value"/>
    <x v="0"/>
    <s v="Check Data"/>
  </r>
  <r>
    <s v="CUST_8754"/>
    <n v="65"/>
    <s v="Male"/>
    <x v="3"/>
    <n v="31.88"/>
    <n v="10"/>
    <n v="262"/>
    <n v="0"/>
    <s v="Home"/>
    <n v="65.3"/>
    <d v="2023-05-09T00:00:00"/>
    <n v="12"/>
    <n v="0.32"/>
    <n v="31.88"/>
    <n v="65.3"/>
    <n v="1"/>
    <n v="318.8"/>
    <x v="0"/>
    <s v="Medium Risk"/>
    <s v="55+"/>
    <d v="1903-04-20T00:00:00"/>
    <x v="1"/>
    <x v="1"/>
    <s v="Low Value"/>
    <x v="0"/>
    <s v="Check Data"/>
  </r>
  <r>
    <s v="CUST_5078"/>
    <n v="44"/>
    <s v="Female"/>
    <x v="9"/>
    <m/>
    <n v="6"/>
    <n v="339"/>
    <n v="0"/>
    <s v="Beauty"/>
    <n v="53.2"/>
    <d v="2022-06-19T00:00:00"/>
    <n v="56"/>
    <n v="0.33"/>
    <n v="250"/>
    <n v="53.2"/>
    <n v="1"/>
    <n v="1500"/>
    <x v="0"/>
    <s v="Medium Risk"/>
    <s v="35-44"/>
    <d v="1904-03-09T00:00:00"/>
    <x v="0"/>
    <x v="1"/>
    <s v="Low Value"/>
    <x v="0"/>
    <s v="Check Data"/>
  </r>
  <r>
    <s v="CUST_2367"/>
    <n v="38"/>
    <s v="Male"/>
    <x v="0"/>
    <n v="65.510000000000005"/>
    <n v="10"/>
    <n v="6"/>
    <n v="0"/>
    <s v="Beauty"/>
    <n v="32.700000000000003"/>
    <d v="2025-05-03T00:00:00"/>
    <n v="68"/>
    <n v="0.04"/>
    <n v="65.510000000000005"/>
    <n v="32.700000000000003"/>
    <n v="2"/>
    <n v="655.1"/>
    <x v="2"/>
    <s v="Low Risk"/>
    <s v="35-44"/>
    <d v="1901-04-25T00:00:00"/>
    <x v="0"/>
    <x v="1"/>
    <s v="Low Value"/>
    <x v="0"/>
    <s v="Check Data"/>
  </r>
  <r>
    <s v="CUST_5042"/>
    <n v="69"/>
    <s v="Male"/>
    <x v="4"/>
    <n v="59.01"/>
    <n v="10"/>
    <n v="272"/>
    <n v="0"/>
    <s v="Fashion"/>
    <n v="29.2"/>
    <d v="2024-10-14T00:00:00"/>
    <n v="33"/>
    <n v="0.15"/>
    <n v="59.01"/>
    <n v="29.2"/>
    <n v="2"/>
    <n v="590.1"/>
    <x v="0"/>
    <s v="Low Risk"/>
    <s v="55+"/>
    <d v="1901-11-12T00:00:00"/>
    <x v="1"/>
    <x v="1"/>
    <s v="Low Value"/>
    <x v="0"/>
    <s v="Check Data"/>
  </r>
  <r>
    <s v="CUST_3575"/>
    <n v="37"/>
    <s v="Male"/>
    <x v="7"/>
    <n v="48.87"/>
    <n v="12"/>
    <n v="287"/>
    <n v="0"/>
    <s v="Fashion"/>
    <n v="58"/>
    <d v="2020-09-30T00:00:00"/>
    <n v="32"/>
    <n v="0.59"/>
    <n v="48.87"/>
    <n v="58"/>
    <n v="2"/>
    <n v="586.43999999999994"/>
    <x v="0"/>
    <s v="High Risk"/>
    <s v="35-44"/>
    <d v="1905-11-26T00:00:00"/>
    <x v="1"/>
    <x v="1"/>
    <s v="Low Value"/>
    <x v="2"/>
    <s v="Check Data"/>
  </r>
  <r>
    <s v="CUST_7754"/>
    <n v="77"/>
    <s v="Male"/>
    <x v="7"/>
    <n v="110.63"/>
    <n v="14"/>
    <n v="334"/>
    <n v="0"/>
    <s v="Sports"/>
    <n v="50.1"/>
    <d v="2024-11-28T00:00:00"/>
    <n v="17"/>
    <n v="0.14000000000000001"/>
    <n v="110.63"/>
    <n v="50.1"/>
    <n v="1"/>
    <n v="1548.82"/>
    <x v="0"/>
    <s v="Low Risk"/>
    <s v="55+"/>
    <d v="1901-09-28T00:00:00"/>
    <x v="1"/>
    <x v="1"/>
    <s v="High Value"/>
    <x v="1"/>
    <s v="Check Data"/>
  </r>
  <r>
    <s v="CUST_2581"/>
    <n v="21"/>
    <s v="Female"/>
    <x v="1"/>
    <n v="89.57"/>
    <n v="9"/>
    <n v="204"/>
    <n v="0"/>
    <s v="Home"/>
    <n v="27.6"/>
    <d v="2024-10-21T00:00:00"/>
    <n v="52"/>
    <n v="0.23"/>
    <n v="89.57"/>
    <n v="27.6"/>
    <n v="2"/>
    <n v="806.12999999999988"/>
    <x v="0"/>
    <s v="Medium Risk"/>
    <s v="Under 25"/>
    <d v="1901-11-05T00:00:00"/>
    <x v="0"/>
    <x v="1"/>
    <s v="Low Value"/>
    <x v="0"/>
    <s v="Check Data"/>
  </r>
  <r>
    <s v="CUST_2986"/>
    <n v="28"/>
    <s v="Male"/>
    <x v="5"/>
    <n v="120.2"/>
    <n v="11"/>
    <n v="183"/>
    <n v="0"/>
    <s v="Home"/>
    <n v="18.399999999999999"/>
    <d v="2023-08-05T00:00:00"/>
    <n v="73"/>
    <n v="0.09"/>
    <n v="120.2"/>
    <n v="18.399999999999999"/>
    <n v="2"/>
    <n v="1322.2"/>
    <x v="0"/>
    <s v="Low Risk"/>
    <s v="25-34"/>
    <d v="1903-01-22T00:00:00"/>
    <x v="2"/>
    <x v="1"/>
    <s v="Low Value"/>
    <x v="0"/>
    <s v="Check Data"/>
  </r>
  <r>
    <s v="CUST_3240"/>
    <n v="30"/>
    <s v="Male"/>
    <x v="2"/>
    <n v="124.66"/>
    <n v="9"/>
    <n v="317"/>
    <n v="0"/>
    <s v="Electronics"/>
    <n v="81.8"/>
    <d v="2025-04-25T00:00:00"/>
    <n v="5"/>
    <n v="0.28000000000000003"/>
    <n v="124.66"/>
    <n v="81.8"/>
    <n v="2"/>
    <n v="1121.94"/>
    <x v="0"/>
    <s v="Medium Risk"/>
    <s v="25-34"/>
    <d v="1901-05-03T00:00:00"/>
    <x v="1"/>
    <x v="1"/>
    <s v="Low Value"/>
    <x v="0"/>
    <s v="Check Data"/>
  </r>
  <r>
    <s v="CUST_4966"/>
    <n v="78"/>
    <s v="Male"/>
    <x v="4"/>
    <n v="52.65"/>
    <n v="9"/>
    <n v="57"/>
    <n v="0"/>
    <s v="Fashion"/>
    <n v="68.8"/>
    <d v="2020-12-12T00:00:00"/>
    <n v="21"/>
    <n v="0.28000000000000003"/>
    <n v="52.65"/>
    <n v="68.8"/>
    <n v="1"/>
    <n v="473.84999999999997"/>
    <x v="1"/>
    <s v="Medium Risk"/>
    <s v="55+"/>
    <d v="1905-09-14T00:00:00"/>
    <x v="1"/>
    <x v="1"/>
    <s v="Low Value"/>
    <x v="0"/>
    <s v="Check Data"/>
  </r>
  <r>
    <s v="CUST_8604"/>
    <n v="26"/>
    <s v="Female"/>
    <x v="5"/>
    <n v="34.409999999999997"/>
    <n v="6"/>
    <n v="110"/>
    <n v="0"/>
    <s v="Beauty"/>
    <n v="99.3"/>
    <d v="2023-07-28T00:00:00"/>
    <n v="3"/>
    <n v="0.16"/>
    <n v="34.409999999999997"/>
    <n v="99.3"/>
    <n v="2"/>
    <n v="206.45999999999998"/>
    <x v="0"/>
    <s v="Low Risk"/>
    <s v="25-34"/>
    <d v="1903-01-30T00:00:00"/>
    <x v="1"/>
    <x v="1"/>
    <s v="Low Value"/>
    <x v="0"/>
    <s v="Check Data"/>
  </r>
  <r>
    <s v="CUST_9320"/>
    <n v="21"/>
    <s v="Female"/>
    <x v="8"/>
    <n v="68.86"/>
    <n v="11"/>
    <n v="185"/>
    <n v="0"/>
    <s v="Electronics"/>
    <m/>
    <d v="2023-11-27T00:00:00"/>
    <n v="67"/>
    <n v="0.11"/>
    <n v="68.86"/>
    <n v="250"/>
    <n v="2"/>
    <n v="757.46"/>
    <x v="0"/>
    <s v="Low Risk"/>
    <s v="Under 25"/>
    <d v="1902-09-30T00:00:00"/>
    <x v="0"/>
    <x v="1"/>
    <s v="Low Value"/>
    <x v="0"/>
    <s v="Check Data"/>
  </r>
  <r>
    <s v="CUST_6968"/>
    <n v="29"/>
    <s v="Female"/>
    <x v="7"/>
    <n v="64.010000000000005"/>
    <n v="15"/>
    <n v="130"/>
    <n v="0"/>
    <s v="Beauty"/>
    <n v="99.4"/>
    <d v="2023-05-30T00:00:00"/>
    <n v="37"/>
    <n v="0.28000000000000003"/>
    <n v="64.010000000000005"/>
    <n v="99.4"/>
    <n v="1"/>
    <n v="960.15000000000009"/>
    <x v="0"/>
    <s v="Medium Risk"/>
    <s v="25-34"/>
    <d v="1903-03-30T00:00:00"/>
    <x v="1"/>
    <x v="1"/>
    <s v="Low Value"/>
    <x v="0"/>
    <s v="Check Data"/>
  </r>
  <r>
    <s v="CUST_8493"/>
    <n v="26"/>
    <s v="Female"/>
    <x v="9"/>
    <m/>
    <n v="8"/>
    <n v="88"/>
    <n v="0"/>
    <s v="Electronics"/>
    <n v="46.1"/>
    <d v="2021-03-20T00:00:00"/>
    <n v="35"/>
    <n v="0.4"/>
    <n v="250"/>
    <n v="46.1"/>
    <n v="1"/>
    <n v="2000"/>
    <x v="1"/>
    <s v="Medium Risk"/>
    <s v="25-34"/>
    <d v="1905-06-08T00:00:00"/>
    <x v="1"/>
    <x v="1"/>
    <s v="High Value"/>
    <x v="1"/>
    <s v="Check Data"/>
  </r>
  <r>
    <s v="CUST_5103"/>
    <n v="30"/>
    <s v="Male"/>
    <x v="4"/>
    <n v="63.32"/>
    <n v="15"/>
    <n v="335"/>
    <n v="0"/>
    <s v="Fashion"/>
    <n v="53.5"/>
    <d v="2023-08-14T00:00:00"/>
    <n v="33"/>
    <n v="0.11"/>
    <n v="63.32"/>
    <n v="53.5"/>
    <n v="1"/>
    <n v="949.8"/>
    <x v="0"/>
    <s v="Low Risk"/>
    <s v="25-34"/>
    <d v="1903-01-13T00:00:00"/>
    <x v="1"/>
    <x v="1"/>
    <s v="Low Value"/>
    <x v="0"/>
    <s v="Check Data"/>
  </r>
  <r>
    <s v="CUST_3076"/>
    <n v="65"/>
    <s v="Male"/>
    <x v="0"/>
    <n v="159.07"/>
    <n v="10"/>
    <n v="117"/>
    <n v="0"/>
    <s v="Home"/>
    <n v="20.9"/>
    <d v="2024-09-12T00:00:00"/>
    <n v="54"/>
    <n v="0.65"/>
    <n v="159.07"/>
    <n v="20.9"/>
    <n v="1"/>
    <n v="1590.6999999999998"/>
    <x v="0"/>
    <s v="High Risk"/>
    <s v="55+"/>
    <d v="1901-12-14T00:00:00"/>
    <x v="0"/>
    <x v="1"/>
    <s v="High Value"/>
    <x v="3"/>
    <s v="Check Data"/>
  </r>
  <r>
    <s v="CUST_6231"/>
    <n v="43"/>
    <s v="Female"/>
    <x v="6"/>
    <n v="171.86"/>
    <n v="11"/>
    <n v="256"/>
    <n v="0"/>
    <s v="Home"/>
    <n v="15"/>
    <d v="2023-06-02T00:00:00"/>
    <n v="3"/>
    <n v="0.2"/>
    <n v="171.86"/>
    <n v="15"/>
    <n v="1"/>
    <n v="1890.46"/>
    <x v="0"/>
    <s v="Medium Risk"/>
    <s v="35-44"/>
    <d v="1903-03-27T00:00:00"/>
    <x v="1"/>
    <x v="1"/>
    <s v="High Value"/>
    <x v="1"/>
    <s v="Check Data"/>
  </r>
  <r>
    <s v="CUST_3994"/>
    <n v="55"/>
    <s v="Male"/>
    <x v="6"/>
    <n v="95.14"/>
    <n v="10"/>
    <n v="109"/>
    <n v="0"/>
    <s v="Fashion"/>
    <n v="94"/>
    <d v="2024-04-21T00:00:00"/>
    <n v="48"/>
    <n v="0.1"/>
    <n v="95.14"/>
    <n v="94"/>
    <n v="2"/>
    <n v="951.4"/>
    <x v="0"/>
    <s v="Low Risk"/>
    <s v="55+"/>
    <d v="1902-05-07T00:00:00"/>
    <x v="0"/>
    <x v="1"/>
    <s v="Low Value"/>
    <x v="0"/>
    <s v="Check Data"/>
  </r>
  <r>
    <s v="CUST_4744"/>
    <n v="59"/>
    <s v="Male"/>
    <x v="7"/>
    <n v="68.650000000000006"/>
    <n v="5"/>
    <n v="66"/>
    <n v="0"/>
    <s v="Beauty"/>
    <n v="98.1"/>
    <d v="2024-09-05T00:00:00"/>
    <n v="18"/>
    <n v="0.28999999999999998"/>
    <n v="68.650000000000006"/>
    <n v="98.1"/>
    <n v="3"/>
    <n v="343.25"/>
    <x v="1"/>
    <s v="Medium Risk"/>
    <s v="55+"/>
    <d v="1901-12-21T00:00:00"/>
    <x v="1"/>
    <x v="1"/>
    <s v="Low Value"/>
    <x v="0"/>
    <s v="Check Data"/>
  </r>
  <r>
    <s v="CUST_6594"/>
    <n v="30"/>
    <s v="Female"/>
    <x v="4"/>
    <n v="124.86"/>
    <n v="10"/>
    <n v="147"/>
    <n v="0"/>
    <s v="Sports"/>
    <n v="54.8"/>
    <d v="2022-08-20T00:00:00"/>
    <n v="3"/>
    <n v="0.22"/>
    <n v="124.86"/>
    <n v="54.8"/>
    <n v="1"/>
    <n v="1248.5999999999999"/>
    <x v="0"/>
    <s v="Medium Risk"/>
    <s v="25-34"/>
    <d v="1904-01-07T00:00:00"/>
    <x v="1"/>
    <x v="1"/>
    <s v="Low Value"/>
    <x v="0"/>
    <s v="Check Data"/>
  </r>
  <r>
    <s v="CUST_8531"/>
    <n v="56"/>
    <s v="Male"/>
    <x v="5"/>
    <n v="47.92"/>
    <n v="13"/>
    <n v="219"/>
    <n v="1"/>
    <s v="Sports"/>
    <n v="27.2"/>
    <d v="2022-04-14T00:00:00"/>
    <n v="93"/>
    <n v="0.61"/>
    <n v="47.92"/>
    <n v="27.2"/>
    <n v="3"/>
    <n v="622.96"/>
    <x v="0"/>
    <s v="High Risk"/>
    <s v="55+"/>
    <d v="1904-05-14T00:00:00"/>
    <x v="2"/>
    <x v="0"/>
    <s v="Low Value"/>
    <x v="2"/>
    <s v="Check Data"/>
  </r>
  <r>
    <s v="CUST_8371"/>
    <n v="45"/>
    <s v="Male"/>
    <x v="5"/>
    <n v="105.93"/>
    <n v="15"/>
    <n v="213"/>
    <n v="0"/>
    <s v="Fashion"/>
    <n v="95.1"/>
    <d v="2021-10-07T00:00:00"/>
    <n v="5"/>
    <n v="0.35"/>
    <n v="105.93"/>
    <n v="95.1"/>
    <n v="1"/>
    <n v="1588.95"/>
    <x v="0"/>
    <s v="Medium Risk"/>
    <s v="45-54"/>
    <d v="1904-11-19T00:00:00"/>
    <x v="1"/>
    <x v="1"/>
    <s v="High Value"/>
    <x v="1"/>
    <s v="Check Data"/>
  </r>
  <r>
    <s v="CUST_2644"/>
    <n v="75"/>
    <s v="Female"/>
    <x v="4"/>
    <n v="133.65"/>
    <n v="11"/>
    <n v="61"/>
    <n v="0"/>
    <s v="Electronics"/>
    <n v="79.7"/>
    <d v="2022-10-24T00:00:00"/>
    <n v="9"/>
    <n v="0.21"/>
    <n v="133.65"/>
    <n v="79.7"/>
    <n v="1"/>
    <n v="1470.15"/>
    <x v="1"/>
    <s v="Medium Risk"/>
    <s v="55+"/>
    <d v="1903-11-03T00:00:00"/>
    <x v="1"/>
    <x v="1"/>
    <s v="Low Value"/>
    <x v="0"/>
    <s v="Check Data"/>
  </r>
  <r>
    <s v="CUST_4144"/>
    <n v="36"/>
    <s v="Male"/>
    <x v="2"/>
    <n v="117.83"/>
    <n v="9"/>
    <n v="55"/>
    <n v="0"/>
    <s v="Home"/>
    <n v="18"/>
    <d v="2022-12-14T00:00:00"/>
    <n v="76"/>
    <n v="0.4"/>
    <n v="117.83"/>
    <n v="18"/>
    <n v="2"/>
    <n v="1060.47"/>
    <x v="1"/>
    <s v="Medium Risk"/>
    <s v="35-44"/>
    <d v="1903-09-13T00:00:00"/>
    <x v="2"/>
    <x v="1"/>
    <s v="Low Value"/>
    <x v="0"/>
    <s v="Check Data"/>
  </r>
  <r>
    <s v="CUST_1242"/>
    <n v="41"/>
    <s v="Female"/>
    <x v="7"/>
    <n v="148.69"/>
    <n v="14"/>
    <n v="311"/>
    <n v="0"/>
    <s v="Beauty"/>
    <n v="29.8"/>
    <d v="2021-09-23T00:00:00"/>
    <n v="16"/>
    <n v="0.17"/>
    <n v="148.69"/>
    <n v="29.8"/>
    <n v="1"/>
    <n v="2081.66"/>
    <x v="0"/>
    <s v="Low Risk"/>
    <s v="35-44"/>
    <d v="1904-12-03T00:00:00"/>
    <x v="1"/>
    <x v="1"/>
    <s v="High Value"/>
    <x v="1"/>
    <s v="Check Data"/>
  </r>
  <r>
    <s v="CUST_5085"/>
    <n v="36"/>
    <s v="Female"/>
    <x v="8"/>
    <n v="71.540000000000006"/>
    <n v="6"/>
    <n v="333"/>
    <n v="0"/>
    <s v="Sports"/>
    <n v="0.4"/>
    <d v="2023-01-03T00:00:00"/>
    <n v="91"/>
    <n v="0.09"/>
    <n v="71.540000000000006"/>
    <n v="0.4"/>
    <n v="1"/>
    <n v="429.24"/>
    <x v="0"/>
    <s v="Low Risk"/>
    <s v="35-44"/>
    <d v="1903-08-24T00:00:00"/>
    <x v="2"/>
    <x v="1"/>
    <s v="Low Value"/>
    <x v="0"/>
    <s v="Valid"/>
  </r>
  <r>
    <s v="CUST_8954"/>
    <n v="66"/>
    <s v="Female"/>
    <x v="1"/>
    <n v="35.35"/>
    <n v="13"/>
    <n v="334"/>
    <n v="0"/>
    <s v="Home"/>
    <n v="58.2"/>
    <d v="2023-08-27T00:00:00"/>
    <n v="73"/>
    <n v="0.26"/>
    <n v="35.35"/>
    <n v="58.2"/>
    <n v="2"/>
    <n v="459.55"/>
    <x v="0"/>
    <s v="Medium Risk"/>
    <s v="55+"/>
    <d v="1902-12-31T00:00:00"/>
    <x v="2"/>
    <x v="1"/>
    <s v="Low Value"/>
    <x v="0"/>
    <s v="Check Data"/>
  </r>
  <r>
    <s v="CUST_8269"/>
    <n v="30"/>
    <s v="Female"/>
    <x v="4"/>
    <n v="178.71"/>
    <n v="9"/>
    <n v="95"/>
    <n v="0"/>
    <s v="Fashion"/>
    <n v="52.6"/>
    <d v="2021-01-23T00:00:00"/>
    <n v="50"/>
    <n v="0.56000000000000005"/>
    <n v="178.71"/>
    <n v="52.6"/>
    <n v="2"/>
    <n v="1608.39"/>
    <x v="0"/>
    <s v="High Risk"/>
    <s v="25-34"/>
    <d v="1905-08-03T00:00:00"/>
    <x v="0"/>
    <x v="1"/>
    <s v="High Value"/>
    <x v="3"/>
    <s v="Check Data"/>
  </r>
  <r>
    <s v="CUST_8130"/>
    <n v="30"/>
    <s v="Male"/>
    <x v="2"/>
    <n v="87.89"/>
    <n v="8"/>
    <n v="145"/>
    <n v="0"/>
    <s v="Home"/>
    <n v="16.399999999999999"/>
    <d v="2022-12-26T00:00:00"/>
    <n v="57"/>
    <n v="0.54"/>
    <n v="87.89"/>
    <n v="16.399999999999999"/>
    <n v="1"/>
    <n v="703.12"/>
    <x v="0"/>
    <s v="High Risk"/>
    <s v="25-34"/>
    <d v="1903-09-01T00:00:00"/>
    <x v="0"/>
    <x v="1"/>
    <s v="Low Value"/>
    <x v="2"/>
    <s v="Check Data"/>
  </r>
  <r>
    <s v="CUST_7828"/>
    <n v="75"/>
    <s v="Male"/>
    <x v="6"/>
    <n v="62.73"/>
    <n v="9"/>
    <n v="47"/>
    <n v="0"/>
    <s v="Sports"/>
    <n v="33.9"/>
    <d v="2021-06-15T00:00:00"/>
    <n v="57"/>
    <n v="0.08"/>
    <n v="62.73"/>
    <n v="33.9"/>
    <n v="1"/>
    <n v="564.56999999999994"/>
    <x v="1"/>
    <s v="Low Risk"/>
    <s v="55+"/>
    <d v="1905-03-13T00:00:00"/>
    <x v="0"/>
    <x v="1"/>
    <s v="Low Value"/>
    <x v="0"/>
    <s v="Check Data"/>
  </r>
  <r>
    <s v="CUST_9362"/>
    <n v="45"/>
    <s v="Male"/>
    <x v="5"/>
    <n v="56.93"/>
    <n v="7"/>
    <n v="293"/>
    <n v="0"/>
    <s v="Beauty"/>
    <n v="93.9"/>
    <d v="2022-10-24T00:00:00"/>
    <n v="86"/>
    <n v="0.41"/>
    <n v="56.93"/>
    <n v="93.9"/>
    <n v="1"/>
    <n v="398.51"/>
    <x v="0"/>
    <s v="Medium Risk"/>
    <s v="45-54"/>
    <d v="1903-11-03T00:00:00"/>
    <x v="2"/>
    <x v="1"/>
    <s v="Low Value"/>
    <x v="0"/>
    <s v="Check Data"/>
  </r>
  <r>
    <s v="CUST_9844"/>
    <n v="70"/>
    <s v="Male"/>
    <x v="9"/>
    <n v="36.19"/>
    <n v="8"/>
    <n v="277"/>
    <n v="0"/>
    <s v="Electronics"/>
    <n v="64.900000000000006"/>
    <d v="2023-07-02T00:00:00"/>
    <n v="17"/>
    <n v="0.16"/>
    <n v="36.19"/>
    <n v="64.900000000000006"/>
    <n v="1"/>
    <n v="289.52"/>
    <x v="0"/>
    <s v="Low Risk"/>
    <s v="55+"/>
    <d v="1903-02-25T00:00:00"/>
    <x v="1"/>
    <x v="1"/>
    <s v="Low Value"/>
    <x v="0"/>
    <s v="Check Data"/>
  </r>
  <r>
    <s v="CUST_7331"/>
    <n v="19"/>
    <s v="Other"/>
    <x v="7"/>
    <m/>
    <n v="12"/>
    <n v="202"/>
    <n v="0"/>
    <s v="Electronics"/>
    <n v="86.3"/>
    <d v="2022-12-10T00:00:00"/>
    <n v="65"/>
    <n v="0.34"/>
    <n v="250"/>
    <n v="86.3"/>
    <n v="2"/>
    <n v="3000"/>
    <x v="0"/>
    <s v="Medium Risk"/>
    <s v="Under 25"/>
    <d v="1903-09-17T00:00:00"/>
    <x v="0"/>
    <x v="1"/>
    <s v="High Value"/>
    <x v="1"/>
    <s v="Check Data"/>
  </r>
  <r>
    <s v="CUST_4512"/>
    <n v="27"/>
    <s v="Female"/>
    <x v="5"/>
    <m/>
    <n v="14"/>
    <n v="198"/>
    <n v="0"/>
    <s v="Home"/>
    <n v="83.8"/>
    <d v="2022-06-11T00:00:00"/>
    <n v="57"/>
    <n v="0.44"/>
    <n v="250"/>
    <n v="83.8"/>
    <n v="1"/>
    <n v="3500"/>
    <x v="0"/>
    <s v="Medium Risk"/>
    <s v="25-34"/>
    <d v="1904-03-17T00:00:00"/>
    <x v="0"/>
    <x v="1"/>
    <s v="High Value"/>
    <x v="1"/>
    <s v="Check Data"/>
  </r>
  <r>
    <s v="CUST_2499"/>
    <n v="79"/>
    <s v="Male"/>
    <x v="8"/>
    <n v="22.39"/>
    <n v="9"/>
    <n v="328"/>
    <n v="0"/>
    <s v="Electronics"/>
    <n v="92.1"/>
    <d v="2021-07-08T00:00:00"/>
    <n v="63"/>
    <n v="0.17"/>
    <n v="22.39"/>
    <n v="92.1"/>
    <n v="1"/>
    <n v="201.51"/>
    <x v="0"/>
    <s v="Low Risk"/>
    <s v="55+"/>
    <d v="1905-02-18T00:00:00"/>
    <x v="0"/>
    <x v="1"/>
    <s v="Low Value"/>
    <x v="0"/>
    <s v="Check Data"/>
  </r>
  <r>
    <s v="CUST_3158"/>
    <n v="39"/>
    <s v="Male"/>
    <x v="2"/>
    <n v="107.48"/>
    <n v="9"/>
    <n v="123"/>
    <n v="0"/>
    <s v="Sports"/>
    <n v="4.2"/>
    <d v="2021-01-07T00:00:00"/>
    <n v="67"/>
    <n v="0.2"/>
    <n v="107.48"/>
    <n v="4.2"/>
    <n v="2"/>
    <n v="967.32"/>
    <x v="0"/>
    <s v="Medium Risk"/>
    <s v="35-44"/>
    <d v="1905-08-19T00:00:00"/>
    <x v="0"/>
    <x v="1"/>
    <s v="Low Value"/>
    <x v="0"/>
    <s v="Check Data"/>
  </r>
  <r>
    <s v="CUST_6162"/>
    <n v="30"/>
    <s v="Male"/>
    <x v="6"/>
    <n v="54.11"/>
    <n v="14"/>
    <n v="199"/>
    <n v="0"/>
    <s v="Beauty"/>
    <n v="26.2"/>
    <d v="2021-02-05T00:00:00"/>
    <n v="5"/>
    <n v="0.09"/>
    <n v="54.11"/>
    <n v="26.2"/>
    <n v="2"/>
    <n v="757.54"/>
    <x v="0"/>
    <s v="Low Risk"/>
    <s v="25-34"/>
    <d v="1905-07-21T00:00:00"/>
    <x v="1"/>
    <x v="1"/>
    <s v="Low Value"/>
    <x v="0"/>
    <s v="Check Data"/>
  </r>
  <r>
    <s v="CUST_5039"/>
    <n v="75"/>
    <s v="Male"/>
    <x v="8"/>
    <n v="225.68"/>
    <n v="12"/>
    <n v="74"/>
    <n v="0"/>
    <s v="Electronics"/>
    <n v="41.6"/>
    <d v="2024-11-17T00:00:00"/>
    <n v="22"/>
    <n v="0.1"/>
    <n v="225.68"/>
    <n v="41.6"/>
    <n v="1"/>
    <n v="2708.16"/>
    <x v="1"/>
    <s v="Low Risk"/>
    <s v="55+"/>
    <d v="1901-10-09T00:00:00"/>
    <x v="1"/>
    <x v="1"/>
    <s v="High Value"/>
    <x v="1"/>
    <s v="Check Data"/>
  </r>
  <r>
    <s v="CUST_3035"/>
    <n v="26"/>
    <s v="Male"/>
    <x v="1"/>
    <n v="140.91999999999999"/>
    <n v="13"/>
    <n v="156"/>
    <n v="0"/>
    <s v="Electronics"/>
    <n v="64"/>
    <d v="2023-06-12T00:00:00"/>
    <n v="1"/>
    <n v="0.14000000000000001"/>
    <n v="140.91999999999999"/>
    <n v="64"/>
    <n v="1"/>
    <n v="1831.9599999999998"/>
    <x v="0"/>
    <s v="Low Risk"/>
    <s v="25-34"/>
    <d v="1903-03-17T00:00:00"/>
    <x v="1"/>
    <x v="1"/>
    <s v="High Value"/>
    <x v="1"/>
    <s v="Check Data"/>
  </r>
  <r>
    <s v="CUST_8977"/>
    <n v="50"/>
    <s v="Female"/>
    <x v="3"/>
    <n v="103.12"/>
    <n v="8"/>
    <n v="133"/>
    <n v="0"/>
    <s v="Fashion"/>
    <n v="60.8"/>
    <d v="2023-11-03T00:00:00"/>
    <n v="47"/>
    <n v="0.16"/>
    <n v="103.12"/>
    <n v="60.8"/>
    <n v="1"/>
    <n v="824.96"/>
    <x v="0"/>
    <s v="Low Risk"/>
    <s v="45-54"/>
    <d v="1902-10-24T00:00:00"/>
    <x v="0"/>
    <x v="1"/>
    <s v="Low Value"/>
    <x v="0"/>
    <s v="Check Data"/>
  </r>
  <r>
    <s v="CUST_1857"/>
    <n v="31"/>
    <s v="Female"/>
    <x v="9"/>
    <n v="155.02000000000001"/>
    <n v="10"/>
    <n v="311"/>
    <n v="0"/>
    <s v="Electronics"/>
    <n v="24.6"/>
    <d v="2025-05-10T00:00:00"/>
    <n v="49"/>
    <n v="0.12"/>
    <n v="155.02000000000001"/>
    <n v="24.6"/>
    <n v="2"/>
    <n v="1550.2"/>
    <x v="0"/>
    <s v="Low Risk"/>
    <s v="25-34"/>
    <d v="1901-04-18T00:00:00"/>
    <x v="0"/>
    <x v="1"/>
    <s v="High Value"/>
    <x v="1"/>
    <s v="Check Data"/>
  </r>
  <r>
    <s v="CUST_4823"/>
    <n v="78"/>
    <s v="Female"/>
    <x v="1"/>
    <m/>
    <n v="7"/>
    <n v="119"/>
    <n v="0"/>
    <s v="Electronics"/>
    <n v="19.3"/>
    <d v="2021-03-15T00:00:00"/>
    <n v="4"/>
    <n v="0.09"/>
    <n v="250"/>
    <n v="19.3"/>
    <n v="1"/>
    <n v="1750"/>
    <x v="0"/>
    <s v="Low Risk"/>
    <s v="55+"/>
    <d v="1905-06-13T00:00:00"/>
    <x v="1"/>
    <x v="1"/>
    <s v="High Value"/>
    <x v="1"/>
    <s v="Check Data"/>
  </r>
  <r>
    <s v="CUST_7770"/>
    <n v="65"/>
    <s v="Male"/>
    <x v="7"/>
    <n v="166.41"/>
    <n v="11"/>
    <n v="11"/>
    <n v="0"/>
    <s v="Sports"/>
    <n v="43.7"/>
    <d v="2021-01-26T00:00:00"/>
    <n v="22"/>
    <n v="0.1"/>
    <n v="166.41"/>
    <n v="43.7"/>
    <n v="2"/>
    <n v="1830.51"/>
    <x v="2"/>
    <s v="Low Risk"/>
    <s v="55+"/>
    <d v="1905-07-31T00:00:00"/>
    <x v="1"/>
    <x v="1"/>
    <s v="High Value"/>
    <x v="1"/>
    <s v="Check Data"/>
  </r>
  <r>
    <s v="CUST_1298"/>
    <n v="37"/>
    <s v="Male"/>
    <x v="5"/>
    <n v="138.9"/>
    <n v="10"/>
    <n v="234"/>
    <n v="0"/>
    <s v="Electronics"/>
    <n v="25.1"/>
    <d v="2021-12-15T00:00:00"/>
    <n v="88"/>
    <n v="0.18"/>
    <n v="138.9"/>
    <n v="25.1"/>
    <n v="1"/>
    <n v="1389"/>
    <x v="0"/>
    <s v="Low Risk"/>
    <s v="35-44"/>
    <d v="1904-09-11T00:00:00"/>
    <x v="2"/>
    <x v="1"/>
    <s v="Low Value"/>
    <x v="0"/>
    <s v="Check Data"/>
  </r>
  <r>
    <s v="CUST_8244"/>
    <n v="32"/>
    <s v="Female"/>
    <x v="0"/>
    <n v="169.65"/>
    <n v="8"/>
    <n v="294"/>
    <n v="0"/>
    <s v="Fashion"/>
    <n v="96.5"/>
    <d v="2021-03-07T00:00:00"/>
    <n v="55"/>
    <n v="0.21"/>
    <n v="169.65"/>
    <n v="96.5"/>
    <n v="1"/>
    <n v="1357.2"/>
    <x v="0"/>
    <s v="Medium Risk"/>
    <s v="25-34"/>
    <d v="1905-06-21T00:00:00"/>
    <x v="0"/>
    <x v="1"/>
    <s v="Low Value"/>
    <x v="0"/>
    <s v="Check Data"/>
  </r>
  <r>
    <s v="CUST_1923"/>
    <n v="49"/>
    <s v="Female"/>
    <x v="0"/>
    <n v="179.05"/>
    <n v="7"/>
    <n v="107"/>
    <n v="0"/>
    <s v="Fashion"/>
    <n v="96.5"/>
    <d v="2021-09-08T00:00:00"/>
    <n v="32"/>
    <n v="0.06"/>
    <n v="179.05"/>
    <n v="96.5"/>
    <n v="2"/>
    <n v="1253.3500000000001"/>
    <x v="0"/>
    <s v="Low Risk"/>
    <s v="45-54"/>
    <d v="1904-12-18T00:00:00"/>
    <x v="1"/>
    <x v="1"/>
    <s v="Low Value"/>
    <x v="0"/>
    <s v="Check Data"/>
  </r>
  <r>
    <s v="CUST_5232"/>
    <n v="50"/>
    <s v="Female"/>
    <x v="6"/>
    <n v="69.36"/>
    <n v="13"/>
    <n v="32"/>
    <n v="0"/>
    <s v="Fashion"/>
    <n v="11.3"/>
    <d v="2023-02-28T00:00:00"/>
    <n v="66"/>
    <n v="0.26"/>
    <n v="69.36"/>
    <n v="11.3"/>
    <n v="3"/>
    <n v="901.68"/>
    <x v="1"/>
    <s v="Medium Risk"/>
    <s v="45-54"/>
    <d v="1903-06-29T00:00:00"/>
    <x v="0"/>
    <x v="1"/>
    <s v="Low Value"/>
    <x v="0"/>
    <s v="Check Data"/>
  </r>
  <r>
    <s v="CUST_5306"/>
    <n v="34"/>
    <s v="Other"/>
    <x v="4"/>
    <n v="134.26"/>
    <n v="8"/>
    <n v="119"/>
    <n v="0"/>
    <s v="Electronics"/>
    <n v="70.5"/>
    <d v="2022-07-24T00:00:00"/>
    <n v="69"/>
    <n v="0.03"/>
    <n v="134.26"/>
    <n v="70.5"/>
    <n v="1"/>
    <n v="1074.08"/>
    <x v="0"/>
    <s v="Low Risk"/>
    <s v="25-34"/>
    <d v="1904-02-03T00:00:00"/>
    <x v="0"/>
    <x v="1"/>
    <s v="Low Value"/>
    <x v="0"/>
    <s v="Check Data"/>
  </r>
  <r>
    <s v="CUST_3799"/>
    <n v="41"/>
    <s v="Female"/>
    <x v="5"/>
    <n v="70.25"/>
    <n v="8"/>
    <n v="255"/>
    <n v="0"/>
    <s v="Home"/>
    <n v="22.8"/>
    <d v="2023-03-11T00:00:00"/>
    <n v="71"/>
    <n v="0.4"/>
    <n v="70.25"/>
    <n v="22.8"/>
    <n v="1"/>
    <n v="562"/>
    <x v="0"/>
    <s v="Medium Risk"/>
    <s v="35-44"/>
    <d v="1903-06-18T00:00:00"/>
    <x v="2"/>
    <x v="1"/>
    <s v="Low Value"/>
    <x v="0"/>
    <s v="Check Data"/>
  </r>
  <r>
    <s v="CUST_7578"/>
    <n v="47"/>
    <s v="Female"/>
    <x v="0"/>
    <n v="123.93"/>
    <n v="14"/>
    <n v="82"/>
    <n v="0"/>
    <s v="Home"/>
    <n v="71.7"/>
    <d v="2023-03-06T00:00:00"/>
    <n v="8"/>
    <n v="0.05"/>
    <n v="123.93"/>
    <n v="71.7"/>
    <n v="1"/>
    <n v="1735.02"/>
    <x v="1"/>
    <s v="Low Risk"/>
    <s v="45-54"/>
    <d v="1903-06-23T00:00:00"/>
    <x v="1"/>
    <x v="1"/>
    <s v="High Value"/>
    <x v="1"/>
    <s v="Check Data"/>
  </r>
  <r>
    <s v="CUST_5875"/>
    <n v="79"/>
    <s v="Male"/>
    <x v="2"/>
    <n v="37.14"/>
    <n v="14"/>
    <n v="180"/>
    <n v="0"/>
    <s v="Sports"/>
    <n v="76.7"/>
    <d v="2025-03-29T00:00:00"/>
    <n v="36"/>
    <n v="0.14000000000000001"/>
    <n v="37.14"/>
    <n v="76.7"/>
    <n v="4"/>
    <n v="519.96"/>
    <x v="0"/>
    <s v="Low Risk"/>
    <s v="55+"/>
    <d v="1901-05-30T00:00:00"/>
    <x v="1"/>
    <x v="1"/>
    <s v="Low Value"/>
    <x v="0"/>
    <s v="Check Data"/>
  </r>
  <r>
    <s v="CUST_6326"/>
    <n v="30"/>
    <s v="Female"/>
    <x v="3"/>
    <n v="145.54"/>
    <n v="7"/>
    <n v="227"/>
    <n v="0"/>
    <s v="Home"/>
    <n v="4.8"/>
    <d v="2024-09-28T00:00:00"/>
    <n v="12"/>
    <n v="0.14000000000000001"/>
    <n v="145.54"/>
    <n v="4.8"/>
    <n v="1"/>
    <n v="1018.78"/>
    <x v="0"/>
    <s v="Low Risk"/>
    <s v="25-34"/>
    <d v="1901-11-28T00:00:00"/>
    <x v="1"/>
    <x v="1"/>
    <s v="Low Value"/>
    <x v="0"/>
    <s v="Check Data"/>
  </r>
  <r>
    <s v="CUST_7582"/>
    <n v="79"/>
    <s v="Male"/>
    <x v="6"/>
    <n v="278.89"/>
    <n v="14"/>
    <n v="274"/>
    <n v="0"/>
    <s v="Sports"/>
    <n v="69.5"/>
    <d v="2024-09-09T00:00:00"/>
    <n v="28"/>
    <n v="0.45"/>
    <n v="278.89"/>
    <n v="69.5"/>
    <n v="2"/>
    <n v="3904.46"/>
    <x v="0"/>
    <s v="Medium Risk"/>
    <s v="55+"/>
    <d v="1901-12-17T00:00:00"/>
    <x v="1"/>
    <x v="1"/>
    <s v="High Value"/>
    <x v="1"/>
    <s v="Check Data"/>
  </r>
  <r>
    <s v="CUST_2802"/>
    <n v="76"/>
    <s v="Male"/>
    <x v="9"/>
    <n v="81.89"/>
    <n v="11"/>
    <n v="185"/>
    <n v="0"/>
    <s v="Sports"/>
    <n v="89.7"/>
    <d v="2020-11-07T00:00:00"/>
    <n v="2"/>
    <n v="0.33"/>
    <n v="81.89"/>
    <n v="89.7"/>
    <n v="2"/>
    <n v="900.79"/>
    <x v="0"/>
    <s v="Medium Risk"/>
    <s v="55+"/>
    <d v="1905-10-19T00:00:00"/>
    <x v="1"/>
    <x v="1"/>
    <s v="Low Value"/>
    <x v="0"/>
    <s v="Check Data"/>
  </r>
  <r>
    <s v="CUST_3657"/>
    <n v="64"/>
    <s v="Female"/>
    <x v="1"/>
    <n v="87.5"/>
    <n v="11"/>
    <n v="340"/>
    <n v="0"/>
    <s v="Fashion"/>
    <n v="21.6"/>
    <d v="2023-07-31T00:00:00"/>
    <n v="78"/>
    <n v="0.32"/>
    <n v="87.5"/>
    <n v="21.6"/>
    <n v="1"/>
    <n v="962.5"/>
    <x v="0"/>
    <s v="Medium Risk"/>
    <s v="55+"/>
    <d v="1903-01-27T00:00:00"/>
    <x v="2"/>
    <x v="1"/>
    <s v="Low Value"/>
    <x v="0"/>
    <s v="Check Data"/>
  </r>
  <r>
    <s v="CUST_4346"/>
    <n v="65"/>
    <s v="Male"/>
    <x v="1"/>
    <n v="52.61"/>
    <n v="11"/>
    <n v="210"/>
    <n v="0"/>
    <s v="Beauty"/>
    <n v="11.6"/>
    <d v="2023-07-09T00:00:00"/>
    <n v="19"/>
    <n v="0.21"/>
    <n v="52.61"/>
    <n v="11.6"/>
    <n v="1"/>
    <n v="578.71"/>
    <x v="0"/>
    <s v="Medium Risk"/>
    <s v="55+"/>
    <d v="1903-02-18T00:00:00"/>
    <x v="1"/>
    <x v="1"/>
    <s v="Low Value"/>
    <x v="0"/>
    <s v="Check Data"/>
  </r>
  <r>
    <s v="CUST_3949"/>
    <n v="33"/>
    <s v="Male"/>
    <x v="0"/>
    <n v="218.16"/>
    <n v="9"/>
    <n v="248"/>
    <n v="0"/>
    <s v="Sports"/>
    <n v="56.7"/>
    <d v="2024-12-20T00:00:00"/>
    <n v="85"/>
    <n v="0.43"/>
    <n v="218.16"/>
    <n v="56.7"/>
    <n v="2"/>
    <n v="1963.44"/>
    <x v="0"/>
    <s v="Medium Risk"/>
    <s v="25-34"/>
    <d v="1901-09-06T00:00:00"/>
    <x v="2"/>
    <x v="1"/>
    <s v="High Value"/>
    <x v="1"/>
    <s v="Check Data"/>
  </r>
  <r>
    <s v="CUST_1941"/>
    <n v="19"/>
    <s v="Male"/>
    <x v="6"/>
    <n v="106.57"/>
    <n v="7"/>
    <n v="42"/>
    <n v="0"/>
    <s v="Electronics"/>
    <n v="51.7"/>
    <d v="2022-12-24T00:00:00"/>
    <n v="94"/>
    <n v="0.13"/>
    <n v="106.57"/>
    <n v="51.7"/>
    <n v="1"/>
    <n v="745.99"/>
    <x v="1"/>
    <s v="Low Risk"/>
    <s v="Under 25"/>
    <d v="1903-09-03T00:00:00"/>
    <x v="2"/>
    <x v="1"/>
    <s v="Low Value"/>
    <x v="0"/>
    <s v="Check Data"/>
  </r>
  <r>
    <s v="CUST_2907"/>
    <n v="34"/>
    <s v="Male"/>
    <x v="0"/>
    <n v="97.49"/>
    <n v="4"/>
    <n v="72"/>
    <n v="0"/>
    <s v="Fashion"/>
    <n v="88.6"/>
    <d v="2020-12-05T00:00:00"/>
    <n v="49"/>
    <n v="0.47"/>
    <n v="97.49"/>
    <n v="88.6"/>
    <n v="3"/>
    <n v="389.96"/>
    <x v="1"/>
    <s v="Medium Risk"/>
    <s v="25-34"/>
    <d v="1905-09-21T00:00:00"/>
    <x v="0"/>
    <x v="1"/>
    <s v="Low Value"/>
    <x v="0"/>
    <s v="Check Data"/>
  </r>
  <r>
    <s v="CUST_5837"/>
    <n v="49"/>
    <s v="Male"/>
    <x v="1"/>
    <n v="169.77"/>
    <n v="11"/>
    <n v="341"/>
    <n v="0"/>
    <s v="Electronics"/>
    <n v="45.1"/>
    <d v="2024-02-21T00:00:00"/>
    <n v="37"/>
    <n v="0.56999999999999995"/>
    <n v="169.77"/>
    <n v="45.1"/>
    <n v="2"/>
    <n v="1867.47"/>
    <x v="0"/>
    <s v="High Risk"/>
    <s v="45-54"/>
    <d v="1902-07-06T00:00:00"/>
    <x v="1"/>
    <x v="1"/>
    <s v="High Value"/>
    <x v="3"/>
    <s v="Check Data"/>
  </r>
  <r>
    <s v="CUST_9105"/>
    <n v="60"/>
    <s v="Male"/>
    <x v="7"/>
    <n v="223.06"/>
    <n v="11"/>
    <n v="18"/>
    <n v="0"/>
    <s v="Electronics"/>
    <n v="41.4"/>
    <d v="2024-08-18T00:00:00"/>
    <n v="52"/>
    <n v="0.03"/>
    <n v="223.06"/>
    <n v="41.4"/>
    <n v="2"/>
    <n v="2453.66"/>
    <x v="2"/>
    <s v="Low Risk"/>
    <s v="55+"/>
    <d v="1902-01-08T00:00:00"/>
    <x v="0"/>
    <x v="1"/>
    <s v="High Value"/>
    <x v="1"/>
    <s v="Check Data"/>
  </r>
  <r>
    <s v="CUST_2243"/>
    <n v="25"/>
    <s v="Male"/>
    <x v="8"/>
    <n v="162.32"/>
    <n v="9"/>
    <n v="164"/>
    <n v="0"/>
    <s v="Home"/>
    <n v="71.400000000000006"/>
    <d v="2023-10-12T00:00:00"/>
    <n v="85"/>
    <n v="0.59"/>
    <n v="162.32"/>
    <n v="71.400000000000006"/>
    <n v="1"/>
    <n v="1460.8799999999999"/>
    <x v="0"/>
    <s v="High Risk"/>
    <s v="25-34"/>
    <d v="1902-11-15T00:00:00"/>
    <x v="2"/>
    <x v="1"/>
    <s v="Low Value"/>
    <x v="2"/>
    <s v="Check Data"/>
  </r>
  <r>
    <s v="CUST_6696"/>
    <n v="69"/>
    <s v="Male"/>
    <x v="5"/>
    <n v="206.75"/>
    <n v="13"/>
    <n v="266"/>
    <n v="0"/>
    <s v="Electronics"/>
    <n v="7.7"/>
    <d v="2022-05-29T00:00:00"/>
    <n v="92"/>
    <n v="0.23"/>
    <n v="206.75"/>
    <n v="7.7"/>
    <n v="1"/>
    <n v="2687.75"/>
    <x v="0"/>
    <s v="Medium Risk"/>
    <s v="55+"/>
    <d v="1904-03-30T00:00:00"/>
    <x v="2"/>
    <x v="1"/>
    <s v="High Value"/>
    <x v="1"/>
    <s v="Check Data"/>
  </r>
  <r>
    <s v="CUST_2466"/>
    <n v="20"/>
    <s v="Other"/>
    <x v="6"/>
    <n v="197.88"/>
    <n v="5"/>
    <n v="127"/>
    <n v="0"/>
    <s v="Sports"/>
    <n v="5.7"/>
    <d v="2024-04-24T00:00:00"/>
    <n v="60"/>
    <n v="0.25"/>
    <n v="197.88"/>
    <n v="5.7"/>
    <n v="2"/>
    <n v="989.4"/>
    <x v="0"/>
    <s v="Medium Risk"/>
    <s v="Under 25"/>
    <d v="1902-05-04T00:00:00"/>
    <x v="0"/>
    <x v="1"/>
    <s v="Low Value"/>
    <x v="0"/>
    <s v="Check Data"/>
  </r>
  <r>
    <s v="CUST_4957"/>
    <n v="78"/>
    <s v="Male"/>
    <x v="2"/>
    <n v="405.53"/>
    <n v="17"/>
    <n v="354"/>
    <n v="0"/>
    <s v="Electronics"/>
    <n v="50.5"/>
    <d v="2021-11-10T00:00:00"/>
    <n v="97"/>
    <n v="0.19"/>
    <n v="405.53"/>
    <n v="50.5"/>
    <n v="1"/>
    <n v="6894.0099999999993"/>
    <x v="0"/>
    <s v="Low Risk"/>
    <s v="55+"/>
    <d v="1904-10-16T00:00:00"/>
    <x v="2"/>
    <x v="1"/>
    <s v="High Value"/>
    <x v="1"/>
    <s v="Check Data"/>
  </r>
  <r>
    <s v="CUST_2966"/>
    <n v="29"/>
    <s v="Male"/>
    <x v="0"/>
    <n v="94.14"/>
    <n v="8"/>
    <n v="300"/>
    <n v="0"/>
    <s v="Electronics"/>
    <n v="8.9"/>
    <d v="2023-11-29T00:00:00"/>
    <n v="42"/>
    <n v="0.21"/>
    <n v="94.14"/>
    <n v="8.9"/>
    <n v="1"/>
    <n v="753.12"/>
    <x v="0"/>
    <s v="Medium Risk"/>
    <s v="25-34"/>
    <d v="1902-09-28T00:00:00"/>
    <x v="0"/>
    <x v="1"/>
    <s v="Low Value"/>
    <x v="0"/>
    <s v="Check Data"/>
  </r>
  <r>
    <s v="CUST_1375"/>
    <n v="37"/>
    <s v="Female"/>
    <x v="0"/>
    <n v="51.51"/>
    <n v="4"/>
    <n v="317"/>
    <n v="0"/>
    <s v="Home"/>
    <n v="93.9"/>
    <d v="2021-04-15T00:00:00"/>
    <n v="7"/>
    <n v="0.39"/>
    <n v="51.51"/>
    <n v="93.9"/>
    <n v="1"/>
    <n v="206.04"/>
    <x v="0"/>
    <s v="Medium Risk"/>
    <s v="35-44"/>
    <d v="1905-05-13T00:00:00"/>
    <x v="1"/>
    <x v="1"/>
    <s v="Low Value"/>
    <x v="0"/>
    <s v="Check Data"/>
  </r>
  <r>
    <s v="CUST_1262"/>
    <n v="33"/>
    <s v="Female"/>
    <x v="4"/>
    <n v="117.4"/>
    <n v="8"/>
    <n v="350"/>
    <n v="0"/>
    <s v="Electronics"/>
    <n v="65.400000000000006"/>
    <d v="2021-09-21T00:00:00"/>
    <n v="42"/>
    <n v="0.06"/>
    <n v="117.4"/>
    <n v="65.400000000000006"/>
    <n v="2"/>
    <n v="939.2"/>
    <x v="0"/>
    <s v="Low Risk"/>
    <s v="25-34"/>
    <d v="1904-12-05T00:00:00"/>
    <x v="0"/>
    <x v="1"/>
    <s v="Low Value"/>
    <x v="0"/>
    <s v="Check Data"/>
  </r>
  <r>
    <s v="CUST_5362"/>
    <n v="31"/>
    <s v="Female"/>
    <x v="3"/>
    <n v="25.54"/>
    <n v="11"/>
    <n v="141"/>
    <n v="0"/>
    <s v="Sports"/>
    <n v="75.400000000000006"/>
    <d v="2022-12-21T00:00:00"/>
    <n v="57"/>
    <n v="0.08"/>
    <n v="25.54"/>
    <n v="75.400000000000006"/>
    <n v="1"/>
    <n v="280.94"/>
    <x v="0"/>
    <s v="Low Risk"/>
    <s v="25-34"/>
    <d v="1903-09-06T00:00:00"/>
    <x v="0"/>
    <x v="1"/>
    <s v="Low Value"/>
    <x v="0"/>
    <s v="Check Data"/>
  </r>
  <r>
    <s v="CUST_7502"/>
    <n v="33"/>
    <s v="Male"/>
    <x v="9"/>
    <n v="71.88"/>
    <n v="17"/>
    <n v="33"/>
    <n v="0"/>
    <s v="Sports"/>
    <n v="22.9"/>
    <d v="2020-09-20T00:00:00"/>
    <n v="16"/>
    <n v="0.06"/>
    <n v="71.88"/>
    <n v="22.9"/>
    <n v="1"/>
    <n v="1221.96"/>
    <x v="1"/>
    <s v="Low Risk"/>
    <s v="25-34"/>
    <d v="1905-12-06T00:00:00"/>
    <x v="1"/>
    <x v="1"/>
    <s v="Low Value"/>
    <x v="0"/>
    <s v="Check Data"/>
  </r>
  <r>
    <s v="CUST_8833"/>
    <n v="76"/>
    <s v="Female"/>
    <x v="0"/>
    <n v="118.5"/>
    <n v="16"/>
    <n v="97"/>
    <n v="0"/>
    <s v="Electronics"/>
    <n v="49.4"/>
    <d v="2022-08-07T00:00:00"/>
    <n v="25"/>
    <n v="0.54"/>
    <n v="118.5"/>
    <n v="49.4"/>
    <n v="4"/>
    <n v="1896"/>
    <x v="0"/>
    <s v="High Risk"/>
    <s v="55+"/>
    <d v="1904-01-20T00:00:00"/>
    <x v="1"/>
    <x v="1"/>
    <s v="High Value"/>
    <x v="3"/>
    <s v="Check Data"/>
  </r>
  <r>
    <s v="CUST_2893"/>
    <n v="70"/>
    <s v="Female"/>
    <x v="2"/>
    <n v="128.54"/>
    <n v="11"/>
    <n v="209"/>
    <n v="0"/>
    <s v="Sports"/>
    <n v="13.4"/>
    <d v="2021-12-16T00:00:00"/>
    <n v="38"/>
    <n v="0.53"/>
    <n v="128.54"/>
    <n v="13.4"/>
    <n v="1"/>
    <n v="1413.9399999999998"/>
    <x v="0"/>
    <s v="High Risk"/>
    <s v="55+"/>
    <d v="1904-09-10T00:00:00"/>
    <x v="1"/>
    <x v="1"/>
    <s v="Low Value"/>
    <x v="2"/>
    <s v="Check Data"/>
  </r>
  <r>
    <s v="CUST_9106"/>
    <n v="66"/>
    <s v="Female"/>
    <x v="9"/>
    <n v="86.16"/>
    <n v="8"/>
    <n v="315"/>
    <n v="0"/>
    <s v="Sports"/>
    <n v="20.3"/>
    <d v="2020-12-06T00:00:00"/>
    <n v="44"/>
    <n v="0.2"/>
    <n v="86.16"/>
    <n v="20.3"/>
    <n v="1"/>
    <n v="689.28"/>
    <x v="0"/>
    <s v="Medium Risk"/>
    <s v="55+"/>
    <d v="1905-09-20T00:00:00"/>
    <x v="0"/>
    <x v="1"/>
    <s v="Low Value"/>
    <x v="0"/>
    <s v="Check Data"/>
  </r>
  <r>
    <s v="CUST_2652"/>
    <n v="79"/>
    <s v="Female"/>
    <x v="3"/>
    <n v="137.63999999999999"/>
    <n v="7"/>
    <n v="319"/>
    <n v="0"/>
    <s v="Home"/>
    <n v="56.8"/>
    <d v="2023-06-02T00:00:00"/>
    <n v="38"/>
    <n v="0.31"/>
    <n v="137.63999999999999"/>
    <n v="56.8"/>
    <n v="1"/>
    <n v="963.4799999999999"/>
    <x v="0"/>
    <s v="Medium Risk"/>
    <s v="55+"/>
    <d v="1903-03-27T00:00:00"/>
    <x v="1"/>
    <x v="1"/>
    <s v="Low Value"/>
    <x v="0"/>
    <s v="Check Data"/>
  </r>
  <r>
    <s v="CUST_6540"/>
    <n v="60"/>
    <s v="Female"/>
    <x v="4"/>
    <n v="128.32"/>
    <n v="6"/>
    <n v="197"/>
    <n v="0"/>
    <s v="Fashion"/>
    <n v="28"/>
    <d v="2021-02-16T00:00:00"/>
    <n v="45"/>
    <n v="0.5"/>
    <n v="128.32"/>
    <n v="28"/>
    <n v="2"/>
    <n v="769.92"/>
    <x v="0"/>
    <s v="High Risk"/>
    <s v="55+"/>
    <d v="1905-07-10T00:00:00"/>
    <x v="0"/>
    <x v="1"/>
    <s v="Low Value"/>
    <x v="2"/>
    <s v="Check Data"/>
  </r>
  <r>
    <s v="CUST_4892"/>
    <n v="66"/>
    <s v="Female"/>
    <x v="0"/>
    <n v="41.9"/>
    <n v="11"/>
    <n v="255"/>
    <n v="0"/>
    <s v="Fashion"/>
    <n v="91.7"/>
    <d v="2025-04-29T00:00:00"/>
    <n v="30"/>
    <n v="0.49"/>
    <n v="41.9"/>
    <n v="91.7"/>
    <n v="1"/>
    <n v="460.9"/>
    <x v="0"/>
    <s v="Medium Risk"/>
    <s v="55+"/>
    <d v="1901-04-29T00:00:00"/>
    <x v="1"/>
    <x v="1"/>
    <s v="Low Value"/>
    <x v="0"/>
    <s v="Check Data"/>
  </r>
  <r>
    <s v="CUST_1599"/>
    <n v="68"/>
    <s v="Female"/>
    <x v="9"/>
    <n v="131.13999999999999"/>
    <n v="7"/>
    <n v="41"/>
    <n v="0"/>
    <s v="Beauty"/>
    <n v="99.5"/>
    <d v="2021-12-03T00:00:00"/>
    <n v="81"/>
    <n v="0.52"/>
    <n v="131.13999999999999"/>
    <n v="99.5"/>
    <n v="1"/>
    <n v="917.9799999999999"/>
    <x v="1"/>
    <s v="High Risk"/>
    <s v="55+"/>
    <d v="1904-09-23T00:00:00"/>
    <x v="2"/>
    <x v="1"/>
    <s v="Low Value"/>
    <x v="2"/>
    <s v="Check Data"/>
  </r>
  <r>
    <s v="CUST_5815"/>
    <n v="71"/>
    <s v="Male"/>
    <x v="9"/>
    <n v="78.760000000000005"/>
    <n v="5"/>
    <n v="103"/>
    <n v="0"/>
    <s v="Fashion"/>
    <n v="0.4"/>
    <d v="2024-05-17T00:00:00"/>
    <n v="16"/>
    <n v="0.17"/>
    <n v="78.760000000000005"/>
    <n v="0.4"/>
    <n v="3"/>
    <n v="393.8"/>
    <x v="0"/>
    <s v="Low Risk"/>
    <s v="55+"/>
    <d v="1902-04-11T00:00:00"/>
    <x v="1"/>
    <x v="1"/>
    <s v="Low Value"/>
    <x v="0"/>
    <s v="Valid"/>
  </r>
  <r>
    <s v="CUST_2912"/>
    <n v="50"/>
    <s v="Female"/>
    <x v="7"/>
    <n v="191.14"/>
    <n v="12"/>
    <n v="321"/>
    <n v="0"/>
    <s v="Electronics"/>
    <m/>
    <d v="2023-01-08T00:00:00"/>
    <n v="4"/>
    <n v="0.19"/>
    <n v="191.14"/>
    <n v="250"/>
    <n v="1"/>
    <n v="2293.6799999999998"/>
    <x v="0"/>
    <s v="Low Risk"/>
    <s v="45-54"/>
    <d v="1903-08-19T00:00:00"/>
    <x v="1"/>
    <x v="1"/>
    <s v="High Value"/>
    <x v="1"/>
    <s v="Check Data"/>
  </r>
  <r>
    <s v="CUST_9792"/>
    <n v="47"/>
    <s v="Female"/>
    <x v="9"/>
    <n v="71.8"/>
    <n v="19"/>
    <n v="188"/>
    <n v="0"/>
    <s v="Sports"/>
    <n v="11.5"/>
    <d v="2024-08-16T00:00:00"/>
    <n v="94"/>
    <n v="0.02"/>
    <n v="71.8"/>
    <n v="11.5"/>
    <n v="3"/>
    <n v="1364.2"/>
    <x v="0"/>
    <s v="Low Risk"/>
    <s v="45-54"/>
    <d v="1902-01-10T00:00:00"/>
    <x v="2"/>
    <x v="1"/>
    <s v="Low Value"/>
    <x v="0"/>
    <s v="Check Data"/>
  </r>
  <r>
    <s v="CUST_9572"/>
    <n v="76"/>
    <s v="Male"/>
    <x v="1"/>
    <n v="46.29"/>
    <n v="16"/>
    <n v="321"/>
    <n v="0"/>
    <s v="Fashion"/>
    <n v="57.5"/>
    <d v="2020-07-14T00:00:00"/>
    <n v="84"/>
    <n v="7.0000000000000007E-2"/>
    <n v="46.29"/>
    <n v="57.5"/>
    <n v="1"/>
    <n v="740.64"/>
    <x v="0"/>
    <s v="Low Risk"/>
    <s v="55+"/>
    <d v="1906-02-12T00:00:00"/>
    <x v="2"/>
    <x v="1"/>
    <s v="Low Value"/>
    <x v="0"/>
    <s v="Check Data"/>
  </r>
  <r>
    <s v="CUST_5213"/>
    <n v="29"/>
    <s v="Other"/>
    <x v="3"/>
    <n v="96.48"/>
    <n v="11"/>
    <n v="342"/>
    <n v="0"/>
    <s v="Home"/>
    <n v="22.8"/>
    <d v="2021-09-06T00:00:00"/>
    <n v="35"/>
    <n v="0.27"/>
    <n v="96.48"/>
    <n v="22.8"/>
    <n v="2"/>
    <n v="1061.28"/>
    <x v="0"/>
    <s v="Medium Risk"/>
    <s v="25-34"/>
    <d v="1904-12-20T00:00:00"/>
    <x v="1"/>
    <x v="1"/>
    <s v="Low Value"/>
    <x v="0"/>
    <s v="Check Data"/>
  </r>
  <r>
    <s v="CUST_4637"/>
    <n v="32"/>
    <s v="Male"/>
    <x v="2"/>
    <n v="70.69"/>
    <n v="9"/>
    <n v="61"/>
    <n v="0"/>
    <s v="Beauty"/>
    <n v="96.5"/>
    <d v="2024-10-14T00:00:00"/>
    <n v="61"/>
    <n v="0.38"/>
    <n v="70.69"/>
    <n v="96.5"/>
    <n v="2"/>
    <n v="636.21"/>
    <x v="1"/>
    <s v="Medium Risk"/>
    <s v="25-34"/>
    <d v="1901-11-12T00:00:00"/>
    <x v="0"/>
    <x v="1"/>
    <s v="Low Value"/>
    <x v="0"/>
    <s v="Check Data"/>
  </r>
  <r>
    <s v="CUST_6599"/>
    <n v="35"/>
    <s v="Female"/>
    <x v="4"/>
    <n v="87.98"/>
    <n v="4"/>
    <n v="142"/>
    <n v="1"/>
    <s v="Electronics"/>
    <n v="87.6"/>
    <d v="2022-05-23T00:00:00"/>
    <n v="5"/>
    <n v="0.22"/>
    <n v="87.98"/>
    <n v="87.6"/>
    <n v="1"/>
    <n v="351.92"/>
    <x v="0"/>
    <s v="Medium Risk"/>
    <s v="35-44"/>
    <d v="1904-04-05T00:00:00"/>
    <x v="1"/>
    <x v="0"/>
    <s v="Low Value"/>
    <x v="0"/>
    <s v="Check Data"/>
  </r>
  <r>
    <s v="CUST_7448"/>
    <n v="45"/>
    <s v="Female"/>
    <x v="3"/>
    <n v="21.66"/>
    <n v="8"/>
    <n v="221"/>
    <n v="0"/>
    <s v="Fashion"/>
    <m/>
    <d v="2024-05-18T00:00:00"/>
    <n v="78"/>
    <n v="0.14000000000000001"/>
    <n v="21.66"/>
    <n v="250"/>
    <n v="1"/>
    <n v="173.28"/>
    <x v="0"/>
    <s v="Low Risk"/>
    <s v="45-54"/>
    <d v="1902-04-10T00:00:00"/>
    <x v="2"/>
    <x v="1"/>
    <s v="Low Value"/>
    <x v="0"/>
    <s v="Check Data"/>
  </r>
  <r>
    <s v="CUST_9557"/>
    <n v="79"/>
    <s v="Male"/>
    <x v="8"/>
    <n v="137.55000000000001"/>
    <n v="4"/>
    <n v="19"/>
    <n v="0"/>
    <s v="Sports"/>
    <n v="17.600000000000001"/>
    <d v="2022-01-23T00:00:00"/>
    <n v="41"/>
    <n v="0.18"/>
    <n v="137.55000000000001"/>
    <n v="17.600000000000001"/>
    <n v="1"/>
    <n v="550.20000000000005"/>
    <x v="2"/>
    <s v="Low Risk"/>
    <s v="55+"/>
    <d v="1904-08-03T00:00:00"/>
    <x v="0"/>
    <x v="1"/>
    <s v="Low Value"/>
    <x v="0"/>
    <s v="Check Data"/>
  </r>
  <r>
    <s v="CUST_8382"/>
    <n v="40"/>
    <s v="Female"/>
    <x v="1"/>
    <n v="126.13"/>
    <n v="14"/>
    <n v="279"/>
    <n v="0"/>
    <s v="Home"/>
    <n v="78.3"/>
    <d v="2022-09-20T00:00:00"/>
    <n v="41"/>
    <n v="0.43"/>
    <n v="126.13"/>
    <n v="78.3"/>
    <n v="2"/>
    <n v="1765.82"/>
    <x v="0"/>
    <s v="Medium Risk"/>
    <s v="35-44"/>
    <d v="1903-12-07T00:00:00"/>
    <x v="0"/>
    <x v="1"/>
    <s v="High Value"/>
    <x v="1"/>
    <s v="Check Data"/>
  </r>
  <r>
    <s v="CUST_9982"/>
    <n v="31"/>
    <s v="Male"/>
    <x v="4"/>
    <n v="224.79"/>
    <n v="10"/>
    <n v="264"/>
    <n v="0"/>
    <s v="Fashion"/>
    <n v="52"/>
    <d v="2022-05-05T00:00:00"/>
    <n v="28"/>
    <n v="0.27"/>
    <n v="224.79"/>
    <n v="52"/>
    <n v="1"/>
    <n v="2247.9"/>
    <x v="0"/>
    <s v="Medium Risk"/>
    <s v="25-34"/>
    <d v="1904-04-23T00:00:00"/>
    <x v="1"/>
    <x v="1"/>
    <s v="High Value"/>
    <x v="1"/>
    <s v="Check Data"/>
  </r>
  <r>
    <s v="CUST_4569"/>
    <n v="47"/>
    <s v="Male"/>
    <x v="8"/>
    <n v="131.55000000000001"/>
    <n v="12"/>
    <n v="247"/>
    <n v="0"/>
    <s v="Sports"/>
    <n v="61.2"/>
    <d v="2021-05-21T00:00:00"/>
    <n v="10"/>
    <n v="0.11"/>
    <n v="131.55000000000001"/>
    <n v="61.2"/>
    <n v="1"/>
    <n v="1578.6000000000001"/>
    <x v="0"/>
    <s v="Low Risk"/>
    <s v="45-54"/>
    <d v="1905-04-07T00:00:00"/>
    <x v="1"/>
    <x v="1"/>
    <s v="High Value"/>
    <x v="1"/>
    <s v="Check Data"/>
  </r>
  <r>
    <s v="CUST_8707"/>
    <n v="50"/>
    <s v="Male"/>
    <x v="9"/>
    <n v="85.55"/>
    <n v="10"/>
    <n v="115"/>
    <n v="0"/>
    <s v="Fashion"/>
    <n v="71.8"/>
    <d v="2022-09-09T00:00:00"/>
    <n v="52"/>
    <n v="0.23"/>
    <n v="85.55"/>
    <n v="71.8"/>
    <n v="1"/>
    <n v="855.5"/>
    <x v="0"/>
    <s v="Medium Risk"/>
    <s v="45-54"/>
    <d v="1903-12-18T00:00:00"/>
    <x v="0"/>
    <x v="1"/>
    <s v="Low Value"/>
    <x v="0"/>
    <s v="Check Data"/>
  </r>
  <r>
    <s v="CUST_1746"/>
    <n v="62"/>
    <s v="Male"/>
    <x v="3"/>
    <n v="37.67"/>
    <n v="10"/>
    <n v="254"/>
    <n v="0"/>
    <s v="Electronics"/>
    <m/>
    <d v="2024-08-24T00:00:00"/>
    <n v="94"/>
    <n v="0.39"/>
    <n v="37.67"/>
    <n v="250"/>
    <n v="1"/>
    <n v="376.70000000000005"/>
    <x v="0"/>
    <s v="Medium Risk"/>
    <s v="55+"/>
    <d v="1902-01-02T00:00:00"/>
    <x v="2"/>
    <x v="1"/>
    <s v="Low Value"/>
    <x v="0"/>
    <s v="Check Data"/>
  </r>
  <r>
    <s v="CUST_9504"/>
    <n v="79"/>
    <s v="Male"/>
    <x v="2"/>
    <n v="192.47"/>
    <n v="11"/>
    <n v="296"/>
    <n v="0"/>
    <s v="Beauty"/>
    <n v="0.8"/>
    <d v="2023-05-01T00:00:00"/>
    <n v="32"/>
    <n v="0.33"/>
    <n v="192.47"/>
    <n v="0.8"/>
    <n v="1"/>
    <n v="2117.17"/>
    <x v="0"/>
    <s v="Medium Risk"/>
    <s v="55+"/>
    <d v="1903-04-28T00:00:00"/>
    <x v="1"/>
    <x v="1"/>
    <s v="High Value"/>
    <x v="1"/>
    <s v="Valid"/>
  </r>
  <r>
    <s v="CUST_5633"/>
    <n v="32"/>
    <s v="Other"/>
    <x v="4"/>
    <n v="81.55"/>
    <n v="17"/>
    <n v="12"/>
    <n v="0"/>
    <s v="Sports"/>
    <n v="36.4"/>
    <d v="2024-05-22T00:00:00"/>
    <n v="76"/>
    <n v="0.24"/>
    <n v="81.55"/>
    <n v="36.4"/>
    <n v="1"/>
    <n v="1386.35"/>
    <x v="2"/>
    <s v="Medium Risk"/>
    <s v="25-34"/>
    <d v="1902-04-06T00:00:00"/>
    <x v="2"/>
    <x v="1"/>
    <s v="Low Value"/>
    <x v="0"/>
    <s v="Check Data"/>
  </r>
  <r>
    <s v="CUST_1920"/>
    <n v="24"/>
    <s v="Other"/>
    <x v="5"/>
    <n v="42.49"/>
    <n v="11"/>
    <n v="45"/>
    <n v="0"/>
    <s v="Beauty"/>
    <n v="41.4"/>
    <d v="2024-10-18T00:00:00"/>
    <n v="45"/>
    <n v="0.37"/>
    <n v="42.49"/>
    <n v="41.4"/>
    <n v="3"/>
    <n v="467.39000000000004"/>
    <x v="1"/>
    <s v="Medium Risk"/>
    <s v="Under 25"/>
    <d v="1901-11-08T00:00:00"/>
    <x v="0"/>
    <x v="1"/>
    <s v="Low Value"/>
    <x v="0"/>
    <s v="Check Data"/>
  </r>
  <r>
    <s v="CUST_8008"/>
    <n v="32"/>
    <s v="Male"/>
    <x v="8"/>
    <n v="104.13"/>
    <n v="10"/>
    <n v="333"/>
    <n v="0"/>
    <s v="Beauty"/>
    <n v="36.700000000000003"/>
    <d v="2021-09-16T00:00:00"/>
    <n v="16"/>
    <n v="0.15"/>
    <n v="104.13"/>
    <n v="36.700000000000003"/>
    <n v="1"/>
    <n v="1041.3"/>
    <x v="0"/>
    <s v="Low Risk"/>
    <s v="25-34"/>
    <d v="1904-12-10T00:00:00"/>
    <x v="1"/>
    <x v="1"/>
    <s v="Low Value"/>
    <x v="0"/>
    <s v="Check Data"/>
  </r>
  <r>
    <s v="CUST_3381"/>
    <n v="69"/>
    <s v="Female"/>
    <x v="7"/>
    <n v="63.84"/>
    <n v="10"/>
    <n v="241"/>
    <n v="0"/>
    <s v="Home"/>
    <n v="83.1"/>
    <d v="2024-11-18T00:00:00"/>
    <n v="90"/>
    <n v="0.18"/>
    <n v="63.84"/>
    <n v="83.1"/>
    <n v="1"/>
    <n v="638.40000000000009"/>
    <x v="0"/>
    <s v="Low Risk"/>
    <s v="55+"/>
    <d v="1901-10-08T00:00:00"/>
    <x v="2"/>
    <x v="1"/>
    <s v="Low Value"/>
    <x v="0"/>
    <s v="Check Data"/>
  </r>
  <r>
    <s v="CUST_4618"/>
    <n v="59"/>
    <s v="Male"/>
    <x v="1"/>
    <n v="70.28"/>
    <n v="5"/>
    <n v="70"/>
    <n v="0"/>
    <s v="Sports"/>
    <n v="33.200000000000003"/>
    <d v="2022-03-01T00:00:00"/>
    <n v="64"/>
    <n v="0.35"/>
    <n v="70.28"/>
    <n v="33.200000000000003"/>
    <n v="1"/>
    <n v="351.4"/>
    <x v="1"/>
    <s v="Medium Risk"/>
    <s v="55+"/>
    <d v="1904-06-27T00:00:00"/>
    <x v="0"/>
    <x v="1"/>
    <s v="Low Value"/>
    <x v="0"/>
    <s v="Check Data"/>
  </r>
  <r>
    <s v="CUST_9989"/>
    <n v="63"/>
    <s v="Male"/>
    <x v="1"/>
    <n v="200.68"/>
    <n v="12"/>
    <n v="58"/>
    <n v="0"/>
    <s v="Home"/>
    <n v="41.6"/>
    <d v="2020-12-04T00:00:00"/>
    <n v="35"/>
    <n v="0.3"/>
    <n v="200.68"/>
    <n v="41.6"/>
    <n v="2"/>
    <n v="2408.16"/>
    <x v="1"/>
    <s v="Medium Risk"/>
    <s v="55+"/>
    <d v="1905-09-22T00:00:00"/>
    <x v="1"/>
    <x v="1"/>
    <s v="High Value"/>
    <x v="1"/>
    <s v="Check Data"/>
  </r>
  <r>
    <s v="CUST_5443"/>
    <n v="55"/>
    <s v="Male"/>
    <x v="7"/>
    <n v="57.67"/>
    <n v="9"/>
    <n v="203"/>
    <n v="0"/>
    <s v="Beauty"/>
    <n v="6.2"/>
    <d v="2023-06-25T00:00:00"/>
    <n v="80"/>
    <n v="0.15"/>
    <n v="57.67"/>
    <n v="6.2"/>
    <n v="2"/>
    <n v="519.03"/>
    <x v="0"/>
    <s v="Low Risk"/>
    <s v="55+"/>
    <d v="1903-03-04T00:00:00"/>
    <x v="2"/>
    <x v="1"/>
    <s v="Low Value"/>
    <x v="0"/>
    <s v="Check Data"/>
  </r>
  <r>
    <s v="CUST_1272"/>
    <n v="63"/>
    <s v="Other"/>
    <x v="1"/>
    <n v="170.83"/>
    <n v="9"/>
    <n v="50"/>
    <n v="0"/>
    <s v="Electronics"/>
    <n v="71.7"/>
    <d v="2023-05-12T00:00:00"/>
    <n v="17"/>
    <n v="0.1"/>
    <n v="170.83"/>
    <n v="71.7"/>
    <n v="1"/>
    <n v="1537.47"/>
    <x v="1"/>
    <s v="Low Risk"/>
    <s v="55+"/>
    <d v="1903-04-17T00:00:00"/>
    <x v="1"/>
    <x v="1"/>
    <s v="High Value"/>
    <x v="1"/>
    <s v="Check Data"/>
  </r>
  <r>
    <s v="CUST_2773"/>
    <n v="73"/>
    <s v="Other"/>
    <x v="6"/>
    <n v="137.24"/>
    <n v="8"/>
    <n v="15"/>
    <n v="0"/>
    <s v="Electronics"/>
    <n v="21.5"/>
    <d v="2022-07-16T00:00:00"/>
    <n v="87"/>
    <n v="0.28999999999999998"/>
    <n v="137.24"/>
    <n v="21.5"/>
    <n v="1"/>
    <n v="1097.92"/>
    <x v="2"/>
    <s v="Medium Risk"/>
    <s v="55+"/>
    <d v="1904-02-11T00:00:00"/>
    <x v="2"/>
    <x v="1"/>
    <s v="Low Value"/>
    <x v="0"/>
    <s v="Check Data"/>
  </r>
  <r>
    <s v="CUST_3547"/>
    <n v="74"/>
    <s v="Male"/>
    <x v="6"/>
    <n v="108.96"/>
    <n v="11"/>
    <n v="50"/>
    <n v="0"/>
    <s v="Fashion"/>
    <n v="23.5"/>
    <d v="2023-03-22T00:00:00"/>
    <n v="42"/>
    <n v="0.08"/>
    <n v="108.96"/>
    <n v="23.5"/>
    <n v="3"/>
    <n v="1198.56"/>
    <x v="1"/>
    <s v="Low Risk"/>
    <s v="55+"/>
    <d v="1903-06-07T00:00:00"/>
    <x v="0"/>
    <x v="1"/>
    <s v="Low Value"/>
    <x v="0"/>
    <s v="Check Data"/>
  </r>
  <r>
    <s v="CUST_4164"/>
    <n v="71"/>
    <s v="Male"/>
    <x v="4"/>
    <n v="78.040000000000006"/>
    <n v="10"/>
    <n v="223"/>
    <n v="0"/>
    <s v="Fashion"/>
    <n v="58.7"/>
    <d v="2023-08-19T00:00:00"/>
    <n v="22"/>
    <n v="0.28999999999999998"/>
    <n v="78.040000000000006"/>
    <n v="58.7"/>
    <n v="2"/>
    <n v="780.40000000000009"/>
    <x v="0"/>
    <s v="Medium Risk"/>
    <s v="55+"/>
    <d v="1903-01-08T00:00:00"/>
    <x v="1"/>
    <x v="1"/>
    <s v="Low Value"/>
    <x v="0"/>
    <s v="Check Data"/>
  </r>
  <r>
    <s v="CUST_5780"/>
    <n v="61"/>
    <s v="Male"/>
    <x v="5"/>
    <n v="55.59"/>
    <n v="16"/>
    <n v="127"/>
    <n v="0"/>
    <s v="Sports"/>
    <n v="98.4"/>
    <d v="2021-10-31T00:00:00"/>
    <n v="50"/>
    <n v="0.31"/>
    <n v="55.59"/>
    <n v="98.4"/>
    <n v="6"/>
    <n v="889.44"/>
    <x v="0"/>
    <s v="Medium Risk"/>
    <s v="55+"/>
    <d v="1904-10-26T00:00:00"/>
    <x v="0"/>
    <x v="1"/>
    <s v="Low Value"/>
    <x v="0"/>
    <s v="Check Data"/>
  </r>
  <r>
    <s v="CUST_1946"/>
    <n v="28"/>
    <s v="Female"/>
    <x v="2"/>
    <n v="158.9"/>
    <n v="5"/>
    <n v="169"/>
    <n v="0"/>
    <s v="Electronics"/>
    <n v="41"/>
    <d v="2020-10-24T00:00:00"/>
    <n v="21"/>
    <n v="0.09"/>
    <n v="158.9"/>
    <n v="41"/>
    <n v="2"/>
    <n v="794.5"/>
    <x v="0"/>
    <s v="Low Risk"/>
    <s v="25-34"/>
    <d v="1905-11-02T00:00:00"/>
    <x v="1"/>
    <x v="1"/>
    <s v="Low Value"/>
    <x v="0"/>
    <s v="Check Data"/>
  </r>
  <r>
    <s v="CUST_1506"/>
    <n v="46"/>
    <s v="Female"/>
    <x v="9"/>
    <n v="135.69"/>
    <n v="9"/>
    <n v="266"/>
    <n v="0"/>
    <s v="Beauty"/>
    <n v="32.700000000000003"/>
    <d v="2024-01-26T00:00:00"/>
    <n v="98"/>
    <n v="0.36"/>
    <n v="135.69"/>
    <n v="32.700000000000003"/>
    <n v="1"/>
    <n v="1221.21"/>
    <x v="0"/>
    <s v="Medium Risk"/>
    <s v="45-54"/>
    <d v="1902-08-01T00:00:00"/>
    <x v="2"/>
    <x v="1"/>
    <s v="Low Value"/>
    <x v="0"/>
    <s v="Check Data"/>
  </r>
  <r>
    <s v="CUST_7719"/>
    <n v="48"/>
    <s v="Male"/>
    <x v="6"/>
    <n v="56.06"/>
    <n v="6"/>
    <n v="67"/>
    <n v="0"/>
    <s v="Electronics"/>
    <n v="3.6"/>
    <d v="2021-04-20T00:00:00"/>
    <n v="46"/>
    <n v="0.19"/>
    <n v="56.06"/>
    <n v="3.6"/>
    <n v="1"/>
    <n v="336.36"/>
    <x v="1"/>
    <s v="Low Risk"/>
    <s v="45-54"/>
    <d v="1905-05-08T00:00:00"/>
    <x v="0"/>
    <x v="1"/>
    <s v="Low Value"/>
    <x v="0"/>
    <s v="Check Data"/>
  </r>
  <r>
    <s v="CUST_9435"/>
    <n v="79"/>
    <s v="Female"/>
    <x v="8"/>
    <n v="71.23"/>
    <n v="13"/>
    <n v="120"/>
    <n v="0"/>
    <s v="Sports"/>
    <n v="78.7"/>
    <d v="2021-04-25T00:00:00"/>
    <n v="57"/>
    <n v="0.25"/>
    <n v="71.23"/>
    <n v="78.7"/>
    <n v="2"/>
    <n v="925.99"/>
    <x v="0"/>
    <s v="Medium Risk"/>
    <s v="55+"/>
    <d v="1905-05-03T00:00:00"/>
    <x v="0"/>
    <x v="1"/>
    <s v="Low Value"/>
    <x v="0"/>
    <s v="Check Data"/>
  </r>
  <r>
    <s v="CUST_9697"/>
    <n v="42"/>
    <s v="Male"/>
    <x v="7"/>
    <n v="263.41000000000003"/>
    <n v="19"/>
    <n v="179"/>
    <n v="0"/>
    <s v="Fashion"/>
    <n v="26.1"/>
    <d v="2024-05-04T00:00:00"/>
    <n v="5"/>
    <n v="0.34"/>
    <n v="263.41000000000003"/>
    <n v="26.1"/>
    <n v="1"/>
    <n v="5004.7900000000009"/>
    <x v="0"/>
    <s v="Medium Risk"/>
    <s v="35-44"/>
    <d v="1902-04-24T00:00:00"/>
    <x v="1"/>
    <x v="1"/>
    <s v="High Value"/>
    <x v="1"/>
    <s v="Check Data"/>
  </r>
  <r>
    <s v="CUST_7360"/>
    <n v="69"/>
    <s v="Other"/>
    <x v="3"/>
    <n v="120.24"/>
    <n v="15"/>
    <n v="225"/>
    <n v="0"/>
    <s v="Fashion"/>
    <n v="76.900000000000006"/>
    <d v="2020-10-07T00:00:00"/>
    <n v="52"/>
    <n v="0.59"/>
    <n v="120.24"/>
    <n v="76.900000000000006"/>
    <n v="1"/>
    <n v="1803.6"/>
    <x v="0"/>
    <s v="High Risk"/>
    <s v="55+"/>
    <d v="1905-11-19T00:00:00"/>
    <x v="0"/>
    <x v="1"/>
    <s v="High Value"/>
    <x v="3"/>
    <s v="Check Data"/>
  </r>
  <r>
    <s v="CUST_8657"/>
    <n v="71"/>
    <s v="Female"/>
    <x v="5"/>
    <n v="55.1"/>
    <n v="8"/>
    <n v="327"/>
    <n v="0"/>
    <s v="Home"/>
    <n v="28.2"/>
    <d v="2022-10-28T00:00:00"/>
    <n v="31"/>
    <n v="0.3"/>
    <n v="55.1"/>
    <n v="28.2"/>
    <n v="3"/>
    <n v="440.8"/>
    <x v="0"/>
    <s v="Medium Risk"/>
    <s v="55+"/>
    <d v="1903-10-30T00:00:00"/>
    <x v="1"/>
    <x v="1"/>
    <s v="Low Value"/>
    <x v="0"/>
    <s v="Check Data"/>
  </r>
  <r>
    <s v="CUST_4590"/>
    <n v="41"/>
    <s v="Male"/>
    <x v="2"/>
    <n v="146.58000000000001"/>
    <n v="9"/>
    <n v="190"/>
    <n v="0"/>
    <s v="Fashion"/>
    <n v="3"/>
    <d v="2023-10-18T00:00:00"/>
    <n v="33"/>
    <n v="0.26"/>
    <n v="146.58000000000001"/>
    <n v="3"/>
    <n v="1"/>
    <n v="1319.22"/>
    <x v="0"/>
    <s v="Medium Risk"/>
    <s v="35-44"/>
    <d v="1902-11-09T00:00:00"/>
    <x v="1"/>
    <x v="1"/>
    <s v="Low Value"/>
    <x v="0"/>
    <s v="Check Data"/>
  </r>
  <r>
    <s v="CUST_2192"/>
    <n v="74"/>
    <s v="Female"/>
    <x v="8"/>
    <n v="113.02"/>
    <n v="13"/>
    <n v="300"/>
    <n v="0"/>
    <s v="Beauty"/>
    <n v="49.8"/>
    <d v="2021-12-30T00:00:00"/>
    <n v="47"/>
    <n v="0.06"/>
    <n v="113.02"/>
    <n v="49.8"/>
    <n v="1"/>
    <n v="1469.26"/>
    <x v="0"/>
    <s v="Low Risk"/>
    <s v="55+"/>
    <d v="1904-08-27T00:00:00"/>
    <x v="0"/>
    <x v="1"/>
    <s v="Low Value"/>
    <x v="0"/>
    <s v="Check Data"/>
  </r>
  <r>
    <s v="CUST_2464"/>
    <n v="36"/>
    <s v="Female"/>
    <x v="5"/>
    <n v="42.64"/>
    <n v="13"/>
    <n v="250"/>
    <n v="0"/>
    <s v="Sports"/>
    <n v="90.6"/>
    <d v="2022-12-28T00:00:00"/>
    <n v="3"/>
    <n v="0.24"/>
    <n v="42.64"/>
    <n v="90.6"/>
    <n v="1"/>
    <n v="554.32000000000005"/>
    <x v="0"/>
    <s v="Medium Risk"/>
    <s v="35-44"/>
    <d v="1903-08-30T00:00:00"/>
    <x v="1"/>
    <x v="1"/>
    <s v="Low Value"/>
    <x v="0"/>
    <s v="Check Data"/>
  </r>
  <r>
    <s v="CUST_1390"/>
    <n v="19"/>
    <s v="Male"/>
    <x v="7"/>
    <n v="112.6"/>
    <n v="10"/>
    <n v="5"/>
    <n v="0"/>
    <s v="Fashion"/>
    <n v="21.1"/>
    <d v="2023-02-27T00:00:00"/>
    <n v="53"/>
    <n v="7.0000000000000007E-2"/>
    <n v="112.6"/>
    <n v="21.1"/>
    <n v="2"/>
    <n v="1126"/>
    <x v="2"/>
    <s v="Low Risk"/>
    <s v="Under 25"/>
    <d v="1903-06-30T00:00:00"/>
    <x v="0"/>
    <x v="1"/>
    <s v="Low Value"/>
    <x v="0"/>
    <s v="Check Data"/>
  </r>
  <r>
    <s v="CUST_6615"/>
    <n v="39"/>
    <s v="Male"/>
    <x v="8"/>
    <n v="75.349999999999994"/>
    <n v="11"/>
    <n v="261"/>
    <n v="0"/>
    <s v="Fashion"/>
    <n v="15.4"/>
    <d v="2020-07-22T00:00:00"/>
    <n v="83"/>
    <n v="7.0000000000000007E-2"/>
    <n v="75.349999999999994"/>
    <n v="15.4"/>
    <n v="1"/>
    <n v="828.84999999999991"/>
    <x v="0"/>
    <s v="Low Risk"/>
    <s v="35-44"/>
    <d v="1906-02-04T00:00:00"/>
    <x v="2"/>
    <x v="1"/>
    <s v="Low Value"/>
    <x v="0"/>
    <s v="Check Data"/>
  </r>
  <r>
    <s v="CUST_7106"/>
    <n v="37"/>
    <s v="Other"/>
    <x v="7"/>
    <n v="29.8"/>
    <n v="11"/>
    <n v="90"/>
    <n v="0"/>
    <s v="Beauty"/>
    <n v="18.5"/>
    <d v="2020-08-27T00:00:00"/>
    <n v="56"/>
    <n v="0.33"/>
    <n v="29.8"/>
    <n v="18.5"/>
    <n v="1"/>
    <n v="327.8"/>
    <x v="1"/>
    <s v="Medium Risk"/>
    <s v="35-44"/>
    <d v="1905-12-30T00:00:00"/>
    <x v="0"/>
    <x v="1"/>
    <s v="Low Value"/>
    <x v="0"/>
    <s v="Check Data"/>
  </r>
  <r>
    <s v="CUST_9864"/>
    <n v="50"/>
    <s v="Male"/>
    <x v="2"/>
    <n v="75.44"/>
    <n v="6"/>
    <n v="193"/>
    <n v="0"/>
    <s v="Fashion"/>
    <n v="69"/>
    <d v="2024-02-24T00:00:00"/>
    <n v="18"/>
    <n v="0.26"/>
    <n v="75.44"/>
    <n v="69"/>
    <n v="1"/>
    <n v="452.64"/>
    <x v="0"/>
    <s v="Medium Risk"/>
    <s v="45-54"/>
    <d v="1902-07-03T00:00:00"/>
    <x v="1"/>
    <x v="1"/>
    <s v="Low Value"/>
    <x v="0"/>
    <s v="Check Data"/>
  </r>
  <r>
    <s v="CUST_3560"/>
    <n v="25"/>
    <s v="Male"/>
    <x v="1"/>
    <n v="65.64"/>
    <n v="7"/>
    <n v="328"/>
    <n v="0"/>
    <s v="Beauty"/>
    <n v="36.700000000000003"/>
    <d v="2022-06-13T00:00:00"/>
    <n v="28"/>
    <n v="0.27"/>
    <n v="65.64"/>
    <n v="36.700000000000003"/>
    <n v="2"/>
    <n v="459.48"/>
    <x v="0"/>
    <s v="Medium Risk"/>
    <s v="25-34"/>
    <d v="1904-03-15T00:00:00"/>
    <x v="1"/>
    <x v="1"/>
    <s v="Low Value"/>
    <x v="0"/>
    <s v="Check Data"/>
  </r>
  <r>
    <s v="CUST_6867"/>
    <n v="42"/>
    <s v="Female"/>
    <x v="9"/>
    <n v="88.4"/>
    <n v="7"/>
    <n v="63"/>
    <n v="0"/>
    <s v="Fashion"/>
    <n v="25.6"/>
    <d v="2022-06-13T00:00:00"/>
    <n v="15"/>
    <n v="0.08"/>
    <n v="88.4"/>
    <n v="25.6"/>
    <n v="2"/>
    <n v="618.80000000000007"/>
    <x v="1"/>
    <s v="Low Risk"/>
    <s v="35-44"/>
    <d v="1904-03-15T00:00:00"/>
    <x v="1"/>
    <x v="1"/>
    <s v="Low Value"/>
    <x v="0"/>
    <s v="Check Data"/>
  </r>
  <r>
    <s v="CUST_2211"/>
    <n v="63"/>
    <s v="Female"/>
    <x v="9"/>
    <n v="84.4"/>
    <n v="10"/>
    <n v="293"/>
    <n v="0"/>
    <s v="Beauty"/>
    <m/>
    <d v="2024-03-18T00:00:00"/>
    <n v="50"/>
    <n v="0.12"/>
    <n v="84.4"/>
    <n v="250"/>
    <n v="1"/>
    <n v="844"/>
    <x v="0"/>
    <s v="Low Risk"/>
    <s v="55+"/>
    <d v="1902-06-10T00:00:00"/>
    <x v="0"/>
    <x v="1"/>
    <s v="Low Value"/>
    <x v="0"/>
    <s v="Check Data"/>
  </r>
  <r>
    <s v="CUST_2539"/>
    <n v="26"/>
    <s v="Female"/>
    <x v="0"/>
    <n v="117.87"/>
    <n v="9"/>
    <n v="225"/>
    <n v="0"/>
    <s v="Fashion"/>
    <n v="30.9"/>
    <d v="2023-03-03T00:00:00"/>
    <n v="33"/>
    <n v="0.03"/>
    <n v="117.87"/>
    <n v="30.9"/>
    <n v="1"/>
    <n v="1060.83"/>
    <x v="0"/>
    <s v="Low Risk"/>
    <s v="25-34"/>
    <d v="1903-06-26T00:00:00"/>
    <x v="1"/>
    <x v="1"/>
    <s v="Low Value"/>
    <x v="0"/>
    <s v="Check Data"/>
  </r>
  <r>
    <s v="CUST_1643"/>
    <n v="51"/>
    <s v="Other"/>
    <x v="6"/>
    <n v="102.11"/>
    <n v="15"/>
    <n v="333"/>
    <n v="0"/>
    <s v="Sports"/>
    <n v="54.4"/>
    <d v="2020-12-20T00:00:00"/>
    <n v="28"/>
    <n v="0.34"/>
    <n v="102.11"/>
    <n v="54.4"/>
    <n v="1"/>
    <n v="1531.65"/>
    <x v="0"/>
    <s v="Medium Risk"/>
    <s v="45-54"/>
    <d v="1905-09-06T00:00:00"/>
    <x v="1"/>
    <x v="1"/>
    <s v="High Value"/>
    <x v="1"/>
    <s v="Check Data"/>
  </r>
  <r>
    <s v="CUST_9693"/>
    <n v="74"/>
    <s v="Female"/>
    <x v="4"/>
    <n v="184.76"/>
    <n v="12"/>
    <n v="62"/>
    <n v="0"/>
    <s v="Home"/>
    <n v="13.3"/>
    <d v="2023-10-05T00:00:00"/>
    <n v="46"/>
    <n v="0.31"/>
    <n v="184.76"/>
    <n v="13.3"/>
    <n v="1"/>
    <n v="2217.12"/>
    <x v="1"/>
    <s v="Medium Risk"/>
    <s v="55+"/>
    <d v="1902-11-22T00:00:00"/>
    <x v="0"/>
    <x v="1"/>
    <s v="High Value"/>
    <x v="1"/>
    <s v="Check Data"/>
  </r>
  <r>
    <s v="CUST_9921"/>
    <n v="40"/>
    <s v="Male"/>
    <x v="3"/>
    <n v="83.84"/>
    <n v="9"/>
    <n v="70"/>
    <n v="0"/>
    <s v="Home"/>
    <n v="50.9"/>
    <d v="2021-08-06T00:00:00"/>
    <n v="72"/>
    <n v="0.38"/>
    <n v="83.84"/>
    <n v="50.9"/>
    <n v="2"/>
    <n v="754.56000000000006"/>
    <x v="1"/>
    <s v="Medium Risk"/>
    <s v="35-44"/>
    <d v="1905-01-20T00:00:00"/>
    <x v="2"/>
    <x v="1"/>
    <s v="Low Value"/>
    <x v="0"/>
    <s v="Check Data"/>
  </r>
  <r>
    <s v="CUST_2283"/>
    <n v="22"/>
    <s v="Female"/>
    <x v="7"/>
    <n v="190.28"/>
    <n v="10"/>
    <n v="19"/>
    <n v="0"/>
    <s v="Electronics"/>
    <n v="31.2"/>
    <d v="2025-02-18T00:00:00"/>
    <n v="94"/>
    <n v="0.27"/>
    <n v="190.28"/>
    <n v="31.2"/>
    <n v="3"/>
    <n v="1902.8"/>
    <x v="2"/>
    <s v="Medium Risk"/>
    <s v="Under 25"/>
    <d v="1901-07-08T00:00:00"/>
    <x v="2"/>
    <x v="1"/>
    <s v="High Value"/>
    <x v="1"/>
    <s v="Check Data"/>
  </r>
  <r>
    <s v="CUST_8680"/>
    <n v="72"/>
    <s v="Female"/>
    <x v="0"/>
    <n v="208.57"/>
    <n v="10"/>
    <n v="332"/>
    <n v="1"/>
    <s v="Home"/>
    <n v="93.3"/>
    <d v="2022-10-24T00:00:00"/>
    <n v="1"/>
    <n v="0.21"/>
    <n v="208.57"/>
    <n v="93.3"/>
    <n v="1"/>
    <n v="2085.6999999999998"/>
    <x v="0"/>
    <s v="Medium Risk"/>
    <s v="55+"/>
    <d v="1903-11-03T00:00:00"/>
    <x v="1"/>
    <x v="0"/>
    <s v="High Value"/>
    <x v="1"/>
    <s v="Check Data"/>
  </r>
  <r>
    <s v="CUST_8345"/>
    <n v="78"/>
    <s v="Male"/>
    <x v="0"/>
    <n v="132.41"/>
    <n v="12"/>
    <n v="244"/>
    <n v="0"/>
    <s v="Beauty"/>
    <n v="42.2"/>
    <d v="2025-06-23T00:00:00"/>
    <n v="71"/>
    <n v="0.13"/>
    <n v="132.41"/>
    <n v="42.2"/>
    <n v="2"/>
    <n v="1588.92"/>
    <x v="0"/>
    <s v="Low Risk"/>
    <s v="55+"/>
    <d v="1901-03-05T00:00:00"/>
    <x v="2"/>
    <x v="1"/>
    <s v="High Value"/>
    <x v="1"/>
    <s v="Check Data"/>
  </r>
  <r>
    <s v="CUST_5386"/>
    <n v="42"/>
    <s v="Male"/>
    <x v="0"/>
    <n v="30.66"/>
    <n v="9"/>
    <n v="63"/>
    <n v="0"/>
    <s v="Beauty"/>
    <n v="10"/>
    <d v="2021-08-26T00:00:00"/>
    <n v="55"/>
    <n v="0.13"/>
    <n v="30.66"/>
    <n v="10"/>
    <n v="1"/>
    <n v="275.94"/>
    <x v="1"/>
    <s v="Low Risk"/>
    <s v="35-44"/>
    <d v="1904-12-31T00:00:00"/>
    <x v="0"/>
    <x v="1"/>
    <s v="Low Value"/>
    <x v="0"/>
    <s v="Check Data"/>
  </r>
  <r>
    <s v="CUST_1919"/>
    <n v="25"/>
    <s v="Male"/>
    <x v="7"/>
    <n v="86.26"/>
    <n v="12"/>
    <n v="292"/>
    <n v="0"/>
    <s v="Home"/>
    <n v="93.4"/>
    <d v="2021-09-07T00:00:00"/>
    <n v="58"/>
    <n v="0.08"/>
    <n v="86.26"/>
    <n v="93.4"/>
    <n v="2"/>
    <n v="1035.1200000000001"/>
    <x v="0"/>
    <s v="Low Risk"/>
    <s v="25-34"/>
    <d v="1904-12-19T00:00:00"/>
    <x v="0"/>
    <x v="1"/>
    <s v="Low Value"/>
    <x v="0"/>
    <s v="Check Data"/>
  </r>
  <r>
    <s v="CUST_3339"/>
    <n v="33"/>
    <s v="Female"/>
    <x v="2"/>
    <n v="34.86"/>
    <n v="9"/>
    <n v="363"/>
    <n v="0"/>
    <s v="Beauty"/>
    <n v="93.8"/>
    <d v="2025-01-15T00:00:00"/>
    <n v="78"/>
    <n v="0.54"/>
    <n v="34.86"/>
    <n v="93.8"/>
    <n v="1"/>
    <n v="313.74"/>
    <x v="0"/>
    <s v="High Risk"/>
    <s v="25-34"/>
    <d v="1901-08-11T00:00:00"/>
    <x v="2"/>
    <x v="1"/>
    <s v="Low Value"/>
    <x v="2"/>
    <s v="Check Data"/>
  </r>
  <r>
    <s v="CUST_9947"/>
    <n v="71"/>
    <s v="Female"/>
    <x v="7"/>
    <n v="97.47"/>
    <n v="11"/>
    <n v="224"/>
    <n v="0"/>
    <s v="Sports"/>
    <n v="17.5"/>
    <d v="2021-07-28T00:00:00"/>
    <n v="21"/>
    <n v="0.11"/>
    <n v="97.47"/>
    <n v="17.5"/>
    <n v="1"/>
    <n v="1072.17"/>
    <x v="0"/>
    <s v="Low Risk"/>
    <s v="55+"/>
    <d v="1905-01-29T00:00:00"/>
    <x v="1"/>
    <x v="1"/>
    <s v="Low Value"/>
    <x v="0"/>
    <s v="Check Data"/>
  </r>
  <r>
    <s v="CUST_6930"/>
    <n v="65"/>
    <s v="Female"/>
    <x v="9"/>
    <n v="200.44"/>
    <n v="12"/>
    <n v="265"/>
    <n v="0"/>
    <s v="Beauty"/>
    <n v="81.599999999999994"/>
    <d v="2023-12-01T00:00:00"/>
    <n v="56"/>
    <n v="0.31"/>
    <n v="200.44"/>
    <n v="81.599999999999994"/>
    <n v="1"/>
    <n v="2405.2799999999997"/>
    <x v="0"/>
    <s v="Medium Risk"/>
    <s v="55+"/>
    <d v="1902-09-26T00:00:00"/>
    <x v="0"/>
    <x v="1"/>
    <s v="High Value"/>
    <x v="1"/>
    <s v="Check Data"/>
  </r>
  <r>
    <s v="CUST_6402"/>
    <n v="62"/>
    <s v="Other"/>
    <x v="7"/>
    <n v="70.930000000000007"/>
    <n v="10"/>
    <n v="161"/>
    <n v="0"/>
    <s v="Sports"/>
    <n v="86.2"/>
    <d v="2020-09-03T00:00:00"/>
    <n v="70"/>
    <n v="0.4"/>
    <n v="70.930000000000007"/>
    <n v="86.2"/>
    <n v="1"/>
    <n v="709.30000000000007"/>
    <x v="0"/>
    <s v="Medium Risk"/>
    <s v="55+"/>
    <d v="1905-12-23T00:00:00"/>
    <x v="2"/>
    <x v="1"/>
    <s v="Low Value"/>
    <x v="0"/>
    <s v="Check Data"/>
  </r>
  <r>
    <s v="CUST_6663"/>
    <n v="69"/>
    <s v="Male"/>
    <x v="2"/>
    <n v="200.63"/>
    <n v="12"/>
    <n v="44"/>
    <n v="0"/>
    <s v="Sports"/>
    <n v="35.6"/>
    <d v="2024-05-05T00:00:00"/>
    <n v="17"/>
    <n v="0.09"/>
    <n v="200.63"/>
    <n v="35.6"/>
    <n v="1"/>
    <n v="2407.56"/>
    <x v="1"/>
    <s v="Low Risk"/>
    <s v="55+"/>
    <d v="1902-04-23T00:00:00"/>
    <x v="1"/>
    <x v="1"/>
    <s v="High Value"/>
    <x v="1"/>
    <s v="Check Data"/>
  </r>
  <r>
    <s v="CUST_6275"/>
    <n v="78"/>
    <s v="Other"/>
    <x v="5"/>
    <n v="108.98"/>
    <n v="9"/>
    <n v="318"/>
    <n v="0"/>
    <s v="Sports"/>
    <n v="16"/>
    <d v="2023-06-03T00:00:00"/>
    <n v="78"/>
    <n v="0.39"/>
    <n v="108.98"/>
    <n v="16"/>
    <n v="1"/>
    <n v="980.82"/>
    <x v="0"/>
    <s v="Medium Risk"/>
    <s v="55+"/>
    <d v="1903-03-26T00:00:00"/>
    <x v="2"/>
    <x v="1"/>
    <s v="Low Value"/>
    <x v="0"/>
    <s v="Check Data"/>
  </r>
  <r>
    <s v="CUST_1507"/>
    <n v="32"/>
    <s v="Female"/>
    <x v="9"/>
    <n v="128.08000000000001"/>
    <n v="12"/>
    <n v="268"/>
    <n v="0"/>
    <s v="Fashion"/>
    <n v="79.8"/>
    <d v="2023-09-30T00:00:00"/>
    <n v="7"/>
    <n v="0.56000000000000005"/>
    <n v="128.08000000000001"/>
    <n v="79.8"/>
    <n v="1"/>
    <n v="1536.96"/>
    <x v="0"/>
    <s v="High Risk"/>
    <s v="25-34"/>
    <d v="1902-11-27T00:00:00"/>
    <x v="1"/>
    <x v="1"/>
    <s v="High Value"/>
    <x v="3"/>
    <s v="Check Data"/>
  </r>
  <r>
    <s v="CUST_2436"/>
    <n v="18"/>
    <s v="Male"/>
    <x v="1"/>
    <n v="81.180000000000007"/>
    <n v="8"/>
    <n v="24"/>
    <n v="0"/>
    <s v="Electronics"/>
    <n v="2.8"/>
    <d v="2023-02-26T00:00:00"/>
    <n v="79"/>
    <n v="0.27"/>
    <n v="81.180000000000007"/>
    <n v="2.8"/>
    <n v="1"/>
    <n v="649.44000000000005"/>
    <x v="2"/>
    <s v="Medium Risk"/>
    <s v="Under 25"/>
    <d v="1903-07-01T00:00:00"/>
    <x v="2"/>
    <x v="1"/>
    <s v="Low Value"/>
    <x v="0"/>
    <s v="Check Data"/>
  </r>
  <r>
    <s v="CUST_9750"/>
    <n v="39"/>
    <s v="Other"/>
    <x v="8"/>
    <n v="63.75"/>
    <n v="10"/>
    <n v="299"/>
    <n v="0"/>
    <s v="Beauty"/>
    <n v="61.9"/>
    <d v="2021-09-29T00:00:00"/>
    <n v="72"/>
    <n v="0.3"/>
    <n v="63.75"/>
    <n v="61.9"/>
    <n v="1"/>
    <n v="637.5"/>
    <x v="0"/>
    <s v="Medium Risk"/>
    <s v="35-44"/>
    <d v="1904-11-27T00:00:00"/>
    <x v="2"/>
    <x v="1"/>
    <s v="Low Value"/>
    <x v="0"/>
    <s v="Check Data"/>
  </r>
  <r>
    <s v="CUST_8354"/>
    <n v="20"/>
    <s v="Male"/>
    <x v="1"/>
    <n v="28.83"/>
    <n v="9"/>
    <n v="224"/>
    <n v="0"/>
    <s v="Fashion"/>
    <n v="34.200000000000003"/>
    <d v="2023-10-07T00:00:00"/>
    <n v="60"/>
    <n v="0.02"/>
    <n v="28.83"/>
    <n v="34.200000000000003"/>
    <n v="1"/>
    <n v="259.46999999999997"/>
    <x v="0"/>
    <s v="Low Risk"/>
    <s v="Under 25"/>
    <d v="1902-11-20T00:00:00"/>
    <x v="0"/>
    <x v="1"/>
    <s v="Low Value"/>
    <x v="0"/>
    <s v="Check Data"/>
  </r>
  <r>
    <s v="CUST_5516"/>
    <n v="55"/>
    <s v="Female"/>
    <x v="4"/>
    <n v="57"/>
    <n v="7"/>
    <n v="73"/>
    <n v="0"/>
    <s v="Electronics"/>
    <n v="59.6"/>
    <d v="2022-05-24T00:00:00"/>
    <n v="48"/>
    <n v="0.22"/>
    <n v="57"/>
    <n v="59.6"/>
    <n v="1"/>
    <n v="399"/>
    <x v="1"/>
    <s v="Medium Risk"/>
    <s v="55+"/>
    <d v="1904-04-04T00:00:00"/>
    <x v="0"/>
    <x v="1"/>
    <s v="Low Value"/>
    <x v="0"/>
    <s v="Check Data"/>
  </r>
  <r>
    <s v="CUST_4622"/>
    <n v="71"/>
    <s v="Female"/>
    <x v="1"/>
    <n v="133.35"/>
    <n v="15"/>
    <n v="115"/>
    <n v="0"/>
    <s v="Fashion"/>
    <n v="78.900000000000006"/>
    <d v="2022-04-07T00:00:00"/>
    <n v="10"/>
    <n v="0.14000000000000001"/>
    <n v="133.35"/>
    <n v="78.900000000000006"/>
    <n v="1"/>
    <n v="2000.25"/>
    <x v="0"/>
    <s v="Low Risk"/>
    <s v="55+"/>
    <d v="1904-05-21T00:00:00"/>
    <x v="1"/>
    <x v="1"/>
    <s v="High Value"/>
    <x v="1"/>
    <s v="Check Data"/>
  </r>
  <r>
    <s v="CUST_5399"/>
    <n v="31"/>
    <s v="Female"/>
    <x v="9"/>
    <n v="56.06"/>
    <n v="14"/>
    <n v="151"/>
    <n v="0"/>
    <s v="Beauty"/>
    <n v="82.9"/>
    <d v="2021-09-18T00:00:00"/>
    <n v="93"/>
    <n v="0.05"/>
    <n v="56.06"/>
    <n v="82.9"/>
    <n v="2"/>
    <n v="784.84"/>
    <x v="0"/>
    <s v="Low Risk"/>
    <s v="25-34"/>
    <d v="1904-12-08T00:00:00"/>
    <x v="2"/>
    <x v="1"/>
    <s v="Low Value"/>
    <x v="0"/>
    <s v="Check Data"/>
  </r>
  <r>
    <s v="CUST_6037"/>
    <n v="53"/>
    <s v="Female"/>
    <x v="1"/>
    <n v="73.87"/>
    <n v="9"/>
    <n v="68"/>
    <n v="0"/>
    <s v="Sports"/>
    <n v="99.8"/>
    <d v="2024-12-09T00:00:00"/>
    <n v="41"/>
    <n v="0.34"/>
    <n v="73.87"/>
    <n v="99.8"/>
    <n v="2"/>
    <n v="664.83"/>
    <x v="1"/>
    <s v="Medium Risk"/>
    <s v="45-54"/>
    <d v="1901-09-17T00:00:00"/>
    <x v="0"/>
    <x v="1"/>
    <s v="Low Value"/>
    <x v="0"/>
    <s v="Check Data"/>
  </r>
  <r>
    <s v="CUST_9111"/>
    <n v="35"/>
    <s v="Male"/>
    <x v="6"/>
    <n v="243.68"/>
    <n v="16"/>
    <n v="201"/>
    <n v="0"/>
    <s v="Fashion"/>
    <n v="64"/>
    <d v="2023-04-06T00:00:00"/>
    <n v="19"/>
    <n v="0.13"/>
    <n v="243.68"/>
    <n v="64"/>
    <n v="1"/>
    <n v="3898.88"/>
    <x v="0"/>
    <s v="Low Risk"/>
    <s v="35-44"/>
    <d v="1903-05-23T00:00:00"/>
    <x v="1"/>
    <x v="1"/>
    <s v="High Value"/>
    <x v="1"/>
    <s v="Check Data"/>
  </r>
  <r>
    <s v="CUST_4715"/>
    <n v="64"/>
    <s v="Female"/>
    <x v="1"/>
    <n v="182.83"/>
    <n v="5"/>
    <n v="302"/>
    <n v="0"/>
    <s v="Electronics"/>
    <n v="22.3"/>
    <d v="2022-01-29T00:00:00"/>
    <n v="62"/>
    <n v="0.47"/>
    <n v="182.83"/>
    <n v="22.3"/>
    <n v="1"/>
    <n v="914.15000000000009"/>
    <x v="0"/>
    <s v="Medium Risk"/>
    <s v="55+"/>
    <d v="1904-07-28T00:00:00"/>
    <x v="0"/>
    <x v="1"/>
    <s v="Low Value"/>
    <x v="0"/>
    <s v="Check Data"/>
  </r>
  <r>
    <s v="CUST_8837"/>
    <n v="58"/>
    <s v="Male"/>
    <x v="3"/>
    <n v="146.24"/>
    <n v="7"/>
    <n v="90"/>
    <n v="0"/>
    <s v="Electronics"/>
    <m/>
    <d v="2025-06-27T00:00:00"/>
    <n v="66"/>
    <n v="0.08"/>
    <n v="146.24"/>
    <n v="250"/>
    <n v="1"/>
    <n v="1023.6800000000001"/>
    <x v="1"/>
    <s v="Low Risk"/>
    <s v="55+"/>
    <d v="1901-03-01T00:00:00"/>
    <x v="0"/>
    <x v="1"/>
    <s v="Low Value"/>
    <x v="0"/>
    <s v="Check Data"/>
  </r>
  <r>
    <s v="CUST_2301"/>
    <n v="35"/>
    <s v="Female"/>
    <x v="4"/>
    <n v="144.57"/>
    <n v="5"/>
    <n v="49"/>
    <n v="0"/>
    <s v="Electronics"/>
    <n v="43.6"/>
    <d v="2021-04-01T00:00:00"/>
    <n v="8"/>
    <n v="0.12"/>
    <n v="144.57"/>
    <n v="43.6"/>
    <n v="2"/>
    <n v="722.84999999999991"/>
    <x v="1"/>
    <s v="Low Risk"/>
    <s v="35-44"/>
    <d v="1905-05-27T00:00:00"/>
    <x v="1"/>
    <x v="1"/>
    <s v="Low Value"/>
    <x v="0"/>
    <s v="Check Data"/>
  </r>
  <r>
    <s v="CUST_8370"/>
    <n v="20"/>
    <s v="Female"/>
    <x v="8"/>
    <n v="75.959999999999994"/>
    <n v="15"/>
    <n v="288"/>
    <n v="0"/>
    <s v="Fashion"/>
    <n v="84.8"/>
    <d v="2024-06-05T00:00:00"/>
    <n v="30"/>
    <n v="0.34"/>
    <n v="75.959999999999994"/>
    <n v="84.8"/>
    <n v="1"/>
    <n v="1139.3999999999999"/>
    <x v="0"/>
    <s v="Medium Risk"/>
    <s v="Under 25"/>
    <d v="1902-03-23T00:00:00"/>
    <x v="1"/>
    <x v="1"/>
    <s v="Low Value"/>
    <x v="0"/>
    <s v="Check Data"/>
  </r>
  <r>
    <s v="CUST_6185"/>
    <n v="27"/>
    <s v="Other"/>
    <x v="2"/>
    <n v="181.78"/>
    <n v="8"/>
    <n v="91"/>
    <n v="0"/>
    <s v="Electronics"/>
    <n v="36.700000000000003"/>
    <d v="2021-11-17T00:00:00"/>
    <n v="36"/>
    <n v="0.7"/>
    <n v="181.78"/>
    <n v="36.700000000000003"/>
    <n v="2"/>
    <n v="1454.24"/>
    <x v="0"/>
    <s v="High Risk"/>
    <s v="25-34"/>
    <d v="1904-10-09T00:00:00"/>
    <x v="1"/>
    <x v="1"/>
    <s v="Low Value"/>
    <x v="2"/>
    <s v="Check Data"/>
  </r>
  <r>
    <s v="CUST_3155"/>
    <n v="66"/>
    <s v="Male"/>
    <x v="3"/>
    <n v="46.84"/>
    <n v="11"/>
    <n v="359"/>
    <n v="0"/>
    <s v="Home"/>
    <n v="68.8"/>
    <d v="2021-04-08T00:00:00"/>
    <n v="50"/>
    <n v="0.28999999999999998"/>
    <n v="46.84"/>
    <n v="68.8"/>
    <n v="1"/>
    <n v="515.24"/>
    <x v="0"/>
    <s v="Medium Risk"/>
    <s v="55+"/>
    <d v="1905-05-20T00:00:00"/>
    <x v="0"/>
    <x v="1"/>
    <s v="Low Value"/>
    <x v="0"/>
    <s v="Check Data"/>
  </r>
  <r>
    <s v="CUST_7411"/>
    <n v="56"/>
    <s v="Female"/>
    <x v="3"/>
    <n v="44.41"/>
    <n v="3"/>
    <n v="234"/>
    <n v="0"/>
    <s v="Electronics"/>
    <n v="4.5"/>
    <d v="2021-02-07T00:00:00"/>
    <n v="82"/>
    <n v="0.27"/>
    <n v="44.41"/>
    <n v="4.5"/>
    <n v="2"/>
    <n v="133.22999999999999"/>
    <x v="0"/>
    <s v="Medium Risk"/>
    <s v="55+"/>
    <d v="1905-07-19T00:00:00"/>
    <x v="2"/>
    <x v="1"/>
    <s v="Low Value"/>
    <x v="0"/>
    <s v="Check Data"/>
  </r>
  <r>
    <s v="CUST_7365"/>
    <n v="64"/>
    <s v="Other"/>
    <x v="3"/>
    <n v="69.75"/>
    <n v="19"/>
    <n v="315"/>
    <n v="0"/>
    <s v="Electronics"/>
    <n v="43"/>
    <d v="2024-06-12T00:00:00"/>
    <n v="2"/>
    <n v="0.03"/>
    <n v="69.75"/>
    <n v="43"/>
    <n v="1"/>
    <n v="1325.25"/>
    <x v="0"/>
    <s v="Low Risk"/>
    <s v="55+"/>
    <d v="1902-03-16T00:00:00"/>
    <x v="1"/>
    <x v="1"/>
    <s v="Low Value"/>
    <x v="0"/>
    <s v="Check Data"/>
  </r>
  <r>
    <s v="CUST_1692"/>
    <n v="18"/>
    <s v="Female"/>
    <x v="2"/>
    <n v="69.33"/>
    <n v="16"/>
    <n v="28"/>
    <n v="0"/>
    <s v="Fashion"/>
    <n v="16.7"/>
    <d v="2024-05-09T00:00:00"/>
    <n v="5"/>
    <n v="0.21"/>
    <n v="69.33"/>
    <n v="16.7"/>
    <n v="2"/>
    <n v="1109.28"/>
    <x v="2"/>
    <s v="Medium Risk"/>
    <s v="Under 25"/>
    <d v="1902-04-19T00:00:00"/>
    <x v="1"/>
    <x v="1"/>
    <s v="Low Value"/>
    <x v="0"/>
    <s v="Check Data"/>
  </r>
  <r>
    <s v="CUST_2478"/>
    <n v="44"/>
    <s v="Male"/>
    <x v="6"/>
    <n v="123.3"/>
    <n v="10"/>
    <n v="171"/>
    <n v="0"/>
    <s v="Beauty"/>
    <n v="93.8"/>
    <d v="2020-07-27T00:00:00"/>
    <n v="46"/>
    <n v="0.76"/>
    <n v="123.3"/>
    <n v="93.8"/>
    <n v="2"/>
    <n v="1233"/>
    <x v="0"/>
    <s v="High Risk"/>
    <s v="35-44"/>
    <d v="1906-01-30T00:00:00"/>
    <x v="0"/>
    <x v="1"/>
    <s v="Low Value"/>
    <x v="2"/>
    <s v="Check Data"/>
  </r>
  <r>
    <s v="CUST_7396"/>
    <n v="74"/>
    <s v="Male"/>
    <x v="6"/>
    <n v="108.85"/>
    <n v="15"/>
    <n v="172"/>
    <n v="0"/>
    <s v="Fashion"/>
    <n v="79.099999999999994"/>
    <d v="2024-04-28T00:00:00"/>
    <n v="77"/>
    <n v="0.09"/>
    <n v="108.85"/>
    <n v="79.099999999999994"/>
    <n v="3"/>
    <n v="1632.75"/>
    <x v="0"/>
    <s v="Low Risk"/>
    <s v="55+"/>
    <d v="1902-04-30T00:00:00"/>
    <x v="2"/>
    <x v="1"/>
    <s v="High Value"/>
    <x v="1"/>
    <s v="Check Data"/>
  </r>
  <r>
    <s v="CUST_9448"/>
    <n v="44"/>
    <s v="Male"/>
    <x v="2"/>
    <n v="49.83"/>
    <n v="5"/>
    <n v="235"/>
    <n v="0"/>
    <s v="Fashion"/>
    <n v="13.9"/>
    <d v="2023-01-15T00:00:00"/>
    <n v="40"/>
    <n v="0.43"/>
    <n v="49.83"/>
    <n v="13.9"/>
    <n v="2"/>
    <n v="249.14999999999998"/>
    <x v="0"/>
    <s v="Medium Risk"/>
    <s v="35-44"/>
    <d v="1903-08-12T00:00:00"/>
    <x v="0"/>
    <x v="1"/>
    <s v="Low Value"/>
    <x v="0"/>
    <s v="Check Data"/>
  </r>
  <r>
    <s v="CUST_1441"/>
    <n v="28"/>
    <s v="Female"/>
    <x v="5"/>
    <n v="148.16999999999999"/>
    <n v="9"/>
    <n v="41"/>
    <n v="0"/>
    <s v="Home"/>
    <n v="40.200000000000003"/>
    <d v="2023-08-19T00:00:00"/>
    <n v="57"/>
    <n v="0.2"/>
    <n v="148.16999999999999"/>
    <n v="40.200000000000003"/>
    <n v="2"/>
    <n v="1333.53"/>
    <x v="1"/>
    <s v="Medium Risk"/>
    <s v="25-34"/>
    <d v="1903-01-08T00:00:00"/>
    <x v="0"/>
    <x v="1"/>
    <s v="Low Value"/>
    <x v="0"/>
    <s v="Check Data"/>
  </r>
  <r>
    <s v="CUST_3646"/>
    <n v="66"/>
    <s v="Female"/>
    <x v="7"/>
    <n v="26.36"/>
    <n v="6"/>
    <n v="148"/>
    <n v="0"/>
    <s v="Beauty"/>
    <n v="8.1"/>
    <d v="2023-07-10T00:00:00"/>
    <n v="11"/>
    <n v="0.22"/>
    <n v="26.36"/>
    <n v="8.1"/>
    <n v="1"/>
    <n v="158.16"/>
    <x v="0"/>
    <s v="Medium Risk"/>
    <s v="55+"/>
    <d v="1903-02-17T00:00:00"/>
    <x v="1"/>
    <x v="1"/>
    <s v="Low Value"/>
    <x v="0"/>
    <s v="Check Data"/>
  </r>
  <r>
    <s v="CUST_6209"/>
    <n v="22"/>
    <s v="Other"/>
    <x v="7"/>
    <n v="225.63"/>
    <n v="12"/>
    <n v="287"/>
    <n v="0"/>
    <s v="Fashion"/>
    <n v="74.7"/>
    <d v="2024-02-19T00:00:00"/>
    <n v="72"/>
    <n v="0.15"/>
    <n v="225.63"/>
    <n v="74.7"/>
    <n v="1"/>
    <n v="2707.56"/>
    <x v="0"/>
    <s v="Low Risk"/>
    <s v="Under 25"/>
    <d v="1902-07-08T00:00:00"/>
    <x v="2"/>
    <x v="1"/>
    <s v="High Value"/>
    <x v="1"/>
    <s v="Check Data"/>
  </r>
  <r>
    <s v="CUST_7533"/>
    <n v="24"/>
    <s v="Male"/>
    <x v="6"/>
    <n v="97.4"/>
    <n v="6"/>
    <n v="212"/>
    <n v="0"/>
    <s v="Home"/>
    <n v="19.100000000000001"/>
    <d v="2021-10-27T00:00:00"/>
    <n v="38"/>
    <n v="0.3"/>
    <n v="97.4"/>
    <n v="19.100000000000001"/>
    <n v="1"/>
    <n v="584.40000000000009"/>
    <x v="0"/>
    <s v="Medium Risk"/>
    <s v="Under 25"/>
    <d v="1904-10-30T00:00:00"/>
    <x v="1"/>
    <x v="1"/>
    <s v="Low Value"/>
    <x v="0"/>
    <s v="Check Data"/>
  </r>
  <r>
    <s v="CUST_5677"/>
    <n v="36"/>
    <s v="Male"/>
    <x v="9"/>
    <n v="126.38"/>
    <n v="7"/>
    <n v="174"/>
    <n v="0"/>
    <s v="Fashion"/>
    <n v="80.400000000000006"/>
    <d v="2023-06-04T00:00:00"/>
    <n v="17"/>
    <n v="0.08"/>
    <n v="126.38"/>
    <n v="80.400000000000006"/>
    <n v="1"/>
    <n v="884.66"/>
    <x v="0"/>
    <s v="Low Risk"/>
    <s v="35-44"/>
    <d v="1903-03-25T00:00:00"/>
    <x v="1"/>
    <x v="1"/>
    <s v="Low Value"/>
    <x v="0"/>
    <s v="Check Data"/>
  </r>
  <r>
    <s v="CUST_8211"/>
    <n v="74"/>
    <s v="Female"/>
    <x v="2"/>
    <n v="103.16"/>
    <n v="11"/>
    <n v="98"/>
    <n v="0"/>
    <s v="Home"/>
    <n v="7.4"/>
    <d v="2022-11-20T00:00:00"/>
    <n v="75"/>
    <n v="0.27"/>
    <n v="103.16"/>
    <n v="7.4"/>
    <n v="1"/>
    <n v="1134.76"/>
    <x v="0"/>
    <s v="Medium Risk"/>
    <s v="55+"/>
    <d v="1903-10-07T00:00:00"/>
    <x v="2"/>
    <x v="1"/>
    <s v="Low Value"/>
    <x v="0"/>
    <s v="Check Data"/>
  </r>
  <r>
    <s v="CUST_3645"/>
    <n v="73"/>
    <s v="Female"/>
    <x v="6"/>
    <n v="53.25"/>
    <n v="8"/>
    <n v="119"/>
    <n v="0"/>
    <s v="Sports"/>
    <n v="57.3"/>
    <d v="2025-03-22T00:00:00"/>
    <n v="26"/>
    <n v="0.52"/>
    <n v="53.25"/>
    <n v="57.3"/>
    <n v="3"/>
    <n v="426"/>
    <x v="0"/>
    <s v="High Risk"/>
    <s v="55+"/>
    <d v="1901-06-06T00:00:00"/>
    <x v="1"/>
    <x v="1"/>
    <s v="Low Value"/>
    <x v="2"/>
    <s v="Check Data"/>
  </r>
  <r>
    <s v="CUST_9210"/>
    <n v="46"/>
    <s v="Other"/>
    <x v="9"/>
    <m/>
    <n v="15"/>
    <n v="302"/>
    <n v="0"/>
    <s v="Electronics"/>
    <n v="60.8"/>
    <d v="2022-01-03T00:00:00"/>
    <n v="39"/>
    <n v="0.23"/>
    <n v="250"/>
    <n v="60.8"/>
    <n v="3"/>
    <n v="3750"/>
    <x v="0"/>
    <s v="Medium Risk"/>
    <s v="45-54"/>
    <d v="1904-08-23T00:00:00"/>
    <x v="1"/>
    <x v="1"/>
    <s v="High Value"/>
    <x v="1"/>
    <s v="Check Data"/>
  </r>
  <r>
    <s v="CUST_8933"/>
    <n v="32"/>
    <s v="Female"/>
    <x v="7"/>
    <n v="40.369999999999997"/>
    <n v="11"/>
    <n v="16"/>
    <n v="0"/>
    <s v="Electronics"/>
    <n v="33.4"/>
    <d v="2024-06-15T00:00:00"/>
    <n v="98"/>
    <n v="0.17"/>
    <n v="40.369999999999997"/>
    <n v="33.4"/>
    <n v="1"/>
    <n v="444.07"/>
    <x v="2"/>
    <s v="Low Risk"/>
    <s v="25-34"/>
    <d v="1902-03-13T00:00:00"/>
    <x v="2"/>
    <x v="1"/>
    <s v="Low Value"/>
    <x v="0"/>
    <s v="Check Data"/>
  </r>
  <r>
    <s v="CUST_6476"/>
    <n v="52"/>
    <s v="Male"/>
    <x v="1"/>
    <n v="95.83"/>
    <n v="7"/>
    <n v="28"/>
    <n v="0"/>
    <s v="Fashion"/>
    <m/>
    <d v="2021-03-06T00:00:00"/>
    <n v="67"/>
    <n v="0.3"/>
    <n v="95.83"/>
    <n v="250"/>
    <n v="2"/>
    <n v="670.81"/>
    <x v="2"/>
    <s v="Medium Risk"/>
    <s v="45-54"/>
    <d v="1905-06-22T00:00:00"/>
    <x v="0"/>
    <x v="1"/>
    <s v="Low Value"/>
    <x v="0"/>
    <s v="Check Data"/>
  </r>
  <r>
    <s v="CUST_8928"/>
    <n v="64"/>
    <s v="Female"/>
    <x v="6"/>
    <n v="138.47999999999999"/>
    <n v="14"/>
    <n v="47"/>
    <n v="0"/>
    <s v="Home"/>
    <n v="32.4"/>
    <d v="2021-08-06T00:00:00"/>
    <n v="25"/>
    <n v="0.08"/>
    <n v="138.47999999999999"/>
    <n v="32.4"/>
    <n v="1"/>
    <n v="1938.7199999999998"/>
    <x v="1"/>
    <s v="Low Risk"/>
    <s v="55+"/>
    <d v="1905-01-20T00:00:00"/>
    <x v="1"/>
    <x v="1"/>
    <s v="High Value"/>
    <x v="1"/>
    <s v="Check Data"/>
  </r>
  <r>
    <s v="CUST_3080"/>
    <n v="54"/>
    <s v="Female"/>
    <x v="4"/>
    <n v="107.4"/>
    <n v="16"/>
    <n v="288"/>
    <n v="0"/>
    <s v="Sports"/>
    <n v="49.6"/>
    <d v="2023-01-13T00:00:00"/>
    <n v="88"/>
    <n v="0.51"/>
    <n v="107.4"/>
    <n v="49.6"/>
    <n v="1"/>
    <n v="1718.4"/>
    <x v="0"/>
    <s v="High Risk"/>
    <s v="45-54"/>
    <d v="1903-08-14T00:00:00"/>
    <x v="2"/>
    <x v="1"/>
    <s v="High Value"/>
    <x v="3"/>
    <s v="Check Data"/>
  </r>
  <r>
    <s v="CUST_7089"/>
    <n v="72"/>
    <s v="Female"/>
    <x v="1"/>
    <n v="228.3"/>
    <n v="12"/>
    <n v="127"/>
    <n v="0"/>
    <s v="Electronics"/>
    <n v="96.9"/>
    <d v="2024-02-24T00:00:00"/>
    <n v="87"/>
    <n v="0.12"/>
    <n v="228.3"/>
    <n v="96.9"/>
    <n v="2"/>
    <n v="2739.6000000000004"/>
    <x v="0"/>
    <s v="Low Risk"/>
    <s v="55+"/>
    <d v="1902-07-03T00:00:00"/>
    <x v="2"/>
    <x v="1"/>
    <s v="High Value"/>
    <x v="1"/>
    <s v="Check Data"/>
  </r>
  <r>
    <s v="CUST_8396"/>
    <n v="29"/>
    <s v="Male"/>
    <x v="1"/>
    <n v="54.52"/>
    <n v="15"/>
    <n v="67"/>
    <n v="0"/>
    <s v="Fashion"/>
    <n v="44.7"/>
    <d v="2024-06-08T00:00:00"/>
    <n v="30"/>
    <n v="0.49"/>
    <n v="54.52"/>
    <n v="44.7"/>
    <n v="1"/>
    <n v="817.80000000000007"/>
    <x v="1"/>
    <s v="Medium Risk"/>
    <s v="25-34"/>
    <d v="1902-03-20T00:00:00"/>
    <x v="1"/>
    <x v="1"/>
    <s v="Low Value"/>
    <x v="0"/>
    <s v="Check Data"/>
  </r>
  <r>
    <s v="CUST_8797"/>
    <n v="47"/>
    <s v="Male"/>
    <x v="6"/>
    <n v="66.319999999999993"/>
    <n v="9"/>
    <n v="38"/>
    <n v="0"/>
    <s v="Fashion"/>
    <n v="18.899999999999999"/>
    <d v="2023-04-14T00:00:00"/>
    <n v="46"/>
    <n v="0.51"/>
    <n v="66.319999999999993"/>
    <n v="18.899999999999999"/>
    <n v="1"/>
    <n v="596.87999999999988"/>
    <x v="1"/>
    <s v="High Risk"/>
    <s v="45-54"/>
    <d v="1903-05-15T00:00:00"/>
    <x v="0"/>
    <x v="1"/>
    <s v="Low Value"/>
    <x v="2"/>
    <s v="Check Data"/>
  </r>
  <r>
    <s v="CUST_1861"/>
    <n v="37"/>
    <s v="Male"/>
    <x v="9"/>
    <n v="144.24"/>
    <n v="7"/>
    <n v="132"/>
    <n v="0"/>
    <s v="Home"/>
    <n v="2.6"/>
    <d v="2024-10-13T00:00:00"/>
    <n v="41"/>
    <n v="0.6"/>
    <n v="144.24"/>
    <n v="2.6"/>
    <n v="2"/>
    <n v="1009.6800000000001"/>
    <x v="0"/>
    <s v="High Risk"/>
    <s v="35-44"/>
    <d v="1901-11-13T00:00:00"/>
    <x v="0"/>
    <x v="1"/>
    <s v="Low Value"/>
    <x v="2"/>
    <s v="Check Data"/>
  </r>
  <r>
    <s v="CUST_9346"/>
    <n v="54"/>
    <s v="Female"/>
    <x v="4"/>
    <n v="210.95"/>
    <n v="15"/>
    <n v="118"/>
    <n v="0"/>
    <s v="Beauty"/>
    <n v="0.8"/>
    <d v="2021-02-01T00:00:00"/>
    <n v="91"/>
    <n v="0.67"/>
    <n v="210.95"/>
    <n v="0.8"/>
    <n v="1"/>
    <n v="3164.25"/>
    <x v="0"/>
    <s v="High Risk"/>
    <s v="45-54"/>
    <d v="1905-07-25T00:00:00"/>
    <x v="2"/>
    <x v="1"/>
    <s v="High Value"/>
    <x v="3"/>
    <s v="Valid"/>
  </r>
  <r>
    <s v="CUST_4494"/>
    <n v="20"/>
    <s v="Male"/>
    <x v="9"/>
    <n v="27.04"/>
    <n v="10"/>
    <n v="323"/>
    <n v="0"/>
    <s v="Fashion"/>
    <n v="41.7"/>
    <d v="2020-08-29T00:00:00"/>
    <n v="50"/>
    <n v="0.04"/>
    <n v="27.04"/>
    <n v="41.7"/>
    <n v="1"/>
    <n v="270.39999999999998"/>
    <x v="0"/>
    <s v="Low Risk"/>
    <s v="Under 25"/>
    <d v="1905-12-28T00:00:00"/>
    <x v="0"/>
    <x v="1"/>
    <s v="Low Value"/>
    <x v="0"/>
    <s v="Check Data"/>
  </r>
  <r>
    <s v="CUST_1904"/>
    <n v="26"/>
    <s v="Male"/>
    <x v="3"/>
    <n v="26.95"/>
    <n v="13"/>
    <n v="51"/>
    <n v="0"/>
    <s v="Sports"/>
    <n v="29.6"/>
    <d v="2021-08-09T00:00:00"/>
    <n v="44"/>
    <n v="0.19"/>
    <n v="26.95"/>
    <n v="29.6"/>
    <n v="1"/>
    <n v="350.34999999999997"/>
    <x v="1"/>
    <s v="Low Risk"/>
    <s v="25-34"/>
    <d v="1905-01-17T00:00:00"/>
    <x v="0"/>
    <x v="1"/>
    <s v="Low Value"/>
    <x v="0"/>
    <s v="Check Data"/>
  </r>
  <r>
    <s v="CUST_2269"/>
    <n v="75"/>
    <s v="Male"/>
    <x v="9"/>
    <n v="134.57"/>
    <n v="9"/>
    <n v="135"/>
    <n v="0"/>
    <s v="Sports"/>
    <n v="11.5"/>
    <d v="2024-07-11T00:00:00"/>
    <n v="10"/>
    <n v="0.26"/>
    <n v="134.57"/>
    <n v="11.5"/>
    <n v="2"/>
    <n v="1211.1299999999999"/>
    <x v="0"/>
    <s v="Medium Risk"/>
    <s v="55+"/>
    <d v="1902-02-15T00:00:00"/>
    <x v="1"/>
    <x v="1"/>
    <s v="Low Value"/>
    <x v="0"/>
    <s v="Check Data"/>
  </r>
  <r>
    <s v="CUST_1404"/>
    <n v="58"/>
    <s v="Female"/>
    <x v="9"/>
    <n v="112.56"/>
    <n v="7"/>
    <n v="246"/>
    <n v="0"/>
    <s v="Beauty"/>
    <n v="17.2"/>
    <d v="2022-10-20T00:00:00"/>
    <n v="73"/>
    <n v="0.28000000000000003"/>
    <n v="112.56"/>
    <n v="17.2"/>
    <n v="2"/>
    <n v="787.92000000000007"/>
    <x v="0"/>
    <s v="Medium Risk"/>
    <s v="55+"/>
    <d v="1903-11-07T00:00:00"/>
    <x v="2"/>
    <x v="1"/>
    <s v="Low Value"/>
    <x v="0"/>
    <s v="Check Data"/>
  </r>
  <r>
    <s v="CUST_2184"/>
    <n v="56"/>
    <s v="Male"/>
    <x v="5"/>
    <n v="66.849999999999994"/>
    <n v="9"/>
    <n v="168"/>
    <n v="0"/>
    <s v="Sports"/>
    <n v="35"/>
    <d v="2023-08-04T00:00:00"/>
    <n v="2"/>
    <n v="0.18"/>
    <n v="66.849999999999994"/>
    <n v="35"/>
    <n v="4"/>
    <n v="601.65"/>
    <x v="0"/>
    <s v="Low Risk"/>
    <s v="55+"/>
    <d v="1903-01-23T00:00:00"/>
    <x v="1"/>
    <x v="1"/>
    <s v="Low Value"/>
    <x v="0"/>
    <s v="Check Data"/>
  </r>
  <r>
    <s v="CUST_9938"/>
    <n v="43"/>
    <s v="Female"/>
    <x v="0"/>
    <n v="62.34"/>
    <n v="13"/>
    <n v="69"/>
    <n v="0"/>
    <s v="Home"/>
    <n v="68.7"/>
    <d v="2024-05-16T00:00:00"/>
    <n v="21"/>
    <n v="0.42"/>
    <n v="62.34"/>
    <n v="68.7"/>
    <n v="1"/>
    <n v="810.42000000000007"/>
    <x v="1"/>
    <s v="Medium Risk"/>
    <s v="35-44"/>
    <d v="1902-04-12T00:00:00"/>
    <x v="1"/>
    <x v="1"/>
    <s v="Low Value"/>
    <x v="0"/>
    <s v="Check Data"/>
  </r>
  <r>
    <s v="CUST_2725"/>
    <n v="19"/>
    <s v="Male"/>
    <x v="8"/>
    <n v="40.85"/>
    <n v="5"/>
    <n v="35"/>
    <n v="0"/>
    <s v="Fashion"/>
    <n v="61"/>
    <d v="2023-02-08T00:00:00"/>
    <n v="75"/>
    <n v="0.19"/>
    <n v="40.85"/>
    <n v="61"/>
    <n v="1"/>
    <n v="204.25"/>
    <x v="1"/>
    <s v="Low Risk"/>
    <s v="Under 25"/>
    <d v="1903-07-19T00:00:00"/>
    <x v="2"/>
    <x v="1"/>
    <s v="Low Value"/>
    <x v="0"/>
    <s v="Check Data"/>
  </r>
  <r>
    <s v="CUST_9462"/>
    <n v="40"/>
    <s v="Male"/>
    <x v="0"/>
    <n v="113.74"/>
    <n v="12"/>
    <n v="287"/>
    <n v="0"/>
    <s v="Home"/>
    <n v="8"/>
    <d v="2021-04-15T00:00:00"/>
    <n v="74"/>
    <n v="0.24"/>
    <n v="113.74"/>
    <n v="8"/>
    <n v="1"/>
    <n v="1364.8799999999999"/>
    <x v="0"/>
    <s v="Medium Risk"/>
    <s v="35-44"/>
    <d v="1905-05-13T00:00:00"/>
    <x v="2"/>
    <x v="1"/>
    <s v="Low Value"/>
    <x v="0"/>
    <s v="Check Data"/>
  </r>
  <r>
    <s v="CUST_6811"/>
    <n v="40"/>
    <s v="Female"/>
    <x v="4"/>
    <n v="30.35"/>
    <n v="8"/>
    <n v="4"/>
    <n v="0"/>
    <s v="Beauty"/>
    <n v="14.3"/>
    <d v="2021-07-23T00:00:00"/>
    <n v="25"/>
    <n v="0.3"/>
    <n v="30.35"/>
    <n v="14.3"/>
    <n v="2"/>
    <n v="242.8"/>
    <x v="2"/>
    <s v="Medium Risk"/>
    <s v="35-44"/>
    <d v="1905-02-03T00:00:00"/>
    <x v="1"/>
    <x v="1"/>
    <s v="Low Value"/>
    <x v="0"/>
    <s v="Check Data"/>
  </r>
  <r>
    <s v="CUST_6606"/>
    <n v="76"/>
    <s v="Male"/>
    <x v="4"/>
    <m/>
    <n v="12"/>
    <n v="359"/>
    <n v="0"/>
    <s v="Beauty"/>
    <n v="90.8"/>
    <d v="2022-11-13T00:00:00"/>
    <n v="69"/>
    <n v="0.12"/>
    <n v="250"/>
    <n v="90.8"/>
    <n v="1"/>
    <n v="3000"/>
    <x v="0"/>
    <s v="Low Risk"/>
    <s v="55+"/>
    <d v="1903-10-14T00:00:00"/>
    <x v="0"/>
    <x v="1"/>
    <s v="High Value"/>
    <x v="1"/>
    <s v="Check Data"/>
  </r>
  <r>
    <s v="CUST_4956"/>
    <n v="38"/>
    <s v="Male"/>
    <x v="2"/>
    <n v="181.76"/>
    <n v="12"/>
    <n v="147"/>
    <n v="0"/>
    <s v="Home"/>
    <n v="7.1"/>
    <d v="2023-05-24T00:00:00"/>
    <n v="22"/>
    <n v="0.19"/>
    <n v="181.76"/>
    <n v="7.1"/>
    <n v="1"/>
    <n v="2181.12"/>
    <x v="0"/>
    <s v="Low Risk"/>
    <s v="35-44"/>
    <d v="1903-04-05T00:00:00"/>
    <x v="1"/>
    <x v="1"/>
    <s v="High Value"/>
    <x v="1"/>
    <s v="Check Data"/>
  </r>
  <r>
    <s v="CUST_1171"/>
    <n v="33"/>
    <s v="Male"/>
    <x v="9"/>
    <n v="20.04"/>
    <n v="17"/>
    <n v="236"/>
    <n v="0"/>
    <s v="Electronics"/>
    <n v="19.899999999999999"/>
    <d v="2020-09-10T00:00:00"/>
    <n v="69"/>
    <n v="0.2"/>
    <n v="20.04"/>
    <n v="19.899999999999999"/>
    <n v="1"/>
    <n v="340.68"/>
    <x v="0"/>
    <s v="Medium Risk"/>
    <s v="25-34"/>
    <d v="1905-12-16T00:00:00"/>
    <x v="0"/>
    <x v="1"/>
    <s v="Low Value"/>
    <x v="0"/>
    <s v="Check Data"/>
  </r>
  <r>
    <s v="CUST_9465"/>
    <n v="26"/>
    <s v="Female"/>
    <x v="1"/>
    <m/>
    <n v="5"/>
    <n v="67"/>
    <n v="0"/>
    <s v="Beauty"/>
    <n v="31.8"/>
    <d v="2024-02-09T00:00:00"/>
    <n v="73"/>
    <n v="0.12"/>
    <n v="250"/>
    <n v="31.8"/>
    <n v="3"/>
    <n v="1250"/>
    <x v="1"/>
    <s v="Low Risk"/>
    <s v="25-34"/>
    <d v="1902-07-18T00:00:00"/>
    <x v="2"/>
    <x v="1"/>
    <s v="Low Value"/>
    <x v="0"/>
    <s v="Check Data"/>
  </r>
  <r>
    <s v="CUST_3306"/>
    <n v="30"/>
    <s v="Female"/>
    <x v="0"/>
    <n v="48.5"/>
    <n v="8"/>
    <n v="230"/>
    <n v="0"/>
    <s v="Fashion"/>
    <n v="23"/>
    <d v="2022-09-13T00:00:00"/>
    <n v="11"/>
    <n v="0.57999999999999996"/>
    <n v="48.5"/>
    <n v="23"/>
    <n v="1"/>
    <n v="388"/>
    <x v="0"/>
    <s v="High Risk"/>
    <s v="25-34"/>
    <d v="1903-12-14T00:00:00"/>
    <x v="1"/>
    <x v="1"/>
    <s v="Low Value"/>
    <x v="2"/>
    <s v="Check Data"/>
  </r>
  <r>
    <s v="CUST_1421"/>
    <n v="45"/>
    <s v="Male"/>
    <x v="2"/>
    <n v="33.42"/>
    <n v="14"/>
    <n v="149"/>
    <n v="0"/>
    <s v="Beauty"/>
    <n v="29.1"/>
    <d v="2021-09-19T00:00:00"/>
    <n v="44"/>
    <n v="0.14000000000000001"/>
    <n v="33.42"/>
    <n v="29.1"/>
    <n v="1"/>
    <n v="467.88"/>
    <x v="0"/>
    <s v="Low Risk"/>
    <s v="45-54"/>
    <d v="1904-12-07T00:00:00"/>
    <x v="0"/>
    <x v="1"/>
    <s v="Low Value"/>
    <x v="0"/>
    <s v="Check Data"/>
  </r>
  <r>
    <s v="CUST_6540"/>
    <n v="44"/>
    <s v="Male"/>
    <x v="3"/>
    <n v="67.02"/>
    <n v="9"/>
    <n v="220"/>
    <n v="0"/>
    <s v="Home"/>
    <n v="72.8"/>
    <d v="2023-10-26T00:00:00"/>
    <n v="5"/>
    <n v="7.0000000000000007E-2"/>
    <n v="67.02"/>
    <n v="72.8"/>
    <n v="2"/>
    <n v="603.17999999999995"/>
    <x v="0"/>
    <s v="Low Risk"/>
    <s v="35-44"/>
    <d v="1902-11-01T00:00:00"/>
    <x v="1"/>
    <x v="1"/>
    <s v="Low Value"/>
    <x v="0"/>
    <s v="Check Data"/>
  </r>
  <r>
    <s v="CUST_5675"/>
    <n v="68"/>
    <s v="Other"/>
    <x v="8"/>
    <n v="142.21"/>
    <n v="11"/>
    <n v="260"/>
    <n v="0"/>
    <s v="Home"/>
    <n v="9.5"/>
    <d v="2024-05-24T00:00:00"/>
    <n v="6"/>
    <n v="0.33"/>
    <n v="142.21"/>
    <n v="9.5"/>
    <n v="3"/>
    <n v="1564.3100000000002"/>
    <x v="0"/>
    <s v="Medium Risk"/>
    <s v="55+"/>
    <d v="1902-04-04T00:00:00"/>
    <x v="1"/>
    <x v="1"/>
    <s v="High Value"/>
    <x v="1"/>
    <s v="Check Data"/>
  </r>
  <r>
    <s v="CUST_7748"/>
    <n v="69"/>
    <s v="Female"/>
    <x v="9"/>
    <n v="202.98"/>
    <n v="7"/>
    <n v="265"/>
    <n v="0"/>
    <s v="Sports"/>
    <n v="35.200000000000003"/>
    <d v="2024-12-25T00:00:00"/>
    <n v="97"/>
    <n v="0.05"/>
    <n v="202.98"/>
    <n v="35.200000000000003"/>
    <n v="3"/>
    <n v="1420.86"/>
    <x v="0"/>
    <s v="Low Risk"/>
    <s v="55+"/>
    <d v="1901-09-01T00:00:00"/>
    <x v="2"/>
    <x v="1"/>
    <s v="Low Value"/>
    <x v="0"/>
    <s v="Check Data"/>
  </r>
  <r>
    <s v="CUST_7103"/>
    <n v="34"/>
    <s v="Male"/>
    <x v="2"/>
    <n v="42.36"/>
    <n v="3"/>
    <n v="113"/>
    <n v="0"/>
    <s v="Electronics"/>
    <n v="61.2"/>
    <d v="2020-12-21T00:00:00"/>
    <n v="16"/>
    <n v="0.13"/>
    <n v="42.36"/>
    <n v="61.2"/>
    <n v="1"/>
    <n v="127.08"/>
    <x v="0"/>
    <s v="Low Risk"/>
    <s v="25-34"/>
    <d v="1905-09-05T00:00:00"/>
    <x v="1"/>
    <x v="1"/>
    <s v="Low Value"/>
    <x v="0"/>
    <s v="Check Data"/>
  </r>
  <r>
    <s v="CUST_2473"/>
    <n v="55"/>
    <s v="Female"/>
    <x v="0"/>
    <m/>
    <n v="16"/>
    <n v="164"/>
    <n v="0"/>
    <s v="Home"/>
    <n v="4.9000000000000004"/>
    <d v="2022-11-27T00:00:00"/>
    <n v="46"/>
    <n v="0.18"/>
    <n v="250"/>
    <n v="4.9000000000000004"/>
    <n v="1"/>
    <n v="4000"/>
    <x v="0"/>
    <s v="Low Risk"/>
    <s v="55+"/>
    <d v="1903-09-30T00:00:00"/>
    <x v="0"/>
    <x v="1"/>
    <s v="High Value"/>
    <x v="1"/>
    <s v="Check Data"/>
  </r>
  <r>
    <s v="CUST_4243"/>
    <n v="53"/>
    <s v="Female"/>
    <x v="3"/>
    <n v="108.66"/>
    <n v="13"/>
    <n v="55"/>
    <n v="0"/>
    <s v="Sports"/>
    <n v="4.4000000000000004"/>
    <d v="2023-09-24T00:00:00"/>
    <n v="24"/>
    <n v="0.27"/>
    <n v="108.66"/>
    <n v="4.4000000000000004"/>
    <n v="2"/>
    <n v="1412.58"/>
    <x v="1"/>
    <s v="Medium Risk"/>
    <s v="45-54"/>
    <d v="1902-12-03T00:00:00"/>
    <x v="1"/>
    <x v="1"/>
    <s v="Low Value"/>
    <x v="0"/>
    <s v="Check Data"/>
  </r>
  <r>
    <s v="CUST_3181"/>
    <n v="18"/>
    <s v="Female"/>
    <x v="5"/>
    <n v="163.18"/>
    <n v="14"/>
    <n v="341"/>
    <n v="0"/>
    <s v="Sports"/>
    <n v="49.9"/>
    <d v="2024-06-01T00:00:00"/>
    <n v="14"/>
    <n v="0.25"/>
    <n v="163.18"/>
    <n v="49.9"/>
    <n v="2"/>
    <n v="2284.52"/>
    <x v="0"/>
    <s v="Medium Risk"/>
    <s v="Under 25"/>
    <d v="1902-03-27T00:00:00"/>
    <x v="1"/>
    <x v="1"/>
    <s v="High Value"/>
    <x v="1"/>
    <s v="Check Data"/>
  </r>
  <r>
    <s v="CUST_4096"/>
    <n v="35"/>
    <s v="Female"/>
    <x v="7"/>
    <n v="157.13999999999999"/>
    <n v="10"/>
    <n v="355"/>
    <n v="0"/>
    <s v="Fashion"/>
    <n v="90"/>
    <d v="2021-11-28T00:00:00"/>
    <n v="24"/>
    <n v="0.27"/>
    <n v="157.13999999999999"/>
    <n v="90"/>
    <n v="2"/>
    <n v="1571.3999999999999"/>
    <x v="0"/>
    <s v="Medium Risk"/>
    <s v="35-44"/>
    <d v="1904-09-28T00:00:00"/>
    <x v="1"/>
    <x v="1"/>
    <s v="High Value"/>
    <x v="1"/>
    <s v="Check Data"/>
  </r>
  <r>
    <s v="CUST_7646"/>
    <n v="68"/>
    <s v="Male"/>
    <x v="8"/>
    <n v="121.9"/>
    <n v="9"/>
    <n v="249"/>
    <n v="0"/>
    <s v="Sports"/>
    <n v="44.5"/>
    <d v="2022-09-30T00:00:00"/>
    <n v="76"/>
    <n v="0.32"/>
    <n v="121.9"/>
    <n v="44.5"/>
    <n v="2"/>
    <n v="1097.1000000000001"/>
    <x v="0"/>
    <s v="Medium Risk"/>
    <s v="55+"/>
    <d v="1903-11-27T00:00:00"/>
    <x v="2"/>
    <x v="1"/>
    <s v="Low Value"/>
    <x v="0"/>
    <s v="Check Data"/>
  </r>
  <r>
    <s v="CUST_6882"/>
    <n v="26"/>
    <s v="Male"/>
    <x v="4"/>
    <n v="24.54"/>
    <n v="8"/>
    <n v="242"/>
    <n v="0"/>
    <s v="Electronics"/>
    <n v="40.700000000000003"/>
    <d v="2023-12-24T00:00:00"/>
    <n v="23"/>
    <n v="0.22"/>
    <n v="24.54"/>
    <n v="40.700000000000003"/>
    <n v="1"/>
    <n v="196.32"/>
    <x v="0"/>
    <s v="Medium Risk"/>
    <s v="25-34"/>
    <d v="1902-09-03T00:00:00"/>
    <x v="1"/>
    <x v="1"/>
    <s v="Low Value"/>
    <x v="0"/>
    <s v="Check Data"/>
  </r>
  <r>
    <s v="CUST_6982"/>
    <n v="30"/>
    <s v="Other"/>
    <x v="5"/>
    <n v="63.26"/>
    <n v="5"/>
    <n v="1"/>
    <n v="0"/>
    <s v="Fashion"/>
    <n v="1"/>
    <d v="2024-02-25T00:00:00"/>
    <n v="39"/>
    <n v="0.35"/>
    <n v="63.26"/>
    <n v="1"/>
    <n v="1"/>
    <n v="316.3"/>
    <x v="2"/>
    <s v="Medium Risk"/>
    <s v="25-34"/>
    <d v="1902-07-02T00:00:00"/>
    <x v="1"/>
    <x v="1"/>
    <s v="Low Value"/>
    <x v="0"/>
    <s v="Valid"/>
  </r>
  <r>
    <s v="CUST_6798"/>
    <n v="57"/>
    <s v="Female"/>
    <x v="9"/>
    <n v="79.3"/>
    <n v="14"/>
    <n v="142"/>
    <n v="0"/>
    <s v="Home"/>
    <n v="73.3"/>
    <d v="2021-10-28T00:00:00"/>
    <n v="6"/>
    <n v="0.28000000000000003"/>
    <n v="79.3"/>
    <n v="73.3"/>
    <n v="1"/>
    <n v="1110.2"/>
    <x v="0"/>
    <s v="Medium Risk"/>
    <s v="55+"/>
    <d v="1904-10-29T00:00:00"/>
    <x v="1"/>
    <x v="1"/>
    <s v="Low Value"/>
    <x v="0"/>
    <s v="Check Data"/>
  </r>
  <r>
    <s v="CUST_9415"/>
    <n v="72"/>
    <s v="Male"/>
    <x v="7"/>
    <n v="40.549999999999997"/>
    <n v="14"/>
    <n v="168"/>
    <n v="0"/>
    <s v="Home"/>
    <n v="16.399999999999999"/>
    <d v="2021-06-15T00:00:00"/>
    <n v="21"/>
    <n v="0.3"/>
    <n v="40.549999999999997"/>
    <n v="16.399999999999999"/>
    <n v="2"/>
    <n v="567.69999999999993"/>
    <x v="0"/>
    <s v="Medium Risk"/>
    <s v="55+"/>
    <d v="1905-03-13T00:00:00"/>
    <x v="1"/>
    <x v="1"/>
    <s v="Low Value"/>
    <x v="0"/>
    <s v="Check Data"/>
  </r>
  <r>
    <s v="CUST_9411"/>
    <n v="62"/>
    <s v="Other"/>
    <x v="7"/>
    <n v="106.34"/>
    <n v="12"/>
    <n v="62"/>
    <n v="0"/>
    <s v="Sports"/>
    <n v="69.8"/>
    <d v="2021-08-11T00:00:00"/>
    <n v="73"/>
    <n v="0.43"/>
    <n v="106.34"/>
    <n v="69.8"/>
    <n v="3"/>
    <n v="1276.08"/>
    <x v="1"/>
    <s v="Medium Risk"/>
    <s v="55+"/>
    <d v="1905-01-15T00:00:00"/>
    <x v="2"/>
    <x v="1"/>
    <s v="Low Value"/>
    <x v="0"/>
    <s v="Check Data"/>
  </r>
  <r>
    <s v="CUST_9456"/>
    <n v="32"/>
    <s v="Other"/>
    <x v="8"/>
    <n v="173.06"/>
    <n v="9"/>
    <n v="153"/>
    <n v="0"/>
    <s v="Beauty"/>
    <n v="34.9"/>
    <d v="2021-09-18T00:00:00"/>
    <n v="46"/>
    <n v="0.35"/>
    <n v="173.06"/>
    <n v="34.9"/>
    <n v="1"/>
    <n v="1557.54"/>
    <x v="0"/>
    <s v="Medium Risk"/>
    <s v="25-34"/>
    <d v="1904-12-08T00:00:00"/>
    <x v="0"/>
    <x v="1"/>
    <s v="High Value"/>
    <x v="1"/>
    <s v="Check Data"/>
  </r>
  <r>
    <s v="CUST_5524"/>
    <n v="60"/>
    <s v="Other"/>
    <x v="1"/>
    <n v="163.79"/>
    <n v="9"/>
    <n v="349"/>
    <n v="0"/>
    <s v="Electronics"/>
    <n v="4.5"/>
    <d v="2022-03-16T00:00:00"/>
    <n v="41"/>
    <n v="0.23"/>
    <n v="163.79"/>
    <n v="4.5"/>
    <n v="4"/>
    <n v="1474.11"/>
    <x v="0"/>
    <s v="Medium Risk"/>
    <s v="55+"/>
    <d v="1904-06-12T00:00:00"/>
    <x v="0"/>
    <x v="1"/>
    <s v="Low Value"/>
    <x v="0"/>
    <s v="Check Data"/>
  </r>
  <r>
    <s v="CUST_7559"/>
    <n v="61"/>
    <s v="Female"/>
    <x v="5"/>
    <n v="228.88"/>
    <n v="8"/>
    <n v="254"/>
    <n v="0"/>
    <s v="Electronics"/>
    <n v="32.799999999999997"/>
    <d v="2025-02-01T00:00:00"/>
    <n v="59"/>
    <n v="0.28999999999999998"/>
    <n v="228.88"/>
    <n v="32.799999999999997"/>
    <n v="1"/>
    <n v="1831.04"/>
    <x v="0"/>
    <s v="Medium Risk"/>
    <s v="55+"/>
    <d v="1901-07-25T00:00:00"/>
    <x v="0"/>
    <x v="1"/>
    <s v="High Value"/>
    <x v="1"/>
    <s v="Check Data"/>
  </r>
  <r>
    <s v="CUST_8620"/>
    <n v="63"/>
    <s v="Other"/>
    <x v="1"/>
    <n v="150.13"/>
    <n v="13"/>
    <n v="65"/>
    <n v="0"/>
    <s v="Sports"/>
    <n v="66"/>
    <d v="2023-02-20T00:00:00"/>
    <n v="69"/>
    <n v="0.17"/>
    <n v="150.13"/>
    <n v="66"/>
    <n v="1"/>
    <n v="1951.69"/>
    <x v="1"/>
    <s v="Low Risk"/>
    <s v="55+"/>
    <d v="1903-07-07T00:00:00"/>
    <x v="0"/>
    <x v="1"/>
    <s v="High Value"/>
    <x v="1"/>
    <s v="Check Data"/>
  </r>
  <r>
    <s v="CUST_3774"/>
    <n v="21"/>
    <s v="Male"/>
    <x v="6"/>
    <n v="172.02"/>
    <n v="6"/>
    <n v="284"/>
    <n v="0"/>
    <s v="Electronics"/>
    <n v="76.8"/>
    <d v="2024-04-24T00:00:00"/>
    <n v="42"/>
    <n v="0.14000000000000001"/>
    <n v="172.02"/>
    <n v="76.8"/>
    <n v="1"/>
    <n v="1032.1200000000001"/>
    <x v="0"/>
    <s v="Low Risk"/>
    <s v="Under 25"/>
    <d v="1902-05-04T00:00:00"/>
    <x v="0"/>
    <x v="1"/>
    <s v="Low Value"/>
    <x v="0"/>
    <s v="Check Data"/>
  </r>
  <r>
    <s v="CUST_6673"/>
    <n v="50"/>
    <s v="Female"/>
    <x v="5"/>
    <n v="104.56"/>
    <n v="4"/>
    <n v="187"/>
    <n v="0"/>
    <s v="Fashion"/>
    <n v="63.6"/>
    <d v="2024-08-27T00:00:00"/>
    <n v="95"/>
    <n v="0.34"/>
    <n v="104.56"/>
    <n v="63.6"/>
    <n v="1"/>
    <n v="418.24"/>
    <x v="0"/>
    <s v="Medium Risk"/>
    <s v="45-54"/>
    <d v="1901-12-30T00:00:00"/>
    <x v="2"/>
    <x v="1"/>
    <s v="Low Value"/>
    <x v="0"/>
    <s v="Check Data"/>
  </r>
  <r>
    <s v="CUST_4124"/>
    <n v="41"/>
    <s v="Female"/>
    <x v="3"/>
    <n v="217.6"/>
    <n v="9"/>
    <n v="192"/>
    <n v="0"/>
    <s v="Sports"/>
    <n v="71.099999999999994"/>
    <d v="2021-09-04T00:00:00"/>
    <n v="59"/>
    <n v="0.17"/>
    <n v="217.6"/>
    <n v="71.099999999999994"/>
    <n v="3"/>
    <n v="1958.3999999999999"/>
    <x v="0"/>
    <s v="Low Risk"/>
    <s v="35-44"/>
    <d v="1904-12-22T00:00:00"/>
    <x v="0"/>
    <x v="1"/>
    <s v="High Value"/>
    <x v="1"/>
    <s v="Check Data"/>
  </r>
  <r>
    <s v="CUST_9671"/>
    <n v="53"/>
    <s v="Male"/>
    <x v="9"/>
    <n v="93.28"/>
    <n v="8"/>
    <n v="295"/>
    <n v="0"/>
    <s v="Beauty"/>
    <n v="23.6"/>
    <d v="2022-01-09T00:00:00"/>
    <n v="35"/>
    <n v="0.09"/>
    <n v="93.28"/>
    <n v="23.6"/>
    <n v="2"/>
    <n v="746.24"/>
    <x v="0"/>
    <s v="Low Risk"/>
    <s v="45-54"/>
    <d v="1904-08-17T00:00:00"/>
    <x v="1"/>
    <x v="1"/>
    <s v="Low Value"/>
    <x v="0"/>
    <s v="Check Data"/>
  </r>
  <r>
    <s v="CUST_2353"/>
    <n v="68"/>
    <s v="Male"/>
    <x v="5"/>
    <n v="168"/>
    <n v="1"/>
    <n v="10"/>
    <n v="0"/>
    <s v="Home"/>
    <n v="96.5"/>
    <d v="2022-11-14T00:00:00"/>
    <n v="41"/>
    <n v="0.18"/>
    <n v="168"/>
    <n v="96.5"/>
    <n v="2"/>
    <n v="168"/>
    <x v="2"/>
    <s v="Low Risk"/>
    <s v="55+"/>
    <d v="1903-10-13T00:00:00"/>
    <x v="0"/>
    <x v="1"/>
    <s v="Low Value"/>
    <x v="0"/>
    <s v="Check Data"/>
  </r>
  <r>
    <s v="CUST_4854"/>
    <n v="58"/>
    <s v="Other"/>
    <x v="5"/>
    <n v="156.72"/>
    <n v="10"/>
    <n v="179"/>
    <n v="0"/>
    <s v="Electronics"/>
    <n v="22.7"/>
    <d v="2023-07-31T00:00:00"/>
    <n v="67"/>
    <n v="0.16"/>
    <n v="156.72"/>
    <n v="22.7"/>
    <n v="4"/>
    <n v="1567.2"/>
    <x v="0"/>
    <s v="Low Risk"/>
    <s v="55+"/>
    <d v="1903-01-27T00:00:00"/>
    <x v="0"/>
    <x v="1"/>
    <s v="High Value"/>
    <x v="1"/>
    <s v="Check Data"/>
  </r>
  <r>
    <s v="CUST_9134"/>
    <n v="27"/>
    <s v="Male"/>
    <x v="6"/>
    <m/>
    <n v="9"/>
    <n v="342"/>
    <n v="0"/>
    <s v="Home"/>
    <n v="17"/>
    <d v="2021-07-07T00:00:00"/>
    <n v="83"/>
    <n v="0.19"/>
    <n v="250"/>
    <n v="17"/>
    <n v="1"/>
    <n v="2250"/>
    <x v="0"/>
    <s v="Low Risk"/>
    <s v="25-34"/>
    <d v="1905-02-19T00:00:00"/>
    <x v="2"/>
    <x v="1"/>
    <s v="High Value"/>
    <x v="1"/>
    <s v="Check Data"/>
  </r>
  <r>
    <s v="CUST_1924"/>
    <n v="53"/>
    <s v="Female"/>
    <x v="8"/>
    <n v="49.8"/>
    <n v="11"/>
    <n v="89"/>
    <n v="0"/>
    <s v="Beauty"/>
    <n v="25"/>
    <d v="2022-12-29T00:00:00"/>
    <n v="83"/>
    <n v="0.08"/>
    <n v="49.8"/>
    <n v="25"/>
    <n v="2"/>
    <n v="547.79999999999995"/>
    <x v="1"/>
    <s v="Low Risk"/>
    <s v="45-54"/>
    <d v="1903-08-29T00:00:00"/>
    <x v="2"/>
    <x v="1"/>
    <s v="Low Value"/>
    <x v="0"/>
    <s v="Check Data"/>
  </r>
  <r>
    <s v="CUST_3170"/>
    <n v="37"/>
    <s v="Male"/>
    <x v="8"/>
    <n v="29.23"/>
    <n v="13"/>
    <n v="222"/>
    <n v="0"/>
    <s v="Beauty"/>
    <n v="97.2"/>
    <d v="2023-05-30T00:00:00"/>
    <n v="65"/>
    <n v="0.45"/>
    <n v="29.23"/>
    <n v="97.2"/>
    <n v="1"/>
    <n v="379.99"/>
    <x v="0"/>
    <s v="Medium Risk"/>
    <s v="35-44"/>
    <d v="1903-03-30T00:00:00"/>
    <x v="0"/>
    <x v="1"/>
    <s v="Low Value"/>
    <x v="0"/>
    <s v="Check Data"/>
  </r>
  <r>
    <s v="CUST_6506"/>
    <n v="79"/>
    <s v="Male"/>
    <x v="3"/>
    <n v="90.51"/>
    <n v="11"/>
    <n v="334"/>
    <n v="0"/>
    <s v="Fashion"/>
    <n v="6.5"/>
    <d v="2022-01-28T00:00:00"/>
    <n v="86"/>
    <n v="0.44"/>
    <n v="90.51"/>
    <n v="6.5"/>
    <n v="1"/>
    <n v="995.61"/>
    <x v="0"/>
    <s v="Medium Risk"/>
    <s v="55+"/>
    <d v="1904-07-29T00:00:00"/>
    <x v="2"/>
    <x v="1"/>
    <s v="Low Value"/>
    <x v="0"/>
    <s v="Check Data"/>
  </r>
  <r>
    <s v="CUST_3395"/>
    <n v="58"/>
    <s v="Female"/>
    <x v="8"/>
    <n v="55.94"/>
    <n v="5"/>
    <n v="225"/>
    <n v="0"/>
    <s v="Beauty"/>
    <n v="77.3"/>
    <d v="2020-12-15T00:00:00"/>
    <n v="19"/>
    <n v="0.28999999999999998"/>
    <n v="55.94"/>
    <n v="77.3"/>
    <n v="1"/>
    <n v="279.7"/>
    <x v="0"/>
    <s v="Medium Risk"/>
    <s v="55+"/>
    <d v="1905-09-11T00:00:00"/>
    <x v="1"/>
    <x v="1"/>
    <s v="Low Value"/>
    <x v="0"/>
    <s v="Check Data"/>
  </r>
  <r>
    <s v="CUST_9220"/>
    <n v="62"/>
    <s v="Male"/>
    <x v="7"/>
    <n v="69.41"/>
    <n v="5"/>
    <n v="102"/>
    <n v="0"/>
    <s v="Beauty"/>
    <n v="10.5"/>
    <d v="2022-11-22T00:00:00"/>
    <n v="90"/>
    <n v="0.36"/>
    <n v="69.41"/>
    <n v="10.5"/>
    <n v="2"/>
    <n v="347.04999999999995"/>
    <x v="0"/>
    <s v="Medium Risk"/>
    <s v="55+"/>
    <d v="1903-10-05T00:00:00"/>
    <x v="2"/>
    <x v="1"/>
    <s v="Low Value"/>
    <x v="0"/>
    <s v="Check Data"/>
  </r>
  <r>
    <s v="CUST_9226"/>
    <n v="61"/>
    <s v="Female"/>
    <x v="0"/>
    <n v="94.15"/>
    <n v="13"/>
    <n v="336"/>
    <n v="0"/>
    <s v="Electronics"/>
    <n v="77.3"/>
    <d v="2024-12-21T00:00:00"/>
    <n v="79"/>
    <n v="0.13"/>
    <n v="94.15"/>
    <n v="77.3"/>
    <n v="2"/>
    <n v="1223.95"/>
    <x v="0"/>
    <s v="Low Risk"/>
    <s v="55+"/>
    <d v="1901-09-05T00:00:00"/>
    <x v="2"/>
    <x v="1"/>
    <s v="Low Value"/>
    <x v="0"/>
    <s v="Check Data"/>
  </r>
  <r>
    <s v="CUST_6515"/>
    <n v="28"/>
    <s v="Female"/>
    <x v="6"/>
    <n v="209.25"/>
    <n v="4"/>
    <n v="354"/>
    <n v="0"/>
    <s v="Home"/>
    <n v="27.7"/>
    <d v="2023-12-16T00:00:00"/>
    <n v="19"/>
    <n v="0.11"/>
    <n v="209.25"/>
    <n v="27.7"/>
    <n v="1"/>
    <n v="837"/>
    <x v="0"/>
    <s v="Low Risk"/>
    <s v="25-34"/>
    <d v="1902-09-11T00:00:00"/>
    <x v="1"/>
    <x v="1"/>
    <s v="Low Value"/>
    <x v="0"/>
    <s v="Check Data"/>
  </r>
  <r>
    <s v="CUST_3670"/>
    <n v="29"/>
    <s v="Male"/>
    <x v="0"/>
    <n v="202.06"/>
    <n v="8"/>
    <n v="355"/>
    <n v="0"/>
    <s v="Electronics"/>
    <n v="72.7"/>
    <d v="2021-05-10T00:00:00"/>
    <n v="25"/>
    <n v="0.64"/>
    <n v="202.06"/>
    <n v="72.7"/>
    <n v="1"/>
    <n v="1616.48"/>
    <x v="0"/>
    <s v="High Risk"/>
    <s v="25-34"/>
    <d v="1905-04-18T00:00:00"/>
    <x v="1"/>
    <x v="1"/>
    <s v="High Value"/>
    <x v="3"/>
    <s v="Check Data"/>
  </r>
  <r>
    <s v="CUST_4365"/>
    <n v="79"/>
    <s v="Male"/>
    <x v="0"/>
    <n v="31.33"/>
    <n v="11"/>
    <n v="231"/>
    <n v="0"/>
    <s v="Electronics"/>
    <n v="4.9000000000000004"/>
    <d v="2023-07-22T00:00:00"/>
    <n v="39"/>
    <n v="0.1"/>
    <n v="31.33"/>
    <n v="4.9000000000000004"/>
    <n v="1"/>
    <n v="344.63"/>
    <x v="0"/>
    <s v="Low Risk"/>
    <s v="55+"/>
    <d v="1903-02-05T00:00:00"/>
    <x v="1"/>
    <x v="1"/>
    <s v="Low Value"/>
    <x v="0"/>
    <s v="Check Data"/>
  </r>
  <r>
    <s v="CUST_1588"/>
    <n v="35"/>
    <s v="Male"/>
    <x v="6"/>
    <n v="146.66"/>
    <n v="11"/>
    <n v="266"/>
    <n v="0"/>
    <s v="Sports"/>
    <n v="33.5"/>
    <d v="2023-04-18T00:00:00"/>
    <n v="95"/>
    <n v="0.1"/>
    <n v="146.66"/>
    <n v="33.5"/>
    <n v="1"/>
    <n v="1613.26"/>
    <x v="0"/>
    <s v="Low Risk"/>
    <s v="35-44"/>
    <d v="1903-05-11T00:00:00"/>
    <x v="2"/>
    <x v="1"/>
    <s v="High Value"/>
    <x v="1"/>
    <s v="Check Data"/>
  </r>
  <r>
    <s v="CUST_4138"/>
    <n v="47"/>
    <s v="Male"/>
    <x v="0"/>
    <n v="26.75"/>
    <n v="8"/>
    <n v="283"/>
    <n v="0"/>
    <s v="Sports"/>
    <n v="46.5"/>
    <d v="2025-02-08T00:00:00"/>
    <n v="94"/>
    <n v="0.18"/>
    <n v="26.75"/>
    <n v="46.5"/>
    <n v="2"/>
    <n v="214"/>
    <x v="0"/>
    <s v="Low Risk"/>
    <s v="45-54"/>
    <d v="1901-07-18T00:00:00"/>
    <x v="2"/>
    <x v="1"/>
    <s v="Low Value"/>
    <x v="0"/>
    <s v="Check Data"/>
  </r>
  <r>
    <s v="CUST_7663"/>
    <n v="61"/>
    <s v="Female"/>
    <x v="0"/>
    <n v="180.71"/>
    <n v="10"/>
    <n v="189"/>
    <n v="0"/>
    <s v="Fashion"/>
    <n v="2.1"/>
    <d v="2024-09-24T00:00:00"/>
    <n v="33"/>
    <n v="0.05"/>
    <n v="180.71"/>
    <n v="2.1"/>
    <n v="1"/>
    <n v="1807.1000000000001"/>
    <x v="0"/>
    <s v="Low Risk"/>
    <s v="55+"/>
    <d v="1901-12-02T00:00:00"/>
    <x v="1"/>
    <x v="1"/>
    <s v="High Value"/>
    <x v="1"/>
    <s v="Check Data"/>
  </r>
  <r>
    <s v="CUST_5086"/>
    <n v="65"/>
    <s v="Male"/>
    <x v="0"/>
    <m/>
    <n v="8"/>
    <n v="47"/>
    <n v="0"/>
    <s v="Fashion"/>
    <n v="18.100000000000001"/>
    <d v="2023-01-25T00:00:00"/>
    <n v="80"/>
    <n v="0.34"/>
    <n v="250"/>
    <n v="18.100000000000001"/>
    <n v="2"/>
    <n v="2000"/>
    <x v="1"/>
    <s v="Medium Risk"/>
    <s v="55+"/>
    <d v="1903-08-02T00:00:00"/>
    <x v="2"/>
    <x v="1"/>
    <s v="High Value"/>
    <x v="1"/>
    <s v="Check Data"/>
  </r>
  <r>
    <s v="CUST_9531"/>
    <n v="54"/>
    <s v="Male"/>
    <x v="3"/>
    <n v="52.21"/>
    <n v="7"/>
    <n v="283"/>
    <n v="0"/>
    <s v="Beauty"/>
    <m/>
    <d v="2024-08-14T00:00:00"/>
    <n v="40"/>
    <n v="0.05"/>
    <n v="52.21"/>
    <n v="250"/>
    <n v="1"/>
    <n v="365.47"/>
    <x v="0"/>
    <s v="Low Risk"/>
    <s v="45-54"/>
    <d v="1902-01-12T00:00:00"/>
    <x v="0"/>
    <x v="1"/>
    <s v="Low Value"/>
    <x v="0"/>
    <s v="Check Data"/>
  </r>
  <r>
    <s v="CUST_5270"/>
    <n v="37"/>
    <s v="Female"/>
    <x v="4"/>
    <n v="94.52"/>
    <n v="5"/>
    <n v="301"/>
    <n v="0"/>
    <s v="Fashion"/>
    <n v="48.1"/>
    <d v="2021-11-17T00:00:00"/>
    <n v="12"/>
    <n v="0.21"/>
    <n v="94.52"/>
    <n v="48.1"/>
    <n v="2"/>
    <n v="472.59999999999997"/>
    <x v="0"/>
    <s v="Medium Risk"/>
    <s v="35-44"/>
    <d v="1904-10-09T00:00:00"/>
    <x v="1"/>
    <x v="1"/>
    <s v="Low Value"/>
    <x v="0"/>
    <s v="Check Data"/>
  </r>
  <r>
    <s v="CUST_7019"/>
    <n v="42"/>
    <s v="Male"/>
    <x v="3"/>
    <n v="61.71"/>
    <n v="7"/>
    <n v="54"/>
    <n v="0"/>
    <s v="Fashion"/>
    <n v="13.3"/>
    <d v="2020-12-20T00:00:00"/>
    <n v="92"/>
    <n v="0.31"/>
    <n v="61.71"/>
    <n v="13.3"/>
    <n v="3"/>
    <n v="431.97"/>
    <x v="1"/>
    <s v="Medium Risk"/>
    <s v="35-44"/>
    <d v="1905-09-06T00:00:00"/>
    <x v="2"/>
    <x v="1"/>
    <s v="Low Value"/>
    <x v="0"/>
    <s v="Check Data"/>
  </r>
  <r>
    <s v="CUST_1556"/>
    <n v="29"/>
    <s v="Male"/>
    <x v="1"/>
    <n v="187.93"/>
    <n v="15"/>
    <n v="338"/>
    <n v="0"/>
    <s v="Beauty"/>
    <n v="97.7"/>
    <d v="2021-05-07T00:00:00"/>
    <n v="30"/>
    <n v="0.12"/>
    <n v="187.93"/>
    <n v="97.7"/>
    <n v="2"/>
    <n v="2818.9500000000003"/>
    <x v="0"/>
    <s v="Low Risk"/>
    <s v="25-34"/>
    <d v="1905-04-21T00:00:00"/>
    <x v="1"/>
    <x v="1"/>
    <s v="High Value"/>
    <x v="1"/>
    <s v="Check Data"/>
  </r>
  <r>
    <s v="CUST_9022"/>
    <n v="38"/>
    <s v="Male"/>
    <x v="5"/>
    <n v="188.93"/>
    <n v="15"/>
    <n v="118"/>
    <n v="0"/>
    <s v="Home"/>
    <n v="88.7"/>
    <d v="2020-07-15T00:00:00"/>
    <n v="70"/>
    <n v="0.17"/>
    <n v="188.93"/>
    <n v="88.7"/>
    <n v="1"/>
    <n v="2833.9500000000003"/>
    <x v="0"/>
    <s v="Low Risk"/>
    <s v="35-44"/>
    <d v="1906-02-11T00:00:00"/>
    <x v="2"/>
    <x v="1"/>
    <s v="High Value"/>
    <x v="1"/>
    <s v="Check Data"/>
  </r>
  <r>
    <s v="CUST_6452"/>
    <n v="42"/>
    <s v="Female"/>
    <x v="8"/>
    <n v="159.80000000000001"/>
    <n v="6"/>
    <n v="1"/>
    <n v="0"/>
    <s v="Beauty"/>
    <n v="22.4"/>
    <d v="2025-01-04T00:00:00"/>
    <n v="42"/>
    <n v="0.1"/>
    <n v="159.80000000000001"/>
    <n v="22.4"/>
    <n v="1"/>
    <n v="958.80000000000007"/>
    <x v="2"/>
    <s v="Low Risk"/>
    <s v="35-44"/>
    <d v="1901-08-22T00:00:00"/>
    <x v="0"/>
    <x v="1"/>
    <s v="Low Value"/>
    <x v="0"/>
    <s v="Check Data"/>
  </r>
  <r>
    <s v="CUST_4567"/>
    <n v="28"/>
    <s v="Other"/>
    <x v="6"/>
    <n v="228.13"/>
    <n v="9"/>
    <n v="223"/>
    <n v="0"/>
    <s v="Beauty"/>
    <n v="23.4"/>
    <d v="2025-03-19T00:00:00"/>
    <n v="14"/>
    <n v="0.08"/>
    <n v="228.13"/>
    <n v="23.4"/>
    <n v="1"/>
    <n v="2053.17"/>
    <x v="0"/>
    <s v="Low Risk"/>
    <s v="25-34"/>
    <d v="1901-06-09T00:00:00"/>
    <x v="1"/>
    <x v="1"/>
    <s v="High Value"/>
    <x v="1"/>
    <s v="Check Data"/>
  </r>
  <r>
    <s v="CUST_4899"/>
    <n v="26"/>
    <s v="Female"/>
    <x v="7"/>
    <n v="42.04"/>
    <n v="5"/>
    <n v="235"/>
    <n v="0"/>
    <s v="Home"/>
    <n v="94.7"/>
    <d v="2024-06-24T00:00:00"/>
    <n v="5"/>
    <n v="0.19"/>
    <n v="42.04"/>
    <n v="94.7"/>
    <n v="1"/>
    <n v="210.2"/>
    <x v="0"/>
    <s v="Low Risk"/>
    <s v="25-34"/>
    <d v="1902-03-04T00:00:00"/>
    <x v="1"/>
    <x v="1"/>
    <s v="Low Value"/>
    <x v="0"/>
    <s v="Check Data"/>
  </r>
  <r>
    <s v="CUST_7477"/>
    <n v="79"/>
    <s v="Male"/>
    <x v="0"/>
    <n v="35.4"/>
    <n v="9"/>
    <n v="202"/>
    <n v="0"/>
    <s v="Beauty"/>
    <n v="30"/>
    <d v="2022-12-11T00:00:00"/>
    <n v="36"/>
    <n v="0.48"/>
    <n v="35.4"/>
    <n v="30"/>
    <n v="2"/>
    <n v="318.59999999999997"/>
    <x v="0"/>
    <s v="Medium Risk"/>
    <s v="55+"/>
    <d v="1903-09-16T00:00:00"/>
    <x v="1"/>
    <x v="1"/>
    <s v="Low Value"/>
    <x v="0"/>
    <s v="Check Data"/>
  </r>
  <r>
    <s v="CUST_8500"/>
    <n v="67"/>
    <s v="Male"/>
    <x v="2"/>
    <n v="98.2"/>
    <n v="8"/>
    <n v="143"/>
    <n v="0"/>
    <s v="Sports"/>
    <n v="42.3"/>
    <d v="2022-01-25T00:00:00"/>
    <n v="59"/>
    <n v="0.25"/>
    <n v="98.2"/>
    <n v="42.3"/>
    <n v="1"/>
    <n v="785.6"/>
    <x v="0"/>
    <s v="Medium Risk"/>
    <s v="55+"/>
    <d v="1904-08-01T00:00:00"/>
    <x v="0"/>
    <x v="1"/>
    <s v="Low Value"/>
    <x v="0"/>
    <s v="Check Data"/>
  </r>
  <r>
    <s v="CUST_2016"/>
    <n v="79"/>
    <s v="Female"/>
    <x v="6"/>
    <m/>
    <n v="14"/>
    <n v="10"/>
    <n v="0"/>
    <s v="Fashion"/>
    <n v="70.099999999999994"/>
    <d v="2022-07-06T00:00:00"/>
    <n v="57"/>
    <n v="0.6"/>
    <n v="250"/>
    <n v="70.099999999999994"/>
    <n v="2"/>
    <n v="3500"/>
    <x v="2"/>
    <s v="High Risk"/>
    <s v="55+"/>
    <d v="1904-02-21T00:00:00"/>
    <x v="0"/>
    <x v="1"/>
    <s v="High Value"/>
    <x v="3"/>
    <s v="Check Data"/>
  </r>
  <r>
    <s v="CUST_7470"/>
    <n v="42"/>
    <s v="Female"/>
    <x v="9"/>
    <n v="72.83"/>
    <n v="10"/>
    <n v="258"/>
    <n v="0"/>
    <s v="Beauty"/>
    <n v="34.4"/>
    <d v="2024-01-07T00:00:00"/>
    <n v="87"/>
    <n v="0.73"/>
    <n v="72.83"/>
    <n v="34.4"/>
    <n v="1"/>
    <n v="728.3"/>
    <x v="0"/>
    <s v="High Risk"/>
    <s v="35-44"/>
    <d v="1902-08-20T00:00:00"/>
    <x v="2"/>
    <x v="1"/>
    <s v="Low Value"/>
    <x v="2"/>
    <s v="Check Data"/>
  </r>
  <r>
    <s v="CUST_3062"/>
    <n v="52"/>
    <s v="Other"/>
    <x v="6"/>
    <n v="15.09"/>
    <n v="15"/>
    <n v="297"/>
    <n v="0"/>
    <s v="Electronics"/>
    <n v="90.2"/>
    <d v="2023-07-20T00:00:00"/>
    <n v="60"/>
    <n v="0.42"/>
    <n v="15.09"/>
    <n v="90.2"/>
    <n v="2"/>
    <n v="226.35"/>
    <x v="0"/>
    <s v="Medium Risk"/>
    <s v="45-54"/>
    <d v="1903-02-07T00:00:00"/>
    <x v="0"/>
    <x v="1"/>
    <s v="Low Value"/>
    <x v="0"/>
    <s v="Check Data"/>
  </r>
  <r>
    <s v="CUST_5321"/>
    <n v="69"/>
    <s v="Male"/>
    <x v="5"/>
    <n v="85.36"/>
    <n v="12"/>
    <n v="156"/>
    <n v="0"/>
    <s v="Fashion"/>
    <n v="58.9"/>
    <d v="2020-08-01T00:00:00"/>
    <n v="96"/>
    <n v="0.15"/>
    <n v="85.36"/>
    <n v="58.9"/>
    <n v="1"/>
    <n v="1024.32"/>
    <x v="0"/>
    <s v="Low Risk"/>
    <s v="55+"/>
    <d v="1906-01-25T00:00:00"/>
    <x v="2"/>
    <x v="1"/>
    <s v="Low Value"/>
    <x v="0"/>
    <s v="Check Data"/>
  </r>
  <r>
    <s v="CUST_4496"/>
    <n v="49"/>
    <s v="Male"/>
    <x v="7"/>
    <n v="92.34"/>
    <n v="10"/>
    <n v="196"/>
    <n v="0"/>
    <s v="Sports"/>
    <n v="56.7"/>
    <d v="2021-02-20T00:00:00"/>
    <n v="95"/>
    <n v="0.17"/>
    <n v="92.34"/>
    <n v="56.7"/>
    <n v="2"/>
    <n v="923.40000000000009"/>
    <x v="0"/>
    <s v="Low Risk"/>
    <s v="45-54"/>
    <d v="1905-07-06T00:00:00"/>
    <x v="2"/>
    <x v="1"/>
    <s v="Low Value"/>
    <x v="0"/>
    <s v="Check Data"/>
  </r>
  <r>
    <s v="CUST_2813"/>
    <n v="66"/>
    <s v="Female"/>
    <x v="6"/>
    <n v="82.27"/>
    <n v="8"/>
    <n v="91"/>
    <n v="0"/>
    <s v="Sports"/>
    <n v="55.4"/>
    <d v="2024-05-31T00:00:00"/>
    <n v="78"/>
    <n v="0.22"/>
    <n v="82.27"/>
    <n v="55.4"/>
    <n v="2"/>
    <n v="658.16"/>
    <x v="0"/>
    <s v="Medium Risk"/>
    <s v="55+"/>
    <d v="1902-03-28T00:00:00"/>
    <x v="2"/>
    <x v="1"/>
    <s v="Low Value"/>
    <x v="0"/>
    <s v="Check Data"/>
  </r>
  <r>
    <s v="CUST_7256"/>
    <n v="31"/>
    <s v="Female"/>
    <x v="7"/>
    <n v="115.52"/>
    <n v="11"/>
    <n v="332"/>
    <n v="0"/>
    <s v="Beauty"/>
    <n v="11.2"/>
    <d v="2024-06-03T00:00:00"/>
    <n v="96"/>
    <n v="0.18"/>
    <n v="115.52"/>
    <n v="11.2"/>
    <n v="2"/>
    <n v="1270.72"/>
    <x v="0"/>
    <s v="Low Risk"/>
    <s v="25-34"/>
    <d v="1902-03-25T00:00:00"/>
    <x v="2"/>
    <x v="1"/>
    <s v="Low Value"/>
    <x v="0"/>
    <s v="Check Data"/>
  </r>
  <r>
    <s v="CUST_3313"/>
    <n v="18"/>
    <s v="Female"/>
    <x v="6"/>
    <n v="68.760000000000005"/>
    <n v="11"/>
    <n v="152"/>
    <n v="0"/>
    <s v="Home"/>
    <n v="79"/>
    <d v="2024-02-17T00:00:00"/>
    <n v="63"/>
    <n v="0.2"/>
    <n v="68.760000000000005"/>
    <n v="79"/>
    <n v="1"/>
    <n v="756.36"/>
    <x v="0"/>
    <s v="Medium Risk"/>
    <s v="Under 25"/>
    <d v="1902-07-10T00:00:00"/>
    <x v="0"/>
    <x v="1"/>
    <s v="Low Value"/>
    <x v="0"/>
    <s v="Check Data"/>
  </r>
  <r>
    <s v="CUST_2231"/>
    <n v="34"/>
    <s v="Female"/>
    <x v="3"/>
    <n v="71.930000000000007"/>
    <n v="13"/>
    <n v="133"/>
    <n v="0"/>
    <s v="Electronics"/>
    <n v="57.2"/>
    <d v="2025-02-19T00:00:00"/>
    <n v="49"/>
    <n v="0.41"/>
    <n v="71.930000000000007"/>
    <n v="57.2"/>
    <n v="1"/>
    <n v="935.09000000000015"/>
    <x v="0"/>
    <s v="Medium Risk"/>
    <s v="25-34"/>
    <d v="1901-07-07T00:00:00"/>
    <x v="0"/>
    <x v="1"/>
    <s v="Low Value"/>
    <x v="0"/>
    <s v="Check Data"/>
  </r>
  <r>
    <s v="CUST_6831"/>
    <n v="42"/>
    <s v="Other"/>
    <x v="3"/>
    <n v="95.82"/>
    <n v="8"/>
    <n v="115"/>
    <n v="0"/>
    <s v="Beauty"/>
    <n v="5.4"/>
    <d v="2025-05-31T00:00:00"/>
    <n v="91"/>
    <n v="0.03"/>
    <n v="95.82"/>
    <n v="5.4"/>
    <n v="2"/>
    <n v="766.56"/>
    <x v="0"/>
    <s v="Low Risk"/>
    <s v="35-44"/>
    <d v="1901-03-28T00:00:00"/>
    <x v="2"/>
    <x v="1"/>
    <s v="Low Value"/>
    <x v="0"/>
    <s v="Check Data"/>
  </r>
  <r>
    <s v="CUST_3999"/>
    <n v="76"/>
    <s v="Female"/>
    <x v="4"/>
    <n v="105.34"/>
    <n v="9"/>
    <n v="66"/>
    <n v="0"/>
    <s v="Home"/>
    <n v="85"/>
    <d v="2021-10-03T00:00:00"/>
    <n v="65"/>
    <n v="0.14000000000000001"/>
    <n v="105.34"/>
    <n v="85"/>
    <n v="1"/>
    <n v="948.06000000000006"/>
    <x v="1"/>
    <s v="Low Risk"/>
    <s v="55+"/>
    <d v="1904-11-23T00:00:00"/>
    <x v="0"/>
    <x v="1"/>
    <s v="Low Value"/>
    <x v="0"/>
    <s v="Check Data"/>
  </r>
  <r>
    <s v="CUST_4440"/>
    <n v="25"/>
    <s v="Other"/>
    <x v="1"/>
    <n v="156.34"/>
    <n v="11"/>
    <n v="149"/>
    <n v="0"/>
    <s v="Sports"/>
    <n v="72.900000000000006"/>
    <d v="2021-02-21T00:00:00"/>
    <n v="52"/>
    <n v="0.35"/>
    <n v="156.34"/>
    <n v="72.900000000000006"/>
    <n v="2"/>
    <n v="1719.74"/>
    <x v="0"/>
    <s v="Medium Risk"/>
    <s v="25-34"/>
    <d v="1905-07-05T00:00:00"/>
    <x v="0"/>
    <x v="1"/>
    <s v="High Value"/>
    <x v="1"/>
    <s v="Check Data"/>
  </r>
  <r>
    <s v="CUST_5056"/>
    <n v="22"/>
    <s v="Other"/>
    <x v="6"/>
    <n v="28.95"/>
    <n v="11"/>
    <n v="255"/>
    <n v="0"/>
    <s v="Fashion"/>
    <n v="28.9"/>
    <d v="2025-05-12T00:00:00"/>
    <n v="9"/>
    <n v="0.11"/>
    <n v="28.95"/>
    <n v="28.9"/>
    <n v="1"/>
    <n v="318.45"/>
    <x v="0"/>
    <s v="Low Risk"/>
    <s v="Under 25"/>
    <d v="1901-04-16T00:00:00"/>
    <x v="1"/>
    <x v="1"/>
    <s v="Low Value"/>
    <x v="0"/>
    <s v="Check Data"/>
  </r>
  <r>
    <s v="CUST_1305"/>
    <n v="22"/>
    <s v="Female"/>
    <x v="0"/>
    <n v="255.78"/>
    <n v="5"/>
    <n v="40"/>
    <n v="0"/>
    <s v="Sports"/>
    <n v="28.6"/>
    <d v="2020-07-09T00:00:00"/>
    <n v="16"/>
    <n v="0.14000000000000001"/>
    <n v="255.78"/>
    <n v="28.6"/>
    <n v="1"/>
    <n v="1278.9000000000001"/>
    <x v="1"/>
    <s v="Low Risk"/>
    <s v="Under 25"/>
    <d v="1906-02-17T00:00:00"/>
    <x v="1"/>
    <x v="1"/>
    <s v="Low Value"/>
    <x v="0"/>
    <s v="Check Data"/>
  </r>
  <r>
    <s v="CUST_2689"/>
    <n v="58"/>
    <s v="Male"/>
    <x v="6"/>
    <n v="59.67"/>
    <n v="8"/>
    <n v="180"/>
    <n v="0"/>
    <s v="Beauty"/>
    <n v="50.5"/>
    <d v="2023-09-03T00:00:00"/>
    <n v="35"/>
    <n v="0.09"/>
    <n v="59.67"/>
    <n v="50.5"/>
    <n v="2"/>
    <n v="477.36"/>
    <x v="0"/>
    <s v="Low Risk"/>
    <s v="55+"/>
    <d v="1902-12-24T00:00:00"/>
    <x v="1"/>
    <x v="1"/>
    <s v="Low Value"/>
    <x v="0"/>
    <s v="Check Data"/>
  </r>
  <r>
    <s v="CUST_4917"/>
    <n v="52"/>
    <s v="Male"/>
    <x v="9"/>
    <n v="42.91"/>
    <n v="6"/>
    <n v="187"/>
    <n v="0"/>
    <s v="Home"/>
    <n v="0.7"/>
    <d v="2021-03-25T00:00:00"/>
    <n v="74"/>
    <n v="0.34"/>
    <n v="42.91"/>
    <n v="0.7"/>
    <n v="1"/>
    <n v="257.45999999999998"/>
    <x v="0"/>
    <s v="Medium Risk"/>
    <s v="45-54"/>
    <d v="1905-06-03T00:00:00"/>
    <x v="2"/>
    <x v="1"/>
    <s v="Low Value"/>
    <x v="0"/>
    <s v="Valid"/>
  </r>
  <r>
    <s v="CUST_8080"/>
    <n v="36"/>
    <s v="Female"/>
    <x v="7"/>
    <n v="47.04"/>
    <n v="13"/>
    <n v="38"/>
    <n v="0"/>
    <s v="Beauty"/>
    <n v="81"/>
    <d v="2024-01-22T00:00:00"/>
    <n v="16"/>
    <n v="0.22"/>
    <n v="47.04"/>
    <n v="81"/>
    <n v="2"/>
    <n v="611.52"/>
    <x v="1"/>
    <s v="Medium Risk"/>
    <s v="35-44"/>
    <d v="1902-08-05T00:00:00"/>
    <x v="1"/>
    <x v="1"/>
    <s v="Low Value"/>
    <x v="0"/>
    <s v="Check Data"/>
  </r>
  <r>
    <s v="CUST_9611"/>
    <n v="40"/>
    <s v="Female"/>
    <x v="0"/>
    <n v="52.78"/>
    <n v="19"/>
    <n v="310"/>
    <n v="0"/>
    <s v="Sports"/>
    <n v="94.2"/>
    <d v="2022-02-16T00:00:00"/>
    <n v="94"/>
    <n v="0.13"/>
    <n v="52.78"/>
    <n v="94.2"/>
    <n v="2"/>
    <n v="1002.82"/>
    <x v="0"/>
    <s v="Low Risk"/>
    <s v="35-44"/>
    <d v="1904-07-10T00:00:00"/>
    <x v="2"/>
    <x v="1"/>
    <s v="Low Value"/>
    <x v="0"/>
    <s v="Check Data"/>
  </r>
  <r>
    <s v="CUST_3936"/>
    <n v="26"/>
    <s v="Female"/>
    <x v="4"/>
    <n v="36.54"/>
    <n v="10"/>
    <n v="326"/>
    <n v="0"/>
    <s v="Electronics"/>
    <n v="44.7"/>
    <d v="2021-07-23T00:00:00"/>
    <n v="33"/>
    <n v="0.15"/>
    <n v="36.54"/>
    <n v="44.7"/>
    <n v="1"/>
    <n v="365.4"/>
    <x v="0"/>
    <s v="Low Risk"/>
    <s v="25-34"/>
    <d v="1905-02-03T00:00:00"/>
    <x v="1"/>
    <x v="1"/>
    <s v="Low Value"/>
    <x v="0"/>
    <s v="Check Data"/>
  </r>
  <r>
    <s v="CUST_4862"/>
    <n v="71"/>
    <s v="Male"/>
    <x v="7"/>
    <n v="97.58"/>
    <n v="12"/>
    <n v="216"/>
    <n v="0"/>
    <s v="Sports"/>
    <n v="53.7"/>
    <d v="2023-05-21T00:00:00"/>
    <n v="51"/>
    <n v="0.11"/>
    <n v="97.58"/>
    <n v="53.7"/>
    <n v="1"/>
    <n v="1170.96"/>
    <x v="0"/>
    <s v="Low Risk"/>
    <s v="55+"/>
    <d v="1903-04-08T00:00:00"/>
    <x v="0"/>
    <x v="1"/>
    <s v="Low Value"/>
    <x v="0"/>
    <s v="Check Data"/>
  </r>
  <r>
    <s v="CUST_6649"/>
    <n v="47"/>
    <s v="Male"/>
    <x v="3"/>
    <m/>
    <n v="13"/>
    <n v="129"/>
    <n v="0"/>
    <s v="Beauty"/>
    <n v="81"/>
    <d v="2021-02-24T00:00:00"/>
    <n v="61"/>
    <n v="0.16"/>
    <n v="250"/>
    <n v="81"/>
    <n v="1"/>
    <n v="3250"/>
    <x v="0"/>
    <s v="Low Risk"/>
    <s v="45-54"/>
    <d v="1905-07-02T00:00:00"/>
    <x v="0"/>
    <x v="1"/>
    <s v="High Value"/>
    <x v="1"/>
    <s v="Check Data"/>
  </r>
  <r>
    <s v="CUST_4261"/>
    <n v="67"/>
    <s v="Female"/>
    <x v="2"/>
    <n v="20.399999999999999"/>
    <n v="8"/>
    <n v="263"/>
    <n v="0"/>
    <s v="Home"/>
    <n v="27.8"/>
    <d v="2022-04-28T00:00:00"/>
    <n v="79"/>
    <n v="0.56999999999999995"/>
    <n v="20.399999999999999"/>
    <n v="27.8"/>
    <n v="1"/>
    <n v="163.19999999999999"/>
    <x v="0"/>
    <s v="High Risk"/>
    <s v="55+"/>
    <d v="1904-04-30T00:00:00"/>
    <x v="2"/>
    <x v="1"/>
    <s v="Low Value"/>
    <x v="2"/>
    <s v="Check Data"/>
  </r>
  <r>
    <s v="CUST_2819"/>
    <n v="33"/>
    <s v="Male"/>
    <x v="0"/>
    <n v="88.5"/>
    <n v="16"/>
    <n v="113"/>
    <n v="0"/>
    <s v="Beauty"/>
    <n v="49.2"/>
    <d v="2023-06-17T00:00:00"/>
    <n v="59"/>
    <n v="0.39"/>
    <n v="88.5"/>
    <n v="49.2"/>
    <n v="2"/>
    <n v="1416"/>
    <x v="0"/>
    <s v="Medium Risk"/>
    <s v="25-34"/>
    <d v="1903-03-12T00:00:00"/>
    <x v="0"/>
    <x v="1"/>
    <s v="Low Value"/>
    <x v="0"/>
    <s v="Check Data"/>
  </r>
  <r>
    <s v="CUST_2342"/>
    <n v="50"/>
    <s v="Male"/>
    <x v="3"/>
    <n v="203.07"/>
    <n v="15"/>
    <n v="62"/>
    <n v="0"/>
    <s v="Fashion"/>
    <n v="11.1"/>
    <d v="2020-10-03T00:00:00"/>
    <n v="72"/>
    <n v="0.04"/>
    <n v="203.07"/>
    <n v="11.1"/>
    <n v="2"/>
    <n v="3046.0499999999997"/>
    <x v="1"/>
    <s v="Low Risk"/>
    <s v="45-54"/>
    <d v="1905-11-23T00:00:00"/>
    <x v="2"/>
    <x v="1"/>
    <s v="High Value"/>
    <x v="1"/>
    <s v="Check Data"/>
  </r>
  <r>
    <s v="CUST_6560"/>
    <n v="19"/>
    <s v="Male"/>
    <x v="9"/>
    <n v="92.09"/>
    <n v="12"/>
    <n v="96"/>
    <n v="0"/>
    <s v="Fashion"/>
    <n v="70.2"/>
    <d v="2022-11-08T00:00:00"/>
    <n v="4"/>
    <n v="0.28000000000000003"/>
    <n v="92.09"/>
    <n v="70.2"/>
    <n v="3"/>
    <n v="1105.08"/>
    <x v="0"/>
    <s v="Medium Risk"/>
    <s v="Under 25"/>
    <d v="1903-10-19T00:00:00"/>
    <x v="1"/>
    <x v="1"/>
    <s v="Low Value"/>
    <x v="0"/>
    <s v="Check Data"/>
  </r>
  <r>
    <s v="CUST_3226"/>
    <n v="31"/>
    <s v="Female"/>
    <x v="0"/>
    <n v="107.23"/>
    <n v="6"/>
    <n v="329"/>
    <n v="0"/>
    <s v="Home"/>
    <n v="79.3"/>
    <d v="2022-05-15T00:00:00"/>
    <n v="2"/>
    <n v="0.09"/>
    <n v="107.23"/>
    <n v="79.3"/>
    <n v="1"/>
    <n v="643.38"/>
    <x v="0"/>
    <s v="Low Risk"/>
    <s v="25-34"/>
    <d v="1904-04-13T00:00:00"/>
    <x v="1"/>
    <x v="1"/>
    <s v="Low Value"/>
    <x v="0"/>
    <s v="Check Data"/>
  </r>
  <r>
    <s v="CUST_2079"/>
    <n v="63"/>
    <s v="Male"/>
    <x v="0"/>
    <n v="131.21"/>
    <n v="14"/>
    <n v="17"/>
    <n v="0"/>
    <s v="Sports"/>
    <n v="6.7"/>
    <d v="2024-07-20T00:00:00"/>
    <n v="71"/>
    <n v="0.56000000000000005"/>
    <n v="131.21"/>
    <n v="6.7"/>
    <n v="1"/>
    <n v="1836.94"/>
    <x v="2"/>
    <s v="High Risk"/>
    <s v="55+"/>
    <d v="1902-02-06T00:00:00"/>
    <x v="2"/>
    <x v="1"/>
    <s v="High Value"/>
    <x v="3"/>
    <s v="Check Data"/>
  </r>
  <r>
    <s v="CUST_5206"/>
    <n v="18"/>
    <s v="Female"/>
    <x v="0"/>
    <n v="122.35"/>
    <n v="9"/>
    <n v="204"/>
    <n v="0"/>
    <s v="Beauty"/>
    <n v="88.2"/>
    <d v="2024-07-10T00:00:00"/>
    <n v="58"/>
    <n v="0.33"/>
    <n v="122.35"/>
    <n v="88.2"/>
    <n v="2"/>
    <n v="1101.1499999999999"/>
    <x v="0"/>
    <s v="Medium Risk"/>
    <s v="Under 25"/>
    <d v="1902-02-16T00:00:00"/>
    <x v="0"/>
    <x v="1"/>
    <s v="Low Value"/>
    <x v="0"/>
    <s v="Check Data"/>
  </r>
  <r>
    <s v="CUST_7280"/>
    <n v="43"/>
    <s v="Male"/>
    <x v="1"/>
    <n v="53.23"/>
    <n v="11"/>
    <n v="212"/>
    <n v="0"/>
    <s v="Fashion"/>
    <n v="37.5"/>
    <d v="2020-10-06T00:00:00"/>
    <n v="62"/>
    <n v="0.25"/>
    <n v="53.23"/>
    <n v="37.5"/>
    <n v="1"/>
    <n v="585.53"/>
    <x v="0"/>
    <s v="Medium Risk"/>
    <s v="35-44"/>
    <d v="1905-11-20T00:00:00"/>
    <x v="0"/>
    <x v="1"/>
    <s v="Low Value"/>
    <x v="0"/>
    <s v="Check Data"/>
  </r>
  <r>
    <s v="CUST_8235"/>
    <n v="75"/>
    <s v="Other"/>
    <x v="0"/>
    <n v="105.91"/>
    <n v="9"/>
    <n v="96"/>
    <n v="0"/>
    <s v="Electronics"/>
    <n v="92.2"/>
    <d v="2024-10-21T00:00:00"/>
    <n v="98"/>
    <n v="0.1"/>
    <n v="105.91"/>
    <n v="92.2"/>
    <n v="1"/>
    <n v="953.18999999999994"/>
    <x v="0"/>
    <s v="Low Risk"/>
    <s v="55+"/>
    <d v="1901-11-05T00:00:00"/>
    <x v="2"/>
    <x v="1"/>
    <s v="Low Value"/>
    <x v="0"/>
    <s v="Check Data"/>
  </r>
  <r>
    <s v="CUST_1813"/>
    <n v="42"/>
    <s v="Female"/>
    <x v="1"/>
    <n v="152.37"/>
    <n v="8"/>
    <n v="278"/>
    <n v="0"/>
    <s v="Fashion"/>
    <n v="90"/>
    <d v="2022-08-24T00:00:00"/>
    <n v="25"/>
    <n v="0.22"/>
    <n v="152.37"/>
    <n v="90"/>
    <n v="1"/>
    <n v="1218.96"/>
    <x v="0"/>
    <s v="Medium Risk"/>
    <s v="35-44"/>
    <d v="1904-01-03T00:00:00"/>
    <x v="1"/>
    <x v="1"/>
    <s v="Low Value"/>
    <x v="0"/>
    <s v="Check Data"/>
  </r>
  <r>
    <s v="CUST_6089"/>
    <n v="33"/>
    <s v="Male"/>
    <x v="3"/>
    <n v="117.61"/>
    <n v="10"/>
    <n v="235"/>
    <n v="0"/>
    <s v="Sports"/>
    <n v="79.099999999999994"/>
    <d v="2024-12-24T00:00:00"/>
    <n v="71"/>
    <n v="0.09"/>
    <n v="117.61"/>
    <n v="79.099999999999994"/>
    <n v="1"/>
    <n v="1176.0999999999999"/>
    <x v="0"/>
    <s v="Low Risk"/>
    <s v="25-34"/>
    <d v="1901-09-02T00:00:00"/>
    <x v="2"/>
    <x v="1"/>
    <s v="Low Value"/>
    <x v="0"/>
    <s v="Check Data"/>
  </r>
  <r>
    <s v="CUST_3031"/>
    <n v="32"/>
    <s v="Male"/>
    <x v="4"/>
    <n v="152.38"/>
    <n v="11"/>
    <n v="167"/>
    <n v="0"/>
    <s v="Home"/>
    <n v="83"/>
    <d v="2023-09-30T00:00:00"/>
    <n v="25"/>
    <n v="0.42"/>
    <n v="152.38"/>
    <n v="83"/>
    <n v="1"/>
    <n v="1676.1799999999998"/>
    <x v="0"/>
    <s v="Medium Risk"/>
    <s v="25-34"/>
    <d v="1902-11-27T00:00:00"/>
    <x v="1"/>
    <x v="1"/>
    <s v="High Value"/>
    <x v="1"/>
    <s v="Check Data"/>
  </r>
  <r>
    <s v="CUST_9514"/>
    <n v="43"/>
    <s v="Male"/>
    <x v="1"/>
    <n v="129.96"/>
    <n v="10"/>
    <n v="59"/>
    <n v="0"/>
    <s v="Electronics"/>
    <n v="28.9"/>
    <d v="2021-04-10T00:00:00"/>
    <n v="66"/>
    <n v="0.34"/>
    <n v="129.96"/>
    <n v="28.9"/>
    <n v="1"/>
    <n v="1299.6000000000001"/>
    <x v="1"/>
    <s v="Medium Risk"/>
    <s v="35-44"/>
    <d v="1905-05-18T00:00:00"/>
    <x v="0"/>
    <x v="1"/>
    <s v="Low Value"/>
    <x v="0"/>
    <s v="Check Data"/>
  </r>
  <r>
    <s v="CUST_6911"/>
    <n v="64"/>
    <s v="Female"/>
    <x v="1"/>
    <n v="40.619999999999997"/>
    <n v="11"/>
    <n v="84"/>
    <n v="0"/>
    <s v="Beauty"/>
    <m/>
    <d v="2021-03-09T00:00:00"/>
    <n v="26"/>
    <n v="0.18"/>
    <n v="40.619999999999997"/>
    <n v="250"/>
    <n v="2"/>
    <n v="446.82"/>
    <x v="1"/>
    <s v="Low Risk"/>
    <s v="55+"/>
    <d v="1905-06-19T00:00:00"/>
    <x v="1"/>
    <x v="1"/>
    <s v="Low Value"/>
    <x v="0"/>
    <s v="Check Data"/>
  </r>
  <r>
    <s v="CUST_3653"/>
    <n v="61"/>
    <s v="Male"/>
    <x v="0"/>
    <n v="231.68"/>
    <n v="11"/>
    <n v="260"/>
    <n v="0"/>
    <s v="Beauty"/>
    <n v="24"/>
    <d v="2023-06-19T00:00:00"/>
    <n v="55"/>
    <n v="0.34"/>
    <n v="231.68"/>
    <n v="24"/>
    <n v="1"/>
    <n v="2548.48"/>
    <x v="0"/>
    <s v="Medium Risk"/>
    <s v="55+"/>
    <d v="1903-03-10T00:00:00"/>
    <x v="0"/>
    <x v="1"/>
    <s v="High Value"/>
    <x v="1"/>
    <s v="Check Data"/>
  </r>
  <r>
    <s v="CUST_4340"/>
    <n v="33"/>
    <s v="Male"/>
    <x v="4"/>
    <n v="318.86"/>
    <n v="8"/>
    <n v="354"/>
    <n v="0"/>
    <s v="Home"/>
    <n v="35.5"/>
    <d v="2023-03-22T00:00:00"/>
    <n v="3"/>
    <n v="0.14000000000000001"/>
    <n v="318.86"/>
    <n v="35.5"/>
    <n v="2"/>
    <n v="2550.88"/>
    <x v="0"/>
    <s v="Low Risk"/>
    <s v="25-34"/>
    <d v="1903-06-07T00:00:00"/>
    <x v="1"/>
    <x v="1"/>
    <s v="High Value"/>
    <x v="1"/>
    <s v="Check Data"/>
  </r>
  <r>
    <s v="CUST_8876"/>
    <n v="31"/>
    <s v="Female"/>
    <x v="0"/>
    <n v="87.48"/>
    <n v="5"/>
    <n v="165"/>
    <n v="0"/>
    <s v="Electronics"/>
    <n v="56.2"/>
    <d v="2024-04-27T00:00:00"/>
    <n v="46"/>
    <n v="0.65"/>
    <n v="87.48"/>
    <n v="56.2"/>
    <n v="2"/>
    <n v="437.40000000000003"/>
    <x v="0"/>
    <s v="High Risk"/>
    <s v="25-34"/>
    <d v="1902-05-01T00:00:00"/>
    <x v="0"/>
    <x v="1"/>
    <s v="Low Value"/>
    <x v="2"/>
    <s v="Check Data"/>
  </r>
  <r>
    <s v="CUST_2141"/>
    <n v="46"/>
    <s v="Male"/>
    <x v="3"/>
    <n v="180.67"/>
    <n v="9"/>
    <n v="227"/>
    <n v="0"/>
    <s v="Electronics"/>
    <n v="86.4"/>
    <d v="2020-12-10T00:00:00"/>
    <n v="29"/>
    <n v="0.08"/>
    <n v="180.67"/>
    <n v="86.4"/>
    <n v="3"/>
    <n v="1626.03"/>
    <x v="0"/>
    <s v="Low Risk"/>
    <s v="45-54"/>
    <d v="1905-09-16T00:00:00"/>
    <x v="1"/>
    <x v="1"/>
    <s v="High Value"/>
    <x v="1"/>
    <s v="Check Data"/>
  </r>
  <r>
    <s v="CUST_9558"/>
    <n v="41"/>
    <s v="Male"/>
    <x v="0"/>
    <m/>
    <n v="14"/>
    <n v="59"/>
    <n v="0"/>
    <s v="Electronics"/>
    <n v="54.7"/>
    <d v="2025-01-16T00:00:00"/>
    <n v="58"/>
    <n v="0.28000000000000003"/>
    <n v="250"/>
    <n v="54.7"/>
    <n v="1"/>
    <n v="3500"/>
    <x v="1"/>
    <s v="Medium Risk"/>
    <s v="35-44"/>
    <d v="1901-08-10T00:00:00"/>
    <x v="0"/>
    <x v="1"/>
    <s v="High Value"/>
    <x v="1"/>
    <s v="Check Data"/>
  </r>
  <r>
    <s v="CUST_3897"/>
    <n v="64"/>
    <s v="Female"/>
    <x v="8"/>
    <n v="138.15"/>
    <n v="10"/>
    <n v="163"/>
    <n v="0"/>
    <s v="Home"/>
    <n v="69.7"/>
    <d v="2023-10-11T00:00:00"/>
    <n v="11"/>
    <n v="0.6"/>
    <n v="138.15"/>
    <n v="69.7"/>
    <n v="1"/>
    <n v="1381.5"/>
    <x v="0"/>
    <s v="High Risk"/>
    <s v="55+"/>
    <d v="1902-11-16T00:00:00"/>
    <x v="1"/>
    <x v="1"/>
    <s v="Low Value"/>
    <x v="2"/>
    <s v="Check Data"/>
  </r>
  <r>
    <s v="CUST_5041"/>
    <n v="72"/>
    <s v="Other"/>
    <x v="5"/>
    <n v="15.17"/>
    <n v="8"/>
    <n v="229"/>
    <n v="0"/>
    <s v="Home"/>
    <n v="13.6"/>
    <d v="2024-06-16T00:00:00"/>
    <n v="21"/>
    <n v="0.3"/>
    <n v="15.17"/>
    <n v="13.6"/>
    <n v="1"/>
    <n v="121.36"/>
    <x v="0"/>
    <s v="Medium Risk"/>
    <s v="55+"/>
    <d v="1902-03-12T00:00:00"/>
    <x v="1"/>
    <x v="1"/>
    <s v="Low Value"/>
    <x v="0"/>
    <s v="Check Data"/>
  </r>
  <r>
    <s v="CUST_3038"/>
    <n v="32"/>
    <s v="Male"/>
    <x v="3"/>
    <n v="50.82"/>
    <n v="9"/>
    <n v="81"/>
    <n v="0"/>
    <s v="Beauty"/>
    <n v="94"/>
    <d v="2022-10-22T00:00:00"/>
    <n v="43"/>
    <n v="0.5"/>
    <n v="50.82"/>
    <n v="94"/>
    <n v="1"/>
    <n v="457.38"/>
    <x v="1"/>
    <s v="High Risk"/>
    <s v="25-34"/>
    <d v="1903-11-05T00:00:00"/>
    <x v="0"/>
    <x v="1"/>
    <s v="Low Value"/>
    <x v="2"/>
    <s v="Check Data"/>
  </r>
  <r>
    <s v="CUST_5270"/>
    <n v="36"/>
    <s v="Male"/>
    <x v="6"/>
    <n v="63.44"/>
    <n v="11"/>
    <n v="156"/>
    <n v="0"/>
    <s v="Fashion"/>
    <n v="58.3"/>
    <d v="2023-01-10T00:00:00"/>
    <n v="4"/>
    <n v="0.28000000000000003"/>
    <n v="63.44"/>
    <n v="58.3"/>
    <n v="2"/>
    <n v="697.83999999999992"/>
    <x v="0"/>
    <s v="Medium Risk"/>
    <s v="35-44"/>
    <d v="1903-08-17T00:00:00"/>
    <x v="1"/>
    <x v="1"/>
    <s v="Low Value"/>
    <x v="0"/>
    <s v="Check Data"/>
  </r>
  <r>
    <s v="CUST_5683"/>
    <n v="25"/>
    <s v="Other"/>
    <x v="7"/>
    <n v="72.59"/>
    <n v="9"/>
    <n v="190"/>
    <n v="0"/>
    <s v="Sports"/>
    <n v="77.599999999999994"/>
    <d v="2024-06-24T00:00:00"/>
    <n v="69"/>
    <n v="0.41"/>
    <n v="72.59"/>
    <n v="77.599999999999994"/>
    <n v="2"/>
    <n v="653.31000000000006"/>
    <x v="0"/>
    <s v="Medium Risk"/>
    <s v="25-34"/>
    <d v="1902-03-04T00:00:00"/>
    <x v="0"/>
    <x v="1"/>
    <s v="Low Value"/>
    <x v="0"/>
    <s v="Check Data"/>
  </r>
  <r>
    <s v="CUST_1494"/>
    <n v="51"/>
    <s v="Male"/>
    <x v="7"/>
    <n v="64.17"/>
    <n v="5"/>
    <n v="361"/>
    <n v="0"/>
    <s v="Beauty"/>
    <n v="99.9"/>
    <d v="2021-06-01T00:00:00"/>
    <n v="70"/>
    <n v="0.16"/>
    <n v="64.17"/>
    <n v="99.9"/>
    <n v="1"/>
    <n v="320.85000000000002"/>
    <x v="0"/>
    <s v="Low Risk"/>
    <s v="45-54"/>
    <d v="1905-03-27T00:00:00"/>
    <x v="2"/>
    <x v="1"/>
    <s v="Low Value"/>
    <x v="0"/>
    <s v="Check Data"/>
  </r>
  <r>
    <s v="CUST_8116"/>
    <n v="19"/>
    <s v="Other"/>
    <x v="4"/>
    <n v="117.68"/>
    <n v="18"/>
    <n v="243"/>
    <n v="0"/>
    <s v="Electronics"/>
    <n v="86"/>
    <d v="2023-04-09T00:00:00"/>
    <n v="22"/>
    <n v="0.09"/>
    <n v="117.68"/>
    <n v="86"/>
    <n v="1"/>
    <n v="2118.2400000000002"/>
    <x v="0"/>
    <s v="Low Risk"/>
    <s v="Under 25"/>
    <d v="1903-05-20T00:00:00"/>
    <x v="1"/>
    <x v="1"/>
    <s v="High Value"/>
    <x v="1"/>
    <s v="Check Data"/>
  </r>
  <r>
    <s v="CUST_2784"/>
    <n v="44"/>
    <s v="Male"/>
    <x v="8"/>
    <m/>
    <n v="13"/>
    <n v="241"/>
    <n v="0"/>
    <s v="Fashion"/>
    <n v="50.4"/>
    <d v="2024-02-17T00:00:00"/>
    <n v="6"/>
    <n v="0.17"/>
    <n v="250"/>
    <n v="50.4"/>
    <n v="1"/>
    <n v="3250"/>
    <x v="0"/>
    <s v="Low Risk"/>
    <s v="35-44"/>
    <d v="1902-07-10T00:00:00"/>
    <x v="1"/>
    <x v="1"/>
    <s v="High Value"/>
    <x v="1"/>
    <s v="Check Data"/>
  </r>
  <r>
    <s v="CUST_4510"/>
    <n v="27"/>
    <s v="Female"/>
    <x v="1"/>
    <n v="106.27"/>
    <n v="11"/>
    <n v="221"/>
    <n v="0"/>
    <s v="Sports"/>
    <n v="86.8"/>
    <d v="2022-11-29T00:00:00"/>
    <n v="78"/>
    <n v="0.49"/>
    <n v="106.27"/>
    <n v="86.8"/>
    <n v="2"/>
    <n v="1168.97"/>
    <x v="0"/>
    <s v="Medium Risk"/>
    <s v="25-34"/>
    <d v="1903-09-28T00:00:00"/>
    <x v="2"/>
    <x v="1"/>
    <s v="Low Value"/>
    <x v="0"/>
    <s v="Check Data"/>
  </r>
  <r>
    <s v="CUST_4786"/>
    <n v="52"/>
    <s v="Male"/>
    <x v="8"/>
    <n v="195.84"/>
    <n v="11"/>
    <n v="167"/>
    <n v="0"/>
    <s v="Electronics"/>
    <m/>
    <d v="2023-02-20T00:00:00"/>
    <n v="22"/>
    <n v="0.16"/>
    <n v="195.84"/>
    <n v="250"/>
    <n v="2"/>
    <n v="2154.2400000000002"/>
    <x v="0"/>
    <s v="Low Risk"/>
    <s v="45-54"/>
    <d v="1903-07-07T00:00:00"/>
    <x v="1"/>
    <x v="1"/>
    <s v="High Value"/>
    <x v="1"/>
    <s v="Check Data"/>
  </r>
  <r>
    <s v="CUST_6266"/>
    <n v="40"/>
    <s v="Other"/>
    <x v="5"/>
    <n v="189.97"/>
    <n v="8"/>
    <n v="120"/>
    <n v="0"/>
    <s v="Home"/>
    <n v="73"/>
    <d v="2023-09-03T00:00:00"/>
    <n v="16"/>
    <n v="0.28999999999999998"/>
    <n v="189.97"/>
    <n v="73"/>
    <n v="1"/>
    <n v="1519.76"/>
    <x v="0"/>
    <s v="Medium Risk"/>
    <s v="35-44"/>
    <d v="1902-12-24T00:00:00"/>
    <x v="1"/>
    <x v="1"/>
    <s v="Low Value"/>
    <x v="0"/>
    <s v="Check Data"/>
  </r>
  <r>
    <s v="CUST_6428"/>
    <n v="66"/>
    <s v="Male"/>
    <x v="3"/>
    <n v="34.729999999999997"/>
    <n v="9"/>
    <n v="1"/>
    <n v="0"/>
    <s v="Fashion"/>
    <n v="63.7"/>
    <d v="2020-12-03T00:00:00"/>
    <n v="96"/>
    <n v="0.24"/>
    <n v="34.729999999999997"/>
    <n v="63.7"/>
    <n v="1"/>
    <n v="312.57"/>
    <x v="2"/>
    <s v="Medium Risk"/>
    <s v="55+"/>
    <d v="1905-09-23T00:00:00"/>
    <x v="2"/>
    <x v="1"/>
    <s v="Low Value"/>
    <x v="0"/>
    <s v="Check Data"/>
  </r>
  <r>
    <s v="CUST_7681"/>
    <n v="25"/>
    <s v="Female"/>
    <x v="4"/>
    <n v="139.1"/>
    <n v="7"/>
    <n v="117"/>
    <n v="0"/>
    <s v="Home"/>
    <n v="28.8"/>
    <d v="2021-11-18T00:00:00"/>
    <n v="36"/>
    <n v="0.19"/>
    <n v="139.1"/>
    <n v="28.8"/>
    <n v="1"/>
    <n v="973.69999999999993"/>
    <x v="0"/>
    <s v="Low Risk"/>
    <s v="25-34"/>
    <d v="1904-10-08T00:00:00"/>
    <x v="1"/>
    <x v="1"/>
    <s v="Low Value"/>
    <x v="0"/>
    <s v="Check Data"/>
  </r>
  <r>
    <s v="CUST_7893"/>
    <n v="45"/>
    <s v="Male"/>
    <x v="8"/>
    <n v="90.09"/>
    <n v="9"/>
    <n v="135"/>
    <n v="0"/>
    <s v="Sports"/>
    <n v="33.4"/>
    <d v="2022-09-04T00:00:00"/>
    <n v="50"/>
    <n v="0.47"/>
    <n v="90.09"/>
    <n v="33.4"/>
    <n v="2"/>
    <n v="810.81000000000006"/>
    <x v="0"/>
    <s v="Medium Risk"/>
    <s v="45-54"/>
    <d v="1903-12-23T00:00:00"/>
    <x v="0"/>
    <x v="1"/>
    <s v="Low Value"/>
    <x v="0"/>
    <s v="Check Data"/>
  </r>
  <r>
    <s v="CUST_5658"/>
    <n v="40"/>
    <s v="Male"/>
    <x v="9"/>
    <n v="72.930000000000007"/>
    <n v="13"/>
    <n v="329"/>
    <n v="0"/>
    <s v="Sports"/>
    <n v="55.8"/>
    <d v="2021-02-06T00:00:00"/>
    <n v="58"/>
    <n v="0.39"/>
    <n v="72.930000000000007"/>
    <n v="55.8"/>
    <n v="3"/>
    <n v="948.09000000000015"/>
    <x v="0"/>
    <s v="Medium Risk"/>
    <s v="35-44"/>
    <d v="1905-07-20T00:00:00"/>
    <x v="0"/>
    <x v="1"/>
    <s v="Low Value"/>
    <x v="0"/>
    <s v="Check Data"/>
  </r>
  <r>
    <s v="CUST_8082"/>
    <n v="21"/>
    <s v="Female"/>
    <x v="1"/>
    <n v="21.03"/>
    <n v="10"/>
    <n v="126"/>
    <n v="0"/>
    <s v="Electronics"/>
    <n v="87.4"/>
    <d v="2023-03-03T00:00:00"/>
    <n v="71"/>
    <n v="0.26"/>
    <n v="21.03"/>
    <n v="87.4"/>
    <n v="2"/>
    <n v="210.3"/>
    <x v="0"/>
    <s v="Medium Risk"/>
    <s v="Under 25"/>
    <d v="1903-06-26T00:00:00"/>
    <x v="2"/>
    <x v="1"/>
    <s v="Low Value"/>
    <x v="0"/>
    <s v="Check Data"/>
  </r>
  <r>
    <s v="CUST_7869"/>
    <n v="31"/>
    <s v="Female"/>
    <x v="8"/>
    <n v="50.25"/>
    <n v="9"/>
    <n v="240"/>
    <n v="0"/>
    <s v="Home"/>
    <n v="45.3"/>
    <d v="2024-09-09T00:00:00"/>
    <n v="87"/>
    <n v="0.33"/>
    <n v="50.25"/>
    <n v="45.3"/>
    <n v="3"/>
    <n v="452.25"/>
    <x v="0"/>
    <s v="Medium Risk"/>
    <s v="25-34"/>
    <d v="1901-12-17T00:00:00"/>
    <x v="2"/>
    <x v="1"/>
    <s v="Low Value"/>
    <x v="0"/>
    <s v="Check Data"/>
  </r>
  <r>
    <s v="CUST_8607"/>
    <n v="70"/>
    <s v="Other"/>
    <x v="4"/>
    <n v="46.5"/>
    <n v="15"/>
    <n v="107"/>
    <n v="0"/>
    <s v="Beauty"/>
    <n v="54.1"/>
    <d v="2024-09-14T00:00:00"/>
    <n v="51"/>
    <n v="0.61"/>
    <n v="46.5"/>
    <n v="54.1"/>
    <n v="1"/>
    <n v="697.5"/>
    <x v="0"/>
    <s v="High Risk"/>
    <s v="55+"/>
    <d v="1901-12-12T00:00:00"/>
    <x v="0"/>
    <x v="1"/>
    <s v="Low Value"/>
    <x v="2"/>
    <s v="Check Data"/>
  </r>
  <r>
    <s v="CUST_8669"/>
    <n v="59"/>
    <s v="Male"/>
    <x v="9"/>
    <n v="70.11"/>
    <n v="8"/>
    <n v="298"/>
    <n v="0"/>
    <s v="Beauty"/>
    <n v="36.9"/>
    <d v="2021-10-01T00:00:00"/>
    <n v="78"/>
    <n v="0.08"/>
    <n v="70.11"/>
    <n v="36.9"/>
    <n v="1"/>
    <n v="560.88"/>
    <x v="0"/>
    <s v="Low Risk"/>
    <s v="55+"/>
    <d v="1904-11-25T00:00:00"/>
    <x v="2"/>
    <x v="1"/>
    <s v="Low Value"/>
    <x v="0"/>
    <s v="Check Data"/>
  </r>
  <r>
    <s v="CUST_7219"/>
    <n v="46"/>
    <s v="Female"/>
    <x v="6"/>
    <n v="60.72"/>
    <n v="11"/>
    <n v="111"/>
    <n v="0"/>
    <s v="Home"/>
    <n v="1.8"/>
    <d v="2025-05-26T00:00:00"/>
    <n v="47"/>
    <n v="0.82"/>
    <n v="60.72"/>
    <n v="1.8"/>
    <n v="2"/>
    <n v="667.92"/>
    <x v="0"/>
    <s v="High Risk"/>
    <s v="45-54"/>
    <d v="1901-04-02T00:00:00"/>
    <x v="0"/>
    <x v="1"/>
    <s v="Low Value"/>
    <x v="2"/>
    <s v="Check Data"/>
  </r>
  <r>
    <s v="CUST_5534"/>
    <n v="18"/>
    <s v="Male"/>
    <x v="3"/>
    <n v="242.27"/>
    <n v="8"/>
    <n v="162"/>
    <n v="0"/>
    <s v="Sports"/>
    <m/>
    <d v="2020-12-09T00:00:00"/>
    <n v="53"/>
    <n v="0.28000000000000003"/>
    <n v="242.27"/>
    <n v="250"/>
    <n v="1"/>
    <n v="1938.16"/>
    <x v="0"/>
    <s v="Medium Risk"/>
    <s v="Under 25"/>
    <d v="1905-09-17T00:00:00"/>
    <x v="0"/>
    <x v="1"/>
    <s v="High Value"/>
    <x v="1"/>
    <s v="Check Data"/>
  </r>
  <r>
    <s v="CUST_6979"/>
    <n v="21"/>
    <s v="Other"/>
    <x v="3"/>
    <n v="65.62"/>
    <n v="11"/>
    <n v="274"/>
    <n v="0"/>
    <s v="Fashion"/>
    <n v="56.6"/>
    <d v="2020-12-17T00:00:00"/>
    <n v="6"/>
    <n v="0.28000000000000003"/>
    <n v="65.62"/>
    <n v="56.6"/>
    <n v="1"/>
    <n v="721.82"/>
    <x v="0"/>
    <s v="Medium Risk"/>
    <s v="Under 25"/>
    <d v="1905-09-09T00:00:00"/>
    <x v="1"/>
    <x v="1"/>
    <s v="Low Value"/>
    <x v="0"/>
    <s v="Check Data"/>
  </r>
  <r>
    <s v="CUST_9890"/>
    <n v="49"/>
    <s v="Other"/>
    <x v="6"/>
    <n v="303.77999999999997"/>
    <n v="12"/>
    <n v="18"/>
    <n v="0"/>
    <s v="Home"/>
    <n v="97.8"/>
    <d v="2021-11-12T00:00:00"/>
    <n v="25"/>
    <n v="0.28999999999999998"/>
    <n v="303.77999999999997"/>
    <n v="97.8"/>
    <n v="1"/>
    <n v="3645.3599999999997"/>
    <x v="2"/>
    <s v="Medium Risk"/>
    <s v="45-54"/>
    <d v="1904-10-14T00:00:00"/>
    <x v="1"/>
    <x v="1"/>
    <s v="High Value"/>
    <x v="1"/>
    <s v="Check Data"/>
  </r>
  <r>
    <s v="CUST_2312"/>
    <n v="50"/>
    <s v="Male"/>
    <x v="0"/>
    <n v="165.25"/>
    <n v="15"/>
    <n v="232"/>
    <n v="0"/>
    <s v="Electronics"/>
    <n v="50.8"/>
    <d v="2024-06-13T00:00:00"/>
    <n v="3"/>
    <n v="0.05"/>
    <n v="165.25"/>
    <n v="50.8"/>
    <n v="2"/>
    <n v="2478.75"/>
    <x v="0"/>
    <s v="Low Risk"/>
    <s v="45-54"/>
    <d v="1902-03-15T00:00:00"/>
    <x v="1"/>
    <x v="1"/>
    <s v="High Value"/>
    <x v="1"/>
    <s v="Check Data"/>
  </r>
  <r>
    <s v="CUST_3962"/>
    <n v="66"/>
    <s v="Female"/>
    <x v="7"/>
    <n v="35.56"/>
    <n v="14"/>
    <n v="19"/>
    <n v="0"/>
    <s v="Beauty"/>
    <n v="53.5"/>
    <d v="2025-01-17T00:00:00"/>
    <n v="13"/>
    <n v="0.28000000000000003"/>
    <n v="35.56"/>
    <n v="53.5"/>
    <n v="2"/>
    <n v="497.84000000000003"/>
    <x v="2"/>
    <s v="Medium Risk"/>
    <s v="55+"/>
    <d v="1901-08-09T00:00:00"/>
    <x v="1"/>
    <x v="1"/>
    <s v="Low Value"/>
    <x v="0"/>
    <s v="Check Data"/>
  </r>
  <r>
    <s v="CUST_3938"/>
    <n v="43"/>
    <s v="Female"/>
    <x v="9"/>
    <n v="138.69"/>
    <n v="11"/>
    <n v="240"/>
    <n v="0"/>
    <s v="Electronics"/>
    <n v="28.2"/>
    <d v="2023-12-05T00:00:00"/>
    <n v="53"/>
    <n v="0.34"/>
    <n v="138.69"/>
    <n v="28.2"/>
    <n v="1"/>
    <n v="1525.59"/>
    <x v="0"/>
    <s v="Medium Risk"/>
    <s v="35-44"/>
    <d v="1902-09-22T00:00:00"/>
    <x v="0"/>
    <x v="1"/>
    <s v="Low Value"/>
    <x v="0"/>
    <s v="Check Data"/>
  </r>
  <r>
    <s v="CUST_4197"/>
    <n v="34"/>
    <s v="Male"/>
    <x v="1"/>
    <n v="38.47"/>
    <n v="3"/>
    <n v="259"/>
    <n v="0"/>
    <s v="Fashion"/>
    <n v="10"/>
    <d v="2024-03-01T00:00:00"/>
    <n v="67"/>
    <n v="0.15"/>
    <n v="38.47"/>
    <n v="10"/>
    <n v="2"/>
    <n v="115.41"/>
    <x v="0"/>
    <s v="Low Risk"/>
    <s v="25-34"/>
    <d v="1902-06-27T00:00:00"/>
    <x v="0"/>
    <x v="1"/>
    <s v="Low Value"/>
    <x v="0"/>
    <s v="Check Data"/>
  </r>
  <r>
    <s v="CUST_6296"/>
    <n v="56"/>
    <s v="Female"/>
    <x v="8"/>
    <n v="106.95"/>
    <n v="5"/>
    <n v="48"/>
    <n v="0"/>
    <s v="Beauty"/>
    <n v="70.8"/>
    <d v="2023-05-20T00:00:00"/>
    <n v="31"/>
    <n v="0.55000000000000004"/>
    <n v="106.95"/>
    <n v="70.8"/>
    <n v="1"/>
    <n v="534.75"/>
    <x v="1"/>
    <s v="High Risk"/>
    <s v="55+"/>
    <d v="1903-04-09T00:00:00"/>
    <x v="1"/>
    <x v="1"/>
    <s v="Low Value"/>
    <x v="2"/>
    <s v="Check Data"/>
  </r>
  <r>
    <s v="CUST_8204"/>
    <n v="40"/>
    <s v="Male"/>
    <x v="5"/>
    <m/>
    <n v="9"/>
    <n v="153"/>
    <n v="0"/>
    <s v="Beauty"/>
    <n v="80.8"/>
    <d v="2021-02-19T00:00:00"/>
    <n v="67"/>
    <n v="0.71"/>
    <n v="250"/>
    <n v="80.8"/>
    <n v="1"/>
    <n v="2250"/>
    <x v="0"/>
    <s v="High Risk"/>
    <s v="35-44"/>
    <d v="1905-07-07T00:00:00"/>
    <x v="0"/>
    <x v="1"/>
    <s v="High Value"/>
    <x v="3"/>
    <s v="Check Data"/>
  </r>
  <r>
    <s v="CUST_6730"/>
    <n v="49"/>
    <s v="Female"/>
    <x v="7"/>
    <n v="29.81"/>
    <n v="11"/>
    <n v="2"/>
    <n v="0"/>
    <s v="Beauty"/>
    <n v="87"/>
    <d v="2022-02-23T00:00:00"/>
    <n v="81"/>
    <n v="0.23"/>
    <n v="29.81"/>
    <n v="87"/>
    <n v="2"/>
    <n v="327.90999999999997"/>
    <x v="2"/>
    <s v="Medium Risk"/>
    <s v="45-54"/>
    <d v="1904-07-03T00:00:00"/>
    <x v="2"/>
    <x v="1"/>
    <s v="Low Value"/>
    <x v="0"/>
    <s v="Check Data"/>
  </r>
  <r>
    <s v="CUST_1126"/>
    <n v="69"/>
    <s v="Male"/>
    <x v="4"/>
    <n v="66.16"/>
    <n v="14"/>
    <n v="307"/>
    <n v="0"/>
    <s v="Electronics"/>
    <n v="40.4"/>
    <d v="2022-07-10T00:00:00"/>
    <n v="55"/>
    <n v="0.43"/>
    <n v="66.16"/>
    <n v="40.4"/>
    <n v="2"/>
    <n v="926.24"/>
    <x v="0"/>
    <s v="Medium Risk"/>
    <s v="55+"/>
    <d v="1904-02-17T00:00:00"/>
    <x v="0"/>
    <x v="1"/>
    <s v="Low Value"/>
    <x v="0"/>
    <s v="Check Data"/>
  </r>
  <r>
    <s v="CUST_6602"/>
    <n v="32"/>
    <s v="Male"/>
    <x v="0"/>
    <n v="243.01"/>
    <n v="8"/>
    <n v="291"/>
    <n v="0"/>
    <s v="Sports"/>
    <n v="70.400000000000006"/>
    <d v="2025-06-24T00:00:00"/>
    <n v="66"/>
    <n v="0.03"/>
    <n v="243.01"/>
    <n v="70.400000000000006"/>
    <n v="1"/>
    <n v="1944.08"/>
    <x v="0"/>
    <s v="Low Risk"/>
    <s v="25-34"/>
    <d v="1901-03-04T00:00:00"/>
    <x v="0"/>
    <x v="1"/>
    <s v="High Value"/>
    <x v="1"/>
    <s v="Check Data"/>
  </r>
  <r>
    <s v="CUST_2191"/>
    <n v="30"/>
    <s v="Male"/>
    <x v="1"/>
    <n v="199.26"/>
    <n v="13"/>
    <n v="168"/>
    <n v="0"/>
    <s v="Electronics"/>
    <n v="26.3"/>
    <d v="2024-02-24T00:00:00"/>
    <n v="5"/>
    <n v="0.11"/>
    <n v="199.26"/>
    <n v="26.3"/>
    <n v="3"/>
    <n v="2590.38"/>
    <x v="0"/>
    <s v="Low Risk"/>
    <s v="25-34"/>
    <d v="1902-07-03T00:00:00"/>
    <x v="1"/>
    <x v="1"/>
    <s v="High Value"/>
    <x v="1"/>
    <s v="Check Data"/>
  </r>
  <r>
    <s v="CUST_3639"/>
    <n v="77"/>
    <s v="Female"/>
    <x v="5"/>
    <n v="56.04"/>
    <n v="10"/>
    <n v="197"/>
    <n v="0"/>
    <s v="Sports"/>
    <n v="25.3"/>
    <d v="2023-08-13T00:00:00"/>
    <n v="9"/>
    <n v="0.36"/>
    <n v="56.04"/>
    <n v="25.3"/>
    <n v="1"/>
    <n v="560.4"/>
    <x v="0"/>
    <s v="Medium Risk"/>
    <s v="55+"/>
    <d v="1903-01-14T00:00:00"/>
    <x v="1"/>
    <x v="1"/>
    <s v="Low Value"/>
    <x v="0"/>
    <s v="Check Data"/>
  </r>
  <r>
    <s v="CUST_2366"/>
    <n v="19"/>
    <s v="Female"/>
    <x v="5"/>
    <n v="55.51"/>
    <n v="6"/>
    <n v="178"/>
    <n v="0"/>
    <s v="Home"/>
    <n v="99.6"/>
    <d v="2025-04-08T00:00:00"/>
    <n v="29"/>
    <n v="0.24"/>
    <n v="55.51"/>
    <n v="99.6"/>
    <n v="1"/>
    <n v="333.06"/>
    <x v="0"/>
    <s v="Medium Risk"/>
    <s v="Under 25"/>
    <d v="1901-05-20T00:00:00"/>
    <x v="1"/>
    <x v="1"/>
    <s v="Low Value"/>
    <x v="0"/>
    <s v="Check Data"/>
  </r>
  <r>
    <s v="CUST_7453"/>
    <n v="77"/>
    <s v="Other"/>
    <x v="1"/>
    <n v="162.1"/>
    <n v="14"/>
    <n v="102"/>
    <n v="0"/>
    <s v="Beauty"/>
    <n v="84.9"/>
    <d v="2023-12-04T00:00:00"/>
    <n v="35"/>
    <n v="7.0000000000000007E-2"/>
    <n v="162.1"/>
    <n v="84.9"/>
    <n v="1"/>
    <n v="2269.4"/>
    <x v="0"/>
    <s v="Low Risk"/>
    <s v="55+"/>
    <d v="1902-09-23T00:00:00"/>
    <x v="1"/>
    <x v="1"/>
    <s v="High Value"/>
    <x v="1"/>
    <s v="Check Data"/>
  </r>
  <r>
    <s v="CUST_7671"/>
    <n v="36"/>
    <s v="Male"/>
    <x v="0"/>
    <n v="27.09"/>
    <n v="7"/>
    <n v="218"/>
    <n v="0"/>
    <s v="Electronics"/>
    <n v="25.6"/>
    <d v="2022-08-04T00:00:00"/>
    <n v="35"/>
    <n v="0.14000000000000001"/>
    <n v="27.09"/>
    <n v="25.6"/>
    <n v="1"/>
    <n v="189.63"/>
    <x v="0"/>
    <s v="Low Risk"/>
    <s v="35-44"/>
    <d v="1904-01-23T00:00:00"/>
    <x v="1"/>
    <x v="1"/>
    <s v="Low Value"/>
    <x v="0"/>
    <s v="Check Data"/>
  </r>
  <r>
    <s v="CUST_7683"/>
    <n v="41"/>
    <s v="Male"/>
    <x v="4"/>
    <n v="83.73"/>
    <n v="7"/>
    <n v="15"/>
    <n v="0"/>
    <s v="Fashion"/>
    <n v="43.3"/>
    <d v="2025-06-22T00:00:00"/>
    <n v="50"/>
    <n v="0.05"/>
    <n v="83.73"/>
    <n v="43.3"/>
    <n v="2"/>
    <n v="586.11"/>
    <x v="2"/>
    <s v="Low Risk"/>
    <s v="35-44"/>
    <d v="1901-03-06T00:00:00"/>
    <x v="0"/>
    <x v="1"/>
    <s v="Low Value"/>
    <x v="0"/>
    <s v="Check Data"/>
  </r>
  <r>
    <s v="CUST_5539"/>
    <n v="62"/>
    <s v="Female"/>
    <x v="6"/>
    <n v="75.34"/>
    <n v="4"/>
    <n v="46"/>
    <n v="0"/>
    <s v="Fashion"/>
    <n v="56.5"/>
    <d v="2024-05-18T00:00:00"/>
    <n v="30"/>
    <n v="0.44"/>
    <n v="75.34"/>
    <n v="56.5"/>
    <n v="1"/>
    <n v="301.36"/>
    <x v="1"/>
    <s v="Medium Risk"/>
    <s v="55+"/>
    <d v="1902-04-10T00:00:00"/>
    <x v="1"/>
    <x v="1"/>
    <s v="Low Value"/>
    <x v="0"/>
    <s v="Check Data"/>
  </r>
  <r>
    <s v="CUST_9876"/>
    <n v="41"/>
    <s v="Female"/>
    <x v="7"/>
    <n v="34.619999999999997"/>
    <n v="8"/>
    <n v="335"/>
    <n v="0"/>
    <s v="Sports"/>
    <n v="1.3"/>
    <d v="2024-05-12T00:00:00"/>
    <n v="15"/>
    <n v="0.14000000000000001"/>
    <n v="34.619999999999997"/>
    <n v="1.3"/>
    <n v="1"/>
    <n v="276.95999999999998"/>
    <x v="0"/>
    <s v="Low Risk"/>
    <s v="35-44"/>
    <d v="1902-04-16T00:00:00"/>
    <x v="1"/>
    <x v="1"/>
    <s v="Low Value"/>
    <x v="0"/>
    <s v="Check Data"/>
  </r>
  <r>
    <s v="CUST_3887"/>
    <n v="28"/>
    <s v="Male"/>
    <x v="2"/>
    <n v="246.7"/>
    <n v="11"/>
    <n v="45"/>
    <n v="0"/>
    <s v="Sports"/>
    <n v="95.9"/>
    <d v="2025-06-02T00:00:00"/>
    <n v="29"/>
    <n v="7.0000000000000007E-2"/>
    <n v="246.7"/>
    <n v="95.9"/>
    <n v="1"/>
    <n v="2713.7"/>
    <x v="1"/>
    <s v="Low Risk"/>
    <s v="25-34"/>
    <d v="1901-03-26T00:00:00"/>
    <x v="1"/>
    <x v="1"/>
    <s v="High Value"/>
    <x v="1"/>
    <s v="Check Data"/>
  </r>
  <r>
    <s v="CUST_5086"/>
    <n v="76"/>
    <s v="Male"/>
    <x v="2"/>
    <n v="116.84"/>
    <n v="7"/>
    <n v="99"/>
    <n v="0"/>
    <s v="Beauty"/>
    <n v="10.9"/>
    <d v="2023-09-23T00:00:00"/>
    <n v="25"/>
    <n v="0.24"/>
    <n v="116.84"/>
    <n v="10.9"/>
    <n v="2"/>
    <n v="817.88"/>
    <x v="0"/>
    <s v="Medium Risk"/>
    <s v="55+"/>
    <d v="1902-12-04T00:00:00"/>
    <x v="1"/>
    <x v="1"/>
    <s v="Low Value"/>
    <x v="0"/>
    <s v="Check Data"/>
  </r>
  <r>
    <s v="CUST_3261"/>
    <n v="39"/>
    <s v="Female"/>
    <x v="0"/>
    <n v="117.14"/>
    <n v="10"/>
    <n v="182"/>
    <n v="0"/>
    <s v="Sports"/>
    <n v="81.7"/>
    <d v="2021-06-14T00:00:00"/>
    <n v="75"/>
    <n v="0.56000000000000005"/>
    <n v="117.14"/>
    <n v="81.7"/>
    <n v="2"/>
    <n v="1171.4000000000001"/>
    <x v="0"/>
    <s v="High Risk"/>
    <s v="35-44"/>
    <d v="1905-03-14T00:00:00"/>
    <x v="2"/>
    <x v="1"/>
    <s v="Low Value"/>
    <x v="2"/>
    <s v="Check Data"/>
  </r>
  <r>
    <s v="CUST_5180"/>
    <n v="32"/>
    <s v="Male"/>
    <x v="5"/>
    <n v="174.26"/>
    <n v="12"/>
    <n v="353"/>
    <n v="0"/>
    <s v="Fashion"/>
    <n v="97.6"/>
    <d v="2024-12-13T00:00:00"/>
    <n v="57"/>
    <n v="0.22"/>
    <n v="174.26"/>
    <n v="97.6"/>
    <n v="1"/>
    <n v="2091.12"/>
    <x v="0"/>
    <s v="Medium Risk"/>
    <s v="25-34"/>
    <d v="1901-09-13T00:00:00"/>
    <x v="0"/>
    <x v="1"/>
    <s v="High Value"/>
    <x v="1"/>
    <s v="Check Data"/>
  </r>
  <r>
    <s v="CUST_3841"/>
    <n v="27"/>
    <s v="Female"/>
    <x v="8"/>
    <n v="107.64"/>
    <n v="8"/>
    <n v="215"/>
    <n v="0"/>
    <s v="Electronics"/>
    <n v="70.400000000000006"/>
    <d v="2024-04-06T00:00:00"/>
    <n v="51"/>
    <n v="0.14000000000000001"/>
    <n v="107.64"/>
    <n v="70.400000000000006"/>
    <n v="2"/>
    <n v="861.12"/>
    <x v="0"/>
    <s v="Low Risk"/>
    <s v="25-34"/>
    <d v="1902-05-22T00:00:00"/>
    <x v="0"/>
    <x v="1"/>
    <s v="Low Value"/>
    <x v="0"/>
    <s v="Check Data"/>
  </r>
  <r>
    <s v="CUST_7040"/>
    <n v="58"/>
    <s v="Female"/>
    <x v="6"/>
    <n v="78.680000000000007"/>
    <n v="10"/>
    <n v="133"/>
    <n v="0"/>
    <s v="Electronics"/>
    <m/>
    <d v="2024-04-18T00:00:00"/>
    <n v="68"/>
    <n v="0.13"/>
    <n v="78.680000000000007"/>
    <n v="250"/>
    <n v="2"/>
    <n v="786.80000000000007"/>
    <x v="0"/>
    <s v="Low Risk"/>
    <s v="55+"/>
    <d v="1902-05-10T00:00:00"/>
    <x v="0"/>
    <x v="1"/>
    <s v="Low Value"/>
    <x v="0"/>
    <s v="Check Data"/>
  </r>
  <r>
    <s v="CUST_4560"/>
    <n v="44"/>
    <s v="Female"/>
    <x v="6"/>
    <n v="49.24"/>
    <n v="13"/>
    <n v="339"/>
    <n v="0"/>
    <s v="Sports"/>
    <n v="2"/>
    <d v="2024-03-03T00:00:00"/>
    <n v="58"/>
    <n v="0.11"/>
    <n v="49.24"/>
    <n v="2"/>
    <n v="2"/>
    <n v="640.12"/>
    <x v="0"/>
    <s v="Low Risk"/>
    <s v="35-44"/>
    <d v="1902-06-25T00:00:00"/>
    <x v="0"/>
    <x v="1"/>
    <s v="Low Value"/>
    <x v="0"/>
    <s v="Check Data"/>
  </r>
  <r>
    <s v="CUST_5758"/>
    <n v="77"/>
    <s v="Female"/>
    <x v="0"/>
    <n v="194.8"/>
    <n v="9"/>
    <n v="316"/>
    <n v="0"/>
    <s v="Sports"/>
    <n v="35.5"/>
    <d v="2020-08-02T00:00:00"/>
    <n v="12"/>
    <n v="0.04"/>
    <n v="194.8"/>
    <n v="35.5"/>
    <n v="1"/>
    <n v="1753.2"/>
    <x v="0"/>
    <s v="Low Risk"/>
    <s v="55+"/>
    <d v="1906-01-24T00:00:00"/>
    <x v="1"/>
    <x v="1"/>
    <s v="High Value"/>
    <x v="1"/>
    <s v="Check Data"/>
  </r>
  <r>
    <s v="CUST_1626"/>
    <n v="26"/>
    <s v="Male"/>
    <x v="4"/>
    <n v="117.24"/>
    <n v="10"/>
    <n v="8"/>
    <n v="0"/>
    <s v="Fashion"/>
    <n v="47.6"/>
    <d v="2020-08-26T00:00:00"/>
    <n v="96"/>
    <n v="0.1"/>
    <n v="117.24"/>
    <n v="47.6"/>
    <n v="1"/>
    <n v="1172.3999999999999"/>
    <x v="2"/>
    <s v="Low Risk"/>
    <s v="25-34"/>
    <d v="1905-12-31T00:00:00"/>
    <x v="2"/>
    <x v="1"/>
    <s v="Low Value"/>
    <x v="0"/>
    <s v="Check Data"/>
  </r>
  <r>
    <s v="CUST_6014"/>
    <n v="69"/>
    <s v="Female"/>
    <x v="0"/>
    <n v="131.38999999999999"/>
    <n v="9"/>
    <n v="212"/>
    <n v="0"/>
    <s v="Home"/>
    <n v="78.3"/>
    <d v="2022-08-31T00:00:00"/>
    <n v="69"/>
    <n v="0.13"/>
    <n v="131.38999999999999"/>
    <n v="78.3"/>
    <n v="2"/>
    <n v="1182.5099999999998"/>
    <x v="0"/>
    <s v="Low Risk"/>
    <s v="55+"/>
    <d v="1903-12-27T00:00:00"/>
    <x v="0"/>
    <x v="1"/>
    <s v="Low Value"/>
    <x v="0"/>
    <s v="Check Data"/>
  </r>
  <r>
    <s v="CUST_2375"/>
    <n v="45"/>
    <s v="Female"/>
    <x v="8"/>
    <n v="50"/>
    <n v="9"/>
    <n v="138"/>
    <n v="0"/>
    <s v="Electronics"/>
    <n v="65.5"/>
    <d v="2023-05-06T00:00:00"/>
    <n v="37"/>
    <n v="7.0000000000000007E-2"/>
    <n v="50"/>
    <n v="65.5"/>
    <n v="1"/>
    <n v="450"/>
    <x v="0"/>
    <s v="Low Risk"/>
    <s v="45-54"/>
    <d v="1903-04-23T00:00:00"/>
    <x v="1"/>
    <x v="1"/>
    <s v="Low Value"/>
    <x v="0"/>
    <s v="Check Data"/>
  </r>
  <r>
    <s v="CUST_2181"/>
    <n v="18"/>
    <s v="Male"/>
    <x v="3"/>
    <n v="201.54"/>
    <n v="7"/>
    <n v="221"/>
    <n v="0"/>
    <s v="Sports"/>
    <n v="73.599999999999994"/>
    <d v="2021-12-06T00:00:00"/>
    <n v="25"/>
    <n v="0.21"/>
    <n v="201.54"/>
    <n v="73.599999999999994"/>
    <n v="1"/>
    <n v="1410.78"/>
    <x v="0"/>
    <s v="Medium Risk"/>
    <s v="Under 25"/>
    <d v="1904-09-20T00:00:00"/>
    <x v="1"/>
    <x v="1"/>
    <s v="Low Value"/>
    <x v="0"/>
    <s v="Check Data"/>
  </r>
  <r>
    <s v="CUST_6708"/>
    <n v="34"/>
    <s v="Female"/>
    <x v="2"/>
    <n v="102.29"/>
    <n v="4"/>
    <n v="320"/>
    <n v="0"/>
    <s v="Beauty"/>
    <n v="14.5"/>
    <d v="2021-11-29T00:00:00"/>
    <n v="68"/>
    <n v="0.09"/>
    <n v="102.29"/>
    <n v="14.5"/>
    <n v="1"/>
    <n v="409.16"/>
    <x v="0"/>
    <s v="Low Risk"/>
    <s v="25-34"/>
    <d v="1904-09-27T00:00:00"/>
    <x v="0"/>
    <x v="1"/>
    <s v="Low Value"/>
    <x v="0"/>
    <s v="Check Data"/>
  </r>
  <r>
    <s v="CUST_1490"/>
    <n v="48"/>
    <s v="Male"/>
    <x v="0"/>
    <n v="117.51"/>
    <n v="8"/>
    <n v="90"/>
    <n v="0"/>
    <s v="Sports"/>
    <n v="84.5"/>
    <d v="2024-03-28T00:00:00"/>
    <n v="24"/>
    <n v="0.61"/>
    <n v="117.51"/>
    <n v="84.5"/>
    <n v="1"/>
    <n v="940.08"/>
    <x v="1"/>
    <s v="High Risk"/>
    <s v="45-54"/>
    <d v="1902-05-31T00:00:00"/>
    <x v="1"/>
    <x v="1"/>
    <s v="Low Value"/>
    <x v="2"/>
    <s v="Check Data"/>
  </r>
  <r>
    <s v="CUST_4729"/>
    <n v="61"/>
    <s v="Female"/>
    <x v="6"/>
    <n v="71.14"/>
    <n v="10"/>
    <n v="314"/>
    <n v="0"/>
    <s v="Sports"/>
    <n v="82.2"/>
    <d v="2024-09-24T00:00:00"/>
    <n v="36"/>
    <n v="0.14000000000000001"/>
    <n v="71.14"/>
    <n v="82.2"/>
    <n v="1"/>
    <n v="711.4"/>
    <x v="0"/>
    <s v="Low Risk"/>
    <s v="55+"/>
    <d v="1901-12-02T00:00:00"/>
    <x v="1"/>
    <x v="1"/>
    <s v="Low Value"/>
    <x v="0"/>
    <s v="Check Data"/>
  </r>
  <r>
    <s v="CUST_6974"/>
    <n v="27"/>
    <s v="Female"/>
    <x v="4"/>
    <n v="89.2"/>
    <n v="6"/>
    <n v="111"/>
    <n v="0"/>
    <s v="Electronics"/>
    <n v="76.900000000000006"/>
    <d v="2024-11-16T00:00:00"/>
    <n v="2"/>
    <n v="0.28999999999999998"/>
    <n v="89.2"/>
    <n v="76.900000000000006"/>
    <n v="1"/>
    <n v="535.20000000000005"/>
    <x v="0"/>
    <s v="Medium Risk"/>
    <s v="25-34"/>
    <d v="1901-10-10T00:00:00"/>
    <x v="1"/>
    <x v="1"/>
    <s v="Low Value"/>
    <x v="0"/>
    <s v="Check Data"/>
  </r>
  <r>
    <s v="CUST_4534"/>
    <n v="54"/>
    <s v="Female"/>
    <x v="2"/>
    <n v="49.87"/>
    <n v="8"/>
    <n v="112"/>
    <n v="0"/>
    <s v="Sports"/>
    <n v="81.8"/>
    <d v="2022-12-25T00:00:00"/>
    <n v="35"/>
    <n v="0.08"/>
    <n v="49.87"/>
    <n v="81.8"/>
    <n v="1"/>
    <n v="398.96"/>
    <x v="0"/>
    <s v="Low Risk"/>
    <s v="45-54"/>
    <d v="1903-09-02T00:00:00"/>
    <x v="1"/>
    <x v="1"/>
    <s v="Low Value"/>
    <x v="0"/>
    <s v="Check Data"/>
  </r>
  <r>
    <s v="CUST_4296"/>
    <n v="79"/>
    <s v="Male"/>
    <x v="9"/>
    <n v="109.35"/>
    <n v="15"/>
    <n v="197"/>
    <n v="0"/>
    <s v="Beauty"/>
    <n v="21.4"/>
    <d v="2023-08-26T00:00:00"/>
    <n v="8"/>
    <n v="0.34"/>
    <n v="109.35"/>
    <n v="21.4"/>
    <n v="1"/>
    <n v="1640.25"/>
    <x v="0"/>
    <s v="Medium Risk"/>
    <s v="55+"/>
    <d v="1903-01-01T00:00:00"/>
    <x v="1"/>
    <x v="1"/>
    <s v="High Value"/>
    <x v="1"/>
    <s v="Check Data"/>
  </r>
  <r>
    <s v="CUST_2940"/>
    <n v="46"/>
    <s v="Male"/>
    <x v="1"/>
    <n v="174.3"/>
    <n v="7"/>
    <n v="262"/>
    <n v="0"/>
    <s v="Beauty"/>
    <n v="14"/>
    <d v="2022-11-05T00:00:00"/>
    <n v="73"/>
    <n v="0.3"/>
    <n v="174.3"/>
    <n v="14"/>
    <n v="1"/>
    <n v="1220.1000000000001"/>
    <x v="0"/>
    <s v="Medium Risk"/>
    <s v="45-54"/>
    <d v="1903-10-22T00:00:00"/>
    <x v="2"/>
    <x v="1"/>
    <s v="Low Value"/>
    <x v="0"/>
    <s v="Check Data"/>
  </r>
  <r>
    <s v="CUST_6014"/>
    <n v="35"/>
    <s v="Other"/>
    <x v="6"/>
    <n v="102.46"/>
    <n v="15"/>
    <n v="316"/>
    <n v="0"/>
    <s v="Beauty"/>
    <n v="89.5"/>
    <d v="2022-03-06T00:00:00"/>
    <n v="28"/>
    <n v="0.56999999999999995"/>
    <n v="102.46"/>
    <n v="89.5"/>
    <n v="2"/>
    <n v="1536.8999999999999"/>
    <x v="0"/>
    <s v="High Risk"/>
    <s v="35-44"/>
    <d v="1904-06-22T00:00:00"/>
    <x v="1"/>
    <x v="1"/>
    <s v="High Value"/>
    <x v="3"/>
    <s v="Check Data"/>
  </r>
  <r>
    <s v="CUST_2882"/>
    <n v="64"/>
    <s v="Female"/>
    <x v="9"/>
    <n v="108.05"/>
    <n v="17"/>
    <n v="312"/>
    <n v="0"/>
    <s v="Fashion"/>
    <n v="95.7"/>
    <d v="2021-03-27T00:00:00"/>
    <n v="60"/>
    <n v="0.37"/>
    <n v="108.05"/>
    <n v="95.7"/>
    <n v="1"/>
    <n v="1836.85"/>
    <x v="0"/>
    <s v="Medium Risk"/>
    <s v="55+"/>
    <d v="1905-06-01T00:00:00"/>
    <x v="0"/>
    <x v="1"/>
    <s v="High Value"/>
    <x v="1"/>
    <s v="Check Data"/>
  </r>
  <r>
    <s v="CUST_5908"/>
    <n v="55"/>
    <s v="Male"/>
    <x v="4"/>
    <n v="118.31"/>
    <n v="12"/>
    <n v="341"/>
    <n v="0"/>
    <s v="Beauty"/>
    <n v="42.4"/>
    <d v="2023-02-12T00:00:00"/>
    <n v="54"/>
    <n v="0.38"/>
    <n v="118.31"/>
    <n v="42.4"/>
    <n v="1"/>
    <n v="1419.72"/>
    <x v="0"/>
    <s v="Medium Risk"/>
    <s v="55+"/>
    <d v="1903-07-15T00:00:00"/>
    <x v="0"/>
    <x v="1"/>
    <s v="Low Value"/>
    <x v="0"/>
    <s v="Check Data"/>
  </r>
  <r>
    <s v="CUST_3987"/>
    <n v="56"/>
    <s v="Male"/>
    <x v="6"/>
    <n v="119.04"/>
    <n v="13"/>
    <n v="161"/>
    <n v="0"/>
    <s v="Electronics"/>
    <n v="44.7"/>
    <d v="2024-03-31T00:00:00"/>
    <n v="44"/>
    <n v="7.0000000000000007E-2"/>
    <n v="119.04"/>
    <n v="44.7"/>
    <n v="1"/>
    <n v="1547.52"/>
    <x v="0"/>
    <s v="Low Risk"/>
    <s v="55+"/>
    <d v="1902-05-28T00:00:00"/>
    <x v="0"/>
    <x v="1"/>
    <s v="High Value"/>
    <x v="1"/>
    <s v="Check Data"/>
  </r>
  <r>
    <s v="CUST_6585"/>
    <n v="66"/>
    <s v="Male"/>
    <x v="0"/>
    <n v="166.91"/>
    <n v="8"/>
    <n v="83"/>
    <n v="0"/>
    <s v="Home"/>
    <n v="74.099999999999994"/>
    <d v="2022-08-01T00:00:00"/>
    <n v="10"/>
    <n v="0.35"/>
    <n v="166.91"/>
    <n v="74.099999999999994"/>
    <n v="3"/>
    <n v="1335.28"/>
    <x v="1"/>
    <s v="Medium Risk"/>
    <s v="55+"/>
    <d v="1904-01-26T00:00:00"/>
    <x v="1"/>
    <x v="1"/>
    <s v="Low Value"/>
    <x v="0"/>
    <s v="Check Data"/>
  </r>
  <r>
    <s v="CUST_4159"/>
    <n v="23"/>
    <s v="Female"/>
    <x v="6"/>
    <n v="58.16"/>
    <n v="10"/>
    <n v="44"/>
    <n v="0"/>
    <s v="Sports"/>
    <n v="49.5"/>
    <d v="2022-08-03T00:00:00"/>
    <n v="5"/>
    <n v="0.1"/>
    <n v="58.16"/>
    <n v="49.5"/>
    <n v="1"/>
    <n v="581.59999999999991"/>
    <x v="1"/>
    <s v="Low Risk"/>
    <s v="Under 25"/>
    <d v="1904-01-24T00:00:00"/>
    <x v="1"/>
    <x v="1"/>
    <s v="Low Value"/>
    <x v="0"/>
    <s v="Check Data"/>
  </r>
  <r>
    <s v="CUST_5530"/>
    <n v="57"/>
    <s v="Female"/>
    <x v="4"/>
    <n v="32.729999999999997"/>
    <n v="15"/>
    <n v="44"/>
    <n v="0"/>
    <s v="Sports"/>
    <n v="31.4"/>
    <d v="2024-10-27T00:00:00"/>
    <n v="47"/>
    <n v="0.22"/>
    <n v="32.729999999999997"/>
    <n v="31.4"/>
    <n v="2"/>
    <n v="490.94999999999993"/>
    <x v="1"/>
    <s v="Medium Risk"/>
    <s v="55+"/>
    <d v="1901-10-30T00:00:00"/>
    <x v="0"/>
    <x v="1"/>
    <s v="Low Value"/>
    <x v="0"/>
    <s v="Check Data"/>
  </r>
  <r>
    <s v="CUST_1681"/>
    <n v="29"/>
    <s v="Female"/>
    <x v="6"/>
    <n v="98.28"/>
    <n v="9"/>
    <n v="270"/>
    <n v="0"/>
    <s v="Sports"/>
    <n v="19"/>
    <d v="2021-06-12T00:00:00"/>
    <n v="31"/>
    <n v="0.37"/>
    <n v="98.28"/>
    <n v="19"/>
    <n v="1"/>
    <n v="884.52"/>
    <x v="0"/>
    <s v="Medium Risk"/>
    <s v="25-34"/>
    <d v="1905-03-16T00:00:00"/>
    <x v="1"/>
    <x v="1"/>
    <s v="Low Value"/>
    <x v="0"/>
    <s v="Check Data"/>
  </r>
  <r>
    <s v="CUST_6254"/>
    <n v="70"/>
    <s v="Female"/>
    <x v="8"/>
    <n v="136.54"/>
    <n v="10"/>
    <n v="209"/>
    <n v="0"/>
    <s v="Beauty"/>
    <n v="2.2999999999999998"/>
    <d v="2022-03-03T00:00:00"/>
    <n v="29"/>
    <n v="0.52"/>
    <n v="136.54"/>
    <n v="2.2999999999999998"/>
    <n v="1"/>
    <n v="1365.3999999999999"/>
    <x v="0"/>
    <s v="High Risk"/>
    <s v="55+"/>
    <d v="1904-06-25T00:00:00"/>
    <x v="1"/>
    <x v="1"/>
    <s v="Low Value"/>
    <x v="2"/>
    <s v="Check Data"/>
  </r>
  <r>
    <s v="CUST_2073"/>
    <n v="31"/>
    <s v="Female"/>
    <x v="5"/>
    <m/>
    <n v="7"/>
    <n v="173"/>
    <n v="0"/>
    <s v="Beauty"/>
    <n v="58.8"/>
    <d v="2021-09-01T00:00:00"/>
    <n v="3"/>
    <n v="0.2"/>
    <n v="250"/>
    <n v="58.8"/>
    <n v="2"/>
    <n v="1750"/>
    <x v="0"/>
    <s v="Medium Risk"/>
    <s v="25-34"/>
    <d v="1904-12-25T00:00:00"/>
    <x v="1"/>
    <x v="1"/>
    <s v="High Value"/>
    <x v="1"/>
    <s v="Check Data"/>
  </r>
  <r>
    <s v="CUST_3387"/>
    <n v="61"/>
    <s v="Male"/>
    <x v="9"/>
    <n v="178.11"/>
    <n v="8"/>
    <n v="246"/>
    <n v="0"/>
    <s v="Beauty"/>
    <n v="14.2"/>
    <d v="2024-02-23T00:00:00"/>
    <n v="26"/>
    <n v="0.09"/>
    <n v="178.11"/>
    <n v="14.2"/>
    <n v="2"/>
    <n v="1424.88"/>
    <x v="0"/>
    <s v="Low Risk"/>
    <s v="55+"/>
    <d v="1902-07-04T00:00:00"/>
    <x v="1"/>
    <x v="1"/>
    <s v="Low Value"/>
    <x v="0"/>
    <s v="Check Data"/>
  </r>
  <r>
    <s v="CUST_3693"/>
    <n v="72"/>
    <s v="Male"/>
    <x v="3"/>
    <n v="39.19"/>
    <n v="14"/>
    <n v="173"/>
    <n v="0"/>
    <s v="Home"/>
    <n v="85.8"/>
    <d v="2022-09-21T00:00:00"/>
    <n v="95"/>
    <n v="0.16"/>
    <n v="39.19"/>
    <n v="85.8"/>
    <n v="2"/>
    <n v="548.66"/>
    <x v="0"/>
    <s v="Low Risk"/>
    <s v="55+"/>
    <d v="1903-12-06T00:00:00"/>
    <x v="2"/>
    <x v="1"/>
    <s v="Low Value"/>
    <x v="0"/>
    <s v="Check Data"/>
  </r>
  <r>
    <s v="CUST_5340"/>
    <n v="27"/>
    <s v="Female"/>
    <x v="5"/>
    <n v="136.1"/>
    <n v="11"/>
    <n v="35"/>
    <n v="0"/>
    <s v="Home"/>
    <n v="98.3"/>
    <d v="2023-10-11T00:00:00"/>
    <n v="2"/>
    <n v="0.35"/>
    <n v="136.1"/>
    <n v="98.3"/>
    <n v="2"/>
    <n v="1497.1"/>
    <x v="1"/>
    <s v="Medium Risk"/>
    <s v="25-34"/>
    <d v="1902-11-16T00:00:00"/>
    <x v="1"/>
    <x v="1"/>
    <s v="Low Value"/>
    <x v="0"/>
    <s v="Check Data"/>
  </r>
  <r>
    <s v="CUST_3156"/>
    <n v="71"/>
    <s v="Other"/>
    <x v="4"/>
    <n v="46.18"/>
    <n v="13"/>
    <n v="301"/>
    <n v="0"/>
    <s v="Home"/>
    <n v="45.8"/>
    <d v="2021-12-13T00:00:00"/>
    <n v="79"/>
    <n v="0.44"/>
    <n v="46.18"/>
    <n v="45.8"/>
    <n v="2"/>
    <n v="600.34"/>
    <x v="0"/>
    <s v="Medium Risk"/>
    <s v="55+"/>
    <d v="1904-09-13T00:00:00"/>
    <x v="2"/>
    <x v="1"/>
    <s v="Low Value"/>
    <x v="0"/>
    <s v="Check Data"/>
  </r>
  <r>
    <s v="CUST_8966"/>
    <n v="37"/>
    <s v="Female"/>
    <x v="2"/>
    <n v="109.03"/>
    <n v="9"/>
    <n v="297"/>
    <n v="0"/>
    <s v="Home"/>
    <n v="11.6"/>
    <d v="2025-04-23T00:00:00"/>
    <n v="77"/>
    <n v="0.14000000000000001"/>
    <n v="109.03"/>
    <n v="11.6"/>
    <n v="1"/>
    <n v="981.27"/>
    <x v="0"/>
    <s v="Low Risk"/>
    <s v="35-44"/>
    <d v="1901-05-05T00:00:00"/>
    <x v="2"/>
    <x v="1"/>
    <s v="Low Value"/>
    <x v="0"/>
    <s v="Check Data"/>
  </r>
  <r>
    <s v="CUST_3580"/>
    <n v="32"/>
    <s v="Female"/>
    <x v="8"/>
    <n v="38.090000000000003"/>
    <n v="5"/>
    <n v="157"/>
    <n v="0"/>
    <s v="Home"/>
    <n v="58.3"/>
    <d v="2024-01-18T00:00:00"/>
    <n v="92"/>
    <n v="0.11"/>
    <n v="38.090000000000003"/>
    <n v="58.3"/>
    <n v="1"/>
    <n v="190.45000000000002"/>
    <x v="0"/>
    <s v="Low Risk"/>
    <s v="25-34"/>
    <d v="1902-08-09T00:00:00"/>
    <x v="2"/>
    <x v="1"/>
    <s v="Low Value"/>
    <x v="0"/>
    <s v="Check Data"/>
  </r>
  <r>
    <s v="CUST_8257"/>
    <n v="48"/>
    <s v="Female"/>
    <x v="9"/>
    <n v="193.01"/>
    <n v="13"/>
    <n v="138"/>
    <n v="0"/>
    <s v="Sports"/>
    <n v="57.4"/>
    <d v="2020-10-09T00:00:00"/>
    <n v="56"/>
    <n v="0.32"/>
    <n v="193.01"/>
    <n v="57.4"/>
    <n v="1"/>
    <n v="2509.13"/>
    <x v="0"/>
    <s v="Medium Risk"/>
    <s v="45-54"/>
    <d v="1905-11-17T00:00:00"/>
    <x v="0"/>
    <x v="1"/>
    <s v="High Value"/>
    <x v="1"/>
    <s v="Check Data"/>
  </r>
  <r>
    <s v="CUST_3159"/>
    <n v="24"/>
    <s v="Other"/>
    <x v="4"/>
    <n v="191.1"/>
    <n v="15"/>
    <n v="32"/>
    <n v="0"/>
    <s v="Sports"/>
    <n v="13.3"/>
    <d v="2022-05-28T00:00:00"/>
    <n v="14"/>
    <n v="0.64"/>
    <n v="191.1"/>
    <n v="13.3"/>
    <n v="2"/>
    <n v="2866.5"/>
    <x v="1"/>
    <s v="High Risk"/>
    <s v="Under 25"/>
    <d v="1904-03-31T00:00:00"/>
    <x v="1"/>
    <x v="1"/>
    <s v="High Value"/>
    <x v="3"/>
    <s v="Check Data"/>
  </r>
  <r>
    <s v="CUST_7772"/>
    <n v="75"/>
    <s v="Male"/>
    <x v="9"/>
    <n v="133.80000000000001"/>
    <n v="10"/>
    <n v="250"/>
    <n v="0"/>
    <s v="Home"/>
    <n v="64.7"/>
    <d v="2021-12-17T00:00:00"/>
    <n v="76"/>
    <n v="0.35"/>
    <n v="133.80000000000001"/>
    <n v="64.7"/>
    <n v="1"/>
    <n v="1338"/>
    <x v="0"/>
    <s v="Medium Risk"/>
    <s v="55+"/>
    <d v="1904-09-09T00:00:00"/>
    <x v="2"/>
    <x v="1"/>
    <s v="Low Value"/>
    <x v="0"/>
    <s v="Check Data"/>
  </r>
  <r>
    <s v="CUST_2627"/>
    <n v="58"/>
    <s v="Male"/>
    <x v="6"/>
    <n v="59.63"/>
    <n v="12"/>
    <n v="325"/>
    <n v="0"/>
    <s v="Sports"/>
    <n v="31.6"/>
    <d v="2025-04-14T00:00:00"/>
    <n v="15"/>
    <n v="0.26"/>
    <n v="59.63"/>
    <n v="31.6"/>
    <n v="2"/>
    <n v="715.56000000000006"/>
    <x v="0"/>
    <s v="Medium Risk"/>
    <s v="55+"/>
    <d v="1901-05-14T00:00:00"/>
    <x v="1"/>
    <x v="1"/>
    <s v="Low Value"/>
    <x v="0"/>
    <s v="Check Data"/>
  </r>
  <r>
    <s v="CUST_9219"/>
    <n v="27"/>
    <s v="Other"/>
    <x v="7"/>
    <n v="170.35"/>
    <n v="13"/>
    <n v="170"/>
    <n v="0"/>
    <s v="Home"/>
    <n v="84.5"/>
    <d v="2021-08-30T00:00:00"/>
    <n v="85"/>
    <n v="0.21"/>
    <n v="170.35"/>
    <n v="84.5"/>
    <n v="2"/>
    <n v="2214.5499999999997"/>
    <x v="0"/>
    <s v="Medium Risk"/>
    <s v="25-34"/>
    <d v="1904-12-27T00:00:00"/>
    <x v="2"/>
    <x v="1"/>
    <s v="High Value"/>
    <x v="1"/>
    <s v="Check Data"/>
  </r>
  <r>
    <s v="CUST_8080"/>
    <n v="27"/>
    <s v="Female"/>
    <x v="0"/>
    <n v="107.89"/>
    <n v="9"/>
    <n v="109"/>
    <n v="0"/>
    <s v="Home"/>
    <n v="58.8"/>
    <d v="2023-02-09T00:00:00"/>
    <n v="93"/>
    <n v="0.21"/>
    <n v="107.89"/>
    <n v="58.8"/>
    <n v="2"/>
    <n v="971.01"/>
    <x v="0"/>
    <s v="Medium Risk"/>
    <s v="25-34"/>
    <d v="1903-07-18T00:00:00"/>
    <x v="2"/>
    <x v="1"/>
    <s v="Low Value"/>
    <x v="0"/>
    <s v="Check Data"/>
  </r>
  <r>
    <s v="CUST_2985"/>
    <n v="65"/>
    <s v="Male"/>
    <x v="5"/>
    <n v="96.25"/>
    <n v="9"/>
    <n v="166"/>
    <n v="0"/>
    <s v="Home"/>
    <m/>
    <d v="2023-02-22T00:00:00"/>
    <n v="45"/>
    <n v="0.18"/>
    <n v="96.25"/>
    <n v="250"/>
    <n v="2"/>
    <n v="866.25"/>
    <x v="0"/>
    <s v="Low Risk"/>
    <s v="55+"/>
    <d v="1903-07-05T00:00:00"/>
    <x v="0"/>
    <x v="1"/>
    <s v="Low Value"/>
    <x v="0"/>
    <s v="Check Data"/>
  </r>
  <r>
    <s v="CUST_9488"/>
    <n v="78"/>
    <s v="Female"/>
    <x v="6"/>
    <m/>
    <n v="8"/>
    <n v="124"/>
    <n v="0"/>
    <s v="Sports"/>
    <n v="96.3"/>
    <d v="2025-03-11T00:00:00"/>
    <n v="99"/>
    <n v="0.17"/>
    <n v="250"/>
    <n v="96.3"/>
    <n v="1"/>
    <n v="2000"/>
    <x v="0"/>
    <s v="Low Risk"/>
    <s v="55+"/>
    <d v="1901-06-17T00:00:00"/>
    <x v="2"/>
    <x v="1"/>
    <s v="High Value"/>
    <x v="1"/>
    <s v="Check Data"/>
  </r>
  <r>
    <s v="CUST_3181"/>
    <n v="56"/>
    <s v="Male"/>
    <x v="1"/>
    <n v="171.84"/>
    <n v="6"/>
    <n v="213"/>
    <n v="0"/>
    <s v="Fashion"/>
    <n v="49.1"/>
    <d v="2023-07-07T00:00:00"/>
    <n v="47"/>
    <n v="0.2"/>
    <n v="171.84"/>
    <n v="49.1"/>
    <n v="2"/>
    <n v="1031.04"/>
    <x v="0"/>
    <s v="Medium Risk"/>
    <s v="55+"/>
    <d v="1903-02-20T00:00:00"/>
    <x v="0"/>
    <x v="1"/>
    <s v="Low Value"/>
    <x v="0"/>
    <s v="Check Data"/>
  </r>
  <r>
    <s v="CUST_3296"/>
    <n v="45"/>
    <s v="Male"/>
    <x v="2"/>
    <n v="236.8"/>
    <n v="14"/>
    <n v="294"/>
    <n v="0"/>
    <s v="Fashion"/>
    <n v="88.7"/>
    <d v="2021-07-08T00:00:00"/>
    <n v="20"/>
    <n v="0.26"/>
    <n v="236.8"/>
    <n v="88.7"/>
    <n v="1"/>
    <n v="3315.2000000000003"/>
    <x v="0"/>
    <s v="Medium Risk"/>
    <s v="45-54"/>
    <d v="1905-02-18T00:00:00"/>
    <x v="1"/>
    <x v="1"/>
    <s v="High Value"/>
    <x v="1"/>
    <s v="Check Data"/>
  </r>
  <r>
    <s v="CUST_8164"/>
    <n v="47"/>
    <s v="Other"/>
    <x v="1"/>
    <n v="168.31"/>
    <n v="15"/>
    <n v="180"/>
    <n v="0"/>
    <s v="Fashion"/>
    <n v="26.4"/>
    <d v="2020-12-03T00:00:00"/>
    <n v="18"/>
    <n v="0.09"/>
    <n v="168.31"/>
    <n v="26.4"/>
    <n v="2"/>
    <n v="2524.65"/>
    <x v="0"/>
    <s v="Low Risk"/>
    <s v="45-54"/>
    <d v="1905-09-23T00:00:00"/>
    <x v="1"/>
    <x v="1"/>
    <s v="High Value"/>
    <x v="1"/>
    <s v="Check Data"/>
  </r>
  <r>
    <s v="CUST_3597"/>
    <n v="54"/>
    <s v="Male"/>
    <x v="1"/>
    <n v="128.02000000000001"/>
    <n v="9"/>
    <n v="82"/>
    <n v="0"/>
    <s v="Electronics"/>
    <m/>
    <d v="2023-06-16T00:00:00"/>
    <n v="79"/>
    <n v="0.02"/>
    <n v="128.02000000000001"/>
    <n v="250"/>
    <n v="2"/>
    <n v="1152.18"/>
    <x v="1"/>
    <s v="Low Risk"/>
    <s v="45-54"/>
    <d v="1903-03-13T00:00:00"/>
    <x v="2"/>
    <x v="1"/>
    <s v="Low Value"/>
    <x v="0"/>
    <s v="Check Data"/>
  </r>
  <r>
    <s v="CUST_1901"/>
    <n v="72"/>
    <s v="Female"/>
    <x v="8"/>
    <n v="69.209999999999994"/>
    <n v="13"/>
    <n v="361"/>
    <n v="0"/>
    <s v="Fashion"/>
    <n v="8.4"/>
    <d v="2022-03-31T00:00:00"/>
    <n v="61"/>
    <n v="0.19"/>
    <n v="69.209999999999994"/>
    <n v="8.4"/>
    <n v="1"/>
    <n v="899.7299999999999"/>
    <x v="0"/>
    <s v="Low Risk"/>
    <s v="55+"/>
    <d v="1904-05-28T00:00:00"/>
    <x v="0"/>
    <x v="1"/>
    <s v="Low Value"/>
    <x v="0"/>
    <s v="Check Data"/>
  </r>
  <r>
    <s v="CUST_7060"/>
    <n v="20"/>
    <s v="Male"/>
    <x v="3"/>
    <n v="91.33"/>
    <n v="5"/>
    <n v="318"/>
    <n v="0"/>
    <s v="Fashion"/>
    <n v="42.3"/>
    <d v="2024-05-04T00:00:00"/>
    <n v="76"/>
    <n v="0.26"/>
    <n v="91.33"/>
    <n v="42.3"/>
    <n v="1"/>
    <n v="456.65"/>
    <x v="0"/>
    <s v="Medium Risk"/>
    <s v="Under 25"/>
    <d v="1902-04-24T00:00:00"/>
    <x v="2"/>
    <x v="1"/>
    <s v="Low Value"/>
    <x v="0"/>
    <s v="Check Data"/>
  </r>
  <r>
    <s v="CUST_2677"/>
    <n v="67"/>
    <s v="Female"/>
    <x v="5"/>
    <n v="50.76"/>
    <n v="7"/>
    <n v="24"/>
    <n v="0"/>
    <s v="Fashion"/>
    <n v="89.4"/>
    <d v="2023-07-24T00:00:00"/>
    <n v="98"/>
    <n v="0.43"/>
    <n v="50.76"/>
    <n v="89.4"/>
    <n v="1"/>
    <n v="355.32"/>
    <x v="2"/>
    <s v="Medium Risk"/>
    <s v="55+"/>
    <d v="1903-02-03T00:00:00"/>
    <x v="2"/>
    <x v="1"/>
    <s v="Low Value"/>
    <x v="0"/>
    <s v="Check Data"/>
  </r>
  <r>
    <s v="CUST_3881"/>
    <n v="60"/>
    <s v="Male"/>
    <x v="7"/>
    <n v="166.84"/>
    <n v="7"/>
    <n v="245"/>
    <n v="0"/>
    <s v="Beauty"/>
    <n v="82.9"/>
    <d v="2025-05-23T00:00:00"/>
    <n v="5"/>
    <n v="0.15"/>
    <n v="166.84"/>
    <n v="82.9"/>
    <n v="1"/>
    <n v="1167.8800000000001"/>
    <x v="0"/>
    <s v="Low Risk"/>
    <s v="55+"/>
    <d v="1901-04-05T00:00:00"/>
    <x v="1"/>
    <x v="1"/>
    <s v="Low Value"/>
    <x v="0"/>
    <s v="Check Data"/>
  </r>
  <r>
    <s v="CUST_6622"/>
    <n v="32"/>
    <s v="Female"/>
    <x v="6"/>
    <m/>
    <n v="11"/>
    <n v="40"/>
    <n v="1"/>
    <s v="Home"/>
    <n v="97.6"/>
    <d v="2025-04-22T00:00:00"/>
    <n v="58"/>
    <n v="0.21"/>
    <n v="250"/>
    <n v="97.6"/>
    <n v="2"/>
    <n v="2750"/>
    <x v="1"/>
    <s v="Medium Risk"/>
    <s v="25-34"/>
    <d v="1901-05-06T00:00:00"/>
    <x v="0"/>
    <x v="0"/>
    <s v="High Value"/>
    <x v="1"/>
    <s v="Check Data"/>
  </r>
  <r>
    <s v="CUST_9052"/>
    <n v="38"/>
    <s v="Female"/>
    <x v="1"/>
    <n v="41.06"/>
    <n v="7"/>
    <n v="58"/>
    <n v="0"/>
    <s v="Sports"/>
    <n v="75"/>
    <d v="2023-11-05T00:00:00"/>
    <n v="81"/>
    <n v="0.47"/>
    <n v="41.06"/>
    <n v="75"/>
    <n v="1"/>
    <n v="287.42"/>
    <x v="1"/>
    <s v="Medium Risk"/>
    <s v="35-44"/>
    <d v="1902-10-22T00:00:00"/>
    <x v="2"/>
    <x v="1"/>
    <s v="Low Value"/>
    <x v="0"/>
    <s v="Check Data"/>
  </r>
  <r>
    <s v="CUST_2378"/>
    <n v="69"/>
    <s v="Female"/>
    <x v="1"/>
    <n v="116.58"/>
    <n v="3"/>
    <n v="176"/>
    <n v="0"/>
    <s v="Beauty"/>
    <m/>
    <d v="2022-07-26T00:00:00"/>
    <n v="77"/>
    <n v="0.14000000000000001"/>
    <n v="116.58"/>
    <n v="250"/>
    <n v="2"/>
    <n v="349.74"/>
    <x v="0"/>
    <s v="Low Risk"/>
    <s v="55+"/>
    <d v="1904-02-01T00:00:00"/>
    <x v="2"/>
    <x v="1"/>
    <s v="Low Value"/>
    <x v="0"/>
    <s v="Check Data"/>
  </r>
  <r>
    <s v="CUST_2248"/>
    <n v="54"/>
    <s v="Male"/>
    <x v="2"/>
    <n v="93.7"/>
    <n v="6"/>
    <n v="29"/>
    <n v="0"/>
    <s v="Home"/>
    <n v="16.100000000000001"/>
    <d v="2021-01-26T00:00:00"/>
    <n v="60"/>
    <n v="0.4"/>
    <n v="93.7"/>
    <n v="16.100000000000001"/>
    <n v="2"/>
    <n v="562.20000000000005"/>
    <x v="2"/>
    <s v="Medium Risk"/>
    <s v="45-54"/>
    <d v="1905-07-31T00:00:00"/>
    <x v="0"/>
    <x v="1"/>
    <s v="Low Value"/>
    <x v="0"/>
    <s v="Check Data"/>
  </r>
  <r>
    <s v="CUST_6650"/>
    <n v="73"/>
    <s v="Male"/>
    <x v="7"/>
    <n v="94.37"/>
    <n v="10"/>
    <n v="44"/>
    <n v="0"/>
    <s v="Fashion"/>
    <n v="18"/>
    <d v="2024-03-12T00:00:00"/>
    <n v="13"/>
    <n v="0.48"/>
    <n v="94.37"/>
    <n v="18"/>
    <n v="1"/>
    <n v="943.7"/>
    <x v="1"/>
    <s v="Medium Risk"/>
    <s v="55+"/>
    <d v="1902-06-16T00:00:00"/>
    <x v="1"/>
    <x v="1"/>
    <s v="Low Value"/>
    <x v="0"/>
    <s v="Check Data"/>
  </r>
  <r>
    <s v="CUST_7079"/>
    <n v="29"/>
    <s v="Male"/>
    <x v="7"/>
    <m/>
    <n v="11"/>
    <n v="308"/>
    <n v="0"/>
    <s v="Fashion"/>
    <n v="66.099999999999994"/>
    <d v="2021-10-26T00:00:00"/>
    <n v="80"/>
    <n v="0.53"/>
    <n v="250"/>
    <n v="66.099999999999994"/>
    <n v="3"/>
    <n v="2750"/>
    <x v="0"/>
    <s v="High Risk"/>
    <s v="25-34"/>
    <d v="1904-10-31T00:00:00"/>
    <x v="2"/>
    <x v="1"/>
    <s v="High Value"/>
    <x v="3"/>
    <s v="Check Data"/>
  </r>
  <r>
    <s v="CUST_8036"/>
    <n v="21"/>
    <s v="Male"/>
    <x v="7"/>
    <n v="109.84"/>
    <n v="7"/>
    <n v="153"/>
    <n v="0"/>
    <s v="Beauty"/>
    <n v="38.200000000000003"/>
    <d v="2024-01-03T00:00:00"/>
    <n v="40"/>
    <n v="0.03"/>
    <n v="109.84"/>
    <n v="38.200000000000003"/>
    <n v="2"/>
    <n v="768.88"/>
    <x v="0"/>
    <s v="Low Risk"/>
    <s v="Under 25"/>
    <d v="1902-08-24T00:00:00"/>
    <x v="0"/>
    <x v="1"/>
    <s v="Low Value"/>
    <x v="0"/>
    <s v="Check Data"/>
  </r>
  <r>
    <s v="CUST_7487"/>
    <n v="64"/>
    <s v="Female"/>
    <x v="6"/>
    <n v="91.33"/>
    <n v="11"/>
    <n v="39"/>
    <n v="0"/>
    <s v="Sports"/>
    <n v="41.4"/>
    <d v="2022-04-05T00:00:00"/>
    <n v="67"/>
    <n v="0.52"/>
    <n v="91.33"/>
    <n v="41.4"/>
    <n v="1"/>
    <n v="1004.63"/>
    <x v="1"/>
    <s v="High Risk"/>
    <s v="55+"/>
    <d v="1904-05-23T00:00:00"/>
    <x v="0"/>
    <x v="1"/>
    <s v="Low Value"/>
    <x v="2"/>
    <s v="Check Data"/>
  </r>
  <r>
    <s v="CUST_2058"/>
    <n v="26"/>
    <s v="Female"/>
    <x v="5"/>
    <n v="82.29"/>
    <n v="3"/>
    <n v="139"/>
    <n v="0"/>
    <s v="Beauty"/>
    <n v="86.1"/>
    <d v="2022-07-06T00:00:00"/>
    <n v="52"/>
    <n v="0.33"/>
    <n v="82.29"/>
    <n v="86.1"/>
    <n v="2"/>
    <n v="246.87"/>
    <x v="0"/>
    <s v="Medium Risk"/>
    <s v="25-34"/>
    <d v="1904-02-21T00:00:00"/>
    <x v="0"/>
    <x v="1"/>
    <s v="Low Value"/>
    <x v="0"/>
    <s v="Check Data"/>
  </r>
  <r>
    <s v="CUST_3048"/>
    <n v="56"/>
    <s v="Female"/>
    <x v="5"/>
    <n v="32.72"/>
    <n v="16"/>
    <n v="256"/>
    <n v="0"/>
    <s v="Beauty"/>
    <n v="72.7"/>
    <d v="2024-11-12T00:00:00"/>
    <n v="2"/>
    <n v="0.09"/>
    <n v="32.72"/>
    <n v="72.7"/>
    <n v="3"/>
    <n v="523.52"/>
    <x v="0"/>
    <s v="Low Risk"/>
    <s v="55+"/>
    <d v="1901-10-14T00:00:00"/>
    <x v="1"/>
    <x v="1"/>
    <s v="Low Value"/>
    <x v="0"/>
    <s v="Check Data"/>
  </r>
  <r>
    <s v="CUST_7115"/>
    <n v="59"/>
    <s v="Female"/>
    <x v="6"/>
    <n v="171.26"/>
    <n v="11"/>
    <n v="69"/>
    <n v="0"/>
    <s v="Home"/>
    <n v="20.9"/>
    <d v="2025-05-18T00:00:00"/>
    <n v="89"/>
    <n v="0.19"/>
    <n v="171.26"/>
    <n v="20.9"/>
    <n v="2"/>
    <n v="1883.86"/>
    <x v="1"/>
    <s v="Low Risk"/>
    <s v="55+"/>
    <d v="1901-04-10T00:00:00"/>
    <x v="2"/>
    <x v="1"/>
    <s v="High Value"/>
    <x v="1"/>
    <s v="Check Data"/>
  </r>
  <r>
    <s v="CUST_5248"/>
    <n v="78"/>
    <s v="Male"/>
    <x v="8"/>
    <n v="98.54"/>
    <n v="8"/>
    <n v="135"/>
    <n v="0"/>
    <s v="Electronics"/>
    <n v="17.100000000000001"/>
    <d v="2022-03-22T00:00:00"/>
    <n v="53"/>
    <n v="0.08"/>
    <n v="98.54"/>
    <n v="17.100000000000001"/>
    <n v="1"/>
    <n v="788.32"/>
    <x v="0"/>
    <s v="Low Risk"/>
    <s v="55+"/>
    <d v="1904-06-06T00:00:00"/>
    <x v="0"/>
    <x v="1"/>
    <s v="Low Value"/>
    <x v="0"/>
    <s v="Check Data"/>
  </r>
  <r>
    <s v="CUST_3476"/>
    <n v="45"/>
    <s v="Male"/>
    <x v="6"/>
    <n v="40.07"/>
    <n v="17"/>
    <n v="235"/>
    <n v="0"/>
    <s v="Sports"/>
    <n v="82.2"/>
    <d v="2023-02-04T00:00:00"/>
    <n v="67"/>
    <n v="0.19"/>
    <n v="40.07"/>
    <n v="82.2"/>
    <n v="1"/>
    <n v="681.19"/>
    <x v="0"/>
    <s v="Low Risk"/>
    <s v="45-54"/>
    <d v="1903-07-23T00:00:00"/>
    <x v="0"/>
    <x v="1"/>
    <s v="Low Value"/>
    <x v="0"/>
    <s v="Check Data"/>
  </r>
  <r>
    <s v="CUST_5603"/>
    <n v="40"/>
    <s v="Male"/>
    <x v="0"/>
    <n v="117.01"/>
    <n v="10"/>
    <n v="111"/>
    <n v="0"/>
    <s v="Sports"/>
    <n v="95.4"/>
    <d v="2023-04-25T00:00:00"/>
    <n v="11"/>
    <n v="0.28000000000000003"/>
    <n v="117.01"/>
    <n v="95.4"/>
    <n v="2"/>
    <n v="1170.1000000000001"/>
    <x v="0"/>
    <s v="Medium Risk"/>
    <s v="35-44"/>
    <d v="1903-05-04T00:00:00"/>
    <x v="1"/>
    <x v="1"/>
    <s v="Low Value"/>
    <x v="0"/>
    <s v="Check Data"/>
  </r>
  <r>
    <s v="CUST_4553"/>
    <n v="62"/>
    <s v="Female"/>
    <x v="4"/>
    <n v="49.32"/>
    <n v="10"/>
    <n v="32"/>
    <n v="0"/>
    <s v="Beauty"/>
    <n v="18.5"/>
    <d v="2024-06-08T00:00:00"/>
    <n v="11"/>
    <n v="0.14000000000000001"/>
    <n v="49.32"/>
    <n v="18.5"/>
    <n v="2"/>
    <n v="493.2"/>
    <x v="1"/>
    <s v="Low Risk"/>
    <s v="55+"/>
    <d v="1902-03-20T00:00:00"/>
    <x v="1"/>
    <x v="1"/>
    <s v="Low Value"/>
    <x v="0"/>
    <s v="Check Data"/>
  </r>
  <r>
    <s v="CUST_1220"/>
    <n v="78"/>
    <s v="Female"/>
    <x v="0"/>
    <n v="43.59"/>
    <n v="7"/>
    <n v="195"/>
    <n v="0"/>
    <s v="Beauty"/>
    <m/>
    <d v="2023-06-03T00:00:00"/>
    <n v="10"/>
    <n v="0.04"/>
    <n v="43.59"/>
    <n v="250"/>
    <n v="1"/>
    <n v="305.13"/>
    <x v="0"/>
    <s v="Low Risk"/>
    <s v="55+"/>
    <d v="1903-03-26T00:00:00"/>
    <x v="1"/>
    <x v="1"/>
    <s v="Low Value"/>
    <x v="0"/>
    <s v="Check Data"/>
  </r>
  <r>
    <s v="CUST_5818"/>
    <n v="57"/>
    <s v="Male"/>
    <x v="8"/>
    <n v="62.97"/>
    <n v="9"/>
    <n v="177"/>
    <n v="0"/>
    <s v="Fashion"/>
    <n v="43"/>
    <d v="2023-09-16T00:00:00"/>
    <n v="28"/>
    <n v="7.0000000000000007E-2"/>
    <n v="62.97"/>
    <n v="43"/>
    <n v="1"/>
    <n v="566.73"/>
    <x v="0"/>
    <s v="Low Risk"/>
    <s v="55+"/>
    <d v="1902-12-11T00:00:00"/>
    <x v="1"/>
    <x v="1"/>
    <s v="Low Value"/>
    <x v="0"/>
    <s v="Check Data"/>
  </r>
  <r>
    <s v="CUST_8192"/>
    <n v="61"/>
    <s v="Male"/>
    <x v="8"/>
    <n v="88.51"/>
    <n v="7"/>
    <n v="359"/>
    <n v="0"/>
    <s v="Beauty"/>
    <n v="90.6"/>
    <d v="2025-01-01T00:00:00"/>
    <n v="11"/>
    <n v="0.14000000000000001"/>
    <n v="88.51"/>
    <n v="90.6"/>
    <n v="3"/>
    <n v="619.57000000000005"/>
    <x v="0"/>
    <s v="Low Risk"/>
    <s v="55+"/>
    <d v="1901-08-25T00:00:00"/>
    <x v="1"/>
    <x v="1"/>
    <s v="Low Value"/>
    <x v="0"/>
    <s v="Check Data"/>
  </r>
  <r>
    <s v="CUST_5623"/>
    <n v="39"/>
    <s v="Female"/>
    <x v="6"/>
    <n v="62.57"/>
    <n v="15"/>
    <n v="133"/>
    <n v="0"/>
    <s v="Home"/>
    <n v="75.099999999999994"/>
    <d v="2023-01-17T00:00:00"/>
    <n v="7"/>
    <n v="0.32"/>
    <n v="62.57"/>
    <n v="75.099999999999994"/>
    <n v="1"/>
    <n v="938.55"/>
    <x v="0"/>
    <s v="Medium Risk"/>
    <s v="35-44"/>
    <d v="1903-08-10T00:00:00"/>
    <x v="1"/>
    <x v="1"/>
    <s v="Low Value"/>
    <x v="0"/>
    <s v="Check Data"/>
  </r>
  <r>
    <s v="CUST_8349"/>
    <n v="41"/>
    <s v="Female"/>
    <x v="6"/>
    <n v="224.17"/>
    <n v="7"/>
    <n v="190"/>
    <n v="0"/>
    <s v="Fashion"/>
    <n v="90.5"/>
    <d v="2021-05-18T00:00:00"/>
    <n v="29"/>
    <n v="0.28000000000000003"/>
    <n v="224.17"/>
    <n v="90.5"/>
    <n v="1"/>
    <n v="1569.1899999999998"/>
    <x v="0"/>
    <s v="Medium Risk"/>
    <s v="35-44"/>
    <d v="1905-04-10T00:00:00"/>
    <x v="1"/>
    <x v="1"/>
    <s v="High Value"/>
    <x v="1"/>
    <s v="Check Data"/>
  </r>
  <r>
    <s v="CUST_6618"/>
    <n v="68"/>
    <s v="Female"/>
    <x v="3"/>
    <n v="226.63"/>
    <n v="13"/>
    <n v="334"/>
    <n v="0"/>
    <s v="Electronics"/>
    <n v="64.5"/>
    <d v="2023-01-01T00:00:00"/>
    <n v="65"/>
    <n v="0.57999999999999996"/>
    <n v="226.63"/>
    <n v="64.5"/>
    <n v="3"/>
    <n v="2946.19"/>
    <x v="0"/>
    <s v="High Risk"/>
    <s v="55+"/>
    <d v="1903-08-26T00:00:00"/>
    <x v="0"/>
    <x v="1"/>
    <s v="High Value"/>
    <x v="3"/>
    <s v="Check Data"/>
  </r>
  <r>
    <s v="CUST_8209"/>
    <n v="75"/>
    <s v="Male"/>
    <x v="2"/>
    <n v="324.08999999999997"/>
    <n v="12"/>
    <n v="5"/>
    <n v="0"/>
    <s v="Home"/>
    <n v="15.7"/>
    <d v="2023-05-12T00:00:00"/>
    <n v="52"/>
    <n v="0.36"/>
    <n v="324.08999999999997"/>
    <n v="15.7"/>
    <n v="1"/>
    <n v="3889.08"/>
    <x v="2"/>
    <s v="Medium Risk"/>
    <s v="55+"/>
    <d v="1903-04-17T00:00:00"/>
    <x v="0"/>
    <x v="1"/>
    <s v="High Value"/>
    <x v="1"/>
    <s v="Check Data"/>
  </r>
  <r>
    <s v="CUST_5576"/>
    <n v="43"/>
    <s v="Male"/>
    <x v="0"/>
    <n v="38.69"/>
    <n v="3"/>
    <n v="292"/>
    <n v="0"/>
    <s v="Sports"/>
    <n v="6"/>
    <d v="2022-01-12T00:00:00"/>
    <n v="15"/>
    <n v="0.13"/>
    <n v="38.69"/>
    <n v="6"/>
    <n v="2"/>
    <n v="116.07"/>
    <x v="0"/>
    <s v="Low Risk"/>
    <s v="35-44"/>
    <d v="1904-08-14T00:00:00"/>
    <x v="1"/>
    <x v="1"/>
    <s v="Low Value"/>
    <x v="0"/>
    <s v="Check Data"/>
  </r>
  <r>
    <s v="CUST_2871"/>
    <n v="47"/>
    <s v="Other"/>
    <x v="5"/>
    <n v="49.67"/>
    <n v="9"/>
    <n v="178"/>
    <n v="0"/>
    <s v="Sports"/>
    <n v="62.7"/>
    <d v="2021-03-13T00:00:00"/>
    <n v="7"/>
    <n v="0.5"/>
    <n v="49.67"/>
    <n v="62.7"/>
    <n v="1"/>
    <n v="447.03000000000003"/>
    <x v="0"/>
    <s v="High Risk"/>
    <s v="45-54"/>
    <d v="1905-06-15T00:00:00"/>
    <x v="1"/>
    <x v="1"/>
    <s v="Low Value"/>
    <x v="2"/>
    <s v="Check Data"/>
  </r>
  <r>
    <s v="CUST_8915"/>
    <n v="50"/>
    <s v="Female"/>
    <x v="3"/>
    <n v="51.6"/>
    <n v="13"/>
    <n v="282"/>
    <n v="0"/>
    <s v="Home"/>
    <n v="5.8"/>
    <d v="2020-09-25T00:00:00"/>
    <n v="68"/>
    <n v="0.39"/>
    <n v="51.6"/>
    <n v="5.8"/>
    <n v="1"/>
    <n v="670.80000000000007"/>
    <x v="0"/>
    <s v="Medium Risk"/>
    <s v="45-54"/>
    <d v="1905-12-01T00:00:00"/>
    <x v="0"/>
    <x v="1"/>
    <s v="Low Value"/>
    <x v="0"/>
    <s v="Check Data"/>
  </r>
  <r>
    <s v="CUST_2462"/>
    <n v="33"/>
    <s v="Male"/>
    <x v="7"/>
    <n v="124.28"/>
    <n v="13"/>
    <n v="105"/>
    <n v="0"/>
    <s v="Beauty"/>
    <n v="23.6"/>
    <d v="2025-04-15T00:00:00"/>
    <n v="55"/>
    <n v="0.05"/>
    <n v="124.28"/>
    <n v="23.6"/>
    <n v="1"/>
    <n v="1615.64"/>
    <x v="0"/>
    <s v="Low Risk"/>
    <s v="25-34"/>
    <d v="1901-05-13T00:00:00"/>
    <x v="0"/>
    <x v="1"/>
    <s v="High Value"/>
    <x v="1"/>
    <s v="Check Data"/>
  </r>
  <r>
    <s v="CUST_6521"/>
    <n v="39"/>
    <s v="Female"/>
    <x v="9"/>
    <n v="32.06"/>
    <n v="5"/>
    <n v="245"/>
    <n v="0"/>
    <s v="Beauty"/>
    <n v="20.6"/>
    <d v="2023-05-06T00:00:00"/>
    <n v="3"/>
    <n v="0.11"/>
    <n v="32.06"/>
    <n v="20.6"/>
    <n v="1"/>
    <n v="160.30000000000001"/>
    <x v="0"/>
    <s v="Low Risk"/>
    <s v="35-44"/>
    <d v="1903-04-23T00:00:00"/>
    <x v="1"/>
    <x v="1"/>
    <s v="Low Value"/>
    <x v="0"/>
    <s v="Check Data"/>
  </r>
  <r>
    <s v="CUST_9536"/>
    <n v="66"/>
    <s v="Female"/>
    <x v="5"/>
    <n v="148.55000000000001"/>
    <n v="8"/>
    <n v="324"/>
    <n v="0"/>
    <s v="Beauty"/>
    <n v="42.7"/>
    <d v="2020-08-25T00:00:00"/>
    <n v="20"/>
    <n v="0.35"/>
    <n v="148.55000000000001"/>
    <n v="42.7"/>
    <n v="1"/>
    <n v="1188.4000000000001"/>
    <x v="0"/>
    <s v="Medium Risk"/>
    <s v="55+"/>
    <d v="1906-01-01T00:00:00"/>
    <x v="1"/>
    <x v="1"/>
    <s v="Low Value"/>
    <x v="0"/>
    <s v="Check Data"/>
  </r>
  <r>
    <s v="CUST_9236"/>
    <n v="74"/>
    <s v="Male"/>
    <x v="7"/>
    <n v="93.83"/>
    <n v="13"/>
    <n v="230"/>
    <n v="0"/>
    <s v="Sports"/>
    <n v="59.7"/>
    <d v="2021-05-25T00:00:00"/>
    <n v="3"/>
    <n v="0.35"/>
    <n v="93.83"/>
    <n v="59.7"/>
    <n v="1"/>
    <n v="1219.79"/>
    <x v="0"/>
    <s v="Medium Risk"/>
    <s v="55+"/>
    <d v="1905-04-03T00:00:00"/>
    <x v="1"/>
    <x v="1"/>
    <s v="Low Value"/>
    <x v="0"/>
    <s v="Check Data"/>
  </r>
  <r>
    <s v="CUST_8813"/>
    <n v="79"/>
    <s v="Male"/>
    <x v="3"/>
    <m/>
    <n v="9"/>
    <n v="214"/>
    <n v="0"/>
    <s v="Home"/>
    <n v="91.1"/>
    <d v="2025-04-26T00:00:00"/>
    <n v="29"/>
    <n v="0.11"/>
    <n v="250"/>
    <n v="91.1"/>
    <n v="2"/>
    <n v="2250"/>
    <x v="0"/>
    <s v="Low Risk"/>
    <s v="55+"/>
    <d v="1901-05-02T00:00:00"/>
    <x v="1"/>
    <x v="1"/>
    <s v="High Value"/>
    <x v="1"/>
    <s v="Check Data"/>
  </r>
  <r>
    <s v="CUST_3068"/>
    <n v="67"/>
    <s v="Male"/>
    <x v="1"/>
    <n v="103.63"/>
    <n v="8"/>
    <n v="272"/>
    <n v="0"/>
    <s v="Beauty"/>
    <n v="93.6"/>
    <d v="2022-03-12T00:00:00"/>
    <n v="20"/>
    <n v="0.13"/>
    <n v="103.63"/>
    <n v="93.6"/>
    <n v="2"/>
    <n v="829.04"/>
    <x v="0"/>
    <s v="Low Risk"/>
    <s v="55+"/>
    <d v="1904-06-16T00:00:00"/>
    <x v="1"/>
    <x v="1"/>
    <s v="Low Value"/>
    <x v="0"/>
    <s v="Check Data"/>
  </r>
  <r>
    <s v="CUST_6753"/>
    <n v="60"/>
    <s v="Male"/>
    <x v="3"/>
    <n v="73.03"/>
    <n v="10"/>
    <n v="104"/>
    <n v="0"/>
    <s v="Fashion"/>
    <n v="98.2"/>
    <d v="2021-11-19T00:00:00"/>
    <n v="10"/>
    <n v="0.25"/>
    <n v="73.03"/>
    <n v="98.2"/>
    <n v="1"/>
    <n v="730.3"/>
    <x v="0"/>
    <s v="Medium Risk"/>
    <s v="55+"/>
    <d v="1904-10-07T00:00:00"/>
    <x v="1"/>
    <x v="1"/>
    <s v="Low Value"/>
    <x v="0"/>
    <s v="Check Data"/>
  </r>
  <r>
    <s v="CUST_8237"/>
    <n v="35"/>
    <s v="Female"/>
    <x v="3"/>
    <n v="179.85"/>
    <n v="13"/>
    <n v="22"/>
    <n v="0"/>
    <s v="Sports"/>
    <n v="76.400000000000006"/>
    <d v="2020-07-27T00:00:00"/>
    <n v="61"/>
    <n v="0.22"/>
    <n v="179.85"/>
    <n v="76.400000000000006"/>
    <n v="1"/>
    <n v="2338.0499999999997"/>
    <x v="2"/>
    <s v="Medium Risk"/>
    <s v="35-44"/>
    <d v="1906-01-30T00:00:00"/>
    <x v="0"/>
    <x v="1"/>
    <s v="High Value"/>
    <x v="1"/>
    <s v="Check Data"/>
  </r>
  <r>
    <s v="CUST_8016"/>
    <n v="24"/>
    <s v="Male"/>
    <x v="3"/>
    <n v="216.61"/>
    <n v="14"/>
    <n v="294"/>
    <n v="1"/>
    <s v="Home"/>
    <n v="92.1"/>
    <d v="2020-07-30T00:00:00"/>
    <n v="99"/>
    <n v="0.15"/>
    <n v="216.61"/>
    <n v="92.1"/>
    <n v="2"/>
    <n v="3032.54"/>
    <x v="0"/>
    <s v="Low Risk"/>
    <s v="Under 25"/>
    <d v="1906-01-27T00:00:00"/>
    <x v="2"/>
    <x v="0"/>
    <s v="High Value"/>
    <x v="1"/>
    <s v="Check Data"/>
  </r>
  <r>
    <s v="CUST_7191"/>
    <n v="67"/>
    <s v="Female"/>
    <x v="6"/>
    <n v="63.36"/>
    <n v="14"/>
    <n v="160"/>
    <n v="0"/>
    <s v="Home"/>
    <n v="79.099999999999994"/>
    <d v="2024-11-15T00:00:00"/>
    <n v="90"/>
    <n v="0.28999999999999998"/>
    <n v="63.36"/>
    <n v="79.099999999999994"/>
    <n v="1"/>
    <n v="887.04"/>
    <x v="0"/>
    <s v="Medium Risk"/>
    <s v="55+"/>
    <d v="1901-10-11T00:00:00"/>
    <x v="2"/>
    <x v="1"/>
    <s v="Low Value"/>
    <x v="0"/>
    <s v="Check Data"/>
  </r>
  <r>
    <s v="CUST_2514"/>
    <n v="43"/>
    <s v="Other"/>
    <x v="0"/>
    <n v="138.1"/>
    <n v="9"/>
    <n v="193"/>
    <n v="0"/>
    <s v="Home"/>
    <n v="91.1"/>
    <d v="2020-07-31T00:00:00"/>
    <n v="94"/>
    <n v="0.33"/>
    <n v="138.1"/>
    <n v="91.1"/>
    <n v="1"/>
    <n v="1242.8999999999999"/>
    <x v="0"/>
    <s v="Medium Risk"/>
    <s v="35-44"/>
    <d v="1906-01-26T00:00:00"/>
    <x v="2"/>
    <x v="1"/>
    <s v="Low Value"/>
    <x v="0"/>
    <s v="Check Data"/>
  </r>
  <r>
    <s v="CUST_3598"/>
    <n v="25"/>
    <s v="Male"/>
    <x v="3"/>
    <n v="99.97"/>
    <n v="5"/>
    <n v="265"/>
    <n v="0"/>
    <s v="Home"/>
    <n v="10.4"/>
    <d v="2023-07-05T00:00:00"/>
    <n v="90"/>
    <n v="0.28000000000000003"/>
    <n v="99.97"/>
    <n v="10.4"/>
    <n v="1"/>
    <n v="499.85"/>
    <x v="0"/>
    <s v="Medium Risk"/>
    <s v="25-34"/>
    <d v="1903-02-22T00:00:00"/>
    <x v="2"/>
    <x v="1"/>
    <s v="Low Value"/>
    <x v="0"/>
    <s v="Check Data"/>
  </r>
  <r>
    <s v="CUST_2001"/>
    <n v="23"/>
    <s v="Female"/>
    <x v="6"/>
    <m/>
    <n v="16"/>
    <n v="82"/>
    <n v="0"/>
    <s v="Electronics"/>
    <n v="96.2"/>
    <d v="2022-08-31T00:00:00"/>
    <n v="37"/>
    <n v="7.0000000000000007E-2"/>
    <n v="250"/>
    <n v="96.2"/>
    <n v="2"/>
    <n v="4000"/>
    <x v="1"/>
    <s v="Low Risk"/>
    <s v="Under 25"/>
    <d v="1903-12-27T00:00:00"/>
    <x v="1"/>
    <x v="1"/>
    <s v="High Value"/>
    <x v="1"/>
    <s v="Check Data"/>
  </r>
  <r>
    <s v="CUST_2033"/>
    <n v="47"/>
    <s v="Female"/>
    <x v="7"/>
    <n v="100.89"/>
    <n v="8"/>
    <n v="167"/>
    <n v="0"/>
    <s v="Fashion"/>
    <n v="23.5"/>
    <d v="2021-11-13T00:00:00"/>
    <n v="84"/>
    <n v="0.15"/>
    <n v="100.89"/>
    <n v="23.5"/>
    <n v="1"/>
    <n v="807.12"/>
    <x v="0"/>
    <s v="Low Risk"/>
    <s v="45-54"/>
    <d v="1904-10-13T00:00:00"/>
    <x v="2"/>
    <x v="1"/>
    <s v="Low Value"/>
    <x v="0"/>
    <s v="Check Data"/>
  </r>
  <r>
    <s v="CUST_7899"/>
    <n v="56"/>
    <s v="Female"/>
    <x v="2"/>
    <n v="127.02"/>
    <n v="8"/>
    <n v="328"/>
    <n v="0"/>
    <s v="Electronics"/>
    <n v="56.8"/>
    <d v="2022-09-23T00:00:00"/>
    <n v="51"/>
    <n v="0.61"/>
    <n v="127.02"/>
    <n v="56.8"/>
    <n v="1"/>
    <n v="1016.16"/>
    <x v="0"/>
    <s v="High Risk"/>
    <s v="55+"/>
    <d v="1903-12-04T00:00:00"/>
    <x v="0"/>
    <x v="1"/>
    <s v="Low Value"/>
    <x v="2"/>
    <s v="Check Data"/>
  </r>
  <r>
    <s v="CUST_9465"/>
    <n v="40"/>
    <s v="Female"/>
    <x v="0"/>
    <n v="74.98"/>
    <n v="6"/>
    <n v="142"/>
    <n v="0"/>
    <s v="Beauty"/>
    <n v="51.7"/>
    <d v="2020-12-03T00:00:00"/>
    <n v="42"/>
    <n v="0.3"/>
    <n v="74.98"/>
    <n v="51.7"/>
    <n v="3"/>
    <n v="449.88"/>
    <x v="0"/>
    <s v="Medium Risk"/>
    <s v="35-44"/>
    <d v="1905-09-23T00:00:00"/>
    <x v="0"/>
    <x v="1"/>
    <s v="Low Value"/>
    <x v="0"/>
    <s v="Check Data"/>
  </r>
  <r>
    <s v="CUST_6051"/>
    <n v="49"/>
    <s v="Male"/>
    <x v="7"/>
    <n v="87.68"/>
    <n v="7"/>
    <n v="42"/>
    <n v="0"/>
    <s v="Electronics"/>
    <n v="56.4"/>
    <d v="2022-04-27T00:00:00"/>
    <n v="73"/>
    <n v="0.32"/>
    <n v="87.68"/>
    <n v="56.4"/>
    <n v="3"/>
    <n v="613.76"/>
    <x v="1"/>
    <s v="Medium Risk"/>
    <s v="45-54"/>
    <d v="1904-05-01T00:00:00"/>
    <x v="2"/>
    <x v="1"/>
    <s v="Low Value"/>
    <x v="0"/>
    <s v="Check Data"/>
  </r>
  <r>
    <s v="CUST_5476"/>
    <n v="39"/>
    <s v="Female"/>
    <x v="8"/>
    <n v="340.7"/>
    <n v="12"/>
    <n v="343"/>
    <n v="0"/>
    <s v="Electronics"/>
    <n v="70.2"/>
    <d v="2021-03-16T00:00:00"/>
    <n v="75"/>
    <n v="0.56000000000000005"/>
    <n v="340.7"/>
    <n v="70.2"/>
    <n v="1"/>
    <n v="4088.3999999999996"/>
    <x v="0"/>
    <s v="High Risk"/>
    <s v="35-44"/>
    <d v="1905-06-12T00:00:00"/>
    <x v="2"/>
    <x v="1"/>
    <s v="High Value"/>
    <x v="3"/>
    <s v="Check Data"/>
  </r>
  <r>
    <s v="CUST_1478"/>
    <n v="59"/>
    <s v="Female"/>
    <x v="5"/>
    <n v="97.36"/>
    <n v="8"/>
    <n v="11"/>
    <n v="0"/>
    <s v="Sports"/>
    <n v="54"/>
    <d v="2022-05-08T00:00:00"/>
    <n v="97"/>
    <n v="0.19"/>
    <n v="97.36"/>
    <n v="54"/>
    <n v="1"/>
    <n v="778.88"/>
    <x v="2"/>
    <s v="Low Risk"/>
    <s v="55+"/>
    <d v="1904-04-20T00:00:00"/>
    <x v="2"/>
    <x v="1"/>
    <s v="Low Value"/>
    <x v="0"/>
    <s v="Check Data"/>
  </r>
  <r>
    <s v="CUST_1515"/>
    <n v="60"/>
    <s v="Other"/>
    <x v="9"/>
    <n v="27.67"/>
    <n v="6"/>
    <n v="21"/>
    <n v="0"/>
    <s v="Home"/>
    <n v="68.900000000000006"/>
    <d v="2024-07-08T00:00:00"/>
    <n v="30"/>
    <n v="0.21"/>
    <n v="27.67"/>
    <n v="68.900000000000006"/>
    <n v="1"/>
    <n v="166.02"/>
    <x v="2"/>
    <s v="Medium Risk"/>
    <s v="55+"/>
    <d v="1902-02-18T00:00:00"/>
    <x v="1"/>
    <x v="1"/>
    <s v="Low Value"/>
    <x v="0"/>
    <s v="Check Data"/>
  </r>
  <r>
    <s v="CUST_2191"/>
    <n v="74"/>
    <s v="Male"/>
    <x v="8"/>
    <n v="32.99"/>
    <n v="6"/>
    <n v="17"/>
    <n v="0"/>
    <s v="Electronics"/>
    <n v="53.4"/>
    <d v="2023-05-29T00:00:00"/>
    <n v="94"/>
    <n v="0.28000000000000003"/>
    <n v="32.99"/>
    <n v="53.4"/>
    <n v="3"/>
    <n v="197.94"/>
    <x v="2"/>
    <s v="Medium Risk"/>
    <s v="55+"/>
    <d v="1903-03-31T00:00:00"/>
    <x v="2"/>
    <x v="1"/>
    <s v="Low Value"/>
    <x v="0"/>
    <s v="Check Data"/>
  </r>
  <r>
    <s v="CUST_7297"/>
    <n v="62"/>
    <s v="Other"/>
    <x v="4"/>
    <n v="56.77"/>
    <n v="8"/>
    <n v="61"/>
    <n v="0"/>
    <s v="Home"/>
    <n v="1.2"/>
    <d v="2025-05-02T00:00:00"/>
    <n v="45"/>
    <n v="0.37"/>
    <n v="56.77"/>
    <n v="1.2"/>
    <n v="2"/>
    <n v="454.16"/>
    <x v="1"/>
    <s v="Medium Risk"/>
    <s v="55+"/>
    <d v="1901-04-26T00:00:00"/>
    <x v="0"/>
    <x v="1"/>
    <s v="Low Value"/>
    <x v="0"/>
    <s v="Check Data"/>
  </r>
  <r>
    <s v="CUST_1271"/>
    <n v="26"/>
    <s v="Male"/>
    <x v="2"/>
    <m/>
    <n v="12"/>
    <n v="188"/>
    <n v="0"/>
    <s v="Fashion"/>
    <n v="62.7"/>
    <d v="2021-06-04T00:00:00"/>
    <n v="87"/>
    <n v="0.4"/>
    <n v="250"/>
    <n v="62.7"/>
    <n v="2"/>
    <n v="3000"/>
    <x v="0"/>
    <s v="Medium Risk"/>
    <s v="25-34"/>
    <d v="1905-03-24T00:00:00"/>
    <x v="2"/>
    <x v="1"/>
    <s v="High Value"/>
    <x v="1"/>
    <s v="Check Data"/>
  </r>
  <r>
    <s v="CUST_9334"/>
    <n v="48"/>
    <s v="Other"/>
    <x v="4"/>
    <n v="69.41"/>
    <n v="13"/>
    <n v="78"/>
    <n v="0"/>
    <s v="Electronics"/>
    <n v="55.5"/>
    <d v="2025-05-25T00:00:00"/>
    <n v="24"/>
    <n v="0.4"/>
    <n v="69.41"/>
    <n v="55.5"/>
    <n v="1"/>
    <n v="902.32999999999993"/>
    <x v="1"/>
    <s v="Medium Risk"/>
    <s v="45-54"/>
    <d v="1901-04-03T00:00:00"/>
    <x v="1"/>
    <x v="1"/>
    <s v="Low Value"/>
    <x v="0"/>
    <s v="Check Data"/>
  </r>
  <r>
    <s v="CUST_8778"/>
    <n v="24"/>
    <s v="Female"/>
    <x v="1"/>
    <n v="95.16"/>
    <n v="6"/>
    <n v="166"/>
    <n v="0"/>
    <s v="Sports"/>
    <n v="58.6"/>
    <d v="2022-04-28T00:00:00"/>
    <n v="31"/>
    <n v="0.28999999999999998"/>
    <n v="95.16"/>
    <n v="58.6"/>
    <n v="2"/>
    <n v="570.96"/>
    <x v="0"/>
    <s v="Medium Risk"/>
    <s v="Under 25"/>
    <d v="1904-04-30T00:00:00"/>
    <x v="1"/>
    <x v="1"/>
    <s v="Low Value"/>
    <x v="0"/>
    <s v="Check Data"/>
  </r>
  <r>
    <s v="CUST_7008"/>
    <n v="26"/>
    <s v="Female"/>
    <x v="1"/>
    <n v="93.67"/>
    <n v="11"/>
    <n v="149"/>
    <n v="0"/>
    <s v="Sports"/>
    <n v="0.2"/>
    <d v="2020-09-05T00:00:00"/>
    <n v="23"/>
    <n v="0.13"/>
    <n v="93.67"/>
    <n v="0.2"/>
    <n v="1"/>
    <n v="1030.3700000000001"/>
    <x v="0"/>
    <s v="Low Risk"/>
    <s v="25-34"/>
    <d v="1905-12-21T00:00:00"/>
    <x v="1"/>
    <x v="1"/>
    <s v="Low Value"/>
    <x v="0"/>
    <s v="Valid"/>
  </r>
  <r>
    <s v="CUST_8987"/>
    <n v="30"/>
    <s v="Female"/>
    <x v="3"/>
    <n v="178.42"/>
    <n v="9"/>
    <n v="222"/>
    <n v="0"/>
    <s v="Beauty"/>
    <n v="46.9"/>
    <d v="2023-06-03T00:00:00"/>
    <n v="53"/>
    <n v="0.39"/>
    <n v="178.42"/>
    <n v="46.9"/>
    <n v="2"/>
    <n v="1605.78"/>
    <x v="0"/>
    <s v="Medium Risk"/>
    <s v="25-34"/>
    <d v="1903-03-26T00:00:00"/>
    <x v="0"/>
    <x v="1"/>
    <s v="High Value"/>
    <x v="1"/>
    <s v="Check Data"/>
  </r>
  <r>
    <s v="CUST_4332"/>
    <n v="75"/>
    <s v="Male"/>
    <x v="2"/>
    <n v="105.97"/>
    <n v="12"/>
    <n v="104"/>
    <n v="0"/>
    <s v="Electronics"/>
    <n v="87.5"/>
    <d v="2022-02-04T00:00:00"/>
    <n v="42"/>
    <n v="0.24"/>
    <n v="105.97"/>
    <n v="87.5"/>
    <n v="1"/>
    <n v="1271.6399999999999"/>
    <x v="0"/>
    <s v="Medium Risk"/>
    <s v="55+"/>
    <d v="1904-07-22T00:00:00"/>
    <x v="0"/>
    <x v="1"/>
    <s v="Low Value"/>
    <x v="0"/>
    <s v="Check Data"/>
  </r>
  <r>
    <s v="CUST_1787"/>
    <n v="20"/>
    <s v="Male"/>
    <x v="7"/>
    <n v="124.06"/>
    <n v="6"/>
    <n v="253"/>
    <n v="0"/>
    <s v="Fashion"/>
    <n v="33.299999999999997"/>
    <d v="2022-06-21T00:00:00"/>
    <n v="36"/>
    <n v="0.21"/>
    <n v="124.06"/>
    <n v="33.299999999999997"/>
    <n v="1"/>
    <n v="744.36"/>
    <x v="0"/>
    <s v="Medium Risk"/>
    <s v="Under 25"/>
    <d v="1904-03-07T00:00:00"/>
    <x v="1"/>
    <x v="1"/>
    <s v="Low Value"/>
    <x v="0"/>
    <s v="Check Data"/>
  </r>
  <r>
    <s v="CUST_7222"/>
    <n v="52"/>
    <s v="Male"/>
    <x v="8"/>
    <n v="342.36"/>
    <n v="12"/>
    <n v="6"/>
    <n v="0"/>
    <s v="Home"/>
    <n v="44.5"/>
    <d v="2023-10-17T00:00:00"/>
    <n v="34"/>
    <n v="0.27"/>
    <n v="342.36"/>
    <n v="44.5"/>
    <n v="1"/>
    <n v="4108.32"/>
    <x v="2"/>
    <s v="Medium Risk"/>
    <s v="45-54"/>
    <d v="1902-11-10T00:00:00"/>
    <x v="1"/>
    <x v="1"/>
    <s v="High Value"/>
    <x v="1"/>
    <s v="Check Data"/>
  </r>
  <r>
    <s v="CUST_1622"/>
    <n v="50"/>
    <s v="Male"/>
    <x v="2"/>
    <n v="99.61"/>
    <n v="10"/>
    <n v="162"/>
    <n v="0"/>
    <s v="Electronics"/>
    <n v="12.2"/>
    <d v="2022-08-19T00:00:00"/>
    <n v="85"/>
    <n v="0.31"/>
    <n v="99.61"/>
    <n v="12.2"/>
    <n v="1"/>
    <n v="996.1"/>
    <x v="0"/>
    <s v="Medium Risk"/>
    <s v="45-54"/>
    <d v="1904-01-08T00:00:00"/>
    <x v="2"/>
    <x v="1"/>
    <s v="Low Value"/>
    <x v="0"/>
    <s v="Check Data"/>
  </r>
  <r>
    <s v="CUST_4841"/>
    <n v="38"/>
    <s v="Male"/>
    <x v="8"/>
    <n v="167.27"/>
    <n v="15"/>
    <n v="289"/>
    <n v="0"/>
    <s v="Beauty"/>
    <n v="45"/>
    <d v="2022-12-10T00:00:00"/>
    <n v="26"/>
    <n v="0.19"/>
    <n v="167.27"/>
    <n v="45"/>
    <n v="2"/>
    <n v="2509.0500000000002"/>
    <x v="0"/>
    <s v="Low Risk"/>
    <s v="35-44"/>
    <d v="1903-09-17T00:00:00"/>
    <x v="1"/>
    <x v="1"/>
    <s v="High Value"/>
    <x v="1"/>
    <s v="Check Data"/>
  </r>
  <r>
    <s v="CUST_4676"/>
    <n v="48"/>
    <s v="Female"/>
    <x v="9"/>
    <n v="65.010000000000005"/>
    <n v="8"/>
    <n v="194"/>
    <n v="0"/>
    <s v="Sports"/>
    <n v="39.6"/>
    <d v="2023-10-12T00:00:00"/>
    <n v="71"/>
    <n v="7.0000000000000007E-2"/>
    <n v="65.010000000000005"/>
    <n v="39.6"/>
    <n v="3"/>
    <n v="520.08000000000004"/>
    <x v="0"/>
    <s v="Low Risk"/>
    <s v="45-54"/>
    <d v="1902-11-15T00:00:00"/>
    <x v="2"/>
    <x v="1"/>
    <s v="Low Value"/>
    <x v="0"/>
    <s v="Check Data"/>
  </r>
  <r>
    <s v="CUST_3572"/>
    <n v="69"/>
    <s v="Female"/>
    <x v="7"/>
    <n v="126.27"/>
    <n v="8"/>
    <n v="318"/>
    <n v="0"/>
    <s v="Electronics"/>
    <n v="88.3"/>
    <d v="2021-08-30T00:00:00"/>
    <n v="25"/>
    <n v="0.3"/>
    <n v="126.27"/>
    <n v="88.3"/>
    <n v="1"/>
    <n v="1010.16"/>
    <x v="0"/>
    <s v="Medium Risk"/>
    <s v="55+"/>
    <d v="1904-12-27T00:00:00"/>
    <x v="1"/>
    <x v="1"/>
    <s v="Low Value"/>
    <x v="0"/>
    <s v="Check Data"/>
  </r>
  <r>
    <s v="CUST_7915"/>
    <n v="51"/>
    <s v="Male"/>
    <x v="4"/>
    <n v="172.86"/>
    <n v="7"/>
    <n v="129"/>
    <n v="0"/>
    <s v="Beauty"/>
    <n v="3.5"/>
    <d v="2025-02-15T00:00:00"/>
    <n v="3"/>
    <n v="0.16"/>
    <n v="172.86"/>
    <n v="3.5"/>
    <n v="2"/>
    <n v="1210.02"/>
    <x v="0"/>
    <s v="Low Risk"/>
    <s v="45-54"/>
    <d v="1901-07-11T00:00:00"/>
    <x v="1"/>
    <x v="1"/>
    <s v="Low Value"/>
    <x v="0"/>
    <s v="Check Data"/>
  </r>
  <r>
    <s v="CUST_6033"/>
    <n v="49"/>
    <s v="Female"/>
    <x v="8"/>
    <n v="85.67"/>
    <n v="11"/>
    <n v="108"/>
    <n v="0"/>
    <s v="Fashion"/>
    <n v="95.1"/>
    <d v="2022-06-28T00:00:00"/>
    <n v="43"/>
    <n v="0.32"/>
    <n v="85.67"/>
    <n v="95.1"/>
    <n v="1"/>
    <n v="942.37"/>
    <x v="0"/>
    <s v="Medium Risk"/>
    <s v="45-54"/>
    <d v="1904-02-29T00:00:00"/>
    <x v="0"/>
    <x v="1"/>
    <s v="Low Value"/>
    <x v="0"/>
    <s v="Check Data"/>
  </r>
  <r>
    <s v="CUST_8788"/>
    <n v="74"/>
    <s v="Female"/>
    <x v="9"/>
    <n v="256.89999999999998"/>
    <n v="6"/>
    <n v="218"/>
    <n v="0"/>
    <s v="Home"/>
    <n v="57.6"/>
    <d v="2024-06-07T00:00:00"/>
    <n v="82"/>
    <n v="0.28000000000000003"/>
    <n v="256.89999999999998"/>
    <n v="57.6"/>
    <n v="2"/>
    <n v="1541.3999999999999"/>
    <x v="0"/>
    <s v="Medium Risk"/>
    <s v="55+"/>
    <d v="1902-03-21T00:00:00"/>
    <x v="2"/>
    <x v="1"/>
    <s v="High Value"/>
    <x v="1"/>
    <s v="Check Data"/>
  </r>
  <r>
    <s v="CUST_6214"/>
    <n v="52"/>
    <s v="Other"/>
    <x v="2"/>
    <n v="143.78"/>
    <n v="6"/>
    <n v="318"/>
    <n v="0"/>
    <s v="Fashion"/>
    <n v="53"/>
    <d v="2020-11-10T00:00:00"/>
    <n v="6"/>
    <n v="0.63"/>
    <n v="143.78"/>
    <n v="53"/>
    <n v="1"/>
    <n v="862.68000000000006"/>
    <x v="0"/>
    <s v="High Risk"/>
    <s v="45-54"/>
    <d v="1905-10-16T00:00:00"/>
    <x v="1"/>
    <x v="1"/>
    <s v="Low Value"/>
    <x v="2"/>
    <s v="Check Data"/>
  </r>
  <r>
    <s v="CUST_5712"/>
    <n v="32"/>
    <s v="Female"/>
    <x v="9"/>
    <n v="175.35"/>
    <n v="12"/>
    <n v="129"/>
    <n v="1"/>
    <s v="Fashion"/>
    <n v="88.6"/>
    <d v="2022-03-13T00:00:00"/>
    <n v="54"/>
    <n v="0.36"/>
    <n v="175.35"/>
    <n v="88.6"/>
    <n v="1"/>
    <n v="2104.1999999999998"/>
    <x v="0"/>
    <s v="Medium Risk"/>
    <s v="25-34"/>
    <d v="1904-06-15T00:00:00"/>
    <x v="0"/>
    <x v="0"/>
    <s v="High Value"/>
    <x v="1"/>
    <s v="Check Data"/>
  </r>
  <r>
    <s v="CUST_1066"/>
    <n v="73"/>
    <s v="Male"/>
    <x v="5"/>
    <n v="135.85"/>
    <n v="12"/>
    <n v="243"/>
    <n v="0"/>
    <s v="Home"/>
    <n v="19.100000000000001"/>
    <d v="2021-03-21T00:00:00"/>
    <n v="52"/>
    <n v="0.33"/>
    <n v="135.85"/>
    <n v="19.100000000000001"/>
    <n v="1"/>
    <n v="1630.1999999999998"/>
    <x v="0"/>
    <s v="Medium Risk"/>
    <s v="55+"/>
    <d v="1905-06-07T00:00:00"/>
    <x v="0"/>
    <x v="1"/>
    <s v="High Value"/>
    <x v="1"/>
    <s v="Check Data"/>
  </r>
  <r>
    <s v="CUST_8533"/>
    <n v="49"/>
    <s v="Female"/>
    <x v="9"/>
    <n v="132.16"/>
    <n v="9"/>
    <n v="306"/>
    <n v="0"/>
    <s v="Electronics"/>
    <n v="20.9"/>
    <d v="2020-10-17T00:00:00"/>
    <n v="13"/>
    <n v="0.33"/>
    <n v="132.16"/>
    <n v="20.9"/>
    <n v="1"/>
    <n v="1189.44"/>
    <x v="0"/>
    <s v="Medium Risk"/>
    <s v="45-54"/>
    <d v="1905-11-09T00:00:00"/>
    <x v="1"/>
    <x v="1"/>
    <s v="Low Value"/>
    <x v="0"/>
    <s v="Check Data"/>
  </r>
  <r>
    <s v="CUST_5616"/>
    <n v="23"/>
    <s v="Female"/>
    <x v="9"/>
    <n v="47.81"/>
    <n v="10"/>
    <n v="296"/>
    <n v="0"/>
    <s v="Home"/>
    <m/>
    <d v="2024-10-21T00:00:00"/>
    <n v="66"/>
    <n v="0.22"/>
    <n v="47.81"/>
    <n v="250"/>
    <n v="2"/>
    <n v="478.1"/>
    <x v="0"/>
    <s v="Medium Risk"/>
    <s v="Under 25"/>
    <d v="1901-11-05T00:00:00"/>
    <x v="0"/>
    <x v="1"/>
    <s v="Low Value"/>
    <x v="0"/>
    <s v="Check Data"/>
  </r>
  <r>
    <s v="CUST_2140"/>
    <n v="79"/>
    <s v="Male"/>
    <x v="3"/>
    <n v="224.97"/>
    <n v="16"/>
    <n v="84"/>
    <n v="0"/>
    <s v="Beauty"/>
    <n v="92.9"/>
    <d v="2022-11-13T00:00:00"/>
    <n v="56"/>
    <n v="0.23"/>
    <n v="224.97"/>
    <n v="92.9"/>
    <n v="2"/>
    <n v="3599.52"/>
    <x v="1"/>
    <s v="Medium Risk"/>
    <s v="55+"/>
    <d v="1903-10-14T00:00:00"/>
    <x v="0"/>
    <x v="1"/>
    <s v="High Value"/>
    <x v="1"/>
    <s v="Check Data"/>
  </r>
  <r>
    <s v="CUST_6730"/>
    <n v="62"/>
    <s v="Male"/>
    <x v="1"/>
    <n v="220.33"/>
    <n v="8"/>
    <n v="254"/>
    <n v="0"/>
    <s v="Fashion"/>
    <n v="83.8"/>
    <d v="2023-05-29T00:00:00"/>
    <n v="47"/>
    <n v="0.09"/>
    <n v="220.33"/>
    <n v="83.8"/>
    <n v="2"/>
    <n v="1762.64"/>
    <x v="0"/>
    <s v="Low Risk"/>
    <s v="55+"/>
    <d v="1903-03-31T00:00:00"/>
    <x v="0"/>
    <x v="1"/>
    <s v="High Value"/>
    <x v="1"/>
    <s v="Check Data"/>
  </r>
  <r>
    <s v="CUST_8465"/>
    <n v="38"/>
    <s v="Male"/>
    <x v="4"/>
    <n v="75.569999999999993"/>
    <n v="6"/>
    <n v="326"/>
    <n v="0"/>
    <s v="Home"/>
    <n v="4.0999999999999996"/>
    <d v="2021-09-02T00:00:00"/>
    <n v="77"/>
    <n v="0.49"/>
    <n v="75.569999999999993"/>
    <n v="4.0999999999999996"/>
    <n v="1"/>
    <n v="453.41999999999996"/>
    <x v="0"/>
    <s v="Medium Risk"/>
    <s v="35-44"/>
    <d v="1904-12-24T00:00:00"/>
    <x v="2"/>
    <x v="1"/>
    <s v="Low Value"/>
    <x v="0"/>
    <s v="Check D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995E0-0265-4A00-9C01-0FB19F506DAC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F22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stimated_customer_value" fld="16" subtotal="average" baseField="22" baseItem="0"/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256EC-9204-4B59-A102-01622D42BB09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risk" fld="12" subtotal="average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01AE3-4AD0-467E-B39E-D87AF3640320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_risk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AE3E9-464C-4F99-8487-D849BB069B42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2" firstHeaderRow="1" firstDataRow="1" firstDataCol="1"/>
  <pivotFields count="26">
    <pivotField showAll="0"/>
    <pivotField showAll="0"/>
    <pivotField showAll="0"/>
    <pivotField axis="axisRow" showAll="0">
      <items count="11">
        <item x="2"/>
        <item x="0"/>
        <item x="4"/>
        <item x="7"/>
        <item x="5"/>
        <item x="8"/>
        <item x="6"/>
        <item x="3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estimated_customer_val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E530A-4B50-4A6C-9367-662BC2A4F6CF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12375-BF92-45BB-AAAC-E39284AD539C}" name="CustomerData" displayName="CustomerData" ref="A1:Z5001" totalsRowShown="0">
  <autoFilter ref="A1:Z5001" xr:uid="{1CC12375-BF92-45BB-AAAC-E39284AD539C}"/>
  <tableColumns count="26">
    <tableColumn id="1" xr3:uid="{C2D773ED-2A65-4794-95A4-BDA2DC3858BD}" name="customer_id"/>
    <tableColumn id="2" xr3:uid="{8EE77211-91B1-47F2-A225-1E80B7F99906}" name="age"/>
    <tableColumn id="3" xr3:uid="{B4656759-98B8-4F5D-8616-A97C3B0E1188}" name="gender"/>
    <tableColumn id="4" xr3:uid="{0229B453-8551-4E9B-8B8D-5234568DF64D}" name="country"/>
    <tableColumn id="5" xr3:uid="{57AE7A1D-B6CC-4849-9F22-FAE3138E9028}" name="avg_order_value"/>
    <tableColumn id="6" xr3:uid="{D081C84B-ADD8-47E3-9D73-A57EDE333B94}" name="total_orders"/>
    <tableColumn id="7" xr3:uid="{8BFC0B5E-063B-4128-8A0F-57CBDE3262F4}" name="last_purchase"/>
    <tableColumn id="8" xr3:uid="{BF43B4EE-051C-4CE8-89BA-4AB677DE9694}" name="is_fraudulent"/>
    <tableColumn id="9" xr3:uid="{466F8F91-0EF2-49AA-9B84-45C3EFEAB6C8}" name="preferred_category"/>
    <tableColumn id="10" xr3:uid="{DA06A2EF-E3F3-4EBB-9FC8-83990C2F61A0}" name="email_open_rate"/>
    <tableColumn id="11" xr3:uid="{D2BFEF12-E3A6-456B-8C5A-BD5A1AE45B07}" name="customer_since" dataDxfId="13"/>
    <tableColumn id="12" xr3:uid="{F4F20136-7DB1-4F03-9C80-30CD0CFF7852}" name="loyalty_score"/>
    <tableColumn id="13" xr3:uid="{5CE5C09E-25E7-49E3-9FA2-B65175675DFA}" name="churn_risk"/>
    <tableColumn id="14" xr3:uid="{37B0356E-C5E4-4F06-89CD-5E6DC95F247C}" name="avg_order_value_clean" dataDxfId="12">
      <calculatedColumnFormula>IF(E2="",Data_Validation!$B$1,E2)</calculatedColumnFormula>
    </tableColumn>
    <tableColumn id="15" xr3:uid="{62EFEA23-B0C6-4EE3-8715-8E59F9CB50B2}" name="email_open_rate_clean" dataDxfId="11">
      <calculatedColumnFormula>IF(J2="",Data_Validation!$B$2,J2)</calculatedColumnFormula>
    </tableColumn>
    <tableColumn id="16" xr3:uid="{81A6F980-592C-44C5-94E9-ABB673C9CDB1}" name="customer_record_count" dataDxfId="10">
      <calculatedColumnFormula>COUNTIF($A$2:$A$5001,A2)</calculatedColumnFormula>
    </tableColumn>
    <tableColumn id="17" xr3:uid="{E6832168-32F4-4AD7-AB59-60A50BAD22A2}" name="estimated_customer_value" dataDxfId="9">
      <calculatedColumnFormula>CustomerData[[#This Row],[avg_order_value_clean]]*CustomerData[[#This Row],[total_orders]]</calculatedColumnFormula>
    </tableColumn>
    <tableColumn id="18" xr3:uid="{68FFD3E4-EEB6-4D27-9584-91303141E2B6}" name="recency_segment" dataDxfId="8">
      <calculatedColumnFormula>IF(G2&lt;=30,"Active",IF(G2&lt;=90,"At Risk","Inactive"))</calculatedColumnFormula>
    </tableColumn>
    <tableColumn id="19" xr3:uid="{844E7D97-D971-474D-A78D-80DF40DF378E}" name="churn_risk_segment" dataDxfId="7">
      <calculatedColumnFormula>IF(M2&lt;0.2,"Low Risk",IF(M2&lt;0.5,"Medium Risk","High Risk"))</calculatedColumnFormula>
    </tableColumn>
    <tableColumn id="20" xr3:uid="{6383638B-39E1-4497-A019-B6769F9C6CB8}" name="age_group" dataDxfId="6">
      <calculatedColumnFormula>IF(B2&lt;25,"Under 25",IF(B2&lt;35,"25-34",IF(B2&lt;45,"35-44",IF(B2&lt;55,"45-54","55+"))))</calculatedColumnFormula>
    </tableColumn>
    <tableColumn id="21" xr3:uid="{8F490EEF-80AC-424C-AA4E-FF5A637BFBB3}" name="customer_tenure_days" dataDxfId="5">
      <calculatedColumnFormula>TODAY()-K2</calculatedColumnFormula>
    </tableColumn>
    <tableColumn id="22" xr3:uid="{47A15EE3-04EC-4014-83DD-4C39CF582F5E}" name="loyalty_segment" dataDxfId="4">
      <calculatedColumnFormula>IF(L2&lt;40,"Low Loyalty",IF(L2&lt;70,"Medium Loyalty","High Loyalty"))</calculatedColumnFormula>
    </tableColumn>
    <tableColumn id="23" xr3:uid="{386A5FAE-A5F8-4BDC-8720-05D6464EB268}" name="fraud_status" dataDxfId="3">
      <calculatedColumnFormula>IF(H2=1,"Fraudulent","Legitimate")</calculatedColumnFormula>
    </tableColumn>
    <tableColumn id="24" xr3:uid="{1B0B0EFE-C98A-453E-B276-028587640CB9}" name="customer_value_segment" dataDxfId="2">
      <calculatedColumnFormula>IF(Q2&lt;Data_Validation!$B$8,"Low Value",IF(Q2&lt;Data_Validation!$B$9,"Medium Value","High Value"))</calculatedColumnFormula>
    </tableColumn>
    <tableColumn id="25" xr3:uid="{819212D2-0703-4C08-9EFD-F32BCD422B5E}" name="customer_priority" dataDxfId="1">
      <calculatedColumnFormula>IF(AND(X2="High Value",S2="High Risk"),"Critical - Retain",IF(AND(X2="High Value",S2&lt;&gt;"High Risk"),"High Value - Maintain",IF(AND(X2&lt;&gt;"High Value",S2="High Risk"),"At Risk - Develop","Stable")))</calculatedColumnFormula>
    </tableColumn>
    <tableColumn id="26" xr3:uid="{8A73F043-4D4B-4966-ACF7-CDAF4DF9C070}" name="data_quality_flag" dataDxfId="0">
      <calculatedColumnFormula>IF(OR(B2&lt;18,F2&lt;0,N2&lt;0,O2&lt;0,O2&gt;1,M2&lt;0,M2&gt;1),"Check Data","Valid")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91FD-CB83-4E0D-BEBB-EA837C174638}">
  <dimension ref="A1:M5001"/>
  <sheetViews>
    <sheetView workbookViewId="0">
      <selection activeCell="K16" sqref="K16"/>
    </sheetView>
  </sheetViews>
  <sheetFormatPr defaultRowHeight="14.4" x14ac:dyDescent="0.3"/>
  <cols>
    <col min="11" max="11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30</v>
      </c>
      <c r="C2" t="s">
        <v>14</v>
      </c>
      <c r="D2" t="s">
        <v>15</v>
      </c>
      <c r="E2">
        <v>101.08</v>
      </c>
      <c r="F2">
        <v>8</v>
      </c>
      <c r="G2">
        <v>176</v>
      </c>
      <c r="H2">
        <v>1</v>
      </c>
      <c r="I2" t="s">
        <v>16</v>
      </c>
      <c r="J2">
        <v>25.6</v>
      </c>
      <c r="K2" s="1">
        <v>45448</v>
      </c>
      <c r="L2">
        <v>50</v>
      </c>
      <c r="M2">
        <v>0.2</v>
      </c>
    </row>
    <row r="3" spans="1:13" x14ac:dyDescent="0.3">
      <c r="A3" t="s">
        <v>17</v>
      </c>
      <c r="B3">
        <v>53</v>
      </c>
      <c r="C3" t="s">
        <v>14</v>
      </c>
      <c r="D3" t="s">
        <v>18</v>
      </c>
      <c r="E3">
        <v>90.39</v>
      </c>
      <c r="F3">
        <v>10</v>
      </c>
      <c r="G3">
        <v>88</v>
      </c>
      <c r="H3">
        <v>0</v>
      </c>
      <c r="I3" t="s">
        <v>19</v>
      </c>
      <c r="J3">
        <v>12.3</v>
      </c>
      <c r="K3" s="1">
        <v>45341</v>
      </c>
      <c r="L3">
        <v>37</v>
      </c>
      <c r="M3">
        <v>0.34</v>
      </c>
    </row>
    <row r="4" spans="1:13" x14ac:dyDescent="0.3">
      <c r="A4" t="s">
        <v>20</v>
      </c>
      <c r="B4">
        <v>73</v>
      </c>
      <c r="C4" t="s">
        <v>21</v>
      </c>
      <c r="D4" t="s">
        <v>22</v>
      </c>
      <c r="E4">
        <v>83.28</v>
      </c>
      <c r="F4">
        <v>6</v>
      </c>
      <c r="G4">
        <v>203</v>
      </c>
      <c r="H4">
        <v>0</v>
      </c>
      <c r="I4" t="s">
        <v>23</v>
      </c>
      <c r="K4" s="1">
        <v>45398</v>
      </c>
      <c r="L4">
        <v>65</v>
      </c>
      <c r="M4">
        <v>0.05</v>
      </c>
    </row>
    <row r="5" spans="1:13" x14ac:dyDescent="0.3">
      <c r="A5" t="s">
        <v>24</v>
      </c>
      <c r="B5">
        <v>30</v>
      </c>
      <c r="C5" t="s">
        <v>25</v>
      </c>
      <c r="D5" t="s">
        <v>26</v>
      </c>
      <c r="E5">
        <v>109.9</v>
      </c>
      <c r="F5">
        <v>9</v>
      </c>
      <c r="G5">
        <v>346</v>
      </c>
      <c r="H5">
        <v>1</v>
      </c>
      <c r="I5" t="s">
        <v>19</v>
      </c>
      <c r="J5">
        <v>42.9</v>
      </c>
      <c r="K5" s="1">
        <v>44020</v>
      </c>
      <c r="L5">
        <v>93</v>
      </c>
      <c r="M5">
        <v>0.19</v>
      </c>
    </row>
    <row r="6" spans="1:13" x14ac:dyDescent="0.3">
      <c r="A6" t="s">
        <v>27</v>
      </c>
      <c r="B6">
        <v>29</v>
      </c>
      <c r="C6" t="s">
        <v>14</v>
      </c>
      <c r="D6" t="s">
        <v>28</v>
      </c>
      <c r="E6">
        <v>269.38</v>
      </c>
      <c r="F6">
        <v>16</v>
      </c>
      <c r="G6">
        <v>342</v>
      </c>
      <c r="H6">
        <v>0</v>
      </c>
      <c r="I6" t="s">
        <v>29</v>
      </c>
      <c r="J6">
        <v>5.3</v>
      </c>
      <c r="K6" s="1">
        <v>45756</v>
      </c>
      <c r="L6">
        <v>79</v>
      </c>
      <c r="M6">
        <v>0.15</v>
      </c>
    </row>
    <row r="7" spans="1:13" x14ac:dyDescent="0.3">
      <c r="A7" t="s">
        <v>30</v>
      </c>
      <c r="B7">
        <v>54</v>
      </c>
      <c r="C7" t="s">
        <v>21</v>
      </c>
      <c r="D7" t="s">
        <v>28</v>
      </c>
      <c r="E7">
        <v>114.31</v>
      </c>
      <c r="F7">
        <v>11</v>
      </c>
      <c r="G7">
        <v>210</v>
      </c>
      <c r="H7">
        <v>0</v>
      </c>
      <c r="I7" t="s">
        <v>16</v>
      </c>
      <c r="J7">
        <v>56.5</v>
      </c>
      <c r="K7" s="1">
        <v>44471</v>
      </c>
      <c r="L7">
        <v>44</v>
      </c>
      <c r="M7">
        <v>0.21</v>
      </c>
    </row>
    <row r="8" spans="1:13" x14ac:dyDescent="0.3">
      <c r="A8" t="s">
        <v>31</v>
      </c>
      <c r="B8">
        <v>27</v>
      </c>
      <c r="C8" t="s">
        <v>14</v>
      </c>
      <c r="D8" t="s">
        <v>28</v>
      </c>
      <c r="E8">
        <v>34.03</v>
      </c>
      <c r="F8">
        <v>7</v>
      </c>
      <c r="G8">
        <v>212</v>
      </c>
      <c r="H8">
        <v>0</v>
      </c>
      <c r="I8" t="s">
        <v>19</v>
      </c>
      <c r="J8">
        <v>0.2</v>
      </c>
      <c r="K8" s="1">
        <v>44549</v>
      </c>
      <c r="L8">
        <v>60</v>
      </c>
      <c r="M8">
        <v>0.39</v>
      </c>
    </row>
    <row r="9" spans="1:13" x14ac:dyDescent="0.3">
      <c r="A9" t="s">
        <v>32</v>
      </c>
      <c r="B9">
        <v>77</v>
      </c>
      <c r="C9" t="s">
        <v>14</v>
      </c>
      <c r="D9" t="s">
        <v>15</v>
      </c>
      <c r="E9">
        <v>171.25</v>
      </c>
      <c r="F9">
        <v>9</v>
      </c>
      <c r="G9">
        <v>20</v>
      </c>
      <c r="H9">
        <v>0</v>
      </c>
      <c r="I9" t="s">
        <v>19</v>
      </c>
      <c r="J9">
        <v>15.1</v>
      </c>
      <c r="K9" s="1">
        <v>44236</v>
      </c>
      <c r="L9">
        <v>29</v>
      </c>
      <c r="M9">
        <v>0.24</v>
      </c>
    </row>
    <row r="10" spans="1:13" x14ac:dyDescent="0.3">
      <c r="A10" t="s">
        <v>33</v>
      </c>
      <c r="B10">
        <v>73</v>
      </c>
      <c r="C10" t="s">
        <v>14</v>
      </c>
      <c r="D10" t="s">
        <v>22</v>
      </c>
      <c r="E10">
        <v>116.79</v>
      </c>
      <c r="F10">
        <v>10</v>
      </c>
      <c r="G10">
        <v>87</v>
      </c>
      <c r="H10">
        <v>0</v>
      </c>
      <c r="I10" t="s">
        <v>23</v>
      </c>
      <c r="J10">
        <v>14.7</v>
      </c>
      <c r="K10" s="1">
        <v>44076</v>
      </c>
      <c r="L10">
        <v>85</v>
      </c>
      <c r="M10">
        <v>0.37</v>
      </c>
    </row>
    <row r="11" spans="1:13" x14ac:dyDescent="0.3">
      <c r="A11" t="s">
        <v>34</v>
      </c>
      <c r="B11">
        <v>26</v>
      </c>
      <c r="C11" t="s">
        <v>21</v>
      </c>
      <c r="D11" t="s">
        <v>35</v>
      </c>
      <c r="E11">
        <v>55.93</v>
      </c>
      <c r="F11">
        <v>4</v>
      </c>
      <c r="G11">
        <v>12</v>
      </c>
      <c r="H11">
        <v>0</v>
      </c>
      <c r="I11" t="s">
        <v>29</v>
      </c>
      <c r="J11">
        <v>68.8</v>
      </c>
      <c r="K11" s="1">
        <v>45347</v>
      </c>
      <c r="L11">
        <v>63</v>
      </c>
      <c r="M11">
        <v>0.52</v>
      </c>
    </row>
    <row r="12" spans="1:13" x14ac:dyDescent="0.3">
      <c r="A12" t="s">
        <v>36</v>
      </c>
      <c r="B12">
        <v>69</v>
      </c>
      <c r="C12" t="s">
        <v>14</v>
      </c>
      <c r="D12" t="s">
        <v>37</v>
      </c>
      <c r="E12">
        <v>128.78</v>
      </c>
      <c r="F12">
        <v>7</v>
      </c>
      <c r="G12">
        <v>119</v>
      </c>
      <c r="H12">
        <v>0</v>
      </c>
      <c r="I12" t="s">
        <v>29</v>
      </c>
      <c r="J12">
        <v>48.6</v>
      </c>
      <c r="K12" s="1">
        <v>45571</v>
      </c>
      <c r="L12">
        <v>76</v>
      </c>
      <c r="M12">
        <v>0.11</v>
      </c>
    </row>
    <row r="13" spans="1:13" x14ac:dyDescent="0.3">
      <c r="A13" t="s">
        <v>38</v>
      </c>
      <c r="B13">
        <v>24</v>
      </c>
      <c r="C13" t="s">
        <v>14</v>
      </c>
      <c r="D13" t="s">
        <v>28</v>
      </c>
      <c r="E13">
        <v>88.23</v>
      </c>
      <c r="F13">
        <v>14</v>
      </c>
      <c r="G13">
        <v>177</v>
      </c>
      <c r="H13">
        <v>0</v>
      </c>
      <c r="I13" t="s">
        <v>16</v>
      </c>
      <c r="J13">
        <v>83.6</v>
      </c>
      <c r="K13" s="1">
        <v>45417</v>
      </c>
      <c r="L13">
        <v>26</v>
      </c>
      <c r="M13">
        <v>0.12</v>
      </c>
    </row>
    <row r="14" spans="1:13" x14ac:dyDescent="0.3">
      <c r="A14" t="s">
        <v>39</v>
      </c>
      <c r="B14">
        <v>19</v>
      </c>
      <c r="C14" t="s">
        <v>21</v>
      </c>
      <c r="D14" t="s">
        <v>37</v>
      </c>
      <c r="E14">
        <v>77.239999999999995</v>
      </c>
      <c r="F14">
        <v>12</v>
      </c>
      <c r="G14">
        <v>128</v>
      </c>
      <c r="H14">
        <v>0</v>
      </c>
      <c r="I14" t="s">
        <v>40</v>
      </c>
      <c r="J14">
        <v>26.5</v>
      </c>
      <c r="K14" s="1">
        <v>44375</v>
      </c>
      <c r="L14">
        <v>45</v>
      </c>
      <c r="M14">
        <v>0.63</v>
      </c>
    </row>
    <row r="15" spans="1:13" x14ac:dyDescent="0.3">
      <c r="A15" t="s">
        <v>41</v>
      </c>
      <c r="B15">
        <v>71</v>
      </c>
      <c r="C15" t="s">
        <v>14</v>
      </c>
      <c r="D15" t="s">
        <v>15</v>
      </c>
      <c r="E15">
        <v>91.39</v>
      </c>
      <c r="F15">
        <v>8</v>
      </c>
      <c r="G15">
        <v>50</v>
      </c>
      <c r="H15">
        <v>0</v>
      </c>
      <c r="I15" t="s">
        <v>40</v>
      </c>
      <c r="J15">
        <v>21.1</v>
      </c>
      <c r="K15" s="1">
        <v>44757</v>
      </c>
      <c r="L15">
        <v>95</v>
      </c>
      <c r="M15">
        <v>0.34</v>
      </c>
    </row>
    <row r="16" spans="1:13" x14ac:dyDescent="0.3">
      <c r="A16" t="s">
        <v>42</v>
      </c>
      <c r="B16">
        <v>73</v>
      </c>
      <c r="C16" t="s">
        <v>14</v>
      </c>
      <c r="D16" t="s">
        <v>37</v>
      </c>
      <c r="E16">
        <v>131.22999999999999</v>
      </c>
      <c r="F16">
        <v>7</v>
      </c>
      <c r="G16">
        <v>41</v>
      </c>
      <c r="H16">
        <v>0</v>
      </c>
      <c r="I16" t="s">
        <v>23</v>
      </c>
      <c r="J16">
        <v>80.3</v>
      </c>
      <c r="K16" s="1">
        <v>45433</v>
      </c>
      <c r="L16">
        <v>35</v>
      </c>
      <c r="M16">
        <v>0.61</v>
      </c>
    </row>
    <row r="17" spans="1:13" x14ac:dyDescent="0.3">
      <c r="A17" t="s">
        <v>43</v>
      </c>
      <c r="B17">
        <v>77</v>
      </c>
      <c r="C17" t="s">
        <v>14</v>
      </c>
      <c r="D17" t="s">
        <v>44</v>
      </c>
      <c r="E17">
        <v>95.89</v>
      </c>
      <c r="F17">
        <v>9</v>
      </c>
      <c r="G17">
        <v>317</v>
      </c>
      <c r="H17">
        <v>0</v>
      </c>
      <c r="I17" t="s">
        <v>16</v>
      </c>
      <c r="J17">
        <v>44.4</v>
      </c>
      <c r="K17" s="1">
        <v>44312</v>
      </c>
      <c r="L17">
        <v>78</v>
      </c>
      <c r="M17">
        <v>0.23</v>
      </c>
    </row>
    <row r="18" spans="1:13" x14ac:dyDescent="0.3">
      <c r="A18" t="s">
        <v>45</v>
      </c>
      <c r="B18">
        <v>40</v>
      </c>
      <c r="C18" t="s">
        <v>21</v>
      </c>
      <c r="D18" t="s">
        <v>15</v>
      </c>
      <c r="E18">
        <v>107.03</v>
      </c>
      <c r="F18">
        <v>11</v>
      </c>
      <c r="G18">
        <v>94</v>
      </c>
      <c r="H18">
        <v>0</v>
      </c>
      <c r="I18" t="s">
        <v>23</v>
      </c>
      <c r="J18">
        <v>27.4</v>
      </c>
      <c r="K18" s="1">
        <v>44510</v>
      </c>
      <c r="L18">
        <v>7</v>
      </c>
      <c r="M18">
        <v>0.27</v>
      </c>
    </row>
    <row r="19" spans="1:13" x14ac:dyDescent="0.3">
      <c r="A19" t="s">
        <v>46</v>
      </c>
      <c r="B19">
        <v>56</v>
      </c>
      <c r="C19" t="s">
        <v>14</v>
      </c>
      <c r="D19" t="s">
        <v>37</v>
      </c>
      <c r="E19">
        <v>123.34</v>
      </c>
      <c r="F19">
        <v>8</v>
      </c>
      <c r="G19">
        <v>241</v>
      </c>
      <c r="H19">
        <v>0</v>
      </c>
      <c r="I19" t="s">
        <v>16</v>
      </c>
      <c r="J19">
        <v>41.8</v>
      </c>
      <c r="K19" s="1">
        <v>45589</v>
      </c>
      <c r="L19">
        <v>67</v>
      </c>
      <c r="M19">
        <v>0.13</v>
      </c>
    </row>
    <row r="20" spans="1:13" x14ac:dyDescent="0.3">
      <c r="A20" t="s">
        <v>47</v>
      </c>
      <c r="B20">
        <v>57</v>
      </c>
      <c r="C20" t="s">
        <v>14</v>
      </c>
      <c r="D20" t="s">
        <v>18</v>
      </c>
      <c r="E20">
        <v>87.13</v>
      </c>
      <c r="F20">
        <v>8</v>
      </c>
      <c r="G20">
        <v>355</v>
      </c>
      <c r="H20">
        <v>0</v>
      </c>
      <c r="I20" t="s">
        <v>29</v>
      </c>
      <c r="J20">
        <v>42.5</v>
      </c>
      <c r="K20" s="1">
        <v>45257</v>
      </c>
      <c r="L20">
        <v>53</v>
      </c>
      <c r="M20">
        <v>0.33</v>
      </c>
    </row>
    <row r="21" spans="1:13" x14ac:dyDescent="0.3">
      <c r="A21" t="s">
        <v>48</v>
      </c>
      <c r="B21">
        <v>56</v>
      </c>
      <c r="C21" t="s">
        <v>21</v>
      </c>
      <c r="D21" t="s">
        <v>28</v>
      </c>
      <c r="E21">
        <v>58.03</v>
      </c>
      <c r="F21">
        <v>11</v>
      </c>
      <c r="G21">
        <v>60</v>
      </c>
      <c r="H21">
        <v>0</v>
      </c>
      <c r="I21" t="s">
        <v>40</v>
      </c>
      <c r="J21">
        <v>57.2</v>
      </c>
      <c r="K21" s="1">
        <v>44864</v>
      </c>
      <c r="L21">
        <v>41</v>
      </c>
      <c r="M21">
        <v>0.2</v>
      </c>
    </row>
    <row r="22" spans="1:13" x14ac:dyDescent="0.3">
      <c r="A22" t="s">
        <v>49</v>
      </c>
      <c r="B22">
        <v>38</v>
      </c>
      <c r="C22" t="s">
        <v>21</v>
      </c>
      <c r="D22" t="s">
        <v>50</v>
      </c>
      <c r="E22">
        <v>32.99</v>
      </c>
      <c r="F22">
        <v>11</v>
      </c>
      <c r="G22">
        <v>348</v>
      </c>
      <c r="H22">
        <v>0</v>
      </c>
      <c r="I22" t="s">
        <v>19</v>
      </c>
      <c r="J22">
        <v>3.8</v>
      </c>
      <c r="K22" s="1">
        <v>45680</v>
      </c>
      <c r="L22">
        <v>4</v>
      </c>
      <c r="M22">
        <v>0.15</v>
      </c>
    </row>
    <row r="23" spans="1:13" x14ac:dyDescent="0.3">
      <c r="A23" t="s">
        <v>51</v>
      </c>
      <c r="B23">
        <v>40</v>
      </c>
      <c r="C23" t="s">
        <v>14</v>
      </c>
      <c r="D23" t="s">
        <v>52</v>
      </c>
      <c r="E23">
        <v>191.86</v>
      </c>
      <c r="F23">
        <v>8</v>
      </c>
      <c r="G23">
        <v>227</v>
      </c>
      <c r="H23">
        <v>0</v>
      </c>
      <c r="I23" t="s">
        <v>40</v>
      </c>
      <c r="J23">
        <v>24.8</v>
      </c>
      <c r="K23" s="1">
        <v>45473</v>
      </c>
      <c r="L23">
        <v>2</v>
      </c>
      <c r="M23">
        <v>0.31</v>
      </c>
    </row>
    <row r="24" spans="1:13" x14ac:dyDescent="0.3">
      <c r="A24" t="s">
        <v>53</v>
      </c>
      <c r="B24">
        <v>46</v>
      </c>
      <c r="C24" t="s">
        <v>14</v>
      </c>
      <c r="D24" t="s">
        <v>15</v>
      </c>
      <c r="E24">
        <v>127.42</v>
      </c>
      <c r="F24">
        <v>8</v>
      </c>
      <c r="G24">
        <v>276</v>
      </c>
      <c r="H24">
        <v>0</v>
      </c>
      <c r="I24" t="s">
        <v>16</v>
      </c>
      <c r="J24">
        <v>46.7</v>
      </c>
      <c r="K24" s="1">
        <v>44151</v>
      </c>
      <c r="L24">
        <v>35</v>
      </c>
      <c r="M24">
        <v>0.1</v>
      </c>
    </row>
    <row r="25" spans="1:13" x14ac:dyDescent="0.3">
      <c r="A25" t="s">
        <v>54</v>
      </c>
      <c r="B25">
        <v>31</v>
      </c>
      <c r="C25" t="s">
        <v>21</v>
      </c>
      <c r="D25" t="s">
        <v>26</v>
      </c>
      <c r="E25">
        <v>186.72</v>
      </c>
      <c r="F25">
        <v>7</v>
      </c>
      <c r="G25">
        <v>17</v>
      </c>
      <c r="H25">
        <v>0</v>
      </c>
      <c r="I25" t="s">
        <v>40</v>
      </c>
      <c r="J25">
        <v>54.2</v>
      </c>
      <c r="K25" s="1">
        <v>44338</v>
      </c>
      <c r="L25">
        <v>33</v>
      </c>
      <c r="M25">
        <v>0.08</v>
      </c>
    </row>
    <row r="26" spans="1:13" x14ac:dyDescent="0.3">
      <c r="A26" t="s">
        <v>55</v>
      </c>
      <c r="B26">
        <v>43</v>
      </c>
      <c r="C26" t="s">
        <v>14</v>
      </c>
      <c r="D26" t="s">
        <v>52</v>
      </c>
      <c r="E26">
        <v>105.48</v>
      </c>
      <c r="F26">
        <v>15</v>
      </c>
      <c r="G26">
        <v>243</v>
      </c>
      <c r="H26">
        <v>0</v>
      </c>
      <c r="I26" t="s">
        <v>19</v>
      </c>
      <c r="J26">
        <v>15.9</v>
      </c>
      <c r="K26" s="1">
        <v>44053</v>
      </c>
      <c r="L26">
        <v>50</v>
      </c>
      <c r="M26">
        <v>0.38</v>
      </c>
    </row>
    <row r="27" spans="1:13" x14ac:dyDescent="0.3">
      <c r="A27" t="s">
        <v>56</v>
      </c>
      <c r="B27">
        <v>68</v>
      </c>
      <c r="C27" t="s">
        <v>21</v>
      </c>
      <c r="D27" t="s">
        <v>35</v>
      </c>
      <c r="E27">
        <v>220.27</v>
      </c>
      <c r="F27">
        <v>1</v>
      </c>
      <c r="G27">
        <v>310</v>
      </c>
      <c r="H27">
        <v>0</v>
      </c>
      <c r="I27" t="s">
        <v>29</v>
      </c>
      <c r="J27">
        <v>19.399999999999999</v>
      </c>
      <c r="K27" s="1">
        <v>44972</v>
      </c>
      <c r="L27">
        <v>13</v>
      </c>
      <c r="M27">
        <v>0.25</v>
      </c>
    </row>
    <row r="28" spans="1:13" x14ac:dyDescent="0.3">
      <c r="A28" t="s">
        <v>57</v>
      </c>
      <c r="B28">
        <v>22</v>
      </c>
      <c r="C28" t="s">
        <v>14</v>
      </c>
      <c r="D28" t="s">
        <v>15</v>
      </c>
      <c r="E28">
        <v>137.27000000000001</v>
      </c>
      <c r="F28">
        <v>6</v>
      </c>
      <c r="G28">
        <v>323</v>
      </c>
      <c r="H28">
        <v>0</v>
      </c>
      <c r="I28" t="s">
        <v>29</v>
      </c>
      <c r="J28">
        <v>72.8</v>
      </c>
      <c r="K28" s="1">
        <v>44307</v>
      </c>
      <c r="L28">
        <v>7</v>
      </c>
      <c r="M28">
        <v>0.43</v>
      </c>
    </row>
    <row r="29" spans="1:13" x14ac:dyDescent="0.3">
      <c r="A29" t="s">
        <v>58</v>
      </c>
      <c r="B29">
        <v>72</v>
      </c>
      <c r="C29" t="s">
        <v>25</v>
      </c>
      <c r="D29" t="s">
        <v>15</v>
      </c>
      <c r="E29">
        <v>64.45</v>
      </c>
      <c r="F29">
        <v>12</v>
      </c>
      <c r="G29">
        <v>46</v>
      </c>
      <c r="H29">
        <v>0</v>
      </c>
      <c r="I29" t="s">
        <v>16</v>
      </c>
      <c r="J29">
        <v>78.599999999999994</v>
      </c>
      <c r="K29" s="1">
        <v>45261</v>
      </c>
      <c r="L29">
        <v>39</v>
      </c>
      <c r="M29">
        <v>0.37</v>
      </c>
    </row>
    <row r="30" spans="1:13" x14ac:dyDescent="0.3">
      <c r="A30" t="s">
        <v>59</v>
      </c>
      <c r="B30">
        <v>48</v>
      </c>
      <c r="C30" t="s">
        <v>14</v>
      </c>
      <c r="D30" t="s">
        <v>37</v>
      </c>
      <c r="E30">
        <v>55</v>
      </c>
      <c r="F30">
        <v>11</v>
      </c>
      <c r="G30">
        <v>309</v>
      </c>
      <c r="H30">
        <v>0</v>
      </c>
      <c r="I30" t="s">
        <v>40</v>
      </c>
      <c r="J30">
        <v>7.5</v>
      </c>
      <c r="K30" s="1">
        <v>45311</v>
      </c>
      <c r="L30">
        <v>91</v>
      </c>
      <c r="M30">
        <v>0.44</v>
      </c>
    </row>
    <row r="31" spans="1:13" x14ac:dyDescent="0.3">
      <c r="A31" t="s">
        <v>60</v>
      </c>
      <c r="B31">
        <v>42</v>
      </c>
      <c r="C31" t="s">
        <v>21</v>
      </c>
      <c r="D31" t="s">
        <v>15</v>
      </c>
      <c r="E31">
        <v>61.94</v>
      </c>
      <c r="F31">
        <v>8</v>
      </c>
      <c r="G31">
        <v>17</v>
      </c>
      <c r="H31">
        <v>0</v>
      </c>
      <c r="I31" t="s">
        <v>16</v>
      </c>
      <c r="J31">
        <v>99</v>
      </c>
      <c r="K31" s="1">
        <v>44457</v>
      </c>
      <c r="L31">
        <v>49</v>
      </c>
      <c r="M31">
        <v>0.41</v>
      </c>
    </row>
    <row r="32" spans="1:13" x14ac:dyDescent="0.3">
      <c r="A32" t="s">
        <v>61</v>
      </c>
      <c r="B32">
        <v>48</v>
      </c>
      <c r="C32" t="s">
        <v>14</v>
      </c>
      <c r="D32" t="s">
        <v>28</v>
      </c>
      <c r="F32">
        <v>8</v>
      </c>
      <c r="G32">
        <v>200</v>
      </c>
      <c r="H32">
        <v>0</v>
      </c>
      <c r="I32" t="s">
        <v>40</v>
      </c>
      <c r="J32">
        <v>43.3</v>
      </c>
      <c r="K32" s="1">
        <v>44924</v>
      </c>
      <c r="L32">
        <v>3</v>
      </c>
      <c r="M32">
        <v>0.27</v>
      </c>
    </row>
    <row r="33" spans="1:13" x14ac:dyDescent="0.3">
      <c r="A33" t="s">
        <v>62</v>
      </c>
      <c r="B33">
        <v>67</v>
      </c>
      <c r="C33" t="s">
        <v>21</v>
      </c>
      <c r="D33" t="s">
        <v>22</v>
      </c>
      <c r="E33">
        <v>109.18</v>
      </c>
      <c r="F33">
        <v>11</v>
      </c>
      <c r="G33">
        <v>252</v>
      </c>
      <c r="H33">
        <v>0</v>
      </c>
      <c r="I33" t="s">
        <v>23</v>
      </c>
      <c r="J33">
        <v>58.6</v>
      </c>
      <c r="K33" s="1">
        <v>44429</v>
      </c>
      <c r="L33">
        <v>17</v>
      </c>
      <c r="M33">
        <v>0.31</v>
      </c>
    </row>
    <row r="34" spans="1:13" x14ac:dyDescent="0.3">
      <c r="A34" t="s">
        <v>63</v>
      </c>
      <c r="B34">
        <v>37</v>
      </c>
      <c r="C34" t="s">
        <v>21</v>
      </c>
      <c r="D34" t="s">
        <v>22</v>
      </c>
      <c r="E34">
        <v>75.98</v>
      </c>
      <c r="F34">
        <v>6</v>
      </c>
      <c r="G34">
        <v>191</v>
      </c>
      <c r="H34">
        <v>0</v>
      </c>
      <c r="I34" t="s">
        <v>16</v>
      </c>
      <c r="J34">
        <v>59.4</v>
      </c>
      <c r="K34" s="1">
        <v>44202</v>
      </c>
      <c r="L34">
        <v>25</v>
      </c>
      <c r="M34">
        <v>0.22</v>
      </c>
    </row>
    <row r="35" spans="1:13" x14ac:dyDescent="0.3">
      <c r="A35" t="s">
        <v>64</v>
      </c>
      <c r="B35">
        <v>61</v>
      </c>
      <c r="C35" t="s">
        <v>14</v>
      </c>
      <c r="D35" t="s">
        <v>35</v>
      </c>
      <c r="E35">
        <v>46.66</v>
      </c>
      <c r="F35">
        <v>7</v>
      </c>
      <c r="G35">
        <v>48</v>
      </c>
      <c r="H35">
        <v>0</v>
      </c>
      <c r="I35" t="s">
        <v>40</v>
      </c>
      <c r="J35">
        <v>34.6</v>
      </c>
      <c r="K35" s="1">
        <v>45282</v>
      </c>
      <c r="L35">
        <v>94</v>
      </c>
      <c r="M35">
        <v>0.34</v>
      </c>
    </row>
    <row r="36" spans="1:13" x14ac:dyDescent="0.3">
      <c r="A36" t="s">
        <v>65</v>
      </c>
      <c r="B36">
        <v>72</v>
      </c>
      <c r="C36" t="s">
        <v>14</v>
      </c>
      <c r="D36" t="s">
        <v>44</v>
      </c>
      <c r="E36">
        <v>106.23</v>
      </c>
      <c r="F36">
        <v>13</v>
      </c>
      <c r="G36">
        <v>93</v>
      </c>
      <c r="H36">
        <v>0</v>
      </c>
      <c r="I36" t="s">
        <v>23</v>
      </c>
      <c r="J36">
        <v>54.5</v>
      </c>
      <c r="K36" s="1">
        <v>45209</v>
      </c>
      <c r="L36">
        <v>14</v>
      </c>
      <c r="M36">
        <v>0.25</v>
      </c>
    </row>
    <row r="37" spans="1:13" x14ac:dyDescent="0.3">
      <c r="A37" t="s">
        <v>66</v>
      </c>
      <c r="B37">
        <v>34</v>
      </c>
      <c r="C37" t="s">
        <v>21</v>
      </c>
      <c r="D37" t="s">
        <v>50</v>
      </c>
      <c r="E37">
        <v>112.56</v>
      </c>
      <c r="F37">
        <v>13</v>
      </c>
      <c r="G37">
        <v>236</v>
      </c>
      <c r="H37">
        <v>0</v>
      </c>
      <c r="I37" t="s">
        <v>16</v>
      </c>
      <c r="J37">
        <v>58.3</v>
      </c>
      <c r="K37" s="1">
        <v>44471</v>
      </c>
      <c r="L37">
        <v>93</v>
      </c>
      <c r="M37">
        <v>0.28000000000000003</v>
      </c>
    </row>
    <row r="38" spans="1:13" x14ac:dyDescent="0.3">
      <c r="A38" t="s">
        <v>67</v>
      </c>
      <c r="B38">
        <v>62</v>
      </c>
      <c r="C38" t="s">
        <v>25</v>
      </c>
      <c r="D38" t="s">
        <v>44</v>
      </c>
      <c r="E38">
        <v>175.73</v>
      </c>
      <c r="F38">
        <v>14</v>
      </c>
      <c r="G38">
        <v>221</v>
      </c>
      <c r="H38">
        <v>0</v>
      </c>
      <c r="I38" t="s">
        <v>29</v>
      </c>
      <c r="J38">
        <v>76.099999999999994</v>
      </c>
      <c r="K38" s="1">
        <v>44501</v>
      </c>
      <c r="L38">
        <v>5</v>
      </c>
      <c r="M38">
        <v>0.33</v>
      </c>
    </row>
    <row r="39" spans="1:13" x14ac:dyDescent="0.3">
      <c r="A39" t="s">
        <v>68</v>
      </c>
      <c r="B39">
        <v>19</v>
      </c>
      <c r="C39" t="s">
        <v>14</v>
      </c>
      <c r="D39" t="s">
        <v>28</v>
      </c>
      <c r="E39">
        <v>22.72</v>
      </c>
      <c r="F39">
        <v>12</v>
      </c>
      <c r="G39">
        <v>166</v>
      </c>
      <c r="H39">
        <v>0</v>
      </c>
      <c r="I39" t="s">
        <v>23</v>
      </c>
      <c r="J39">
        <v>66.2</v>
      </c>
      <c r="K39" s="1">
        <v>45462</v>
      </c>
      <c r="L39">
        <v>71</v>
      </c>
      <c r="M39">
        <v>0.05</v>
      </c>
    </row>
    <row r="40" spans="1:13" x14ac:dyDescent="0.3">
      <c r="A40" t="s">
        <v>69</v>
      </c>
      <c r="B40">
        <v>42</v>
      </c>
      <c r="C40" t="s">
        <v>21</v>
      </c>
      <c r="D40" t="s">
        <v>28</v>
      </c>
      <c r="E40">
        <v>103.97</v>
      </c>
      <c r="F40">
        <v>13</v>
      </c>
      <c r="G40">
        <v>253</v>
      </c>
      <c r="H40">
        <v>0</v>
      </c>
      <c r="I40" t="s">
        <v>16</v>
      </c>
      <c r="J40">
        <v>44.7</v>
      </c>
      <c r="K40" s="1">
        <v>45611</v>
      </c>
      <c r="L40">
        <v>83</v>
      </c>
      <c r="M40">
        <v>0.09</v>
      </c>
    </row>
    <row r="41" spans="1:13" x14ac:dyDescent="0.3">
      <c r="A41" t="s">
        <v>70</v>
      </c>
      <c r="B41">
        <v>30</v>
      </c>
      <c r="C41" t="s">
        <v>14</v>
      </c>
      <c r="D41" t="s">
        <v>18</v>
      </c>
      <c r="E41">
        <v>43.35</v>
      </c>
      <c r="F41">
        <v>13</v>
      </c>
      <c r="G41">
        <v>56</v>
      </c>
      <c r="H41">
        <v>0</v>
      </c>
      <c r="I41" t="s">
        <v>19</v>
      </c>
      <c r="J41">
        <v>19.100000000000001</v>
      </c>
      <c r="K41" s="1">
        <v>45682</v>
      </c>
      <c r="L41">
        <v>33</v>
      </c>
      <c r="M41">
        <v>0.08</v>
      </c>
    </row>
    <row r="42" spans="1:13" x14ac:dyDescent="0.3">
      <c r="A42" t="s">
        <v>71</v>
      </c>
      <c r="B42">
        <v>75</v>
      </c>
      <c r="C42" t="s">
        <v>14</v>
      </c>
      <c r="D42" t="s">
        <v>22</v>
      </c>
      <c r="E42">
        <v>48.94</v>
      </c>
      <c r="F42">
        <v>11</v>
      </c>
      <c r="G42">
        <v>5</v>
      </c>
      <c r="H42">
        <v>0</v>
      </c>
      <c r="I42" t="s">
        <v>29</v>
      </c>
      <c r="J42">
        <v>2.5</v>
      </c>
      <c r="K42" s="1">
        <v>44609</v>
      </c>
      <c r="L42">
        <v>85</v>
      </c>
      <c r="M42">
        <v>0.14000000000000001</v>
      </c>
    </row>
    <row r="43" spans="1:13" x14ac:dyDescent="0.3">
      <c r="A43" t="s">
        <v>72</v>
      </c>
      <c r="B43">
        <v>56</v>
      </c>
      <c r="C43" t="s">
        <v>14</v>
      </c>
      <c r="D43" t="s">
        <v>52</v>
      </c>
      <c r="E43">
        <v>53.17</v>
      </c>
      <c r="F43">
        <v>5</v>
      </c>
      <c r="G43">
        <v>237</v>
      </c>
      <c r="H43">
        <v>0</v>
      </c>
      <c r="I43" t="s">
        <v>23</v>
      </c>
      <c r="J43">
        <v>65.2</v>
      </c>
      <c r="K43" s="1">
        <v>45023</v>
      </c>
      <c r="L43">
        <v>51</v>
      </c>
      <c r="M43">
        <v>0.09</v>
      </c>
    </row>
    <row r="44" spans="1:13" x14ac:dyDescent="0.3">
      <c r="A44" t="s">
        <v>73</v>
      </c>
      <c r="B44">
        <v>45</v>
      </c>
      <c r="C44" t="s">
        <v>14</v>
      </c>
      <c r="D44" t="s">
        <v>26</v>
      </c>
      <c r="E44">
        <v>26.94</v>
      </c>
      <c r="F44">
        <v>10</v>
      </c>
      <c r="G44">
        <v>220</v>
      </c>
      <c r="H44">
        <v>0</v>
      </c>
      <c r="I44" t="s">
        <v>40</v>
      </c>
      <c r="J44">
        <v>47.8</v>
      </c>
      <c r="K44" s="1">
        <v>45673</v>
      </c>
      <c r="L44">
        <v>85</v>
      </c>
      <c r="M44">
        <v>0.38</v>
      </c>
    </row>
    <row r="45" spans="1:13" x14ac:dyDescent="0.3">
      <c r="A45" t="s">
        <v>74</v>
      </c>
      <c r="B45">
        <v>59</v>
      </c>
      <c r="C45" t="s">
        <v>14</v>
      </c>
      <c r="D45" t="s">
        <v>15</v>
      </c>
      <c r="E45">
        <v>112.99</v>
      </c>
      <c r="F45">
        <v>8</v>
      </c>
      <c r="G45">
        <v>223</v>
      </c>
      <c r="H45">
        <v>0</v>
      </c>
      <c r="I45" t="s">
        <v>19</v>
      </c>
      <c r="J45">
        <v>96.6</v>
      </c>
      <c r="K45" s="1">
        <v>44931</v>
      </c>
      <c r="L45">
        <v>17</v>
      </c>
      <c r="M45">
        <v>0.41</v>
      </c>
    </row>
    <row r="46" spans="1:13" x14ac:dyDescent="0.3">
      <c r="A46" t="s">
        <v>75</v>
      </c>
      <c r="B46">
        <v>72</v>
      </c>
      <c r="C46" t="s">
        <v>21</v>
      </c>
      <c r="D46" t="s">
        <v>50</v>
      </c>
      <c r="E46">
        <v>100.28</v>
      </c>
      <c r="F46">
        <v>10</v>
      </c>
      <c r="G46">
        <v>77</v>
      </c>
      <c r="H46">
        <v>0</v>
      </c>
      <c r="I46" t="s">
        <v>40</v>
      </c>
      <c r="J46">
        <v>9.8000000000000007</v>
      </c>
      <c r="K46" s="1">
        <v>44194</v>
      </c>
      <c r="L46">
        <v>87</v>
      </c>
      <c r="M46">
        <v>0.19</v>
      </c>
    </row>
    <row r="47" spans="1:13" x14ac:dyDescent="0.3">
      <c r="A47" t="s">
        <v>76</v>
      </c>
      <c r="B47">
        <v>23</v>
      </c>
      <c r="C47" t="s">
        <v>14</v>
      </c>
      <c r="D47" t="s">
        <v>26</v>
      </c>
      <c r="E47">
        <v>66.53</v>
      </c>
      <c r="F47">
        <v>9</v>
      </c>
      <c r="G47">
        <v>19</v>
      </c>
      <c r="H47">
        <v>0</v>
      </c>
      <c r="I47" t="s">
        <v>19</v>
      </c>
      <c r="J47">
        <v>7.3</v>
      </c>
      <c r="K47" s="1">
        <v>44763</v>
      </c>
      <c r="L47">
        <v>61</v>
      </c>
      <c r="M47">
        <v>0.06</v>
      </c>
    </row>
    <row r="48" spans="1:13" x14ac:dyDescent="0.3">
      <c r="A48" t="s">
        <v>77</v>
      </c>
      <c r="B48">
        <v>20</v>
      </c>
      <c r="C48" t="s">
        <v>14</v>
      </c>
      <c r="D48" t="s">
        <v>44</v>
      </c>
      <c r="E48">
        <v>99.42</v>
      </c>
      <c r="F48">
        <v>12</v>
      </c>
      <c r="G48">
        <v>305</v>
      </c>
      <c r="H48">
        <v>0</v>
      </c>
      <c r="I48" t="s">
        <v>16</v>
      </c>
      <c r="J48">
        <v>18.100000000000001</v>
      </c>
      <c r="K48" s="1">
        <v>44299</v>
      </c>
      <c r="L48">
        <v>91</v>
      </c>
      <c r="M48">
        <v>0.3</v>
      </c>
    </row>
    <row r="49" spans="1:13" x14ac:dyDescent="0.3">
      <c r="A49" t="s">
        <v>78</v>
      </c>
      <c r="B49">
        <v>75</v>
      </c>
      <c r="C49" t="s">
        <v>21</v>
      </c>
      <c r="D49" t="s">
        <v>26</v>
      </c>
      <c r="E49">
        <v>107.61</v>
      </c>
      <c r="F49">
        <v>14</v>
      </c>
      <c r="G49">
        <v>264</v>
      </c>
      <c r="H49">
        <v>0</v>
      </c>
      <c r="I49" t="s">
        <v>16</v>
      </c>
      <c r="J49">
        <v>37.700000000000003</v>
      </c>
      <c r="K49" s="1">
        <v>44575</v>
      </c>
      <c r="L49">
        <v>31</v>
      </c>
      <c r="M49">
        <v>0.25</v>
      </c>
    </row>
    <row r="50" spans="1:13" x14ac:dyDescent="0.3">
      <c r="A50" t="s">
        <v>79</v>
      </c>
      <c r="B50">
        <v>52</v>
      </c>
      <c r="C50" t="s">
        <v>14</v>
      </c>
      <c r="D50" t="s">
        <v>18</v>
      </c>
      <c r="E50">
        <v>77.22</v>
      </c>
      <c r="F50">
        <v>9</v>
      </c>
      <c r="G50">
        <v>203</v>
      </c>
      <c r="H50">
        <v>0</v>
      </c>
      <c r="I50" t="s">
        <v>40</v>
      </c>
      <c r="J50">
        <v>17.5</v>
      </c>
      <c r="K50" s="1">
        <v>45169</v>
      </c>
      <c r="L50">
        <v>15</v>
      </c>
      <c r="M50">
        <v>0.21</v>
      </c>
    </row>
    <row r="51" spans="1:13" x14ac:dyDescent="0.3">
      <c r="A51" t="s">
        <v>80</v>
      </c>
      <c r="B51">
        <v>35</v>
      </c>
      <c r="C51" t="s">
        <v>25</v>
      </c>
      <c r="D51" t="s">
        <v>50</v>
      </c>
      <c r="E51">
        <v>35.200000000000003</v>
      </c>
      <c r="F51">
        <v>10</v>
      </c>
      <c r="G51">
        <v>141</v>
      </c>
      <c r="H51">
        <v>0</v>
      </c>
      <c r="I51" t="s">
        <v>40</v>
      </c>
      <c r="J51">
        <v>46.4</v>
      </c>
      <c r="K51" s="1">
        <v>45388</v>
      </c>
      <c r="L51">
        <v>40</v>
      </c>
      <c r="M51">
        <v>0.15</v>
      </c>
    </row>
    <row r="52" spans="1:13" x14ac:dyDescent="0.3">
      <c r="A52" t="s">
        <v>81</v>
      </c>
      <c r="B52">
        <v>28</v>
      </c>
      <c r="C52" t="s">
        <v>25</v>
      </c>
      <c r="D52" t="s">
        <v>50</v>
      </c>
      <c r="E52">
        <v>82.36</v>
      </c>
      <c r="F52">
        <v>9</v>
      </c>
      <c r="G52">
        <v>303</v>
      </c>
      <c r="H52">
        <v>0</v>
      </c>
      <c r="I52" t="s">
        <v>40</v>
      </c>
      <c r="J52">
        <v>34</v>
      </c>
      <c r="K52" s="1">
        <v>45614</v>
      </c>
      <c r="L52">
        <v>65</v>
      </c>
      <c r="M52">
        <v>0.19</v>
      </c>
    </row>
    <row r="53" spans="1:13" x14ac:dyDescent="0.3">
      <c r="A53" t="s">
        <v>82</v>
      </c>
      <c r="B53">
        <v>71</v>
      </c>
      <c r="C53" t="s">
        <v>21</v>
      </c>
      <c r="D53" t="s">
        <v>18</v>
      </c>
      <c r="E53">
        <v>26.6</v>
      </c>
      <c r="F53">
        <v>7</v>
      </c>
      <c r="G53">
        <v>79</v>
      </c>
      <c r="H53">
        <v>0</v>
      </c>
      <c r="I53" t="s">
        <v>23</v>
      </c>
      <c r="J53">
        <v>99.9</v>
      </c>
      <c r="K53" s="1">
        <v>44076</v>
      </c>
      <c r="L53">
        <v>20</v>
      </c>
      <c r="M53">
        <v>0.28000000000000003</v>
      </c>
    </row>
    <row r="54" spans="1:13" x14ac:dyDescent="0.3">
      <c r="A54" t="s">
        <v>83</v>
      </c>
      <c r="B54">
        <v>37</v>
      </c>
      <c r="C54" t="s">
        <v>21</v>
      </c>
      <c r="D54" t="s">
        <v>28</v>
      </c>
      <c r="E54">
        <v>99.86</v>
      </c>
      <c r="F54">
        <v>13</v>
      </c>
      <c r="G54">
        <v>209</v>
      </c>
      <c r="H54">
        <v>0</v>
      </c>
      <c r="I54" t="s">
        <v>29</v>
      </c>
      <c r="J54">
        <v>96.7</v>
      </c>
      <c r="K54" s="1">
        <v>45832</v>
      </c>
      <c r="L54">
        <v>34</v>
      </c>
      <c r="M54">
        <v>0.24</v>
      </c>
    </row>
    <row r="55" spans="1:13" x14ac:dyDescent="0.3">
      <c r="A55" t="s">
        <v>84</v>
      </c>
      <c r="B55">
        <v>22</v>
      </c>
      <c r="C55" t="s">
        <v>14</v>
      </c>
      <c r="D55" t="s">
        <v>18</v>
      </c>
      <c r="F55">
        <v>9</v>
      </c>
      <c r="G55">
        <v>255</v>
      </c>
      <c r="H55">
        <v>0</v>
      </c>
      <c r="I55" t="s">
        <v>40</v>
      </c>
      <c r="J55">
        <v>36.5</v>
      </c>
      <c r="K55" s="1">
        <v>44545</v>
      </c>
      <c r="L55">
        <v>65</v>
      </c>
      <c r="M55">
        <v>0.13</v>
      </c>
    </row>
    <row r="56" spans="1:13" x14ac:dyDescent="0.3">
      <c r="A56" t="s">
        <v>85</v>
      </c>
      <c r="B56">
        <v>36</v>
      </c>
      <c r="C56" t="s">
        <v>21</v>
      </c>
      <c r="D56" t="s">
        <v>28</v>
      </c>
      <c r="E56">
        <v>50.6</v>
      </c>
      <c r="F56">
        <v>11</v>
      </c>
      <c r="G56">
        <v>311</v>
      </c>
      <c r="H56">
        <v>0</v>
      </c>
      <c r="I56" t="s">
        <v>16</v>
      </c>
      <c r="J56">
        <v>79.2</v>
      </c>
      <c r="K56" s="1">
        <v>44830</v>
      </c>
      <c r="L56">
        <v>32</v>
      </c>
      <c r="M56">
        <v>0.36</v>
      </c>
    </row>
    <row r="57" spans="1:13" x14ac:dyDescent="0.3">
      <c r="A57" t="s">
        <v>86</v>
      </c>
      <c r="B57">
        <v>39</v>
      </c>
      <c r="C57" t="s">
        <v>25</v>
      </c>
      <c r="D57" t="s">
        <v>52</v>
      </c>
      <c r="E57">
        <v>64.39</v>
      </c>
      <c r="F57">
        <v>10</v>
      </c>
      <c r="G57">
        <v>39</v>
      </c>
      <c r="H57">
        <v>0</v>
      </c>
      <c r="I57" t="s">
        <v>16</v>
      </c>
      <c r="J57">
        <v>24.2</v>
      </c>
      <c r="K57" s="1">
        <v>44751</v>
      </c>
      <c r="L57">
        <v>22</v>
      </c>
      <c r="M57">
        <v>0.4</v>
      </c>
    </row>
    <row r="58" spans="1:13" x14ac:dyDescent="0.3">
      <c r="A58" t="s">
        <v>87</v>
      </c>
      <c r="B58">
        <v>76</v>
      </c>
      <c r="C58" t="s">
        <v>21</v>
      </c>
      <c r="D58" t="s">
        <v>35</v>
      </c>
      <c r="E58">
        <v>188.66</v>
      </c>
      <c r="F58">
        <v>19</v>
      </c>
      <c r="G58">
        <v>352</v>
      </c>
      <c r="H58">
        <v>0</v>
      </c>
      <c r="I58" t="s">
        <v>40</v>
      </c>
      <c r="J58">
        <v>5.8</v>
      </c>
      <c r="K58" s="1">
        <v>45411</v>
      </c>
      <c r="L58">
        <v>62</v>
      </c>
      <c r="M58">
        <v>0.33</v>
      </c>
    </row>
    <row r="59" spans="1:13" x14ac:dyDescent="0.3">
      <c r="A59" t="s">
        <v>88</v>
      </c>
      <c r="B59">
        <v>77</v>
      </c>
      <c r="C59" t="s">
        <v>21</v>
      </c>
      <c r="D59" t="s">
        <v>28</v>
      </c>
      <c r="E59">
        <v>142.52000000000001</v>
      </c>
      <c r="F59">
        <v>10</v>
      </c>
      <c r="G59">
        <v>201</v>
      </c>
      <c r="H59">
        <v>0</v>
      </c>
      <c r="I59" t="s">
        <v>40</v>
      </c>
      <c r="J59">
        <v>4</v>
      </c>
      <c r="K59" s="1">
        <v>44389</v>
      </c>
      <c r="L59">
        <v>93</v>
      </c>
      <c r="M59">
        <v>0.31</v>
      </c>
    </row>
    <row r="60" spans="1:13" x14ac:dyDescent="0.3">
      <c r="A60" t="s">
        <v>89</v>
      </c>
      <c r="B60">
        <v>36</v>
      </c>
      <c r="C60" t="s">
        <v>21</v>
      </c>
      <c r="D60" t="s">
        <v>26</v>
      </c>
      <c r="F60">
        <v>12</v>
      </c>
      <c r="G60">
        <v>85</v>
      </c>
      <c r="H60">
        <v>0</v>
      </c>
      <c r="I60" t="s">
        <v>16</v>
      </c>
      <c r="J60">
        <v>2.9</v>
      </c>
      <c r="K60" s="1">
        <v>44979</v>
      </c>
      <c r="L60">
        <v>45</v>
      </c>
      <c r="M60">
        <v>0.35</v>
      </c>
    </row>
    <row r="61" spans="1:13" x14ac:dyDescent="0.3">
      <c r="A61" t="s">
        <v>90</v>
      </c>
      <c r="B61">
        <v>79</v>
      </c>
      <c r="C61" t="s">
        <v>21</v>
      </c>
      <c r="D61" t="s">
        <v>28</v>
      </c>
      <c r="E61">
        <v>78.099999999999994</v>
      </c>
      <c r="F61">
        <v>16</v>
      </c>
      <c r="G61">
        <v>42</v>
      </c>
      <c r="H61">
        <v>0</v>
      </c>
      <c r="I61" t="s">
        <v>23</v>
      </c>
      <c r="J61">
        <v>73.599999999999994</v>
      </c>
      <c r="K61" s="1">
        <v>45545</v>
      </c>
      <c r="L61">
        <v>11</v>
      </c>
      <c r="M61">
        <v>0.17</v>
      </c>
    </row>
    <row r="62" spans="1:13" x14ac:dyDescent="0.3">
      <c r="A62" t="s">
        <v>91</v>
      </c>
      <c r="B62">
        <v>64</v>
      </c>
      <c r="C62" t="s">
        <v>14</v>
      </c>
      <c r="D62" t="s">
        <v>35</v>
      </c>
      <c r="E62">
        <v>29.96</v>
      </c>
      <c r="F62">
        <v>10</v>
      </c>
      <c r="G62">
        <v>235</v>
      </c>
      <c r="H62">
        <v>0</v>
      </c>
      <c r="I62" t="s">
        <v>19</v>
      </c>
      <c r="J62">
        <v>34.200000000000003</v>
      </c>
      <c r="K62" s="1">
        <v>45082</v>
      </c>
      <c r="L62">
        <v>33</v>
      </c>
      <c r="M62">
        <v>0.38</v>
      </c>
    </row>
    <row r="63" spans="1:13" x14ac:dyDescent="0.3">
      <c r="A63" t="s">
        <v>92</v>
      </c>
      <c r="B63">
        <v>79</v>
      </c>
      <c r="C63" t="s">
        <v>14</v>
      </c>
      <c r="D63" t="s">
        <v>44</v>
      </c>
      <c r="E63">
        <v>25.66</v>
      </c>
      <c r="F63">
        <v>12</v>
      </c>
      <c r="G63">
        <v>69</v>
      </c>
      <c r="H63">
        <v>0</v>
      </c>
      <c r="I63" t="s">
        <v>16</v>
      </c>
      <c r="J63">
        <v>82.4</v>
      </c>
      <c r="K63" s="1">
        <v>44301</v>
      </c>
      <c r="L63">
        <v>38</v>
      </c>
      <c r="M63">
        <v>0.33</v>
      </c>
    </row>
    <row r="64" spans="1:13" x14ac:dyDescent="0.3">
      <c r="A64" t="s">
        <v>93</v>
      </c>
      <c r="B64">
        <v>33</v>
      </c>
      <c r="C64" t="s">
        <v>21</v>
      </c>
      <c r="D64" t="s">
        <v>15</v>
      </c>
      <c r="E64">
        <v>37.74</v>
      </c>
      <c r="F64">
        <v>9</v>
      </c>
      <c r="G64">
        <v>355</v>
      </c>
      <c r="H64">
        <v>0</v>
      </c>
      <c r="I64" t="s">
        <v>19</v>
      </c>
      <c r="J64">
        <v>87.4</v>
      </c>
      <c r="K64" s="1">
        <v>45107</v>
      </c>
      <c r="L64">
        <v>65</v>
      </c>
      <c r="M64">
        <v>0.17</v>
      </c>
    </row>
    <row r="65" spans="1:13" x14ac:dyDescent="0.3">
      <c r="A65" t="s">
        <v>94</v>
      </c>
      <c r="B65">
        <v>41</v>
      </c>
      <c r="C65" t="s">
        <v>21</v>
      </c>
      <c r="D65" t="s">
        <v>18</v>
      </c>
      <c r="E65">
        <v>38.89</v>
      </c>
      <c r="F65">
        <v>8</v>
      </c>
      <c r="G65">
        <v>130</v>
      </c>
      <c r="H65">
        <v>1</v>
      </c>
      <c r="I65" t="s">
        <v>40</v>
      </c>
      <c r="J65">
        <v>30.6</v>
      </c>
      <c r="K65" s="1">
        <v>44137</v>
      </c>
      <c r="L65">
        <v>63</v>
      </c>
      <c r="M65">
        <v>0.3</v>
      </c>
    </row>
    <row r="66" spans="1:13" x14ac:dyDescent="0.3">
      <c r="A66" t="s">
        <v>95</v>
      </c>
      <c r="B66">
        <v>58</v>
      </c>
      <c r="C66" t="s">
        <v>14</v>
      </c>
      <c r="D66" t="s">
        <v>15</v>
      </c>
      <c r="E66">
        <v>224.56</v>
      </c>
      <c r="F66">
        <v>4</v>
      </c>
      <c r="G66">
        <v>131</v>
      </c>
      <c r="H66">
        <v>0</v>
      </c>
      <c r="I66" t="s">
        <v>29</v>
      </c>
      <c r="J66">
        <v>28.9</v>
      </c>
      <c r="K66" s="1">
        <v>44739</v>
      </c>
      <c r="L66">
        <v>38</v>
      </c>
      <c r="M66">
        <v>7.0000000000000007E-2</v>
      </c>
    </row>
    <row r="67" spans="1:13" x14ac:dyDescent="0.3">
      <c r="A67" t="s">
        <v>96</v>
      </c>
      <c r="B67">
        <v>21</v>
      </c>
      <c r="C67" t="s">
        <v>21</v>
      </c>
      <c r="D67" t="s">
        <v>18</v>
      </c>
      <c r="E67">
        <v>177.53</v>
      </c>
      <c r="F67">
        <v>4</v>
      </c>
      <c r="G67">
        <v>247</v>
      </c>
      <c r="H67">
        <v>0</v>
      </c>
      <c r="I67" t="s">
        <v>40</v>
      </c>
      <c r="J67">
        <v>30.8</v>
      </c>
      <c r="K67" s="1">
        <v>45064</v>
      </c>
      <c r="L67">
        <v>73</v>
      </c>
      <c r="M67">
        <v>0.26</v>
      </c>
    </row>
    <row r="68" spans="1:13" x14ac:dyDescent="0.3">
      <c r="A68" t="s">
        <v>97</v>
      </c>
      <c r="B68">
        <v>32</v>
      </c>
      <c r="C68" t="s">
        <v>14</v>
      </c>
      <c r="D68" t="s">
        <v>52</v>
      </c>
      <c r="E68">
        <v>22.84</v>
      </c>
      <c r="F68">
        <v>11</v>
      </c>
      <c r="G68">
        <v>154</v>
      </c>
      <c r="H68">
        <v>0</v>
      </c>
      <c r="I68" t="s">
        <v>40</v>
      </c>
      <c r="J68">
        <v>47.5</v>
      </c>
      <c r="K68" s="1">
        <v>44711</v>
      </c>
      <c r="L68">
        <v>13</v>
      </c>
      <c r="M68">
        <v>0.59</v>
      </c>
    </row>
    <row r="69" spans="1:13" x14ac:dyDescent="0.3">
      <c r="A69" t="s">
        <v>98</v>
      </c>
      <c r="B69">
        <v>42</v>
      </c>
      <c r="C69" t="s">
        <v>14</v>
      </c>
      <c r="D69" t="s">
        <v>22</v>
      </c>
      <c r="E69">
        <v>36.64</v>
      </c>
      <c r="F69">
        <v>13</v>
      </c>
      <c r="G69">
        <v>229</v>
      </c>
      <c r="H69">
        <v>0</v>
      </c>
      <c r="I69" t="s">
        <v>40</v>
      </c>
      <c r="J69">
        <v>1.6</v>
      </c>
      <c r="K69" s="1">
        <v>45112</v>
      </c>
      <c r="L69">
        <v>48</v>
      </c>
      <c r="M69">
        <v>0.35</v>
      </c>
    </row>
    <row r="70" spans="1:13" x14ac:dyDescent="0.3">
      <c r="A70" t="s">
        <v>99</v>
      </c>
      <c r="B70">
        <v>61</v>
      </c>
      <c r="C70" t="s">
        <v>14</v>
      </c>
      <c r="D70" t="s">
        <v>26</v>
      </c>
      <c r="E70">
        <v>99.99</v>
      </c>
      <c r="F70">
        <v>8</v>
      </c>
      <c r="G70">
        <v>88</v>
      </c>
      <c r="H70">
        <v>0</v>
      </c>
      <c r="I70" t="s">
        <v>16</v>
      </c>
      <c r="J70">
        <v>1.1000000000000001</v>
      </c>
      <c r="K70" s="1">
        <v>45196</v>
      </c>
      <c r="L70">
        <v>24</v>
      </c>
      <c r="M70">
        <v>0.19</v>
      </c>
    </row>
    <row r="71" spans="1:13" x14ac:dyDescent="0.3">
      <c r="A71" t="s">
        <v>100</v>
      </c>
      <c r="B71">
        <v>72</v>
      </c>
      <c r="C71" t="s">
        <v>25</v>
      </c>
      <c r="D71" t="s">
        <v>26</v>
      </c>
      <c r="E71">
        <v>101.05</v>
      </c>
      <c r="F71">
        <v>9</v>
      </c>
      <c r="G71">
        <v>228</v>
      </c>
      <c r="H71">
        <v>0</v>
      </c>
      <c r="I71" t="s">
        <v>16</v>
      </c>
      <c r="J71">
        <v>73.5</v>
      </c>
      <c r="K71" s="1">
        <v>45197</v>
      </c>
      <c r="L71">
        <v>36</v>
      </c>
      <c r="M71">
        <v>0.22</v>
      </c>
    </row>
    <row r="72" spans="1:13" x14ac:dyDescent="0.3">
      <c r="A72" t="s">
        <v>101</v>
      </c>
      <c r="B72">
        <v>52</v>
      </c>
      <c r="C72" t="s">
        <v>25</v>
      </c>
      <c r="D72" t="s">
        <v>44</v>
      </c>
      <c r="E72">
        <v>84.6</v>
      </c>
      <c r="F72">
        <v>17</v>
      </c>
      <c r="G72">
        <v>26</v>
      </c>
      <c r="H72">
        <v>0</v>
      </c>
      <c r="I72" t="s">
        <v>29</v>
      </c>
      <c r="J72">
        <v>80.8</v>
      </c>
      <c r="K72" s="1">
        <v>45206</v>
      </c>
      <c r="L72">
        <v>20</v>
      </c>
      <c r="M72">
        <v>0.25</v>
      </c>
    </row>
    <row r="73" spans="1:13" x14ac:dyDescent="0.3">
      <c r="A73" t="s">
        <v>102</v>
      </c>
      <c r="B73">
        <v>72</v>
      </c>
      <c r="C73" t="s">
        <v>25</v>
      </c>
      <c r="D73" t="s">
        <v>22</v>
      </c>
      <c r="E73">
        <v>111.68</v>
      </c>
      <c r="F73">
        <v>13</v>
      </c>
      <c r="G73">
        <v>360</v>
      </c>
      <c r="H73">
        <v>0</v>
      </c>
      <c r="I73" t="s">
        <v>19</v>
      </c>
      <c r="J73">
        <v>20.399999999999999</v>
      </c>
      <c r="K73" s="1">
        <v>44103</v>
      </c>
      <c r="L73">
        <v>43</v>
      </c>
      <c r="M73">
        <v>7.0000000000000007E-2</v>
      </c>
    </row>
    <row r="74" spans="1:13" x14ac:dyDescent="0.3">
      <c r="A74" t="s">
        <v>103</v>
      </c>
      <c r="B74">
        <v>31</v>
      </c>
      <c r="C74" t="s">
        <v>21</v>
      </c>
      <c r="D74" t="s">
        <v>22</v>
      </c>
      <c r="E74">
        <v>178.26</v>
      </c>
      <c r="F74">
        <v>13</v>
      </c>
      <c r="G74">
        <v>355</v>
      </c>
      <c r="H74">
        <v>0</v>
      </c>
      <c r="I74" t="s">
        <v>19</v>
      </c>
      <c r="J74">
        <v>59.4</v>
      </c>
      <c r="K74" s="1">
        <v>44066</v>
      </c>
      <c r="L74">
        <v>57</v>
      </c>
      <c r="M74">
        <v>0.45</v>
      </c>
    </row>
    <row r="75" spans="1:13" x14ac:dyDescent="0.3">
      <c r="A75" t="s">
        <v>104</v>
      </c>
      <c r="B75">
        <v>66</v>
      </c>
      <c r="C75" t="s">
        <v>21</v>
      </c>
      <c r="D75" t="s">
        <v>18</v>
      </c>
      <c r="E75">
        <v>97.41</v>
      </c>
      <c r="F75">
        <v>14</v>
      </c>
      <c r="G75">
        <v>237</v>
      </c>
      <c r="H75">
        <v>0</v>
      </c>
      <c r="I75" t="s">
        <v>19</v>
      </c>
      <c r="J75">
        <v>21.6</v>
      </c>
      <c r="K75" s="1">
        <v>44075</v>
      </c>
      <c r="L75">
        <v>65</v>
      </c>
      <c r="M75">
        <v>0.46</v>
      </c>
    </row>
    <row r="76" spans="1:13" x14ac:dyDescent="0.3">
      <c r="A76" t="s">
        <v>105</v>
      </c>
      <c r="B76">
        <v>36</v>
      </c>
      <c r="C76" t="s">
        <v>21</v>
      </c>
      <c r="D76" t="s">
        <v>26</v>
      </c>
      <c r="E76">
        <v>111.72</v>
      </c>
      <c r="F76">
        <v>6</v>
      </c>
      <c r="G76">
        <v>174</v>
      </c>
      <c r="H76">
        <v>0</v>
      </c>
      <c r="I76" t="s">
        <v>40</v>
      </c>
      <c r="J76">
        <v>73.400000000000006</v>
      </c>
      <c r="K76" s="1">
        <v>45182</v>
      </c>
      <c r="L76">
        <v>60</v>
      </c>
      <c r="M76">
        <v>0.33</v>
      </c>
    </row>
    <row r="77" spans="1:13" x14ac:dyDescent="0.3">
      <c r="A77" t="s">
        <v>106</v>
      </c>
      <c r="B77">
        <v>55</v>
      </c>
      <c r="C77" t="s">
        <v>14</v>
      </c>
      <c r="D77" t="s">
        <v>26</v>
      </c>
      <c r="E77">
        <v>130.26</v>
      </c>
      <c r="F77">
        <v>8</v>
      </c>
      <c r="G77">
        <v>315</v>
      </c>
      <c r="H77">
        <v>0</v>
      </c>
      <c r="I77" t="s">
        <v>29</v>
      </c>
      <c r="J77">
        <v>42.1</v>
      </c>
      <c r="K77" s="1">
        <v>44330</v>
      </c>
      <c r="L77">
        <v>99</v>
      </c>
      <c r="M77">
        <v>0.04</v>
      </c>
    </row>
    <row r="78" spans="1:13" x14ac:dyDescent="0.3">
      <c r="A78" t="s">
        <v>107</v>
      </c>
      <c r="B78">
        <v>53</v>
      </c>
      <c r="C78" t="s">
        <v>25</v>
      </c>
      <c r="D78" t="s">
        <v>22</v>
      </c>
      <c r="E78">
        <v>194.44</v>
      </c>
      <c r="F78">
        <v>14</v>
      </c>
      <c r="G78">
        <v>291</v>
      </c>
      <c r="H78">
        <v>0</v>
      </c>
      <c r="I78" t="s">
        <v>40</v>
      </c>
      <c r="J78">
        <v>82.3</v>
      </c>
      <c r="K78" s="1">
        <v>45144</v>
      </c>
      <c r="L78">
        <v>43</v>
      </c>
      <c r="M78">
        <v>0.3</v>
      </c>
    </row>
    <row r="79" spans="1:13" x14ac:dyDescent="0.3">
      <c r="A79" t="s">
        <v>108</v>
      </c>
      <c r="B79">
        <v>24</v>
      </c>
      <c r="C79" t="s">
        <v>14</v>
      </c>
      <c r="D79" t="s">
        <v>18</v>
      </c>
      <c r="E79">
        <v>131.13</v>
      </c>
      <c r="F79">
        <v>13</v>
      </c>
      <c r="G79">
        <v>60</v>
      </c>
      <c r="H79">
        <v>0</v>
      </c>
      <c r="I79" t="s">
        <v>29</v>
      </c>
      <c r="J79">
        <v>94.9</v>
      </c>
      <c r="K79" s="1">
        <v>44690</v>
      </c>
      <c r="L79">
        <v>84</v>
      </c>
      <c r="M79">
        <v>0.12</v>
      </c>
    </row>
    <row r="80" spans="1:13" x14ac:dyDescent="0.3">
      <c r="A80" t="s">
        <v>109</v>
      </c>
      <c r="B80">
        <v>47</v>
      </c>
      <c r="C80" t="s">
        <v>21</v>
      </c>
      <c r="D80" t="s">
        <v>28</v>
      </c>
      <c r="E80">
        <v>54.59</v>
      </c>
      <c r="F80">
        <v>11</v>
      </c>
      <c r="G80">
        <v>169</v>
      </c>
      <c r="H80">
        <v>0</v>
      </c>
      <c r="I80" t="s">
        <v>23</v>
      </c>
      <c r="J80">
        <v>55.5</v>
      </c>
      <c r="K80" s="1">
        <v>44706</v>
      </c>
      <c r="L80">
        <v>65</v>
      </c>
      <c r="M80">
        <v>0.39</v>
      </c>
    </row>
    <row r="81" spans="1:13" x14ac:dyDescent="0.3">
      <c r="A81" t="s">
        <v>110</v>
      </c>
      <c r="B81">
        <v>36</v>
      </c>
      <c r="C81" t="s">
        <v>25</v>
      </c>
      <c r="D81" t="s">
        <v>28</v>
      </c>
      <c r="E81">
        <v>123.09</v>
      </c>
      <c r="F81">
        <v>6</v>
      </c>
      <c r="G81">
        <v>262</v>
      </c>
      <c r="H81">
        <v>0</v>
      </c>
      <c r="I81" t="s">
        <v>16</v>
      </c>
      <c r="J81">
        <v>90.1</v>
      </c>
      <c r="K81" s="1">
        <v>44723</v>
      </c>
      <c r="L81">
        <v>46</v>
      </c>
      <c r="M81">
        <v>0.28999999999999998</v>
      </c>
    </row>
    <row r="82" spans="1:13" x14ac:dyDescent="0.3">
      <c r="A82" t="s">
        <v>111</v>
      </c>
      <c r="B82">
        <v>66</v>
      </c>
      <c r="C82" t="s">
        <v>21</v>
      </c>
      <c r="D82" t="s">
        <v>35</v>
      </c>
      <c r="E82">
        <v>54.37</v>
      </c>
      <c r="F82">
        <v>10</v>
      </c>
      <c r="G82">
        <v>305</v>
      </c>
      <c r="H82">
        <v>0</v>
      </c>
      <c r="I82" t="s">
        <v>40</v>
      </c>
      <c r="J82">
        <v>3.4</v>
      </c>
      <c r="K82" s="1">
        <v>45543</v>
      </c>
      <c r="L82">
        <v>62</v>
      </c>
      <c r="M82">
        <v>0.21</v>
      </c>
    </row>
    <row r="83" spans="1:13" x14ac:dyDescent="0.3">
      <c r="A83" t="s">
        <v>112</v>
      </c>
      <c r="B83">
        <v>42</v>
      </c>
      <c r="C83" t="s">
        <v>21</v>
      </c>
      <c r="D83" t="s">
        <v>37</v>
      </c>
      <c r="E83">
        <v>150.63</v>
      </c>
      <c r="F83">
        <v>18</v>
      </c>
      <c r="G83">
        <v>115</v>
      </c>
      <c r="H83">
        <v>0</v>
      </c>
      <c r="I83" t="s">
        <v>23</v>
      </c>
      <c r="J83">
        <v>46.3</v>
      </c>
      <c r="K83" s="1">
        <v>45588</v>
      </c>
      <c r="L83">
        <v>70</v>
      </c>
      <c r="M83">
        <v>0.43</v>
      </c>
    </row>
    <row r="84" spans="1:13" x14ac:dyDescent="0.3">
      <c r="A84" t="s">
        <v>113</v>
      </c>
      <c r="B84">
        <v>33</v>
      </c>
      <c r="C84" t="s">
        <v>21</v>
      </c>
      <c r="D84" t="s">
        <v>50</v>
      </c>
      <c r="E84">
        <v>156.41999999999999</v>
      </c>
      <c r="F84">
        <v>9</v>
      </c>
      <c r="G84">
        <v>174</v>
      </c>
      <c r="H84">
        <v>0</v>
      </c>
      <c r="I84" t="s">
        <v>19</v>
      </c>
      <c r="J84">
        <v>50.3</v>
      </c>
      <c r="K84" s="1">
        <v>44435</v>
      </c>
      <c r="L84">
        <v>26</v>
      </c>
      <c r="M84">
        <v>0.36</v>
      </c>
    </row>
    <row r="85" spans="1:13" x14ac:dyDescent="0.3">
      <c r="A85" t="s">
        <v>114</v>
      </c>
      <c r="B85">
        <v>64</v>
      </c>
      <c r="C85" t="s">
        <v>21</v>
      </c>
      <c r="D85" t="s">
        <v>52</v>
      </c>
      <c r="E85">
        <v>37.090000000000003</v>
      </c>
      <c r="F85">
        <v>9</v>
      </c>
      <c r="G85">
        <v>220</v>
      </c>
      <c r="H85">
        <v>0</v>
      </c>
      <c r="I85" t="s">
        <v>23</v>
      </c>
      <c r="J85">
        <v>41.6</v>
      </c>
      <c r="K85" s="1">
        <v>44397</v>
      </c>
      <c r="L85">
        <v>29</v>
      </c>
      <c r="M85">
        <v>0.08</v>
      </c>
    </row>
    <row r="86" spans="1:13" x14ac:dyDescent="0.3">
      <c r="A86" t="s">
        <v>115</v>
      </c>
      <c r="B86">
        <v>71</v>
      </c>
      <c r="C86" t="s">
        <v>14</v>
      </c>
      <c r="D86" t="s">
        <v>18</v>
      </c>
      <c r="E86">
        <v>49.42</v>
      </c>
      <c r="F86">
        <v>8</v>
      </c>
      <c r="G86">
        <v>127</v>
      </c>
      <c r="H86">
        <v>0</v>
      </c>
      <c r="I86" t="s">
        <v>16</v>
      </c>
      <c r="J86">
        <v>31.5</v>
      </c>
      <c r="K86" s="1">
        <v>45726</v>
      </c>
      <c r="L86">
        <v>41</v>
      </c>
      <c r="M86">
        <v>0.64</v>
      </c>
    </row>
    <row r="87" spans="1:13" x14ac:dyDescent="0.3">
      <c r="A87" t="s">
        <v>116</v>
      </c>
      <c r="B87">
        <v>57</v>
      </c>
      <c r="C87" t="s">
        <v>21</v>
      </c>
      <c r="D87" t="s">
        <v>28</v>
      </c>
      <c r="E87">
        <v>237.22</v>
      </c>
      <c r="F87">
        <v>11</v>
      </c>
      <c r="G87">
        <v>4</v>
      </c>
      <c r="H87">
        <v>0</v>
      </c>
      <c r="I87" t="s">
        <v>16</v>
      </c>
      <c r="J87">
        <v>72.3</v>
      </c>
      <c r="K87" s="1">
        <v>44355</v>
      </c>
      <c r="L87">
        <v>15</v>
      </c>
      <c r="M87">
        <v>0.21</v>
      </c>
    </row>
    <row r="88" spans="1:13" x14ac:dyDescent="0.3">
      <c r="A88" t="s">
        <v>117</v>
      </c>
      <c r="B88">
        <v>68</v>
      </c>
      <c r="C88" t="s">
        <v>14</v>
      </c>
      <c r="D88" t="s">
        <v>44</v>
      </c>
      <c r="E88">
        <v>76.59</v>
      </c>
      <c r="F88">
        <v>13</v>
      </c>
      <c r="G88">
        <v>325</v>
      </c>
      <c r="H88">
        <v>0</v>
      </c>
      <c r="I88" t="s">
        <v>16</v>
      </c>
      <c r="K88" s="1">
        <v>44552</v>
      </c>
      <c r="L88">
        <v>19</v>
      </c>
      <c r="M88">
        <v>0.15</v>
      </c>
    </row>
    <row r="89" spans="1:13" x14ac:dyDescent="0.3">
      <c r="A89" t="s">
        <v>118</v>
      </c>
      <c r="B89">
        <v>25</v>
      </c>
      <c r="C89" t="s">
        <v>14</v>
      </c>
      <c r="D89" t="s">
        <v>50</v>
      </c>
      <c r="E89">
        <v>120.73</v>
      </c>
      <c r="F89">
        <v>4</v>
      </c>
      <c r="G89">
        <v>185</v>
      </c>
      <c r="H89">
        <v>0</v>
      </c>
      <c r="I89" t="s">
        <v>23</v>
      </c>
      <c r="J89">
        <v>8.1999999999999993</v>
      </c>
      <c r="K89" s="1">
        <v>45398</v>
      </c>
      <c r="L89">
        <v>73</v>
      </c>
      <c r="M89">
        <v>0.08</v>
      </c>
    </row>
    <row r="90" spans="1:13" x14ac:dyDescent="0.3">
      <c r="A90" t="s">
        <v>119</v>
      </c>
      <c r="B90">
        <v>35</v>
      </c>
      <c r="C90" t="s">
        <v>14</v>
      </c>
      <c r="D90" t="s">
        <v>50</v>
      </c>
      <c r="E90">
        <v>219.17</v>
      </c>
      <c r="F90">
        <v>8</v>
      </c>
      <c r="G90">
        <v>171</v>
      </c>
      <c r="H90">
        <v>0</v>
      </c>
      <c r="I90" t="s">
        <v>19</v>
      </c>
      <c r="J90">
        <v>95.1</v>
      </c>
      <c r="K90" s="1">
        <v>44693</v>
      </c>
      <c r="L90">
        <v>59</v>
      </c>
      <c r="M90">
        <v>0.2</v>
      </c>
    </row>
    <row r="91" spans="1:13" x14ac:dyDescent="0.3">
      <c r="A91" t="s">
        <v>120</v>
      </c>
      <c r="B91">
        <v>45</v>
      </c>
      <c r="C91" t="s">
        <v>14</v>
      </c>
      <c r="D91" t="s">
        <v>50</v>
      </c>
      <c r="E91">
        <v>76.650000000000006</v>
      </c>
      <c r="F91">
        <v>9</v>
      </c>
      <c r="G91">
        <v>198</v>
      </c>
      <c r="H91">
        <v>0</v>
      </c>
      <c r="I91" t="s">
        <v>40</v>
      </c>
      <c r="J91">
        <v>88.8</v>
      </c>
      <c r="K91" s="1">
        <v>45408</v>
      </c>
      <c r="L91">
        <v>81</v>
      </c>
      <c r="M91">
        <v>0.27</v>
      </c>
    </row>
    <row r="92" spans="1:13" x14ac:dyDescent="0.3">
      <c r="A92" t="s">
        <v>121</v>
      </c>
      <c r="B92">
        <v>33</v>
      </c>
      <c r="C92" t="s">
        <v>21</v>
      </c>
      <c r="D92" t="s">
        <v>22</v>
      </c>
      <c r="E92">
        <v>97.19</v>
      </c>
      <c r="F92">
        <v>7</v>
      </c>
      <c r="G92">
        <v>230</v>
      </c>
      <c r="H92">
        <v>0</v>
      </c>
      <c r="I92" t="s">
        <v>19</v>
      </c>
      <c r="J92">
        <v>35.299999999999997</v>
      </c>
      <c r="K92" s="1">
        <v>44854</v>
      </c>
      <c r="L92">
        <v>96</v>
      </c>
      <c r="M92">
        <v>0.1</v>
      </c>
    </row>
    <row r="93" spans="1:13" x14ac:dyDescent="0.3">
      <c r="A93" t="s">
        <v>122</v>
      </c>
      <c r="B93">
        <v>69</v>
      </c>
      <c r="C93" t="s">
        <v>14</v>
      </c>
      <c r="D93" t="s">
        <v>35</v>
      </c>
      <c r="E93">
        <v>19.7</v>
      </c>
      <c r="F93">
        <v>6</v>
      </c>
      <c r="G93">
        <v>287</v>
      </c>
      <c r="H93">
        <v>0</v>
      </c>
      <c r="I93" t="s">
        <v>29</v>
      </c>
      <c r="J93">
        <v>24.6</v>
      </c>
      <c r="K93" s="1">
        <v>45643</v>
      </c>
      <c r="L93">
        <v>28</v>
      </c>
      <c r="M93">
        <v>0.12</v>
      </c>
    </row>
    <row r="94" spans="1:13" x14ac:dyDescent="0.3">
      <c r="A94" t="s">
        <v>123</v>
      </c>
      <c r="B94">
        <v>36</v>
      </c>
      <c r="C94" t="s">
        <v>25</v>
      </c>
      <c r="D94" t="s">
        <v>44</v>
      </c>
      <c r="E94">
        <v>92.98</v>
      </c>
      <c r="F94">
        <v>7</v>
      </c>
      <c r="G94">
        <v>334</v>
      </c>
      <c r="H94">
        <v>0</v>
      </c>
      <c r="I94" t="s">
        <v>29</v>
      </c>
      <c r="J94">
        <v>62.8</v>
      </c>
      <c r="K94" s="1">
        <v>44058</v>
      </c>
      <c r="L94">
        <v>15</v>
      </c>
      <c r="M94">
        <v>0.04</v>
      </c>
    </row>
    <row r="95" spans="1:13" x14ac:dyDescent="0.3">
      <c r="A95" t="s">
        <v>124</v>
      </c>
      <c r="B95">
        <v>59</v>
      </c>
      <c r="C95" t="s">
        <v>21</v>
      </c>
      <c r="D95" t="s">
        <v>37</v>
      </c>
      <c r="E95">
        <v>60.96</v>
      </c>
      <c r="F95">
        <v>4</v>
      </c>
      <c r="G95">
        <v>114</v>
      </c>
      <c r="H95">
        <v>0</v>
      </c>
      <c r="I95" t="s">
        <v>40</v>
      </c>
      <c r="J95">
        <v>4.3</v>
      </c>
      <c r="K95" s="1">
        <v>45515</v>
      </c>
      <c r="L95">
        <v>58</v>
      </c>
      <c r="M95">
        <v>0.33</v>
      </c>
    </row>
    <row r="96" spans="1:13" x14ac:dyDescent="0.3">
      <c r="A96" t="s">
        <v>125</v>
      </c>
      <c r="B96">
        <v>34</v>
      </c>
      <c r="C96" t="s">
        <v>14</v>
      </c>
      <c r="D96" t="s">
        <v>44</v>
      </c>
      <c r="E96">
        <v>61.71</v>
      </c>
      <c r="F96">
        <v>9</v>
      </c>
      <c r="G96">
        <v>332</v>
      </c>
      <c r="H96">
        <v>0</v>
      </c>
      <c r="I96" t="s">
        <v>16</v>
      </c>
      <c r="J96">
        <v>49.6</v>
      </c>
      <c r="K96" s="1">
        <v>44950</v>
      </c>
      <c r="L96">
        <v>53</v>
      </c>
      <c r="M96">
        <v>0.13</v>
      </c>
    </row>
    <row r="97" spans="1:13" x14ac:dyDescent="0.3">
      <c r="A97" t="s">
        <v>126</v>
      </c>
      <c r="B97">
        <v>62</v>
      </c>
      <c r="C97" t="s">
        <v>21</v>
      </c>
      <c r="D97" t="s">
        <v>44</v>
      </c>
      <c r="E97">
        <v>134</v>
      </c>
      <c r="F97">
        <v>12</v>
      </c>
      <c r="G97">
        <v>329</v>
      </c>
      <c r="H97">
        <v>0</v>
      </c>
      <c r="I97" t="s">
        <v>40</v>
      </c>
      <c r="J97">
        <v>67.3</v>
      </c>
      <c r="K97" s="1">
        <v>44940</v>
      </c>
      <c r="L97">
        <v>42</v>
      </c>
      <c r="M97">
        <v>0.44</v>
      </c>
    </row>
    <row r="98" spans="1:13" x14ac:dyDescent="0.3">
      <c r="A98" t="s">
        <v>127</v>
      </c>
      <c r="B98">
        <v>30</v>
      </c>
      <c r="C98" t="s">
        <v>21</v>
      </c>
      <c r="D98" t="s">
        <v>18</v>
      </c>
      <c r="E98">
        <v>204.04</v>
      </c>
      <c r="F98">
        <v>6</v>
      </c>
      <c r="G98">
        <v>312</v>
      </c>
      <c r="H98">
        <v>0</v>
      </c>
      <c r="I98" t="s">
        <v>23</v>
      </c>
      <c r="K98" s="1">
        <v>44252</v>
      </c>
      <c r="L98">
        <v>28</v>
      </c>
      <c r="M98">
        <v>0.21</v>
      </c>
    </row>
    <row r="99" spans="1:13" x14ac:dyDescent="0.3">
      <c r="A99" t="s">
        <v>128</v>
      </c>
      <c r="B99">
        <v>24</v>
      </c>
      <c r="C99" t="s">
        <v>14</v>
      </c>
      <c r="D99" t="s">
        <v>35</v>
      </c>
      <c r="E99">
        <v>62.08</v>
      </c>
      <c r="F99">
        <v>9</v>
      </c>
      <c r="G99">
        <v>10</v>
      </c>
      <c r="H99">
        <v>0</v>
      </c>
      <c r="I99" t="s">
        <v>16</v>
      </c>
      <c r="J99">
        <v>97.2</v>
      </c>
      <c r="K99" s="1">
        <v>45246</v>
      </c>
      <c r="L99">
        <v>73</v>
      </c>
      <c r="M99">
        <v>0.41</v>
      </c>
    </row>
    <row r="100" spans="1:13" x14ac:dyDescent="0.3">
      <c r="A100" t="s">
        <v>129</v>
      </c>
      <c r="B100">
        <v>44</v>
      </c>
      <c r="C100" t="s">
        <v>14</v>
      </c>
      <c r="D100" t="s">
        <v>15</v>
      </c>
      <c r="E100">
        <v>130.01</v>
      </c>
      <c r="F100">
        <v>9</v>
      </c>
      <c r="G100">
        <v>103</v>
      </c>
      <c r="H100">
        <v>0</v>
      </c>
      <c r="I100" t="s">
        <v>40</v>
      </c>
      <c r="J100">
        <v>71.900000000000006</v>
      </c>
      <c r="K100" s="1">
        <v>44338</v>
      </c>
      <c r="L100">
        <v>91</v>
      </c>
      <c r="M100">
        <v>0.28999999999999998</v>
      </c>
    </row>
    <row r="101" spans="1:13" x14ac:dyDescent="0.3">
      <c r="A101" t="s">
        <v>130</v>
      </c>
      <c r="B101">
        <v>27</v>
      </c>
      <c r="C101" t="s">
        <v>21</v>
      </c>
      <c r="D101" t="s">
        <v>35</v>
      </c>
      <c r="E101">
        <v>23.25</v>
      </c>
      <c r="F101">
        <v>13</v>
      </c>
      <c r="G101">
        <v>174</v>
      </c>
      <c r="H101">
        <v>0</v>
      </c>
      <c r="I101" t="s">
        <v>40</v>
      </c>
      <c r="J101">
        <v>93.4</v>
      </c>
      <c r="K101" s="1">
        <v>45460</v>
      </c>
      <c r="L101">
        <v>19</v>
      </c>
      <c r="M101">
        <v>0.59</v>
      </c>
    </row>
    <row r="102" spans="1:13" x14ac:dyDescent="0.3">
      <c r="A102" t="s">
        <v>131</v>
      </c>
      <c r="B102">
        <v>51</v>
      </c>
      <c r="C102" t="s">
        <v>14</v>
      </c>
      <c r="D102" t="s">
        <v>15</v>
      </c>
      <c r="E102">
        <v>26.76</v>
      </c>
      <c r="F102">
        <v>8</v>
      </c>
      <c r="G102">
        <v>119</v>
      </c>
      <c r="H102">
        <v>0</v>
      </c>
      <c r="I102" t="s">
        <v>23</v>
      </c>
      <c r="J102">
        <v>90.8</v>
      </c>
      <c r="K102" s="1">
        <v>44798</v>
      </c>
      <c r="L102">
        <v>71</v>
      </c>
      <c r="M102">
        <v>0.2</v>
      </c>
    </row>
    <row r="103" spans="1:13" x14ac:dyDescent="0.3">
      <c r="A103" t="s">
        <v>132</v>
      </c>
      <c r="B103">
        <v>53</v>
      </c>
      <c r="C103" t="s">
        <v>14</v>
      </c>
      <c r="D103" t="s">
        <v>37</v>
      </c>
      <c r="E103">
        <v>158.27000000000001</v>
      </c>
      <c r="F103">
        <v>9</v>
      </c>
      <c r="G103">
        <v>236</v>
      </c>
      <c r="H103">
        <v>0</v>
      </c>
      <c r="I103" t="s">
        <v>23</v>
      </c>
      <c r="K103" s="1">
        <v>45247</v>
      </c>
      <c r="L103">
        <v>89</v>
      </c>
      <c r="M103">
        <v>0.19</v>
      </c>
    </row>
    <row r="104" spans="1:13" x14ac:dyDescent="0.3">
      <c r="A104" t="s">
        <v>133</v>
      </c>
      <c r="B104">
        <v>42</v>
      </c>
      <c r="C104" t="s">
        <v>25</v>
      </c>
      <c r="D104" t="s">
        <v>18</v>
      </c>
      <c r="E104">
        <v>41.29</v>
      </c>
      <c r="F104">
        <v>12</v>
      </c>
      <c r="G104">
        <v>235</v>
      </c>
      <c r="H104">
        <v>0</v>
      </c>
      <c r="I104" t="s">
        <v>19</v>
      </c>
      <c r="J104">
        <v>66.900000000000006</v>
      </c>
      <c r="K104" s="1">
        <v>45220</v>
      </c>
      <c r="L104">
        <v>94</v>
      </c>
      <c r="M104">
        <v>0.22</v>
      </c>
    </row>
    <row r="105" spans="1:13" x14ac:dyDescent="0.3">
      <c r="A105" t="s">
        <v>134</v>
      </c>
      <c r="B105">
        <v>23</v>
      </c>
      <c r="C105" t="s">
        <v>21</v>
      </c>
      <c r="D105" t="s">
        <v>22</v>
      </c>
      <c r="E105">
        <v>68.94</v>
      </c>
      <c r="F105">
        <v>21</v>
      </c>
      <c r="G105">
        <v>304</v>
      </c>
      <c r="H105">
        <v>0</v>
      </c>
      <c r="I105" t="s">
        <v>29</v>
      </c>
      <c r="J105">
        <v>59.7</v>
      </c>
      <c r="K105" s="1">
        <v>45342</v>
      </c>
      <c r="L105">
        <v>77</v>
      </c>
      <c r="M105">
        <v>0.17</v>
      </c>
    </row>
    <row r="106" spans="1:13" x14ac:dyDescent="0.3">
      <c r="A106" t="s">
        <v>135</v>
      </c>
      <c r="B106">
        <v>41</v>
      </c>
      <c r="C106" t="s">
        <v>25</v>
      </c>
      <c r="D106" t="s">
        <v>50</v>
      </c>
      <c r="E106">
        <v>49.73</v>
      </c>
      <c r="F106">
        <v>5</v>
      </c>
      <c r="G106">
        <v>37</v>
      </c>
      <c r="H106">
        <v>0</v>
      </c>
      <c r="I106" t="s">
        <v>40</v>
      </c>
      <c r="J106">
        <v>5.5</v>
      </c>
      <c r="K106" s="1">
        <v>44770</v>
      </c>
      <c r="L106">
        <v>2</v>
      </c>
      <c r="M106">
        <v>0.11</v>
      </c>
    </row>
    <row r="107" spans="1:13" x14ac:dyDescent="0.3">
      <c r="A107" t="s">
        <v>136</v>
      </c>
      <c r="B107">
        <v>35</v>
      </c>
      <c r="C107" t="s">
        <v>21</v>
      </c>
      <c r="D107" t="s">
        <v>18</v>
      </c>
      <c r="E107">
        <v>55.27</v>
      </c>
      <c r="F107">
        <v>15</v>
      </c>
      <c r="G107">
        <v>271</v>
      </c>
      <c r="H107">
        <v>0</v>
      </c>
      <c r="I107" t="s">
        <v>19</v>
      </c>
      <c r="J107">
        <v>31.8</v>
      </c>
      <c r="K107" s="1">
        <v>44739</v>
      </c>
      <c r="L107">
        <v>18</v>
      </c>
      <c r="M107">
        <v>0.12</v>
      </c>
    </row>
    <row r="108" spans="1:13" x14ac:dyDescent="0.3">
      <c r="A108" t="s">
        <v>137</v>
      </c>
      <c r="B108">
        <v>40</v>
      </c>
      <c r="C108" t="s">
        <v>14</v>
      </c>
      <c r="D108" t="s">
        <v>22</v>
      </c>
      <c r="E108">
        <v>134.30000000000001</v>
      </c>
      <c r="F108">
        <v>5</v>
      </c>
      <c r="G108">
        <v>343</v>
      </c>
      <c r="H108">
        <v>0</v>
      </c>
      <c r="I108" t="s">
        <v>16</v>
      </c>
      <c r="J108">
        <v>53.5</v>
      </c>
      <c r="K108" s="1">
        <v>45723</v>
      </c>
      <c r="L108">
        <v>40</v>
      </c>
      <c r="M108">
        <v>0.28000000000000003</v>
      </c>
    </row>
    <row r="109" spans="1:13" x14ac:dyDescent="0.3">
      <c r="A109" t="s">
        <v>138</v>
      </c>
      <c r="B109">
        <v>23</v>
      </c>
      <c r="C109" t="s">
        <v>21</v>
      </c>
      <c r="D109" t="s">
        <v>18</v>
      </c>
      <c r="E109">
        <v>98.85</v>
      </c>
      <c r="F109">
        <v>13</v>
      </c>
      <c r="G109">
        <v>250</v>
      </c>
      <c r="H109">
        <v>0</v>
      </c>
      <c r="I109" t="s">
        <v>16</v>
      </c>
      <c r="J109">
        <v>54.8</v>
      </c>
      <c r="K109" s="1">
        <v>45817</v>
      </c>
      <c r="L109">
        <v>53</v>
      </c>
      <c r="M109">
        <v>0.12</v>
      </c>
    </row>
    <row r="110" spans="1:13" x14ac:dyDescent="0.3">
      <c r="A110" t="s">
        <v>139</v>
      </c>
      <c r="B110">
        <v>46</v>
      </c>
      <c r="C110" t="s">
        <v>21</v>
      </c>
      <c r="D110" t="s">
        <v>22</v>
      </c>
      <c r="E110">
        <v>315.61</v>
      </c>
      <c r="F110">
        <v>9</v>
      </c>
      <c r="G110">
        <v>333</v>
      </c>
      <c r="H110">
        <v>0</v>
      </c>
      <c r="I110" t="s">
        <v>29</v>
      </c>
      <c r="J110">
        <v>81.400000000000006</v>
      </c>
      <c r="K110" s="1">
        <v>45072</v>
      </c>
      <c r="L110">
        <v>8</v>
      </c>
      <c r="M110">
        <v>0.47</v>
      </c>
    </row>
    <row r="111" spans="1:13" x14ac:dyDescent="0.3">
      <c r="A111" t="s">
        <v>140</v>
      </c>
      <c r="B111">
        <v>79</v>
      </c>
      <c r="C111" t="s">
        <v>14</v>
      </c>
      <c r="D111" t="s">
        <v>18</v>
      </c>
      <c r="E111">
        <v>133.80000000000001</v>
      </c>
      <c r="F111">
        <v>10</v>
      </c>
      <c r="G111">
        <v>26</v>
      </c>
      <c r="H111">
        <v>0</v>
      </c>
      <c r="I111" t="s">
        <v>16</v>
      </c>
      <c r="J111">
        <v>58.8</v>
      </c>
      <c r="K111" s="1">
        <v>45461</v>
      </c>
      <c r="L111">
        <v>84</v>
      </c>
      <c r="M111">
        <v>0.22</v>
      </c>
    </row>
    <row r="112" spans="1:13" x14ac:dyDescent="0.3">
      <c r="A112" t="s">
        <v>141</v>
      </c>
      <c r="B112">
        <v>42</v>
      </c>
      <c r="C112" t="s">
        <v>21</v>
      </c>
      <c r="D112" t="s">
        <v>35</v>
      </c>
      <c r="E112">
        <v>78.319999999999993</v>
      </c>
      <c r="F112">
        <v>5</v>
      </c>
      <c r="G112">
        <v>329</v>
      </c>
      <c r="H112">
        <v>0</v>
      </c>
      <c r="I112" t="s">
        <v>29</v>
      </c>
      <c r="J112">
        <v>46.7</v>
      </c>
      <c r="K112" s="1">
        <v>45613</v>
      </c>
      <c r="L112">
        <v>9</v>
      </c>
      <c r="M112">
        <v>0.47</v>
      </c>
    </row>
    <row r="113" spans="1:13" x14ac:dyDescent="0.3">
      <c r="A113" t="s">
        <v>142</v>
      </c>
      <c r="B113">
        <v>72</v>
      </c>
      <c r="C113" t="s">
        <v>21</v>
      </c>
      <c r="D113" t="s">
        <v>35</v>
      </c>
      <c r="E113">
        <v>98.36</v>
      </c>
      <c r="F113">
        <v>12</v>
      </c>
      <c r="G113">
        <v>122</v>
      </c>
      <c r="H113">
        <v>0</v>
      </c>
      <c r="I113" t="s">
        <v>16</v>
      </c>
      <c r="J113">
        <v>75.2</v>
      </c>
      <c r="K113" s="1">
        <v>45150</v>
      </c>
      <c r="L113">
        <v>77</v>
      </c>
      <c r="M113">
        <v>0.36</v>
      </c>
    </row>
    <row r="114" spans="1:13" x14ac:dyDescent="0.3">
      <c r="A114" t="s">
        <v>143</v>
      </c>
      <c r="B114">
        <v>34</v>
      </c>
      <c r="C114" t="s">
        <v>21</v>
      </c>
      <c r="D114" t="s">
        <v>35</v>
      </c>
      <c r="E114">
        <v>86.75</v>
      </c>
      <c r="F114">
        <v>15</v>
      </c>
      <c r="G114">
        <v>155</v>
      </c>
      <c r="H114">
        <v>0</v>
      </c>
      <c r="I114" t="s">
        <v>16</v>
      </c>
      <c r="J114">
        <v>57.1</v>
      </c>
      <c r="K114" s="1">
        <v>44759</v>
      </c>
      <c r="L114">
        <v>21</v>
      </c>
      <c r="M114">
        <v>0.12</v>
      </c>
    </row>
    <row r="115" spans="1:13" x14ac:dyDescent="0.3">
      <c r="A115" t="s">
        <v>144</v>
      </c>
      <c r="B115">
        <v>63</v>
      </c>
      <c r="C115" t="s">
        <v>14</v>
      </c>
      <c r="D115" t="s">
        <v>50</v>
      </c>
      <c r="E115">
        <v>208.18</v>
      </c>
      <c r="F115">
        <v>7</v>
      </c>
      <c r="G115">
        <v>216</v>
      </c>
      <c r="H115">
        <v>0</v>
      </c>
      <c r="I115" t="s">
        <v>40</v>
      </c>
      <c r="J115">
        <v>88.4</v>
      </c>
      <c r="K115" s="1">
        <v>44185</v>
      </c>
      <c r="L115">
        <v>92</v>
      </c>
      <c r="M115">
        <v>0.4</v>
      </c>
    </row>
    <row r="116" spans="1:13" x14ac:dyDescent="0.3">
      <c r="A116" t="s">
        <v>145</v>
      </c>
      <c r="B116">
        <v>41</v>
      </c>
      <c r="C116" t="s">
        <v>21</v>
      </c>
      <c r="D116" t="s">
        <v>52</v>
      </c>
      <c r="E116">
        <v>54.39</v>
      </c>
      <c r="F116">
        <v>10</v>
      </c>
      <c r="G116">
        <v>193</v>
      </c>
      <c r="H116">
        <v>0</v>
      </c>
      <c r="I116" t="s">
        <v>23</v>
      </c>
      <c r="J116">
        <v>90.5</v>
      </c>
      <c r="K116" s="1">
        <v>44433</v>
      </c>
      <c r="L116">
        <v>44</v>
      </c>
      <c r="M116">
        <v>0.14000000000000001</v>
      </c>
    </row>
    <row r="117" spans="1:13" x14ac:dyDescent="0.3">
      <c r="A117" t="s">
        <v>146</v>
      </c>
      <c r="B117">
        <v>28</v>
      </c>
      <c r="C117" t="s">
        <v>14</v>
      </c>
      <c r="D117" t="s">
        <v>26</v>
      </c>
      <c r="E117">
        <v>76.64</v>
      </c>
      <c r="F117">
        <v>11</v>
      </c>
      <c r="G117">
        <v>300</v>
      </c>
      <c r="H117">
        <v>0</v>
      </c>
      <c r="I117" t="s">
        <v>40</v>
      </c>
      <c r="J117">
        <v>60.4</v>
      </c>
      <c r="K117" s="1">
        <v>44093</v>
      </c>
      <c r="L117">
        <v>60</v>
      </c>
      <c r="M117">
        <v>0.03</v>
      </c>
    </row>
    <row r="118" spans="1:13" x14ac:dyDescent="0.3">
      <c r="A118" t="s">
        <v>147</v>
      </c>
      <c r="B118">
        <v>43</v>
      </c>
      <c r="C118" t="s">
        <v>21</v>
      </c>
      <c r="D118" t="s">
        <v>15</v>
      </c>
      <c r="E118">
        <v>173.31</v>
      </c>
      <c r="F118">
        <v>13</v>
      </c>
      <c r="G118">
        <v>160</v>
      </c>
      <c r="H118">
        <v>0</v>
      </c>
      <c r="I118" t="s">
        <v>19</v>
      </c>
      <c r="J118">
        <v>56.4</v>
      </c>
      <c r="K118" s="1">
        <v>44716</v>
      </c>
      <c r="L118">
        <v>71</v>
      </c>
      <c r="M118">
        <v>0.22</v>
      </c>
    </row>
    <row r="119" spans="1:13" x14ac:dyDescent="0.3">
      <c r="A119" t="s">
        <v>148</v>
      </c>
      <c r="B119">
        <v>68</v>
      </c>
      <c r="C119" t="s">
        <v>21</v>
      </c>
      <c r="D119" t="s">
        <v>35</v>
      </c>
      <c r="E119">
        <v>41</v>
      </c>
      <c r="F119">
        <v>7</v>
      </c>
      <c r="G119">
        <v>127</v>
      </c>
      <c r="H119">
        <v>0</v>
      </c>
      <c r="I119" t="s">
        <v>23</v>
      </c>
      <c r="J119">
        <v>70.099999999999994</v>
      </c>
      <c r="K119" s="1">
        <v>44656</v>
      </c>
      <c r="L119">
        <v>31</v>
      </c>
      <c r="M119">
        <v>0.53</v>
      </c>
    </row>
    <row r="120" spans="1:13" x14ac:dyDescent="0.3">
      <c r="A120" t="s">
        <v>149</v>
      </c>
      <c r="B120">
        <v>79</v>
      </c>
      <c r="C120" t="s">
        <v>21</v>
      </c>
      <c r="D120" t="s">
        <v>52</v>
      </c>
      <c r="E120">
        <v>28.69</v>
      </c>
      <c r="F120">
        <v>14</v>
      </c>
      <c r="G120">
        <v>315</v>
      </c>
      <c r="H120">
        <v>0</v>
      </c>
      <c r="I120" t="s">
        <v>40</v>
      </c>
      <c r="J120">
        <v>72.599999999999994</v>
      </c>
      <c r="K120" s="1">
        <v>45317</v>
      </c>
      <c r="L120">
        <v>87</v>
      </c>
      <c r="M120">
        <v>0.2</v>
      </c>
    </row>
    <row r="121" spans="1:13" x14ac:dyDescent="0.3">
      <c r="A121" t="s">
        <v>150</v>
      </c>
      <c r="B121">
        <v>51</v>
      </c>
      <c r="C121" t="s">
        <v>14</v>
      </c>
      <c r="D121" t="s">
        <v>15</v>
      </c>
      <c r="E121">
        <v>76.180000000000007</v>
      </c>
      <c r="F121">
        <v>12</v>
      </c>
      <c r="G121">
        <v>177</v>
      </c>
      <c r="H121">
        <v>0</v>
      </c>
      <c r="I121" t="s">
        <v>23</v>
      </c>
      <c r="J121">
        <v>72.7</v>
      </c>
      <c r="K121" s="1">
        <v>45383</v>
      </c>
      <c r="L121">
        <v>13</v>
      </c>
      <c r="M121">
        <v>0.19</v>
      </c>
    </row>
    <row r="122" spans="1:13" x14ac:dyDescent="0.3">
      <c r="A122" t="s">
        <v>151</v>
      </c>
      <c r="B122">
        <v>45</v>
      </c>
      <c r="C122" t="s">
        <v>21</v>
      </c>
      <c r="D122" t="s">
        <v>18</v>
      </c>
      <c r="E122">
        <v>88.83</v>
      </c>
      <c r="F122">
        <v>6</v>
      </c>
      <c r="G122">
        <v>125</v>
      </c>
      <c r="H122">
        <v>0</v>
      </c>
      <c r="I122" t="s">
        <v>23</v>
      </c>
      <c r="J122">
        <v>62.1</v>
      </c>
      <c r="K122" s="1">
        <v>45263</v>
      </c>
      <c r="L122">
        <v>45</v>
      </c>
      <c r="M122">
        <v>0.33</v>
      </c>
    </row>
    <row r="123" spans="1:13" x14ac:dyDescent="0.3">
      <c r="A123" t="s">
        <v>152</v>
      </c>
      <c r="B123">
        <v>20</v>
      </c>
      <c r="C123" t="s">
        <v>21</v>
      </c>
      <c r="D123" t="s">
        <v>37</v>
      </c>
      <c r="E123">
        <v>69.650000000000006</v>
      </c>
      <c r="F123">
        <v>6</v>
      </c>
      <c r="G123">
        <v>173</v>
      </c>
      <c r="H123">
        <v>0</v>
      </c>
      <c r="I123" t="s">
        <v>23</v>
      </c>
      <c r="J123">
        <v>76.3</v>
      </c>
      <c r="K123" s="1">
        <v>45353</v>
      </c>
      <c r="L123">
        <v>2</v>
      </c>
      <c r="M123">
        <v>0.12</v>
      </c>
    </row>
    <row r="124" spans="1:13" x14ac:dyDescent="0.3">
      <c r="A124" t="s">
        <v>153</v>
      </c>
      <c r="B124">
        <v>28</v>
      </c>
      <c r="C124" t="s">
        <v>25</v>
      </c>
      <c r="D124" t="s">
        <v>22</v>
      </c>
      <c r="E124">
        <v>28.98</v>
      </c>
      <c r="F124">
        <v>8</v>
      </c>
      <c r="G124">
        <v>34</v>
      </c>
      <c r="H124">
        <v>0</v>
      </c>
      <c r="I124" t="s">
        <v>16</v>
      </c>
      <c r="J124">
        <v>14.4</v>
      </c>
      <c r="K124" s="1">
        <v>45667</v>
      </c>
      <c r="L124">
        <v>34</v>
      </c>
      <c r="M124">
        <v>0.56000000000000005</v>
      </c>
    </row>
    <row r="125" spans="1:13" x14ac:dyDescent="0.3">
      <c r="A125" t="s">
        <v>154</v>
      </c>
      <c r="B125">
        <v>55</v>
      </c>
      <c r="C125" t="s">
        <v>14</v>
      </c>
      <c r="D125" t="s">
        <v>52</v>
      </c>
      <c r="E125">
        <v>97.97</v>
      </c>
      <c r="F125">
        <v>15</v>
      </c>
      <c r="G125">
        <v>238</v>
      </c>
      <c r="H125">
        <v>0</v>
      </c>
      <c r="I125" t="s">
        <v>23</v>
      </c>
      <c r="J125">
        <v>82.1</v>
      </c>
      <c r="K125" s="1">
        <v>44049</v>
      </c>
      <c r="L125">
        <v>69</v>
      </c>
      <c r="M125">
        <v>0.06</v>
      </c>
    </row>
    <row r="126" spans="1:13" x14ac:dyDescent="0.3">
      <c r="A126" t="s">
        <v>155</v>
      </c>
      <c r="B126">
        <v>78</v>
      </c>
      <c r="C126" t="s">
        <v>21</v>
      </c>
      <c r="D126" t="s">
        <v>44</v>
      </c>
      <c r="E126">
        <v>40.32</v>
      </c>
      <c r="F126">
        <v>10</v>
      </c>
      <c r="G126">
        <v>40</v>
      </c>
      <c r="H126">
        <v>0</v>
      </c>
      <c r="I126" t="s">
        <v>16</v>
      </c>
      <c r="J126">
        <v>31</v>
      </c>
      <c r="K126" s="1">
        <v>44454</v>
      </c>
      <c r="L126">
        <v>66</v>
      </c>
      <c r="M126">
        <v>0.24</v>
      </c>
    </row>
    <row r="127" spans="1:13" x14ac:dyDescent="0.3">
      <c r="A127" t="s">
        <v>156</v>
      </c>
      <c r="B127">
        <v>31</v>
      </c>
      <c r="C127" t="s">
        <v>21</v>
      </c>
      <c r="D127" t="s">
        <v>28</v>
      </c>
      <c r="E127">
        <v>54.71</v>
      </c>
      <c r="F127">
        <v>10</v>
      </c>
      <c r="G127">
        <v>185</v>
      </c>
      <c r="H127">
        <v>0</v>
      </c>
      <c r="I127" t="s">
        <v>23</v>
      </c>
      <c r="J127">
        <v>88.6</v>
      </c>
      <c r="K127" s="1">
        <v>44964</v>
      </c>
      <c r="L127">
        <v>62</v>
      </c>
      <c r="M127">
        <v>0.25</v>
      </c>
    </row>
    <row r="128" spans="1:13" x14ac:dyDescent="0.3">
      <c r="A128" t="s">
        <v>157</v>
      </c>
      <c r="B128">
        <v>68</v>
      </c>
      <c r="C128" t="s">
        <v>14</v>
      </c>
      <c r="D128" t="s">
        <v>52</v>
      </c>
      <c r="E128">
        <v>35.44</v>
      </c>
      <c r="F128">
        <v>11</v>
      </c>
      <c r="G128">
        <v>182</v>
      </c>
      <c r="H128">
        <v>0</v>
      </c>
      <c r="I128" t="s">
        <v>16</v>
      </c>
      <c r="J128">
        <v>13.2</v>
      </c>
      <c r="K128" s="1">
        <v>44496</v>
      </c>
      <c r="L128">
        <v>47</v>
      </c>
      <c r="M128">
        <v>0.09</v>
      </c>
    </row>
    <row r="129" spans="1:13" x14ac:dyDescent="0.3">
      <c r="A129" t="s">
        <v>158</v>
      </c>
      <c r="B129">
        <v>43</v>
      </c>
      <c r="C129" t="s">
        <v>21</v>
      </c>
      <c r="D129" t="s">
        <v>35</v>
      </c>
      <c r="E129">
        <v>36.020000000000003</v>
      </c>
      <c r="F129">
        <v>10</v>
      </c>
      <c r="G129">
        <v>260</v>
      </c>
      <c r="H129">
        <v>0</v>
      </c>
      <c r="I129" t="s">
        <v>23</v>
      </c>
      <c r="J129">
        <v>0.4</v>
      </c>
      <c r="K129" s="1">
        <v>45572</v>
      </c>
      <c r="L129">
        <v>98</v>
      </c>
      <c r="M129">
        <v>0.09</v>
      </c>
    </row>
    <row r="130" spans="1:13" x14ac:dyDescent="0.3">
      <c r="A130" t="s">
        <v>159</v>
      </c>
      <c r="B130">
        <v>65</v>
      </c>
      <c r="C130" t="s">
        <v>21</v>
      </c>
      <c r="D130" t="s">
        <v>35</v>
      </c>
      <c r="E130">
        <v>87.56</v>
      </c>
      <c r="F130">
        <v>9</v>
      </c>
      <c r="G130">
        <v>33</v>
      </c>
      <c r="H130">
        <v>0</v>
      </c>
      <c r="I130" t="s">
        <v>19</v>
      </c>
      <c r="J130">
        <v>1.6</v>
      </c>
      <c r="K130" s="1">
        <v>44767</v>
      </c>
      <c r="L130">
        <v>2</v>
      </c>
      <c r="M130">
        <v>0.13</v>
      </c>
    </row>
    <row r="131" spans="1:13" x14ac:dyDescent="0.3">
      <c r="A131" t="s">
        <v>160</v>
      </c>
      <c r="B131">
        <v>38</v>
      </c>
      <c r="C131" t="s">
        <v>14</v>
      </c>
      <c r="D131" t="s">
        <v>52</v>
      </c>
      <c r="E131">
        <v>128.87</v>
      </c>
      <c r="F131">
        <v>7</v>
      </c>
      <c r="G131">
        <v>186</v>
      </c>
      <c r="H131">
        <v>0</v>
      </c>
      <c r="I131" t="s">
        <v>40</v>
      </c>
      <c r="J131">
        <v>21</v>
      </c>
      <c r="K131" s="1">
        <v>44745</v>
      </c>
      <c r="L131">
        <v>84</v>
      </c>
      <c r="M131">
        <v>0.22</v>
      </c>
    </row>
    <row r="132" spans="1:13" x14ac:dyDescent="0.3">
      <c r="A132" t="s">
        <v>161</v>
      </c>
      <c r="B132">
        <v>71</v>
      </c>
      <c r="C132" t="s">
        <v>14</v>
      </c>
      <c r="D132" t="s">
        <v>22</v>
      </c>
      <c r="E132">
        <v>77.64</v>
      </c>
      <c r="F132">
        <v>8</v>
      </c>
      <c r="G132">
        <v>306</v>
      </c>
      <c r="H132">
        <v>0</v>
      </c>
      <c r="I132" t="s">
        <v>23</v>
      </c>
      <c r="J132">
        <v>11.4</v>
      </c>
      <c r="K132" s="1">
        <v>45063</v>
      </c>
      <c r="L132">
        <v>72</v>
      </c>
      <c r="M132">
        <v>0.6</v>
      </c>
    </row>
    <row r="133" spans="1:13" x14ac:dyDescent="0.3">
      <c r="A133" t="s">
        <v>162</v>
      </c>
      <c r="B133">
        <v>73</v>
      </c>
      <c r="C133" t="s">
        <v>14</v>
      </c>
      <c r="D133" t="s">
        <v>15</v>
      </c>
      <c r="E133">
        <v>35.36</v>
      </c>
      <c r="F133">
        <v>13</v>
      </c>
      <c r="G133">
        <v>136</v>
      </c>
      <c r="H133">
        <v>0</v>
      </c>
      <c r="I133" t="s">
        <v>19</v>
      </c>
      <c r="J133">
        <v>55.4</v>
      </c>
      <c r="K133" s="1">
        <v>45248</v>
      </c>
      <c r="L133">
        <v>87</v>
      </c>
      <c r="M133">
        <v>0.27</v>
      </c>
    </row>
    <row r="134" spans="1:13" x14ac:dyDescent="0.3">
      <c r="A134" t="s">
        <v>163</v>
      </c>
      <c r="B134">
        <v>56</v>
      </c>
      <c r="C134" t="s">
        <v>21</v>
      </c>
      <c r="D134" t="s">
        <v>18</v>
      </c>
      <c r="E134">
        <v>42.61</v>
      </c>
      <c r="F134">
        <v>17</v>
      </c>
      <c r="G134">
        <v>201</v>
      </c>
      <c r="H134">
        <v>1</v>
      </c>
      <c r="I134" t="s">
        <v>40</v>
      </c>
      <c r="J134">
        <v>44.8</v>
      </c>
      <c r="K134" s="1">
        <v>45025</v>
      </c>
      <c r="L134">
        <v>37</v>
      </c>
      <c r="M134">
        <v>0.2</v>
      </c>
    </row>
    <row r="135" spans="1:13" x14ac:dyDescent="0.3">
      <c r="A135" t="s">
        <v>164</v>
      </c>
      <c r="B135">
        <v>47</v>
      </c>
      <c r="C135" t="s">
        <v>21</v>
      </c>
      <c r="D135" t="s">
        <v>28</v>
      </c>
      <c r="E135">
        <v>32.83</v>
      </c>
      <c r="F135">
        <v>8</v>
      </c>
      <c r="G135">
        <v>142</v>
      </c>
      <c r="H135">
        <v>0</v>
      </c>
      <c r="I135" t="s">
        <v>29</v>
      </c>
      <c r="J135">
        <v>60.6</v>
      </c>
      <c r="K135" s="1">
        <v>45457</v>
      </c>
      <c r="L135">
        <v>80</v>
      </c>
      <c r="M135">
        <v>0.37</v>
      </c>
    </row>
    <row r="136" spans="1:13" x14ac:dyDescent="0.3">
      <c r="A136" t="s">
        <v>165</v>
      </c>
      <c r="B136">
        <v>76</v>
      </c>
      <c r="C136" t="s">
        <v>14</v>
      </c>
      <c r="D136" t="s">
        <v>18</v>
      </c>
      <c r="E136">
        <v>52.2</v>
      </c>
      <c r="F136">
        <v>11</v>
      </c>
      <c r="G136">
        <v>108</v>
      </c>
      <c r="H136">
        <v>0</v>
      </c>
      <c r="I136" t="s">
        <v>23</v>
      </c>
      <c r="J136">
        <v>19.3</v>
      </c>
      <c r="K136" s="1">
        <v>45440</v>
      </c>
      <c r="L136">
        <v>86</v>
      </c>
      <c r="M136">
        <v>0.31</v>
      </c>
    </row>
    <row r="137" spans="1:13" x14ac:dyDescent="0.3">
      <c r="A137" t="s">
        <v>166</v>
      </c>
      <c r="B137">
        <v>25</v>
      </c>
      <c r="C137" t="s">
        <v>21</v>
      </c>
      <c r="D137" t="s">
        <v>50</v>
      </c>
      <c r="E137">
        <v>50.74</v>
      </c>
      <c r="F137">
        <v>13</v>
      </c>
      <c r="G137">
        <v>156</v>
      </c>
      <c r="H137">
        <v>0</v>
      </c>
      <c r="I137" t="s">
        <v>29</v>
      </c>
      <c r="J137">
        <v>75.400000000000006</v>
      </c>
      <c r="K137" s="1">
        <v>44360</v>
      </c>
      <c r="L137">
        <v>63</v>
      </c>
      <c r="M137">
        <v>0.1</v>
      </c>
    </row>
    <row r="138" spans="1:13" x14ac:dyDescent="0.3">
      <c r="A138" t="s">
        <v>167</v>
      </c>
      <c r="B138">
        <v>68</v>
      </c>
      <c r="C138" t="s">
        <v>14</v>
      </c>
      <c r="D138" t="s">
        <v>22</v>
      </c>
      <c r="F138">
        <v>11</v>
      </c>
      <c r="G138">
        <v>254</v>
      </c>
      <c r="H138">
        <v>0</v>
      </c>
      <c r="I138" t="s">
        <v>40</v>
      </c>
      <c r="J138">
        <v>61</v>
      </c>
      <c r="K138" s="1">
        <v>45317</v>
      </c>
      <c r="L138">
        <v>56</v>
      </c>
      <c r="M138">
        <v>0.17</v>
      </c>
    </row>
    <row r="139" spans="1:13" x14ac:dyDescent="0.3">
      <c r="A139" t="s">
        <v>168</v>
      </c>
      <c r="B139">
        <v>37</v>
      </c>
      <c r="C139" t="s">
        <v>14</v>
      </c>
      <c r="D139" t="s">
        <v>35</v>
      </c>
      <c r="E139">
        <v>98.89</v>
      </c>
      <c r="F139">
        <v>11</v>
      </c>
      <c r="G139">
        <v>180</v>
      </c>
      <c r="H139">
        <v>0</v>
      </c>
      <c r="I139" t="s">
        <v>40</v>
      </c>
      <c r="J139">
        <v>22.1</v>
      </c>
      <c r="K139" s="1">
        <v>44313</v>
      </c>
      <c r="L139">
        <v>46</v>
      </c>
      <c r="M139">
        <v>0.18</v>
      </c>
    </row>
    <row r="140" spans="1:13" x14ac:dyDescent="0.3">
      <c r="A140" t="s">
        <v>169</v>
      </c>
      <c r="B140">
        <v>65</v>
      </c>
      <c r="C140" t="s">
        <v>21</v>
      </c>
      <c r="D140" t="s">
        <v>50</v>
      </c>
      <c r="E140">
        <v>230.71</v>
      </c>
      <c r="F140">
        <v>8</v>
      </c>
      <c r="G140">
        <v>340</v>
      </c>
      <c r="H140">
        <v>0</v>
      </c>
      <c r="I140" t="s">
        <v>23</v>
      </c>
      <c r="J140">
        <v>39.9</v>
      </c>
      <c r="K140" s="1">
        <v>45307</v>
      </c>
      <c r="L140">
        <v>63</v>
      </c>
      <c r="M140">
        <v>0.45</v>
      </c>
    </row>
    <row r="141" spans="1:13" x14ac:dyDescent="0.3">
      <c r="A141" t="s">
        <v>170</v>
      </c>
      <c r="B141">
        <v>49</v>
      </c>
      <c r="C141" t="s">
        <v>25</v>
      </c>
      <c r="D141" t="s">
        <v>18</v>
      </c>
      <c r="E141">
        <v>61.83</v>
      </c>
      <c r="F141">
        <v>6</v>
      </c>
      <c r="G141">
        <v>218</v>
      </c>
      <c r="H141">
        <v>0</v>
      </c>
      <c r="I141" t="s">
        <v>19</v>
      </c>
      <c r="J141">
        <v>71.8</v>
      </c>
      <c r="K141" s="1">
        <v>44659</v>
      </c>
      <c r="L141">
        <v>8</v>
      </c>
      <c r="M141">
        <v>0.28999999999999998</v>
      </c>
    </row>
    <row r="142" spans="1:13" x14ac:dyDescent="0.3">
      <c r="A142" t="s">
        <v>171</v>
      </c>
      <c r="B142">
        <v>39</v>
      </c>
      <c r="C142" t="s">
        <v>14</v>
      </c>
      <c r="D142" t="s">
        <v>18</v>
      </c>
      <c r="E142">
        <v>53.62</v>
      </c>
      <c r="F142">
        <v>9</v>
      </c>
      <c r="G142">
        <v>27</v>
      </c>
      <c r="H142">
        <v>0</v>
      </c>
      <c r="I142" t="s">
        <v>23</v>
      </c>
      <c r="J142">
        <v>68</v>
      </c>
      <c r="K142" s="1">
        <v>45372</v>
      </c>
      <c r="L142">
        <v>55</v>
      </c>
      <c r="M142">
        <v>0.19</v>
      </c>
    </row>
    <row r="143" spans="1:13" x14ac:dyDescent="0.3">
      <c r="A143" t="s">
        <v>172</v>
      </c>
      <c r="B143">
        <v>76</v>
      </c>
      <c r="C143" t="s">
        <v>14</v>
      </c>
      <c r="D143" t="s">
        <v>28</v>
      </c>
      <c r="E143">
        <v>83.46</v>
      </c>
      <c r="F143">
        <v>15</v>
      </c>
      <c r="G143">
        <v>150</v>
      </c>
      <c r="H143">
        <v>0</v>
      </c>
      <c r="I143" t="s">
        <v>19</v>
      </c>
      <c r="J143">
        <v>56.2</v>
      </c>
      <c r="K143" s="1">
        <v>45760</v>
      </c>
      <c r="L143">
        <v>43</v>
      </c>
      <c r="M143">
        <v>0.18</v>
      </c>
    </row>
    <row r="144" spans="1:13" x14ac:dyDescent="0.3">
      <c r="A144" t="s">
        <v>173</v>
      </c>
      <c r="B144">
        <v>24</v>
      </c>
      <c r="C144" t="s">
        <v>21</v>
      </c>
      <c r="D144" t="s">
        <v>26</v>
      </c>
      <c r="E144">
        <v>97.4</v>
      </c>
      <c r="F144">
        <v>7</v>
      </c>
      <c r="G144">
        <v>358</v>
      </c>
      <c r="H144">
        <v>0</v>
      </c>
      <c r="I144" t="s">
        <v>23</v>
      </c>
      <c r="J144">
        <v>97.9</v>
      </c>
      <c r="K144" s="1">
        <v>44112</v>
      </c>
      <c r="L144">
        <v>90</v>
      </c>
      <c r="M144">
        <v>0.41</v>
      </c>
    </row>
    <row r="145" spans="1:13" x14ac:dyDescent="0.3">
      <c r="A145" t="s">
        <v>174</v>
      </c>
      <c r="B145">
        <v>26</v>
      </c>
      <c r="C145" t="s">
        <v>21</v>
      </c>
      <c r="D145" t="s">
        <v>18</v>
      </c>
      <c r="E145">
        <v>54.65</v>
      </c>
      <c r="F145">
        <v>9</v>
      </c>
      <c r="G145">
        <v>99</v>
      </c>
      <c r="H145">
        <v>0</v>
      </c>
      <c r="I145" t="s">
        <v>19</v>
      </c>
      <c r="J145">
        <v>13.2</v>
      </c>
      <c r="K145" s="1">
        <v>44169</v>
      </c>
      <c r="L145">
        <v>23</v>
      </c>
      <c r="M145">
        <v>0.32</v>
      </c>
    </row>
    <row r="146" spans="1:13" x14ac:dyDescent="0.3">
      <c r="A146" t="s">
        <v>175</v>
      </c>
      <c r="B146">
        <v>62</v>
      </c>
      <c r="C146" t="s">
        <v>14</v>
      </c>
      <c r="D146" t="s">
        <v>15</v>
      </c>
      <c r="E146">
        <v>134.02000000000001</v>
      </c>
      <c r="F146">
        <v>7</v>
      </c>
      <c r="G146">
        <v>2</v>
      </c>
      <c r="H146">
        <v>1</v>
      </c>
      <c r="I146" t="s">
        <v>16</v>
      </c>
      <c r="J146">
        <v>48.8</v>
      </c>
      <c r="K146" s="1">
        <v>44671</v>
      </c>
      <c r="L146">
        <v>16</v>
      </c>
      <c r="M146">
        <v>0.16</v>
      </c>
    </row>
    <row r="147" spans="1:13" x14ac:dyDescent="0.3">
      <c r="A147" t="s">
        <v>176</v>
      </c>
      <c r="B147">
        <v>18</v>
      </c>
      <c r="C147" t="s">
        <v>21</v>
      </c>
      <c r="D147" t="s">
        <v>15</v>
      </c>
      <c r="E147">
        <v>126.84</v>
      </c>
      <c r="F147">
        <v>13</v>
      </c>
      <c r="G147">
        <v>32</v>
      </c>
      <c r="H147">
        <v>0</v>
      </c>
      <c r="I147" t="s">
        <v>19</v>
      </c>
      <c r="J147">
        <v>62.4</v>
      </c>
      <c r="K147" s="1">
        <v>45557</v>
      </c>
      <c r="L147">
        <v>85</v>
      </c>
      <c r="M147">
        <v>0.11</v>
      </c>
    </row>
    <row r="148" spans="1:13" x14ac:dyDescent="0.3">
      <c r="A148" t="s">
        <v>177</v>
      </c>
      <c r="B148">
        <v>46</v>
      </c>
      <c r="C148" t="s">
        <v>25</v>
      </c>
      <c r="D148" t="s">
        <v>52</v>
      </c>
      <c r="E148">
        <v>148.06</v>
      </c>
      <c r="F148">
        <v>8</v>
      </c>
      <c r="G148">
        <v>198</v>
      </c>
      <c r="H148">
        <v>0</v>
      </c>
      <c r="I148" t="s">
        <v>19</v>
      </c>
      <c r="J148">
        <v>99.4</v>
      </c>
      <c r="K148" s="1">
        <v>44650</v>
      </c>
      <c r="L148">
        <v>52</v>
      </c>
      <c r="M148">
        <v>0.17</v>
      </c>
    </row>
    <row r="149" spans="1:13" x14ac:dyDescent="0.3">
      <c r="A149" t="s">
        <v>178</v>
      </c>
      <c r="B149">
        <v>25</v>
      </c>
      <c r="C149" t="s">
        <v>21</v>
      </c>
      <c r="D149" t="s">
        <v>28</v>
      </c>
      <c r="E149">
        <v>96.92</v>
      </c>
      <c r="F149">
        <v>12</v>
      </c>
      <c r="G149">
        <v>68</v>
      </c>
      <c r="H149">
        <v>0</v>
      </c>
      <c r="I149" t="s">
        <v>40</v>
      </c>
      <c r="J149">
        <v>54.3</v>
      </c>
      <c r="K149" s="1">
        <v>45117</v>
      </c>
      <c r="L149">
        <v>93</v>
      </c>
      <c r="M149">
        <v>0.25</v>
      </c>
    </row>
    <row r="150" spans="1:13" x14ac:dyDescent="0.3">
      <c r="A150" t="s">
        <v>179</v>
      </c>
      <c r="B150">
        <v>73</v>
      </c>
      <c r="C150" t="s">
        <v>14</v>
      </c>
      <c r="D150" t="s">
        <v>28</v>
      </c>
      <c r="E150">
        <v>55.76</v>
      </c>
      <c r="F150">
        <v>6</v>
      </c>
      <c r="G150">
        <v>89</v>
      </c>
      <c r="H150">
        <v>0</v>
      </c>
      <c r="I150" t="s">
        <v>29</v>
      </c>
      <c r="J150">
        <v>44.2</v>
      </c>
      <c r="K150" s="1">
        <v>44335</v>
      </c>
      <c r="L150">
        <v>54</v>
      </c>
      <c r="M150">
        <v>0.22</v>
      </c>
    </row>
    <row r="151" spans="1:13" x14ac:dyDescent="0.3">
      <c r="A151" t="s">
        <v>180</v>
      </c>
      <c r="B151">
        <v>71</v>
      </c>
      <c r="C151" t="s">
        <v>21</v>
      </c>
      <c r="D151" t="s">
        <v>35</v>
      </c>
      <c r="E151">
        <v>42.79</v>
      </c>
      <c r="F151">
        <v>12</v>
      </c>
      <c r="G151">
        <v>16</v>
      </c>
      <c r="H151">
        <v>0</v>
      </c>
      <c r="I151" t="s">
        <v>23</v>
      </c>
      <c r="J151">
        <v>92.2</v>
      </c>
      <c r="K151" s="1">
        <v>44394</v>
      </c>
      <c r="L151">
        <v>84</v>
      </c>
      <c r="M151">
        <v>0.39</v>
      </c>
    </row>
    <row r="152" spans="1:13" x14ac:dyDescent="0.3">
      <c r="A152" t="s">
        <v>181</v>
      </c>
      <c r="B152">
        <v>21</v>
      </c>
      <c r="C152" t="s">
        <v>14</v>
      </c>
      <c r="D152" t="s">
        <v>18</v>
      </c>
      <c r="E152">
        <v>71.680000000000007</v>
      </c>
      <c r="F152">
        <v>9</v>
      </c>
      <c r="G152">
        <v>336</v>
      </c>
      <c r="H152">
        <v>0</v>
      </c>
      <c r="I152" t="s">
        <v>40</v>
      </c>
      <c r="J152">
        <v>50.6</v>
      </c>
      <c r="K152" s="1">
        <v>44550</v>
      </c>
      <c r="L152">
        <v>76</v>
      </c>
      <c r="M152">
        <v>0.15</v>
      </c>
    </row>
    <row r="153" spans="1:13" x14ac:dyDescent="0.3">
      <c r="A153" t="s">
        <v>182</v>
      </c>
      <c r="B153">
        <v>52</v>
      </c>
      <c r="C153" t="s">
        <v>21</v>
      </c>
      <c r="D153" t="s">
        <v>26</v>
      </c>
      <c r="E153">
        <v>156.19999999999999</v>
      </c>
      <c r="F153">
        <v>9</v>
      </c>
      <c r="G153">
        <v>322</v>
      </c>
      <c r="H153">
        <v>0</v>
      </c>
      <c r="I153" t="s">
        <v>29</v>
      </c>
      <c r="J153">
        <v>93.9</v>
      </c>
      <c r="K153" s="1">
        <v>44894</v>
      </c>
      <c r="L153">
        <v>37</v>
      </c>
      <c r="M153">
        <v>0.34</v>
      </c>
    </row>
    <row r="154" spans="1:13" x14ac:dyDescent="0.3">
      <c r="A154" t="s">
        <v>183</v>
      </c>
      <c r="B154">
        <v>76</v>
      </c>
      <c r="C154" t="s">
        <v>21</v>
      </c>
      <c r="D154" t="s">
        <v>44</v>
      </c>
      <c r="E154">
        <v>36.58</v>
      </c>
      <c r="F154">
        <v>8</v>
      </c>
      <c r="G154">
        <v>322</v>
      </c>
      <c r="H154">
        <v>0</v>
      </c>
      <c r="I154" t="s">
        <v>40</v>
      </c>
      <c r="J154">
        <v>75</v>
      </c>
      <c r="K154" s="1">
        <v>44657</v>
      </c>
      <c r="L154">
        <v>90</v>
      </c>
      <c r="M154">
        <v>0.01</v>
      </c>
    </row>
    <row r="155" spans="1:13" x14ac:dyDescent="0.3">
      <c r="A155" t="s">
        <v>184</v>
      </c>
      <c r="B155">
        <v>20</v>
      </c>
      <c r="C155" t="s">
        <v>21</v>
      </c>
      <c r="D155" t="s">
        <v>50</v>
      </c>
      <c r="E155">
        <v>81.56</v>
      </c>
      <c r="F155">
        <v>9</v>
      </c>
      <c r="G155">
        <v>33</v>
      </c>
      <c r="H155">
        <v>0</v>
      </c>
      <c r="I155" t="s">
        <v>40</v>
      </c>
      <c r="J155">
        <v>16.8</v>
      </c>
      <c r="K155" s="1">
        <v>44660</v>
      </c>
      <c r="L155">
        <v>67</v>
      </c>
      <c r="M155">
        <v>0.28000000000000003</v>
      </c>
    </row>
    <row r="156" spans="1:13" x14ac:dyDescent="0.3">
      <c r="A156" t="s">
        <v>185</v>
      </c>
      <c r="B156">
        <v>71</v>
      </c>
      <c r="C156" t="s">
        <v>14</v>
      </c>
      <c r="D156" t="s">
        <v>28</v>
      </c>
      <c r="E156">
        <v>228.73</v>
      </c>
      <c r="F156">
        <v>10</v>
      </c>
      <c r="G156">
        <v>263</v>
      </c>
      <c r="H156">
        <v>0</v>
      </c>
      <c r="I156" t="s">
        <v>23</v>
      </c>
      <c r="K156" s="1">
        <v>44218</v>
      </c>
      <c r="L156">
        <v>18</v>
      </c>
      <c r="M156">
        <v>0.17</v>
      </c>
    </row>
    <row r="157" spans="1:13" x14ac:dyDescent="0.3">
      <c r="A157" t="s">
        <v>186</v>
      </c>
      <c r="B157">
        <v>62</v>
      </c>
      <c r="C157" t="s">
        <v>21</v>
      </c>
      <c r="D157" t="s">
        <v>52</v>
      </c>
      <c r="F157">
        <v>7</v>
      </c>
      <c r="G157">
        <v>300</v>
      </c>
      <c r="H157">
        <v>0</v>
      </c>
      <c r="I157" t="s">
        <v>16</v>
      </c>
      <c r="J157">
        <v>31.8</v>
      </c>
      <c r="K157" s="1">
        <v>44440</v>
      </c>
      <c r="L157">
        <v>59</v>
      </c>
      <c r="M157">
        <v>0.13</v>
      </c>
    </row>
    <row r="158" spans="1:13" x14ac:dyDescent="0.3">
      <c r="A158" t="s">
        <v>187</v>
      </c>
      <c r="B158">
        <v>57</v>
      </c>
      <c r="C158" t="s">
        <v>25</v>
      </c>
      <c r="D158" t="s">
        <v>52</v>
      </c>
      <c r="E158">
        <v>33.630000000000003</v>
      </c>
      <c r="F158">
        <v>13</v>
      </c>
      <c r="G158">
        <v>59</v>
      </c>
      <c r="H158">
        <v>0</v>
      </c>
      <c r="I158" t="s">
        <v>40</v>
      </c>
      <c r="J158">
        <v>6.8</v>
      </c>
      <c r="K158" s="1">
        <v>45592</v>
      </c>
      <c r="L158">
        <v>1</v>
      </c>
      <c r="M158">
        <v>0.55000000000000004</v>
      </c>
    </row>
    <row r="159" spans="1:13" x14ac:dyDescent="0.3">
      <c r="A159" t="s">
        <v>188</v>
      </c>
      <c r="B159">
        <v>24</v>
      </c>
      <c r="C159" t="s">
        <v>14</v>
      </c>
      <c r="D159" t="s">
        <v>18</v>
      </c>
      <c r="E159">
        <v>159.51</v>
      </c>
      <c r="F159">
        <v>6</v>
      </c>
      <c r="G159">
        <v>183</v>
      </c>
      <c r="H159">
        <v>0</v>
      </c>
      <c r="I159" t="s">
        <v>23</v>
      </c>
      <c r="J159">
        <v>54.3</v>
      </c>
      <c r="K159" s="1">
        <v>45451</v>
      </c>
      <c r="L159">
        <v>19</v>
      </c>
      <c r="M159">
        <v>0.28000000000000003</v>
      </c>
    </row>
    <row r="160" spans="1:13" x14ac:dyDescent="0.3">
      <c r="A160" t="s">
        <v>189</v>
      </c>
      <c r="B160">
        <v>44</v>
      </c>
      <c r="C160" t="s">
        <v>21</v>
      </c>
      <c r="D160" t="s">
        <v>18</v>
      </c>
      <c r="E160">
        <v>124.35</v>
      </c>
      <c r="F160">
        <v>10</v>
      </c>
      <c r="G160">
        <v>325</v>
      </c>
      <c r="H160">
        <v>0</v>
      </c>
      <c r="I160" t="s">
        <v>19</v>
      </c>
      <c r="J160">
        <v>86</v>
      </c>
      <c r="K160" s="1">
        <v>45553</v>
      </c>
      <c r="L160">
        <v>13</v>
      </c>
      <c r="M160">
        <v>0.74</v>
      </c>
    </row>
    <row r="161" spans="1:13" x14ac:dyDescent="0.3">
      <c r="A161" t="s">
        <v>190</v>
      </c>
      <c r="B161">
        <v>18</v>
      </c>
      <c r="C161" t="s">
        <v>14</v>
      </c>
      <c r="D161" t="s">
        <v>44</v>
      </c>
      <c r="E161">
        <v>218.18</v>
      </c>
      <c r="F161">
        <v>9</v>
      </c>
      <c r="G161">
        <v>356</v>
      </c>
      <c r="H161">
        <v>0</v>
      </c>
      <c r="I161" t="s">
        <v>29</v>
      </c>
      <c r="J161">
        <v>40</v>
      </c>
      <c r="K161" s="1">
        <v>44166</v>
      </c>
      <c r="L161">
        <v>33</v>
      </c>
      <c r="M161">
        <v>0.16</v>
      </c>
    </row>
    <row r="162" spans="1:13" x14ac:dyDescent="0.3">
      <c r="A162" t="s">
        <v>191</v>
      </c>
      <c r="B162">
        <v>44</v>
      </c>
      <c r="C162" t="s">
        <v>21</v>
      </c>
      <c r="D162" t="s">
        <v>37</v>
      </c>
      <c r="E162">
        <v>153.58000000000001</v>
      </c>
      <c r="F162">
        <v>10</v>
      </c>
      <c r="G162">
        <v>364</v>
      </c>
      <c r="H162">
        <v>0</v>
      </c>
      <c r="I162" t="s">
        <v>23</v>
      </c>
      <c r="J162">
        <v>64.8</v>
      </c>
      <c r="K162" s="1">
        <v>44263</v>
      </c>
      <c r="L162">
        <v>94</v>
      </c>
      <c r="M162">
        <v>0.51</v>
      </c>
    </row>
    <row r="163" spans="1:13" x14ac:dyDescent="0.3">
      <c r="A163" t="s">
        <v>192</v>
      </c>
      <c r="B163">
        <v>33</v>
      </c>
      <c r="C163" t="s">
        <v>25</v>
      </c>
      <c r="D163" t="s">
        <v>37</v>
      </c>
      <c r="F163">
        <v>8</v>
      </c>
      <c r="G163">
        <v>198</v>
      </c>
      <c r="H163">
        <v>0</v>
      </c>
      <c r="I163" t="s">
        <v>16</v>
      </c>
      <c r="J163">
        <v>98.1</v>
      </c>
      <c r="K163" s="1">
        <v>45578</v>
      </c>
      <c r="L163">
        <v>22</v>
      </c>
      <c r="M163">
        <v>0.13</v>
      </c>
    </row>
    <row r="164" spans="1:13" x14ac:dyDescent="0.3">
      <c r="A164" t="s">
        <v>193</v>
      </c>
      <c r="B164">
        <v>55</v>
      </c>
      <c r="C164" t="s">
        <v>14</v>
      </c>
      <c r="D164" t="s">
        <v>18</v>
      </c>
      <c r="E164">
        <v>53.22</v>
      </c>
      <c r="F164">
        <v>10</v>
      </c>
      <c r="G164">
        <v>240</v>
      </c>
      <c r="H164">
        <v>0</v>
      </c>
      <c r="I164" t="s">
        <v>23</v>
      </c>
      <c r="J164">
        <v>19.399999999999999</v>
      </c>
      <c r="K164" s="1">
        <v>45632</v>
      </c>
      <c r="L164">
        <v>27</v>
      </c>
      <c r="M164">
        <v>0.28999999999999998</v>
      </c>
    </row>
    <row r="165" spans="1:13" x14ac:dyDescent="0.3">
      <c r="A165" t="s">
        <v>194</v>
      </c>
      <c r="B165">
        <v>24</v>
      </c>
      <c r="C165" t="s">
        <v>21</v>
      </c>
      <c r="D165" t="s">
        <v>22</v>
      </c>
      <c r="E165">
        <v>82.14</v>
      </c>
      <c r="F165">
        <v>10</v>
      </c>
      <c r="G165">
        <v>231</v>
      </c>
      <c r="H165">
        <v>0</v>
      </c>
      <c r="I165" t="s">
        <v>23</v>
      </c>
      <c r="J165">
        <v>35.799999999999997</v>
      </c>
      <c r="K165" s="1">
        <v>45789</v>
      </c>
      <c r="L165">
        <v>50</v>
      </c>
      <c r="M165">
        <v>0.05</v>
      </c>
    </row>
    <row r="166" spans="1:13" x14ac:dyDescent="0.3">
      <c r="A166" t="s">
        <v>195</v>
      </c>
      <c r="B166">
        <v>61</v>
      </c>
      <c r="C166" t="s">
        <v>21</v>
      </c>
      <c r="D166" t="s">
        <v>15</v>
      </c>
      <c r="E166">
        <v>168.89</v>
      </c>
      <c r="F166">
        <v>8</v>
      </c>
      <c r="G166">
        <v>210</v>
      </c>
      <c r="H166">
        <v>0</v>
      </c>
      <c r="I166" t="s">
        <v>19</v>
      </c>
      <c r="J166">
        <v>2.5</v>
      </c>
      <c r="K166" s="1">
        <v>45407</v>
      </c>
      <c r="L166">
        <v>77</v>
      </c>
      <c r="M166">
        <v>0.26</v>
      </c>
    </row>
    <row r="167" spans="1:13" x14ac:dyDescent="0.3">
      <c r="A167" t="s">
        <v>196</v>
      </c>
      <c r="B167">
        <v>40</v>
      </c>
      <c r="C167" t="s">
        <v>21</v>
      </c>
      <c r="D167" t="s">
        <v>15</v>
      </c>
      <c r="E167">
        <v>105.91</v>
      </c>
      <c r="F167">
        <v>11</v>
      </c>
      <c r="G167">
        <v>51</v>
      </c>
      <c r="H167">
        <v>0</v>
      </c>
      <c r="I167" t="s">
        <v>29</v>
      </c>
      <c r="J167">
        <v>23.2</v>
      </c>
      <c r="K167" s="1">
        <v>44795</v>
      </c>
      <c r="L167">
        <v>72</v>
      </c>
      <c r="M167">
        <v>0.35</v>
      </c>
    </row>
    <row r="168" spans="1:13" x14ac:dyDescent="0.3">
      <c r="A168" t="s">
        <v>197</v>
      </c>
      <c r="B168">
        <v>58</v>
      </c>
      <c r="C168" t="s">
        <v>25</v>
      </c>
      <c r="D168" t="s">
        <v>44</v>
      </c>
      <c r="E168">
        <v>211.42</v>
      </c>
      <c r="F168">
        <v>10</v>
      </c>
      <c r="G168">
        <v>118</v>
      </c>
      <c r="H168">
        <v>0</v>
      </c>
      <c r="I168" t="s">
        <v>29</v>
      </c>
      <c r="J168">
        <v>77.900000000000006</v>
      </c>
      <c r="K168" s="1">
        <v>45730</v>
      </c>
      <c r="L168">
        <v>53</v>
      </c>
      <c r="M168">
        <v>0.09</v>
      </c>
    </row>
    <row r="169" spans="1:13" x14ac:dyDescent="0.3">
      <c r="A169" t="s">
        <v>198</v>
      </c>
      <c r="B169">
        <v>76</v>
      </c>
      <c r="C169" t="s">
        <v>21</v>
      </c>
      <c r="D169" t="s">
        <v>44</v>
      </c>
      <c r="E169">
        <v>49.17</v>
      </c>
      <c r="F169">
        <v>5</v>
      </c>
      <c r="G169">
        <v>329</v>
      </c>
      <c r="H169">
        <v>0</v>
      </c>
      <c r="I169" t="s">
        <v>16</v>
      </c>
      <c r="J169">
        <v>65.7</v>
      </c>
      <c r="K169" s="1">
        <v>44103</v>
      </c>
      <c r="L169">
        <v>60</v>
      </c>
      <c r="M169">
        <v>0.36</v>
      </c>
    </row>
    <row r="170" spans="1:13" x14ac:dyDescent="0.3">
      <c r="A170" t="s">
        <v>169</v>
      </c>
      <c r="B170">
        <v>28</v>
      </c>
      <c r="C170" t="s">
        <v>14</v>
      </c>
      <c r="D170" t="s">
        <v>35</v>
      </c>
      <c r="E170">
        <v>222.22</v>
      </c>
      <c r="F170">
        <v>15</v>
      </c>
      <c r="G170">
        <v>214</v>
      </c>
      <c r="H170">
        <v>0</v>
      </c>
      <c r="I170" t="s">
        <v>29</v>
      </c>
      <c r="J170">
        <v>78.400000000000006</v>
      </c>
      <c r="K170" s="1">
        <v>44638</v>
      </c>
      <c r="L170">
        <v>50</v>
      </c>
      <c r="M170">
        <v>0.49</v>
      </c>
    </row>
    <row r="171" spans="1:13" x14ac:dyDescent="0.3">
      <c r="A171" t="s">
        <v>199</v>
      </c>
      <c r="B171">
        <v>59</v>
      </c>
      <c r="C171" t="s">
        <v>21</v>
      </c>
      <c r="D171" t="s">
        <v>26</v>
      </c>
      <c r="E171">
        <v>55.13</v>
      </c>
      <c r="F171">
        <v>9</v>
      </c>
      <c r="G171">
        <v>321</v>
      </c>
      <c r="H171">
        <v>0</v>
      </c>
      <c r="I171" t="s">
        <v>19</v>
      </c>
      <c r="J171">
        <v>42.5</v>
      </c>
      <c r="K171" s="1">
        <v>44022</v>
      </c>
      <c r="L171">
        <v>66</v>
      </c>
      <c r="M171">
        <v>0.24</v>
      </c>
    </row>
    <row r="172" spans="1:13" x14ac:dyDescent="0.3">
      <c r="A172" t="s">
        <v>200</v>
      </c>
      <c r="B172">
        <v>70</v>
      </c>
      <c r="C172" t="s">
        <v>25</v>
      </c>
      <c r="D172" t="s">
        <v>52</v>
      </c>
      <c r="E172">
        <v>130.44999999999999</v>
      </c>
      <c r="F172">
        <v>9</v>
      </c>
      <c r="G172">
        <v>148</v>
      </c>
      <c r="H172">
        <v>0</v>
      </c>
      <c r="I172" t="s">
        <v>16</v>
      </c>
      <c r="J172">
        <v>73.599999999999994</v>
      </c>
      <c r="K172" s="1">
        <v>45295</v>
      </c>
      <c r="L172">
        <v>83</v>
      </c>
      <c r="M172">
        <v>0.18</v>
      </c>
    </row>
    <row r="173" spans="1:13" x14ac:dyDescent="0.3">
      <c r="A173" t="s">
        <v>201</v>
      </c>
      <c r="B173">
        <v>50</v>
      </c>
      <c r="C173" t="s">
        <v>21</v>
      </c>
      <c r="D173" t="s">
        <v>15</v>
      </c>
      <c r="E173">
        <v>102.11</v>
      </c>
      <c r="F173">
        <v>6</v>
      </c>
      <c r="G173">
        <v>175</v>
      </c>
      <c r="H173">
        <v>0</v>
      </c>
      <c r="I173" t="s">
        <v>19</v>
      </c>
      <c r="J173">
        <v>60</v>
      </c>
      <c r="K173" s="1">
        <v>45500</v>
      </c>
      <c r="L173">
        <v>24</v>
      </c>
      <c r="M173">
        <v>0.28999999999999998</v>
      </c>
    </row>
    <row r="174" spans="1:13" x14ac:dyDescent="0.3">
      <c r="A174" t="s">
        <v>202</v>
      </c>
      <c r="B174">
        <v>67</v>
      </c>
      <c r="C174" t="s">
        <v>14</v>
      </c>
      <c r="D174" t="s">
        <v>22</v>
      </c>
      <c r="E174">
        <v>102.28</v>
      </c>
      <c r="F174">
        <v>15</v>
      </c>
      <c r="G174">
        <v>268</v>
      </c>
      <c r="H174">
        <v>0</v>
      </c>
      <c r="I174" t="s">
        <v>19</v>
      </c>
      <c r="J174">
        <v>32.799999999999997</v>
      </c>
      <c r="K174" s="1">
        <v>45520</v>
      </c>
      <c r="L174">
        <v>69</v>
      </c>
      <c r="M174">
        <v>0.33</v>
      </c>
    </row>
    <row r="175" spans="1:13" x14ac:dyDescent="0.3">
      <c r="A175" t="s">
        <v>203</v>
      </c>
      <c r="B175">
        <v>53</v>
      </c>
      <c r="C175" t="s">
        <v>14</v>
      </c>
      <c r="D175" t="s">
        <v>18</v>
      </c>
      <c r="E175">
        <v>122.19</v>
      </c>
      <c r="F175">
        <v>10</v>
      </c>
      <c r="G175">
        <v>319</v>
      </c>
      <c r="H175">
        <v>0</v>
      </c>
      <c r="I175" t="s">
        <v>23</v>
      </c>
      <c r="J175">
        <v>41.2</v>
      </c>
      <c r="K175" s="1">
        <v>45665</v>
      </c>
      <c r="L175">
        <v>8</v>
      </c>
      <c r="M175">
        <v>0.26</v>
      </c>
    </row>
    <row r="176" spans="1:13" x14ac:dyDescent="0.3">
      <c r="A176" t="s">
        <v>204</v>
      </c>
      <c r="B176">
        <v>54</v>
      </c>
      <c r="C176" t="s">
        <v>14</v>
      </c>
      <c r="D176" t="s">
        <v>28</v>
      </c>
      <c r="E176">
        <v>15.61</v>
      </c>
      <c r="F176">
        <v>11</v>
      </c>
      <c r="G176">
        <v>4</v>
      </c>
      <c r="H176">
        <v>0</v>
      </c>
      <c r="I176" t="s">
        <v>23</v>
      </c>
      <c r="J176">
        <v>54.1</v>
      </c>
      <c r="K176" s="1">
        <v>45637</v>
      </c>
      <c r="L176">
        <v>20</v>
      </c>
      <c r="M176">
        <v>0.2</v>
      </c>
    </row>
    <row r="177" spans="1:13" x14ac:dyDescent="0.3">
      <c r="A177" t="s">
        <v>205</v>
      </c>
      <c r="B177">
        <v>58</v>
      </c>
      <c r="C177" t="s">
        <v>21</v>
      </c>
      <c r="D177" t="s">
        <v>22</v>
      </c>
      <c r="E177">
        <v>85.36</v>
      </c>
      <c r="F177">
        <v>11</v>
      </c>
      <c r="G177">
        <v>115</v>
      </c>
      <c r="H177">
        <v>0</v>
      </c>
      <c r="I177" t="s">
        <v>23</v>
      </c>
      <c r="J177">
        <v>95.6</v>
      </c>
      <c r="K177" s="1">
        <v>44863</v>
      </c>
      <c r="L177">
        <v>99</v>
      </c>
      <c r="M177">
        <v>0.13</v>
      </c>
    </row>
    <row r="178" spans="1:13" x14ac:dyDescent="0.3">
      <c r="A178" t="s">
        <v>206</v>
      </c>
      <c r="B178">
        <v>76</v>
      </c>
      <c r="C178" t="s">
        <v>21</v>
      </c>
      <c r="D178" t="s">
        <v>35</v>
      </c>
      <c r="E178">
        <v>55</v>
      </c>
      <c r="F178">
        <v>8</v>
      </c>
      <c r="G178">
        <v>202</v>
      </c>
      <c r="H178">
        <v>0</v>
      </c>
      <c r="I178" t="s">
        <v>40</v>
      </c>
      <c r="K178" s="1">
        <v>45686</v>
      </c>
      <c r="L178">
        <v>66</v>
      </c>
      <c r="M178">
        <v>0.16</v>
      </c>
    </row>
    <row r="179" spans="1:13" x14ac:dyDescent="0.3">
      <c r="A179" t="s">
        <v>207</v>
      </c>
      <c r="B179">
        <v>34</v>
      </c>
      <c r="C179" t="s">
        <v>21</v>
      </c>
      <c r="D179" t="s">
        <v>22</v>
      </c>
      <c r="E179">
        <v>89.23</v>
      </c>
      <c r="F179">
        <v>9</v>
      </c>
      <c r="G179">
        <v>36</v>
      </c>
      <c r="H179">
        <v>0</v>
      </c>
      <c r="I179" t="s">
        <v>19</v>
      </c>
      <c r="K179" s="1">
        <v>44110</v>
      </c>
      <c r="L179">
        <v>70</v>
      </c>
      <c r="M179">
        <v>0.26</v>
      </c>
    </row>
    <row r="180" spans="1:13" x14ac:dyDescent="0.3">
      <c r="A180" t="s">
        <v>208</v>
      </c>
      <c r="B180">
        <v>52</v>
      </c>
      <c r="C180" t="s">
        <v>14</v>
      </c>
      <c r="D180" t="s">
        <v>28</v>
      </c>
      <c r="E180">
        <v>102</v>
      </c>
      <c r="F180">
        <v>14</v>
      </c>
      <c r="G180">
        <v>53</v>
      </c>
      <c r="H180">
        <v>0</v>
      </c>
      <c r="I180" t="s">
        <v>29</v>
      </c>
      <c r="K180" s="1">
        <v>45612</v>
      </c>
      <c r="L180">
        <v>59</v>
      </c>
      <c r="M180">
        <v>0.27</v>
      </c>
    </row>
    <row r="181" spans="1:13" x14ac:dyDescent="0.3">
      <c r="A181" t="s">
        <v>209</v>
      </c>
      <c r="B181">
        <v>65</v>
      </c>
      <c r="C181" t="s">
        <v>21</v>
      </c>
      <c r="D181" t="s">
        <v>50</v>
      </c>
      <c r="E181">
        <v>152.84</v>
      </c>
      <c r="F181">
        <v>16</v>
      </c>
      <c r="G181">
        <v>287</v>
      </c>
      <c r="H181">
        <v>0</v>
      </c>
      <c r="I181" t="s">
        <v>16</v>
      </c>
      <c r="J181">
        <v>71.7</v>
      </c>
      <c r="K181" s="1">
        <v>45374</v>
      </c>
      <c r="L181">
        <v>80</v>
      </c>
      <c r="M181">
        <v>0.28999999999999998</v>
      </c>
    </row>
    <row r="182" spans="1:13" x14ac:dyDescent="0.3">
      <c r="A182" t="s">
        <v>210</v>
      </c>
      <c r="B182">
        <v>22</v>
      </c>
      <c r="C182" t="s">
        <v>14</v>
      </c>
      <c r="D182" t="s">
        <v>37</v>
      </c>
      <c r="E182">
        <v>31.65</v>
      </c>
      <c r="F182">
        <v>5</v>
      </c>
      <c r="G182">
        <v>283</v>
      </c>
      <c r="H182">
        <v>0</v>
      </c>
      <c r="I182" t="s">
        <v>40</v>
      </c>
      <c r="J182">
        <v>89.5</v>
      </c>
      <c r="K182" s="1">
        <v>45758</v>
      </c>
      <c r="L182">
        <v>47</v>
      </c>
      <c r="M182">
        <v>7.0000000000000007E-2</v>
      </c>
    </row>
    <row r="183" spans="1:13" x14ac:dyDescent="0.3">
      <c r="A183" t="s">
        <v>211</v>
      </c>
      <c r="B183">
        <v>65</v>
      </c>
      <c r="C183" t="s">
        <v>21</v>
      </c>
      <c r="D183" t="s">
        <v>50</v>
      </c>
      <c r="F183">
        <v>8</v>
      </c>
      <c r="G183">
        <v>85</v>
      </c>
      <c r="H183">
        <v>0</v>
      </c>
      <c r="I183" t="s">
        <v>23</v>
      </c>
      <c r="J183">
        <v>73.900000000000006</v>
      </c>
      <c r="K183" s="1">
        <v>45611</v>
      </c>
      <c r="L183">
        <v>36</v>
      </c>
      <c r="M183">
        <v>0.17</v>
      </c>
    </row>
    <row r="184" spans="1:13" x14ac:dyDescent="0.3">
      <c r="A184" t="s">
        <v>212</v>
      </c>
      <c r="B184">
        <v>49</v>
      </c>
      <c r="C184" t="s">
        <v>14</v>
      </c>
      <c r="D184" t="s">
        <v>52</v>
      </c>
      <c r="E184">
        <v>31.75</v>
      </c>
      <c r="F184">
        <v>8</v>
      </c>
      <c r="G184">
        <v>44</v>
      </c>
      <c r="H184">
        <v>0</v>
      </c>
      <c r="I184" t="s">
        <v>40</v>
      </c>
      <c r="J184">
        <v>41.6</v>
      </c>
      <c r="K184" s="1">
        <v>44525</v>
      </c>
      <c r="L184">
        <v>2</v>
      </c>
      <c r="M184">
        <v>0.16</v>
      </c>
    </row>
    <row r="185" spans="1:13" x14ac:dyDescent="0.3">
      <c r="A185" t="s">
        <v>213</v>
      </c>
      <c r="B185">
        <v>20</v>
      </c>
      <c r="C185" t="s">
        <v>25</v>
      </c>
      <c r="D185" t="s">
        <v>52</v>
      </c>
      <c r="E185">
        <v>148.5</v>
      </c>
      <c r="F185">
        <v>7</v>
      </c>
      <c r="G185">
        <v>283</v>
      </c>
      <c r="H185">
        <v>0</v>
      </c>
      <c r="I185" t="s">
        <v>40</v>
      </c>
      <c r="J185">
        <v>72.5</v>
      </c>
      <c r="K185" s="1">
        <v>44424</v>
      </c>
      <c r="L185">
        <v>64</v>
      </c>
      <c r="M185">
        <v>0.52</v>
      </c>
    </row>
    <row r="186" spans="1:13" x14ac:dyDescent="0.3">
      <c r="A186" t="s">
        <v>214</v>
      </c>
      <c r="B186">
        <v>69</v>
      </c>
      <c r="C186" t="s">
        <v>14</v>
      </c>
      <c r="D186" t="s">
        <v>15</v>
      </c>
      <c r="E186">
        <v>42.89</v>
      </c>
      <c r="F186">
        <v>14</v>
      </c>
      <c r="G186">
        <v>320</v>
      </c>
      <c r="H186">
        <v>0</v>
      </c>
      <c r="I186" t="s">
        <v>19</v>
      </c>
      <c r="J186">
        <v>44.4</v>
      </c>
      <c r="K186" s="1">
        <v>44690</v>
      </c>
      <c r="L186">
        <v>78</v>
      </c>
      <c r="M186">
        <v>0.2</v>
      </c>
    </row>
    <row r="187" spans="1:13" x14ac:dyDescent="0.3">
      <c r="A187" t="s">
        <v>215</v>
      </c>
      <c r="B187">
        <v>64</v>
      </c>
      <c r="C187" t="s">
        <v>21</v>
      </c>
      <c r="D187" t="s">
        <v>28</v>
      </c>
      <c r="E187">
        <v>84.23</v>
      </c>
      <c r="F187">
        <v>8</v>
      </c>
      <c r="G187">
        <v>69</v>
      </c>
      <c r="H187">
        <v>0</v>
      </c>
      <c r="I187" t="s">
        <v>19</v>
      </c>
      <c r="J187">
        <v>71.400000000000006</v>
      </c>
      <c r="K187" s="1">
        <v>44434</v>
      </c>
      <c r="L187">
        <v>38</v>
      </c>
      <c r="M187">
        <v>0.48</v>
      </c>
    </row>
    <row r="188" spans="1:13" x14ac:dyDescent="0.3">
      <c r="A188" t="s">
        <v>216</v>
      </c>
      <c r="B188">
        <v>79</v>
      </c>
      <c r="C188" t="s">
        <v>21</v>
      </c>
      <c r="D188" t="s">
        <v>52</v>
      </c>
      <c r="E188">
        <v>58.17</v>
      </c>
      <c r="F188">
        <v>9</v>
      </c>
      <c r="G188">
        <v>41</v>
      </c>
      <c r="H188">
        <v>0</v>
      </c>
      <c r="I188" t="s">
        <v>29</v>
      </c>
      <c r="J188">
        <v>78</v>
      </c>
      <c r="K188" s="1">
        <v>45542</v>
      </c>
      <c r="L188">
        <v>26</v>
      </c>
      <c r="M188">
        <v>0.28000000000000003</v>
      </c>
    </row>
    <row r="189" spans="1:13" x14ac:dyDescent="0.3">
      <c r="A189" t="s">
        <v>217</v>
      </c>
      <c r="B189">
        <v>52</v>
      </c>
      <c r="C189" t="s">
        <v>21</v>
      </c>
      <c r="D189" t="s">
        <v>44</v>
      </c>
      <c r="E189">
        <v>27.6</v>
      </c>
      <c r="F189">
        <v>10</v>
      </c>
      <c r="G189">
        <v>271</v>
      </c>
      <c r="H189">
        <v>0</v>
      </c>
      <c r="I189" t="s">
        <v>16</v>
      </c>
      <c r="J189">
        <v>84.3</v>
      </c>
      <c r="K189" s="1">
        <v>44920</v>
      </c>
      <c r="L189">
        <v>20</v>
      </c>
      <c r="M189">
        <v>0.17</v>
      </c>
    </row>
    <row r="190" spans="1:13" x14ac:dyDescent="0.3">
      <c r="A190" t="s">
        <v>218</v>
      </c>
      <c r="B190">
        <v>69</v>
      </c>
      <c r="C190" t="s">
        <v>21</v>
      </c>
      <c r="D190" t="s">
        <v>15</v>
      </c>
      <c r="E190">
        <v>145.31</v>
      </c>
      <c r="F190">
        <v>2</v>
      </c>
      <c r="G190">
        <v>140</v>
      </c>
      <c r="H190">
        <v>0</v>
      </c>
      <c r="I190" t="s">
        <v>16</v>
      </c>
      <c r="J190">
        <v>72.8</v>
      </c>
      <c r="K190" s="1">
        <v>45621</v>
      </c>
      <c r="L190">
        <v>93</v>
      </c>
      <c r="M190">
        <v>0.49</v>
      </c>
    </row>
    <row r="191" spans="1:13" x14ac:dyDescent="0.3">
      <c r="A191" t="s">
        <v>219</v>
      </c>
      <c r="B191">
        <v>31</v>
      </c>
      <c r="C191" t="s">
        <v>14</v>
      </c>
      <c r="D191" t="s">
        <v>35</v>
      </c>
      <c r="E191">
        <v>98.73</v>
      </c>
      <c r="F191">
        <v>12</v>
      </c>
      <c r="G191">
        <v>58</v>
      </c>
      <c r="H191">
        <v>0</v>
      </c>
      <c r="I191" t="s">
        <v>23</v>
      </c>
      <c r="J191">
        <v>16</v>
      </c>
      <c r="K191" s="1">
        <v>45207</v>
      </c>
      <c r="L191">
        <v>4</v>
      </c>
      <c r="M191">
        <v>0.23</v>
      </c>
    </row>
    <row r="192" spans="1:13" x14ac:dyDescent="0.3">
      <c r="A192" t="s">
        <v>220</v>
      </c>
      <c r="B192">
        <v>65</v>
      </c>
      <c r="C192" t="s">
        <v>14</v>
      </c>
      <c r="D192" t="s">
        <v>15</v>
      </c>
      <c r="E192">
        <v>111.09</v>
      </c>
      <c r="F192">
        <v>17</v>
      </c>
      <c r="G192">
        <v>239</v>
      </c>
      <c r="H192">
        <v>0</v>
      </c>
      <c r="I192" t="s">
        <v>29</v>
      </c>
      <c r="J192">
        <v>93.6</v>
      </c>
      <c r="K192" s="1">
        <v>45814</v>
      </c>
      <c r="L192">
        <v>84</v>
      </c>
      <c r="M192">
        <v>0.3</v>
      </c>
    </row>
    <row r="193" spans="1:13" x14ac:dyDescent="0.3">
      <c r="A193" t="s">
        <v>221</v>
      </c>
      <c r="B193">
        <v>78</v>
      </c>
      <c r="C193" t="s">
        <v>25</v>
      </c>
      <c r="D193" t="s">
        <v>50</v>
      </c>
      <c r="E193">
        <v>52.81</v>
      </c>
      <c r="F193">
        <v>12</v>
      </c>
      <c r="G193">
        <v>46</v>
      </c>
      <c r="H193">
        <v>0</v>
      </c>
      <c r="I193" t="s">
        <v>16</v>
      </c>
      <c r="J193">
        <v>21.3</v>
      </c>
      <c r="K193" s="1">
        <v>44620</v>
      </c>
      <c r="L193">
        <v>88</v>
      </c>
      <c r="M193">
        <v>0.39</v>
      </c>
    </row>
    <row r="194" spans="1:13" x14ac:dyDescent="0.3">
      <c r="A194" t="s">
        <v>222</v>
      </c>
      <c r="B194">
        <v>78</v>
      </c>
      <c r="C194" t="s">
        <v>21</v>
      </c>
      <c r="D194" t="s">
        <v>18</v>
      </c>
      <c r="E194">
        <v>75.55</v>
      </c>
      <c r="F194">
        <v>11</v>
      </c>
      <c r="G194">
        <v>166</v>
      </c>
      <c r="H194">
        <v>0</v>
      </c>
      <c r="I194" t="s">
        <v>40</v>
      </c>
      <c r="J194">
        <v>35.799999999999997</v>
      </c>
      <c r="K194" s="1">
        <v>45342</v>
      </c>
      <c r="L194">
        <v>65</v>
      </c>
      <c r="M194">
        <v>0.25</v>
      </c>
    </row>
    <row r="195" spans="1:13" x14ac:dyDescent="0.3">
      <c r="A195" t="s">
        <v>223</v>
      </c>
      <c r="B195">
        <v>48</v>
      </c>
      <c r="C195" t="s">
        <v>14</v>
      </c>
      <c r="D195" t="s">
        <v>44</v>
      </c>
      <c r="E195">
        <v>96.48</v>
      </c>
      <c r="F195">
        <v>16</v>
      </c>
      <c r="G195">
        <v>109</v>
      </c>
      <c r="H195">
        <v>0</v>
      </c>
      <c r="I195" t="s">
        <v>40</v>
      </c>
      <c r="J195">
        <v>42.9</v>
      </c>
      <c r="K195" s="1">
        <v>45484</v>
      </c>
      <c r="L195">
        <v>89</v>
      </c>
      <c r="M195">
        <v>0.16</v>
      </c>
    </row>
    <row r="196" spans="1:13" x14ac:dyDescent="0.3">
      <c r="A196" t="s">
        <v>224</v>
      </c>
      <c r="B196">
        <v>48</v>
      </c>
      <c r="C196" t="s">
        <v>14</v>
      </c>
      <c r="D196" t="s">
        <v>44</v>
      </c>
      <c r="E196">
        <v>28.12</v>
      </c>
      <c r="F196">
        <v>12</v>
      </c>
      <c r="G196">
        <v>125</v>
      </c>
      <c r="H196">
        <v>0</v>
      </c>
      <c r="I196" t="s">
        <v>16</v>
      </c>
      <c r="J196">
        <v>71.2</v>
      </c>
      <c r="K196" s="1">
        <v>44280</v>
      </c>
      <c r="L196">
        <v>14</v>
      </c>
      <c r="M196">
        <v>0.32</v>
      </c>
    </row>
    <row r="197" spans="1:13" x14ac:dyDescent="0.3">
      <c r="A197" t="s">
        <v>225</v>
      </c>
      <c r="B197">
        <v>34</v>
      </c>
      <c r="C197" t="s">
        <v>14</v>
      </c>
      <c r="D197" t="s">
        <v>26</v>
      </c>
      <c r="E197">
        <v>27.66</v>
      </c>
      <c r="F197">
        <v>14</v>
      </c>
      <c r="G197">
        <v>298</v>
      </c>
      <c r="H197">
        <v>0</v>
      </c>
      <c r="I197" t="s">
        <v>40</v>
      </c>
      <c r="J197">
        <v>70.099999999999994</v>
      </c>
      <c r="K197" s="1">
        <v>44649</v>
      </c>
      <c r="L197">
        <v>35</v>
      </c>
      <c r="M197">
        <v>0.34</v>
      </c>
    </row>
    <row r="198" spans="1:13" x14ac:dyDescent="0.3">
      <c r="A198" t="s">
        <v>226</v>
      </c>
      <c r="B198">
        <v>77</v>
      </c>
      <c r="C198" t="s">
        <v>21</v>
      </c>
      <c r="D198" t="s">
        <v>44</v>
      </c>
      <c r="E198">
        <v>126.31</v>
      </c>
      <c r="F198">
        <v>15</v>
      </c>
      <c r="G198">
        <v>108</v>
      </c>
      <c r="H198">
        <v>0</v>
      </c>
      <c r="I198" t="s">
        <v>40</v>
      </c>
      <c r="J198">
        <v>96.2</v>
      </c>
      <c r="K198" s="1">
        <v>44246</v>
      </c>
      <c r="L198">
        <v>85</v>
      </c>
      <c r="M198">
        <v>0.08</v>
      </c>
    </row>
    <row r="199" spans="1:13" x14ac:dyDescent="0.3">
      <c r="A199" t="s">
        <v>227</v>
      </c>
      <c r="B199">
        <v>41</v>
      </c>
      <c r="C199" t="s">
        <v>14</v>
      </c>
      <c r="D199" t="s">
        <v>44</v>
      </c>
      <c r="E199">
        <v>16.18</v>
      </c>
      <c r="F199">
        <v>7</v>
      </c>
      <c r="G199">
        <v>164</v>
      </c>
      <c r="H199">
        <v>0</v>
      </c>
      <c r="I199" t="s">
        <v>23</v>
      </c>
      <c r="J199">
        <v>18.899999999999999</v>
      </c>
      <c r="K199" s="1">
        <v>45140</v>
      </c>
      <c r="L199">
        <v>52</v>
      </c>
      <c r="M199">
        <v>0.48</v>
      </c>
    </row>
    <row r="200" spans="1:13" x14ac:dyDescent="0.3">
      <c r="A200" t="s">
        <v>228</v>
      </c>
      <c r="B200">
        <v>69</v>
      </c>
      <c r="C200" t="s">
        <v>14</v>
      </c>
      <c r="D200" t="s">
        <v>50</v>
      </c>
      <c r="E200">
        <v>112.24</v>
      </c>
      <c r="F200">
        <v>8</v>
      </c>
      <c r="G200">
        <v>258</v>
      </c>
      <c r="H200">
        <v>0</v>
      </c>
      <c r="I200" t="s">
        <v>40</v>
      </c>
      <c r="K200" s="1">
        <v>44452</v>
      </c>
      <c r="L200">
        <v>23</v>
      </c>
      <c r="M200">
        <v>0.28999999999999998</v>
      </c>
    </row>
    <row r="201" spans="1:13" x14ac:dyDescent="0.3">
      <c r="A201" t="s">
        <v>229</v>
      </c>
      <c r="B201">
        <v>40</v>
      </c>
      <c r="C201" t="s">
        <v>14</v>
      </c>
      <c r="D201" t="s">
        <v>22</v>
      </c>
      <c r="E201">
        <v>19.14</v>
      </c>
      <c r="F201">
        <v>18</v>
      </c>
      <c r="G201">
        <v>75</v>
      </c>
      <c r="H201">
        <v>0</v>
      </c>
      <c r="I201" t="s">
        <v>16</v>
      </c>
      <c r="J201">
        <v>20.399999999999999</v>
      </c>
      <c r="K201" s="1">
        <v>45293</v>
      </c>
      <c r="L201">
        <v>20</v>
      </c>
      <c r="M201">
        <v>0.21</v>
      </c>
    </row>
    <row r="202" spans="1:13" x14ac:dyDescent="0.3">
      <c r="A202" t="s">
        <v>230</v>
      </c>
      <c r="B202">
        <v>35</v>
      </c>
      <c r="C202" t="s">
        <v>25</v>
      </c>
      <c r="D202" t="s">
        <v>44</v>
      </c>
      <c r="E202">
        <v>131.69999999999999</v>
      </c>
      <c r="F202">
        <v>14</v>
      </c>
      <c r="G202">
        <v>6</v>
      </c>
      <c r="H202">
        <v>0</v>
      </c>
      <c r="I202" t="s">
        <v>19</v>
      </c>
      <c r="J202">
        <v>67.3</v>
      </c>
      <c r="K202" s="1">
        <v>44654</v>
      </c>
      <c r="L202">
        <v>90</v>
      </c>
      <c r="M202">
        <v>0.38</v>
      </c>
    </row>
    <row r="203" spans="1:13" x14ac:dyDescent="0.3">
      <c r="A203" t="s">
        <v>231</v>
      </c>
      <c r="B203">
        <v>67</v>
      </c>
      <c r="C203" t="s">
        <v>21</v>
      </c>
      <c r="D203" t="s">
        <v>18</v>
      </c>
      <c r="E203">
        <v>109.97</v>
      </c>
      <c r="F203">
        <v>8</v>
      </c>
      <c r="G203">
        <v>185</v>
      </c>
      <c r="H203">
        <v>0</v>
      </c>
      <c r="I203" t="s">
        <v>40</v>
      </c>
      <c r="K203" s="1">
        <v>45315</v>
      </c>
      <c r="L203">
        <v>27</v>
      </c>
      <c r="M203">
        <v>0.43</v>
      </c>
    </row>
    <row r="204" spans="1:13" x14ac:dyDescent="0.3">
      <c r="A204" t="s">
        <v>232</v>
      </c>
      <c r="B204">
        <v>71</v>
      </c>
      <c r="C204" t="s">
        <v>21</v>
      </c>
      <c r="D204" t="s">
        <v>37</v>
      </c>
      <c r="E204">
        <v>31.8</v>
      </c>
      <c r="F204">
        <v>11</v>
      </c>
      <c r="G204">
        <v>275</v>
      </c>
      <c r="H204">
        <v>0</v>
      </c>
      <c r="I204" t="s">
        <v>16</v>
      </c>
      <c r="J204">
        <v>86.8</v>
      </c>
      <c r="K204" s="1">
        <v>44849</v>
      </c>
      <c r="L204">
        <v>41</v>
      </c>
      <c r="M204">
        <v>0.08</v>
      </c>
    </row>
    <row r="205" spans="1:13" x14ac:dyDescent="0.3">
      <c r="A205" t="s">
        <v>233</v>
      </c>
      <c r="B205">
        <v>31</v>
      </c>
      <c r="C205" t="s">
        <v>14</v>
      </c>
      <c r="D205" t="s">
        <v>50</v>
      </c>
      <c r="E205">
        <v>96.67</v>
      </c>
      <c r="F205">
        <v>15</v>
      </c>
      <c r="G205">
        <v>78</v>
      </c>
      <c r="H205">
        <v>0</v>
      </c>
      <c r="I205" t="s">
        <v>40</v>
      </c>
      <c r="J205">
        <v>98.3</v>
      </c>
      <c r="K205" s="1">
        <v>45198</v>
      </c>
      <c r="L205">
        <v>78</v>
      </c>
      <c r="M205">
        <v>0.06</v>
      </c>
    </row>
    <row r="206" spans="1:13" x14ac:dyDescent="0.3">
      <c r="A206" t="s">
        <v>234</v>
      </c>
      <c r="B206">
        <v>67</v>
      </c>
      <c r="C206" t="s">
        <v>14</v>
      </c>
      <c r="D206" t="s">
        <v>50</v>
      </c>
      <c r="F206">
        <v>7</v>
      </c>
      <c r="G206">
        <v>64</v>
      </c>
      <c r="H206">
        <v>0</v>
      </c>
      <c r="I206" t="s">
        <v>29</v>
      </c>
      <c r="K206" s="1">
        <v>45039</v>
      </c>
      <c r="L206">
        <v>36</v>
      </c>
      <c r="M206">
        <v>0.6</v>
      </c>
    </row>
    <row r="207" spans="1:13" x14ac:dyDescent="0.3">
      <c r="A207" t="s">
        <v>235</v>
      </c>
      <c r="B207">
        <v>32</v>
      </c>
      <c r="C207" t="s">
        <v>21</v>
      </c>
      <c r="D207" t="s">
        <v>22</v>
      </c>
      <c r="E207">
        <v>56.13</v>
      </c>
      <c r="F207">
        <v>7</v>
      </c>
      <c r="G207">
        <v>114</v>
      </c>
      <c r="H207">
        <v>0</v>
      </c>
      <c r="I207" t="s">
        <v>23</v>
      </c>
      <c r="J207">
        <v>73.900000000000006</v>
      </c>
      <c r="K207" s="1">
        <v>44937</v>
      </c>
      <c r="L207">
        <v>4</v>
      </c>
      <c r="M207">
        <v>0.06</v>
      </c>
    </row>
    <row r="208" spans="1:13" x14ac:dyDescent="0.3">
      <c r="A208" t="s">
        <v>236</v>
      </c>
      <c r="B208">
        <v>32</v>
      </c>
      <c r="C208" t="s">
        <v>14</v>
      </c>
      <c r="D208" t="s">
        <v>26</v>
      </c>
      <c r="E208">
        <v>66.489999999999995</v>
      </c>
      <c r="F208">
        <v>17</v>
      </c>
      <c r="G208">
        <v>201</v>
      </c>
      <c r="H208">
        <v>0</v>
      </c>
      <c r="I208" t="s">
        <v>19</v>
      </c>
      <c r="J208">
        <v>53.3</v>
      </c>
      <c r="K208" s="1">
        <v>45385</v>
      </c>
      <c r="L208">
        <v>26</v>
      </c>
      <c r="M208">
        <v>0.08</v>
      </c>
    </row>
    <row r="209" spans="1:13" x14ac:dyDescent="0.3">
      <c r="A209" t="s">
        <v>237</v>
      </c>
      <c r="B209">
        <v>23</v>
      </c>
      <c r="C209" t="s">
        <v>25</v>
      </c>
      <c r="D209" t="s">
        <v>22</v>
      </c>
      <c r="E209">
        <v>61.8</v>
      </c>
      <c r="F209">
        <v>10</v>
      </c>
      <c r="G209">
        <v>141</v>
      </c>
      <c r="H209">
        <v>0</v>
      </c>
      <c r="I209" t="s">
        <v>40</v>
      </c>
      <c r="J209">
        <v>35.9</v>
      </c>
      <c r="K209" s="1">
        <v>44122</v>
      </c>
      <c r="L209">
        <v>40</v>
      </c>
      <c r="M209">
        <v>0.28000000000000003</v>
      </c>
    </row>
    <row r="210" spans="1:13" x14ac:dyDescent="0.3">
      <c r="A210" t="s">
        <v>238</v>
      </c>
      <c r="B210">
        <v>44</v>
      </c>
      <c r="C210" t="s">
        <v>25</v>
      </c>
      <c r="D210" t="s">
        <v>15</v>
      </c>
      <c r="E210">
        <v>52.83</v>
      </c>
      <c r="F210">
        <v>14</v>
      </c>
      <c r="G210">
        <v>97</v>
      </c>
      <c r="H210">
        <v>0</v>
      </c>
      <c r="I210" t="s">
        <v>16</v>
      </c>
      <c r="J210">
        <v>19.100000000000001</v>
      </c>
      <c r="K210" s="1">
        <v>44788</v>
      </c>
      <c r="L210">
        <v>80</v>
      </c>
      <c r="M210">
        <v>0.14000000000000001</v>
      </c>
    </row>
    <row r="211" spans="1:13" x14ac:dyDescent="0.3">
      <c r="A211" t="s">
        <v>239</v>
      </c>
      <c r="B211">
        <v>32</v>
      </c>
      <c r="C211" t="s">
        <v>21</v>
      </c>
      <c r="D211" t="s">
        <v>37</v>
      </c>
      <c r="E211">
        <v>131.28</v>
      </c>
      <c r="F211">
        <v>5</v>
      </c>
      <c r="G211">
        <v>304</v>
      </c>
      <c r="H211">
        <v>0</v>
      </c>
      <c r="I211" t="s">
        <v>19</v>
      </c>
      <c r="J211">
        <v>71.900000000000006</v>
      </c>
      <c r="K211" s="1">
        <v>45566</v>
      </c>
      <c r="L211">
        <v>84</v>
      </c>
      <c r="M211">
        <v>0.47</v>
      </c>
    </row>
    <row r="212" spans="1:13" x14ac:dyDescent="0.3">
      <c r="A212" t="s">
        <v>240</v>
      </c>
      <c r="B212">
        <v>67</v>
      </c>
      <c r="C212" t="s">
        <v>14</v>
      </c>
      <c r="D212" t="s">
        <v>52</v>
      </c>
      <c r="E212">
        <v>131.12</v>
      </c>
      <c r="F212">
        <v>10</v>
      </c>
      <c r="G212">
        <v>216</v>
      </c>
      <c r="H212">
        <v>0</v>
      </c>
      <c r="I212" t="s">
        <v>40</v>
      </c>
      <c r="J212">
        <v>15.9</v>
      </c>
      <c r="K212" s="1">
        <v>45673</v>
      </c>
      <c r="L212">
        <v>88</v>
      </c>
      <c r="M212">
        <v>0.18</v>
      </c>
    </row>
    <row r="213" spans="1:13" x14ac:dyDescent="0.3">
      <c r="A213" t="s">
        <v>241</v>
      </c>
      <c r="B213">
        <v>53</v>
      </c>
      <c r="C213" t="s">
        <v>14</v>
      </c>
      <c r="D213" t="s">
        <v>35</v>
      </c>
      <c r="E213">
        <v>32.96</v>
      </c>
      <c r="F213">
        <v>12</v>
      </c>
      <c r="G213">
        <v>73</v>
      </c>
      <c r="H213">
        <v>0</v>
      </c>
      <c r="I213" t="s">
        <v>29</v>
      </c>
      <c r="J213">
        <v>28.1</v>
      </c>
      <c r="K213" s="1">
        <v>44771</v>
      </c>
      <c r="L213">
        <v>74</v>
      </c>
      <c r="M213">
        <v>0.31</v>
      </c>
    </row>
    <row r="214" spans="1:13" x14ac:dyDescent="0.3">
      <c r="A214" t="s">
        <v>242</v>
      </c>
      <c r="B214">
        <v>72</v>
      </c>
      <c r="C214" t="s">
        <v>14</v>
      </c>
      <c r="D214" t="s">
        <v>52</v>
      </c>
      <c r="E214">
        <v>190.31</v>
      </c>
      <c r="F214">
        <v>7</v>
      </c>
      <c r="G214">
        <v>292</v>
      </c>
      <c r="H214">
        <v>0</v>
      </c>
      <c r="I214" t="s">
        <v>16</v>
      </c>
      <c r="J214">
        <v>92</v>
      </c>
      <c r="K214" s="1">
        <v>44787</v>
      </c>
      <c r="L214">
        <v>66</v>
      </c>
      <c r="M214">
        <v>0.4</v>
      </c>
    </row>
    <row r="215" spans="1:13" x14ac:dyDescent="0.3">
      <c r="A215" t="s">
        <v>243</v>
      </c>
      <c r="B215">
        <v>25</v>
      </c>
      <c r="C215" t="s">
        <v>14</v>
      </c>
      <c r="D215" t="s">
        <v>26</v>
      </c>
      <c r="E215">
        <v>80.75</v>
      </c>
      <c r="F215">
        <v>9</v>
      </c>
      <c r="G215">
        <v>133</v>
      </c>
      <c r="H215">
        <v>0</v>
      </c>
      <c r="I215" t="s">
        <v>23</v>
      </c>
      <c r="J215">
        <v>50.8</v>
      </c>
      <c r="K215" s="1">
        <v>44202</v>
      </c>
      <c r="L215">
        <v>73</v>
      </c>
      <c r="M215">
        <v>0.17</v>
      </c>
    </row>
    <row r="216" spans="1:13" x14ac:dyDescent="0.3">
      <c r="A216" t="s">
        <v>244</v>
      </c>
      <c r="B216">
        <v>32</v>
      </c>
      <c r="C216" t="s">
        <v>14</v>
      </c>
      <c r="D216" t="s">
        <v>26</v>
      </c>
      <c r="E216">
        <v>114.79</v>
      </c>
      <c r="F216">
        <v>11</v>
      </c>
      <c r="G216">
        <v>261</v>
      </c>
      <c r="H216">
        <v>1</v>
      </c>
      <c r="I216" t="s">
        <v>40</v>
      </c>
      <c r="J216">
        <v>85.4</v>
      </c>
      <c r="K216" s="1">
        <v>44911</v>
      </c>
      <c r="L216">
        <v>82</v>
      </c>
      <c r="M216">
        <v>0.15</v>
      </c>
    </row>
    <row r="217" spans="1:13" x14ac:dyDescent="0.3">
      <c r="A217" t="s">
        <v>218</v>
      </c>
      <c r="B217">
        <v>20</v>
      </c>
      <c r="C217" t="s">
        <v>14</v>
      </c>
      <c r="D217" t="s">
        <v>44</v>
      </c>
      <c r="E217">
        <v>322.27999999999997</v>
      </c>
      <c r="F217">
        <v>14</v>
      </c>
      <c r="G217">
        <v>283</v>
      </c>
      <c r="H217">
        <v>0</v>
      </c>
      <c r="I217" t="s">
        <v>16</v>
      </c>
      <c r="J217">
        <v>76.8</v>
      </c>
      <c r="K217" s="1">
        <v>44359</v>
      </c>
      <c r="L217">
        <v>94</v>
      </c>
      <c r="M217">
        <v>0.37</v>
      </c>
    </row>
    <row r="218" spans="1:13" x14ac:dyDescent="0.3">
      <c r="A218" t="s">
        <v>245</v>
      </c>
      <c r="B218">
        <v>79</v>
      </c>
      <c r="C218" t="s">
        <v>21</v>
      </c>
      <c r="D218" t="s">
        <v>22</v>
      </c>
      <c r="E218">
        <v>77.2</v>
      </c>
      <c r="F218">
        <v>15</v>
      </c>
      <c r="G218">
        <v>101</v>
      </c>
      <c r="H218">
        <v>0</v>
      </c>
      <c r="I218" t="s">
        <v>40</v>
      </c>
      <c r="J218">
        <v>37.6</v>
      </c>
      <c r="K218" s="1">
        <v>45026</v>
      </c>
      <c r="L218">
        <v>3</v>
      </c>
      <c r="M218">
        <v>0.05</v>
      </c>
    </row>
    <row r="219" spans="1:13" x14ac:dyDescent="0.3">
      <c r="A219" t="s">
        <v>246</v>
      </c>
      <c r="B219">
        <v>64</v>
      </c>
      <c r="C219" t="s">
        <v>14</v>
      </c>
      <c r="D219" t="s">
        <v>15</v>
      </c>
      <c r="F219">
        <v>5</v>
      </c>
      <c r="G219">
        <v>205</v>
      </c>
      <c r="H219">
        <v>0</v>
      </c>
      <c r="I219" t="s">
        <v>23</v>
      </c>
      <c r="J219">
        <v>21.8</v>
      </c>
      <c r="K219" s="1">
        <v>44486</v>
      </c>
      <c r="L219">
        <v>64</v>
      </c>
      <c r="M219">
        <v>0.27</v>
      </c>
    </row>
    <row r="220" spans="1:13" x14ac:dyDescent="0.3">
      <c r="A220" t="s">
        <v>247</v>
      </c>
      <c r="B220">
        <v>30</v>
      </c>
      <c r="C220" t="s">
        <v>14</v>
      </c>
      <c r="D220" t="s">
        <v>44</v>
      </c>
      <c r="E220">
        <v>66.97</v>
      </c>
      <c r="F220">
        <v>12</v>
      </c>
      <c r="G220">
        <v>140</v>
      </c>
      <c r="H220">
        <v>0</v>
      </c>
      <c r="I220" t="s">
        <v>29</v>
      </c>
      <c r="J220">
        <v>10</v>
      </c>
      <c r="K220" s="1">
        <v>45509</v>
      </c>
      <c r="L220">
        <v>29</v>
      </c>
      <c r="M220">
        <v>0.13</v>
      </c>
    </row>
    <row r="221" spans="1:13" x14ac:dyDescent="0.3">
      <c r="A221" t="s">
        <v>248</v>
      </c>
      <c r="B221">
        <v>58</v>
      </c>
      <c r="C221" t="s">
        <v>21</v>
      </c>
      <c r="D221" t="s">
        <v>28</v>
      </c>
      <c r="E221">
        <v>30.4</v>
      </c>
      <c r="F221">
        <v>14</v>
      </c>
      <c r="G221">
        <v>12</v>
      </c>
      <c r="H221">
        <v>0</v>
      </c>
      <c r="I221" t="s">
        <v>23</v>
      </c>
      <c r="J221">
        <v>96.1</v>
      </c>
      <c r="K221" s="1">
        <v>44839</v>
      </c>
      <c r="L221">
        <v>54</v>
      </c>
      <c r="M221">
        <v>0.43</v>
      </c>
    </row>
    <row r="222" spans="1:13" x14ac:dyDescent="0.3">
      <c r="A222" t="s">
        <v>249</v>
      </c>
      <c r="B222">
        <v>51</v>
      </c>
      <c r="C222" t="s">
        <v>25</v>
      </c>
      <c r="D222" t="s">
        <v>15</v>
      </c>
      <c r="F222">
        <v>10</v>
      </c>
      <c r="G222">
        <v>248</v>
      </c>
      <c r="H222">
        <v>0</v>
      </c>
      <c r="I222" t="s">
        <v>23</v>
      </c>
      <c r="J222">
        <v>32.5</v>
      </c>
      <c r="K222" s="1">
        <v>45163</v>
      </c>
      <c r="L222">
        <v>7</v>
      </c>
      <c r="M222">
        <v>0.35</v>
      </c>
    </row>
    <row r="223" spans="1:13" x14ac:dyDescent="0.3">
      <c r="A223" t="s">
        <v>250</v>
      </c>
      <c r="B223">
        <v>41</v>
      </c>
      <c r="C223" t="s">
        <v>14</v>
      </c>
      <c r="D223" t="s">
        <v>26</v>
      </c>
      <c r="E223">
        <v>62.79</v>
      </c>
      <c r="F223">
        <v>8</v>
      </c>
      <c r="G223">
        <v>122</v>
      </c>
      <c r="H223">
        <v>0</v>
      </c>
      <c r="I223" t="s">
        <v>23</v>
      </c>
      <c r="J223">
        <v>67.3</v>
      </c>
      <c r="K223" s="1">
        <v>44854</v>
      </c>
      <c r="L223">
        <v>25</v>
      </c>
      <c r="M223">
        <v>0.47</v>
      </c>
    </row>
    <row r="224" spans="1:13" x14ac:dyDescent="0.3">
      <c r="A224" t="s">
        <v>251</v>
      </c>
      <c r="B224">
        <v>57</v>
      </c>
      <c r="C224" t="s">
        <v>14</v>
      </c>
      <c r="D224" t="s">
        <v>26</v>
      </c>
      <c r="E224">
        <v>14.19</v>
      </c>
      <c r="F224">
        <v>9</v>
      </c>
      <c r="G224">
        <v>9</v>
      </c>
      <c r="H224">
        <v>1</v>
      </c>
      <c r="I224" t="s">
        <v>19</v>
      </c>
      <c r="J224">
        <v>73</v>
      </c>
      <c r="K224" s="1">
        <v>44242</v>
      </c>
      <c r="L224">
        <v>24</v>
      </c>
      <c r="M224">
        <v>0.22</v>
      </c>
    </row>
    <row r="225" spans="1:13" x14ac:dyDescent="0.3">
      <c r="A225" t="s">
        <v>252</v>
      </c>
      <c r="B225">
        <v>49</v>
      </c>
      <c r="C225" t="s">
        <v>21</v>
      </c>
      <c r="D225" t="s">
        <v>50</v>
      </c>
      <c r="E225">
        <v>47.73</v>
      </c>
      <c r="F225">
        <v>15</v>
      </c>
      <c r="G225">
        <v>79</v>
      </c>
      <c r="H225">
        <v>0</v>
      </c>
      <c r="I225" t="s">
        <v>16</v>
      </c>
      <c r="J225">
        <v>19.8</v>
      </c>
      <c r="K225" s="1">
        <v>44654</v>
      </c>
      <c r="L225">
        <v>43</v>
      </c>
      <c r="M225">
        <v>0.4</v>
      </c>
    </row>
    <row r="226" spans="1:13" x14ac:dyDescent="0.3">
      <c r="A226" t="s">
        <v>253</v>
      </c>
      <c r="B226">
        <v>78</v>
      </c>
      <c r="C226" t="s">
        <v>14</v>
      </c>
      <c r="D226" t="s">
        <v>28</v>
      </c>
      <c r="E226">
        <v>37.92</v>
      </c>
      <c r="F226">
        <v>16</v>
      </c>
      <c r="G226">
        <v>166</v>
      </c>
      <c r="H226">
        <v>0</v>
      </c>
      <c r="I226" t="s">
        <v>40</v>
      </c>
      <c r="J226">
        <v>69.400000000000006</v>
      </c>
      <c r="K226" s="1">
        <v>45650</v>
      </c>
      <c r="L226">
        <v>6</v>
      </c>
      <c r="M226">
        <v>0.33</v>
      </c>
    </row>
    <row r="227" spans="1:13" x14ac:dyDescent="0.3">
      <c r="A227" t="s">
        <v>254</v>
      </c>
      <c r="B227">
        <v>49</v>
      </c>
      <c r="C227" t="s">
        <v>21</v>
      </c>
      <c r="D227" t="s">
        <v>44</v>
      </c>
      <c r="E227">
        <v>60.03</v>
      </c>
      <c r="F227">
        <v>9</v>
      </c>
      <c r="G227">
        <v>98</v>
      </c>
      <c r="H227">
        <v>0</v>
      </c>
      <c r="I227" t="s">
        <v>29</v>
      </c>
      <c r="J227">
        <v>0.9</v>
      </c>
      <c r="K227" s="1">
        <v>45725</v>
      </c>
      <c r="L227">
        <v>15</v>
      </c>
      <c r="M227">
        <v>0.23</v>
      </c>
    </row>
    <row r="228" spans="1:13" x14ac:dyDescent="0.3">
      <c r="A228" t="s">
        <v>255</v>
      </c>
      <c r="B228">
        <v>47</v>
      </c>
      <c r="C228" t="s">
        <v>21</v>
      </c>
      <c r="D228" t="s">
        <v>26</v>
      </c>
      <c r="E228">
        <v>38.5</v>
      </c>
      <c r="F228">
        <v>15</v>
      </c>
      <c r="G228">
        <v>206</v>
      </c>
      <c r="H228">
        <v>0</v>
      </c>
      <c r="I228" t="s">
        <v>40</v>
      </c>
      <c r="J228">
        <v>41.8</v>
      </c>
      <c r="K228" s="1">
        <v>44973</v>
      </c>
      <c r="L228">
        <v>79</v>
      </c>
      <c r="M228">
        <v>0.46</v>
      </c>
    </row>
    <row r="229" spans="1:13" x14ac:dyDescent="0.3">
      <c r="A229" t="s">
        <v>256</v>
      </c>
      <c r="B229">
        <v>69</v>
      </c>
      <c r="C229" t="s">
        <v>14</v>
      </c>
      <c r="D229" t="s">
        <v>28</v>
      </c>
      <c r="E229">
        <v>158.74</v>
      </c>
      <c r="F229">
        <v>11</v>
      </c>
      <c r="G229">
        <v>150</v>
      </c>
      <c r="H229">
        <v>0</v>
      </c>
      <c r="I229" t="s">
        <v>19</v>
      </c>
      <c r="J229">
        <v>35</v>
      </c>
      <c r="K229" s="1">
        <v>45445</v>
      </c>
      <c r="L229">
        <v>40</v>
      </c>
      <c r="M229">
        <v>0.28000000000000003</v>
      </c>
    </row>
    <row r="230" spans="1:13" x14ac:dyDescent="0.3">
      <c r="A230" t="s">
        <v>257</v>
      </c>
      <c r="B230">
        <v>66</v>
      </c>
      <c r="C230" t="s">
        <v>21</v>
      </c>
      <c r="D230" t="s">
        <v>37</v>
      </c>
      <c r="E230">
        <v>69.45</v>
      </c>
      <c r="F230">
        <v>10</v>
      </c>
      <c r="G230">
        <v>36</v>
      </c>
      <c r="H230">
        <v>0</v>
      </c>
      <c r="I230" t="s">
        <v>29</v>
      </c>
      <c r="J230">
        <v>93.3</v>
      </c>
      <c r="K230" s="1">
        <v>44508</v>
      </c>
      <c r="L230">
        <v>91</v>
      </c>
      <c r="M230">
        <v>0.28000000000000003</v>
      </c>
    </row>
    <row r="231" spans="1:13" x14ac:dyDescent="0.3">
      <c r="A231" t="s">
        <v>258</v>
      </c>
      <c r="B231">
        <v>30</v>
      </c>
      <c r="C231" t="s">
        <v>14</v>
      </c>
      <c r="D231" t="s">
        <v>35</v>
      </c>
      <c r="E231">
        <v>45.46</v>
      </c>
      <c r="F231">
        <v>8</v>
      </c>
      <c r="G231">
        <v>263</v>
      </c>
      <c r="H231">
        <v>0</v>
      </c>
      <c r="I231" t="s">
        <v>19</v>
      </c>
      <c r="J231">
        <v>98.6</v>
      </c>
      <c r="K231" s="1">
        <v>44404</v>
      </c>
      <c r="L231">
        <v>61</v>
      </c>
      <c r="M231">
        <v>0.08</v>
      </c>
    </row>
    <row r="232" spans="1:13" x14ac:dyDescent="0.3">
      <c r="A232" t="s">
        <v>259</v>
      </c>
      <c r="B232">
        <v>18</v>
      </c>
      <c r="C232" t="s">
        <v>21</v>
      </c>
      <c r="D232" t="s">
        <v>22</v>
      </c>
      <c r="E232">
        <v>167.25</v>
      </c>
      <c r="F232">
        <v>15</v>
      </c>
      <c r="G232">
        <v>341</v>
      </c>
      <c r="H232">
        <v>0</v>
      </c>
      <c r="I232" t="s">
        <v>40</v>
      </c>
      <c r="J232">
        <v>28.8</v>
      </c>
      <c r="K232" s="1">
        <v>44871</v>
      </c>
      <c r="L232">
        <v>21</v>
      </c>
      <c r="M232">
        <v>0.03</v>
      </c>
    </row>
    <row r="233" spans="1:13" x14ac:dyDescent="0.3">
      <c r="A233" t="s">
        <v>260</v>
      </c>
      <c r="B233">
        <v>51</v>
      </c>
      <c r="C233" t="s">
        <v>21</v>
      </c>
      <c r="D233" t="s">
        <v>26</v>
      </c>
      <c r="E233">
        <v>119.76</v>
      </c>
      <c r="F233">
        <v>14</v>
      </c>
      <c r="G233">
        <v>4</v>
      </c>
      <c r="H233">
        <v>0</v>
      </c>
      <c r="I233" t="s">
        <v>29</v>
      </c>
      <c r="J233">
        <v>61</v>
      </c>
      <c r="K233" s="1">
        <v>44066</v>
      </c>
      <c r="L233">
        <v>58</v>
      </c>
      <c r="M233">
        <v>0.45</v>
      </c>
    </row>
    <row r="234" spans="1:13" x14ac:dyDescent="0.3">
      <c r="A234" t="s">
        <v>261</v>
      </c>
      <c r="B234">
        <v>79</v>
      </c>
      <c r="C234" t="s">
        <v>21</v>
      </c>
      <c r="D234" t="s">
        <v>37</v>
      </c>
      <c r="E234">
        <v>58.5</v>
      </c>
      <c r="F234">
        <v>20</v>
      </c>
      <c r="G234">
        <v>225</v>
      </c>
      <c r="H234">
        <v>0</v>
      </c>
      <c r="I234" t="s">
        <v>40</v>
      </c>
      <c r="J234">
        <v>74.5</v>
      </c>
      <c r="K234" s="1">
        <v>45820</v>
      </c>
      <c r="L234">
        <v>96</v>
      </c>
      <c r="M234">
        <v>0.3</v>
      </c>
    </row>
    <row r="235" spans="1:13" x14ac:dyDescent="0.3">
      <c r="A235" t="s">
        <v>262</v>
      </c>
      <c r="B235">
        <v>32</v>
      </c>
      <c r="C235" t="s">
        <v>25</v>
      </c>
      <c r="D235" t="s">
        <v>15</v>
      </c>
      <c r="E235">
        <v>35.83</v>
      </c>
      <c r="F235">
        <v>11</v>
      </c>
      <c r="G235">
        <v>26</v>
      </c>
      <c r="H235">
        <v>0</v>
      </c>
      <c r="I235" t="s">
        <v>16</v>
      </c>
      <c r="J235">
        <v>19.100000000000001</v>
      </c>
      <c r="K235" s="1">
        <v>44798</v>
      </c>
      <c r="L235">
        <v>32</v>
      </c>
      <c r="M235">
        <v>0.42</v>
      </c>
    </row>
    <row r="236" spans="1:13" x14ac:dyDescent="0.3">
      <c r="A236" t="s">
        <v>168</v>
      </c>
      <c r="B236">
        <v>61</v>
      </c>
      <c r="C236" t="s">
        <v>14</v>
      </c>
      <c r="D236" t="s">
        <v>22</v>
      </c>
      <c r="E236">
        <v>216.57</v>
      </c>
      <c r="F236">
        <v>13</v>
      </c>
      <c r="G236">
        <v>123</v>
      </c>
      <c r="H236">
        <v>0</v>
      </c>
      <c r="I236" t="s">
        <v>19</v>
      </c>
      <c r="J236">
        <v>68.7</v>
      </c>
      <c r="K236" s="1">
        <v>44812</v>
      </c>
      <c r="L236">
        <v>12</v>
      </c>
      <c r="M236">
        <v>0.41</v>
      </c>
    </row>
    <row r="237" spans="1:13" x14ac:dyDescent="0.3">
      <c r="A237" t="s">
        <v>263</v>
      </c>
      <c r="B237">
        <v>31</v>
      </c>
      <c r="C237" t="s">
        <v>14</v>
      </c>
      <c r="D237" t="s">
        <v>28</v>
      </c>
      <c r="E237">
        <v>70.17</v>
      </c>
      <c r="F237">
        <v>9</v>
      </c>
      <c r="G237">
        <v>298</v>
      </c>
      <c r="H237">
        <v>0</v>
      </c>
      <c r="I237" t="s">
        <v>16</v>
      </c>
      <c r="J237">
        <v>25.8</v>
      </c>
      <c r="K237" s="1">
        <v>44144</v>
      </c>
      <c r="L237">
        <v>9</v>
      </c>
      <c r="M237">
        <v>0.22</v>
      </c>
    </row>
    <row r="238" spans="1:13" x14ac:dyDescent="0.3">
      <c r="A238" t="s">
        <v>264</v>
      </c>
      <c r="B238">
        <v>74</v>
      </c>
      <c r="C238" t="s">
        <v>21</v>
      </c>
      <c r="D238" t="s">
        <v>22</v>
      </c>
      <c r="E238">
        <v>124.26</v>
      </c>
      <c r="F238">
        <v>8</v>
      </c>
      <c r="G238">
        <v>34</v>
      </c>
      <c r="H238">
        <v>0</v>
      </c>
      <c r="I238" t="s">
        <v>16</v>
      </c>
      <c r="J238">
        <v>16.899999999999999</v>
      </c>
      <c r="K238" s="1">
        <v>45193</v>
      </c>
      <c r="L238">
        <v>20</v>
      </c>
      <c r="M238">
        <v>0.16</v>
      </c>
    </row>
    <row r="239" spans="1:13" x14ac:dyDescent="0.3">
      <c r="A239" t="s">
        <v>265</v>
      </c>
      <c r="B239">
        <v>46</v>
      </c>
      <c r="C239" t="s">
        <v>21</v>
      </c>
      <c r="D239" t="s">
        <v>52</v>
      </c>
      <c r="E239">
        <v>148.82</v>
      </c>
      <c r="F239">
        <v>9</v>
      </c>
      <c r="G239">
        <v>236</v>
      </c>
      <c r="H239">
        <v>0</v>
      </c>
      <c r="I239" t="s">
        <v>40</v>
      </c>
      <c r="J239">
        <v>85.1</v>
      </c>
      <c r="K239" s="1">
        <v>44951</v>
      </c>
      <c r="L239">
        <v>15</v>
      </c>
      <c r="M239">
        <v>0.22</v>
      </c>
    </row>
    <row r="240" spans="1:13" x14ac:dyDescent="0.3">
      <c r="A240" t="s">
        <v>266</v>
      </c>
      <c r="B240">
        <v>51</v>
      </c>
      <c r="C240" t="s">
        <v>25</v>
      </c>
      <c r="D240" t="s">
        <v>50</v>
      </c>
      <c r="E240">
        <v>352.1</v>
      </c>
      <c r="F240">
        <v>5</v>
      </c>
      <c r="G240">
        <v>310</v>
      </c>
      <c r="H240">
        <v>0</v>
      </c>
      <c r="I240" t="s">
        <v>40</v>
      </c>
      <c r="J240">
        <v>50.2</v>
      </c>
      <c r="K240" s="1">
        <v>44755</v>
      </c>
      <c r="L240">
        <v>77</v>
      </c>
      <c r="M240">
        <v>0.49</v>
      </c>
    </row>
    <row r="241" spans="1:13" x14ac:dyDescent="0.3">
      <c r="A241" t="s">
        <v>267</v>
      </c>
      <c r="B241">
        <v>35</v>
      </c>
      <c r="C241" t="s">
        <v>21</v>
      </c>
      <c r="D241" t="s">
        <v>28</v>
      </c>
      <c r="E241">
        <v>67.23</v>
      </c>
      <c r="F241">
        <v>14</v>
      </c>
      <c r="G241">
        <v>316</v>
      </c>
      <c r="H241">
        <v>0</v>
      </c>
      <c r="I241" t="s">
        <v>23</v>
      </c>
      <c r="J241">
        <v>29.7</v>
      </c>
      <c r="K241" s="1">
        <v>44424</v>
      </c>
      <c r="L241">
        <v>8</v>
      </c>
      <c r="M241">
        <v>0.13</v>
      </c>
    </row>
    <row r="242" spans="1:13" x14ac:dyDescent="0.3">
      <c r="A242" t="s">
        <v>268</v>
      </c>
      <c r="B242">
        <v>71</v>
      </c>
      <c r="C242" t="s">
        <v>21</v>
      </c>
      <c r="D242" t="s">
        <v>37</v>
      </c>
      <c r="E242">
        <v>61.31</v>
      </c>
      <c r="F242">
        <v>11</v>
      </c>
      <c r="G242">
        <v>302</v>
      </c>
      <c r="H242">
        <v>0</v>
      </c>
      <c r="I242" t="s">
        <v>23</v>
      </c>
      <c r="J242">
        <v>40.5</v>
      </c>
      <c r="K242" s="1">
        <v>45407</v>
      </c>
      <c r="L242">
        <v>21</v>
      </c>
      <c r="M242">
        <v>0.28000000000000003</v>
      </c>
    </row>
    <row r="243" spans="1:13" x14ac:dyDescent="0.3">
      <c r="A243" t="s">
        <v>269</v>
      </c>
      <c r="B243">
        <v>24</v>
      </c>
      <c r="C243" t="s">
        <v>14</v>
      </c>
      <c r="D243" t="s">
        <v>26</v>
      </c>
      <c r="F243">
        <v>6</v>
      </c>
      <c r="G243">
        <v>101</v>
      </c>
      <c r="H243">
        <v>0</v>
      </c>
      <c r="I243" t="s">
        <v>29</v>
      </c>
      <c r="J243">
        <v>41.3</v>
      </c>
      <c r="K243" s="1">
        <v>44052</v>
      </c>
      <c r="L243">
        <v>45</v>
      </c>
      <c r="M243">
        <v>0.26</v>
      </c>
    </row>
    <row r="244" spans="1:13" x14ac:dyDescent="0.3">
      <c r="A244" t="s">
        <v>270</v>
      </c>
      <c r="B244">
        <v>46</v>
      </c>
      <c r="C244" t="s">
        <v>21</v>
      </c>
      <c r="D244" t="s">
        <v>28</v>
      </c>
      <c r="F244">
        <v>10</v>
      </c>
      <c r="G244">
        <v>76</v>
      </c>
      <c r="H244">
        <v>0</v>
      </c>
      <c r="I244" t="s">
        <v>40</v>
      </c>
      <c r="J244">
        <v>77</v>
      </c>
      <c r="K244" s="1">
        <v>44239</v>
      </c>
      <c r="L244">
        <v>89</v>
      </c>
      <c r="M244">
        <v>0.54</v>
      </c>
    </row>
    <row r="245" spans="1:13" x14ac:dyDescent="0.3">
      <c r="A245" t="s">
        <v>271</v>
      </c>
      <c r="B245">
        <v>72</v>
      </c>
      <c r="C245" t="s">
        <v>14</v>
      </c>
      <c r="D245" t="s">
        <v>18</v>
      </c>
      <c r="E245">
        <v>144.02000000000001</v>
      </c>
      <c r="F245">
        <v>17</v>
      </c>
      <c r="G245">
        <v>311</v>
      </c>
      <c r="H245">
        <v>0</v>
      </c>
      <c r="I245" t="s">
        <v>19</v>
      </c>
      <c r="J245">
        <v>88.7</v>
      </c>
      <c r="K245" s="1">
        <v>44534</v>
      </c>
      <c r="L245">
        <v>99</v>
      </c>
      <c r="M245">
        <v>0.16</v>
      </c>
    </row>
    <row r="246" spans="1:13" x14ac:dyDescent="0.3">
      <c r="A246" t="s">
        <v>272</v>
      </c>
      <c r="B246">
        <v>48</v>
      </c>
      <c r="C246" t="s">
        <v>14</v>
      </c>
      <c r="D246" t="s">
        <v>52</v>
      </c>
      <c r="E246">
        <v>39.659999999999997</v>
      </c>
      <c r="F246">
        <v>11</v>
      </c>
      <c r="G246">
        <v>81</v>
      </c>
      <c r="H246">
        <v>0</v>
      </c>
      <c r="I246" t="s">
        <v>40</v>
      </c>
      <c r="J246">
        <v>47.6</v>
      </c>
      <c r="K246" s="1">
        <v>45515</v>
      </c>
      <c r="L246">
        <v>40</v>
      </c>
      <c r="M246">
        <v>0.39</v>
      </c>
    </row>
    <row r="247" spans="1:13" x14ac:dyDescent="0.3">
      <c r="A247" t="s">
        <v>273</v>
      </c>
      <c r="B247">
        <v>78</v>
      </c>
      <c r="C247" t="s">
        <v>21</v>
      </c>
      <c r="D247" t="s">
        <v>37</v>
      </c>
      <c r="E247">
        <v>121.75</v>
      </c>
      <c r="F247">
        <v>12</v>
      </c>
      <c r="G247">
        <v>145</v>
      </c>
      <c r="H247">
        <v>0</v>
      </c>
      <c r="I247" t="s">
        <v>40</v>
      </c>
      <c r="J247">
        <v>32.299999999999997</v>
      </c>
      <c r="K247" s="1">
        <v>44203</v>
      </c>
      <c r="L247">
        <v>94</v>
      </c>
      <c r="M247">
        <v>0.4</v>
      </c>
    </row>
    <row r="248" spans="1:13" x14ac:dyDescent="0.3">
      <c r="A248" t="s">
        <v>274</v>
      </c>
      <c r="B248">
        <v>42</v>
      </c>
      <c r="C248" t="s">
        <v>21</v>
      </c>
      <c r="D248" t="s">
        <v>15</v>
      </c>
      <c r="E248">
        <v>65.19</v>
      </c>
      <c r="F248">
        <v>12</v>
      </c>
      <c r="G248">
        <v>192</v>
      </c>
      <c r="H248">
        <v>0</v>
      </c>
      <c r="I248" t="s">
        <v>16</v>
      </c>
      <c r="J248">
        <v>72.7</v>
      </c>
      <c r="K248" s="1">
        <v>44288</v>
      </c>
      <c r="L248">
        <v>95</v>
      </c>
      <c r="M248">
        <v>0.45</v>
      </c>
    </row>
    <row r="249" spans="1:13" x14ac:dyDescent="0.3">
      <c r="A249" t="s">
        <v>275</v>
      </c>
      <c r="B249">
        <v>55</v>
      </c>
      <c r="C249" t="s">
        <v>21</v>
      </c>
      <c r="D249" t="s">
        <v>18</v>
      </c>
      <c r="E249">
        <v>94.53</v>
      </c>
      <c r="F249">
        <v>13</v>
      </c>
      <c r="G249">
        <v>223</v>
      </c>
      <c r="H249">
        <v>0</v>
      </c>
      <c r="I249" t="s">
        <v>16</v>
      </c>
      <c r="J249">
        <v>90.5</v>
      </c>
      <c r="K249" s="1">
        <v>45394</v>
      </c>
      <c r="L249">
        <v>6</v>
      </c>
      <c r="M249">
        <v>0.19</v>
      </c>
    </row>
    <row r="250" spans="1:13" x14ac:dyDescent="0.3">
      <c r="A250" t="s">
        <v>276</v>
      </c>
      <c r="B250">
        <v>31</v>
      </c>
      <c r="C250" t="s">
        <v>14</v>
      </c>
      <c r="D250" t="s">
        <v>28</v>
      </c>
      <c r="E250">
        <v>219.13</v>
      </c>
      <c r="F250">
        <v>12</v>
      </c>
      <c r="G250">
        <v>52</v>
      </c>
      <c r="H250">
        <v>0</v>
      </c>
      <c r="I250" t="s">
        <v>23</v>
      </c>
      <c r="J250">
        <v>11.4</v>
      </c>
      <c r="K250" s="1">
        <v>45133</v>
      </c>
      <c r="L250">
        <v>11</v>
      </c>
      <c r="M250">
        <v>0.28000000000000003</v>
      </c>
    </row>
    <row r="251" spans="1:13" x14ac:dyDescent="0.3">
      <c r="A251" t="s">
        <v>277</v>
      </c>
      <c r="B251">
        <v>25</v>
      </c>
      <c r="C251" t="s">
        <v>14</v>
      </c>
      <c r="D251" t="s">
        <v>50</v>
      </c>
      <c r="E251">
        <v>144.27000000000001</v>
      </c>
      <c r="F251">
        <v>14</v>
      </c>
      <c r="G251">
        <v>344</v>
      </c>
      <c r="H251">
        <v>0</v>
      </c>
      <c r="I251" t="s">
        <v>29</v>
      </c>
      <c r="J251">
        <v>79.7</v>
      </c>
      <c r="K251" s="1">
        <v>45384</v>
      </c>
      <c r="L251">
        <v>64</v>
      </c>
      <c r="M251">
        <v>0.26</v>
      </c>
    </row>
    <row r="252" spans="1:13" x14ac:dyDescent="0.3">
      <c r="A252" t="s">
        <v>278</v>
      </c>
      <c r="B252">
        <v>44</v>
      </c>
      <c r="C252" t="s">
        <v>21</v>
      </c>
      <c r="D252" t="s">
        <v>18</v>
      </c>
      <c r="E252">
        <v>208.46</v>
      </c>
      <c r="F252">
        <v>9</v>
      </c>
      <c r="G252">
        <v>84</v>
      </c>
      <c r="H252">
        <v>0</v>
      </c>
      <c r="I252" t="s">
        <v>29</v>
      </c>
      <c r="J252">
        <v>55.7</v>
      </c>
      <c r="K252" s="1">
        <v>45825</v>
      </c>
      <c r="L252">
        <v>42</v>
      </c>
      <c r="M252">
        <v>0.5</v>
      </c>
    </row>
    <row r="253" spans="1:13" x14ac:dyDescent="0.3">
      <c r="A253" t="s">
        <v>279</v>
      </c>
      <c r="B253">
        <v>71</v>
      </c>
      <c r="C253" t="s">
        <v>21</v>
      </c>
      <c r="D253" t="s">
        <v>22</v>
      </c>
      <c r="E253">
        <v>66.569999999999993</v>
      </c>
      <c r="F253">
        <v>11</v>
      </c>
      <c r="G253">
        <v>128</v>
      </c>
      <c r="H253">
        <v>0</v>
      </c>
      <c r="I253" t="s">
        <v>40</v>
      </c>
      <c r="J253">
        <v>86.8</v>
      </c>
      <c r="K253" s="1">
        <v>45649</v>
      </c>
      <c r="L253">
        <v>59</v>
      </c>
      <c r="M253">
        <v>0.2</v>
      </c>
    </row>
    <row r="254" spans="1:13" x14ac:dyDescent="0.3">
      <c r="A254" t="s">
        <v>47</v>
      </c>
      <c r="B254">
        <v>19</v>
      </c>
      <c r="C254" t="s">
        <v>14</v>
      </c>
      <c r="D254" t="s">
        <v>28</v>
      </c>
      <c r="E254">
        <v>230.77</v>
      </c>
      <c r="F254">
        <v>5</v>
      </c>
      <c r="G254">
        <v>210</v>
      </c>
      <c r="H254">
        <v>0</v>
      </c>
      <c r="I254" t="s">
        <v>19</v>
      </c>
      <c r="J254">
        <v>51.4</v>
      </c>
      <c r="K254" s="1">
        <v>44582</v>
      </c>
      <c r="L254">
        <v>8</v>
      </c>
      <c r="M254">
        <v>0.11</v>
      </c>
    </row>
    <row r="255" spans="1:13" x14ac:dyDescent="0.3">
      <c r="A255" t="s">
        <v>280</v>
      </c>
      <c r="B255">
        <v>34</v>
      </c>
      <c r="C255" t="s">
        <v>14</v>
      </c>
      <c r="D255" t="s">
        <v>37</v>
      </c>
      <c r="E255">
        <v>165.18</v>
      </c>
      <c r="F255">
        <v>12</v>
      </c>
      <c r="G255">
        <v>351</v>
      </c>
      <c r="H255">
        <v>0</v>
      </c>
      <c r="I255" t="s">
        <v>16</v>
      </c>
      <c r="J255">
        <v>86.3</v>
      </c>
      <c r="K255" s="1">
        <v>44627</v>
      </c>
      <c r="L255">
        <v>72</v>
      </c>
      <c r="M255">
        <v>0.51</v>
      </c>
    </row>
    <row r="256" spans="1:13" x14ac:dyDescent="0.3">
      <c r="A256" t="s">
        <v>281</v>
      </c>
      <c r="B256">
        <v>54</v>
      </c>
      <c r="C256" t="s">
        <v>21</v>
      </c>
      <c r="D256" t="s">
        <v>28</v>
      </c>
      <c r="E256">
        <v>92.56</v>
      </c>
      <c r="F256">
        <v>12</v>
      </c>
      <c r="G256">
        <v>263</v>
      </c>
      <c r="H256">
        <v>0</v>
      </c>
      <c r="I256" t="s">
        <v>19</v>
      </c>
      <c r="J256">
        <v>55.4</v>
      </c>
      <c r="K256" s="1">
        <v>45260</v>
      </c>
      <c r="L256">
        <v>55</v>
      </c>
      <c r="M256">
        <v>0.43</v>
      </c>
    </row>
    <row r="257" spans="1:13" x14ac:dyDescent="0.3">
      <c r="A257" t="s">
        <v>282</v>
      </c>
      <c r="B257">
        <v>31</v>
      </c>
      <c r="C257" t="s">
        <v>21</v>
      </c>
      <c r="D257" t="s">
        <v>50</v>
      </c>
      <c r="E257">
        <v>216.55</v>
      </c>
      <c r="F257">
        <v>13</v>
      </c>
      <c r="G257">
        <v>182</v>
      </c>
      <c r="H257">
        <v>0</v>
      </c>
      <c r="I257" t="s">
        <v>16</v>
      </c>
      <c r="J257">
        <v>14.5</v>
      </c>
      <c r="K257" s="1">
        <v>45293</v>
      </c>
      <c r="L257">
        <v>39</v>
      </c>
      <c r="M257">
        <v>0.44</v>
      </c>
    </row>
    <row r="258" spans="1:13" x14ac:dyDescent="0.3">
      <c r="A258" t="s">
        <v>283</v>
      </c>
      <c r="B258">
        <v>42</v>
      </c>
      <c r="C258" t="s">
        <v>21</v>
      </c>
      <c r="D258" t="s">
        <v>35</v>
      </c>
      <c r="E258">
        <v>120.2</v>
      </c>
      <c r="F258">
        <v>10</v>
      </c>
      <c r="G258">
        <v>271</v>
      </c>
      <c r="H258">
        <v>0</v>
      </c>
      <c r="I258" t="s">
        <v>40</v>
      </c>
      <c r="J258">
        <v>0.5</v>
      </c>
      <c r="K258" s="1">
        <v>44653</v>
      </c>
      <c r="L258">
        <v>51</v>
      </c>
      <c r="M258">
        <v>0.46</v>
      </c>
    </row>
    <row r="259" spans="1:13" x14ac:dyDescent="0.3">
      <c r="A259" t="s">
        <v>284</v>
      </c>
      <c r="B259">
        <v>73</v>
      </c>
      <c r="C259" t="s">
        <v>14</v>
      </c>
      <c r="D259" t="s">
        <v>22</v>
      </c>
      <c r="E259">
        <v>71.28</v>
      </c>
      <c r="F259">
        <v>10</v>
      </c>
      <c r="G259">
        <v>226</v>
      </c>
      <c r="H259">
        <v>0</v>
      </c>
      <c r="I259" t="s">
        <v>29</v>
      </c>
      <c r="J259">
        <v>62</v>
      </c>
      <c r="K259" s="1">
        <v>44877</v>
      </c>
      <c r="L259">
        <v>55</v>
      </c>
      <c r="M259">
        <v>0.46</v>
      </c>
    </row>
    <row r="260" spans="1:13" x14ac:dyDescent="0.3">
      <c r="A260" t="s">
        <v>285</v>
      </c>
      <c r="B260">
        <v>47</v>
      </c>
      <c r="C260" t="s">
        <v>25</v>
      </c>
      <c r="D260" t="s">
        <v>26</v>
      </c>
      <c r="E260">
        <v>67.91</v>
      </c>
      <c r="F260">
        <v>9</v>
      </c>
      <c r="G260">
        <v>321</v>
      </c>
      <c r="H260">
        <v>0</v>
      </c>
      <c r="I260" t="s">
        <v>40</v>
      </c>
      <c r="J260">
        <v>59.2</v>
      </c>
      <c r="K260" s="1">
        <v>45657</v>
      </c>
      <c r="L260">
        <v>76</v>
      </c>
      <c r="M260">
        <v>0.14000000000000001</v>
      </c>
    </row>
    <row r="261" spans="1:13" x14ac:dyDescent="0.3">
      <c r="A261" t="s">
        <v>286</v>
      </c>
      <c r="B261">
        <v>46</v>
      </c>
      <c r="C261" t="s">
        <v>21</v>
      </c>
      <c r="D261" t="s">
        <v>28</v>
      </c>
      <c r="E261">
        <v>109.3</v>
      </c>
      <c r="F261">
        <v>11</v>
      </c>
      <c r="G261">
        <v>11</v>
      </c>
      <c r="H261">
        <v>0</v>
      </c>
      <c r="I261" t="s">
        <v>16</v>
      </c>
      <c r="J261">
        <v>21</v>
      </c>
      <c r="K261" s="1">
        <v>44180</v>
      </c>
      <c r="L261">
        <v>3</v>
      </c>
      <c r="M261">
        <v>0.15</v>
      </c>
    </row>
    <row r="262" spans="1:13" x14ac:dyDescent="0.3">
      <c r="A262" t="s">
        <v>287</v>
      </c>
      <c r="B262">
        <v>37</v>
      </c>
      <c r="C262" t="s">
        <v>14</v>
      </c>
      <c r="D262" t="s">
        <v>50</v>
      </c>
      <c r="E262">
        <v>130.07</v>
      </c>
      <c r="F262">
        <v>11</v>
      </c>
      <c r="G262">
        <v>92</v>
      </c>
      <c r="H262">
        <v>0</v>
      </c>
      <c r="I262" t="s">
        <v>29</v>
      </c>
      <c r="J262">
        <v>85.1</v>
      </c>
      <c r="K262" s="1">
        <v>45582</v>
      </c>
      <c r="L262">
        <v>43</v>
      </c>
      <c r="M262">
        <v>0.42</v>
      </c>
    </row>
    <row r="263" spans="1:13" x14ac:dyDescent="0.3">
      <c r="A263" t="s">
        <v>288</v>
      </c>
      <c r="B263">
        <v>38</v>
      </c>
      <c r="C263" t="s">
        <v>21</v>
      </c>
      <c r="D263" t="s">
        <v>18</v>
      </c>
      <c r="E263">
        <v>150.91</v>
      </c>
      <c r="F263">
        <v>10</v>
      </c>
      <c r="G263">
        <v>329</v>
      </c>
      <c r="H263">
        <v>0</v>
      </c>
      <c r="I263" t="s">
        <v>19</v>
      </c>
      <c r="J263">
        <v>86.8</v>
      </c>
      <c r="K263" s="1">
        <v>44111</v>
      </c>
      <c r="L263">
        <v>45</v>
      </c>
      <c r="M263">
        <v>0.43</v>
      </c>
    </row>
    <row r="264" spans="1:13" x14ac:dyDescent="0.3">
      <c r="A264" t="s">
        <v>289</v>
      </c>
      <c r="B264">
        <v>78</v>
      </c>
      <c r="C264" t="s">
        <v>21</v>
      </c>
      <c r="D264" t="s">
        <v>18</v>
      </c>
      <c r="E264">
        <v>43.4</v>
      </c>
      <c r="F264">
        <v>13</v>
      </c>
      <c r="G264">
        <v>189</v>
      </c>
      <c r="H264">
        <v>0</v>
      </c>
      <c r="I264" t="s">
        <v>19</v>
      </c>
      <c r="J264">
        <v>80.400000000000006</v>
      </c>
      <c r="K264" s="1">
        <v>45231</v>
      </c>
      <c r="L264">
        <v>80</v>
      </c>
      <c r="M264">
        <v>0.59</v>
      </c>
    </row>
    <row r="265" spans="1:13" x14ac:dyDescent="0.3">
      <c r="A265" t="s">
        <v>290</v>
      </c>
      <c r="B265">
        <v>70</v>
      </c>
      <c r="C265" t="s">
        <v>21</v>
      </c>
      <c r="D265" t="s">
        <v>37</v>
      </c>
      <c r="E265">
        <v>107.58</v>
      </c>
      <c r="F265">
        <v>8</v>
      </c>
      <c r="G265">
        <v>85</v>
      </c>
      <c r="H265">
        <v>0</v>
      </c>
      <c r="I265" t="s">
        <v>23</v>
      </c>
      <c r="J265">
        <v>93.7</v>
      </c>
      <c r="K265" s="1">
        <v>44034</v>
      </c>
      <c r="L265">
        <v>91</v>
      </c>
      <c r="M265">
        <v>0.25</v>
      </c>
    </row>
    <row r="266" spans="1:13" x14ac:dyDescent="0.3">
      <c r="A266" t="s">
        <v>291</v>
      </c>
      <c r="B266">
        <v>39</v>
      </c>
      <c r="C266" t="s">
        <v>14</v>
      </c>
      <c r="D266" t="s">
        <v>22</v>
      </c>
      <c r="E266">
        <v>69.400000000000006</v>
      </c>
      <c r="F266">
        <v>9</v>
      </c>
      <c r="G266">
        <v>353</v>
      </c>
      <c r="H266">
        <v>0</v>
      </c>
      <c r="I266" t="s">
        <v>19</v>
      </c>
      <c r="J266">
        <v>50.7</v>
      </c>
      <c r="K266" s="1">
        <v>45607</v>
      </c>
      <c r="L266">
        <v>16</v>
      </c>
      <c r="M266">
        <v>0.16</v>
      </c>
    </row>
    <row r="267" spans="1:13" x14ac:dyDescent="0.3">
      <c r="A267" t="s">
        <v>292</v>
      </c>
      <c r="B267">
        <v>52</v>
      </c>
      <c r="C267" t="s">
        <v>14</v>
      </c>
      <c r="D267" t="s">
        <v>18</v>
      </c>
      <c r="F267">
        <v>7</v>
      </c>
      <c r="G267">
        <v>276</v>
      </c>
      <c r="H267">
        <v>0</v>
      </c>
      <c r="I267" t="s">
        <v>23</v>
      </c>
      <c r="J267">
        <v>70.2</v>
      </c>
      <c r="K267" s="1">
        <v>45323</v>
      </c>
      <c r="L267">
        <v>5</v>
      </c>
      <c r="M267">
        <v>0.21</v>
      </c>
    </row>
    <row r="268" spans="1:13" x14ac:dyDescent="0.3">
      <c r="A268" t="s">
        <v>293</v>
      </c>
      <c r="B268">
        <v>54</v>
      </c>
      <c r="C268" t="s">
        <v>14</v>
      </c>
      <c r="D268" t="s">
        <v>26</v>
      </c>
      <c r="E268">
        <v>43.46</v>
      </c>
      <c r="F268">
        <v>11</v>
      </c>
      <c r="G268">
        <v>292</v>
      </c>
      <c r="H268">
        <v>0</v>
      </c>
      <c r="I268" t="s">
        <v>29</v>
      </c>
      <c r="J268">
        <v>90.4</v>
      </c>
      <c r="K268" s="1">
        <v>44993</v>
      </c>
      <c r="L268">
        <v>40</v>
      </c>
      <c r="M268">
        <v>0.03</v>
      </c>
    </row>
    <row r="269" spans="1:13" x14ac:dyDescent="0.3">
      <c r="A269" t="s">
        <v>294</v>
      </c>
      <c r="B269">
        <v>33</v>
      </c>
      <c r="C269" t="s">
        <v>21</v>
      </c>
      <c r="D269" t="s">
        <v>35</v>
      </c>
      <c r="E269">
        <v>43.23</v>
      </c>
      <c r="F269">
        <v>7</v>
      </c>
      <c r="G269">
        <v>260</v>
      </c>
      <c r="H269">
        <v>0</v>
      </c>
      <c r="I269" t="s">
        <v>40</v>
      </c>
      <c r="J269">
        <v>45.6</v>
      </c>
      <c r="K269" s="1">
        <v>44348</v>
      </c>
      <c r="L269">
        <v>76</v>
      </c>
      <c r="M269">
        <v>0.22</v>
      </c>
    </row>
    <row r="270" spans="1:13" x14ac:dyDescent="0.3">
      <c r="A270" t="s">
        <v>295</v>
      </c>
      <c r="B270">
        <v>67</v>
      </c>
      <c r="C270" t="s">
        <v>21</v>
      </c>
      <c r="D270" t="s">
        <v>35</v>
      </c>
      <c r="E270">
        <v>30.04</v>
      </c>
      <c r="F270">
        <v>9</v>
      </c>
      <c r="G270">
        <v>197</v>
      </c>
      <c r="H270">
        <v>0</v>
      </c>
      <c r="I270" t="s">
        <v>40</v>
      </c>
      <c r="J270">
        <v>61.8</v>
      </c>
      <c r="K270" s="1">
        <v>45683</v>
      </c>
      <c r="L270">
        <v>67</v>
      </c>
      <c r="M270">
        <v>0.26</v>
      </c>
    </row>
    <row r="271" spans="1:13" x14ac:dyDescent="0.3">
      <c r="A271" t="s">
        <v>296</v>
      </c>
      <c r="B271">
        <v>75</v>
      </c>
      <c r="C271" t="s">
        <v>21</v>
      </c>
      <c r="D271" t="s">
        <v>37</v>
      </c>
      <c r="E271">
        <v>98.03</v>
      </c>
      <c r="F271">
        <v>10</v>
      </c>
      <c r="G271">
        <v>322</v>
      </c>
      <c r="H271">
        <v>0</v>
      </c>
      <c r="I271" t="s">
        <v>29</v>
      </c>
      <c r="J271">
        <v>51.3</v>
      </c>
      <c r="K271" s="1">
        <v>44973</v>
      </c>
      <c r="L271">
        <v>99</v>
      </c>
      <c r="M271">
        <v>0.12</v>
      </c>
    </row>
    <row r="272" spans="1:13" x14ac:dyDescent="0.3">
      <c r="A272" t="s">
        <v>297</v>
      </c>
      <c r="B272">
        <v>66</v>
      </c>
      <c r="C272" t="s">
        <v>14</v>
      </c>
      <c r="D272" t="s">
        <v>28</v>
      </c>
      <c r="E272">
        <v>199.79</v>
      </c>
      <c r="F272">
        <v>8</v>
      </c>
      <c r="G272">
        <v>9</v>
      </c>
      <c r="H272">
        <v>0</v>
      </c>
      <c r="I272" t="s">
        <v>29</v>
      </c>
      <c r="J272">
        <v>98.3</v>
      </c>
      <c r="K272" s="1">
        <v>45632</v>
      </c>
      <c r="L272">
        <v>45</v>
      </c>
      <c r="M272">
        <v>0.43</v>
      </c>
    </row>
    <row r="273" spans="1:13" x14ac:dyDescent="0.3">
      <c r="A273" t="s">
        <v>298</v>
      </c>
      <c r="B273">
        <v>60</v>
      </c>
      <c r="C273" t="s">
        <v>21</v>
      </c>
      <c r="D273" t="s">
        <v>18</v>
      </c>
      <c r="E273">
        <v>22.68</v>
      </c>
      <c r="F273">
        <v>13</v>
      </c>
      <c r="G273">
        <v>87</v>
      </c>
      <c r="H273">
        <v>0</v>
      </c>
      <c r="I273" t="s">
        <v>16</v>
      </c>
      <c r="J273">
        <v>43.8</v>
      </c>
      <c r="K273" s="1">
        <v>44438</v>
      </c>
      <c r="L273">
        <v>3</v>
      </c>
      <c r="M273">
        <v>0.32</v>
      </c>
    </row>
    <row r="274" spans="1:13" x14ac:dyDescent="0.3">
      <c r="A274" t="s">
        <v>299</v>
      </c>
      <c r="B274">
        <v>34</v>
      </c>
      <c r="C274" t="s">
        <v>14</v>
      </c>
      <c r="D274" t="s">
        <v>50</v>
      </c>
      <c r="E274">
        <v>159.80000000000001</v>
      </c>
      <c r="F274">
        <v>9</v>
      </c>
      <c r="G274">
        <v>339</v>
      </c>
      <c r="H274">
        <v>0</v>
      </c>
      <c r="I274" t="s">
        <v>19</v>
      </c>
      <c r="J274">
        <v>31.7</v>
      </c>
      <c r="K274" s="1">
        <v>44286</v>
      </c>
      <c r="L274">
        <v>31</v>
      </c>
      <c r="M274">
        <v>0.18</v>
      </c>
    </row>
    <row r="275" spans="1:13" x14ac:dyDescent="0.3">
      <c r="A275" t="s">
        <v>300</v>
      </c>
      <c r="B275">
        <v>33</v>
      </c>
      <c r="C275" t="s">
        <v>21</v>
      </c>
      <c r="D275" t="s">
        <v>15</v>
      </c>
      <c r="E275">
        <v>141.68</v>
      </c>
      <c r="F275">
        <v>8</v>
      </c>
      <c r="G275">
        <v>317</v>
      </c>
      <c r="H275">
        <v>0</v>
      </c>
      <c r="I275" t="s">
        <v>19</v>
      </c>
      <c r="J275">
        <v>63</v>
      </c>
      <c r="K275" s="1">
        <v>44853</v>
      </c>
      <c r="L275">
        <v>24</v>
      </c>
      <c r="M275">
        <v>0.03</v>
      </c>
    </row>
    <row r="276" spans="1:13" x14ac:dyDescent="0.3">
      <c r="A276" t="s">
        <v>301</v>
      </c>
      <c r="B276">
        <v>75</v>
      </c>
      <c r="C276" t="s">
        <v>21</v>
      </c>
      <c r="D276" t="s">
        <v>35</v>
      </c>
      <c r="E276">
        <v>88.19</v>
      </c>
      <c r="F276">
        <v>6</v>
      </c>
      <c r="G276">
        <v>36</v>
      </c>
      <c r="H276">
        <v>1</v>
      </c>
      <c r="I276" t="s">
        <v>19</v>
      </c>
      <c r="J276">
        <v>28.1</v>
      </c>
      <c r="K276" s="1">
        <v>44191</v>
      </c>
      <c r="L276">
        <v>29</v>
      </c>
      <c r="M276">
        <v>0.19</v>
      </c>
    </row>
    <row r="277" spans="1:13" x14ac:dyDescent="0.3">
      <c r="A277" t="s">
        <v>302</v>
      </c>
      <c r="B277">
        <v>72</v>
      </c>
      <c r="C277" t="s">
        <v>14</v>
      </c>
      <c r="D277" t="s">
        <v>44</v>
      </c>
      <c r="E277">
        <v>154.29</v>
      </c>
      <c r="F277">
        <v>16</v>
      </c>
      <c r="G277">
        <v>222</v>
      </c>
      <c r="H277">
        <v>0</v>
      </c>
      <c r="I277" t="s">
        <v>23</v>
      </c>
      <c r="J277">
        <v>85.8</v>
      </c>
      <c r="K277" s="1">
        <v>45391</v>
      </c>
      <c r="L277">
        <v>55</v>
      </c>
      <c r="M277">
        <v>0.23</v>
      </c>
    </row>
    <row r="278" spans="1:13" x14ac:dyDescent="0.3">
      <c r="A278" t="s">
        <v>211</v>
      </c>
      <c r="B278">
        <v>19</v>
      </c>
      <c r="C278" t="s">
        <v>21</v>
      </c>
      <c r="D278" t="s">
        <v>37</v>
      </c>
      <c r="E278">
        <v>160.72</v>
      </c>
      <c r="F278">
        <v>6</v>
      </c>
      <c r="G278">
        <v>174</v>
      </c>
      <c r="H278">
        <v>0</v>
      </c>
      <c r="I278" t="s">
        <v>19</v>
      </c>
      <c r="J278">
        <v>89.2</v>
      </c>
      <c r="K278" s="1">
        <v>45018</v>
      </c>
      <c r="L278">
        <v>33</v>
      </c>
      <c r="M278">
        <v>0.11</v>
      </c>
    </row>
    <row r="279" spans="1:13" x14ac:dyDescent="0.3">
      <c r="A279" t="s">
        <v>303</v>
      </c>
      <c r="B279">
        <v>21</v>
      </c>
      <c r="C279" t="s">
        <v>21</v>
      </c>
      <c r="D279" t="s">
        <v>28</v>
      </c>
      <c r="E279">
        <v>127.47</v>
      </c>
      <c r="F279">
        <v>7</v>
      </c>
      <c r="G279">
        <v>208</v>
      </c>
      <c r="H279">
        <v>0</v>
      </c>
      <c r="I279" t="s">
        <v>16</v>
      </c>
      <c r="J279">
        <v>34.5</v>
      </c>
      <c r="K279" s="1">
        <v>44980</v>
      </c>
      <c r="L279">
        <v>51</v>
      </c>
      <c r="M279">
        <v>0.38</v>
      </c>
    </row>
    <row r="280" spans="1:13" x14ac:dyDescent="0.3">
      <c r="A280" t="s">
        <v>304</v>
      </c>
      <c r="B280">
        <v>38</v>
      </c>
      <c r="C280" t="s">
        <v>21</v>
      </c>
      <c r="D280" t="s">
        <v>52</v>
      </c>
      <c r="E280">
        <v>145.93</v>
      </c>
      <c r="F280">
        <v>12</v>
      </c>
      <c r="G280">
        <v>48</v>
      </c>
      <c r="H280">
        <v>0</v>
      </c>
      <c r="I280" t="s">
        <v>40</v>
      </c>
      <c r="J280">
        <v>35.799999999999997</v>
      </c>
      <c r="K280" s="1">
        <v>45401</v>
      </c>
      <c r="L280">
        <v>80</v>
      </c>
      <c r="M280">
        <v>0.21</v>
      </c>
    </row>
    <row r="281" spans="1:13" x14ac:dyDescent="0.3">
      <c r="A281" t="s">
        <v>305</v>
      </c>
      <c r="B281">
        <v>56</v>
      </c>
      <c r="C281" t="s">
        <v>14</v>
      </c>
      <c r="D281" t="s">
        <v>37</v>
      </c>
      <c r="E281">
        <v>107.35</v>
      </c>
      <c r="F281">
        <v>12</v>
      </c>
      <c r="G281">
        <v>23</v>
      </c>
      <c r="H281">
        <v>0</v>
      </c>
      <c r="I281" t="s">
        <v>40</v>
      </c>
      <c r="J281">
        <v>8.6999999999999993</v>
      </c>
      <c r="K281" s="1">
        <v>44597</v>
      </c>
      <c r="L281">
        <v>97</v>
      </c>
      <c r="M281">
        <v>0.25</v>
      </c>
    </row>
    <row r="282" spans="1:13" x14ac:dyDescent="0.3">
      <c r="A282" t="s">
        <v>252</v>
      </c>
      <c r="B282">
        <v>51</v>
      </c>
      <c r="C282" t="s">
        <v>14</v>
      </c>
      <c r="D282" t="s">
        <v>50</v>
      </c>
      <c r="E282">
        <v>223.09</v>
      </c>
      <c r="F282">
        <v>5</v>
      </c>
      <c r="G282">
        <v>337</v>
      </c>
      <c r="H282">
        <v>0</v>
      </c>
      <c r="I282" t="s">
        <v>23</v>
      </c>
      <c r="J282">
        <v>25.6</v>
      </c>
      <c r="K282" s="1">
        <v>45472</v>
      </c>
      <c r="L282">
        <v>74</v>
      </c>
      <c r="M282">
        <v>0.06</v>
      </c>
    </row>
    <row r="283" spans="1:13" x14ac:dyDescent="0.3">
      <c r="A283" t="s">
        <v>306</v>
      </c>
      <c r="B283">
        <v>47</v>
      </c>
      <c r="C283" t="s">
        <v>21</v>
      </c>
      <c r="D283" t="s">
        <v>15</v>
      </c>
      <c r="E283">
        <v>86.36</v>
      </c>
      <c r="F283">
        <v>11</v>
      </c>
      <c r="G283">
        <v>105</v>
      </c>
      <c r="H283">
        <v>0</v>
      </c>
      <c r="I283" t="s">
        <v>16</v>
      </c>
      <c r="J283">
        <v>6.8</v>
      </c>
      <c r="K283" s="1">
        <v>44499</v>
      </c>
      <c r="L283">
        <v>30</v>
      </c>
      <c r="M283">
        <v>0.05</v>
      </c>
    </row>
    <row r="284" spans="1:13" x14ac:dyDescent="0.3">
      <c r="A284" t="s">
        <v>307</v>
      </c>
      <c r="B284">
        <v>23</v>
      </c>
      <c r="C284" t="s">
        <v>14</v>
      </c>
      <c r="D284" t="s">
        <v>44</v>
      </c>
      <c r="E284">
        <v>138.80000000000001</v>
      </c>
      <c r="F284">
        <v>17</v>
      </c>
      <c r="G284">
        <v>310</v>
      </c>
      <c r="H284">
        <v>0</v>
      </c>
      <c r="I284" t="s">
        <v>29</v>
      </c>
      <c r="J284">
        <v>75.7</v>
      </c>
      <c r="K284" s="1">
        <v>44704</v>
      </c>
      <c r="L284">
        <v>98</v>
      </c>
      <c r="M284">
        <v>0.4</v>
      </c>
    </row>
    <row r="285" spans="1:13" x14ac:dyDescent="0.3">
      <c r="A285" t="s">
        <v>308</v>
      </c>
      <c r="B285">
        <v>34</v>
      </c>
      <c r="C285" t="s">
        <v>21</v>
      </c>
      <c r="D285" t="s">
        <v>35</v>
      </c>
      <c r="E285">
        <v>114.02</v>
      </c>
      <c r="F285">
        <v>9</v>
      </c>
      <c r="G285">
        <v>262</v>
      </c>
      <c r="H285">
        <v>0</v>
      </c>
      <c r="I285" t="s">
        <v>40</v>
      </c>
      <c r="J285">
        <v>18</v>
      </c>
      <c r="K285" s="1">
        <v>45162</v>
      </c>
      <c r="L285">
        <v>61</v>
      </c>
      <c r="M285">
        <v>0.2</v>
      </c>
    </row>
    <row r="286" spans="1:13" x14ac:dyDescent="0.3">
      <c r="A286" t="s">
        <v>309</v>
      </c>
      <c r="B286">
        <v>56</v>
      </c>
      <c r="C286" t="s">
        <v>21</v>
      </c>
      <c r="D286" t="s">
        <v>22</v>
      </c>
      <c r="E286">
        <v>58.02</v>
      </c>
      <c r="F286">
        <v>5</v>
      </c>
      <c r="G286">
        <v>205</v>
      </c>
      <c r="H286">
        <v>0</v>
      </c>
      <c r="I286" t="s">
        <v>16</v>
      </c>
      <c r="J286">
        <v>7.9</v>
      </c>
      <c r="K286" s="1">
        <v>44759</v>
      </c>
      <c r="L286">
        <v>60</v>
      </c>
      <c r="M286">
        <v>0.19</v>
      </c>
    </row>
    <row r="287" spans="1:13" x14ac:dyDescent="0.3">
      <c r="A287" t="s">
        <v>310</v>
      </c>
      <c r="B287">
        <v>42</v>
      </c>
      <c r="C287" t="s">
        <v>21</v>
      </c>
      <c r="D287" t="s">
        <v>44</v>
      </c>
      <c r="E287">
        <v>62.37</v>
      </c>
      <c r="F287">
        <v>12</v>
      </c>
      <c r="G287">
        <v>168</v>
      </c>
      <c r="H287">
        <v>0</v>
      </c>
      <c r="I287" t="s">
        <v>29</v>
      </c>
      <c r="J287">
        <v>16.399999999999999</v>
      </c>
      <c r="K287" s="1">
        <v>45151</v>
      </c>
      <c r="L287">
        <v>35</v>
      </c>
      <c r="M287">
        <v>0.11</v>
      </c>
    </row>
    <row r="288" spans="1:13" x14ac:dyDescent="0.3">
      <c r="A288" t="s">
        <v>311</v>
      </c>
      <c r="B288">
        <v>22</v>
      </c>
      <c r="C288" t="s">
        <v>14</v>
      </c>
      <c r="D288" t="s">
        <v>35</v>
      </c>
      <c r="E288">
        <v>73.61</v>
      </c>
      <c r="F288">
        <v>8</v>
      </c>
      <c r="G288">
        <v>157</v>
      </c>
      <c r="H288">
        <v>0</v>
      </c>
      <c r="I288" t="s">
        <v>23</v>
      </c>
      <c r="J288">
        <v>37.700000000000003</v>
      </c>
      <c r="K288" s="1">
        <v>44351</v>
      </c>
      <c r="L288">
        <v>7</v>
      </c>
      <c r="M288">
        <v>0.22</v>
      </c>
    </row>
    <row r="289" spans="1:13" x14ac:dyDescent="0.3">
      <c r="A289" t="s">
        <v>46</v>
      </c>
      <c r="B289">
        <v>22</v>
      </c>
      <c r="C289" t="s">
        <v>21</v>
      </c>
      <c r="D289" t="s">
        <v>52</v>
      </c>
      <c r="E289">
        <v>218.12</v>
      </c>
      <c r="F289">
        <v>11</v>
      </c>
      <c r="G289">
        <v>240</v>
      </c>
      <c r="H289">
        <v>1</v>
      </c>
      <c r="I289" t="s">
        <v>19</v>
      </c>
      <c r="J289">
        <v>42.2</v>
      </c>
      <c r="K289" s="1">
        <v>45808</v>
      </c>
      <c r="L289">
        <v>6</v>
      </c>
      <c r="M289">
        <v>0.43</v>
      </c>
    </row>
    <row r="290" spans="1:13" x14ac:dyDescent="0.3">
      <c r="A290" t="s">
        <v>312</v>
      </c>
      <c r="B290">
        <v>37</v>
      </c>
      <c r="C290" t="s">
        <v>21</v>
      </c>
      <c r="D290" t="s">
        <v>52</v>
      </c>
      <c r="E290">
        <v>79.61</v>
      </c>
      <c r="F290">
        <v>5</v>
      </c>
      <c r="G290">
        <v>122</v>
      </c>
      <c r="H290">
        <v>0</v>
      </c>
      <c r="I290" t="s">
        <v>16</v>
      </c>
      <c r="J290">
        <v>89.9</v>
      </c>
      <c r="K290" s="1">
        <v>44945</v>
      </c>
      <c r="L290">
        <v>15</v>
      </c>
      <c r="M290">
        <v>0.05</v>
      </c>
    </row>
    <row r="291" spans="1:13" x14ac:dyDescent="0.3">
      <c r="A291" t="s">
        <v>313</v>
      </c>
      <c r="B291">
        <v>33</v>
      </c>
      <c r="C291" t="s">
        <v>21</v>
      </c>
      <c r="D291" t="s">
        <v>35</v>
      </c>
      <c r="E291">
        <v>199.04</v>
      </c>
      <c r="F291">
        <v>10</v>
      </c>
      <c r="G291">
        <v>19</v>
      </c>
      <c r="H291">
        <v>0</v>
      </c>
      <c r="I291" t="s">
        <v>40</v>
      </c>
      <c r="J291">
        <v>28</v>
      </c>
      <c r="K291" s="1">
        <v>44323</v>
      </c>
      <c r="L291">
        <v>96</v>
      </c>
      <c r="M291">
        <v>0.32</v>
      </c>
    </row>
    <row r="292" spans="1:13" x14ac:dyDescent="0.3">
      <c r="A292" t="s">
        <v>314</v>
      </c>
      <c r="B292">
        <v>68</v>
      </c>
      <c r="C292" t="s">
        <v>21</v>
      </c>
      <c r="D292" t="s">
        <v>22</v>
      </c>
      <c r="E292">
        <v>107.96</v>
      </c>
      <c r="F292">
        <v>10</v>
      </c>
      <c r="G292">
        <v>55</v>
      </c>
      <c r="H292">
        <v>0</v>
      </c>
      <c r="I292" t="s">
        <v>23</v>
      </c>
      <c r="J292">
        <v>71.8</v>
      </c>
      <c r="K292" s="1">
        <v>44510</v>
      </c>
      <c r="L292">
        <v>66</v>
      </c>
      <c r="M292">
        <v>0.28999999999999998</v>
      </c>
    </row>
    <row r="293" spans="1:13" x14ac:dyDescent="0.3">
      <c r="A293" t="s">
        <v>315</v>
      </c>
      <c r="B293">
        <v>58</v>
      </c>
      <c r="C293" t="s">
        <v>14</v>
      </c>
      <c r="D293" t="s">
        <v>37</v>
      </c>
      <c r="E293">
        <v>111.55</v>
      </c>
      <c r="F293">
        <v>13</v>
      </c>
      <c r="G293">
        <v>279</v>
      </c>
      <c r="H293">
        <v>0</v>
      </c>
      <c r="I293" t="s">
        <v>16</v>
      </c>
      <c r="J293">
        <v>89.5</v>
      </c>
      <c r="K293" s="1">
        <v>45356</v>
      </c>
      <c r="L293">
        <v>96</v>
      </c>
      <c r="M293">
        <v>0.16</v>
      </c>
    </row>
    <row r="294" spans="1:13" x14ac:dyDescent="0.3">
      <c r="A294" t="s">
        <v>316</v>
      </c>
      <c r="B294">
        <v>54</v>
      </c>
      <c r="C294" t="s">
        <v>21</v>
      </c>
      <c r="D294" t="s">
        <v>22</v>
      </c>
      <c r="E294">
        <v>88.69</v>
      </c>
      <c r="F294">
        <v>4</v>
      </c>
      <c r="G294">
        <v>107</v>
      </c>
      <c r="H294">
        <v>0</v>
      </c>
      <c r="I294" t="s">
        <v>23</v>
      </c>
      <c r="J294">
        <v>85.7</v>
      </c>
      <c r="K294" s="1">
        <v>45172</v>
      </c>
      <c r="L294">
        <v>92</v>
      </c>
      <c r="M294">
        <v>0.09</v>
      </c>
    </row>
    <row r="295" spans="1:13" x14ac:dyDescent="0.3">
      <c r="A295" t="s">
        <v>317</v>
      </c>
      <c r="B295">
        <v>57</v>
      </c>
      <c r="C295" t="s">
        <v>21</v>
      </c>
      <c r="D295" t="s">
        <v>18</v>
      </c>
      <c r="E295">
        <v>256.52999999999997</v>
      </c>
      <c r="F295">
        <v>7</v>
      </c>
      <c r="G295">
        <v>139</v>
      </c>
      <c r="H295">
        <v>0</v>
      </c>
      <c r="I295" t="s">
        <v>29</v>
      </c>
      <c r="J295">
        <v>19.899999999999999</v>
      </c>
      <c r="K295" s="1">
        <v>44771</v>
      </c>
      <c r="L295">
        <v>85</v>
      </c>
      <c r="M295">
        <v>0.12</v>
      </c>
    </row>
    <row r="296" spans="1:13" x14ac:dyDescent="0.3">
      <c r="A296" t="s">
        <v>318</v>
      </c>
      <c r="B296">
        <v>26</v>
      </c>
      <c r="C296" t="s">
        <v>14</v>
      </c>
      <c r="D296" t="s">
        <v>35</v>
      </c>
      <c r="E296">
        <v>82.72</v>
      </c>
      <c r="F296">
        <v>11</v>
      </c>
      <c r="G296">
        <v>90</v>
      </c>
      <c r="H296">
        <v>0</v>
      </c>
      <c r="I296" t="s">
        <v>16</v>
      </c>
      <c r="J296">
        <v>28</v>
      </c>
      <c r="K296" s="1">
        <v>44907</v>
      </c>
      <c r="L296">
        <v>17</v>
      </c>
      <c r="M296">
        <v>0.16</v>
      </c>
    </row>
    <row r="297" spans="1:13" x14ac:dyDescent="0.3">
      <c r="A297" t="s">
        <v>319</v>
      </c>
      <c r="B297">
        <v>22</v>
      </c>
      <c r="C297" t="s">
        <v>21</v>
      </c>
      <c r="D297" t="s">
        <v>35</v>
      </c>
      <c r="E297">
        <v>267.51</v>
      </c>
      <c r="F297">
        <v>8</v>
      </c>
      <c r="G297">
        <v>270</v>
      </c>
      <c r="H297">
        <v>0</v>
      </c>
      <c r="I297" t="s">
        <v>19</v>
      </c>
      <c r="J297">
        <v>5.4</v>
      </c>
      <c r="K297" s="1">
        <v>44610</v>
      </c>
      <c r="L297">
        <v>19</v>
      </c>
      <c r="M297">
        <v>0.2</v>
      </c>
    </row>
    <row r="298" spans="1:13" x14ac:dyDescent="0.3">
      <c r="A298" t="s">
        <v>320</v>
      </c>
      <c r="B298">
        <v>59</v>
      </c>
      <c r="C298" t="s">
        <v>14</v>
      </c>
      <c r="D298" t="s">
        <v>22</v>
      </c>
      <c r="E298">
        <v>19.72</v>
      </c>
      <c r="F298">
        <v>12</v>
      </c>
      <c r="G298">
        <v>328</v>
      </c>
      <c r="H298">
        <v>0</v>
      </c>
      <c r="I298" t="s">
        <v>29</v>
      </c>
      <c r="J298">
        <v>48.3</v>
      </c>
      <c r="K298" s="1">
        <v>44092</v>
      </c>
      <c r="L298">
        <v>14</v>
      </c>
      <c r="M298">
        <v>0.21</v>
      </c>
    </row>
    <row r="299" spans="1:13" x14ac:dyDescent="0.3">
      <c r="A299" t="s">
        <v>321</v>
      </c>
      <c r="B299">
        <v>74</v>
      </c>
      <c r="C299" t="s">
        <v>14</v>
      </c>
      <c r="D299" t="s">
        <v>26</v>
      </c>
      <c r="E299">
        <v>50.63</v>
      </c>
      <c r="F299">
        <v>10</v>
      </c>
      <c r="G299">
        <v>209</v>
      </c>
      <c r="H299">
        <v>0</v>
      </c>
      <c r="I299" t="s">
        <v>19</v>
      </c>
      <c r="J299">
        <v>40.5</v>
      </c>
      <c r="K299" s="1">
        <v>44805</v>
      </c>
      <c r="L299">
        <v>49</v>
      </c>
      <c r="M299">
        <v>0.36</v>
      </c>
    </row>
    <row r="300" spans="1:13" x14ac:dyDescent="0.3">
      <c r="A300" t="s">
        <v>322</v>
      </c>
      <c r="B300">
        <v>19</v>
      </c>
      <c r="C300" t="s">
        <v>21</v>
      </c>
      <c r="D300" t="s">
        <v>26</v>
      </c>
      <c r="E300">
        <v>143.6</v>
      </c>
      <c r="F300">
        <v>7</v>
      </c>
      <c r="G300">
        <v>175</v>
      </c>
      <c r="H300">
        <v>0</v>
      </c>
      <c r="I300" t="s">
        <v>23</v>
      </c>
      <c r="J300">
        <v>54.5</v>
      </c>
      <c r="K300" s="1">
        <v>44196</v>
      </c>
      <c r="L300">
        <v>51</v>
      </c>
      <c r="M300">
        <v>0.2</v>
      </c>
    </row>
    <row r="301" spans="1:13" x14ac:dyDescent="0.3">
      <c r="A301" t="s">
        <v>323</v>
      </c>
      <c r="B301">
        <v>26</v>
      </c>
      <c r="C301" t="s">
        <v>14</v>
      </c>
      <c r="D301" t="s">
        <v>50</v>
      </c>
      <c r="E301">
        <v>181.76</v>
      </c>
      <c r="F301">
        <v>8</v>
      </c>
      <c r="G301">
        <v>60</v>
      </c>
      <c r="H301">
        <v>0</v>
      </c>
      <c r="I301" t="s">
        <v>19</v>
      </c>
      <c r="J301">
        <v>45.8</v>
      </c>
      <c r="K301" s="1">
        <v>45421</v>
      </c>
      <c r="L301">
        <v>34</v>
      </c>
      <c r="M301">
        <v>0.18</v>
      </c>
    </row>
    <row r="302" spans="1:13" x14ac:dyDescent="0.3">
      <c r="A302" t="s">
        <v>324</v>
      </c>
      <c r="B302">
        <v>60</v>
      </c>
      <c r="C302" t="s">
        <v>21</v>
      </c>
      <c r="D302" t="s">
        <v>26</v>
      </c>
      <c r="E302">
        <v>143.55000000000001</v>
      </c>
      <c r="F302">
        <v>11</v>
      </c>
      <c r="G302">
        <v>283</v>
      </c>
      <c r="H302">
        <v>0</v>
      </c>
      <c r="I302" t="s">
        <v>29</v>
      </c>
      <c r="J302">
        <v>73.599999999999994</v>
      </c>
      <c r="K302" s="1">
        <v>44421</v>
      </c>
      <c r="L302">
        <v>84</v>
      </c>
      <c r="M302">
        <v>0.1</v>
      </c>
    </row>
    <row r="303" spans="1:13" x14ac:dyDescent="0.3">
      <c r="A303" t="s">
        <v>325</v>
      </c>
      <c r="B303">
        <v>53</v>
      </c>
      <c r="C303" t="s">
        <v>14</v>
      </c>
      <c r="D303" t="s">
        <v>52</v>
      </c>
      <c r="E303">
        <v>46.78</v>
      </c>
      <c r="F303">
        <v>11</v>
      </c>
      <c r="G303">
        <v>2</v>
      </c>
      <c r="H303">
        <v>0</v>
      </c>
      <c r="I303" t="s">
        <v>29</v>
      </c>
      <c r="J303">
        <v>67</v>
      </c>
      <c r="K303" s="1">
        <v>45463</v>
      </c>
      <c r="L303">
        <v>21</v>
      </c>
      <c r="M303">
        <v>0.15</v>
      </c>
    </row>
    <row r="304" spans="1:13" x14ac:dyDescent="0.3">
      <c r="A304" t="s">
        <v>326</v>
      </c>
      <c r="B304">
        <v>39</v>
      </c>
      <c r="C304" t="s">
        <v>21</v>
      </c>
      <c r="D304" t="s">
        <v>18</v>
      </c>
      <c r="E304">
        <v>81.260000000000005</v>
      </c>
      <c r="F304">
        <v>8</v>
      </c>
      <c r="G304">
        <v>271</v>
      </c>
      <c r="H304">
        <v>0</v>
      </c>
      <c r="I304" t="s">
        <v>29</v>
      </c>
      <c r="J304">
        <v>42.9</v>
      </c>
      <c r="K304" s="1">
        <v>45029</v>
      </c>
      <c r="L304">
        <v>48</v>
      </c>
      <c r="M304">
        <v>0.38</v>
      </c>
    </row>
    <row r="305" spans="1:13" x14ac:dyDescent="0.3">
      <c r="A305" t="s">
        <v>327</v>
      </c>
      <c r="B305">
        <v>39</v>
      </c>
      <c r="C305" t="s">
        <v>21</v>
      </c>
      <c r="D305" t="s">
        <v>35</v>
      </c>
      <c r="E305">
        <v>47.94</v>
      </c>
      <c r="F305">
        <v>11</v>
      </c>
      <c r="G305">
        <v>163</v>
      </c>
      <c r="H305">
        <v>0</v>
      </c>
      <c r="I305" t="s">
        <v>23</v>
      </c>
      <c r="J305">
        <v>3.8</v>
      </c>
      <c r="K305" s="1">
        <v>45393</v>
      </c>
      <c r="L305">
        <v>67</v>
      </c>
      <c r="M305">
        <v>0.59</v>
      </c>
    </row>
    <row r="306" spans="1:13" x14ac:dyDescent="0.3">
      <c r="A306" t="s">
        <v>328</v>
      </c>
      <c r="B306">
        <v>39</v>
      </c>
      <c r="C306" t="s">
        <v>14</v>
      </c>
      <c r="D306" t="s">
        <v>44</v>
      </c>
      <c r="E306">
        <v>220.81</v>
      </c>
      <c r="F306">
        <v>7</v>
      </c>
      <c r="G306">
        <v>8</v>
      </c>
      <c r="H306">
        <v>0</v>
      </c>
      <c r="I306" t="s">
        <v>40</v>
      </c>
      <c r="J306">
        <v>34.4</v>
      </c>
      <c r="K306" s="1">
        <v>44632</v>
      </c>
      <c r="L306">
        <v>58</v>
      </c>
      <c r="M306">
        <v>0.15</v>
      </c>
    </row>
    <row r="307" spans="1:13" x14ac:dyDescent="0.3">
      <c r="A307" t="s">
        <v>329</v>
      </c>
      <c r="B307">
        <v>51</v>
      </c>
      <c r="C307" t="s">
        <v>14</v>
      </c>
      <c r="D307" t="s">
        <v>52</v>
      </c>
      <c r="E307">
        <v>46.21</v>
      </c>
      <c r="F307">
        <v>5</v>
      </c>
      <c r="G307">
        <v>11</v>
      </c>
      <c r="H307">
        <v>0</v>
      </c>
      <c r="I307" t="s">
        <v>23</v>
      </c>
      <c r="J307">
        <v>32.4</v>
      </c>
      <c r="K307" s="1">
        <v>45283</v>
      </c>
      <c r="L307">
        <v>78</v>
      </c>
      <c r="M307">
        <v>0.24</v>
      </c>
    </row>
    <row r="308" spans="1:13" x14ac:dyDescent="0.3">
      <c r="A308" t="s">
        <v>330</v>
      </c>
      <c r="B308">
        <v>72</v>
      </c>
      <c r="C308" t="s">
        <v>25</v>
      </c>
      <c r="D308" t="s">
        <v>50</v>
      </c>
      <c r="E308">
        <v>153.25</v>
      </c>
      <c r="F308">
        <v>9</v>
      </c>
      <c r="G308">
        <v>73</v>
      </c>
      <c r="H308">
        <v>0</v>
      </c>
      <c r="I308" t="s">
        <v>29</v>
      </c>
      <c r="J308">
        <v>8.9</v>
      </c>
      <c r="K308" s="1">
        <v>45526</v>
      </c>
      <c r="L308">
        <v>21</v>
      </c>
      <c r="M308">
        <v>0.36</v>
      </c>
    </row>
    <row r="309" spans="1:13" x14ac:dyDescent="0.3">
      <c r="A309" t="s">
        <v>331</v>
      </c>
      <c r="B309">
        <v>46</v>
      </c>
      <c r="C309" t="s">
        <v>14</v>
      </c>
      <c r="D309" t="s">
        <v>15</v>
      </c>
      <c r="E309">
        <v>27.39</v>
      </c>
      <c r="F309">
        <v>10</v>
      </c>
      <c r="G309">
        <v>237</v>
      </c>
      <c r="H309">
        <v>0</v>
      </c>
      <c r="I309" t="s">
        <v>23</v>
      </c>
      <c r="K309" s="1">
        <v>45679</v>
      </c>
      <c r="L309">
        <v>27</v>
      </c>
      <c r="M309">
        <v>0.47</v>
      </c>
    </row>
    <row r="310" spans="1:13" x14ac:dyDescent="0.3">
      <c r="A310" t="s">
        <v>332</v>
      </c>
      <c r="B310">
        <v>55</v>
      </c>
      <c r="C310" t="s">
        <v>21</v>
      </c>
      <c r="D310" t="s">
        <v>18</v>
      </c>
      <c r="E310">
        <v>96.33</v>
      </c>
      <c r="F310">
        <v>7</v>
      </c>
      <c r="G310">
        <v>299</v>
      </c>
      <c r="H310">
        <v>0</v>
      </c>
      <c r="I310" t="s">
        <v>16</v>
      </c>
      <c r="J310">
        <v>98.7</v>
      </c>
      <c r="K310" s="1">
        <v>45641</v>
      </c>
      <c r="L310">
        <v>71</v>
      </c>
      <c r="M310">
        <v>0.24</v>
      </c>
    </row>
    <row r="311" spans="1:13" x14ac:dyDescent="0.3">
      <c r="A311" t="s">
        <v>333</v>
      </c>
      <c r="B311">
        <v>76</v>
      </c>
      <c r="C311" t="s">
        <v>21</v>
      </c>
      <c r="D311" t="s">
        <v>26</v>
      </c>
      <c r="E311">
        <v>192.43</v>
      </c>
      <c r="F311">
        <v>6</v>
      </c>
      <c r="G311">
        <v>107</v>
      </c>
      <c r="H311">
        <v>0</v>
      </c>
      <c r="I311" t="s">
        <v>16</v>
      </c>
      <c r="J311">
        <v>82.1</v>
      </c>
      <c r="K311" s="1">
        <v>45235</v>
      </c>
      <c r="L311">
        <v>29</v>
      </c>
      <c r="M311">
        <v>0.11</v>
      </c>
    </row>
    <row r="312" spans="1:13" x14ac:dyDescent="0.3">
      <c r="A312" t="s">
        <v>334</v>
      </c>
      <c r="B312">
        <v>63</v>
      </c>
      <c r="C312" t="s">
        <v>21</v>
      </c>
      <c r="D312" t="s">
        <v>28</v>
      </c>
      <c r="E312">
        <v>47.95</v>
      </c>
      <c r="F312">
        <v>7</v>
      </c>
      <c r="G312">
        <v>12</v>
      </c>
      <c r="H312">
        <v>0</v>
      </c>
      <c r="I312" t="s">
        <v>40</v>
      </c>
      <c r="J312">
        <v>80.2</v>
      </c>
      <c r="K312" s="1">
        <v>45026</v>
      </c>
      <c r="L312">
        <v>9</v>
      </c>
      <c r="M312">
        <v>0.3</v>
      </c>
    </row>
    <row r="313" spans="1:13" x14ac:dyDescent="0.3">
      <c r="A313" t="s">
        <v>335</v>
      </c>
      <c r="B313">
        <v>50</v>
      </c>
      <c r="C313" t="s">
        <v>14</v>
      </c>
      <c r="D313" t="s">
        <v>37</v>
      </c>
      <c r="E313">
        <v>86.28</v>
      </c>
      <c r="F313">
        <v>13</v>
      </c>
      <c r="G313">
        <v>233</v>
      </c>
      <c r="H313">
        <v>0</v>
      </c>
      <c r="I313" t="s">
        <v>23</v>
      </c>
      <c r="J313">
        <v>84.3</v>
      </c>
      <c r="K313" s="1">
        <v>44837</v>
      </c>
      <c r="L313">
        <v>79</v>
      </c>
      <c r="M313">
        <v>0.24</v>
      </c>
    </row>
    <row r="314" spans="1:13" x14ac:dyDescent="0.3">
      <c r="A314" t="s">
        <v>336</v>
      </c>
      <c r="B314">
        <v>35</v>
      </c>
      <c r="C314" t="s">
        <v>21</v>
      </c>
      <c r="D314" t="s">
        <v>44</v>
      </c>
      <c r="E314">
        <v>69.290000000000006</v>
      </c>
      <c r="F314">
        <v>14</v>
      </c>
      <c r="G314">
        <v>244</v>
      </c>
      <c r="H314">
        <v>0</v>
      </c>
      <c r="I314" t="s">
        <v>23</v>
      </c>
      <c r="J314">
        <v>86.5</v>
      </c>
      <c r="K314" s="1">
        <v>45060</v>
      </c>
      <c r="L314">
        <v>44</v>
      </c>
      <c r="M314">
        <v>0.35</v>
      </c>
    </row>
    <row r="315" spans="1:13" x14ac:dyDescent="0.3">
      <c r="A315" t="s">
        <v>337</v>
      </c>
      <c r="B315">
        <v>24</v>
      </c>
      <c r="C315" t="s">
        <v>25</v>
      </c>
      <c r="D315" t="s">
        <v>35</v>
      </c>
      <c r="E315">
        <v>80.569999999999993</v>
      </c>
      <c r="F315">
        <v>11</v>
      </c>
      <c r="G315">
        <v>320</v>
      </c>
      <c r="H315">
        <v>0</v>
      </c>
      <c r="I315" t="s">
        <v>16</v>
      </c>
      <c r="J315">
        <v>32.5</v>
      </c>
      <c r="K315" s="1">
        <v>45589</v>
      </c>
      <c r="L315">
        <v>28</v>
      </c>
      <c r="M315">
        <v>0.7</v>
      </c>
    </row>
    <row r="316" spans="1:13" x14ac:dyDescent="0.3">
      <c r="A316" t="s">
        <v>338</v>
      </c>
      <c r="B316">
        <v>18</v>
      </c>
      <c r="C316" t="s">
        <v>21</v>
      </c>
      <c r="D316" t="s">
        <v>15</v>
      </c>
      <c r="E316">
        <v>56.16</v>
      </c>
      <c r="F316">
        <v>14</v>
      </c>
      <c r="G316">
        <v>91</v>
      </c>
      <c r="H316">
        <v>0</v>
      </c>
      <c r="I316" t="s">
        <v>29</v>
      </c>
      <c r="J316">
        <v>32.200000000000003</v>
      </c>
      <c r="K316" s="1">
        <v>45395</v>
      </c>
      <c r="L316">
        <v>38</v>
      </c>
      <c r="M316">
        <v>0.53</v>
      </c>
    </row>
    <row r="317" spans="1:13" x14ac:dyDescent="0.3">
      <c r="A317" t="s">
        <v>339</v>
      </c>
      <c r="B317">
        <v>50</v>
      </c>
      <c r="C317" t="s">
        <v>21</v>
      </c>
      <c r="D317" t="s">
        <v>37</v>
      </c>
      <c r="E317">
        <v>102.37</v>
      </c>
      <c r="F317">
        <v>15</v>
      </c>
      <c r="G317">
        <v>359</v>
      </c>
      <c r="H317">
        <v>0</v>
      </c>
      <c r="I317" t="s">
        <v>19</v>
      </c>
      <c r="K317" s="1">
        <v>44616</v>
      </c>
      <c r="L317">
        <v>15</v>
      </c>
      <c r="M317">
        <v>0.43</v>
      </c>
    </row>
    <row r="318" spans="1:13" x14ac:dyDescent="0.3">
      <c r="A318" t="s">
        <v>340</v>
      </c>
      <c r="B318">
        <v>18</v>
      </c>
      <c r="C318" t="s">
        <v>21</v>
      </c>
      <c r="D318" t="s">
        <v>22</v>
      </c>
      <c r="E318">
        <v>203.85</v>
      </c>
      <c r="F318">
        <v>8</v>
      </c>
      <c r="G318">
        <v>197</v>
      </c>
      <c r="H318">
        <v>0</v>
      </c>
      <c r="I318" t="s">
        <v>29</v>
      </c>
      <c r="J318">
        <v>81.900000000000006</v>
      </c>
      <c r="K318" s="1">
        <v>44012</v>
      </c>
      <c r="L318">
        <v>15</v>
      </c>
      <c r="M318">
        <v>0.23</v>
      </c>
    </row>
    <row r="319" spans="1:13" x14ac:dyDescent="0.3">
      <c r="A319" t="s">
        <v>341</v>
      </c>
      <c r="B319">
        <v>41</v>
      </c>
      <c r="C319" t="s">
        <v>14</v>
      </c>
      <c r="D319" t="s">
        <v>22</v>
      </c>
      <c r="E319">
        <v>102.67</v>
      </c>
      <c r="F319">
        <v>13</v>
      </c>
      <c r="G319">
        <v>115</v>
      </c>
      <c r="H319">
        <v>0</v>
      </c>
      <c r="I319" t="s">
        <v>40</v>
      </c>
      <c r="K319" s="1">
        <v>45344</v>
      </c>
      <c r="L319">
        <v>30</v>
      </c>
      <c r="M319">
        <v>0.12</v>
      </c>
    </row>
    <row r="320" spans="1:13" x14ac:dyDescent="0.3">
      <c r="A320" t="s">
        <v>342</v>
      </c>
      <c r="B320">
        <v>21</v>
      </c>
      <c r="C320" t="s">
        <v>14</v>
      </c>
      <c r="D320" t="s">
        <v>18</v>
      </c>
      <c r="E320">
        <v>143.44</v>
      </c>
      <c r="F320">
        <v>11</v>
      </c>
      <c r="G320">
        <v>130</v>
      </c>
      <c r="H320">
        <v>0</v>
      </c>
      <c r="I320" t="s">
        <v>19</v>
      </c>
      <c r="J320">
        <v>1.7</v>
      </c>
      <c r="K320" s="1">
        <v>44439</v>
      </c>
      <c r="L320">
        <v>32</v>
      </c>
      <c r="M320">
        <v>0.46</v>
      </c>
    </row>
    <row r="321" spans="1:13" x14ac:dyDescent="0.3">
      <c r="A321" t="s">
        <v>343</v>
      </c>
      <c r="B321">
        <v>21</v>
      </c>
      <c r="C321" t="s">
        <v>14</v>
      </c>
      <c r="D321" t="s">
        <v>18</v>
      </c>
      <c r="E321">
        <v>98.38</v>
      </c>
      <c r="F321">
        <v>10</v>
      </c>
      <c r="G321">
        <v>364</v>
      </c>
      <c r="H321">
        <v>0</v>
      </c>
      <c r="I321" t="s">
        <v>29</v>
      </c>
      <c r="J321">
        <v>94.9</v>
      </c>
      <c r="K321" s="1">
        <v>44778</v>
      </c>
      <c r="L321">
        <v>40</v>
      </c>
      <c r="M321">
        <v>0.32</v>
      </c>
    </row>
    <row r="322" spans="1:13" x14ac:dyDescent="0.3">
      <c r="A322" t="s">
        <v>344</v>
      </c>
      <c r="B322">
        <v>78</v>
      </c>
      <c r="C322" t="s">
        <v>21</v>
      </c>
      <c r="D322" t="s">
        <v>18</v>
      </c>
      <c r="F322">
        <v>9</v>
      </c>
      <c r="G322">
        <v>152</v>
      </c>
      <c r="H322">
        <v>0</v>
      </c>
      <c r="I322" t="s">
        <v>23</v>
      </c>
      <c r="J322">
        <v>28.6</v>
      </c>
      <c r="K322" s="1">
        <v>44211</v>
      </c>
      <c r="L322">
        <v>76</v>
      </c>
      <c r="M322">
        <v>0.12</v>
      </c>
    </row>
    <row r="323" spans="1:13" x14ac:dyDescent="0.3">
      <c r="A323" t="s">
        <v>345</v>
      </c>
      <c r="B323">
        <v>35</v>
      </c>
      <c r="C323" t="s">
        <v>14</v>
      </c>
      <c r="D323" t="s">
        <v>52</v>
      </c>
      <c r="E323">
        <v>248.29</v>
      </c>
      <c r="F323">
        <v>13</v>
      </c>
      <c r="G323">
        <v>120</v>
      </c>
      <c r="H323">
        <v>0</v>
      </c>
      <c r="I323" t="s">
        <v>23</v>
      </c>
      <c r="J323">
        <v>62.6</v>
      </c>
      <c r="K323" s="1">
        <v>45427</v>
      </c>
      <c r="L323">
        <v>84</v>
      </c>
      <c r="M323">
        <v>0.46</v>
      </c>
    </row>
    <row r="324" spans="1:13" x14ac:dyDescent="0.3">
      <c r="A324" t="s">
        <v>346</v>
      </c>
      <c r="B324">
        <v>44</v>
      </c>
      <c r="C324" t="s">
        <v>21</v>
      </c>
      <c r="D324" t="s">
        <v>52</v>
      </c>
      <c r="E324">
        <v>153.54</v>
      </c>
      <c r="F324">
        <v>8</v>
      </c>
      <c r="G324">
        <v>107</v>
      </c>
      <c r="H324">
        <v>0</v>
      </c>
      <c r="I324" t="s">
        <v>16</v>
      </c>
      <c r="J324">
        <v>64</v>
      </c>
      <c r="K324" s="1">
        <v>45683</v>
      </c>
      <c r="L324">
        <v>91</v>
      </c>
      <c r="M324">
        <v>0.35</v>
      </c>
    </row>
    <row r="325" spans="1:13" x14ac:dyDescent="0.3">
      <c r="A325" t="s">
        <v>347</v>
      </c>
      <c r="B325">
        <v>60</v>
      </c>
      <c r="C325" t="s">
        <v>14</v>
      </c>
      <c r="D325" t="s">
        <v>22</v>
      </c>
      <c r="E325">
        <v>525.24</v>
      </c>
      <c r="F325">
        <v>9</v>
      </c>
      <c r="G325">
        <v>15</v>
      </c>
      <c r="H325">
        <v>0</v>
      </c>
      <c r="I325" t="s">
        <v>23</v>
      </c>
      <c r="J325">
        <v>11.3</v>
      </c>
      <c r="K325" s="1">
        <v>45268</v>
      </c>
      <c r="L325">
        <v>2</v>
      </c>
      <c r="M325">
        <v>0.33</v>
      </c>
    </row>
    <row r="326" spans="1:13" x14ac:dyDescent="0.3">
      <c r="A326" t="s">
        <v>348</v>
      </c>
      <c r="B326">
        <v>76</v>
      </c>
      <c r="C326" t="s">
        <v>14</v>
      </c>
      <c r="D326" t="s">
        <v>18</v>
      </c>
      <c r="E326">
        <v>102.28</v>
      </c>
      <c r="F326">
        <v>14</v>
      </c>
      <c r="G326">
        <v>298</v>
      </c>
      <c r="H326">
        <v>0</v>
      </c>
      <c r="I326" t="s">
        <v>23</v>
      </c>
      <c r="J326">
        <v>69.599999999999994</v>
      </c>
      <c r="K326" s="1">
        <v>45508</v>
      </c>
      <c r="L326">
        <v>22</v>
      </c>
      <c r="M326">
        <v>0.26</v>
      </c>
    </row>
    <row r="327" spans="1:13" x14ac:dyDescent="0.3">
      <c r="A327" t="s">
        <v>349</v>
      </c>
      <c r="B327">
        <v>49</v>
      </c>
      <c r="C327" t="s">
        <v>21</v>
      </c>
      <c r="D327" t="s">
        <v>44</v>
      </c>
      <c r="E327">
        <v>81.92</v>
      </c>
      <c r="F327">
        <v>9</v>
      </c>
      <c r="G327">
        <v>55</v>
      </c>
      <c r="H327">
        <v>0</v>
      </c>
      <c r="I327" t="s">
        <v>40</v>
      </c>
      <c r="J327">
        <v>53.4</v>
      </c>
      <c r="K327" s="1">
        <v>45349</v>
      </c>
      <c r="L327">
        <v>26</v>
      </c>
      <c r="M327">
        <v>0.03</v>
      </c>
    </row>
    <row r="328" spans="1:13" x14ac:dyDescent="0.3">
      <c r="A328" t="s">
        <v>350</v>
      </c>
      <c r="B328">
        <v>50</v>
      </c>
      <c r="C328" t="s">
        <v>14</v>
      </c>
      <c r="D328" t="s">
        <v>50</v>
      </c>
      <c r="E328">
        <v>52.49</v>
      </c>
      <c r="F328">
        <v>11</v>
      </c>
      <c r="G328">
        <v>102</v>
      </c>
      <c r="H328">
        <v>0</v>
      </c>
      <c r="I328" t="s">
        <v>19</v>
      </c>
      <c r="J328">
        <v>61.1</v>
      </c>
      <c r="K328" s="1">
        <v>44997</v>
      </c>
      <c r="L328">
        <v>40</v>
      </c>
      <c r="M328">
        <v>0.17</v>
      </c>
    </row>
    <row r="329" spans="1:13" x14ac:dyDescent="0.3">
      <c r="A329" t="s">
        <v>351</v>
      </c>
      <c r="B329">
        <v>45</v>
      </c>
      <c r="C329" t="s">
        <v>14</v>
      </c>
      <c r="D329" t="s">
        <v>18</v>
      </c>
      <c r="E329">
        <v>85.12</v>
      </c>
      <c r="F329">
        <v>8</v>
      </c>
      <c r="G329">
        <v>207</v>
      </c>
      <c r="H329">
        <v>0</v>
      </c>
      <c r="I329" t="s">
        <v>29</v>
      </c>
      <c r="J329">
        <v>44.7</v>
      </c>
      <c r="K329" s="1">
        <v>45049</v>
      </c>
      <c r="L329">
        <v>8</v>
      </c>
      <c r="M329">
        <v>0.21</v>
      </c>
    </row>
    <row r="330" spans="1:13" x14ac:dyDescent="0.3">
      <c r="A330" t="s">
        <v>352</v>
      </c>
      <c r="B330">
        <v>59</v>
      </c>
      <c r="C330" t="s">
        <v>21</v>
      </c>
      <c r="D330" t="s">
        <v>35</v>
      </c>
      <c r="E330">
        <v>133.31</v>
      </c>
      <c r="F330">
        <v>9</v>
      </c>
      <c r="G330">
        <v>150</v>
      </c>
      <c r="H330">
        <v>0</v>
      </c>
      <c r="I330" t="s">
        <v>29</v>
      </c>
      <c r="J330">
        <v>80.400000000000006</v>
      </c>
      <c r="K330" s="1">
        <v>44705</v>
      </c>
      <c r="L330">
        <v>36</v>
      </c>
      <c r="M330">
        <v>0.32</v>
      </c>
    </row>
    <row r="331" spans="1:13" x14ac:dyDescent="0.3">
      <c r="A331" t="s">
        <v>353</v>
      </c>
      <c r="B331">
        <v>58</v>
      </c>
      <c r="C331" t="s">
        <v>14</v>
      </c>
      <c r="D331" t="s">
        <v>44</v>
      </c>
      <c r="E331">
        <v>75.66</v>
      </c>
      <c r="F331">
        <v>15</v>
      </c>
      <c r="G331">
        <v>261</v>
      </c>
      <c r="H331">
        <v>0</v>
      </c>
      <c r="I331" t="s">
        <v>40</v>
      </c>
      <c r="J331">
        <v>63.5</v>
      </c>
      <c r="K331" s="1">
        <v>44788</v>
      </c>
      <c r="L331">
        <v>26</v>
      </c>
      <c r="M331">
        <v>0.08</v>
      </c>
    </row>
    <row r="332" spans="1:13" x14ac:dyDescent="0.3">
      <c r="A332" t="s">
        <v>354</v>
      </c>
      <c r="B332">
        <v>72</v>
      </c>
      <c r="C332" t="s">
        <v>21</v>
      </c>
      <c r="D332" t="s">
        <v>35</v>
      </c>
      <c r="E332">
        <v>125.99</v>
      </c>
      <c r="F332">
        <v>6</v>
      </c>
      <c r="G332">
        <v>42</v>
      </c>
      <c r="H332">
        <v>0</v>
      </c>
      <c r="I332" t="s">
        <v>19</v>
      </c>
      <c r="J332">
        <v>19.3</v>
      </c>
      <c r="K332" s="1">
        <v>44577</v>
      </c>
      <c r="L332">
        <v>81</v>
      </c>
      <c r="M332">
        <v>0.2</v>
      </c>
    </row>
    <row r="333" spans="1:13" x14ac:dyDescent="0.3">
      <c r="A333" t="s">
        <v>355</v>
      </c>
      <c r="B333">
        <v>53</v>
      </c>
      <c r="C333" t="s">
        <v>21</v>
      </c>
      <c r="D333" t="s">
        <v>28</v>
      </c>
      <c r="E333">
        <v>33.07</v>
      </c>
      <c r="F333">
        <v>3</v>
      </c>
      <c r="G333">
        <v>299</v>
      </c>
      <c r="H333">
        <v>0</v>
      </c>
      <c r="I333" t="s">
        <v>23</v>
      </c>
      <c r="J333">
        <v>75.3</v>
      </c>
      <c r="K333" s="1">
        <v>44205</v>
      </c>
      <c r="L333">
        <v>7</v>
      </c>
      <c r="M333">
        <v>7.0000000000000007E-2</v>
      </c>
    </row>
    <row r="334" spans="1:13" x14ac:dyDescent="0.3">
      <c r="A334" t="s">
        <v>356</v>
      </c>
      <c r="B334">
        <v>77</v>
      </c>
      <c r="C334" t="s">
        <v>21</v>
      </c>
      <c r="D334" t="s">
        <v>22</v>
      </c>
      <c r="E334">
        <v>186.1</v>
      </c>
      <c r="F334">
        <v>13</v>
      </c>
      <c r="G334">
        <v>117</v>
      </c>
      <c r="H334">
        <v>0</v>
      </c>
      <c r="I334" t="s">
        <v>40</v>
      </c>
      <c r="J334">
        <v>50.3</v>
      </c>
      <c r="K334" s="1">
        <v>45240</v>
      </c>
      <c r="L334">
        <v>1</v>
      </c>
      <c r="M334">
        <v>0.18</v>
      </c>
    </row>
    <row r="335" spans="1:13" x14ac:dyDescent="0.3">
      <c r="A335" t="s">
        <v>357</v>
      </c>
      <c r="B335">
        <v>23</v>
      </c>
      <c r="C335" t="s">
        <v>21</v>
      </c>
      <c r="D335" t="s">
        <v>18</v>
      </c>
      <c r="E335">
        <v>49</v>
      </c>
      <c r="F335">
        <v>9</v>
      </c>
      <c r="G335">
        <v>335</v>
      </c>
      <c r="H335">
        <v>0</v>
      </c>
      <c r="I335" t="s">
        <v>23</v>
      </c>
      <c r="J335">
        <v>3.7</v>
      </c>
      <c r="K335" s="1">
        <v>45557</v>
      </c>
      <c r="L335">
        <v>91</v>
      </c>
      <c r="M335">
        <v>0.55000000000000004</v>
      </c>
    </row>
    <row r="336" spans="1:13" x14ac:dyDescent="0.3">
      <c r="A336" t="s">
        <v>358</v>
      </c>
      <c r="B336">
        <v>79</v>
      </c>
      <c r="C336" t="s">
        <v>14</v>
      </c>
      <c r="D336" t="s">
        <v>26</v>
      </c>
      <c r="E336">
        <v>81.900000000000006</v>
      </c>
      <c r="F336">
        <v>5</v>
      </c>
      <c r="G336">
        <v>278</v>
      </c>
      <c r="H336">
        <v>0</v>
      </c>
      <c r="I336" t="s">
        <v>29</v>
      </c>
      <c r="J336">
        <v>39.5</v>
      </c>
      <c r="K336" s="1">
        <v>44200</v>
      </c>
      <c r="L336">
        <v>90</v>
      </c>
      <c r="M336">
        <v>0.7</v>
      </c>
    </row>
    <row r="337" spans="1:13" x14ac:dyDescent="0.3">
      <c r="A337" t="s">
        <v>359</v>
      </c>
      <c r="B337">
        <v>33</v>
      </c>
      <c r="C337" t="s">
        <v>21</v>
      </c>
      <c r="D337" t="s">
        <v>37</v>
      </c>
      <c r="E337">
        <v>58.21</v>
      </c>
      <c r="F337">
        <v>9</v>
      </c>
      <c r="G337">
        <v>143</v>
      </c>
      <c r="H337">
        <v>0</v>
      </c>
      <c r="I337" t="s">
        <v>40</v>
      </c>
      <c r="J337">
        <v>40.200000000000003</v>
      </c>
      <c r="K337" s="1">
        <v>45454</v>
      </c>
      <c r="L337">
        <v>32</v>
      </c>
      <c r="M337">
        <v>0.15</v>
      </c>
    </row>
    <row r="338" spans="1:13" x14ac:dyDescent="0.3">
      <c r="A338" t="s">
        <v>360</v>
      </c>
      <c r="B338">
        <v>51</v>
      </c>
      <c r="C338" t="s">
        <v>14</v>
      </c>
      <c r="D338" t="s">
        <v>18</v>
      </c>
      <c r="E338">
        <v>142.83000000000001</v>
      </c>
      <c r="F338">
        <v>7</v>
      </c>
      <c r="G338">
        <v>227</v>
      </c>
      <c r="H338">
        <v>1</v>
      </c>
      <c r="I338" t="s">
        <v>40</v>
      </c>
      <c r="J338">
        <v>80.099999999999994</v>
      </c>
      <c r="K338" s="1">
        <v>44462</v>
      </c>
      <c r="L338">
        <v>78</v>
      </c>
      <c r="M338">
        <v>0.36</v>
      </c>
    </row>
    <row r="339" spans="1:13" x14ac:dyDescent="0.3">
      <c r="A339" t="s">
        <v>361</v>
      </c>
      <c r="B339">
        <v>40</v>
      </c>
      <c r="C339" t="s">
        <v>21</v>
      </c>
      <c r="D339" t="s">
        <v>50</v>
      </c>
      <c r="E339">
        <v>96.2</v>
      </c>
      <c r="F339">
        <v>9</v>
      </c>
      <c r="G339">
        <v>203</v>
      </c>
      <c r="H339">
        <v>0</v>
      </c>
      <c r="I339" t="s">
        <v>40</v>
      </c>
      <c r="J339">
        <v>23.4</v>
      </c>
      <c r="K339" s="1">
        <v>44454</v>
      </c>
      <c r="L339">
        <v>83</v>
      </c>
      <c r="M339">
        <v>0.28000000000000003</v>
      </c>
    </row>
    <row r="340" spans="1:13" x14ac:dyDescent="0.3">
      <c r="A340" t="s">
        <v>362</v>
      </c>
      <c r="B340">
        <v>67</v>
      </c>
      <c r="C340" t="s">
        <v>25</v>
      </c>
      <c r="D340" t="s">
        <v>28</v>
      </c>
      <c r="E340">
        <v>164.44</v>
      </c>
      <c r="F340">
        <v>11</v>
      </c>
      <c r="G340">
        <v>228</v>
      </c>
      <c r="H340">
        <v>0</v>
      </c>
      <c r="I340" t="s">
        <v>29</v>
      </c>
      <c r="J340">
        <v>45.3</v>
      </c>
      <c r="K340" s="1">
        <v>45631</v>
      </c>
      <c r="L340">
        <v>9</v>
      </c>
      <c r="M340">
        <v>0.26</v>
      </c>
    </row>
    <row r="341" spans="1:13" x14ac:dyDescent="0.3">
      <c r="A341" t="s">
        <v>363</v>
      </c>
      <c r="B341">
        <v>59</v>
      </c>
      <c r="C341" t="s">
        <v>14</v>
      </c>
      <c r="D341" t="s">
        <v>18</v>
      </c>
      <c r="E341">
        <v>131.4</v>
      </c>
      <c r="F341">
        <v>11</v>
      </c>
      <c r="G341">
        <v>264</v>
      </c>
      <c r="H341">
        <v>0</v>
      </c>
      <c r="I341" t="s">
        <v>29</v>
      </c>
      <c r="J341">
        <v>5.4</v>
      </c>
      <c r="K341" s="1">
        <v>45744</v>
      </c>
      <c r="L341">
        <v>59</v>
      </c>
      <c r="M341">
        <v>0.06</v>
      </c>
    </row>
    <row r="342" spans="1:13" x14ac:dyDescent="0.3">
      <c r="A342" t="s">
        <v>364</v>
      </c>
      <c r="B342">
        <v>41</v>
      </c>
      <c r="C342" t="s">
        <v>14</v>
      </c>
      <c r="D342" t="s">
        <v>37</v>
      </c>
      <c r="E342">
        <v>118.56</v>
      </c>
      <c r="F342">
        <v>7</v>
      </c>
      <c r="G342">
        <v>136</v>
      </c>
      <c r="H342">
        <v>0</v>
      </c>
      <c r="I342" t="s">
        <v>16</v>
      </c>
      <c r="J342">
        <v>88.1</v>
      </c>
      <c r="K342" s="1">
        <v>45772</v>
      </c>
      <c r="L342">
        <v>44</v>
      </c>
      <c r="M342">
        <v>0.45</v>
      </c>
    </row>
    <row r="343" spans="1:13" x14ac:dyDescent="0.3">
      <c r="A343" t="s">
        <v>365</v>
      </c>
      <c r="B343">
        <v>73</v>
      </c>
      <c r="C343" t="s">
        <v>21</v>
      </c>
      <c r="D343" t="s">
        <v>37</v>
      </c>
      <c r="E343">
        <v>57.87</v>
      </c>
      <c r="F343">
        <v>14</v>
      </c>
      <c r="G343">
        <v>239</v>
      </c>
      <c r="H343">
        <v>1</v>
      </c>
      <c r="I343" t="s">
        <v>29</v>
      </c>
      <c r="J343">
        <v>44.4</v>
      </c>
      <c r="K343" s="1">
        <v>44790</v>
      </c>
      <c r="L343">
        <v>65</v>
      </c>
      <c r="M343">
        <v>0.09</v>
      </c>
    </row>
    <row r="344" spans="1:13" x14ac:dyDescent="0.3">
      <c r="A344" t="s">
        <v>366</v>
      </c>
      <c r="B344">
        <v>66</v>
      </c>
      <c r="C344" t="s">
        <v>21</v>
      </c>
      <c r="D344" t="s">
        <v>52</v>
      </c>
      <c r="E344">
        <v>168.12</v>
      </c>
      <c r="F344">
        <v>12</v>
      </c>
      <c r="G344">
        <v>185</v>
      </c>
      <c r="H344">
        <v>0</v>
      </c>
      <c r="I344" t="s">
        <v>29</v>
      </c>
      <c r="J344">
        <v>85.7</v>
      </c>
      <c r="K344" s="1">
        <v>44948</v>
      </c>
      <c r="L344">
        <v>21</v>
      </c>
      <c r="M344">
        <v>0.04</v>
      </c>
    </row>
    <row r="345" spans="1:13" x14ac:dyDescent="0.3">
      <c r="A345" t="s">
        <v>367</v>
      </c>
      <c r="B345">
        <v>30</v>
      </c>
      <c r="C345" t="s">
        <v>21</v>
      </c>
      <c r="D345" t="s">
        <v>50</v>
      </c>
      <c r="E345">
        <v>76.83</v>
      </c>
      <c r="F345">
        <v>11</v>
      </c>
      <c r="G345">
        <v>314</v>
      </c>
      <c r="H345">
        <v>0</v>
      </c>
      <c r="I345" t="s">
        <v>23</v>
      </c>
      <c r="J345">
        <v>67.7</v>
      </c>
      <c r="K345" s="1">
        <v>44569</v>
      </c>
      <c r="L345">
        <v>20</v>
      </c>
      <c r="M345">
        <v>0.25</v>
      </c>
    </row>
    <row r="346" spans="1:13" x14ac:dyDescent="0.3">
      <c r="A346" t="s">
        <v>368</v>
      </c>
      <c r="B346">
        <v>73</v>
      </c>
      <c r="C346" t="s">
        <v>14</v>
      </c>
      <c r="D346" t="s">
        <v>50</v>
      </c>
      <c r="E346">
        <v>94.98</v>
      </c>
      <c r="F346">
        <v>9</v>
      </c>
      <c r="G346">
        <v>150</v>
      </c>
      <c r="H346">
        <v>0</v>
      </c>
      <c r="I346" t="s">
        <v>29</v>
      </c>
      <c r="J346">
        <v>32</v>
      </c>
      <c r="K346" s="1">
        <v>44063</v>
      </c>
      <c r="L346">
        <v>49</v>
      </c>
      <c r="M346">
        <v>0.2</v>
      </c>
    </row>
    <row r="347" spans="1:13" x14ac:dyDescent="0.3">
      <c r="A347" t="s">
        <v>369</v>
      </c>
      <c r="B347">
        <v>35</v>
      </c>
      <c r="C347" t="s">
        <v>14</v>
      </c>
      <c r="D347" t="s">
        <v>44</v>
      </c>
      <c r="E347">
        <v>177.45</v>
      </c>
      <c r="F347">
        <v>8</v>
      </c>
      <c r="G347">
        <v>324</v>
      </c>
      <c r="H347">
        <v>0</v>
      </c>
      <c r="I347" t="s">
        <v>19</v>
      </c>
      <c r="J347">
        <v>71.3</v>
      </c>
      <c r="K347" s="1">
        <v>45820</v>
      </c>
      <c r="L347">
        <v>97</v>
      </c>
      <c r="M347">
        <v>0.36</v>
      </c>
    </row>
    <row r="348" spans="1:13" x14ac:dyDescent="0.3">
      <c r="A348" t="s">
        <v>370</v>
      </c>
      <c r="B348">
        <v>71</v>
      </c>
      <c r="C348" t="s">
        <v>21</v>
      </c>
      <c r="D348" t="s">
        <v>26</v>
      </c>
      <c r="E348">
        <v>53.77</v>
      </c>
      <c r="F348">
        <v>13</v>
      </c>
      <c r="G348">
        <v>290</v>
      </c>
      <c r="H348">
        <v>0</v>
      </c>
      <c r="I348" t="s">
        <v>23</v>
      </c>
      <c r="J348">
        <v>46.9</v>
      </c>
      <c r="K348" s="1">
        <v>45419</v>
      </c>
      <c r="L348">
        <v>33</v>
      </c>
      <c r="M348">
        <v>0.31</v>
      </c>
    </row>
    <row r="349" spans="1:13" x14ac:dyDescent="0.3">
      <c r="A349" t="s">
        <v>371</v>
      </c>
      <c r="B349">
        <v>30</v>
      </c>
      <c r="C349" t="s">
        <v>21</v>
      </c>
      <c r="D349" t="s">
        <v>50</v>
      </c>
      <c r="E349">
        <v>99.94</v>
      </c>
      <c r="F349">
        <v>10</v>
      </c>
      <c r="G349">
        <v>352</v>
      </c>
      <c r="H349">
        <v>0</v>
      </c>
      <c r="I349" t="s">
        <v>16</v>
      </c>
      <c r="J349">
        <v>34.1</v>
      </c>
      <c r="K349" s="1">
        <v>44344</v>
      </c>
      <c r="L349">
        <v>18</v>
      </c>
      <c r="M349">
        <v>0.14000000000000001</v>
      </c>
    </row>
    <row r="350" spans="1:13" x14ac:dyDescent="0.3">
      <c r="A350" t="s">
        <v>372</v>
      </c>
      <c r="B350">
        <v>66</v>
      </c>
      <c r="C350" t="s">
        <v>14</v>
      </c>
      <c r="D350" t="s">
        <v>28</v>
      </c>
      <c r="E350">
        <v>111.71</v>
      </c>
      <c r="F350">
        <v>7</v>
      </c>
      <c r="G350">
        <v>109</v>
      </c>
      <c r="H350">
        <v>0</v>
      </c>
      <c r="I350" t="s">
        <v>19</v>
      </c>
      <c r="J350">
        <v>66.8</v>
      </c>
      <c r="K350" s="1">
        <v>45123</v>
      </c>
      <c r="L350">
        <v>41</v>
      </c>
      <c r="M350">
        <v>0.23</v>
      </c>
    </row>
    <row r="351" spans="1:13" x14ac:dyDescent="0.3">
      <c r="A351" t="s">
        <v>373</v>
      </c>
      <c r="B351">
        <v>54</v>
      </c>
      <c r="C351" t="s">
        <v>21</v>
      </c>
      <c r="D351" t="s">
        <v>26</v>
      </c>
      <c r="E351">
        <v>213.44</v>
      </c>
      <c r="F351">
        <v>9</v>
      </c>
      <c r="G351">
        <v>39</v>
      </c>
      <c r="H351">
        <v>0</v>
      </c>
      <c r="I351" t="s">
        <v>16</v>
      </c>
      <c r="J351">
        <v>77.400000000000006</v>
      </c>
      <c r="K351" s="1">
        <v>44591</v>
      </c>
      <c r="L351">
        <v>17</v>
      </c>
      <c r="M351">
        <v>0.16</v>
      </c>
    </row>
    <row r="352" spans="1:13" x14ac:dyDescent="0.3">
      <c r="A352" t="s">
        <v>374</v>
      </c>
      <c r="B352">
        <v>60</v>
      </c>
      <c r="C352" t="s">
        <v>14</v>
      </c>
      <c r="D352" t="s">
        <v>52</v>
      </c>
      <c r="E352">
        <v>72.69</v>
      </c>
      <c r="F352">
        <v>10</v>
      </c>
      <c r="G352">
        <v>141</v>
      </c>
      <c r="H352">
        <v>0</v>
      </c>
      <c r="I352" t="s">
        <v>40</v>
      </c>
      <c r="J352">
        <v>68.900000000000006</v>
      </c>
      <c r="K352" s="1">
        <v>44463</v>
      </c>
      <c r="L352">
        <v>13</v>
      </c>
      <c r="M352">
        <v>0.54</v>
      </c>
    </row>
    <row r="353" spans="1:13" x14ac:dyDescent="0.3">
      <c r="A353" t="s">
        <v>375</v>
      </c>
      <c r="B353">
        <v>56</v>
      </c>
      <c r="C353" t="s">
        <v>14</v>
      </c>
      <c r="D353" t="s">
        <v>50</v>
      </c>
      <c r="E353">
        <v>41.08</v>
      </c>
      <c r="F353">
        <v>7</v>
      </c>
      <c r="G353">
        <v>339</v>
      </c>
      <c r="H353">
        <v>0</v>
      </c>
      <c r="I353" t="s">
        <v>40</v>
      </c>
      <c r="J353">
        <v>46.3</v>
      </c>
      <c r="K353" s="1">
        <v>44334</v>
      </c>
      <c r="L353">
        <v>43</v>
      </c>
      <c r="M353">
        <v>0.52</v>
      </c>
    </row>
    <row r="354" spans="1:13" x14ac:dyDescent="0.3">
      <c r="A354" t="s">
        <v>376</v>
      </c>
      <c r="B354">
        <v>78</v>
      </c>
      <c r="C354" t="s">
        <v>14</v>
      </c>
      <c r="D354" t="s">
        <v>52</v>
      </c>
      <c r="E354">
        <v>235.3</v>
      </c>
      <c r="F354">
        <v>9</v>
      </c>
      <c r="G354">
        <v>12</v>
      </c>
      <c r="H354">
        <v>0</v>
      </c>
      <c r="I354" t="s">
        <v>40</v>
      </c>
      <c r="J354">
        <v>25.9</v>
      </c>
      <c r="K354" s="1">
        <v>44088</v>
      </c>
      <c r="L354">
        <v>73</v>
      </c>
      <c r="M354">
        <v>0.32</v>
      </c>
    </row>
    <row r="355" spans="1:13" x14ac:dyDescent="0.3">
      <c r="A355" t="s">
        <v>377</v>
      </c>
      <c r="B355">
        <v>59</v>
      </c>
      <c r="C355" t="s">
        <v>21</v>
      </c>
      <c r="D355" t="s">
        <v>37</v>
      </c>
      <c r="E355">
        <v>124.9</v>
      </c>
      <c r="F355">
        <v>7</v>
      </c>
      <c r="G355">
        <v>52</v>
      </c>
      <c r="H355">
        <v>0</v>
      </c>
      <c r="I355" t="s">
        <v>29</v>
      </c>
      <c r="J355">
        <v>81</v>
      </c>
      <c r="K355" s="1">
        <v>45570</v>
      </c>
      <c r="L355">
        <v>65</v>
      </c>
      <c r="M355">
        <v>0.57999999999999996</v>
      </c>
    </row>
    <row r="356" spans="1:13" x14ac:dyDescent="0.3">
      <c r="A356" t="s">
        <v>378</v>
      </c>
      <c r="B356">
        <v>34</v>
      </c>
      <c r="C356" t="s">
        <v>21</v>
      </c>
      <c r="D356" t="s">
        <v>18</v>
      </c>
      <c r="E356">
        <v>162.07</v>
      </c>
      <c r="F356">
        <v>11</v>
      </c>
      <c r="G356">
        <v>79</v>
      </c>
      <c r="H356">
        <v>0</v>
      </c>
      <c r="I356" t="s">
        <v>29</v>
      </c>
      <c r="J356">
        <v>34.700000000000003</v>
      </c>
      <c r="K356" s="1">
        <v>45309</v>
      </c>
      <c r="L356">
        <v>23</v>
      </c>
      <c r="M356">
        <v>0.19</v>
      </c>
    </row>
    <row r="357" spans="1:13" x14ac:dyDescent="0.3">
      <c r="A357" t="s">
        <v>379</v>
      </c>
      <c r="B357">
        <v>32</v>
      </c>
      <c r="C357" t="s">
        <v>14</v>
      </c>
      <c r="D357" t="s">
        <v>50</v>
      </c>
      <c r="E357">
        <v>118.56</v>
      </c>
      <c r="F357">
        <v>9</v>
      </c>
      <c r="G357">
        <v>232</v>
      </c>
      <c r="H357">
        <v>0</v>
      </c>
      <c r="I357" t="s">
        <v>23</v>
      </c>
      <c r="J357">
        <v>61.3</v>
      </c>
      <c r="K357" s="1">
        <v>45264</v>
      </c>
      <c r="L357">
        <v>40</v>
      </c>
      <c r="M357">
        <v>0.17</v>
      </c>
    </row>
    <row r="358" spans="1:13" x14ac:dyDescent="0.3">
      <c r="A358" t="s">
        <v>380</v>
      </c>
      <c r="B358">
        <v>35</v>
      </c>
      <c r="C358" t="s">
        <v>25</v>
      </c>
      <c r="D358" t="s">
        <v>37</v>
      </c>
      <c r="E358">
        <v>125.24</v>
      </c>
      <c r="F358">
        <v>14</v>
      </c>
      <c r="G358">
        <v>350</v>
      </c>
      <c r="H358">
        <v>0</v>
      </c>
      <c r="I358" t="s">
        <v>19</v>
      </c>
      <c r="J358">
        <v>11.5</v>
      </c>
      <c r="K358" s="1">
        <v>45762</v>
      </c>
      <c r="L358">
        <v>34</v>
      </c>
      <c r="M358">
        <v>0.21</v>
      </c>
    </row>
    <row r="359" spans="1:13" x14ac:dyDescent="0.3">
      <c r="A359" t="s">
        <v>284</v>
      </c>
      <c r="B359">
        <v>40</v>
      </c>
      <c r="C359" t="s">
        <v>21</v>
      </c>
      <c r="D359" t="s">
        <v>18</v>
      </c>
      <c r="E359">
        <v>119.79</v>
      </c>
      <c r="F359">
        <v>15</v>
      </c>
      <c r="G359">
        <v>38</v>
      </c>
      <c r="H359">
        <v>0</v>
      </c>
      <c r="I359" t="s">
        <v>19</v>
      </c>
      <c r="J359">
        <v>74</v>
      </c>
      <c r="K359" s="1">
        <v>44079</v>
      </c>
      <c r="L359">
        <v>36</v>
      </c>
      <c r="M359">
        <v>0.2</v>
      </c>
    </row>
    <row r="360" spans="1:13" x14ac:dyDescent="0.3">
      <c r="A360" t="s">
        <v>381</v>
      </c>
      <c r="B360">
        <v>71</v>
      </c>
      <c r="C360" t="s">
        <v>21</v>
      </c>
      <c r="D360" t="s">
        <v>18</v>
      </c>
      <c r="E360">
        <v>206.68</v>
      </c>
      <c r="F360">
        <v>11</v>
      </c>
      <c r="G360">
        <v>226</v>
      </c>
      <c r="H360">
        <v>0</v>
      </c>
      <c r="I360" t="s">
        <v>40</v>
      </c>
      <c r="J360">
        <v>95.3</v>
      </c>
      <c r="K360" s="1">
        <v>44438</v>
      </c>
      <c r="L360">
        <v>50</v>
      </c>
      <c r="M360">
        <v>0.44</v>
      </c>
    </row>
    <row r="361" spans="1:13" x14ac:dyDescent="0.3">
      <c r="A361" t="s">
        <v>382</v>
      </c>
      <c r="B361">
        <v>68</v>
      </c>
      <c r="C361" t="s">
        <v>14</v>
      </c>
      <c r="D361" t="s">
        <v>37</v>
      </c>
      <c r="E361">
        <v>273.29000000000002</v>
      </c>
      <c r="F361">
        <v>11</v>
      </c>
      <c r="G361">
        <v>339</v>
      </c>
      <c r="H361">
        <v>0</v>
      </c>
      <c r="I361" t="s">
        <v>40</v>
      </c>
      <c r="J361">
        <v>44.9</v>
      </c>
      <c r="K361" s="1">
        <v>45369</v>
      </c>
      <c r="L361">
        <v>78</v>
      </c>
      <c r="M361">
        <v>0.24</v>
      </c>
    </row>
    <row r="362" spans="1:13" x14ac:dyDescent="0.3">
      <c r="A362" t="s">
        <v>383</v>
      </c>
      <c r="B362">
        <v>47</v>
      </c>
      <c r="C362" t="s">
        <v>25</v>
      </c>
      <c r="D362" t="s">
        <v>35</v>
      </c>
      <c r="E362">
        <v>76.17</v>
      </c>
      <c r="F362">
        <v>16</v>
      </c>
      <c r="G362">
        <v>120</v>
      </c>
      <c r="H362">
        <v>0</v>
      </c>
      <c r="I362" t="s">
        <v>29</v>
      </c>
      <c r="J362">
        <v>54.8</v>
      </c>
      <c r="K362" s="1">
        <v>45500</v>
      </c>
      <c r="L362">
        <v>85</v>
      </c>
      <c r="M362">
        <v>0.26</v>
      </c>
    </row>
    <row r="363" spans="1:13" x14ac:dyDescent="0.3">
      <c r="A363" t="s">
        <v>384</v>
      </c>
      <c r="B363">
        <v>75</v>
      </c>
      <c r="C363" t="s">
        <v>14</v>
      </c>
      <c r="D363" t="s">
        <v>26</v>
      </c>
      <c r="E363">
        <v>114.34</v>
      </c>
      <c r="F363">
        <v>7</v>
      </c>
      <c r="G363">
        <v>64</v>
      </c>
      <c r="H363">
        <v>0</v>
      </c>
      <c r="I363" t="s">
        <v>16</v>
      </c>
      <c r="J363">
        <v>89.9</v>
      </c>
      <c r="K363" s="1">
        <v>45394</v>
      </c>
      <c r="L363">
        <v>85</v>
      </c>
      <c r="M363">
        <v>0.75</v>
      </c>
    </row>
    <row r="364" spans="1:13" x14ac:dyDescent="0.3">
      <c r="A364" t="s">
        <v>385</v>
      </c>
      <c r="B364">
        <v>51</v>
      </c>
      <c r="C364" t="s">
        <v>25</v>
      </c>
      <c r="D364" t="s">
        <v>35</v>
      </c>
      <c r="E364">
        <v>80</v>
      </c>
      <c r="F364">
        <v>13</v>
      </c>
      <c r="G364">
        <v>295</v>
      </c>
      <c r="H364">
        <v>0</v>
      </c>
      <c r="I364" t="s">
        <v>19</v>
      </c>
      <c r="J364">
        <v>79.5</v>
      </c>
      <c r="K364" s="1">
        <v>44181</v>
      </c>
      <c r="L364">
        <v>92</v>
      </c>
      <c r="M364">
        <v>0.02</v>
      </c>
    </row>
    <row r="365" spans="1:13" x14ac:dyDescent="0.3">
      <c r="A365" t="s">
        <v>386</v>
      </c>
      <c r="B365">
        <v>75</v>
      </c>
      <c r="C365" t="s">
        <v>21</v>
      </c>
      <c r="D365" t="s">
        <v>22</v>
      </c>
      <c r="E365">
        <v>24.61</v>
      </c>
      <c r="F365">
        <v>5</v>
      </c>
      <c r="G365">
        <v>204</v>
      </c>
      <c r="H365">
        <v>0</v>
      </c>
      <c r="I365" t="s">
        <v>19</v>
      </c>
      <c r="J365">
        <v>96.2</v>
      </c>
      <c r="K365" s="1">
        <v>44327</v>
      </c>
      <c r="L365">
        <v>96</v>
      </c>
      <c r="M365">
        <v>0.37</v>
      </c>
    </row>
    <row r="366" spans="1:13" x14ac:dyDescent="0.3">
      <c r="A366" t="s">
        <v>387</v>
      </c>
      <c r="B366">
        <v>21</v>
      </c>
      <c r="C366" t="s">
        <v>21</v>
      </c>
      <c r="D366" t="s">
        <v>15</v>
      </c>
      <c r="E366">
        <v>112.77</v>
      </c>
      <c r="F366">
        <v>6</v>
      </c>
      <c r="G366">
        <v>134</v>
      </c>
      <c r="H366">
        <v>0</v>
      </c>
      <c r="I366" t="s">
        <v>16</v>
      </c>
      <c r="K366" s="1">
        <v>44197</v>
      </c>
      <c r="L366">
        <v>30</v>
      </c>
      <c r="M366">
        <v>0.04</v>
      </c>
    </row>
    <row r="367" spans="1:13" x14ac:dyDescent="0.3">
      <c r="A367" t="s">
        <v>388</v>
      </c>
      <c r="B367">
        <v>20</v>
      </c>
      <c r="C367" t="s">
        <v>14</v>
      </c>
      <c r="D367" t="s">
        <v>18</v>
      </c>
      <c r="E367">
        <v>204.65</v>
      </c>
      <c r="F367">
        <v>9</v>
      </c>
      <c r="G367">
        <v>44</v>
      </c>
      <c r="H367">
        <v>0</v>
      </c>
      <c r="I367" t="s">
        <v>19</v>
      </c>
      <c r="J367">
        <v>47</v>
      </c>
      <c r="K367" s="1">
        <v>44778</v>
      </c>
      <c r="L367">
        <v>40</v>
      </c>
      <c r="M367">
        <v>0.49</v>
      </c>
    </row>
    <row r="368" spans="1:13" x14ac:dyDescent="0.3">
      <c r="A368" t="s">
        <v>389</v>
      </c>
      <c r="B368">
        <v>24</v>
      </c>
      <c r="C368" t="s">
        <v>14</v>
      </c>
      <c r="D368" t="s">
        <v>44</v>
      </c>
      <c r="E368">
        <v>94.55</v>
      </c>
      <c r="F368">
        <v>13</v>
      </c>
      <c r="G368">
        <v>277</v>
      </c>
      <c r="H368">
        <v>0</v>
      </c>
      <c r="I368" t="s">
        <v>19</v>
      </c>
      <c r="J368">
        <v>45.6</v>
      </c>
      <c r="K368" s="1">
        <v>44153</v>
      </c>
      <c r="L368">
        <v>12</v>
      </c>
      <c r="M368">
        <v>0.37</v>
      </c>
    </row>
    <row r="369" spans="1:13" x14ac:dyDescent="0.3">
      <c r="A369" t="s">
        <v>332</v>
      </c>
      <c r="B369">
        <v>73</v>
      </c>
      <c r="C369" t="s">
        <v>21</v>
      </c>
      <c r="D369" t="s">
        <v>26</v>
      </c>
      <c r="E369">
        <v>61.73</v>
      </c>
      <c r="F369">
        <v>9</v>
      </c>
      <c r="G369">
        <v>134</v>
      </c>
      <c r="H369">
        <v>0</v>
      </c>
      <c r="I369" t="s">
        <v>29</v>
      </c>
      <c r="J369">
        <v>47.3</v>
      </c>
      <c r="K369" s="1">
        <v>45071</v>
      </c>
      <c r="L369">
        <v>93</v>
      </c>
      <c r="M369">
        <v>0.05</v>
      </c>
    </row>
    <row r="370" spans="1:13" x14ac:dyDescent="0.3">
      <c r="A370" t="s">
        <v>390</v>
      </c>
      <c r="B370">
        <v>35</v>
      </c>
      <c r="C370" t="s">
        <v>21</v>
      </c>
      <c r="D370" t="s">
        <v>18</v>
      </c>
      <c r="E370">
        <v>112.98</v>
      </c>
      <c r="F370">
        <v>9</v>
      </c>
      <c r="G370">
        <v>51</v>
      </c>
      <c r="H370">
        <v>1</v>
      </c>
      <c r="I370" t="s">
        <v>19</v>
      </c>
      <c r="J370">
        <v>91.3</v>
      </c>
      <c r="K370" s="1">
        <v>44928</v>
      </c>
      <c r="L370">
        <v>1</v>
      </c>
      <c r="M370">
        <v>0.14000000000000001</v>
      </c>
    </row>
    <row r="371" spans="1:13" x14ac:dyDescent="0.3">
      <c r="A371" t="s">
        <v>391</v>
      </c>
      <c r="B371">
        <v>59</v>
      </c>
      <c r="C371" t="s">
        <v>14</v>
      </c>
      <c r="D371" t="s">
        <v>28</v>
      </c>
      <c r="E371">
        <v>122.89</v>
      </c>
      <c r="F371">
        <v>15</v>
      </c>
      <c r="G371">
        <v>228</v>
      </c>
      <c r="H371">
        <v>0</v>
      </c>
      <c r="I371" t="s">
        <v>40</v>
      </c>
      <c r="J371">
        <v>20.6</v>
      </c>
      <c r="K371" s="1">
        <v>44039</v>
      </c>
      <c r="L371">
        <v>90</v>
      </c>
      <c r="M371">
        <v>0.36</v>
      </c>
    </row>
    <row r="372" spans="1:13" x14ac:dyDescent="0.3">
      <c r="A372" t="s">
        <v>392</v>
      </c>
      <c r="B372">
        <v>24</v>
      </c>
      <c r="C372" t="s">
        <v>21</v>
      </c>
      <c r="D372" t="s">
        <v>44</v>
      </c>
      <c r="E372">
        <v>110.06</v>
      </c>
      <c r="F372">
        <v>9</v>
      </c>
      <c r="G372">
        <v>355</v>
      </c>
      <c r="H372">
        <v>0</v>
      </c>
      <c r="I372" t="s">
        <v>40</v>
      </c>
      <c r="J372">
        <v>89.5</v>
      </c>
      <c r="K372" s="1">
        <v>44931</v>
      </c>
      <c r="L372">
        <v>16</v>
      </c>
      <c r="M372">
        <v>0.36</v>
      </c>
    </row>
    <row r="373" spans="1:13" x14ac:dyDescent="0.3">
      <c r="A373" t="s">
        <v>393</v>
      </c>
      <c r="B373">
        <v>57</v>
      </c>
      <c r="C373" t="s">
        <v>21</v>
      </c>
      <c r="D373" t="s">
        <v>22</v>
      </c>
      <c r="E373">
        <v>105.8</v>
      </c>
      <c r="F373">
        <v>12</v>
      </c>
      <c r="G373">
        <v>67</v>
      </c>
      <c r="H373">
        <v>0</v>
      </c>
      <c r="I373" t="s">
        <v>23</v>
      </c>
      <c r="J373">
        <v>57.1</v>
      </c>
      <c r="K373" s="1">
        <v>45189</v>
      </c>
      <c r="L373">
        <v>82</v>
      </c>
      <c r="M373">
        <v>0.11</v>
      </c>
    </row>
    <row r="374" spans="1:13" x14ac:dyDescent="0.3">
      <c r="A374" t="s">
        <v>394</v>
      </c>
      <c r="B374">
        <v>23</v>
      </c>
      <c r="C374" t="s">
        <v>14</v>
      </c>
      <c r="D374" t="s">
        <v>22</v>
      </c>
      <c r="F374">
        <v>11</v>
      </c>
      <c r="G374">
        <v>197</v>
      </c>
      <c r="H374">
        <v>0</v>
      </c>
      <c r="I374" t="s">
        <v>29</v>
      </c>
      <c r="J374">
        <v>53.7</v>
      </c>
      <c r="K374" s="1">
        <v>45548</v>
      </c>
      <c r="L374">
        <v>97</v>
      </c>
      <c r="M374">
        <v>0.34</v>
      </c>
    </row>
    <row r="375" spans="1:13" x14ac:dyDescent="0.3">
      <c r="A375" t="s">
        <v>395</v>
      </c>
      <c r="B375">
        <v>39</v>
      </c>
      <c r="C375" t="s">
        <v>14</v>
      </c>
      <c r="D375" t="s">
        <v>28</v>
      </c>
      <c r="E375">
        <v>66.13</v>
      </c>
      <c r="F375">
        <v>13</v>
      </c>
      <c r="G375">
        <v>66</v>
      </c>
      <c r="H375">
        <v>0</v>
      </c>
      <c r="I375" t="s">
        <v>29</v>
      </c>
      <c r="J375">
        <v>41.6</v>
      </c>
      <c r="K375" s="1">
        <v>45808</v>
      </c>
      <c r="L375">
        <v>50</v>
      </c>
      <c r="M375">
        <v>0.09</v>
      </c>
    </row>
    <row r="376" spans="1:13" x14ac:dyDescent="0.3">
      <c r="A376" t="s">
        <v>396</v>
      </c>
      <c r="B376">
        <v>75</v>
      </c>
      <c r="C376" t="s">
        <v>14</v>
      </c>
      <c r="D376" t="s">
        <v>37</v>
      </c>
      <c r="E376">
        <v>43.91</v>
      </c>
      <c r="F376">
        <v>13</v>
      </c>
      <c r="G376">
        <v>2</v>
      </c>
      <c r="H376">
        <v>0</v>
      </c>
      <c r="I376" t="s">
        <v>40</v>
      </c>
      <c r="J376">
        <v>54</v>
      </c>
      <c r="K376" s="1">
        <v>44420</v>
      </c>
      <c r="L376">
        <v>43</v>
      </c>
      <c r="M376">
        <v>0.31</v>
      </c>
    </row>
    <row r="377" spans="1:13" x14ac:dyDescent="0.3">
      <c r="A377" t="s">
        <v>397</v>
      </c>
      <c r="B377">
        <v>18</v>
      </c>
      <c r="C377" t="s">
        <v>21</v>
      </c>
      <c r="D377" t="s">
        <v>26</v>
      </c>
      <c r="E377">
        <v>83.66</v>
      </c>
      <c r="F377">
        <v>8</v>
      </c>
      <c r="G377">
        <v>57</v>
      </c>
      <c r="H377">
        <v>0</v>
      </c>
      <c r="I377" t="s">
        <v>29</v>
      </c>
      <c r="J377">
        <v>80.3</v>
      </c>
      <c r="K377" s="1">
        <v>44422</v>
      </c>
      <c r="L377">
        <v>87</v>
      </c>
      <c r="M377">
        <v>0.16</v>
      </c>
    </row>
    <row r="378" spans="1:13" x14ac:dyDescent="0.3">
      <c r="A378" t="s">
        <v>398</v>
      </c>
      <c r="B378">
        <v>21</v>
      </c>
      <c r="C378" t="s">
        <v>14</v>
      </c>
      <c r="D378" t="s">
        <v>52</v>
      </c>
      <c r="E378">
        <v>256.51</v>
      </c>
      <c r="F378">
        <v>8</v>
      </c>
      <c r="G378">
        <v>255</v>
      </c>
      <c r="H378">
        <v>0</v>
      </c>
      <c r="I378" t="s">
        <v>29</v>
      </c>
      <c r="J378">
        <v>49.2</v>
      </c>
      <c r="K378" s="1">
        <v>45008</v>
      </c>
      <c r="L378">
        <v>60</v>
      </c>
      <c r="M378">
        <v>0.56000000000000005</v>
      </c>
    </row>
    <row r="379" spans="1:13" x14ac:dyDescent="0.3">
      <c r="A379" t="s">
        <v>399</v>
      </c>
      <c r="B379">
        <v>63</v>
      </c>
      <c r="C379" t="s">
        <v>14</v>
      </c>
      <c r="D379" t="s">
        <v>26</v>
      </c>
      <c r="E379">
        <v>79.09</v>
      </c>
      <c r="F379">
        <v>4</v>
      </c>
      <c r="G379">
        <v>355</v>
      </c>
      <c r="H379">
        <v>0</v>
      </c>
      <c r="I379" t="s">
        <v>23</v>
      </c>
      <c r="J379">
        <v>77.599999999999994</v>
      </c>
      <c r="K379" s="1">
        <v>44737</v>
      </c>
      <c r="L379">
        <v>5</v>
      </c>
      <c r="M379">
        <v>0.21</v>
      </c>
    </row>
    <row r="380" spans="1:13" x14ac:dyDescent="0.3">
      <c r="A380" t="s">
        <v>400</v>
      </c>
      <c r="B380">
        <v>66</v>
      </c>
      <c r="C380" t="s">
        <v>14</v>
      </c>
      <c r="D380" t="s">
        <v>44</v>
      </c>
      <c r="E380">
        <v>32.68</v>
      </c>
      <c r="F380">
        <v>7</v>
      </c>
      <c r="G380">
        <v>264</v>
      </c>
      <c r="H380">
        <v>0</v>
      </c>
      <c r="I380" t="s">
        <v>16</v>
      </c>
      <c r="J380">
        <v>41.7</v>
      </c>
      <c r="K380" s="1">
        <v>45538</v>
      </c>
      <c r="L380">
        <v>21</v>
      </c>
      <c r="M380">
        <v>7.0000000000000007E-2</v>
      </c>
    </row>
    <row r="381" spans="1:13" x14ac:dyDescent="0.3">
      <c r="A381" t="s">
        <v>401</v>
      </c>
      <c r="B381">
        <v>69</v>
      </c>
      <c r="C381" t="s">
        <v>14</v>
      </c>
      <c r="D381" t="s">
        <v>35</v>
      </c>
      <c r="E381">
        <v>89.98</v>
      </c>
      <c r="F381">
        <v>5</v>
      </c>
      <c r="G381">
        <v>15</v>
      </c>
      <c r="H381">
        <v>0</v>
      </c>
      <c r="I381" t="s">
        <v>19</v>
      </c>
      <c r="J381">
        <v>18.3</v>
      </c>
      <c r="K381" s="1">
        <v>45245</v>
      </c>
      <c r="L381">
        <v>65</v>
      </c>
      <c r="M381">
        <v>0.27</v>
      </c>
    </row>
    <row r="382" spans="1:13" x14ac:dyDescent="0.3">
      <c r="A382" t="s">
        <v>402</v>
      </c>
      <c r="B382">
        <v>67</v>
      </c>
      <c r="C382" t="s">
        <v>21</v>
      </c>
      <c r="D382" t="s">
        <v>52</v>
      </c>
      <c r="E382">
        <v>124.96</v>
      </c>
      <c r="F382">
        <v>17</v>
      </c>
      <c r="G382">
        <v>267</v>
      </c>
      <c r="H382">
        <v>0</v>
      </c>
      <c r="I382" t="s">
        <v>23</v>
      </c>
      <c r="J382">
        <v>41.5</v>
      </c>
      <c r="K382" s="1">
        <v>45501</v>
      </c>
      <c r="L382">
        <v>95</v>
      </c>
      <c r="M382">
        <v>0.24</v>
      </c>
    </row>
    <row r="383" spans="1:13" x14ac:dyDescent="0.3">
      <c r="A383" t="s">
        <v>403</v>
      </c>
      <c r="B383">
        <v>60</v>
      </c>
      <c r="C383" t="s">
        <v>21</v>
      </c>
      <c r="D383" t="s">
        <v>22</v>
      </c>
      <c r="E383">
        <v>137.6</v>
      </c>
      <c r="F383">
        <v>10</v>
      </c>
      <c r="G383">
        <v>101</v>
      </c>
      <c r="H383">
        <v>0</v>
      </c>
      <c r="I383" t="s">
        <v>16</v>
      </c>
      <c r="J383">
        <v>72.3</v>
      </c>
      <c r="K383" s="1">
        <v>45376</v>
      </c>
      <c r="L383">
        <v>82</v>
      </c>
      <c r="M383">
        <v>0.57999999999999996</v>
      </c>
    </row>
    <row r="384" spans="1:13" x14ac:dyDescent="0.3">
      <c r="A384" t="s">
        <v>404</v>
      </c>
      <c r="B384">
        <v>46</v>
      </c>
      <c r="C384" t="s">
        <v>21</v>
      </c>
      <c r="D384" t="s">
        <v>22</v>
      </c>
      <c r="E384">
        <v>213.51</v>
      </c>
      <c r="F384">
        <v>9</v>
      </c>
      <c r="G384">
        <v>286</v>
      </c>
      <c r="H384">
        <v>0</v>
      </c>
      <c r="I384" t="s">
        <v>19</v>
      </c>
      <c r="J384">
        <v>85.2</v>
      </c>
      <c r="K384" s="1">
        <v>45402</v>
      </c>
      <c r="L384">
        <v>21</v>
      </c>
      <c r="M384">
        <v>0.45</v>
      </c>
    </row>
    <row r="385" spans="1:13" x14ac:dyDescent="0.3">
      <c r="A385" t="s">
        <v>405</v>
      </c>
      <c r="B385">
        <v>38</v>
      </c>
      <c r="C385" t="s">
        <v>21</v>
      </c>
      <c r="D385" t="s">
        <v>37</v>
      </c>
      <c r="E385">
        <v>100.44</v>
      </c>
      <c r="F385">
        <v>10</v>
      </c>
      <c r="G385">
        <v>221</v>
      </c>
      <c r="H385">
        <v>0</v>
      </c>
      <c r="I385" t="s">
        <v>40</v>
      </c>
      <c r="J385">
        <v>77.2</v>
      </c>
      <c r="K385" s="1">
        <v>45476</v>
      </c>
      <c r="L385">
        <v>71</v>
      </c>
      <c r="M385">
        <v>0.28999999999999998</v>
      </c>
    </row>
    <row r="386" spans="1:13" x14ac:dyDescent="0.3">
      <c r="A386" t="s">
        <v>406</v>
      </c>
      <c r="B386">
        <v>43</v>
      </c>
      <c r="C386" t="s">
        <v>14</v>
      </c>
      <c r="D386" t="s">
        <v>15</v>
      </c>
      <c r="E386">
        <v>121.16</v>
      </c>
      <c r="F386">
        <v>9</v>
      </c>
      <c r="G386">
        <v>20</v>
      </c>
      <c r="H386">
        <v>0</v>
      </c>
      <c r="I386" t="s">
        <v>16</v>
      </c>
      <c r="J386">
        <v>37.4</v>
      </c>
      <c r="K386" s="1">
        <v>44370</v>
      </c>
      <c r="L386">
        <v>65</v>
      </c>
      <c r="M386">
        <v>0.09</v>
      </c>
    </row>
    <row r="387" spans="1:13" x14ac:dyDescent="0.3">
      <c r="A387" t="s">
        <v>407</v>
      </c>
      <c r="B387">
        <v>31</v>
      </c>
      <c r="C387" t="s">
        <v>14</v>
      </c>
      <c r="D387" t="s">
        <v>26</v>
      </c>
      <c r="E387">
        <v>107.33</v>
      </c>
      <c r="F387">
        <v>7</v>
      </c>
      <c r="G387">
        <v>20</v>
      </c>
      <c r="H387">
        <v>0</v>
      </c>
      <c r="I387" t="s">
        <v>19</v>
      </c>
      <c r="J387">
        <v>57.9</v>
      </c>
      <c r="K387" s="1">
        <v>44121</v>
      </c>
      <c r="L387">
        <v>23</v>
      </c>
      <c r="M387">
        <v>0.3</v>
      </c>
    </row>
    <row r="388" spans="1:13" x14ac:dyDescent="0.3">
      <c r="A388" t="s">
        <v>408</v>
      </c>
      <c r="B388">
        <v>26</v>
      </c>
      <c r="C388" t="s">
        <v>14</v>
      </c>
      <c r="D388" t="s">
        <v>37</v>
      </c>
      <c r="E388">
        <v>274.81</v>
      </c>
      <c r="F388">
        <v>11</v>
      </c>
      <c r="G388">
        <v>91</v>
      </c>
      <c r="H388">
        <v>0</v>
      </c>
      <c r="I388" t="s">
        <v>23</v>
      </c>
      <c r="J388">
        <v>36</v>
      </c>
      <c r="K388" s="1">
        <v>45425</v>
      </c>
      <c r="L388">
        <v>91</v>
      </c>
      <c r="M388">
        <v>7.0000000000000007E-2</v>
      </c>
    </row>
    <row r="389" spans="1:13" x14ac:dyDescent="0.3">
      <c r="A389" t="s">
        <v>409</v>
      </c>
      <c r="B389">
        <v>76</v>
      </c>
      <c r="C389" t="s">
        <v>14</v>
      </c>
      <c r="D389" t="s">
        <v>44</v>
      </c>
      <c r="E389">
        <v>354.59</v>
      </c>
      <c r="F389">
        <v>12</v>
      </c>
      <c r="G389">
        <v>283</v>
      </c>
      <c r="H389">
        <v>0</v>
      </c>
      <c r="I389" t="s">
        <v>19</v>
      </c>
      <c r="J389">
        <v>70.400000000000006</v>
      </c>
      <c r="K389" s="1">
        <v>45159</v>
      </c>
      <c r="L389">
        <v>60</v>
      </c>
      <c r="M389">
        <v>0.4</v>
      </c>
    </row>
    <row r="390" spans="1:13" x14ac:dyDescent="0.3">
      <c r="A390" t="s">
        <v>410</v>
      </c>
      <c r="B390">
        <v>64</v>
      </c>
      <c r="C390" t="s">
        <v>21</v>
      </c>
      <c r="D390" t="s">
        <v>52</v>
      </c>
      <c r="E390">
        <v>71.290000000000006</v>
      </c>
      <c r="F390">
        <v>12</v>
      </c>
      <c r="G390">
        <v>132</v>
      </c>
      <c r="H390">
        <v>0</v>
      </c>
      <c r="I390" t="s">
        <v>29</v>
      </c>
      <c r="J390">
        <v>43.6</v>
      </c>
      <c r="K390" s="1">
        <v>44796</v>
      </c>
      <c r="L390">
        <v>2</v>
      </c>
      <c r="M390">
        <v>0.32</v>
      </c>
    </row>
    <row r="391" spans="1:13" x14ac:dyDescent="0.3">
      <c r="A391" t="s">
        <v>411</v>
      </c>
      <c r="B391">
        <v>29</v>
      </c>
      <c r="C391" t="s">
        <v>21</v>
      </c>
      <c r="D391" t="s">
        <v>28</v>
      </c>
      <c r="E391">
        <v>148.72</v>
      </c>
      <c r="F391">
        <v>13</v>
      </c>
      <c r="G391">
        <v>326</v>
      </c>
      <c r="H391">
        <v>0</v>
      </c>
      <c r="I391" t="s">
        <v>19</v>
      </c>
      <c r="J391">
        <v>76.5</v>
      </c>
      <c r="K391" s="1">
        <v>45583</v>
      </c>
      <c r="L391">
        <v>34</v>
      </c>
      <c r="M391">
        <v>0.09</v>
      </c>
    </row>
    <row r="392" spans="1:13" x14ac:dyDescent="0.3">
      <c r="A392" t="s">
        <v>412</v>
      </c>
      <c r="B392">
        <v>59</v>
      </c>
      <c r="C392" t="s">
        <v>21</v>
      </c>
      <c r="D392" t="s">
        <v>18</v>
      </c>
      <c r="E392">
        <v>256.98</v>
      </c>
      <c r="F392">
        <v>11</v>
      </c>
      <c r="G392">
        <v>328</v>
      </c>
      <c r="H392">
        <v>0</v>
      </c>
      <c r="I392" t="s">
        <v>40</v>
      </c>
      <c r="J392">
        <v>1.3</v>
      </c>
      <c r="K392" s="1">
        <v>45452</v>
      </c>
      <c r="L392">
        <v>57</v>
      </c>
      <c r="M392">
        <v>0.36</v>
      </c>
    </row>
    <row r="393" spans="1:13" x14ac:dyDescent="0.3">
      <c r="A393" t="s">
        <v>413</v>
      </c>
      <c r="B393">
        <v>68</v>
      </c>
      <c r="C393" t="s">
        <v>21</v>
      </c>
      <c r="D393" t="s">
        <v>35</v>
      </c>
      <c r="E393">
        <v>188.19</v>
      </c>
      <c r="F393">
        <v>6</v>
      </c>
      <c r="G393">
        <v>174</v>
      </c>
      <c r="H393">
        <v>0</v>
      </c>
      <c r="I393" t="s">
        <v>23</v>
      </c>
      <c r="J393">
        <v>34</v>
      </c>
      <c r="K393" s="1">
        <v>44551</v>
      </c>
      <c r="L393">
        <v>16</v>
      </c>
      <c r="M393">
        <v>0.66</v>
      </c>
    </row>
    <row r="394" spans="1:13" x14ac:dyDescent="0.3">
      <c r="A394" t="s">
        <v>414</v>
      </c>
      <c r="B394">
        <v>73</v>
      </c>
      <c r="C394" t="s">
        <v>21</v>
      </c>
      <c r="D394" t="s">
        <v>44</v>
      </c>
      <c r="E394">
        <v>41.95</v>
      </c>
      <c r="F394">
        <v>8</v>
      </c>
      <c r="G394">
        <v>212</v>
      </c>
      <c r="H394">
        <v>0</v>
      </c>
      <c r="I394" t="s">
        <v>16</v>
      </c>
      <c r="J394">
        <v>87.8</v>
      </c>
      <c r="K394" s="1">
        <v>45115</v>
      </c>
      <c r="L394">
        <v>74</v>
      </c>
      <c r="M394">
        <v>0.54</v>
      </c>
    </row>
    <row r="395" spans="1:13" x14ac:dyDescent="0.3">
      <c r="A395" t="s">
        <v>415</v>
      </c>
      <c r="B395">
        <v>68</v>
      </c>
      <c r="C395" t="s">
        <v>14</v>
      </c>
      <c r="D395" t="s">
        <v>18</v>
      </c>
      <c r="E395">
        <v>122.54</v>
      </c>
      <c r="F395">
        <v>7</v>
      </c>
      <c r="G395">
        <v>147</v>
      </c>
      <c r="H395">
        <v>0</v>
      </c>
      <c r="I395" t="s">
        <v>19</v>
      </c>
      <c r="J395">
        <v>32.4</v>
      </c>
      <c r="K395" s="1">
        <v>44453</v>
      </c>
      <c r="L395">
        <v>84</v>
      </c>
      <c r="M395">
        <v>0.13</v>
      </c>
    </row>
    <row r="396" spans="1:13" x14ac:dyDescent="0.3">
      <c r="A396" t="s">
        <v>416</v>
      </c>
      <c r="B396">
        <v>23</v>
      </c>
      <c r="C396" t="s">
        <v>25</v>
      </c>
      <c r="D396" t="s">
        <v>26</v>
      </c>
      <c r="E396">
        <v>98.46</v>
      </c>
      <c r="F396">
        <v>9</v>
      </c>
      <c r="G396">
        <v>231</v>
      </c>
      <c r="H396">
        <v>0</v>
      </c>
      <c r="I396" t="s">
        <v>23</v>
      </c>
      <c r="J396">
        <v>39.5</v>
      </c>
      <c r="K396" s="1">
        <v>44902</v>
      </c>
      <c r="L396">
        <v>48</v>
      </c>
      <c r="M396">
        <v>0.46</v>
      </c>
    </row>
    <row r="397" spans="1:13" x14ac:dyDescent="0.3">
      <c r="A397" t="s">
        <v>417</v>
      </c>
      <c r="B397">
        <v>37</v>
      </c>
      <c r="C397" t="s">
        <v>21</v>
      </c>
      <c r="D397" t="s">
        <v>28</v>
      </c>
      <c r="E397">
        <v>543.29999999999995</v>
      </c>
      <c r="F397">
        <v>11</v>
      </c>
      <c r="G397">
        <v>164</v>
      </c>
      <c r="H397">
        <v>0</v>
      </c>
      <c r="I397" t="s">
        <v>40</v>
      </c>
      <c r="J397">
        <v>79.099999999999994</v>
      </c>
      <c r="K397" s="1">
        <v>44742</v>
      </c>
      <c r="L397">
        <v>25</v>
      </c>
      <c r="M397">
        <v>0.36</v>
      </c>
    </row>
    <row r="398" spans="1:13" x14ac:dyDescent="0.3">
      <c r="A398" t="s">
        <v>418</v>
      </c>
      <c r="B398">
        <v>41</v>
      </c>
      <c r="C398" t="s">
        <v>21</v>
      </c>
      <c r="D398" t="s">
        <v>22</v>
      </c>
      <c r="E398">
        <v>151.22</v>
      </c>
      <c r="F398">
        <v>4</v>
      </c>
      <c r="G398">
        <v>313</v>
      </c>
      <c r="H398">
        <v>0</v>
      </c>
      <c r="I398" t="s">
        <v>16</v>
      </c>
      <c r="J398">
        <v>9.5</v>
      </c>
      <c r="K398" s="1">
        <v>45813</v>
      </c>
      <c r="L398">
        <v>68</v>
      </c>
      <c r="M398">
        <v>0.42</v>
      </c>
    </row>
    <row r="399" spans="1:13" x14ac:dyDescent="0.3">
      <c r="A399" t="s">
        <v>419</v>
      </c>
      <c r="B399">
        <v>44</v>
      </c>
      <c r="C399" t="s">
        <v>14</v>
      </c>
      <c r="D399" t="s">
        <v>37</v>
      </c>
      <c r="E399">
        <v>17.05</v>
      </c>
      <c r="F399">
        <v>9</v>
      </c>
      <c r="G399">
        <v>144</v>
      </c>
      <c r="H399">
        <v>0</v>
      </c>
      <c r="I399" t="s">
        <v>19</v>
      </c>
      <c r="K399" s="1">
        <v>44092</v>
      </c>
      <c r="L399">
        <v>32</v>
      </c>
      <c r="M399">
        <v>0.44</v>
      </c>
    </row>
    <row r="400" spans="1:13" x14ac:dyDescent="0.3">
      <c r="A400" t="s">
        <v>420</v>
      </c>
      <c r="B400">
        <v>55</v>
      </c>
      <c r="C400" t="s">
        <v>21</v>
      </c>
      <c r="D400" t="s">
        <v>52</v>
      </c>
      <c r="E400">
        <v>88.6</v>
      </c>
      <c r="F400">
        <v>14</v>
      </c>
      <c r="G400">
        <v>297</v>
      </c>
      <c r="H400">
        <v>0</v>
      </c>
      <c r="I400" t="s">
        <v>40</v>
      </c>
      <c r="K400" s="1">
        <v>44419</v>
      </c>
      <c r="L400">
        <v>45</v>
      </c>
      <c r="M400">
        <v>0.27</v>
      </c>
    </row>
    <row r="401" spans="1:13" x14ac:dyDescent="0.3">
      <c r="A401" t="s">
        <v>421</v>
      </c>
      <c r="B401">
        <v>25</v>
      </c>
      <c r="C401" t="s">
        <v>14</v>
      </c>
      <c r="D401" t="s">
        <v>37</v>
      </c>
      <c r="E401">
        <v>67.2</v>
      </c>
      <c r="F401">
        <v>12</v>
      </c>
      <c r="G401">
        <v>222</v>
      </c>
      <c r="H401">
        <v>0</v>
      </c>
      <c r="I401" t="s">
        <v>29</v>
      </c>
      <c r="J401">
        <v>95.7</v>
      </c>
      <c r="K401" s="1">
        <v>45637</v>
      </c>
      <c r="L401">
        <v>92</v>
      </c>
      <c r="M401">
        <v>7.0000000000000007E-2</v>
      </c>
    </row>
    <row r="402" spans="1:13" x14ac:dyDescent="0.3">
      <c r="A402" t="s">
        <v>422</v>
      </c>
      <c r="B402">
        <v>18</v>
      </c>
      <c r="C402" t="s">
        <v>14</v>
      </c>
      <c r="D402" t="s">
        <v>52</v>
      </c>
      <c r="E402">
        <v>69.69</v>
      </c>
      <c r="F402">
        <v>11</v>
      </c>
      <c r="G402">
        <v>352</v>
      </c>
      <c r="H402">
        <v>0</v>
      </c>
      <c r="I402" t="s">
        <v>23</v>
      </c>
      <c r="J402">
        <v>78.3</v>
      </c>
      <c r="K402" s="1">
        <v>45550</v>
      </c>
      <c r="L402">
        <v>40</v>
      </c>
      <c r="M402">
        <v>0.23</v>
      </c>
    </row>
    <row r="403" spans="1:13" x14ac:dyDescent="0.3">
      <c r="A403" t="s">
        <v>423</v>
      </c>
      <c r="B403">
        <v>71</v>
      </c>
      <c r="C403" t="s">
        <v>25</v>
      </c>
      <c r="D403" t="s">
        <v>15</v>
      </c>
      <c r="E403">
        <v>62.09</v>
      </c>
      <c r="F403">
        <v>10</v>
      </c>
      <c r="G403">
        <v>61</v>
      </c>
      <c r="H403">
        <v>0</v>
      </c>
      <c r="I403" t="s">
        <v>23</v>
      </c>
      <c r="K403" s="1">
        <v>45650</v>
      </c>
      <c r="L403">
        <v>13</v>
      </c>
      <c r="M403">
        <v>0.23</v>
      </c>
    </row>
    <row r="404" spans="1:13" x14ac:dyDescent="0.3">
      <c r="A404" t="s">
        <v>424</v>
      </c>
      <c r="B404">
        <v>66</v>
      </c>
      <c r="C404" t="s">
        <v>21</v>
      </c>
      <c r="D404" t="s">
        <v>15</v>
      </c>
      <c r="E404">
        <v>179.38</v>
      </c>
      <c r="F404">
        <v>17</v>
      </c>
      <c r="G404">
        <v>95</v>
      </c>
      <c r="H404">
        <v>0</v>
      </c>
      <c r="I404" t="s">
        <v>19</v>
      </c>
      <c r="J404">
        <v>83.5</v>
      </c>
      <c r="K404" s="1">
        <v>44809</v>
      </c>
      <c r="L404">
        <v>5</v>
      </c>
      <c r="M404">
        <v>0.66</v>
      </c>
    </row>
    <row r="405" spans="1:13" x14ac:dyDescent="0.3">
      <c r="A405" t="s">
        <v>425</v>
      </c>
      <c r="B405">
        <v>66</v>
      </c>
      <c r="C405" t="s">
        <v>14</v>
      </c>
      <c r="D405" t="s">
        <v>37</v>
      </c>
      <c r="E405">
        <v>32.32</v>
      </c>
      <c r="F405">
        <v>7</v>
      </c>
      <c r="G405">
        <v>111</v>
      </c>
      <c r="H405">
        <v>0</v>
      </c>
      <c r="I405" t="s">
        <v>40</v>
      </c>
      <c r="J405">
        <v>47.6</v>
      </c>
      <c r="K405" s="1">
        <v>44752</v>
      </c>
      <c r="L405">
        <v>17</v>
      </c>
      <c r="M405">
        <v>0.1</v>
      </c>
    </row>
    <row r="406" spans="1:13" x14ac:dyDescent="0.3">
      <c r="A406" t="s">
        <v>426</v>
      </c>
      <c r="B406">
        <v>41</v>
      </c>
      <c r="C406" t="s">
        <v>14</v>
      </c>
      <c r="D406" t="s">
        <v>52</v>
      </c>
      <c r="E406">
        <v>142.37</v>
      </c>
      <c r="F406">
        <v>16</v>
      </c>
      <c r="G406">
        <v>86</v>
      </c>
      <c r="H406">
        <v>0</v>
      </c>
      <c r="I406" t="s">
        <v>16</v>
      </c>
      <c r="J406">
        <v>78.3</v>
      </c>
      <c r="K406" s="1">
        <v>44812</v>
      </c>
      <c r="L406">
        <v>71</v>
      </c>
      <c r="M406">
        <v>0.37</v>
      </c>
    </row>
    <row r="407" spans="1:13" x14ac:dyDescent="0.3">
      <c r="A407" t="s">
        <v>427</v>
      </c>
      <c r="B407">
        <v>64</v>
      </c>
      <c r="C407" t="s">
        <v>14</v>
      </c>
      <c r="D407" t="s">
        <v>52</v>
      </c>
      <c r="E407">
        <v>123.92</v>
      </c>
      <c r="F407">
        <v>8</v>
      </c>
      <c r="G407">
        <v>254</v>
      </c>
      <c r="H407">
        <v>0</v>
      </c>
      <c r="I407" t="s">
        <v>16</v>
      </c>
      <c r="J407">
        <v>23.9</v>
      </c>
      <c r="K407" s="1">
        <v>44311</v>
      </c>
      <c r="L407">
        <v>10</v>
      </c>
      <c r="M407">
        <v>0.25</v>
      </c>
    </row>
    <row r="408" spans="1:13" x14ac:dyDescent="0.3">
      <c r="A408" t="s">
        <v>428</v>
      </c>
      <c r="B408">
        <v>24</v>
      </c>
      <c r="C408" t="s">
        <v>21</v>
      </c>
      <c r="D408" t="s">
        <v>18</v>
      </c>
      <c r="E408">
        <v>173.18</v>
      </c>
      <c r="F408">
        <v>9</v>
      </c>
      <c r="G408">
        <v>112</v>
      </c>
      <c r="H408">
        <v>0</v>
      </c>
      <c r="I408" t="s">
        <v>16</v>
      </c>
      <c r="J408">
        <v>34.1</v>
      </c>
      <c r="K408" s="1">
        <v>45293</v>
      </c>
      <c r="L408">
        <v>91</v>
      </c>
      <c r="M408">
        <v>0.26</v>
      </c>
    </row>
    <row r="409" spans="1:13" x14ac:dyDescent="0.3">
      <c r="A409" t="s">
        <v>429</v>
      </c>
      <c r="B409">
        <v>36</v>
      </c>
      <c r="C409" t="s">
        <v>21</v>
      </c>
      <c r="D409" t="s">
        <v>37</v>
      </c>
      <c r="E409">
        <v>114.79</v>
      </c>
      <c r="F409">
        <v>12</v>
      </c>
      <c r="G409">
        <v>253</v>
      </c>
      <c r="H409">
        <v>0</v>
      </c>
      <c r="I409" t="s">
        <v>16</v>
      </c>
      <c r="J409">
        <v>90.2</v>
      </c>
      <c r="K409" s="1">
        <v>44850</v>
      </c>
      <c r="L409">
        <v>59</v>
      </c>
      <c r="M409">
        <v>0.22</v>
      </c>
    </row>
    <row r="410" spans="1:13" x14ac:dyDescent="0.3">
      <c r="A410" t="s">
        <v>430</v>
      </c>
      <c r="B410">
        <v>39</v>
      </c>
      <c r="C410" t="s">
        <v>14</v>
      </c>
      <c r="D410" t="s">
        <v>50</v>
      </c>
      <c r="E410">
        <v>31.04</v>
      </c>
      <c r="F410">
        <v>11</v>
      </c>
      <c r="G410">
        <v>347</v>
      </c>
      <c r="H410">
        <v>0</v>
      </c>
      <c r="I410" t="s">
        <v>19</v>
      </c>
      <c r="J410">
        <v>91.1</v>
      </c>
      <c r="K410" s="1">
        <v>45382</v>
      </c>
      <c r="L410">
        <v>35</v>
      </c>
      <c r="M410">
        <v>0.5</v>
      </c>
    </row>
    <row r="411" spans="1:13" x14ac:dyDescent="0.3">
      <c r="A411" t="s">
        <v>431</v>
      </c>
      <c r="B411">
        <v>74</v>
      </c>
      <c r="C411" t="s">
        <v>14</v>
      </c>
      <c r="D411" t="s">
        <v>26</v>
      </c>
      <c r="E411">
        <v>98.54</v>
      </c>
      <c r="F411">
        <v>10</v>
      </c>
      <c r="G411">
        <v>321</v>
      </c>
      <c r="H411">
        <v>0</v>
      </c>
      <c r="I411" t="s">
        <v>19</v>
      </c>
      <c r="J411">
        <v>28.5</v>
      </c>
      <c r="K411" s="1">
        <v>45122</v>
      </c>
      <c r="L411">
        <v>23</v>
      </c>
      <c r="M411">
        <v>0.15</v>
      </c>
    </row>
    <row r="412" spans="1:13" x14ac:dyDescent="0.3">
      <c r="A412" t="s">
        <v>432</v>
      </c>
      <c r="B412">
        <v>72</v>
      </c>
      <c r="C412" t="s">
        <v>14</v>
      </c>
      <c r="D412" t="s">
        <v>22</v>
      </c>
      <c r="E412">
        <v>79.680000000000007</v>
      </c>
      <c r="F412">
        <v>11</v>
      </c>
      <c r="G412">
        <v>31</v>
      </c>
      <c r="H412">
        <v>0</v>
      </c>
      <c r="I412" t="s">
        <v>23</v>
      </c>
      <c r="J412">
        <v>8.4</v>
      </c>
      <c r="K412" s="1">
        <v>44368</v>
      </c>
      <c r="L412">
        <v>56</v>
      </c>
      <c r="M412">
        <v>0.2</v>
      </c>
    </row>
    <row r="413" spans="1:13" x14ac:dyDescent="0.3">
      <c r="A413" t="s">
        <v>433</v>
      </c>
      <c r="B413">
        <v>77</v>
      </c>
      <c r="C413" t="s">
        <v>14</v>
      </c>
      <c r="D413" t="s">
        <v>15</v>
      </c>
      <c r="E413">
        <v>167.31</v>
      </c>
      <c r="F413">
        <v>8</v>
      </c>
      <c r="G413">
        <v>63</v>
      </c>
      <c r="H413">
        <v>0</v>
      </c>
      <c r="I413" t="s">
        <v>40</v>
      </c>
      <c r="J413">
        <v>92.9</v>
      </c>
      <c r="K413" s="1">
        <v>44984</v>
      </c>
      <c r="L413">
        <v>16</v>
      </c>
      <c r="M413">
        <v>0.45</v>
      </c>
    </row>
    <row r="414" spans="1:13" x14ac:dyDescent="0.3">
      <c r="A414" t="s">
        <v>434</v>
      </c>
      <c r="B414">
        <v>52</v>
      </c>
      <c r="C414" t="s">
        <v>14</v>
      </c>
      <c r="D414" t="s">
        <v>50</v>
      </c>
      <c r="E414">
        <v>61.31</v>
      </c>
      <c r="F414">
        <v>9</v>
      </c>
      <c r="G414">
        <v>153</v>
      </c>
      <c r="H414">
        <v>0</v>
      </c>
      <c r="I414" t="s">
        <v>29</v>
      </c>
      <c r="J414">
        <v>30</v>
      </c>
      <c r="K414" s="1">
        <v>44344</v>
      </c>
      <c r="L414">
        <v>52</v>
      </c>
      <c r="M414">
        <v>0.12</v>
      </c>
    </row>
    <row r="415" spans="1:13" x14ac:dyDescent="0.3">
      <c r="A415" t="s">
        <v>435</v>
      </c>
      <c r="B415">
        <v>79</v>
      </c>
      <c r="C415" t="s">
        <v>21</v>
      </c>
      <c r="D415" t="s">
        <v>15</v>
      </c>
      <c r="E415">
        <v>94.02</v>
      </c>
      <c r="F415">
        <v>11</v>
      </c>
      <c r="G415">
        <v>4</v>
      </c>
      <c r="H415">
        <v>0</v>
      </c>
      <c r="I415" t="s">
        <v>19</v>
      </c>
      <c r="J415">
        <v>12</v>
      </c>
      <c r="K415" s="1">
        <v>44051</v>
      </c>
      <c r="L415">
        <v>27</v>
      </c>
      <c r="M415">
        <v>0.18</v>
      </c>
    </row>
    <row r="416" spans="1:13" x14ac:dyDescent="0.3">
      <c r="A416" t="s">
        <v>436</v>
      </c>
      <c r="B416">
        <v>47</v>
      </c>
      <c r="C416" t="s">
        <v>14</v>
      </c>
      <c r="D416" t="s">
        <v>28</v>
      </c>
      <c r="E416">
        <v>123.77</v>
      </c>
      <c r="F416">
        <v>10</v>
      </c>
      <c r="G416">
        <v>329</v>
      </c>
      <c r="H416">
        <v>0</v>
      </c>
      <c r="I416" t="s">
        <v>16</v>
      </c>
      <c r="J416">
        <v>34.799999999999997</v>
      </c>
      <c r="K416" s="1">
        <v>45250</v>
      </c>
      <c r="L416">
        <v>15</v>
      </c>
      <c r="M416">
        <v>0.09</v>
      </c>
    </row>
    <row r="417" spans="1:13" x14ac:dyDescent="0.3">
      <c r="A417" t="s">
        <v>437</v>
      </c>
      <c r="B417">
        <v>46</v>
      </c>
      <c r="C417" t="s">
        <v>14</v>
      </c>
      <c r="D417" t="s">
        <v>15</v>
      </c>
      <c r="E417">
        <v>210.65</v>
      </c>
      <c r="F417">
        <v>13</v>
      </c>
      <c r="G417">
        <v>209</v>
      </c>
      <c r="H417">
        <v>0</v>
      </c>
      <c r="I417" t="s">
        <v>29</v>
      </c>
      <c r="J417">
        <v>28.2</v>
      </c>
      <c r="K417" s="1">
        <v>45290</v>
      </c>
      <c r="L417">
        <v>62</v>
      </c>
      <c r="M417">
        <v>0.54</v>
      </c>
    </row>
    <row r="418" spans="1:13" x14ac:dyDescent="0.3">
      <c r="A418" t="s">
        <v>438</v>
      </c>
      <c r="B418">
        <v>39</v>
      </c>
      <c r="C418" t="s">
        <v>14</v>
      </c>
      <c r="D418" t="s">
        <v>44</v>
      </c>
      <c r="E418">
        <v>54.42</v>
      </c>
      <c r="F418">
        <v>5</v>
      </c>
      <c r="G418">
        <v>91</v>
      </c>
      <c r="H418">
        <v>0</v>
      </c>
      <c r="I418" t="s">
        <v>23</v>
      </c>
      <c r="J418">
        <v>8.1</v>
      </c>
      <c r="K418" s="1">
        <v>44348</v>
      </c>
      <c r="L418">
        <v>6</v>
      </c>
      <c r="M418">
        <v>0.08</v>
      </c>
    </row>
    <row r="419" spans="1:13" x14ac:dyDescent="0.3">
      <c r="A419" t="s">
        <v>439</v>
      </c>
      <c r="B419">
        <v>28</v>
      </c>
      <c r="C419" t="s">
        <v>25</v>
      </c>
      <c r="D419" t="s">
        <v>15</v>
      </c>
      <c r="E419">
        <v>198.93</v>
      </c>
      <c r="F419">
        <v>11</v>
      </c>
      <c r="G419">
        <v>221</v>
      </c>
      <c r="H419">
        <v>0</v>
      </c>
      <c r="I419" t="s">
        <v>16</v>
      </c>
      <c r="J419">
        <v>98.4</v>
      </c>
      <c r="K419" s="1">
        <v>45272</v>
      </c>
      <c r="L419">
        <v>24</v>
      </c>
      <c r="M419">
        <v>0.09</v>
      </c>
    </row>
    <row r="420" spans="1:13" x14ac:dyDescent="0.3">
      <c r="A420" t="s">
        <v>440</v>
      </c>
      <c r="B420">
        <v>37</v>
      </c>
      <c r="C420" t="s">
        <v>21</v>
      </c>
      <c r="D420" t="s">
        <v>18</v>
      </c>
      <c r="E420">
        <v>150.97999999999999</v>
      </c>
      <c r="F420">
        <v>9</v>
      </c>
      <c r="G420">
        <v>189</v>
      </c>
      <c r="H420">
        <v>0</v>
      </c>
      <c r="I420" t="s">
        <v>40</v>
      </c>
      <c r="J420">
        <v>29.4</v>
      </c>
      <c r="K420" s="1">
        <v>45059</v>
      </c>
      <c r="L420">
        <v>87</v>
      </c>
      <c r="M420">
        <v>0.25</v>
      </c>
    </row>
    <row r="421" spans="1:13" x14ac:dyDescent="0.3">
      <c r="A421" t="s">
        <v>441</v>
      </c>
      <c r="B421">
        <v>79</v>
      </c>
      <c r="C421" t="s">
        <v>14</v>
      </c>
      <c r="D421" t="s">
        <v>50</v>
      </c>
      <c r="E421">
        <v>109.29</v>
      </c>
      <c r="F421">
        <v>8</v>
      </c>
      <c r="G421">
        <v>59</v>
      </c>
      <c r="H421">
        <v>0</v>
      </c>
      <c r="I421" t="s">
        <v>29</v>
      </c>
      <c r="J421">
        <v>27.2</v>
      </c>
      <c r="K421" s="1">
        <v>44742</v>
      </c>
      <c r="L421">
        <v>5</v>
      </c>
      <c r="M421">
        <v>0.1</v>
      </c>
    </row>
    <row r="422" spans="1:13" x14ac:dyDescent="0.3">
      <c r="A422" t="s">
        <v>442</v>
      </c>
      <c r="B422">
        <v>46</v>
      </c>
      <c r="C422" t="s">
        <v>21</v>
      </c>
      <c r="D422" t="s">
        <v>28</v>
      </c>
      <c r="E422">
        <v>48.01</v>
      </c>
      <c r="F422">
        <v>4</v>
      </c>
      <c r="G422">
        <v>204</v>
      </c>
      <c r="H422">
        <v>0</v>
      </c>
      <c r="I422" t="s">
        <v>23</v>
      </c>
      <c r="J422">
        <v>42</v>
      </c>
      <c r="K422" s="1">
        <v>44544</v>
      </c>
      <c r="L422">
        <v>71</v>
      </c>
      <c r="M422">
        <v>0.4</v>
      </c>
    </row>
    <row r="423" spans="1:13" x14ac:dyDescent="0.3">
      <c r="A423" t="s">
        <v>443</v>
      </c>
      <c r="B423">
        <v>68</v>
      </c>
      <c r="C423" t="s">
        <v>21</v>
      </c>
      <c r="D423" t="s">
        <v>52</v>
      </c>
      <c r="E423">
        <v>106.14</v>
      </c>
      <c r="F423">
        <v>11</v>
      </c>
      <c r="G423">
        <v>211</v>
      </c>
      <c r="H423">
        <v>0</v>
      </c>
      <c r="I423" t="s">
        <v>19</v>
      </c>
      <c r="J423">
        <v>41.5</v>
      </c>
      <c r="K423" s="1">
        <v>45727</v>
      </c>
      <c r="L423">
        <v>86</v>
      </c>
      <c r="M423">
        <v>0.44</v>
      </c>
    </row>
    <row r="424" spans="1:13" x14ac:dyDescent="0.3">
      <c r="A424" t="s">
        <v>444</v>
      </c>
      <c r="B424">
        <v>58</v>
      </c>
      <c r="C424" t="s">
        <v>14</v>
      </c>
      <c r="D424" t="s">
        <v>52</v>
      </c>
      <c r="E424">
        <v>34.270000000000003</v>
      </c>
      <c r="F424">
        <v>12</v>
      </c>
      <c r="G424">
        <v>257</v>
      </c>
      <c r="H424">
        <v>0</v>
      </c>
      <c r="I424" t="s">
        <v>40</v>
      </c>
      <c r="J424">
        <v>43.4</v>
      </c>
      <c r="K424" s="1">
        <v>44011</v>
      </c>
      <c r="L424">
        <v>93</v>
      </c>
      <c r="M424">
        <v>0.14000000000000001</v>
      </c>
    </row>
    <row r="425" spans="1:13" x14ac:dyDescent="0.3">
      <c r="A425" t="s">
        <v>445</v>
      </c>
      <c r="B425">
        <v>59</v>
      </c>
      <c r="C425" t="s">
        <v>21</v>
      </c>
      <c r="D425" t="s">
        <v>28</v>
      </c>
      <c r="F425">
        <v>13</v>
      </c>
      <c r="G425">
        <v>88</v>
      </c>
      <c r="H425">
        <v>0</v>
      </c>
      <c r="I425" t="s">
        <v>16</v>
      </c>
      <c r="J425">
        <v>90.7</v>
      </c>
      <c r="K425" s="1">
        <v>45733</v>
      </c>
      <c r="L425">
        <v>53</v>
      </c>
      <c r="M425">
        <v>0.38</v>
      </c>
    </row>
    <row r="426" spans="1:13" x14ac:dyDescent="0.3">
      <c r="A426" t="s">
        <v>446</v>
      </c>
      <c r="B426">
        <v>51</v>
      </c>
      <c r="C426" t="s">
        <v>14</v>
      </c>
      <c r="D426" t="s">
        <v>35</v>
      </c>
      <c r="E426">
        <v>134.44</v>
      </c>
      <c r="F426">
        <v>9</v>
      </c>
      <c r="G426">
        <v>235</v>
      </c>
      <c r="H426">
        <v>0</v>
      </c>
      <c r="I426" t="s">
        <v>29</v>
      </c>
      <c r="J426">
        <v>6</v>
      </c>
      <c r="K426" s="1">
        <v>45351</v>
      </c>
      <c r="L426">
        <v>31</v>
      </c>
      <c r="M426">
        <v>0.22</v>
      </c>
    </row>
    <row r="427" spans="1:13" x14ac:dyDescent="0.3">
      <c r="A427" t="s">
        <v>447</v>
      </c>
      <c r="B427">
        <v>18</v>
      </c>
      <c r="C427" t="s">
        <v>21</v>
      </c>
      <c r="D427" t="s">
        <v>37</v>
      </c>
      <c r="E427">
        <v>267.61</v>
      </c>
      <c r="F427">
        <v>17</v>
      </c>
      <c r="G427">
        <v>362</v>
      </c>
      <c r="H427">
        <v>0</v>
      </c>
      <c r="I427" t="s">
        <v>23</v>
      </c>
      <c r="J427">
        <v>94.2</v>
      </c>
      <c r="K427" s="1">
        <v>44351</v>
      </c>
      <c r="L427">
        <v>35</v>
      </c>
      <c r="M427">
        <v>0.38</v>
      </c>
    </row>
    <row r="428" spans="1:13" x14ac:dyDescent="0.3">
      <c r="A428" t="s">
        <v>448</v>
      </c>
      <c r="B428">
        <v>48</v>
      </c>
      <c r="C428" t="s">
        <v>21</v>
      </c>
      <c r="D428" t="s">
        <v>35</v>
      </c>
      <c r="E428">
        <v>117.96</v>
      </c>
      <c r="F428">
        <v>7</v>
      </c>
      <c r="G428">
        <v>331</v>
      </c>
      <c r="H428">
        <v>0</v>
      </c>
      <c r="I428" t="s">
        <v>29</v>
      </c>
      <c r="J428">
        <v>66.599999999999994</v>
      </c>
      <c r="K428" s="1">
        <v>45054</v>
      </c>
      <c r="L428">
        <v>98</v>
      </c>
      <c r="M428">
        <v>0.5</v>
      </c>
    </row>
    <row r="429" spans="1:13" x14ac:dyDescent="0.3">
      <c r="A429" t="s">
        <v>449</v>
      </c>
      <c r="B429">
        <v>47</v>
      </c>
      <c r="C429" t="s">
        <v>14</v>
      </c>
      <c r="D429" t="s">
        <v>50</v>
      </c>
      <c r="E429">
        <v>38.229999999999997</v>
      </c>
      <c r="F429">
        <v>9</v>
      </c>
      <c r="G429">
        <v>195</v>
      </c>
      <c r="H429">
        <v>1</v>
      </c>
      <c r="I429" t="s">
        <v>40</v>
      </c>
      <c r="K429" s="1">
        <v>45105</v>
      </c>
      <c r="L429">
        <v>19</v>
      </c>
      <c r="M429">
        <v>0.15</v>
      </c>
    </row>
    <row r="430" spans="1:13" x14ac:dyDescent="0.3">
      <c r="A430" t="s">
        <v>450</v>
      </c>
      <c r="B430">
        <v>65</v>
      </c>
      <c r="C430" t="s">
        <v>14</v>
      </c>
      <c r="D430" t="s">
        <v>15</v>
      </c>
      <c r="E430">
        <v>67.78</v>
      </c>
      <c r="F430">
        <v>12</v>
      </c>
      <c r="G430">
        <v>331</v>
      </c>
      <c r="H430">
        <v>0</v>
      </c>
      <c r="I430" t="s">
        <v>19</v>
      </c>
      <c r="J430">
        <v>15.8</v>
      </c>
      <c r="K430" s="1">
        <v>45411</v>
      </c>
      <c r="L430">
        <v>34</v>
      </c>
      <c r="M430">
        <v>0.21</v>
      </c>
    </row>
    <row r="431" spans="1:13" x14ac:dyDescent="0.3">
      <c r="A431" t="s">
        <v>451</v>
      </c>
      <c r="B431">
        <v>35</v>
      </c>
      <c r="C431" t="s">
        <v>25</v>
      </c>
      <c r="D431" t="s">
        <v>52</v>
      </c>
      <c r="E431">
        <v>46.97</v>
      </c>
      <c r="F431">
        <v>11</v>
      </c>
      <c r="G431">
        <v>182</v>
      </c>
      <c r="H431">
        <v>0</v>
      </c>
      <c r="I431" t="s">
        <v>19</v>
      </c>
      <c r="J431">
        <v>32.9</v>
      </c>
      <c r="K431" s="1">
        <v>45807</v>
      </c>
      <c r="L431">
        <v>94</v>
      </c>
      <c r="M431">
        <v>0.2</v>
      </c>
    </row>
    <row r="432" spans="1:13" x14ac:dyDescent="0.3">
      <c r="A432" t="s">
        <v>452</v>
      </c>
      <c r="B432">
        <v>72</v>
      </c>
      <c r="C432" t="s">
        <v>14</v>
      </c>
      <c r="D432" t="s">
        <v>18</v>
      </c>
      <c r="E432">
        <v>135.25</v>
      </c>
      <c r="F432">
        <v>8</v>
      </c>
      <c r="G432">
        <v>250</v>
      </c>
      <c r="H432">
        <v>0</v>
      </c>
      <c r="I432" t="s">
        <v>40</v>
      </c>
      <c r="J432">
        <v>5.2</v>
      </c>
      <c r="K432" s="1">
        <v>45645</v>
      </c>
      <c r="L432">
        <v>83</v>
      </c>
      <c r="M432">
        <v>0.25</v>
      </c>
    </row>
    <row r="433" spans="1:13" x14ac:dyDescent="0.3">
      <c r="A433" t="s">
        <v>453</v>
      </c>
      <c r="B433">
        <v>75</v>
      </c>
      <c r="C433" t="s">
        <v>14</v>
      </c>
      <c r="D433" t="s">
        <v>35</v>
      </c>
      <c r="E433">
        <v>167.14</v>
      </c>
      <c r="F433">
        <v>14</v>
      </c>
      <c r="G433">
        <v>223</v>
      </c>
      <c r="H433">
        <v>0</v>
      </c>
      <c r="I433" t="s">
        <v>16</v>
      </c>
      <c r="J433">
        <v>65.3</v>
      </c>
      <c r="K433" s="1">
        <v>44041</v>
      </c>
      <c r="L433">
        <v>82</v>
      </c>
      <c r="M433">
        <v>0.41</v>
      </c>
    </row>
    <row r="434" spans="1:13" x14ac:dyDescent="0.3">
      <c r="A434" t="s">
        <v>454</v>
      </c>
      <c r="B434">
        <v>34</v>
      </c>
      <c r="C434" t="s">
        <v>21</v>
      </c>
      <c r="D434" t="s">
        <v>15</v>
      </c>
      <c r="E434">
        <v>33.53</v>
      </c>
      <c r="F434">
        <v>5</v>
      </c>
      <c r="G434">
        <v>170</v>
      </c>
      <c r="H434">
        <v>0</v>
      </c>
      <c r="I434" t="s">
        <v>29</v>
      </c>
      <c r="J434">
        <v>34</v>
      </c>
      <c r="K434" s="1">
        <v>44485</v>
      </c>
      <c r="L434">
        <v>1</v>
      </c>
      <c r="M434">
        <v>0.11</v>
      </c>
    </row>
    <row r="435" spans="1:13" x14ac:dyDescent="0.3">
      <c r="A435" t="s">
        <v>455</v>
      </c>
      <c r="B435">
        <v>55</v>
      </c>
      <c r="C435" t="s">
        <v>21</v>
      </c>
      <c r="D435" t="s">
        <v>22</v>
      </c>
      <c r="E435">
        <v>65.599999999999994</v>
      </c>
      <c r="F435">
        <v>11</v>
      </c>
      <c r="G435">
        <v>197</v>
      </c>
      <c r="H435">
        <v>0</v>
      </c>
      <c r="I435" t="s">
        <v>16</v>
      </c>
      <c r="J435">
        <v>55.1</v>
      </c>
      <c r="K435" s="1">
        <v>45723</v>
      </c>
      <c r="L435">
        <v>41</v>
      </c>
      <c r="M435">
        <v>0.28999999999999998</v>
      </c>
    </row>
    <row r="436" spans="1:13" x14ac:dyDescent="0.3">
      <c r="A436" t="s">
        <v>456</v>
      </c>
      <c r="B436">
        <v>31</v>
      </c>
      <c r="C436" t="s">
        <v>21</v>
      </c>
      <c r="D436" t="s">
        <v>37</v>
      </c>
      <c r="E436">
        <v>461.53</v>
      </c>
      <c r="F436">
        <v>11</v>
      </c>
      <c r="G436">
        <v>248</v>
      </c>
      <c r="H436">
        <v>0</v>
      </c>
      <c r="I436" t="s">
        <v>23</v>
      </c>
      <c r="J436">
        <v>75.3</v>
      </c>
      <c r="K436" s="1">
        <v>44821</v>
      </c>
      <c r="L436">
        <v>53</v>
      </c>
      <c r="M436">
        <v>0.24</v>
      </c>
    </row>
    <row r="437" spans="1:13" x14ac:dyDescent="0.3">
      <c r="A437" t="s">
        <v>457</v>
      </c>
      <c r="B437">
        <v>40</v>
      </c>
      <c r="C437" t="s">
        <v>14</v>
      </c>
      <c r="D437" t="s">
        <v>28</v>
      </c>
      <c r="E437">
        <v>64.680000000000007</v>
      </c>
      <c r="F437">
        <v>8</v>
      </c>
      <c r="G437">
        <v>180</v>
      </c>
      <c r="H437">
        <v>0</v>
      </c>
      <c r="I437" t="s">
        <v>16</v>
      </c>
      <c r="J437">
        <v>55.4</v>
      </c>
      <c r="K437" s="1">
        <v>45429</v>
      </c>
      <c r="L437">
        <v>80</v>
      </c>
      <c r="M437">
        <v>0.71</v>
      </c>
    </row>
    <row r="438" spans="1:13" x14ac:dyDescent="0.3">
      <c r="A438" t="s">
        <v>458</v>
      </c>
      <c r="B438">
        <v>42</v>
      </c>
      <c r="C438" t="s">
        <v>14</v>
      </c>
      <c r="D438" t="s">
        <v>15</v>
      </c>
      <c r="E438">
        <v>97.45</v>
      </c>
      <c r="F438">
        <v>7</v>
      </c>
      <c r="G438">
        <v>276</v>
      </c>
      <c r="H438">
        <v>0</v>
      </c>
      <c r="I438" t="s">
        <v>40</v>
      </c>
      <c r="J438">
        <v>7.1</v>
      </c>
      <c r="K438" s="1">
        <v>44976</v>
      </c>
      <c r="L438">
        <v>64</v>
      </c>
      <c r="M438">
        <v>0.34</v>
      </c>
    </row>
    <row r="439" spans="1:13" x14ac:dyDescent="0.3">
      <c r="A439" t="s">
        <v>459</v>
      </c>
      <c r="B439">
        <v>32</v>
      </c>
      <c r="C439" t="s">
        <v>21</v>
      </c>
      <c r="D439" t="s">
        <v>37</v>
      </c>
      <c r="E439">
        <v>95.26</v>
      </c>
      <c r="F439">
        <v>4</v>
      </c>
      <c r="G439">
        <v>274</v>
      </c>
      <c r="H439">
        <v>0</v>
      </c>
      <c r="I439" t="s">
        <v>19</v>
      </c>
      <c r="J439">
        <v>6.2</v>
      </c>
      <c r="K439" s="1">
        <v>45403</v>
      </c>
      <c r="L439">
        <v>40</v>
      </c>
      <c r="M439">
        <v>0.43</v>
      </c>
    </row>
    <row r="440" spans="1:13" x14ac:dyDescent="0.3">
      <c r="A440" t="s">
        <v>460</v>
      </c>
      <c r="B440">
        <v>63</v>
      </c>
      <c r="C440" t="s">
        <v>14</v>
      </c>
      <c r="D440" t="s">
        <v>37</v>
      </c>
      <c r="E440">
        <v>81.900000000000006</v>
      </c>
      <c r="F440">
        <v>9</v>
      </c>
      <c r="G440">
        <v>160</v>
      </c>
      <c r="H440">
        <v>0</v>
      </c>
      <c r="I440" t="s">
        <v>40</v>
      </c>
      <c r="J440">
        <v>86.7</v>
      </c>
      <c r="K440" s="1">
        <v>44341</v>
      </c>
      <c r="L440">
        <v>62</v>
      </c>
      <c r="M440">
        <v>0.19</v>
      </c>
    </row>
    <row r="441" spans="1:13" x14ac:dyDescent="0.3">
      <c r="A441" t="s">
        <v>461</v>
      </c>
      <c r="B441">
        <v>73</v>
      </c>
      <c r="C441" t="s">
        <v>14</v>
      </c>
      <c r="D441" t="s">
        <v>52</v>
      </c>
      <c r="E441">
        <v>120.43</v>
      </c>
      <c r="F441">
        <v>9</v>
      </c>
      <c r="G441">
        <v>247</v>
      </c>
      <c r="H441">
        <v>0</v>
      </c>
      <c r="I441" t="s">
        <v>40</v>
      </c>
      <c r="J441">
        <v>26.2</v>
      </c>
      <c r="K441" s="1">
        <v>44028</v>
      </c>
      <c r="L441">
        <v>55</v>
      </c>
      <c r="M441">
        <v>0.26</v>
      </c>
    </row>
    <row r="442" spans="1:13" x14ac:dyDescent="0.3">
      <c r="A442" t="s">
        <v>462</v>
      </c>
      <c r="B442">
        <v>39</v>
      </c>
      <c r="C442" t="s">
        <v>21</v>
      </c>
      <c r="D442" t="s">
        <v>52</v>
      </c>
      <c r="E442">
        <v>119.19</v>
      </c>
      <c r="F442">
        <v>9</v>
      </c>
      <c r="G442">
        <v>318</v>
      </c>
      <c r="H442">
        <v>0</v>
      </c>
      <c r="I442" t="s">
        <v>29</v>
      </c>
      <c r="J442">
        <v>36.200000000000003</v>
      </c>
      <c r="K442" s="1">
        <v>45594</v>
      </c>
      <c r="L442">
        <v>92</v>
      </c>
      <c r="M442">
        <v>0.15</v>
      </c>
    </row>
    <row r="443" spans="1:13" x14ac:dyDescent="0.3">
      <c r="A443" t="s">
        <v>463</v>
      </c>
      <c r="B443">
        <v>20</v>
      </c>
      <c r="C443" t="s">
        <v>21</v>
      </c>
      <c r="D443" t="s">
        <v>50</v>
      </c>
      <c r="E443">
        <v>104.24</v>
      </c>
      <c r="F443">
        <v>12</v>
      </c>
      <c r="G443">
        <v>187</v>
      </c>
      <c r="H443">
        <v>0</v>
      </c>
      <c r="I443" t="s">
        <v>40</v>
      </c>
      <c r="J443">
        <v>21.8</v>
      </c>
      <c r="K443" s="1">
        <v>44920</v>
      </c>
      <c r="L443">
        <v>11</v>
      </c>
      <c r="M443">
        <v>0.32</v>
      </c>
    </row>
    <row r="444" spans="1:13" x14ac:dyDescent="0.3">
      <c r="A444" t="s">
        <v>464</v>
      </c>
      <c r="B444">
        <v>73</v>
      </c>
      <c r="C444" t="s">
        <v>14</v>
      </c>
      <c r="D444" t="s">
        <v>22</v>
      </c>
      <c r="E444">
        <v>209.58</v>
      </c>
      <c r="F444">
        <v>8</v>
      </c>
      <c r="G444">
        <v>18</v>
      </c>
      <c r="H444">
        <v>0</v>
      </c>
      <c r="I444" t="s">
        <v>23</v>
      </c>
      <c r="J444">
        <v>69.900000000000006</v>
      </c>
      <c r="K444" s="1">
        <v>44180</v>
      </c>
      <c r="L444">
        <v>52</v>
      </c>
      <c r="M444">
        <v>0.73</v>
      </c>
    </row>
    <row r="445" spans="1:13" x14ac:dyDescent="0.3">
      <c r="A445" t="s">
        <v>465</v>
      </c>
      <c r="B445">
        <v>72</v>
      </c>
      <c r="C445" t="s">
        <v>14</v>
      </c>
      <c r="D445" t="s">
        <v>28</v>
      </c>
      <c r="E445">
        <v>224.8</v>
      </c>
      <c r="F445">
        <v>6</v>
      </c>
      <c r="G445">
        <v>243</v>
      </c>
      <c r="H445">
        <v>0</v>
      </c>
      <c r="I445" t="s">
        <v>29</v>
      </c>
      <c r="J445">
        <v>38.6</v>
      </c>
      <c r="K445" s="1">
        <v>44156</v>
      </c>
      <c r="L445">
        <v>96</v>
      </c>
      <c r="M445">
        <v>0.22</v>
      </c>
    </row>
    <row r="446" spans="1:13" x14ac:dyDescent="0.3">
      <c r="A446" t="s">
        <v>466</v>
      </c>
      <c r="B446">
        <v>36</v>
      </c>
      <c r="C446" t="s">
        <v>14</v>
      </c>
      <c r="D446" t="s">
        <v>37</v>
      </c>
      <c r="E446">
        <v>150.84</v>
      </c>
      <c r="F446">
        <v>5</v>
      </c>
      <c r="G446">
        <v>112</v>
      </c>
      <c r="H446">
        <v>0</v>
      </c>
      <c r="I446" t="s">
        <v>29</v>
      </c>
      <c r="J446">
        <v>45.6</v>
      </c>
      <c r="K446" s="1">
        <v>45526</v>
      </c>
      <c r="L446">
        <v>26</v>
      </c>
      <c r="M446">
        <v>0.34</v>
      </c>
    </row>
    <row r="447" spans="1:13" x14ac:dyDescent="0.3">
      <c r="A447" t="s">
        <v>467</v>
      </c>
      <c r="B447">
        <v>74</v>
      </c>
      <c r="C447" t="s">
        <v>21</v>
      </c>
      <c r="D447" t="s">
        <v>50</v>
      </c>
      <c r="E447">
        <v>94.58</v>
      </c>
      <c r="F447">
        <v>7</v>
      </c>
      <c r="G447">
        <v>277</v>
      </c>
      <c r="H447">
        <v>0</v>
      </c>
      <c r="I447" t="s">
        <v>16</v>
      </c>
      <c r="J447">
        <v>67.400000000000006</v>
      </c>
      <c r="K447" s="1">
        <v>44617</v>
      </c>
      <c r="L447">
        <v>74</v>
      </c>
      <c r="M447">
        <v>0.51</v>
      </c>
    </row>
    <row r="448" spans="1:13" x14ac:dyDescent="0.3">
      <c r="A448" t="s">
        <v>468</v>
      </c>
      <c r="B448">
        <v>61</v>
      </c>
      <c r="C448" t="s">
        <v>25</v>
      </c>
      <c r="D448" t="s">
        <v>44</v>
      </c>
      <c r="E448">
        <v>71.819999999999993</v>
      </c>
      <c r="F448">
        <v>13</v>
      </c>
      <c r="G448">
        <v>50</v>
      </c>
      <c r="H448">
        <v>0</v>
      </c>
      <c r="I448" t="s">
        <v>40</v>
      </c>
      <c r="J448">
        <v>62.3</v>
      </c>
      <c r="K448" s="1">
        <v>44561</v>
      </c>
      <c r="L448">
        <v>87</v>
      </c>
      <c r="M448">
        <v>0.08</v>
      </c>
    </row>
    <row r="449" spans="1:13" x14ac:dyDescent="0.3">
      <c r="A449" t="s">
        <v>469</v>
      </c>
      <c r="B449">
        <v>51</v>
      </c>
      <c r="C449" t="s">
        <v>21</v>
      </c>
      <c r="D449" t="s">
        <v>35</v>
      </c>
      <c r="E449">
        <v>87.55</v>
      </c>
      <c r="F449">
        <v>12</v>
      </c>
      <c r="G449">
        <v>343</v>
      </c>
      <c r="H449">
        <v>0</v>
      </c>
      <c r="I449" t="s">
        <v>16</v>
      </c>
      <c r="J449">
        <v>77.400000000000006</v>
      </c>
      <c r="K449" s="1">
        <v>44110</v>
      </c>
      <c r="L449">
        <v>48</v>
      </c>
      <c r="M449">
        <v>0.35</v>
      </c>
    </row>
    <row r="450" spans="1:13" x14ac:dyDescent="0.3">
      <c r="A450" t="s">
        <v>470</v>
      </c>
      <c r="B450">
        <v>52</v>
      </c>
      <c r="C450" t="s">
        <v>21</v>
      </c>
      <c r="D450" t="s">
        <v>26</v>
      </c>
      <c r="E450">
        <v>134.24</v>
      </c>
      <c r="F450">
        <v>14</v>
      </c>
      <c r="G450">
        <v>122</v>
      </c>
      <c r="H450">
        <v>0</v>
      </c>
      <c r="I450" t="s">
        <v>16</v>
      </c>
      <c r="J450">
        <v>74.900000000000006</v>
      </c>
      <c r="K450" s="1">
        <v>45446</v>
      </c>
      <c r="L450">
        <v>45</v>
      </c>
      <c r="M450">
        <v>0.39</v>
      </c>
    </row>
    <row r="451" spans="1:13" x14ac:dyDescent="0.3">
      <c r="A451" t="s">
        <v>471</v>
      </c>
      <c r="B451">
        <v>67</v>
      </c>
      <c r="C451" t="s">
        <v>25</v>
      </c>
      <c r="D451" t="s">
        <v>37</v>
      </c>
      <c r="E451">
        <v>85.92</v>
      </c>
      <c r="F451">
        <v>12</v>
      </c>
      <c r="G451">
        <v>237</v>
      </c>
      <c r="H451">
        <v>0</v>
      </c>
      <c r="I451" t="s">
        <v>29</v>
      </c>
      <c r="J451">
        <v>44</v>
      </c>
      <c r="K451" s="1">
        <v>45131</v>
      </c>
      <c r="L451">
        <v>33</v>
      </c>
      <c r="M451">
        <v>0.28999999999999998</v>
      </c>
    </row>
    <row r="452" spans="1:13" x14ac:dyDescent="0.3">
      <c r="A452" t="s">
        <v>472</v>
      </c>
      <c r="B452">
        <v>78</v>
      </c>
      <c r="C452" t="s">
        <v>21</v>
      </c>
      <c r="D452" t="s">
        <v>50</v>
      </c>
      <c r="E452">
        <v>221.97</v>
      </c>
      <c r="F452">
        <v>12</v>
      </c>
      <c r="G452">
        <v>318</v>
      </c>
      <c r="H452">
        <v>0</v>
      </c>
      <c r="I452" t="s">
        <v>16</v>
      </c>
      <c r="J452">
        <v>19.2</v>
      </c>
      <c r="K452" s="1">
        <v>44790</v>
      </c>
      <c r="L452">
        <v>64</v>
      </c>
      <c r="M452">
        <v>0.16</v>
      </c>
    </row>
    <row r="453" spans="1:13" x14ac:dyDescent="0.3">
      <c r="A453" t="s">
        <v>473</v>
      </c>
      <c r="B453">
        <v>18</v>
      </c>
      <c r="C453" t="s">
        <v>14</v>
      </c>
      <c r="D453" t="s">
        <v>22</v>
      </c>
      <c r="E453">
        <v>45.42</v>
      </c>
      <c r="F453">
        <v>11</v>
      </c>
      <c r="G453">
        <v>61</v>
      </c>
      <c r="H453">
        <v>0</v>
      </c>
      <c r="I453" t="s">
        <v>16</v>
      </c>
      <c r="J453">
        <v>22.3</v>
      </c>
      <c r="K453" s="1">
        <v>44508</v>
      </c>
      <c r="L453">
        <v>78</v>
      </c>
      <c r="M453">
        <v>0.27</v>
      </c>
    </row>
    <row r="454" spans="1:13" x14ac:dyDescent="0.3">
      <c r="A454" t="s">
        <v>474</v>
      </c>
      <c r="B454">
        <v>69</v>
      </c>
      <c r="C454" t="s">
        <v>21</v>
      </c>
      <c r="D454" t="s">
        <v>52</v>
      </c>
      <c r="E454">
        <v>117.92</v>
      </c>
      <c r="F454">
        <v>8</v>
      </c>
      <c r="G454">
        <v>73</v>
      </c>
      <c r="H454">
        <v>0</v>
      </c>
      <c r="I454" t="s">
        <v>29</v>
      </c>
      <c r="J454">
        <v>70.7</v>
      </c>
      <c r="K454" s="1">
        <v>45585</v>
      </c>
      <c r="L454">
        <v>9</v>
      </c>
      <c r="M454">
        <v>0.17</v>
      </c>
    </row>
    <row r="455" spans="1:13" x14ac:dyDescent="0.3">
      <c r="A455" t="s">
        <v>475</v>
      </c>
      <c r="B455">
        <v>38</v>
      </c>
      <c r="C455" t="s">
        <v>14</v>
      </c>
      <c r="D455" t="s">
        <v>37</v>
      </c>
      <c r="E455">
        <v>44.54</v>
      </c>
      <c r="F455">
        <v>17</v>
      </c>
      <c r="G455">
        <v>244</v>
      </c>
      <c r="H455">
        <v>0</v>
      </c>
      <c r="I455" t="s">
        <v>29</v>
      </c>
      <c r="J455">
        <v>26.1</v>
      </c>
      <c r="K455" s="1">
        <v>45275</v>
      </c>
      <c r="L455">
        <v>78</v>
      </c>
      <c r="M455">
        <v>0.61</v>
      </c>
    </row>
    <row r="456" spans="1:13" x14ac:dyDescent="0.3">
      <c r="A456" t="s">
        <v>476</v>
      </c>
      <c r="B456">
        <v>46</v>
      </c>
      <c r="C456" t="s">
        <v>25</v>
      </c>
      <c r="D456" t="s">
        <v>37</v>
      </c>
      <c r="E456">
        <v>49.41</v>
      </c>
      <c r="F456">
        <v>11</v>
      </c>
      <c r="G456">
        <v>31</v>
      </c>
      <c r="H456">
        <v>0</v>
      </c>
      <c r="I456" t="s">
        <v>19</v>
      </c>
      <c r="J456">
        <v>44</v>
      </c>
      <c r="K456" s="1">
        <v>44607</v>
      </c>
      <c r="L456">
        <v>2</v>
      </c>
      <c r="M456">
        <v>0.19</v>
      </c>
    </row>
    <row r="457" spans="1:13" x14ac:dyDescent="0.3">
      <c r="A457" t="s">
        <v>477</v>
      </c>
      <c r="B457">
        <v>23</v>
      </c>
      <c r="C457" t="s">
        <v>21</v>
      </c>
      <c r="D457" t="s">
        <v>15</v>
      </c>
      <c r="E457">
        <v>78.09</v>
      </c>
      <c r="F457">
        <v>15</v>
      </c>
      <c r="G457">
        <v>152</v>
      </c>
      <c r="H457">
        <v>0</v>
      </c>
      <c r="I457" t="s">
        <v>40</v>
      </c>
      <c r="J457">
        <v>10.8</v>
      </c>
      <c r="K457" s="1">
        <v>44157</v>
      </c>
      <c r="L457">
        <v>75</v>
      </c>
      <c r="M457">
        <v>0.38</v>
      </c>
    </row>
    <row r="458" spans="1:13" x14ac:dyDescent="0.3">
      <c r="A458" t="s">
        <v>478</v>
      </c>
      <c r="B458">
        <v>54</v>
      </c>
      <c r="C458" t="s">
        <v>14</v>
      </c>
      <c r="D458" t="s">
        <v>22</v>
      </c>
      <c r="E458">
        <v>55.71</v>
      </c>
      <c r="F458">
        <v>15</v>
      </c>
      <c r="G458">
        <v>143</v>
      </c>
      <c r="H458">
        <v>0</v>
      </c>
      <c r="I458" t="s">
        <v>19</v>
      </c>
      <c r="J458">
        <v>12.2</v>
      </c>
      <c r="K458" s="1">
        <v>44444</v>
      </c>
      <c r="L458">
        <v>14</v>
      </c>
      <c r="M458">
        <v>0.13</v>
      </c>
    </row>
    <row r="459" spans="1:13" x14ac:dyDescent="0.3">
      <c r="A459" t="s">
        <v>479</v>
      </c>
      <c r="B459">
        <v>18</v>
      </c>
      <c r="C459" t="s">
        <v>21</v>
      </c>
      <c r="D459" t="s">
        <v>28</v>
      </c>
      <c r="E459">
        <v>157.44999999999999</v>
      </c>
      <c r="F459">
        <v>21</v>
      </c>
      <c r="G459">
        <v>14</v>
      </c>
      <c r="H459">
        <v>0</v>
      </c>
      <c r="I459" t="s">
        <v>29</v>
      </c>
      <c r="J459">
        <v>25</v>
      </c>
      <c r="K459" s="1">
        <v>45765</v>
      </c>
      <c r="L459">
        <v>36</v>
      </c>
      <c r="M459">
        <v>0.11</v>
      </c>
    </row>
    <row r="460" spans="1:13" x14ac:dyDescent="0.3">
      <c r="A460" t="s">
        <v>480</v>
      </c>
      <c r="B460">
        <v>68</v>
      </c>
      <c r="C460" t="s">
        <v>14</v>
      </c>
      <c r="D460" t="s">
        <v>52</v>
      </c>
      <c r="E460">
        <v>18.84</v>
      </c>
      <c r="F460">
        <v>9</v>
      </c>
      <c r="G460">
        <v>303</v>
      </c>
      <c r="H460">
        <v>0</v>
      </c>
      <c r="I460" t="s">
        <v>23</v>
      </c>
      <c r="J460">
        <v>8.5</v>
      </c>
      <c r="K460" s="1">
        <v>44524</v>
      </c>
      <c r="L460">
        <v>35</v>
      </c>
      <c r="M460">
        <v>0.14000000000000001</v>
      </c>
    </row>
    <row r="461" spans="1:13" x14ac:dyDescent="0.3">
      <c r="A461" t="s">
        <v>481</v>
      </c>
      <c r="B461">
        <v>18</v>
      </c>
      <c r="C461" t="s">
        <v>21</v>
      </c>
      <c r="D461" t="s">
        <v>37</v>
      </c>
      <c r="E461">
        <v>65.599999999999994</v>
      </c>
      <c r="F461">
        <v>11</v>
      </c>
      <c r="G461">
        <v>273</v>
      </c>
      <c r="H461">
        <v>0</v>
      </c>
      <c r="I461" t="s">
        <v>16</v>
      </c>
      <c r="J461">
        <v>27.5</v>
      </c>
      <c r="K461" s="1">
        <v>45638</v>
      </c>
      <c r="L461">
        <v>64</v>
      </c>
      <c r="M461">
        <v>0.08</v>
      </c>
    </row>
    <row r="462" spans="1:13" x14ac:dyDescent="0.3">
      <c r="A462" t="s">
        <v>482</v>
      </c>
      <c r="B462">
        <v>44</v>
      </c>
      <c r="C462" t="s">
        <v>21</v>
      </c>
      <c r="D462" t="s">
        <v>35</v>
      </c>
      <c r="E462">
        <v>53.48</v>
      </c>
      <c r="F462">
        <v>9</v>
      </c>
      <c r="G462">
        <v>244</v>
      </c>
      <c r="H462">
        <v>0</v>
      </c>
      <c r="I462" t="s">
        <v>16</v>
      </c>
      <c r="J462">
        <v>56.8</v>
      </c>
      <c r="K462" s="1">
        <v>44951</v>
      </c>
      <c r="L462">
        <v>25</v>
      </c>
      <c r="M462">
        <v>0.2</v>
      </c>
    </row>
    <row r="463" spans="1:13" x14ac:dyDescent="0.3">
      <c r="A463" t="s">
        <v>461</v>
      </c>
      <c r="B463">
        <v>38</v>
      </c>
      <c r="C463" t="s">
        <v>21</v>
      </c>
      <c r="D463" t="s">
        <v>52</v>
      </c>
      <c r="E463">
        <v>51.64</v>
      </c>
      <c r="F463">
        <v>10</v>
      </c>
      <c r="G463">
        <v>278</v>
      </c>
      <c r="H463">
        <v>0</v>
      </c>
      <c r="I463" t="s">
        <v>29</v>
      </c>
      <c r="J463">
        <v>74.5</v>
      </c>
      <c r="K463" s="1">
        <v>45346</v>
      </c>
      <c r="L463">
        <v>97</v>
      </c>
      <c r="M463">
        <v>0.17</v>
      </c>
    </row>
    <row r="464" spans="1:13" x14ac:dyDescent="0.3">
      <c r="A464" t="s">
        <v>483</v>
      </c>
      <c r="B464">
        <v>70</v>
      </c>
      <c r="C464" t="s">
        <v>21</v>
      </c>
      <c r="D464" t="s">
        <v>35</v>
      </c>
      <c r="E464">
        <v>149.32</v>
      </c>
      <c r="F464">
        <v>12</v>
      </c>
      <c r="G464">
        <v>54</v>
      </c>
      <c r="H464">
        <v>0</v>
      </c>
      <c r="I464" t="s">
        <v>16</v>
      </c>
      <c r="J464">
        <v>3.3</v>
      </c>
      <c r="K464" s="1">
        <v>44818</v>
      </c>
      <c r="L464">
        <v>9</v>
      </c>
      <c r="M464">
        <v>0.51</v>
      </c>
    </row>
    <row r="465" spans="1:13" x14ac:dyDescent="0.3">
      <c r="A465" t="s">
        <v>484</v>
      </c>
      <c r="B465">
        <v>33</v>
      </c>
      <c r="C465" t="s">
        <v>25</v>
      </c>
      <c r="D465" t="s">
        <v>26</v>
      </c>
      <c r="E465">
        <v>145.38</v>
      </c>
      <c r="F465">
        <v>9</v>
      </c>
      <c r="G465">
        <v>41</v>
      </c>
      <c r="H465">
        <v>0</v>
      </c>
      <c r="I465" t="s">
        <v>19</v>
      </c>
      <c r="J465">
        <v>60.1</v>
      </c>
      <c r="K465" s="1">
        <v>45787</v>
      </c>
      <c r="L465">
        <v>77</v>
      </c>
      <c r="M465">
        <v>0.26</v>
      </c>
    </row>
    <row r="466" spans="1:13" x14ac:dyDescent="0.3">
      <c r="A466" t="s">
        <v>194</v>
      </c>
      <c r="B466">
        <v>61</v>
      </c>
      <c r="C466" t="s">
        <v>21</v>
      </c>
      <c r="D466" t="s">
        <v>28</v>
      </c>
      <c r="E466">
        <v>171.69</v>
      </c>
      <c r="F466">
        <v>13</v>
      </c>
      <c r="G466">
        <v>358</v>
      </c>
      <c r="H466">
        <v>0</v>
      </c>
      <c r="I466" t="s">
        <v>16</v>
      </c>
      <c r="J466">
        <v>36.299999999999997</v>
      </c>
      <c r="K466" s="1">
        <v>45165</v>
      </c>
      <c r="L466">
        <v>43</v>
      </c>
      <c r="M466">
        <v>0.38</v>
      </c>
    </row>
    <row r="467" spans="1:13" x14ac:dyDescent="0.3">
      <c r="A467" t="s">
        <v>485</v>
      </c>
      <c r="B467">
        <v>76</v>
      </c>
      <c r="C467" t="s">
        <v>21</v>
      </c>
      <c r="D467" t="s">
        <v>26</v>
      </c>
      <c r="E467">
        <v>190.42</v>
      </c>
      <c r="F467">
        <v>14</v>
      </c>
      <c r="G467">
        <v>51</v>
      </c>
      <c r="H467">
        <v>0</v>
      </c>
      <c r="I467" t="s">
        <v>23</v>
      </c>
      <c r="J467">
        <v>22.7</v>
      </c>
      <c r="K467" s="1">
        <v>45794</v>
      </c>
      <c r="L467">
        <v>10</v>
      </c>
      <c r="M467">
        <v>0.12</v>
      </c>
    </row>
    <row r="468" spans="1:13" x14ac:dyDescent="0.3">
      <c r="A468" t="s">
        <v>486</v>
      </c>
      <c r="B468">
        <v>78</v>
      </c>
      <c r="C468" t="s">
        <v>21</v>
      </c>
      <c r="D468" t="s">
        <v>37</v>
      </c>
      <c r="E468">
        <v>107.29</v>
      </c>
      <c r="F468">
        <v>12</v>
      </c>
      <c r="G468">
        <v>10</v>
      </c>
      <c r="H468">
        <v>0</v>
      </c>
      <c r="I468" t="s">
        <v>40</v>
      </c>
      <c r="J468">
        <v>3.2</v>
      </c>
      <c r="K468" s="1">
        <v>45476</v>
      </c>
      <c r="L468">
        <v>57</v>
      </c>
      <c r="M468">
        <v>0.42</v>
      </c>
    </row>
    <row r="469" spans="1:13" x14ac:dyDescent="0.3">
      <c r="A469" t="s">
        <v>251</v>
      </c>
      <c r="B469">
        <v>71</v>
      </c>
      <c r="C469" t="s">
        <v>21</v>
      </c>
      <c r="D469" t="s">
        <v>15</v>
      </c>
      <c r="E469">
        <v>36.35</v>
      </c>
      <c r="F469">
        <v>9</v>
      </c>
      <c r="G469">
        <v>310</v>
      </c>
      <c r="H469">
        <v>0</v>
      </c>
      <c r="I469" t="s">
        <v>19</v>
      </c>
      <c r="J469">
        <v>32.6</v>
      </c>
      <c r="K469" s="1">
        <v>45608</v>
      </c>
      <c r="L469">
        <v>33</v>
      </c>
      <c r="M469">
        <v>0.22</v>
      </c>
    </row>
    <row r="470" spans="1:13" x14ac:dyDescent="0.3">
      <c r="A470" t="s">
        <v>487</v>
      </c>
      <c r="B470">
        <v>57</v>
      </c>
      <c r="C470" t="s">
        <v>14</v>
      </c>
      <c r="D470" t="s">
        <v>28</v>
      </c>
      <c r="E470">
        <v>63.61</v>
      </c>
      <c r="F470">
        <v>8</v>
      </c>
      <c r="G470">
        <v>87</v>
      </c>
      <c r="H470">
        <v>0</v>
      </c>
      <c r="I470" t="s">
        <v>40</v>
      </c>
      <c r="J470">
        <v>79</v>
      </c>
      <c r="K470" s="1">
        <v>44744</v>
      </c>
      <c r="L470">
        <v>9</v>
      </c>
      <c r="M470">
        <v>0.22</v>
      </c>
    </row>
    <row r="471" spans="1:13" x14ac:dyDescent="0.3">
      <c r="A471" t="s">
        <v>488</v>
      </c>
      <c r="B471">
        <v>43</v>
      </c>
      <c r="C471" t="s">
        <v>25</v>
      </c>
      <c r="D471" t="s">
        <v>15</v>
      </c>
      <c r="E471">
        <v>87.82</v>
      </c>
      <c r="F471">
        <v>9</v>
      </c>
      <c r="G471">
        <v>226</v>
      </c>
      <c r="H471">
        <v>0</v>
      </c>
      <c r="I471" t="s">
        <v>40</v>
      </c>
      <c r="J471">
        <v>53</v>
      </c>
      <c r="K471" s="1">
        <v>45451</v>
      </c>
      <c r="L471">
        <v>54</v>
      </c>
      <c r="M471">
        <v>0.05</v>
      </c>
    </row>
    <row r="472" spans="1:13" x14ac:dyDescent="0.3">
      <c r="A472" t="s">
        <v>489</v>
      </c>
      <c r="B472">
        <v>33</v>
      </c>
      <c r="C472" t="s">
        <v>21</v>
      </c>
      <c r="D472" t="s">
        <v>50</v>
      </c>
      <c r="E472">
        <v>81.680000000000007</v>
      </c>
      <c r="F472">
        <v>12</v>
      </c>
      <c r="G472">
        <v>113</v>
      </c>
      <c r="H472">
        <v>0</v>
      </c>
      <c r="I472" t="s">
        <v>23</v>
      </c>
      <c r="J472">
        <v>77.599999999999994</v>
      </c>
      <c r="K472" s="1">
        <v>45774</v>
      </c>
      <c r="L472">
        <v>13</v>
      </c>
      <c r="M472">
        <v>0.24</v>
      </c>
    </row>
    <row r="473" spans="1:13" x14ac:dyDescent="0.3">
      <c r="A473" t="s">
        <v>490</v>
      </c>
      <c r="B473">
        <v>45</v>
      </c>
      <c r="C473" t="s">
        <v>14</v>
      </c>
      <c r="D473" t="s">
        <v>44</v>
      </c>
      <c r="E473">
        <v>150.19</v>
      </c>
      <c r="F473">
        <v>8</v>
      </c>
      <c r="G473">
        <v>24</v>
      </c>
      <c r="H473">
        <v>0</v>
      </c>
      <c r="I473" t="s">
        <v>23</v>
      </c>
      <c r="J473">
        <v>41.2</v>
      </c>
      <c r="K473" s="1">
        <v>45230</v>
      </c>
      <c r="L473">
        <v>24</v>
      </c>
      <c r="M473">
        <v>0.19</v>
      </c>
    </row>
    <row r="474" spans="1:13" x14ac:dyDescent="0.3">
      <c r="A474" t="s">
        <v>491</v>
      </c>
      <c r="B474">
        <v>18</v>
      </c>
      <c r="C474" t="s">
        <v>14</v>
      </c>
      <c r="D474" t="s">
        <v>22</v>
      </c>
      <c r="E474">
        <v>86.96</v>
      </c>
      <c r="F474">
        <v>10</v>
      </c>
      <c r="G474">
        <v>91</v>
      </c>
      <c r="H474">
        <v>0</v>
      </c>
      <c r="I474" t="s">
        <v>23</v>
      </c>
      <c r="J474">
        <v>84.3</v>
      </c>
      <c r="K474" s="1">
        <v>45185</v>
      </c>
      <c r="L474">
        <v>62</v>
      </c>
      <c r="M474">
        <v>0.1</v>
      </c>
    </row>
    <row r="475" spans="1:13" x14ac:dyDescent="0.3">
      <c r="A475" t="s">
        <v>492</v>
      </c>
      <c r="B475">
        <v>53</v>
      </c>
      <c r="C475" t="s">
        <v>21</v>
      </c>
      <c r="D475" t="s">
        <v>50</v>
      </c>
      <c r="E475">
        <v>23.39</v>
      </c>
      <c r="F475">
        <v>10</v>
      </c>
      <c r="G475">
        <v>86</v>
      </c>
      <c r="H475">
        <v>0</v>
      </c>
      <c r="I475" t="s">
        <v>23</v>
      </c>
      <c r="J475">
        <v>15</v>
      </c>
      <c r="K475" s="1">
        <v>45378</v>
      </c>
      <c r="L475">
        <v>40</v>
      </c>
      <c r="M475">
        <v>0.11</v>
      </c>
    </row>
    <row r="476" spans="1:13" x14ac:dyDescent="0.3">
      <c r="A476" t="s">
        <v>493</v>
      </c>
      <c r="B476">
        <v>27</v>
      </c>
      <c r="C476" t="s">
        <v>14</v>
      </c>
      <c r="D476" t="s">
        <v>26</v>
      </c>
      <c r="E476">
        <v>142.72</v>
      </c>
      <c r="F476">
        <v>14</v>
      </c>
      <c r="G476">
        <v>80</v>
      </c>
      <c r="H476">
        <v>0</v>
      </c>
      <c r="I476" t="s">
        <v>19</v>
      </c>
      <c r="J476">
        <v>82</v>
      </c>
      <c r="K476" s="1">
        <v>45334</v>
      </c>
      <c r="L476">
        <v>59</v>
      </c>
      <c r="M476">
        <v>0.33</v>
      </c>
    </row>
    <row r="477" spans="1:13" x14ac:dyDescent="0.3">
      <c r="A477" t="s">
        <v>75</v>
      </c>
      <c r="B477">
        <v>60</v>
      </c>
      <c r="C477" t="s">
        <v>14</v>
      </c>
      <c r="D477" t="s">
        <v>35</v>
      </c>
      <c r="E477">
        <v>35.299999999999997</v>
      </c>
      <c r="F477">
        <v>6</v>
      </c>
      <c r="G477">
        <v>249</v>
      </c>
      <c r="H477">
        <v>0</v>
      </c>
      <c r="I477" t="s">
        <v>23</v>
      </c>
      <c r="J477">
        <v>47.6</v>
      </c>
      <c r="K477" s="1">
        <v>45435</v>
      </c>
      <c r="L477">
        <v>56</v>
      </c>
      <c r="M477">
        <v>0.72</v>
      </c>
    </row>
    <row r="478" spans="1:13" x14ac:dyDescent="0.3">
      <c r="A478" t="s">
        <v>494</v>
      </c>
      <c r="B478">
        <v>34</v>
      </c>
      <c r="C478" t="s">
        <v>14</v>
      </c>
      <c r="D478" t="s">
        <v>26</v>
      </c>
      <c r="E478">
        <v>59.25</v>
      </c>
      <c r="F478">
        <v>8</v>
      </c>
      <c r="G478">
        <v>249</v>
      </c>
      <c r="H478">
        <v>0</v>
      </c>
      <c r="I478" t="s">
        <v>19</v>
      </c>
      <c r="J478">
        <v>74.599999999999994</v>
      </c>
      <c r="K478" s="1">
        <v>44426</v>
      </c>
      <c r="L478">
        <v>64</v>
      </c>
      <c r="M478">
        <v>0.35</v>
      </c>
    </row>
    <row r="479" spans="1:13" x14ac:dyDescent="0.3">
      <c r="A479" t="s">
        <v>495</v>
      </c>
      <c r="B479">
        <v>74</v>
      </c>
      <c r="C479" t="s">
        <v>14</v>
      </c>
      <c r="D479" t="s">
        <v>28</v>
      </c>
      <c r="E479">
        <v>63.94</v>
      </c>
      <c r="F479">
        <v>4</v>
      </c>
      <c r="G479">
        <v>209</v>
      </c>
      <c r="H479">
        <v>0</v>
      </c>
      <c r="I479" t="s">
        <v>16</v>
      </c>
      <c r="J479">
        <v>24</v>
      </c>
      <c r="K479" s="1">
        <v>44623</v>
      </c>
      <c r="L479">
        <v>60</v>
      </c>
      <c r="M479">
        <v>0.5</v>
      </c>
    </row>
    <row r="480" spans="1:13" x14ac:dyDescent="0.3">
      <c r="A480" t="s">
        <v>496</v>
      </c>
      <c r="B480">
        <v>76</v>
      </c>
      <c r="C480" t="s">
        <v>21</v>
      </c>
      <c r="D480" t="s">
        <v>28</v>
      </c>
      <c r="E480">
        <v>88.09</v>
      </c>
      <c r="F480">
        <v>8</v>
      </c>
      <c r="G480">
        <v>8</v>
      </c>
      <c r="H480">
        <v>0</v>
      </c>
      <c r="I480" t="s">
        <v>40</v>
      </c>
      <c r="J480">
        <v>48.6</v>
      </c>
      <c r="K480" s="1">
        <v>44770</v>
      </c>
      <c r="L480">
        <v>81</v>
      </c>
      <c r="M480">
        <v>0.3</v>
      </c>
    </row>
    <row r="481" spans="1:13" x14ac:dyDescent="0.3">
      <c r="A481" t="s">
        <v>497</v>
      </c>
      <c r="B481">
        <v>40</v>
      </c>
      <c r="C481" t="s">
        <v>25</v>
      </c>
      <c r="D481" t="s">
        <v>26</v>
      </c>
      <c r="F481">
        <v>14</v>
      </c>
      <c r="G481">
        <v>98</v>
      </c>
      <c r="H481">
        <v>0</v>
      </c>
      <c r="I481" t="s">
        <v>16</v>
      </c>
      <c r="J481">
        <v>73.3</v>
      </c>
      <c r="K481" s="1">
        <v>44067</v>
      </c>
      <c r="L481">
        <v>97</v>
      </c>
      <c r="M481">
        <v>0.35</v>
      </c>
    </row>
    <row r="482" spans="1:13" x14ac:dyDescent="0.3">
      <c r="A482" t="s">
        <v>498</v>
      </c>
      <c r="B482">
        <v>24</v>
      </c>
      <c r="C482" t="s">
        <v>14</v>
      </c>
      <c r="D482" t="s">
        <v>37</v>
      </c>
      <c r="F482">
        <v>10</v>
      </c>
      <c r="G482">
        <v>35</v>
      </c>
      <c r="H482">
        <v>0</v>
      </c>
      <c r="I482" t="s">
        <v>16</v>
      </c>
      <c r="J482">
        <v>48.4</v>
      </c>
      <c r="K482" s="1">
        <v>45442</v>
      </c>
      <c r="L482">
        <v>23</v>
      </c>
      <c r="M482">
        <v>0.75</v>
      </c>
    </row>
    <row r="483" spans="1:13" x14ac:dyDescent="0.3">
      <c r="A483" t="s">
        <v>499</v>
      </c>
      <c r="B483">
        <v>61</v>
      </c>
      <c r="C483" t="s">
        <v>14</v>
      </c>
      <c r="D483" t="s">
        <v>26</v>
      </c>
      <c r="E483">
        <v>110.71</v>
      </c>
      <c r="F483">
        <v>9</v>
      </c>
      <c r="G483">
        <v>56</v>
      </c>
      <c r="H483">
        <v>0</v>
      </c>
      <c r="I483" t="s">
        <v>29</v>
      </c>
      <c r="J483">
        <v>45.8</v>
      </c>
      <c r="K483" s="1">
        <v>44371</v>
      </c>
      <c r="L483">
        <v>27</v>
      </c>
      <c r="M483">
        <v>0.4</v>
      </c>
    </row>
    <row r="484" spans="1:13" x14ac:dyDescent="0.3">
      <c r="A484" t="s">
        <v>500</v>
      </c>
      <c r="B484">
        <v>70</v>
      </c>
      <c r="C484" t="s">
        <v>14</v>
      </c>
      <c r="D484" t="s">
        <v>28</v>
      </c>
      <c r="E484">
        <v>233.88</v>
      </c>
      <c r="F484">
        <v>18</v>
      </c>
      <c r="G484">
        <v>62</v>
      </c>
      <c r="H484">
        <v>0</v>
      </c>
      <c r="I484" t="s">
        <v>16</v>
      </c>
      <c r="J484">
        <v>81.099999999999994</v>
      </c>
      <c r="K484" s="1">
        <v>45016</v>
      </c>
      <c r="L484">
        <v>61</v>
      </c>
      <c r="M484">
        <v>0.1</v>
      </c>
    </row>
    <row r="485" spans="1:13" x14ac:dyDescent="0.3">
      <c r="A485" t="s">
        <v>501</v>
      </c>
      <c r="B485">
        <v>24</v>
      </c>
      <c r="C485" t="s">
        <v>21</v>
      </c>
      <c r="D485" t="s">
        <v>28</v>
      </c>
      <c r="E485">
        <v>29.51</v>
      </c>
      <c r="F485">
        <v>12</v>
      </c>
      <c r="G485">
        <v>337</v>
      </c>
      <c r="H485">
        <v>0</v>
      </c>
      <c r="I485" t="s">
        <v>16</v>
      </c>
      <c r="J485">
        <v>16.2</v>
      </c>
      <c r="K485" s="1">
        <v>45769</v>
      </c>
      <c r="L485">
        <v>44</v>
      </c>
      <c r="M485">
        <v>0.25</v>
      </c>
    </row>
    <row r="486" spans="1:13" x14ac:dyDescent="0.3">
      <c r="A486" t="s">
        <v>502</v>
      </c>
      <c r="B486">
        <v>61</v>
      </c>
      <c r="C486" t="s">
        <v>25</v>
      </c>
      <c r="D486" t="s">
        <v>52</v>
      </c>
      <c r="E486">
        <v>26.11</v>
      </c>
      <c r="F486">
        <v>13</v>
      </c>
      <c r="G486">
        <v>275</v>
      </c>
      <c r="H486">
        <v>0</v>
      </c>
      <c r="I486" t="s">
        <v>29</v>
      </c>
      <c r="J486">
        <v>47.5</v>
      </c>
      <c r="K486" s="1">
        <v>45130</v>
      </c>
      <c r="L486">
        <v>57</v>
      </c>
      <c r="M486">
        <v>0.12</v>
      </c>
    </row>
    <row r="487" spans="1:13" x14ac:dyDescent="0.3">
      <c r="A487" t="s">
        <v>503</v>
      </c>
      <c r="B487">
        <v>32</v>
      </c>
      <c r="C487" t="s">
        <v>14</v>
      </c>
      <c r="D487" t="s">
        <v>18</v>
      </c>
      <c r="E487">
        <v>228.23</v>
      </c>
      <c r="F487">
        <v>12</v>
      </c>
      <c r="G487">
        <v>212</v>
      </c>
      <c r="H487">
        <v>0</v>
      </c>
      <c r="I487" t="s">
        <v>16</v>
      </c>
      <c r="K487" s="1">
        <v>45520</v>
      </c>
      <c r="L487">
        <v>43</v>
      </c>
      <c r="M487">
        <v>0.12</v>
      </c>
    </row>
    <row r="488" spans="1:13" x14ac:dyDescent="0.3">
      <c r="A488" t="s">
        <v>504</v>
      </c>
      <c r="B488">
        <v>51</v>
      </c>
      <c r="C488" t="s">
        <v>21</v>
      </c>
      <c r="D488" t="s">
        <v>15</v>
      </c>
      <c r="E488">
        <v>169.06</v>
      </c>
      <c r="F488">
        <v>6</v>
      </c>
      <c r="G488">
        <v>302</v>
      </c>
      <c r="H488">
        <v>0</v>
      </c>
      <c r="I488" t="s">
        <v>29</v>
      </c>
      <c r="J488">
        <v>84.5</v>
      </c>
      <c r="K488" s="1">
        <v>44052</v>
      </c>
      <c r="L488">
        <v>62</v>
      </c>
      <c r="M488">
        <v>0.34</v>
      </c>
    </row>
    <row r="489" spans="1:13" x14ac:dyDescent="0.3">
      <c r="A489" t="s">
        <v>505</v>
      </c>
      <c r="B489">
        <v>63</v>
      </c>
      <c r="C489" t="s">
        <v>21</v>
      </c>
      <c r="D489" t="s">
        <v>50</v>
      </c>
      <c r="E489">
        <v>138.76</v>
      </c>
      <c r="F489">
        <v>16</v>
      </c>
      <c r="G489">
        <v>19</v>
      </c>
      <c r="H489">
        <v>0</v>
      </c>
      <c r="I489" t="s">
        <v>19</v>
      </c>
      <c r="J489">
        <v>11.8</v>
      </c>
      <c r="K489" s="1">
        <v>45240</v>
      </c>
      <c r="L489">
        <v>26</v>
      </c>
      <c r="M489">
        <v>0.38</v>
      </c>
    </row>
    <row r="490" spans="1:13" x14ac:dyDescent="0.3">
      <c r="A490" t="s">
        <v>506</v>
      </c>
      <c r="B490">
        <v>62</v>
      </c>
      <c r="C490" t="s">
        <v>14</v>
      </c>
      <c r="D490" t="s">
        <v>26</v>
      </c>
      <c r="E490">
        <v>43.45</v>
      </c>
      <c r="F490">
        <v>12</v>
      </c>
      <c r="G490">
        <v>246</v>
      </c>
      <c r="H490">
        <v>0</v>
      </c>
      <c r="I490" t="s">
        <v>40</v>
      </c>
      <c r="J490">
        <v>85</v>
      </c>
      <c r="K490" s="1">
        <v>45620</v>
      </c>
      <c r="L490">
        <v>88</v>
      </c>
      <c r="M490">
        <v>0.74</v>
      </c>
    </row>
    <row r="491" spans="1:13" x14ac:dyDescent="0.3">
      <c r="A491" t="s">
        <v>507</v>
      </c>
      <c r="B491">
        <v>21</v>
      </c>
      <c r="C491" t="s">
        <v>21</v>
      </c>
      <c r="D491" t="s">
        <v>52</v>
      </c>
      <c r="E491">
        <v>81.99</v>
      </c>
      <c r="F491">
        <v>8</v>
      </c>
      <c r="G491">
        <v>5</v>
      </c>
      <c r="H491">
        <v>1</v>
      </c>
      <c r="I491" t="s">
        <v>23</v>
      </c>
      <c r="J491">
        <v>1.2</v>
      </c>
      <c r="K491" s="1">
        <v>45366</v>
      </c>
      <c r="L491">
        <v>75</v>
      </c>
      <c r="M491">
        <v>0.18</v>
      </c>
    </row>
    <row r="492" spans="1:13" x14ac:dyDescent="0.3">
      <c r="A492" t="s">
        <v>508</v>
      </c>
      <c r="B492">
        <v>31</v>
      </c>
      <c r="C492" t="s">
        <v>21</v>
      </c>
      <c r="D492" t="s">
        <v>37</v>
      </c>
      <c r="E492">
        <v>122.87</v>
      </c>
      <c r="F492">
        <v>6</v>
      </c>
      <c r="G492">
        <v>72</v>
      </c>
      <c r="H492">
        <v>0</v>
      </c>
      <c r="I492" t="s">
        <v>16</v>
      </c>
      <c r="J492">
        <v>85.6</v>
      </c>
      <c r="K492" s="1">
        <v>44676</v>
      </c>
      <c r="L492">
        <v>93</v>
      </c>
      <c r="M492">
        <v>0.62</v>
      </c>
    </row>
    <row r="493" spans="1:13" x14ac:dyDescent="0.3">
      <c r="A493" t="s">
        <v>509</v>
      </c>
      <c r="B493">
        <v>31</v>
      </c>
      <c r="C493" t="s">
        <v>14</v>
      </c>
      <c r="D493" t="s">
        <v>28</v>
      </c>
      <c r="E493">
        <v>75.040000000000006</v>
      </c>
      <c r="F493">
        <v>10</v>
      </c>
      <c r="G493">
        <v>106</v>
      </c>
      <c r="H493">
        <v>0</v>
      </c>
      <c r="I493" t="s">
        <v>19</v>
      </c>
      <c r="K493" s="1">
        <v>44858</v>
      </c>
      <c r="L493">
        <v>64</v>
      </c>
      <c r="M493">
        <v>0.34</v>
      </c>
    </row>
    <row r="494" spans="1:13" x14ac:dyDescent="0.3">
      <c r="A494" t="s">
        <v>510</v>
      </c>
      <c r="B494">
        <v>33</v>
      </c>
      <c r="C494" t="s">
        <v>21</v>
      </c>
      <c r="D494" t="s">
        <v>26</v>
      </c>
      <c r="E494">
        <v>18.739999999999998</v>
      </c>
      <c r="F494">
        <v>11</v>
      </c>
      <c r="G494">
        <v>92</v>
      </c>
      <c r="H494">
        <v>0</v>
      </c>
      <c r="I494" t="s">
        <v>40</v>
      </c>
      <c r="J494">
        <v>57.8</v>
      </c>
      <c r="K494" s="1">
        <v>44919</v>
      </c>
      <c r="L494">
        <v>69</v>
      </c>
      <c r="M494">
        <v>0.26</v>
      </c>
    </row>
    <row r="495" spans="1:13" x14ac:dyDescent="0.3">
      <c r="A495" t="s">
        <v>511</v>
      </c>
      <c r="B495">
        <v>24</v>
      </c>
      <c r="C495" t="s">
        <v>21</v>
      </c>
      <c r="D495" t="s">
        <v>28</v>
      </c>
      <c r="E495">
        <v>42.83</v>
      </c>
      <c r="F495">
        <v>7</v>
      </c>
      <c r="G495">
        <v>284</v>
      </c>
      <c r="H495">
        <v>0</v>
      </c>
      <c r="I495" t="s">
        <v>19</v>
      </c>
      <c r="J495">
        <v>1</v>
      </c>
      <c r="K495" s="1">
        <v>44965</v>
      </c>
      <c r="L495">
        <v>24</v>
      </c>
      <c r="M495">
        <v>0.31</v>
      </c>
    </row>
    <row r="496" spans="1:13" x14ac:dyDescent="0.3">
      <c r="A496" t="s">
        <v>512</v>
      </c>
      <c r="B496">
        <v>49</v>
      </c>
      <c r="C496" t="s">
        <v>21</v>
      </c>
      <c r="D496" t="s">
        <v>35</v>
      </c>
      <c r="E496">
        <v>42.33</v>
      </c>
      <c r="F496">
        <v>9</v>
      </c>
      <c r="G496">
        <v>355</v>
      </c>
      <c r="H496">
        <v>0</v>
      </c>
      <c r="I496" t="s">
        <v>29</v>
      </c>
      <c r="J496">
        <v>73.099999999999994</v>
      </c>
      <c r="K496" s="1">
        <v>44068</v>
      </c>
      <c r="L496">
        <v>73</v>
      </c>
      <c r="M496">
        <v>0.22</v>
      </c>
    </row>
    <row r="497" spans="1:13" x14ac:dyDescent="0.3">
      <c r="A497" t="s">
        <v>513</v>
      </c>
      <c r="B497">
        <v>36</v>
      </c>
      <c r="C497" t="s">
        <v>21</v>
      </c>
      <c r="D497" t="s">
        <v>52</v>
      </c>
      <c r="E497">
        <v>64.27</v>
      </c>
      <c r="F497">
        <v>9</v>
      </c>
      <c r="G497">
        <v>218</v>
      </c>
      <c r="H497">
        <v>0</v>
      </c>
      <c r="I497" t="s">
        <v>19</v>
      </c>
      <c r="J497">
        <v>43.2</v>
      </c>
      <c r="K497" s="1">
        <v>45042</v>
      </c>
      <c r="L497">
        <v>74</v>
      </c>
      <c r="M497">
        <v>0.22</v>
      </c>
    </row>
    <row r="498" spans="1:13" x14ac:dyDescent="0.3">
      <c r="A498" t="s">
        <v>514</v>
      </c>
      <c r="B498">
        <v>19</v>
      </c>
      <c r="C498" t="s">
        <v>14</v>
      </c>
      <c r="D498" t="s">
        <v>26</v>
      </c>
      <c r="E498">
        <v>67.78</v>
      </c>
      <c r="F498">
        <v>13</v>
      </c>
      <c r="G498">
        <v>48</v>
      </c>
      <c r="H498">
        <v>0</v>
      </c>
      <c r="I498" t="s">
        <v>16</v>
      </c>
      <c r="J498">
        <v>84.6</v>
      </c>
      <c r="K498" s="1">
        <v>44435</v>
      </c>
      <c r="L498">
        <v>11</v>
      </c>
      <c r="M498">
        <v>0.11</v>
      </c>
    </row>
    <row r="499" spans="1:13" x14ac:dyDescent="0.3">
      <c r="A499" t="s">
        <v>515</v>
      </c>
      <c r="B499">
        <v>27</v>
      </c>
      <c r="C499" t="s">
        <v>14</v>
      </c>
      <c r="D499" t="s">
        <v>35</v>
      </c>
      <c r="E499">
        <v>85.8</v>
      </c>
      <c r="F499">
        <v>11</v>
      </c>
      <c r="G499">
        <v>363</v>
      </c>
      <c r="H499">
        <v>0</v>
      </c>
      <c r="I499" t="s">
        <v>16</v>
      </c>
      <c r="J499">
        <v>55.6</v>
      </c>
      <c r="K499" s="1">
        <v>44671</v>
      </c>
      <c r="L499">
        <v>95</v>
      </c>
      <c r="M499">
        <v>0.28999999999999998</v>
      </c>
    </row>
    <row r="500" spans="1:13" x14ac:dyDescent="0.3">
      <c r="A500" t="s">
        <v>516</v>
      </c>
      <c r="B500">
        <v>67</v>
      </c>
      <c r="C500" t="s">
        <v>21</v>
      </c>
      <c r="D500" t="s">
        <v>44</v>
      </c>
      <c r="E500">
        <v>125.81</v>
      </c>
      <c r="F500">
        <v>16</v>
      </c>
      <c r="G500">
        <v>294</v>
      </c>
      <c r="H500">
        <v>0</v>
      </c>
      <c r="I500" t="s">
        <v>23</v>
      </c>
      <c r="J500">
        <v>83.5</v>
      </c>
      <c r="K500" s="1">
        <v>45803</v>
      </c>
      <c r="L500">
        <v>67</v>
      </c>
      <c r="M500">
        <v>0.37</v>
      </c>
    </row>
    <row r="501" spans="1:13" x14ac:dyDescent="0.3">
      <c r="A501" t="s">
        <v>517</v>
      </c>
      <c r="B501">
        <v>78</v>
      </c>
      <c r="C501" t="s">
        <v>21</v>
      </c>
      <c r="D501" t="s">
        <v>52</v>
      </c>
      <c r="F501">
        <v>11</v>
      </c>
      <c r="G501">
        <v>287</v>
      </c>
      <c r="H501">
        <v>1</v>
      </c>
      <c r="I501" t="s">
        <v>23</v>
      </c>
      <c r="J501">
        <v>61.2</v>
      </c>
      <c r="K501" s="1">
        <v>45664</v>
      </c>
      <c r="L501">
        <v>89</v>
      </c>
      <c r="M501">
        <v>0.22</v>
      </c>
    </row>
    <row r="502" spans="1:13" x14ac:dyDescent="0.3">
      <c r="A502" t="s">
        <v>518</v>
      </c>
      <c r="B502">
        <v>34</v>
      </c>
      <c r="C502" t="s">
        <v>14</v>
      </c>
      <c r="D502" t="s">
        <v>26</v>
      </c>
      <c r="E502">
        <v>84.8</v>
      </c>
      <c r="F502">
        <v>14</v>
      </c>
      <c r="G502">
        <v>176</v>
      </c>
      <c r="H502">
        <v>0</v>
      </c>
      <c r="I502" t="s">
        <v>16</v>
      </c>
      <c r="J502">
        <v>74.599999999999994</v>
      </c>
      <c r="K502" s="1">
        <v>44947</v>
      </c>
      <c r="L502">
        <v>53</v>
      </c>
      <c r="M502">
        <v>0.88</v>
      </c>
    </row>
    <row r="503" spans="1:13" x14ac:dyDescent="0.3">
      <c r="A503" t="s">
        <v>519</v>
      </c>
      <c r="B503">
        <v>54</v>
      </c>
      <c r="C503" t="s">
        <v>21</v>
      </c>
      <c r="D503" t="s">
        <v>26</v>
      </c>
      <c r="E503">
        <v>83.49</v>
      </c>
      <c r="F503">
        <v>11</v>
      </c>
      <c r="G503">
        <v>298</v>
      </c>
      <c r="H503">
        <v>0</v>
      </c>
      <c r="I503" t="s">
        <v>19</v>
      </c>
      <c r="J503">
        <v>74.8</v>
      </c>
      <c r="K503" s="1">
        <v>44430</v>
      </c>
      <c r="L503">
        <v>43</v>
      </c>
      <c r="M503">
        <v>0.19</v>
      </c>
    </row>
    <row r="504" spans="1:13" x14ac:dyDescent="0.3">
      <c r="A504" t="s">
        <v>520</v>
      </c>
      <c r="B504">
        <v>29</v>
      </c>
      <c r="C504" t="s">
        <v>21</v>
      </c>
      <c r="D504" t="s">
        <v>22</v>
      </c>
      <c r="E504">
        <v>181.42</v>
      </c>
      <c r="F504">
        <v>6</v>
      </c>
      <c r="G504">
        <v>107</v>
      </c>
      <c r="H504">
        <v>0</v>
      </c>
      <c r="I504" t="s">
        <v>16</v>
      </c>
      <c r="J504">
        <v>24.7</v>
      </c>
      <c r="K504" s="1">
        <v>45738</v>
      </c>
      <c r="L504">
        <v>27</v>
      </c>
      <c r="M504">
        <v>0.49</v>
      </c>
    </row>
    <row r="505" spans="1:13" x14ac:dyDescent="0.3">
      <c r="A505" t="s">
        <v>521</v>
      </c>
      <c r="B505">
        <v>23</v>
      </c>
      <c r="C505" t="s">
        <v>21</v>
      </c>
      <c r="D505" t="s">
        <v>52</v>
      </c>
      <c r="E505">
        <v>55.09</v>
      </c>
      <c r="F505">
        <v>4</v>
      </c>
      <c r="G505">
        <v>283</v>
      </c>
      <c r="H505">
        <v>0</v>
      </c>
      <c r="I505" t="s">
        <v>19</v>
      </c>
      <c r="J505">
        <v>57.7</v>
      </c>
      <c r="K505" s="1">
        <v>44597</v>
      </c>
      <c r="L505">
        <v>1</v>
      </c>
      <c r="M505">
        <v>0.66</v>
      </c>
    </row>
    <row r="506" spans="1:13" x14ac:dyDescent="0.3">
      <c r="A506" t="s">
        <v>522</v>
      </c>
      <c r="B506">
        <v>39</v>
      </c>
      <c r="C506" t="s">
        <v>14</v>
      </c>
      <c r="D506" t="s">
        <v>52</v>
      </c>
      <c r="E506">
        <v>59.88</v>
      </c>
      <c r="F506">
        <v>15</v>
      </c>
      <c r="G506">
        <v>300</v>
      </c>
      <c r="H506">
        <v>0</v>
      </c>
      <c r="I506" t="s">
        <v>16</v>
      </c>
      <c r="J506">
        <v>87.4</v>
      </c>
      <c r="K506" s="1">
        <v>44155</v>
      </c>
      <c r="L506">
        <v>49</v>
      </c>
      <c r="M506">
        <v>0.16</v>
      </c>
    </row>
    <row r="507" spans="1:13" x14ac:dyDescent="0.3">
      <c r="A507" t="s">
        <v>523</v>
      </c>
      <c r="B507">
        <v>49</v>
      </c>
      <c r="C507" t="s">
        <v>14</v>
      </c>
      <c r="D507" t="s">
        <v>28</v>
      </c>
      <c r="E507">
        <v>52.23</v>
      </c>
      <c r="F507">
        <v>11</v>
      </c>
      <c r="G507">
        <v>64</v>
      </c>
      <c r="H507">
        <v>1</v>
      </c>
      <c r="I507" t="s">
        <v>40</v>
      </c>
      <c r="J507">
        <v>87.9</v>
      </c>
      <c r="K507" s="1">
        <v>45690</v>
      </c>
      <c r="L507">
        <v>48</v>
      </c>
      <c r="M507">
        <v>0.17</v>
      </c>
    </row>
    <row r="508" spans="1:13" x14ac:dyDescent="0.3">
      <c r="A508" t="s">
        <v>524</v>
      </c>
      <c r="B508">
        <v>58</v>
      </c>
      <c r="C508" t="s">
        <v>14</v>
      </c>
      <c r="D508" t="s">
        <v>26</v>
      </c>
      <c r="E508">
        <v>100.97</v>
      </c>
      <c r="F508">
        <v>10</v>
      </c>
      <c r="G508">
        <v>305</v>
      </c>
      <c r="H508">
        <v>0</v>
      </c>
      <c r="I508" t="s">
        <v>19</v>
      </c>
      <c r="J508">
        <v>38.5</v>
      </c>
      <c r="K508" s="1">
        <v>45424</v>
      </c>
      <c r="L508">
        <v>80</v>
      </c>
      <c r="M508">
        <v>0.32</v>
      </c>
    </row>
    <row r="509" spans="1:13" x14ac:dyDescent="0.3">
      <c r="A509" t="s">
        <v>525</v>
      </c>
      <c r="B509">
        <v>37</v>
      </c>
      <c r="C509" t="s">
        <v>14</v>
      </c>
      <c r="D509" t="s">
        <v>15</v>
      </c>
      <c r="E509">
        <v>80.45</v>
      </c>
      <c r="F509">
        <v>9</v>
      </c>
      <c r="G509">
        <v>53</v>
      </c>
      <c r="H509">
        <v>0</v>
      </c>
      <c r="I509" t="s">
        <v>29</v>
      </c>
      <c r="J509">
        <v>32.5</v>
      </c>
      <c r="K509" s="1">
        <v>44825</v>
      </c>
      <c r="L509">
        <v>99</v>
      </c>
      <c r="M509">
        <v>0.19</v>
      </c>
    </row>
    <row r="510" spans="1:13" x14ac:dyDescent="0.3">
      <c r="A510" t="s">
        <v>138</v>
      </c>
      <c r="B510">
        <v>18</v>
      </c>
      <c r="C510" t="s">
        <v>14</v>
      </c>
      <c r="D510" t="s">
        <v>15</v>
      </c>
      <c r="F510">
        <v>9</v>
      </c>
      <c r="G510">
        <v>306</v>
      </c>
      <c r="H510">
        <v>0</v>
      </c>
      <c r="I510" t="s">
        <v>29</v>
      </c>
      <c r="J510">
        <v>65.400000000000006</v>
      </c>
      <c r="K510" s="1">
        <v>44967</v>
      </c>
      <c r="L510">
        <v>79</v>
      </c>
      <c r="M510">
        <v>0.34</v>
      </c>
    </row>
    <row r="511" spans="1:13" x14ac:dyDescent="0.3">
      <c r="A511" t="s">
        <v>526</v>
      </c>
      <c r="B511">
        <v>71</v>
      </c>
      <c r="C511" t="s">
        <v>14</v>
      </c>
      <c r="D511" t="s">
        <v>15</v>
      </c>
      <c r="E511">
        <v>62.6</v>
      </c>
      <c r="F511">
        <v>9</v>
      </c>
      <c r="G511">
        <v>298</v>
      </c>
      <c r="H511">
        <v>1</v>
      </c>
      <c r="I511" t="s">
        <v>23</v>
      </c>
      <c r="J511">
        <v>77.8</v>
      </c>
      <c r="K511" s="1">
        <v>45800</v>
      </c>
      <c r="L511">
        <v>98</v>
      </c>
      <c r="M511">
        <v>0.04</v>
      </c>
    </row>
    <row r="512" spans="1:13" x14ac:dyDescent="0.3">
      <c r="A512" t="s">
        <v>527</v>
      </c>
      <c r="B512">
        <v>64</v>
      </c>
      <c r="C512" t="s">
        <v>14</v>
      </c>
      <c r="D512" t="s">
        <v>44</v>
      </c>
      <c r="E512">
        <v>112.34</v>
      </c>
      <c r="F512">
        <v>9</v>
      </c>
      <c r="G512">
        <v>319</v>
      </c>
      <c r="H512">
        <v>0</v>
      </c>
      <c r="I512" t="s">
        <v>40</v>
      </c>
      <c r="J512">
        <v>3.5</v>
      </c>
      <c r="K512" s="1">
        <v>44161</v>
      </c>
      <c r="L512">
        <v>53</v>
      </c>
      <c r="M512">
        <v>0.12</v>
      </c>
    </row>
    <row r="513" spans="1:13" x14ac:dyDescent="0.3">
      <c r="A513" t="s">
        <v>528</v>
      </c>
      <c r="B513">
        <v>70</v>
      </c>
      <c r="C513" t="s">
        <v>21</v>
      </c>
      <c r="D513" t="s">
        <v>26</v>
      </c>
      <c r="E513">
        <v>118.2</v>
      </c>
      <c r="F513">
        <v>10</v>
      </c>
      <c r="G513">
        <v>29</v>
      </c>
      <c r="H513">
        <v>0</v>
      </c>
      <c r="I513" t="s">
        <v>29</v>
      </c>
      <c r="J513">
        <v>9.3000000000000007</v>
      </c>
      <c r="K513" s="1">
        <v>44757</v>
      </c>
      <c r="L513">
        <v>11</v>
      </c>
      <c r="M513">
        <v>0.04</v>
      </c>
    </row>
    <row r="514" spans="1:13" x14ac:dyDescent="0.3">
      <c r="A514" t="s">
        <v>529</v>
      </c>
      <c r="B514">
        <v>75</v>
      </c>
      <c r="C514" t="s">
        <v>14</v>
      </c>
      <c r="D514" t="s">
        <v>26</v>
      </c>
      <c r="E514">
        <v>60.4</v>
      </c>
      <c r="F514">
        <v>10</v>
      </c>
      <c r="G514">
        <v>245</v>
      </c>
      <c r="H514">
        <v>0</v>
      </c>
      <c r="I514" t="s">
        <v>16</v>
      </c>
      <c r="J514">
        <v>77.900000000000006</v>
      </c>
      <c r="K514" s="1">
        <v>45547</v>
      </c>
      <c r="L514">
        <v>9</v>
      </c>
      <c r="M514">
        <v>0.3</v>
      </c>
    </row>
    <row r="515" spans="1:13" x14ac:dyDescent="0.3">
      <c r="A515" t="s">
        <v>483</v>
      </c>
      <c r="B515">
        <v>23</v>
      </c>
      <c r="C515" t="s">
        <v>14</v>
      </c>
      <c r="D515" t="s">
        <v>35</v>
      </c>
      <c r="F515">
        <v>6</v>
      </c>
      <c r="G515">
        <v>209</v>
      </c>
      <c r="H515">
        <v>0</v>
      </c>
      <c r="I515" t="s">
        <v>29</v>
      </c>
      <c r="J515">
        <v>43.7</v>
      </c>
      <c r="K515" s="1">
        <v>44504</v>
      </c>
      <c r="L515">
        <v>61</v>
      </c>
      <c r="M515">
        <v>0.12</v>
      </c>
    </row>
    <row r="516" spans="1:13" x14ac:dyDescent="0.3">
      <c r="A516" t="s">
        <v>530</v>
      </c>
      <c r="B516">
        <v>36</v>
      </c>
      <c r="C516" t="s">
        <v>14</v>
      </c>
      <c r="D516" t="s">
        <v>22</v>
      </c>
      <c r="E516">
        <v>66.52</v>
      </c>
      <c r="F516">
        <v>11</v>
      </c>
      <c r="G516">
        <v>220</v>
      </c>
      <c r="H516">
        <v>0</v>
      </c>
      <c r="I516" t="s">
        <v>16</v>
      </c>
      <c r="J516">
        <v>66.8</v>
      </c>
      <c r="K516" s="1">
        <v>44613</v>
      </c>
      <c r="L516">
        <v>88</v>
      </c>
      <c r="M516">
        <v>0.45</v>
      </c>
    </row>
    <row r="517" spans="1:13" x14ac:dyDescent="0.3">
      <c r="A517" t="s">
        <v>531</v>
      </c>
      <c r="B517">
        <v>35</v>
      </c>
      <c r="C517" t="s">
        <v>21</v>
      </c>
      <c r="D517" t="s">
        <v>52</v>
      </c>
      <c r="E517">
        <v>48.6</v>
      </c>
      <c r="F517">
        <v>20</v>
      </c>
      <c r="G517">
        <v>169</v>
      </c>
      <c r="H517">
        <v>0</v>
      </c>
      <c r="I517" t="s">
        <v>40</v>
      </c>
      <c r="J517">
        <v>82</v>
      </c>
      <c r="K517" s="1">
        <v>44638</v>
      </c>
      <c r="L517">
        <v>99</v>
      </c>
      <c r="M517">
        <v>0.18</v>
      </c>
    </row>
    <row r="518" spans="1:13" x14ac:dyDescent="0.3">
      <c r="A518" t="s">
        <v>532</v>
      </c>
      <c r="B518">
        <v>23</v>
      </c>
      <c r="C518" t="s">
        <v>21</v>
      </c>
      <c r="D518" t="s">
        <v>28</v>
      </c>
      <c r="E518">
        <v>161.82</v>
      </c>
      <c r="F518">
        <v>6</v>
      </c>
      <c r="G518">
        <v>342</v>
      </c>
      <c r="H518">
        <v>0</v>
      </c>
      <c r="I518" t="s">
        <v>23</v>
      </c>
      <c r="K518" s="1">
        <v>45121</v>
      </c>
      <c r="L518">
        <v>22</v>
      </c>
      <c r="M518">
        <v>0.56999999999999995</v>
      </c>
    </row>
    <row r="519" spans="1:13" x14ac:dyDescent="0.3">
      <c r="A519" t="s">
        <v>533</v>
      </c>
      <c r="B519">
        <v>62</v>
      </c>
      <c r="C519" t="s">
        <v>14</v>
      </c>
      <c r="D519" t="s">
        <v>22</v>
      </c>
      <c r="E519">
        <v>76.06</v>
      </c>
      <c r="F519">
        <v>11</v>
      </c>
      <c r="G519">
        <v>213</v>
      </c>
      <c r="H519">
        <v>0</v>
      </c>
      <c r="I519" t="s">
        <v>29</v>
      </c>
      <c r="J519">
        <v>81</v>
      </c>
      <c r="K519" s="1">
        <v>44094</v>
      </c>
      <c r="L519">
        <v>71</v>
      </c>
      <c r="M519">
        <v>0.56999999999999995</v>
      </c>
    </row>
    <row r="520" spans="1:13" x14ac:dyDescent="0.3">
      <c r="A520" t="s">
        <v>534</v>
      </c>
      <c r="B520">
        <v>50</v>
      </c>
      <c r="C520" t="s">
        <v>14</v>
      </c>
      <c r="D520" t="s">
        <v>35</v>
      </c>
      <c r="E520">
        <v>123.2</v>
      </c>
      <c r="F520">
        <v>9</v>
      </c>
      <c r="G520">
        <v>321</v>
      </c>
      <c r="H520">
        <v>0</v>
      </c>
      <c r="I520" t="s">
        <v>23</v>
      </c>
      <c r="J520">
        <v>51.4</v>
      </c>
      <c r="K520" s="1">
        <v>44684</v>
      </c>
      <c r="L520">
        <v>44</v>
      </c>
      <c r="M520">
        <v>0.26</v>
      </c>
    </row>
    <row r="521" spans="1:13" x14ac:dyDescent="0.3">
      <c r="A521" t="s">
        <v>535</v>
      </c>
      <c r="B521">
        <v>40</v>
      </c>
      <c r="C521" t="s">
        <v>14</v>
      </c>
      <c r="D521" t="s">
        <v>26</v>
      </c>
      <c r="E521">
        <v>99.13</v>
      </c>
      <c r="F521">
        <v>19</v>
      </c>
      <c r="G521">
        <v>68</v>
      </c>
      <c r="H521">
        <v>0</v>
      </c>
      <c r="I521" t="s">
        <v>40</v>
      </c>
      <c r="J521">
        <v>15.8</v>
      </c>
      <c r="K521" s="1">
        <v>45068</v>
      </c>
      <c r="L521">
        <v>30</v>
      </c>
      <c r="M521">
        <v>0.5</v>
      </c>
    </row>
    <row r="522" spans="1:13" x14ac:dyDescent="0.3">
      <c r="A522" t="s">
        <v>536</v>
      </c>
      <c r="B522">
        <v>40</v>
      </c>
      <c r="C522" t="s">
        <v>21</v>
      </c>
      <c r="D522" t="s">
        <v>50</v>
      </c>
      <c r="E522">
        <v>17.940000000000001</v>
      </c>
      <c r="F522">
        <v>4</v>
      </c>
      <c r="G522">
        <v>233</v>
      </c>
      <c r="H522">
        <v>0</v>
      </c>
      <c r="I522" t="s">
        <v>19</v>
      </c>
      <c r="J522">
        <v>47.4</v>
      </c>
      <c r="K522" s="1">
        <v>44370</v>
      </c>
      <c r="L522">
        <v>60</v>
      </c>
      <c r="M522">
        <v>0.1</v>
      </c>
    </row>
    <row r="523" spans="1:13" x14ac:dyDescent="0.3">
      <c r="A523" t="s">
        <v>537</v>
      </c>
      <c r="B523">
        <v>43</v>
      </c>
      <c r="C523" t="s">
        <v>14</v>
      </c>
      <c r="D523" t="s">
        <v>52</v>
      </c>
      <c r="E523">
        <v>136.88999999999999</v>
      </c>
      <c r="F523">
        <v>14</v>
      </c>
      <c r="G523">
        <v>14</v>
      </c>
      <c r="H523">
        <v>0</v>
      </c>
      <c r="I523" t="s">
        <v>40</v>
      </c>
      <c r="J523">
        <v>96.3</v>
      </c>
      <c r="K523" s="1">
        <v>45051</v>
      </c>
      <c r="L523">
        <v>93</v>
      </c>
      <c r="M523">
        <v>7.0000000000000007E-2</v>
      </c>
    </row>
    <row r="524" spans="1:13" x14ac:dyDescent="0.3">
      <c r="A524" t="s">
        <v>538</v>
      </c>
      <c r="B524">
        <v>30</v>
      </c>
      <c r="C524" t="s">
        <v>14</v>
      </c>
      <c r="D524" t="s">
        <v>44</v>
      </c>
      <c r="E524">
        <v>35.93</v>
      </c>
      <c r="F524">
        <v>8</v>
      </c>
      <c r="G524">
        <v>133</v>
      </c>
      <c r="H524">
        <v>0</v>
      </c>
      <c r="I524" t="s">
        <v>40</v>
      </c>
      <c r="J524">
        <v>30.5</v>
      </c>
      <c r="K524" s="1">
        <v>44897</v>
      </c>
      <c r="L524">
        <v>55</v>
      </c>
      <c r="M524">
        <v>0.03</v>
      </c>
    </row>
    <row r="525" spans="1:13" x14ac:dyDescent="0.3">
      <c r="A525" t="s">
        <v>539</v>
      </c>
      <c r="B525">
        <v>24</v>
      </c>
      <c r="C525" t="s">
        <v>14</v>
      </c>
      <c r="D525" t="s">
        <v>15</v>
      </c>
      <c r="E525">
        <v>93.11</v>
      </c>
      <c r="F525">
        <v>9</v>
      </c>
      <c r="G525">
        <v>205</v>
      </c>
      <c r="H525">
        <v>0</v>
      </c>
      <c r="I525" t="s">
        <v>40</v>
      </c>
      <c r="J525">
        <v>41.9</v>
      </c>
      <c r="K525" s="1">
        <v>45129</v>
      </c>
      <c r="L525">
        <v>39</v>
      </c>
      <c r="M525">
        <v>0.56000000000000005</v>
      </c>
    </row>
    <row r="526" spans="1:13" x14ac:dyDescent="0.3">
      <c r="A526" t="s">
        <v>540</v>
      </c>
      <c r="B526">
        <v>32</v>
      </c>
      <c r="C526" t="s">
        <v>14</v>
      </c>
      <c r="D526" t="s">
        <v>44</v>
      </c>
      <c r="E526">
        <v>204.03</v>
      </c>
      <c r="F526">
        <v>8</v>
      </c>
      <c r="G526">
        <v>23</v>
      </c>
      <c r="H526">
        <v>0</v>
      </c>
      <c r="I526" t="s">
        <v>19</v>
      </c>
      <c r="J526">
        <v>76.5</v>
      </c>
      <c r="K526" s="1">
        <v>45585</v>
      </c>
      <c r="L526">
        <v>41</v>
      </c>
      <c r="M526">
        <v>0.27</v>
      </c>
    </row>
    <row r="527" spans="1:13" x14ac:dyDescent="0.3">
      <c r="A527" t="s">
        <v>541</v>
      </c>
      <c r="B527">
        <v>61</v>
      </c>
      <c r="C527" t="s">
        <v>14</v>
      </c>
      <c r="D527" t="s">
        <v>26</v>
      </c>
      <c r="E527">
        <v>132.19</v>
      </c>
      <c r="F527">
        <v>13</v>
      </c>
      <c r="G527">
        <v>84</v>
      </c>
      <c r="H527">
        <v>0</v>
      </c>
      <c r="I527" t="s">
        <v>19</v>
      </c>
      <c r="J527">
        <v>7.6</v>
      </c>
      <c r="K527" s="1">
        <v>44740</v>
      </c>
      <c r="L527">
        <v>9</v>
      </c>
      <c r="M527">
        <v>0.22</v>
      </c>
    </row>
    <row r="528" spans="1:13" x14ac:dyDescent="0.3">
      <c r="A528" t="s">
        <v>542</v>
      </c>
      <c r="B528">
        <v>44</v>
      </c>
      <c r="C528" t="s">
        <v>14</v>
      </c>
      <c r="D528" t="s">
        <v>35</v>
      </c>
      <c r="E528">
        <v>192.68</v>
      </c>
      <c r="F528">
        <v>10</v>
      </c>
      <c r="G528">
        <v>141</v>
      </c>
      <c r="H528">
        <v>0</v>
      </c>
      <c r="I528" t="s">
        <v>40</v>
      </c>
      <c r="J528">
        <v>75.7</v>
      </c>
      <c r="K528" s="1">
        <v>44823</v>
      </c>
      <c r="L528">
        <v>1</v>
      </c>
      <c r="M528">
        <v>0.51</v>
      </c>
    </row>
    <row r="529" spans="1:13" x14ac:dyDescent="0.3">
      <c r="A529" t="s">
        <v>543</v>
      </c>
      <c r="B529">
        <v>43</v>
      </c>
      <c r="C529" t="s">
        <v>14</v>
      </c>
      <c r="D529" t="s">
        <v>50</v>
      </c>
      <c r="E529">
        <v>190.77</v>
      </c>
      <c r="F529">
        <v>14</v>
      </c>
      <c r="G529">
        <v>139</v>
      </c>
      <c r="H529">
        <v>0</v>
      </c>
      <c r="I529" t="s">
        <v>19</v>
      </c>
      <c r="J529">
        <v>27.4</v>
      </c>
      <c r="K529" s="1">
        <v>45773</v>
      </c>
      <c r="L529">
        <v>3</v>
      </c>
      <c r="M529">
        <v>0.38</v>
      </c>
    </row>
    <row r="530" spans="1:13" x14ac:dyDescent="0.3">
      <c r="A530" t="s">
        <v>142</v>
      </c>
      <c r="B530">
        <v>50</v>
      </c>
      <c r="C530" t="s">
        <v>25</v>
      </c>
      <c r="D530" t="s">
        <v>37</v>
      </c>
      <c r="F530">
        <v>11</v>
      </c>
      <c r="G530">
        <v>323</v>
      </c>
      <c r="H530">
        <v>0</v>
      </c>
      <c r="I530" t="s">
        <v>16</v>
      </c>
      <c r="J530">
        <v>26.7</v>
      </c>
      <c r="K530" s="1">
        <v>44338</v>
      </c>
      <c r="L530">
        <v>69</v>
      </c>
      <c r="M530">
        <v>0.38</v>
      </c>
    </row>
    <row r="531" spans="1:13" x14ac:dyDescent="0.3">
      <c r="A531" t="s">
        <v>544</v>
      </c>
      <c r="B531">
        <v>32</v>
      </c>
      <c r="C531" t="s">
        <v>21</v>
      </c>
      <c r="D531" t="s">
        <v>15</v>
      </c>
      <c r="E531">
        <v>79.930000000000007</v>
      </c>
      <c r="F531">
        <v>11</v>
      </c>
      <c r="G531">
        <v>121</v>
      </c>
      <c r="H531">
        <v>0</v>
      </c>
      <c r="I531" t="s">
        <v>40</v>
      </c>
      <c r="J531">
        <v>58.2</v>
      </c>
      <c r="K531" s="1">
        <v>44787</v>
      </c>
      <c r="L531">
        <v>11</v>
      </c>
      <c r="M531">
        <v>0.16</v>
      </c>
    </row>
    <row r="532" spans="1:13" x14ac:dyDescent="0.3">
      <c r="A532" t="s">
        <v>545</v>
      </c>
      <c r="B532">
        <v>53</v>
      </c>
      <c r="C532" t="s">
        <v>21</v>
      </c>
      <c r="D532" t="s">
        <v>28</v>
      </c>
      <c r="E532">
        <v>57.26</v>
      </c>
      <c r="F532">
        <v>1</v>
      </c>
      <c r="G532">
        <v>299</v>
      </c>
      <c r="H532">
        <v>0</v>
      </c>
      <c r="I532" t="s">
        <v>29</v>
      </c>
      <c r="J532">
        <v>25.5</v>
      </c>
      <c r="K532" s="1">
        <v>45437</v>
      </c>
      <c r="L532">
        <v>4</v>
      </c>
      <c r="M532">
        <v>0.08</v>
      </c>
    </row>
    <row r="533" spans="1:13" x14ac:dyDescent="0.3">
      <c r="A533" t="s">
        <v>546</v>
      </c>
      <c r="B533">
        <v>62</v>
      </c>
      <c r="C533" t="s">
        <v>25</v>
      </c>
      <c r="D533" t="s">
        <v>26</v>
      </c>
      <c r="E533">
        <v>173.84</v>
      </c>
      <c r="F533">
        <v>13</v>
      </c>
      <c r="G533">
        <v>340</v>
      </c>
      <c r="H533">
        <v>0</v>
      </c>
      <c r="I533" t="s">
        <v>16</v>
      </c>
      <c r="J533">
        <v>64.099999999999994</v>
      </c>
      <c r="K533" s="1">
        <v>45618</v>
      </c>
      <c r="L533">
        <v>33</v>
      </c>
      <c r="M533">
        <v>0.41</v>
      </c>
    </row>
    <row r="534" spans="1:13" x14ac:dyDescent="0.3">
      <c r="A534" t="s">
        <v>547</v>
      </c>
      <c r="B534">
        <v>72</v>
      </c>
      <c r="C534" t="s">
        <v>14</v>
      </c>
      <c r="D534" t="s">
        <v>18</v>
      </c>
      <c r="E534">
        <v>160.55000000000001</v>
      </c>
      <c r="F534">
        <v>11</v>
      </c>
      <c r="G534">
        <v>178</v>
      </c>
      <c r="H534">
        <v>0</v>
      </c>
      <c r="I534" t="s">
        <v>40</v>
      </c>
      <c r="J534">
        <v>90.9</v>
      </c>
      <c r="K534" s="1">
        <v>44935</v>
      </c>
      <c r="L534">
        <v>33</v>
      </c>
      <c r="M534">
        <v>0.28999999999999998</v>
      </c>
    </row>
    <row r="535" spans="1:13" x14ac:dyDescent="0.3">
      <c r="A535" t="s">
        <v>548</v>
      </c>
      <c r="B535">
        <v>44</v>
      </c>
      <c r="C535" t="s">
        <v>14</v>
      </c>
      <c r="D535" t="s">
        <v>50</v>
      </c>
      <c r="E535">
        <v>47.37</v>
      </c>
      <c r="F535">
        <v>6</v>
      </c>
      <c r="G535">
        <v>207</v>
      </c>
      <c r="H535">
        <v>0</v>
      </c>
      <c r="I535" t="s">
        <v>29</v>
      </c>
      <c r="J535">
        <v>40.5</v>
      </c>
      <c r="K535" s="1">
        <v>45289</v>
      </c>
      <c r="L535">
        <v>45</v>
      </c>
      <c r="M535">
        <v>0.24</v>
      </c>
    </row>
    <row r="536" spans="1:13" x14ac:dyDescent="0.3">
      <c r="A536" t="s">
        <v>549</v>
      </c>
      <c r="B536">
        <v>74</v>
      </c>
      <c r="C536" t="s">
        <v>14</v>
      </c>
      <c r="D536" t="s">
        <v>50</v>
      </c>
      <c r="E536">
        <v>48.38</v>
      </c>
      <c r="F536">
        <v>7</v>
      </c>
      <c r="G536">
        <v>165</v>
      </c>
      <c r="H536">
        <v>0</v>
      </c>
      <c r="I536" t="s">
        <v>29</v>
      </c>
      <c r="J536">
        <v>94.4</v>
      </c>
      <c r="K536" s="1">
        <v>45517</v>
      </c>
      <c r="L536">
        <v>20</v>
      </c>
      <c r="M536">
        <v>0.24</v>
      </c>
    </row>
    <row r="537" spans="1:13" x14ac:dyDescent="0.3">
      <c r="A537" t="s">
        <v>550</v>
      </c>
      <c r="B537">
        <v>22</v>
      </c>
      <c r="C537" t="s">
        <v>21</v>
      </c>
      <c r="D537" t="s">
        <v>52</v>
      </c>
      <c r="E537">
        <v>82.77</v>
      </c>
      <c r="F537">
        <v>12</v>
      </c>
      <c r="G537">
        <v>40</v>
      </c>
      <c r="H537">
        <v>0</v>
      </c>
      <c r="I537" t="s">
        <v>23</v>
      </c>
      <c r="J537">
        <v>94.2</v>
      </c>
      <c r="K537" s="1">
        <v>44930</v>
      </c>
      <c r="L537">
        <v>37</v>
      </c>
      <c r="M537">
        <v>0.28000000000000003</v>
      </c>
    </row>
    <row r="538" spans="1:13" x14ac:dyDescent="0.3">
      <c r="A538" t="s">
        <v>551</v>
      </c>
      <c r="B538">
        <v>78</v>
      </c>
      <c r="C538" t="s">
        <v>14</v>
      </c>
      <c r="D538" t="s">
        <v>44</v>
      </c>
      <c r="E538">
        <v>11.61</v>
      </c>
      <c r="F538">
        <v>11</v>
      </c>
      <c r="G538">
        <v>121</v>
      </c>
      <c r="H538">
        <v>0</v>
      </c>
      <c r="I538" t="s">
        <v>23</v>
      </c>
      <c r="J538">
        <v>20.8</v>
      </c>
      <c r="K538" s="1">
        <v>45060</v>
      </c>
      <c r="L538">
        <v>84</v>
      </c>
      <c r="M538">
        <v>0.13</v>
      </c>
    </row>
    <row r="539" spans="1:13" x14ac:dyDescent="0.3">
      <c r="A539" t="s">
        <v>552</v>
      </c>
      <c r="B539">
        <v>19</v>
      </c>
      <c r="C539" t="s">
        <v>14</v>
      </c>
      <c r="D539" t="s">
        <v>15</v>
      </c>
      <c r="E539">
        <v>32.44</v>
      </c>
      <c r="F539">
        <v>8</v>
      </c>
      <c r="G539">
        <v>43</v>
      </c>
      <c r="H539">
        <v>0</v>
      </c>
      <c r="I539" t="s">
        <v>29</v>
      </c>
      <c r="K539" s="1">
        <v>45424</v>
      </c>
      <c r="L539">
        <v>98</v>
      </c>
      <c r="M539">
        <v>0.13</v>
      </c>
    </row>
    <row r="540" spans="1:13" x14ac:dyDescent="0.3">
      <c r="A540" t="s">
        <v>553</v>
      </c>
      <c r="B540">
        <v>72</v>
      </c>
      <c r="C540" t="s">
        <v>21</v>
      </c>
      <c r="D540" t="s">
        <v>26</v>
      </c>
      <c r="E540">
        <v>138.97999999999999</v>
      </c>
      <c r="F540">
        <v>8</v>
      </c>
      <c r="G540">
        <v>74</v>
      </c>
      <c r="H540">
        <v>0</v>
      </c>
      <c r="I540" t="s">
        <v>40</v>
      </c>
      <c r="J540">
        <v>99</v>
      </c>
      <c r="K540" s="1">
        <v>45209</v>
      </c>
      <c r="L540">
        <v>21</v>
      </c>
      <c r="M540">
        <v>0.18</v>
      </c>
    </row>
    <row r="541" spans="1:13" x14ac:dyDescent="0.3">
      <c r="A541" t="s">
        <v>554</v>
      </c>
      <c r="B541">
        <v>75</v>
      </c>
      <c r="C541" t="s">
        <v>21</v>
      </c>
      <c r="D541" t="s">
        <v>18</v>
      </c>
      <c r="E541">
        <v>25.69</v>
      </c>
      <c r="F541">
        <v>12</v>
      </c>
      <c r="G541">
        <v>347</v>
      </c>
      <c r="H541">
        <v>0</v>
      </c>
      <c r="I541" t="s">
        <v>40</v>
      </c>
      <c r="K541" s="1">
        <v>44050</v>
      </c>
      <c r="L541">
        <v>58</v>
      </c>
      <c r="M541">
        <v>0.49</v>
      </c>
    </row>
    <row r="542" spans="1:13" x14ac:dyDescent="0.3">
      <c r="A542" t="s">
        <v>555</v>
      </c>
      <c r="B542">
        <v>50</v>
      </c>
      <c r="C542" t="s">
        <v>14</v>
      </c>
      <c r="D542" t="s">
        <v>15</v>
      </c>
      <c r="E542">
        <v>122.65</v>
      </c>
      <c r="F542">
        <v>11</v>
      </c>
      <c r="G542">
        <v>271</v>
      </c>
      <c r="H542">
        <v>0</v>
      </c>
      <c r="I542" t="s">
        <v>40</v>
      </c>
      <c r="J542">
        <v>47.5</v>
      </c>
      <c r="K542" s="1">
        <v>45575</v>
      </c>
      <c r="L542">
        <v>51</v>
      </c>
      <c r="M542">
        <v>0.38</v>
      </c>
    </row>
    <row r="543" spans="1:13" x14ac:dyDescent="0.3">
      <c r="A543" t="s">
        <v>556</v>
      </c>
      <c r="B543">
        <v>33</v>
      </c>
      <c r="C543" t="s">
        <v>21</v>
      </c>
      <c r="D543" t="s">
        <v>35</v>
      </c>
      <c r="E543">
        <v>74.03</v>
      </c>
      <c r="F543">
        <v>8</v>
      </c>
      <c r="G543">
        <v>165</v>
      </c>
      <c r="H543">
        <v>0</v>
      </c>
      <c r="I543" t="s">
        <v>40</v>
      </c>
      <c r="J543">
        <v>43.2</v>
      </c>
      <c r="K543" s="1">
        <v>44731</v>
      </c>
      <c r="L543">
        <v>71</v>
      </c>
      <c r="M543">
        <v>0.09</v>
      </c>
    </row>
    <row r="544" spans="1:13" x14ac:dyDescent="0.3">
      <c r="A544" t="s">
        <v>557</v>
      </c>
      <c r="B544">
        <v>40</v>
      </c>
      <c r="C544" t="s">
        <v>14</v>
      </c>
      <c r="D544" t="s">
        <v>18</v>
      </c>
      <c r="E544">
        <v>47.02</v>
      </c>
      <c r="F544">
        <v>11</v>
      </c>
      <c r="G544">
        <v>249</v>
      </c>
      <c r="H544">
        <v>1</v>
      </c>
      <c r="I544" t="s">
        <v>29</v>
      </c>
      <c r="J544">
        <v>81</v>
      </c>
      <c r="K544" s="1">
        <v>45817</v>
      </c>
      <c r="L544">
        <v>16</v>
      </c>
      <c r="M544">
        <v>0.6</v>
      </c>
    </row>
    <row r="545" spans="1:13" x14ac:dyDescent="0.3">
      <c r="A545" t="s">
        <v>558</v>
      </c>
      <c r="B545">
        <v>55</v>
      </c>
      <c r="C545" t="s">
        <v>21</v>
      </c>
      <c r="D545" t="s">
        <v>22</v>
      </c>
      <c r="E545">
        <v>144.03</v>
      </c>
      <c r="F545">
        <v>15</v>
      </c>
      <c r="G545">
        <v>85</v>
      </c>
      <c r="H545">
        <v>1</v>
      </c>
      <c r="I545" t="s">
        <v>19</v>
      </c>
      <c r="J545">
        <v>16.2</v>
      </c>
      <c r="K545" s="1">
        <v>44977</v>
      </c>
      <c r="L545">
        <v>96</v>
      </c>
      <c r="M545">
        <v>0.27</v>
      </c>
    </row>
    <row r="546" spans="1:13" x14ac:dyDescent="0.3">
      <c r="A546" t="s">
        <v>559</v>
      </c>
      <c r="B546">
        <v>72</v>
      </c>
      <c r="C546" t="s">
        <v>14</v>
      </c>
      <c r="D546" t="s">
        <v>22</v>
      </c>
      <c r="E546">
        <v>238.78</v>
      </c>
      <c r="F546">
        <v>12</v>
      </c>
      <c r="G546">
        <v>136</v>
      </c>
      <c r="H546">
        <v>0</v>
      </c>
      <c r="I546" t="s">
        <v>19</v>
      </c>
      <c r="J546">
        <v>22.2</v>
      </c>
      <c r="K546" s="1">
        <v>44886</v>
      </c>
      <c r="L546">
        <v>36</v>
      </c>
      <c r="M546">
        <v>0.35</v>
      </c>
    </row>
    <row r="547" spans="1:13" x14ac:dyDescent="0.3">
      <c r="A547" t="s">
        <v>560</v>
      </c>
      <c r="B547">
        <v>33</v>
      </c>
      <c r="C547" t="s">
        <v>25</v>
      </c>
      <c r="D547" t="s">
        <v>50</v>
      </c>
      <c r="E547">
        <v>56.81</v>
      </c>
      <c r="F547">
        <v>5</v>
      </c>
      <c r="G547">
        <v>332</v>
      </c>
      <c r="H547">
        <v>0</v>
      </c>
      <c r="I547" t="s">
        <v>40</v>
      </c>
      <c r="J547">
        <v>17.600000000000001</v>
      </c>
      <c r="K547" s="1">
        <v>44662</v>
      </c>
      <c r="L547">
        <v>50</v>
      </c>
      <c r="M547">
        <v>0.08</v>
      </c>
    </row>
    <row r="548" spans="1:13" x14ac:dyDescent="0.3">
      <c r="A548" t="s">
        <v>165</v>
      </c>
      <c r="B548">
        <v>31</v>
      </c>
      <c r="C548" t="s">
        <v>14</v>
      </c>
      <c r="D548" t="s">
        <v>35</v>
      </c>
      <c r="E548">
        <v>200.53</v>
      </c>
      <c r="F548">
        <v>8</v>
      </c>
      <c r="G548">
        <v>38</v>
      </c>
      <c r="H548">
        <v>0</v>
      </c>
      <c r="I548" t="s">
        <v>23</v>
      </c>
      <c r="J548">
        <v>16.7</v>
      </c>
      <c r="K548" s="1">
        <v>44260</v>
      </c>
      <c r="L548">
        <v>75</v>
      </c>
      <c r="M548">
        <v>0.31</v>
      </c>
    </row>
    <row r="549" spans="1:13" x14ac:dyDescent="0.3">
      <c r="A549" t="s">
        <v>561</v>
      </c>
      <c r="B549">
        <v>46</v>
      </c>
      <c r="C549" t="s">
        <v>21</v>
      </c>
      <c r="D549" t="s">
        <v>22</v>
      </c>
      <c r="E549">
        <v>110.4</v>
      </c>
      <c r="F549">
        <v>17</v>
      </c>
      <c r="G549">
        <v>86</v>
      </c>
      <c r="H549">
        <v>0</v>
      </c>
      <c r="I549" t="s">
        <v>29</v>
      </c>
      <c r="J549">
        <v>25.8</v>
      </c>
      <c r="K549" s="1">
        <v>45137</v>
      </c>
      <c r="L549">
        <v>48</v>
      </c>
      <c r="M549">
        <v>0.38</v>
      </c>
    </row>
    <row r="550" spans="1:13" x14ac:dyDescent="0.3">
      <c r="A550" t="s">
        <v>562</v>
      </c>
      <c r="B550">
        <v>43</v>
      </c>
      <c r="C550" t="s">
        <v>14</v>
      </c>
      <c r="D550" t="s">
        <v>50</v>
      </c>
      <c r="E550">
        <v>101.52</v>
      </c>
      <c r="F550">
        <v>13</v>
      </c>
      <c r="G550">
        <v>154</v>
      </c>
      <c r="H550">
        <v>0</v>
      </c>
      <c r="I550" t="s">
        <v>19</v>
      </c>
      <c r="J550">
        <v>52.8</v>
      </c>
      <c r="K550" s="1">
        <v>45037</v>
      </c>
      <c r="L550">
        <v>29</v>
      </c>
      <c r="M550">
        <v>0.36</v>
      </c>
    </row>
    <row r="551" spans="1:13" x14ac:dyDescent="0.3">
      <c r="A551" t="s">
        <v>563</v>
      </c>
      <c r="B551">
        <v>52</v>
      </c>
      <c r="C551" t="s">
        <v>21</v>
      </c>
      <c r="D551" t="s">
        <v>44</v>
      </c>
      <c r="E551">
        <v>228.29</v>
      </c>
      <c r="F551">
        <v>9</v>
      </c>
      <c r="G551">
        <v>159</v>
      </c>
      <c r="H551">
        <v>0</v>
      </c>
      <c r="I551" t="s">
        <v>29</v>
      </c>
      <c r="J551">
        <v>70.7</v>
      </c>
      <c r="K551" s="1">
        <v>45445</v>
      </c>
      <c r="L551">
        <v>42</v>
      </c>
      <c r="M551">
        <v>0.25</v>
      </c>
    </row>
    <row r="552" spans="1:13" x14ac:dyDescent="0.3">
      <c r="A552" t="s">
        <v>564</v>
      </c>
      <c r="B552">
        <v>32</v>
      </c>
      <c r="C552" t="s">
        <v>21</v>
      </c>
      <c r="D552" t="s">
        <v>26</v>
      </c>
      <c r="E552">
        <v>343.2</v>
      </c>
      <c r="F552">
        <v>7</v>
      </c>
      <c r="G552">
        <v>63</v>
      </c>
      <c r="H552">
        <v>0</v>
      </c>
      <c r="I552" t="s">
        <v>23</v>
      </c>
      <c r="K552" s="1">
        <v>45073</v>
      </c>
      <c r="L552">
        <v>98</v>
      </c>
      <c r="M552">
        <v>0.23</v>
      </c>
    </row>
    <row r="553" spans="1:13" x14ac:dyDescent="0.3">
      <c r="A553" t="s">
        <v>565</v>
      </c>
      <c r="B553">
        <v>20</v>
      </c>
      <c r="C553" t="s">
        <v>25</v>
      </c>
      <c r="D553" t="s">
        <v>50</v>
      </c>
      <c r="E553">
        <v>51.9</v>
      </c>
      <c r="F553">
        <v>10</v>
      </c>
      <c r="G553">
        <v>222</v>
      </c>
      <c r="H553">
        <v>0</v>
      </c>
      <c r="I553" t="s">
        <v>29</v>
      </c>
      <c r="J553">
        <v>44.6</v>
      </c>
      <c r="K553" s="1">
        <v>45263</v>
      </c>
      <c r="L553">
        <v>59</v>
      </c>
      <c r="M553">
        <v>0.16</v>
      </c>
    </row>
    <row r="554" spans="1:13" x14ac:dyDescent="0.3">
      <c r="A554" t="s">
        <v>566</v>
      </c>
      <c r="B554">
        <v>40</v>
      </c>
      <c r="C554" t="s">
        <v>14</v>
      </c>
      <c r="D554" t="s">
        <v>26</v>
      </c>
      <c r="E554">
        <v>125.38</v>
      </c>
      <c r="F554">
        <v>12</v>
      </c>
      <c r="G554">
        <v>361</v>
      </c>
      <c r="H554">
        <v>0</v>
      </c>
      <c r="I554" t="s">
        <v>23</v>
      </c>
      <c r="J554">
        <v>79.2</v>
      </c>
      <c r="K554" s="1">
        <v>45479</v>
      </c>
      <c r="L554">
        <v>55</v>
      </c>
      <c r="M554">
        <v>0.37</v>
      </c>
    </row>
    <row r="555" spans="1:13" x14ac:dyDescent="0.3">
      <c r="A555" t="s">
        <v>567</v>
      </c>
      <c r="B555">
        <v>46</v>
      </c>
      <c r="C555" t="s">
        <v>14</v>
      </c>
      <c r="D555" t="s">
        <v>35</v>
      </c>
      <c r="E555">
        <v>113.66</v>
      </c>
      <c r="F555">
        <v>10</v>
      </c>
      <c r="G555">
        <v>345</v>
      </c>
      <c r="H555">
        <v>0</v>
      </c>
      <c r="I555" t="s">
        <v>23</v>
      </c>
      <c r="J555">
        <v>52.5</v>
      </c>
      <c r="K555" s="1">
        <v>44637</v>
      </c>
      <c r="L555">
        <v>74</v>
      </c>
      <c r="M555">
        <v>0.3</v>
      </c>
    </row>
    <row r="556" spans="1:13" x14ac:dyDescent="0.3">
      <c r="A556" t="s">
        <v>568</v>
      </c>
      <c r="B556">
        <v>51</v>
      </c>
      <c r="C556" t="s">
        <v>21</v>
      </c>
      <c r="D556" t="s">
        <v>52</v>
      </c>
      <c r="E556">
        <v>69.37</v>
      </c>
      <c r="F556">
        <v>3</v>
      </c>
      <c r="G556">
        <v>145</v>
      </c>
      <c r="H556">
        <v>0</v>
      </c>
      <c r="I556" t="s">
        <v>16</v>
      </c>
      <c r="J556">
        <v>59</v>
      </c>
      <c r="K556" s="1">
        <v>44145</v>
      </c>
      <c r="L556">
        <v>67</v>
      </c>
      <c r="M556">
        <v>0.23</v>
      </c>
    </row>
    <row r="557" spans="1:13" x14ac:dyDescent="0.3">
      <c r="A557" t="s">
        <v>569</v>
      </c>
      <c r="B557">
        <v>50</v>
      </c>
      <c r="C557" t="s">
        <v>21</v>
      </c>
      <c r="D557" t="s">
        <v>15</v>
      </c>
      <c r="E557">
        <v>79.430000000000007</v>
      </c>
      <c r="F557">
        <v>9</v>
      </c>
      <c r="G557">
        <v>203</v>
      </c>
      <c r="H557">
        <v>0</v>
      </c>
      <c r="I557" t="s">
        <v>23</v>
      </c>
      <c r="J557">
        <v>51.8</v>
      </c>
      <c r="K557" s="1">
        <v>45273</v>
      </c>
      <c r="L557">
        <v>22</v>
      </c>
      <c r="M557">
        <v>0.28999999999999998</v>
      </c>
    </row>
    <row r="558" spans="1:13" x14ac:dyDescent="0.3">
      <c r="A558" t="s">
        <v>537</v>
      </c>
      <c r="B558">
        <v>58</v>
      </c>
      <c r="C558" t="s">
        <v>21</v>
      </c>
      <c r="D558" t="s">
        <v>50</v>
      </c>
      <c r="E558">
        <v>314.26</v>
      </c>
      <c r="F558">
        <v>10</v>
      </c>
      <c r="G558">
        <v>66</v>
      </c>
      <c r="H558">
        <v>0</v>
      </c>
      <c r="I558" t="s">
        <v>16</v>
      </c>
      <c r="J558">
        <v>79</v>
      </c>
      <c r="K558" s="1">
        <v>44168</v>
      </c>
      <c r="L558">
        <v>96</v>
      </c>
      <c r="M558">
        <v>0.14000000000000001</v>
      </c>
    </row>
    <row r="559" spans="1:13" x14ac:dyDescent="0.3">
      <c r="A559" t="s">
        <v>570</v>
      </c>
      <c r="B559">
        <v>58</v>
      </c>
      <c r="C559" t="s">
        <v>14</v>
      </c>
      <c r="D559" t="s">
        <v>50</v>
      </c>
      <c r="E559">
        <v>63.29</v>
      </c>
      <c r="F559">
        <v>8</v>
      </c>
      <c r="G559">
        <v>4</v>
      </c>
      <c r="H559">
        <v>0</v>
      </c>
      <c r="I559" t="s">
        <v>23</v>
      </c>
      <c r="J559">
        <v>18.3</v>
      </c>
      <c r="K559" s="1">
        <v>44518</v>
      </c>
      <c r="L559">
        <v>84</v>
      </c>
      <c r="M559">
        <v>0.75</v>
      </c>
    </row>
    <row r="560" spans="1:13" x14ac:dyDescent="0.3">
      <c r="A560" t="s">
        <v>571</v>
      </c>
      <c r="B560">
        <v>40</v>
      </c>
      <c r="C560" t="s">
        <v>14</v>
      </c>
      <c r="D560" t="s">
        <v>26</v>
      </c>
      <c r="E560">
        <v>40.74</v>
      </c>
      <c r="F560">
        <v>8</v>
      </c>
      <c r="G560">
        <v>58</v>
      </c>
      <c r="H560">
        <v>0</v>
      </c>
      <c r="I560" t="s">
        <v>23</v>
      </c>
      <c r="J560">
        <v>98.1</v>
      </c>
      <c r="K560" s="1">
        <v>44490</v>
      </c>
      <c r="L560">
        <v>2</v>
      </c>
      <c r="M560">
        <v>0.13</v>
      </c>
    </row>
    <row r="561" spans="1:13" x14ac:dyDescent="0.3">
      <c r="A561" t="s">
        <v>572</v>
      </c>
      <c r="B561">
        <v>24</v>
      </c>
      <c r="C561" t="s">
        <v>14</v>
      </c>
      <c r="D561" t="s">
        <v>22</v>
      </c>
      <c r="E561">
        <v>165.08</v>
      </c>
      <c r="F561">
        <v>8</v>
      </c>
      <c r="G561">
        <v>75</v>
      </c>
      <c r="H561">
        <v>0</v>
      </c>
      <c r="I561" t="s">
        <v>29</v>
      </c>
      <c r="J561">
        <v>87.9</v>
      </c>
      <c r="K561" s="1">
        <v>44642</v>
      </c>
      <c r="L561">
        <v>8</v>
      </c>
      <c r="M561">
        <v>0.14000000000000001</v>
      </c>
    </row>
    <row r="562" spans="1:13" x14ac:dyDescent="0.3">
      <c r="A562" t="s">
        <v>573</v>
      </c>
      <c r="B562">
        <v>20</v>
      </c>
      <c r="C562" t="s">
        <v>14</v>
      </c>
      <c r="D562" t="s">
        <v>22</v>
      </c>
      <c r="E562">
        <v>49.9</v>
      </c>
      <c r="F562">
        <v>11</v>
      </c>
      <c r="G562">
        <v>259</v>
      </c>
      <c r="H562">
        <v>0</v>
      </c>
      <c r="I562" t="s">
        <v>16</v>
      </c>
      <c r="J562">
        <v>40</v>
      </c>
      <c r="K562" s="1">
        <v>44356</v>
      </c>
      <c r="L562">
        <v>41</v>
      </c>
      <c r="M562">
        <v>0.49</v>
      </c>
    </row>
    <row r="563" spans="1:13" x14ac:dyDescent="0.3">
      <c r="A563" t="s">
        <v>574</v>
      </c>
      <c r="B563">
        <v>75</v>
      </c>
      <c r="C563" t="s">
        <v>21</v>
      </c>
      <c r="D563" t="s">
        <v>50</v>
      </c>
      <c r="E563">
        <v>234.76</v>
      </c>
      <c r="F563">
        <v>6</v>
      </c>
      <c r="G563">
        <v>247</v>
      </c>
      <c r="H563">
        <v>0</v>
      </c>
      <c r="I563" t="s">
        <v>19</v>
      </c>
      <c r="J563">
        <v>41.5</v>
      </c>
      <c r="K563" s="1">
        <v>44233</v>
      </c>
      <c r="L563">
        <v>89</v>
      </c>
      <c r="M563">
        <v>0.44</v>
      </c>
    </row>
    <row r="564" spans="1:13" x14ac:dyDescent="0.3">
      <c r="A564" t="s">
        <v>240</v>
      </c>
      <c r="B564">
        <v>49</v>
      </c>
      <c r="C564" t="s">
        <v>21</v>
      </c>
      <c r="D564" t="s">
        <v>22</v>
      </c>
      <c r="E564">
        <v>168.02</v>
      </c>
      <c r="F564">
        <v>10</v>
      </c>
      <c r="G564">
        <v>15</v>
      </c>
      <c r="H564">
        <v>0</v>
      </c>
      <c r="I564" t="s">
        <v>19</v>
      </c>
      <c r="J564">
        <v>84.9</v>
      </c>
      <c r="K564" s="1">
        <v>45750</v>
      </c>
      <c r="L564">
        <v>11</v>
      </c>
      <c r="M564">
        <v>0.2</v>
      </c>
    </row>
    <row r="565" spans="1:13" x14ac:dyDescent="0.3">
      <c r="A565" t="s">
        <v>575</v>
      </c>
      <c r="B565">
        <v>48</v>
      </c>
      <c r="C565" t="s">
        <v>21</v>
      </c>
      <c r="D565" t="s">
        <v>22</v>
      </c>
      <c r="E565">
        <v>24.53</v>
      </c>
      <c r="F565">
        <v>9</v>
      </c>
      <c r="G565">
        <v>74</v>
      </c>
      <c r="H565">
        <v>0</v>
      </c>
      <c r="I565" t="s">
        <v>29</v>
      </c>
      <c r="J565">
        <v>44.6</v>
      </c>
      <c r="K565" s="1">
        <v>44631</v>
      </c>
      <c r="L565">
        <v>24</v>
      </c>
      <c r="M565">
        <v>0.11</v>
      </c>
    </row>
    <row r="566" spans="1:13" x14ac:dyDescent="0.3">
      <c r="A566" t="s">
        <v>576</v>
      </c>
      <c r="B566">
        <v>35</v>
      </c>
      <c r="C566" t="s">
        <v>21</v>
      </c>
      <c r="D566" t="s">
        <v>50</v>
      </c>
      <c r="E566">
        <v>200.67</v>
      </c>
      <c r="F566">
        <v>8</v>
      </c>
      <c r="G566">
        <v>355</v>
      </c>
      <c r="H566">
        <v>0</v>
      </c>
      <c r="I566" t="s">
        <v>19</v>
      </c>
      <c r="J566">
        <v>50.8</v>
      </c>
      <c r="K566" s="1">
        <v>45019</v>
      </c>
      <c r="L566">
        <v>26</v>
      </c>
      <c r="M566">
        <v>0.04</v>
      </c>
    </row>
    <row r="567" spans="1:13" x14ac:dyDescent="0.3">
      <c r="A567" t="s">
        <v>577</v>
      </c>
      <c r="B567">
        <v>60</v>
      </c>
      <c r="C567" t="s">
        <v>21</v>
      </c>
      <c r="D567" t="s">
        <v>44</v>
      </c>
      <c r="E567">
        <v>337.91</v>
      </c>
      <c r="F567">
        <v>8</v>
      </c>
      <c r="G567">
        <v>175</v>
      </c>
      <c r="H567">
        <v>0</v>
      </c>
      <c r="I567" t="s">
        <v>19</v>
      </c>
      <c r="J567">
        <v>74.599999999999994</v>
      </c>
      <c r="K567" s="1">
        <v>45145</v>
      </c>
      <c r="L567">
        <v>35</v>
      </c>
      <c r="M567">
        <v>0.1</v>
      </c>
    </row>
    <row r="568" spans="1:13" x14ac:dyDescent="0.3">
      <c r="A568" t="s">
        <v>578</v>
      </c>
      <c r="B568">
        <v>24</v>
      </c>
      <c r="C568" t="s">
        <v>25</v>
      </c>
      <c r="D568" t="s">
        <v>44</v>
      </c>
      <c r="E568">
        <v>86.68</v>
      </c>
      <c r="F568">
        <v>9</v>
      </c>
      <c r="G568">
        <v>321</v>
      </c>
      <c r="H568">
        <v>0</v>
      </c>
      <c r="I568" t="s">
        <v>23</v>
      </c>
      <c r="J568">
        <v>38.799999999999997</v>
      </c>
      <c r="K568" s="1">
        <v>44631</v>
      </c>
      <c r="L568">
        <v>5</v>
      </c>
      <c r="M568">
        <v>0.14000000000000001</v>
      </c>
    </row>
    <row r="569" spans="1:13" x14ac:dyDescent="0.3">
      <c r="A569" t="s">
        <v>579</v>
      </c>
      <c r="B569">
        <v>58</v>
      </c>
      <c r="C569" t="s">
        <v>21</v>
      </c>
      <c r="D569" t="s">
        <v>37</v>
      </c>
      <c r="E569">
        <v>23.25</v>
      </c>
      <c r="F569">
        <v>12</v>
      </c>
      <c r="G569">
        <v>135</v>
      </c>
      <c r="H569">
        <v>0</v>
      </c>
      <c r="I569" t="s">
        <v>40</v>
      </c>
      <c r="J569">
        <v>45.4</v>
      </c>
      <c r="K569" s="1">
        <v>44077</v>
      </c>
      <c r="L569">
        <v>15</v>
      </c>
      <c r="M569">
        <v>0.27</v>
      </c>
    </row>
    <row r="570" spans="1:13" x14ac:dyDescent="0.3">
      <c r="A570" t="s">
        <v>580</v>
      </c>
      <c r="B570">
        <v>18</v>
      </c>
      <c r="C570" t="s">
        <v>25</v>
      </c>
      <c r="D570" t="s">
        <v>44</v>
      </c>
      <c r="E570">
        <v>126.76</v>
      </c>
      <c r="F570">
        <v>8</v>
      </c>
      <c r="G570">
        <v>276</v>
      </c>
      <c r="H570">
        <v>0</v>
      </c>
      <c r="I570" t="s">
        <v>40</v>
      </c>
      <c r="J570">
        <v>3.7</v>
      </c>
      <c r="K570" s="1">
        <v>45662</v>
      </c>
      <c r="L570">
        <v>14</v>
      </c>
      <c r="M570">
        <v>0.42</v>
      </c>
    </row>
    <row r="571" spans="1:13" x14ac:dyDescent="0.3">
      <c r="A571" t="s">
        <v>581</v>
      </c>
      <c r="B571">
        <v>78</v>
      </c>
      <c r="C571" t="s">
        <v>21</v>
      </c>
      <c r="D571" t="s">
        <v>37</v>
      </c>
      <c r="E571">
        <v>189.96</v>
      </c>
      <c r="F571">
        <v>8</v>
      </c>
      <c r="G571">
        <v>281</v>
      </c>
      <c r="H571">
        <v>0</v>
      </c>
      <c r="I571" t="s">
        <v>19</v>
      </c>
      <c r="J571">
        <v>13.3</v>
      </c>
      <c r="K571" s="1">
        <v>45326</v>
      </c>
      <c r="L571">
        <v>37</v>
      </c>
      <c r="M571">
        <v>0.24</v>
      </c>
    </row>
    <row r="572" spans="1:13" x14ac:dyDescent="0.3">
      <c r="A572" t="s">
        <v>582</v>
      </c>
      <c r="B572">
        <v>31</v>
      </c>
      <c r="C572" t="s">
        <v>25</v>
      </c>
      <c r="D572" t="s">
        <v>35</v>
      </c>
      <c r="E572">
        <v>87.3</v>
      </c>
      <c r="F572">
        <v>9</v>
      </c>
      <c r="G572">
        <v>167</v>
      </c>
      <c r="H572">
        <v>0</v>
      </c>
      <c r="I572" t="s">
        <v>29</v>
      </c>
      <c r="J572">
        <v>45.9</v>
      </c>
      <c r="K572" s="1">
        <v>44528</v>
      </c>
      <c r="L572">
        <v>18</v>
      </c>
      <c r="M572">
        <v>0.25</v>
      </c>
    </row>
    <row r="573" spans="1:13" x14ac:dyDescent="0.3">
      <c r="A573" t="s">
        <v>583</v>
      </c>
      <c r="B573">
        <v>69</v>
      </c>
      <c r="C573" t="s">
        <v>14</v>
      </c>
      <c r="D573" t="s">
        <v>28</v>
      </c>
      <c r="E573">
        <v>256.88</v>
      </c>
      <c r="F573">
        <v>14</v>
      </c>
      <c r="G573">
        <v>29</v>
      </c>
      <c r="H573">
        <v>0</v>
      </c>
      <c r="I573" t="s">
        <v>29</v>
      </c>
      <c r="J573">
        <v>4.5999999999999996</v>
      </c>
      <c r="K573" s="1">
        <v>44176</v>
      </c>
      <c r="L573">
        <v>76</v>
      </c>
      <c r="M573">
        <v>0.45</v>
      </c>
    </row>
    <row r="574" spans="1:13" x14ac:dyDescent="0.3">
      <c r="A574" t="s">
        <v>584</v>
      </c>
      <c r="B574">
        <v>49</v>
      </c>
      <c r="C574" t="s">
        <v>25</v>
      </c>
      <c r="D574" t="s">
        <v>15</v>
      </c>
      <c r="E574">
        <v>47.59</v>
      </c>
      <c r="F574">
        <v>6</v>
      </c>
      <c r="G574">
        <v>321</v>
      </c>
      <c r="H574">
        <v>0</v>
      </c>
      <c r="I574" t="s">
        <v>16</v>
      </c>
      <c r="J574">
        <v>30.7</v>
      </c>
      <c r="K574" s="1">
        <v>44659</v>
      </c>
      <c r="L574">
        <v>67</v>
      </c>
      <c r="M574">
        <v>0.28999999999999998</v>
      </c>
    </row>
    <row r="575" spans="1:13" x14ac:dyDescent="0.3">
      <c r="A575" t="s">
        <v>585</v>
      </c>
      <c r="B575">
        <v>23</v>
      </c>
      <c r="C575" t="s">
        <v>21</v>
      </c>
      <c r="D575" t="s">
        <v>28</v>
      </c>
      <c r="E575">
        <v>159.74</v>
      </c>
      <c r="F575">
        <v>9</v>
      </c>
      <c r="G575">
        <v>335</v>
      </c>
      <c r="H575">
        <v>0</v>
      </c>
      <c r="I575" t="s">
        <v>29</v>
      </c>
      <c r="J575">
        <v>43.7</v>
      </c>
      <c r="K575" s="1">
        <v>44352</v>
      </c>
      <c r="L575">
        <v>46</v>
      </c>
      <c r="M575">
        <v>0.22</v>
      </c>
    </row>
    <row r="576" spans="1:13" x14ac:dyDescent="0.3">
      <c r="A576" t="s">
        <v>586</v>
      </c>
      <c r="B576">
        <v>56</v>
      </c>
      <c r="C576" t="s">
        <v>14</v>
      </c>
      <c r="D576" t="s">
        <v>22</v>
      </c>
      <c r="E576">
        <v>31.88</v>
      </c>
      <c r="F576">
        <v>12</v>
      </c>
      <c r="G576">
        <v>268</v>
      </c>
      <c r="H576">
        <v>0</v>
      </c>
      <c r="I576" t="s">
        <v>29</v>
      </c>
      <c r="J576">
        <v>10.199999999999999</v>
      </c>
      <c r="K576" s="1">
        <v>45190</v>
      </c>
      <c r="L576">
        <v>97</v>
      </c>
      <c r="M576">
        <v>0.16</v>
      </c>
    </row>
    <row r="577" spans="1:13" x14ac:dyDescent="0.3">
      <c r="A577" t="s">
        <v>587</v>
      </c>
      <c r="B577">
        <v>27</v>
      </c>
      <c r="C577" t="s">
        <v>25</v>
      </c>
      <c r="D577" t="s">
        <v>18</v>
      </c>
      <c r="E577">
        <v>200.68</v>
      </c>
      <c r="F577">
        <v>8</v>
      </c>
      <c r="G577">
        <v>0</v>
      </c>
      <c r="H577">
        <v>0</v>
      </c>
      <c r="I577" t="s">
        <v>23</v>
      </c>
      <c r="J577">
        <v>6.5</v>
      </c>
      <c r="K577" s="1">
        <v>45635</v>
      </c>
      <c r="L577">
        <v>68</v>
      </c>
      <c r="M577">
        <v>0.16</v>
      </c>
    </row>
    <row r="578" spans="1:13" x14ac:dyDescent="0.3">
      <c r="A578" t="s">
        <v>588</v>
      </c>
      <c r="B578">
        <v>24</v>
      </c>
      <c r="C578" t="s">
        <v>21</v>
      </c>
      <c r="D578" t="s">
        <v>22</v>
      </c>
      <c r="E578">
        <v>48.43</v>
      </c>
      <c r="F578">
        <v>9</v>
      </c>
      <c r="G578">
        <v>170</v>
      </c>
      <c r="H578">
        <v>0</v>
      </c>
      <c r="I578" t="s">
        <v>23</v>
      </c>
      <c r="J578">
        <v>1.6</v>
      </c>
      <c r="K578" s="1">
        <v>45336</v>
      </c>
      <c r="L578">
        <v>57</v>
      </c>
      <c r="M578">
        <v>0.35</v>
      </c>
    </row>
    <row r="579" spans="1:13" x14ac:dyDescent="0.3">
      <c r="A579" t="s">
        <v>589</v>
      </c>
      <c r="B579">
        <v>43</v>
      </c>
      <c r="C579" t="s">
        <v>21</v>
      </c>
      <c r="D579" t="s">
        <v>50</v>
      </c>
      <c r="E579">
        <v>69.94</v>
      </c>
      <c r="F579">
        <v>7</v>
      </c>
      <c r="G579">
        <v>128</v>
      </c>
      <c r="H579">
        <v>1</v>
      </c>
      <c r="I579" t="s">
        <v>19</v>
      </c>
      <c r="J579">
        <v>48.5</v>
      </c>
      <c r="K579" s="1">
        <v>45581</v>
      </c>
      <c r="L579">
        <v>40</v>
      </c>
      <c r="M579">
        <v>0.36</v>
      </c>
    </row>
    <row r="580" spans="1:13" x14ac:dyDescent="0.3">
      <c r="A580" t="s">
        <v>590</v>
      </c>
      <c r="B580">
        <v>51</v>
      </c>
      <c r="C580" t="s">
        <v>21</v>
      </c>
      <c r="D580" t="s">
        <v>50</v>
      </c>
      <c r="E580">
        <v>41.48</v>
      </c>
      <c r="F580">
        <v>14</v>
      </c>
      <c r="G580">
        <v>167</v>
      </c>
      <c r="H580">
        <v>0</v>
      </c>
      <c r="I580" t="s">
        <v>29</v>
      </c>
      <c r="J580">
        <v>14.7</v>
      </c>
      <c r="K580" s="1">
        <v>45205</v>
      </c>
      <c r="L580">
        <v>90</v>
      </c>
      <c r="M580">
        <v>0.17</v>
      </c>
    </row>
    <row r="581" spans="1:13" x14ac:dyDescent="0.3">
      <c r="A581" t="s">
        <v>591</v>
      </c>
      <c r="B581">
        <v>47</v>
      </c>
      <c r="C581" t="s">
        <v>25</v>
      </c>
      <c r="D581" t="s">
        <v>15</v>
      </c>
      <c r="E581">
        <v>113.3</v>
      </c>
      <c r="F581">
        <v>9</v>
      </c>
      <c r="G581">
        <v>60</v>
      </c>
      <c r="H581">
        <v>0</v>
      </c>
      <c r="I581" t="s">
        <v>40</v>
      </c>
      <c r="K581" s="1">
        <v>44515</v>
      </c>
      <c r="L581">
        <v>85</v>
      </c>
      <c r="M581">
        <v>0.26</v>
      </c>
    </row>
    <row r="582" spans="1:13" x14ac:dyDescent="0.3">
      <c r="A582" t="s">
        <v>592</v>
      </c>
      <c r="B582">
        <v>53</v>
      </c>
      <c r="C582" t="s">
        <v>14</v>
      </c>
      <c r="D582" t="s">
        <v>52</v>
      </c>
      <c r="E582">
        <v>62.17</v>
      </c>
      <c r="F582">
        <v>6</v>
      </c>
      <c r="G582">
        <v>116</v>
      </c>
      <c r="H582">
        <v>0</v>
      </c>
      <c r="I582" t="s">
        <v>29</v>
      </c>
      <c r="J582">
        <v>49.3</v>
      </c>
      <c r="K582" s="1">
        <v>45061</v>
      </c>
      <c r="L582">
        <v>45</v>
      </c>
      <c r="M582">
        <v>0.43</v>
      </c>
    </row>
    <row r="583" spans="1:13" x14ac:dyDescent="0.3">
      <c r="A583" t="s">
        <v>593</v>
      </c>
      <c r="B583">
        <v>38</v>
      </c>
      <c r="C583" t="s">
        <v>14</v>
      </c>
      <c r="D583" t="s">
        <v>52</v>
      </c>
      <c r="E583">
        <v>133.1</v>
      </c>
      <c r="F583">
        <v>6</v>
      </c>
      <c r="G583">
        <v>321</v>
      </c>
      <c r="H583">
        <v>0</v>
      </c>
      <c r="I583" t="s">
        <v>29</v>
      </c>
      <c r="J583">
        <v>1.9</v>
      </c>
      <c r="K583" s="1">
        <v>44980</v>
      </c>
      <c r="L583">
        <v>16</v>
      </c>
      <c r="M583">
        <v>0.15</v>
      </c>
    </row>
    <row r="584" spans="1:13" x14ac:dyDescent="0.3">
      <c r="A584" t="s">
        <v>594</v>
      </c>
      <c r="B584">
        <v>79</v>
      </c>
      <c r="C584" t="s">
        <v>21</v>
      </c>
      <c r="D584" t="s">
        <v>52</v>
      </c>
      <c r="E584">
        <v>65.05</v>
      </c>
      <c r="F584">
        <v>13</v>
      </c>
      <c r="G584">
        <v>122</v>
      </c>
      <c r="H584">
        <v>0</v>
      </c>
      <c r="I584" t="s">
        <v>19</v>
      </c>
      <c r="J584">
        <v>5.9</v>
      </c>
      <c r="K584" s="1">
        <v>45052</v>
      </c>
      <c r="L584">
        <v>62</v>
      </c>
      <c r="M584">
        <v>0.23</v>
      </c>
    </row>
    <row r="585" spans="1:13" x14ac:dyDescent="0.3">
      <c r="A585" t="s">
        <v>595</v>
      </c>
      <c r="B585">
        <v>77</v>
      </c>
      <c r="C585" t="s">
        <v>21</v>
      </c>
      <c r="D585" t="s">
        <v>44</v>
      </c>
      <c r="E585">
        <v>99.28</v>
      </c>
      <c r="F585">
        <v>10</v>
      </c>
      <c r="G585">
        <v>259</v>
      </c>
      <c r="H585">
        <v>0</v>
      </c>
      <c r="I585" t="s">
        <v>40</v>
      </c>
      <c r="J585">
        <v>91.8</v>
      </c>
      <c r="K585" s="1">
        <v>44100</v>
      </c>
      <c r="L585">
        <v>23</v>
      </c>
      <c r="M585">
        <v>0.35</v>
      </c>
    </row>
    <row r="586" spans="1:13" x14ac:dyDescent="0.3">
      <c r="A586" t="s">
        <v>596</v>
      </c>
      <c r="B586">
        <v>34</v>
      </c>
      <c r="C586" t="s">
        <v>14</v>
      </c>
      <c r="D586" t="s">
        <v>35</v>
      </c>
      <c r="E586">
        <v>38.94</v>
      </c>
      <c r="F586">
        <v>8</v>
      </c>
      <c r="G586">
        <v>225</v>
      </c>
      <c r="H586">
        <v>0</v>
      </c>
      <c r="I586" t="s">
        <v>19</v>
      </c>
      <c r="J586">
        <v>12.4</v>
      </c>
      <c r="K586" s="1">
        <v>44588</v>
      </c>
      <c r="L586">
        <v>88</v>
      </c>
      <c r="M586">
        <v>0.42</v>
      </c>
    </row>
    <row r="587" spans="1:13" x14ac:dyDescent="0.3">
      <c r="A587" t="s">
        <v>597</v>
      </c>
      <c r="B587">
        <v>50</v>
      </c>
      <c r="C587" t="s">
        <v>21</v>
      </c>
      <c r="D587" t="s">
        <v>22</v>
      </c>
      <c r="E587">
        <v>90.53</v>
      </c>
      <c r="F587">
        <v>6</v>
      </c>
      <c r="G587">
        <v>291</v>
      </c>
      <c r="H587">
        <v>0</v>
      </c>
      <c r="I587" t="s">
        <v>29</v>
      </c>
      <c r="J587">
        <v>75.7</v>
      </c>
      <c r="K587" s="1">
        <v>45549</v>
      </c>
      <c r="L587">
        <v>73</v>
      </c>
      <c r="M587">
        <v>0.72</v>
      </c>
    </row>
    <row r="588" spans="1:13" x14ac:dyDescent="0.3">
      <c r="A588" t="s">
        <v>598</v>
      </c>
      <c r="B588">
        <v>27</v>
      </c>
      <c r="C588" t="s">
        <v>14</v>
      </c>
      <c r="D588" t="s">
        <v>50</v>
      </c>
      <c r="E588">
        <v>127.17</v>
      </c>
      <c r="F588">
        <v>16</v>
      </c>
      <c r="G588">
        <v>351</v>
      </c>
      <c r="H588">
        <v>0</v>
      </c>
      <c r="I588" t="s">
        <v>40</v>
      </c>
      <c r="J588">
        <v>24.6</v>
      </c>
      <c r="K588" s="1">
        <v>44094</v>
      </c>
      <c r="L588">
        <v>83</v>
      </c>
      <c r="M588">
        <v>0.22</v>
      </c>
    </row>
    <row r="589" spans="1:13" x14ac:dyDescent="0.3">
      <c r="A589" t="s">
        <v>599</v>
      </c>
      <c r="B589">
        <v>68</v>
      </c>
      <c r="C589" t="s">
        <v>25</v>
      </c>
      <c r="D589" t="s">
        <v>18</v>
      </c>
      <c r="F589">
        <v>8</v>
      </c>
      <c r="G589">
        <v>185</v>
      </c>
      <c r="H589">
        <v>0</v>
      </c>
      <c r="I589" t="s">
        <v>29</v>
      </c>
      <c r="J589">
        <v>32.200000000000003</v>
      </c>
      <c r="K589" s="1">
        <v>44269</v>
      </c>
      <c r="L589">
        <v>91</v>
      </c>
      <c r="M589">
        <v>0.36</v>
      </c>
    </row>
    <row r="590" spans="1:13" x14ac:dyDescent="0.3">
      <c r="A590" t="s">
        <v>600</v>
      </c>
      <c r="B590">
        <v>64</v>
      </c>
      <c r="C590" t="s">
        <v>21</v>
      </c>
      <c r="D590" t="s">
        <v>18</v>
      </c>
      <c r="E590">
        <v>122.23</v>
      </c>
      <c r="F590">
        <v>8</v>
      </c>
      <c r="G590">
        <v>84</v>
      </c>
      <c r="H590">
        <v>0</v>
      </c>
      <c r="I590" t="s">
        <v>19</v>
      </c>
      <c r="J590">
        <v>2.5</v>
      </c>
      <c r="K590" s="1">
        <v>44508</v>
      </c>
      <c r="L590">
        <v>95</v>
      </c>
      <c r="M590">
        <v>0.06</v>
      </c>
    </row>
    <row r="591" spans="1:13" x14ac:dyDescent="0.3">
      <c r="A591" t="s">
        <v>601</v>
      </c>
      <c r="B591">
        <v>59</v>
      </c>
      <c r="C591" t="s">
        <v>14</v>
      </c>
      <c r="D591" t="s">
        <v>18</v>
      </c>
      <c r="E591">
        <v>288.63</v>
      </c>
      <c r="F591">
        <v>15</v>
      </c>
      <c r="G591">
        <v>217</v>
      </c>
      <c r="H591">
        <v>0</v>
      </c>
      <c r="I591" t="s">
        <v>19</v>
      </c>
      <c r="J591">
        <v>55.6</v>
      </c>
      <c r="K591" s="1">
        <v>45621</v>
      </c>
      <c r="L591">
        <v>51</v>
      </c>
      <c r="M591">
        <v>0.24</v>
      </c>
    </row>
    <row r="592" spans="1:13" x14ac:dyDescent="0.3">
      <c r="A592" t="s">
        <v>602</v>
      </c>
      <c r="B592">
        <v>68</v>
      </c>
      <c r="C592" t="s">
        <v>21</v>
      </c>
      <c r="D592" t="s">
        <v>52</v>
      </c>
      <c r="E592">
        <v>264.70999999999998</v>
      </c>
      <c r="F592">
        <v>5</v>
      </c>
      <c r="G592">
        <v>142</v>
      </c>
      <c r="H592">
        <v>0</v>
      </c>
      <c r="I592" t="s">
        <v>23</v>
      </c>
      <c r="J592">
        <v>46.7</v>
      </c>
      <c r="K592" s="1">
        <v>45078</v>
      </c>
      <c r="L592">
        <v>1</v>
      </c>
      <c r="M592">
        <v>0.06</v>
      </c>
    </row>
    <row r="593" spans="1:13" x14ac:dyDescent="0.3">
      <c r="A593" t="s">
        <v>603</v>
      </c>
      <c r="B593">
        <v>29</v>
      </c>
      <c r="C593" t="s">
        <v>14</v>
      </c>
      <c r="D593" t="s">
        <v>15</v>
      </c>
      <c r="E593">
        <v>32.409999999999997</v>
      </c>
      <c r="F593">
        <v>10</v>
      </c>
      <c r="G593">
        <v>89</v>
      </c>
      <c r="H593">
        <v>0</v>
      </c>
      <c r="I593" t="s">
        <v>40</v>
      </c>
      <c r="J593">
        <v>74.5</v>
      </c>
      <c r="K593" s="1">
        <v>44302</v>
      </c>
      <c r="L593">
        <v>77</v>
      </c>
      <c r="M593">
        <v>0.15</v>
      </c>
    </row>
    <row r="594" spans="1:13" x14ac:dyDescent="0.3">
      <c r="A594" t="s">
        <v>604</v>
      </c>
      <c r="B594">
        <v>73</v>
      </c>
      <c r="C594" t="s">
        <v>21</v>
      </c>
      <c r="D594" t="s">
        <v>52</v>
      </c>
      <c r="E594">
        <v>180.44</v>
      </c>
      <c r="F594">
        <v>9</v>
      </c>
      <c r="G594">
        <v>340</v>
      </c>
      <c r="H594">
        <v>0</v>
      </c>
      <c r="I594" t="s">
        <v>23</v>
      </c>
      <c r="J594">
        <v>90.6</v>
      </c>
      <c r="K594" s="1">
        <v>44675</v>
      </c>
      <c r="L594">
        <v>45</v>
      </c>
      <c r="M594">
        <v>0.12</v>
      </c>
    </row>
    <row r="595" spans="1:13" x14ac:dyDescent="0.3">
      <c r="A595" t="s">
        <v>605</v>
      </c>
      <c r="B595">
        <v>33</v>
      </c>
      <c r="C595" t="s">
        <v>14</v>
      </c>
      <c r="D595" t="s">
        <v>50</v>
      </c>
      <c r="E595">
        <v>17.86</v>
      </c>
      <c r="F595">
        <v>9</v>
      </c>
      <c r="G595">
        <v>267</v>
      </c>
      <c r="H595">
        <v>0</v>
      </c>
      <c r="I595" t="s">
        <v>40</v>
      </c>
      <c r="J595">
        <v>54.8</v>
      </c>
      <c r="K595" s="1">
        <v>44514</v>
      </c>
      <c r="L595">
        <v>4</v>
      </c>
      <c r="M595">
        <v>0.24</v>
      </c>
    </row>
    <row r="596" spans="1:13" x14ac:dyDescent="0.3">
      <c r="A596" t="s">
        <v>606</v>
      </c>
      <c r="B596">
        <v>58</v>
      </c>
      <c r="C596" t="s">
        <v>21</v>
      </c>
      <c r="D596" t="s">
        <v>22</v>
      </c>
      <c r="E596">
        <v>114.96</v>
      </c>
      <c r="F596">
        <v>9</v>
      </c>
      <c r="G596">
        <v>75</v>
      </c>
      <c r="H596">
        <v>0</v>
      </c>
      <c r="I596" t="s">
        <v>16</v>
      </c>
      <c r="J596">
        <v>95.2</v>
      </c>
      <c r="K596" s="1">
        <v>45477</v>
      </c>
      <c r="L596">
        <v>55</v>
      </c>
      <c r="M596">
        <v>0.18</v>
      </c>
    </row>
    <row r="597" spans="1:13" x14ac:dyDescent="0.3">
      <c r="A597" t="s">
        <v>607</v>
      </c>
      <c r="B597">
        <v>49</v>
      </c>
      <c r="C597" t="s">
        <v>14</v>
      </c>
      <c r="D597" t="s">
        <v>22</v>
      </c>
      <c r="E597">
        <v>91.17</v>
      </c>
      <c r="F597">
        <v>9</v>
      </c>
      <c r="G597">
        <v>68</v>
      </c>
      <c r="H597">
        <v>0</v>
      </c>
      <c r="I597" t="s">
        <v>40</v>
      </c>
      <c r="J597">
        <v>14.8</v>
      </c>
      <c r="K597" s="1">
        <v>44788</v>
      </c>
      <c r="L597">
        <v>89</v>
      </c>
      <c r="M597">
        <v>0.24</v>
      </c>
    </row>
    <row r="598" spans="1:13" x14ac:dyDescent="0.3">
      <c r="A598" t="s">
        <v>608</v>
      </c>
      <c r="B598">
        <v>32</v>
      </c>
      <c r="C598" t="s">
        <v>14</v>
      </c>
      <c r="D598" t="s">
        <v>15</v>
      </c>
      <c r="E598">
        <v>120.82</v>
      </c>
      <c r="F598">
        <v>9</v>
      </c>
      <c r="G598">
        <v>297</v>
      </c>
      <c r="H598">
        <v>0</v>
      </c>
      <c r="I598" t="s">
        <v>29</v>
      </c>
      <c r="J598">
        <v>34.5</v>
      </c>
      <c r="K598" s="1">
        <v>44314</v>
      </c>
      <c r="L598">
        <v>10</v>
      </c>
      <c r="M598">
        <v>0.21</v>
      </c>
    </row>
    <row r="599" spans="1:13" x14ac:dyDescent="0.3">
      <c r="A599" t="s">
        <v>609</v>
      </c>
      <c r="B599">
        <v>79</v>
      </c>
      <c r="C599" t="s">
        <v>21</v>
      </c>
      <c r="D599" t="s">
        <v>35</v>
      </c>
      <c r="E599">
        <v>140.24</v>
      </c>
      <c r="F599">
        <v>13</v>
      </c>
      <c r="G599">
        <v>159</v>
      </c>
      <c r="H599">
        <v>0</v>
      </c>
      <c r="I599" t="s">
        <v>40</v>
      </c>
      <c r="J599">
        <v>83</v>
      </c>
      <c r="K599" s="1">
        <v>45784</v>
      </c>
      <c r="L599">
        <v>87</v>
      </c>
      <c r="M599">
        <v>0.42</v>
      </c>
    </row>
    <row r="600" spans="1:13" x14ac:dyDescent="0.3">
      <c r="A600" t="s">
        <v>610</v>
      </c>
      <c r="B600">
        <v>44</v>
      </c>
      <c r="C600" t="s">
        <v>14</v>
      </c>
      <c r="D600" t="s">
        <v>44</v>
      </c>
      <c r="F600">
        <v>10</v>
      </c>
      <c r="G600">
        <v>7</v>
      </c>
      <c r="H600">
        <v>0</v>
      </c>
      <c r="I600" t="s">
        <v>23</v>
      </c>
      <c r="J600">
        <v>55.3</v>
      </c>
      <c r="K600" s="1">
        <v>44150</v>
      </c>
      <c r="L600">
        <v>30</v>
      </c>
      <c r="M600">
        <v>0.17</v>
      </c>
    </row>
    <row r="601" spans="1:13" x14ac:dyDescent="0.3">
      <c r="A601" t="s">
        <v>611</v>
      </c>
      <c r="B601">
        <v>45</v>
      </c>
      <c r="C601" t="s">
        <v>21</v>
      </c>
      <c r="D601" t="s">
        <v>18</v>
      </c>
      <c r="E601">
        <v>54.51</v>
      </c>
      <c r="F601">
        <v>8</v>
      </c>
      <c r="G601">
        <v>218</v>
      </c>
      <c r="H601">
        <v>0</v>
      </c>
      <c r="I601" t="s">
        <v>19</v>
      </c>
      <c r="J601">
        <v>54.7</v>
      </c>
      <c r="K601" s="1">
        <v>44626</v>
      </c>
      <c r="L601">
        <v>14</v>
      </c>
      <c r="M601">
        <v>0.28999999999999998</v>
      </c>
    </row>
    <row r="602" spans="1:13" x14ac:dyDescent="0.3">
      <c r="A602" t="s">
        <v>612</v>
      </c>
      <c r="B602">
        <v>34</v>
      </c>
      <c r="C602" t="s">
        <v>14</v>
      </c>
      <c r="D602" t="s">
        <v>22</v>
      </c>
      <c r="E602">
        <v>23.86</v>
      </c>
      <c r="F602">
        <v>11</v>
      </c>
      <c r="G602">
        <v>309</v>
      </c>
      <c r="H602">
        <v>0</v>
      </c>
      <c r="I602" t="s">
        <v>19</v>
      </c>
      <c r="J602">
        <v>46</v>
      </c>
      <c r="K602" s="1">
        <v>44108</v>
      </c>
      <c r="L602">
        <v>96</v>
      </c>
      <c r="M602">
        <v>0.57999999999999996</v>
      </c>
    </row>
    <row r="603" spans="1:13" x14ac:dyDescent="0.3">
      <c r="A603" t="s">
        <v>613</v>
      </c>
      <c r="B603">
        <v>63</v>
      </c>
      <c r="C603" t="s">
        <v>21</v>
      </c>
      <c r="D603" t="s">
        <v>15</v>
      </c>
      <c r="E603">
        <v>119.51</v>
      </c>
      <c r="F603">
        <v>11</v>
      </c>
      <c r="G603">
        <v>87</v>
      </c>
      <c r="H603">
        <v>0</v>
      </c>
      <c r="I603" t="s">
        <v>40</v>
      </c>
      <c r="J603">
        <v>1.9</v>
      </c>
      <c r="K603" s="1">
        <v>44233</v>
      </c>
      <c r="L603">
        <v>30</v>
      </c>
      <c r="M603">
        <v>0.32</v>
      </c>
    </row>
    <row r="604" spans="1:13" x14ac:dyDescent="0.3">
      <c r="A604" t="s">
        <v>614</v>
      </c>
      <c r="B604">
        <v>76</v>
      </c>
      <c r="C604" t="s">
        <v>14</v>
      </c>
      <c r="D604" t="s">
        <v>18</v>
      </c>
      <c r="E604">
        <v>153.31</v>
      </c>
      <c r="F604">
        <v>6</v>
      </c>
      <c r="G604">
        <v>140</v>
      </c>
      <c r="H604">
        <v>0</v>
      </c>
      <c r="I604" t="s">
        <v>16</v>
      </c>
      <c r="J604">
        <v>8</v>
      </c>
      <c r="K604" s="1">
        <v>45477</v>
      </c>
      <c r="L604">
        <v>5</v>
      </c>
      <c r="M604">
        <v>0.25</v>
      </c>
    </row>
    <row r="605" spans="1:13" x14ac:dyDescent="0.3">
      <c r="A605" t="s">
        <v>615</v>
      </c>
      <c r="B605">
        <v>67</v>
      </c>
      <c r="C605" t="s">
        <v>21</v>
      </c>
      <c r="D605" t="s">
        <v>52</v>
      </c>
      <c r="F605">
        <v>10</v>
      </c>
      <c r="G605">
        <v>28</v>
      </c>
      <c r="H605">
        <v>0</v>
      </c>
      <c r="I605" t="s">
        <v>19</v>
      </c>
      <c r="J605">
        <v>9</v>
      </c>
      <c r="K605" s="1">
        <v>45712</v>
      </c>
      <c r="L605">
        <v>15</v>
      </c>
      <c r="M605">
        <v>0.05</v>
      </c>
    </row>
    <row r="606" spans="1:13" x14ac:dyDescent="0.3">
      <c r="A606" t="s">
        <v>616</v>
      </c>
      <c r="B606">
        <v>75</v>
      </c>
      <c r="C606" t="s">
        <v>21</v>
      </c>
      <c r="D606" t="s">
        <v>26</v>
      </c>
      <c r="E606">
        <v>92.21</v>
      </c>
      <c r="F606">
        <v>8</v>
      </c>
      <c r="G606">
        <v>12</v>
      </c>
      <c r="H606">
        <v>0</v>
      </c>
      <c r="I606" t="s">
        <v>19</v>
      </c>
      <c r="J606">
        <v>18.899999999999999</v>
      </c>
      <c r="K606" s="1">
        <v>45462</v>
      </c>
      <c r="L606">
        <v>17</v>
      </c>
      <c r="M606">
        <v>0.16</v>
      </c>
    </row>
    <row r="607" spans="1:13" x14ac:dyDescent="0.3">
      <c r="A607" t="s">
        <v>617</v>
      </c>
      <c r="B607">
        <v>19</v>
      </c>
      <c r="C607" t="s">
        <v>21</v>
      </c>
      <c r="D607" t="s">
        <v>28</v>
      </c>
      <c r="E607">
        <v>138.06</v>
      </c>
      <c r="F607">
        <v>15</v>
      </c>
      <c r="G607">
        <v>313</v>
      </c>
      <c r="H607">
        <v>0</v>
      </c>
      <c r="I607" t="s">
        <v>19</v>
      </c>
      <c r="J607">
        <v>9.4</v>
      </c>
      <c r="K607" s="1">
        <v>44302</v>
      </c>
      <c r="L607">
        <v>48</v>
      </c>
      <c r="M607">
        <v>0.2</v>
      </c>
    </row>
    <row r="608" spans="1:13" x14ac:dyDescent="0.3">
      <c r="A608" t="s">
        <v>618</v>
      </c>
      <c r="B608">
        <v>53</v>
      </c>
      <c r="C608" t="s">
        <v>14</v>
      </c>
      <c r="D608" t="s">
        <v>22</v>
      </c>
      <c r="E608">
        <v>15.72</v>
      </c>
      <c r="F608">
        <v>12</v>
      </c>
      <c r="G608">
        <v>62</v>
      </c>
      <c r="H608">
        <v>0</v>
      </c>
      <c r="I608" t="s">
        <v>16</v>
      </c>
      <c r="J608">
        <v>10.7</v>
      </c>
      <c r="K608" s="1">
        <v>45556</v>
      </c>
      <c r="L608">
        <v>97</v>
      </c>
      <c r="M608">
        <v>0.42</v>
      </c>
    </row>
    <row r="609" spans="1:13" x14ac:dyDescent="0.3">
      <c r="A609" t="s">
        <v>138</v>
      </c>
      <c r="B609">
        <v>67</v>
      </c>
      <c r="C609" t="s">
        <v>21</v>
      </c>
      <c r="D609" t="s">
        <v>35</v>
      </c>
      <c r="E609">
        <v>65.239999999999995</v>
      </c>
      <c r="F609">
        <v>12</v>
      </c>
      <c r="G609">
        <v>342</v>
      </c>
      <c r="H609">
        <v>0</v>
      </c>
      <c r="I609" t="s">
        <v>23</v>
      </c>
      <c r="J609">
        <v>63.7</v>
      </c>
      <c r="K609" s="1">
        <v>45435</v>
      </c>
      <c r="L609">
        <v>76</v>
      </c>
      <c r="M609">
        <v>0.28999999999999998</v>
      </c>
    </row>
    <row r="610" spans="1:13" x14ac:dyDescent="0.3">
      <c r="A610" t="s">
        <v>619</v>
      </c>
      <c r="B610">
        <v>24</v>
      </c>
      <c r="C610" t="s">
        <v>14</v>
      </c>
      <c r="D610" t="s">
        <v>15</v>
      </c>
      <c r="E610">
        <v>284.55</v>
      </c>
      <c r="F610">
        <v>12</v>
      </c>
      <c r="G610">
        <v>174</v>
      </c>
      <c r="H610">
        <v>0</v>
      </c>
      <c r="I610" t="s">
        <v>40</v>
      </c>
      <c r="J610">
        <v>11.8</v>
      </c>
      <c r="K610" s="1">
        <v>44129</v>
      </c>
      <c r="L610">
        <v>25</v>
      </c>
      <c r="M610">
        <v>0.28999999999999998</v>
      </c>
    </row>
    <row r="611" spans="1:13" x14ac:dyDescent="0.3">
      <c r="A611" t="s">
        <v>432</v>
      </c>
      <c r="B611">
        <v>30</v>
      </c>
      <c r="C611" t="s">
        <v>14</v>
      </c>
      <c r="D611" t="s">
        <v>44</v>
      </c>
      <c r="E611">
        <v>94.14</v>
      </c>
      <c r="F611">
        <v>16</v>
      </c>
      <c r="G611">
        <v>215</v>
      </c>
      <c r="H611">
        <v>0</v>
      </c>
      <c r="I611" t="s">
        <v>16</v>
      </c>
      <c r="J611">
        <v>46.5</v>
      </c>
      <c r="K611" s="1">
        <v>45314</v>
      </c>
      <c r="L611">
        <v>19</v>
      </c>
      <c r="M611">
        <v>0.44</v>
      </c>
    </row>
    <row r="612" spans="1:13" x14ac:dyDescent="0.3">
      <c r="A612" t="s">
        <v>620</v>
      </c>
      <c r="B612">
        <v>32</v>
      </c>
      <c r="C612" t="s">
        <v>21</v>
      </c>
      <c r="D612" t="s">
        <v>35</v>
      </c>
      <c r="E612">
        <v>80.33</v>
      </c>
      <c r="F612">
        <v>13</v>
      </c>
      <c r="G612">
        <v>234</v>
      </c>
      <c r="H612">
        <v>0</v>
      </c>
      <c r="I612" t="s">
        <v>40</v>
      </c>
      <c r="J612">
        <v>6.3</v>
      </c>
      <c r="K612" s="1">
        <v>44409</v>
      </c>
      <c r="L612">
        <v>59</v>
      </c>
      <c r="M612">
        <v>0.32</v>
      </c>
    </row>
    <row r="613" spans="1:13" x14ac:dyDescent="0.3">
      <c r="A613" t="s">
        <v>496</v>
      </c>
      <c r="B613">
        <v>42</v>
      </c>
      <c r="C613" t="s">
        <v>14</v>
      </c>
      <c r="D613" t="s">
        <v>52</v>
      </c>
      <c r="E613">
        <v>148.93</v>
      </c>
      <c r="F613">
        <v>10</v>
      </c>
      <c r="G613">
        <v>86</v>
      </c>
      <c r="H613">
        <v>0</v>
      </c>
      <c r="I613" t="s">
        <v>29</v>
      </c>
      <c r="J613">
        <v>26.9</v>
      </c>
      <c r="K613" s="1">
        <v>44392</v>
      </c>
      <c r="L613">
        <v>53</v>
      </c>
      <c r="M613">
        <v>0.47</v>
      </c>
    </row>
    <row r="614" spans="1:13" x14ac:dyDescent="0.3">
      <c r="A614" t="s">
        <v>531</v>
      </c>
      <c r="B614">
        <v>40</v>
      </c>
      <c r="C614" t="s">
        <v>21</v>
      </c>
      <c r="D614" t="s">
        <v>22</v>
      </c>
      <c r="E614">
        <v>97.95</v>
      </c>
      <c r="F614">
        <v>16</v>
      </c>
      <c r="G614">
        <v>73</v>
      </c>
      <c r="H614">
        <v>0</v>
      </c>
      <c r="I614" t="s">
        <v>40</v>
      </c>
      <c r="J614">
        <v>92.4</v>
      </c>
      <c r="K614" s="1">
        <v>45554</v>
      </c>
      <c r="L614">
        <v>87</v>
      </c>
      <c r="M614">
        <v>0.23</v>
      </c>
    </row>
    <row r="615" spans="1:13" x14ac:dyDescent="0.3">
      <c r="A615" t="s">
        <v>621</v>
      </c>
      <c r="B615">
        <v>77</v>
      </c>
      <c r="C615" t="s">
        <v>21</v>
      </c>
      <c r="D615" t="s">
        <v>50</v>
      </c>
      <c r="E615">
        <v>172.63</v>
      </c>
      <c r="F615">
        <v>11</v>
      </c>
      <c r="G615">
        <v>293</v>
      </c>
      <c r="H615">
        <v>0</v>
      </c>
      <c r="I615" t="s">
        <v>19</v>
      </c>
      <c r="J615">
        <v>3.1</v>
      </c>
      <c r="K615" s="1">
        <v>45703</v>
      </c>
      <c r="L615">
        <v>39</v>
      </c>
      <c r="M615">
        <v>0.39</v>
      </c>
    </row>
    <row r="616" spans="1:13" x14ac:dyDescent="0.3">
      <c r="A616" t="s">
        <v>622</v>
      </c>
      <c r="B616">
        <v>39</v>
      </c>
      <c r="C616" t="s">
        <v>14</v>
      </c>
      <c r="D616" t="s">
        <v>52</v>
      </c>
      <c r="E616">
        <v>32.44</v>
      </c>
      <c r="F616">
        <v>9</v>
      </c>
      <c r="G616">
        <v>68</v>
      </c>
      <c r="H616">
        <v>0</v>
      </c>
      <c r="I616" t="s">
        <v>16</v>
      </c>
      <c r="J616">
        <v>87.7</v>
      </c>
      <c r="K616" s="1">
        <v>44219</v>
      </c>
      <c r="L616">
        <v>5</v>
      </c>
      <c r="M616">
        <v>0.11</v>
      </c>
    </row>
    <row r="617" spans="1:13" x14ac:dyDescent="0.3">
      <c r="A617" t="s">
        <v>623</v>
      </c>
      <c r="B617">
        <v>43</v>
      </c>
      <c r="C617" t="s">
        <v>14</v>
      </c>
      <c r="D617" t="s">
        <v>44</v>
      </c>
      <c r="E617">
        <v>49.73</v>
      </c>
      <c r="F617">
        <v>9</v>
      </c>
      <c r="G617">
        <v>68</v>
      </c>
      <c r="H617">
        <v>0</v>
      </c>
      <c r="I617" t="s">
        <v>16</v>
      </c>
      <c r="K617" s="1">
        <v>44336</v>
      </c>
      <c r="L617">
        <v>40</v>
      </c>
      <c r="M617">
        <v>0.33</v>
      </c>
    </row>
    <row r="618" spans="1:13" x14ac:dyDescent="0.3">
      <c r="A618" t="s">
        <v>624</v>
      </c>
      <c r="B618">
        <v>50</v>
      </c>
      <c r="C618" t="s">
        <v>14</v>
      </c>
      <c r="D618" t="s">
        <v>52</v>
      </c>
      <c r="E618">
        <v>228.16</v>
      </c>
      <c r="F618">
        <v>11</v>
      </c>
      <c r="G618">
        <v>222</v>
      </c>
      <c r="H618">
        <v>0</v>
      </c>
      <c r="I618" t="s">
        <v>23</v>
      </c>
      <c r="J618">
        <v>92.1</v>
      </c>
      <c r="K618" s="1">
        <v>45713</v>
      </c>
      <c r="L618">
        <v>85</v>
      </c>
      <c r="M618">
        <v>0.22</v>
      </c>
    </row>
    <row r="619" spans="1:13" x14ac:dyDescent="0.3">
      <c r="A619" t="s">
        <v>625</v>
      </c>
      <c r="B619">
        <v>28</v>
      </c>
      <c r="C619" t="s">
        <v>21</v>
      </c>
      <c r="D619" t="s">
        <v>15</v>
      </c>
      <c r="E619">
        <v>75.03</v>
      </c>
      <c r="F619">
        <v>10</v>
      </c>
      <c r="G619">
        <v>284</v>
      </c>
      <c r="H619">
        <v>0</v>
      </c>
      <c r="I619" t="s">
        <v>29</v>
      </c>
      <c r="J619">
        <v>78.7</v>
      </c>
      <c r="K619" s="1">
        <v>44132</v>
      </c>
      <c r="L619">
        <v>58</v>
      </c>
      <c r="M619">
        <v>0.32</v>
      </c>
    </row>
    <row r="620" spans="1:13" x14ac:dyDescent="0.3">
      <c r="A620" t="s">
        <v>626</v>
      </c>
      <c r="B620">
        <v>27</v>
      </c>
      <c r="C620" t="s">
        <v>21</v>
      </c>
      <c r="D620" t="s">
        <v>35</v>
      </c>
      <c r="E620">
        <v>57.96</v>
      </c>
      <c r="F620">
        <v>4</v>
      </c>
      <c r="G620">
        <v>121</v>
      </c>
      <c r="H620">
        <v>0</v>
      </c>
      <c r="I620" t="s">
        <v>23</v>
      </c>
      <c r="K620" s="1">
        <v>45558</v>
      </c>
      <c r="L620">
        <v>78</v>
      </c>
      <c r="M620">
        <v>0.2</v>
      </c>
    </row>
    <row r="621" spans="1:13" x14ac:dyDescent="0.3">
      <c r="A621" t="s">
        <v>627</v>
      </c>
      <c r="B621">
        <v>42</v>
      </c>
      <c r="C621" t="s">
        <v>21</v>
      </c>
      <c r="D621" t="s">
        <v>15</v>
      </c>
      <c r="E621">
        <v>74.739999999999995</v>
      </c>
      <c r="F621">
        <v>5</v>
      </c>
      <c r="G621">
        <v>262</v>
      </c>
      <c r="H621">
        <v>0</v>
      </c>
      <c r="I621" t="s">
        <v>23</v>
      </c>
      <c r="J621">
        <v>10.8</v>
      </c>
      <c r="K621" s="1">
        <v>44695</v>
      </c>
      <c r="L621">
        <v>6</v>
      </c>
      <c r="M621">
        <v>0.14000000000000001</v>
      </c>
    </row>
    <row r="622" spans="1:13" x14ac:dyDescent="0.3">
      <c r="A622" t="s">
        <v>628</v>
      </c>
      <c r="B622">
        <v>54</v>
      </c>
      <c r="C622" t="s">
        <v>14</v>
      </c>
      <c r="D622" t="s">
        <v>18</v>
      </c>
      <c r="E622">
        <v>70.98</v>
      </c>
      <c r="F622">
        <v>13</v>
      </c>
      <c r="G622">
        <v>220</v>
      </c>
      <c r="H622">
        <v>0</v>
      </c>
      <c r="I622" t="s">
        <v>29</v>
      </c>
      <c r="J622">
        <v>83.6</v>
      </c>
      <c r="K622" s="1">
        <v>44754</v>
      </c>
      <c r="L622">
        <v>19</v>
      </c>
      <c r="M622">
        <v>0.17</v>
      </c>
    </row>
    <row r="623" spans="1:13" x14ac:dyDescent="0.3">
      <c r="A623" t="s">
        <v>501</v>
      </c>
      <c r="B623">
        <v>65</v>
      </c>
      <c r="C623" t="s">
        <v>14</v>
      </c>
      <c r="D623" t="s">
        <v>26</v>
      </c>
      <c r="E623">
        <v>196</v>
      </c>
      <c r="F623">
        <v>12</v>
      </c>
      <c r="G623">
        <v>310</v>
      </c>
      <c r="H623">
        <v>0</v>
      </c>
      <c r="I623" t="s">
        <v>19</v>
      </c>
      <c r="J623">
        <v>47.7</v>
      </c>
      <c r="K623" s="1">
        <v>44196</v>
      </c>
      <c r="L623">
        <v>68</v>
      </c>
      <c r="M623">
        <v>0.31</v>
      </c>
    </row>
    <row r="624" spans="1:13" x14ac:dyDescent="0.3">
      <c r="A624" t="s">
        <v>629</v>
      </c>
      <c r="B624">
        <v>60</v>
      </c>
      <c r="C624" t="s">
        <v>14</v>
      </c>
      <c r="D624" t="s">
        <v>35</v>
      </c>
      <c r="E624">
        <v>51.37</v>
      </c>
      <c r="F624">
        <v>8</v>
      </c>
      <c r="G624">
        <v>163</v>
      </c>
      <c r="H624">
        <v>0</v>
      </c>
      <c r="I624" t="s">
        <v>16</v>
      </c>
      <c r="J624">
        <v>35.200000000000003</v>
      </c>
      <c r="K624" s="1">
        <v>45692</v>
      </c>
      <c r="L624">
        <v>24</v>
      </c>
      <c r="M624">
        <v>0.28000000000000003</v>
      </c>
    </row>
    <row r="625" spans="1:13" x14ac:dyDescent="0.3">
      <c r="A625" t="s">
        <v>630</v>
      </c>
      <c r="B625">
        <v>70</v>
      </c>
      <c r="C625" t="s">
        <v>21</v>
      </c>
      <c r="D625" t="s">
        <v>26</v>
      </c>
      <c r="E625">
        <v>94.1</v>
      </c>
      <c r="F625">
        <v>7</v>
      </c>
      <c r="G625">
        <v>262</v>
      </c>
      <c r="H625">
        <v>0</v>
      </c>
      <c r="I625" t="s">
        <v>40</v>
      </c>
      <c r="J625">
        <v>15.4</v>
      </c>
      <c r="K625" s="1">
        <v>44806</v>
      </c>
      <c r="L625">
        <v>90</v>
      </c>
      <c r="M625">
        <v>0.16</v>
      </c>
    </row>
    <row r="626" spans="1:13" x14ac:dyDescent="0.3">
      <c r="A626" t="s">
        <v>631</v>
      </c>
      <c r="B626">
        <v>55</v>
      </c>
      <c r="C626" t="s">
        <v>21</v>
      </c>
      <c r="D626" t="s">
        <v>15</v>
      </c>
      <c r="E626">
        <v>210.22</v>
      </c>
      <c r="F626">
        <v>14</v>
      </c>
      <c r="G626">
        <v>91</v>
      </c>
      <c r="H626">
        <v>0</v>
      </c>
      <c r="I626" t="s">
        <v>29</v>
      </c>
      <c r="J626">
        <v>0.1</v>
      </c>
      <c r="K626" s="1">
        <v>44105</v>
      </c>
      <c r="L626">
        <v>19</v>
      </c>
      <c r="M626">
        <v>0.14000000000000001</v>
      </c>
    </row>
    <row r="627" spans="1:13" x14ac:dyDescent="0.3">
      <c r="A627" t="s">
        <v>632</v>
      </c>
      <c r="B627">
        <v>58</v>
      </c>
      <c r="C627" t="s">
        <v>21</v>
      </c>
      <c r="D627" t="s">
        <v>50</v>
      </c>
      <c r="E627">
        <v>75.23</v>
      </c>
      <c r="F627">
        <v>8</v>
      </c>
      <c r="G627">
        <v>265</v>
      </c>
      <c r="H627">
        <v>0</v>
      </c>
      <c r="I627" t="s">
        <v>23</v>
      </c>
      <c r="J627">
        <v>64.3</v>
      </c>
      <c r="K627" s="1">
        <v>45528</v>
      </c>
      <c r="L627">
        <v>59</v>
      </c>
      <c r="M627">
        <v>0.33</v>
      </c>
    </row>
    <row r="628" spans="1:13" x14ac:dyDescent="0.3">
      <c r="A628" t="s">
        <v>633</v>
      </c>
      <c r="B628">
        <v>62</v>
      </c>
      <c r="C628" t="s">
        <v>21</v>
      </c>
      <c r="D628" t="s">
        <v>22</v>
      </c>
      <c r="E628">
        <v>196.78</v>
      </c>
      <c r="F628">
        <v>10</v>
      </c>
      <c r="G628">
        <v>335</v>
      </c>
      <c r="H628">
        <v>0</v>
      </c>
      <c r="I628" t="s">
        <v>40</v>
      </c>
      <c r="J628">
        <v>72.599999999999994</v>
      </c>
      <c r="K628" s="1">
        <v>44861</v>
      </c>
      <c r="L628">
        <v>61</v>
      </c>
      <c r="M628">
        <v>0.56999999999999995</v>
      </c>
    </row>
    <row r="629" spans="1:13" x14ac:dyDescent="0.3">
      <c r="A629" t="s">
        <v>634</v>
      </c>
      <c r="B629">
        <v>41</v>
      </c>
      <c r="C629" t="s">
        <v>21</v>
      </c>
      <c r="D629" t="s">
        <v>44</v>
      </c>
      <c r="E629">
        <v>66.88</v>
      </c>
      <c r="F629">
        <v>14</v>
      </c>
      <c r="G629">
        <v>73</v>
      </c>
      <c r="H629">
        <v>0</v>
      </c>
      <c r="I629" t="s">
        <v>29</v>
      </c>
      <c r="J629">
        <v>38.799999999999997</v>
      </c>
      <c r="K629" s="1">
        <v>45527</v>
      </c>
      <c r="L629">
        <v>32</v>
      </c>
      <c r="M629">
        <v>0.16</v>
      </c>
    </row>
    <row r="630" spans="1:13" x14ac:dyDescent="0.3">
      <c r="A630" t="s">
        <v>346</v>
      </c>
      <c r="B630">
        <v>57</v>
      </c>
      <c r="C630" t="s">
        <v>14</v>
      </c>
      <c r="D630" t="s">
        <v>52</v>
      </c>
      <c r="E630">
        <v>212.27</v>
      </c>
      <c r="F630">
        <v>14</v>
      </c>
      <c r="G630">
        <v>313</v>
      </c>
      <c r="H630">
        <v>0</v>
      </c>
      <c r="I630" t="s">
        <v>29</v>
      </c>
      <c r="J630">
        <v>16.399999999999999</v>
      </c>
      <c r="K630" s="1">
        <v>44400</v>
      </c>
      <c r="L630">
        <v>45</v>
      </c>
      <c r="M630">
        <v>0.6</v>
      </c>
    </row>
    <row r="631" spans="1:13" x14ac:dyDescent="0.3">
      <c r="A631" t="s">
        <v>635</v>
      </c>
      <c r="B631">
        <v>63</v>
      </c>
      <c r="C631" t="s">
        <v>14</v>
      </c>
      <c r="D631" t="s">
        <v>52</v>
      </c>
      <c r="E631">
        <v>98.62</v>
      </c>
      <c r="F631">
        <v>17</v>
      </c>
      <c r="G631">
        <v>89</v>
      </c>
      <c r="H631">
        <v>0</v>
      </c>
      <c r="I631" t="s">
        <v>19</v>
      </c>
      <c r="J631">
        <v>14.5</v>
      </c>
      <c r="K631" s="1">
        <v>45687</v>
      </c>
      <c r="L631">
        <v>35</v>
      </c>
      <c r="M631">
        <v>0.32</v>
      </c>
    </row>
    <row r="632" spans="1:13" x14ac:dyDescent="0.3">
      <c r="A632" t="s">
        <v>636</v>
      </c>
      <c r="B632">
        <v>73</v>
      </c>
      <c r="C632" t="s">
        <v>14</v>
      </c>
      <c r="D632" t="s">
        <v>26</v>
      </c>
      <c r="E632">
        <v>65.72</v>
      </c>
      <c r="F632">
        <v>4</v>
      </c>
      <c r="G632">
        <v>353</v>
      </c>
      <c r="H632">
        <v>1</v>
      </c>
      <c r="I632" t="s">
        <v>19</v>
      </c>
      <c r="J632">
        <v>16.8</v>
      </c>
      <c r="K632" s="1">
        <v>45149</v>
      </c>
      <c r="L632">
        <v>54</v>
      </c>
      <c r="M632">
        <v>0.13</v>
      </c>
    </row>
    <row r="633" spans="1:13" x14ac:dyDescent="0.3">
      <c r="A633" t="s">
        <v>637</v>
      </c>
      <c r="B633">
        <v>50</v>
      </c>
      <c r="C633" t="s">
        <v>14</v>
      </c>
      <c r="D633" t="s">
        <v>44</v>
      </c>
      <c r="E633">
        <v>128.19</v>
      </c>
      <c r="F633">
        <v>15</v>
      </c>
      <c r="G633">
        <v>295</v>
      </c>
      <c r="H633">
        <v>0</v>
      </c>
      <c r="I633" t="s">
        <v>16</v>
      </c>
      <c r="J633">
        <v>5.6</v>
      </c>
      <c r="K633" s="1">
        <v>44300</v>
      </c>
      <c r="L633">
        <v>2</v>
      </c>
      <c r="M633">
        <v>0.11</v>
      </c>
    </row>
    <row r="634" spans="1:13" x14ac:dyDescent="0.3">
      <c r="A634" t="s">
        <v>638</v>
      </c>
      <c r="B634">
        <v>34</v>
      </c>
      <c r="C634" t="s">
        <v>21</v>
      </c>
      <c r="D634" t="s">
        <v>35</v>
      </c>
      <c r="E634">
        <v>21.75</v>
      </c>
      <c r="F634">
        <v>11</v>
      </c>
      <c r="G634">
        <v>128</v>
      </c>
      <c r="H634">
        <v>0</v>
      </c>
      <c r="I634" t="s">
        <v>16</v>
      </c>
      <c r="J634">
        <v>36</v>
      </c>
      <c r="K634" s="1">
        <v>44210</v>
      </c>
      <c r="L634">
        <v>97</v>
      </c>
      <c r="M634">
        <v>0.32</v>
      </c>
    </row>
    <row r="635" spans="1:13" x14ac:dyDescent="0.3">
      <c r="A635" t="s">
        <v>639</v>
      </c>
      <c r="B635">
        <v>41</v>
      </c>
      <c r="C635" t="s">
        <v>14</v>
      </c>
      <c r="D635" t="s">
        <v>22</v>
      </c>
      <c r="E635">
        <v>418.24</v>
      </c>
      <c r="F635">
        <v>8</v>
      </c>
      <c r="G635">
        <v>48</v>
      </c>
      <c r="H635">
        <v>0</v>
      </c>
      <c r="I635" t="s">
        <v>40</v>
      </c>
      <c r="J635">
        <v>61.6</v>
      </c>
      <c r="K635" s="1">
        <v>44043</v>
      </c>
      <c r="L635">
        <v>74</v>
      </c>
      <c r="M635">
        <v>0.21</v>
      </c>
    </row>
    <row r="636" spans="1:13" x14ac:dyDescent="0.3">
      <c r="A636" t="s">
        <v>640</v>
      </c>
      <c r="B636">
        <v>54</v>
      </c>
      <c r="C636" t="s">
        <v>21</v>
      </c>
      <c r="D636" t="s">
        <v>28</v>
      </c>
      <c r="E636">
        <v>110.69</v>
      </c>
      <c r="F636">
        <v>10</v>
      </c>
      <c r="G636">
        <v>85</v>
      </c>
      <c r="H636">
        <v>0</v>
      </c>
      <c r="I636" t="s">
        <v>16</v>
      </c>
      <c r="J636">
        <v>44.7</v>
      </c>
      <c r="K636" s="1">
        <v>45776</v>
      </c>
      <c r="L636">
        <v>45</v>
      </c>
      <c r="M636">
        <v>0.21</v>
      </c>
    </row>
    <row r="637" spans="1:13" x14ac:dyDescent="0.3">
      <c r="A637" t="s">
        <v>641</v>
      </c>
      <c r="B637">
        <v>74</v>
      </c>
      <c r="C637" t="s">
        <v>25</v>
      </c>
      <c r="D637" t="s">
        <v>26</v>
      </c>
      <c r="E637">
        <v>154.41999999999999</v>
      </c>
      <c r="F637">
        <v>8</v>
      </c>
      <c r="G637">
        <v>143</v>
      </c>
      <c r="H637">
        <v>1</v>
      </c>
      <c r="I637" t="s">
        <v>29</v>
      </c>
      <c r="J637">
        <v>12.5</v>
      </c>
      <c r="K637" s="1">
        <v>44023</v>
      </c>
      <c r="L637">
        <v>33</v>
      </c>
      <c r="M637">
        <v>0.2</v>
      </c>
    </row>
    <row r="638" spans="1:13" x14ac:dyDescent="0.3">
      <c r="A638" t="s">
        <v>642</v>
      </c>
      <c r="B638">
        <v>19</v>
      </c>
      <c r="C638" t="s">
        <v>14</v>
      </c>
      <c r="D638" t="s">
        <v>35</v>
      </c>
      <c r="E638">
        <v>30.69</v>
      </c>
      <c r="F638">
        <v>6</v>
      </c>
      <c r="G638">
        <v>134</v>
      </c>
      <c r="H638">
        <v>0</v>
      </c>
      <c r="I638" t="s">
        <v>29</v>
      </c>
      <c r="J638">
        <v>81.599999999999994</v>
      </c>
      <c r="K638" s="1">
        <v>45277</v>
      </c>
      <c r="L638">
        <v>23</v>
      </c>
      <c r="M638">
        <v>0.25</v>
      </c>
    </row>
    <row r="639" spans="1:13" x14ac:dyDescent="0.3">
      <c r="A639" t="s">
        <v>643</v>
      </c>
      <c r="B639">
        <v>49</v>
      </c>
      <c r="C639" t="s">
        <v>21</v>
      </c>
      <c r="D639" t="s">
        <v>35</v>
      </c>
      <c r="E639">
        <v>258.77</v>
      </c>
      <c r="F639">
        <v>12</v>
      </c>
      <c r="G639">
        <v>114</v>
      </c>
      <c r="H639">
        <v>0</v>
      </c>
      <c r="I639" t="s">
        <v>29</v>
      </c>
      <c r="J639">
        <v>28.7</v>
      </c>
      <c r="K639" s="1">
        <v>44635</v>
      </c>
      <c r="L639">
        <v>98</v>
      </c>
      <c r="M639">
        <v>0.2</v>
      </c>
    </row>
    <row r="640" spans="1:13" x14ac:dyDescent="0.3">
      <c r="A640" t="s">
        <v>644</v>
      </c>
      <c r="B640">
        <v>74</v>
      </c>
      <c r="C640" t="s">
        <v>25</v>
      </c>
      <c r="D640" t="s">
        <v>44</v>
      </c>
      <c r="E640">
        <v>75.349999999999994</v>
      </c>
      <c r="F640">
        <v>9</v>
      </c>
      <c r="G640">
        <v>276</v>
      </c>
      <c r="H640">
        <v>0</v>
      </c>
      <c r="I640" t="s">
        <v>29</v>
      </c>
      <c r="J640">
        <v>60.3</v>
      </c>
      <c r="K640" s="1">
        <v>44463</v>
      </c>
      <c r="L640">
        <v>36</v>
      </c>
      <c r="M640">
        <v>0.59</v>
      </c>
    </row>
    <row r="641" spans="1:13" x14ac:dyDescent="0.3">
      <c r="A641" t="s">
        <v>645</v>
      </c>
      <c r="B641">
        <v>77</v>
      </c>
      <c r="C641" t="s">
        <v>21</v>
      </c>
      <c r="D641" t="s">
        <v>44</v>
      </c>
      <c r="E641">
        <v>43.28</v>
      </c>
      <c r="F641">
        <v>10</v>
      </c>
      <c r="G641">
        <v>65</v>
      </c>
      <c r="H641">
        <v>0</v>
      </c>
      <c r="I641" t="s">
        <v>19</v>
      </c>
      <c r="J641">
        <v>24.6</v>
      </c>
      <c r="K641" s="1">
        <v>45008</v>
      </c>
      <c r="L641">
        <v>94</v>
      </c>
      <c r="M641">
        <v>0.38</v>
      </c>
    </row>
    <row r="642" spans="1:13" x14ac:dyDescent="0.3">
      <c r="A642" t="s">
        <v>646</v>
      </c>
      <c r="B642">
        <v>79</v>
      </c>
      <c r="C642" t="s">
        <v>14</v>
      </c>
      <c r="D642" t="s">
        <v>37</v>
      </c>
      <c r="E642">
        <v>202.73</v>
      </c>
      <c r="F642">
        <v>8</v>
      </c>
      <c r="G642">
        <v>186</v>
      </c>
      <c r="H642">
        <v>0</v>
      </c>
      <c r="I642" t="s">
        <v>29</v>
      </c>
      <c r="J642">
        <v>59.5</v>
      </c>
      <c r="K642" s="1">
        <v>45043</v>
      </c>
      <c r="L642">
        <v>69</v>
      </c>
      <c r="M642">
        <v>0.26</v>
      </c>
    </row>
    <row r="643" spans="1:13" x14ac:dyDescent="0.3">
      <c r="A643" t="s">
        <v>647</v>
      </c>
      <c r="B643">
        <v>41</v>
      </c>
      <c r="C643" t="s">
        <v>14</v>
      </c>
      <c r="D643" t="s">
        <v>52</v>
      </c>
      <c r="E643">
        <v>41.96</v>
      </c>
      <c r="F643">
        <v>9</v>
      </c>
      <c r="G643">
        <v>344</v>
      </c>
      <c r="H643">
        <v>0</v>
      </c>
      <c r="I643" t="s">
        <v>29</v>
      </c>
      <c r="J643">
        <v>13</v>
      </c>
      <c r="K643" s="1">
        <v>45638</v>
      </c>
      <c r="L643">
        <v>85</v>
      </c>
      <c r="M643">
        <v>0.06</v>
      </c>
    </row>
    <row r="644" spans="1:13" x14ac:dyDescent="0.3">
      <c r="A644" t="s">
        <v>648</v>
      </c>
      <c r="B644">
        <v>26</v>
      </c>
      <c r="C644" t="s">
        <v>21</v>
      </c>
      <c r="D644" t="s">
        <v>22</v>
      </c>
      <c r="E644">
        <v>96.3</v>
      </c>
      <c r="F644">
        <v>14</v>
      </c>
      <c r="G644">
        <v>200</v>
      </c>
      <c r="H644">
        <v>0</v>
      </c>
      <c r="I644" t="s">
        <v>29</v>
      </c>
      <c r="J644">
        <v>65.5</v>
      </c>
      <c r="K644" s="1">
        <v>44340</v>
      </c>
      <c r="L644">
        <v>80</v>
      </c>
      <c r="M644">
        <v>0.47</v>
      </c>
    </row>
    <row r="645" spans="1:13" x14ac:dyDescent="0.3">
      <c r="A645" t="s">
        <v>649</v>
      </c>
      <c r="B645">
        <v>21</v>
      </c>
      <c r="C645" t="s">
        <v>21</v>
      </c>
      <c r="D645" t="s">
        <v>18</v>
      </c>
      <c r="E645">
        <v>97.52</v>
      </c>
      <c r="F645">
        <v>12</v>
      </c>
      <c r="G645">
        <v>137</v>
      </c>
      <c r="H645">
        <v>0</v>
      </c>
      <c r="I645" t="s">
        <v>23</v>
      </c>
      <c r="J645">
        <v>57.3</v>
      </c>
      <c r="K645" s="1">
        <v>45030</v>
      </c>
      <c r="L645">
        <v>71</v>
      </c>
      <c r="M645">
        <v>0.4</v>
      </c>
    </row>
    <row r="646" spans="1:13" x14ac:dyDescent="0.3">
      <c r="A646" t="s">
        <v>650</v>
      </c>
      <c r="B646">
        <v>34</v>
      </c>
      <c r="C646" t="s">
        <v>14</v>
      </c>
      <c r="D646" t="s">
        <v>26</v>
      </c>
      <c r="E646">
        <v>221.94</v>
      </c>
      <c r="F646">
        <v>13</v>
      </c>
      <c r="G646">
        <v>51</v>
      </c>
      <c r="H646">
        <v>0</v>
      </c>
      <c r="I646" t="s">
        <v>40</v>
      </c>
      <c r="J646">
        <v>51.9</v>
      </c>
      <c r="K646" s="1">
        <v>45500</v>
      </c>
      <c r="L646">
        <v>9</v>
      </c>
      <c r="M646">
        <v>0.34</v>
      </c>
    </row>
    <row r="647" spans="1:13" x14ac:dyDescent="0.3">
      <c r="A647" t="s">
        <v>651</v>
      </c>
      <c r="B647">
        <v>34</v>
      </c>
      <c r="C647" t="s">
        <v>14</v>
      </c>
      <c r="D647" t="s">
        <v>22</v>
      </c>
      <c r="E647">
        <v>211.01</v>
      </c>
      <c r="F647">
        <v>8</v>
      </c>
      <c r="G647">
        <v>212</v>
      </c>
      <c r="H647">
        <v>0</v>
      </c>
      <c r="I647" t="s">
        <v>40</v>
      </c>
      <c r="J647">
        <v>21.7</v>
      </c>
      <c r="K647" s="1">
        <v>45255</v>
      </c>
      <c r="L647">
        <v>88</v>
      </c>
      <c r="M647">
        <v>0.2</v>
      </c>
    </row>
    <row r="648" spans="1:13" x14ac:dyDescent="0.3">
      <c r="A648" t="s">
        <v>652</v>
      </c>
      <c r="B648">
        <v>70</v>
      </c>
      <c r="C648" t="s">
        <v>21</v>
      </c>
      <c r="D648" t="s">
        <v>37</v>
      </c>
      <c r="E648">
        <v>109.35</v>
      </c>
      <c r="F648">
        <v>12</v>
      </c>
      <c r="G648">
        <v>157</v>
      </c>
      <c r="H648">
        <v>1</v>
      </c>
      <c r="I648" t="s">
        <v>29</v>
      </c>
      <c r="K648" s="1">
        <v>45598</v>
      </c>
      <c r="L648">
        <v>49</v>
      </c>
      <c r="M648">
        <v>0.08</v>
      </c>
    </row>
    <row r="649" spans="1:13" x14ac:dyDescent="0.3">
      <c r="A649" t="s">
        <v>653</v>
      </c>
      <c r="B649">
        <v>67</v>
      </c>
      <c r="C649" t="s">
        <v>25</v>
      </c>
      <c r="D649" t="s">
        <v>37</v>
      </c>
      <c r="E649">
        <v>99.98</v>
      </c>
      <c r="F649">
        <v>12</v>
      </c>
      <c r="G649">
        <v>289</v>
      </c>
      <c r="H649">
        <v>0</v>
      </c>
      <c r="I649" t="s">
        <v>29</v>
      </c>
      <c r="J649">
        <v>89.7</v>
      </c>
      <c r="K649" s="1">
        <v>45451</v>
      </c>
      <c r="L649">
        <v>26</v>
      </c>
      <c r="M649">
        <v>0.18</v>
      </c>
    </row>
    <row r="650" spans="1:13" x14ac:dyDescent="0.3">
      <c r="A650" t="s">
        <v>654</v>
      </c>
      <c r="B650">
        <v>65</v>
      </c>
      <c r="C650" t="s">
        <v>21</v>
      </c>
      <c r="D650" t="s">
        <v>22</v>
      </c>
      <c r="E650">
        <v>44.17</v>
      </c>
      <c r="F650">
        <v>12</v>
      </c>
      <c r="G650">
        <v>349</v>
      </c>
      <c r="H650">
        <v>0</v>
      </c>
      <c r="I650" t="s">
        <v>40</v>
      </c>
      <c r="J650">
        <v>12.5</v>
      </c>
      <c r="K650" s="1">
        <v>44149</v>
      </c>
      <c r="L650">
        <v>96</v>
      </c>
      <c r="M650">
        <v>0.3</v>
      </c>
    </row>
    <row r="651" spans="1:13" x14ac:dyDescent="0.3">
      <c r="A651" t="s">
        <v>655</v>
      </c>
      <c r="B651">
        <v>47</v>
      </c>
      <c r="C651" t="s">
        <v>21</v>
      </c>
      <c r="D651" t="s">
        <v>44</v>
      </c>
      <c r="E651">
        <v>112.34</v>
      </c>
      <c r="F651">
        <v>14</v>
      </c>
      <c r="G651">
        <v>205</v>
      </c>
      <c r="H651">
        <v>0</v>
      </c>
      <c r="I651" t="s">
        <v>16</v>
      </c>
      <c r="J651">
        <v>70.400000000000006</v>
      </c>
      <c r="K651" s="1">
        <v>45213</v>
      </c>
      <c r="L651">
        <v>27</v>
      </c>
      <c r="M651">
        <v>0.14000000000000001</v>
      </c>
    </row>
    <row r="652" spans="1:13" x14ac:dyDescent="0.3">
      <c r="A652" t="s">
        <v>656</v>
      </c>
      <c r="B652">
        <v>57</v>
      </c>
      <c r="C652" t="s">
        <v>21</v>
      </c>
      <c r="D652" t="s">
        <v>35</v>
      </c>
      <c r="E652">
        <v>360.12</v>
      </c>
      <c r="F652">
        <v>16</v>
      </c>
      <c r="G652">
        <v>341</v>
      </c>
      <c r="H652">
        <v>0</v>
      </c>
      <c r="I652" t="s">
        <v>23</v>
      </c>
      <c r="J652">
        <v>11.4</v>
      </c>
      <c r="K652" s="1">
        <v>45060</v>
      </c>
      <c r="L652">
        <v>41</v>
      </c>
      <c r="M652">
        <v>0.43</v>
      </c>
    </row>
    <row r="653" spans="1:13" x14ac:dyDescent="0.3">
      <c r="A653" t="s">
        <v>657</v>
      </c>
      <c r="B653">
        <v>75</v>
      </c>
      <c r="C653" t="s">
        <v>21</v>
      </c>
      <c r="D653" t="s">
        <v>28</v>
      </c>
      <c r="E653">
        <v>81.900000000000006</v>
      </c>
      <c r="F653">
        <v>9</v>
      </c>
      <c r="G653">
        <v>320</v>
      </c>
      <c r="H653">
        <v>0</v>
      </c>
      <c r="I653" t="s">
        <v>23</v>
      </c>
      <c r="J653">
        <v>33.799999999999997</v>
      </c>
      <c r="K653" s="1">
        <v>45374</v>
      </c>
      <c r="L653">
        <v>83</v>
      </c>
      <c r="M653">
        <v>0.36</v>
      </c>
    </row>
    <row r="654" spans="1:13" x14ac:dyDescent="0.3">
      <c r="A654" t="s">
        <v>658</v>
      </c>
      <c r="B654">
        <v>28</v>
      </c>
      <c r="C654" t="s">
        <v>21</v>
      </c>
      <c r="D654" t="s">
        <v>22</v>
      </c>
      <c r="E654">
        <v>38.64</v>
      </c>
      <c r="F654">
        <v>9</v>
      </c>
      <c r="G654">
        <v>315</v>
      </c>
      <c r="H654">
        <v>0</v>
      </c>
      <c r="I654" t="s">
        <v>16</v>
      </c>
      <c r="J654">
        <v>68.400000000000006</v>
      </c>
      <c r="K654" s="1">
        <v>44413</v>
      </c>
      <c r="L654">
        <v>72</v>
      </c>
      <c r="M654">
        <v>0.34</v>
      </c>
    </row>
    <row r="655" spans="1:13" x14ac:dyDescent="0.3">
      <c r="A655" t="s">
        <v>659</v>
      </c>
      <c r="B655">
        <v>38</v>
      </c>
      <c r="C655" t="s">
        <v>25</v>
      </c>
      <c r="D655" t="s">
        <v>26</v>
      </c>
      <c r="E655">
        <v>30.32</v>
      </c>
      <c r="F655">
        <v>14</v>
      </c>
      <c r="G655">
        <v>135</v>
      </c>
      <c r="H655">
        <v>0</v>
      </c>
      <c r="I655" t="s">
        <v>29</v>
      </c>
      <c r="J655">
        <v>56</v>
      </c>
      <c r="K655" s="1">
        <v>44989</v>
      </c>
      <c r="L655">
        <v>6</v>
      </c>
      <c r="M655">
        <v>0.02</v>
      </c>
    </row>
    <row r="656" spans="1:13" x14ac:dyDescent="0.3">
      <c r="A656" t="s">
        <v>39</v>
      </c>
      <c r="B656">
        <v>38</v>
      </c>
      <c r="C656" t="s">
        <v>21</v>
      </c>
      <c r="D656" t="s">
        <v>18</v>
      </c>
      <c r="E656">
        <v>47.63</v>
      </c>
      <c r="F656">
        <v>10</v>
      </c>
      <c r="G656">
        <v>74</v>
      </c>
      <c r="H656">
        <v>0</v>
      </c>
      <c r="I656" t="s">
        <v>40</v>
      </c>
      <c r="J656">
        <v>67.8</v>
      </c>
      <c r="K656" s="1">
        <v>44915</v>
      </c>
      <c r="L656">
        <v>83</v>
      </c>
      <c r="M656">
        <v>0.54</v>
      </c>
    </row>
    <row r="657" spans="1:13" x14ac:dyDescent="0.3">
      <c r="A657" t="s">
        <v>660</v>
      </c>
      <c r="B657">
        <v>35</v>
      </c>
      <c r="C657" t="s">
        <v>21</v>
      </c>
      <c r="D657" t="s">
        <v>52</v>
      </c>
      <c r="E657">
        <v>17.27</v>
      </c>
      <c r="F657">
        <v>4</v>
      </c>
      <c r="G657">
        <v>68</v>
      </c>
      <c r="H657">
        <v>0</v>
      </c>
      <c r="I657" t="s">
        <v>23</v>
      </c>
      <c r="J657">
        <v>96.3</v>
      </c>
      <c r="K657" s="1">
        <v>45160</v>
      </c>
      <c r="L657">
        <v>87</v>
      </c>
      <c r="M657">
        <v>0.21</v>
      </c>
    </row>
    <row r="658" spans="1:13" x14ac:dyDescent="0.3">
      <c r="A658" t="s">
        <v>661</v>
      </c>
      <c r="B658">
        <v>72</v>
      </c>
      <c r="C658" t="s">
        <v>21</v>
      </c>
      <c r="D658" t="s">
        <v>37</v>
      </c>
      <c r="E658">
        <v>259.27999999999997</v>
      </c>
      <c r="F658">
        <v>14</v>
      </c>
      <c r="G658">
        <v>300</v>
      </c>
      <c r="H658">
        <v>0</v>
      </c>
      <c r="I658" t="s">
        <v>16</v>
      </c>
      <c r="J658">
        <v>97</v>
      </c>
      <c r="K658" s="1">
        <v>45348</v>
      </c>
      <c r="L658">
        <v>66</v>
      </c>
      <c r="M658">
        <v>0.39</v>
      </c>
    </row>
    <row r="659" spans="1:13" x14ac:dyDescent="0.3">
      <c r="A659" t="s">
        <v>662</v>
      </c>
      <c r="B659">
        <v>46</v>
      </c>
      <c r="C659" t="s">
        <v>14</v>
      </c>
      <c r="D659" t="s">
        <v>50</v>
      </c>
      <c r="E659">
        <v>384.14</v>
      </c>
      <c r="F659">
        <v>6</v>
      </c>
      <c r="G659">
        <v>48</v>
      </c>
      <c r="H659">
        <v>0</v>
      </c>
      <c r="I659" t="s">
        <v>16</v>
      </c>
      <c r="J659">
        <v>91.5</v>
      </c>
      <c r="K659" s="1">
        <v>45423</v>
      </c>
      <c r="L659">
        <v>61</v>
      </c>
      <c r="M659">
        <v>0.31</v>
      </c>
    </row>
    <row r="660" spans="1:13" x14ac:dyDescent="0.3">
      <c r="A660" t="s">
        <v>663</v>
      </c>
      <c r="B660">
        <v>41</v>
      </c>
      <c r="C660" t="s">
        <v>14</v>
      </c>
      <c r="D660" t="s">
        <v>50</v>
      </c>
      <c r="F660">
        <v>19</v>
      </c>
      <c r="G660">
        <v>201</v>
      </c>
      <c r="H660">
        <v>0</v>
      </c>
      <c r="I660" t="s">
        <v>19</v>
      </c>
      <c r="K660" s="1">
        <v>45008</v>
      </c>
      <c r="L660">
        <v>67</v>
      </c>
      <c r="M660">
        <v>0.43</v>
      </c>
    </row>
    <row r="661" spans="1:13" x14ac:dyDescent="0.3">
      <c r="A661" t="s">
        <v>664</v>
      </c>
      <c r="B661">
        <v>27</v>
      </c>
      <c r="C661" t="s">
        <v>21</v>
      </c>
      <c r="D661" t="s">
        <v>35</v>
      </c>
      <c r="E661">
        <v>145.47999999999999</v>
      </c>
      <c r="F661">
        <v>15</v>
      </c>
      <c r="G661">
        <v>61</v>
      </c>
      <c r="H661">
        <v>0</v>
      </c>
      <c r="I661" t="s">
        <v>16</v>
      </c>
      <c r="J661">
        <v>34.1</v>
      </c>
      <c r="K661" s="1">
        <v>45116</v>
      </c>
      <c r="L661">
        <v>66</v>
      </c>
      <c r="M661">
        <v>0.21</v>
      </c>
    </row>
    <row r="662" spans="1:13" x14ac:dyDescent="0.3">
      <c r="A662" t="s">
        <v>665</v>
      </c>
      <c r="B662">
        <v>62</v>
      </c>
      <c r="C662" t="s">
        <v>21</v>
      </c>
      <c r="D662" t="s">
        <v>44</v>
      </c>
      <c r="E662">
        <v>141.38999999999999</v>
      </c>
      <c r="F662">
        <v>12</v>
      </c>
      <c r="G662">
        <v>166</v>
      </c>
      <c r="H662">
        <v>0</v>
      </c>
      <c r="I662" t="s">
        <v>19</v>
      </c>
      <c r="J662">
        <v>28</v>
      </c>
      <c r="K662" s="1">
        <v>45320</v>
      </c>
      <c r="L662">
        <v>77</v>
      </c>
      <c r="M662">
        <v>0.31</v>
      </c>
    </row>
    <row r="663" spans="1:13" x14ac:dyDescent="0.3">
      <c r="A663" t="s">
        <v>666</v>
      </c>
      <c r="B663">
        <v>34</v>
      </c>
      <c r="C663" t="s">
        <v>21</v>
      </c>
      <c r="D663" t="s">
        <v>52</v>
      </c>
      <c r="E663">
        <v>112.97</v>
      </c>
      <c r="F663">
        <v>11</v>
      </c>
      <c r="G663">
        <v>204</v>
      </c>
      <c r="H663">
        <v>0</v>
      </c>
      <c r="I663" t="s">
        <v>19</v>
      </c>
      <c r="J663">
        <v>57.6</v>
      </c>
      <c r="K663" s="1">
        <v>44494</v>
      </c>
      <c r="L663">
        <v>96</v>
      </c>
      <c r="M663">
        <v>0.28999999999999998</v>
      </c>
    </row>
    <row r="664" spans="1:13" x14ac:dyDescent="0.3">
      <c r="A664" t="s">
        <v>667</v>
      </c>
      <c r="B664">
        <v>35</v>
      </c>
      <c r="C664" t="s">
        <v>21</v>
      </c>
      <c r="D664" t="s">
        <v>37</v>
      </c>
      <c r="E664">
        <v>45.74</v>
      </c>
      <c r="F664">
        <v>12</v>
      </c>
      <c r="G664">
        <v>148</v>
      </c>
      <c r="H664">
        <v>0</v>
      </c>
      <c r="I664" t="s">
        <v>23</v>
      </c>
      <c r="J664">
        <v>45.4</v>
      </c>
      <c r="K664" s="1">
        <v>45603</v>
      </c>
      <c r="L664">
        <v>43</v>
      </c>
      <c r="M664">
        <v>0.17</v>
      </c>
    </row>
    <row r="665" spans="1:13" x14ac:dyDescent="0.3">
      <c r="A665" t="s">
        <v>668</v>
      </c>
      <c r="B665">
        <v>59</v>
      </c>
      <c r="C665" t="s">
        <v>21</v>
      </c>
      <c r="D665" t="s">
        <v>50</v>
      </c>
      <c r="E665">
        <v>112.57</v>
      </c>
      <c r="F665">
        <v>11</v>
      </c>
      <c r="G665">
        <v>120</v>
      </c>
      <c r="H665">
        <v>0</v>
      </c>
      <c r="I665" t="s">
        <v>29</v>
      </c>
      <c r="J665">
        <v>99.5</v>
      </c>
      <c r="K665" s="1">
        <v>44107</v>
      </c>
      <c r="L665">
        <v>25</v>
      </c>
      <c r="M665">
        <v>0.51</v>
      </c>
    </row>
    <row r="666" spans="1:13" x14ac:dyDescent="0.3">
      <c r="A666" t="s">
        <v>669</v>
      </c>
      <c r="B666">
        <v>65</v>
      </c>
      <c r="C666" t="s">
        <v>21</v>
      </c>
      <c r="D666" t="s">
        <v>50</v>
      </c>
      <c r="E666">
        <v>112.4</v>
      </c>
      <c r="F666">
        <v>8</v>
      </c>
      <c r="G666">
        <v>308</v>
      </c>
      <c r="H666">
        <v>0</v>
      </c>
      <c r="I666" t="s">
        <v>29</v>
      </c>
      <c r="J666">
        <v>53.6</v>
      </c>
      <c r="K666" s="1">
        <v>45330</v>
      </c>
      <c r="L666">
        <v>62</v>
      </c>
      <c r="M666">
        <v>0.65</v>
      </c>
    </row>
    <row r="667" spans="1:13" x14ac:dyDescent="0.3">
      <c r="A667" t="s">
        <v>670</v>
      </c>
      <c r="B667">
        <v>37</v>
      </c>
      <c r="C667" t="s">
        <v>21</v>
      </c>
      <c r="D667" t="s">
        <v>28</v>
      </c>
      <c r="E667">
        <v>65.72</v>
      </c>
      <c r="F667">
        <v>13</v>
      </c>
      <c r="G667">
        <v>96</v>
      </c>
      <c r="H667">
        <v>0</v>
      </c>
      <c r="I667" t="s">
        <v>16</v>
      </c>
      <c r="J667">
        <v>32.9</v>
      </c>
      <c r="K667" s="1">
        <v>44209</v>
      </c>
      <c r="L667">
        <v>13</v>
      </c>
      <c r="M667">
        <v>0.12</v>
      </c>
    </row>
    <row r="668" spans="1:13" x14ac:dyDescent="0.3">
      <c r="A668" t="s">
        <v>671</v>
      </c>
      <c r="B668">
        <v>54</v>
      </c>
      <c r="C668" t="s">
        <v>14</v>
      </c>
      <c r="D668" t="s">
        <v>22</v>
      </c>
      <c r="E668">
        <v>138.21</v>
      </c>
      <c r="F668">
        <v>10</v>
      </c>
      <c r="G668">
        <v>52</v>
      </c>
      <c r="H668">
        <v>0</v>
      </c>
      <c r="I668" t="s">
        <v>40</v>
      </c>
      <c r="J668">
        <v>63.6</v>
      </c>
      <c r="K668" s="1">
        <v>45083</v>
      </c>
      <c r="L668">
        <v>94</v>
      </c>
      <c r="M668">
        <v>0.34</v>
      </c>
    </row>
    <row r="669" spans="1:13" x14ac:dyDescent="0.3">
      <c r="A669" t="s">
        <v>672</v>
      </c>
      <c r="B669">
        <v>62</v>
      </c>
      <c r="C669" t="s">
        <v>21</v>
      </c>
      <c r="D669" t="s">
        <v>15</v>
      </c>
      <c r="E669">
        <v>66.95</v>
      </c>
      <c r="F669">
        <v>9</v>
      </c>
      <c r="G669">
        <v>8</v>
      </c>
      <c r="H669">
        <v>0</v>
      </c>
      <c r="I669" t="s">
        <v>40</v>
      </c>
      <c r="J669">
        <v>4.4000000000000004</v>
      </c>
      <c r="K669" s="1">
        <v>45823</v>
      </c>
      <c r="L669">
        <v>83</v>
      </c>
      <c r="M669">
        <v>0.22</v>
      </c>
    </row>
    <row r="670" spans="1:13" x14ac:dyDescent="0.3">
      <c r="A670" t="s">
        <v>673</v>
      </c>
      <c r="B670">
        <v>35</v>
      </c>
      <c r="C670" t="s">
        <v>25</v>
      </c>
      <c r="D670" t="s">
        <v>52</v>
      </c>
      <c r="E670">
        <v>173.33</v>
      </c>
      <c r="F670">
        <v>6</v>
      </c>
      <c r="G670">
        <v>330</v>
      </c>
      <c r="H670">
        <v>0</v>
      </c>
      <c r="I670" t="s">
        <v>19</v>
      </c>
      <c r="J670">
        <v>11.1</v>
      </c>
      <c r="K670" s="1">
        <v>44459</v>
      </c>
      <c r="L670">
        <v>24</v>
      </c>
      <c r="M670">
        <v>0.23</v>
      </c>
    </row>
    <row r="671" spans="1:13" x14ac:dyDescent="0.3">
      <c r="A671" t="s">
        <v>674</v>
      </c>
      <c r="B671">
        <v>34</v>
      </c>
      <c r="C671" t="s">
        <v>25</v>
      </c>
      <c r="D671" t="s">
        <v>15</v>
      </c>
      <c r="E671">
        <v>114.6</v>
      </c>
      <c r="F671">
        <v>10</v>
      </c>
      <c r="G671">
        <v>250</v>
      </c>
      <c r="H671">
        <v>0</v>
      </c>
      <c r="I671" t="s">
        <v>16</v>
      </c>
      <c r="J671">
        <v>66.400000000000006</v>
      </c>
      <c r="K671" s="1">
        <v>44643</v>
      </c>
      <c r="L671">
        <v>97</v>
      </c>
      <c r="M671">
        <v>0.28999999999999998</v>
      </c>
    </row>
    <row r="672" spans="1:13" x14ac:dyDescent="0.3">
      <c r="A672" t="s">
        <v>675</v>
      </c>
      <c r="B672">
        <v>26</v>
      </c>
      <c r="C672" t="s">
        <v>14</v>
      </c>
      <c r="D672" t="s">
        <v>18</v>
      </c>
      <c r="E672">
        <v>138.83000000000001</v>
      </c>
      <c r="F672">
        <v>11</v>
      </c>
      <c r="G672">
        <v>359</v>
      </c>
      <c r="H672">
        <v>0</v>
      </c>
      <c r="I672" t="s">
        <v>16</v>
      </c>
      <c r="J672">
        <v>12.3</v>
      </c>
      <c r="K672" s="1">
        <v>44717</v>
      </c>
      <c r="L672">
        <v>59</v>
      </c>
      <c r="M672">
        <v>0.12</v>
      </c>
    </row>
    <row r="673" spans="1:13" x14ac:dyDescent="0.3">
      <c r="A673" t="s">
        <v>676</v>
      </c>
      <c r="B673">
        <v>31</v>
      </c>
      <c r="C673" t="s">
        <v>21</v>
      </c>
      <c r="D673" t="s">
        <v>44</v>
      </c>
      <c r="E673">
        <v>68.98</v>
      </c>
      <c r="F673">
        <v>12</v>
      </c>
      <c r="G673">
        <v>348</v>
      </c>
      <c r="H673">
        <v>0</v>
      </c>
      <c r="I673" t="s">
        <v>29</v>
      </c>
      <c r="J673">
        <v>75.5</v>
      </c>
      <c r="K673" s="1">
        <v>44481</v>
      </c>
      <c r="L673">
        <v>77</v>
      </c>
      <c r="M673">
        <v>0.55000000000000004</v>
      </c>
    </row>
    <row r="674" spans="1:13" x14ac:dyDescent="0.3">
      <c r="A674" t="s">
        <v>677</v>
      </c>
      <c r="B674">
        <v>66</v>
      </c>
      <c r="C674" t="s">
        <v>21</v>
      </c>
      <c r="D674" t="s">
        <v>22</v>
      </c>
      <c r="E674">
        <v>188.68</v>
      </c>
      <c r="F674">
        <v>9</v>
      </c>
      <c r="G674">
        <v>123</v>
      </c>
      <c r="H674">
        <v>0</v>
      </c>
      <c r="I674" t="s">
        <v>40</v>
      </c>
      <c r="J674">
        <v>6.2</v>
      </c>
      <c r="K674" s="1">
        <v>44853</v>
      </c>
      <c r="L674">
        <v>95</v>
      </c>
      <c r="M674">
        <v>7.0000000000000007E-2</v>
      </c>
    </row>
    <row r="675" spans="1:13" x14ac:dyDescent="0.3">
      <c r="A675" t="s">
        <v>678</v>
      </c>
      <c r="B675">
        <v>46</v>
      </c>
      <c r="C675" t="s">
        <v>21</v>
      </c>
      <c r="D675" t="s">
        <v>18</v>
      </c>
      <c r="E675">
        <v>65.7</v>
      </c>
      <c r="F675">
        <v>11</v>
      </c>
      <c r="G675">
        <v>121</v>
      </c>
      <c r="H675">
        <v>1</v>
      </c>
      <c r="I675" t="s">
        <v>23</v>
      </c>
      <c r="J675">
        <v>59.4</v>
      </c>
      <c r="K675" s="1">
        <v>44312</v>
      </c>
      <c r="L675">
        <v>38</v>
      </c>
      <c r="M675">
        <v>0.44</v>
      </c>
    </row>
    <row r="676" spans="1:13" x14ac:dyDescent="0.3">
      <c r="A676" t="s">
        <v>679</v>
      </c>
      <c r="B676">
        <v>48</v>
      </c>
      <c r="C676" t="s">
        <v>14</v>
      </c>
      <c r="D676" t="s">
        <v>26</v>
      </c>
      <c r="E676">
        <v>132.26</v>
      </c>
      <c r="F676">
        <v>8</v>
      </c>
      <c r="G676">
        <v>198</v>
      </c>
      <c r="H676">
        <v>0</v>
      </c>
      <c r="I676" t="s">
        <v>16</v>
      </c>
      <c r="J676">
        <v>67.8</v>
      </c>
      <c r="K676" s="1">
        <v>44546</v>
      </c>
      <c r="L676">
        <v>8</v>
      </c>
      <c r="M676">
        <v>0.26</v>
      </c>
    </row>
    <row r="677" spans="1:13" x14ac:dyDescent="0.3">
      <c r="A677" t="s">
        <v>680</v>
      </c>
      <c r="B677">
        <v>21</v>
      </c>
      <c r="C677" t="s">
        <v>14</v>
      </c>
      <c r="D677" t="s">
        <v>37</v>
      </c>
      <c r="E677">
        <v>49.71</v>
      </c>
      <c r="F677">
        <v>11</v>
      </c>
      <c r="G677">
        <v>316</v>
      </c>
      <c r="H677">
        <v>0</v>
      </c>
      <c r="I677" t="s">
        <v>16</v>
      </c>
      <c r="J677">
        <v>78</v>
      </c>
      <c r="K677" s="1">
        <v>45408</v>
      </c>
      <c r="L677">
        <v>58</v>
      </c>
      <c r="M677">
        <v>0.77</v>
      </c>
    </row>
    <row r="678" spans="1:13" x14ac:dyDescent="0.3">
      <c r="A678" t="s">
        <v>681</v>
      </c>
      <c r="B678">
        <v>35</v>
      </c>
      <c r="C678" t="s">
        <v>14</v>
      </c>
      <c r="D678" t="s">
        <v>15</v>
      </c>
      <c r="E678">
        <v>158.21</v>
      </c>
      <c r="F678">
        <v>12</v>
      </c>
      <c r="G678">
        <v>94</v>
      </c>
      <c r="H678">
        <v>0</v>
      </c>
      <c r="I678" t="s">
        <v>29</v>
      </c>
      <c r="J678">
        <v>88.6</v>
      </c>
      <c r="K678" s="1">
        <v>44199</v>
      </c>
      <c r="L678">
        <v>30</v>
      </c>
      <c r="M678">
        <v>0.18</v>
      </c>
    </row>
    <row r="679" spans="1:13" x14ac:dyDescent="0.3">
      <c r="A679" t="s">
        <v>682</v>
      </c>
      <c r="B679">
        <v>76</v>
      </c>
      <c r="C679" t="s">
        <v>25</v>
      </c>
      <c r="D679" t="s">
        <v>35</v>
      </c>
      <c r="E679">
        <v>48.53</v>
      </c>
      <c r="F679">
        <v>9</v>
      </c>
      <c r="G679">
        <v>29</v>
      </c>
      <c r="H679">
        <v>0</v>
      </c>
      <c r="I679" t="s">
        <v>23</v>
      </c>
      <c r="J679">
        <v>31.2</v>
      </c>
      <c r="K679" s="1">
        <v>44397</v>
      </c>
      <c r="L679">
        <v>19</v>
      </c>
      <c r="M679">
        <v>0.08</v>
      </c>
    </row>
    <row r="680" spans="1:13" x14ac:dyDescent="0.3">
      <c r="A680" t="s">
        <v>683</v>
      </c>
      <c r="B680">
        <v>37</v>
      </c>
      <c r="C680" t="s">
        <v>21</v>
      </c>
      <c r="D680" t="s">
        <v>26</v>
      </c>
      <c r="E680">
        <v>279.57</v>
      </c>
      <c r="F680">
        <v>10</v>
      </c>
      <c r="G680">
        <v>91</v>
      </c>
      <c r="H680">
        <v>0</v>
      </c>
      <c r="I680" t="s">
        <v>23</v>
      </c>
      <c r="J680">
        <v>71.900000000000006</v>
      </c>
      <c r="K680" s="1">
        <v>45307</v>
      </c>
      <c r="L680">
        <v>96</v>
      </c>
      <c r="M680">
        <v>0.25</v>
      </c>
    </row>
    <row r="681" spans="1:13" x14ac:dyDescent="0.3">
      <c r="A681" t="s">
        <v>684</v>
      </c>
      <c r="B681">
        <v>73</v>
      </c>
      <c r="C681" t="s">
        <v>14</v>
      </c>
      <c r="D681" t="s">
        <v>52</v>
      </c>
      <c r="E681">
        <v>188.31</v>
      </c>
      <c r="F681">
        <v>7</v>
      </c>
      <c r="G681">
        <v>83</v>
      </c>
      <c r="H681">
        <v>0</v>
      </c>
      <c r="I681" t="s">
        <v>23</v>
      </c>
      <c r="J681">
        <v>8.1</v>
      </c>
      <c r="K681" s="1">
        <v>45054</v>
      </c>
      <c r="L681">
        <v>30</v>
      </c>
      <c r="M681">
        <v>0.45</v>
      </c>
    </row>
    <row r="682" spans="1:13" x14ac:dyDescent="0.3">
      <c r="A682" t="s">
        <v>685</v>
      </c>
      <c r="B682">
        <v>73</v>
      </c>
      <c r="C682" t="s">
        <v>21</v>
      </c>
      <c r="D682" t="s">
        <v>37</v>
      </c>
      <c r="E682">
        <v>70.959999999999994</v>
      </c>
      <c r="F682">
        <v>9</v>
      </c>
      <c r="G682">
        <v>14</v>
      </c>
      <c r="H682">
        <v>0</v>
      </c>
      <c r="I682" t="s">
        <v>23</v>
      </c>
      <c r="J682">
        <v>83</v>
      </c>
      <c r="K682" s="1">
        <v>44770</v>
      </c>
      <c r="L682">
        <v>55</v>
      </c>
      <c r="M682">
        <v>0.16</v>
      </c>
    </row>
    <row r="683" spans="1:13" x14ac:dyDescent="0.3">
      <c r="A683" t="s">
        <v>686</v>
      </c>
      <c r="B683">
        <v>64</v>
      </c>
      <c r="C683" t="s">
        <v>21</v>
      </c>
      <c r="D683" t="s">
        <v>50</v>
      </c>
      <c r="E683">
        <v>93.07</v>
      </c>
      <c r="F683">
        <v>15</v>
      </c>
      <c r="G683">
        <v>142</v>
      </c>
      <c r="H683">
        <v>0</v>
      </c>
      <c r="I683" t="s">
        <v>40</v>
      </c>
      <c r="J683">
        <v>89</v>
      </c>
      <c r="K683" s="1">
        <v>44074</v>
      </c>
      <c r="L683">
        <v>46</v>
      </c>
      <c r="M683">
        <v>0.24</v>
      </c>
    </row>
    <row r="684" spans="1:13" x14ac:dyDescent="0.3">
      <c r="A684" t="s">
        <v>687</v>
      </c>
      <c r="B684">
        <v>60</v>
      </c>
      <c r="C684" t="s">
        <v>21</v>
      </c>
      <c r="D684" t="s">
        <v>15</v>
      </c>
      <c r="E684">
        <v>53.73</v>
      </c>
      <c r="F684">
        <v>9</v>
      </c>
      <c r="G684">
        <v>308</v>
      </c>
      <c r="H684">
        <v>0</v>
      </c>
      <c r="I684" t="s">
        <v>19</v>
      </c>
      <c r="J684">
        <v>74.900000000000006</v>
      </c>
      <c r="K684" s="1">
        <v>44513</v>
      </c>
      <c r="L684">
        <v>38</v>
      </c>
      <c r="M684">
        <v>0.45</v>
      </c>
    </row>
    <row r="685" spans="1:13" x14ac:dyDescent="0.3">
      <c r="A685" t="s">
        <v>688</v>
      </c>
      <c r="B685">
        <v>61</v>
      </c>
      <c r="C685" t="s">
        <v>21</v>
      </c>
      <c r="D685" t="s">
        <v>22</v>
      </c>
      <c r="E685">
        <v>55.52</v>
      </c>
      <c r="F685">
        <v>10</v>
      </c>
      <c r="G685">
        <v>208</v>
      </c>
      <c r="H685">
        <v>0</v>
      </c>
      <c r="I685" t="s">
        <v>23</v>
      </c>
      <c r="J685">
        <v>28.1</v>
      </c>
      <c r="K685" s="1">
        <v>45697</v>
      </c>
      <c r="L685">
        <v>17</v>
      </c>
      <c r="M685">
        <v>0.14000000000000001</v>
      </c>
    </row>
    <row r="686" spans="1:13" x14ac:dyDescent="0.3">
      <c r="A686" t="s">
        <v>689</v>
      </c>
      <c r="B686">
        <v>26</v>
      </c>
      <c r="C686" t="s">
        <v>14</v>
      </c>
      <c r="D686" t="s">
        <v>22</v>
      </c>
      <c r="E686">
        <v>96.77</v>
      </c>
      <c r="F686">
        <v>10</v>
      </c>
      <c r="G686">
        <v>22</v>
      </c>
      <c r="H686">
        <v>0</v>
      </c>
      <c r="I686" t="s">
        <v>19</v>
      </c>
      <c r="J686">
        <v>6.2</v>
      </c>
      <c r="K686" s="1">
        <v>45045</v>
      </c>
      <c r="L686">
        <v>98</v>
      </c>
      <c r="M686">
        <v>7.0000000000000007E-2</v>
      </c>
    </row>
    <row r="687" spans="1:13" x14ac:dyDescent="0.3">
      <c r="A687" t="s">
        <v>690</v>
      </c>
      <c r="B687">
        <v>30</v>
      </c>
      <c r="C687" t="s">
        <v>21</v>
      </c>
      <c r="D687" t="s">
        <v>26</v>
      </c>
      <c r="E687">
        <v>91.39</v>
      </c>
      <c r="F687">
        <v>13</v>
      </c>
      <c r="G687">
        <v>325</v>
      </c>
      <c r="H687">
        <v>0</v>
      </c>
      <c r="I687" t="s">
        <v>19</v>
      </c>
      <c r="J687">
        <v>42.2</v>
      </c>
      <c r="K687" s="1">
        <v>45141</v>
      </c>
      <c r="L687">
        <v>80</v>
      </c>
      <c r="M687">
        <v>0.56999999999999995</v>
      </c>
    </row>
    <row r="688" spans="1:13" x14ac:dyDescent="0.3">
      <c r="A688" t="s">
        <v>691</v>
      </c>
      <c r="B688">
        <v>32</v>
      </c>
      <c r="C688" t="s">
        <v>14</v>
      </c>
      <c r="D688" t="s">
        <v>26</v>
      </c>
      <c r="E688">
        <v>165.52</v>
      </c>
      <c r="F688">
        <v>11</v>
      </c>
      <c r="G688">
        <v>364</v>
      </c>
      <c r="H688">
        <v>0</v>
      </c>
      <c r="I688" t="s">
        <v>29</v>
      </c>
      <c r="J688">
        <v>27.1</v>
      </c>
      <c r="K688" s="1">
        <v>44652</v>
      </c>
      <c r="L688">
        <v>59</v>
      </c>
      <c r="M688">
        <v>0.37</v>
      </c>
    </row>
    <row r="689" spans="1:13" x14ac:dyDescent="0.3">
      <c r="A689" t="s">
        <v>692</v>
      </c>
      <c r="B689">
        <v>44</v>
      </c>
      <c r="C689" t="s">
        <v>14</v>
      </c>
      <c r="D689" t="s">
        <v>44</v>
      </c>
      <c r="E689">
        <v>42.12</v>
      </c>
      <c r="F689">
        <v>8</v>
      </c>
      <c r="G689">
        <v>143</v>
      </c>
      <c r="H689">
        <v>0</v>
      </c>
      <c r="I689" t="s">
        <v>23</v>
      </c>
      <c r="J689">
        <v>53</v>
      </c>
      <c r="K689" s="1">
        <v>45255</v>
      </c>
      <c r="L689">
        <v>37</v>
      </c>
      <c r="M689">
        <v>0.28000000000000003</v>
      </c>
    </row>
    <row r="690" spans="1:13" x14ac:dyDescent="0.3">
      <c r="A690" t="s">
        <v>693</v>
      </c>
      <c r="B690">
        <v>32</v>
      </c>
      <c r="C690" t="s">
        <v>14</v>
      </c>
      <c r="D690" t="s">
        <v>50</v>
      </c>
      <c r="E690">
        <v>36.01</v>
      </c>
      <c r="F690">
        <v>12</v>
      </c>
      <c r="G690">
        <v>86</v>
      </c>
      <c r="H690">
        <v>0</v>
      </c>
      <c r="I690" t="s">
        <v>40</v>
      </c>
      <c r="J690">
        <v>39.4</v>
      </c>
      <c r="K690" s="1">
        <v>44575</v>
      </c>
      <c r="L690">
        <v>55</v>
      </c>
      <c r="M690">
        <v>0.37</v>
      </c>
    </row>
    <row r="691" spans="1:13" x14ac:dyDescent="0.3">
      <c r="A691" t="s">
        <v>694</v>
      </c>
      <c r="B691">
        <v>45</v>
      </c>
      <c r="C691" t="s">
        <v>21</v>
      </c>
      <c r="D691" t="s">
        <v>28</v>
      </c>
      <c r="E691">
        <v>80.650000000000006</v>
      </c>
      <c r="F691">
        <v>9</v>
      </c>
      <c r="G691">
        <v>192</v>
      </c>
      <c r="H691">
        <v>0</v>
      </c>
      <c r="I691" t="s">
        <v>29</v>
      </c>
      <c r="J691">
        <v>13.6</v>
      </c>
      <c r="K691" s="1">
        <v>45328</v>
      </c>
      <c r="L691">
        <v>6</v>
      </c>
      <c r="M691">
        <v>0.21</v>
      </c>
    </row>
    <row r="692" spans="1:13" x14ac:dyDescent="0.3">
      <c r="A692" t="s">
        <v>695</v>
      </c>
      <c r="B692">
        <v>54</v>
      </c>
      <c r="C692" t="s">
        <v>14</v>
      </c>
      <c r="D692" t="s">
        <v>15</v>
      </c>
      <c r="E692">
        <v>101.74</v>
      </c>
      <c r="F692">
        <v>9</v>
      </c>
      <c r="G692">
        <v>172</v>
      </c>
      <c r="H692">
        <v>0</v>
      </c>
      <c r="I692" t="s">
        <v>29</v>
      </c>
      <c r="J692">
        <v>83.7</v>
      </c>
      <c r="K692" s="1">
        <v>45531</v>
      </c>
      <c r="L692">
        <v>66</v>
      </c>
      <c r="M692">
        <v>0.34</v>
      </c>
    </row>
    <row r="693" spans="1:13" x14ac:dyDescent="0.3">
      <c r="A693" t="s">
        <v>696</v>
      </c>
      <c r="B693">
        <v>72</v>
      </c>
      <c r="C693" t="s">
        <v>14</v>
      </c>
      <c r="D693" t="s">
        <v>18</v>
      </c>
      <c r="E693">
        <v>18.309999999999999</v>
      </c>
      <c r="F693">
        <v>10</v>
      </c>
      <c r="G693">
        <v>262</v>
      </c>
      <c r="H693">
        <v>0</v>
      </c>
      <c r="I693" t="s">
        <v>19</v>
      </c>
      <c r="J693">
        <v>86.5</v>
      </c>
      <c r="K693" s="1">
        <v>44778</v>
      </c>
      <c r="L693">
        <v>69</v>
      </c>
      <c r="M693">
        <v>0.17</v>
      </c>
    </row>
    <row r="694" spans="1:13" x14ac:dyDescent="0.3">
      <c r="A694" t="s">
        <v>697</v>
      </c>
      <c r="B694">
        <v>36</v>
      </c>
      <c r="C694" t="s">
        <v>21</v>
      </c>
      <c r="D694" t="s">
        <v>52</v>
      </c>
      <c r="E694">
        <v>72.62</v>
      </c>
      <c r="F694">
        <v>8</v>
      </c>
      <c r="G694">
        <v>294</v>
      </c>
      <c r="H694">
        <v>0</v>
      </c>
      <c r="I694" t="s">
        <v>16</v>
      </c>
      <c r="J694">
        <v>81.3</v>
      </c>
      <c r="K694" s="1">
        <v>45600</v>
      </c>
      <c r="L694">
        <v>42</v>
      </c>
      <c r="M694">
        <v>0.19</v>
      </c>
    </row>
    <row r="695" spans="1:13" x14ac:dyDescent="0.3">
      <c r="A695" t="s">
        <v>698</v>
      </c>
      <c r="B695">
        <v>43</v>
      </c>
      <c r="C695" t="s">
        <v>21</v>
      </c>
      <c r="D695" t="s">
        <v>15</v>
      </c>
      <c r="E695">
        <v>123.98</v>
      </c>
      <c r="F695">
        <v>14</v>
      </c>
      <c r="G695">
        <v>359</v>
      </c>
      <c r="H695">
        <v>1</v>
      </c>
      <c r="I695" t="s">
        <v>40</v>
      </c>
      <c r="J695">
        <v>21</v>
      </c>
      <c r="K695" s="1">
        <v>45189</v>
      </c>
      <c r="L695">
        <v>83</v>
      </c>
      <c r="M695">
        <v>0.44</v>
      </c>
    </row>
    <row r="696" spans="1:13" x14ac:dyDescent="0.3">
      <c r="A696" t="s">
        <v>699</v>
      </c>
      <c r="B696">
        <v>69</v>
      </c>
      <c r="C696" t="s">
        <v>14</v>
      </c>
      <c r="D696" t="s">
        <v>15</v>
      </c>
      <c r="F696">
        <v>10</v>
      </c>
      <c r="G696">
        <v>49</v>
      </c>
      <c r="H696">
        <v>0</v>
      </c>
      <c r="I696" t="s">
        <v>23</v>
      </c>
      <c r="J696">
        <v>42.8</v>
      </c>
      <c r="K696" s="1">
        <v>44219</v>
      </c>
      <c r="L696">
        <v>65</v>
      </c>
      <c r="M696">
        <v>0.51</v>
      </c>
    </row>
    <row r="697" spans="1:13" x14ac:dyDescent="0.3">
      <c r="A697" t="s">
        <v>700</v>
      </c>
      <c r="B697">
        <v>43</v>
      </c>
      <c r="C697" t="s">
        <v>14</v>
      </c>
      <c r="D697" t="s">
        <v>50</v>
      </c>
      <c r="E697">
        <v>33.44</v>
      </c>
      <c r="F697">
        <v>8</v>
      </c>
      <c r="G697">
        <v>47</v>
      </c>
      <c r="H697">
        <v>0</v>
      </c>
      <c r="I697" t="s">
        <v>23</v>
      </c>
      <c r="J697">
        <v>17.100000000000001</v>
      </c>
      <c r="K697" s="1">
        <v>45496</v>
      </c>
      <c r="L697">
        <v>89</v>
      </c>
      <c r="M697">
        <v>0.48</v>
      </c>
    </row>
    <row r="698" spans="1:13" x14ac:dyDescent="0.3">
      <c r="A698" t="s">
        <v>701</v>
      </c>
      <c r="B698">
        <v>42</v>
      </c>
      <c r="C698" t="s">
        <v>14</v>
      </c>
      <c r="D698" t="s">
        <v>15</v>
      </c>
      <c r="E698">
        <v>174.22</v>
      </c>
      <c r="F698">
        <v>10</v>
      </c>
      <c r="G698">
        <v>48</v>
      </c>
      <c r="H698">
        <v>0</v>
      </c>
      <c r="I698" t="s">
        <v>40</v>
      </c>
      <c r="J698">
        <v>66.5</v>
      </c>
      <c r="K698" s="1">
        <v>44774</v>
      </c>
      <c r="L698">
        <v>80</v>
      </c>
      <c r="M698">
        <v>0.42</v>
      </c>
    </row>
    <row r="699" spans="1:13" x14ac:dyDescent="0.3">
      <c r="A699" t="s">
        <v>702</v>
      </c>
      <c r="B699">
        <v>43</v>
      </c>
      <c r="C699" t="s">
        <v>14</v>
      </c>
      <c r="D699" t="s">
        <v>44</v>
      </c>
      <c r="E699">
        <v>45.41</v>
      </c>
      <c r="F699">
        <v>11</v>
      </c>
      <c r="G699">
        <v>167</v>
      </c>
      <c r="H699">
        <v>0</v>
      </c>
      <c r="I699" t="s">
        <v>23</v>
      </c>
      <c r="J699">
        <v>80.5</v>
      </c>
      <c r="K699" s="1">
        <v>44416</v>
      </c>
      <c r="L699">
        <v>94</v>
      </c>
      <c r="M699">
        <v>0.22</v>
      </c>
    </row>
    <row r="700" spans="1:13" x14ac:dyDescent="0.3">
      <c r="A700" t="s">
        <v>703</v>
      </c>
      <c r="B700">
        <v>43</v>
      </c>
      <c r="C700" t="s">
        <v>14</v>
      </c>
      <c r="D700" t="s">
        <v>15</v>
      </c>
      <c r="E700">
        <v>108.13</v>
      </c>
      <c r="F700">
        <v>11</v>
      </c>
      <c r="G700">
        <v>166</v>
      </c>
      <c r="H700">
        <v>0</v>
      </c>
      <c r="I700" t="s">
        <v>16</v>
      </c>
      <c r="J700">
        <v>58.2</v>
      </c>
      <c r="K700" s="1">
        <v>44122</v>
      </c>
      <c r="L700">
        <v>94</v>
      </c>
      <c r="M700">
        <v>0.24</v>
      </c>
    </row>
    <row r="701" spans="1:13" x14ac:dyDescent="0.3">
      <c r="A701" t="s">
        <v>704</v>
      </c>
      <c r="B701">
        <v>63</v>
      </c>
      <c r="C701" t="s">
        <v>21</v>
      </c>
      <c r="D701" t="s">
        <v>35</v>
      </c>
      <c r="E701">
        <v>95.44</v>
      </c>
      <c r="F701">
        <v>4</v>
      </c>
      <c r="G701">
        <v>81</v>
      </c>
      <c r="H701">
        <v>0</v>
      </c>
      <c r="I701" t="s">
        <v>16</v>
      </c>
      <c r="J701">
        <v>54.6</v>
      </c>
      <c r="K701" s="1">
        <v>45578</v>
      </c>
      <c r="L701">
        <v>10</v>
      </c>
      <c r="M701">
        <v>0.18</v>
      </c>
    </row>
    <row r="702" spans="1:13" x14ac:dyDescent="0.3">
      <c r="A702" t="s">
        <v>705</v>
      </c>
      <c r="B702">
        <v>45</v>
      </c>
      <c r="C702" t="s">
        <v>21</v>
      </c>
      <c r="D702" t="s">
        <v>35</v>
      </c>
      <c r="E702">
        <v>77.349999999999994</v>
      </c>
      <c r="F702">
        <v>5</v>
      </c>
      <c r="G702">
        <v>62</v>
      </c>
      <c r="H702">
        <v>0</v>
      </c>
      <c r="I702" t="s">
        <v>23</v>
      </c>
      <c r="J702">
        <v>71.5</v>
      </c>
      <c r="K702" s="1">
        <v>44673</v>
      </c>
      <c r="L702">
        <v>40</v>
      </c>
      <c r="M702">
        <v>0.48</v>
      </c>
    </row>
    <row r="703" spans="1:13" x14ac:dyDescent="0.3">
      <c r="A703" t="s">
        <v>611</v>
      </c>
      <c r="B703">
        <v>66</v>
      </c>
      <c r="C703" t="s">
        <v>21</v>
      </c>
      <c r="D703" t="s">
        <v>37</v>
      </c>
      <c r="E703">
        <v>113.78</v>
      </c>
      <c r="F703">
        <v>7</v>
      </c>
      <c r="G703">
        <v>227</v>
      </c>
      <c r="H703">
        <v>0</v>
      </c>
      <c r="I703" t="s">
        <v>29</v>
      </c>
      <c r="J703">
        <v>11.4</v>
      </c>
      <c r="K703" s="1">
        <v>44839</v>
      </c>
      <c r="L703">
        <v>52</v>
      </c>
      <c r="M703">
        <v>0.61</v>
      </c>
    </row>
    <row r="704" spans="1:13" x14ac:dyDescent="0.3">
      <c r="A704" t="s">
        <v>706</v>
      </c>
      <c r="B704">
        <v>35</v>
      </c>
      <c r="C704" t="s">
        <v>14</v>
      </c>
      <c r="D704" t="s">
        <v>52</v>
      </c>
      <c r="E704">
        <v>152.93</v>
      </c>
      <c r="F704">
        <v>6</v>
      </c>
      <c r="G704">
        <v>213</v>
      </c>
      <c r="H704">
        <v>0</v>
      </c>
      <c r="I704" t="s">
        <v>23</v>
      </c>
      <c r="J704">
        <v>24.8</v>
      </c>
      <c r="K704" s="1">
        <v>44693</v>
      </c>
      <c r="L704">
        <v>24</v>
      </c>
      <c r="M704">
        <v>0.24</v>
      </c>
    </row>
    <row r="705" spans="1:13" x14ac:dyDescent="0.3">
      <c r="A705" t="s">
        <v>362</v>
      </c>
      <c r="B705">
        <v>49</v>
      </c>
      <c r="C705" t="s">
        <v>14</v>
      </c>
      <c r="D705" t="s">
        <v>35</v>
      </c>
      <c r="E705">
        <v>187.1</v>
      </c>
      <c r="F705">
        <v>8</v>
      </c>
      <c r="G705">
        <v>129</v>
      </c>
      <c r="H705">
        <v>0</v>
      </c>
      <c r="I705" t="s">
        <v>23</v>
      </c>
      <c r="J705">
        <v>31.4</v>
      </c>
      <c r="K705" s="1">
        <v>45692</v>
      </c>
      <c r="L705">
        <v>59</v>
      </c>
      <c r="M705">
        <v>0.11</v>
      </c>
    </row>
    <row r="706" spans="1:13" x14ac:dyDescent="0.3">
      <c r="A706" t="s">
        <v>707</v>
      </c>
      <c r="B706">
        <v>70</v>
      </c>
      <c r="C706" t="s">
        <v>21</v>
      </c>
      <c r="D706" t="s">
        <v>52</v>
      </c>
      <c r="E706">
        <v>161.47</v>
      </c>
      <c r="F706">
        <v>9</v>
      </c>
      <c r="G706">
        <v>153</v>
      </c>
      <c r="H706">
        <v>0</v>
      </c>
      <c r="I706" t="s">
        <v>40</v>
      </c>
      <c r="J706">
        <v>53.3</v>
      </c>
      <c r="K706" s="1">
        <v>44553</v>
      </c>
      <c r="L706">
        <v>21</v>
      </c>
      <c r="M706">
        <v>0.38</v>
      </c>
    </row>
    <row r="707" spans="1:13" x14ac:dyDescent="0.3">
      <c r="A707" t="s">
        <v>708</v>
      </c>
      <c r="B707">
        <v>20</v>
      </c>
      <c r="C707" t="s">
        <v>14</v>
      </c>
      <c r="D707" t="s">
        <v>22</v>
      </c>
      <c r="F707">
        <v>5</v>
      </c>
      <c r="G707">
        <v>241</v>
      </c>
      <c r="H707">
        <v>0</v>
      </c>
      <c r="I707" t="s">
        <v>16</v>
      </c>
      <c r="J707">
        <v>97.6</v>
      </c>
      <c r="K707" s="1">
        <v>45151</v>
      </c>
      <c r="L707">
        <v>52</v>
      </c>
      <c r="M707">
        <v>0.28999999999999998</v>
      </c>
    </row>
    <row r="708" spans="1:13" x14ac:dyDescent="0.3">
      <c r="A708" t="s">
        <v>709</v>
      </c>
      <c r="B708">
        <v>19</v>
      </c>
      <c r="C708" t="s">
        <v>21</v>
      </c>
      <c r="D708" t="s">
        <v>44</v>
      </c>
      <c r="E708">
        <v>74.58</v>
      </c>
      <c r="F708">
        <v>12</v>
      </c>
      <c r="G708">
        <v>95</v>
      </c>
      <c r="H708">
        <v>0</v>
      </c>
      <c r="I708" t="s">
        <v>29</v>
      </c>
      <c r="J708">
        <v>86.3</v>
      </c>
      <c r="K708" s="1">
        <v>44645</v>
      </c>
      <c r="L708">
        <v>79</v>
      </c>
      <c r="M708">
        <v>0.21</v>
      </c>
    </row>
    <row r="709" spans="1:13" x14ac:dyDescent="0.3">
      <c r="A709" t="s">
        <v>710</v>
      </c>
      <c r="B709">
        <v>50</v>
      </c>
      <c r="C709" t="s">
        <v>21</v>
      </c>
      <c r="D709" t="s">
        <v>50</v>
      </c>
      <c r="E709">
        <v>122.71</v>
      </c>
      <c r="F709">
        <v>12</v>
      </c>
      <c r="G709">
        <v>231</v>
      </c>
      <c r="H709">
        <v>0</v>
      </c>
      <c r="I709" t="s">
        <v>40</v>
      </c>
      <c r="J709">
        <v>24.7</v>
      </c>
      <c r="K709" s="1">
        <v>45584</v>
      </c>
      <c r="L709">
        <v>5</v>
      </c>
      <c r="M709">
        <v>0.25</v>
      </c>
    </row>
    <row r="710" spans="1:13" x14ac:dyDescent="0.3">
      <c r="A710" t="s">
        <v>711</v>
      </c>
      <c r="B710">
        <v>59</v>
      </c>
      <c r="C710" t="s">
        <v>21</v>
      </c>
      <c r="D710" t="s">
        <v>50</v>
      </c>
      <c r="E710">
        <v>25.49</v>
      </c>
      <c r="F710">
        <v>6</v>
      </c>
      <c r="G710">
        <v>237</v>
      </c>
      <c r="H710">
        <v>0</v>
      </c>
      <c r="I710" t="s">
        <v>40</v>
      </c>
      <c r="J710">
        <v>23.3</v>
      </c>
      <c r="K710" s="1">
        <v>44864</v>
      </c>
      <c r="L710">
        <v>36</v>
      </c>
      <c r="M710">
        <v>0.6</v>
      </c>
    </row>
    <row r="711" spans="1:13" x14ac:dyDescent="0.3">
      <c r="A711" t="s">
        <v>712</v>
      </c>
      <c r="B711">
        <v>36</v>
      </c>
      <c r="C711" t="s">
        <v>21</v>
      </c>
      <c r="D711" t="s">
        <v>35</v>
      </c>
      <c r="E711">
        <v>82.39</v>
      </c>
      <c r="F711">
        <v>6</v>
      </c>
      <c r="G711">
        <v>17</v>
      </c>
      <c r="H711">
        <v>0</v>
      </c>
      <c r="I711" t="s">
        <v>29</v>
      </c>
      <c r="J711">
        <v>43.6</v>
      </c>
      <c r="K711" s="1">
        <v>45476</v>
      </c>
      <c r="L711">
        <v>22</v>
      </c>
      <c r="M711">
        <v>0.14000000000000001</v>
      </c>
    </row>
    <row r="712" spans="1:13" x14ac:dyDescent="0.3">
      <c r="A712" t="s">
        <v>713</v>
      </c>
      <c r="B712">
        <v>34</v>
      </c>
      <c r="C712" t="s">
        <v>21</v>
      </c>
      <c r="D712" t="s">
        <v>44</v>
      </c>
      <c r="E712">
        <v>99.45</v>
      </c>
      <c r="F712">
        <v>8</v>
      </c>
      <c r="G712">
        <v>343</v>
      </c>
      <c r="H712">
        <v>0</v>
      </c>
      <c r="I712" t="s">
        <v>29</v>
      </c>
      <c r="J712">
        <v>97.5</v>
      </c>
      <c r="K712" s="1">
        <v>44331</v>
      </c>
      <c r="L712">
        <v>8</v>
      </c>
      <c r="M712">
        <v>0.64</v>
      </c>
    </row>
    <row r="713" spans="1:13" x14ac:dyDescent="0.3">
      <c r="A713" t="s">
        <v>714</v>
      </c>
      <c r="B713">
        <v>61</v>
      </c>
      <c r="C713" t="s">
        <v>21</v>
      </c>
      <c r="D713" t="s">
        <v>22</v>
      </c>
      <c r="E713">
        <v>288.36</v>
      </c>
      <c r="F713">
        <v>10</v>
      </c>
      <c r="G713">
        <v>323</v>
      </c>
      <c r="H713">
        <v>0</v>
      </c>
      <c r="I713" t="s">
        <v>40</v>
      </c>
      <c r="J713">
        <v>15.2</v>
      </c>
      <c r="K713" s="1">
        <v>44279</v>
      </c>
      <c r="L713">
        <v>95</v>
      </c>
      <c r="M713">
        <v>0.52</v>
      </c>
    </row>
    <row r="714" spans="1:13" x14ac:dyDescent="0.3">
      <c r="A714" t="s">
        <v>715</v>
      </c>
      <c r="B714">
        <v>50</v>
      </c>
      <c r="C714" t="s">
        <v>21</v>
      </c>
      <c r="D714" t="s">
        <v>18</v>
      </c>
      <c r="E714">
        <v>106.51</v>
      </c>
      <c r="F714">
        <v>6</v>
      </c>
      <c r="G714">
        <v>245</v>
      </c>
      <c r="H714">
        <v>0</v>
      </c>
      <c r="I714" t="s">
        <v>23</v>
      </c>
      <c r="J714">
        <v>95.7</v>
      </c>
      <c r="K714" s="1">
        <v>44142</v>
      </c>
      <c r="L714">
        <v>52</v>
      </c>
      <c r="M714">
        <v>0.25</v>
      </c>
    </row>
    <row r="715" spans="1:13" x14ac:dyDescent="0.3">
      <c r="A715" t="s">
        <v>566</v>
      </c>
      <c r="B715">
        <v>29</v>
      </c>
      <c r="C715" t="s">
        <v>21</v>
      </c>
      <c r="D715" t="s">
        <v>44</v>
      </c>
      <c r="E715">
        <v>109.63</v>
      </c>
      <c r="F715">
        <v>16</v>
      </c>
      <c r="G715">
        <v>59</v>
      </c>
      <c r="H715">
        <v>0</v>
      </c>
      <c r="I715" t="s">
        <v>29</v>
      </c>
      <c r="J715">
        <v>19</v>
      </c>
      <c r="K715" s="1">
        <v>45473</v>
      </c>
      <c r="L715">
        <v>1</v>
      </c>
      <c r="M715">
        <v>0.06</v>
      </c>
    </row>
    <row r="716" spans="1:13" x14ac:dyDescent="0.3">
      <c r="A716" t="s">
        <v>716</v>
      </c>
      <c r="B716">
        <v>66</v>
      </c>
      <c r="C716" t="s">
        <v>14</v>
      </c>
      <c r="D716" t="s">
        <v>37</v>
      </c>
      <c r="E716">
        <v>102.33</v>
      </c>
      <c r="F716">
        <v>13</v>
      </c>
      <c r="G716">
        <v>129</v>
      </c>
      <c r="H716">
        <v>0</v>
      </c>
      <c r="I716" t="s">
        <v>19</v>
      </c>
      <c r="J716">
        <v>88.6</v>
      </c>
      <c r="K716" s="1">
        <v>45063</v>
      </c>
      <c r="L716">
        <v>84</v>
      </c>
      <c r="M716">
        <v>0.47</v>
      </c>
    </row>
    <row r="717" spans="1:13" x14ac:dyDescent="0.3">
      <c r="A717" t="s">
        <v>717</v>
      </c>
      <c r="B717">
        <v>73</v>
      </c>
      <c r="C717" t="s">
        <v>21</v>
      </c>
      <c r="D717" t="s">
        <v>50</v>
      </c>
      <c r="E717">
        <v>121.38</v>
      </c>
      <c r="F717">
        <v>10</v>
      </c>
      <c r="G717">
        <v>349</v>
      </c>
      <c r="H717">
        <v>0</v>
      </c>
      <c r="I717" t="s">
        <v>29</v>
      </c>
      <c r="J717">
        <v>83</v>
      </c>
      <c r="K717" s="1">
        <v>45282</v>
      </c>
      <c r="L717">
        <v>28</v>
      </c>
      <c r="M717">
        <v>0.75</v>
      </c>
    </row>
    <row r="718" spans="1:13" x14ac:dyDescent="0.3">
      <c r="A718" t="s">
        <v>718</v>
      </c>
      <c r="B718">
        <v>20</v>
      </c>
      <c r="C718" t="s">
        <v>25</v>
      </c>
      <c r="D718" t="s">
        <v>37</v>
      </c>
      <c r="E718">
        <v>36.53</v>
      </c>
      <c r="F718">
        <v>14</v>
      </c>
      <c r="G718">
        <v>48</v>
      </c>
      <c r="H718">
        <v>0</v>
      </c>
      <c r="I718" t="s">
        <v>40</v>
      </c>
      <c r="J718">
        <v>88.2</v>
      </c>
      <c r="K718" s="1">
        <v>45560</v>
      </c>
      <c r="L718">
        <v>31</v>
      </c>
      <c r="M718">
        <v>0.44</v>
      </c>
    </row>
    <row r="719" spans="1:13" x14ac:dyDescent="0.3">
      <c r="A719" t="s">
        <v>719</v>
      </c>
      <c r="B719">
        <v>60</v>
      </c>
      <c r="C719" t="s">
        <v>21</v>
      </c>
      <c r="D719" t="s">
        <v>50</v>
      </c>
      <c r="E719">
        <v>97</v>
      </c>
      <c r="F719">
        <v>8</v>
      </c>
      <c r="G719">
        <v>165</v>
      </c>
      <c r="H719">
        <v>0</v>
      </c>
      <c r="I719" t="s">
        <v>19</v>
      </c>
      <c r="J719">
        <v>89.2</v>
      </c>
      <c r="K719" s="1">
        <v>45668</v>
      </c>
      <c r="L719">
        <v>53</v>
      </c>
      <c r="M719">
        <v>0.34</v>
      </c>
    </row>
    <row r="720" spans="1:13" x14ac:dyDescent="0.3">
      <c r="A720" t="s">
        <v>720</v>
      </c>
      <c r="B720">
        <v>66</v>
      </c>
      <c r="C720" t="s">
        <v>21</v>
      </c>
      <c r="D720" t="s">
        <v>22</v>
      </c>
      <c r="E720">
        <v>45.94</v>
      </c>
      <c r="F720">
        <v>10</v>
      </c>
      <c r="G720">
        <v>167</v>
      </c>
      <c r="H720">
        <v>0</v>
      </c>
      <c r="I720" t="s">
        <v>40</v>
      </c>
      <c r="J720">
        <v>21.8</v>
      </c>
      <c r="K720" s="1">
        <v>44221</v>
      </c>
      <c r="L720">
        <v>24</v>
      </c>
      <c r="M720">
        <v>0.27</v>
      </c>
    </row>
    <row r="721" spans="1:13" x14ac:dyDescent="0.3">
      <c r="A721" t="s">
        <v>721</v>
      </c>
      <c r="B721">
        <v>72</v>
      </c>
      <c r="C721" t="s">
        <v>21</v>
      </c>
      <c r="D721" t="s">
        <v>15</v>
      </c>
      <c r="E721">
        <v>68.5</v>
      </c>
      <c r="F721">
        <v>10</v>
      </c>
      <c r="G721">
        <v>252</v>
      </c>
      <c r="H721">
        <v>0</v>
      </c>
      <c r="I721" t="s">
        <v>16</v>
      </c>
      <c r="J721">
        <v>77.900000000000006</v>
      </c>
      <c r="K721" s="1">
        <v>44885</v>
      </c>
      <c r="L721">
        <v>45</v>
      </c>
      <c r="M721">
        <v>0.28999999999999998</v>
      </c>
    </row>
    <row r="722" spans="1:13" x14ac:dyDescent="0.3">
      <c r="A722" t="s">
        <v>722</v>
      </c>
      <c r="B722">
        <v>43</v>
      </c>
      <c r="C722" t="s">
        <v>21</v>
      </c>
      <c r="D722" t="s">
        <v>28</v>
      </c>
      <c r="E722">
        <v>63</v>
      </c>
      <c r="F722">
        <v>12</v>
      </c>
      <c r="G722">
        <v>335</v>
      </c>
      <c r="H722">
        <v>0</v>
      </c>
      <c r="I722" t="s">
        <v>16</v>
      </c>
      <c r="J722">
        <v>68.2</v>
      </c>
      <c r="K722" s="1">
        <v>45313</v>
      </c>
      <c r="L722">
        <v>7</v>
      </c>
      <c r="M722">
        <v>0.02</v>
      </c>
    </row>
    <row r="723" spans="1:13" x14ac:dyDescent="0.3">
      <c r="A723" t="s">
        <v>723</v>
      </c>
      <c r="B723">
        <v>52</v>
      </c>
      <c r="C723" t="s">
        <v>14</v>
      </c>
      <c r="D723" t="s">
        <v>44</v>
      </c>
      <c r="E723">
        <v>62.77</v>
      </c>
      <c r="F723">
        <v>10</v>
      </c>
      <c r="G723">
        <v>308</v>
      </c>
      <c r="H723">
        <v>0</v>
      </c>
      <c r="I723" t="s">
        <v>23</v>
      </c>
      <c r="K723" s="1">
        <v>44576</v>
      </c>
      <c r="L723">
        <v>2</v>
      </c>
      <c r="M723">
        <v>0.38</v>
      </c>
    </row>
    <row r="724" spans="1:13" x14ac:dyDescent="0.3">
      <c r="A724" t="s">
        <v>724</v>
      </c>
      <c r="B724">
        <v>25</v>
      </c>
      <c r="C724" t="s">
        <v>21</v>
      </c>
      <c r="D724" t="s">
        <v>44</v>
      </c>
      <c r="E724">
        <v>86.51</v>
      </c>
      <c r="F724">
        <v>15</v>
      </c>
      <c r="G724">
        <v>63</v>
      </c>
      <c r="H724">
        <v>0</v>
      </c>
      <c r="I724" t="s">
        <v>29</v>
      </c>
      <c r="J724">
        <v>49</v>
      </c>
      <c r="K724" s="1">
        <v>44218</v>
      </c>
      <c r="L724">
        <v>73</v>
      </c>
      <c r="M724">
        <v>0.22</v>
      </c>
    </row>
    <row r="725" spans="1:13" x14ac:dyDescent="0.3">
      <c r="A725" t="s">
        <v>725</v>
      </c>
      <c r="B725">
        <v>69</v>
      </c>
      <c r="C725" t="s">
        <v>25</v>
      </c>
      <c r="D725" t="s">
        <v>15</v>
      </c>
      <c r="E725">
        <v>201.7</v>
      </c>
      <c r="F725">
        <v>13</v>
      </c>
      <c r="G725">
        <v>32</v>
      </c>
      <c r="H725">
        <v>0</v>
      </c>
      <c r="I725" t="s">
        <v>40</v>
      </c>
      <c r="J725">
        <v>41.3</v>
      </c>
      <c r="K725" s="1">
        <v>44022</v>
      </c>
      <c r="L725">
        <v>63</v>
      </c>
      <c r="M725">
        <v>0.46</v>
      </c>
    </row>
    <row r="726" spans="1:13" x14ac:dyDescent="0.3">
      <c r="A726" t="s">
        <v>726</v>
      </c>
      <c r="B726">
        <v>53</v>
      </c>
      <c r="C726" t="s">
        <v>14</v>
      </c>
      <c r="D726" t="s">
        <v>18</v>
      </c>
      <c r="E726">
        <v>122.8</v>
      </c>
      <c r="F726">
        <v>13</v>
      </c>
      <c r="G726">
        <v>57</v>
      </c>
      <c r="H726">
        <v>0</v>
      </c>
      <c r="I726" t="s">
        <v>19</v>
      </c>
      <c r="J726">
        <v>72.599999999999994</v>
      </c>
      <c r="K726" s="1">
        <v>44193</v>
      </c>
      <c r="L726">
        <v>83</v>
      </c>
      <c r="M726">
        <v>0.37</v>
      </c>
    </row>
    <row r="727" spans="1:13" x14ac:dyDescent="0.3">
      <c r="A727" t="s">
        <v>727</v>
      </c>
      <c r="B727">
        <v>70</v>
      </c>
      <c r="C727" t="s">
        <v>14</v>
      </c>
      <c r="D727" t="s">
        <v>50</v>
      </c>
      <c r="E727">
        <v>113.93</v>
      </c>
      <c r="F727">
        <v>11</v>
      </c>
      <c r="G727">
        <v>305</v>
      </c>
      <c r="H727">
        <v>0</v>
      </c>
      <c r="I727" t="s">
        <v>29</v>
      </c>
      <c r="J727">
        <v>27</v>
      </c>
      <c r="K727" s="1">
        <v>44755</v>
      </c>
      <c r="L727">
        <v>41</v>
      </c>
      <c r="M727">
        <v>0.4</v>
      </c>
    </row>
    <row r="728" spans="1:13" x14ac:dyDescent="0.3">
      <c r="A728" t="s">
        <v>728</v>
      </c>
      <c r="B728">
        <v>71</v>
      </c>
      <c r="C728" t="s">
        <v>14</v>
      </c>
      <c r="D728" t="s">
        <v>18</v>
      </c>
      <c r="E728">
        <v>116.57</v>
      </c>
      <c r="F728">
        <v>13</v>
      </c>
      <c r="G728">
        <v>63</v>
      </c>
      <c r="H728">
        <v>0</v>
      </c>
      <c r="I728" t="s">
        <v>23</v>
      </c>
      <c r="J728">
        <v>82</v>
      </c>
      <c r="K728" s="1">
        <v>44768</v>
      </c>
      <c r="L728">
        <v>89</v>
      </c>
      <c r="M728">
        <v>0.1</v>
      </c>
    </row>
    <row r="729" spans="1:13" x14ac:dyDescent="0.3">
      <c r="A729" t="s">
        <v>729</v>
      </c>
      <c r="B729">
        <v>24</v>
      </c>
      <c r="C729" t="s">
        <v>14</v>
      </c>
      <c r="D729" t="s">
        <v>44</v>
      </c>
      <c r="E729">
        <v>69.55</v>
      </c>
      <c r="F729">
        <v>10</v>
      </c>
      <c r="G729">
        <v>124</v>
      </c>
      <c r="H729">
        <v>0</v>
      </c>
      <c r="I729" t="s">
        <v>40</v>
      </c>
      <c r="J729">
        <v>28.6</v>
      </c>
      <c r="K729" s="1">
        <v>45566</v>
      </c>
      <c r="L729">
        <v>23</v>
      </c>
      <c r="M729">
        <v>0.3</v>
      </c>
    </row>
    <row r="730" spans="1:13" x14ac:dyDescent="0.3">
      <c r="A730" t="s">
        <v>730</v>
      </c>
      <c r="B730">
        <v>63</v>
      </c>
      <c r="C730" t="s">
        <v>21</v>
      </c>
      <c r="D730" t="s">
        <v>35</v>
      </c>
      <c r="E730">
        <v>106.16</v>
      </c>
      <c r="F730">
        <v>9</v>
      </c>
      <c r="G730">
        <v>60</v>
      </c>
      <c r="H730">
        <v>0</v>
      </c>
      <c r="I730" t="s">
        <v>40</v>
      </c>
      <c r="J730">
        <v>4.3</v>
      </c>
      <c r="K730" s="1">
        <v>45118</v>
      </c>
      <c r="L730">
        <v>50</v>
      </c>
      <c r="M730">
        <v>0.27</v>
      </c>
    </row>
    <row r="731" spans="1:13" x14ac:dyDescent="0.3">
      <c r="A731" t="s">
        <v>731</v>
      </c>
      <c r="B731">
        <v>63</v>
      </c>
      <c r="C731" t="s">
        <v>14</v>
      </c>
      <c r="D731" t="s">
        <v>35</v>
      </c>
      <c r="E731">
        <v>17.670000000000002</v>
      </c>
      <c r="F731">
        <v>8</v>
      </c>
      <c r="G731">
        <v>248</v>
      </c>
      <c r="H731">
        <v>0</v>
      </c>
      <c r="I731" t="s">
        <v>16</v>
      </c>
      <c r="J731">
        <v>55.1</v>
      </c>
      <c r="K731" s="1">
        <v>44168</v>
      </c>
      <c r="L731">
        <v>74</v>
      </c>
      <c r="M731">
        <v>0.16</v>
      </c>
    </row>
    <row r="732" spans="1:13" x14ac:dyDescent="0.3">
      <c r="A732" t="s">
        <v>732</v>
      </c>
      <c r="B732">
        <v>53</v>
      </c>
      <c r="C732" t="s">
        <v>21</v>
      </c>
      <c r="D732" t="s">
        <v>26</v>
      </c>
      <c r="E732">
        <v>72.33</v>
      </c>
      <c r="F732">
        <v>8</v>
      </c>
      <c r="G732">
        <v>137</v>
      </c>
      <c r="H732">
        <v>0</v>
      </c>
      <c r="I732" t="s">
        <v>23</v>
      </c>
      <c r="J732">
        <v>83.6</v>
      </c>
      <c r="K732" s="1">
        <v>44872</v>
      </c>
      <c r="L732">
        <v>87</v>
      </c>
      <c r="M732">
        <v>0.14000000000000001</v>
      </c>
    </row>
    <row r="733" spans="1:13" x14ac:dyDescent="0.3">
      <c r="A733" t="s">
        <v>733</v>
      </c>
      <c r="B733">
        <v>33</v>
      </c>
      <c r="C733" t="s">
        <v>21</v>
      </c>
      <c r="D733" t="s">
        <v>52</v>
      </c>
      <c r="E733">
        <v>73.3</v>
      </c>
      <c r="F733">
        <v>11</v>
      </c>
      <c r="G733">
        <v>65</v>
      </c>
      <c r="H733">
        <v>0</v>
      </c>
      <c r="I733" t="s">
        <v>40</v>
      </c>
      <c r="J733">
        <v>69</v>
      </c>
      <c r="K733" s="1">
        <v>44724</v>
      </c>
      <c r="L733">
        <v>33</v>
      </c>
      <c r="M733">
        <v>0.31</v>
      </c>
    </row>
    <row r="734" spans="1:13" x14ac:dyDescent="0.3">
      <c r="A734" t="s">
        <v>734</v>
      </c>
      <c r="B734">
        <v>41</v>
      </c>
      <c r="C734" t="s">
        <v>14</v>
      </c>
      <c r="D734" t="s">
        <v>35</v>
      </c>
      <c r="E734">
        <v>62.25</v>
      </c>
      <c r="F734">
        <v>16</v>
      </c>
      <c r="G734">
        <v>178</v>
      </c>
      <c r="H734">
        <v>0</v>
      </c>
      <c r="I734" t="s">
        <v>16</v>
      </c>
      <c r="J734">
        <v>98.9</v>
      </c>
      <c r="K734" s="1">
        <v>44795</v>
      </c>
      <c r="L734">
        <v>43</v>
      </c>
      <c r="M734">
        <v>0.19</v>
      </c>
    </row>
    <row r="735" spans="1:13" x14ac:dyDescent="0.3">
      <c r="A735" t="s">
        <v>735</v>
      </c>
      <c r="B735">
        <v>78</v>
      </c>
      <c r="C735" t="s">
        <v>14</v>
      </c>
      <c r="D735" t="s">
        <v>35</v>
      </c>
      <c r="E735">
        <v>226.05</v>
      </c>
      <c r="F735">
        <v>6</v>
      </c>
      <c r="G735">
        <v>285</v>
      </c>
      <c r="H735">
        <v>0</v>
      </c>
      <c r="I735" t="s">
        <v>16</v>
      </c>
      <c r="J735">
        <v>14.1</v>
      </c>
      <c r="K735" s="1">
        <v>44241</v>
      </c>
      <c r="L735">
        <v>83</v>
      </c>
      <c r="M735">
        <v>0.32</v>
      </c>
    </row>
    <row r="736" spans="1:13" x14ac:dyDescent="0.3">
      <c r="A736" t="s">
        <v>736</v>
      </c>
      <c r="B736">
        <v>71</v>
      </c>
      <c r="C736" t="s">
        <v>14</v>
      </c>
      <c r="D736" t="s">
        <v>50</v>
      </c>
      <c r="F736">
        <v>12</v>
      </c>
      <c r="G736">
        <v>280</v>
      </c>
      <c r="H736">
        <v>0</v>
      </c>
      <c r="I736" t="s">
        <v>19</v>
      </c>
      <c r="J736">
        <v>34.5</v>
      </c>
      <c r="K736" s="1">
        <v>45735</v>
      </c>
      <c r="L736">
        <v>55</v>
      </c>
      <c r="M736">
        <v>0.35</v>
      </c>
    </row>
    <row r="737" spans="1:13" x14ac:dyDescent="0.3">
      <c r="A737" t="s">
        <v>737</v>
      </c>
      <c r="B737">
        <v>79</v>
      </c>
      <c r="C737" t="s">
        <v>21</v>
      </c>
      <c r="D737" t="s">
        <v>26</v>
      </c>
      <c r="E737">
        <v>260.85000000000002</v>
      </c>
      <c r="F737">
        <v>16</v>
      </c>
      <c r="G737">
        <v>170</v>
      </c>
      <c r="H737">
        <v>0</v>
      </c>
      <c r="I737" t="s">
        <v>23</v>
      </c>
      <c r="J737">
        <v>38</v>
      </c>
      <c r="K737" s="1">
        <v>45069</v>
      </c>
      <c r="L737">
        <v>51</v>
      </c>
      <c r="M737">
        <v>0.32</v>
      </c>
    </row>
    <row r="738" spans="1:13" x14ac:dyDescent="0.3">
      <c r="A738" t="s">
        <v>738</v>
      </c>
      <c r="B738">
        <v>18</v>
      </c>
      <c r="C738" t="s">
        <v>14</v>
      </c>
      <c r="D738" t="s">
        <v>50</v>
      </c>
      <c r="E738">
        <v>145.13</v>
      </c>
      <c r="F738">
        <v>13</v>
      </c>
      <c r="G738">
        <v>242</v>
      </c>
      <c r="H738">
        <v>0</v>
      </c>
      <c r="I738" t="s">
        <v>23</v>
      </c>
      <c r="J738">
        <v>5.8</v>
      </c>
      <c r="K738" s="1">
        <v>45083</v>
      </c>
      <c r="L738">
        <v>98</v>
      </c>
      <c r="M738">
        <v>0.35</v>
      </c>
    </row>
    <row r="739" spans="1:13" x14ac:dyDescent="0.3">
      <c r="A739" t="s">
        <v>739</v>
      </c>
      <c r="B739">
        <v>66</v>
      </c>
      <c r="C739" t="s">
        <v>21</v>
      </c>
      <c r="D739" t="s">
        <v>44</v>
      </c>
      <c r="E739">
        <v>175.06</v>
      </c>
      <c r="F739">
        <v>8</v>
      </c>
      <c r="G739">
        <v>119</v>
      </c>
      <c r="H739">
        <v>0</v>
      </c>
      <c r="I739" t="s">
        <v>40</v>
      </c>
      <c r="J739">
        <v>4.3</v>
      </c>
      <c r="K739" s="1">
        <v>44204</v>
      </c>
      <c r="L739">
        <v>37</v>
      </c>
      <c r="M739">
        <v>0.2</v>
      </c>
    </row>
    <row r="740" spans="1:13" x14ac:dyDescent="0.3">
      <c r="A740" t="s">
        <v>554</v>
      </c>
      <c r="B740">
        <v>42</v>
      </c>
      <c r="C740" t="s">
        <v>21</v>
      </c>
      <c r="D740" t="s">
        <v>37</v>
      </c>
      <c r="E740">
        <v>170.16</v>
      </c>
      <c r="F740">
        <v>9</v>
      </c>
      <c r="G740">
        <v>343</v>
      </c>
      <c r="H740">
        <v>0</v>
      </c>
      <c r="I740" t="s">
        <v>19</v>
      </c>
      <c r="J740">
        <v>2.9</v>
      </c>
      <c r="K740" s="1">
        <v>44612</v>
      </c>
      <c r="L740">
        <v>63</v>
      </c>
      <c r="M740">
        <v>0.18</v>
      </c>
    </row>
    <row r="741" spans="1:13" x14ac:dyDescent="0.3">
      <c r="A741" t="s">
        <v>740</v>
      </c>
      <c r="B741">
        <v>27</v>
      </c>
      <c r="C741" t="s">
        <v>21</v>
      </c>
      <c r="D741" t="s">
        <v>18</v>
      </c>
      <c r="E741">
        <v>171.3</v>
      </c>
      <c r="F741">
        <v>16</v>
      </c>
      <c r="G741">
        <v>191</v>
      </c>
      <c r="H741">
        <v>0</v>
      </c>
      <c r="I741" t="s">
        <v>29</v>
      </c>
      <c r="J741">
        <v>40.9</v>
      </c>
      <c r="K741" s="1">
        <v>44317</v>
      </c>
      <c r="L741">
        <v>67</v>
      </c>
      <c r="M741">
        <v>0.14000000000000001</v>
      </c>
    </row>
    <row r="742" spans="1:13" x14ac:dyDescent="0.3">
      <c r="A742" t="s">
        <v>741</v>
      </c>
      <c r="B742">
        <v>71</v>
      </c>
      <c r="C742" t="s">
        <v>21</v>
      </c>
      <c r="D742" t="s">
        <v>44</v>
      </c>
      <c r="E742">
        <v>40.94</v>
      </c>
      <c r="F742">
        <v>11</v>
      </c>
      <c r="G742">
        <v>186</v>
      </c>
      <c r="H742">
        <v>0</v>
      </c>
      <c r="I742" t="s">
        <v>40</v>
      </c>
      <c r="J742">
        <v>84.5</v>
      </c>
      <c r="K742" s="1">
        <v>44633</v>
      </c>
      <c r="L742">
        <v>45</v>
      </c>
      <c r="M742">
        <v>0.5</v>
      </c>
    </row>
    <row r="743" spans="1:13" x14ac:dyDescent="0.3">
      <c r="A743" t="s">
        <v>742</v>
      </c>
      <c r="B743">
        <v>33</v>
      </c>
      <c r="C743" t="s">
        <v>21</v>
      </c>
      <c r="D743" t="s">
        <v>37</v>
      </c>
      <c r="E743">
        <v>41.56</v>
      </c>
      <c r="F743">
        <v>11</v>
      </c>
      <c r="G743">
        <v>226</v>
      </c>
      <c r="H743">
        <v>0</v>
      </c>
      <c r="I743" t="s">
        <v>16</v>
      </c>
      <c r="K743" s="1">
        <v>44285</v>
      </c>
      <c r="L743">
        <v>71</v>
      </c>
      <c r="M743">
        <v>0.16</v>
      </c>
    </row>
    <row r="744" spans="1:13" x14ac:dyDescent="0.3">
      <c r="A744" t="s">
        <v>39</v>
      </c>
      <c r="B744">
        <v>33</v>
      </c>
      <c r="C744" t="s">
        <v>14</v>
      </c>
      <c r="D744" t="s">
        <v>22</v>
      </c>
      <c r="E744">
        <v>222.16</v>
      </c>
      <c r="F744">
        <v>10</v>
      </c>
      <c r="G744">
        <v>265</v>
      </c>
      <c r="H744">
        <v>0</v>
      </c>
      <c r="I744" t="s">
        <v>29</v>
      </c>
      <c r="J744">
        <v>44.7</v>
      </c>
      <c r="K744" s="1">
        <v>45507</v>
      </c>
      <c r="L744">
        <v>49</v>
      </c>
      <c r="M744">
        <v>0.2</v>
      </c>
    </row>
    <row r="745" spans="1:13" x14ac:dyDescent="0.3">
      <c r="A745" t="s">
        <v>743</v>
      </c>
      <c r="B745">
        <v>75</v>
      </c>
      <c r="C745" t="s">
        <v>14</v>
      </c>
      <c r="D745" t="s">
        <v>22</v>
      </c>
      <c r="E745">
        <v>30.75</v>
      </c>
      <c r="F745">
        <v>11</v>
      </c>
      <c r="G745">
        <v>191</v>
      </c>
      <c r="H745">
        <v>0</v>
      </c>
      <c r="I745" t="s">
        <v>29</v>
      </c>
      <c r="J745">
        <v>26.4</v>
      </c>
      <c r="K745" s="1">
        <v>45582</v>
      </c>
      <c r="L745">
        <v>1</v>
      </c>
      <c r="M745">
        <v>0.14000000000000001</v>
      </c>
    </row>
    <row r="746" spans="1:13" x14ac:dyDescent="0.3">
      <c r="A746" t="s">
        <v>688</v>
      </c>
      <c r="B746">
        <v>25</v>
      </c>
      <c r="C746" t="s">
        <v>21</v>
      </c>
      <c r="D746" t="s">
        <v>50</v>
      </c>
      <c r="E746">
        <v>149.72</v>
      </c>
      <c r="F746">
        <v>8</v>
      </c>
      <c r="G746">
        <v>239</v>
      </c>
      <c r="H746">
        <v>0</v>
      </c>
      <c r="I746" t="s">
        <v>40</v>
      </c>
      <c r="J746">
        <v>1.6</v>
      </c>
      <c r="K746" s="1">
        <v>44812</v>
      </c>
      <c r="L746">
        <v>54</v>
      </c>
      <c r="M746">
        <v>0.4</v>
      </c>
    </row>
    <row r="747" spans="1:13" x14ac:dyDescent="0.3">
      <c r="A747" t="s">
        <v>744</v>
      </c>
      <c r="B747">
        <v>46</v>
      </c>
      <c r="C747" t="s">
        <v>14</v>
      </c>
      <c r="D747" t="s">
        <v>28</v>
      </c>
      <c r="E747">
        <v>132.37</v>
      </c>
      <c r="F747">
        <v>10</v>
      </c>
      <c r="G747">
        <v>93</v>
      </c>
      <c r="H747">
        <v>1</v>
      </c>
      <c r="I747" t="s">
        <v>19</v>
      </c>
      <c r="J747">
        <v>17.5</v>
      </c>
      <c r="K747" s="1">
        <v>45816</v>
      </c>
      <c r="L747">
        <v>36</v>
      </c>
      <c r="M747">
        <v>0.24</v>
      </c>
    </row>
    <row r="748" spans="1:13" x14ac:dyDescent="0.3">
      <c r="A748" t="s">
        <v>745</v>
      </c>
      <c r="B748">
        <v>56</v>
      </c>
      <c r="C748" t="s">
        <v>14</v>
      </c>
      <c r="D748" t="s">
        <v>28</v>
      </c>
      <c r="E748">
        <v>90.69</v>
      </c>
      <c r="F748">
        <v>8</v>
      </c>
      <c r="G748">
        <v>125</v>
      </c>
      <c r="H748">
        <v>0</v>
      </c>
      <c r="I748" t="s">
        <v>23</v>
      </c>
      <c r="J748">
        <v>38.700000000000003</v>
      </c>
      <c r="K748" s="1">
        <v>45314</v>
      </c>
      <c r="L748">
        <v>65</v>
      </c>
      <c r="M748">
        <v>0.18</v>
      </c>
    </row>
    <row r="749" spans="1:13" x14ac:dyDescent="0.3">
      <c r="A749" t="s">
        <v>746</v>
      </c>
      <c r="B749">
        <v>45</v>
      </c>
      <c r="C749" t="s">
        <v>14</v>
      </c>
      <c r="D749" t="s">
        <v>37</v>
      </c>
      <c r="E749">
        <v>235.18</v>
      </c>
      <c r="F749">
        <v>13</v>
      </c>
      <c r="G749">
        <v>98</v>
      </c>
      <c r="H749">
        <v>0</v>
      </c>
      <c r="I749" t="s">
        <v>19</v>
      </c>
      <c r="J749">
        <v>37</v>
      </c>
      <c r="K749" s="1">
        <v>44413</v>
      </c>
      <c r="L749">
        <v>41</v>
      </c>
      <c r="M749">
        <v>0.13</v>
      </c>
    </row>
    <row r="750" spans="1:13" x14ac:dyDescent="0.3">
      <c r="A750" t="s">
        <v>543</v>
      </c>
      <c r="B750">
        <v>23</v>
      </c>
      <c r="C750" t="s">
        <v>14</v>
      </c>
      <c r="D750" t="s">
        <v>35</v>
      </c>
      <c r="E750">
        <v>81.11</v>
      </c>
      <c r="F750">
        <v>12</v>
      </c>
      <c r="G750">
        <v>343</v>
      </c>
      <c r="H750">
        <v>0</v>
      </c>
      <c r="I750" t="s">
        <v>40</v>
      </c>
      <c r="J750">
        <v>25.9</v>
      </c>
      <c r="K750" s="1">
        <v>44515</v>
      </c>
      <c r="L750">
        <v>94</v>
      </c>
      <c r="M750">
        <v>0.4</v>
      </c>
    </row>
    <row r="751" spans="1:13" x14ac:dyDescent="0.3">
      <c r="A751" t="s">
        <v>503</v>
      </c>
      <c r="B751">
        <v>33</v>
      </c>
      <c r="C751" t="s">
        <v>21</v>
      </c>
      <c r="D751" t="s">
        <v>50</v>
      </c>
      <c r="E751">
        <v>117.52</v>
      </c>
      <c r="F751">
        <v>14</v>
      </c>
      <c r="G751">
        <v>242</v>
      </c>
      <c r="H751">
        <v>0</v>
      </c>
      <c r="I751" t="s">
        <v>23</v>
      </c>
      <c r="J751">
        <v>99.7</v>
      </c>
      <c r="K751" s="1">
        <v>45502</v>
      </c>
      <c r="L751">
        <v>50</v>
      </c>
      <c r="M751">
        <v>0.22</v>
      </c>
    </row>
    <row r="752" spans="1:13" x14ac:dyDescent="0.3">
      <c r="A752" t="s">
        <v>747</v>
      </c>
      <c r="B752">
        <v>37</v>
      </c>
      <c r="C752" t="s">
        <v>14</v>
      </c>
      <c r="D752" t="s">
        <v>37</v>
      </c>
      <c r="E752">
        <v>33.130000000000003</v>
      </c>
      <c r="F752">
        <v>16</v>
      </c>
      <c r="G752">
        <v>19</v>
      </c>
      <c r="H752">
        <v>0</v>
      </c>
      <c r="I752" t="s">
        <v>29</v>
      </c>
      <c r="J752">
        <v>44.7</v>
      </c>
      <c r="K752" s="1">
        <v>45165</v>
      </c>
      <c r="L752">
        <v>96</v>
      </c>
      <c r="M752">
        <v>0.11</v>
      </c>
    </row>
    <row r="753" spans="1:13" x14ac:dyDescent="0.3">
      <c r="A753" t="s">
        <v>748</v>
      </c>
      <c r="B753">
        <v>33</v>
      </c>
      <c r="C753" t="s">
        <v>14</v>
      </c>
      <c r="D753" t="s">
        <v>50</v>
      </c>
      <c r="E753">
        <v>136.25</v>
      </c>
      <c r="F753">
        <v>10</v>
      </c>
      <c r="G753">
        <v>116</v>
      </c>
      <c r="H753">
        <v>0</v>
      </c>
      <c r="I753" t="s">
        <v>16</v>
      </c>
      <c r="J753">
        <v>26.8</v>
      </c>
      <c r="K753" s="1">
        <v>44694</v>
      </c>
      <c r="L753">
        <v>49</v>
      </c>
      <c r="M753">
        <v>0.33</v>
      </c>
    </row>
    <row r="754" spans="1:13" x14ac:dyDescent="0.3">
      <c r="A754" t="s">
        <v>749</v>
      </c>
      <c r="B754">
        <v>24</v>
      </c>
      <c r="C754" t="s">
        <v>21</v>
      </c>
      <c r="D754" t="s">
        <v>37</v>
      </c>
      <c r="E754">
        <v>131.11000000000001</v>
      </c>
      <c r="F754">
        <v>8</v>
      </c>
      <c r="G754">
        <v>358</v>
      </c>
      <c r="H754">
        <v>0</v>
      </c>
      <c r="I754" t="s">
        <v>19</v>
      </c>
      <c r="J754">
        <v>40.700000000000003</v>
      </c>
      <c r="K754" s="1">
        <v>44950</v>
      </c>
      <c r="L754">
        <v>83</v>
      </c>
      <c r="M754">
        <v>0.32</v>
      </c>
    </row>
    <row r="755" spans="1:13" x14ac:dyDescent="0.3">
      <c r="A755" t="s">
        <v>750</v>
      </c>
      <c r="B755">
        <v>58</v>
      </c>
      <c r="C755" t="s">
        <v>21</v>
      </c>
      <c r="D755" t="s">
        <v>22</v>
      </c>
      <c r="E755">
        <v>27.88</v>
      </c>
      <c r="F755">
        <v>8</v>
      </c>
      <c r="G755">
        <v>98</v>
      </c>
      <c r="H755">
        <v>0</v>
      </c>
      <c r="I755" t="s">
        <v>23</v>
      </c>
      <c r="J755">
        <v>27.9</v>
      </c>
      <c r="K755" s="1">
        <v>44679</v>
      </c>
      <c r="L755">
        <v>47</v>
      </c>
      <c r="M755">
        <v>0.21</v>
      </c>
    </row>
    <row r="756" spans="1:13" x14ac:dyDescent="0.3">
      <c r="A756" t="s">
        <v>751</v>
      </c>
      <c r="B756">
        <v>31</v>
      </c>
      <c r="C756" t="s">
        <v>14</v>
      </c>
      <c r="D756" t="s">
        <v>26</v>
      </c>
      <c r="E756">
        <v>212.53</v>
      </c>
      <c r="F756">
        <v>12</v>
      </c>
      <c r="G756">
        <v>329</v>
      </c>
      <c r="H756">
        <v>0</v>
      </c>
      <c r="I756" t="s">
        <v>19</v>
      </c>
      <c r="J756">
        <v>35.200000000000003</v>
      </c>
      <c r="K756" s="1">
        <v>45006</v>
      </c>
      <c r="L756">
        <v>10</v>
      </c>
      <c r="M756">
        <v>0.35</v>
      </c>
    </row>
    <row r="757" spans="1:13" x14ac:dyDescent="0.3">
      <c r="A757" t="s">
        <v>752</v>
      </c>
      <c r="B757">
        <v>60</v>
      </c>
      <c r="C757" t="s">
        <v>21</v>
      </c>
      <c r="D757" t="s">
        <v>50</v>
      </c>
      <c r="E757">
        <v>134.44</v>
      </c>
      <c r="F757">
        <v>7</v>
      </c>
      <c r="G757">
        <v>154</v>
      </c>
      <c r="H757">
        <v>0</v>
      </c>
      <c r="I757" t="s">
        <v>23</v>
      </c>
      <c r="J757">
        <v>12.6</v>
      </c>
      <c r="K757" s="1">
        <v>44989</v>
      </c>
      <c r="L757">
        <v>44</v>
      </c>
      <c r="M757">
        <v>0.31</v>
      </c>
    </row>
    <row r="758" spans="1:13" x14ac:dyDescent="0.3">
      <c r="A758" t="s">
        <v>753</v>
      </c>
      <c r="B758">
        <v>43</v>
      </c>
      <c r="C758" t="s">
        <v>25</v>
      </c>
      <c r="D758" t="s">
        <v>26</v>
      </c>
      <c r="E758">
        <v>156.19999999999999</v>
      </c>
      <c r="F758">
        <v>15</v>
      </c>
      <c r="G758">
        <v>306</v>
      </c>
      <c r="H758">
        <v>0</v>
      </c>
      <c r="I758" t="s">
        <v>16</v>
      </c>
      <c r="J758">
        <v>0.1</v>
      </c>
      <c r="K758" s="1">
        <v>44903</v>
      </c>
      <c r="L758">
        <v>44</v>
      </c>
      <c r="M758">
        <v>0.15</v>
      </c>
    </row>
    <row r="759" spans="1:13" x14ac:dyDescent="0.3">
      <c r="A759" t="s">
        <v>754</v>
      </c>
      <c r="B759">
        <v>43</v>
      </c>
      <c r="C759" t="s">
        <v>21</v>
      </c>
      <c r="D759" t="s">
        <v>22</v>
      </c>
      <c r="E759">
        <v>88.93</v>
      </c>
      <c r="F759">
        <v>9</v>
      </c>
      <c r="G759">
        <v>184</v>
      </c>
      <c r="H759">
        <v>0</v>
      </c>
      <c r="I759" t="s">
        <v>40</v>
      </c>
      <c r="J759">
        <v>49.2</v>
      </c>
      <c r="K759" s="1">
        <v>45625</v>
      </c>
      <c r="L759">
        <v>97</v>
      </c>
      <c r="M759">
        <v>0.28000000000000003</v>
      </c>
    </row>
    <row r="760" spans="1:13" x14ac:dyDescent="0.3">
      <c r="A760" t="s">
        <v>755</v>
      </c>
      <c r="B760">
        <v>31</v>
      </c>
      <c r="C760" t="s">
        <v>14</v>
      </c>
      <c r="D760" t="s">
        <v>28</v>
      </c>
      <c r="E760">
        <v>28.4</v>
      </c>
      <c r="F760">
        <v>14</v>
      </c>
      <c r="G760">
        <v>334</v>
      </c>
      <c r="H760">
        <v>0</v>
      </c>
      <c r="I760" t="s">
        <v>40</v>
      </c>
      <c r="J760">
        <v>48.9</v>
      </c>
      <c r="K760" s="1">
        <v>45151</v>
      </c>
      <c r="L760">
        <v>4</v>
      </c>
      <c r="M760">
        <v>0.6</v>
      </c>
    </row>
    <row r="761" spans="1:13" x14ac:dyDescent="0.3">
      <c r="A761" t="s">
        <v>756</v>
      </c>
      <c r="B761">
        <v>24</v>
      </c>
      <c r="C761" t="s">
        <v>21</v>
      </c>
      <c r="D761" t="s">
        <v>15</v>
      </c>
      <c r="E761">
        <v>70.87</v>
      </c>
      <c r="F761">
        <v>11</v>
      </c>
      <c r="G761">
        <v>2</v>
      </c>
      <c r="H761">
        <v>0</v>
      </c>
      <c r="I761" t="s">
        <v>23</v>
      </c>
      <c r="J761">
        <v>15.7</v>
      </c>
      <c r="K761" s="1">
        <v>45275</v>
      </c>
      <c r="L761">
        <v>64</v>
      </c>
      <c r="M761">
        <v>0.35</v>
      </c>
    </row>
    <row r="762" spans="1:13" x14ac:dyDescent="0.3">
      <c r="A762" t="s">
        <v>757</v>
      </c>
      <c r="B762">
        <v>50</v>
      </c>
      <c r="C762" t="s">
        <v>14</v>
      </c>
      <c r="D762" t="s">
        <v>18</v>
      </c>
      <c r="E762">
        <v>71.349999999999994</v>
      </c>
      <c r="F762">
        <v>14</v>
      </c>
      <c r="G762">
        <v>156</v>
      </c>
      <c r="H762">
        <v>0</v>
      </c>
      <c r="I762" t="s">
        <v>23</v>
      </c>
      <c r="J762">
        <v>83.3</v>
      </c>
      <c r="K762" s="1">
        <v>44739</v>
      </c>
      <c r="L762">
        <v>20</v>
      </c>
      <c r="M762">
        <v>0.2</v>
      </c>
    </row>
    <row r="763" spans="1:13" x14ac:dyDescent="0.3">
      <c r="A763" t="s">
        <v>758</v>
      </c>
      <c r="B763">
        <v>43</v>
      </c>
      <c r="C763" t="s">
        <v>14</v>
      </c>
      <c r="D763" t="s">
        <v>44</v>
      </c>
      <c r="F763">
        <v>13</v>
      </c>
      <c r="G763">
        <v>174</v>
      </c>
      <c r="H763">
        <v>0</v>
      </c>
      <c r="I763" t="s">
        <v>40</v>
      </c>
      <c r="J763">
        <v>19.2</v>
      </c>
      <c r="K763" s="1">
        <v>45232</v>
      </c>
      <c r="L763">
        <v>54</v>
      </c>
      <c r="M763">
        <v>0.14000000000000001</v>
      </c>
    </row>
    <row r="764" spans="1:13" x14ac:dyDescent="0.3">
      <c r="A764" t="s">
        <v>759</v>
      </c>
      <c r="B764">
        <v>74</v>
      </c>
      <c r="C764" t="s">
        <v>21</v>
      </c>
      <c r="D764" t="s">
        <v>18</v>
      </c>
      <c r="E764">
        <v>26.3</v>
      </c>
      <c r="F764">
        <v>12</v>
      </c>
      <c r="G764">
        <v>335</v>
      </c>
      <c r="H764">
        <v>0</v>
      </c>
      <c r="I764" t="s">
        <v>29</v>
      </c>
      <c r="J764">
        <v>77</v>
      </c>
      <c r="K764" s="1">
        <v>45179</v>
      </c>
      <c r="L764">
        <v>79</v>
      </c>
      <c r="M764">
        <v>0.31</v>
      </c>
    </row>
    <row r="765" spans="1:13" x14ac:dyDescent="0.3">
      <c r="A765" t="s">
        <v>760</v>
      </c>
      <c r="B765">
        <v>62</v>
      </c>
      <c r="C765" t="s">
        <v>14</v>
      </c>
      <c r="D765" t="s">
        <v>18</v>
      </c>
      <c r="E765">
        <v>91.76</v>
      </c>
      <c r="F765">
        <v>3</v>
      </c>
      <c r="G765">
        <v>68</v>
      </c>
      <c r="H765">
        <v>0</v>
      </c>
      <c r="I765" t="s">
        <v>29</v>
      </c>
      <c r="J765">
        <v>19</v>
      </c>
      <c r="K765" s="1">
        <v>44974</v>
      </c>
      <c r="L765">
        <v>41</v>
      </c>
      <c r="M765">
        <v>0.2</v>
      </c>
    </row>
    <row r="766" spans="1:13" x14ac:dyDescent="0.3">
      <c r="A766" t="s">
        <v>761</v>
      </c>
      <c r="B766">
        <v>37</v>
      </c>
      <c r="C766" t="s">
        <v>21</v>
      </c>
      <c r="D766" t="s">
        <v>44</v>
      </c>
      <c r="E766">
        <v>41.82</v>
      </c>
      <c r="F766">
        <v>9</v>
      </c>
      <c r="G766">
        <v>20</v>
      </c>
      <c r="H766">
        <v>0</v>
      </c>
      <c r="I766" t="s">
        <v>29</v>
      </c>
      <c r="J766">
        <v>28.1</v>
      </c>
      <c r="K766" s="1">
        <v>44183</v>
      </c>
      <c r="L766">
        <v>30</v>
      </c>
      <c r="M766">
        <v>0.28999999999999998</v>
      </c>
    </row>
    <row r="767" spans="1:13" x14ac:dyDescent="0.3">
      <c r="A767" t="s">
        <v>762</v>
      </c>
      <c r="B767">
        <v>20</v>
      </c>
      <c r="C767" t="s">
        <v>21</v>
      </c>
      <c r="D767" t="s">
        <v>22</v>
      </c>
      <c r="F767">
        <v>10</v>
      </c>
      <c r="G767">
        <v>297</v>
      </c>
      <c r="H767">
        <v>0</v>
      </c>
      <c r="I767" t="s">
        <v>16</v>
      </c>
      <c r="J767">
        <v>27</v>
      </c>
      <c r="K767" s="1">
        <v>45683</v>
      </c>
      <c r="L767">
        <v>71</v>
      </c>
      <c r="M767">
        <v>0.43</v>
      </c>
    </row>
    <row r="768" spans="1:13" x14ac:dyDescent="0.3">
      <c r="A768" t="s">
        <v>763</v>
      </c>
      <c r="B768">
        <v>69</v>
      </c>
      <c r="C768" t="s">
        <v>21</v>
      </c>
      <c r="D768" t="s">
        <v>22</v>
      </c>
      <c r="E768">
        <v>83.61</v>
      </c>
      <c r="F768">
        <v>15</v>
      </c>
      <c r="G768">
        <v>117</v>
      </c>
      <c r="H768">
        <v>0</v>
      </c>
      <c r="I768" t="s">
        <v>23</v>
      </c>
      <c r="J768">
        <v>23</v>
      </c>
      <c r="K768" s="1">
        <v>44807</v>
      </c>
      <c r="L768">
        <v>41</v>
      </c>
      <c r="M768">
        <v>0.12</v>
      </c>
    </row>
    <row r="769" spans="1:13" x14ac:dyDescent="0.3">
      <c r="A769" t="s">
        <v>764</v>
      </c>
      <c r="B769">
        <v>21</v>
      </c>
      <c r="C769" t="s">
        <v>14</v>
      </c>
      <c r="D769" t="s">
        <v>28</v>
      </c>
      <c r="E769">
        <v>88.82</v>
      </c>
      <c r="F769">
        <v>15</v>
      </c>
      <c r="G769">
        <v>276</v>
      </c>
      <c r="H769">
        <v>0</v>
      </c>
      <c r="I769" t="s">
        <v>19</v>
      </c>
      <c r="J769">
        <v>95.3</v>
      </c>
      <c r="K769" s="1">
        <v>45158</v>
      </c>
      <c r="L769">
        <v>82</v>
      </c>
      <c r="M769">
        <v>0.05</v>
      </c>
    </row>
    <row r="770" spans="1:13" x14ac:dyDescent="0.3">
      <c r="A770" t="s">
        <v>765</v>
      </c>
      <c r="B770">
        <v>78</v>
      </c>
      <c r="C770" t="s">
        <v>21</v>
      </c>
      <c r="D770" t="s">
        <v>15</v>
      </c>
      <c r="E770">
        <v>119.43</v>
      </c>
      <c r="F770">
        <v>6</v>
      </c>
      <c r="G770">
        <v>129</v>
      </c>
      <c r="H770">
        <v>0</v>
      </c>
      <c r="I770" t="s">
        <v>19</v>
      </c>
      <c r="J770">
        <v>26.3</v>
      </c>
      <c r="K770" s="1">
        <v>44731</v>
      </c>
      <c r="L770">
        <v>94</v>
      </c>
      <c r="M770">
        <v>0.25</v>
      </c>
    </row>
    <row r="771" spans="1:13" x14ac:dyDescent="0.3">
      <c r="A771" t="s">
        <v>766</v>
      </c>
      <c r="B771">
        <v>43</v>
      </c>
      <c r="C771" t="s">
        <v>21</v>
      </c>
      <c r="D771" t="s">
        <v>52</v>
      </c>
      <c r="E771">
        <v>305.02</v>
      </c>
      <c r="F771">
        <v>13</v>
      </c>
      <c r="G771">
        <v>205</v>
      </c>
      <c r="H771">
        <v>0</v>
      </c>
      <c r="I771" t="s">
        <v>23</v>
      </c>
      <c r="J771">
        <v>48.5</v>
      </c>
      <c r="K771" s="1">
        <v>45286</v>
      </c>
      <c r="L771">
        <v>8</v>
      </c>
      <c r="M771">
        <v>0.15</v>
      </c>
    </row>
    <row r="772" spans="1:13" x14ac:dyDescent="0.3">
      <c r="A772" t="s">
        <v>767</v>
      </c>
      <c r="B772">
        <v>28</v>
      </c>
      <c r="C772" t="s">
        <v>21</v>
      </c>
      <c r="D772" t="s">
        <v>18</v>
      </c>
      <c r="E772">
        <v>57.05</v>
      </c>
      <c r="F772">
        <v>6</v>
      </c>
      <c r="G772">
        <v>196</v>
      </c>
      <c r="H772">
        <v>0</v>
      </c>
      <c r="I772" t="s">
        <v>40</v>
      </c>
      <c r="J772">
        <v>73.5</v>
      </c>
      <c r="K772" s="1">
        <v>44049</v>
      </c>
      <c r="L772">
        <v>85</v>
      </c>
      <c r="M772">
        <v>0.19</v>
      </c>
    </row>
    <row r="773" spans="1:13" x14ac:dyDescent="0.3">
      <c r="A773" t="s">
        <v>372</v>
      </c>
      <c r="B773">
        <v>19</v>
      </c>
      <c r="C773" t="s">
        <v>14</v>
      </c>
      <c r="D773" t="s">
        <v>35</v>
      </c>
      <c r="E773">
        <v>317.58999999999997</v>
      </c>
      <c r="F773">
        <v>16</v>
      </c>
      <c r="G773">
        <v>134</v>
      </c>
      <c r="H773">
        <v>0</v>
      </c>
      <c r="I773" t="s">
        <v>23</v>
      </c>
      <c r="J773">
        <v>31.9</v>
      </c>
      <c r="K773" s="1">
        <v>45423</v>
      </c>
      <c r="L773">
        <v>71</v>
      </c>
      <c r="M773">
        <v>0.46</v>
      </c>
    </row>
    <row r="774" spans="1:13" x14ac:dyDescent="0.3">
      <c r="A774" t="s">
        <v>768</v>
      </c>
      <c r="B774">
        <v>31</v>
      </c>
      <c r="C774" t="s">
        <v>14</v>
      </c>
      <c r="D774" t="s">
        <v>18</v>
      </c>
      <c r="E774">
        <v>105.3</v>
      </c>
      <c r="F774">
        <v>5</v>
      </c>
      <c r="G774">
        <v>202</v>
      </c>
      <c r="H774">
        <v>0</v>
      </c>
      <c r="I774" t="s">
        <v>29</v>
      </c>
      <c r="J774">
        <v>1.2</v>
      </c>
      <c r="K774" s="1">
        <v>45806</v>
      </c>
      <c r="L774">
        <v>69</v>
      </c>
      <c r="M774">
        <v>0.2</v>
      </c>
    </row>
    <row r="775" spans="1:13" x14ac:dyDescent="0.3">
      <c r="A775" t="s">
        <v>626</v>
      </c>
      <c r="B775">
        <v>61</v>
      </c>
      <c r="C775" t="s">
        <v>21</v>
      </c>
      <c r="D775" t="s">
        <v>52</v>
      </c>
      <c r="E775">
        <v>63.83</v>
      </c>
      <c r="F775">
        <v>13</v>
      </c>
      <c r="G775">
        <v>34</v>
      </c>
      <c r="H775">
        <v>0</v>
      </c>
      <c r="I775" t="s">
        <v>29</v>
      </c>
      <c r="J775">
        <v>76.2</v>
      </c>
      <c r="K775" s="1">
        <v>45289</v>
      </c>
      <c r="L775">
        <v>32</v>
      </c>
      <c r="M775">
        <v>0.22</v>
      </c>
    </row>
    <row r="776" spans="1:13" x14ac:dyDescent="0.3">
      <c r="A776" t="s">
        <v>769</v>
      </c>
      <c r="B776">
        <v>47</v>
      </c>
      <c r="C776" t="s">
        <v>21</v>
      </c>
      <c r="D776" t="s">
        <v>50</v>
      </c>
      <c r="E776">
        <v>128</v>
      </c>
      <c r="F776">
        <v>15</v>
      </c>
      <c r="G776">
        <v>29</v>
      </c>
      <c r="H776">
        <v>0</v>
      </c>
      <c r="I776" t="s">
        <v>19</v>
      </c>
      <c r="J776">
        <v>28.4</v>
      </c>
      <c r="K776" s="1">
        <v>45818</v>
      </c>
      <c r="L776">
        <v>80</v>
      </c>
      <c r="M776">
        <v>0.3</v>
      </c>
    </row>
    <row r="777" spans="1:13" x14ac:dyDescent="0.3">
      <c r="A777" t="s">
        <v>770</v>
      </c>
      <c r="B777">
        <v>66</v>
      </c>
      <c r="C777" t="s">
        <v>25</v>
      </c>
      <c r="D777" t="s">
        <v>28</v>
      </c>
      <c r="E777">
        <v>32.78</v>
      </c>
      <c r="F777">
        <v>4</v>
      </c>
      <c r="G777">
        <v>310</v>
      </c>
      <c r="H777">
        <v>0</v>
      </c>
      <c r="I777" t="s">
        <v>23</v>
      </c>
      <c r="J777">
        <v>87.3</v>
      </c>
      <c r="K777" s="1">
        <v>44958</v>
      </c>
      <c r="L777">
        <v>40</v>
      </c>
      <c r="M777">
        <v>0.17</v>
      </c>
    </row>
    <row r="778" spans="1:13" x14ac:dyDescent="0.3">
      <c r="A778" t="s">
        <v>771</v>
      </c>
      <c r="B778">
        <v>29</v>
      </c>
      <c r="C778" t="s">
        <v>21</v>
      </c>
      <c r="D778" t="s">
        <v>26</v>
      </c>
      <c r="E778">
        <v>29.76</v>
      </c>
      <c r="F778">
        <v>11</v>
      </c>
      <c r="G778">
        <v>256</v>
      </c>
      <c r="H778">
        <v>0</v>
      </c>
      <c r="I778" t="s">
        <v>19</v>
      </c>
      <c r="J778">
        <v>49.1</v>
      </c>
      <c r="K778" s="1">
        <v>45438</v>
      </c>
      <c r="L778">
        <v>62</v>
      </c>
      <c r="M778">
        <v>0.2</v>
      </c>
    </row>
    <row r="779" spans="1:13" x14ac:dyDescent="0.3">
      <c r="A779" t="s">
        <v>772</v>
      </c>
      <c r="B779">
        <v>43</v>
      </c>
      <c r="C779" t="s">
        <v>14</v>
      </c>
      <c r="D779" t="s">
        <v>26</v>
      </c>
      <c r="E779">
        <v>32.450000000000003</v>
      </c>
      <c r="F779">
        <v>10</v>
      </c>
      <c r="G779">
        <v>181</v>
      </c>
      <c r="H779">
        <v>0</v>
      </c>
      <c r="I779" t="s">
        <v>40</v>
      </c>
      <c r="J779">
        <v>62.4</v>
      </c>
      <c r="K779" s="1">
        <v>44125</v>
      </c>
      <c r="L779">
        <v>90</v>
      </c>
      <c r="M779">
        <v>0.15</v>
      </c>
    </row>
    <row r="780" spans="1:13" x14ac:dyDescent="0.3">
      <c r="A780" t="s">
        <v>773</v>
      </c>
      <c r="B780">
        <v>61</v>
      </c>
      <c r="C780" t="s">
        <v>14</v>
      </c>
      <c r="D780" t="s">
        <v>52</v>
      </c>
      <c r="F780">
        <v>6</v>
      </c>
      <c r="G780">
        <v>207</v>
      </c>
      <c r="H780">
        <v>0</v>
      </c>
      <c r="I780" t="s">
        <v>16</v>
      </c>
      <c r="J780">
        <v>95.1</v>
      </c>
      <c r="K780" s="1">
        <v>44159</v>
      </c>
      <c r="L780">
        <v>27</v>
      </c>
      <c r="M780">
        <v>0.16</v>
      </c>
    </row>
    <row r="781" spans="1:13" x14ac:dyDescent="0.3">
      <c r="A781" t="s">
        <v>774</v>
      </c>
      <c r="B781">
        <v>50</v>
      </c>
      <c r="C781" t="s">
        <v>14</v>
      </c>
      <c r="D781" t="s">
        <v>18</v>
      </c>
      <c r="E781">
        <v>108.46</v>
      </c>
      <c r="F781">
        <v>11</v>
      </c>
      <c r="G781">
        <v>128</v>
      </c>
      <c r="H781">
        <v>0</v>
      </c>
      <c r="I781" t="s">
        <v>16</v>
      </c>
      <c r="J781">
        <v>87</v>
      </c>
      <c r="K781" s="1">
        <v>45051</v>
      </c>
      <c r="L781">
        <v>39</v>
      </c>
      <c r="M781">
        <v>0.18</v>
      </c>
    </row>
    <row r="782" spans="1:13" x14ac:dyDescent="0.3">
      <c r="A782" t="s">
        <v>775</v>
      </c>
      <c r="B782">
        <v>30</v>
      </c>
      <c r="C782" t="s">
        <v>21</v>
      </c>
      <c r="D782" t="s">
        <v>26</v>
      </c>
      <c r="E782">
        <v>31.07</v>
      </c>
      <c r="F782">
        <v>8</v>
      </c>
      <c r="G782">
        <v>62</v>
      </c>
      <c r="H782">
        <v>0</v>
      </c>
      <c r="I782" t="s">
        <v>40</v>
      </c>
      <c r="J782">
        <v>79.3</v>
      </c>
      <c r="K782" s="1">
        <v>45434</v>
      </c>
      <c r="L782">
        <v>92</v>
      </c>
      <c r="M782">
        <v>0.25</v>
      </c>
    </row>
    <row r="783" spans="1:13" x14ac:dyDescent="0.3">
      <c r="A783" t="s">
        <v>776</v>
      </c>
      <c r="B783">
        <v>31</v>
      </c>
      <c r="C783" t="s">
        <v>14</v>
      </c>
      <c r="D783" t="s">
        <v>52</v>
      </c>
      <c r="E783">
        <v>242.13</v>
      </c>
      <c r="F783">
        <v>13</v>
      </c>
      <c r="G783">
        <v>341</v>
      </c>
      <c r="H783">
        <v>0</v>
      </c>
      <c r="I783" t="s">
        <v>29</v>
      </c>
      <c r="J783">
        <v>53.1</v>
      </c>
      <c r="K783" s="1">
        <v>45199</v>
      </c>
      <c r="L783">
        <v>33</v>
      </c>
      <c r="M783">
        <v>0.5</v>
      </c>
    </row>
    <row r="784" spans="1:13" x14ac:dyDescent="0.3">
      <c r="A784" t="s">
        <v>777</v>
      </c>
      <c r="B784">
        <v>41</v>
      </c>
      <c r="C784" t="s">
        <v>14</v>
      </c>
      <c r="D784" t="s">
        <v>44</v>
      </c>
      <c r="F784">
        <v>11</v>
      </c>
      <c r="G784">
        <v>76</v>
      </c>
      <c r="H784">
        <v>0</v>
      </c>
      <c r="I784" t="s">
        <v>29</v>
      </c>
      <c r="J784">
        <v>16.899999999999999</v>
      </c>
      <c r="K784" s="1">
        <v>44167</v>
      </c>
      <c r="L784">
        <v>66</v>
      </c>
      <c r="M784">
        <v>0.28999999999999998</v>
      </c>
    </row>
    <row r="785" spans="1:13" x14ac:dyDescent="0.3">
      <c r="A785" t="s">
        <v>778</v>
      </c>
      <c r="B785">
        <v>79</v>
      </c>
      <c r="C785" t="s">
        <v>14</v>
      </c>
      <c r="D785" t="s">
        <v>22</v>
      </c>
      <c r="E785">
        <v>82.36</v>
      </c>
      <c r="F785">
        <v>12</v>
      </c>
      <c r="G785">
        <v>14</v>
      </c>
      <c r="H785">
        <v>0</v>
      </c>
      <c r="I785" t="s">
        <v>29</v>
      </c>
      <c r="J785">
        <v>84.1</v>
      </c>
      <c r="K785" s="1">
        <v>44980</v>
      </c>
      <c r="L785">
        <v>79</v>
      </c>
      <c r="M785">
        <v>0.33</v>
      </c>
    </row>
    <row r="786" spans="1:13" x14ac:dyDescent="0.3">
      <c r="A786" t="s">
        <v>779</v>
      </c>
      <c r="B786">
        <v>51</v>
      </c>
      <c r="C786" t="s">
        <v>21</v>
      </c>
      <c r="D786" t="s">
        <v>37</v>
      </c>
      <c r="E786">
        <v>28.21</v>
      </c>
      <c r="F786">
        <v>6</v>
      </c>
      <c r="G786">
        <v>324</v>
      </c>
      <c r="H786">
        <v>0</v>
      </c>
      <c r="I786" t="s">
        <v>19</v>
      </c>
      <c r="J786">
        <v>9.4</v>
      </c>
      <c r="K786" s="1">
        <v>44376</v>
      </c>
      <c r="L786">
        <v>71</v>
      </c>
      <c r="M786">
        <v>0.16</v>
      </c>
    </row>
    <row r="787" spans="1:13" x14ac:dyDescent="0.3">
      <c r="A787" t="s">
        <v>780</v>
      </c>
      <c r="B787">
        <v>61</v>
      </c>
      <c r="C787" t="s">
        <v>21</v>
      </c>
      <c r="D787" t="s">
        <v>22</v>
      </c>
      <c r="E787">
        <v>109.55</v>
      </c>
      <c r="F787">
        <v>8</v>
      </c>
      <c r="G787">
        <v>58</v>
      </c>
      <c r="H787">
        <v>0</v>
      </c>
      <c r="I787" t="s">
        <v>19</v>
      </c>
      <c r="J787">
        <v>88.7</v>
      </c>
      <c r="K787" s="1">
        <v>45005</v>
      </c>
      <c r="L787">
        <v>84</v>
      </c>
      <c r="M787">
        <v>0.47</v>
      </c>
    </row>
    <row r="788" spans="1:13" x14ac:dyDescent="0.3">
      <c r="A788" t="s">
        <v>781</v>
      </c>
      <c r="B788">
        <v>43</v>
      </c>
      <c r="C788" t="s">
        <v>21</v>
      </c>
      <c r="D788" t="s">
        <v>18</v>
      </c>
      <c r="E788">
        <v>27.5</v>
      </c>
      <c r="F788">
        <v>10</v>
      </c>
      <c r="G788">
        <v>150</v>
      </c>
      <c r="H788">
        <v>0</v>
      </c>
      <c r="I788" t="s">
        <v>16</v>
      </c>
      <c r="J788">
        <v>76.599999999999994</v>
      </c>
      <c r="K788" s="1">
        <v>45211</v>
      </c>
      <c r="L788">
        <v>13</v>
      </c>
      <c r="M788">
        <v>0.14000000000000001</v>
      </c>
    </row>
    <row r="789" spans="1:13" x14ac:dyDescent="0.3">
      <c r="A789" t="s">
        <v>782</v>
      </c>
      <c r="B789">
        <v>38</v>
      </c>
      <c r="C789" t="s">
        <v>14</v>
      </c>
      <c r="D789" t="s">
        <v>52</v>
      </c>
      <c r="E789">
        <v>120.36</v>
      </c>
      <c r="F789">
        <v>13</v>
      </c>
      <c r="G789">
        <v>107</v>
      </c>
      <c r="H789">
        <v>1</v>
      </c>
      <c r="I789" t="s">
        <v>29</v>
      </c>
      <c r="J789">
        <v>80.3</v>
      </c>
      <c r="K789" s="1">
        <v>45539</v>
      </c>
      <c r="L789">
        <v>96</v>
      </c>
      <c r="M789">
        <v>0.66</v>
      </c>
    </row>
    <row r="790" spans="1:13" x14ac:dyDescent="0.3">
      <c r="A790" t="s">
        <v>783</v>
      </c>
      <c r="B790">
        <v>45</v>
      </c>
      <c r="C790" t="s">
        <v>14</v>
      </c>
      <c r="D790" t="s">
        <v>50</v>
      </c>
      <c r="E790">
        <v>145.22999999999999</v>
      </c>
      <c r="F790">
        <v>13</v>
      </c>
      <c r="G790">
        <v>106</v>
      </c>
      <c r="H790">
        <v>0</v>
      </c>
      <c r="I790" t="s">
        <v>29</v>
      </c>
      <c r="J790">
        <v>37.700000000000003</v>
      </c>
      <c r="K790" s="1">
        <v>45745</v>
      </c>
      <c r="L790">
        <v>29</v>
      </c>
      <c r="M790">
        <v>0.45</v>
      </c>
    </row>
    <row r="791" spans="1:13" x14ac:dyDescent="0.3">
      <c r="A791" t="s">
        <v>784</v>
      </c>
      <c r="B791">
        <v>65</v>
      </c>
      <c r="C791" t="s">
        <v>21</v>
      </c>
      <c r="D791" t="s">
        <v>26</v>
      </c>
      <c r="E791">
        <v>117.29</v>
      </c>
      <c r="F791">
        <v>7</v>
      </c>
      <c r="G791">
        <v>138</v>
      </c>
      <c r="H791">
        <v>0</v>
      </c>
      <c r="I791" t="s">
        <v>40</v>
      </c>
      <c r="J791">
        <v>8.5</v>
      </c>
      <c r="K791" s="1">
        <v>44882</v>
      </c>
      <c r="L791">
        <v>68</v>
      </c>
      <c r="M791">
        <v>0.27</v>
      </c>
    </row>
    <row r="792" spans="1:13" x14ac:dyDescent="0.3">
      <c r="A792" t="s">
        <v>785</v>
      </c>
      <c r="B792">
        <v>53</v>
      </c>
      <c r="C792" t="s">
        <v>14</v>
      </c>
      <c r="D792" t="s">
        <v>26</v>
      </c>
      <c r="E792">
        <v>258.77</v>
      </c>
      <c r="F792">
        <v>11</v>
      </c>
      <c r="G792">
        <v>279</v>
      </c>
      <c r="H792">
        <v>0</v>
      </c>
      <c r="I792" t="s">
        <v>16</v>
      </c>
      <c r="J792">
        <v>72.7</v>
      </c>
      <c r="K792" s="1">
        <v>44264</v>
      </c>
      <c r="L792">
        <v>83</v>
      </c>
      <c r="M792">
        <v>0.47</v>
      </c>
    </row>
    <row r="793" spans="1:13" x14ac:dyDescent="0.3">
      <c r="A793" t="s">
        <v>786</v>
      </c>
      <c r="B793">
        <v>57</v>
      </c>
      <c r="C793" t="s">
        <v>21</v>
      </c>
      <c r="D793" t="s">
        <v>26</v>
      </c>
      <c r="E793">
        <v>47.69</v>
      </c>
      <c r="F793">
        <v>15</v>
      </c>
      <c r="G793">
        <v>71</v>
      </c>
      <c r="H793">
        <v>0</v>
      </c>
      <c r="I793" t="s">
        <v>19</v>
      </c>
      <c r="J793">
        <v>97.8</v>
      </c>
      <c r="K793" s="1">
        <v>45534</v>
      </c>
      <c r="L793">
        <v>10</v>
      </c>
      <c r="M793">
        <v>0.5</v>
      </c>
    </row>
    <row r="794" spans="1:13" x14ac:dyDescent="0.3">
      <c r="A794" t="s">
        <v>787</v>
      </c>
      <c r="B794">
        <v>19</v>
      </c>
      <c r="C794" t="s">
        <v>14</v>
      </c>
      <c r="D794" t="s">
        <v>52</v>
      </c>
      <c r="E794">
        <v>70.48</v>
      </c>
      <c r="F794">
        <v>8</v>
      </c>
      <c r="G794">
        <v>110</v>
      </c>
      <c r="H794">
        <v>0</v>
      </c>
      <c r="I794" t="s">
        <v>16</v>
      </c>
      <c r="J794">
        <v>85.8</v>
      </c>
      <c r="K794" s="1">
        <v>45058</v>
      </c>
      <c r="L794">
        <v>76</v>
      </c>
      <c r="M794">
        <v>0.14000000000000001</v>
      </c>
    </row>
    <row r="795" spans="1:13" x14ac:dyDescent="0.3">
      <c r="A795" t="s">
        <v>788</v>
      </c>
      <c r="B795">
        <v>59</v>
      </c>
      <c r="C795" t="s">
        <v>25</v>
      </c>
      <c r="D795" t="s">
        <v>22</v>
      </c>
      <c r="E795">
        <v>91.06</v>
      </c>
      <c r="F795">
        <v>15</v>
      </c>
      <c r="G795">
        <v>225</v>
      </c>
      <c r="H795">
        <v>1</v>
      </c>
      <c r="I795" t="s">
        <v>29</v>
      </c>
      <c r="J795">
        <v>84.1</v>
      </c>
      <c r="K795" s="1">
        <v>44110</v>
      </c>
      <c r="L795">
        <v>58</v>
      </c>
      <c r="M795">
        <v>0.2</v>
      </c>
    </row>
    <row r="796" spans="1:13" x14ac:dyDescent="0.3">
      <c r="A796" t="s">
        <v>789</v>
      </c>
      <c r="B796">
        <v>26</v>
      </c>
      <c r="C796" t="s">
        <v>21</v>
      </c>
      <c r="D796" t="s">
        <v>50</v>
      </c>
      <c r="E796">
        <v>150.47999999999999</v>
      </c>
      <c r="F796">
        <v>12</v>
      </c>
      <c r="G796">
        <v>105</v>
      </c>
      <c r="H796">
        <v>0</v>
      </c>
      <c r="I796" t="s">
        <v>29</v>
      </c>
      <c r="J796">
        <v>63.2</v>
      </c>
      <c r="K796" s="1">
        <v>45450</v>
      </c>
      <c r="L796">
        <v>86</v>
      </c>
      <c r="M796">
        <v>0.42</v>
      </c>
    </row>
    <row r="797" spans="1:13" x14ac:dyDescent="0.3">
      <c r="A797" t="s">
        <v>790</v>
      </c>
      <c r="B797">
        <v>40</v>
      </c>
      <c r="C797" t="s">
        <v>21</v>
      </c>
      <c r="D797" t="s">
        <v>52</v>
      </c>
      <c r="E797">
        <v>144.16999999999999</v>
      </c>
      <c r="F797">
        <v>7</v>
      </c>
      <c r="G797">
        <v>158</v>
      </c>
      <c r="H797">
        <v>0</v>
      </c>
      <c r="I797" t="s">
        <v>19</v>
      </c>
      <c r="J797">
        <v>11.6</v>
      </c>
      <c r="K797" s="1">
        <v>44111</v>
      </c>
      <c r="L797">
        <v>27</v>
      </c>
      <c r="M797">
        <v>0.33</v>
      </c>
    </row>
    <row r="798" spans="1:13" x14ac:dyDescent="0.3">
      <c r="A798" t="s">
        <v>791</v>
      </c>
      <c r="B798">
        <v>32</v>
      </c>
      <c r="C798" t="s">
        <v>21</v>
      </c>
      <c r="D798" t="s">
        <v>18</v>
      </c>
      <c r="E798">
        <v>66.349999999999994</v>
      </c>
      <c r="F798">
        <v>9</v>
      </c>
      <c r="G798">
        <v>149</v>
      </c>
      <c r="H798">
        <v>0</v>
      </c>
      <c r="I798" t="s">
        <v>19</v>
      </c>
      <c r="J798">
        <v>86.3</v>
      </c>
      <c r="K798" s="1">
        <v>44957</v>
      </c>
      <c r="L798">
        <v>99</v>
      </c>
      <c r="M798">
        <v>0.24</v>
      </c>
    </row>
    <row r="799" spans="1:13" x14ac:dyDescent="0.3">
      <c r="A799" t="s">
        <v>561</v>
      </c>
      <c r="B799">
        <v>30</v>
      </c>
      <c r="C799" t="s">
        <v>14</v>
      </c>
      <c r="D799" t="s">
        <v>28</v>
      </c>
      <c r="E799">
        <v>45.51</v>
      </c>
      <c r="F799">
        <v>12</v>
      </c>
      <c r="G799">
        <v>13</v>
      </c>
      <c r="H799">
        <v>0</v>
      </c>
      <c r="I799" t="s">
        <v>16</v>
      </c>
      <c r="J799">
        <v>22.2</v>
      </c>
      <c r="K799" s="1">
        <v>45313</v>
      </c>
      <c r="L799">
        <v>58</v>
      </c>
      <c r="M799">
        <v>0.21</v>
      </c>
    </row>
    <row r="800" spans="1:13" x14ac:dyDescent="0.3">
      <c r="A800" t="s">
        <v>792</v>
      </c>
      <c r="B800">
        <v>40</v>
      </c>
      <c r="C800" t="s">
        <v>14</v>
      </c>
      <c r="D800" t="s">
        <v>18</v>
      </c>
      <c r="E800">
        <v>59.94</v>
      </c>
      <c r="F800">
        <v>13</v>
      </c>
      <c r="G800">
        <v>4</v>
      </c>
      <c r="H800">
        <v>0</v>
      </c>
      <c r="I800" t="s">
        <v>23</v>
      </c>
      <c r="J800">
        <v>26.4</v>
      </c>
      <c r="K800" s="1">
        <v>45270</v>
      </c>
      <c r="L800">
        <v>81</v>
      </c>
      <c r="M800">
        <v>0.28000000000000003</v>
      </c>
    </row>
    <row r="801" spans="1:13" x14ac:dyDescent="0.3">
      <c r="A801" t="s">
        <v>793</v>
      </c>
      <c r="B801">
        <v>34</v>
      </c>
      <c r="C801" t="s">
        <v>25</v>
      </c>
      <c r="D801" t="s">
        <v>37</v>
      </c>
      <c r="E801">
        <v>77.7</v>
      </c>
      <c r="F801">
        <v>12</v>
      </c>
      <c r="G801">
        <v>126</v>
      </c>
      <c r="H801">
        <v>0</v>
      </c>
      <c r="I801" t="s">
        <v>29</v>
      </c>
      <c r="J801">
        <v>75.599999999999994</v>
      </c>
      <c r="K801" s="1">
        <v>45674</v>
      </c>
      <c r="L801">
        <v>70</v>
      </c>
      <c r="M801">
        <v>0.66</v>
      </c>
    </row>
    <row r="802" spans="1:13" x14ac:dyDescent="0.3">
      <c r="A802" t="s">
        <v>794</v>
      </c>
      <c r="B802">
        <v>79</v>
      </c>
      <c r="C802" t="s">
        <v>21</v>
      </c>
      <c r="D802" t="s">
        <v>28</v>
      </c>
      <c r="E802">
        <v>146.69999999999999</v>
      </c>
      <c r="F802">
        <v>11</v>
      </c>
      <c r="G802">
        <v>272</v>
      </c>
      <c r="H802">
        <v>0</v>
      </c>
      <c r="I802" t="s">
        <v>29</v>
      </c>
      <c r="J802">
        <v>71.7</v>
      </c>
      <c r="K802" s="1">
        <v>44852</v>
      </c>
      <c r="L802">
        <v>45</v>
      </c>
      <c r="M802">
        <v>0.24</v>
      </c>
    </row>
    <row r="803" spans="1:13" x14ac:dyDescent="0.3">
      <c r="A803" t="s">
        <v>795</v>
      </c>
      <c r="B803">
        <v>65</v>
      </c>
      <c r="C803" t="s">
        <v>25</v>
      </c>
      <c r="D803" t="s">
        <v>18</v>
      </c>
      <c r="E803">
        <v>96.54</v>
      </c>
      <c r="F803">
        <v>13</v>
      </c>
      <c r="G803">
        <v>337</v>
      </c>
      <c r="H803">
        <v>0</v>
      </c>
      <c r="I803" t="s">
        <v>23</v>
      </c>
      <c r="J803">
        <v>7.3</v>
      </c>
      <c r="K803" s="1">
        <v>45324</v>
      </c>
      <c r="L803">
        <v>50</v>
      </c>
      <c r="M803">
        <v>7.0000000000000007E-2</v>
      </c>
    </row>
    <row r="804" spans="1:13" x14ac:dyDescent="0.3">
      <c r="A804" t="s">
        <v>796</v>
      </c>
      <c r="B804">
        <v>77</v>
      </c>
      <c r="C804" t="s">
        <v>21</v>
      </c>
      <c r="D804" t="s">
        <v>50</v>
      </c>
      <c r="E804">
        <v>247.26</v>
      </c>
      <c r="F804">
        <v>11</v>
      </c>
      <c r="G804">
        <v>210</v>
      </c>
      <c r="H804">
        <v>0</v>
      </c>
      <c r="I804" t="s">
        <v>16</v>
      </c>
      <c r="J804">
        <v>25.2</v>
      </c>
      <c r="K804" s="1">
        <v>45780</v>
      </c>
      <c r="L804">
        <v>48</v>
      </c>
      <c r="M804">
        <v>0.04</v>
      </c>
    </row>
    <row r="805" spans="1:13" x14ac:dyDescent="0.3">
      <c r="A805" t="s">
        <v>634</v>
      </c>
      <c r="B805">
        <v>19</v>
      </c>
      <c r="C805" t="s">
        <v>14</v>
      </c>
      <c r="D805" t="s">
        <v>15</v>
      </c>
      <c r="E805">
        <v>34.54</v>
      </c>
      <c r="F805">
        <v>17</v>
      </c>
      <c r="G805">
        <v>326</v>
      </c>
      <c r="H805">
        <v>0</v>
      </c>
      <c r="I805" t="s">
        <v>40</v>
      </c>
      <c r="K805" s="1">
        <v>44973</v>
      </c>
      <c r="L805">
        <v>43</v>
      </c>
      <c r="M805">
        <v>0.17</v>
      </c>
    </row>
    <row r="806" spans="1:13" x14ac:dyDescent="0.3">
      <c r="A806" t="s">
        <v>797</v>
      </c>
      <c r="B806">
        <v>37</v>
      </c>
      <c r="C806" t="s">
        <v>21</v>
      </c>
      <c r="D806" t="s">
        <v>15</v>
      </c>
      <c r="E806">
        <v>231.52</v>
      </c>
      <c r="F806">
        <v>7</v>
      </c>
      <c r="G806">
        <v>345</v>
      </c>
      <c r="H806">
        <v>0</v>
      </c>
      <c r="I806" t="s">
        <v>40</v>
      </c>
      <c r="J806">
        <v>95</v>
      </c>
      <c r="K806" s="1">
        <v>44857</v>
      </c>
      <c r="L806">
        <v>14</v>
      </c>
      <c r="M806">
        <v>0.42</v>
      </c>
    </row>
    <row r="807" spans="1:13" x14ac:dyDescent="0.3">
      <c r="A807" t="s">
        <v>798</v>
      </c>
      <c r="B807">
        <v>37</v>
      </c>
      <c r="C807" t="s">
        <v>14</v>
      </c>
      <c r="D807" t="s">
        <v>15</v>
      </c>
      <c r="E807">
        <v>155.68</v>
      </c>
      <c r="F807">
        <v>10</v>
      </c>
      <c r="G807">
        <v>216</v>
      </c>
      <c r="H807">
        <v>0</v>
      </c>
      <c r="I807" t="s">
        <v>29</v>
      </c>
      <c r="J807">
        <v>26.6</v>
      </c>
      <c r="K807" s="1">
        <v>44956</v>
      </c>
      <c r="L807">
        <v>97</v>
      </c>
      <c r="M807">
        <v>0.36</v>
      </c>
    </row>
    <row r="808" spans="1:13" x14ac:dyDescent="0.3">
      <c r="A808" t="s">
        <v>799</v>
      </c>
      <c r="B808">
        <v>76</v>
      </c>
      <c r="C808" t="s">
        <v>14</v>
      </c>
      <c r="D808" t="s">
        <v>37</v>
      </c>
      <c r="E808">
        <v>42.68</v>
      </c>
      <c r="F808">
        <v>6</v>
      </c>
      <c r="G808">
        <v>78</v>
      </c>
      <c r="H808">
        <v>0</v>
      </c>
      <c r="I808" t="s">
        <v>40</v>
      </c>
      <c r="J808">
        <v>76.099999999999994</v>
      </c>
      <c r="K808" s="1">
        <v>45428</v>
      </c>
      <c r="L808">
        <v>44</v>
      </c>
      <c r="M808">
        <v>0.51</v>
      </c>
    </row>
    <row r="809" spans="1:13" x14ac:dyDescent="0.3">
      <c r="A809" t="s">
        <v>800</v>
      </c>
      <c r="B809">
        <v>63</v>
      </c>
      <c r="C809" t="s">
        <v>14</v>
      </c>
      <c r="D809" t="s">
        <v>37</v>
      </c>
      <c r="E809">
        <v>82.84</v>
      </c>
      <c r="F809">
        <v>9</v>
      </c>
      <c r="G809">
        <v>92</v>
      </c>
      <c r="H809">
        <v>0</v>
      </c>
      <c r="I809" t="s">
        <v>16</v>
      </c>
      <c r="J809">
        <v>50.6</v>
      </c>
      <c r="K809" s="1">
        <v>44633</v>
      </c>
      <c r="L809">
        <v>28</v>
      </c>
      <c r="M809">
        <v>0.75</v>
      </c>
    </row>
    <row r="810" spans="1:13" x14ac:dyDescent="0.3">
      <c r="A810" t="s">
        <v>801</v>
      </c>
      <c r="B810">
        <v>20</v>
      </c>
      <c r="C810" t="s">
        <v>14</v>
      </c>
      <c r="D810" t="s">
        <v>15</v>
      </c>
      <c r="E810">
        <v>118.93</v>
      </c>
      <c r="F810">
        <v>8</v>
      </c>
      <c r="G810">
        <v>237</v>
      </c>
      <c r="H810">
        <v>0</v>
      </c>
      <c r="I810" t="s">
        <v>40</v>
      </c>
      <c r="J810">
        <v>38</v>
      </c>
      <c r="K810" s="1">
        <v>45408</v>
      </c>
      <c r="L810">
        <v>61</v>
      </c>
      <c r="M810">
        <v>0.26</v>
      </c>
    </row>
    <row r="811" spans="1:13" x14ac:dyDescent="0.3">
      <c r="A811" t="s">
        <v>802</v>
      </c>
      <c r="B811">
        <v>72</v>
      </c>
      <c r="C811" t="s">
        <v>21</v>
      </c>
      <c r="D811" t="s">
        <v>44</v>
      </c>
      <c r="E811">
        <v>170.4</v>
      </c>
      <c r="F811">
        <v>9</v>
      </c>
      <c r="G811">
        <v>233</v>
      </c>
      <c r="H811">
        <v>0</v>
      </c>
      <c r="I811" t="s">
        <v>19</v>
      </c>
      <c r="K811" s="1">
        <v>44430</v>
      </c>
      <c r="L811">
        <v>38</v>
      </c>
      <c r="M811">
        <v>0.23</v>
      </c>
    </row>
    <row r="812" spans="1:13" x14ac:dyDescent="0.3">
      <c r="A812" t="s">
        <v>803</v>
      </c>
      <c r="B812">
        <v>29</v>
      </c>
      <c r="C812" t="s">
        <v>21</v>
      </c>
      <c r="D812" t="s">
        <v>26</v>
      </c>
      <c r="F812">
        <v>13</v>
      </c>
      <c r="G812">
        <v>176</v>
      </c>
      <c r="H812">
        <v>0</v>
      </c>
      <c r="I812" t="s">
        <v>16</v>
      </c>
      <c r="K812" s="1">
        <v>45323</v>
      </c>
      <c r="L812">
        <v>71</v>
      </c>
      <c r="M812">
        <v>0.48</v>
      </c>
    </row>
    <row r="813" spans="1:13" x14ac:dyDescent="0.3">
      <c r="A813" t="s">
        <v>606</v>
      </c>
      <c r="B813">
        <v>57</v>
      </c>
      <c r="C813" t="s">
        <v>14</v>
      </c>
      <c r="D813" t="s">
        <v>28</v>
      </c>
      <c r="E813">
        <v>54.13</v>
      </c>
      <c r="F813">
        <v>11</v>
      </c>
      <c r="G813">
        <v>254</v>
      </c>
      <c r="H813">
        <v>0</v>
      </c>
      <c r="I813" t="s">
        <v>23</v>
      </c>
      <c r="K813" s="1">
        <v>45349</v>
      </c>
      <c r="L813">
        <v>75</v>
      </c>
      <c r="M813">
        <v>0.44</v>
      </c>
    </row>
    <row r="814" spans="1:13" x14ac:dyDescent="0.3">
      <c r="A814" t="s">
        <v>804</v>
      </c>
      <c r="B814">
        <v>19</v>
      </c>
      <c r="C814" t="s">
        <v>21</v>
      </c>
      <c r="D814" t="s">
        <v>28</v>
      </c>
      <c r="E814">
        <v>162.11000000000001</v>
      </c>
      <c r="F814">
        <v>12</v>
      </c>
      <c r="G814">
        <v>320</v>
      </c>
      <c r="H814">
        <v>0</v>
      </c>
      <c r="I814" t="s">
        <v>29</v>
      </c>
      <c r="J814">
        <v>59.2</v>
      </c>
      <c r="K814" s="1">
        <v>45294</v>
      </c>
      <c r="L814">
        <v>33</v>
      </c>
      <c r="M814">
        <v>0.35</v>
      </c>
    </row>
    <row r="815" spans="1:13" x14ac:dyDescent="0.3">
      <c r="A815" t="s">
        <v>805</v>
      </c>
      <c r="B815">
        <v>53</v>
      </c>
      <c r="C815" t="s">
        <v>21</v>
      </c>
      <c r="D815" t="s">
        <v>26</v>
      </c>
      <c r="E815">
        <v>63.81</v>
      </c>
      <c r="F815">
        <v>11</v>
      </c>
      <c r="G815">
        <v>131</v>
      </c>
      <c r="H815">
        <v>0</v>
      </c>
      <c r="I815" t="s">
        <v>16</v>
      </c>
      <c r="J815">
        <v>64.400000000000006</v>
      </c>
      <c r="K815" s="1">
        <v>45800</v>
      </c>
      <c r="L815">
        <v>67</v>
      </c>
      <c r="M815">
        <v>0.26</v>
      </c>
    </row>
    <row r="816" spans="1:13" x14ac:dyDescent="0.3">
      <c r="A816" t="s">
        <v>806</v>
      </c>
      <c r="B816">
        <v>31</v>
      </c>
      <c r="C816" t="s">
        <v>14</v>
      </c>
      <c r="D816" t="s">
        <v>22</v>
      </c>
      <c r="F816">
        <v>13</v>
      </c>
      <c r="G816">
        <v>264</v>
      </c>
      <c r="H816">
        <v>0</v>
      </c>
      <c r="I816" t="s">
        <v>40</v>
      </c>
      <c r="J816">
        <v>51.7</v>
      </c>
      <c r="K816" s="1">
        <v>45769</v>
      </c>
      <c r="L816">
        <v>22</v>
      </c>
      <c r="M816">
        <v>0.28999999999999998</v>
      </c>
    </row>
    <row r="817" spans="1:13" x14ac:dyDescent="0.3">
      <c r="A817" t="s">
        <v>73</v>
      </c>
      <c r="B817">
        <v>33</v>
      </c>
      <c r="C817" t="s">
        <v>14</v>
      </c>
      <c r="D817" t="s">
        <v>44</v>
      </c>
      <c r="E817">
        <v>68.430000000000007</v>
      </c>
      <c r="F817">
        <v>9</v>
      </c>
      <c r="G817">
        <v>291</v>
      </c>
      <c r="H817">
        <v>0</v>
      </c>
      <c r="I817" t="s">
        <v>16</v>
      </c>
      <c r="J817">
        <v>53.3</v>
      </c>
      <c r="K817" s="1">
        <v>44829</v>
      </c>
      <c r="L817">
        <v>13</v>
      </c>
      <c r="M817">
        <v>0.3</v>
      </c>
    </row>
    <row r="818" spans="1:13" x14ac:dyDescent="0.3">
      <c r="A818" t="s">
        <v>807</v>
      </c>
      <c r="B818">
        <v>36</v>
      </c>
      <c r="C818" t="s">
        <v>21</v>
      </c>
      <c r="D818" t="s">
        <v>15</v>
      </c>
      <c r="F818">
        <v>10</v>
      </c>
      <c r="G818">
        <v>178</v>
      </c>
      <c r="H818">
        <v>0</v>
      </c>
      <c r="I818" t="s">
        <v>23</v>
      </c>
      <c r="J818">
        <v>85.2</v>
      </c>
      <c r="K818" s="1">
        <v>44544</v>
      </c>
      <c r="L818">
        <v>93</v>
      </c>
      <c r="M818">
        <v>0.64</v>
      </c>
    </row>
    <row r="819" spans="1:13" x14ac:dyDescent="0.3">
      <c r="A819" t="s">
        <v>808</v>
      </c>
      <c r="B819">
        <v>51</v>
      </c>
      <c r="C819" t="s">
        <v>21</v>
      </c>
      <c r="D819" t="s">
        <v>26</v>
      </c>
      <c r="E819">
        <v>104.54</v>
      </c>
      <c r="F819">
        <v>10</v>
      </c>
      <c r="G819">
        <v>343</v>
      </c>
      <c r="H819">
        <v>0</v>
      </c>
      <c r="I819" t="s">
        <v>16</v>
      </c>
      <c r="J819">
        <v>30.3</v>
      </c>
      <c r="K819" s="1">
        <v>45102</v>
      </c>
      <c r="L819">
        <v>6</v>
      </c>
      <c r="M819">
        <v>0.38</v>
      </c>
    </row>
    <row r="820" spans="1:13" x14ac:dyDescent="0.3">
      <c r="A820" t="s">
        <v>809</v>
      </c>
      <c r="B820">
        <v>61</v>
      </c>
      <c r="C820" t="s">
        <v>21</v>
      </c>
      <c r="D820" t="s">
        <v>52</v>
      </c>
      <c r="E820">
        <v>69.069999999999993</v>
      </c>
      <c r="F820">
        <v>11</v>
      </c>
      <c r="G820">
        <v>145</v>
      </c>
      <c r="H820">
        <v>0</v>
      </c>
      <c r="I820" t="s">
        <v>23</v>
      </c>
      <c r="J820">
        <v>73.599999999999994</v>
      </c>
      <c r="K820" s="1">
        <v>44400</v>
      </c>
      <c r="L820">
        <v>64</v>
      </c>
      <c r="M820">
        <v>0.38</v>
      </c>
    </row>
    <row r="821" spans="1:13" x14ac:dyDescent="0.3">
      <c r="A821" t="s">
        <v>810</v>
      </c>
      <c r="B821">
        <v>78</v>
      </c>
      <c r="C821" t="s">
        <v>21</v>
      </c>
      <c r="D821" t="s">
        <v>28</v>
      </c>
      <c r="E821">
        <v>65.59</v>
      </c>
      <c r="F821">
        <v>12</v>
      </c>
      <c r="G821">
        <v>142</v>
      </c>
      <c r="H821">
        <v>0</v>
      </c>
      <c r="I821" t="s">
        <v>23</v>
      </c>
      <c r="J821">
        <v>26.9</v>
      </c>
      <c r="K821" s="1">
        <v>45638</v>
      </c>
      <c r="L821">
        <v>54</v>
      </c>
      <c r="M821">
        <v>0.56999999999999995</v>
      </c>
    </row>
    <row r="822" spans="1:13" x14ac:dyDescent="0.3">
      <c r="A822" t="s">
        <v>811</v>
      </c>
      <c r="B822">
        <v>63</v>
      </c>
      <c r="C822" t="s">
        <v>14</v>
      </c>
      <c r="D822" t="s">
        <v>52</v>
      </c>
      <c r="E822">
        <v>113.72</v>
      </c>
      <c r="F822">
        <v>11</v>
      </c>
      <c r="G822">
        <v>19</v>
      </c>
      <c r="H822">
        <v>0</v>
      </c>
      <c r="I822" t="s">
        <v>16</v>
      </c>
      <c r="J822">
        <v>7.1</v>
      </c>
      <c r="K822" s="1">
        <v>44700</v>
      </c>
      <c r="L822">
        <v>43</v>
      </c>
      <c r="M822">
        <v>0.42</v>
      </c>
    </row>
    <row r="823" spans="1:13" x14ac:dyDescent="0.3">
      <c r="A823" t="s">
        <v>679</v>
      </c>
      <c r="B823">
        <v>23</v>
      </c>
      <c r="C823" t="s">
        <v>25</v>
      </c>
      <c r="D823" t="s">
        <v>26</v>
      </c>
      <c r="E823">
        <v>109.28</v>
      </c>
      <c r="F823">
        <v>11</v>
      </c>
      <c r="G823">
        <v>57</v>
      </c>
      <c r="H823">
        <v>0</v>
      </c>
      <c r="I823" t="s">
        <v>29</v>
      </c>
      <c r="J823">
        <v>90.3</v>
      </c>
      <c r="K823" s="1">
        <v>45012</v>
      </c>
      <c r="L823">
        <v>55</v>
      </c>
      <c r="M823">
        <v>0.31</v>
      </c>
    </row>
    <row r="824" spans="1:13" x14ac:dyDescent="0.3">
      <c r="A824" t="s">
        <v>812</v>
      </c>
      <c r="B824">
        <v>30</v>
      </c>
      <c r="C824" t="s">
        <v>14</v>
      </c>
      <c r="D824" t="s">
        <v>26</v>
      </c>
      <c r="E824">
        <v>71.98</v>
      </c>
      <c r="F824">
        <v>11</v>
      </c>
      <c r="G824">
        <v>295</v>
      </c>
      <c r="H824">
        <v>0</v>
      </c>
      <c r="I824" t="s">
        <v>29</v>
      </c>
      <c r="J824">
        <v>41.1</v>
      </c>
      <c r="K824" s="1">
        <v>44813</v>
      </c>
      <c r="L824">
        <v>28</v>
      </c>
      <c r="M824">
        <v>0.32</v>
      </c>
    </row>
    <row r="825" spans="1:13" x14ac:dyDescent="0.3">
      <c r="A825" t="s">
        <v>813</v>
      </c>
      <c r="B825">
        <v>53</v>
      </c>
      <c r="C825" t="s">
        <v>21</v>
      </c>
      <c r="D825" t="s">
        <v>18</v>
      </c>
      <c r="E825">
        <v>200.66</v>
      </c>
      <c r="F825">
        <v>7</v>
      </c>
      <c r="G825">
        <v>65</v>
      </c>
      <c r="H825">
        <v>0</v>
      </c>
      <c r="I825" t="s">
        <v>40</v>
      </c>
      <c r="J825">
        <v>68.3</v>
      </c>
      <c r="K825" s="1">
        <v>44532</v>
      </c>
      <c r="L825">
        <v>58</v>
      </c>
      <c r="M825">
        <v>0.26</v>
      </c>
    </row>
    <row r="826" spans="1:13" x14ac:dyDescent="0.3">
      <c r="A826" t="s">
        <v>814</v>
      </c>
      <c r="B826">
        <v>39</v>
      </c>
      <c r="C826" t="s">
        <v>25</v>
      </c>
      <c r="D826" t="s">
        <v>18</v>
      </c>
      <c r="E826">
        <v>121.71</v>
      </c>
      <c r="F826">
        <v>10</v>
      </c>
      <c r="G826">
        <v>344</v>
      </c>
      <c r="H826">
        <v>0</v>
      </c>
      <c r="I826" t="s">
        <v>16</v>
      </c>
      <c r="J826">
        <v>75.8</v>
      </c>
      <c r="K826" s="1">
        <v>44657</v>
      </c>
      <c r="L826">
        <v>15</v>
      </c>
      <c r="M826">
        <v>0.36</v>
      </c>
    </row>
    <row r="827" spans="1:13" x14ac:dyDescent="0.3">
      <c r="A827" t="s">
        <v>815</v>
      </c>
      <c r="B827">
        <v>35</v>
      </c>
      <c r="C827" t="s">
        <v>14</v>
      </c>
      <c r="D827" t="s">
        <v>50</v>
      </c>
      <c r="E827">
        <v>42.82</v>
      </c>
      <c r="F827">
        <v>14</v>
      </c>
      <c r="G827">
        <v>12</v>
      </c>
      <c r="H827">
        <v>0</v>
      </c>
      <c r="I827" t="s">
        <v>16</v>
      </c>
      <c r="J827">
        <v>79.7</v>
      </c>
      <c r="K827" s="1">
        <v>44720</v>
      </c>
      <c r="L827">
        <v>24</v>
      </c>
      <c r="M827">
        <v>0.04</v>
      </c>
    </row>
    <row r="828" spans="1:13" x14ac:dyDescent="0.3">
      <c r="A828" t="s">
        <v>816</v>
      </c>
      <c r="B828">
        <v>29</v>
      </c>
      <c r="C828" t="s">
        <v>21</v>
      </c>
      <c r="D828" t="s">
        <v>50</v>
      </c>
      <c r="E828">
        <v>194.11</v>
      </c>
      <c r="F828">
        <v>4</v>
      </c>
      <c r="G828">
        <v>61</v>
      </c>
      <c r="H828">
        <v>0</v>
      </c>
      <c r="I828" t="s">
        <v>19</v>
      </c>
      <c r="J828">
        <v>22.6</v>
      </c>
      <c r="K828" s="1">
        <v>44779</v>
      </c>
      <c r="L828">
        <v>90</v>
      </c>
      <c r="M828">
        <v>0.11</v>
      </c>
    </row>
    <row r="829" spans="1:13" x14ac:dyDescent="0.3">
      <c r="A829" t="s">
        <v>817</v>
      </c>
      <c r="B829">
        <v>69</v>
      </c>
      <c r="C829" t="s">
        <v>25</v>
      </c>
      <c r="D829" t="s">
        <v>37</v>
      </c>
      <c r="E829">
        <v>48.49</v>
      </c>
      <c r="F829">
        <v>6</v>
      </c>
      <c r="G829">
        <v>45</v>
      </c>
      <c r="H829">
        <v>0</v>
      </c>
      <c r="I829" t="s">
        <v>29</v>
      </c>
      <c r="J829">
        <v>65.599999999999994</v>
      </c>
      <c r="K829" s="1">
        <v>44313</v>
      </c>
      <c r="L829">
        <v>62</v>
      </c>
      <c r="M829">
        <v>0.28999999999999998</v>
      </c>
    </row>
    <row r="830" spans="1:13" x14ac:dyDescent="0.3">
      <c r="A830" t="s">
        <v>818</v>
      </c>
      <c r="B830">
        <v>76</v>
      </c>
      <c r="C830" t="s">
        <v>14</v>
      </c>
      <c r="D830" t="s">
        <v>37</v>
      </c>
      <c r="E830">
        <v>55.24</v>
      </c>
      <c r="F830">
        <v>11</v>
      </c>
      <c r="G830">
        <v>92</v>
      </c>
      <c r="H830">
        <v>0</v>
      </c>
      <c r="I830" t="s">
        <v>23</v>
      </c>
      <c r="J830">
        <v>76</v>
      </c>
      <c r="K830" s="1">
        <v>45085</v>
      </c>
      <c r="L830">
        <v>65</v>
      </c>
      <c r="M830">
        <v>0.08</v>
      </c>
    </row>
    <row r="831" spans="1:13" x14ac:dyDescent="0.3">
      <c r="A831" t="s">
        <v>819</v>
      </c>
      <c r="B831">
        <v>71</v>
      </c>
      <c r="C831" t="s">
        <v>14</v>
      </c>
      <c r="D831" t="s">
        <v>15</v>
      </c>
      <c r="E831">
        <v>51.09</v>
      </c>
      <c r="F831">
        <v>17</v>
      </c>
      <c r="G831">
        <v>222</v>
      </c>
      <c r="H831">
        <v>0</v>
      </c>
      <c r="I831" t="s">
        <v>19</v>
      </c>
      <c r="J831">
        <v>12</v>
      </c>
      <c r="K831" s="1">
        <v>44973</v>
      </c>
      <c r="L831">
        <v>26</v>
      </c>
      <c r="M831">
        <v>0.32</v>
      </c>
    </row>
    <row r="832" spans="1:13" x14ac:dyDescent="0.3">
      <c r="A832" t="s">
        <v>820</v>
      </c>
      <c r="B832">
        <v>47</v>
      </c>
      <c r="C832" t="s">
        <v>14</v>
      </c>
      <c r="D832" t="s">
        <v>18</v>
      </c>
      <c r="E832">
        <v>89.49</v>
      </c>
      <c r="F832">
        <v>10</v>
      </c>
      <c r="G832">
        <v>22</v>
      </c>
      <c r="H832">
        <v>0</v>
      </c>
      <c r="I832" t="s">
        <v>16</v>
      </c>
      <c r="J832">
        <v>14.1</v>
      </c>
      <c r="K832" s="1">
        <v>45731</v>
      </c>
      <c r="L832">
        <v>95</v>
      </c>
      <c r="M832">
        <v>0.25</v>
      </c>
    </row>
    <row r="833" spans="1:13" x14ac:dyDescent="0.3">
      <c r="A833" t="s">
        <v>821</v>
      </c>
      <c r="B833">
        <v>70</v>
      </c>
      <c r="C833" t="s">
        <v>21</v>
      </c>
      <c r="D833" t="s">
        <v>15</v>
      </c>
      <c r="E833">
        <v>73.62</v>
      </c>
      <c r="F833">
        <v>9</v>
      </c>
      <c r="G833">
        <v>356</v>
      </c>
      <c r="H833">
        <v>0</v>
      </c>
      <c r="I833" t="s">
        <v>19</v>
      </c>
      <c r="J833">
        <v>36.4</v>
      </c>
      <c r="K833" s="1">
        <v>45533</v>
      </c>
      <c r="L833">
        <v>61</v>
      </c>
      <c r="M833">
        <v>0.12</v>
      </c>
    </row>
    <row r="834" spans="1:13" x14ac:dyDescent="0.3">
      <c r="A834" t="s">
        <v>822</v>
      </c>
      <c r="B834">
        <v>68</v>
      </c>
      <c r="C834" t="s">
        <v>21</v>
      </c>
      <c r="D834" t="s">
        <v>26</v>
      </c>
      <c r="E834">
        <v>57.34</v>
      </c>
      <c r="F834">
        <v>16</v>
      </c>
      <c r="G834">
        <v>66</v>
      </c>
      <c r="H834">
        <v>0</v>
      </c>
      <c r="I834" t="s">
        <v>29</v>
      </c>
      <c r="J834">
        <v>30.2</v>
      </c>
      <c r="K834" s="1">
        <v>44400</v>
      </c>
      <c r="L834">
        <v>87</v>
      </c>
      <c r="M834">
        <v>0.39</v>
      </c>
    </row>
    <row r="835" spans="1:13" x14ac:dyDescent="0.3">
      <c r="A835" t="s">
        <v>823</v>
      </c>
      <c r="B835">
        <v>57</v>
      </c>
      <c r="C835" t="s">
        <v>14</v>
      </c>
      <c r="D835" t="s">
        <v>15</v>
      </c>
      <c r="E835">
        <v>45.73</v>
      </c>
      <c r="F835">
        <v>12</v>
      </c>
      <c r="G835">
        <v>113</v>
      </c>
      <c r="H835">
        <v>0</v>
      </c>
      <c r="I835" t="s">
        <v>16</v>
      </c>
      <c r="K835" s="1">
        <v>45234</v>
      </c>
      <c r="L835">
        <v>96</v>
      </c>
      <c r="M835">
        <v>0.3</v>
      </c>
    </row>
    <row r="836" spans="1:13" x14ac:dyDescent="0.3">
      <c r="A836" t="s">
        <v>824</v>
      </c>
      <c r="B836">
        <v>24</v>
      </c>
      <c r="C836" t="s">
        <v>21</v>
      </c>
      <c r="D836" t="s">
        <v>26</v>
      </c>
      <c r="E836">
        <v>223.33</v>
      </c>
      <c r="F836">
        <v>8</v>
      </c>
      <c r="G836">
        <v>205</v>
      </c>
      <c r="H836">
        <v>0</v>
      </c>
      <c r="I836" t="s">
        <v>29</v>
      </c>
      <c r="J836">
        <v>64.3</v>
      </c>
      <c r="K836" s="1">
        <v>45418</v>
      </c>
      <c r="L836">
        <v>1</v>
      </c>
      <c r="M836">
        <v>0.26</v>
      </c>
    </row>
    <row r="837" spans="1:13" x14ac:dyDescent="0.3">
      <c r="A837" t="s">
        <v>825</v>
      </c>
      <c r="B837">
        <v>49</v>
      </c>
      <c r="C837" t="s">
        <v>21</v>
      </c>
      <c r="D837" t="s">
        <v>28</v>
      </c>
      <c r="E837">
        <v>188.33</v>
      </c>
      <c r="F837">
        <v>6</v>
      </c>
      <c r="G837">
        <v>65</v>
      </c>
      <c r="H837">
        <v>0</v>
      </c>
      <c r="I837" t="s">
        <v>19</v>
      </c>
      <c r="J837">
        <v>49.8</v>
      </c>
      <c r="K837" s="1">
        <v>44743</v>
      </c>
      <c r="L837">
        <v>82</v>
      </c>
      <c r="M837">
        <v>0.14000000000000001</v>
      </c>
    </row>
    <row r="838" spans="1:13" x14ac:dyDescent="0.3">
      <c r="A838" t="s">
        <v>826</v>
      </c>
      <c r="B838">
        <v>65</v>
      </c>
      <c r="C838" t="s">
        <v>14</v>
      </c>
      <c r="D838" t="s">
        <v>18</v>
      </c>
      <c r="E838">
        <v>157.27000000000001</v>
      </c>
      <c r="F838">
        <v>4</v>
      </c>
      <c r="G838">
        <v>49</v>
      </c>
      <c r="H838">
        <v>0</v>
      </c>
      <c r="I838" t="s">
        <v>40</v>
      </c>
      <c r="J838">
        <v>10.6</v>
      </c>
      <c r="K838" s="1">
        <v>44877</v>
      </c>
      <c r="L838">
        <v>81</v>
      </c>
      <c r="M838">
        <v>0.23</v>
      </c>
    </row>
    <row r="839" spans="1:13" x14ac:dyDescent="0.3">
      <c r="A839" t="s">
        <v>827</v>
      </c>
      <c r="B839">
        <v>36</v>
      </c>
      <c r="C839" t="s">
        <v>14</v>
      </c>
      <c r="D839" t="s">
        <v>50</v>
      </c>
      <c r="E839">
        <v>109.35</v>
      </c>
      <c r="F839">
        <v>17</v>
      </c>
      <c r="G839">
        <v>140</v>
      </c>
      <c r="H839">
        <v>0</v>
      </c>
      <c r="I839" t="s">
        <v>23</v>
      </c>
      <c r="J839">
        <v>11.3</v>
      </c>
      <c r="K839" s="1">
        <v>45387</v>
      </c>
      <c r="L839">
        <v>46</v>
      </c>
      <c r="M839">
        <v>0.62</v>
      </c>
    </row>
    <row r="840" spans="1:13" x14ac:dyDescent="0.3">
      <c r="A840" t="s">
        <v>828</v>
      </c>
      <c r="B840">
        <v>23</v>
      </c>
      <c r="C840" t="s">
        <v>14</v>
      </c>
      <c r="D840" t="s">
        <v>15</v>
      </c>
      <c r="E840">
        <v>59.21</v>
      </c>
      <c r="F840">
        <v>6</v>
      </c>
      <c r="G840">
        <v>257</v>
      </c>
      <c r="H840">
        <v>0</v>
      </c>
      <c r="I840" t="s">
        <v>23</v>
      </c>
      <c r="J840">
        <v>51.7</v>
      </c>
      <c r="K840" s="1">
        <v>44212</v>
      </c>
      <c r="L840">
        <v>92</v>
      </c>
      <c r="M840">
        <v>0.18</v>
      </c>
    </row>
    <row r="841" spans="1:13" x14ac:dyDescent="0.3">
      <c r="A841" t="s">
        <v>829</v>
      </c>
      <c r="B841">
        <v>37</v>
      </c>
      <c r="C841" t="s">
        <v>14</v>
      </c>
      <c r="D841" t="s">
        <v>18</v>
      </c>
      <c r="E841">
        <v>76.25</v>
      </c>
      <c r="F841">
        <v>13</v>
      </c>
      <c r="G841">
        <v>33</v>
      </c>
      <c r="H841">
        <v>0</v>
      </c>
      <c r="I841" t="s">
        <v>40</v>
      </c>
      <c r="J841">
        <v>88.3</v>
      </c>
      <c r="K841" s="1">
        <v>44070</v>
      </c>
      <c r="L841">
        <v>1</v>
      </c>
      <c r="M841">
        <v>0.23</v>
      </c>
    </row>
    <row r="842" spans="1:13" x14ac:dyDescent="0.3">
      <c r="A842" t="s">
        <v>830</v>
      </c>
      <c r="B842">
        <v>44</v>
      </c>
      <c r="C842" t="s">
        <v>14</v>
      </c>
      <c r="D842" t="s">
        <v>28</v>
      </c>
      <c r="E842">
        <v>75.41</v>
      </c>
      <c r="F842">
        <v>8</v>
      </c>
      <c r="G842">
        <v>295</v>
      </c>
      <c r="H842">
        <v>0</v>
      </c>
      <c r="I842" t="s">
        <v>40</v>
      </c>
      <c r="J842">
        <v>77.5</v>
      </c>
      <c r="K842" s="1">
        <v>45651</v>
      </c>
      <c r="L842">
        <v>51</v>
      </c>
      <c r="M842">
        <v>0.3</v>
      </c>
    </row>
    <row r="843" spans="1:13" x14ac:dyDescent="0.3">
      <c r="A843" t="s">
        <v>662</v>
      </c>
      <c r="B843">
        <v>70</v>
      </c>
      <c r="C843" t="s">
        <v>14</v>
      </c>
      <c r="D843" t="s">
        <v>52</v>
      </c>
      <c r="F843">
        <v>9</v>
      </c>
      <c r="G843">
        <v>252</v>
      </c>
      <c r="H843">
        <v>0</v>
      </c>
      <c r="I843" t="s">
        <v>40</v>
      </c>
      <c r="J843">
        <v>88.2</v>
      </c>
      <c r="K843" s="1">
        <v>45464</v>
      </c>
      <c r="L843">
        <v>36</v>
      </c>
      <c r="M843">
        <v>0.33</v>
      </c>
    </row>
    <row r="844" spans="1:13" x14ac:dyDescent="0.3">
      <c r="A844" t="s">
        <v>831</v>
      </c>
      <c r="B844">
        <v>60</v>
      </c>
      <c r="C844" t="s">
        <v>21</v>
      </c>
      <c r="D844" t="s">
        <v>50</v>
      </c>
      <c r="E844">
        <v>52.11</v>
      </c>
      <c r="F844">
        <v>12</v>
      </c>
      <c r="G844">
        <v>68</v>
      </c>
      <c r="H844">
        <v>0</v>
      </c>
      <c r="I844" t="s">
        <v>29</v>
      </c>
      <c r="J844">
        <v>56.5</v>
      </c>
      <c r="K844" s="1">
        <v>44123</v>
      </c>
      <c r="L844">
        <v>69</v>
      </c>
      <c r="M844">
        <v>0.33</v>
      </c>
    </row>
    <row r="845" spans="1:13" x14ac:dyDescent="0.3">
      <c r="A845" t="s">
        <v>832</v>
      </c>
      <c r="B845">
        <v>54</v>
      </c>
      <c r="C845" t="s">
        <v>21</v>
      </c>
      <c r="D845" t="s">
        <v>44</v>
      </c>
      <c r="E845">
        <v>179.04</v>
      </c>
      <c r="F845">
        <v>8</v>
      </c>
      <c r="G845">
        <v>188</v>
      </c>
      <c r="H845">
        <v>0</v>
      </c>
      <c r="I845" t="s">
        <v>16</v>
      </c>
      <c r="J845">
        <v>22.1</v>
      </c>
      <c r="K845" s="1">
        <v>44451</v>
      </c>
      <c r="L845">
        <v>69</v>
      </c>
      <c r="M845">
        <v>0.43</v>
      </c>
    </row>
    <row r="846" spans="1:13" x14ac:dyDescent="0.3">
      <c r="A846" t="s">
        <v>833</v>
      </c>
      <c r="B846">
        <v>65</v>
      </c>
      <c r="C846" t="s">
        <v>21</v>
      </c>
      <c r="D846" t="s">
        <v>35</v>
      </c>
      <c r="E846">
        <v>163.5</v>
      </c>
      <c r="F846">
        <v>9</v>
      </c>
      <c r="G846">
        <v>152</v>
      </c>
      <c r="H846">
        <v>0</v>
      </c>
      <c r="I846" t="s">
        <v>40</v>
      </c>
      <c r="J846">
        <v>3.2</v>
      </c>
      <c r="K846" s="1">
        <v>45479</v>
      </c>
      <c r="L846">
        <v>66</v>
      </c>
      <c r="M846">
        <v>0.67</v>
      </c>
    </row>
    <row r="847" spans="1:13" x14ac:dyDescent="0.3">
      <c r="A847" t="s">
        <v>834</v>
      </c>
      <c r="B847">
        <v>24</v>
      </c>
      <c r="C847" t="s">
        <v>21</v>
      </c>
      <c r="D847" t="s">
        <v>18</v>
      </c>
      <c r="E847">
        <v>56.1</v>
      </c>
      <c r="F847">
        <v>16</v>
      </c>
      <c r="G847">
        <v>202</v>
      </c>
      <c r="H847">
        <v>0</v>
      </c>
      <c r="I847" t="s">
        <v>29</v>
      </c>
      <c r="J847">
        <v>94</v>
      </c>
      <c r="K847" s="1">
        <v>44226</v>
      </c>
      <c r="L847">
        <v>75</v>
      </c>
      <c r="M847">
        <v>0.22</v>
      </c>
    </row>
    <row r="848" spans="1:13" x14ac:dyDescent="0.3">
      <c r="A848" t="s">
        <v>835</v>
      </c>
      <c r="B848">
        <v>76</v>
      </c>
      <c r="C848" t="s">
        <v>21</v>
      </c>
      <c r="D848" t="s">
        <v>22</v>
      </c>
      <c r="E848">
        <v>60.9</v>
      </c>
      <c r="F848">
        <v>5</v>
      </c>
      <c r="G848">
        <v>76</v>
      </c>
      <c r="H848">
        <v>0</v>
      </c>
      <c r="I848" t="s">
        <v>19</v>
      </c>
      <c r="J848">
        <v>47.5</v>
      </c>
      <c r="K848" s="1">
        <v>44756</v>
      </c>
      <c r="L848">
        <v>99</v>
      </c>
      <c r="M848">
        <v>7.0000000000000007E-2</v>
      </c>
    </row>
    <row r="849" spans="1:13" x14ac:dyDescent="0.3">
      <c r="A849" t="s">
        <v>836</v>
      </c>
      <c r="B849">
        <v>22</v>
      </c>
      <c r="C849" t="s">
        <v>21</v>
      </c>
      <c r="D849" t="s">
        <v>18</v>
      </c>
      <c r="E849">
        <v>81.97</v>
      </c>
      <c r="F849">
        <v>8</v>
      </c>
      <c r="G849">
        <v>190</v>
      </c>
      <c r="H849">
        <v>0</v>
      </c>
      <c r="I849" t="s">
        <v>19</v>
      </c>
      <c r="J849">
        <v>85.9</v>
      </c>
      <c r="K849" s="1">
        <v>44887</v>
      </c>
      <c r="L849">
        <v>30</v>
      </c>
      <c r="M849">
        <v>0.25</v>
      </c>
    </row>
    <row r="850" spans="1:13" x14ac:dyDescent="0.3">
      <c r="A850" t="s">
        <v>837</v>
      </c>
      <c r="B850">
        <v>28</v>
      </c>
      <c r="C850" t="s">
        <v>14</v>
      </c>
      <c r="D850" t="s">
        <v>26</v>
      </c>
      <c r="E850">
        <v>93.58</v>
      </c>
      <c r="F850">
        <v>6</v>
      </c>
      <c r="G850">
        <v>27</v>
      </c>
      <c r="H850">
        <v>0</v>
      </c>
      <c r="I850" t="s">
        <v>40</v>
      </c>
      <c r="J850">
        <v>73.3</v>
      </c>
      <c r="K850" s="1">
        <v>45269</v>
      </c>
      <c r="L850">
        <v>96</v>
      </c>
      <c r="M850">
        <v>0.28000000000000003</v>
      </c>
    </row>
    <row r="851" spans="1:13" x14ac:dyDescent="0.3">
      <c r="A851" t="s">
        <v>838</v>
      </c>
      <c r="B851">
        <v>32</v>
      </c>
      <c r="C851" t="s">
        <v>25</v>
      </c>
      <c r="D851" t="s">
        <v>44</v>
      </c>
      <c r="E851">
        <v>104.73</v>
      </c>
      <c r="F851">
        <v>15</v>
      </c>
      <c r="G851">
        <v>212</v>
      </c>
      <c r="H851">
        <v>0</v>
      </c>
      <c r="I851" t="s">
        <v>19</v>
      </c>
      <c r="J851">
        <v>83.2</v>
      </c>
      <c r="K851" s="1">
        <v>45675</v>
      </c>
      <c r="L851">
        <v>8</v>
      </c>
      <c r="M851">
        <v>0.28999999999999998</v>
      </c>
    </row>
    <row r="852" spans="1:13" x14ac:dyDescent="0.3">
      <c r="A852" t="s">
        <v>839</v>
      </c>
      <c r="B852">
        <v>20</v>
      </c>
      <c r="C852" t="s">
        <v>21</v>
      </c>
      <c r="D852" t="s">
        <v>22</v>
      </c>
      <c r="E852">
        <v>89.53</v>
      </c>
      <c r="F852">
        <v>9</v>
      </c>
      <c r="G852">
        <v>55</v>
      </c>
      <c r="H852">
        <v>1</v>
      </c>
      <c r="I852" t="s">
        <v>40</v>
      </c>
      <c r="J852">
        <v>21.1</v>
      </c>
      <c r="K852" s="1">
        <v>45191</v>
      </c>
      <c r="L852">
        <v>2</v>
      </c>
      <c r="M852">
        <v>0.28999999999999998</v>
      </c>
    </row>
    <row r="853" spans="1:13" x14ac:dyDescent="0.3">
      <c r="A853" t="s">
        <v>840</v>
      </c>
      <c r="B853">
        <v>75</v>
      </c>
      <c r="C853" t="s">
        <v>14</v>
      </c>
      <c r="D853" t="s">
        <v>15</v>
      </c>
      <c r="E853">
        <v>85</v>
      </c>
      <c r="F853">
        <v>15</v>
      </c>
      <c r="G853">
        <v>111</v>
      </c>
      <c r="H853">
        <v>0</v>
      </c>
      <c r="I853" t="s">
        <v>19</v>
      </c>
      <c r="J853">
        <v>67.900000000000006</v>
      </c>
      <c r="K853" s="1">
        <v>44870</v>
      </c>
      <c r="L853">
        <v>25</v>
      </c>
      <c r="M853">
        <v>0.48</v>
      </c>
    </row>
    <row r="854" spans="1:13" x14ac:dyDescent="0.3">
      <c r="A854" t="s">
        <v>841</v>
      </c>
      <c r="B854">
        <v>22</v>
      </c>
      <c r="C854" t="s">
        <v>14</v>
      </c>
      <c r="D854" t="s">
        <v>28</v>
      </c>
      <c r="F854">
        <v>6</v>
      </c>
      <c r="G854">
        <v>242</v>
      </c>
      <c r="H854">
        <v>0</v>
      </c>
      <c r="I854" t="s">
        <v>19</v>
      </c>
      <c r="J854">
        <v>72.3</v>
      </c>
      <c r="K854" s="1">
        <v>45565</v>
      </c>
      <c r="L854">
        <v>19</v>
      </c>
      <c r="M854">
        <v>0.17</v>
      </c>
    </row>
    <row r="855" spans="1:13" x14ac:dyDescent="0.3">
      <c r="A855" t="s">
        <v>842</v>
      </c>
      <c r="B855">
        <v>40</v>
      </c>
      <c r="C855" t="s">
        <v>21</v>
      </c>
      <c r="D855" t="s">
        <v>22</v>
      </c>
      <c r="E855">
        <v>68.58</v>
      </c>
      <c r="F855">
        <v>9</v>
      </c>
      <c r="G855">
        <v>153</v>
      </c>
      <c r="H855">
        <v>0</v>
      </c>
      <c r="I855" t="s">
        <v>16</v>
      </c>
      <c r="J855">
        <v>55.3</v>
      </c>
      <c r="K855" s="1">
        <v>44934</v>
      </c>
      <c r="L855">
        <v>71</v>
      </c>
      <c r="M855">
        <v>0.62</v>
      </c>
    </row>
    <row r="856" spans="1:13" x14ac:dyDescent="0.3">
      <c r="A856" t="s">
        <v>843</v>
      </c>
      <c r="B856">
        <v>70</v>
      </c>
      <c r="C856" t="s">
        <v>25</v>
      </c>
      <c r="D856" t="s">
        <v>15</v>
      </c>
      <c r="E856">
        <v>95.49</v>
      </c>
      <c r="F856">
        <v>9</v>
      </c>
      <c r="G856">
        <v>154</v>
      </c>
      <c r="H856">
        <v>0</v>
      </c>
      <c r="I856" t="s">
        <v>16</v>
      </c>
      <c r="J856">
        <v>83.5</v>
      </c>
      <c r="K856" s="1">
        <v>45364</v>
      </c>
      <c r="L856">
        <v>14</v>
      </c>
      <c r="M856">
        <v>0.39</v>
      </c>
    </row>
    <row r="857" spans="1:13" x14ac:dyDescent="0.3">
      <c r="A857" t="s">
        <v>844</v>
      </c>
      <c r="B857">
        <v>54</v>
      </c>
      <c r="C857" t="s">
        <v>14</v>
      </c>
      <c r="D857" t="s">
        <v>15</v>
      </c>
      <c r="E857">
        <v>74.88</v>
      </c>
      <c r="F857">
        <v>6</v>
      </c>
      <c r="G857">
        <v>281</v>
      </c>
      <c r="H857">
        <v>0</v>
      </c>
      <c r="I857" t="s">
        <v>19</v>
      </c>
      <c r="J857">
        <v>98.8</v>
      </c>
      <c r="K857" s="1">
        <v>44162</v>
      </c>
      <c r="L857">
        <v>4</v>
      </c>
      <c r="M857">
        <v>0.11</v>
      </c>
    </row>
    <row r="858" spans="1:13" x14ac:dyDescent="0.3">
      <c r="A858" t="s">
        <v>845</v>
      </c>
      <c r="B858">
        <v>26</v>
      </c>
      <c r="C858" t="s">
        <v>21</v>
      </c>
      <c r="D858" t="s">
        <v>15</v>
      </c>
      <c r="E858">
        <v>140.96</v>
      </c>
      <c r="F858">
        <v>9</v>
      </c>
      <c r="G858">
        <v>270</v>
      </c>
      <c r="H858">
        <v>0</v>
      </c>
      <c r="I858" t="s">
        <v>16</v>
      </c>
      <c r="J858">
        <v>1.1000000000000001</v>
      </c>
      <c r="K858" s="1">
        <v>45078</v>
      </c>
      <c r="L858">
        <v>46</v>
      </c>
      <c r="M858">
        <v>0.31</v>
      </c>
    </row>
    <row r="859" spans="1:13" x14ac:dyDescent="0.3">
      <c r="A859" t="s">
        <v>846</v>
      </c>
      <c r="B859">
        <v>32</v>
      </c>
      <c r="C859" t="s">
        <v>14</v>
      </c>
      <c r="D859" t="s">
        <v>26</v>
      </c>
      <c r="E859">
        <v>129.59</v>
      </c>
      <c r="F859">
        <v>9</v>
      </c>
      <c r="G859">
        <v>49</v>
      </c>
      <c r="H859">
        <v>0</v>
      </c>
      <c r="I859" t="s">
        <v>40</v>
      </c>
      <c r="J859">
        <v>45.5</v>
      </c>
      <c r="K859" s="1">
        <v>44855</v>
      </c>
      <c r="L859">
        <v>33</v>
      </c>
      <c r="M859">
        <v>0.36</v>
      </c>
    </row>
    <row r="860" spans="1:13" x14ac:dyDescent="0.3">
      <c r="A860" t="s">
        <v>847</v>
      </c>
      <c r="B860">
        <v>20</v>
      </c>
      <c r="C860" t="s">
        <v>21</v>
      </c>
      <c r="D860" t="s">
        <v>22</v>
      </c>
      <c r="E860">
        <v>106.93</v>
      </c>
      <c r="F860">
        <v>13</v>
      </c>
      <c r="G860">
        <v>67</v>
      </c>
      <c r="H860">
        <v>0</v>
      </c>
      <c r="I860" t="s">
        <v>23</v>
      </c>
      <c r="J860">
        <v>75.400000000000006</v>
      </c>
      <c r="K860" s="1">
        <v>44392</v>
      </c>
      <c r="L860">
        <v>37</v>
      </c>
      <c r="M860">
        <v>0.16</v>
      </c>
    </row>
    <row r="861" spans="1:13" x14ac:dyDescent="0.3">
      <c r="A861" t="s">
        <v>848</v>
      </c>
      <c r="B861">
        <v>46</v>
      </c>
      <c r="C861" t="s">
        <v>14</v>
      </c>
      <c r="D861" t="s">
        <v>37</v>
      </c>
      <c r="F861">
        <v>7</v>
      </c>
      <c r="G861">
        <v>131</v>
      </c>
      <c r="H861">
        <v>0</v>
      </c>
      <c r="I861" t="s">
        <v>40</v>
      </c>
      <c r="J861">
        <v>72.599999999999994</v>
      </c>
      <c r="K861" s="1">
        <v>44152</v>
      </c>
      <c r="L861">
        <v>30</v>
      </c>
      <c r="M861">
        <v>0.34</v>
      </c>
    </row>
    <row r="862" spans="1:13" x14ac:dyDescent="0.3">
      <c r="A862" t="s">
        <v>849</v>
      </c>
      <c r="B862">
        <v>23</v>
      </c>
      <c r="C862" t="s">
        <v>21</v>
      </c>
      <c r="D862" t="s">
        <v>28</v>
      </c>
      <c r="E862">
        <v>231.97</v>
      </c>
      <c r="F862">
        <v>14</v>
      </c>
      <c r="G862">
        <v>157</v>
      </c>
      <c r="H862">
        <v>0</v>
      </c>
      <c r="I862" t="s">
        <v>16</v>
      </c>
      <c r="J862">
        <v>46.8</v>
      </c>
      <c r="K862" s="1">
        <v>45823</v>
      </c>
      <c r="L862">
        <v>84</v>
      </c>
      <c r="M862">
        <v>0.3</v>
      </c>
    </row>
    <row r="863" spans="1:13" x14ac:dyDescent="0.3">
      <c r="A863" t="s">
        <v>850</v>
      </c>
      <c r="B863">
        <v>34</v>
      </c>
      <c r="C863" t="s">
        <v>14</v>
      </c>
      <c r="D863" t="s">
        <v>52</v>
      </c>
      <c r="E863">
        <v>251.11</v>
      </c>
      <c r="F863">
        <v>6</v>
      </c>
      <c r="G863">
        <v>332</v>
      </c>
      <c r="H863">
        <v>0</v>
      </c>
      <c r="I863" t="s">
        <v>29</v>
      </c>
      <c r="J863">
        <v>84.2</v>
      </c>
      <c r="K863" s="1">
        <v>44107</v>
      </c>
      <c r="L863">
        <v>78</v>
      </c>
      <c r="M863">
        <v>0.25</v>
      </c>
    </row>
    <row r="864" spans="1:13" x14ac:dyDescent="0.3">
      <c r="A864" t="s">
        <v>851</v>
      </c>
      <c r="B864">
        <v>43</v>
      </c>
      <c r="C864" t="s">
        <v>21</v>
      </c>
      <c r="D864" t="s">
        <v>18</v>
      </c>
      <c r="E864">
        <v>26.13</v>
      </c>
      <c r="F864">
        <v>9</v>
      </c>
      <c r="G864">
        <v>264</v>
      </c>
      <c r="H864">
        <v>0</v>
      </c>
      <c r="I864" t="s">
        <v>19</v>
      </c>
      <c r="J864">
        <v>67.5</v>
      </c>
      <c r="K864" s="1">
        <v>44146</v>
      </c>
      <c r="L864">
        <v>27</v>
      </c>
      <c r="M864">
        <v>0.24</v>
      </c>
    </row>
    <row r="865" spans="1:13" x14ac:dyDescent="0.3">
      <c r="A865" t="s">
        <v>852</v>
      </c>
      <c r="B865">
        <v>38</v>
      </c>
      <c r="C865" t="s">
        <v>14</v>
      </c>
      <c r="D865" t="s">
        <v>26</v>
      </c>
      <c r="E865">
        <v>91.77</v>
      </c>
      <c r="F865">
        <v>14</v>
      </c>
      <c r="G865">
        <v>169</v>
      </c>
      <c r="H865">
        <v>0</v>
      </c>
      <c r="I865" t="s">
        <v>16</v>
      </c>
      <c r="J865">
        <v>54.8</v>
      </c>
      <c r="K865" s="1">
        <v>44061</v>
      </c>
      <c r="L865">
        <v>13</v>
      </c>
      <c r="M865">
        <v>0.34</v>
      </c>
    </row>
    <row r="866" spans="1:13" x14ac:dyDescent="0.3">
      <c r="A866" t="s">
        <v>853</v>
      </c>
      <c r="B866">
        <v>25</v>
      </c>
      <c r="C866" t="s">
        <v>21</v>
      </c>
      <c r="D866" t="s">
        <v>50</v>
      </c>
      <c r="E866">
        <v>191.46</v>
      </c>
      <c r="F866">
        <v>14</v>
      </c>
      <c r="G866">
        <v>269</v>
      </c>
      <c r="H866">
        <v>0</v>
      </c>
      <c r="I866" t="s">
        <v>16</v>
      </c>
      <c r="J866">
        <v>27.3</v>
      </c>
      <c r="K866" s="1">
        <v>44182</v>
      </c>
      <c r="L866">
        <v>71</v>
      </c>
      <c r="M866">
        <v>0.13</v>
      </c>
    </row>
    <row r="867" spans="1:13" x14ac:dyDescent="0.3">
      <c r="A867" t="s">
        <v>854</v>
      </c>
      <c r="B867">
        <v>38</v>
      </c>
      <c r="C867" t="s">
        <v>14</v>
      </c>
      <c r="D867" t="s">
        <v>52</v>
      </c>
      <c r="E867">
        <v>61.94</v>
      </c>
      <c r="F867">
        <v>7</v>
      </c>
      <c r="G867">
        <v>219</v>
      </c>
      <c r="H867">
        <v>0</v>
      </c>
      <c r="I867" t="s">
        <v>16</v>
      </c>
      <c r="J867">
        <v>36.700000000000003</v>
      </c>
      <c r="K867" s="1">
        <v>44713</v>
      </c>
      <c r="L867">
        <v>82</v>
      </c>
      <c r="M867">
        <v>0.4</v>
      </c>
    </row>
    <row r="868" spans="1:13" x14ac:dyDescent="0.3">
      <c r="A868" t="s">
        <v>855</v>
      </c>
      <c r="B868">
        <v>74</v>
      </c>
      <c r="C868" t="s">
        <v>14</v>
      </c>
      <c r="D868" t="s">
        <v>28</v>
      </c>
      <c r="E868">
        <v>123.56</v>
      </c>
      <c r="F868">
        <v>11</v>
      </c>
      <c r="G868">
        <v>39</v>
      </c>
      <c r="H868">
        <v>0</v>
      </c>
      <c r="I868" t="s">
        <v>40</v>
      </c>
      <c r="J868">
        <v>98.9</v>
      </c>
      <c r="K868" s="1">
        <v>44588</v>
      </c>
      <c r="L868">
        <v>38</v>
      </c>
      <c r="M868">
        <v>0.39</v>
      </c>
    </row>
    <row r="869" spans="1:13" x14ac:dyDescent="0.3">
      <c r="A869" t="s">
        <v>856</v>
      </c>
      <c r="B869">
        <v>28</v>
      </c>
      <c r="C869" t="s">
        <v>14</v>
      </c>
      <c r="D869" t="s">
        <v>26</v>
      </c>
      <c r="F869">
        <v>12</v>
      </c>
      <c r="G869">
        <v>288</v>
      </c>
      <c r="H869">
        <v>0</v>
      </c>
      <c r="I869" t="s">
        <v>19</v>
      </c>
      <c r="J869">
        <v>90.6</v>
      </c>
      <c r="K869" s="1">
        <v>45554</v>
      </c>
      <c r="L869">
        <v>52</v>
      </c>
      <c r="M869">
        <v>0.28999999999999998</v>
      </c>
    </row>
    <row r="870" spans="1:13" x14ac:dyDescent="0.3">
      <c r="A870" t="s">
        <v>857</v>
      </c>
      <c r="B870">
        <v>55</v>
      </c>
      <c r="C870" t="s">
        <v>14</v>
      </c>
      <c r="D870" t="s">
        <v>52</v>
      </c>
      <c r="E870">
        <v>55.04</v>
      </c>
      <c r="F870">
        <v>4</v>
      </c>
      <c r="G870">
        <v>78</v>
      </c>
      <c r="H870">
        <v>0</v>
      </c>
      <c r="I870" t="s">
        <v>23</v>
      </c>
      <c r="J870">
        <v>69.599999999999994</v>
      </c>
      <c r="K870" s="1">
        <v>44585</v>
      </c>
      <c r="L870">
        <v>73</v>
      </c>
      <c r="M870">
        <v>0.42</v>
      </c>
    </row>
    <row r="871" spans="1:13" x14ac:dyDescent="0.3">
      <c r="A871" t="s">
        <v>858</v>
      </c>
      <c r="B871">
        <v>25</v>
      </c>
      <c r="C871" t="s">
        <v>14</v>
      </c>
      <c r="D871" t="s">
        <v>18</v>
      </c>
      <c r="E871">
        <v>112.74</v>
      </c>
      <c r="F871">
        <v>8</v>
      </c>
      <c r="G871">
        <v>238</v>
      </c>
      <c r="H871">
        <v>0</v>
      </c>
      <c r="I871" t="s">
        <v>16</v>
      </c>
      <c r="J871">
        <v>85.9</v>
      </c>
      <c r="K871" s="1">
        <v>44921</v>
      </c>
      <c r="L871">
        <v>87</v>
      </c>
      <c r="M871">
        <v>0.06</v>
      </c>
    </row>
    <row r="872" spans="1:13" x14ac:dyDescent="0.3">
      <c r="A872" t="s">
        <v>859</v>
      </c>
      <c r="B872">
        <v>59</v>
      </c>
      <c r="C872" t="s">
        <v>14</v>
      </c>
      <c r="D872" t="s">
        <v>15</v>
      </c>
      <c r="E872">
        <v>31.17</v>
      </c>
      <c r="F872">
        <v>7</v>
      </c>
      <c r="G872">
        <v>59</v>
      </c>
      <c r="H872">
        <v>0</v>
      </c>
      <c r="I872" t="s">
        <v>29</v>
      </c>
      <c r="J872">
        <v>13.6</v>
      </c>
      <c r="K872" s="1">
        <v>45141</v>
      </c>
      <c r="L872">
        <v>95</v>
      </c>
      <c r="M872">
        <v>0.3</v>
      </c>
    </row>
    <row r="873" spans="1:13" x14ac:dyDescent="0.3">
      <c r="A873" t="s">
        <v>860</v>
      </c>
      <c r="B873">
        <v>41</v>
      </c>
      <c r="C873" t="s">
        <v>14</v>
      </c>
      <c r="D873" t="s">
        <v>44</v>
      </c>
      <c r="F873">
        <v>19</v>
      </c>
      <c r="G873">
        <v>319</v>
      </c>
      <c r="H873">
        <v>0</v>
      </c>
      <c r="I873" t="s">
        <v>19</v>
      </c>
      <c r="J873">
        <v>26.8</v>
      </c>
      <c r="K873" s="1">
        <v>45305</v>
      </c>
      <c r="L873">
        <v>66</v>
      </c>
      <c r="M873">
        <v>0.18</v>
      </c>
    </row>
    <row r="874" spans="1:13" x14ac:dyDescent="0.3">
      <c r="A874" t="s">
        <v>861</v>
      </c>
      <c r="B874">
        <v>78</v>
      </c>
      <c r="C874" t="s">
        <v>14</v>
      </c>
      <c r="D874" t="s">
        <v>15</v>
      </c>
      <c r="E874">
        <v>59.97</v>
      </c>
      <c r="F874">
        <v>11</v>
      </c>
      <c r="G874">
        <v>317</v>
      </c>
      <c r="H874">
        <v>0</v>
      </c>
      <c r="I874" t="s">
        <v>23</v>
      </c>
      <c r="J874">
        <v>88.5</v>
      </c>
      <c r="K874" s="1">
        <v>44765</v>
      </c>
      <c r="L874">
        <v>40</v>
      </c>
      <c r="M874">
        <v>0.22</v>
      </c>
    </row>
    <row r="875" spans="1:13" x14ac:dyDescent="0.3">
      <c r="A875" t="s">
        <v>862</v>
      </c>
      <c r="B875">
        <v>52</v>
      </c>
      <c r="C875" t="s">
        <v>14</v>
      </c>
      <c r="D875" t="s">
        <v>28</v>
      </c>
      <c r="E875">
        <v>174.55</v>
      </c>
      <c r="F875">
        <v>6</v>
      </c>
      <c r="G875">
        <v>334</v>
      </c>
      <c r="H875">
        <v>0</v>
      </c>
      <c r="I875" t="s">
        <v>29</v>
      </c>
      <c r="J875">
        <v>47.1</v>
      </c>
      <c r="K875" s="1">
        <v>44516</v>
      </c>
      <c r="L875">
        <v>38</v>
      </c>
      <c r="M875">
        <v>0.79</v>
      </c>
    </row>
    <row r="876" spans="1:13" x14ac:dyDescent="0.3">
      <c r="A876" t="s">
        <v>863</v>
      </c>
      <c r="B876">
        <v>72</v>
      </c>
      <c r="C876" t="s">
        <v>21</v>
      </c>
      <c r="D876" t="s">
        <v>18</v>
      </c>
      <c r="E876">
        <v>165.72</v>
      </c>
      <c r="F876">
        <v>9</v>
      </c>
      <c r="G876">
        <v>236</v>
      </c>
      <c r="H876">
        <v>0</v>
      </c>
      <c r="I876" t="s">
        <v>23</v>
      </c>
      <c r="J876">
        <v>59.1</v>
      </c>
      <c r="K876" s="1">
        <v>45188</v>
      </c>
      <c r="L876">
        <v>41</v>
      </c>
      <c r="M876">
        <v>0.15</v>
      </c>
    </row>
    <row r="877" spans="1:13" x14ac:dyDescent="0.3">
      <c r="A877" t="s">
        <v>864</v>
      </c>
      <c r="B877">
        <v>31</v>
      </c>
      <c r="C877" t="s">
        <v>21</v>
      </c>
      <c r="D877" t="s">
        <v>52</v>
      </c>
      <c r="E877">
        <v>55.36</v>
      </c>
      <c r="F877">
        <v>10</v>
      </c>
      <c r="G877">
        <v>75</v>
      </c>
      <c r="H877">
        <v>0</v>
      </c>
      <c r="I877" t="s">
        <v>23</v>
      </c>
      <c r="K877" s="1">
        <v>44209</v>
      </c>
      <c r="L877">
        <v>5</v>
      </c>
      <c r="M877">
        <v>0.35</v>
      </c>
    </row>
    <row r="878" spans="1:13" x14ac:dyDescent="0.3">
      <c r="A878" t="s">
        <v>865</v>
      </c>
      <c r="B878">
        <v>72</v>
      </c>
      <c r="C878" t="s">
        <v>21</v>
      </c>
      <c r="D878" t="s">
        <v>35</v>
      </c>
      <c r="E878">
        <v>257.42</v>
      </c>
      <c r="F878">
        <v>12</v>
      </c>
      <c r="G878">
        <v>305</v>
      </c>
      <c r="H878">
        <v>0</v>
      </c>
      <c r="I878" t="s">
        <v>19</v>
      </c>
      <c r="J878">
        <v>40.4</v>
      </c>
      <c r="K878" s="1">
        <v>44125</v>
      </c>
      <c r="L878">
        <v>64</v>
      </c>
      <c r="M878">
        <v>0.26</v>
      </c>
    </row>
    <row r="879" spans="1:13" x14ac:dyDescent="0.3">
      <c r="A879" t="s">
        <v>866</v>
      </c>
      <c r="B879">
        <v>31</v>
      </c>
      <c r="C879" t="s">
        <v>14</v>
      </c>
      <c r="D879" t="s">
        <v>44</v>
      </c>
      <c r="E879">
        <v>70.88</v>
      </c>
      <c r="F879">
        <v>5</v>
      </c>
      <c r="G879">
        <v>38</v>
      </c>
      <c r="H879">
        <v>0</v>
      </c>
      <c r="I879" t="s">
        <v>40</v>
      </c>
      <c r="J879">
        <v>48.2</v>
      </c>
      <c r="K879" s="1">
        <v>44250</v>
      </c>
      <c r="L879">
        <v>56</v>
      </c>
      <c r="M879">
        <v>0.23</v>
      </c>
    </row>
    <row r="880" spans="1:13" x14ac:dyDescent="0.3">
      <c r="A880" t="s">
        <v>867</v>
      </c>
      <c r="B880">
        <v>27</v>
      </c>
      <c r="C880" t="s">
        <v>21</v>
      </c>
      <c r="D880" t="s">
        <v>15</v>
      </c>
      <c r="E880">
        <v>59.9</v>
      </c>
      <c r="F880">
        <v>9</v>
      </c>
      <c r="G880">
        <v>198</v>
      </c>
      <c r="H880">
        <v>0</v>
      </c>
      <c r="I880" t="s">
        <v>29</v>
      </c>
      <c r="J880">
        <v>11.2</v>
      </c>
      <c r="K880" s="1">
        <v>44911</v>
      </c>
      <c r="L880">
        <v>87</v>
      </c>
      <c r="M880">
        <v>0.34</v>
      </c>
    </row>
    <row r="881" spans="1:13" x14ac:dyDescent="0.3">
      <c r="A881" t="s">
        <v>868</v>
      </c>
      <c r="B881">
        <v>29</v>
      </c>
      <c r="C881" t="s">
        <v>14</v>
      </c>
      <c r="D881" t="s">
        <v>37</v>
      </c>
      <c r="E881">
        <v>15.31</v>
      </c>
      <c r="F881">
        <v>7</v>
      </c>
      <c r="G881">
        <v>104</v>
      </c>
      <c r="H881">
        <v>0</v>
      </c>
      <c r="I881" t="s">
        <v>16</v>
      </c>
      <c r="J881">
        <v>99.1</v>
      </c>
      <c r="K881" s="1">
        <v>44971</v>
      </c>
      <c r="L881">
        <v>49</v>
      </c>
      <c r="M881">
        <v>0.06</v>
      </c>
    </row>
    <row r="882" spans="1:13" x14ac:dyDescent="0.3">
      <c r="A882" t="s">
        <v>869</v>
      </c>
      <c r="B882">
        <v>55</v>
      </c>
      <c r="C882" t="s">
        <v>14</v>
      </c>
      <c r="D882" t="s">
        <v>52</v>
      </c>
      <c r="F882">
        <v>13</v>
      </c>
      <c r="G882">
        <v>69</v>
      </c>
      <c r="H882">
        <v>0</v>
      </c>
      <c r="I882" t="s">
        <v>23</v>
      </c>
      <c r="J882">
        <v>97.3</v>
      </c>
      <c r="K882" s="1">
        <v>44360</v>
      </c>
      <c r="L882">
        <v>59</v>
      </c>
      <c r="M882">
        <v>0.15</v>
      </c>
    </row>
    <row r="883" spans="1:13" x14ac:dyDescent="0.3">
      <c r="A883" t="s">
        <v>870</v>
      </c>
      <c r="B883">
        <v>61</v>
      </c>
      <c r="C883" t="s">
        <v>21</v>
      </c>
      <c r="D883" t="s">
        <v>15</v>
      </c>
      <c r="E883">
        <v>158.58000000000001</v>
      </c>
      <c r="F883">
        <v>7</v>
      </c>
      <c r="G883">
        <v>281</v>
      </c>
      <c r="H883">
        <v>0</v>
      </c>
      <c r="I883" t="s">
        <v>29</v>
      </c>
      <c r="J883">
        <v>29.7</v>
      </c>
      <c r="K883" s="1">
        <v>45571</v>
      </c>
      <c r="L883">
        <v>96</v>
      </c>
      <c r="M883">
        <v>0.16</v>
      </c>
    </row>
    <row r="884" spans="1:13" x14ac:dyDescent="0.3">
      <c r="A884" t="s">
        <v>871</v>
      </c>
      <c r="B884">
        <v>72</v>
      </c>
      <c r="C884" t="s">
        <v>14</v>
      </c>
      <c r="D884" t="s">
        <v>52</v>
      </c>
      <c r="E884">
        <v>83.4</v>
      </c>
      <c r="F884">
        <v>10</v>
      </c>
      <c r="G884">
        <v>57</v>
      </c>
      <c r="H884">
        <v>0</v>
      </c>
      <c r="I884" t="s">
        <v>19</v>
      </c>
      <c r="J884">
        <v>85.2</v>
      </c>
      <c r="K884" s="1">
        <v>44498</v>
      </c>
      <c r="L884">
        <v>39</v>
      </c>
      <c r="M884">
        <v>0.32</v>
      </c>
    </row>
    <row r="885" spans="1:13" x14ac:dyDescent="0.3">
      <c r="A885" t="s">
        <v>872</v>
      </c>
      <c r="B885">
        <v>63</v>
      </c>
      <c r="C885" t="s">
        <v>21</v>
      </c>
      <c r="D885" t="s">
        <v>44</v>
      </c>
      <c r="E885">
        <v>201.33</v>
      </c>
      <c r="F885">
        <v>10</v>
      </c>
      <c r="G885">
        <v>328</v>
      </c>
      <c r="H885">
        <v>1</v>
      </c>
      <c r="I885" t="s">
        <v>29</v>
      </c>
      <c r="J885">
        <v>73.7</v>
      </c>
      <c r="K885" s="1">
        <v>45546</v>
      </c>
      <c r="L885">
        <v>80</v>
      </c>
      <c r="M885">
        <v>0.02</v>
      </c>
    </row>
    <row r="886" spans="1:13" x14ac:dyDescent="0.3">
      <c r="A886" t="s">
        <v>873</v>
      </c>
      <c r="B886">
        <v>51</v>
      </c>
      <c r="C886" t="s">
        <v>21</v>
      </c>
      <c r="D886" t="s">
        <v>28</v>
      </c>
      <c r="E886">
        <v>67.58</v>
      </c>
      <c r="F886">
        <v>9</v>
      </c>
      <c r="G886">
        <v>178</v>
      </c>
      <c r="H886">
        <v>0</v>
      </c>
      <c r="I886" t="s">
        <v>16</v>
      </c>
      <c r="J886">
        <v>14.7</v>
      </c>
      <c r="K886" s="1">
        <v>45587</v>
      </c>
      <c r="L886">
        <v>55</v>
      </c>
      <c r="M886">
        <v>0.26</v>
      </c>
    </row>
    <row r="887" spans="1:13" x14ac:dyDescent="0.3">
      <c r="A887" t="s">
        <v>874</v>
      </c>
      <c r="B887">
        <v>58</v>
      </c>
      <c r="C887" t="s">
        <v>14</v>
      </c>
      <c r="D887" t="s">
        <v>50</v>
      </c>
      <c r="E887">
        <v>90.67</v>
      </c>
      <c r="F887">
        <v>12</v>
      </c>
      <c r="G887">
        <v>307</v>
      </c>
      <c r="H887">
        <v>0</v>
      </c>
      <c r="I887" t="s">
        <v>16</v>
      </c>
      <c r="J887">
        <v>2.4</v>
      </c>
      <c r="K887" s="1">
        <v>44707</v>
      </c>
      <c r="L887">
        <v>75</v>
      </c>
      <c r="M887">
        <v>0.48</v>
      </c>
    </row>
    <row r="888" spans="1:13" x14ac:dyDescent="0.3">
      <c r="A888" t="s">
        <v>875</v>
      </c>
      <c r="B888">
        <v>27</v>
      </c>
      <c r="C888" t="s">
        <v>21</v>
      </c>
      <c r="D888" t="s">
        <v>15</v>
      </c>
      <c r="E888">
        <v>114.56</v>
      </c>
      <c r="F888">
        <v>10</v>
      </c>
      <c r="G888">
        <v>221</v>
      </c>
      <c r="H888">
        <v>0</v>
      </c>
      <c r="I888" t="s">
        <v>19</v>
      </c>
      <c r="J888">
        <v>1.4</v>
      </c>
      <c r="K888" s="1">
        <v>45385</v>
      </c>
      <c r="L888">
        <v>78</v>
      </c>
      <c r="M888">
        <v>0.15</v>
      </c>
    </row>
    <row r="889" spans="1:13" x14ac:dyDescent="0.3">
      <c r="A889" t="s">
        <v>876</v>
      </c>
      <c r="B889">
        <v>75</v>
      </c>
      <c r="C889" t="s">
        <v>21</v>
      </c>
      <c r="D889" t="s">
        <v>52</v>
      </c>
      <c r="E889">
        <v>88.25</v>
      </c>
      <c r="F889">
        <v>9</v>
      </c>
      <c r="G889">
        <v>143</v>
      </c>
      <c r="H889">
        <v>1</v>
      </c>
      <c r="I889" t="s">
        <v>29</v>
      </c>
      <c r="K889" s="1">
        <v>45797</v>
      </c>
      <c r="L889">
        <v>64</v>
      </c>
      <c r="M889">
        <v>0.45</v>
      </c>
    </row>
    <row r="890" spans="1:13" x14ac:dyDescent="0.3">
      <c r="A890" t="s">
        <v>877</v>
      </c>
      <c r="B890">
        <v>34</v>
      </c>
      <c r="C890" t="s">
        <v>14</v>
      </c>
      <c r="D890" t="s">
        <v>50</v>
      </c>
      <c r="E890">
        <v>19.63</v>
      </c>
      <c r="F890">
        <v>12</v>
      </c>
      <c r="G890">
        <v>303</v>
      </c>
      <c r="H890">
        <v>0</v>
      </c>
      <c r="I890" t="s">
        <v>40</v>
      </c>
      <c r="J890">
        <v>62.7</v>
      </c>
      <c r="K890" s="1">
        <v>44895</v>
      </c>
      <c r="L890">
        <v>3</v>
      </c>
      <c r="M890">
        <v>0.31</v>
      </c>
    </row>
    <row r="891" spans="1:13" x14ac:dyDescent="0.3">
      <c r="A891" t="s">
        <v>759</v>
      </c>
      <c r="B891">
        <v>34</v>
      </c>
      <c r="C891" t="s">
        <v>21</v>
      </c>
      <c r="D891" t="s">
        <v>50</v>
      </c>
      <c r="E891">
        <v>170.16</v>
      </c>
      <c r="F891">
        <v>7</v>
      </c>
      <c r="G891">
        <v>26</v>
      </c>
      <c r="H891">
        <v>0</v>
      </c>
      <c r="I891" t="s">
        <v>40</v>
      </c>
      <c r="J891">
        <v>49.2</v>
      </c>
      <c r="K891" s="1">
        <v>45738</v>
      </c>
      <c r="L891">
        <v>8</v>
      </c>
      <c r="M891">
        <v>0.2</v>
      </c>
    </row>
    <row r="892" spans="1:13" x14ac:dyDescent="0.3">
      <c r="A892" t="s">
        <v>878</v>
      </c>
      <c r="B892">
        <v>20</v>
      </c>
      <c r="C892" t="s">
        <v>25</v>
      </c>
      <c r="D892" t="s">
        <v>37</v>
      </c>
      <c r="E892">
        <v>99.01</v>
      </c>
      <c r="F892">
        <v>10</v>
      </c>
      <c r="G892">
        <v>160</v>
      </c>
      <c r="H892">
        <v>0</v>
      </c>
      <c r="I892" t="s">
        <v>23</v>
      </c>
      <c r="J892">
        <v>99.7</v>
      </c>
      <c r="K892" s="1">
        <v>44357</v>
      </c>
      <c r="L892">
        <v>79</v>
      </c>
      <c r="M892">
        <v>0.16</v>
      </c>
    </row>
    <row r="893" spans="1:13" x14ac:dyDescent="0.3">
      <c r="A893" t="s">
        <v>879</v>
      </c>
      <c r="B893">
        <v>79</v>
      </c>
      <c r="C893" t="s">
        <v>25</v>
      </c>
      <c r="D893" t="s">
        <v>50</v>
      </c>
      <c r="E893">
        <v>253.22</v>
      </c>
      <c r="F893">
        <v>12</v>
      </c>
      <c r="G893">
        <v>150</v>
      </c>
      <c r="H893">
        <v>0</v>
      </c>
      <c r="I893" t="s">
        <v>23</v>
      </c>
      <c r="J893">
        <v>28.7</v>
      </c>
      <c r="K893" s="1">
        <v>45434</v>
      </c>
      <c r="L893">
        <v>73</v>
      </c>
      <c r="M893">
        <v>0.31</v>
      </c>
    </row>
    <row r="894" spans="1:13" x14ac:dyDescent="0.3">
      <c r="A894" t="s">
        <v>880</v>
      </c>
      <c r="B894">
        <v>48</v>
      </c>
      <c r="C894" t="s">
        <v>21</v>
      </c>
      <c r="D894" t="s">
        <v>44</v>
      </c>
      <c r="E894">
        <v>95.84</v>
      </c>
      <c r="F894">
        <v>10</v>
      </c>
      <c r="G894">
        <v>172</v>
      </c>
      <c r="H894">
        <v>0</v>
      </c>
      <c r="I894" t="s">
        <v>29</v>
      </c>
      <c r="J894">
        <v>72.599999999999994</v>
      </c>
      <c r="K894" s="1">
        <v>44402</v>
      </c>
      <c r="L894">
        <v>16</v>
      </c>
      <c r="M894">
        <v>0.23</v>
      </c>
    </row>
    <row r="895" spans="1:13" x14ac:dyDescent="0.3">
      <c r="A895" t="s">
        <v>583</v>
      </c>
      <c r="B895">
        <v>68</v>
      </c>
      <c r="C895" t="s">
        <v>21</v>
      </c>
      <c r="D895" t="s">
        <v>18</v>
      </c>
      <c r="E895">
        <v>217.32</v>
      </c>
      <c r="F895">
        <v>12</v>
      </c>
      <c r="G895">
        <v>210</v>
      </c>
      <c r="H895">
        <v>0</v>
      </c>
      <c r="I895" t="s">
        <v>23</v>
      </c>
      <c r="J895">
        <v>38.700000000000003</v>
      </c>
      <c r="K895" s="1">
        <v>45339</v>
      </c>
      <c r="L895">
        <v>26</v>
      </c>
      <c r="M895">
        <v>0.1</v>
      </c>
    </row>
    <row r="896" spans="1:13" x14ac:dyDescent="0.3">
      <c r="A896" t="s">
        <v>881</v>
      </c>
      <c r="B896">
        <v>18</v>
      </c>
      <c r="C896" t="s">
        <v>14</v>
      </c>
      <c r="D896" t="s">
        <v>50</v>
      </c>
      <c r="E896">
        <v>82.47</v>
      </c>
      <c r="F896">
        <v>12</v>
      </c>
      <c r="G896">
        <v>355</v>
      </c>
      <c r="H896">
        <v>0</v>
      </c>
      <c r="I896" t="s">
        <v>16</v>
      </c>
      <c r="J896">
        <v>9.8000000000000007</v>
      </c>
      <c r="K896" s="1">
        <v>44937</v>
      </c>
      <c r="L896">
        <v>32</v>
      </c>
      <c r="M896">
        <v>0.14000000000000001</v>
      </c>
    </row>
    <row r="897" spans="1:13" x14ac:dyDescent="0.3">
      <c r="A897" t="s">
        <v>882</v>
      </c>
      <c r="B897">
        <v>29</v>
      </c>
      <c r="C897" t="s">
        <v>14</v>
      </c>
      <c r="D897" t="s">
        <v>35</v>
      </c>
      <c r="E897">
        <v>275.49</v>
      </c>
      <c r="F897">
        <v>9</v>
      </c>
      <c r="G897">
        <v>21</v>
      </c>
      <c r="H897">
        <v>0</v>
      </c>
      <c r="I897" t="s">
        <v>19</v>
      </c>
      <c r="J897">
        <v>87.7</v>
      </c>
      <c r="K897" s="1">
        <v>45702</v>
      </c>
      <c r="L897">
        <v>82</v>
      </c>
      <c r="M897">
        <v>0.34</v>
      </c>
    </row>
    <row r="898" spans="1:13" x14ac:dyDescent="0.3">
      <c r="A898" t="s">
        <v>883</v>
      </c>
      <c r="B898">
        <v>56</v>
      </c>
      <c r="C898" t="s">
        <v>21</v>
      </c>
      <c r="D898" t="s">
        <v>52</v>
      </c>
      <c r="E898">
        <v>184.01</v>
      </c>
      <c r="F898">
        <v>9</v>
      </c>
      <c r="G898">
        <v>297</v>
      </c>
      <c r="H898">
        <v>0</v>
      </c>
      <c r="I898" t="s">
        <v>23</v>
      </c>
      <c r="J898">
        <v>40</v>
      </c>
      <c r="K898" s="1">
        <v>45681</v>
      </c>
      <c r="L898">
        <v>8</v>
      </c>
      <c r="M898">
        <v>0.18</v>
      </c>
    </row>
    <row r="899" spans="1:13" x14ac:dyDescent="0.3">
      <c r="A899" t="s">
        <v>884</v>
      </c>
      <c r="B899">
        <v>21</v>
      </c>
      <c r="C899" t="s">
        <v>14</v>
      </c>
      <c r="D899" t="s">
        <v>50</v>
      </c>
      <c r="E899">
        <v>127.53</v>
      </c>
      <c r="F899">
        <v>12</v>
      </c>
      <c r="G899">
        <v>364</v>
      </c>
      <c r="H899">
        <v>0</v>
      </c>
      <c r="I899" t="s">
        <v>40</v>
      </c>
      <c r="J899">
        <v>91.7</v>
      </c>
      <c r="K899" s="1">
        <v>45686</v>
      </c>
      <c r="L899">
        <v>60</v>
      </c>
      <c r="M899">
        <v>0.24</v>
      </c>
    </row>
    <row r="900" spans="1:13" x14ac:dyDescent="0.3">
      <c r="A900" t="s">
        <v>885</v>
      </c>
      <c r="B900">
        <v>59</v>
      </c>
      <c r="C900" t="s">
        <v>21</v>
      </c>
      <c r="D900" t="s">
        <v>22</v>
      </c>
      <c r="E900">
        <v>118.28</v>
      </c>
      <c r="F900">
        <v>16</v>
      </c>
      <c r="G900">
        <v>32</v>
      </c>
      <c r="H900">
        <v>0</v>
      </c>
      <c r="I900" t="s">
        <v>16</v>
      </c>
      <c r="J900">
        <v>93.7</v>
      </c>
      <c r="K900" s="1">
        <v>44171</v>
      </c>
      <c r="L900">
        <v>96</v>
      </c>
      <c r="M900">
        <v>0.27</v>
      </c>
    </row>
    <row r="901" spans="1:13" x14ac:dyDescent="0.3">
      <c r="A901" t="s">
        <v>886</v>
      </c>
      <c r="B901">
        <v>30</v>
      </c>
      <c r="C901" t="s">
        <v>14</v>
      </c>
      <c r="D901" t="s">
        <v>18</v>
      </c>
      <c r="E901">
        <v>205.99</v>
      </c>
      <c r="F901">
        <v>14</v>
      </c>
      <c r="G901">
        <v>108</v>
      </c>
      <c r="H901">
        <v>0</v>
      </c>
      <c r="I901" t="s">
        <v>40</v>
      </c>
      <c r="J901">
        <v>82</v>
      </c>
      <c r="K901" s="1">
        <v>44102</v>
      </c>
      <c r="L901">
        <v>74</v>
      </c>
      <c r="M901">
        <v>0.22</v>
      </c>
    </row>
    <row r="902" spans="1:13" x14ac:dyDescent="0.3">
      <c r="A902" t="s">
        <v>887</v>
      </c>
      <c r="B902">
        <v>51</v>
      </c>
      <c r="C902" t="s">
        <v>21</v>
      </c>
      <c r="D902" t="s">
        <v>26</v>
      </c>
      <c r="E902">
        <v>71.5</v>
      </c>
      <c r="F902">
        <v>10</v>
      </c>
      <c r="G902">
        <v>46</v>
      </c>
      <c r="H902">
        <v>0</v>
      </c>
      <c r="I902" t="s">
        <v>23</v>
      </c>
      <c r="J902">
        <v>2.8</v>
      </c>
      <c r="K902" s="1">
        <v>44190</v>
      </c>
      <c r="L902">
        <v>12</v>
      </c>
      <c r="M902">
        <v>0.13</v>
      </c>
    </row>
    <row r="903" spans="1:13" x14ac:dyDescent="0.3">
      <c r="A903" t="s">
        <v>888</v>
      </c>
      <c r="B903">
        <v>59</v>
      </c>
      <c r="C903" t="s">
        <v>21</v>
      </c>
      <c r="D903" t="s">
        <v>18</v>
      </c>
      <c r="E903">
        <v>28.58</v>
      </c>
      <c r="F903">
        <v>11</v>
      </c>
      <c r="G903">
        <v>95</v>
      </c>
      <c r="H903">
        <v>0</v>
      </c>
      <c r="I903" t="s">
        <v>23</v>
      </c>
      <c r="J903">
        <v>96.6</v>
      </c>
      <c r="K903" s="1">
        <v>44479</v>
      </c>
      <c r="L903">
        <v>76</v>
      </c>
      <c r="M903">
        <v>0.38</v>
      </c>
    </row>
    <row r="904" spans="1:13" x14ac:dyDescent="0.3">
      <c r="A904" t="s">
        <v>889</v>
      </c>
      <c r="B904">
        <v>38</v>
      </c>
      <c r="C904" t="s">
        <v>21</v>
      </c>
      <c r="D904" t="s">
        <v>28</v>
      </c>
      <c r="E904">
        <v>52.8</v>
      </c>
      <c r="F904">
        <v>12</v>
      </c>
      <c r="G904">
        <v>124</v>
      </c>
      <c r="H904">
        <v>0</v>
      </c>
      <c r="I904" t="s">
        <v>16</v>
      </c>
      <c r="J904">
        <v>12.4</v>
      </c>
      <c r="K904" s="1">
        <v>45570</v>
      </c>
      <c r="L904">
        <v>59</v>
      </c>
      <c r="M904">
        <v>0.4</v>
      </c>
    </row>
    <row r="905" spans="1:13" x14ac:dyDescent="0.3">
      <c r="A905" t="s">
        <v>890</v>
      </c>
      <c r="B905">
        <v>39</v>
      </c>
      <c r="C905" t="s">
        <v>25</v>
      </c>
      <c r="D905" t="s">
        <v>26</v>
      </c>
      <c r="E905">
        <v>73.81</v>
      </c>
      <c r="F905">
        <v>13</v>
      </c>
      <c r="G905">
        <v>334</v>
      </c>
      <c r="H905">
        <v>0</v>
      </c>
      <c r="I905" t="s">
        <v>40</v>
      </c>
      <c r="J905">
        <v>93.1</v>
      </c>
      <c r="K905" s="1">
        <v>45096</v>
      </c>
      <c r="L905">
        <v>59</v>
      </c>
      <c r="M905">
        <v>0.08</v>
      </c>
    </row>
    <row r="906" spans="1:13" x14ac:dyDescent="0.3">
      <c r="A906" t="s">
        <v>891</v>
      </c>
      <c r="B906">
        <v>74</v>
      </c>
      <c r="C906" t="s">
        <v>14</v>
      </c>
      <c r="D906" t="s">
        <v>37</v>
      </c>
      <c r="E906">
        <v>149.94999999999999</v>
      </c>
      <c r="F906">
        <v>17</v>
      </c>
      <c r="G906">
        <v>294</v>
      </c>
      <c r="H906">
        <v>0</v>
      </c>
      <c r="I906" t="s">
        <v>19</v>
      </c>
      <c r="J906">
        <v>60.7</v>
      </c>
      <c r="K906" s="1">
        <v>45648</v>
      </c>
      <c r="L906">
        <v>74</v>
      </c>
      <c r="M906">
        <v>0.15</v>
      </c>
    </row>
    <row r="907" spans="1:13" x14ac:dyDescent="0.3">
      <c r="A907" t="s">
        <v>892</v>
      </c>
      <c r="B907">
        <v>21</v>
      </c>
      <c r="C907" t="s">
        <v>14</v>
      </c>
      <c r="D907" t="s">
        <v>18</v>
      </c>
      <c r="E907">
        <v>334.42</v>
      </c>
      <c r="F907">
        <v>8</v>
      </c>
      <c r="G907">
        <v>301</v>
      </c>
      <c r="H907">
        <v>0</v>
      </c>
      <c r="I907" t="s">
        <v>19</v>
      </c>
      <c r="J907">
        <v>37.700000000000003</v>
      </c>
      <c r="K907" s="1">
        <v>44607</v>
      </c>
      <c r="L907">
        <v>34</v>
      </c>
      <c r="M907">
        <v>0.47</v>
      </c>
    </row>
    <row r="908" spans="1:13" x14ac:dyDescent="0.3">
      <c r="A908" t="s">
        <v>893</v>
      </c>
      <c r="B908">
        <v>35</v>
      </c>
      <c r="C908" t="s">
        <v>21</v>
      </c>
      <c r="D908" t="s">
        <v>28</v>
      </c>
      <c r="E908">
        <v>163.57</v>
      </c>
      <c r="F908">
        <v>9</v>
      </c>
      <c r="G908">
        <v>327</v>
      </c>
      <c r="H908">
        <v>0</v>
      </c>
      <c r="I908" t="s">
        <v>16</v>
      </c>
      <c r="J908">
        <v>72.099999999999994</v>
      </c>
      <c r="K908" s="1">
        <v>44286</v>
      </c>
      <c r="L908">
        <v>30</v>
      </c>
      <c r="M908">
        <v>0.5</v>
      </c>
    </row>
    <row r="909" spans="1:13" x14ac:dyDescent="0.3">
      <c r="A909" t="s">
        <v>894</v>
      </c>
      <c r="B909">
        <v>22</v>
      </c>
      <c r="C909" t="s">
        <v>21</v>
      </c>
      <c r="D909" t="s">
        <v>18</v>
      </c>
      <c r="E909">
        <v>86.03</v>
      </c>
      <c r="F909">
        <v>16</v>
      </c>
      <c r="G909">
        <v>306</v>
      </c>
      <c r="H909">
        <v>0</v>
      </c>
      <c r="I909" t="s">
        <v>23</v>
      </c>
      <c r="J909">
        <v>50.7</v>
      </c>
      <c r="K909" s="1">
        <v>45561</v>
      </c>
      <c r="L909">
        <v>44</v>
      </c>
      <c r="M909">
        <v>0.38</v>
      </c>
    </row>
    <row r="910" spans="1:13" x14ac:dyDescent="0.3">
      <c r="A910" t="s">
        <v>895</v>
      </c>
      <c r="B910">
        <v>36</v>
      </c>
      <c r="C910" t="s">
        <v>21</v>
      </c>
      <c r="D910" t="s">
        <v>50</v>
      </c>
      <c r="E910">
        <v>57.42</v>
      </c>
      <c r="F910">
        <v>11</v>
      </c>
      <c r="G910">
        <v>24</v>
      </c>
      <c r="H910">
        <v>0</v>
      </c>
      <c r="I910" t="s">
        <v>16</v>
      </c>
      <c r="J910">
        <v>79.400000000000006</v>
      </c>
      <c r="K910" s="1">
        <v>45268</v>
      </c>
      <c r="L910">
        <v>95</v>
      </c>
      <c r="M910">
        <v>0.1</v>
      </c>
    </row>
    <row r="911" spans="1:13" x14ac:dyDescent="0.3">
      <c r="A911" t="s">
        <v>896</v>
      </c>
      <c r="B911">
        <v>19</v>
      </c>
      <c r="C911" t="s">
        <v>14</v>
      </c>
      <c r="D911" t="s">
        <v>15</v>
      </c>
      <c r="E911">
        <v>259.70999999999998</v>
      </c>
      <c r="F911">
        <v>6</v>
      </c>
      <c r="G911">
        <v>81</v>
      </c>
      <c r="H911">
        <v>0</v>
      </c>
      <c r="I911" t="s">
        <v>40</v>
      </c>
      <c r="J911">
        <v>51.4</v>
      </c>
      <c r="K911" s="1">
        <v>44057</v>
      </c>
      <c r="L911">
        <v>38</v>
      </c>
      <c r="M911">
        <v>0.36</v>
      </c>
    </row>
    <row r="912" spans="1:13" x14ac:dyDescent="0.3">
      <c r="A912" t="s">
        <v>897</v>
      </c>
      <c r="B912">
        <v>29</v>
      </c>
      <c r="C912" t="s">
        <v>14</v>
      </c>
      <c r="D912" t="s">
        <v>15</v>
      </c>
      <c r="E912">
        <v>99.12</v>
      </c>
      <c r="F912">
        <v>8</v>
      </c>
      <c r="G912">
        <v>57</v>
      </c>
      <c r="H912">
        <v>1</v>
      </c>
      <c r="I912" t="s">
        <v>19</v>
      </c>
      <c r="J912">
        <v>36.9</v>
      </c>
      <c r="K912" s="1">
        <v>45219</v>
      </c>
      <c r="L912">
        <v>25</v>
      </c>
      <c r="M912">
        <v>0.09</v>
      </c>
    </row>
    <row r="913" spans="1:13" x14ac:dyDescent="0.3">
      <c r="A913" t="s">
        <v>898</v>
      </c>
      <c r="B913">
        <v>34</v>
      </c>
      <c r="C913" t="s">
        <v>14</v>
      </c>
      <c r="D913" t="s">
        <v>28</v>
      </c>
      <c r="E913">
        <v>79.42</v>
      </c>
      <c r="F913">
        <v>11</v>
      </c>
      <c r="G913">
        <v>25</v>
      </c>
      <c r="H913">
        <v>0</v>
      </c>
      <c r="I913" t="s">
        <v>23</v>
      </c>
      <c r="J913">
        <v>36.1</v>
      </c>
      <c r="K913" s="1">
        <v>45737</v>
      </c>
      <c r="L913">
        <v>24</v>
      </c>
      <c r="M913">
        <v>0.2</v>
      </c>
    </row>
    <row r="914" spans="1:13" x14ac:dyDescent="0.3">
      <c r="A914" t="s">
        <v>899</v>
      </c>
      <c r="B914">
        <v>27</v>
      </c>
      <c r="C914" t="s">
        <v>21</v>
      </c>
      <c r="D914" t="s">
        <v>18</v>
      </c>
      <c r="E914">
        <v>87.29</v>
      </c>
      <c r="F914">
        <v>12</v>
      </c>
      <c r="G914">
        <v>296</v>
      </c>
      <c r="H914">
        <v>1</v>
      </c>
      <c r="I914" t="s">
        <v>40</v>
      </c>
      <c r="J914">
        <v>35.4</v>
      </c>
      <c r="K914" s="1">
        <v>44486</v>
      </c>
      <c r="L914">
        <v>97</v>
      </c>
      <c r="M914">
        <v>0.34</v>
      </c>
    </row>
    <row r="915" spans="1:13" x14ac:dyDescent="0.3">
      <c r="A915" t="s">
        <v>900</v>
      </c>
      <c r="B915">
        <v>51</v>
      </c>
      <c r="C915" t="s">
        <v>25</v>
      </c>
      <c r="D915" t="s">
        <v>28</v>
      </c>
      <c r="E915">
        <v>119.31</v>
      </c>
      <c r="F915">
        <v>6</v>
      </c>
      <c r="G915">
        <v>43</v>
      </c>
      <c r="H915">
        <v>0</v>
      </c>
      <c r="I915" t="s">
        <v>19</v>
      </c>
      <c r="J915">
        <v>47.3</v>
      </c>
      <c r="K915" s="1">
        <v>44425</v>
      </c>
      <c r="L915">
        <v>61</v>
      </c>
      <c r="M915">
        <v>0.32</v>
      </c>
    </row>
    <row r="916" spans="1:13" x14ac:dyDescent="0.3">
      <c r="A916" t="s">
        <v>901</v>
      </c>
      <c r="B916">
        <v>23</v>
      </c>
      <c r="C916" t="s">
        <v>21</v>
      </c>
      <c r="D916" t="s">
        <v>37</v>
      </c>
      <c r="E916">
        <v>86.38</v>
      </c>
      <c r="F916">
        <v>12</v>
      </c>
      <c r="G916">
        <v>84</v>
      </c>
      <c r="H916">
        <v>0</v>
      </c>
      <c r="I916" t="s">
        <v>19</v>
      </c>
      <c r="J916">
        <v>11</v>
      </c>
      <c r="K916" s="1">
        <v>45373</v>
      </c>
      <c r="L916">
        <v>9</v>
      </c>
      <c r="M916">
        <v>0.25</v>
      </c>
    </row>
    <row r="917" spans="1:13" x14ac:dyDescent="0.3">
      <c r="A917" t="s">
        <v>902</v>
      </c>
      <c r="B917">
        <v>25</v>
      </c>
      <c r="C917" t="s">
        <v>25</v>
      </c>
      <c r="D917" t="s">
        <v>15</v>
      </c>
      <c r="E917">
        <v>55.19</v>
      </c>
      <c r="F917">
        <v>11</v>
      </c>
      <c r="G917">
        <v>21</v>
      </c>
      <c r="H917">
        <v>0</v>
      </c>
      <c r="I917" t="s">
        <v>29</v>
      </c>
      <c r="J917">
        <v>66.2</v>
      </c>
      <c r="K917" s="1">
        <v>45735</v>
      </c>
      <c r="L917">
        <v>89</v>
      </c>
      <c r="M917">
        <v>0.56000000000000005</v>
      </c>
    </row>
    <row r="918" spans="1:13" x14ac:dyDescent="0.3">
      <c r="A918" t="s">
        <v>903</v>
      </c>
      <c r="B918">
        <v>78</v>
      </c>
      <c r="C918" t="s">
        <v>21</v>
      </c>
      <c r="D918" t="s">
        <v>22</v>
      </c>
      <c r="F918">
        <v>7</v>
      </c>
      <c r="G918">
        <v>225</v>
      </c>
      <c r="H918">
        <v>0</v>
      </c>
      <c r="I918" t="s">
        <v>23</v>
      </c>
      <c r="J918">
        <v>34.1</v>
      </c>
      <c r="K918" s="1">
        <v>45276</v>
      </c>
      <c r="L918">
        <v>84</v>
      </c>
      <c r="M918">
        <v>0.57999999999999996</v>
      </c>
    </row>
    <row r="919" spans="1:13" x14ac:dyDescent="0.3">
      <c r="A919" t="s">
        <v>904</v>
      </c>
      <c r="B919">
        <v>68</v>
      </c>
      <c r="C919" t="s">
        <v>14</v>
      </c>
      <c r="D919" t="s">
        <v>26</v>
      </c>
      <c r="E919">
        <v>76.39</v>
      </c>
      <c r="F919">
        <v>9</v>
      </c>
      <c r="G919">
        <v>36</v>
      </c>
      <c r="H919">
        <v>0</v>
      </c>
      <c r="I919" t="s">
        <v>16</v>
      </c>
      <c r="J919">
        <v>56.2</v>
      </c>
      <c r="K919" s="1">
        <v>45748</v>
      </c>
      <c r="L919">
        <v>48</v>
      </c>
      <c r="M919">
        <v>0.45</v>
      </c>
    </row>
    <row r="920" spans="1:13" x14ac:dyDescent="0.3">
      <c r="A920" t="s">
        <v>905</v>
      </c>
      <c r="B920">
        <v>28</v>
      </c>
      <c r="C920" t="s">
        <v>21</v>
      </c>
      <c r="D920" t="s">
        <v>44</v>
      </c>
      <c r="E920">
        <v>101.26</v>
      </c>
      <c r="F920">
        <v>4</v>
      </c>
      <c r="G920">
        <v>100</v>
      </c>
      <c r="H920">
        <v>0</v>
      </c>
      <c r="I920" t="s">
        <v>29</v>
      </c>
      <c r="J920">
        <v>52.7</v>
      </c>
      <c r="K920" s="1">
        <v>44633</v>
      </c>
      <c r="L920">
        <v>81</v>
      </c>
      <c r="M920">
        <v>0.4</v>
      </c>
    </row>
    <row r="921" spans="1:13" x14ac:dyDescent="0.3">
      <c r="A921" t="s">
        <v>670</v>
      </c>
      <c r="B921">
        <v>74</v>
      </c>
      <c r="C921" t="s">
        <v>21</v>
      </c>
      <c r="D921" t="s">
        <v>50</v>
      </c>
      <c r="E921">
        <v>91.79</v>
      </c>
      <c r="F921">
        <v>11</v>
      </c>
      <c r="G921">
        <v>141</v>
      </c>
      <c r="H921">
        <v>0</v>
      </c>
      <c r="I921" t="s">
        <v>19</v>
      </c>
      <c r="J921">
        <v>85.7</v>
      </c>
      <c r="K921" s="1">
        <v>45224</v>
      </c>
      <c r="L921">
        <v>52</v>
      </c>
      <c r="M921">
        <v>0.27</v>
      </c>
    </row>
    <row r="922" spans="1:13" x14ac:dyDescent="0.3">
      <c r="A922" t="s">
        <v>906</v>
      </c>
      <c r="B922">
        <v>29</v>
      </c>
      <c r="C922" t="s">
        <v>14</v>
      </c>
      <c r="D922" t="s">
        <v>22</v>
      </c>
      <c r="E922">
        <v>111.07</v>
      </c>
      <c r="F922">
        <v>12</v>
      </c>
      <c r="G922">
        <v>3</v>
      </c>
      <c r="H922">
        <v>0</v>
      </c>
      <c r="I922" t="s">
        <v>23</v>
      </c>
      <c r="J922">
        <v>86.2</v>
      </c>
      <c r="K922" s="1">
        <v>45833</v>
      </c>
      <c r="L922">
        <v>70</v>
      </c>
      <c r="M922">
        <v>0.24</v>
      </c>
    </row>
    <row r="923" spans="1:13" x14ac:dyDescent="0.3">
      <c r="A923" t="s">
        <v>907</v>
      </c>
      <c r="B923">
        <v>26</v>
      </c>
      <c r="C923" t="s">
        <v>21</v>
      </c>
      <c r="D923" t="s">
        <v>22</v>
      </c>
      <c r="E923">
        <v>35.369999999999997</v>
      </c>
      <c r="F923">
        <v>8</v>
      </c>
      <c r="G923">
        <v>23</v>
      </c>
      <c r="H923">
        <v>0</v>
      </c>
      <c r="I923" t="s">
        <v>23</v>
      </c>
      <c r="J923">
        <v>98.9</v>
      </c>
      <c r="K923" s="1">
        <v>44774</v>
      </c>
      <c r="L923">
        <v>64</v>
      </c>
      <c r="M923">
        <v>0.37</v>
      </c>
    </row>
    <row r="924" spans="1:13" x14ac:dyDescent="0.3">
      <c r="A924" t="s">
        <v>908</v>
      </c>
      <c r="B924">
        <v>19</v>
      </c>
      <c r="C924" t="s">
        <v>21</v>
      </c>
      <c r="D924" t="s">
        <v>52</v>
      </c>
      <c r="E924">
        <v>35.979999999999997</v>
      </c>
      <c r="F924">
        <v>10</v>
      </c>
      <c r="G924">
        <v>190</v>
      </c>
      <c r="H924">
        <v>0</v>
      </c>
      <c r="I924" t="s">
        <v>29</v>
      </c>
      <c r="K924" s="1">
        <v>44058</v>
      </c>
      <c r="L924">
        <v>36</v>
      </c>
      <c r="M924">
        <v>0.26</v>
      </c>
    </row>
    <row r="925" spans="1:13" x14ac:dyDescent="0.3">
      <c r="A925" t="s">
        <v>355</v>
      </c>
      <c r="B925">
        <v>25</v>
      </c>
      <c r="C925" t="s">
        <v>14</v>
      </c>
      <c r="D925" t="s">
        <v>22</v>
      </c>
      <c r="E925">
        <v>85.07</v>
      </c>
      <c r="F925">
        <v>9</v>
      </c>
      <c r="G925">
        <v>320</v>
      </c>
      <c r="H925">
        <v>0</v>
      </c>
      <c r="I925" t="s">
        <v>40</v>
      </c>
      <c r="J925">
        <v>3.4</v>
      </c>
      <c r="K925" s="1">
        <v>45537</v>
      </c>
      <c r="L925">
        <v>20</v>
      </c>
      <c r="M925">
        <v>0.33</v>
      </c>
    </row>
    <row r="926" spans="1:13" x14ac:dyDescent="0.3">
      <c r="A926" t="s">
        <v>909</v>
      </c>
      <c r="B926">
        <v>75</v>
      </c>
      <c r="C926" t="s">
        <v>14</v>
      </c>
      <c r="D926" t="s">
        <v>26</v>
      </c>
      <c r="E926">
        <v>335.3</v>
      </c>
      <c r="F926">
        <v>8</v>
      </c>
      <c r="G926">
        <v>321</v>
      </c>
      <c r="H926">
        <v>0</v>
      </c>
      <c r="I926" t="s">
        <v>40</v>
      </c>
      <c r="J926">
        <v>42.5</v>
      </c>
      <c r="K926" s="1">
        <v>45035</v>
      </c>
      <c r="L926">
        <v>90</v>
      </c>
      <c r="M926">
        <v>0.15</v>
      </c>
    </row>
    <row r="927" spans="1:13" x14ac:dyDescent="0.3">
      <c r="A927" t="s">
        <v>910</v>
      </c>
      <c r="B927">
        <v>28</v>
      </c>
      <c r="C927" t="s">
        <v>14</v>
      </c>
      <c r="D927" t="s">
        <v>26</v>
      </c>
      <c r="E927">
        <v>64.489999999999995</v>
      </c>
      <c r="F927">
        <v>10</v>
      </c>
      <c r="G927">
        <v>268</v>
      </c>
      <c r="H927">
        <v>0</v>
      </c>
      <c r="I927" t="s">
        <v>16</v>
      </c>
      <c r="J927">
        <v>89.7</v>
      </c>
      <c r="K927" s="1">
        <v>44326</v>
      </c>
      <c r="L927">
        <v>50</v>
      </c>
      <c r="M927">
        <v>0.23</v>
      </c>
    </row>
    <row r="928" spans="1:13" x14ac:dyDescent="0.3">
      <c r="A928" t="s">
        <v>911</v>
      </c>
      <c r="B928">
        <v>77</v>
      </c>
      <c r="C928" t="s">
        <v>21</v>
      </c>
      <c r="D928" t="s">
        <v>50</v>
      </c>
      <c r="E928">
        <v>86.8</v>
      </c>
      <c r="F928">
        <v>11</v>
      </c>
      <c r="G928">
        <v>26</v>
      </c>
      <c r="H928">
        <v>0</v>
      </c>
      <c r="I928" t="s">
        <v>23</v>
      </c>
      <c r="J928">
        <v>60</v>
      </c>
      <c r="K928" s="1">
        <v>44850</v>
      </c>
      <c r="L928">
        <v>12</v>
      </c>
      <c r="M928">
        <v>0.36</v>
      </c>
    </row>
    <row r="929" spans="1:13" x14ac:dyDescent="0.3">
      <c r="A929" t="s">
        <v>912</v>
      </c>
      <c r="B929">
        <v>70</v>
      </c>
      <c r="C929" t="s">
        <v>14</v>
      </c>
      <c r="D929" t="s">
        <v>28</v>
      </c>
      <c r="F929">
        <v>5</v>
      </c>
      <c r="G929">
        <v>80</v>
      </c>
      <c r="H929">
        <v>0</v>
      </c>
      <c r="I929" t="s">
        <v>29</v>
      </c>
      <c r="J929">
        <v>37.4</v>
      </c>
      <c r="K929" s="1">
        <v>44969</v>
      </c>
      <c r="L929">
        <v>7</v>
      </c>
      <c r="M929">
        <v>0.57999999999999996</v>
      </c>
    </row>
    <row r="930" spans="1:13" x14ac:dyDescent="0.3">
      <c r="A930" t="s">
        <v>435</v>
      </c>
      <c r="B930">
        <v>53</v>
      </c>
      <c r="C930" t="s">
        <v>14</v>
      </c>
      <c r="D930" t="s">
        <v>35</v>
      </c>
      <c r="E930">
        <v>130.02000000000001</v>
      </c>
      <c r="F930">
        <v>7</v>
      </c>
      <c r="G930">
        <v>120</v>
      </c>
      <c r="H930">
        <v>0</v>
      </c>
      <c r="I930" t="s">
        <v>19</v>
      </c>
      <c r="J930">
        <v>77.2</v>
      </c>
      <c r="K930" s="1">
        <v>45332</v>
      </c>
      <c r="L930">
        <v>40</v>
      </c>
      <c r="M930">
        <v>0.14000000000000001</v>
      </c>
    </row>
    <row r="931" spans="1:13" x14ac:dyDescent="0.3">
      <c r="A931" t="s">
        <v>913</v>
      </c>
      <c r="B931">
        <v>27</v>
      </c>
      <c r="C931" t="s">
        <v>21</v>
      </c>
      <c r="D931" t="s">
        <v>35</v>
      </c>
      <c r="E931">
        <v>65.900000000000006</v>
      </c>
      <c r="F931">
        <v>8</v>
      </c>
      <c r="G931">
        <v>364</v>
      </c>
      <c r="H931">
        <v>0</v>
      </c>
      <c r="I931" t="s">
        <v>40</v>
      </c>
      <c r="J931">
        <v>71.2</v>
      </c>
      <c r="K931" s="1">
        <v>44964</v>
      </c>
      <c r="L931">
        <v>94</v>
      </c>
      <c r="M931">
        <v>0.33</v>
      </c>
    </row>
    <row r="932" spans="1:13" x14ac:dyDescent="0.3">
      <c r="A932" t="s">
        <v>914</v>
      </c>
      <c r="B932">
        <v>38</v>
      </c>
      <c r="C932" t="s">
        <v>14</v>
      </c>
      <c r="D932" t="s">
        <v>18</v>
      </c>
      <c r="E932">
        <v>36.6</v>
      </c>
      <c r="F932">
        <v>13</v>
      </c>
      <c r="G932">
        <v>68</v>
      </c>
      <c r="H932">
        <v>0</v>
      </c>
      <c r="I932" t="s">
        <v>29</v>
      </c>
      <c r="K932" s="1">
        <v>44163</v>
      </c>
      <c r="L932">
        <v>86</v>
      </c>
      <c r="M932">
        <v>0.17</v>
      </c>
    </row>
    <row r="933" spans="1:13" x14ac:dyDescent="0.3">
      <c r="A933" t="s">
        <v>915</v>
      </c>
      <c r="B933">
        <v>37</v>
      </c>
      <c r="C933" t="s">
        <v>21</v>
      </c>
      <c r="D933" t="s">
        <v>18</v>
      </c>
      <c r="E933">
        <v>61.25</v>
      </c>
      <c r="F933">
        <v>4</v>
      </c>
      <c r="G933">
        <v>312</v>
      </c>
      <c r="H933">
        <v>0</v>
      </c>
      <c r="I933" t="s">
        <v>16</v>
      </c>
      <c r="J933">
        <v>51.5</v>
      </c>
      <c r="K933" s="1">
        <v>44684</v>
      </c>
      <c r="L933">
        <v>42</v>
      </c>
      <c r="M933">
        <v>0.28999999999999998</v>
      </c>
    </row>
    <row r="934" spans="1:13" x14ac:dyDescent="0.3">
      <c r="A934" t="s">
        <v>916</v>
      </c>
      <c r="B934">
        <v>65</v>
      </c>
      <c r="C934" t="s">
        <v>21</v>
      </c>
      <c r="D934" t="s">
        <v>44</v>
      </c>
      <c r="E934">
        <v>59.47</v>
      </c>
      <c r="F934">
        <v>6</v>
      </c>
      <c r="G934">
        <v>71</v>
      </c>
      <c r="H934">
        <v>0</v>
      </c>
      <c r="I934" t="s">
        <v>16</v>
      </c>
      <c r="J934">
        <v>53</v>
      </c>
      <c r="K934" s="1">
        <v>45164</v>
      </c>
      <c r="L934">
        <v>93</v>
      </c>
      <c r="M934">
        <v>0.15</v>
      </c>
    </row>
    <row r="935" spans="1:13" x14ac:dyDescent="0.3">
      <c r="A935" t="s">
        <v>917</v>
      </c>
      <c r="B935">
        <v>25</v>
      </c>
      <c r="C935" t="s">
        <v>21</v>
      </c>
      <c r="D935" t="s">
        <v>26</v>
      </c>
      <c r="E935">
        <v>145.34</v>
      </c>
      <c r="F935">
        <v>4</v>
      </c>
      <c r="G935">
        <v>245</v>
      </c>
      <c r="H935">
        <v>0</v>
      </c>
      <c r="I935" t="s">
        <v>23</v>
      </c>
      <c r="J935">
        <v>55.6</v>
      </c>
      <c r="K935" s="1">
        <v>45424</v>
      </c>
      <c r="L935">
        <v>86</v>
      </c>
      <c r="M935">
        <v>0.12</v>
      </c>
    </row>
    <row r="936" spans="1:13" x14ac:dyDescent="0.3">
      <c r="A936" t="s">
        <v>550</v>
      </c>
      <c r="B936">
        <v>53</v>
      </c>
      <c r="C936" t="s">
        <v>21</v>
      </c>
      <c r="D936" t="s">
        <v>18</v>
      </c>
      <c r="E936">
        <v>46.56</v>
      </c>
      <c r="F936">
        <v>11</v>
      </c>
      <c r="G936">
        <v>245</v>
      </c>
      <c r="H936">
        <v>0</v>
      </c>
      <c r="I936" t="s">
        <v>16</v>
      </c>
      <c r="J936">
        <v>55.3</v>
      </c>
      <c r="K936" s="1">
        <v>44932</v>
      </c>
      <c r="L936">
        <v>88</v>
      </c>
      <c r="M936">
        <v>0.18</v>
      </c>
    </row>
    <row r="937" spans="1:13" x14ac:dyDescent="0.3">
      <c r="A937" t="s">
        <v>918</v>
      </c>
      <c r="B937">
        <v>46</v>
      </c>
      <c r="C937" t="s">
        <v>14</v>
      </c>
      <c r="D937" t="s">
        <v>52</v>
      </c>
      <c r="E937">
        <v>69.8</v>
      </c>
      <c r="F937">
        <v>9</v>
      </c>
      <c r="G937">
        <v>252</v>
      </c>
      <c r="H937">
        <v>0</v>
      </c>
      <c r="I937" t="s">
        <v>16</v>
      </c>
      <c r="J937">
        <v>20.6</v>
      </c>
      <c r="K937" s="1">
        <v>44294</v>
      </c>
      <c r="L937">
        <v>67</v>
      </c>
      <c r="M937">
        <v>0.17</v>
      </c>
    </row>
    <row r="938" spans="1:13" x14ac:dyDescent="0.3">
      <c r="A938" t="s">
        <v>919</v>
      </c>
      <c r="B938">
        <v>59</v>
      </c>
      <c r="C938" t="s">
        <v>14</v>
      </c>
      <c r="D938" t="s">
        <v>18</v>
      </c>
      <c r="E938">
        <v>80.98</v>
      </c>
      <c r="F938">
        <v>14</v>
      </c>
      <c r="G938">
        <v>363</v>
      </c>
      <c r="H938">
        <v>0</v>
      </c>
      <c r="I938" t="s">
        <v>40</v>
      </c>
      <c r="J938">
        <v>24.6</v>
      </c>
      <c r="K938" s="1">
        <v>45258</v>
      </c>
      <c r="L938">
        <v>50</v>
      </c>
      <c r="M938">
        <v>0.77</v>
      </c>
    </row>
    <row r="939" spans="1:13" x14ac:dyDescent="0.3">
      <c r="A939" t="s">
        <v>920</v>
      </c>
      <c r="B939">
        <v>29</v>
      </c>
      <c r="C939" t="s">
        <v>25</v>
      </c>
      <c r="D939" t="s">
        <v>37</v>
      </c>
      <c r="E939">
        <v>50.87</v>
      </c>
      <c r="F939">
        <v>11</v>
      </c>
      <c r="G939">
        <v>72</v>
      </c>
      <c r="H939">
        <v>0</v>
      </c>
      <c r="I939" t="s">
        <v>40</v>
      </c>
      <c r="J939">
        <v>37.4</v>
      </c>
      <c r="K939" s="1">
        <v>45471</v>
      </c>
      <c r="L939">
        <v>41</v>
      </c>
      <c r="M939">
        <v>0.38</v>
      </c>
    </row>
    <row r="940" spans="1:13" x14ac:dyDescent="0.3">
      <c r="A940" t="s">
        <v>921</v>
      </c>
      <c r="B940">
        <v>78</v>
      </c>
      <c r="C940" t="s">
        <v>14</v>
      </c>
      <c r="D940" t="s">
        <v>37</v>
      </c>
      <c r="E940">
        <v>44.48</v>
      </c>
      <c r="F940">
        <v>16</v>
      </c>
      <c r="G940">
        <v>273</v>
      </c>
      <c r="H940">
        <v>0</v>
      </c>
      <c r="I940" t="s">
        <v>16</v>
      </c>
      <c r="J940">
        <v>85.5</v>
      </c>
      <c r="K940" s="1">
        <v>44430</v>
      </c>
      <c r="L940">
        <v>24</v>
      </c>
      <c r="M940">
        <v>0.47</v>
      </c>
    </row>
    <row r="941" spans="1:13" x14ac:dyDescent="0.3">
      <c r="A941" t="s">
        <v>922</v>
      </c>
      <c r="B941">
        <v>31</v>
      </c>
      <c r="C941" t="s">
        <v>21</v>
      </c>
      <c r="D941" t="s">
        <v>52</v>
      </c>
      <c r="E941">
        <v>71.180000000000007</v>
      </c>
      <c r="F941">
        <v>6</v>
      </c>
      <c r="G941">
        <v>15</v>
      </c>
      <c r="H941">
        <v>0</v>
      </c>
      <c r="I941" t="s">
        <v>23</v>
      </c>
      <c r="J941">
        <v>46.2</v>
      </c>
      <c r="K941" s="1">
        <v>45071</v>
      </c>
      <c r="L941">
        <v>90</v>
      </c>
      <c r="M941">
        <v>0.36</v>
      </c>
    </row>
    <row r="942" spans="1:13" x14ac:dyDescent="0.3">
      <c r="A942" t="s">
        <v>923</v>
      </c>
      <c r="B942">
        <v>65</v>
      </c>
      <c r="C942" t="s">
        <v>14</v>
      </c>
      <c r="D942" t="s">
        <v>22</v>
      </c>
      <c r="E942">
        <v>81.19</v>
      </c>
      <c r="F942">
        <v>5</v>
      </c>
      <c r="G942">
        <v>178</v>
      </c>
      <c r="H942">
        <v>0</v>
      </c>
      <c r="I942" t="s">
        <v>40</v>
      </c>
      <c r="J942">
        <v>92.6</v>
      </c>
      <c r="K942" s="1">
        <v>45276</v>
      </c>
      <c r="L942">
        <v>69</v>
      </c>
      <c r="M942">
        <v>0.28999999999999998</v>
      </c>
    </row>
    <row r="943" spans="1:13" x14ac:dyDescent="0.3">
      <c r="A943" t="s">
        <v>924</v>
      </c>
      <c r="B943">
        <v>71</v>
      </c>
      <c r="C943" t="s">
        <v>14</v>
      </c>
      <c r="D943" t="s">
        <v>37</v>
      </c>
      <c r="E943">
        <v>86.56</v>
      </c>
      <c r="F943">
        <v>10</v>
      </c>
      <c r="G943">
        <v>351</v>
      </c>
      <c r="H943">
        <v>0</v>
      </c>
      <c r="I943" t="s">
        <v>40</v>
      </c>
      <c r="J943">
        <v>79.3</v>
      </c>
      <c r="K943" s="1">
        <v>45597</v>
      </c>
      <c r="L943">
        <v>13</v>
      </c>
      <c r="M943">
        <v>0.15</v>
      </c>
    </row>
    <row r="944" spans="1:13" x14ac:dyDescent="0.3">
      <c r="A944" t="s">
        <v>925</v>
      </c>
      <c r="B944">
        <v>67</v>
      </c>
      <c r="C944" t="s">
        <v>21</v>
      </c>
      <c r="D944" t="s">
        <v>35</v>
      </c>
      <c r="E944">
        <v>33.74</v>
      </c>
      <c r="F944">
        <v>8</v>
      </c>
      <c r="G944">
        <v>39</v>
      </c>
      <c r="H944">
        <v>0</v>
      </c>
      <c r="I944" t="s">
        <v>16</v>
      </c>
      <c r="J944">
        <v>86.2</v>
      </c>
      <c r="K944" s="1">
        <v>44036</v>
      </c>
      <c r="L944">
        <v>86</v>
      </c>
      <c r="M944">
        <v>0.23</v>
      </c>
    </row>
    <row r="945" spans="1:13" x14ac:dyDescent="0.3">
      <c r="A945" t="s">
        <v>926</v>
      </c>
      <c r="B945">
        <v>38</v>
      </c>
      <c r="C945" t="s">
        <v>14</v>
      </c>
      <c r="D945" t="s">
        <v>35</v>
      </c>
      <c r="E945">
        <v>78.540000000000006</v>
      </c>
      <c r="F945">
        <v>5</v>
      </c>
      <c r="G945">
        <v>38</v>
      </c>
      <c r="H945">
        <v>0</v>
      </c>
      <c r="I945" t="s">
        <v>23</v>
      </c>
      <c r="J945">
        <v>13.4</v>
      </c>
      <c r="K945" s="1">
        <v>44894</v>
      </c>
      <c r="L945">
        <v>34</v>
      </c>
      <c r="M945">
        <v>0.46</v>
      </c>
    </row>
    <row r="946" spans="1:13" x14ac:dyDescent="0.3">
      <c r="A946" t="s">
        <v>927</v>
      </c>
      <c r="B946">
        <v>39</v>
      </c>
      <c r="C946" t="s">
        <v>25</v>
      </c>
      <c r="D946" t="s">
        <v>37</v>
      </c>
      <c r="E946">
        <v>136.72</v>
      </c>
      <c r="F946">
        <v>11</v>
      </c>
      <c r="G946">
        <v>55</v>
      </c>
      <c r="H946">
        <v>0</v>
      </c>
      <c r="I946" t="s">
        <v>16</v>
      </c>
      <c r="J946">
        <v>14.9</v>
      </c>
      <c r="K946" s="1">
        <v>44361</v>
      </c>
      <c r="L946">
        <v>3</v>
      </c>
      <c r="M946">
        <v>0.1</v>
      </c>
    </row>
    <row r="947" spans="1:13" x14ac:dyDescent="0.3">
      <c r="A947" t="s">
        <v>928</v>
      </c>
      <c r="B947">
        <v>38</v>
      </c>
      <c r="C947" t="s">
        <v>14</v>
      </c>
      <c r="D947" t="s">
        <v>18</v>
      </c>
      <c r="E947">
        <v>151.49</v>
      </c>
      <c r="F947">
        <v>10</v>
      </c>
      <c r="G947">
        <v>232</v>
      </c>
      <c r="H947">
        <v>0</v>
      </c>
      <c r="I947" t="s">
        <v>19</v>
      </c>
      <c r="J947">
        <v>23.7</v>
      </c>
      <c r="K947" s="1">
        <v>44119</v>
      </c>
      <c r="L947">
        <v>96</v>
      </c>
      <c r="M947">
        <v>0.09</v>
      </c>
    </row>
    <row r="948" spans="1:13" x14ac:dyDescent="0.3">
      <c r="A948" t="s">
        <v>929</v>
      </c>
      <c r="B948">
        <v>61</v>
      </c>
      <c r="C948" t="s">
        <v>25</v>
      </c>
      <c r="D948" t="s">
        <v>44</v>
      </c>
      <c r="E948">
        <v>78.34</v>
      </c>
      <c r="F948">
        <v>9</v>
      </c>
      <c r="G948">
        <v>53</v>
      </c>
      <c r="H948">
        <v>0</v>
      </c>
      <c r="I948" t="s">
        <v>19</v>
      </c>
      <c r="J948">
        <v>66.3</v>
      </c>
      <c r="K948" s="1">
        <v>44112</v>
      </c>
      <c r="L948">
        <v>88</v>
      </c>
      <c r="M948">
        <v>0.36</v>
      </c>
    </row>
    <row r="949" spans="1:13" x14ac:dyDescent="0.3">
      <c r="A949" t="s">
        <v>930</v>
      </c>
      <c r="B949">
        <v>67</v>
      </c>
      <c r="C949" t="s">
        <v>21</v>
      </c>
      <c r="D949" t="s">
        <v>44</v>
      </c>
      <c r="E949">
        <v>31.91</v>
      </c>
      <c r="F949">
        <v>9</v>
      </c>
      <c r="G949">
        <v>171</v>
      </c>
      <c r="H949">
        <v>0</v>
      </c>
      <c r="I949" t="s">
        <v>23</v>
      </c>
      <c r="J949">
        <v>47.6</v>
      </c>
      <c r="K949" s="1">
        <v>44910</v>
      </c>
      <c r="L949">
        <v>73</v>
      </c>
      <c r="M949">
        <v>0.74</v>
      </c>
    </row>
    <row r="950" spans="1:13" x14ac:dyDescent="0.3">
      <c r="A950" t="s">
        <v>931</v>
      </c>
      <c r="B950">
        <v>47</v>
      </c>
      <c r="C950" t="s">
        <v>21</v>
      </c>
      <c r="D950" t="s">
        <v>35</v>
      </c>
      <c r="E950">
        <v>63.1</v>
      </c>
      <c r="F950">
        <v>11</v>
      </c>
      <c r="G950">
        <v>301</v>
      </c>
      <c r="H950">
        <v>0</v>
      </c>
      <c r="I950" t="s">
        <v>19</v>
      </c>
      <c r="J950">
        <v>17</v>
      </c>
      <c r="K950" s="1">
        <v>44599</v>
      </c>
      <c r="L950">
        <v>3</v>
      </c>
      <c r="M950">
        <v>0.67</v>
      </c>
    </row>
    <row r="951" spans="1:13" x14ac:dyDescent="0.3">
      <c r="A951" t="s">
        <v>932</v>
      </c>
      <c r="B951">
        <v>56</v>
      </c>
      <c r="C951" t="s">
        <v>21</v>
      </c>
      <c r="D951" t="s">
        <v>37</v>
      </c>
      <c r="E951">
        <v>156.02000000000001</v>
      </c>
      <c r="F951">
        <v>15</v>
      </c>
      <c r="G951">
        <v>188</v>
      </c>
      <c r="H951">
        <v>0</v>
      </c>
      <c r="I951" t="s">
        <v>23</v>
      </c>
      <c r="J951">
        <v>74.599999999999994</v>
      </c>
      <c r="K951" s="1">
        <v>44676</v>
      </c>
      <c r="L951">
        <v>86</v>
      </c>
      <c r="M951">
        <v>0.56000000000000005</v>
      </c>
    </row>
    <row r="952" spans="1:13" x14ac:dyDescent="0.3">
      <c r="A952" t="s">
        <v>933</v>
      </c>
      <c r="B952">
        <v>37</v>
      </c>
      <c r="C952" t="s">
        <v>14</v>
      </c>
      <c r="D952" t="s">
        <v>22</v>
      </c>
      <c r="E952">
        <v>52.38</v>
      </c>
      <c r="F952">
        <v>5</v>
      </c>
      <c r="G952">
        <v>42</v>
      </c>
      <c r="H952">
        <v>0</v>
      </c>
      <c r="I952" t="s">
        <v>19</v>
      </c>
      <c r="K952" s="1">
        <v>45149</v>
      </c>
      <c r="L952">
        <v>24</v>
      </c>
      <c r="M952">
        <v>0.39</v>
      </c>
    </row>
    <row r="953" spans="1:13" x14ac:dyDescent="0.3">
      <c r="A953" t="s">
        <v>934</v>
      </c>
      <c r="B953">
        <v>41</v>
      </c>
      <c r="C953" t="s">
        <v>14</v>
      </c>
      <c r="D953" t="s">
        <v>50</v>
      </c>
      <c r="E953">
        <v>92.4</v>
      </c>
      <c r="F953">
        <v>10</v>
      </c>
      <c r="G953">
        <v>3</v>
      </c>
      <c r="H953">
        <v>0</v>
      </c>
      <c r="I953" t="s">
        <v>29</v>
      </c>
      <c r="J953">
        <v>73.099999999999994</v>
      </c>
      <c r="K953" s="1">
        <v>44409</v>
      </c>
      <c r="L953">
        <v>74</v>
      </c>
      <c r="M953">
        <v>0.2</v>
      </c>
    </row>
    <row r="954" spans="1:13" x14ac:dyDescent="0.3">
      <c r="A954" t="s">
        <v>935</v>
      </c>
      <c r="B954">
        <v>40</v>
      </c>
      <c r="C954" t="s">
        <v>25</v>
      </c>
      <c r="D954" t="s">
        <v>18</v>
      </c>
      <c r="F954">
        <v>11</v>
      </c>
      <c r="G954">
        <v>260</v>
      </c>
      <c r="H954">
        <v>0</v>
      </c>
      <c r="I954" t="s">
        <v>40</v>
      </c>
      <c r="K954" s="1">
        <v>45822</v>
      </c>
      <c r="L954">
        <v>35</v>
      </c>
      <c r="M954">
        <v>0.25</v>
      </c>
    </row>
    <row r="955" spans="1:13" x14ac:dyDescent="0.3">
      <c r="A955" t="s">
        <v>51</v>
      </c>
      <c r="B955">
        <v>24</v>
      </c>
      <c r="C955" t="s">
        <v>21</v>
      </c>
      <c r="D955" t="s">
        <v>18</v>
      </c>
      <c r="E955">
        <v>118.18</v>
      </c>
      <c r="F955">
        <v>16</v>
      </c>
      <c r="G955">
        <v>57</v>
      </c>
      <c r="H955">
        <v>0</v>
      </c>
      <c r="I955" t="s">
        <v>16</v>
      </c>
      <c r="J955">
        <v>91.5</v>
      </c>
      <c r="K955" s="1">
        <v>45729</v>
      </c>
      <c r="L955">
        <v>20</v>
      </c>
      <c r="M955">
        <v>0.18</v>
      </c>
    </row>
    <row r="956" spans="1:13" x14ac:dyDescent="0.3">
      <c r="A956" t="s">
        <v>936</v>
      </c>
      <c r="B956">
        <v>26</v>
      </c>
      <c r="C956" t="s">
        <v>21</v>
      </c>
      <c r="D956" t="s">
        <v>44</v>
      </c>
      <c r="E956">
        <v>28.65</v>
      </c>
      <c r="F956">
        <v>15</v>
      </c>
      <c r="G956">
        <v>36</v>
      </c>
      <c r="H956">
        <v>0</v>
      </c>
      <c r="I956" t="s">
        <v>23</v>
      </c>
      <c r="J956">
        <v>30.1</v>
      </c>
      <c r="K956" s="1">
        <v>45443</v>
      </c>
      <c r="L956">
        <v>44</v>
      </c>
      <c r="M956">
        <v>0.17</v>
      </c>
    </row>
    <row r="957" spans="1:13" x14ac:dyDescent="0.3">
      <c r="A957" t="s">
        <v>937</v>
      </c>
      <c r="B957">
        <v>18</v>
      </c>
      <c r="C957" t="s">
        <v>14</v>
      </c>
      <c r="D957" t="s">
        <v>37</v>
      </c>
      <c r="E957">
        <v>87.95</v>
      </c>
      <c r="F957">
        <v>14</v>
      </c>
      <c r="G957">
        <v>234</v>
      </c>
      <c r="H957">
        <v>0</v>
      </c>
      <c r="I957" t="s">
        <v>19</v>
      </c>
      <c r="J957">
        <v>15.9</v>
      </c>
      <c r="K957" s="1">
        <v>45001</v>
      </c>
      <c r="L957">
        <v>76</v>
      </c>
      <c r="M957">
        <v>0.14000000000000001</v>
      </c>
    </row>
    <row r="958" spans="1:13" x14ac:dyDescent="0.3">
      <c r="A958" t="s">
        <v>938</v>
      </c>
      <c r="B958">
        <v>43</v>
      </c>
      <c r="C958" t="s">
        <v>14</v>
      </c>
      <c r="D958" t="s">
        <v>28</v>
      </c>
      <c r="E958">
        <v>99.21</v>
      </c>
      <c r="F958">
        <v>12</v>
      </c>
      <c r="G958">
        <v>264</v>
      </c>
      <c r="H958">
        <v>0</v>
      </c>
      <c r="I958" t="s">
        <v>29</v>
      </c>
      <c r="J958">
        <v>43.4</v>
      </c>
      <c r="K958" s="1">
        <v>44056</v>
      </c>
      <c r="L958">
        <v>48</v>
      </c>
      <c r="M958">
        <v>0.76</v>
      </c>
    </row>
    <row r="959" spans="1:13" x14ac:dyDescent="0.3">
      <c r="A959" t="s">
        <v>939</v>
      </c>
      <c r="B959">
        <v>55</v>
      </c>
      <c r="C959" t="s">
        <v>21</v>
      </c>
      <c r="D959" t="s">
        <v>15</v>
      </c>
      <c r="E959">
        <v>55.43</v>
      </c>
      <c r="F959">
        <v>9</v>
      </c>
      <c r="G959">
        <v>14</v>
      </c>
      <c r="H959">
        <v>0</v>
      </c>
      <c r="I959" t="s">
        <v>19</v>
      </c>
      <c r="J959">
        <v>8.4</v>
      </c>
      <c r="K959" s="1">
        <v>44085</v>
      </c>
      <c r="L959">
        <v>43</v>
      </c>
      <c r="M959">
        <v>0.36</v>
      </c>
    </row>
    <row r="960" spans="1:13" x14ac:dyDescent="0.3">
      <c r="A960" t="s">
        <v>940</v>
      </c>
      <c r="B960">
        <v>55</v>
      </c>
      <c r="C960" t="s">
        <v>14</v>
      </c>
      <c r="D960" t="s">
        <v>37</v>
      </c>
      <c r="E960">
        <v>146.16999999999999</v>
      </c>
      <c r="F960">
        <v>9</v>
      </c>
      <c r="G960">
        <v>87</v>
      </c>
      <c r="H960">
        <v>0</v>
      </c>
      <c r="I960" t="s">
        <v>29</v>
      </c>
      <c r="J960">
        <v>4.4000000000000004</v>
      </c>
      <c r="K960" s="1">
        <v>44946</v>
      </c>
      <c r="L960">
        <v>76</v>
      </c>
      <c r="M960">
        <v>0.17</v>
      </c>
    </row>
    <row r="961" spans="1:13" x14ac:dyDescent="0.3">
      <c r="A961" t="s">
        <v>941</v>
      </c>
      <c r="B961">
        <v>71</v>
      </c>
      <c r="C961" t="s">
        <v>14</v>
      </c>
      <c r="D961" t="s">
        <v>52</v>
      </c>
      <c r="E961">
        <v>41.55</v>
      </c>
      <c r="F961">
        <v>16</v>
      </c>
      <c r="G961">
        <v>98</v>
      </c>
      <c r="H961">
        <v>0</v>
      </c>
      <c r="I961" t="s">
        <v>16</v>
      </c>
      <c r="J961">
        <v>97.8</v>
      </c>
      <c r="K961" s="1">
        <v>44230</v>
      </c>
      <c r="L961">
        <v>81</v>
      </c>
      <c r="M961">
        <v>0.37</v>
      </c>
    </row>
    <row r="962" spans="1:13" x14ac:dyDescent="0.3">
      <c r="A962" t="s">
        <v>942</v>
      </c>
      <c r="B962">
        <v>78</v>
      </c>
      <c r="C962" t="s">
        <v>14</v>
      </c>
      <c r="D962" t="s">
        <v>37</v>
      </c>
      <c r="E962">
        <v>156.63999999999999</v>
      </c>
      <c r="F962">
        <v>8</v>
      </c>
      <c r="G962">
        <v>104</v>
      </c>
      <c r="H962">
        <v>0</v>
      </c>
      <c r="I962" t="s">
        <v>40</v>
      </c>
      <c r="J962">
        <v>97.2</v>
      </c>
      <c r="K962" s="1">
        <v>44944</v>
      </c>
      <c r="L962">
        <v>68</v>
      </c>
      <c r="M962">
        <v>0.16</v>
      </c>
    </row>
    <row r="963" spans="1:13" x14ac:dyDescent="0.3">
      <c r="A963" t="s">
        <v>943</v>
      </c>
      <c r="B963">
        <v>61</v>
      </c>
      <c r="C963" t="s">
        <v>14</v>
      </c>
      <c r="D963" t="s">
        <v>18</v>
      </c>
      <c r="E963">
        <v>95.57</v>
      </c>
      <c r="F963">
        <v>12</v>
      </c>
      <c r="G963">
        <v>216</v>
      </c>
      <c r="H963">
        <v>0</v>
      </c>
      <c r="I963" t="s">
        <v>40</v>
      </c>
      <c r="J963">
        <v>35.200000000000003</v>
      </c>
      <c r="K963" s="1">
        <v>44571</v>
      </c>
      <c r="L963">
        <v>72</v>
      </c>
      <c r="M963">
        <v>0.27</v>
      </c>
    </row>
    <row r="964" spans="1:13" x14ac:dyDescent="0.3">
      <c r="A964" t="s">
        <v>944</v>
      </c>
      <c r="B964">
        <v>39</v>
      </c>
      <c r="C964" t="s">
        <v>21</v>
      </c>
      <c r="D964" t="s">
        <v>50</v>
      </c>
      <c r="E964">
        <v>39.58</v>
      </c>
      <c r="F964">
        <v>10</v>
      </c>
      <c r="G964">
        <v>190</v>
      </c>
      <c r="H964">
        <v>0</v>
      </c>
      <c r="I964" t="s">
        <v>29</v>
      </c>
      <c r="J964">
        <v>82.1</v>
      </c>
      <c r="K964" s="1">
        <v>45051</v>
      </c>
      <c r="L964">
        <v>71</v>
      </c>
      <c r="M964">
        <v>0.2</v>
      </c>
    </row>
    <row r="965" spans="1:13" x14ac:dyDescent="0.3">
      <c r="A965" t="s">
        <v>945</v>
      </c>
      <c r="B965">
        <v>61</v>
      </c>
      <c r="C965" t="s">
        <v>25</v>
      </c>
      <c r="D965" t="s">
        <v>52</v>
      </c>
      <c r="E965">
        <v>81.739999999999995</v>
      </c>
      <c r="F965">
        <v>3</v>
      </c>
      <c r="G965">
        <v>214</v>
      </c>
      <c r="H965">
        <v>0</v>
      </c>
      <c r="I965" t="s">
        <v>19</v>
      </c>
      <c r="J965">
        <v>22.3</v>
      </c>
      <c r="K965" s="1">
        <v>45646</v>
      </c>
      <c r="L965">
        <v>55</v>
      </c>
      <c r="M965">
        <v>0.67</v>
      </c>
    </row>
    <row r="966" spans="1:13" x14ac:dyDescent="0.3">
      <c r="A966" t="s">
        <v>946</v>
      </c>
      <c r="B966">
        <v>27</v>
      </c>
      <c r="C966" t="s">
        <v>14</v>
      </c>
      <c r="D966" t="s">
        <v>44</v>
      </c>
      <c r="E966">
        <v>51.38</v>
      </c>
      <c r="F966">
        <v>7</v>
      </c>
      <c r="G966">
        <v>197</v>
      </c>
      <c r="H966">
        <v>0</v>
      </c>
      <c r="I966" t="s">
        <v>40</v>
      </c>
      <c r="J966">
        <v>41.7</v>
      </c>
      <c r="K966" s="1">
        <v>45295</v>
      </c>
      <c r="L966">
        <v>82</v>
      </c>
      <c r="M966">
        <v>0.39</v>
      </c>
    </row>
    <row r="967" spans="1:13" x14ac:dyDescent="0.3">
      <c r="A967" t="s">
        <v>442</v>
      </c>
      <c r="B967">
        <v>72</v>
      </c>
      <c r="C967" t="s">
        <v>21</v>
      </c>
      <c r="D967" t="s">
        <v>26</v>
      </c>
      <c r="E967">
        <v>41.22</v>
      </c>
      <c r="F967">
        <v>9</v>
      </c>
      <c r="G967">
        <v>104</v>
      </c>
      <c r="H967">
        <v>0</v>
      </c>
      <c r="I967" t="s">
        <v>19</v>
      </c>
      <c r="J967">
        <v>72.599999999999994</v>
      </c>
      <c r="K967" s="1">
        <v>45627</v>
      </c>
      <c r="L967">
        <v>26</v>
      </c>
      <c r="M967">
        <v>0.48</v>
      </c>
    </row>
    <row r="968" spans="1:13" x14ac:dyDescent="0.3">
      <c r="A968" t="s">
        <v>947</v>
      </c>
      <c r="B968">
        <v>79</v>
      </c>
      <c r="C968" t="s">
        <v>21</v>
      </c>
      <c r="D968" t="s">
        <v>26</v>
      </c>
      <c r="E968">
        <v>103.9</v>
      </c>
      <c r="F968">
        <v>6</v>
      </c>
      <c r="G968">
        <v>26</v>
      </c>
      <c r="H968">
        <v>0</v>
      </c>
      <c r="I968" t="s">
        <v>23</v>
      </c>
      <c r="J968">
        <v>55.1</v>
      </c>
      <c r="K968" s="1">
        <v>45096</v>
      </c>
      <c r="L968">
        <v>31</v>
      </c>
      <c r="M968">
        <v>0.12</v>
      </c>
    </row>
    <row r="969" spans="1:13" x14ac:dyDescent="0.3">
      <c r="A969" t="s">
        <v>948</v>
      </c>
      <c r="B969">
        <v>75</v>
      </c>
      <c r="C969" t="s">
        <v>14</v>
      </c>
      <c r="D969" t="s">
        <v>28</v>
      </c>
      <c r="E969">
        <v>159.46</v>
      </c>
      <c r="F969">
        <v>8</v>
      </c>
      <c r="G969">
        <v>181</v>
      </c>
      <c r="H969">
        <v>0</v>
      </c>
      <c r="I969" t="s">
        <v>19</v>
      </c>
      <c r="J969">
        <v>82.1</v>
      </c>
      <c r="K969" s="1">
        <v>45440</v>
      </c>
      <c r="L969">
        <v>54</v>
      </c>
      <c r="M969">
        <v>0.36</v>
      </c>
    </row>
    <row r="970" spans="1:13" x14ac:dyDescent="0.3">
      <c r="A970" t="s">
        <v>499</v>
      </c>
      <c r="B970">
        <v>23</v>
      </c>
      <c r="C970" t="s">
        <v>21</v>
      </c>
      <c r="D970" t="s">
        <v>44</v>
      </c>
      <c r="E970">
        <v>315.51</v>
      </c>
      <c r="F970">
        <v>7</v>
      </c>
      <c r="G970">
        <v>82</v>
      </c>
      <c r="H970">
        <v>0</v>
      </c>
      <c r="I970" t="s">
        <v>23</v>
      </c>
      <c r="J970">
        <v>98</v>
      </c>
      <c r="K970" s="1">
        <v>45036</v>
      </c>
      <c r="L970">
        <v>56</v>
      </c>
      <c r="M970">
        <v>0.22</v>
      </c>
    </row>
    <row r="971" spans="1:13" x14ac:dyDescent="0.3">
      <c r="A971" t="s">
        <v>949</v>
      </c>
      <c r="B971">
        <v>34</v>
      </c>
      <c r="C971" t="s">
        <v>21</v>
      </c>
      <c r="D971" t="s">
        <v>22</v>
      </c>
      <c r="E971">
        <v>35.75</v>
      </c>
      <c r="F971">
        <v>9</v>
      </c>
      <c r="G971">
        <v>158</v>
      </c>
      <c r="H971">
        <v>0</v>
      </c>
      <c r="I971" t="s">
        <v>23</v>
      </c>
      <c r="J971">
        <v>0.9</v>
      </c>
      <c r="K971" s="1">
        <v>45059</v>
      </c>
      <c r="L971">
        <v>56</v>
      </c>
      <c r="M971">
        <v>0.49</v>
      </c>
    </row>
    <row r="972" spans="1:13" x14ac:dyDescent="0.3">
      <c r="A972" t="s">
        <v>950</v>
      </c>
      <c r="B972">
        <v>68</v>
      </c>
      <c r="C972" t="s">
        <v>14</v>
      </c>
      <c r="D972" t="s">
        <v>35</v>
      </c>
      <c r="E972">
        <v>55.02</v>
      </c>
      <c r="F972">
        <v>8</v>
      </c>
      <c r="G972">
        <v>229</v>
      </c>
      <c r="H972">
        <v>0</v>
      </c>
      <c r="I972" t="s">
        <v>40</v>
      </c>
      <c r="J972">
        <v>92.5</v>
      </c>
      <c r="K972" s="1">
        <v>45335</v>
      </c>
      <c r="L972">
        <v>53</v>
      </c>
      <c r="M972">
        <v>0.09</v>
      </c>
    </row>
    <row r="973" spans="1:13" x14ac:dyDescent="0.3">
      <c r="A973" t="s">
        <v>951</v>
      </c>
      <c r="B973">
        <v>67</v>
      </c>
      <c r="C973" t="s">
        <v>21</v>
      </c>
      <c r="D973" t="s">
        <v>28</v>
      </c>
      <c r="E973">
        <v>95.82</v>
      </c>
      <c r="F973">
        <v>7</v>
      </c>
      <c r="G973">
        <v>234</v>
      </c>
      <c r="H973">
        <v>0</v>
      </c>
      <c r="I973" t="s">
        <v>23</v>
      </c>
      <c r="J973">
        <v>41.3</v>
      </c>
      <c r="K973" s="1">
        <v>45133</v>
      </c>
      <c r="L973">
        <v>72</v>
      </c>
      <c r="M973">
        <v>0.18</v>
      </c>
    </row>
    <row r="974" spans="1:13" x14ac:dyDescent="0.3">
      <c r="A974" t="s">
        <v>952</v>
      </c>
      <c r="B974">
        <v>55</v>
      </c>
      <c r="C974" t="s">
        <v>14</v>
      </c>
      <c r="D974" t="s">
        <v>26</v>
      </c>
      <c r="E974">
        <v>176.33</v>
      </c>
      <c r="F974">
        <v>7</v>
      </c>
      <c r="G974">
        <v>287</v>
      </c>
      <c r="H974">
        <v>0</v>
      </c>
      <c r="I974" t="s">
        <v>19</v>
      </c>
      <c r="J974">
        <v>40.799999999999997</v>
      </c>
      <c r="K974" s="1">
        <v>45024</v>
      </c>
      <c r="L974">
        <v>61</v>
      </c>
      <c r="M974">
        <v>0.24</v>
      </c>
    </row>
    <row r="975" spans="1:13" x14ac:dyDescent="0.3">
      <c r="A975" t="s">
        <v>953</v>
      </c>
      <c r="B975">
        <v>41</v>
      </c>
      <c r="C975" t="s">
        <v>21</v>
      </c>
      <c r="D975" t="s">
        <v>35</v>
      </c>
      <c r="E975">
        <v>20.63</v>
      </c>
      <c r="F975">
        <v>6</v>
      </c>
      <c r="G975">
        <v>17</v>
      </c>
      <c r="H975">
        <v>0</v>
      </c>
      <c r="I975" t="s">
        <v>16</v>
      </c>
      <c r="J975">
        <v>0.1</v>
      </c>
      <c r="K975" s="1">
        <v>45311</v>
      </c>
      <c r="L975">
        <v>34</v>
      </c>
      <c r="M975">
        <v>0.09</v>
      </c>
    </row>
    <row r="976" spans="1:13" x14ac:dyDescent="0.3">
      <c r="A976" t="s">
        <v>954</v>
      </c>
      <c r="B976">
        <v>68</v>
      </c>
      <c r="C976" t="s">
        <v>14</v>
      </c>
      <c r="D976" t="s">
        <v>22</v>
      </c>
      <c r="E976">
        <v>61.75</v>
      </c>
      <c r="F976">
        <v>9</v>
      </c>
      <c r="G976">
        <v>283</v>
      </c>
      <c r="H976">
        <v>0</v>
      </c>
      <c r="I976" t="s">
        <v>19</v>
      </c>
      <c r="J976">
        <v>83.4</v>
      </c>
      <c r="K976" s="1">
        <v>45255</v>
      </c>
      <c r="L976">
        <v>46</v>
      </c>
      <c r="M976">
        <v>0.22</v>
      </c>
    </row>
    <row r="977" spans="1:13" x14ac:dyDescent="0.3">
      <c r="A977" t="s">
        <v>955</v>
      </c>
      <c r="B977">
        <v>27</v>
      </c>
      <c r="C977" t="s">
        <v>21</v>
      </c>
      <c r="D977" t="s">
        <v>44</v>
      </c>
      <c r="E977">
        <v>62.41</v>
      </c>
      <c r="F977">
        <v>13</v>
      </c>
      <c r="G977">
        <v>70</v>
      </c>
      <c r="H977">
        <v>0</v>
      </c>
      <c r="I977" t="s">
        <v>29</v>
      </c>
      <c r="J977">
        <v>75.900000000000006</v>
      </c>
      <c r="K977" s="1">
        <v>44518</v>
      </c>
      <c r="L977">
        <v>80</v>
      </c>
      <c r="M977">
        <v>0.35</v>
      </c>
    </row>
    <row r="978" spans="1:13" x14ac:dyDescent="0.3">
      <c r="A978" t="s">
        <v>956</v>
      </c>
      <c r="B978">
        <v>73</v>
      </c>
      <c r="C978" t="s">
        <v>21</v>
      </c>
      <c r="D978" t="s">
        <v>35</v>
      </c>
      <c r="E978">
        <v>219.84</v>
      </c>
      <c r="F978">
        <v>10</v>
      </c>
      <c r="G978">
        <v>214</v>
      </c>
      <c r="H978">
        <v>0</v>
      </c>
      <c r="I978" t="s">
        <v>29</v>
      </c>
      <c r="J978">
        <v>89.4</v>
      </c>
      <c r="K978" s="1">
        <v>44570</v>
      </c>
      <c r="L978">
        <v>84</v>
      </c>
      <c r="M978">
        <v>0.28000000000000003</v>
      </c>
    </row>
    <row r="979" spans="1:13" x14ac:dyDescent="0.3">
      <c r="A979" t="s">
        <v>957</v>
      </c>
      <c r="B979">
        <v>25</v>
      </c>
      <c r="C979" t="s">
        <v>21</v>
      </c>
      <c r="D979" t="s">
        <v>44</v>
      </c>
      <c r="E979">
        <v>180.23</v>
      </c>
      <c r="F979">
        <v>8</v>
      </c>
      <c r="G979">
        <v>116</v>
      </c>
      <c r="H979">
        <v>1</v>
      </c>
      <c r="I979" t="s">
        <v>19</v>
      </c>
      <c r="J979">
        <v>16.7</v>
      </c>
      <c r="K979" s="1">
        <v>45157</v>
      </c>
      <c r="L979">
        <v>74</v>
      </c>
      <c r="M979">
        <v>0.15</v>
      </c>
    </row>
    <row r="980" spans="1:13" x14ac:dyDescent="0.3">
      <c r="A980" t="s">
        <v>958</v>
      </c>
      <c r="B980">
        <v>38</v>
      </c>
      <c r="C980" t="s">
        <v>25</v>
      </c>
      <c r="D980" t="s">
        <v>22</v>
      </c>
      <c r="E980">
        <v>59.36</v>
      </c>
      <c r="F980">
        <v>9</v>
      </c>
      <c r="G980">
        <v>99</v>
      </c>
      <c r="H980">
        <v>0</v>
      </c>
      <c r="I980" t="s">
        <v>29</v>
      </c>
      <c r="J980">
        <v>21.5</v>
      </c>
      <c r="K980" s="1">
        <v>45017</v>
      </c>
      <c r="L980">
        <v>50</v>
      </c>
      <c r="M980">
        <v>0.32</v>
      </c>
    </row>
    <row r="981" spans="1:13" x14ac:dyDescent="0.3">
      <c r="A981" t="s">
        <v>959</v>
      </c>
      <c r="B981">
        <v>73</v>
      </c>
      <c r="C981" t="s">
        <v>14</v>
      </c>
      <c r="D981" t="s">
        <v>15</v>
      </c>
      <c r="E981">
        <v>57.62</v>
      </c>
      <c r="F981">
        <v>12</v>
      </c>
      <c r="G981">
        <v>87</v>
      </c>
      <c r="H981">
        <v>0</v>
      </c>
      <c r="I981" t="s">
        <v>16</v>
      </c>
      <c r="J981">
        <v>30.4</v>
      </c>
      <c r="K981" s="1">
        <v>45569</v>
      </c>
      <c r="L981">
        <v>69</v>
      </c>
      <c r="M981">
        <v>0.33</v>
      </c>
    </row>
    <row r="982" spans="1:13" x14ac:dyDescent="0.3">
      <c r="A982" t="s">
        <v>960</v>
      </c>
      <c r="B982">
        <v>23</v>
      </c>
      <c r="C982" t="s">
        <v>21</v>
      </c>
      <c r="D982" t="s">
        <v>52</v>
      </c>
      <c r="E982">
        <v>59.86</v>
      </c>
      <c r="F982">
        <v>13</v>
      </c>
      <c r="G982">
        <v>347</v>
      </c>
      <c r="H982">
        <v>0</v>
      </c>
      <c r="I982" t="s">
        <v>29</v>
      </c>
      <c r="J982">
        <v>53</v>
      </c>
      <c r="K982" s="1">
        <v>44386</v>
      </c>
      <c r="L982">
        <v>11</v>
      </c>
      <c r="M982">
        <v>0.34</v>
      </c>
    </row>
    <row r="983" spans="1:13" x14ac:dyDescent="0.3">
      <c r="A983" t="s">
        <v>961</v>
      </c>
      <c r="B983">
        <v>38</v>
      </c>
      <c r="C983" t="s">
        <v>14</v>
      </c>
      <c r="D983" t="s">
        <v>35</v>
      </c>
      <c r="E983">
        <v>82.5</v>
      </c>
      <c r="F983">
        <v>14</v>
      </c>
      <c r="G983">
        <v>152</v>
      </c>
      <c r="H983">
        <v>0</v>
      </c>
      <c r="I983" t="s">
        <v>40</v>
      </c>
      <c r="J983">
        <v>34.5</v>
      </c>
      <c r="K983" s="1">
        <v>44809</v>
      </c>
      <c r="L983">
        <v>86</v>
      </c>
      <c r="M983">
        <v>0.56000000000000005</v>
      </c>
    </row>
    <row r="984" spans="1:13" x14ac:dyDescent="0.3">
      <c r="A984" t="s">
        <v>962</v>
      </c>
      <c r="B984">
        <v>74</v>
      </c>
      <c r="C984" t="s">
        <v>14</v>
      </c>
      <c r="D984" t="s">
        <v>35</v>
      </c>
      <c r="E984">
        <v>86.18</v>
      </c>
      <c r="F984">
        <v>9</v>
      </c>
      <c r="G984">
        <v>294</v>
      </c>
      <c r="H984">
        <v>0</v>
      </c>
      <c r="I984" t="s">
        <v>16</v>
      </c>
      <c r="J984">
        <v>30</v>
      </c>
      <c r="K984" s="1">
        <v>44304</v>
      </c>
      <c r="L984">
        <v>75</v>
      </c>
      <c r="M984">
        <v>0.22</v>
      </c>
    </row>
    <row r="985" spans="1:13" x14ac:dyDescent="0.3">
      <c r="A985" t="s">
        <v>963</v>
      </c>
      <c r="B985">
        <v>79</v>
      </c>
      <c r="C985" t="s">
        <v>25</v>
      </c>
      <c r="D985" t="s">
        <v>44</v>
      </c>
      <c r="E985">
        <v>155.41</v>
      </c>
      <c r="F985">
        <v>10</v>
      </c>
      <c r="G985">
        <v>176</v>
      </c>
      <c r="H985">
        <v>0</v>
      </c>
      <c r="I985" t="s">
        <v>40</v>
      </c>
      <c r="J985">
        <v>18.3</v>
      </c>
      <c r="K985" s="1">
        <v>44914</v>
      </c>
      <c r="L985">
        <v>18</v>
      </c>
      <c r="M985">
        <v>0.39</v>
      </c>
    </row>
    <row r="986" spans="1:13" x14ac:dyDescent="0.3">
      <c r="A986" t="s">
        <v>964</v>
      </c>
      <c r="B986">
        <v>56</v>
      </c>
      <c r="C986" t="s">
        <v>21</v>
      </c>
      <c r="D986" t="s">
        <v>44</v>
      </c>
      <c r="E986">
        <v>17.84</v>
      </c>
      <c r="F986">
        <v>11</v>
      </c>
      <c r="G986">
        <v>131</v>
      </c>
      <c r="H986">
        <v>0</v>
      </c>
      <c r="I986" t="s">
        <v>40</v>
      </c>
      <c r="J986">
        <v>15.9</v>
      </c>
      <c r="K986" s="1">
        <v>44060</v>
      </c>
      <c r="L986">
        <v>82</v>
      </c>
      <c r="M986">
        <v>7.0000000000000007E-2</v>
      </c>
    </row>
    <row r="987" spans="1:13" x14ac:dyDescent="0.3">
      <c r="A987" t="s">
        <v>965</v>
      </c>
      <c r="B987">
        <v>41</v>
      </c>
      <c r="C987" t="s">
        <v>14</v>
      </c>
      <c r="D987" t="s">
        <v>35</v>
      </c>
      <c r="E987">
        <v>114.3</v>
      </c>
      <c r="F987">
        <v>6</v>
      </c>
      <c r="G987">
        <v>307</v>
      </c>
      <c r="H987">
        <v>0</v>
      </c>
      <c r="I987" t="s">
        <v>16</v>
      </c>
      <c r="J987">
        <v>47.3</v>
      </c>
      <c r="K987" s="1">
        <v>44538</v>
      </c>
      <c r="L987">
        <v>31</v>
      </c>
      <c r="M987">
        <v>0.23</v>
      </c>
    </row>
    <row r="988" spans="1:13" x14ac:dyDescent="0.3">
      <c r="A988" t="s">
        <v>966</v>
      </c>
      <c r="B988">
        <v>50</v>
      </c>
      <c r="C988" t="s">
        <v>21</v>
      </c>
      <c r="D988" t="s">
        <v>44</v>
      </c>
      <c r="E988">
        <v>66.7</v>
      </c>
      <c r="F988">
        <v>7</v>
      </c>
      <c r="G988">
        <v>121</v>
      </c>
      <c r="H988">
        <v>0</v>
      </c>
      <c r="I988" t="s">
        <v>40</v>
      </c>
      <c r="J988">
        <v>44.6</v>
      </c>
      <c r="K988" s="1">
        <v>45719</v>
      </c>
      <c r="L988">
        <v>84</v>
      </c>
      <c r="M988">
        <v>0.51</v>
      </c>
    </row>
    <row r="989" spans="1:13" x14ac:dyDescent="0.3">
      <c r="A989" t="s">
        <v>967</v>
      </c>
      <c r="B989">
        <v>76</v>
      </c>
      <c r="C989" t="s">
        <v>21</v>
      </c>
      <c r="D989" t="s">
        <v>50</v>
      </c>
      <c r="E989">
        <v>134.5</v>
      </c>
      <c r="F989">
        <v>8</v>
      </c>
      <c r="G989">
        <v>210</v>
      </c>
      <c r="H989">
        <v>0</v>
      </c>
      <c r="I989" t="s">
        <v>29</v>
      </c>
      <c r="J989">
        <v>78.5</v>
      </c>
      <c r="K989" s="1">
        <v>45618</v>
      </c>
      <c r="L989">
        <v>62</v>
      </c>
      <c r="M989">
        <v>0.26</v>
      </c>
    </row>
    <row r="990" spans="1:13" x14ac:dyDescent="0.3">
      <c r="A990" t="s">
        <v>968</v>
      </c>
      <c r="B990">
        <v>35</v>
      </c>
      <c r="C990" t="s">
        <v>25</v>
      </c>
      <c r="D990" t="s">
        <v>50</v>
      </c>
      <c r="E990">
        <v>81</v>
      </c>
      <c r="F990">
        <v>11</v>
      </c>
      <c r="G990">
        <v>67</v>
      </c>
      <c r="H990">
        <v>0</v>
      </c>
      <c r="I990" t="s">
        <v>19</v>
      </c>
      <c r="J990">
        <v>82.4</v>
      </c>
      <c r="K990" s="1">
        <v>45490</v>
      </c>
      <c r="L990">
        <v>23</v>
      </c>
      <c r="M990">
        <v>0.28000000000000003</v>
      </c>
    </row>
    <row r="991" spans="1:13" x14ac:dyDescent="0.3">
      <c r="A991" t="s">
        <v>485</v>
      </c>
      <c r="B991">
        <v>73</v>
      </c>
      <c r="C991" t="s">
        <v>14</v>
      </c>
      <c r="D991" t="s">
        <v>15</v>
      </c>
      <c r="E991">
        <v>171.92</v>
      </c>
      <c r="F991">
        <v>7</v>
      </c>
      <c r="G991">
        <v>56</v>
      </c>
      <c r="H991">
        <v>0</v>
      </c>
      <c r="I991" t="s">
        <v>16</v>
      </c>
      <c r="J991">
        <v>70.099999999999994</v>
      </c>
      <c r="K991" s="1">
        <v>44035</v>
      </c>
      <c r="L991">
        <v>53</v>
      </c>
      <c r="M991">
        <v>0.17</v>
      </c>
    </row>
    <row r="992" spans="1:13" x14ac:dyDescent="0.3">
      <c r="A992" t="s">
        <v>969</v>
      </c>
      <c r="B992">
        <v>45</v>
      </c>
      <c r="C992" t="s">
        <v>21</v>
      </c>
      <c r="D992" t="s">
        <v>15</v>
      </c>
      <c r="E992">
        <v>58.3</v>
      </c>
      <c r="F992">
        <v>11</v>
      </c>
      <c r="G992">
        <v>12</v>
      </c>
      <c r="H992">
        <v>0</v>
      </c>
      <c r="I992" t="s">
        <v>19</v>
      </c>
      <c r="J992">
        <v>83.1</v>
      </c>
      <c r="K992" s="1">
        <v>44241</v>
      </c>
      <c r="L992">
        <v>62</v>
      </c>
      <c r="M992">
        <v>0.1</v>
      </c>
    </row>
    <row r="993" spans="1:13" x14ac:dyDescent="0.3">
      <c r="A993" t="s">
        <v>970</v>
      </c>
      <c r="B993">
        <v>74</v>
      </c>
      <c r="C993" t="s">
        <v>21</v>
      </c>
      <c r="D993" t="s">
        <v>15</v>
      </c>
      <c r="E993">
        <v>65.05</v>
      </c>
      <c r="F993">
        <v>14</v>
      </c>
      <c r="G993">
        <v>192</v>
      </c>
      <c r="H993">
        <v>0</v>
      </c>
      <c r="I993" t="s">
        <v>16</v>
      </c>
      <c r="J993">
        <v>10.9</v>
      </c>
      <c r="K993" s="1">
        <v>44476</v>
      </c>
      <c r="L993">
        <v>74</v>
      </c>
      <c r="M993">
        <v>0.11</v>
      </c>
    </row>
    <row r="994" spans="1:13" x14ac:dyDescent="0.3">
      <c r="A994" t="s">
        <v>971</v>
      </c>
      <c r="B994">
        <v>69</v>
      </c>
      <c r="C994" t="s">
        <v>14</v>
      </c>
      <c r="D994" t="s">
        <v>26</v>
      </c>
      <c r="E994">
        <v>18.95</v>
      </c>
      <c r="F994">
        <v>6</v>
      </c>
      <c r="G994">
        <v>62</v>
      </c>
      <c r="H994">
        <v>0</v>
      </c>
      <c r="I994" t="s">
        <v>16</v>
      </c>
      <c r="K994" s="1">
        <v>44974</v>
      </c>
      <c r="L994">
        <v>17</v>
      </c>
      <c r="M994">
        <v>0.66</v>
      </c>
    </row>
    <row r="995" spans="1:13" x14ac:dyDescent="0.3">
      <c r="A995" t="s">
        <v>972</v>
      </c>
      <c r="B995">
        <v>49</v>
      </c>
      <c r="C995" t="s">
        <v>14</v>
      </c>
      <c r="D995" t="s">
        <v>26</v>
      </c>
      <c r="E995">
        <v>79.02</v>
      </c>
      <c r="F995">
        <v>7</v>
      </c>
      <c r="G995">
        <v>326</v>
      </c>
      <c r="H995">
        <v>0</v>
      </c>
      <c r="I995" t="s">
        <v>40</v>
      </c>
      <c r="J995">
        <v>28.6</v>
      </c>
      <c r="K995" s="1">
        <v>44171</v>
      </c>
      <c r="L995">
        <v>41</v>
      </c>
      <c r="M995">
        <v>0.4</v>
      </c>
    </row>
    <row r="996" spans="1:13" x14ac:dyDescent="0.3">
      <c r="A996" t="s">
        <v>973</v>
      </c>
      <c r="B996">
        <v>29</v>
      </c>
      <c r="C996" t="s">
        <v>21</v>
      </c>
      <c r="D996" t="s">
        <v>37</v>
      </c>
      <c r="E996">
        <v>18.07</v>
      </c>
      <c r="F996">
        <v>7</v>
      </c>
      <c r="G996">
        <v>152</v>
      </c>
      <c r="H996">
        <v>0</v>
      </c>
      <c r="I996" t="s">
        <v>19</v>
      </c>
      <c r="J996">
        <v>25.2</v>
      </c>
      <c r="K996" s="1">
        <v>44762</v>
      </c>
      <c r="L996">
        <v>8</v>
      </c>
      <c r="M996">
        <v>0.43</v>
      </c>
    </row>
    <row r="997" spans="1:13" x14ac:dyDescent="0.3">
      <c r="A997" t="s">
        <v>185</v>
      </c>
      <c r="B997">
        <v>65</v>
      </c>
      <c r="C997" t="s">
        <v>25</v>
      </c>
      <c r="D997" t="s">
        <v>28</v>
      </c>
      <c r="E997">
        <v>107.1</v>
      </c>
      <c r="F997">
        <v>10</v>
      </c>
      <c r="G997">
        <v>22</v>
      </c>
      <c r="H997">
        <v>0</v>
      </c>
      <c r="I997" t="s">
        <v>29</v>
      </c>
      <c r="J997">
        <v>71.3</v>
      </c>
      <c r="K997" s="1">
        <v>44200</v>
      </c>
      <c r="L997">
        <v>31</v>
      </c>
      <c r="M997">
        <v>0.09</v>
      </c>
    </row>
    <row r="998" spans="1:13" x14ac:dyDescent="0.3">
      <c r="A998" t="s">
        <v>974</v>
      </c>
      <c r="B998">
        <v>59</v>
      </c>
      <c r="C998" t="s">
        <v>21</v>
      </c>
      <c r="D998" t="s">
        <v>52</v>
      </c>
      <c r="F998">
        <v>10</v>
      </c>
      <c r="G998">
        <v>29</v>
      </c>
      <c r="H998">
        <v>0</v>
      </c>
      <c r="I998" t="s">
        <v>19</v>
      </c>
      <c r="J998">
        <v>83.1</v>
      </c>
      <c r="K998" s="1">
        <v>44817</v>
      </c>
      <c r="L998">
        <v>49</v>
      </c>
      <c r="M998">
        <v>0.28000000000000003</v>
      </c>
    </row>
    <row r="999" spans="1:13" x14ac:dyDescent="0.3">
      <c r="A999" t="s">
        <v>975</v>
      </c>
      <c r="B999">
        <v>44</v>
      </c>
      <c r="C999" t="s">
        <v>21</v>
      </c>
      <c r="D999" t="s">
        <v>50</v>
      </c>
      <c r="E999">
        <v>158.91</v>
      </c>
      <c r="F999">
        <v>10</v>
      </c>
      <c r="G999">
        <v>188</v>
      </c>
      <c r="H999">
        <v>0</v>
      </c>
      <c r="I999" t="s">
        <v>16</v>
      </c>
      <c r="J999">
        <v>11.5</v>
      </c>
      <c r="K999" s="1">
        <v>44187</v>
      </c>
      <c r="L999">
        <v>57</v>
      </c>
      <c r="M999">
        <v>0.21</v>
      </c>
    </row>
    <row r="1000" spans="1:13" x14ac:dyDescent="0.3">
      <c r="A1000" t="s">
        <v>976</v>
      </c>
      <c r="B1000">
        <v>27</v>
      </c>
      <c r="C1000" t="s">
        <v>25</v>
      </c>
      <c r="D1000" t="s">
        <v>22</v>
      </c>
      <c r="E1000">
        <v>173.07</v>
      </c>
      <c r="F1000">
        <v>5</v>
      </c>
      <c r="G1000">
        <v>309</v>
      </c>
      <c r="H1000">
        <v>1</v>
      </c>
      <c r="I1000" t="s">
        <v>29</v>
      </c>
      <c r="K1000" s="1">
        <v>45645</v>
      </c>
      <c r="L1000">
        <v>48</v>
      </c>
      <c r="M1000">
        <v>0.23</v>
      </c>
    </row>
    <row r="1001" spans="1:13" x14ac:dyDescent="0.3">
      <c r="A1001" t="s">
        <v>977</v>
      </c>
      <c r="B1001">
        <v>63</v>
      </c>
      <c r="C1001" t="s">
        <v>21</v>
      </c>
      <c r="D1001" t="s">
        <v>52</v>
      </c>
      <c r="E1001">
        <v>280.64</v>
      </c>
      <c r="F1001">
        <v>12</v>
      </c>
      <c r="G1001">
        <v>108</v>
      </c>
      <c r="H1001">
        <v>0</v>
      </c>
      <c r="I1001" t="s">
        <v>40</v>
      </c>
      <c r="J1001">
        <v>63.9</v>
      </c>
      <c r="K1001" s="1">
        <v>45672</v>
      </c>
      <c r="L1001">
        <v>53</v>
      </c>
      <c r="M1001">
        <v>0.56999999999999995</v>
      </c>
    </row>
    <row r="1002" spans="1:13" x14ac:dyDescent="0.3">
      <c r="A1002" t="s">
        <v>978</v>
      </c>
      <c r="B1002">
        <v>74</v>
      </c>
      <c r="C1002" t="s">
        <v>21</v>
      </c>
      <c r="D1002" t="s">
        <v>52</v>
      </c>
      <c r="E1002">
        <v>184.31</v>
      </c>
      <c r="F1002">
        <v>7</v>
      </c>
      <c r="G1002">
        <v>352</v>
      </c>
      <c r="H1002">
        <v>0</v>
      </c>
      <c r="I1002" t="s">
        <v>29</v>
      </c>
      <c r="J1002">
        <v>14.4</v>
      </c>
      <c r="K1002" s="1">
        <v>45097</v>
      </c>
      <c r="L1002">
        <v>62</v>
      </c>
      <c r="M1002">
        <v>0.24</v>
      </c>
    </row>
    <row r="1003" spans="1:13" x14ac:dyDescent="0.3">
      <c r="A1003" t="s">
        <v>979</v>
      </c>
      <c r="B1003">
        <v>69</v>
      </c>
      <c r="C1003" t="s">
        <v>14</v>
      </c>
      <c r="D1003" t="s">
        <v>22</v>
      </c>
      <c r="E1003">
        <v>124.26</v>
      </c>
      <c r="F1003">
        <v>9</v>
      </c>
      <c r="G1003">
        <v>59</v>
      </c>
      <c r="H1003">
        <v>0</v>
      </c>
      <c r="I1003" t="s">
        <v>29</v>
      </c>
      <c r="J1003">
        <v>76.8</v>
      </c>
      <c r="K1003" s="1">
        <v>44813</v>
      </c>
      <c r="L1003">
        <v>90</v>
      </c>
      <c r="M1003">
        <v>0.26</v>
      </c>
    </row>
    <row r="1004" spans="1:13" x14ac:dyDescent="0.3">
      <c r="A1004" t="s">
        <v>980</v>
      </c>
      <c r="B1004">
        <v>59</v>
      </c>
      <c r="C1004" t="s">
        <v>14</v>
      </c>
      <c r="D1004" t="s">
        <v>18</v>
      </c>
      <c r="E1004">
        <v>81.459999999999994</v>
      </c>
      <c r="F1004">
        <v>15</v>
      </c>
      <c r="G1004">
        <v>65</v>
      </c>
      <c r="H1004">
        <v>0</v>
      </c>
      <c r="I1004" t="s">
        <v>19</v>
      </c>
      <c r="J1004">
        <v>82.9</v>
      </c>
      <c r="K1004" s="1">
        <v>45811</v>
      </c>
      <c r="L1004">
        <v>50</v>
      </c>
      <c r="M1004">
        <v>0.25</v>
      </c>
    </row>
    <row r="1005" spans="1:13" x14ac:dyDescent="0.3">
      <c r="A1005" t="s">
        <v>981</v>
      </c>
      <c r="B1005">
        <v>49</v>
      </c>
      <c r="C1005" t="s">
        <v>21</v>
      </c>
      <c r="D1005" t="s">
        <v>35</v>
      </c>
      <c r="F1005">
        <v>9</v>
      </c>
      <c r="G1005">
        <v>165</v>
      </c>
      <c r="H1005">
        <v>0</v>
      </c>
      <c r="I1005" t="s">
        <v>16</v>
      </c>
      <c r="J1005">
        <v>52.3</v>
      </c>
      <c r="K1005" s="1">
        <v>45470</v>
      </c>
      <c r="L1005">
        <v>55</v>
      </c>
      <c r="M1005">
        <v>0.59</v>
      </c>
    </row>
    <row r="1006" spans="1:13" x14ac:dyDescent="0.3">
      <c r="A1006" t="s">
        <v>982</v>
      </c>
      <c r="B1006">
        <v>59</v>
      </c>
      <c r="C1006" t="s">
        <v>25</v>
      </c>
      <c r="D1006" t="s">
        <v>28</v>
      </c>
      <c r="E1006">
        <v>94.06</v>
      </c>
      <c r="F1006">
        <v>8</v>
      </c>
      <c r="G1006">
        <v>140</v>
      </c>
      <c r="H1006">
        <v>0</v>
      </c>
      <c r="I1006" t="s">
        <v>16</v>
      </c>
      <c r="J1006">
        <v>90.8</v>
      </c>
      <c r="K1006" s="1">
        <v>44979</v>
      </c>
      <c r="L1006">
        <v>9</v>
      </c>
      <c r="M1006">
        <v>0.12</v>
      </c>
    </row>
    <row r="1007" spans="1:13" x14ac:dyDescent="0.3">
      <c r="A1007" t="s">
        <v>983</v>
      </c>
      <c r="B1007">
        <v>43</v>
      </c>
      <c r="C1007" t="s">
        <v>14</v>
      </c>
      <c r="D1007" t="s">
        <v>37</v>
      </c>
      <c r="E1007">
        <v>155.13999999999999</v>
      </c>
      <c r="F1007">
        <v>8</v>
      </c>
      <c r="G1007">
        <v>51</v>
      </c>
      <c r="H1007">
        <v>0</v>
      </c>
      <c r="I1007" t="s">
        <v>16</v>
      </c>
      <c r="J1007">
        <v>2</v>
      </c>
      <c r="K1007" s="1">
        <v>44783</v>
      </c>
      <c r="L1007">
        <v>32</v>
      </c>
      <c r="M1007">
        <v>0.13</v>
      </c>
    </row>
    <row r="1008" spans="1:13" x14ac:dyDescent="0.3">
      <c r="A1008" t="s">
        <v>984</v>
      </c>
      <c r="B1008">
        <v>42</v>
      </c>
      <c r="C1008" t="s">
        <v>21</v>
      </c>
      <c r="D1008" t="s">
        <v>15</v>
      </c>
      <c r="E1008">
        <v>287.44</v>
      </c>
      <c r="F1008">
        <v>10</v>
      </c>
      <c r="G1008">
        <v>179</v>
      </c>
      <c r="H1008">
        <v>0</v>
      </c>
      <c r="I1008" t="s">
        <v>23</v>
      </c>
      <c r="J1008">
        <v>22.6</v>
      </c>
      <c r="K1008" s="1">
        <v>44462</v>
      </c>
      <c r="L1008">
        <v>87</v>
      </c>
      <c r="M1008">
        <v>0.28999999999999998</v>
      </c>
    </row>
    <row r="1009" spans="1:13" x14ac:dyDescent="0.3">
      <c r="A1009" t="s">
        <v>985</v>
      </c>
      <c r="B1009">
        <v>28</v>
      </c>
      <c r="C1009" t="s">
        <v>14</v>
      </c>
      <c r="D1009" t="s">
        <v>22</v>
      </c>
      <c r="E1009">
        <v>54.31</v>
      </c>
      <c r="F1009">
        <v>8</v>
      </c>
      <c r="G1009">
        <v>31</v>
      </c>
      <c r="H1009">
        <v>0</v>
      </c>
      <c r="I1009" t="s">
        <v>40</v>
      </c>
      <c r="J1009">
        <v>77.3</v>
      </c>
      <c r="K1009" s="1">
        <v>45251</v>
      </c>
      <c r="L1009">
        <v>96</v>
      </c>
      <c r="M1009">
        <v>0.35</v>
      </c>
    </row>
    <row r="1010" spans="1:13" x14ac:dyDescent="0.3">
      <c r="A1010" t="s">
        <v>986</v>
      </c>
      <c r="B1010">
        <v>40</v>
      </c>
      <c r="C1010" t="s">
        <v>21</v>
      </c>
      <c r="D1010" t="s">
        <v>26</v>
      </c>
      <c r="E1010">
        <v>166.55</v>
      </c>
      <c r="F1010">
        <v>12</v>
      </c>
      <c r="G1010">
        <v>213</v>
      </c>
      <c r="H1010">
        <v>0</v>
      </c>
      <c r="I1010" t="s">
        <v>19</v>
      </c>
      <c r="J1010">
        <v>95.7</v>
      </c>
      <c r="K1010" s="1">
        <v>45768</v>
      </c>
      <c r="L1010">
        <v>57</v>
      </c>
      <c r="M1010">
        <v>0.15</v>
      </c>
    </row>
    <row r="1011" spans="1:13" x14ac:dyDescent="0.3">
      <c r="A1011" t="s">
        <v>987</v>
      </c>
      <c r="B1011">
        <v>51</v>
      </c>
      <c r="C1011" t="s">
        <v>21</v>
      </c>
      <c r="D1011" t="s">
        <v>15</v>
      </c>
      <c r="E1011">
        <v>97.98</v>
      </c>
      <c r="F1011">
        <v>11</v>
      </c>
      <c r="G1011">
        <v>264</v>
      </c>
      <c r="H1011">
        <v>0</v>
      </c>
      <c r="I1011" t="s">
        <v>16</v>
      </c>
      <c r="J1011">
        <v>96.1</v>
      </c>
      <c r="K1011" s="1">
        <v>45799</v>
      </c>
      <c r="L1011">
        <v>5</v>
      </c>
      <c r="M1011">
        <v>0.19</v>
      </c>
    </row>
    <row r="1012" spans="1:13" x14ac:dyDescent="0.3">
      <c r="A1012" t="s">
        <v>988</v>
      </c>
      <c r="B1012">
        <v>74</v>
      </c>
      <c r="C1012" t="s">
        <v>14</v>
      </c>
      <c r="D1012" t="s">
        <v>44</v>
      </c>
      <c r="E1012">
        <v>157.71</v>
      </c>
      <c r="F1012">
        <v>8</v>
      </c>
      <c r="G1012">
        <v>16</v>
      </c>
      <c r="H1012">
        <v>0</v>
      </c>
      <c r="I1012" t="s">
        <v>29</v>
      </c>
      <c r="J1012">
        <v>0</v>
      </c>
      <c r="K1012" s="1">
        <v>44855</v>
      </c>
      <c r="L1012">
        <v>65</v>
      </c>
      <c r="M1012">
        <v>0.19</v>
      </c>
    </row>
    <row r="1013" spans="1:13" x14ac:dyDescent="0.3">
      <c r="A1013" t="s">
        <v>989</v>
      </c>
      <c r="B1013">
        <v>69</v>
      </c>
      <c r="C1013" t="s">
        <v>25</v>
      </c>
      <c r="D1013" t="s">
        <v>22</v>
      </c>
      <c r="E1013">
        <v>187.31</v>
      </c>
      <c r="F1013">
        <v>12</v>
      </c>
      <c r="G1013">
        <v>125</v>
      </c>
      <c r="H1013">
        <v>0</v>
      </c>
      <c r="I1013" t="s">
        <v>23</v>
      </c>
      <c r="J1013">
        <v>63.2</v>
      </c>
      <c r="K1013" s="1">
        <v>45194</v>
      </c>
      <c r="L1013">
        <v>50</v>
      </c>
      <c r="M1013">
        <v>0.05</v>
      </c>
    </row>
    <row r="1014" spans="1:13" x14ac:dyDescent="0.3">
      <c r="A1014" t="s">
        <v>990</v>
      </c>
      <c r="B1014">
        <v>57</v>
      </c>
      <c r="C1014" t="s">
        <v>21</v>
      </c>
      <c r="D1014" t="s">
        <v>15</v>
      </c>
      <c r="E1014">
        <v>39.69</v>
      </c>
      <c r="F1014">
        <v>10</v>
      </c>
      <c r="G1014">
        <v>81</v>
      </c>
      <c r="H1014">
        <v>0</v>
      </c>
      <c r="I1014" t="s">
        <v>40</v>
      </c>
      <c r="J1014">
        <v>2.7</v>
      </c>
      <c r="K1014" s="1">
        <v>44469</v>
      </c>
      <c r="L1014">
        <v>95</v>
      </c>
      <c r="M1014">
        <v>0.2</v>
      </c>
    </row>
    <row r="1015" spans="1:13" x14ac:dyDescent="0.3">
      <c r="A1015" t="s">
        <v>991</v>
      </c>
      <c r="B1015">
        <v>79</v>
      </c>
      <c r="C1015" t="s">
        <v>21</v>
      </c>
      <c r="D1015" t="s">
        <v>35</v>
      </c>
      <c r="E1015">
        <v>44.1</v>
      </c>
      <c r="F1015">
        <v>11</v>
      </c>
      <c r="G1015">
        <v>39</v>
      </c>
      <c r="H1015">
        <v>0</v>
      </c>
      <c r="I1015" t="s">
        <v>16</v>
      </c>
      <c r="J1015">
        <v>70</v>
      </c>
      <c r="K1015" s="1">
        <v>45099</v>
      </c>
      <c r="L1015">
        <v>63</v>
      </c>
      <c r="M1015">
        <v>0.31</v>
      </c>
    </row>
    <row r="1016" spans="1:13" x14ac:dyDescent="0.3">
      <c r="A1016" t="s">
        <v>992</v>
      </c>
      <c r="B1016">
        <v>40</v>
      </c>
      <c r="C1016" t="s">
        <v>14</v>
      </c>
      <c r="D1016" t="s">
        <v>35</v>
      </c>
      <c r="E1016">
        <v>126.45</v>
      </c>
      <c r="F1016">
        <v>8</v>
      </c>
      <c r="G1016">
        <v>103</v>
      </c>
      <c r="H1016">
        <v>0</v>
      </c>
      <c r="I1016" t="s">
        <v>23</v>
      </c>
      <c r="J1016">
        <v>76.8</v>
      </c>
      <c r="K1016" s="1">
        <v>44948</v>
      </c>
      <c r="L1016">
        <v>95</v>
      </c>
      <c r="M1016">
        <v>0.09</v>
      </c>
    </row>
    <row r="1017" spans="1:13" x14ac:dyDescent="0.3">
      <c r="A1017" t="s">
        <v>993</v>
      </c>
      <c r="B1017">
        <v>46</v>
      </c>
      <c r="C1017" t="s">
        <v>21</v>
      </c>
      <c r="D1017" t="s">
        <v>35</v>
      </c>
      <c r="E1017">
        <v>293.23</v>
      </c>
      <c r="F1017">
        <v>8</v>
      </c>
      <c r="G1017">
        <v>218</v>
      </c>
      <c r="H1017">
        <v>0</v>
      </c>
      <c r="I1017" t="s">
        <v>40</v>
      </c>
      <c r="J1017">
        <v>85.8</v>
      </c>
      <c r="K1017" s="1">
        <v>44393</v>
      </c>
      <c r="L1017">
        <v>58</v>
      </c>
      <c r="M1017">
        <v>0.55000000000000004</v>
      </c>
    </row>
    <row r="1018" spans="1:13" x14ac:dyDescent="0.3">
      <c r="A1018" t="s">
        <v>994</v>
      </c>
      <c r="B1018">
        <v>48</v>
      </c>
      <c r="C1018" t="s">
        <v>21</v>
      </c>
      <c r="D1018" t="s">
        <v>15</v>
      </c>
      <c r="E1018">
        <v>159.82</v>
      </c>
      <c r="F1018">
        <v>10</v>
      </c>
      <c r="G1018">
        <v>181</v>
      </c>
      <c r="H1018">
        <v>0</v>
      </c>
      <c r="I1018" t="s">
        <v>29</v>
      </c>
      <c r="J1018">
        <v>52.9</v>
      </c>
      <c r="K1018" s="1">
        <v>44123</v>
      </c>
      <c r="L1018">
        <v>57</v>
      </c>
      <c r="M1018">
        <v>0.16</v>
      </c>
    </row>
    <row r="1019" spans="1:13" x14ac:dyDescent="0.3">
      <c r="A1019" t="s">
        <v>995</v>
      </c>
      <c r="B1019">
        <v>24</v>
      </c>
      <c r="C1019" t="s">
        <v>21</v>
      </c>
      <c r="D1019" t="s">
        <v>35</v>
      </c>
      <c r="E1019">
        <v>52.51</v>
      </c>
      <c r="F1019">
        <v>8</v>
      </c>
      <c r="G1019">
        <v>155</v>
      </c>
      <c r="H1019">
        <v>0</v>
      </c>
      <c r="I1019" t="s">
        <v>23</v>
      </c>
      <c r="J1019">
        <v>85</v>
      </c>
      <c r="K1019" s="1">
        <v>44957</v>
      </c>
      <c r="L1019">
        <v>9</v>
      </c>
      <c r="M1019">
        <v>0.17</v>
      </c>
    </row>
    <row r="1020" spans="1:13" x14ac:dyDescent="0.3">
      <c r="A1020" t="s">
        <v>996</v>
      </c>
      <c r="B1020">
        <v>57</v>
      </c>
      <c r="C1020" t="s">
        <v>14</v>
      </c>
      <c r="D1020" t="s">
        <v>50</v>
      </c>
      <c r="E1020">
        <v>104.99</v>
      </c>
      <c r="F1020">
        <v>6</v>
      </c>
      <c r="G1020">
        <v>177</v>
      </c>
      <c r="H1020">
        <v>0</v>
      </c>
      <c r="I1020" t="s">
        <v>19</v>
      </c>
      <c r="J1020">
        <v>92.4</v>
      </c>
      <c r="K1020" s="1">
        <v>44417</v>
      </c>
      <c r="L1020">
        <v>97</v>
      </c>
      <c r="M1020">
        <v>0.11</v>
      </c>
    </row>
    <row r="1021" spans="1:13" x14ac:dyDescent="0.3">
      <c r="A1021" t="s">
        <v>929</v>
      </c>
      <c r="B1021">
        <v>50</v>
      </c>
      <c r="C1021" t="s">
        <v>21</v>
      </c>
      <c r="D1021" t="s">
        <v>26</v>
      </c>
      <c r="E1021">
        <v>144.24</v>
      </c>
      <c r="F1021">
        <v>8</v>
      </c>
      <c r="G1021">
        <v>17</v>
      </c>
      <c r="H1021">
        <v>0</v>
      </c>
      <c r="I1021" t="s">
        <v>40</v>
      </c>
      <c r="J1021">
        <v>53.3</v>
      </c>
      <c r="K1021" s="1">
        <v>44264</v>
      </c>
      <c r="L1021">
        <v>99</v>
      </c>
      <c r="M1021">
        <v>0.53</v>
      </c>
    </row>
    <row r="1022" spans="1:13" x14ac:dyDescent="0.3">
      <c r="A1022" t="s">
        <v>473</v>
      </c>
      <c r="B1022">
        <v>38</v>
      </c>
      <c r="C1022" t="s">
        <v>21</v>
      </c>
      <c r="D1022" t="s">
        <v>37</v>
      </c>
      <c r="E1022">
        <v>54.51</v>
      </c>
      <c r="F1022">
        <v>20</v>
      </c>
      <c r="G1022">
        <v>140</v>
      </c>
      <c r="H1022">
        <v>0</v>
      </c>
      <c r="I1022" t="s">
        <v>23</v>
      </c>
      <c r="J1022">
        <v>52.4</v>
      </c>
      <c r="K1022" s="1">
        <v>44358</v>
      </c>
      <c r="L1022">
        <v>26</v>
      </c>
      <c r="M1022">
        <v>0.31</v>
      </c>
    </row>
    <row r="1023" spans="1:13" x14ac:dyDescent="0.3">
      <c r="A1023" t="s">
        <v>997</v>
      </c>
      <c r="B1023">
        <v>19</v>
      </c>
      <c r="C1023" t="s">
        <v>14</v>
      </c>
      <c r="D1023" t="s">
        <v>22</v>
      </c>
      <c r="E1023">
        <v>74.599999999999994</v>
      </c>
      <c r="F1023">
        <v>9</v>
      </c>
      <c r="G1023">
        <v>160</v>
      </c>
      <c r="H1023">
        <v>0</v>
      </c>
      <c r="I1023" t="s">
        <v>23</v>
      </c>
      <c r="J1023">
        <v>50.6</v>
      </c>
      <c r="K1023" s="1">
        <v>44471</v>
      </c>
      <c r="L1023">
        <v>63</v>
      </c>
      <c r="M1023">
        <v>7.0000000000000007E-2</v>
      </c>
    </row>
    <row r="1024" spans="1:13" x14ac:dyDescent="0.3">
      <c r="A1024" t="s">
        <v>998</v>
      </c>
      <c r="B1024">
        <v>35</v>
      </c>
      <c r="C1024" t="s">
        <v>14</v>
      </c>
      <c r="D1024" t="s">
        <v>52</v>
      </c>
      <c r="E1024">
        <v>128.28</v>
      </c>
      <c r="F1024">
        <v>13</v>
      </c>
      <c r="G1024">
        <v>213</v>
      </c>
      <c r="H1024">
        <v>0</v>
      </c>
      <c r="I1024" t="s">
        <v>40</v>
      </c>
      <c r="J1024">
        <v>50.5</v>
      </c>
      <c r="K1024" s="1">
        <v>44451</v>
      </c>
      <c r="L1024">
        <v>66</v>
      </c>
      <c r="M1024">
        <v>0.25</v>
      </c>
    </row>
    <row r="1025" spans="1:13" x14ac:dyDescent="0.3">
      <c r="A1025" t="s">
        <v>999</v>
      </c>
      <c r="B1025">
        <v>64</v>
      </c>
      <c r="C1025" t="s">
        <v>14</v>
      </c>
      <c r="D1025" t="s">
        <v>15</v>
      </c>
      <c r="E1025">
        <v>48.67</v>
      </c>
      <c r="F1025">
        <v>9</v>
      </c>
      <c r="G1025">
        <v>221</v>
      </c>
      <c r="H1025">
        <v>0</v>
      </c>
      <c r="I1025" t="s">
        <v>23</v>
      </c>
      <c r="J1025">
        <v>77.5</v>
      </c>
      <c r="K1025" s="1">
        <v>44677</v>
      </c>
      <c r="L1025">
        <v>34</v>
      </c>
      <c r="M1025">
        <v>7.0000000000000007E-2</v>
      </c>
    </row>
    <row r="1026" spans="1:13" x14ac:dyDescent="0.3">
      <c r="A1026" t="s">
        <v>1000</v>
      </c>
      <c r="B1026">
        <v>50</v>
      </c>
      <c r="C1026" t="s">
        <v>21</v>
      </c>
      <c r="D1026" t="s">
        <v>15</v>
      </c>
      <c r="E1026">
        <v>84.51</v>
      </c>
      <c r="F1026">
        <v>20</v>
      </c>
      <c r="G1026">
        <v>261</v>
      </c>
      <c r="H1026">
        <v>0</v>
      </c>
      <c r="I1026" t="s">
        <v>23</v>
      </c>
      <c r="J1026">
        <v>6.7</v>
      </c>
      <c r="K1026" s="1">
        <v>45392</v>
      </c>
      <c r="L1026">
        <v>81</v>
      </c>
      <c r="M1026">
        <v>0.41</v>
      </c>
    </row>
    <row r="1027" spans="1:13" x14ac:dyDescent="0.3">
      <c r="A1027" t="s">
        <v>1001</v>
      </c>
      <c r="B1027">
        <v>54</v>
      </c>
      <c r="C1027" t="s">
        <v>14</v>
      </c>
      <c r="D1027" t="s">
        <v>26</v>
      </c>
      <c r="E1027">
        <v>64.959999999999994</v>
      </c>
      <c r="F1027">
        <v>13</v>
      </c>
      <c r="G1027">
        <v>44</v>
      </c>
      <c r="H1027">
        <v>0</v>
      </c>
      <c r="I1027" t="s">
        <v>40</v>
      </c>
      <c r="J1027">
        <v>45.2</v>
      </c>
      <c r="K1027" s="1">
        <v>44322</v>
      </c>
      <c r="L1027">
        <v>6</v>
      </c>
      <c r="M1027">
        <v>0.46</v>
      </c>
    </row>
    <row r="1028" spans="1:13" x14ac:dyDescent="0.3">
      <c r="A1028" t="s">
        <v>1002</v>
      </c>
      <c r="B1028">
        <v>51</v>
      </c>
      <c r="C1028" t="s">
        <v>21</v>
      </c>
      <c r="D1028" t="s">
        <v>18</v>
      </c>
      <c r="E1028">
        <v>125.09</v>
      </c>
      <c r="F1028">
        <v>7</v>
      </c>
      <c r="G1028">
        <v>186</v>
      </c>
      <c r="H1028">
        <v>0</v>
      </c>
      <c r="I1028" t="s">
        <v>29</v>
      </c>
      <c r="J1028">
        <v>52.4</v>
      </c>
      <c r="K1028" s="1">
        <v>44163</v>
      </c>
      <c r="L1028">
        <v>62</v>
      </c>
      <c r="M1028">
        <v>0.38</v>
      </c>
    </row>
    <row r="1029" spans="1:13" x14ac:dyDescent="0.3">
      <c r="A1029" t="s">
        <v>1003</v>
      </c>
      <c r="B1029">
        <v>37</v>
      </c>
      <c r="C1029" t="s">
        <v>21</v>
      </c>
      <c r="D1029" t="s">
        <v>28</v>
      </c>
      <c r="E1029">
        <v>77.33</v>
      </c>
      <c r="F1029">
        <v>13</v>
      </c>
      <c r="G1029">
        <v>353</v>
      </c>
      <c r="H1029">
        <v>0</v>
      </c>
      <c r="I1029" t="s">
        <v>19</v>
      </c>
      <c r="J1029">
        <v>21.4</v>
      </c>
      <c r="K1029" s="1">
        <v>44356</v>
      </c>
      <c r="L1029">
        <v>95</v>
      </c>
      <c r="M1029">
        <v>0.05</v>
      </c>
    </row>
    <row r="1030" spans="1:13" x14ac:dyDescent="0.3">
      <c r="A1030" t="s">
        <v>1004</v>
      </c>
      <c r="B1030">
        <v>52</v>
      </c>
      <c r="C1030" t="s">
        <v>14</v>
      </c>
      <c r="D1030" t="s">
        <v>44</v>
      </c>
      <c r="E1030">
        <v>52.56</v>
      </c>
      <c r="F1030">
        <v>9</v>
      </c>
      <c r="G1030">
        <v>240</v>
      </c>
      <c r="H1030">
        <v>0</v>
      </c>
      <c r="I1030" t="s">
        <v>40</v>
      </c>
      <c r="J1030">
        <v>54.1</v>
      </c>
      <c r="K1030" s="1">
        <v>44763</v>
      </c>
      <c r="L1030">
        <v>92</v>
      </c>
      <c r="M1030">
        <v>0.39</v>
      </c>
    </row>
    <row r="1031" spans="1:13" x14ac:dyDescent="0.3">
      <c r="A1031" t="s">
        <v>1005</v>
      </c>
      <c r="B1031">
        <v>68</v>
      </c>
      <c r="C1031" t="s">
        <v>21</v>
      </c>
      <c r="D1031" t="s">
        <v>22</v>
      </c>
      <c r="E1031">
        <v>65.66</v>
      </c>
      <c r="F1031">
        <v>10</v>
      </c>
      <c r="G1031">
        <v>224</v>
      </c>
      <c r="H1031">
        <v>0</v>
      </c>
      <c r="I1031" t="s">
        <v>16</v>
      </c>
      <c r="J1031">
        <v>45.6</v>
      </c>
      <c r="K1031" s="1">
        <v>44737</v>
      </c>
      <c r="L1031">
        <v>85</v>
      </c>
      <c r="M1031">
        <v>0.27</v>
      </c>
    </row>
    <row r="1032" spans="1:13" x14ac:dyDescent="0.3">
      <c r="A1032" t="s">
        <v>1006</v>
      </c>
      <c r="B1032">
        <v>67</v>
      </c>
      <c r="C1032" t="s">
        <v>21</v>
      </c>
      <c r="D1032" t="s">
        <v>18</v>
      </c>
      <c r="E1032">
        <v>149.66</v>
      </c>
      <c r="F1032">
        <v>12</v>
      </c>
      <c r="G1032">
        <v>333</v>
      </c>
      <c r="H1032">
        <v>0</v>
      </c>
      <c r="I1032" t="s">
        <v>23</v>
      </c>
      <c r="J1032">
        <v>73.8</v>
      </c>
      <c r="K1032" s="1">
        <v>45460</v>
      </c>
      <c r="L1032">
        <v>75</v>
      </c>
      <c r="M1032">
        <v>0.25</v>
      </c>
    </row>
    <row r="1033" spans="1:13" x14ac:dyDescent="0.3">
      <c r="A1033" t="s">
        <v>1007</v>
      </c>
      <c r="B1033">
        <v>78</v>
      </c>
      <c r="C1033" t="s">
        <v>21</v>
      </c>
      <c r="D1033" t="s">
        <v>44</v>
      </c>
      <c r="E1033">
        <v>138.07</v>
      </c>
      <c r="F1033">
        <v>6</v>
      </c>
      <c r="G1033">
        <v>47</v>
      </c>
      <c r="H1033">
        <v>0</v>
      </c>
      <c r="I1033" t="s">
        <v>19</v>
      </c>
      <c r="J1033">
        <v>35.299999999999997</v>
      </c>
      <c r="K1033" s="1">
        <v>44529</v>
      </c>
      <c r="L1033">
        <v>41</v>
      </c>
      <c r="M1033">
        <v>0.26</v>
      </c>
    </row>
    <row r="1034" spans="1:13" x14ac:dyDescent="0.3">
      <c r="A1034" t="s">
        <v>1008</v>
      </c>
      <c r="B1034">
        <v>71</v>
      </c>
      <c r="C1034" t="s">
        <v>21</v>
      </c>
      <c r="D1034" t="s">
        <v>28</v>
      </c>
      <c r="E1034">
        <v>110.49</v>
      </c>
      <c r="F1034">
        <v>11</v>
      </c>
      <c r="G1034">
        <v>110</v>
      </c>
      <c r="H1034">
        <v>0</v>
      </c>
      <c r="I1034" t="s">
        <v>19</v>
      </c>
      <c r="J1034">
        <v>95</v>
      </c>
      <c r="K1034" s="1">
        <v>45006</v>
      </c>
      <c r="L1034">
        <v>54</v>
      </c>
      <c r="M1034">
        <v>0.43</v>
      </c>
    </row>
    <row r="1035" spans="1:13" x14ac:dyDescent="0.3">
      <c r="A1035" t="s">
        <v>1009</v>
      </c>
      <c r="B1035">
        <v>35</v>
      </c>
      <c r="C1035" t="s">
        <v>21</v>
      </c>
      <c r="D1035" t="s">
        <v>52</v>
      </c>
      <c r="E1035">
        <v>97.22</v>
      </c>
      <c r="F1035">
        <v>15</v>
      </c>
      <c r="G1035">
        <v>82</v>
      </c>
      <c r="H1035">
        <v>0</v>
      </c>
      <c r="I1035" t="s">
        <v>40</v>
      </c>
      <c r="J1035">
        <v>41.4</v>
      </c>
      <c r="K1035" s="1">
        <v>44187</v>
      </c>
      <c r="L1035">
        <v>36</v>
      </c>
      <c r="M1035">
        <v>0.42</v>
      </c>
    </row>
    <row r="1036" spans="1:13" x14ac:dyDescent="0.3">
      <c r="A1036" t="s">
        <v>1010</v>
      </c>
      <c r="B1036">
        <v>63</v>
      </c>
      <c r="C1036" t="s">
        <v>25</v>
      </c>
      <c r="D1036" t="s">
        <v>15</v>
      </c>
      <c r="E1036">
        <v>98.49</v>
      </c>
      <c r="F1036">
        <v>5</v>
      </c>
      <c r="G1036">
        <v>103</v>
      </c>
      <c r="H1036">
        <v>0</v>
      </c>
      <c r="I1036" t="s">
        <v>16</v>
      </c>
      <c r="J1036">
        <v>63.1</v>
      </c>
      <c r="K1036" s="1">
        <v>44371</v>
      </c>
      <c r="L1036">
        <v>91</v>
      </c>
      <c r="M1036">
        <v>0.35</v>
      </c>
    </row>
    <row r="1037" spans="1:13" x14ac:dyDescent="0.3">
      <c r="A1037" t="s">
        <v>1011</v>
      </c>
      <c r="B1037">
        <v>79</v>
      </c>
      <c r="C1037" t="s">
        <v>21</v>
      </c>
      <c r="D1037" t="s">
        <v>35</v>
      </c>
      <c r="E1037">
        <v>71.650000000000006</v>
      </c>
      <c r="F1037">
        <v>10</v>
      </c>
      <c r="G1037">
        <v>73</v>
      </c>
      <c r="H1037">
        <v>0</v>
      </c>
      <c r="I1037" t="s">
        <v>16</v>
      </c>
      <c r="J1037">
        <v>22.2</v>
      </c>
      <c r="K1037" s="1">
        <v>45518</v>
      </c>
      <c r="L1037">
        <v>84</v>
      </c>
      <c r="M1037">
        <v>0.01</v>
      </c>
    </row>
    <row r="1038" spans="1:13" x14ac:dyDescent="0.3">
      <c r="A1038" t="s">
        <v>1012</v>
      </c>
      <c r="B1038">
        <v>41</v>
      </c>
      <c r="C1038" t="s">
        <v>21</v>
      </c>
      <c r="D1038" t="s">
        <v>26</v>
      </c>
      <c r="E1038">
        <v>108.22</v>
      </c>
      <c r="F1038">
        <v>1</v>
      </c>
      <c r="G1038">
        <v>54</v>
      </c>
      <c r="H1038">
        <v>0</v>
      </c>
      <c r="I1038" t="s">
        <v>29</v>
      </c>
      <c r="J1038">
        <v>68.900000000000006</v>
      </c>
      <c r="K1038" s="1">
        <v>44832</v>
      </c>
      <c r="L1038">
        <v>84</v>
      </c>
      <c r="M1038">
        <v>0.25</v>
      </c>
    </row>
    <row r="1039" spans="1:13" x14ac:dyDescent="0.3">
      <c r="A1039" t="s">
        <v>1013</v>
      </c>
      <c r="B1039">
        <v>25</v>
      </c>
      <c r="C1039" t="s">
        <v>21</v>
      </c>
      <c r="D1039" t="s">
        <v>22</v>
      </c>
      <c r="E1039">
        <v>99.86</v>
      </c>
      <c r="F1039">
        <v>10</v>
      </c>
      <c r="G1039">
        <v>316</v>
      </c>
      <c r="H1039">
        <v>0</v>
      </c>
      <c r="I1039" t="s">
        <v>16</v>
      </c>
      <c r="J1039">
        <v>51.4</v>
      </c>
      <c r="K1039" s="1">
        <v>45439</v>
      </c>
      <c r="L1039">
        <v>2</v>
      </c>
      <c r="M1039">
        <v>0.43</v>
      </c>
    </row>
    <row r="1040" spans="1:13" x14ac:dyDescent="0.3">
      <c r="A1040" t="s">
        <v>1014</v>
      </c>
      <c r="B1040">
        <v>78</v>
      </c>
      <c r="C1040" t="s">
        <v>25</v>
      </c>
      <c r="D1040" t="s">
        <v>26</v>
      </c>
      <c r="E1040">
        <v>73.72</v>
      </c>
      <c r="F1040">
        <v>15</v>
      </c>
      <c r="G1040">
        <v>1</v>
      </c>
      <c r="H1040">
        <v>0</v>
      </c>
      <c r="I1040" t="s">
        <v>40</v>
      </c>
      <c r="J1040">
        <v>34.200000000000003</v>
      </c>
      <c r="K1040" s="1">
        <v>44395</v>
      </c>
      <c r="L1040">
        <v>27</v>
      </c>
      <c r="M1040">
        <v>0.28999999999999998</v>
      </c>
    </row>
    <row r="1041" spans="1:13" x14ac:dyDescent="0.3">
      <c r="A1041" t="s">
        <v>1015</v>
      </c>
      <c r="B1041">
        <v>47</v>
      </c>
      <c r="C1041" t="s">
        <v>14</v>
      </c>
      <c r="D1041" t="s">
        <v>37</v>
      </c>
      <c r="E1041">
        <v>175.76</v>
      </c>
      <c r="F1041">
        <v>10</v>
      </c>
      <c r="G1041">
        <v>241</v>
      </c>
      <c r="H1041">
        <v>0</v>
      </c>
      <c r="I1041" t="s">
        <v>19</v>
      </c>
      <c r="J1041">
        <v>34.799999999999997</v>
      </c>
      <c r="K1041" s="1">
        <v>45490</v>
      </c>
      <c r="L1041">
        <v>18</v>
      </c>
      <c r="M1041">
        <v>0.12</v>
      </c>
    </row>
    <row r="1042" spans="1:13" x14ac:dyDescent="0.3">
      <c r="A1042" t="s">
        <v>1016</v>
      </c>
      <c r="B1042">
        <v>61</v>
      </c>
      <c r="C1042" t="s">
        <v>21</v>
      </c>
      <c r="D1042" t="s">
        <v>52</v>
      </c>
      <c r="E1042">
        <v>132.91999999999999</v>
      </c>
      <c r="F1042">
        <v>10</v>
      </c>
      <c r="G1042">
        <v>257</v>
      </c>
      <c r="H1042">
        <v>1</v>
      </c>
      <c r="I1042" t="s">
        <v>19</v>
      </c>
      <c r="J1042">
        <v>37.5</v>
      </c>
      <c r="K1042" s="1">
        <v>45627</v>
      </c>
      <c r="L1042">
        <v>77</v>
      </c>
      <c r="M1042">
        <v>0.36</v>
      </c>
    </row>
    <row r="1043" spans="1:13" x14ac:dyDescent="0.3">
      <c r="A1043" t="s">
        <v>1017</v>
      </c>
      <c r="B1043">
        <v>70</v>
      </c>
      <c r="C1043" t="s">
        <v>14</v>
      </c>
      <c r="D1043" t="s">
        <v>37</v>
      </c>
      <c r="E1043">
        <v>79.06</v>
      </c>
      <c r="F1043">
        <v>9</v>
      </c>
      <c r="G1043">
        <v>331</v>
      </c>
      <c r="H1043">
        <v>0</v>
      </c>
      <c r="I1043" t="s">
        <v>16</v>
      </c>
      <c r="J1043">
        <v>43.7</v>
      </c>
      <c r="K1043" s="1">
        <v>44140</v>
      </c>
      <c r="L1043">
        <v>82</v>
      </c>
      <c r="M1043">
        <v>0.44</v>
      </c>
    </row>
    <row r="1044" spans="1:13" x14ac:dyDescent="0.3">
      <c r="A1044" t="s">
        <v>1018</v>
      </c>
      <c r="B1044">
        <v>27</v>
      </c>
      <c r="C1044" t="s">
        <v>21</v>
      </c>
      <c r="D1044" t="s">
        <v>28</v>
      </c>
      <c r="E1044">
        <v>121.17</v>
      </c>
      <c r="F1044">
        <v>11</v>
      </c>
      <c r="G1044">
        <v>9</v>
      </c>
      <c r="H1044">
        <v>0</v>
      </c>
      <c r="I1044" t="s">
        <v>23</v>
      </c>
      <c r="J1044">
        <v>24.8</v>
      </c>
      <c r="K1044" s="1">
        <v>45599</v>
      </c>
      <c r="L1044">
        <v>11</v>
      </c>
      <c r="M1044">
        <v>0.15</v>
      </c>
    </row>
    <row r="1045" spans="1:13" x14ac:dyDescent="0.3">
      <c r="A1045" t="s">
        <v>1019</v>
      </c>
      <c r="B1045">
        <v>40</v>
      </c>
      <c r="C1045" t="s">
        <v>21</v>
      </c>
      <c r="D1045" t="s">
        <v>28</v>
      </c>
      <c r="F1045">
        <v>6</v>
      </c>
      <c r="G1045">
        <v>75</v>
      </c>
      <c r="H1045">
        <v>0</v>
      </c>
      <c r="I1045" t="s">
        <v>29</v>
      </c>
      <c r="J1045">
        <v>27.7</v>
      </c>
      <c r="K1045" s="1">
        <v>44606</v>
      </c>
      <c r="L1045">
        <v>78</v>
      </c>
      <c r="M1045">
        <v>0.17</v>
      </c>
    </row>
    <row r="1046" spans="1:13" x14ac:dyDescent="0.3">
      <c r="A1046" t="s">
        <v>329</v>
      </c>
      <c r="B1046">
        <v>69</v>
      </c>
      <c r="C1046" t="s">
        <v>21</v>
      </c>
      <c r="D1046" t="s">
        <v>50</v>
      </c>
      <c r="E1046">
        <v>207.63</v>
      </c>
      <c r="F1046">
        <v>10</v>
      </c>
      <c r="G1046">
        <v>257</v>
      </c>
      <c r="H1046">
        <v>0</v>
      </c>
      <c r="I1046" t="s">
        <v>16</v>
      </c>
      <c r="K1046" s="1">
        <v>44648</v>
      </c>
      <c r="L1046">
        <v>44</v>
      </c>
      <c r="M1046">
        <v>0.34</v>
      </c>
    </row>
    <row r="1047" spans="1:13" x14ac:dyDescent="0.3">
      <c r="A1047" t="s">
        <v>1020</v>
      </c>
      <c r="B1047">
        <v>66</v>
      </c>
      <c r="C1047" t="s">
        <v>21</v>
      </c>
      <c r="D1047" t="s">
        <v>28</v>
      </c>
      <c r="E1047">
        <v>143.69</v>
      </c>
      <c r="F1047">
        <v>5</v>
      </c>
      <c r="G1047">
        <v>120</v>
      </c>
      <c r="H1047">
        <v>0</v>
      </c>
      <c r="I1047" t="s">
        <v>40</v>
      </c>
      <c r="J1047">
        <v>30.1</v>
      </c>
      <c r="K1047" s="1">
        <v>45392</v>
      </c>
      <c r="L1047">
        <v>4</v>
      </c>
      <c r="M1047">
        <v>0.3</v>
      </c>
    </row>
    <row r="1048" spans="1:13" x14ac:dyDescent="0.3">
      <c r="A1048" t="s">
        <v>497</v>
      </c>
      <c r="B1048">
        <v>28</v>
      </c>
      <c r="C1048" t="s">
        <v>21</v>
      </c>
      <c r="D1048" t="s">
        <v>18</v>
      </c>
      <c r="E1048">
        <v>215.98</v>
      </c>
      <c r="F1048">
        <v>12</v>
      </c>
      <c r="G1048">
        <v>320</v>
      </c>
      <c r="H1048">
        <v>0</v>
      </c>
      <c r="I1048" t="s">
        <v>29</v>
      </c>
      <c r="J1048">
        <v>62.7</v>
      </c>
      <c r="K1048" s="1">
        <v>44724</v>
      </c>
      <c r="L1048">
        <v>77</v>
      </c>
      <c r="M1048">
        <v>0.32</v>
      </c>
    </row>
    <row r="1049" spans="1:13" x14ac:dyDescent="0.3">
      <c r="A1049" t="s">
        <v>1021</v>
      </c>
      <c r="B1049">
        <v>19</v>
      </c>
      <c r="C1049" t="s">
        <v>14</v>
      </c>
      <c r="D1049" t="s">
        <v>18</v>
      </c>
      <c r="E1049">
        <v>30.59</v>
      </c>
      <c r="F1049">
        <v>12</v>
      </c>
      <c r="G1049">
        <v>214</v>
      </c>
      <c r="H1049">
        <v>0</v>
      </c>
      <c r="I1049" t="s">
        <v>16</v>
      </c>
      <c r="J1049">
        <v>34.5</v>
      </c>
      <c r="K1049" s="1">
        <v>44137</v>
      </c>
      <c r="L1049">
        <v>83</v>
      </c>
      <c r="M1049">
        <v>0.41</v>
      </c>
    </row>
    <row r="1050" spans="1:13" x14ac:dyDescent="0.3">
      <c r="A1050" t="s">
        <v>1022</v>
      </c>
      <c r="B1050">
        <v>75</v>
      </c>
      <c r="C1050" t="s">
        <v>21</v>
      </c>
      <c r="D1050" t="s">
        <v>35</v>
      </c>
      <c r="E1050">
        <v>188.13</v>
      </c>
      <c r="F1050">
        <v>9</v>
      </c>
      <c r="G1050">
        <v>244</v>
      </c>
      <c r="H1050">
        <v>0</v>
      </c>
      <c r="I1050" t="s">
        <v>29</v>
      </c>
      <c r="J1050">
        <v>81.099999999999994</v>
      </c>
      <c r="K1050" s="1">
        <v>44796</v>
      </c>
      <c r="L1050">
        <v>43</v>
      </c>
      <c r="M1050">
        <v>0.37</v>
      </c>
    </row>
    <row r="1051" spans="1:13" x14ac:dyDescent="0.3">
      <c r="A1051" t="s">
        <v>1023</v>
      </c>
      <c r="B1051">
        <v>43</v>
      </c>
      <c r="C1051" t="s">
        <v>14</v>
      </c>
      <c r="D1051" t="s">
        <v>15</v>
      </c>
      <c r="E1051">
        <v>138.69</v>
      </c>
      <c r="F1051">
        <v>10</v>
      </c>
      <c r="G1051">
        <v>336</v>
      </c>
      <c r="H1051">
        <v>0</v>
      </c>
      <c r="I1051" t="s">
        <v>23</v>
      </c>
      <c r="J1051">
        <v>69.599999999999994</v>
      </c>
      <c r="K1051" s="1">
        <v>45408</v>
      </c>
      <c r="L1051">
        <v>39</v>
      </c>
      <c r="M1051">
        <v>0.37</v>
      </c>
    </row>
    <row r="1052" spans="1:13" x14ac:dyDescent="0.3">
      <c r="A1052" t="s">
        <v>1024</v>
      </c>
      <c r="B1052">
        <v>53</v>
      </c>
      <c r="C1052" t="s">
        <v>21</v>
      </c>
      <c r="D1052" t="s">
        <v>26</v>
      </c>
      <c r="E1052">
        <v>55.03</v>
      </c>
      <c r="F1052">
        <v>13</v>
      </c>
      <c r="G1052">
        <v>179</v>
      </c>
      <c r="H1052">
        <v>0</v>
      </c>
      <c r="I1052" t="s">
        <v>40</v>
      </c>
      <c r="J1052">
        <v>32.799999999999997</v>
      </c>
      <c r="K1052" s="1">
        <v>44880</v>
      </c>
      <c r="L1052">
        <v>59</v>
      </c>
      <c r="M1052">
        <v>0.05</v>
      </c>
    </row>
    <row r="1053" spans="1:13" x14ac:dyDescent="0.3">
      <c r="A1053" t="s">
        <v>339</v>
      </c>
      <c r="B1053">
        <v>50</v>
      </c>
      <c r="C1053" t="s">
        <v>21</v>
      </c>
      <c r="D1053" t="s">
        <v>15</v>
      </c>
      <c r="E1053">
        <v>70.88</v>
      </c>
      <c r="F1053">
        <v>7</v>
      </c>
      <c r="G1053">
        <v>340</v>
      </c>
      <c r="H1053">
        <v>0</v>
      </c>
      <c r="I1053" t="s">
        <v>16</v>
      </c>
      <c r="J1053">
        <v>71.7</v>
      </c>
      <c r="K1053" s="1">
        <v>45463</v>
      </c>
      <c r="L1053">
        <v>25</v>
      </c>
      <c r="M1053">
        <v>0.4</v>
      </c>
    </row>
    <row r="1054" spans="1:13" x14ac:dyDescent="0.3">
      <c r="A1054" t="s">
        <v>1000</v>
      </c>
      <c r="B1054">
        <v>64</v>
      </c>
      <c r="C1054" t="s">
        <v>21</v>
      </c>
      <c r="D1054" t="s">
        <v>15</v>
      </c>
      <c r="E1054">
        <v>50.93</v>
      </c>
      <c r="F1054">
        <v>11</v>
      </c>
      <c r="G1054">
        <v>299</v>
      </c>
      <c r="H1054">
        <v>0</v>
      </c>
      <c r="I1054" t="s">
        <v>19</v>
      </c>
      <c r="J1054">
        <v>75.7</v>
      </c>
      <c r="K1054" s="1">
        <v>45627</v>
      </c>
      <c r="L1054">
        <v>79</v>
      </c>
      <c r="M1054">
        <v>0.04</v>
      </c>
    </row>
    <row r="1055" spans="1:13" x14ac:dyDescent="0.3">
      <c r="A1055" t="s">
        <v>1025</v>
      </c>
      <c r="B1055">
        <v>30</v>
      </c>
      <c r="C1055" t="s">
        <v>25</v>
      </c>
      <c r="D1055" t="s">
        <v>18</v>
      </c>
      <c r="E1055">
        <v>57.82</v>
      </c>
      <c r="F1055">
        <v>13</v>
      </c>
      <c r="G1055">
        <v>289</v>
      </c>
      <c r="H1055">
        <v>0</v>
      </c>
      <c r="I1055" t="s">
        <v>40</v>
      </c>
      <c r="J1055">
        <v>13.8</v>
      </c>
      <c r="K1055" s="1">
        <v>45517</v>
      </c>
      <c r="L1055">
        <v>84</v>
      </c>
      <c r="M1055">
        <v>0.45</v>
      </c>
    </row>
    <row r="1056" spans="1:13" x14ac:dyDescent="0.3">
      <c r="A1056" t="s">
        <v>1026</v>
      </c>
      <c r="B1056">
        <v>57</v>
      </c>
      <c r="C1056" t="s">
        <v>21</v>
      </c>
      <c r="D1056" t="s">
        <v>26</v>
      </c>
      <c r="E1056">
        <v>253.38</v>
      </c>
      <c r="F1056">
        <v>14</v>
      </c>
      <c r="G1056">
        <v>72</v>
      </c>
      <c r="H1056">
        <v>0</v>
      </c>
      <c r="I1056" t="s">
        <v>23</v>
      </c>
      <c r="J1056">
        <v>57.8</v>
      </c>
      <c r="K1056" s="1">
        <v>44116</v>
      </c>
      <c r="L1056">
        <v>81</v>
      </c>
      <c r="M1056">
        <v>0.24</v>
      </c>
    </row>
    <row r="1057" spans="1:13" x14ac:dyDescent="0.3">
      <c r="A1057" t="s">
        <v>1027</v>
      </c>
      <c r="B1057">
        <v>42</v>
      </c>
      <c r="C1057" t="s">
        <v>14</v>
      </c>
      <c r="D1057" t="s">
        <v>35</v>
      </c>
      <c r="E1057">
        <v>43.76</v>
      </c>
      <c r="F1057">
        <v>5</v>
      </c>
      <c r="G1057">
        <v>208</v>
      </c>
      <c r="H1057">
        <v>0</v>
      </c>
      <c r="I1057" t="s">
        <v>23</v>
      </c>
      <c r="J1057">
        <v>80.8</v>
      </c>
      <c r="K1057" s="1">
        <v>45328</v>
      </c>
      <c r="L1057">
        <v>55</v>
      </c>
      <c r="M1057">
        <v>0.26</v>
      </c>
    </row>
    <row r="1058" spans="1:13" x14ac:dyDescent="0.3">
      <c r="A1058" t="s">
        <v>349</v>
      </c>
      <c r="B1058">
        <v>21</v>
      </c>
      <c r="C1058" t="s">
        <v>21</v>
      </c>
      <c r="D1058" t="s">
        <v>52</v>
      </c>
      <c r="E1058">
        <v>132.9</v>
      </c>
      <c r="F1058">
        <v>17</v>
      </c>
      <c r="G1058">
        <v>240</v>
      </c>
      <c r="H1058">
        <v>0</v>
      </c>
      <c r="I1058" t="s">
        <v>19</v>
      </c>
      <c r="J1058">
        <v>5</v>
      </c>
      <c r="K1058" s="1">
        <v>44633</v>
      </c>
      <c r="L1058">
        <v>65</v>
      </c>
      <c r="M1058">
        <v>0.31</v>
      </c>
    </row>
    <row r="1059" spans="1:13" x14ac:dyDescent="0.3">
      <c r="A1059" t="s">
        <v>1028</v>
      </c>
      <c r="B1059">
        <v>59</v>
      </c>
      <c r="C1059" t="s">
        <v>21</v>
      </c>
      <c r="D1059" t="s">
        <v>50</v>
      </c>
      <c r="E1059">
        <v>64.760000000000005</v>
      </c>
      <c r="F1059">
        <v>13</v>
      </c>
      <c r="G1059">
        <v>361</v>
      </c>
      <c r="H1059">
        <v>0</v>
      </c>
      <c r="I1059" t="s">
        <v>40</v>
      </c>
      <c r="J1059">
        <v>50.8</v>
      </c>
      <c r="K1059" s="1">
        <v>45779</v>
      </c>
      <c r="L1059">
        <v>93</v>
      </c>
      <c r="M1059">
        <v>0.26</v>
      </c>
    </row>
    <row r="1060" spans="1:13" x14ac:dyDescent="0.3">
      <c r="A1060" t="s">
        <v>1029</v>
      </c>
      <c r="B1060">
        <v>36</v>
      </c>
      <c r="C1060" t="s">
        <v>21</v>
      </c>
      <c r="D1060" t="s">
        <v>18</v>
      </c>
      <c r="E1060">
        <v>67.47</v>
      </c>
      <c r="F1060">
        <v>10</v>
      </c>
      <c r="G1060">
        <v>172</v>
      </c>
      <c r="H1060">
        <v>0</v>
      </c>
      <c r="I1060" t="s">
        <v>16</v>
      </c>
      <c r="J1060">
        <v>84</v>
      </c>
      <c r="K1060" s="1">
        <v>44101</v>
      </c>
      <c r="L1060">
        <v>83</v>
      </c>
      <c r="M1060">
        <v>0.27</v>
      </c>
    </row>
    <row r="1061" spans="1:13" x14ac:dyDescent="0.3">
      <c r="A1061" t="s">
        <v>1030</v>
      </c>
      <c r="B1061">
        <v>35</v>
      </c>
      <c r="C1061" t="s">
        <v>21</v>
      </c>
      <c r="D1061" t="s">
        <v>37</v>
      </c>
      <c r="E1061">
        <v>32.96</v>
      </c>
      <c r="F1061">
        <v>12</v>
      </c>
      <c r="G1061">
        <v>4</v>
      </c>
      <c r="H1061">
        <v>0</v>
      </c>
      <c r="I1061" t="s">
        <v>19</v>
      </c>
      <c r="J1061">
        <v>95.3</v>
      </c>
      <c r="K1061" s="1">
        <v>44653</v>
      </c>
      <c r="L1061">
        <v>94</v>
      </c>
      <c r="M1061">
        <v>0.61</v>
      </c>
    </row>
    <row r="1062" spans="1:13" x14ac:dyDescent="0.3">
      <c r="A1062" t="s">
        <v>1031</v>
      </c>
      <c r="B1062">
        <v>54</v>
      </c>
      <c r="C1062" t="s">
        <v>21</v>
      </c>
      <c r="D1062" t="s">
        <v>50</v>
      </c>
      <c r="E1062">
        <v>39.18</v>
      </c>
      <c r="F1062">
        <v>8</v>
      </c>
      <c r="G1062">
        <v>216</v>
      </c>
      <c r="H1062">
        <v>0</v>
      </c>
      <c r="I1062" t="s">
        <v>16</v>
      </c>
      <c r="J1062">
        <v>65.599999999999994</v>
      </c>
      <c r="K1062" s="1">
        <v>44539</v>
      </c>
      <c r="L1062">
        <v>25</v>
      </c>
      <c r="M1062">
        <v>0.26</v>
      </c>
    </row>
    <row r="1063" spans="1:13" x14ac:dyDescent="0.3">
      <c r="A1063" t="s">
        <v>1032</v>
      </c>
      <c r="B1063">
        <v>47</v>
      </c>
      <c r="C1063" t="s">
        <v>21</v>
      </c>
      <c r="D1063" t="s">
        <v>52</v>
      </c>
      <c r="E1063">
        <v>151.34</v>
      </c>
      <c r="F1063">
        <v>11</v>
      </c>
      <c r="G1063">
        <v>213</v>
      </c>
      <c r="H1063">
        <v>0</v>
      </c>
      <c r="I1063" t="s">
        <v>29</v>
      </c>
      <c r="J1063">
        <v>32.799999999999997</v>
      </c>
      <c r="K1063" s="1">
        <v>44929</v>
      </c>
      <c r="L1063">
        <v>92</v>
      </c>
      <c r="M1063">
        <v>0.57999999999999996</v>
      </c>
    </row>
    <row r="1064" spans="1:13" x14ac:dyDescent="0.3">
      <c r="A1064" t="s">
        <v>1033</v>
      </c>
      <c r="B1064">
        <v>36</v>
      </c>
      <c r="C1064" t="s">
        <v>14</v>
      </c>
      <c r="D1064" t="s">
        <v>28</v>
      </c>
      <c r="E1064">
        <v>220.53</v>
      </c>
      <c r="F1064">
        <v>15</v>
      </c>
      <c r="G1064">
        <v>324</v>
      </c>
      <c r="H1064">
        <v>0</v>
      </c>
      <c r="I1064" t="s">
        <v>16</v>
      </c>
      <c r="J1064">
        <v>60.5</v>
      </c>
      <c r="K1064" s="1">
        <v>44844</v>
      </c>
      <c r="L1064">
        <v>37</v>
      </c>
      <c r="M1064">
        <v>0.38</v>
      </c>
    </row>
    <row r="1065" spans="1:13" x14ac:dyDescent="0.3">
      <c r="A1065" t="s">
        <v>850</v>
      </c>
      <c r="B1065">
        <v>75</v>
      </c>
      <c r="C1065" t="s">
        <v>21</v>
      </c>
      <c r="D1065" t="s">
        <v>15</v>
      </c>
      <c r="E1065">
        <v>90</v>
      </c>
      <c r="F1065">
        <v>16</v>
      </c>
      <c r="G1065">
        <v>309</v>
      </c>
      <c r="H1065">
        <v>0</v>
      </c>
      <c r="I1065" t="s">
        <v>29</v>
      </c>
      <c r="J1065">
        <v>2.7</v>
      </c>
      <c r="K1065" s="1">
        <v>45186</v>
      </c>
      <c r="L1065">
        <v>75</v>
      </c>
      <c r="M1065">
        <v>0.28000000000000003</v>
      </c>
    </row>
    <row r="1066" spans="1:13" x14ac:dyDescent="0.3">
      <c r="A1066" t="s">
        <v>1034</v>
      </c>
      <c r="B1066">
        <v>40</v>
      </c>
      <c r="C1066" t="s">
        <v>14</v>
      </c>
      <c r="D1066" t="s">
        <v>22</v>
      </c>
      <c r="E1066">
        <v>39.14</v>
      </c>
      <c r="F1066">
        <v>12</v>
      </c>
      <c r="G1066">
        <v>37</v>
      </c>
      <c r="H1066">
        <v>0</v>
      </c>
      <c r="I1066" t="s">
        <v>16</v>
      </c>
      <c r="J1066">
        <v>45.6</v>
      </c>
      <c r="K1066" s="1">
        <v>44432</v>
      </c>
      <c r="L1066">
        <v>80</v>
      </c>
      <c r="M1066">
        <v>0.09</v>
      </c>
    </row>
    <row r="1067" spans="1:13" x14ac:dyDescent="0.3">
      <c r="A1067" t="s">
        <v>1035</v>
      </c>
      <c r="B1067">
        <v>76</v>
      </c>
      <c r="C1067" t="s">
        <v>21</v>
      </c>
      <c r="D1067" t="s">
        <v>35</v>
      </c>
      <c r="E1067">
        <v>80.53</v>
      </c>
      <c r="F1067">
        <v>13</v>
      </c>
      <c r="G1067">
        <v>60</v>
      </c>
      <c r="H1067">
        <v>1</v>
      </c>
      <c r="I1067" t="s">
        <v>29</v>
      </c>
      <c r="J1067">
        <v>72.7</v>
      </c>
      <c r="K1067" s="1">
        <v>45162</v>
      </c>
      <c r="L1067">
        <v>82</v>
      </c>
      <c r="M1067">
        <v>0.16</v>
      </c>
    </row>
    <row r="1068" spans="1:13" x14ac:dyDescent="0.3">
      <c r="A1068" t="s">
        <v>1036</v>
      </c>
      <c r="B1068">
        <v>71</v>
      </c>
      <c r="C1068" t="s">
        <v>14</v>
      </c>
      <c r="D1068" t="s">
        <v>15</v>
      </c>
      <c r="E1068">
        <v>84.86</v>
      </c>
      <c r="F1068">
        <v>12</v>
      </c>
      <c r="G1068">
        <v>94</v>
      </c>
      <c r="H1068">
        <v>0</v>
      </c>
      <c r="I1068" t="s">
        <v>40</v>
      </c>
      <c r="J1068">
        <v>3.6</v>
      </c>
      <c r="K1068" s="1">
        <v>44708</v>
      </c>
      <c r="L1068">
        <v>54</v>
      </c>
      <c r="M1068">
        <v>0.21</v>
      </c>
    </row>
    <row r="1069" spans="1:13" x14ac:dyDescent="0.3">
      <c r="A1069" t="s">
        <v>1037</v>
      </c>
      <c r="B1069">
        <v>33</v>
      </c>
      <c r="C1069" t="s">
        <v>14</v>
      </c>
      <c r="D1069" t="s">
        <v>28</v>
      </c>
      <c r="E1069">
        <v>195.69</v>
      </c>
      <c r="F1069">
        <v>6</v>
      </c>
      <c r="G1069">
        <v>232</v>
      </c>
      <c r="H1069">
        <v>0</v>
      </c>
      <c r="I1069" t="s">
        <v>23</v>
      </c>
      <c r="J1069">
        <v>60.3</v>
      </c>
      <c r="K1069" s="1">
        <v>45734</v>
      </c>
      <c r="L1069">
        <v>73</v>
      </c>
      <c r="M1069">
        <v>0.42</v>
      </c>
    </row>
    <row r="1070" spans="1:13" x14ac:dyDescent="0.3">
      <c r="A1070" t="s">
        <v>1038</v>
      </c>
      <c r="B1070">
        <v>18</v>
      </c>
      <c r="C1070" t="s">
        <v>21</v>
      </c>
      <c r="D1070" t="s">
        <v>52</v>
      </c>
      <c r="E1070">
        <v>132.83000000000001</v>
      </c>
      <c r="F1070">
        <v>9</v>
      </c>
      <c r="G1070">
        <v>276</v>
      </c>
      <c r="H1070">
        <v>0</v>
      </c>
      <c r="I1070" t="s">
        <v>40</v>
      </c>
      <c r="J1070">
        <v>58.8</v>
      </c>
      <c r="K1070" s="1">
        <v>44088</v>
      </c>
      <c r="L1070">
        <v>28</v>
      </c>
      <c r="M1070">
        <v>0.2</v>
      </c>
    </row>
    <row r="1071" spans="1:13" x14ac:dyDescent="0.3">
      <c r="A1071" t="s">
        <v>1039</v>
      </c>
      <c r="B1071">
        <v>29</v>
      </c>
      <c r="C1071" t="s">
        <v>21</v>
      </c>
      <c r="D1071" t="s">
        <v>37</v>
      </c>
      <c r="E1071">
        <v>182.49</v>
      </c>
      <c r="F1071">
        <v>10</v>
      </c>
      <c r="G1071">
        <v>35</v>
      </c>
      <c r="H1071">
        <v>0</v>
      </c>
      <c r="I1071" t="s">
        <v>19</v>
      </c>
      <c r="J1071">
        <v>19</v>
      </c>
      <c r="K1071" s="1">
        <v>45812</v>
      </c>
      <c r="L1071">
        <v>91</v>
      </c>
      <c r="M1071">
        <v>0.45</v>
      </c>
    </row>
    <row r="1072" spans="1:13" x14ac:dyDescent="0.3">
      <c r="A1072" t="s">
        <v>1040</v>
      </c>
      <c r="B1072">
        <v>41</v>
      </c>
      <c r="C1072" t="s">
        <v>14</v>
      </c>
      <c r="D1072" t="s">
        <v>35</v>
      </c>
      <c r="E1072">
        <v>144.66999999999999</v>
      </c>
      <c r="F1072">
        <v>9</v>
      </c>
      <c r="G1072">
        <v>0</v>
      </c>
      <c r="H1072">
        <v>0</v>
      </c>
      <c r="I1072" t="s">
        <v>40</v>
      </c>
      <c r="J1072">
        <v>56.9</v>
      </c>
      <c r="K1072" s="1">
        <v>44825</v>
      </c>
      <c r="L1072">
        <v>52</v>
      </c>
      <c r="M1072">
        <v>0.51</v>
      </c>
    </row>
    <row r="1073" spans="1:13" x14ac:dyDescent="0.3">
      <c r="A1073" t="s">
        <v>731</v>
      </c>
      <c r="B1073">
        <v>51</v>
      </c>
      <c r="C1073" t="s">
        <v>14</v>
      </c>
      <c r="D1073" t="s">
        <v>35</v>
      </c>
      <c r="F1073">
        <v>10</v>
      </c>
      <c r="G1073">
        <v>149</v>
      </c>
      <c r="H1073">
        <v>0</v>
      </c>
      <c r="I1073" t="s">
        <v>40</v>
      </c>
      <c r="J1073">
        <v>40.9</v>
      </c>
      <c r="K1073" s="1">
        <v>44795</v>
      </c>
      <c r="L1073">
        <v>64</v>
      </c>
      <c r="M1073">
        <v>0.14000000000000001</v>
      </c>
    </row>
    <row r="1074" spans="1:13" x14ac:dyDescent="0.3">
      <c r="A1074" t="s">
        <v>1041</v>
      </c>
      <c r="B1074">
        <v>70</v>
      </c>
      <c r="C1074" t="s">
        <v>21</v>
      </c>
      <c r="D1074" t="s">
        <v>52</v>
      </c>
      <c r="E1074">
        <v>45.25</v>
      </c>
      <c r="F1074">
        <v>7</v>
      </c>
      <c r="G1074">
        <v>214</v>
      </c>
      <c r="H1074">
        <v>0</v>
      </c>
      <c r="I1074" t="s">
        <v>23</v>
      </c>
      <c r="J1074">
        <v>47.9</v>
      </c>
      <c r="K1074" s="1">
        <v>44042</v>
      </c>
      <c r="L1074">
        <v>38</v>
      </c>
      <c r="M1074">
        <v>0.3</v>
      </c>
    </row>
    <row r="1075" spans="1:13" x14ac:dyDescent="0.3">
      <c r="A1075" t="s">
        <v>128</v>
      </c>
      <c r="B1075">
        <v>74</v>
      </c>
      <c r="C1075" t="s">
        <v>21</v>
      </c>
      <c r="D1075" t="s">
        <v>50</v>
      </c>
      <c r="E1075">
        <v>39.24</v>
      </c>
      <c r="F1075">
        <v>12</v>
      </c>
      <c r="G1075">
        <v>45</v>
      </c>
      <c r="H1075">
        <v>0</v>
      </c>
      <c r="I1075" t="s">
        <v>40</v>
      </c>
      <c r="J1075">
        <v>32.5</v>
      </c>
      <c r="K1075" s="1">
        <v>45720</v>
      </c>
      <c r="L1075">
        <v>44</v>
      </c>
      <c r="M1075">
        <v>0.18</v>
      </c>
    </row>
    <row r="1076" spans="1:13" x14ac:dyDescent="0.3">
      <c r="A1076" t="s">
        <v>1042</v>
      </c>
      <c r="B1076">
        <v>25</v>
      </c>
      <c r="C1076" t="s">
        <v>14</v>
      </c>
      <c r="D1076" t="s">
        <v>44</v>
      </c>
      <c r="E1076">
        <v>272.02999999999997</v>
      </c>
      <c r="F1076">
        <v>9</v>
      </c>
      <c r="G1076">
        <v>64</v>
      </c>
      <c r="H1076">
        <v>0</v>
      </c>
      <c r="I1076" t="s">
        <v>19</v>
      </c>
      <c r="J1076">
        <v>81</v>
      </c>
      <c r="K1076" s="1">
        <v>45527</v>
      </c>
      <c r="L1076">
        <v>87</v>
      </c>
      <c r="M1076">
        <v>0.08</v>
      </c>
    </row>
    <row r="1077" spans="1:13" x14ac:dyDescent="0.3">
      <c r="A1077" t="s">
        <v>709</v>
      </c>
      <c r="B1077">
        <v>35</v>
      </c>
      <c r="C1077" t="s">
        <v>21</v>
      </c>
      <c r="D1077" t="s">
        <v>15</v>
      </c>
      <c r="E1077">
        <v>123.18</v>
      </c>
      <c r="F1077">
        <v>12</v>
      </c>
      <c r="G1077">
        <v>5</v>
      </c>
      <c r="H1077">
        <v>0</v>
      </c>
      <c r="I1077" t="s">
        <v>40</v>
      </c>
      <c r="J1077">
        <v>36.6</v>
      </c>
      <c r="K1077" s="1">
        <v>44030</v>
      </c>
      <c r="L1077">
        <v>62</v>
      </c>
      <c r="M1077">
        <v>0.3</v>
      </c>
    </row>
    <row r="1078" spans="1:13" x14ac:dyDescent="0.3">
      <c r="A1078" t="s">
        <v>1043</v>
      </c>
      <c r="B1078">
        <v>74</v>
      </c>
      <c r="C1078" t="s">
        <v>14</v>
      </c>
      <c r="D1078" t="s">
        <v>50</v>
      </c>
      <c r="E1078">
        <v>72.33</v>
      </c>
      <c r="F1078">
        <v>8</v>
      </c>
      <c r="G1078">
        <v>80</v>
      </c>
      <c r="H1078">
        <v>0</v>
      </c>
      <c r="I1078" t="s">
        <v>40</v>
      </c>
      <c r="J1078">
        <v>79.099999999999994</v>
      </c>
      <c r="K1078" s="1">
        <v>44379</v>
      </c>
      <c r="L1078">
        <v>86</v>
      </c>
      <c r="M1078">
        <v>0.17</v>
      </c>
    </row>
    <row r="1079" spans="1:13" x14ac:dyDescent="0.3">
      <c r="A1079" t="s">
        <v>1044</v>
      </c>
      <c r="B1079">
        <v>65</v>
      </c>
      <c r="C1079" t="s">
        <v>21</v>
      </c>
      <c r="D1079" t="s">
        <v>18</v>
      </c>
      <c r="E1079">
        <v>102.06</v>
      </c>
      <c r="F1079">
        <v>10</v>
      </c>
      <c r="G1079">
        <v>188</v>
      </c>
      <c r="H1079">
        <v>0</v>
      </c>
      <c r="I1079" t="s">
        <v>40</v>
      </c>
      <c r="J1079">
        <v>7.7</v>
      </c>
      <c r="K1079" s="1">
        <v>45117</v>
      </c>
      <c r="L1079">
        <v>68</v>
      </c>
      <c r="M1079">
        <v>0.46</v>
      </c>
    </row>
    <row r="1080" spans="1:13" x14ac:dyDescent="0.3">
      <c r="A1080" t="s">
        <v>1045</v>
      </c>
      <c r="B1080">
        <v>22</v>
      </c>
      <c r="C1080" t="s">
        <v>21</v>
      </c>
      <c r="D1080" t="s">
        <v>52</v>
      </c>
      <c r="E1080">
        <v>158.34</v>
      </c>
      <c r="F1080">
        <v>18</v>
      </c>
      <c r="G1080">
        <v>150</v>
      </c>
      <c r="H1080">
        <v>0</v>
      </c>
      <c r="I1080" t="s">
        <v>40</v>
      </c>
      <c r="K1080" s="1">
        <v>45092</v>
      </c>
      <c r="L1080">
        <v>96</v>
      </c>
      <c r="M1080">
        <v>0.52</v>
      </c>
    </row>
    <row r="1081" spans="1:13" x14ac:dyDescent="0.3">
      <c r="A1081" t="s">
        <v>1046</v>
      </c>
      <c r="B1081">
        <v>43</v>
      </c>
      <c r="C1081" t="s">
        <v>14</v>
      </c>
      <c r="D1081" t="s">
        <v>18</v>
      </c>
      <c r="E1081">
        <v>47.41</v>
      </c>
      <c r="F1081">
        <v>6</v>
      </c>
      <c r="G1081">
        <v>147</v>
      </c>
      <c r="H1081">
        <v>0</v>
      </c>
      <c r="I1081" t="s">
        <v>23</v>
      </c>
      <c r="J1081">
        <v>40.299999999999997</v>
      </c>
      <c r="K1081" s="1">
        <v>44755</v>
      </c>
      <c r="L1081">
        <v>88</v>
      </c>
      <c r="M1081">
        <v>0.2</v>
      </c>
    </row>
    <row r="1082" spans="1:13" x14ac:dyDescent="0.3">
      <c r="A1082" t="s">
        <v>1047</v>
      </c>
      <c r="B1082">
        <v>47</v>
      </c>
      <c r="C1082" t="s">
        <v>14</v>
      </c>
      <c r="D1082" t="s">
        <v>37</v>
      </c>
      <c r="E1082">
        <v>101.16</v>
      </c>
      <c r="F1082">
        <v>13</v>
      </c>
      <c r="G1082">
        <v>27</v>
      </c>
      <c r="H1082">
        <v>0</v>
      </c>
      <c r="I1082" t="s">
        <v>23</v>
      </c>
      <c r="J1082">
        <v>40.5</v>
      </c>
      <c r="K1082" s="1">
        <v>44515</v>
      </c>
      <c r="L1082">
        <v>38</v>
      </c>
      <c r="M1082">
        <v>0.33</v>
      </c>
    </row>
    <row r="1083" spans="1:13" x14ac:dyDescent="0.3">
      <c r="A1083" t="s">
        <v>1048</v>
      </c>
      <c r="B1083">
        <v>71</v>
      </c>
      <c r="C1083" t="s">
        <v>21</v>
      </c>
      <c r="D1083" t="s">
        <v>50</v>
      </c>
      <c r="E1083">
        <v>161.47999999999999</v>
      </c>
      <c r="F1083">
        <v>6</v>
      </c>
      <c r="G1083">
        <v>164</v>
      </c>
      <c r="H1083">
        <v>0</v>
      </c>
      <c r="I1083" t="s">
        <v>19</v>
      </c>
      <c r="J1083">
        <v>44.1</v>
      </c>
      <c r="K1083" s="1">
        <v>45256</v>
      </c>
      <c r="L1083">
        <v>50</v>
      </c>
      <c r="M1083">
        <v>0.19</v>
      </c>
    </row>
    <row r="1084" spans="1:13" x14ac:dyDescent="0.3">
      <c r="A1084" t="s">
        <v>1049</v>
      </c>
      <c r="B1084">
        <v>30</v>
      </c>
      <c r="C1084" t="s">
        <v>14</v>
      </c>
      <c r="D1084" t="s">
        <v>22</v>
      </c>
      <c r="E1084">
        <v>118.03</v>
      </c>
      <c r="F1084">
        <v>9</v>
      </c>
      <c r="G1084">
        <v>134</v>
      </c>
      <c r="H1084">
        <v>0</v>
      </c>
      <c r="I1084" t="s">
        <v>19</v>
      </c>
      <c r="J1084">
        <v>65.2</v>
      </c>
      <c r="K1084" s="1">
        <v>44938</v>
      </c>
      <c r="L1084">
        <v>61</v>
      </c>
      <c r="M1084">
        <v>0.12</v>
      </c>
    </row>
    <row r="1085" spans="1:13" x14ac:dyDescent="0.3">
      <c r="A1085" t="s">
        <v>1050</v>
      </c>
      <c r="B1085">
        <v>36</v>
      </c>
      <c r="C1085" t="s">
        <v>14</v>
      </c>
      <c r="D1085" t="s">
        <v>44</v>
      </c>
      <c r="E1085">
        <v>79.87</v>
      </c>
      <c r="F1085">
        <v>15</v>
      </c>
      <c r="G1085">
        <v>253</v>
      </c>
      <c r="H1085">
        <v>0</v>
      </c>
      <c r="I1085" t="s">
        <v>19</v>
      </c>
      <c r="J1085">
        <v>57.4</v>
      </c>
      <c r="K1085" s="1">
        <v>45192</v>
      </c>
      <c r="L1085">
        <v>28</v>
      </c>
      <c r="M1085">
        <v>0.13</v>
      </c>
    </row>
    <row r="1086" spans="1:13" x14ac:dyDescent="0.3">
      <c r="A1086" t="s">
        <v>1051</v>
      </c>
      <c r="B1086">
        <v>46</v>
      </c>
      <c r="C1086" t="s">
        <v>14</v>
      </c>
      <c r="D1086" t="s">
        <v>52</v>
      </c>
      <c r="E1086">
        <v>95.91</v>
      </c>
      <c r="F1086">
        <v>8</v>
      </c>
      <c r="G1086">
        <v>304</v>
      </c>
      <c r="H1086">
        <v>0</v>
      </c>
      <c r="I1086" t="s">
        <v>40</v>
      </c>
      <c r="J1086">
        <v>52.1</v>
      </c>
      <c r="K1086" s="1">
        <v>44213</v>
      </c>
      <c r="L1086">
        <v>70</v>
      </c>
      <c r="M1086">
        <v>0.28000000000000003</v>
      </c>
    </row>
    <row r="1087" spans="1:13" x14ac:dyDescent="0.3">
      <c r="A1087" t="s">
        <v>345</v>
      </c>
      <c r="B1087">
        <v>20</v>
      </c>
      <c r="C1087" t="s">
        <v>21</v>
      </c>
      <c r="D1087" t="s">
        <v>52</v>
      </c>
      <c r="E1087">
        <v>244.25</v>
      </c>
      <c r="F1087">
        <v>8</v>
      </c>
      <c r="G1087">
        <v>211</v>
      </c>
      <c r="H1087">
        <v>0</v>
      </c>
      <c r="I1087" t="s">
        <v>16</v>
      </c>
      <c r="J1087">
        <v>83.8</v>
      </c>
      <c r="K1087" s="1">
        <v>44515</v>
      </c>
      <c r="L1087">
        <v>97</v>
      </c>
      <c r="M1087">
        <v>0.17</v>
      </c>
    </row>
    <row r="1088" spans="1:13" x14ac:dyDescent="0.3">
      <c r="A1088" t="s">
        <v>1052</v>
      </c>
      <c r="B1088">
        <v>43</v>
      </c>
      <c r="C1088" t="s">
        <v>14</v>
      </c>
      <c r="D1088" t="s">
        <v>44</v>
      </c>
      <c r="E1088">
        <v>37.31</v>
      </c>
      <c r="F1088">
        <v>7</v>
      </c>
      <c r="G1088">
        <v>279</v>
      </c>
      <c r="H1088">
        <v>0</v>
      </c>
      <c r="I1088" t="s">
        <v>40</v>
      </c>
      <c r="J1088">
        <v>19.600000000000001</v>
      </c>
      <c r="K1088" s="1">
        <v>44805</v>
      </c>
      <c r="L1088">
        <v>31</v>
      </c>
      <c r="M1088">
        <v>0.23</v>
      </c>
    </row>
    <row r="1089" spans="1:13" x14ac:dyDescent="0.3">
      <c r="A1089" t="s">
        <v>1053</v>
      </c>
      <c r="B1089">
        <v>57</v>
      </c>
      <c r="C1089" t="s">
        <v>14</v>
      </c>
      <c r="D1089" t="s">
        <v>35</v>
      </c>
      <c r="E1089">
        <v>25.05</v>
      </c>
      <c r="F1089">
        <v>13</v>
      </c>
      <c r="G1089">
        <v>79</v>
      </c>
      <c r="H1089">
        <v>0</v>
      </c>
      <c r="I1089" t="s">
        <v>16</v>
      </c>
      <c r="J1089">
        <v>86</v>
      </c>
      <c r="K1089" s="1">
        <v>44346</v>
      </c>
      <c r="L1089">
        <v>57</v>
      </c>
      <c r="M1089">
        <v>0.15</v>
      </c>
    </row>
    <row r="1090" spans="1:13" x14ac:dyDescent="0.3">
      <c r="A1090" t="s">
        <v>1054</v>
      </c>
      <c r="B1090">
        <v>76</v>
      </c>
      <c r="C1090" t="s">
        <v>14</v>
      </c>
      <c r="D1090" t="s">
        <v>28</v>
      </c>
      <c r="F1090">
        <v>4</v>
      </c>
      <c r="G1090">
        <v>268</v>
      </c>
      <c r="H1090">
        <v>0</v>
      </c>
      <c r="I1090" t="s">
        <v>19</v>
      </c>
      <c r="J1090">
        <v>81.099999999999994</v>
      </c>
      <c r="K1090" s="1">
        <v>45659</v>
      </c>
      <c r="L1090">
        <v>10</v>
      </c>
      <c r="M1090">
        <v>0.17</v>
      </c>
    </row>
    <row r="1091" spans="1:13" x14ac:dyDescent="0.3">
      <c r="A1091" t="s">
        <v>1055</v>
      </c>
      <c r="B1091">
        <v>75</v>
      </c>
      <c r="C1091" t="s">
        <v>14</v>
      </c>
      <c r="D1091" t="s">
        <v>37</v>
      </c>
      <c r="E1091">
        <v>171.02</v>
      </c>
      <c r="F1091">
        <v>7</v>
      </c>
      <c r="G1091">
        <v>347</v>
      </c>
      <c r="H1091">
        <v>1</v>
      </c>
      <c r="I1091" t="s">
        <v>40</v>
      </c>
      <c r="J1091">
        <v>19.600000000000001</v>
      </c>
      <c r="K1091" s="1">
        <v>45516</v>
      </c>
      <c r="L1091">
        <v>12</v>
      </c>
      <c r="M1091">
        <v>0.33</v>
      </c>
    </row>
    <row r="1092" spans="1:13" x14ac:dyDescent="0.3">
      <c r="A1092" t="s">
        <v>1056</v>
      </c>
      <c r="B1092">
        <v>75</v>
      </c>
      <c r="C1092" t="s">
        <v>21</v>
      </c>
      <c r="D1092" t="s">
        <v>50</v>
      </c>
      <c r="E1092">
        <v>94.42</v>
      </c>
      <c r="F1092">
        <v>12</v>
      </c>
      <c r="G1092">
        <v>14</v>
      </c>
      <c r="H1092">
        <v>0</v>
      </c>
      <c r="I1092" t="s">
        <v>19</v>
      </c>
      <c r="J1092">
        <v>62.4</v>
      </c>
      <c r="K1092" s="1">
        <v>45639</v>
      </c>
      <c r="L1092">
        <v>7</v>
      </c>
      <c r="M1092">
        <v>0.26</v>
      </c>
    </row>
    <row r="1093" spans="1:13" x14ac:dyDescent="0.3">
      <c r="A1093" t="s">
        <v>1057</v>
      </c>
      <c r="B1093">
        <v>29</v>
      </c>
      <c r="C1093" t="s">
        <v>14</v>
      </c>
      <c r="D1093" t="s">
        <v>52</v>
      </c>
      <c r="E1093">
        <v>22.75</v>
      </c>
      <c r="F1093">
        <v>9</v>
      </c>
      <c r="G1093">
        <v>86</v>
      </c>
      <c r="H1093">
        <v>0</v>
      </c>
      <c r="I1093" t="s">
        <v>23</v>
      </c>
      <c r="J1093">
        <v>22.3</v>
      </c>
      <c r="K1093" s="1">
        <v>44534</v>
      </c>
      <c r="L1093">
        <v>88</v>
      </c>
      <c r="M1093">
        <v>0.65</v>
      </c>
    </row>
    <row r="1094" spans="1:13" x14ac:dyDescent="0.3">
      <c r="A1094" t="s">
        <v>1058</v>
      </c>
      <c r="B1094">
        <v>19</v>
      </c>
      <c r="C1094" t="s">
        <v>14</v>
      </c>
      <c r="D1094" t="s">
        <v>52</v>
      </c>
      <c r="E1094">
        <v>168.78</v>
      </c>
      <c r="F1094">
        <v>11</v>
      </c>
      <c r="G1094">
        <v>222</v>
      </c>
      <c r="H1094">
        <v>0</v>
      </c>
      <c r="I1094" t="s">
        <v>19</v>
      </c>
      <c r="J1094">
        <v>94.3</v>
      </c>
      <c r="K1094" s="1">
        <v>45117</v>
      </c>
      <c r="L1094">
        <v>28</v>
      </c>
      <c r="M1094">
        <v>0.47</v>
      </c>
    </row>
    <row r="1095" spans="1:13" x14ac:dyDescent="0.3">
      <c r="A1095" t="s">
        <v>984</v>
      </c>
      <c r="B1095">
        <v>28</v>
      </c>
      <c r="C1095" t="s">
        <v>21</v>
      </c>
      <c r="D1095" t="s">
        <v>44</v>
      </c>
      <c r="E1095">
        <v>206.84</v>
      </c>
      <c r="F1095">
        <v>8</v>
      </c>
      <c r="G1095">
        <v>324</v>
      </c>
      <c r="H1095">
        <v>0</v>
      </c>
      <c r="I1095" t="s">
        <v>40</v>
      </c>
      <c r="J1095">
        <v>49.3</v>
      </c>
      <c r="K1095" s="1">
        <v>45317</v>
      </c>
      <c r="L1095">
        <v>75</v>
      </c>
      <c r="M1095">
        <v>0.54</v>
      </c>
    </row>
    <row r="1096" spans="1:13" x14ac:dyDescent="0.3">
      <c r="A1096" t="s">
        <v>526</v>
      </c>
      <c r="B1096">
        <v>61</v>
      </c>
      <c r="C1096" t="s">
        <v>21</v>
      </c>
      <c r="D1096" t="s">
        <v>22</v>
      </c>
      <c r="E1096">
        <v>66.569999999999993</v>
      </c>
      <c r="F1096">
        <v>7</v>
      </c>
      <c r="G1096">
        <v>90</v>
      </c>
      <c r="H1096">
        <v>0</v>
      </c>
      <c r="I1096" t="s">
        <v>23</v>
      </c>
      <c r="J1096">
        <v>20.399999999999999</v>
      </c>
      <c r="K1096" s="1">
        <v>44048</v>
      </c>
      <c r="L1096">
        <v>96</v>
      </c>
      <c r="M1096">
        <v>0.32</v>
      </c>
    </row>
    <row r="1097" spans="1:13" x14ac:dyDescent="0.3">
      <c r="A1097" t="s">
        <v>1059</v>
      </c>
      <c r="B1097">
        <v>45</v>
      </c>
      <c r="C1097" t="s">
        <v>21</v>
      </c>
      <c r="D1097" t="s">
        <v>44</v>
      </c>
      <c r="E1097">
        <v>103.26</v>
      </c>
      <c r="F1097">
        <v>10</v>
      </c>
      <c r="G1097">
        <v>315</v>
      </c>
      <c r="H1097">
        <v>0</v>
      </c>
      <c r="I1097" t="s">
        <v>23</v>
      </c>
      <c r="J1097">
        <v>63.6</v>
      </c>
      <c r="K1097" s="1">
        <v>45266</v>
      </c>
      <c r="L1097">
        <v>20</v>
      </c>
      <c r="M1097">
        <v>0.4</v>
      </c>
    </row>
    <row r="1098" spans="1:13" x14ac:dyDescent="0.3">
      <c r="A1098" t="s">
        <v>884</v>
      </c>
      <c r="B1098">
        <v>35</v>
      </c>
      <c r="C1098" t="s">
        <v>14</v>
      </c>
      <c r="D1098" t="s">
        <v>44</v>
      </c>
      <c r="E1098">
        <v>28.44</v>
      </c>
      <c r="F1098">
        <v>13</v>
      </c>
      <c r="G1098">
        <v>265</v>
      </c>
      <c r="H1098">
        <v>0</v>
      </c>
      <c r="I1098" t="s">
        <v>16</v>
      </c>
      <c r="J1098">
        <v>70.7</v>
      </c>
      <c r="K1098" s="1">
        <v>44296</v>
      </c>
      <c r="L1098">
        <v>92</v>
      </c>
      <c r="M1098">
        <v>0.15</v>
      </c>
    </row>
    <row r="1099" spans="1:13" x14ac:dyDescent="0.3">
      <c r="A1099" t="s">
        <v>1060</v>
      </c>
      <c r="B1099">
        <v>30</v>
      </c>
      <c r="C1099" t="s">
        <v>21</v>
      </c>
      <c r="D1099" t="s">
        <v>15</v>
      </c>
      <c r="E1099">
        <v>35.76</v>
      </c>
      <c r="F1099">
        <v>15</v>
      </c>
      <c r="G1099">
        <v>306</v>
      </c>
      <c r="H1099">
        <v>0</v>
      </c>
      <c r="I1099" t="s">
        <v>29</v>
      </c>
      <c r="J1099">
        <v>60.5</v>
      </c>
      <c r="K1099" s="1">
        <v>44417</v>
      </c>
      <c r="L1099">
        <v>65</v>
      </c>
      <c r="M1099">
        <v>0.17</v>
      </c>
    </row>
    <row r="1100" spans="1:13" x14ac:dyDescent="0.3">
      <c r="A1100" t="s">
        <v>1061</v>
      </c>
      <c r="B1100">
        <v>54</v>
      </c>
      <c r="C1100" t="s">
        <v>14</v>
      </c>
      <c r="D1100" t="s">
        <v>50</v>
      </c>
      <c r="E1100">
        <v>117.18</v>
      </c>
      <c r="F1100">
        <v>3</v>
      </c>
      <c r="G1100">
        <v>319</v>
      </c>
      <c r="H1100">
        <v>0</v>
      </c>
      <c r="I1100" t="s">
        <v>23</v>
      </c>
      <c r="J1100">
        <v>24.2</v>
      </c>
      <c r="K1100" s="1">
        <v>44974</v>
      </c>
      <c r="L1100">
        <v>27</v>
      </c>
      <c r="M1100">
        <v>0.39</v>
      </c>
    </row>
    <row r="1101" spans="1:13" x14ac:dyDescent="0.3">
      <c r="A1101" t="s">
        <v>1062</v>
      </c>
      <c r="B1101">
        <v>39</v>
      </c>
      <c r="C1101" t="s">
        <v>25</v>
      </c>
      <c r="D1101" t="s">
        <v>35</v>
      </c>
      <c r="E1101">
        <v>254.95</v>
      </c>
      <c r="F1101">
        <v>10</v>
      </c>
      <c r="G1101">
        <v>105</v>
      </c>
      <c r="H1101">
        <v>0</v>
      </c>
      <c r="I1101" t="s">
        <v>29</v>
      </c>
      <c r="J1101">
        <v>73.5</v>
      </c>
      <c r="K1101" s="1">
        <v>44306</v>
      </c>
      <c r="L1101">
        <v>16</v>
      </c>
      <c r="M1101">
        <v>0.14000000000000001</v>
      </c>
    </row>
    <row r="1102" spans="1:13" x14ac:dyDescent="0.3">
      <c r="A1102" t="s">
        <v>1063</v>
      </c>
      <c r="B1102">
        <v>29</v>
      </c>
      <c r="C1102" t="s">
        <v>14</v>
      </c>
      <c r="D1102" t="s">
        <v>44</v>
      </c>
      <c r="E1102">
        <v>144.01</v>
      </c>
      <c r="F1102">
        <v>11</v>
      </c>
      <c r="G1102">
        <v>252</v>
      </c>
      <c r="H1102">
        <v>0</v>
      </c>
      <c r="I1102" t="s">
        <v>19</v>
      </c>
      <c r="K1102" s="1">
        <v>44261</v>
      </c>
      <c r="L1102">
        <v>36</v>
      </c>
      <c r="M1102">
        <v>0.12</v>
      </c>
    </row>
    <row r="1103" spans="1:13" x14ac:dyDescent="0.3">
      <c r="A1103" t="s">
        <v>1064</v>
      </c>
      <c r="B1103">
        <v>19</v>
      </c>
      <c r="C1103" t="s">
        <v>25</v>
      </c>
      <c r="D1103" t="s">
        <v>22</v>
      </c>
      <c r="E1103">
        <v>57.14</v>
      </c>
      <c r="F1103">
        <v>9</v>
      </c>
      <c r="G1103">
        <v>198</v>
      </c>
      <c r="H1103">
        <v>0</v>
      </c>
      <c r="I1103" t="s">
        <v>19</v>
      </c>
      <c r="J1103">
        <v>95.2</v>
      </c>
      <c r="K1103" s="1">
        <v>45339</v>
      </c>
      <c r="L1103">
        <v>70</v>
      </c>
      <c r="M1103">
        <v>0.24</v>
      </c>
    </row>
    <row r="1104" spans="1:13" x14ac:dyDescent="0.3">
      <c r="A1104" t="s">
        <v>971</v>
      </c>
      <c r="B1104">
        <v>54</v>
      </c>
      <c r="C1104" t="s">
        <v>25</v>
      </c>
      <c r="D1104" t="s">
        <v>35</v>
      </c>
      <c r="E1104">
        <v>164.11</v>
      </c>
      <c r="F1104">
        <v>8</v>
      </c>
      <c r="G1104">
        <v>55</v>
      </c>
      <c r="H1104">
        <v>0</v>
      </c>
      <c r="I1104" t="s">
        <v>23</v>
      </c>
      <c r="J1104">
        <v>67.900000000000006</v>
      </c>
      <c r="K1104" s="1">
        <v>45523</v>
      </c>
      <c r="L1104">
        <v>10</v>
      </c>
      <c r="M1104">
        <v>0.09</v>
      </c>
    </row>
    <row r="1105" spans="1:13" x14ac:dyDescent="0.3">
      <c r="A1105" t="s">
        <v>1065</v>
      </c>
      <c r="B1105">
        <v>24</v>
      </c>
      <c r="C1105" t="s">
        <v>21</v>
      </c>
      <c r="D1105" t="s">
        <v>26</v>
      </c>
      <c r="E1105">
        <v>23.38</v>
      </c>
      <c r="F1105">
        <v>18</v>
      </c>
      <c r="G1105">
        <v>238</v>
      </c>
      <c r="H1105">
        <v>0</v>
      </c>
      <c r="I1105" t="s">
        <v>16</v>
      </c>
      <c r="J1105">
        <v>84</v>
      </c>
      <c r="K1105" s="1">
        <v>44948</v>
      </c>
      <c r="L1105">
        <v>44</v>
      </c>
      <c r="M1105">
        <v>0.17</v>
      </c>
    </row>
    <row r="1106" spans="1:13" x14ac:dyDescent="0.3">
      <c r="A1106" t="s">
        <v>1066</v>
      </c>
      <c r="B1106">
        <v>43</v>
      </c>
      <c r="C1106" t="s">
        <v>14</v>
      </c>
      <c r="D1106" t="s">
        <v>50</v>
      </c>
      <c r="E1106">
        <v>10.66</v>
      </c>
      <c r="F1106">
        <v>13</v>
      </c>
      <c r="G1106">
        <v>346</v>
      </c>
      <c r="H1106">
        <v>0</v>
      </c>
      <c r="I1106" t="s">
        <v>19</v>
      </c>
      <c r="J1106">
        <v>97.9</v>
      </c>
      <c r="K1106" s="1">
        <v>45739</v>
      </c>
      <c r="L1106">
        <v>19</v>
      </c>
      <c r="M1106">
        <v>0.14000000000000001</v>
      </c>
    </row>
    <row r="1107" spans="1:13" x14ac:dyDescent="0.3">
      <c r="A1107" t="s">
        <v>1067</v>
      </c>
      <c r="B1107">
        <v>43</v>
      </c>
      <c r="C1107" t="s">
        <v>21</v>
      </c>
      <c r="D1107" t="s">
        <v>52</v>
      </c>
      <c r="E1107">
        <v>85.38</v>
      </c>
      <c r="F1107">
        <v>9</v>
      </c>
      <c r="G1107">
        <v>340</v>
      </c>
      <c r="H1107">
        <v>0</v>
      </c>
      <c r="I1107" t="s">
        <v>29</v>
      </c>
      <c r="J1107">
        <v>4.3</v>
      </c>
      <c r="K1107" s="1">
        <v>45067</v>
      </c>
      <c r="L1107">
        <v>74</v>
      </c>
      <c r="M1107">
        <v>0.08</v>
      </c>
    </row>
    <row r="1108" spans="1:13" x14ac:dyDescent="0.3">
      <c r="A1108" t="s">
        <v>825</v>
      </c>
      <c r="B1108">
        <v>41</v>
      </c>
      <c r="C1108" t="s">
        <v>14</v>
      </c>
      <c r="D1108" t="s">
        <v>26</v>
      </c>
      <c r="E1108">
        <v>236.24</v>
      </c>
      <c r="F1108">
        <v>6</v>
      </c>
      <c r="G1108">
        <v>362</v>
      </c>
      <c r="H1108">
        <v>0</v>
      </c>
      <c r="I1108" t="s">
        <v>23</v>
      </c>
      <c r="J1108">
        <v>47.7</v>
      </c>
      <c r="K1108" s="1">
        <v>44358</v>
      </c>
      <c r="L1108">
        <v>90</v>
      </c>
      <c r="M1108">
        <v>0.31</v>
      </c>
    </row>
    <row r="1109" spans="1:13" x14ac:dyDescent="0.3">
      <c r="A1109" t="s">
        <v>296</v>
      </c>
      <c r="B1109">
        <v>29</v>
      </c>
      <c r="C1109" t="s">
        <v>21</v>
      </c>
      <c r="D1109" t="s">
        <v>35</v>
      </c>
      <c r="E1109">
        <v>287.42</v>
      </c>
      <c r="F1109">
        <v>4</v>
      </c>
      <c r="G1109">
        <v>217</v>
      </c>
      <c r="H1109">
        <v>0</v>
      </c>
      <c r="I1109" t="s">
        <v>23</v>
      </c>
      <c r="J1109">
        <v>29.1</v>
      </c>
      <c r="K1109" s="1">
        <v>44185</v>
      </c>
      <c r="L1109">
        <v>98</v>
      </c>
      <c r="M1109">
        <v>0.15</v>
      </c>
    </row>
    <row r="1110" spans="1:13" x14ac:dyDescent="0.3">
      <c r="A1110" t="s">
        <v>582</v>
      </c>
      <c r="B1110">
        <v>33</v>
      </c>
      <c r="C1110" t="s">
        <v>25</v>
      </c>
      <c r="D1110" t="s">
        <v>35</v>
      </c>
      <c r="E1110">
        <v>45.87</v>
      </c>
      <c r="F1110">
        <v>14</v>
      </c>
      <c r="G1110">
        <v>211</v>
      </c>
      <c r="H1110">
        <v>0</v>
      </c>
      <c r="I1110" t="s">
        <v>16</v>
      </c>
      <c r="J1110">
        <v>47.5</v>
      </c>
      <c r="K1110" s="1">
        <v>44288</v>
      </c>
      <c r="L1110">
        <v>65</v>
      </c>
      <c r="M1110">
        <v>0.18</v>
      </c>
    </row>
    <row r="1111" spans="1:13" x14ac:dyDescent="0.3">
      <c r="A1111" t="s">
        <v>1068</v>
      </c>
      <c r="B1111">
        <v>40</v>
      </c>
      <c r="C1111" t="s">
        <v>14</v>
      </c>
      <c r="D1111" t="s">
        <v>50</v>
      </c>
      <c r="F1111">
        <v>7</v>
      </c>
      <c r="G1111">
        <v>188</v>
      </c>
      <c r="H1111">
        <v>0</v>
      </c>
      <c r="I1111" t="s">
        <v>23</v>
      </c>
      <c r="J1111">
        <v>91.7</v>
      </c>
      <c r="K1111" s="1">
        <v>44764</v>
      </c>
      <c r="L1111">
        <v>74</v>
      </c>
      <c r="M1111">
        <v>0.23</v>
      </c>
    </row>
    <row r="1112" spans="1:13" x14ac:dyDescent="0.3">
      <c r="A1112" t="s">
        <v>1069</v>
      </c>
      <c r="B1112">
        <v>57</v>
      </c>
      <c r="C1112" t="s">
        <v>14</v>
      </c>
      <c r="D1112" t="s">
        <v>28</v>
      </c>
      <c r="E1112">
        <v>21.41</v>
      </c>
      <c r="F1112">
        <v>10</v>
      </c>
      <c r="G1112">
        <v>334</v>
      </c>
      <c r="H1112">
        <v>0</v>
      </c>
      <c r="I1112" t="s">
        <v>40</v>
      </c>
      <c r="J1112">
        <v>98.3</v>
      </c>
      <c r="K1112" s="1">
        <v>44327</v>
      </c>
      <c r="L1112">
        <v>62</v>
      </c>
      <c r="M1112">
        <v>0.52</v>
      </c>
    </row>
    <row r="1113" spans="1:13" x14ac:dyDescent="0.3">
      <c r="A1113" t="s">
        <v>1070</v>
      </c>
      <c r="B1113">
        <v>79</v>
      </c>
      <c r="C1113" t="s">
        <v>21</v>
      </c>
      <c r="D1113" t="s">
        <v>15</v>
      </c>
      <c r="E1113">
        <v>123.36</v>
      </c>
      <c r="F1113">
        <v>6</v>
      </c>
      <c r="G1113">
        <v>364</v>
      </c>
      <c r="H1113">
        <v>0</v>
      </c>
      <c r="I1113" t="s">
        <v>29</v>
      </c>
      <c r="J1113">
        <v>90.5</v>
      </c>
      <c r="K1113" s="1">
        <v>44806</v>
      </c>
      <c r="L1113">
        <v>33</v>
      </c>
      <c r="M1113">
        <v>0.67</v>
      </c>
    </row>
    <row r="1114" spans="1:13" x14ac:dyDescent="0.3">
      <c r="A1114" t="s">
        <v>1071</v>
      </c>
      <c r="B1114">
        <v>77</v>
      </c>
      <c r="C1114" t="s">
        <v>21</v>
      </c>
      <c r="D1114" t="s">
        <v>52</v>
      </c>
      <c r="E1114">
        <v>14.76</v>
      </c>
      <c r="F1114">
        <v>5</v>
      </c>
      <c r="G1114">
        <v>101</v>
      </c>
      <c r="H1114">
        <v>0</v>
      </c>
      <c r="I1114" t="s">
        <v>40</v>
      </c>
      <c r="J1114">
        <v>19.7</v>
      </c>
      <c r="K1114" s="1">
        <v>45823</v>
      </c>
      <c r="L1114">
        <v>90</v>
      </c>
      <c r="M1114">
        <v>0.14000000000000001</v>
      </c>
    </row>
    <row r="1115" spans="1:13" x14ac:dyDescent="0.3">
      <c r="A1115" t="s">
        <v>1072</v>
      </c>
      <c r="B1115">
        <v>26</v>
      </c>
      <c r="C1115" t="s">
        <v>14</v>
      </c>
      <c r="D1115" t="s">
        <v>26</v>
      </c>
      <c r="E1115">
        <v>67.180000000000007</v>
      </c>
      <c r="F1115">
        <v>15</v>
      </c>
      <c r="G1115">
        <v>142</v>
      </c>
      <c r="H1115">
        <v>0</v>
      </c>
      <c r="I1115" t="s">
        <v>40</v>
      </c>
      <c r="J1115">
        <v>80.3</v>
      </c>
      <c r="K1115" s="1">
        <v>44193</v>
      </c>
      <c r="L1115">
        <v>98</v>
      </c>
      <c r="M1115">
        <v>0.3</v>
      </c>
    </row>
    <row r="1116" spans="1:13" x14ac:dyDescent="0.3">
      <c r="A1116" t="s">
        <v>1073</v>
      </c>
      <c r="B1116">
        <v>49</v>
      </c>
      <c r="C1116" t="s">
        <v>21</v>
      </c>
      <c r="D1116" t="s">
        <v>44</v>
      </c>
      <c r="E1116">
        <v>121.17</v>
      </c>
      <c r="F1116">
        <v>15</v>
      </c>
      <c r="G1116">
        <v>284</v>
      </c>
      <c r="H1116">
        <v>0</v>
      </c>
      <c r="I1116" t="s">
        <v>29</v>
      </c>
      <c r="J1116">
        <v>81.8</v>
      </c>
      <c r="K1116" s="1">
        <v>45760</v>
      </c>
      <c r="L1116">
        <v>37</v>
      </c>
      <c r="M1116">
        <v>0.28000000000000003</v>
      </c>
    </row>
    <row r="1117" spans="1:13" x14ac:dyDescent="0.3">
      <c r="A1117" t="s">
        <v>1074</v>
      </c>
      <c r="B1117">
        <v>32</v>
      </c>
      <c r="C1117" t="s">
        <v>14</v>
      </c>
      <c r="D1117" t="s">
        <v>37</v>
      </c>
      <c r="E1117">
        <v>67.59</v>
      </c>
      <c r="F1117">
        <v>7</v>
      </c>
      <c r="G1117">
        <v>69</v>
      </c>
      <c r="H1117">
        <v>0</v>
      </c>
      <c r="I1117" t="s">
        <v>23</v>
      </c>
      <c r="J1117">
        <v>57.9</v>
      </c>
      <c r="K1117" s="1">
        <v>44123</v>
      </c>
      <c r="L1117">
        <v>13</v>
      </c>
      <c r="M1117">
        <v>0.37</v>
      </c>
    </row>
    <row r="1118" spans="1:13" x14ac:dyDescent="0.3">
      <c r="A1118" t="s">
        <v>1075</v>
      </c>
      <c r="B1118">
        <v>54</v>
      </c>
      <c r="C1118" t="s">
        <v>21</v>
      </c>
      <c r="D1118" t="s">
        <v>28</v>
      </c>
      <c r="E1118">
        <v>164.55</v>
      </c>
      <c r="F1118">
        <v>9</v>
      </c>
      <c r="G1118">
        <v>335</v>
      </c>
      <c r="H1118">
        <v>0</v>
      </c>
      <c r="I1118" t="s">
        <v>23</v>
      </c>
      <c r="J1118">
        <v>71.5</v>
      </c>
      <c r="K1118" s="1">
        <v>45773</v>
      </c>
      <c r="L1118">
        <v>94</v>
      </c>
      <c r="M1118">
        <v>0.34</v>
      </c>
    </row>
    <row r="1119" spans="1:13" x14ac:dyDescent="0.3">
      <c r="A1119" t="s">
        <v>863</v>
      </c>
      <c r="B1119">
        <v>30</v>
      </c>
      <c r="C1119" t="s">
        <v>14</v>
      </c>
      <c r="D1119" t="s">
        <v>52</v>
      </c>
      <c r="E1119">
        <v>185.33</v>
      </c>
      <c r="F1119">
        <v>11</v>
      </c>
      <c r="G1119">
        <v>64</v>
      </c>
      <c r="H1119">
        <v>0</v>
      </c>
      <c r="I1119" t="s">
        <v>40</v>
      </c>
      <c r="J1119">
        <v>90.5</v>
      </c>
      <c r="K1119" s="1">
        <v>45672</v>
      </c>
      <c r="L1119">
        <v>88</v>
      </c>
      <c r="M1119">
        <v>0.38</v>
      </c>
    </row>
    <row r="1120" spans="1:13" x14ac:dyDescent="0.3">
      <c r="A1120" t="s">
        <v>1076</v>
      </c>
      <c r="B1120">
        <v>22</v>
      </c>
      <c r="C1120" t="s">
        <v>21</v>
      </c>
      <c r="D1120" t="s">
        <v>37</v>
      </c>
      <c r="E1120">
        <v>50.13</v>
      </c>
      <c r="F1120">
        <v>11</v>
      </c>
      <c r="G1120">
        <v>197</v>
      </c>
      <c r="H1120">
        <v>0</v>
      </c>
      <c r="I1120" t="s">
        <v>29</v>
      </c>
      <c r="J1120">
        <v>99.4</v>
      </c>
      <c r="K1120" s="1">
        <v>44993</v>
      </c>
      <c r="L1120">
        <v>98</v>
      </c>
      <c r="M1120">
        <v>0.36</v>
      </c>
    </row>
    <row r="1121" spans="1:13" x14ac:dyDescent="0.3">
      <c r="A1121" t="s">
        <v>1077</v>
      </c>
      <c r="B1121">
        <v>28</v>
      </c>
      <c r="C1121" t="s">
        <v>14</v>
      </c>
      <c r="D1121" t="s">
        <v>15</v>
      </c>
      <c r="E1121">
        <v>103.98</v>
      </c>
      <c r="F1121">
        <v>15</v>
      </c>
      <c r="G1121">
        <v>15</v>
      </c>
      <c r="H1121">
        <v>0</v>
      </c>
      <c r="I1121" t="s">
        <v>19</v>
      </c>
      <c r="J1121">
        <v>4</v>
      </c>
      <c r="K1121" s="1">
        <v>45003</v>
      </c>
      <c r="L1121">
        <v>37</v>
      </c>
      <c r="M1121">
        <v>0.18</v>
      </c>
    </row>
    <row r="1122" spans="1:13" x14ac:dyDescent="0.3">
      <c r="A1122" t="s">
        <v>1078</v>
      </c>
      <c r="B1122">
        <v>27</v>
      </c>
      <c r="C1122" t="s">
        <v>14</v>
      </c>
      <c r="D1122" t="s">
        <v>37</v>
      </c>
      <c r="E1122">
        <v>321.93</v>
      </c>
      <c r="F1122">
        <v>13</v>
      </c>
      <c r="G1122">
        <v>309</v>
      </c>
      <c r="H1122">
        <v>0</v>
      </c>
      <c r="I1122" t="s">
        <v>29</v>
      </c>
      <c r="J1122">
        <v>25.7</v>
      </c>
      <c r="K1122" s="1">
        <v>45204</v>
      </c>
      <c r="L1122">
        <v>19</v>
      </c>
      <c r="M1122">
        <v>0.11</v>
      </c>
    </row>
    <row r="1123" spans="1:13" x14ac:dyDescent="0.3">
      <c r="A1123" t="s">
        <v>1079</v>
      </c>
      <c r="B1123">
        <v>69</v>
      </c>
      <c r="C1123" t="s">
        <v>21</v>
      </c>
      <c r="D1123" t="s">
        <v>44</v>
      </c>
      <c r="E1123">
        <v>220.29</v>
      </c>
      <c r="F1123">
        <v>14</v>
      </c>
      <c r="G1123">
        <v>352</v>
      </c>
      <c r="H1123">
        <v>0</v>
      </c>
      <c r="I1123" t="s">
        <v>40</v>
      </c>
      <c r="J1123">
        <v>93.5</v>
      </c>
      <c r="K1123" s="1">
        <v>45781</v>
      </c>
      <c r="L1123">
        <v>66</v>
      </c>
      <c r="M1123">
        <v>0.52</v>
      </c>
    </row>
    <row r="1124" spans="1:13" x14ac:dyDescent="0.3">
      <c r="A1124" t="s">
        <v>1080</v>
      </c>
      <c r="B1124">
        <v>30</v>
      </c>
      <c r="C1124" t="s">
        <v>21</v>
      </c>
      <c r="D1124" t="s">
        <v>37</v>
      </c>
      <c r="E1124">
        <v>57.95</v>
      </c>
      <c r="F1124">
        <v>9</v>
      </c>
      <c r="G1124">
        <v>262</v>
      </c>
      <c r="H1124">
        <v>0</v>
      </c>
      <c r="I1124" t="s">
        <v>29</v>
      </c>
      <c r="J1124">
        <v>32.9</v>
      </c>
      <c r="K1124" s="1">
        <v>44171</v>
      </c>
      <c r="L1124">
        <v>30</v>
      </c>
      <c r="M1124">
        <v>0.43</v>
      </c>
    </row>
    <row r="1125" spans="1:13" x14ac:dyDescent="0.3">
      <c r="A1125" t="s">
        <v>1081</v>
      </c>
      <c r="B1125">
        <v>58</v>
      </c>
      <c r="C1125" t="s">
        <v>21</v>
      </c>
      <c r="D1125" t="s">
        <v>28</v>
      </c>
      <c r="E1125">
        <v>35.47</v>
      </c>
      <c r="F1125">
        <v>5</v>
      </c>
      <c r="G1125">
        <v>59</v>
      </c>
      <c r="H1125">
        <v>0</v>
      </c>
      <c r="I1125" t="s">
        <v>29</v>
      </c>
      <c r="J1125">
        <v>10.6</v>
      </c>
      <c r="K1125" s="1">
        <v>45386</v>
      </c>
      <c r="L1125">
        <v>86</v>
      </c>
      <c r="M1125">
        <v>0.08</v>
      </c>
    </row>
    <row r="1126" spans="1:13" x14ac:dyDescent="0.3">
      <c r="A1126" t="s">
        <v>1082</v>
      </c>
      <c r="B1126">
        <v>70</v>
      </c>
      <c r="C1126" t="s">
        <v>14</v>
      </c>
      <c r="D1126" t="s">
        <v>18</v>
      </c>
      <c r="E1126">
        <v>60.11</v>
      </c>
      <c r="F1126">
        <v>10</v>
      </c>
      <c r="G1126">
        <v>9</v>
      </c>
      <c r="H1126">
        <v>0</v>
      </c>
      <c r="I1126" t="s">
        <v>19</v>
      </c>
      <c r="J1126">
        <v>31.3</v>
      </c>
      <c r="K1126" s="1">
        <v>45228</v>
      </c>
      <c r="L1126">
        <v>32</v>
      </c>
      <c r="M1126">
        <v>0.16</v>
      </c>
    </row>
    <row r="1127" spans="1:13" x14ac:dyDescent="0.3">
      <c r="A1127" t="s">
        <v>1083</v>
      </c>
      <c r="B1127">
        <v>63</v>
      </c>
      <c r="C1127" t="s">
        <v>14</v>
      </c>
      <c r="D1127" t="s">
        <v>28</v>
      </c>
      <c r="E1127">
        <v>144.01</v>
      </c>
      <c r="F1127">
        <v>16</v>
      </c>
      <c r="G1127">
        <v>308</v>
      </c>
      <c r="H1127">
        <v>0</v>
      </c>
      <c r="I1127" t="s">
        <v>16</v>
      </c>
      <c r="J1127">
        <v>51.8</v>
      </c>
      <c r="K1127" s="1">
        <v>45247</v>
      </c>
      <c r="L1127">
        <v>33</v>
      </c>
      <c r="M1127">
        <v>0.42</v>
      </c>
    </row>
    <row r="1128" spans="1:13" x14ac:dyDescent="0.3">
      <c r="A1128" t="s">
        <v>1084</v>
      </c>
      <c r="B1128">
        <v>67</v>
      </c>
      <c r="C1128" t="s">
        <v>14</v>
      </c>
      <c r="D1128" t="s">
        <v>44</v>
      </c>
      <c r="E1128">
        <v>46.73</v>
      </c>
      <c r="F1128">
        <v>13</v>
      </c>
      <c r="G1128">
        <v>7</v>
      </c>
      <c r="H1128">
        <v>0</v>
      </c>
      <c r="I1128" t="s">
        <v>16</v>
      </c>
      <c r="J1128">
        <v>38.6</v>
      </c>
      <c r="K1128" s="1">
        <v>44015</v>
      </c>
      <c r="L1128">
        <v>40</v>
      </c>
      <c r="M1128">
        <v>0.32</v>
      </c>
    </row>
    <row r="1129" spans="1:13" x14ac:dyDescent="0.3">
      <c r="A1129" t="s">
        <v>1085</v>
      </c>
      <c r="B1129">
        <v>32</v>
      </c>
      <c r="C1129" t="s">
        <v>14</v>
      </c>
      <c r="D1129" t="s">
        <v>26</v>
      </c>
      <c r="E1129">
        <v>299.23</v>
      </c>
      <c r="F1129">
        <v>10</v>
      </c>
      <c r="G1129">
        <v>340</v>
      </c>
      <c r="H1129">
        <v>0</v>
      </c>
      <c r="I1129" t="s">
        <v>19</v>
      </c>
      <c r="J1129">
        <v>78.8</v>
      </c>
      <c r="K1129" s="1">
        <v>44401</v>
      </c>
      <c r="L1129">
        <v>15</v>
      </c>
      <c r="M1129">
        <v>0.06</v>
      </c>
    </row>
    <row r="1130" spans="1:13" x14ac:dyDescent="0.3">
      <c r="A1130" t="s">
        <v>1086</v>
      </c>
      <c r="B1130">
        <v>59</v>
      </c>
      <c r="C1130" t="s">
        <v>21</v>
      </c>
      <c r="D1130" t="s">
        <v>18</v>
      </c>
      <c r="E1130">
        <v>40.69</v>
      </c>
      <c r="F1130">
        <v>3</v>
      </c>
      <c r="G1130">
        <v>89</v>
      </c>
      <c r="H1130">
        <v>0</v>
      </c>
      <c r="I1130" t="s">
        <v>29</v>
      </c>
      <c r="J1130">
        <v>61.1</v>
      </c>
      <c r="K1130" s="1">
        <v>44809</v>
      </c>
      <c r="L1130">
        <v>70</v>
      </c>
      <c r="M1130">
        <v>0.28999999999999998</v>
      </c>
    </row>
    <row r="1131" spans="1:13" x14ac:dyDescent="0.3">
      <c r="A1131" t="s">
        <v>1087</v>
      </c>
      <c r="B1131">
        <v>73</v>
      </c>
      <c r="C1131" t="s">
        <v>21</v>
      </c>
      <c r="D1131" t="s">
        <v>15</v>
      </c>
      <c r="E1131">
        <v>103.07</v>
      </c>
      <c r="F1131">
        <v>13</v>
      </c>
      <c r="G1131">
        <v>36</v>
      </c>
      <c r="H1131">
        <v>0</v>
      </c>
      <c r="I1131" t="s">
        <v>40</v>
      </c>
      <c r="J1131">
        <v>43.5</v>
      </c>
      <c r="K1131" s="1">
        <v>45111</v>
      </c>
      <c r="L1131">
        <v>80</v>
      </c>
      <c r="M1131">
        <v>0.04</v>
      </c>
    </row>
    <row r="1132" spans="1:13" x14ac:dyDescent="0.3">
      <c r="A1132" t="s">
        <v>1088</v>
      </c>
      <c r="B1132">
        <v>24</v>
      </c>
      <c r="C1132" t="s">
        <v>21</v>
      </c>
      <c r="D1132" t="s">
        <v>28</v>
      </c>
      <c r="E1132">
        <v>37.479999999999997</v>
      </c>
      <c r="F1132">
        <v>10</v>
      </c>
      <c r="G1132">
        <v>83</v>
      </c>
      <c r="H1132">
        <v>0</v>
      </c>
      <c r="I1132" t="s">
        <v>19</v>
      </c>
      <c r="J1132">
        <v>99.7</v>
      </c>
      <c r="K1132" s="1">
        <v>44486</v>
      </c>
      <c r="L1132">
        <v>85</v>
      </c>
      <c r="M1132">
        <v>0.26</v>
      </c>
    </row>
    <row r="1133" spans="1:13" x14ac:dyDescent="0.3">
      <c r="A1133" t="s">
        <v>1089</v>
      </c>
      <c r="B1133">
        <v>57</v>
      </c>
      <c r="C1133" t="s">
        <v>21</v>
      </c>
      <c r="D1133" t="s">
        <v>18</v>
      </c>
      <c r="E1133">
        <v>26.32</v>
      </c>
      <c r="F1133">
        <v>10</v>
      </c>
      <c r="G1133">
        <v>233</v>
      </c>
      <c r="H1133">
        <v>0</v>
      </c>
      <c r="I1133" t="s">
        <v>16</v>
      </c>
      <c r="J1133">
        <v>88.6</v>
      </c>
      <c r="K1133" s="1">
        <v>44376</v>
      </c>
      <c r="L1133">
        <v>98</v>
      </c>
      <c r="M1133">
        <v>0.31</v>
      </c>
    </row>
    <row r="1134" spans="1:13" x14ac:dyDescent="0.3">
      <c r="A1134" t="s">
        <v>1090</v>
      </c>
      <c r="B1134">
        <v>45</v>
      </c>
      <c r="C1134" t="s">
        <v>25</v>
      </c>
      <c r="D1134" t="s">
        <v>35</v>
      </c>
      <c r="E1134">
        <v>175.58</v>
      </c>
      <c r="F1134">
        <v>12</v>
      </c>
      <c r="G1134">
        <v>249</v>
      </c>
      <c r="H1134">
        <v>0</v>
      </c>
      <c r="I1134" t="s">
        <v>16</v>
      </c>
      <c r="K1134" s="1">
        <v>45442</v>
      </c>
      <c r="L1134">
        <v>38</v>
      </c>
      <c r="M1134">
        <v>7.0000000000000007E-2</v>
      </c>
    </row>
    <row r="1135" spans="1:13" x14ac:dyDescent="0.3">
      <c r="A1135" t="s">
        <v>1091</v>
      </c>
      <c r="B1135">
        <v>49</v>
      </c>
      <c r="C1135" t="s">
        <v>14</v>
      </c>
      <c r="D1135" t="s">
        <v>28</v>
      </c>
      <c r="E1135">
        <v>129.04</v>
      </c>
      <c r="F1135">
        <v>19</v>
      </c>
      <c r="G1135">
        <v>239</v>
      </c>
      <c r="H1135">
        <v>0</v>
      </c>
      <c r="I1135" t="s">
        <v>19</v>
      </c>
      <c r="J1135">
        <v>56.7</v>
      </c>
      <c r="K1135" s="1">
        <v>44048</v>
      </c>
      <c r="L1135">
        <v>99</v>
      </c>
      <c r="M1135">
        <v>0.32</v>
      </c>
    </row>
    <row r="1136" spans="1:13" x14ac:dyDescent="0.3">
      <c r="A1136" t="s">
        <v>1092</v>
      </c>
      <c r="B1136">
        <v>52</v>
      </c>
      <c r="C1136" t="s">
        <v>21</v>
      </c>
      <c r="D1136" t="s">
        <v>18</v>
      </c>
      <c r="E1136">
        <v>119.97</v>
      </c>
      <c r="F1136">
        <v>8</v>
      </c>
      <c r="G1136">
        <v>103</v>
      </c>
      <c r="H1136">
        <v>0</v>
      </c>
      <c r="I1136" t="s">
        <v>29</v>
      </c>
      <c r="J1136">
        <v>78</v>
      </c>
      <c r="K1136" s="1">
        <v>45640</v>
      </c>
      <c r="L1136">
        <v>97</v>
      </c>
      <c r="M1136">
        <v>0.24</v>
      </c>
    </row>
    <row r="1137" spans="1:13" x14ac:dyDescent="0.3">
      <c r="A1137" t="s">
        <v>1093</v>
      </c>
      <c r="B1137">
        <v>32</v>
      </c>
      <c r="C1137" t="s">
        <v>14</v>
      </c>
      <c r="D1137" t="s">
        <v>50</v>
      </c>
      <c r="E1137">
        <v>35.67</v>
      </c>
      <c r="F1137">
        <v>12</v>
      </c>
      <c r="G1137">
        <v>210</v>
      </c>
      <c r="H1137">
        <v>0</v>
      </c>
      <c r="I1137" t="s">
        <v>23</v>
      </c>
      <c r="J1137">
        <v>33.6</v>
      </c>
      <c r="K1137" s="1">
        <v>44189</v>
      </c>
      <c r="L1137">
        <v>8</v>
      </c>
      <c r="M1137">
        <v>0.47</v>
      </c>
    </row>
    <row r="1138" spans="1:13" x14ac:dyDescent="0.3">
      <c r="A1138" t="s">
        <v>929</v>
      </c>
      <c r="B1138">
        <v>65</v>
      </c>
      <c r="C1138" t="s">
        <v>14</v>
      </c>
      <c r="D1138" t="s">
        <v>26</v>
      </c>
      <c r="E1138">
        <v>167.41</v>
      </c>
      <c r="F1138">
        <v>11</v>
      </c>
      <c r="G1138">
        <v>224</v>
      </c>
      <c r="H1138">
        <v>0</v>
      </c>
      <c r="I1138" t="s">
        <v>40</v>
      </c>
      <c r="J1138">
        <v>33</v>
      </c>
      <c r="K1138" s="1">
        <v>45127</v>
      </c>
      <c r="L1138">
        <v>76</v>
      </c>
      <c r="M1138">
        <v>0.17</v>
      </c>
    </row>
    <row r="1139" spans="1:13" x14ac:dyDescent="0.3">
      <c r="A1139" t="s">
        <v>655</v>
      </c>
      <c r="B1139">
        <v>53</v>
      </c>
      <c r="C1139" t="s">
        <v>21</v>
      </c>
      <c r="D1139" t="s">
        <v>52</v>
      </c>
      <c r="E1139">
        <v>72.650000000000006</v>
      </c>
      <c r="F1139">
        <v>8</v>
      </c>
      <c r="G1139">
        <v>278</v>
      </c>
      <c r="H1139">
        <v>0</v>
      </c>
      <c r="I1139" t="s">
        <v>23</v>
      </c>
      <c r="J1139">
        <v>89.2</v>
      </c>
      <c r="K1139" s="1">
        <v>45835</v>
      </c>
      <c r="L1139">
        <v>39</v>
      </c>
      <c r="M1139">
        <v>0.27</v>
      </c>
    </row>
    <row r="1140" spans="1:13" x14ac:dyDescent="0.3">
      <c r="A1140" t="s">
        <v>1094</v>
      </c>
      <c r="B1140">
        <v>38</v>
      </c>
      <c r="C1140" t="s">
        <v>21</v>
      </c>
      <c r="D1140" t="s">
        <v>37</v>
      </c>
      <c r="E1140">
        <v>236.51</v>
      </c>
      <c r="F1140">
        <v>7</v>
      </c>
      <c r="G1140">
        <v>165</v>
      </c>
      <c r="H1140">
        <v>0</v>
      </c>
      <c r="I1140" t="s">
        <v>40</v>
      </c>
      <c r="J1140">
        <v>59.7</v>
      </c>
      <c r="K1140" s="1">
        <v>45564</v>
      </c>
      <c r="L1140">
        <v>60</v>
      </c>
      <c r="M1140">
        <v>0.34</v>
      </c>
    </row>
    <row r="1141" spans="1:13" x14ac:dyDescent="0.3">
      <c r="A1141" t="s">
        <v>1095</v>
      </c>
      <c r="B1141">
        <v>23</v>
      </c>
      <c r="C1141" t="s">
        <v>21</v>
      </c>
      <c r="D1141" t="s">
        <v>18</v>
      </c>
      <c r="E1141">
        <v>155.21</v>
      </c>
      <c r="F1141">
        <v>6</v>
      </c>
      <c r="G1141">
        <v>300</v>
      </c>
      <c r="H1141">
        <v>0</v>
      </c>
      <c r="I1141" t="s">
        <v>23</v>
      </c>
      <c r="J1141">
        <v>34.4</v>
      </c>
      <c r="K1141" s="1">
        <v>45166</v>
      </c>
      <c r="L1141">
        <v>60</v>
      </c>
      <c r="M1141">
        <v>0.42</v>
      </c>
    </row>
    <row r="1142" spans="1:13" x14ac:dyDescent="0.3">
      <c r="A1142" t="s">
        <v>1096</v>
      </c>
      <c r="B1142">
        <v>18</v>
      </c>
      <c r="C1142" t="s">
        <v>14</v>
      </c>
      <c r="D1142" t="s">
        <v>52</v>
      </c>
      <c r="E1142">
        <v>78.73</v>
      </c>
      <c r="F1142">
        <v>14</v>
      </c>
      <c r="G1142">
        <v>45</v>
      </c>
      <c r="H1142">
        <v>0</v>
      </c>
      <c r="I1142" t="s">
        <v>23</v>
      </c>
      <c r="J1142">
        <v>84.5</v>
      </c>
      <c r="K1142" s="1">
        <v>44487</v>
      </c>
      <c r="L1142">
        <v>56</v>
      </c>
      <c r="M1142">
        <v>0.18</v>
      </c>
    </row>
    <row r="1143" spans="1:13" x14ac:dyDescent="0.3">
      <c r="A1143" t="s">
        <v>1097</v>
      </c>
      <c r="B1143">
        <v>21</v>
      </c>
      <c r="C1143" t="s">
        <v>25</v>
      </c>
      <c r="D1143" t="s">
        <v>28</v>
      </c>
      <c r="E1143">
        <v>113.44</v>
      </c>
      <c r="F1143">
        <v>9</v>
      </c>
      <c r="G1143">
        <v>1</v>
      </c>
      <c r="H1143">
        <v>0</v>
      </c>
      <c r="I1143" t="s">
        <v>40</v>
      </c>
      <c r="J1143">
        <v>44.3</v>
      </c>
      <c r="K1143" s="1">
        <v>44068</v>
      </c>
      <c r="L1143">
        <v>18</v>
      </c>
      <c r="M1143">
        <v>0.17</v>
      </c>
    </row>
    <row r="1144" spans="1:13" x14ac:dyDescent="0.3">
      <c r="A1144" t="s">
        <v>1098</v>
      </c>
      <c r="B1144">
        <v>28</v>
      </c>
      <c r="C1144" t="s">
        <v>14</v>
      </c>
      <c r="D1144" t="s">
        <v>52</v>
      </c>
      <c r="E1144">
        <v>104.46</v>
      </c>
      <c r="F1144">
        <v>11</v>
      </c>
      <c r="G1144">
        <v>175</v>
      </c>
      <c r="H1144">
        <v>0</v>
      </c>
      <c r="I1144" t="s">
        <v>40</v>
      </c>
      <c r="J1144">
        <v>40</v>
      </c>
      <c r="K1144" s="1">
        <v>45593</v>
      </c>
      <c r="L1144">
        <v>48</v>
      </c>
      <c r="M1144">
        <v>0.15</v>
      </c>
    </row>
    <row r="1145" spans="1:13" x14ac:dyDescent="0.3">
      <c r="A1145" t="s">
        <v>1099</v>
      </c>
      <c r="B1145">
        <v>61</v>
      </c>
      <c r="C1145" t="s">
        <v>21</v>
      </c>
      <c r="D1145" t="s">
        <v>35</v>
      </c>
      <c r="E1145">
        <v>142.28</v>
      </c>
      <c r="F1145">
        <v>7</v>
      </c>
      <c r="G1145">
        <v>272</v>
      </c>
      <c r="H1145">
        <v>0</v>
      </c>
      <c r="I1145" t="s">
        <v>16</v>
      </c>
      <c r="J1145">
        <v>2.6</v>
      </c>
      <c r="K1145" s="1">
        <v>45235</v>
      </c>
      <c r="L1145">
        <v>21</v>
      </c>
      <c r="M1145">
        <v>0.41</v>
      </c>
    </row>
    <row r="1146" spans="1:13" x14ac:dyDescent="0.3">
      <c r="A1146" t="s">
        <v>1100</v>
      </c>
      <c r="B1146">
        <v>43</v>
      </c>
      <c r="C1146" t="s">
        <v>21</v>
      </c>
      <c r="D1146" t="s">
        <v>22</v>
      </c>
      <c r="E1146">
        <v>67.75</v>
      </c>
      <c r="F1146">
        <v>9</v>
      </c>
      <c r="G1146">
        <v>117</v>
      </c>
      <c r="H1146">
        <v>0</v>
      </c>
      <c r="I1146" t="s">
        <v>29</v>
      </c>
      <c r="J1146">
        <v>67.900000000000006</v>
      </c>
      <c r="K1146" s="1">
        <v>44245</v>
      </c>
      <c r="L1146">
        <v>56</v>
      </c>
      <c r="M1146">
        <v>0.25</v>
      </c>
    </row>
    <row r="1147" spans="1:13" x14ac:dyDescent="0.3">
      <c r="A1147" t="s">
        <v>1101</v>
      </c>
      <c r="B1147">
        <v>78</v>
      </c>
      <c r="C1147" t="s">
        <v>14</v>
      </c>
      <c r="D1147" t="s">
        <v>22</v>
      </c>
      <c r="E1147">
        <v>155.13</v>
      </c>
      <c r="F1147">
        <v>8</v>
      </c>
      <c r="G1147">
        <v>271</v>
      </c>
      <c r="H1147">
        <v>0</v>
      </c>
      <c r="I1147" t="s">
        <v>29</v>
      </c>
      <c r="J1147">
        <v>53.3</v>
      </c>
      <c r="K1147" s="1">
        <v>44918</v>
      </c>
      <c r="L1147">
        <v>91</v>
      </c>
      <c r="M1147">
        <v>0.01</v>
      </c>
    </row>
    <row r="1148" spans="1:13" x14ac:dyDescent="0.3">
      <c r="A1148" t="s">
        <v>1102</v>
      </c>
      <c r="B1148">
        <v>54</v>
      </c>
      <c r="C1148" t="s">
        <v>14</v>
      </c>
      <c r="D1148" t="s">
        <v>26</v>
      </c>
      <c r="E1148">
        <v>50.05</v>
      </c>
      <c r="F1148">
        <v>4</v>
      </c>
      <c r="G1148">
        <v>172</v>
      </c>
      <c r="H1148">
        <v>0</v>
      </c>
      <c r="I1148" t="s">
        <v>16</v>
      </c>
      <c r="J1148">
        <v>31.2</v>
      </c>
      <c r="K1148" s="1">
        <v>45358</v>
      </c>
      <c r="L1148">
        <v>12</v>
      </c>
      <c r="M1148">
        <v>0.54</v>
      </c>
    </row>
    <row r="1149" spans="1:13" x14ac:dyDescent="0.3">
      <c r="A1149" t="s">
        <v>1103</v>
      </c>
      <c r="B1149">
        <v>40</v>
      </c>
      <c r="C1149" t="s">
        <v>14</v>
      </c>
      <c r="D1149" t="s">
        <v>18</v>
      </c>
      <c r="E1149">
        <v>101.23</v>
      </c>
      <c r="F1149">
        <v>14</v>
      </c>
      <c r="G1149">
        <v>303</v>
      </c>
      <c r="H1149">
        <v>0</v>
      </c>
      <c r="I1149" t="s">
        <v>23</v>
      </c>
      <c r="J1149">
        <v>13.9</v>
      </c>
      <c r="K1149" s="1">
        <v>45147</v>
      </c>
      <c r="L1149">
        <v>6</v>
      </c>
      <c r="M1149">
        <v>0.51</v>
      </c>
    </row>
    <row r="1150" spans="1:13" x14ac:dyDescent="0.3">
      <c r="A1150" t="s">
        <v>1088</v>
      </c>
      <c r="B1150">
        <v>46</v>
      </c>
      <c r="C1150" t="s">
        <v>14</v>
      </c>
      <c r="D1150" t="s">
        <v>35</v>
      </c>
      <c r="E1150">
        <v>193.83</v>
      </c>
      <c r="F1150">
        <v>10</v>
      </c>
      <c r="G1150">
        <v>151</v>
      </c>
      <c r="H1150">
        <v>0</v>
      </c>
      <c r="I1150" t="s">
        <v>40</v>
      </c>
      <c r="J1150">
        <v>18.2</v>
      </c>
      <c r="K1150" s="1">
        <v>44364</v>
      </c>
      <c r="L1150">
        <v>31</v>
      </c>
      <c r="M1150">
        <v>0.14000000000000001</v>
      </c>
    </row>
    <row r="1151" spans="1:13" x14ac:dyDescent="0.3">
      <c r="A1151" t="s">
        <v>1104</v>
      </c>
      <c r="B1151">
        <v>38</v>
      </c>
      <c r="C1151" t="s">
        <v>21</v>
      </c>
      <c r="D1151" t="s">
        <v>37</v>
      </c>
      <c r="E1151">
        <v>131.38</v>
      </c>
      <c r="F1151">
        <v>9</v>
      </c>
      <c r="G1151">
        <v>350</v>
      </c>
      <c r="H1151">
        <v>0</v>
      </c>
      <c r="I1151" t="s">
        <v>19</v>
      </c>
      <c r="J1151">
        <v>22.5</v>
      </c>
      <c r="K1151" s="1">
        <v>45148</v>
      </c>
      <c r="L1151">
        <v>98</v>
      </c>
      <c r="M1151">
        <v>0.51</v>
      </c>
    </row>
    <row r="1152" spans="1:13" x14ac:dyDescent="0.3">
      <c r="A1152" t="s">
        <v>1105</v>
      </c>
      <c r="B1152">
        <v>65</v>
      </c>
      <c r="C1152" t="s">
        <v>14</v>
      </c>
      <c r="D1152" t="s">
        <v>15</v>
      </c>
      <c r="E1152">
        <v>74.87</v>
      </c>
      <c r="F1152">
        <v>15</v>
      </c>
      <c r="G1152">
        <v>192</v>
      </c>
      <c r="H1152">
        <v>0</v>
      </c>
      <c r="I1152" t="s">
        <v>23</v>
      </c>
      <c r="J1152">
        <v>86.5</v>
      </c>
      <c r="K1152" s="1">
        <v>44629</v>
      </c>
      <c r="L1152">
        <v>71</v>
      </c>
      <c r="M1152">
        <v>0.15</v>
      </c>
    </row>
    <row r="1153" spans="1:13" x14ac:dyDescent="0.3">
      <c r="A1153" t="s">
        <v>1106</v>
      </c>
      <c r="B1153">
        <v>62</v>
      </c>
      <c r="C1153" t="s">
        <v>14</v>
      </c>
      <c r="D1153" t="s">
        <v>44</v>
      </c>
      <c r="E1153">
        <v>123.46</v>
      </c>
      <c r="F1153">
        <v>8</v>
      </c>
      <c r="G1153">
        <v>91</v>
      </c>
      <c r="H1153">
        <v>0</v>
      </c>
      <c r="I1153" t="s">
        <v>29</v>
      </c>
      <c r="J1153">
        <v>48.1</v>
      </c>
      <c r="K1153" s="1">
        <v>45295</v>
      </c>
      <c r="L1153">
        <v>61</v>
      </c>
      <c r="M1153">
        <v>0.4</v>
      </c>
    </row>
    <row r="1154" spans="1:13" x14ac:dyDescent="0.3">
      <c r="A1154" t="s">
        <v>443</v>
      </c>
      <c r="B1154">
        <v>62</v>
      </c>
      <c r="C1154" t="s">
        <v>21</v>
      </c>
      <c r="D1154" t="s">
        <v>26</v>
      </c>
      <c r="E1154">
        <v>85.48</v>
      </c>
      <c r="F1154">
        <v>7</v>
      </c>
      <c r="G1154">
        <v>160</v>
      </c>
      <c r="H1154">
        <v>0</v>
      </c>
      <c r="I1154" t="s">
        <v>40</v>
      </c>
      <c r="J1154">
        <v>69.5</v>
      </c>
      <c r="K1154" s="1">
        <v>44130</v>
      </c>
      <c r="L1154">
        <v>95</v>
      </c>
      <c r="M1154">
        <v>0.18</v>
      </c>
    </row>
    <row r="1155" spans="1:13" x14ac:dyDescent="0.3">
      <c r="A1155" t="s">
        <v>1107</v>
      </c>
      <c r="B1155">
        <v>66</v>
      </c>
      <c r="C1155" t="s">
        <v>14</v>
      </c>
      <c r="D1155" t="s">
        <v>44</v>
      </c>
      <c r="E1155">
        <v>69.95</v>
      </c>
      <c r="F1155">
        <v>16</v>
      </c>
      <c r="G1155">
        <v>105</v>
      </c>
      <c r="H1155">
        <v>0</v>
      </c>
      <c r="I1155" t="s">
        <v>16</v>
      </c>
      <c r="J1155">
        <v>46.1</v>
      </c>
      <c r="K1155" s="1">
        <v>44341</v>
      </c>
      <c r="L1155">
        <v>68</v>
      </c>
      <c r="M1155">
        <v>0.23</v>
      </c>
    </row>
    <row r="1156" spans="1:13" x14ac:dyDescent="0.3">
      <c r="A1156" t="s">
        <v>1108</v>
      </c>
      <c r="B1156">
        <v>44</v>
      </c>
      <c r="C1156" t="s">
        <v>21</v>
      </c>
      <c r="D1156" t="s">
        <v>22</v>
      </c>
      <c r="E1156">
        <v>45.37</v>
      </c>
      <c r="F1156">
        <v>16</v>
      </c>
      <c r="G1156">
        <v>228</v>
      </c>
      <c r="H1156">
        <v>0</v>
      </c>
      <c r="I1156" t="s">
        <v>23</v>
      </c>
      <c r="J1156">
        <v>47.4</v>
      </c>
      <c r="K1156" s="1">
        <v>45079</v>
      </c>
      <c r="L1156">
        <v>57</v>
      </c>
      <c r="M1156">
        <v>0.18</v>
      </c>
    </row>
    <row r="1157" spans="1:13" x14ac:dyDescent="0.3">
      <c r="A1157" t="s">
        <v>1109</v>
      </c>
      <c r="B1157">
        <v>56</v>
      </c>
      <c r="C1157" t="s">
        <v>21</v>
      </c>
      <c r="D1157" t="s">
        <v>50</v>
      </c>
      <c r="E1157">
        <v>228.59</v>
      </c>
      <c r="F1157">
        <v>6</v>
      </c>
      <c r="G1157">
        <v>102</v>
      </c>
      <c r="H1157">
        <v>0</v>
      </c>
      <c r="I1157" t="s">
        <v>19</v>
      </c>
      <c r="J1157">
        <v>82.2</v>
      </c>
      <c r="K1157" s="1">
        <v>44175</v>
      </c>
      <c r="L1157">
        <v>61</v>
      </c>
      <c r="M1157">
        <v>0.1</v>
      </c>
    </row>
    <row r="1158" spans="1:13" x14ac:dyDescent="0.3">
      <c r="A1158" t="s">
        <v>287</v>
      </c>
      <c r="B1158">
        <v>57</v>
      </c>
      <c r="C1158" t="s">
        <v>21</v>
      </c>
      <c r="D1158" t="s">
        <v>15</v>
      </c>
      <c r="E1158">
        <v>75.77</v>
      </c>
      <c r="F1158">
        <v>10</v>
      </c>
      <c r="G1158">
        <v>131</v>
      </c>
      <c r="H1158">
        <v>0</v>
      </c>
      <c r="I1158" t="s">
        <v>23</v>
      </c>
      <c r="J1158">
        <v>77.099999999999994</v>
      </c>
      <c r="K1158" s="1">
        <v>45793</v>
      </c>
      <c r="L1158">
        <v>17</v>
      </c>
      <c r="M1158">
        <v>0.27</v>
      </c>
    </row>
    <row r="1159" spans="1:13" x14ac:dyDescent="0.3">
      <c r="A1159" t="s">
        <v>923</v>
      </c>
      <c r="B1159">
        <v>30</v>
      </c>
      <c r="C1159" t="s">
        <v>21</v>
      </c>
      <c r="D1159" t="s">
        <v>15</v>
      </c>
      <c r="E1159">
        <v>68.510000000000005</v>
      </c>
      <c r="F1159">
        <v>9</v>
      </c>
      <c r="G1159">
        <v>256</v>
      </c>
      <c r="H1159">
        <v>0</v>
      </c>
      <c r="I1159" t="s">
        <v>16</v>
      </c>
      <c r="J1159">
        <v>23.2</v>
      </c>
      <c r="K1159" s="1">
        <v>44069</v>
      </c>
      <c r="L1159">
        <v>29</v>
      </c>
      <c r="M1159">
        <v>0.11</v>
      </c>
    </row>
    <row r="1160" spans="1:13" x14ac:dyDescent="0.3">
      <c r="A1160" t="s">
        <v>1110</v>
      </c>
      <c r="B1160">
        <v>40</v>
      </c>
      <c r="C1160" t="s">
        <v>21</v>
      </c>
      <c r="D1160" t="s">
        <v>44</v>
      </c>
      <c r="E1160">
        <v>127.65</v>
      </c>
      <c r="F1160">
        <v>9</v>
      </c>
      <c r="G1160">
        <v>288</v>
      </c>
      <c r="H1160">
        <v>0</v>
      </c>
      <c r="I1160" t="s">
        <v>19</v>
      </c>
      <c r="J1160">
        <v>62.6</v>
      </c>
      <c r="K1160" s="1">
        <v>45681</v>
      </c>
      <c r="L1160">
        <v>67</v>
      </c>
      <c r="M1160">
        <v>0.1</v>
      </c>
    </row>
    <row r="1161" spans="1:13" x14ac:dyDescent="0.3">
      <c r="A1161" t="s">
        <v>1111</v>
      </c>
      <c r="B1161">
        <v>76</v>
      </c>
      <c r="C1161" t="s">
        <v>21</v>
      </c>
      <c r="D1161" t="s">
        <v>50</v>
      </c>
      <c r="E1161">
        <v>108.52</v>
      </c>
      <c r="F1161">
        <v>5</v>
      </c>
      <c r="G1161">
        <v>100</v>
      </c>
      <c r="H1161">
        <v>0</v>
      </c>
      <c r="I1161" t="s">
        <v>23</v>
      </c>
      <c r="J1161">
        <v>68</v>
      </c>
      <c r="K1161" s="1">
        <v>45776</v>
      </c>
      <c r="L1161">
        <v>59</v>
      </c>
      <c r="M1161">
        <v>0.36</v>
      </c>
    </row>
    <row r="1162" spans="1:13" x14ac:dyDescent="0.3">
      <c r="A1162" t="s">
        <v>1112</v>
      </c>
      <c r="B1162">
        <v>33</v>
      </c>
      <c r="C1162" t="s">
        <v>14</v>
      </c>
      <c r="D1162" t="s">
        <v>28</v>
      </c>
      <c r="E1162">
        <v>151.25</v>
      </c>
      <c r="F1162">
        <v>14</v>
      </c>
      <c r="G1162">
        <v>300</v>
      </c>
      <c r="H1162">
        <v>0</v>
      </c>
      <c r="I1162" t="s">
        <v>16</v>
      </c>
      <c r="J1162">
        <v>40.5</v>
      </c>
      <c r="K1162" s="1">
        <v>44355</v>
      </c>
      <c r="L1162">
        <v>88</v>
      </c>
      <c r="M1162">
        <v>0.43</v>
      </c>
    </row>
    <row r="1163" spans="1:13" x14ac:dyDescent="0.3">
      <c r="A1163" t="s">
        <v>1113</v>
      </c>
      <c r="B1163">
        <v>47</v>
      </c>
      <c r="C1163" t="s">
        <v>14</v>
      </c>
      <c r="D1163" t="s">
        <v>52</v>
      </c>
      <c r="E1163">
        <v>117.71</v>
      </c>
      <c r="F1163">
        <v>8</v>
      </c>
      <c r="G1163">
        <v>20</v>
      </c>
      <c r="H1163">
        <v>0</v>
      </c>
      <c r="I1163" t="s">
        <v>23</v>
      </c>
      <c r="J1163">
        <v>6.8</v>
      </c>
      <c r="K1163" s="1">
        <v>44122</v>
      </c>
      <c r="L1163">
        <v>3</v>
      </c>
      <c r="M1163">
        <v>0.14000000000000001</v>
      </c>
    </row>
    <row r="1164" spans="1:13" x14ac:dyDescent="0.3">
      <c r="A1164" t="s">
        <v>174</v>
      </c>
      <c r="B1164">
        <v>78</v>
      </c>
      <c r="C1164" t="s">
        <v>21</v>
      </c>
      <c r="D1164" t="s">
        <v>26</v>
      </c>
      <c r="E1164">
        <v>85.4</v>
      </c>
      <c r="F1164">
        <v>6</v>
      </c>
      <c r="G1164">
        <v>248</v>
      </c>
      <c r="H1164">
        <v>0</v>
      </c>
      <c r="I1164" t="s">
        <v>40</v>
      </c>
      <c r="J1164">
        <v>37.1</v>
      </c>
      <c r="K1164" s="1">
        <v>44666</v>
      </c>
      <c r="L1164">
        <v>27</v>
      </c>
      <c r="M1164">
        <v>0.14000000000000001</v>
      </c>
    </row>
    <row r="1165" spans="1:13" x14ac:dyDescent="0.3">
      <c r="A1165" t="s">
        <v>1114</v>
      </c>
      <c r="B1165">
        <v>21</v>
      </c>
      <c r="C1165" t="s">
        <v>21</v>
      </c>
      <c r="D1165" t="s">
        <v>35</v>
      </c>
      <c r="E1165">
        <v>82.89</v>
      </c>
      <c r="F1165">
        <v>10</v>
      </c>
      <c r="G1165">
        <v>191</v>
      </c>
      <c r="H1165">
        <v>0</v>
      </c>
      <c r="I1165" t="s">
        <v>23</v>
      </c>
      <c r="J1165">
        <v>35.799999999999997</v>
      </c>
      <c r="K1165" s="1">
        <v>45781</v>
      </c>
      <c r="L1165">
        <v>1</v>
      </c>
      <c r="M1165">
        <v>0.2</v>
      </c>
    </row>
    <row r="1166" spans="1:13" x14ac:dyDescent="0.3">
      <c r="A1166" t="s">
        <v>1115</v>
      </c>
      <c r="B1166">
        <v>57</v>
      </c>
      <c r="C1166" t="s">
        <v>14</v>
      </c>
      <c r="D1166" t="s">
        <v>15</v>
      </c>
      <c r="E1166">
        <v>234.77</v>
      </c>
      <c r="F1166">
        <v>7</v>
      </c>
      <c r="G1166">
        <v>72</v>
      </c>
      <c r="H1166">
        <v>0</v>
      </c>
      <c r="I1166" t="s">
        <v>16</v>
      </c>
      <c r="J1166">
        <v>69.099999999999994</v>
      </c>
      <c r="K1166" s="1">
        <v>44109</v>
      </c>
      <c r="L1166">
        <v>79</v>
      </c>
      <c r="M1166">
        <v>0.32</v>
      </c>
    </row>
    <row r="1167" spans="1:13" x14ac:dyDescent="0.3">
      <c r="A1167" t="s">
        <v>436</v>
      </c>
      <c r="B1167">
        <v>33</v>
      </c>
      <c r="C1167" t="s">
        <v>21</v>
      </c>
      <c r="D1167" t="s">
        <v>44</v>
      </c>
      <c r="E1167">
        <v>49.53</v>
      </c>
      <c r="F1167">
        <v>13</v>
      </c>
      <c r="G1167">
        <v>312</v>
      </c>
      <c r="H1167">
        <v>0</v>
      </c>
      <c r="I1167" t="s">
        <v>29</v>
      </c>
      <c r="J1167">
        <v>81</v>
      </c>
      <c r="K1167" s="1">
        <v>44581</v>
      </c>
      <c r="L1167">
        <v>78</v>
      </c>
      <c r="M1167">
        <v>0.18</v>
      </c>
    </row>
    <row r="1168" spans="1:13" x14ac:dyDescent="0.3">
      <c r="A1168" t="s">
        <v>1116</v>
      </c>
      <c r="B1168">
        <v>48</v>
      </c>
      <c r="C1168" t="s">
        <v>21</v>
      </c>
      <c r="D1168" t="s">
        <v>52</v>
      </c>
      <c r="E1168">
        <v>185.46</v>
      </c>
      <c r="F1168">
        <v>11</v>
      </c>
      <c r="G1168">
        <v>167</v>
      </c>
      <c r="H1168">
        <v>0</v>
      </c>
      <c r="I1168" t="s">
        <v>16</v>
      </c>
      <c r="J1168">
        <v>39.6</v>
      </c>
      <c r="K1168" s="1">
        <v>44604</v>
      </c>
      <c r="L1168">
        <v>4</v>
      </c>
      <c r="M1168">
        <v>0.48</v>
      </c>
    </row>
    <row r="1169" spans="1:13" x14ac:dyDescent="0.3">
      <c r="A1169" t="s">
        <v>231</v>
      </c>
      <c r="B1169">
        <v>70</v>
      </c>
      <c r="C1169" t="s">
        <v>14</v>
      </c>
      <c r="D1169" t="s">
        <v>22</v>
      </c>
      <c r="F1169">
        <v>10</v>
      </c>
      <c r="G1169">
        <v>61</v>
      </c>
      <c r="H1169">
        <v>0</v>
      </c>
      <c r="I1169" t="s">
        <v>23</v>
      </c>
      <c r="J1169">
        <v>64.599999999999994</v>
      </c>
      <c r="K1169" s="1">
        <v>45373</v>
      </c>
      <c r="L1169">
        <v>4</v>
      </c>
      <c r="M1169">
        <v>0.35</v>
      </c>
    </row>
    <row r="1170" spans="1:13" x14ac:dyDescent="0.3">
      <c r="A1170" t="s">
        <v>1117</v>
      </c>
      <c r="B1170">
        <v>59</v>
      </c>
      <c r="C1170" t="s">
        <v>14</v>
      </c>
      <c r="D1170" t="s">
        <v>35</v>
      </c>
      <c r="E1170">
        <v>63.47</v>
      </c>
      <c r="F1170">
        <v>11</v>
      </c>
      <c r="G1170">
        <v>170</v>
      </c>
      <c r="H1170">
        <v>0</v>
      </c>
      <c r="I1170" t="s">
        <v>40</v>
      </c>
      <c r="J1170">
        <v>64.3</v>
      </c>
      <c r="K1170" s="1">
        <v>44601</v>
      </c>
      <c r="L1170">
        <v>89</v>
      </c>
      <c r="M1170">
        <v>0.32</v>
      </c>
    </row>
    <row r="1171" spans="1:13" x14ac:dyDescent="0.3">
      <c r="A1171" t="s">
        <v>1118</v>
      </c>
      <c r="B1171">
        <v>42</v>
      </c>
      <c r="C1171" t="s">
        <v>14</v>
      </c>
      <c r="D1171" t="s">
        <v>44</v>
      </c>
      <c r="E1171">
        <v>49.74</v>
      </c>
      <c r="F1171">
        <v>6</v>
      </c>
      <c r="G1171">
        <v>120</v>
      </c>
      <c r="H1171">
        <v>0</v>
      </c>
      <c r="I1171" t="s">
        <v>29</v>
      </c>
      <c r="J1171">
        <v>64.8</v>
      </c>
      <c r="K1171" s="1">
        <v>45113</v>
      </c>
      <c r="L1171">
        <v>75</v>
      </c>
      <c r="M1171">
        <v>0.2</v>
      </c>
    </row>
    <row r="1172" spans="1:13" x14ac:dyDescent="0.3">
      <c r="A1172" t="s">
        <v>979</v>
      </c>
      <c r="B1172">
        <v>61</v>
      </c>
      <c r="C1172" t="s">
        <v>14</v>
      </c>
      <c r="D1172" t="s">
        <v>26</v>
      </c>
      <c r="E1172">
        <v>109.85</v>
      </c>
      <c r="F1172">
        <v>13</v>
      </c>
      <c r="G1172">
        <v>215</v>
      </c>
      <c r="H1172">
        <v>0</v>
      </c>
      <c r="I1172" t="s">
        <v>16</v>
      </c>
      <c r="J1172">
        <v>55.4</v>
      </c>
      <c r="K1172" s="1">
        <v>44311</v>
      </c>
      <c r="L1172">
        <v>33</v>
      </c>
      <c r="M1172">
        <v>0.27</v>
      </c>
    </row>
    <row r="1173" spans="1:13" x14ac:dyDescent="0.3">
      <c r="A1173" t="s">
        <v>1119</v>
      </c>
      <c r="B1173">
        <v>29</v>
      </c>
      <c r="C1173" t="s">
        <v>21</v>
      </c>
      <c r="D1173" t="s">
        <v>37</v>
      </c>
      <c r="E1173">
        <v>67.239999999999995</v>
      </c>
      <c r="F1173">
        <v>9</v>
      </c>
      <c r="G1173">
        <v>173</v>
      </c>
      <c r="H1173">
        <v>0</v>
      </c>
      <c r="I1173" t="s">
        <v>29</v>
      </c>
      <c r="J1173">
        <v>62.9</v>
      </c>
      <c r="K1173" s="1">
        <v>44779</v>
      </c>
      <c r="L1173">
        <v>11</v>
      </c>
      <c r="M1173">
        <v>0.48</v>
      </c>
    </row>
    <row r="1174" spans="1:13" x14ac:dyDescent="0.3">
      <c r="A1174" t="s">
        <v>1120</v>
      </c>
      <c r="B1174">
        <v>43</v>
      </c>
      <c r="C1174" t="s">
        <v>14</v>
      </c>
      <c r="D1174" t="s">
        <v>15</v>
      </c>
      <c r="F1174">
        <v>14</v>
      </c>
      <c r="G1174">
        <v>23</v>
      </c>
      <c r="H1174">
        <v>0</v>
      </c>
      <c r="I1174" t="s">
        <v>40</v>
      </c>
      <c r="J1174">
        <v>86.8</v>
      </c>
      <c r="K1174" s="1">
        <v>44576</v>
      </c>
      <c r="L1174">
        <v>76</v>
      </c>
      <c r="M1174">
        <v>0.19</v>
      </c>
    </row>
    <row r="1175" spans="1:13" x14ac:dyDescent="0.3">
      <c r="A1175" t="s">
        <v>1121</v>
      </c>
      <c r="B1175">
        <v>54</v>
      </c>
      <c r="C1175" t="s">
        <v>21</v>
      </c>
      <c r="D1175" t="s">
        <v>22</v>
      </c>
      <c r="E1175">
        <v>39.590000000000003</v>
      </c>
      <c r="F1175">
        <v>9</v>
      </c>
      <c r="G1175">
        <v>137</v>
      </c>
      <c r="H1175">
        <v>0</v>
      </c>
      <c r="I1175" t="s">
        <v>19</v>
      </c>
      <c r="J1175">
        <v>92.2</v>
      </c>
      <c r="K1175" s="1">
        <v>45127</v>
      </c>
      <c r="L1175">
        <v>79</v>
      </c>
      <c r="M1175">
        <v>0.53</v>
      </c>
    </row>
    <row r="1176" spans="1:13" x14ac:dyDescent="0.3">
      <c r="A1176" t="s">
        <v>1122</v>
      </c>
      <c r="B1176">
        <v>65</v>
      </c>
      <c r="C1176" t="s">
        <v>21</v>
      </c>
      <c r="D1176" t="s">
        <v>26</v>
      </c>
      <c r="E1176">
        <v>47.78</v>
      </c>
      <c r="F1176">
        <v>15</v>
      </c>
      <c r="G1176">
        <v>98</v>
      </c>
      <c r="H1176">
        <v>0</v>
      </c>
      <c r="I1176" t="s">
        <v>29</v>
      </c>
      <c r="J1176">
        <v>9.1999999999999993</v>
      </c>
      <c r="K1176" s="1">
        <v>44568</v>
      </c>
      <c r="L1176">
        <v>57</v>
      </c>
      <c r="M1176">
        <v>0.27</v>
      </c>
    </row>
    <row r="1177" spans="1:13" x14ac:dyDescent="0.3">
      <c r="A1177" t="s">
        <v>162</v>
      </c>
      <c r="B1177">
        <v>50</v>
      </c>
      <c r="C1177" t="s">
        <v>21</v>
      </c>
      <c r="D1177" t="s">
        <v>18</v>
      </c>
      <c r="E1177">
        <v>61.27</v>
      </c>
      <c r="F1177">
        <v>13</v>
      </c>
      <c r="G1177">
        <v>323</v>
      </c>
      <c r="H1177">
        <v>0</v>
      </c>
      <c r="I1177" t="s">
        <v>16</v>
      </c>
      <c r="J1177">
        <v>1.2</v>
      </c>
      <c r="K1177" s="1">
        <v>45005</v>
      </c>
      <c r="L1177">
        <v>26</v>
      </c>
      <c r="M1177">
        <v>0.31</v>
      </c>
    </row>
    <row r="1178" spans="1:13" x14ac:dyDescent="0.3">
      <c r="A1178" t="s">
        <v>1123</v>
      </c>
      <c r="B1178">
        <v>45</v>
      </c>
      <c r="C1178" t="s">
        <v>14</v>
      </c>
      <c r="D1178" t="s">
        <v>22</v>
      </c>
      <c r="E1178">
        <v>41.11</v>
      </c>
      <c r="F1178">
        <v>10</v>
      </c>
      <c r="G1178">
        <v>56</v>
      </c>
      <c r="H1178">
        <v>0</v>
      </c>
      <c r="I1178" t="s">
        <v>40</v>
      </c>
      <c r="K1178" s="1">
        <v>45296</v>
      </c>
      <c r="L1178">
        <v>88</v>
      </c>
      <c r="M1178">
        <v>0.24</v>
      </c>
    </row>
    <row r="1179" spans="1:13" x14ac:dyDescent="0.3">
      <c r="A1179" t="s">
        <v>1124</v>
      </c>
      <c r="B1179">
        <v>26</v>
      </c>
      <c r="C1179" t="s">
        <v>21</v>
      </c>
      <c r="D1179" t="s">
        <v>35</v>
      </c>
      <c r="E1179">
        <v>185.57</v>
      </c>
      <c r="F1179">
        <v>7</v>
      </c>
      <c r="G1179">
        <v>246</v>
      </c>
      <c r="H1179">
        <v>0</v>
      </c>
      <c r="I1179" t="s">
        <v>16</v>
      </c>
      <c r="J1179">
        <v>41.3</v>
      </c>
      <c r="K1179" s="1">
        <v>44378</v>
      </c>
      <c r="L1179">
        <v>26</v>
      </c>
      <c r="M1179">
        <v>0.14000000000000001</v>
      </c>
    </row>
    <row r="1180" spans="1:13" x14ac:dyDescent="0.3">
      <c r="A1180" t="s">
        <v>1125</v>
      </c>
      <c r="B1180">
        <v>29</v>
      </c>
      <c r="C1180" t="s">
        <v>25</v>
      </c>
      <c r="D1180" t="s">
        <v>18</v>
      </c>
      <c r="E1180">
        <v>84.28</v>
      </c>
      <c r="F1180">
        <v>8</v>
      </c>
      <c r="G1180">
        <v>171</v>
      </c>
      <c r="H1180">
        <v>0</v>
      </c>
      <c r="I1180" t="s">
        <v>40</v>
      </c>
      <c r="J1180">
        <v>45.1</v>
      </c>
      <c r="K1180" s="1">
        <v>44255</v>
      </c>
      <c r="L1180">
        <v>54</v>
      </c>
      <c r="M1180">
        <v>0.04</v>
      </c>
    </row>
    <row r="1181" spans="1:13" x14ac:dyDescent="0.3">
      <c r="A1181" t="s">
        <v>1126</v>
      </c>
      <c r="B1181">
        <v>22</v>
      </c>
      <c r="C1181" t="s">
        <v>14</v>
      </c>
      <c r="D1181" t="s">
        <v>22</v>
      </c>
      <c r="E1181">
        <v>66.91</v>
      </c>
      <c r="F1181">
        <v>9</v>
      </c>
      <c r="G1181">
        <v>200</v>
      </c>
      <c r="H1181">
        <v>0</v>
      </c>
      <c r="I1181" t="s">
        <v>16</v>
      </c>
      <c r="J1181">
        <v>45.9</v>
      </c>
      <c r="K1181" s="1">
        <v>44366</v>
      </c>
      <c r="L1181">
        <v>27</v>
      </c>
      <c r="M1181">
        <v>0.15</v>
      </c>
    </row>
    <row r="1182" spans="1:13" x14ac:dyDescent="0.3">
      <c r="A1182" t="s">
        <v>1127</v>
      </c>
      <c r="B1182">
        <v>71</v>
      </c>
      <c r="C1182" t="s">
        <v>14</v>
      </c>
      <c r="D1182" t="s">
        <v>44</v>
      </c>
      <c r="E1182">
        <v>45.93</v>
      </c>
      <c r="F1182">
        <v>5</v>
      </c>
      <c r="G1182">
        <v>330</v>
      </c>
      <c r="H1182">
        <v>0</v>
      </c>
      <c r="I1182" t="s">
        <v>40</v>
      </c>
      <c r="J1182">
        <v>89.5</v>
      </c>
      <c r="K1182" s="1">
        <v>45267</v>
      </c>
      <c r="L1182">
        <v>91</v>
      </c>
      <c r="M1182">
        <v>0.4</v>
      </c>
    </row>
    <row r="1183" spans="1:13" x14ac:dyDescent="0.3">
      <c r="A1183" t="s">
        <v>829</v>
      </c>
      <c r="B1183">
        <v>69</v>
      </c>
      <c r="C1183" t="s">
        <v>14</v>
      </c>
      <c r="D1183" t="s">
        <v>37</v>
      </c>
      <c r="E1183">
        <v>208.98</v>
      </c>
      <c r="F1183">
        <v>10</v>
      </c>
      <c r="G1183">
        <v>106</v>
      </c>
      <c r="H1183">
        <v>0</v>
      </c>
      <c r="I1183" t="s">
        <v>23</v>
      </c>
      <c r="J1183">
        <v>63.7</v>
      </c>
      <c r="K1183" s="1">
        <v>45472</v>
      </c>
      <c r="L1183">
        <v>54</v>
      </c>
      <c r="M1183">
        <v>0.8</v>
      </c>
    </row>
    <row r="1184" spans="1:13" x14ac:dyDescent="0.3">
      <c r="A1184" t="s">
        <v>1128</v>
      </c>
      <c r="B1184">
        <v>71</v>
      </c>
      <c r="C1184" t="s">
        <v>14</v>
      </c>
      <c r="D1184" t="s">
        <v>52</v>
      </c>
      <c r="E1184">
        <v>79.790000000000006</v>
      </c>
      <c r="F1184">
        <v>7</v>
      </c>
      <c r="G1184">
        <v>47</v>
      </c>
      <c r="H1184">
        <v>0</v>
      </c>
      <c r="I1184" t="s">
        <v>16</v>
      </c>
      <c r="J1184">
        <v>44.2</v>
      </c>
      <c r="K1184" s="1">
        <v>44493</v>
      </c>
      <c r="L1184">
        <v>2</v>
      </c>
      <c r="M1184">
        <v>0.14000000000000001</v>
      </c>
    </row>
    <row r="1185" spans="1:13" x14ac:dyDescent="0.3">
      <c r="A1185" t="s">
        <v>1129</v>
      </c>
      <c r="B1185">
        <v>45</v>
      </c>
      <c r="C1185" t="s">
        <v>14</v>
      </c>
      <c r="D1185" t="s">
        <v>37</v>
      </c>
      <c r="F1185">
        <v>8</v>
      </c>
      <c r="G1185">
        <v>332</v>
      </c>
      <c r="H1185">
        <v>0</v>
      </c>
      <c r="I1185" t="s">
        <v>40</v>
      </c>
      <c r="J1185">
        <v>45.5</v>
      </c>
      <c r="K1185" s="1">
        <v>44667</v>
      </c>
      <c r="L1185">
        <v>87</v>
      </c>
      <c r="M1185">
        <v>0.41</v>
      </c>
    </row>
    <row r="1186" spans="1:13" x14ac:dyDescent="0.3">
      <c r="A1186" t="s">
        <v>1130</v>
      </c>
      <c r="B1186">
        <v>73</v>
      </c>
      <c r="C1186" t="s">
        <v>21</v>
      </c>
      <c r="D1186" t="s">
        <v>37</v>
      </c>
      <c r="E1186">
        <v>41.69</v>
      </c>
      <c r="F1186">
        <v>7</v>
      </c>
      <c r="G1186">
        <v>285</v>
      </c>
      <c r="H1186">
        <v>0</v>
      </c>
      <c r="I1186" t="s">
        <v>19</v>
      </c>
      <c r="J1186">
        <v>84.5</v>
      </c>
      <c r="K1186" s="1">
        <v>44413</v>
      </c>
      <c r="L1186">
        <v>9</v>
      </c>
      <c r="M1186">
        <v>0.03</v>
      </c>
    </row>
    <row r="1187" spans="1:13" x14ac:dyDescent="0.3">
      <c r="A1187" t="s">
        <v>1131</v>
      </c>
      <c r="B1187">
        <v>52</v>
      </c>
      <c r="C1187" t="s">
        <v>14</v>
      </c>
      <c r="D1187" t="s">
        <v>44</v>
      </c>
      <c r="E1187">
        <v>48.95</v>
      </c>
      <c r="F1187">
        <v>5</v>
      </c>
      <c r="G1187">
        <v>45</v>
      </c>
      <c r="H1187">
        <v>0</v>
      </c>
      <c r="I1187" t="s">
        <v>40</v>
      </c>
      <c r="J1187">
        <v>21.7</v>
      </c>
      <c r="K1187" s="1">
        <v>44029</v>
      </c>
      <c r="L1187">
        <v>72</v>
      </c>
      <c r="M1187">
        <v>0.19</v>
      </c>
    </row>
    <row r="1188" spans="1:13" x14ac:dyDescent="0.3">
      <c r="A1188" t="s">
        <v>1132</v>
      </c>
      <c r="B1188">
        <v>22</v>
      </c>
      <c r="C1188" t="s">
        <v>14</v>
      </c>
      <c r="D1188" t="s">
        <v>50</v>
      </c>
      <c r="E1188">
        <v>99.31</v>
      </c>
      <c r="F1188">
        <v>10</v>
      </c>
      <c r="G1188">
        <v>119</v>
      </c>
      <c r="H1188">
        <v>0</v>
      </c>
      <c r="I1188" t="s">
        <v>19</v>
      </c>
      <c r="J1188">
        <v>1.5</v>
      </c>
      <c r="K1188" s="1">
        <v>44408</v>
      </c>
      <c r="L1188">
        <v>64</v>
      </c>
      <c r="M1188">
        <v>0.38</v>
      </c>
    </row>
    <row r="1189" spans="1:13" x14ac:dyDescent="0.3">
      <c r="A1189" t="s">
        <v>1133</v>
      </c>
      <c r="B1189">
        <v>51</v>
      </c>
      <c r="C1189" t="s">
        <v>25</v>
      </c>
      <c r="D1189" t="s">
        <v>22</v>
      </c>
      <c r="E1189">
        <v>49.05</v>
      </c>
      <c r="F1189">
        <v>13</v>
      </c>
      <c r="G1189">
        <v>59</v>
      </c>
      <c r="H1189">
        <v>0</v>
      </c>
      <c r="I1189" t="s">
        <v>29</v>
      </c>
      <c r="J1189">
        <v>47.8</v>
      </c>
      <c r="K1189" s="1">
        <v>44174</v>
      </c>
      <c r="L1189">
        <v>65</v>
      </c>
      <c r="M1189">
        <v>0.36</v>
      </c>
    </row>
    <row r="1190" spans="1:13" x14ac:dyDescent="0.3">
      <c r="A1190" t="s">
        <v>1134</v>
      </c>
      <c r="B1190">
        <v>63</v>
      </c>
      <c r="C1190" t="s">
        <v>14</v>
      </c>
      <c r="D1190" t="s">
        <v>52</v>
      </c>
      <c r="E1190">
        <v>45.97</v>
      </c>
      <c r="F1190">
        <v>18</v>
      </c>
      <c r="G1190">
        <v>146</v>
      </c>
      <c r="H1190">
        <v>0</v>
      </c>
      <c r="I1190" t="s">
        <v>40</v>
      </c>
      <c r="J1190">
        <v>96</v>
      </c>
      <c r="K1190" s="1">
        <v>45209</v>
      </c>
      <c r="L1190">
        <v>21</v>
      </c>
      <c r="M1190">
        <v>0.25</v>
      </c>
    </row>
    <row r="1191" spans="1:13" x14ac:dyDescent="0.3">
      <c r="A1191" t="s">
        <v>1135</v>
      </c>
      <c r="B1191">
        <v>51</v>
      </c>
      <c r="C1191" t="s">
        <v>14</v>
      </c>
      <c r="D1191" t="s">
        <v>28</v>
      </c>
      <c r="F1191">
        <v>13</v>
      </c>
      <c r="G1191">
        <v>103</v>
      </c>
      <c r="H1191">
        <v>0</v>
      </c>
      <c r="I1191" t="s">
        <v>29</v>
      </c>
      <c r="J1191">
        <v>81.400000000000006</v>
      </c>
      <c r="K1191" s="1">
        <v>44051</v>
      </c>
      <c r="L1191">
        <v>26</v>
      </c>
      <c r="M1191">
        <v>0.25</v>
      </c>
    </row>
    <row r="1192" spans="1:13" x14ac:dyDescent="0.3">
      <c r="A1192" t="s">
        <v>1136</v>
      </c>
      <c r="B1192">
        <v>30</v>
      </c>
      <c r="C1192" t="s">
        <v>14</v>
      </c>
      <c r="D1192" t="s">
        <v>44</v>
      </c>
      <c r="E1192">
        <v>168.37</v>
      </c>
      <c r="F1192">
        <v>11</v>
      </c>
      <c r="G1192">
        <v>67</v>
      </c>
      <c r="H1192">
        <v>0</v>
      </c>
      <c r="I1192" t="s">
        <v>29</v>
      </c>
      <c r="J1192">
        <v>40.799999999999997</v>
      </c>
      <c r="K1192" s="1">
        <v>45792</v>
      </c>
      <c r="L1192">
        <v>15</v>
      </c>
      <c r="M1192">
        <v>0.1</v>
      </c>
    </row>
    <row r="1193" spans="1:13" x14ac:dyDescent="0.3">
      <c r="A1193" t="s">
        <v>120</v>
      </c>
      <c r="B1193">
        <v>56</v>
      </c>
      <c r="C1193" t="s">
        <v>14</v>
      </c>
      <c r="D1193" t="s">
        <v>50</v>
      </c>
      <c r="E1193">
        <v>69.06</v>
      </c>
      <c r="F1193">
        <v>5</v>
      </c>
      <c r="G1193">
        <v>161</v>
      </c>
      <c r="H1193">
        <v>0</v>
      </c>
      <c r="I1193" t="s">
        <v>23</v>
      </c>
      <c r="J1193">
        <v>17.5</v>
      </c>
      <c r="K1193" s="1">
        <v>44801</v>
      </c>
      <c r="L1193">
        <v>43</v>
      </c>
      <c r="M1193">
        <v>0.19</v>
      </c>
    </row>
    <row r="1194" spans="1:13" x14ac:dyDescent="0.3">
      <c r="A1194" t="s">
        <v>1137</v>
      </c>
      <c r="B1194">
        <v>59</v>
      </c>
      <c r="C1194" t="s">
        <v>14</v>
      </c>
      <c r="D1194" t="s">
        <v>44</v>
      </c>
      <c r="E1194">
        <v>23.39</v>
      </c>
      <c r="F1194">
        <v>15</v>
      </c>
      <c r="G1194">
        <v>214</v>
      </c>
      <c r="H1194">
        <v>0</v>
      </c>
      <c r="I1194" t="s">
        <v>40</v>
      </c>
      <c r="J1194">
        <v>57</v>
      </c>
      <c r="K1194" s="1">
        <v>45128</v>
      </c>
      <c r="L1194">
        <v>89</v>
      </c>
      <c r="M1194">
        <v>0.15</v>
      </c>
    </row>
    <row r="1195" spans="1:13" x14ac:dyDescent="0.3">
      <c r="A1195" t="s">
        <v>1138</v>
      </c>
      <c r="B1195">
        <v>62</v>
      </c>
      <c r="C1195" t="s">
        <v>21</v>
      </c>
      <c r="D1195" t="s">
        <v>50</v>
      </c>
      <c r="E1195">
        <v>23.89</v>
      </c>
      <c r="F1195">
        <v>9</v>
      </c>
      <c r="G1195">
        <v>117</v>
      </c>
      <c r="H1195">
        <v>0</v>
      </c>
      <c r="I1195" t="s">
        <v>23</v>
      </c>
      <c r="J1195">
        <v>88</v>
      </c>
      <c r="K1195" s="1">
        <v>45758</v>
      </c>
      <c r="L1195">
        <v>39</v>
      </c>
      <c r="M1195">
        <v>0.68</v>
      </c>
    </row>
    <row r="1196" spans="1:13" x14ac:dyDescent="0.3">
      <c r="A1196" t="s">
        <v>1139</v>
      </c>
      <c r="B1196">
        <v>65</v>
      </c>
      <c r="C1196" t="s">
        <v>14</v>
      </c>
      <c r="D1196" t="s">
        <v>37</v>
      </c>
      <c r="F1196">
        <v>17</v>
      </c>
      <c r="G1196">
        <v>236</v>
      </c>
      <c r="H1196">
        <v>0</v>
      </c>
      <c r="I1196" t="s">
        <v>23</v>
      </c>
      <c r="J1196">
        <v>71.7</v>
      </c>
      <c r="K1196" s="1">
        <v>44471</v>
      </c>
      <c r="L1196">
        <v>16</v>
      </c>
      <c r="M1196">
        <v>0.35</v>
      </c>
    </row>
    <row r="1197" spans="1:13" x14ac:dyDescent="0.3">
      <c r="A1197" t="s">
        <v>1140</v>
      </c>
      <c r="B1197">
        <v>75</v>
      </c>
      <c r="C1197" t="s">
        <v>25</v>
      </c>
      <c r="D1197" t="s">
        <v>15</v>
      </c>
      <c r="E1197">
        <v>130.63999999999999</v>
      </c>
      <c r="F1197">
        <v>8</v>
      </c>
      <c r="G1197">
        <v>217</v>
      </c>
      <c r="H1197">
        <v>0</v>
      </c>
      <c r="I1197" t="s">
        <v>29</v>
      </c>
      <c r="K1197" s="1">
        <v>45048</v>
      </c>
      <c r="L1197">
        <v>35</v>
      </c>
      <c r="M1197">
        <v>0.31</v>
      </c>
    </row>
    <row r="1198" spans="1:13" x14ac:dyDescent="0.3">
      <c r="A1198" t="s">
        <v>1141</v>
      </c>
      <c r="B1198">
        <v>31</v>
      </c>
      <c r="C1198" t="s">
        <v>14</v>
      </c>
      <c r="D1198" t="s">
        <v>15</v>
      </c>
      <c r="E1198">
        <v>64.75</v>
      </c>
      <c r="F1198">
        <v>6</v>
      </c>
      <c r="G1198">
        <v>123</v>
      </c>
      <c r="H1198">
        <v>0</v>
      </c>
      <c r="I1198" t="s">
        <v>16</v>
      </c>
      <c r="J1198">
        <v>73.5</v>
      </c>
      <c r="K1198" s="1">
        <v>45125</v>
      </c>
      <c r="L1198">
        <v>23</v>
      </c>
      <c r="M1198">
        <v>0.13</v>
      </c>
    </row>
    <row r="1199" spans="1:13" x14ac:dyDescent="0.3">
      <c r="A1199" t="s">
        <v>1142</v>
      </c>
      <c r="B1199">
        <v>28</v>
      </c>
      <c r="C1199" t="s">
        <v>14</v>
      </c>
      <c r="D1199" t="s">
        <v>18</v>
      </c>
      <c r="F1199">
        <v>9</v>
      </c>
      <c r="G1199">
        <v>116</v>
      </c>
      <c r="H1199">
        <v>0</v>
      </c>
      <c r="I1199" t="s">
        <v>29</v>
      </c>
      <c r="J1199">
        <v>96.5</v>
      </c>
      <c r="K1199" s="1">
        <v>44315</v>
      </c>
      <c r="L1199">
        <v>12</v>
      </c>
      <c r="M1199">
        <v>0.31</v>
      </c>
    </row>
    <row r="1200" spans="1:13" x14ac:dyDescent="0.3">
      <c r="A1200" t="s">
        <v>1143</v>
      </c>
      <c r="B1200">
        <v>59</v>
      </c>
      <c r="C1200" t="s">
        <v>21</v>
      </c>
      <c r="D1200" t="s">
        <v>28</v>
      </c>
      <c r="E1200">
        <v>95.52</v>
      </c>
      <c r="F1200">
        <v>10</v>
      </c>
      <c r="G1200">
        <v>262</v>
      </c>
      <c r="H1200">
        <v>0</v>
      </c>
      <c r="I1200" t="s">
        <v>29</v>
      </c>
      <c r="J1200">
        <v>55.3</v>
      </c>
      <c r="K1200" s="1">
        <v>45529</v>
      </c>
      <c r="L1200">
        <v>56</v>
      </c>
      <c r="M1200">
        <v>0.27</v>
      </c>
    </row>
    <row r="1201" spans="1:13" x14ac:dyDescent="0.3">
      <c r="A1201" t="s">
        <v>1144</v>
      </c>
      <c r="B1201">
        <v>55</v>
      </c>
      <c r="C1201" t="s">
        <v>14</v>
      </c>
      <c r="D1201" t="s">
        <v>52</v>
      </c>
      <c r="E1201">
        <v>53.6</v>
      </c>
      <c r="F1201">
        <v>9</v>
      </c>
      <c r="G1201">
        <v>337</v>
      </c>
      <c r="H1201">
        <v>1</v>
      </c>
      <c r="I1201" t="s">
        <v>19</v>
      </c>
      <c r="J1201">
        <v>55.5</v>
      </c>
      <c r="K1201" s="1">
        <v>45442</v>
      </c>
      <c r="L1201">
        <v>52</v>
      </c>
      <c r="M1201">
        <v>0.33</v>
      </c>
    </row>
    <row r="1202" spans="1:13" x14ac:dyDescent="0.3">
      <c r="A1202" t="s">
        <v>1145</v>
      </c>
      <c r="B1202">
        <v>21</v>
      </c>
      <c r="C1202" t="s">
        <v>14</v>
      </c>
      <c r="D1202" t="s">
        <v>50</v>
      </c>
      <c r="E1202">
        <v>47.09</v>
      </c>
      <c r="F1202">
        <v>6</v>
      </c>
      <c r="G1202">
        <v>169</v>
      </c>
      <c r="H1202">
        <v>0</v>
      </c>
      <c r="I1202" t="s">
        <v>16</v>
      </c>
      <c r="J1202">
        <v>47.9</v>
      </c>
      <c r="K1202" s="1">
        <v>45776</v>
      </c>
      <c r="L1202">
        <v>19</v>
      </c>
      <c r="M1202">
        <v>0.42</v>
      </c>
    </row>
    <row r="1203" spans="1:13" x14ac:dyDescent="0.3">
      <c r="A1203" t="s">
        <v>1146</v>
      </c>
      <c r="B1203">
        <v>70</v>
      </c>
      <c r="C1203" t="s">
        <v>14</v>
      </c>
      <c r="D1203" t="s">
        <v>22</v>
      </c>
      <c r="E1203">
        <v>199.42</v>
      </c>
      <c r="F1203">
        <v>14</v>
      </c>
      <c r="G1203">
        <v>195</v>
      </c>
      <c r="H1203">
        <v>0</v>
      </c>
      <c r="I1203" t="s">
        <v>29</v>
      </c>
      <c r="J1203">
        <v>56.7</v>
      </c>
      <c r="K1203" s="1">
        <v>45104</v>
      </c>
      <c r="L1203">
        <v>98</v>
      </c>
      <c r="M1203">
        <v>0.21</v>
      </c>
    </row>
    <row r="1204" spans="1:13" x14ac:dyDescent="0.3">
      <c r="A1204" t="s">
        <v>1147</v>
      </c>
      <c r="B1204">
        <v>50</v>
      </c>
      <c r="C1204" t="s">
        <v>21</v>
      </c>
      <c r="D1204" t="s">
        <v>37</v>
      </c>
      <c r="E1204">
        <v>67.400000000000006</v>
      </c>
      <c r="F1204">
        <v>8</v>
      </c>
      <c r="G1204">
        <v>308</v>
      </c>
      <c r="H1204">
        <v>0</v>
      </c>
      <c r="I1204" t="s">
        <v>16</v>
      </c>
      <c r="J1204">
        <v>63.5</v>
      </c>
      <c r="K1204" s="1">
        <v>44789</v>
      </c>
      <c r="L1204">
        <v>62</v>
      </c>
      <c r="M1204">
        <v>0.19</v>
      </c>
    </row>
    <row r="1205" spans="1:13" x14ac:dyDescent="0.3">
      <c r="A1205" t="s">
        <v>1148</v>
      </c>
      <c r="B1205">
        <v>24</v>
      </c>
      <c r="C1205" t="s">
        <v>14</v>
      </c>
      <c r="D1205" t="s">
        <v>35</v>
      </c>
      <c r="F1205">
        <v>6</v>
      </c>
      <c r="G1205">
        <v>149</v>
      </c>
      <c r="H1205">
        <v>0</v>
      </c>
      <c r="I1205" t="s">
        <v>19</v>
      </c>
      <c r="J1205">
        <v>20.399999999999999</v>
      </c>
      <c r="K1205" s="1">
        <v>45336</v>
      </c>
      <c r="L1205">
        <v>8</v>
      </c>
      <c r="M1205">
        <v>0.16</v>
      </c>
    </row>
    <row r="1206" spans="1:13" x14ac:dyDescent="0.3">
      <c r="A1206" t="s">
        <v>1149</v>
      </c>
      <c r="B1206">
        <v>73</v>
      </c>
      <c r="C1206" t="s">
        <v>14</v>
      </c>
      <c r="D1206" t="s">
        <v>22</v>
      </c>
      <c r="E1206">
        <v>64.66</v>
      </c>
      <c r="F1206">
        <v>7</v>
      </c>
      <c r="G1206">
        <v>245</v>
      </c>
      <c r="H1206">
        <v>0</v>
      </c>
      <c r="I1206" t="s">
        <v>16</v>
      </c>
      <c r="J1206">
        <v>56.8</v>
      </c>
      <c r="K1206" s="1">
        <v>45245</v>
      </c>
      <c r="L1206">
        <v>87</v>
      </c>
      <c r="M1206">
        <v>0.25</v>
      </c>
    </row>
    <row r="1207" spans="1:13" x14ac:dyDescent="0.3">
      <c r="A1207" t="s">
        <v>1150</v>
      </c>
      <c r="B1207">
        <v>58</v>
      </c>
      <c r="C1207" t="s">
        <v>21</v>
      </c>
      <c r="D1207" t="s">
        <v>22</v>
      </c>
      <c r="E1207">
        <v>39.909999999999997</v>
      </c>
      <c r="F1207">
        <v>7</v>
      </c>
      <c r="G1207">
        <v>281</v>
      </c>
      <c r="H1207">
        <v>0</v>
      </c>
      <c r="I1207" t="s">
        <v>40</v>
      </c>
      <c r="J1207">
        <v>1.3</v>
      </c>
      <c r="K1207" s="1">
        <v>44996</v>
      </c>
      <c r="L1207">
        <v>11</v>
      </c>
      <c r="M1207">
        <v>0.21</v>
      </c>
    </row>
    <row r="1208" spans="1:13" x14ac:dyDescent="0.3">
      <c r="A1208" t="s">
        <v>828</v>
      </c>
      <c r="B1208">
        <v>25</v>
      </c>
      <c r="C1208" t="s">
        <v>21</v>
      </c>
      <c r="D1208" t="s">
        <v>50</v>
      </c>
      <c r="E1208">
        <v>166.67</v>
      </c>
      <c r="F1208">
        <v>5</v>
      </c>
      <c r="G1208">
        <v>190</v>
      </c>
      <c r="H1208">
        <v>0</v>
      </c>
      <c r="I1208" t="s">
        <v>19</v>
      </c>
      <c r="J1208">
        <v>93.8</v>
      </c>
      <c r="K1208" s="1">
        <v>45791</v>
      </c>
      <c r="L1208">
        <v>43</v>
      </c>
      <c r="M1208">
        <v>0.21</v>
      </c>
    </row>
    <row r="1209" spans="1:13" x14ac:dyDescent="0.3">
      <c r="A1209" t="s">
        <v>1151</v>
      </c>
      <c r="B1209">
        <v>54</v>
      </c>
      <c r="C1209" t="s">
        <v>21</v>
      </c>
      <c r="D1209" t="s">
        <v>52</v>
      </c>
      <c r="E1209">
        <v>102.43</v>
      </c>
      <c r="F1209">
        <v>8</v>
      </c>
      <c r="G1209">
        <v>173</v>
      </c>
      <c r="H1209">
        <v>0</v>
      </c>
      <c r="I1209" t="s">
        <v>16</v>
      </c>
      <c r="J1209">
        <v>3.8</v>
      </c>
      <c r="K1209" s="1">
        <v>44145</v>
      </c>
      <c r="L1209">
        <v>98</v>
      </c>
      <c r="M1209">
        <v>0.81</v>
      </c>
    </row>
    <row r="1210" spans="1:13" x14ac:dyDescent="0.3">
      <c r="A1210" t="s">
        <v>1152</v>
      </c>
      <c r="B1210">
        <v>68</v>
      </c>
      <c r="C1210" t="s">
        <v>14</v>
      </c>
      <c r="D1210" t="s">
        <v>37</v>
      </c>
      <c r="E1210">
        <v>165.09</v>
      </c>
      <c r="F1210">
        <v>12</v>
      </c>
      <c r="G1210">
        <v>80</v>
      </c>
      <c r="H1210">
        <v>0</v>
      </c>
      <c r="I1210" t="s">
        <v>23</v>
      </c>
      <c r="J1210">
        <v>95.8</v>
      </c>
      <c r="K1210" s="1">
        <v>44335</v>
      </c>
      <c r="L1210">
        <v>69</v>
      </c>
      <c r="M1210">
        <v>0.33</v>
      </c>
    </row>
    <row r="1211" spans="1:13" x14ac:dyDescent="0.3">
      <c r="A1211" t="s">
        <v>105</v>
      </c>
      <c r="B1211">
        <v>27</v>
      </c>
      <c r="C1211" t="s">
        <v>21</v>
      </c>
      <c r="D1211" t="s">
        <v>37</v>
      </c>
      <c r="E1211">
        <v>194.66</v>
      </c>
      <c r="F1211">
        <v>10</v>
      </c>
      <c r="G1211">
        <v>171</v>
      </c>
      <c r="H1211">
        <v>0</v>
      </c>
      <c r="I1211" t="s">
        <v>16</v>
      </c>
      <c r="J1211">
        <v>96.9</v>
      </c>
      <c r="K1211" s="1">
        <v>44658</v>
      </c>
      <c r="L1211">
        <v>37</v>
      </c>
      <c r="M1211">
        <v>0.33</v>
      </c>
    </row>
    <row r="1212" spans="1:13" x14ac:dyDescent="0.3">
      <c r="A1212" t="s">
        <v>1153</v>
      </c>
      <c r="B1212">
        <v>60</v>
      </c>
      <c r="C1212" t="s">
        <v>21</v>
      </c>
      <c r="D1212" t="s">
        <v>52</v>
      </c>
      <c r="F1212">
        <v>12</v>
      </c>
      <c r="G1212">
        <v>163</v>
      </c>
      <c r="H1212">
        <v>0</v>
      </c>
      <c r="I1212" t="s">
        <v>19</v>
      </c>
      <c r="J1212">
        <v>52.7</v>
      </c>
      <c r="K1212" s="1">
        <v>45714</v>
      </c>
      <c r="L1212">
        <v>25</v>
      </c>
      <c r="M1212">
        <v>0.27</v>
      </c>
    </row>
    <row r="1213" spans="1:13" x14ac:dyDescent="0.3">
      <c r="A1213" t="s">
        <v>1154</v>
      </c>
      <c r="B1213">
        <v>74</v>
      </c>
      <c r="C1213" t="s">
        <v>14</v>
      </c>
      <c r="D1213" t="s">
        <v>15</v>
      </c>
      <c r="E1213">
        <v>161.21</v>
      </c>
      <c r="F1213">
        <v>6</v>
      </c>
      <c r="G1213">
        <v>296</v>
      </c>
      <c r="H1213">
        <v>0</v>
      </c>
      <c r="I1213" t="s">
        <v>23</v>
      </c>
      <c r="J1213">
        <v>33.200000000000003</v>
      </c>
      <c r="K1213" s="1">
        <v>44055</v>
      </c>
      <c r="L1213">
        <v>88</v>
      </c>
      <c r="M1213">
        <v>0.11</v>
      </c>
    </row>
    <row r="1214" spans="1:13" x14ac:dyDescent="0.3">
      <c r="A1214" t="s">
        <v>1155</v>
      </c>
      <c r="B1214">
        <v>32</v>
      </c>
      <c r="C1214" t="s">
        <v>21</v>
      </c>
      <c r="D1214" t="s">
        <v>26</v>
      </c>
      <c r="E1214">
        <v>87.72</v>
      </c>
      <c r="F1214">
        <v>5</v>
      </c>
      <c r="G1214">
        <v>110</v>
      </c>
      <c r="H1214">
        <v>0</v>
      </c>
      <c r="I1214" t="s">
        <v>16</v>
      </c>
      <c r="J1214">
        <v>18.5</v>
      </c>
      <c r="K1214" s="1">
        <v>45716</v>
      </c>
      <c r="L1214">
        <v>24</v>
      </c>
      <c r="M1214">
        <v>0.06</v>
      </c>
    </row>
    <row r="1215" spans="1:13" x14ac:dyDescent="0.3">
      <c r="A1215" t="s">
        <v>1156</v>
      </c>
      <c r="B1215">
        <v>55</v>
      </c>
      <c r="C1215" t="s">
        <v>21</v>
      </c>
      <c r="D1215" t="s">
        <v>18</v>
      </c>
      <c r="E1215">
        <v>68.56</v>
      </c>
      <c r="F1215">
        <v>6</v>
      </c>
      <c r="G1215">
        <v>206</v>
      </c>
      <c r="H1215">
        <v>0</v>
      </c>
      <c r="I1215" t="s">
        <v>16</v>
      </c>
      <c r="J1215">
        <v>16.2</v>
      </c>
      <c r="K1215" s="1">
        <v>44324</v>
      </c>
      <c r="L1215">
        <v>34</v>
      </c>
      <c r="M1215">
        <v>0.32</v>
      </c>
    </row>
    <row r="1216" spans="1:13" x14ac:dyDescent="0.3">
      <c r="A1216" t="s">
        <v>1157</v>
      </c>
      <c r="B1216">
        <v>32</v>
      </c>
      <c r="C1216" t="s">
        <v>14</v>
      </c>
      <c r="D1216" t="s">
        <v>44</v>
      </c>
      <c r="E1216">
        <v>142.87</v>
      </c>
      <c r="F1216">
        <v>9</v>
      </c>
      <c r="G1216">
        <v>337</v>
      </c>
      <c r="H1216">
        <v>0</v>
      </c>
      <c r="I1216" t="s">
        <v>19</v>
      </c>
      <c r="J1216">
        <v>23.8</v>
      </c>
      <c r="K1216" s="1">
        <v>45090</v>
      </c>
      <c r="L1216">
        <v>82</v>
      </c>
      <c r="M1216">
        <v>0.15</v>
      </c>
    </row>
    <row r="1217" spans="1:13" x14ac:dyDescent="0.3">
      <c r="A1217" t="s">
        <v>1158</v>
      </c>
      <c r="B1217">
        <v>22</v>
      </c>
      <c r="C1217" t="s">
        <v>14</v>
      </c>
      <c r="D1217" t="s">
        <v>18</v>
      </c>
      <c r="F1217">
        <v>10</v>
      </c>
      <c r="G1217">
        <v>69</v>
      </c>
      <c r="H1217">
        <v>0</v>
      </c>
      <c r="I1217" t="s">
        <v>23</v>
      </c>
      <c r="J1217">
        <v>47.6</v>
      </c>
      <c r="K1217" s="1">
        <v>44507</v>
      </c>
      <c r="L1217">
        <v>12</v>
      </c>
      <c r="M1217">
        <v>0.2</v>
      </c>
    </row>
    <row r="1218" spans="1:13" x14ac:dyDescent="0.3">
      <c r="A1218" t="s">
        <v>334</v>
      </c>
      <c r="B1218">
        <v>46</v>
      </c>
      <c r="C1218" t="s">
        <v>14</v>
      </c>
      <c r="D1218" t="s">
        <v>15</v>
      </c>
      <c r="E1218">
        <v>107.54</v>
      </c>
      <c r="F1218">
        <v>10</v>
      </c>
      <c r="G1218">
        <v>97</v>
      </c>
      <c r="H1218">
        <v>0</v>
      </c>
      <c r="I1218" t="s">
        <v>23</v>
      </c>
      <c r="J1218">
        <v>74.3</v>
      </c>
      <c r="K1218" s="1">
        <v>44038</v>
      </c>
      <c r="L1218">
        <v>42</v>
      </c>
      <c r="M1218">
        <v>0.46</v>
      </c>
    </row>
    <row r="1219" spans="1:13" x14ac:dyDescent="0.3">
      <c r="A1219" t="s">
        <v>1159</v>
      </c>
      <c r="B1219">
        <v>36</v>
      </c>
      <c r="C1219" t="s">
        <v>21</v>
      </c>
      <c r="D1219" t="s">
        <v>50</v>
      </c>
      <c r="E1219">
        <v>34.590000000000003</v>
      </c>
      <c r="F1219">
        <v>10</v>
      </c>
      <c r="G1219">
        <v>4</v>
      </c>
      <c r="H1219">
        <v>1</v>
      </c>
      <c r="I1219" t="s">
        <v>16</v>
      </c>
      <c r="J1219">
        <v>39.9</v>
      </c>
      <c r="K1219" s="1">
        <v>45620</v>
      </c>
      <c r="L1219">
        <v>79</v>
      </c>
      <c r="M1219">
        <v>0.37</v>
      </c>
    </row>
    <row r="1220" spans="1:13" x14ac:dyDescent="0.3">
      <c r="A1220" t="s">
        <v>1160</v>
      </c>
      <c r="B1220">
        <v>71</v>
      </c>
      <c r="C1220" t="s">
        <v>14</v>
      </c>
      <c r="D1220" t="s">
        <v>50</v>
      </c>
      <c r="E1220">
        <v>89.35</v>
      </c>
      <c r="F1220">
        <v>7</v>
      </c>
      <c r="G1220">
        <v>184</v>
      </c>
      <c r="H1220">
        <v>0</v>
      </c>
      <c r="I1220" t="s">
        <v>40</v>
      </c>
      <c r="K1220" s="1">
        <v>45498</v>
      </c>
      <c r="L1220">
        <v>12</v>
      </c>
      <c r="M1220">
        <v>0.37</v>
      </c>
    </row>
    <row r="1221" spans="1:13" x14ac:dyDescent="0.3">
      <c r="A1221" t="s">
        <v>1161</v>
      </c>
      <c r="B1221">
        <v>68</v>
      </c>
      <c r="C1221" t="s">
        <v>14</v>
      </c>
      <c r="D1221" t="s">
        <v>28</v>
      </c>
      <c r="E1221">
        <v>239.41</v>
      </c>
      <c r="F1221">
        <v>8</v>
      </c>
      <c r="G1221">
        <v>203</v>
      </c>
      <c r="H1221">
        <v>0</v>
      </c>
      <c r="I1221" t="s">
        <v>19</v>
      </c>
      <c r="J1221">
        <v>56.5</v>
      </c>
      <c r="K1221" s="1">
        <v>44455</v>
      </c>
      <c r="L1221">
        <v>29</v>
      </c>
      <c r="M1221">
        <v>0.36</v>
      </c>
    </row>
    <row r="1222" spans="1:13" x14ac:dyDescent="0.3">
      <c r="A1222" t="s">
        <v>1162</v>
      </c>
      <c r="B1222">
        <v>27</v>
      </c>
      <c r="C1222" t="s">
        <v>21</v>
      </c>
      <c r="D1222" t="s">
        <v>18</v>
      </c>
      <c r="E1222">
        <v>244.06</v>
      </c>
      <c r="F1222">
        <v>9</v>
      </c>
      <c r="G1222">
        <v>11</v>
      </c>
      <c r="H1222">
        <v>0</v>
      </c>
      <c r="I1222" t="s">
        <v>19</v>
      </c>
      <c r="J1222">
        <v>1.9</v>
      </c>
      <c r="K1222" s="1">
        <v>44322</v>
      </c>
      <c r="L1222">
        <v>93</v>
      </c>
      <c r="M1222">
        <v>0.46</v>
      </c>
    </row>
    <row r="1223" spans="1:13" x14ac:dyDescent="0.3">
      <c r="A1223" t="s">
        <v>1163</v>
      </c>
      <c r="B1223">
        <v>29</v>
      </c>
      <c r="C1223" t="s">
        <v>21</v>
      </c>
      <c r="D1223" t="s">
        <v>18</v>
      </c>
      <c r="E1223">
        <v>182.62</v>
      </c>
      <c r="F1223">
        <v>17</v>
      </c>
      <c r="G1223">
        <v>238</v>
      </c>
      <c r="H1223">
        <v>0</v>
      </c>
      <c r="I1223" t="s">
        <v>29</v>
      </c>
      <c r="J1223">
        <v>13.2</v>
      </c>
      <c r="K1223" s="1">
        <v>44620</v>
      </c>
      <c r="L1223">
        <v>20</v>
      </c>
      <c r="M1223">
        <v>0.2</v>
      </c>
    </row>
    <row r="1224" spans="1:13" x14ac:dyDescent="0.3">
      <c r="A1224" t="s">
        <v>1164</v>
      </c>
      <c r="B1224">
        <v>71</v>
      </c>
      <c r="C1224" t="s">
        <v>21</v>
      </c>
      <c r="D1224" t="s">
        <v>44</v>
      </c>
      <c r="E1224">
        <v>159.44</v>
      </c>
      <c r="F1224">
        <v>7</v>
      </c>
      <c r="G1224">
        <v>330</v>
      </c>
      <c r="H1224">
        <v>0</v>
      </c>
      <c r="I1224" t="s">
        <v>23</v>
      </c>
      <c r="J1224">
        <v>57.2</v>
      </c>
      <c r="K1224" s="1">
        <v>44449</v>
      </c>
      <c r="L1224">
        <v>79</v>
      </c>
      <c r="M1224">
        <v>0.27</v>
      </c>
    </row>
    <row r="1225" spans="1:13" x14ac:dyDescent="0.3">
      <c r="A1225" t="s">
        <v>1165</v>
      </c>
      <c r="B1225">
        <v>21</v>
      </c>
      <c r="C1225" t="s">
        <v>21</v>
      </c>
      <c r="D1225" t="s">
        <v>50</v>
      </c>
      <c r="E1225">
        <v>106.62</v>
      </c>
      <c r="F1225">
        <v>7</v>
      </c>
      <c r="G1225">
        <v>279</v>
      </c>
      <c r="H1225">
        <v>0</v>
      </c>
      <c r="I1225" t="s">
        <v>23</v>
      </c>
      <c r="J1225">
        <v>16.100000000000001</v>
      </c>
      <c r="K1225" s="1">
        <v>44165</v>
      </c>
      <c r="L1225">
        <v>3</v>
      </c>
      <c r="M1225">
        <v>0.3</v>
      </c>
    </row>
    <row r="1226" spans="1:13" x14ac:dyDescent="0.3">
      <c r="A1226" t="s">
        <v>1151</v>
      </c>
      <c r="B1226">
        <v>48</v>
      </c>
      <c r="C1226" t="s">
        <v>14</v>
      </c>
      <c r="D1226" t="s">
        <v>22</v>
      </c>
      <c r="E1226">
        <v>59.02</v>
      </c>
      <c r="F1226">
        <v>8</v>
      </c>
      <c r="G1226">
        <v>114</v>
      </c>
      <c r="H1226">
        <v>0</v>
      </c>
      <c r="I1226" t="s">
        <v>29</v>
      </c>
      <c r="J1226">
        <v>60.8</v>
      </c>
      <c r="K1226" s="1">
        <v>45075</v>
      </c>
      <c r="L1226">
        <v>80</v>
      </c>
      <c r="M1226">
        <v>0.72</v>
      </c>
    </row>
    <row r="1227" spans="1:13" x14ac:dyDescent="0.3">
      <c r="A1227" t="s">
        <v>1166</v>
      </c>
      <c r="B1227">
        <v>35</v>
      </c>
      <c r="C1227" t="s">
        <v>14</v>
      </c>
      <c r="D1227" t="s">
        <v>18</v>
      </c>
      <c r="E1227">
        <v>132.35</v>
      </c>
      <c r="F1227">
        <v>7</v>
      </c>
      <c r="G1227">
        <v>209</v>
      </c>
      <c r="H1227">
        <v>0</v>
      </c>
      <c r="I1227" t="s">
        <v>16</v>
      </c>
      <c r="K1227" s="1">
        <v>45297</v>
      </c>
      <c r="L1227">
        <v>61</v>
      </c>
      <c r="M1227">
        <v>0.24</v>
      </c>
    </row>
    <row r="1228" spans="1:13" x14ac:dyDescent="0.3">
      <c r="A1228" t="s">
        <v>1167</v>
      </c>
      <c r="B1228">
        <v>33</v>
      </c>
      <c r="C1228" t="s">
        <v>21</v>
      </c>
      <c r="D1228" t="s">
        <v>44</v>
      </c>
      <c r="E1228">
        <v>60.2</v>
      </c>
      <c r="F1228">
        <v>6</v>
      </c>
      <c r="G1228">
        <v>318</v>
      </c>
      <c r="H1228">
        <v>0</v>
      </c>
      <c r="I1228" t="s">
        <v>16</v>
      </c>
      <c r="J1228">
        <v>69</v>
      </c>
      <c r="K1228" s="1">
        <v>45173</v>
      </c>
      <c r="L1228">
        <v>83</v>
      </c>
      <c r="M1228">
        <v>0.19</v>
      </c>
    </row>
    <row r="1229" spans="1:13" x14ac:dyDescent="0.3">
      <c r="A1229" t="s">
        <v>1168</v>
      </c>
      <c r="B1229">
        <v>57</v>
      </c>
      <c r="C1229" t="s">
        <v>21</v>
      </c>
      <c r="D1229" t="s">
        <v>52</v>
      </c>
      <c r="E1229">
        <v>27.79</v>
      </c>
      <c r="F1229">
        <v>8</v>
      </c>
      <c r="G1229">
        <v>132</v>
      </c>
      <c r="H1229">
        <v>0</v>
      </c>
      <c r="I1229" t="s">
        <v>19</v>
      </c>
      <c r="J1229">
        <v>29.1</v>
      </c>
      <c r="K1229" s="1">
        <v>44259</v>
      </c>
      <c r="L1229">
        <v>71</v>
      </c>
      <c r="M1229">
        <v>0.09</v>
      </c>
    </row>
    <row r="1230" spans="1:13" x14ac:dyDescent="0.3">
      <c r="A1230" t="s">
        <v>1169</v>
      </c>
      <c r="B1230">
        <v>53</v>
      </c>
      <c r="C1230" t="s">
        <v>21</v>
      </c>
      <c r="D1230" t="s">
        <v>35</v>
      </c>
      <c r="E1230">
        <v>398.16</v>
      </c>
      <c r="F1230">
        <v>10</v>
      </c>
      <c r="G1230">
        <v>222</v>
      </c>
      <c r="H1230">
        <v>0</v>
      </c>
      <c r="I1230" t="s">
        <v>16</v>
      </c>
      <c r="J1230">
        <v>82.2</v>
      </c>
      <c r="K1230" s="1">
        <v>45332</v>
      </c>
      <c r="L1230">
        <v>22</v>
      </c>
      <c r="M1230">
        <v>0.32</v>
      </c>
    </row>
    <row r="1231" spans="1:13" x14ac:dyDescent="0.3">
      <c r="A1231" t="s">
        <v>1170</v>
      </c>
      <c r="B1231">
        <v>42</v>
      </c>
      <c r="C1231" t="s">
        <v>14</v>
      </c>
      <c r="D1231" t="s">
        <v>52</v>
      </c>
      <c r="E1231">
        <v>122.13</v>
      </c>
      <c r="F1231">
        <v>13</v>
      </c>
      <c r="G1231">
        <v>344</v>
      </c>
      <c r="H1231">
        <v>0</v>
      </c>
      <c r="I1231" t="s">
        <v>40</v>
      </c>
      <c r="J1231">
        <v>38.9</v>
      </c>
      <c r="K1231" s="1">
        <v>44367</v>
      </c>
      <c r="L1231">
        <v>79</v>
      </c>
      <c r="M1231">
        <v>0.4</v>
      </c>
    </row>
    <row r="1232" spans="1:13" x14ac:dyDescent="0.3">
      <c r="A1232" t="s">
        <v>1171</v>
      </c>
      <c r="B1232">
        <v>40</v>
      </c>
      <c r="C1232" t="s">
        <v>21</v>
      </c>
      <c r="D1232" t="s">
        <v>44</v>
      </c>
      <c r="E1232">
        <v>234.83</v>
      </c>
      <c r="F1232">
        <v>10</v>
      </c>
      <c r="G1232">
        <v>180</v>
      </c>
      <c r="H1232">
        <v>0</v>
      </c>
      <c r="I1232" t="s">
        <v>40</v>
      </c>
      <c r="J1232">
        <v>79.7</v>
      </c>
      <c r="K1232" s="1">
        <v>45617</v>
      </c>
      <c r="L1232">
        <v>73</v>
      </c>
      <c r="M1232">
        <v>0.1</v>
      </c>
    </row>
    <row r="1233" spans="1:13" x14ac:dyDescent="0.3">
      <c r="A1233" t="s">
        <v>819</v>
      </c>
      <c r="B1233">
        <v>29</v>
      </c>
      <c r="C1233" t="s">
        <v>14</v>
      </c>
      <c r="D1233" t="s">
        <v>22</v>
      </c>
      <c r="E1233">
        <v>70.27</v>
      </c>
      <c r="F1233">
        <v>12</v>
      </c>
      <c r="G1233">
        <v>27</v>
      </c>
      <c r="H1233">
        <v>1</v>
      </c>
      <c r="I1233" t="s">
        <v>40</v>
      </c>
      <c r="J1233">
        <v>1.9</v>
      </c>
      <c r="K1233" s="1">
        <v>45287</v>
      </c>
      <c r="L1233">
        <v>17</v>
      </c>
      <c r="M1233">
        <v>0.28999999999999998</v>
      </c>
    </row>
    <row r="1234" spans="1:13" x14ac:dyDescent="0.3">
      <c r="A1234" t="s">
        <v>1172</v>
      </c>
      <c r="B1234">
        <v>51</v>
      </c>
      <c r="C1234" t="s">
        <v>21</v>
      </c>
      <c r="D1234" t="s">
        <v>28</v>
      </c>
      <c r="E1234">
        <v>233.86</v>
      </c>
      <c r="F1234">
        <v>14</v>
      </c>
      <c r="G1234">
        <v>192</v>
      </c>
      <c r="H1234">
        <v>0</v>
      </c>
      <c r="I1234" t="s">
        <v>29</v>
      </c>
      <c r="J1234">
        <v>39.299999999999997</v>
      </c>
      <c r="K1234" s="1">
        <v>45334</v>
      </c>
      <c r="L1234">
        <v>97</v>
      </c>
      <c r="M1234">
        <v>0.14000000000000001</v>
      </c>
    </row>
    <row r="1235" spans="1:13" x14ac:dyDescent="0.3">
      <c r="A1235" t="s">
        <v>1173</v>
      </c>
      <c r="B1235">
        <v>53</v>
      </c>
      <c r="C1235" t="s">
        <v>14</v>
      </c>
      <c r="D1235" t="s">
        <v>50</v>
      </c>
      <c r="E1235">
        <v>90.38</v>
      </c>
      <c r="F1235">
        <v>4</v>
      </c>
      <c r="G1235">
        <v>300</v>
      </c>
      <c r="H1235">
        <v>0</v>
      </c>
      <c r="I1235" t="s">
        <v>40</v>
      </c>
      <c r="J1235">
        <v>22</v>
      </c>
      <c r="K1235" s="1">
        <v>45749</v>
      </c>
      <c r="L1235">
        <v>2</v>
      </c>
      <c r="M1235">
        <v>0.27</v>
      </c>
    </row>
    <row r="1236" spans="1:13" x14ac:dyDescent="0.3">
      <c r="A1236" t="s">
        <v>1174</v>
      </c>
      <c r="B1236">
        <v>54</v>
      </c>
      <c r="C1236" t="s">
        <v>14</v>
      </c>
      <c r="D1236" t="s">
        <v>28</v>
      </c>
      <c r="E1236">
        <v>137.6</v>
      </c>
      <c r="F1236">
        <v>10</v>
      </c>
      <c r="G1236">
        <v>255</v>
      </c>
      <c r="H1236">
        <v>0</v>
      </c>
      <c r="I1236" t="s">
        <v>29</v>
      </c>
      <c r="J1236">
        <v>44.4</v>
      </c>
      <c r="K1236" s="1">
        <v>45593</v>
      </c>
      <c r="L1236">
        <v>7</v>
      </c>
      <c r="M1236">
        <v>0.19</v>
      </c>
    </row>
    <row r="1237" spans="1:13" x14ac:dyDescent="0.3">
      <c r="A1237" t="s">
        <v>1175</v>
      </c>
      <c r="B1237">
        <v>20</v>
      </c>
      <c r="C1237" t="s">
        <v>21</v>
      </c>
      <c r="D1237" t="s">
        <v>28</v>
      </c>
      <c r="E1237">
        <v>63.31</v>
      </c>
      <c r="F1237">
        <v>11</v>
      </c>
      <c r="G1237">
        <v>110</v>
      </c>
      <c r="H1237">
        <v>0</v>
      </c>
      <c r="I1237" t="s">
        <v>19</v>
      </c>
      <c r="J1237">
        <v>94.7</v>
      </c>
      <c r="K1237" s="1">
        <v>45429</v>
      </c>
      <c r="L1237">
        <v>95</v>
      </c>
      <c r="M1237">
        <v>0.41</v>
      </c>
    </row>
    <row r="1238" spans="1:13" x14ac:dyDescent="0.3">
      <c r="A1238" t="s">
        <v>1176</v>
      </c>
      <c r="B1238">
        <v>26</v>
      </c>
      <c r="C1238" t="s">
        <v>14</v>
      </c>
      <c r="D1238" t="s">
        <v>44</v>
      </c>
      <c r="E1238">
        <v>44.8</v>
      </c>
      <c r="F1238">
        <v>11</v>
      </c>
      <c r="G1238">
        <v>193</v>
      </c>
      <c r="H1238">
        <v>0</v>
      </c>
      <c r="I1238" t="s">
        <v>19</v>
      </c>
      <c r="J1238">
        <v>15.9</v>
      </c>
      <c r="K1238" s="1">
        <v>44528</v>
      </c>
      <c r="L1238">
        <v>14</v>
      </c>
      <c r="M1238">
        <v>0.25</v>
      </c>
    </row>
    <row r="1239" spans="1:13" x14ac:dyDescent="0.3">
      <c r="A1239" t="s">
        <v>1177</v>
      </c>
      <c r="B1239">
        <v>78</v>
      </c>
      <c r="C1239" t="s">
        <v>25</v>
      </c>
      <c r="D1239" t="s">
        <v>50</v>
      </c>
      <c r="E1239">
        <v>125.43</v>
      </c>
      <c r="F1239">
        <v>12</v>
      </c>
      <c r="G1239">
        <v>123</v>
      </c>
      <c r="H1239">
        <v>0</v>
      </c>
      <c r="I1239" t="s">
        <v>40</v>
      </c>
      <c r="J1239">
        <v>8.8000000000000007</v>
      </c>
      <c r="K1239" s="1">
        <v>44488</v>
      </c>
      <c r="L1239">
        <v>4</v>
      </c>
      <c r="M1239">
        <v>0.51</v>
      </c>
    </row>
    <row r="1240" spans="1:13" x14ac:dyDescent="0.3">
      <c r="A1240" t="s">
        <v>1178</v>
      </c>
      <c r="B1240">
        <v>70</v>
      </c>
      <c r="C1240" t="s">
        <v>21</v>
      </c>
      <c r="D1240" t="s">
        <v>37</v>
      </c>
      <c r="E1240">
        <v>343.49</v>
      </c>
      <c r="F1240">
        <v>9</v>
      </c>
      <c r="G1240">
        <v>90</v>
      </c>
      <c r="H1240">
        <v>0</v>
      </c>
      <c r="I1240" t="s">
        <v>29</v>
      </c>
      <c r="J1240">
        <v>5.8</v>
      </c>
      <c r="K1240" s="1">
        <v>45566</v>
      </c>
      <c r="L1240">
        <v>45</v>
      </c>
      <c r="M1240">
        <v>0.3</v>
      </c>
    </row>
    <row r="1241" spans="1:13" x14ac:dyDescent="0.3">
      <c r="A1241" t="s">
        <v>349</v>
      </c>
      <c r="B1241">
        <v>35</v>
      </c>
      <c r="C1241" t="s">
        <v>14</v>
      </c>
      <c r="D1241" t="s">
        <v>35</v>
      </c>
      <c r="E1241">
        <v>231.03</v>
      </c>
      <c r="F1241">
        <v>9</v>
      </c>
      <c r="G1241">
        <v>135</v>
      </c>
      <c r="H1241">
        <v>0</v>
      </c>
      <c r="I1241" t="s">
        <v>40</v>
      </c>
      <c r="J1241">
        <v>12.3</v>
      </c>
      <c r="K1241" s="1">
        <v>45229</v>
      </c>
      <c r="L1241">
        <v>63</v>
      </c>
      <c r="M1241">
        <v>0.12</v>
      </c>
    </row>
    <row r="1242" spans="1:13" x14ac:dyDescent="0.3">
      <c r="A1242" t="s">
        <v>1179</v>
      </c>
      <c r="B1242">
        <v>60</v>
      </c>
      <c r="C1242" t="s">
        <v>21</v>
      </c>
      <c r="D1242" t="s">
        <v>18</v>
      </c>
      <c r="E1242">
        <v>77.87</v>
      </c>
      <c r="F1242">
        <v>12</v>
      </c>
      <c r="G1242">
        <v>282</v>
      </c>
      <c r="H1242">
        <v>0</v>
      </c>
      <c r="I1242" t="s">
        <v>16</v>
      </c>
      <c r="J1242">
        <v>6.2</v>
      </c>
      <c r="K1242" s="1">
        <v>45176</v>
      </c>
      <c r="L1242">
        <v>10</v>
      </c>
      <c r="M1242">
        <v>0.75</v>
      </c>
    </row>
    <row r="1243" spans="1:13" x14ac:dyDescent="0.3">
      <c r="A1243" t="s">
        <v>1180</v>
      </c>
      <c r="B1243">
        <v>52</v>
      </c>
      <c r="C1243" t="s">
        <v>14</v>
      </c>
      <c r="D1243" t="s">
        <v>28</v>
      </c>
      <c r="E1243">
        <v>62.58</v>
      </c>
      <c r="F1243">
        <v>7</v>
      </c>
      <c r="G1243">
        <v>228</v>
      </c>
      <c r="H1243">
        <v>0</v>
      </c>
      <c r="I1243" t="s">
        <v>29</v>
      </c>
      <c r="J1243">
        <v>68.5</v>
      </c>
      <c r="K1243" s="1">
        <v>45487</v>
      </c>
      <c r="L1243">
        <v>45</v>
      </c>
      <c r="M1243">
        <v>0.23</v>
      </c>
    </row>
    <row r="1244" spans="1:13" x14ac:dyDescent="0.3">
      <c r="A1244" t="s">
        <v>1181</v>
      </c>
      <c r="B1244">
        <v>79</v>
      </c>
      <c r="C1244" t="s">
        <v>21</v>
      </c>
      <c r="D1244" t="s">
        <v>52</v>
      </c>
      <c r="E1244">
        <v>128.30000000000001</v>
      </c>
      <c r="F1244">
        <v>11</v>
      </c>
      <c r="G1244">
        <v>144</v>
      </c>
      <c r="H1244">
        <v>0</v>
      </c>
      <c r="I1244" t="s">
        <v>29</v>
      </c>
      <c r="J1244">
        <v>11.7</v>
      </c>
      <c r="K1244" s="1">
        <v>44175</v>
      </c>
      <c r="L1244">
        <v>86</v>
      </c>
      <c r="M1244">
        <v>0.13</v>
      </c>
    </row>
    <row r="1245" spans="1:13" x14ac:dyDescent="0.3">
      <c r="A1245" t="s">
        <v>1182</v>
      </c>
      <c r="B1245">
        <v>74</v>
      </c>
      <c r="C1245" t="s">
        <v>25</v>
      </c>
      <c r="D1245" t="s">
        <v>37</v>
      </c>
      <c r="E1245">
        <v>242.07</v>
      </c>
      <c r="F1245">
        <v>10</v>
      </c>
      <c r="G1245">
        <v>241</v>
      </c>
      <c r="H1245">
        <v>0</v>
      </c>
      <c r="I1245" t="s">
        <v>29</v>
      </c>
      <c r="J1245">
        <v>19.7</v>
      </c>
      <c r="K1245" s="1">
        <v>44681</v>
      </c>
      <c r="L1245">
        <v>88</v>
      </c>
      <c r="M1245">
        <v>0.26</v>
      </c>
    </row>
    <row r="1246" spans="1:13" x14ac:dyDescent="0.3">
      <c r="A1246" t="s">
        <v>798</v>
      </c>
      <c r="B1246">
        <v>72</v>
      </c>
      <c r="C1246" t="s">
        <v>14</v>
      </c>
      <c r="D1246" t="s">
        <v>37</v>
      </c>
      <c r="F1246">
        <v>11</v>
      </c>
      <c r="G1246">
        <v>30</v>
      </c>
      <c r="H1246">
        <v>0</v>
      </c>
      <c r="I1246" t="s">
        <v>29</v>
      </c>
      <c r="J1246">
        <v>64.599999999999994</v>
      </c>
      <c r="K1246" s="1">
        <v>44894</v>
      </c>
      <c r="L1246">
        <v>44</v>
      </c>
      <c r="M1246">
        <v>0.22</v>
      </c>
    </row>
    <row r="1247" spans="1:13" x14ac:dyDescent="0.3">
      <c r="A1247" t="s">
        <v>1183</v>
      </c>
      <c r="B1247">
        <v>51</v>
      </c>
      <c r="C1247" t="s">
        <v>14</v>
      </c>
      <c r="D1247" t="s">
        <v>22</v>
      </c>
      <c r="E1247">
        <v>122.11</v>
      </c>
      <c r="F1247">
        <v>10</v>
      </c>
      <c r="G1247">
        <v>260</v>
      </c>
      <c r="H1247">
        <v>0</v>
      </c>
      <c r="I1247" t="s">
        <v>16</v>
      </c>
      <c r="J1247">
        <v>44.6</v>
      </c>
      <c r="K1247" s="1">
        <v>44074</v>
      </c>
      <c r="L1247">
        <v>55</v>
      </c>
      <c r="M1247">
        <v>0.48</v>
      </c>
    </row>
    <row r="1248" spans="1:13" x14ac:dyDescent="0.3">
      <c r="A1248" t="s">
        <v>1184</v>
      </c>
      <c r="B1248">
        <v>58</v>
      </c>
      <c r="C1248" t="s">
        <v>14</v>
      </c>
      <c r="D1248" t="s">
        <v>28</v>
      </c>
      <c r="E1248">
        <v>93.79</v>
      </c>
      <c r="F1248">
        <v>6</v>
      </c>
      <c r="G1248">
        <v>59</v>
      </c>
      <c r="H1248">
        <v>0</v>
      </c>
      <c r="I1248" t="s">
        <v>40</v>
      </c>
      <c r="J1248">
        <v>5.5</v>
      </c>
      <c r="K1248" s="1">
        <v>45819</v>
      </c>
      <c r="L1248">
        <v>18</v>
      </c>
      <c r="M1248">
        <v>0.39</v>
      </c>
    </row>
    <row r="1249" spans="1:13" x14ac:dyDescent="0.3">
      <c r="A1249" t="s">
        <v>1185</v>
      </c>
      <c r="B1249">
        <v>31</v>
      </c>
      <c r="C1249" t="s">
        <v>14</v>
      </c>
      <c r="D1249" t="s">
        <v>28</v>
      </c>
      <c r="E1249">
        <v>82.46</v>
      </c>
      <c r="F1249">
        <v>12</v>
      </c>
      <c r="G1249">
        <v>88</v>
      </c>
      <c r="H1249">
        <v>0</v>
      </c>
      <c r="I1249" t="s">
        <v>19</v>
      </c>
      <c r="J1249">
        <v>97.1</v>
      </c>
      <c r="K1249" s="1">
        <v>45105</v>
      </c>
      <c r="L1249">
        <v>11</v>
      </c>
      <c r="M1249">
        <v>0.22</v>
      </c>
    </row>
    <row r="1250" spans="1:13" x14ac:dyDescent="0.3">
      <c r="A1250" t="s">
        <v>1186</v>
      </c>
      <c r="B1250">
        <v>21</v>
      </c>
      <c r="C1250" t="s">
        <v>21</v>
      </c>
      <c r="D1250" t="s">
        <v>26</v>
      </c>
      <c r="E1250">
        <v>114.9</v>
      </c>
      <c r="F1250">
        <v>4</v>
      </c>
      <c r="G1250">
        <v>100</v>
      </c>
      <c r="H1250">
        <v>0</v>
      </c>
      <c r="I1250" t="s">
        <v>23</v>
      </c>
      <c r="J1250">
        <v>60</v>
      </c>
      <c r="K1250" s="1">
        <v>45598</v>
      </c>
      <c r="L1250">
        <v>54</v>
      </c>
      <c r="M1250">
        <v>0.31</v>
      </c>
    </row>
    <row r="1251" spans="1:13" x14ac:dyDescent="0.3">
      <c r="A1251" t="s">
        <v>1187</v>
      </c>
      <c r="B1251">
        <v>46</v>
      </c>
      <c r="C1251" t="s">
        <v>14</v>
      </c>
      <c r="D1251" t="s">
        <v>44</v>
      </c>
      <c r="E1251">
        <v>107.61</v>
      </c>
      <c r="F1251">
        <v>8</v>
      </c>
      <c r="G1251">
        <v>297</v>
      </c>
      <c r="H1251">
        <v>0</v>
      </c>
      <c r="I1251" t="s">
        <v>23</v>
      </c>
      <c r="J1251">
        <v>61.4</v>
      </c>
      <c r="K1251" s="1">
        <v>44621</v>
      </c>
      <c r="L1251">
        <v>1</v>
      </c>
      <c r="M1251">
        <v>0.49</v>
      </c>
    </row>
    <row r="1252" spans="1:13" x14ac:dyDescent="0.3">
      <c r="A1252" t="s">
        <v>1188</v>
      </c>
      <c r="B1252">
        <v>58</v>
      </c>
      <c r="C1252" t="s">
        <v>25</v>
      </c>
      <c r="D1252" t="s">
        <v>22</v>
      </c>
      <c r="E1252">
        <v>86.23</v>
      </c>
      <c r="F1252">
        <v>9</v>
      </c>
      <c r="G1252">
        <v>278</v>
      </c>
      <c r="H1252">
        <v>0</v>
      </c>
      <c r="I1252" t="s">
        <v>29</v>
      </c>
      <c r="J1252">
        <v>85.3</v>
      </c>
      <c r="K1252" s="1">
        <v>45500</v>
      </c>
      <c r="L1252">
        <v>53</v>
      </c>
      <c r="M1252">
        <v>0.32</v>
      </c>
    </row>
    <row r="1253" spans="1:13" x14ac:dyDescent="0.3">
      <c r="A1253" t="s">
        <v>1189</v>
      </c>
      <c r="B1253">
        <v>62</v>
      </c>
      <c r="C1253" t="s">
        <v>14</v>
      </c>
      <c r="D1253" t="s">
        <v>37</v>
      </c>
      <c r="E1253">
        <v>43.96</v>
      </c>
      <c r="F1253">
        <v>11</v>
      </c>
      <c r="G1253">
        <v>120</v>
      </c>
      <c r="H1253">
        <v>0</v>
      </c>
      <c r="I1253" t="s">
        <v>29</v>
      </c>
      <c r="J1253">
        <v>90.9</v>
      </c>
      <c r="K1253" s="1">
        <v>45589</v>
      </c>
      <c r="L1253">
        <v>96</v>
      </c>
      <c r="M1253">
        <v>0.43</v>
      </c>
    </row>
    <row r="1254" spans="1:13" x14ac:dyDescent="0.3">
      <c r="A1254" t="s">
        <v>1190</v>
      </c>
      <c r="B1254">
        <v>67</v>
      </c>
      <c r="C1254" t="s">
        <v>25</v>
      </c>
      <c r="D1254" t="s">
        <v>37</v>
      </c>
      <c r="E1254">
        <v>216.95</v>
      </c>
      <c r="F1254">
        <v>16</v>
      </c>
      <c r="G1254">
        <v>242</v>
      </c>
      <c r="H1254">
        <v>0</v>
      </c>
      <c r="I1254" t="s">
        <v>19</v>
      </c>
      <c r="J1254">
        <v>5.7</v>
      </c>
      <c r="K1254" s="1">
        <v>45765</v>
      </c>
      <c r="L1254">
        <v>80</v>
      </c>
      <c r="M1254">
        <v>0.18</v>
      </c>
    </row>
    <row r="1255" spans="1:13" x14ac:dyDescent="0.3">
      <c r="A1255" t="s">
        <v>1191</v>
      </c>
      <c r="B1255">
        <v>32</v>
      </c>
      <c r="C1255" t="s">
        <v>14</v>
      </c>
      <c r="D1255" t="s">
        <v>26</v>
      </c>
      <c r="E1255">
        <v>211.83</v>
      </c>
      <c r="F1255">
        <v>13</v>
      </c>
      <c r="G1255">
        <v>364</v>
      </c>
      <c r="H1255">
        <v>0</v>
      </c>
      <c r="I1255" t="s">
        <v>23</v>
      </c>
      <c r="J1255">
        <v>6.8</v>
      </c>
      <c r="K1255" s="1">
        <v>45695</v>
      </c>
      <c r="L1255">
        <v>78</v>
      </c>
      <c r="M1255">
        <v>0.22</v>
      </c>
    </row>
    <row r="1256" spans="1:13" x14ac:dyDescent="0.3">
      <c r="A1256" t="s">
        <v>1192</v>
      </c>
      <c r="B1256">
        <v>45</v>
      </c>
      <c r="C1256" t="s">
        <v>14</v>
      </c>
      <c r="D1256" t="s">
        <v>18</v>
      </c>
      <c r="E1256">
        <v>32.94</v>
      </c>
      <c r="F1256">
        <v>16</v>
      </c>
      <c r="G1256">
        <v>76</v>
      </c>
      <c r="H1256">
        <v>0</v>
      </c>
      <c r="I1256" t="s">
        <v>29</v>
      </c>
      <c r="J1256">
        <v>77.7</v>
      </c>
      <c r="K1256" s="1">
        <v>44955</v>
      </c>
      <c r="L1256">
        <v>33</v>
      </c>
      <c r="M1256">
        <v>0.35</v>
      </c>
    </row>
    <row r="1257" spans="1:13" x14ac:dyDescent="0.3">
      <c r="A1257" t="s">
        <v>1193</v>
      </c>
      <c r="B1257">
        <v>59</v>
      </c>
      <c r="C1257" t="s">
        <v>14</v>
      </c>
      <c r="D1257" t="s">
        <v>15</v>
      </c>
      <c r="E1257">
        <v>83.14</v>
      </c>
      <c r="F1257">
        <v>11</v>
      </c>
      <c r="G1257">
        <v>272</v>
      </c>
      <c r="H1257">
        <v>0</v>
      </c>
      <c r="I1257" t="s">
        <v>16</v>
      </c>
      <c r="J1257">
        <v>69.599999999999994</v>
      </c>
      <c r="K1257" s="1">
        <v>45155</v>
      </c>
      <c r="L1257">
        <v>7</v>
      </c>
      <c r="M1257">
        <v>0.36</v>
      </c>
    </row>
    <row r="1258" spans="1:13" x14ac:dyDescent="0.3">
      <c r="A1258" t="s">
        <v>1194</v>
      </c>
      <c r="B1258">
        <v>33</v>
      </c>
      <c r="C1258" t="s">
        <v>21</v>
      </c>
      <c r="D1258" t="s">
        <v>52</v>
      </c>
      <c r="E1258">
        <v>40.08</v>
      </c>
      <c r="F1258">
        <v>8</v>
      </c>
      <c r="G1258">
        <v>57</v>
      </c>
      <c r="H1258">
        <v>0</v>
      </c>
      <c r="I1258" t="s">
        <v>23</v>
      </c>
      <c r="J1258">
        <v>21.7</v>
      </c>
      <c r="K1258" s="1">
        <v>44155</v>
      </c>
      <c r="L1258">
        <v>83</v>
      </c>
      <c r="M1258">
        <v>0.28999999999999998</v>
      </c>
    </row>
    <row r="1259" spans="1:13" x14ac:dyDescent="0.3">
      <c r="A1259" t="s">
        <v>1195</v>
      </c>
      <c r="B1259">
        <v>29</v>
      </c>
      <c r="C1259" t="s">
        <v>21</v>
      </c>
      <c r="D1259" t="s">
        <v>15</v>
      </c>
      <c r="E1259">
        <v>97.17</v>
      </c>
      <c r="F1259">
        <v>14</v>
      </c>
      <c r="G1259">
        <v>246</v>
      </c>
      <c r="H1259">
        <v>0</v>
      </c>
      <c r="I1259" t="s">
        <v>16</v>
      </c>
      <c r="J1259">
        <v>32.1</v>
      </c>
      <c r="K1259" s="1">
        <v>45820</v>
      </c>
      <c r="L1259">
        <v>25</v>
      </c>
      <c r="M1259">
        <v>0.44</v>
      </c>
    </row>
    <row r="1260" spans="1:13" x14ac:dyDescent="0.3">
      <c r="A1260" t="s">
        <v>1196</v>
      </c>
      <c r="B1260">
        <v>69</v>
      </c>
      <c r="C1260" t="s">
        <v>21</v>
      </c>
      <c r="D1260" t="s">
        <v>28</v>
      </c>
      <c r="E1260">
        <v>73.61</v>
      </c>
      <c r="F1260">
        <v>10</v>
      </c>
      <c r="G1260">
        <v>95</v>
      </c>
      <c r="H1260">
        <v>0</v>
      </c>
      <c r="I1260" t="s">
        <v>19</v>
      </c>
      <c r="J1260">
        <v>61.1</v>
      </c>
      <c r="K1260" s="1">
        <v>45007</v>
      </c>
      <c r="L1260">
        <v>69</v>
      </c>
      <c r="M1260">
        <v>0.44</v>
      </c>
    </row>
    <row r="1261" spans="1:13" x14ac:dyDescent="0.3">
      <c r="A1261" t="s">
        <v>1197</v>
      </c>
      <c r="B1261">
        <v>22</v>
      </c>
      <c r="C1261" t="s">
        <v>14</v>
      </c>
      <c r="D1261" t="s">
        <v>50</v>
      </c>
      <c r="E1261">
        <v>157.46</v>
      </c>
      <c r="F1261">
        <v>14</v>
      </c>
      <c r="G1261">
        <v>44</v>
      </c>
      <c r="H1261">
        <v>0</v>
      </c>
      <c r="I1261" t="s">
        <v>19</v>
      </c>
      <c r="J1261">
        <v>78.900000000000006</v>
      </c>
      <c r="K1261" s="1">
        <v>45464</v>
      </c>
      <c r="L1261">
        <v>49</v>
      </c>
      <c r="M1261">
        <v>0.31</v>
      </c>
    </row>
    <row r="1262" spans="1:13" x14ac:dyDescent="0.3">
      <c r="A1262" t="s">
        <v>1198</v>
      </c>
      <c r="B1262">
        <v>51</v>
      </c>
      <c r="C1262" t="s">
        <v>21</v>
      </c>
      <c r="D1262" t="s">
        <v>22</v>
      </c>
      <c r="E1262">
        <v>53.61</v>
      </c>
      <c r="F1262">
        <v>5</v>
      </c>
      <c r="G1262">
        <v>290</v>
      </c>
      <c r="H1262">
        <v>0</v>
      </c>
      <c r="I1262" t="s">
        <v>23</v>
      </c>
      <c r="J1262">
        <v>60.3</v>
      </c>
      <c r="K1262" s="1">
        <v>45748</v>
      </c>
      <c r="L1262">
        <v>74</v>
      </c>
      <c r="M1262">
        <v>0.33</v>
      </c>
    </row>
    <row r="1263" spans="1:13" x14ac:dyDescent="0.3">
      <c r="A1263" t="s">
        <v>1199</v>
      </c>
      <c r="B1263">
        <v>59</v>
      </c>
      <c r="C1263" t="s">
        <v>21</v>
      </c>
      <c r="D1263" t="s">
        <v>28</v>
      </c>
      <c r="E1263">
        <v>184.22</v>
      </c>
      <c r="F1263">
        <v>5</v>
      </c>
      <c r="G1263">
        <v>257</v>
      </c>
      <c r="H1263">
        <v>0</v>
      </c>
      <c r="I1263" t="s">
        <v>40</v>
      </c>
      <c r="J1263">
        <v>79.2</v>
      </c>
      <c r="K1263" s="1">
        <v>45719</v>
      </c>
      <c r="L1263">
        <v>4</v>
      </c>
      <c r="M1263">
        <v>0.31</v>
      </c>
    </row>
    <row r="1264" spans="1:13" x14ac:dyDescent="0.3">
      <c r="A1264" t="s">
        <v>1200</v>
      </c>
      <c r="B1264">
        <v>18</v>
      </c>
      <c r="C1264" t="s">
        <v>25</v>
      </c>
      <c r="D1264" t="s">
        <v>18</v>
      </c>
      <c r="E1264">
        <v>82.14</v>
      </c>
      <c r="F1264">
        <v>9</v>
      </c>
      <c r="G1264">
        <v>302</v>
      </c>
      <c r="H1264">
        <v>0</v>
      </c>
      <c r="I1264" t="s">
        <v>23</v>
      </c>
      <c r="J1264">
        <v>22.9</v>
      </c>
      <c r="K1264" s="1">
        <v>45735</v>
      </c>
      <c r="L1264">
        <v>24</v>
      </c>
      <c r="M1264">
        <v>0.09</v>
      </c>
    </row>
    <row r="1265" spans="1:13" x14ac:dyDescent="0.3">
      <c r="A1265" t="s">
        <v>1201</v>
      </c>
      <c r="B1265">
        <v>56</v>
      </c>
      <c r="C1265" t="s">
        <v>21</v>
      </c>
      <c r="D1265" t="s">
        <v>15</v>
      </c>
      <c r="E1265">
        <v>100.87</v>
      </c>
      <c r="F1265">
        <v>10</v>
      </c>
      <c r="G1265">
        <v>258</v>
      </c>
      <c r="H1265">
        <v>0</v>
      </c>
      <c r="I1265" t="s">
        <v>16</v>
      </c>
      <c r="J1265">
        <v>33.1</v>
      </c>
      <c r="K1265" s="1">
        <v>45461</v>
      </c>
      <c r="L1265">
        <v>46</v>
      </c>
      <c r="M1265">
        <v>0.14000000000000001</v>
      </c>
    </row>
    <row r="1266" spans="1:13" x14ac:dyDescent="0.3">
      <c r="A1266" t="s">
        <v>1202</v>
      </c>
      <c r="B1266">
        <v>49</v>
      </c>
      <c r="C1266" t="s">
        <v>14</v>
      </c>
      <c r="D1266" t="s">
        <v>28</v>
      </c>
      <c r="E1266">
        <v>51.17</v>
      </c>
      <c r="F1266">
        <v>12</v>
      </c>
      <c r="G1266">
        <v>245</v>
      </c>
      <c r="H1266">
        <v>0</v>
      </c>
      <c r="I1266" t="s">
        <v>40</v>
      </c>
      <c r="J1266">
        <v>10.199999999999999</v>
      </c>
      <c r="K1266" s="1">
        <v>45003</v>
      </c>
      <c r="L1266">
        <v>70</v>
      </c>
      <c r="M1266">
        <v>0.22</v>
      </c>
    </row>
    <row r="1267" spans="1:13" x14ac:dyDescent="0.3">
      <c r="A1267" t="s">
        <v>1203</v>
      </c>
      <c r="B1267">
        <v>43</v>
      </c>
      <c r="C1267" t="s">
        <v>21</v>
      </c>
      <c r="D1267" t="s">
        <v>52</v>
      </c>
      <c r="E1267">
        <v>49.47</v>
      </c>
      <c r="F1267">
        <v>14</v>
      </c>
      <c r="G1267">
        <v>239</v>
      </c>
      <c r="H1267">
        <v>0</v>
      </c>
      <c r="I1267" t="s">
        <v>16</v>
      </c>
      <c r="J1267">
        <v>98.5</v>
      </c>
      <c r="K1267" s="1">
        <v>44723</v>
      </c>
      <c r="L1267">
        <v>12</v>
      </c>
      <c r="M1267">
        <v>0.28000000000000003</v>
      </c>
    </row>
    <row r="1268" spans="1:13" x14ac:dyDescent="0.3">
      <c r="A1268" t="s">
        <v>1204</v>
      </c>
      <c r="B1268">
        <v>34</v>
      </c>
      <c r="C1268" t="s">
        <v>21</v>
      </c>
      <c r="D1268" t="s">
        <v>37</v>
      </c>
      <c r="F1268">
        <v>12</v>
      </c>
      <c r="G1268">
        <v>127</v>
      </c>
      <c r="H1268">
        <v>0</v>
      </c>
      <c r="I1268" t="s">
        <v>16</v>
      </c>
      <c r="J1268">
        <v>80.900000000000006</v>
      </c>
      <c r="K1268" s="1">
        <v>45703</v>
      </c>
      <c r="L1268">
        <v>62</v>
      </c>
      <c r="M1268">
        <v>0.37</v>
      </c>
    </row>
    <row r="1269" spans="1:13" x14ac:dyDescent="0.3">
      <c r="A1269" t="s">
        <v>1205</v>
      </c>
      <c r="B1269">
        <v>65</v>
      </c>
      <c r="C1269" t="s">
        <v>14</v>
      </c>
      <c r="D1269" t="s">
        <v>44</v>
      </c>
      <c r="E1269">
        <v>169.99</v>
      </c>
      <c r="F1269">
        <v>8</v>
      </c>
      <c r="G1269">
        <v>201</v>
      </c>
      <c r="H1269">
        <v>0</v>
      </c>
      <c r="I1269" t="s">
        <v>16</v>
      </c>
      <c r="J1269">
        <v>71.599999999999994</v>
      </c>
      <c r="K1269" s="1">
        <v>45430</v>
      </c>
      <c r="L1269">
        <v>84</v>
      </c>
      <c r="M1269">
        <v>0.17</v>
      </c>
    </row>
    <row r="1270" spans="1:13" x14ac:dyDescent="0.3">
      <c r="A1270" t="s">
        <v>1206</v>
      </c>
      <c r="B1270">
        <v>76</v>
      </c>
      <c r="C1270" t="s">
        <v>14</v>
      </c>
      <c r="D1270" t="s">
        <v>35</v>
      </c>
      <c r="E1270">
        <v>39.61</v>
      </c>
      <c r="F1270">
        <v>15</v>
      </c>
      <c r="G1270">
        <v>275</v>
      </c>
      <c r="H1270">
        <v>0</v>
      </c>
      <c r="I1270" t="s">
        <v>29</v>
      </c>
      <c r="J1270">
        <v>19.5</v>
      </c>
      <c r="K1270" s="1">
        <v>45468</v>
      </c>
      <c r="L1270">
        <v>90</v>
      </c>
      <c r="M1270">
        <v>0.21</v>
      </c>
    </row>
    <row r="1271" spans="1:13" x14ac:dyDescent="0.3">
      <c r="A1271" t="s">
        <v>1207</v>
      </c>
      <c r="B1271">
        <v>44</v>
      </c>
      <c r="C1271" t="s">
        <v>14</v>
      </c>
      <c r="D1271" t="s">
        <v>28</v>
      </c>
      <c r="E1271">
        <v>51.68</v>
      </c>
      <c r="F1271">
        <v>7</v>
      </c>
      <c r="G1271">
        <v>206</v>
      </c>
      <c r="H1271">
        <v>0</v>
      </c>
      <c r="I1271" t="s">
        <v>40</v>
      </c>
      <c r="J1271">
        <v>69.900000000000006</v>
      </c>
      <c r="K1271" s="1">
        <v>44461</v>
      </c>
      <c r="L1271">
        <v>76</v>
      </c>
      <c r="M1271">
        <v>0.42</v>
      </c>
    </row>
    <row r="1272" spans="1:13" x14ac:dyDescent="0.3">
      <c r="A1272" t="s">
        <v>592</v>
      </c>
      <c r="B1272">
        <v>41</v>
      </c>
      <c r="C1272" t="s">
        <v>21</v>
      </c>
      <c r="D1272" t="s">
        <v>18</v>
      </c>
      <c r="E1272">
        <v>89.76</v>
      </c>
      <c r="F1272">
        <v>9</v>
      </c>
      <c r="G1272">
        <v>39</v>
      </c>
      <c r="H1272">
        <v>0</v>
      </c>
      <c r="I1272" t="s">
        <v>29</v>
      </c>
      <c r="J1272">
        <v>86.2</v>
      </c>
      <c r="K1272" s="1">
        <v>45544</v>
      </c>
      <c r="L1272">
        <v>62</v>
      </c>
      <c r="M1272">
        <v>0.37</v>
      </c>
    </row>
    <row r="1273" spans="1:13" x14ac:dyDescent="0.3">
      <c r="A1273" t="s">
        <v>1208</v>
      </c>
      <c r="B1273">
        <v>52</v>
      </c>
      <c r="C1273" t="s">
        <v>14</v>
      </c>
      <c r="D1273" t="s">
        <v>22</v>
      </c>
      <c r="E1273">
        <v>41.7</v>
      </c>
      <c r="F1273">
        <v>8</v>
      </c>
      <c r="G1273">
        <v>364</v>
      </c>
      <c r="H1273">
        <v>0</v>
      </c>
      <c r="I1273" t="s">
        <v>29</v>
      </c>
      <c r="J1273">
        <v>81</v>
      </c>
      <c r="K1273" s="1">
        <v>45642</v>
      </c>
      <c r="L1273">
        <v>97</v>
      </c>
      <c r="M1273">
        <v>0.83</v>
      </c>
    </row>
    <row r="1274" spans="1:13" x14ac:dyDescent="0.3">
      <c r="A1274" t="s">
        <v>1209</v>
      </c>
      <c r="B1274">
        <v>63</v>
      </c>
      <c r="C1274" t="s">
        <v>21</v>
      </c>
      <c r="D1274" t="s">
        <v>50</v>
      </c>
      <c r="E1274">
        <v>153.5</v>
      </c>
      <c r="F1274">
        <v>10</v>
      </c>
      <c r="G1274">
        <v>320</v>
      </c>
      <c r="H1274">
        <v>0</v>
      </c>
      <c r="I1274" t="s">
        <v>16</v>
      </c>
      <c r="J1274">
        <v>75.5</v>
      </c>
      <c r="K1274" s="1">
        <v>44837</v>
      </c>
      <c r="L1274">
        <v>62</v>
      </c>
      <c r="M1274">
        <v>0.16</v>
      </c>
    </row>
    <row r="1275" spans="1:13" x14ac:dyDescent="0.3">
      <c r="A1275" t="s">
        <v>1210</v>
      </c>
      <c r="B1275">
        <v>59</v>
      </c>
      <c r="C1275" t="s">
        <v>21</v>
      </c>
      <c r="D1275" t="s">
        <v>52</v>
      </c>
      <c r="E1275">
        <v>122.62</v>
      </c>
      <c r="F1275">
        <v>9</v>
      </c>
      <c r="G1275">
        <v>345</v>
      </c>
      <c r="H1275">
        <v>0</v>
      </c>
      <c r="I1275" t="s">
        <v>19</v>
      </c>
      <c r="J1275">
        <v>38.700000000000003</v>
      </c>
      <c r="K1275" s="1">
        <v>44813</v>
      </c>
      <c r="L1275">
        <v>76</v>
      </c>
      <c r="M1275">
        <v>0.18</v>
      </c>
    </row>
    <row r="1276" spans="1:13" x14ac:dyDescent="0.3">
      <c r="A1276" t="s">
        <v>1211</v>
      </c>
      <c r="B1276">
        <v>71</v>
      </c>
      <c r="C1276" t="s">
        <v>21</v>
      </c>
      <c r="D1276" t="s">
        <v>26</v>
      </c>
      <c r="E1276">
        <v>73.37</v>
      </c>
      <c r="F1276">
        <v>10</v>
      </c>
      <c r="G1276">
        <v>318</v>
      </c>
      <c r="H1276">
        <v>0</v>
      </c>
      <c r="I1276" t="s">
        <v>23</v>
      </c>
      <c r="J1276">
        <v>76.7</v>
      </c>
      <c r="K1276" s="1">
        <v>45551</v>
      </c>
      <c r="L1276">
        <v>58</v>
      </c>
      <c r="M1276">
        <v>0.12</v>
      </c>
    </row>
    <row r="1277" spans="1:13" x14ac:dyDescent="0.3">
      <c r="A1277" t="s">
        <v>1212</v>
      </c>
      <c r="B1277">
        <v>56</v>
      </c>
      <c r="C1277" t="s">
        <v>21</v>
      </c>
      <c r="D1277" t="s">
        <v>18</v>
      </c>
      <c r="E1277">
        <v>183.71</v>
      </c>
      <c r="F1277">
        <v>11</v>
      </c>
      <c r="G1277">
        <v>55</v>
      </c>
      <c r="H1277">
        <v>0</v>
      </c>
      <c r="I1277" t="s">
        <v>19</v>
      </c>
      <c r="J1277">
        <v>48.5</v>
      </c>
      <c r="K1277" s="1">
        <v>45464</v>
      </c>
      <c r="L1277">
        <v>38</v>
      </c>
      <c r="M1277">
        <v>0.42</v>
      </c>
    </row>
    <row r="1278" spans="1:13" x14ac:dyDescent="0.3">
      <c r="A1278" t="s">
        <v>1213</v>
      </c>
      <c r="B1278">
        <v>43</v>
      </c>
      <c r="C1278" t="s">
        <v>21</v>
      </c>
      <c r="D1278" t="s">
        <v>15</v>
      </c>
      <c r="E1278">
        <v>40.380000000000003</v>
      </c>
      <c r="F1278">
        <v>8</v>
      </c>
      <c r="G1278">
        <v>159</v>
      </c>
      <c r="H1278">
        <v>0</v>
      </c>
      <c r="I1278" t="s">
        <v>16</v>
      </c>
      <c r="J1278">
        <v>40.5</v>
      </c>
      <c r="K1278" s="1">
        <v>45400</v>
      </c>
      <c r="L1278">
        <v>68</v>
      </c>
      <c r="M1278">
        <v>0.13</v>
      </c>
    </row>
    <row r="1279" spans="1:13" x14ac:dyDescent="0.3">
      <c r="A1279" t="s">
        <v>1214</v>
      </c>
      <c r="B1279">
        <v>66</v>
      </c>
      <c r="C1279" t="s">
        <v>21</v>
      </c>
      <c r="D1279" t="s">
        <v>44</v>
      </c>
      <c r="E1279">
        <v>37.24</v>
      </c>
      <c r="F1279">
        <v>11</v>
      </c>
      <c r="G1279">
        <v>321</v>
      </c>
      <c r="H1279">
        <v>0</v>
      </c>
      <c r="I1279" t="s">
        <v>23</v>
      </c>
      <c r="J1279">
        <v>96.5</v>
      </c>
      <c r="K1279" s="1">
        <v>44222</v>
      </c>
      <c r="L1279">
        <v>17</v>
      </c>
      <c r="M1279">
        <v>0.2</v>
      </c>
    </row>
    <row r="1280" spans="1:13" x14ac:dyDescent="0.3">
      <c r="A1280" t="s">
        <v>1215</v>
      </c>
      <c r="B1280">
        <v>79</v>
      </c>
      <c r="C1280" t="s">
        <v>25</v>
      </c>
      <c r="D1280" t="s">
        <v>15</v>
      </c>
      <c r="E1280">
        <v>125.27</v>
      </c>
      <c r="F1280">
        <v>12</v>
      </c>
      <c r="G1280">
        <v>95</v>
      </c>
      <c r="H1280">
        <v>0</v>
      </c>
      <c r="I1280" t="s">
        <v>23</v>
      </c>
      <c r="J1280">
        <v>14.7</v>
      </c>
      <c r="K1280" s="1">
        <v>45223</v>
      </c>
      <c r="L1280">
        <v>10</v>
      </c>
      <c r="M1280">
        <v>0.12</v>
      </c>
    </row>
    <row r="1281" spans="1:13" x14ac:dyDescent="0.3">
      <c r="A1281" t="s">
        <v>1216</v>
      </c>
      <c r="B1281">
        <v>55</v>
      </c>
      <c r="C1281" t="s">
        <v>21</v>
      </c>
      <c r="D1281" t="s">
        <v>37</v>
      </c>
      <c r="E1281">
        <v>40.36</v>
      </c>
      <c r="F1281">
        <v>8</v>
      </c>
      <c r="G1281">
        <v>115</v>
      </c>
      <c r="H1281">
        <v>0</v>
      </c>
      <c r="I1281" t="s">
        <v>16</v>
      </c>
      <c r="K1281" s="1">
        <v>44846</v>
      </c>
      <c r="L1281">
        <v>83</v>
      </c>
      <c r="M1281">
        <v>0.57999999999999996</v>
      </c>
    </row>
    <row r="1282" spans="1:13" x14ac:dyDescent="0.3">
      <c r="A1282" t="s">
        <v>1217</v>
      </c>
      <c r="B1282">
        <v>40</v>
      </c>
      <c r="C1282" t="s">
        <v>21</v>
      </c>
      <c r="D1282" t="s">
        <v>44</v>
      </c>
      <c r="E1282">
        <v>67.09</v>
      </c>
      <c r="F1282">
        <v>11</v>
      </c>
      <c r="G1282">
        <v>211</v>
      </c>
      <c r="H1282">
        <v>0</v>
      </c>
      <c r="I1282" t="s">
        <v>29</v>
      </c>
      <c r="J1282">
        <v>32.200000000000003</v>
      </c>
      <c r="K1282" s="1">
        <v>45742</v>
      </c>
      <c r="L1282">
        <v>43</v>
      </c>
      <c r="M1282">
        <v>0.15</v>
      </c>
    </row>
    <row r="1283" spans="1:13" x14ac:dyDescent="0.3">
      <c r="A1283" t="s">
        <v>1218</v>
      </c>
      <c r="B1283">
        <v>39</v>
      </c>
      <c r="C1283" t="s">
        <v>21</v>
      </c>
      <c r="D1283" t="s">
        <v>15</v>
      </c>
      <c r="E1283">
        <v>367.38</v>
      </c>
      <c r="F1283">
        <v>11</v>
      </c>
      <c r="G1283">
        <v>86</v>
      </c>
      <c r="H1283">
        <v>0</v>
      </c>
      <c r="I1283" t="s">
        <v>23</v>
      </c>
      <c r="J1283">
        <v>51.6</v>
      </c>
      <c r="K1283" s="1">
        <v>44427</v>
      </c>
      <c r="L1283">
        <v>33</v>
      </c>
      <c r="M1283">
        <v>0.7</v>
      </c>
    </row>
    <row r="1284" spans="1:13" x14ac:dyDescent="0.3">
      <c r="A1284" t="s">
        <v>277</v>
      </c>
      <c r="B1284">
        <v>21</v>
      </c>
      <c r="C1284" t="s">
        <v>14</v>
      </c>
      <c r="D1284" t="s">
        <v>22</v>
      </c>
      <c r="E1284">
        <v>118.74</v>
      </c>
      <c r="F1284">
        <v>5</v>
      </c>
      <c r="G1284">
        <v>306</v>
      </c>
      <c r="H1284">
        <v>0</v>
      </c>
      <c r="I1284" t="s">
        <v>23</v>
      </c>
      <c r="J1284">
        <v>36.299999999999997</v>
      </c>
      <c r="K1284" s="1">
        <v>44962</v>
      </c>
      <c r="L1284">
        <v>37</v>
      </c>
      <c r="M1284">
        <v>0.43</v>
      </c>
    </row>
    <row r="1285" spans="1:13" x14ac:dyDescent="0.3">
      <c r="A1285" t="s">
        <v>1219</v>
      </c>
      <c r="B1285">
        <v>66</v>
      </c>
      <c r="C1285" t="s">
        <v>21</v>
      </c>
      <c r="D1285" t="s">
        <v>15</v>
      </c>
      <c r="E1285">
        <v>107.25</v>
      </c>
      <c r="F1285">
        <v>12</v>
      </c>
      <c r="G1285">
        <v>267</v>
      </c>
      <c r="H1285">
        <v>0</v>
      </c>
      <c r="I1285" t="s">
        <v>23</v>
      </c>
      <c r="J1285">
        <v>50.3</v>
      </c>
      <c r="K1285" s="1">
        <v>45417</v>
      </c>
      <c r="L1285">
        <v>28</v>
      </c>
      <c r="M1285">
        <v>0.18</v>
      </c>
    </row>
    <row r="1286" spans="1:13" x14ac:dyDescent="0.3">
      <c r="A1286" t="s">
        <v>659</v>
      </c>
      <c r="B1286">
        <v>76</v>
      </c>
      <c r="C1286" t="s">
        <v>14</v>
      </c>
      <c r="D1286" t="s">
        <v>52</v>
      </c>
      <c r="E1286">
        <v>526.84</v>
      </c>
      <c r="F1286">
        <v>8</v>
      </c>
      <c r="G1286">
        <v>43</v>
      </c>
      <c r="H1286">
        <v>0</v>
      </c>
      <c r="I1286" t="s">
        <v>23</v>
      </c>
      <c r="J1286">
        <v>81.8</v>
      </c>
      <c r="K1286" s="1">
        <v>44820</v>
      </c>
      <c r="L1286">
        <v>46</v>
      </c>
      <c r="M1286">
        <v>0.05</v>
      </c>
    </row>
    <row r="1287" spans="1:13" x14ac:dyDescent="0.3">
      <c r="A1287" t="s">
        <v>1220</v>
      </c>
      <c r="B1287">
        <v>26</v>
      </c>
      <c r="C1287" t="s">
        <v>25</v>
      </c>
      <c r="D1287" t="s">
        <v>52</v>
      </c>
      <c r="E1287">
        <v>253.08</v>
      </c>
      <c r="F1287">
        <v>9</v>
      </c>
      <c r="G1287">
        <v>82</v>
      </c>
      <c r="H1287">
        <v>0</v>
      </c>
      <c r="I1287" t="s">
        <v>40</v>
      </c>
      <c r="J1287">
        <v>18.3</v>
      </c>
      <c r="K1287" s="1">
        <v>44515</v>
      </c>
      <c r="L1287">
        <v>2</v>
      </c>
      <c r="M1287">
        <v>0.48</v>
      </c>
    </row>
    <row r="1288" spans="1:13" x14ac:dyDescent="0.3">
      <c r="A1288" t="s">
        <v>1221</v>
      </c>
      <c r="B1288">
        <v>21</v>
      </c>
      <c r="C1288" t="s">
        <v>21</v>
      </c>
      <c r="D1288" t="s">
        <v>35</v>
      </c>
      <c r="E1288">
        <v>88.65</v>
      </c>
      <c r="F1288">
        <v>20</v>
      </c>
      <c r="G1288">
        <v>210</v>
      </c>
      <c r="H1288">
        <v>0</v>
      </c>
      <c r="I1288" t="s">
        <v>29</v>
      </c>
      <c r="J1288">
        <v>75.5</v>
      </c>
      <c r="K1288" s="1">
        <v>45263</v>
      </c>
      <c r="L1288">
        <v>46</v>
      </c>
      <c r="M1288">
        <v>0.64</v>
      </c>
    </row>
    <row r="1289" spans="1:13" x14ac:dyDescent="0.3">
      <c r="A1289" t="s">
        <v>1222</v>
      </c>
      <c r="B1289">
        <v>24</v>
      </c>
      <c r="C1289" t="s">
        <v>14</v>
      </c>
      <c r="D1289" t="s">
        <v>15</v>
      </c>
      <c r="E1289">
        <v>143.66</v>
      </c>
      <c r="F1289">
        <v>15</v>
      </c>
      <c r="G1289">
        <v>345</v>
      </c>
      <c r="H1289">
        <v>0</v>
      </c>
      <c r="I1289" t="s">
        <v>40</v>
      </c>
      <c r="J1289">
        <v>44.6</v>
      </c>
      <c r="K1289" s="1">
        <v>45340</v>
      </c>
      <c r="L1289">
        <v>38</v>
      </c>
      <c r="M1289">
        <v>0.28000000000000003</v>
      </c>
    </row>
    <row r="1290" spans="1:13" x14ac:dyDescent="0.3">
      <c r="A1290" t="s">
        <v>1223</v>
      </c>
      <c r="B1290">
        <v>40</v>
      </c>
      <c r="C1290" t="s">
        <v>21</v>
      </c>
      <c r="D1290" t="s">
        <v>22</v>
      </c>
      <c r="E1290">
        <v>58.42</v>
      </c>
      <c r="F1290">
        <v>9</v>
      </c>
      <c r="G1290">
        <v>8</v>
      </c>
      <c r="H1290">
        <v>0</v>
      </c>
      <c r="I1290" t="s">
        <v>40</v>
      </c>
      <c r="J1290">
        <v>93.5</v>
      </c>
      <c r="K1290" s="1">
        <v>44526</v>
      </c>
      <c r="L1290">
        <v>38</v>
      </c>
      <c r="M1290">
        <v>0.45</v>
      </c>
    </row>
    <row r="1291" spans="1:13" x14ac:dyDescent="0.3">
      <c r="A1291" t="s">
        <v>1224</v>
      </c>
      <c r="B1291">
        <v>19</v>
      </c>
      <c r="C1291" t="s">
        <v>14</v>
      </c>
      <c r="D1291" t="s">
        <v>22</v>
      </c>
      <c r="E1291">
        <v>90.87</v>
      </c>
      <c r="F1291">
        <v>13</v>
      </c>
      <c r="G1291">
        <v>156</v>
      </c>
      <c r="H1291">
        <v>0</v>
      </c>
      <c r="I1291" t="s">
        <v>16</v>
      </c>
      <c r="J1291">
        <v>54.7</v>
      </c>
      <c r="K1291" s="1">
        <v>45574</v>
      </c>
      <c r="L1291">
        <v>21</v>
      </c>
      <c r="M1291">
        <v>0.36</v>
      </c>
    </row>
    <row r="1292" spans="1:13" x14ac:dyDescent="0.3">
      <c r="A1292" t="s">
        <v>1225</v>
      </c>
      <c r="B1292">
        <v>66</v>
      </c>
      <c r="C1292" t="s">
        <v>21</v>
      </c>
      <c r="D1292" t="s">
        <v>28</v>
      </c>
      <c r="E1292">
        <v>147.07</v>
      </c>
      <c r="F1292">
        <v>10</v>
      </c>
      <c r="G1292">
        <v>347</v>
      </c>
      <c r="H1292">
        <v>0</v>
      </c>
      <c r="I1292" t="s">
        <v>29</v>
      </c>
      <c r="J1292">
        <v>4.0999999999999996</v>
      </c>
      <c r="K1292" s="1">
        <v>44922</v>
      </c>
      <c r="L1292">
        <v>23</v>
      </c>
      <c r="M1292">
        <v>0.24</v>
      </c>
    </row>
    <row r="1293" spans="1:13" x14ac:dyDescent="0.3">
      <c r="A1293" t="s">
        <v>1226</v>
      </c>
      <c r="B1293">
        <v>41</v>
      </c>
      <c r="C1293" t="s">
        <v>21</v>
      </c>
      <c r="D1293" t="s">
        <v>50</v>
      </c>
      <c r="E1293">
        <v>64.69</v>
      </c>
      <c r="F1293">
        <v>9</v>
      </c>
      <c r="G1293">
        <v>188</v>
      </c>
      <c r="H1293">
        <v>0</v>
      </c>
      <c r="I1293" t="s">
        <v>19</v>
      </c>
      <c r="J1293">
        <v>91</v>
      </c>
      <c r="K1293" s="1">
        <v>44620</v>
      </c>
      <c r="L1293">
        <v>33</v>
      </c>
      <c r="M1293">
        <v>0.2</v>
      </c>
    </row>
    <row r="1294" spans="1:13" x14ac:dyDescent="0.3">
      <c r="A1294" t="s">
        <v>1227</v>
      </c>
      <c r="B1294">
        <v>57</v>
      </c>
      <c r="C1294" t="s">
        <v>21</v>
      </c>
      <c r="D1294" t="s">
        <v>44</v>
      </c>
      <c r="E1294">
        <v>48.46</v>
      </c>
      <c r="F1294">
        <v>8</v>
      </c>
      <c r="G1294">
        <v>319</v>
      </c>
      <c r="H1294">
        <v>0</v>
      </c>
      <c r="I1294" t="s">
        <v>29</v>
      </c>
      <c r="J1294">
        <v>92.4</v>
      </c>
      <c r="K1294" s="1">
        <v>44787</v>
      </c>
      <c r="L1294">
        <v>90</v>
      </c>
      <c r="M1294">
        <v>0.32</v>
      </c>
    </row>
    <row r="1295" spans="1:13" x14ac:dyDescent="0.3">
      <c r="A1295" t="s">
        <v>1228</v>
      </c>
      <c r="B1295">
        <v>72</v>
      </c>
      <c r="C1295" t="s">
        <v>14</v>
      </c>
      <c r="D1295" t="s">
        <v>18</v>
      </c>
      <c r="E1295">
        <v>168.95</v>
      </c>
      <c r="F1295">
        <v>10</v>
      </c>
      <c r="G1295">
        <v>130</v>
      </c>
      <c r="H1295">
        <v>0</v>
      </c>
      <c r="I1295" t="s">
        <v>19</v>
      </c>
      <c r="J1295">
        <v>18</v>
      </c>
      <c r="K1295" s="1">
        <v>45608</v>
      </c>
      <c r="L1295">
        <v>43</v>
      </c>
      <c r="M1295">
        <v>0.21</v>
      </c>
    </row>
    <row r="1296" spans="1:13" x14ac:dyDescent="0.3">
      <c r="A1296" t="s">
        <v>1229</v>
      </c>
      <c r="B1296">
        <v>79</v>
      </c>
      <c r="C1296" t="s">
        <v>21</v>
      </c>
      <c r="D1296" t="s">
        <v>26</v>
      </c>
      <c r="E1296">
        <v>98.4</v>
      </c>
      <c r="F1296">
        <v>7</v>
      </c>
      <c r="G1296">
        <v>214</v>
      </c>
      <c r="H1296">
        <v>0</v>
      </c>
      <c r="I1296" t="s">
        <v>23</v>
      </c>
      <c r="J1296">
        <v>97.3</v>
      </c>
      <c r="K1296" s="1">
        <v>45019</v>
      </c>
      <c r="L1296">
        <v>94</v>
      </c>
      <c r="M1296">
        <v>0.3</v>
      </c>
    </row>
    <row r="1297" spans="1:13" x14ac:dyDescent="0.3">
      <c r="A1297" t="s">
        <v>1230</v>
      </c>
      <c r="B1297">
        <v>48</v>
      </c>
      <c r="C1297" t="s">
        <v>21</v>
      </c>
      <c r="D1297" t="s">
        <v>44</v>
      </c>
      <c r="E1297">
        <v>63.62</v>
      </c>
      <c r="F1297">
        <v>12</v>
      </c>
      <c r="G1297">
        <v>114</v>
      </c>
      <c r="H1297">
        <v>0</v>
      </c>
      <c r="I1297" t="s">
        <v>19</v>
      </c>
      <c r="J1297">
        <v>44.6</v>
      </c>
      <c r="K1297" s="1">
        <v>45487</v>
      </c>
      <c r="L1297">
        <v>68</v>
      </c>
      <c r="M1297">
        <v>0.43</v>
      </c>
    </row>
    <row r="1298" spans="1:13" x14ac:dyDescent="0.3">
      <c r="A1298" t="s">
        <v>1231</v>
      </c>
      <c r="B1298">
        <v>64</v>
      </c>
      <c r="C1298" t="s">
        <v>14</v>
      </c>
      <c r="D1298" t="s">
        <v>44</v>
      </c>
      <c r="E1298">
        <v>111.87</v>
      </c>
      <c r="F1298">
        <v>7</v>
      </c>
      <c r="G1298">
        <v>122</v>
      </c>
      <c r="H1298">
        <v>0</v>
      </c>
      <c r="I1298" t="s">
        <v>19</v>
      </c>
      <c r="J1298">
        <v>91.4</v>
      </c>
      <c r="K1298" s="1">
        <v>45495</v>
      </c>
      <c r="L1298">
        <v>70</v>
      </c>
      <c r="M1298">
        <v>0.18</v>
      </c>
    </row>
    <row r="1299" spans="1:13" x14ac:dyDescent="0.3">
      <c r="A1299" t="s">
        <v>1232</v>
      </c>
      <c r="B1299">
        <v>48</v>
      </c>
      <c r="C1299" t="s">
        <v>14</v>
      </c>
      <c r="D1299" t="s">
        <v>37</v>
      </c>
      <c r="E1299">
        <v>56.06</v>
      </c>
      <c r="F1299">
        <v>9</v>
      </c>
      <c r="G1299">
        <v>357</v>
      </c>
      <c r="H1299">
        <v>0</v>
      </c>
      <c r="I1299" t="s">
        <v>19</v>
      </c>
      <c r="J1299">
        <v>36.4</v>
      </c>
      <c r="K1299" s="1">
        <v>44345</v>
      </c>
      <c r="L1299">
        <v>98</v>
      </c>
      <c r="M1299">
        <v>0.34</v>
      </c>
    </row>
    <row r="1300" spans="1:13" x14ac:dyDescent="0.3">
      <c r="A1300" t="s">
        <v>1233</v>
      </c>
      <c r="B1300">
        <v>64</v>
      </c>
      <c r="C1300" t="s">
        <v>14</v>
      </c>
      <c r="D1300" t="s">
        <v>44</v>
      </c>
      <c r="E1300">
        <v>97.52</v>
      </c>
      <c r="F1300">
        <v>10</v>
      </c>
      <c r="G1300">
        <v>332</v>
      </c>
      <c r="H1300">
        <v>0</v>
      </c>
      <c r="I1300" t="s">
        <v>23</v>
      </c>
      <c r="J1300">
        <v>2.2999999999999998</v>
      </c>
      <c r="K1300" s="1">
        <v>44372</v>
      </c>
      <c r="L1300">
        <v>64</v>
      </c>
      <c r="M1300">
        <v>0.24</v>
      </c>
    </row>
    <row r="1301" spans="1:13" x14ac:dyDescent="0.3">
      <c r="A1301" t="s">
        <v>1234</v>
      </c>
      <c r="B1301">
        <v>57</v>
      </c>
      <c r="C1301" t="s">
        <v>21</v>
      </c>
      <c r="D1301" t="s">
        <v>37</v>
      </c>
      <c r="E1301">
        <v>106.36</v>
      </c>
      <c r="F1301">
        <v>13</v>
      </c>
      <c r="G1301">
        <v>318</v>
      </c>
      <c r="H1301">
        <v>0</v>
      </c>
      <c r="I1301" t="s">
        <v>23</v>
      </c>
      <c r="J1301">
        <v>79.5</v>
      </c>
      <c r="K1301" s="1">
        <v>44522</v>
      </c>
      <c r="L1301">
        <v>84</v>
      </c>
      <c r="M1301">
        <v>0.55000000000000004</v>
      </c>
    </row>
    <row r="1302" spans="1:13" x14ac:dyDescent="0.3">
      <c r="A1302" t="s">
        <v>1235</v>
      </c>
      <c r="B1302">
        <v>65</v>
      </c>
      <c r="C1302" t="s">
        <v>14</v>
      </c>
      <c r="D1302" t="s">
        <v>28</v>
      </c>
      <c r="E1302">
        <v>36.81</v>
      </c>
      <c r="F1302">
        <v>12</v>
      </c>
      <c r="G1302">
        <v>363</v>
      </c>
      <c r="H1302">
        <v>0</v>
      </c>
      <c r="I1302" t="s">
        <v>40</v>
      </c>
      <c r="J1302">
        <v>88.6</v>
      </c>
      <c r="K1302" s="1">
        <v>45321</v>
      </c>
      <c r="L1302">
        <v>64</v>
      </c>
      <c r="M1302">
        <v>0.55000000000000004</v>
      </c>
    </row>
    <row r="1303" spans="1:13" x14ac:dyDescent="0.3">
      <c r="A1303" t="s">
        <v>584</v>
      </c>
      <c r="B1303">
        <v>68</v>
      </c>
      <c r="C1303" t="s">
        <v>14</v>
      </c>
      <c r="D1303" t="s">
        <v>50</v>
      </c>
      <c r="E1303">
        <v>222.59</v>
      </c>
      <c r="F1303">
        <v>12</v>
      </c>
      <c r="G1303">
        <v>191</v>
      </c>
      <c r="H1303">
        <v>0</v>
      </c>
      <c r="I1303" t="s">
        <v>19</v>
      </c>
      <c r="J1303">
        <v>16.3</v>
      </c>
      <c r="K1303" s="1">
        <v>45396</v>
      </c>
      <c r="L1303">
        <v>37</v>
      </c>
      <c r="M1303">
        <v>0.2</v>
      </c>
    </row>
    <row r="1304" spans="1:13" x14ac:dyDescent="0.3">
      <c r="A1304" t="s">
        <v>1236</v>
      </c>
      <c r="B1304">
        <v>60</v>
      </c>
      <c r="C1304" t="s">
        <v>21</v>
      </c>
      <c r="D1304" t="s">
        <v>22</v>
      </c>
      <c r="F1304">
        <v>13</v>
      </c>
      <c r="G1304">
        <v>147</v>
      </c>
      <c r="H1304">
        <v>0</v>
      </c>
      <c r="I1304" t="s">
        <v>29</v>
      </c>
      <c r="J1304">
        <v>55.4</v>
      </c>
      <c r="K1304" s="1">
        <v>44288</v>
      </c>
      <c r="L1304">
        <v>79</v>
      </c>
      <c r="M1304">
        <v>0.15</v>
      </c>
    </row>
    <row r="1305" spans="1:13" x14ac:dyDescent="0.3">
      <c r="A1305" t="s">
        <v>1237</v>
      </c>
      <c r="B1305">
        <v>51</v>
      </c>
      <c r="C1305" t="s">
        <v>14</v>
      </c>
      <c r="D1305" t="s">
        <v>35</v>
      </c>
      <c r="E1305">
        <v>166.06</v>
      </c>
      <c r="F1305">
        <v>9</v>
      </c>
      <c r="G1305">
        <v>27</v>
      </c>
      <c r="H1305">
        <v>0</v>
      </c>
      <c r="I1305" t="s">
        <v>16</v>
      </c>
      <c r="J1305">
        <v>83.2</v>
      </c>
      <c r="K1305" s="1">
        <v>45220</v>
      </c>
      <c r="L1305">
        <v>23</v>
      </c>
      <c r="M1305">
        <v>0.13</v>
      </c>
    </row>
    <row r="1306" spans="1:13" x14ac:dyDescent="0.3">
      <c r="A1306" t="s">
        <v>1238</v>
      </c>
      <c r="B1306">
        <v>72</v>
      </c>
      <c r="C1306" t="s">
        <v>21</v>
      </c>
      <c r="D1306" t="s">
        <v>22</v>
      </c>
      <c r="E1306">
        <v>51.57</v>
      </c>
      <c r="F1306">
        <v>13</v>
      </c>
      <c r="G1306">
        <v>123</v>
      </c>
      <c r="H1306">
        <v>0</v>
      </c>
      <c r="I1306" t="s">
        <v>40</v>
      </c>
      <c r="J1306">
        <v>46.2</v>
      </c>
      <c r="K1306" s="1">
        <v>44109</v>
      </c>
      <c r="L1306">
        <v>73</v>
      </c>
      <c r="M1306">
        <v>0.25</v>
      </c>
    </row>
    <row r="1307" spans="1:13" x14ac:dyDescent="0.3">
      <c r="A1307" t="s">
        <v>1239</v>
      </c>
      <c r="B1307">
        <v>41</v>
      </c>
      <c r="C1307" t="s">
        <v>25</v>
      </c>
      <c r="D1307" t="s">
        <v>15</v>
      </c>
      <c r="E1307">
        <v>156.54</v>
      </c>
      <c r="F1307">
        <v>12</v>
      </c>
      <c r="G1307">
        <v>76</v>
      </c>
      <c r="H1307">
        <v>0</v>
      </c>
      <c r="I1307" t="s">
        <v>19</v>
      </c>
      <c r="J1307">
        <v>78.8</v>
      </c>
      <c r="K1307" s="1">
        <v>44588</v>
      </c>
      <c r="L1307">
        <v>34</v>
      </c>
      <c r="M1307">
        <v>0.22</v>
      </c>
    </row>
    <row r="1308" spans="1:13" x14ac:dyDescent="0.3">
      <c r="A1308" t="s">
        <v>1240</v>
      </c>
      <c r="B1308">
        <v>66</v>
      </c>
      <c r="C1308" t="s">
        <v>21</v>
      </c>
      <c r="D1308" t="s">
        <v>26</v>
      </c>
      <c r="E1308">
        <v>127.9</v>
      </c>
      <c r="F1308">
        <v>11</v>
      </c>
      <c r="G1308">
        <v>74</v>
      </c>
      <c r="H1308">
        <v>0</v>
      </c>
      <c r="I1308" t="s">
        <v>40</v>
      </c>
      <c r="J1308">
        <v>63.8</v>
      </c>
      <c r="K1308" s="1">
        <v>44544</v>
      </c>
      <c r="L1308">
        <v>34</v>
      </c>
      <c r="M1308">
        <v>0.13</v>
      </c>
    </row>
    <row r="1309" spans="1:13" x14ac:dyDescent="0.3">
      <c r="A1309" t="s">
        <v>1241</v>
      </c>
      <c r="B1309">
        <v>77</v>
      </c>
      <c r="C1309" t="s">
        <v>14</v>
      </c>
      <c r="D1309" t="s">
        <v>50</v>
      </c>
      <c r="E1309">
        <v>58.95</v>
      </c>
      <c r="F1309">
        <v>6</v>
      </c>
      <c r="G1309">
        <v>357</v>
      </c>
      <c r="H1309">
        <v>0</v>
      </c>
      <c r="I1309" t="s">
        <v>19</v>
      </c>
      <c r="J1309">
        <v>72.099999999999994</v>
      </c>
      <c r="K1309" s="1">
        <v>44047</v>
      </c>
      <c r="L1309">
        <v>27</v>
      </c>
      <c r="M1309">
        <v>0.46</v>
      </c>
    </row>
    <row r="1310" spans="1:13" x14ac:dyDescent="0.3">
      <c r="A1310" t="s">
        <v>1242</v>
      </c>
      <c r="B1310">
        <v>43</v>
      </c>
      <c r="C1310" t="s">
        <v>21</v>
      </c>
      <c r="D1310" t="s">
        <v>50</v>
      </c>
      <c r="E1310">
        <v>44.69</v>
      </c>
      <c r="F1310">
        <v>10</v>
      </c>
      <c r="G1310">
        <v>185</v>
      </c>
      <c r="H1310">
        <v>0</v>
      </c>
      <c r="I1310" t="s">
        <v>19</v>
      </c>
      <c r="J1310">
        <v>91.9</v>
      </c>
      <c r="K1310" s="1">
        <v>44420</v>
      </c>
      <c r="L1310">
        <v>80</v>
      </c>
      <c r="M1310">
        <v>0.53</v>
      </c>
    </row>
    <row r="1311" spans="1:13" x14ac:dyDescent="0.3">
      <c r="A1311" t="s">
        <v>1243</v>
      </c>
      <c r="B1311">
        <v>33</v>
      </c>
      <c r="C1311" t="s">
        <v>25</v>
      </c>
      <c r="D1311" t="s">
        <v>28</v>
      </c>
      <c r="E1311">
        <v>116.95</v>
      </c>
      <c r="F1311">
        <v>9</v>
      </c>
      <c r="G1311">
        <v>38</v>
      </c>
      <c r="H1311">
        <v>0</v>
      </c>
      <c r="I1311" t="s">
        <v>40</v>
      </c>
      <c r="J1311">
        <v>41.7</v>
      </c>
      <c r="K1311" s="1">
        <v>44837</v>
      </c>
      <c r="L1311">
        <v>4</v>
      </c>
      <c r="M1311">
        <v>0.38</v>
      </c>
    </row>
    <row r="1312" spans="1:13" x14ac:dyDescent="0.3">
      <c r="A1312" t="s">
        <v>1244</v>
      </c>
      <c r="B1312">
        <v>74</v>
      </c>
      <c r="C1312" t="s">
        <v>21</v>
      </c>
      <c r="D1312" t="s">
        <v>26</v>
      </c>
      <c r="E1312">
        <v>101.62</v>
      </c>
      <c r="F1312">
        <v>8</v>
      </c>
      <c r="G1312">
        <v>233</v>
      </c>
      <c r="H1312">
        <v>1</v>
      </c>
      <c r="I1312" t="s">
        <v>19</v>
      </c>
      <c r="J1312">
        <v>77.099999999999994</v>
      </c>
      <c r="K1312" s="1">
        <v>44089</v>
      </c>
      <c r="L1312">
        <v>92</v>
      </c>
      <c r="M1312">
        <v>0.17</v>
      </c>
    </row>
    <row r="1313" spans="1:13" x14ac:dyDescent="0.3">
      <c r="A1313" t="s">
        <v>1245</v>
      </c>
      <c r="B1313">
        <v>64</v>
      </c>
      <c r="C1313" t="s">
        <v>25</v>
      </c>
      <c r="D1313" t="s">
        <v>15</v>
      </c>
      <c r="E1313">
        <v>71.69</v>
      </c>
      <c r="F1313">
        <v>12</v>
      </c>
      <c r="G1313">
        <v>247</v>
      </c>
      <c r="H1313">
        <v>0</v>
      </c>
      <c r="I1313" t="s">
        <v>19</v>
      </c>
      <c r="J1313">
        <v>71.3</v>
      </c>
      <c r="K1313" s="1">
        <v>45436</v>
      </c>
      <c r="L1313">
        <v>81</v>
      </c>
      <c r="M1313">
        <v>0.13</v>
      </c>
    </row>
    <row r="1314" spans="1:13" x14ac:dyDescent="0.3">
      <c r="A1314" t="s">
        <v>1246</v>
      </c>
      <c r="B1314">
        <v>30</v>
      </c>
      <c r="C1314" t="s">
        <v>25</v>
      </c>
      <c r="D1314" t="s">
        <v>15</v>
      </c>
      <c r="E1314">
        <v>230.03</v>
      </c>
      <c r="F1314">
        <v>8</v>
      </c>
      <c r="G1314">
        <v>328</v>
      </c>
      <c r="H1314">
        <v>0</v>
      </c>
      <c r="I1314" t="s">
        <v>16</v>
      </c>
      <c r="J1314">
        <v>43.9</v>
      </c>
      <c r="K1314" s="1">
        <v>45793</v>
      </c>
      <c r="L1314">
        <v>76</v>
      </c>
      <c r="M1314">
        <v>0.28000000000000003</v>
      </c>
    </row>
    <row r="1315" spans="1:13" x14ac:dyDescent="0.3">
      <c r="A1315" t="s">
        <v>1247</v>
      </c>
      <c r="B1315">
        <v>32</v>
      </c>
      <c r="C1315" t="s">
        <v>21</v>
      </c>
      <c r="D1315" t="s">
        <v>35</v>
      </c>
      <c r="E1315">
        <v>105.5</v>
      </c>
      <c r="F1315">
        <v>7</v>
      </c>
      <c r="G1315">
        <v>130</v>
      </c>
      <c r="H1315">
        <v>0</v>
      </c>
      <c r="I1315" t="s">
        <v>29</v>
      </c>
      <c r="J1315">
        <v>38.1</v>
      </c>
      <c r="K1315" s="1">
        <v>45656</v>
      </c>
      <c r="L1315">
        <v>69</v>
      </c>
      <c r="M1315">
        <v>0.06</v>
      </c>
    </row>
    <row r="1316" spans="1:13" x14ac:dyDescent="0.3">
      <c r="A1316" t="s">
        <v>1248</v>
      </c>
      <c r="B1316">
        <v>44</v>
      </c>
      <c r="C1316" t="s">
        <v>14</v>
      </c>
      <c r="D1316" t="s">
        <v>18</v>
      </c>
      <c r="E1316">
        <v>89.64</v>
      </c>
      <c r="F1316">
        <v>8</v>
      </c>
      <c r="G1316">
        <v>4</v>
      </c>
      <c r="H1316">
        <v>0</v>
      </c>
      <c r="I1316" t="s">
        <v>23</v>
      </c>
      <c r="J1316">
        <v>88.1</v>
      </c>
      <c r="K1316" s="1">
        <v>44829</v>
      </c>
      <c r="L1316">
        <v>99</v>
      </c>
      <c r="M1316">
        <v>0.27</v>
      </c>
    </row>
    <row r="1317" spans="1:13" x14ac:dyDescent="0.3">
      <c r="A1317" t="s">
        <v>1249</v>
      </c>
      <c r="B1317">
        <v>21</v>
      </c>
      <c r="C1317" t="s">
        <v>25</v>
      </c>
      <c r="D1317" t="s">
        <v>22</v>
      </c>
      <c r="E1317">
        <v>63.36</v>
      </c>
      <c r="F1317">
        <v>8</v>
      </c>
      <c r="G1317">
        <v>347</v>
      </c>
      <c r="H1317">
        <v>0</v>
      </c>
      <c r="I1317" t="s">
        <v>16</v>
      </c>
      <c r="J1317">
        <v>20.5</v>
      </c>
      <c r="K1317" s="1">
        <v>44452</v>
      </c>
      <c r="L1317">
        <v>94</v>
      </c>
      <c r="M1317">
        <v>0.14000000000000001</v>
      </c>
    </row>
    <row r="1318" spans="1:13" x14ac:dyDescent="0.3">
      <c r="A1318" t="s">
        <v>1250</v>
      </c>
      <c r="B1318">
        <v>33</v>
      </c>
      <c r="C1318" t="s">
        <v>21</v>
      </c>
      <c r="D1318" t="s">
        <v>44</v>
      </c>
      <c r="E1318">
        <v>230.17</v>
      </c>
      <c r="F1318">
        <v>10</v>
      </c>
      <c r="G1318">
        <v>258</v>
      </c>
      <c r="H1318">
        <v>0</v>
      </c>
      <c r="I1318" t="s">
        <v>23</v>
      </c>
      <c r="J1318">
        <v>31.9</v>
      </c>
      <c r="K1318" s="1">
        <v>45696</v>
      </c>
      <c r="L1318">
        <v>63</v>
      </c>
      <c r="M1318">
        <v>0.18</v>
      </c>
    </row>
    <row r="1319" spans="1:13" x14ac:dyDescent="0.3">
      <c r="A1319" t="s">
        <v>1251</v>
      </c>
      <c r="B1319">
        <v>47</v>
      </c>
      <c r="C1319" t="s">
        <v>21</v>
      </c>
      <c r="D1319" t="s">
        <v>26</v>
      </c>
      <c r="E1319">
        <v>189.35</v>
      </c>
      <c r="F1319">
        <v>13</v>
      </c>
      <c r="G1319">
        <v>244</v>
      </c>
      <c r="H1319">
        <v>0</v>
      </c>
      <c r="I1319" t="s">
        <v>23</v>
      </c>
      <c r="J1319">
        <v>97.4</v>
      </c>
      <c r="K1319" s="1">
        <v>45383</v>
      </c>
      <c r="L1319">
        <v>78</v>
      </c>
      <c r="M1319">
        <v>0.18</v>
      </c>
    </row>
    <row r="1320" spans="1:13" x14ac:dyDescent="0.3">
      <c r="A1320" t="s">
        <v>1252</v>
      </c>
      <c r="B1320">
        <v>61</v>
      </c>
      <c r="C1320" t="s">
        <v>14</v>
      </c>
      <c r="D1320" t="s">
        <v>15</v>
      </c>
      <c r="E1320">
        <v>49.79</v>
      </c>
      <c r="F1320">
        <v>13</v>
      </c>
      <c r="G1320">
        <v>349</v>
      </c>
      <c r="H1320">
        <v>0</v>
      </c>
      <c r="I1320" t="s">
        <v>29</v>
      </c>
      <c r="J1320">
        <v>27.7</v>
      </c>
      <c r="K1320" s="1">
        <v>44709</v>
      </c>
      <c r="L1320">
        <v>14</v>
      </c>
      <c r="M1320">
        <v>0.14000000000000001</v>
      </c>
    </row>
    <row r="1321" spans="1:13" x14ac:dyDescent="0.3">
      <c r="A1321" t="s">
        <v>1006</v>
      </c>
      <c r="B1321">
        <v>47</v>
      </c>
      <c r="C1321" t="s">
        <v>21</v>
      </c>
      <c r="D1321" t="s">
        <v>15</v>
      </c>
      <c r="E1321">
        <v>135.22999999999999</v>
      </c>
      <c r="F1321">
        <v>14</v>
      </c>
      <c r="G1321">
        <v>77</v>
      </c>
      <c r="H1321">
        <v>0</v>
      </c>
      <c r="I1321" t="s">
        <v>16</v>
      </c>
      <c r="J1321">
        <v>87.2</v>
      </c>
      <c r="K1321" s="1">
        <v>45397</v>
      </c>
      <c r="L1321">
        <v>66</v>
      </c>
      <c r="M1321">
        <v>0.46</v>
      </c>
    </row>
    <row r="1322" spans="1:13" x14ac:dyDescent="0.3">
      <c r="A1322" t="s">
        <v>1253</v>
      </c>
      <c r="B1322">
        <v>53</v>
      </c>
      <c r="C1322" t="s">
        <v>21</v>
      </c>
      <c r="D1322" t="s">
        <v>18</v>
      </c>
      <c r="E1322">
        <v>130.18</v>
      </c>
      <c r="F1322">
        <v>5</v>
      </c>
      <c r="G1322">
        <v>335</v>
      </c>
      <c r="H1322">
        <v>0</v>
      </c>
      <c r="I1322" t="s">
        <v>19</v>
      </c>
      <c r="J1322">
        <v>37.1</v>
      </c>
      <c r="K1322" s="1">
        <v>44921</v>
      </c>
      <c r="L1322">
        <v>28</v>
      </c>
      <c r="M1322">
        <v>0.59</v>
      </c>
    </row>
    <row r="1323" spans="1:13" x14ac:dyDescent="0.3">
      <c r="A1323" t="s">
        <v>1254</v>
      </c>
      <c r="B1323">
        <v>20</v>
      </c>
      <c r="C1323" t="s">
        <v>21</v>
      </c>
      <c r="D1323" t="s">
        <v>50</v>
      </c>
      <c r="E1323">
        <v>133.81</v>
      </c>
      <c r="F1323">
        <v>13</v>
      </c>
      <c r="G1323">
        <v>114</v>
      </c>
      <c r="H1323">
        <v>0</v>
      </c>
      <c r="I1323" t="s">
        <v>29</v>
      </c>
      <c r="J1323">
        <v>55.1</v>
      </c>
      <c r="K1323" s="1">
        <v>45526</v>
      </c>
      <c r="L1323">
        <v>21</v>
      </c>
      <c r="M1323">
        <v>7.0000000000000007E-2</v>
      </c>
    </row>
    <row r="1324" spans="1:13" x14ac:dyDescent="0.3">
      <c r="A1324" t="s">
        <v>1255</v>
      </c>
      <c r="B1324">
        <v>39</v>
      </c>
      <c r="C1324" t="s">
        <v>21</v>
      </c>
      <c r="D1324" t="s">
        <v>15</v>
      </c>
      <c r="E1324">
        <v>114.4</v>
      </c>
      <c r="F1324">
        <v>12</v>
      </c>
      <c r="G1324">
        <v>3</v>
      </c>
      <c r="H1324">
        <v>0</v>
      </c>
      <c r="I1324" t="s">
        <v>19</v>
      </c>
      <c r="J1324">
        <v>39.799999999999997</v>
      </c>
      <c r="K1324" s="1">
        <v>45159</v>
      </c>
      <c r="L1324">
        <v>79</v>
      </c>
      <c r="M1324">
        <v>0.19</v>
      </c>
    </row>
    <row r="1325" spans="1:13" x14ac:dyDescent="0.3">
      <c r="A1325" t="s">
        <v>756</v>
      </c>
      <c r="B1325">
        <v>66</v>
      </c>
      <c r="C1325" t="s">
        <v>21</v>
      </c>
      <c r="D1325" t="s">
        <v>35</v>
      </c>
      <c r="E1325">
        <v>21.75</v>
      </c>
      <c r="F1325">
        <v>13</v>
      </c>
      <c r="G1325">
        <v>130</v>
      </c>
      <c r="H1325">
        <v>0</v>
      </c>
      <c r="I1325" t="s">
        <v>19</v>
      </c>
      <c r="J1325">
        <v>22.1</v>
      </c>
      <c r="K1325" s="1">
        <v>45293</v>
      </c>
      <c r="L1325">
        <v>87</v>
      </c>
      <c r="M1325">
        <v>0.19</v>
      </c>
    </row>
    <row r="1326" spans="1:13" x14ac:dyDescent="0.3">
      <c r="A1326" t="s">
        <v>1256</v>
      </c>
      <c r="B1326">
        <v>39</v>
      </c>
      <c r="C1326" t="s">
        <v>21</v>
      </c>
      <c r="D1326" t="s">
        <v>15</v>
      </c>
      <c r="E1326">
        <v>73.83</v>
      </c>
      <c r="F1326">
        <v>9</v>
      </c>
      <c r="G1326">
        <v>226</v>
      </c>
      <c r="H1326">
        <v>0</v>
      </c>
      <c r="I1326" t="s">
        <v>19</v>
      </c>
      <c r="J1326">
        <v>69.099999999999994</v>
      </c>
      <c r="K1326" s="1">
        <v>44200</v>
      </c>
      <c r="L1326">
        <v>10</v>
      </c>
      <c r="M1326">
        <v>0.52</v>
      </c>
    </row>
    <row r="1327" spans="1:13" x14ac:dyDescent="0.3">
      <c r="A1327" t="s">
        <v>738</v>
      </c>
      <c r="B1327">
        <v>67</v>
      </c>
      <c r="C1327" t="s">
        <v>14</v>
      </c>
      <c r="D1327" t="s">
        <v>15</v>
      </c>
      <c r="E1327">
        <v>141.49</v>
      </c>
      <c r="F1327">
        <v>11</v>
      </c>
      <c r="G1327">
        <v>127</v>
      </c>
      <c r="H1327">
        <v>0</v>
      </c>
      <c r="I1327" t="s">
        <v>19</v>
      </c>
      <c r="J1327">
        <v>96.7</v>
      </c>
      <c r="K1327" s="1">
        <v>45634</v>
      </c>
      <c r="L1327">
        <v>26</v>
      </c>
      <c r="M1327">
        <v>0.26</v>
      </c>
    </row>
    <row r="1328" spans="1:13" x14ac:dyDescent="0.3">
      <c r="A1328" t="s">
        <v>1257</v>
      </c>
      <c r="B1328">
        <v>74</v>
      </c>
      <c r="C1328" t="s">
        <v>14</v>
      </c>
      <c r="D1328" t="s">
        <v>18</v>
      </c>
      <c r="E1328">
        <v>85.46</v>
      </c>
      <c r="F1328">
        <v>9</v>
      </c>
      <c r="G1328">
        <v>8</v>
      </c>
      <c r="H1328">
        <v>0</v>
      </c>
      <c r="I1328" t="s">
        <v>16</v>
      </c>
      <c r="J1328">
        <v>89.3</v>
      </c>
      <c r="K1328" s="1">
        <v>45287</v>
      </c>
      <c r="L1328">
        <v>35</v>
      </c>
      <c r="M1328">
        <v>0.47</v>
      </c>
    </row>
    <row r="1329" spans="1:13" x14ac:dyDescent="0.3">
      <c r="A1329" t="s">
        <v>1258</v>
      </c>
      <c r="B1329">
        <v>67</v>
      </c>
      <c r="C1329" t="s">
        <v>21</v>
      </c>
      <c r="D1329" t="s">
        <v>35</v>
      </c>
      <c r="E1329">
        <v>28.74</v>
      </c>
      <c r="F1329">
        <v>8</v>
      </c>
      <c r="G1329">
        <v>323</v>
      </c>
      <c r="H1329">
        <v>0</v>
      </c>
      <c r="I1329" t="s">
        <v>23</v>
      </c>
      <c r="J1329">
        <v>98.5</v>
      </c>
      <c r="K1329" s="1">
        <v>44832</v>
      </c>
      <c r="L1329">
        <v>34</v>
      </c>
      <c r="M1329">
        <v>0.53</v>
      </c>
    </row>
    <row r="1330" spans="1:13" x14ac:dyDescent="0.3">
      <c r="A1330" t="s">
        <v>1259</v>
      </c>
      <c r="B1330">
        <v>72</v>
      </c>
      <c r="C1330" t="s">
        <v>14</v>
      </c>
      <c r="D1330" t="s">
        <v>52</v>
      </c>
      <c r="E1330">
        <v>143.30000000000001</v>
      </c>
      <c r="F1330">
        <v>8</v>
      </c>
      <c r="G1330">
        <v>117</v>
      </c>
      <c r="H1330">
        <v>0</v>
      </c>
      <c r="I1330" t="s">
        <v>23</v>
      </c>
      <c r="J1330">
        <v>69.099999999999994</v>
      </c>
      <c r="K1330" s="1">
        <v>44683</v>
      </c>
      <c r="L1330">
        <v>2</v>
      </c>
      <c r="M1330">
        <v>0.24</v>
      </c>
    </row>
    <row r="1331" spans="1:13" x14ac:dyDescent="0.3">
      <c r="A1331" t="s">
        <v>1260</v>
      </c>
      <c r="B1331">
        <v>77</v>
      </c>
      <c r="C1331" t="s">
        <v>14</v>
      </c>
      <c r="D1331" t="s">
        <v>37</v>
      </c>
      <c r="E1331">
        <v>104.58</v>
      </c>
      <c r="F1331">
        <v>10</v>
      </c>
      <c r="G1331">
        <v>343</v>
      </c>
      <c r="H1331">
        <v>0</v>
      </c>
      <c r="I1331" t="s">
        <v>16</v>
      </c>
      <c r="J1331">
        <v>3.4</v>
      </c>
      <c r="K1331" s="1">
        <v>45410</v>
      </c>
      <c r="L1331">
        <v>95</v>
      </c>
      <c r="M1331">
        <v>0.35</v>
      </c>
    </row>
    <row r="1332" spans="1:13" x14ac:dyDescent="0.3">
      <c r="A1332" t="s">
        <v>1261</v>
      </c>
      <c r="B1332">
        <v>66</v>
      </c>
      <c r="C1332" t="s">
        <v>25</v>
      </c>
      <c r="D1332" t="s">
        <v>18</v>
      </c>
      <c r="E1332">
        <v>131.35</v>
      </c>
      <c r="F1332">
        <v>6</v>
      </c>
      <c r="G1332">
        <v>187</v>
      </c>
      <c r="H1332">
        <v>0</v>
      </c>
      <c r="I1332" t="s">
        <v>23</v>
      </c>
      <c r="J1332">
        <v>55.4</v>
      </c>
      <c r="K1332" s="1">
        <v>44293</v>
      </c>
      <c r="L1332">
        <v>43</v>
      </c>
      <c r="M1332">
        <v>0.33</v>
      </c>
    </row>
    <row r="1333" spans="1:13" x14ac:dyDescent="0.3">
      <c r="A1333" t="s">
        <v>1262</v>
      </c>
      <c r="B1333">
        <v>29</v>
      </c>
      <c r="C1333" t="s">
        <v>21</v>
      </c>
      <c r="D1333" t="s">
        <v>50</v>
      </c>
      <c r="F1333">
        <v>6</v>
      </c>
      <c r="G1333">
        <v>138</v>
      </c>
      <c r="H1333">
        <v>0</v>
      </c>
      <c r="I1333" t="s">
        <v>29</v>
      </c>
      <c r="K1333" s="1">
        <v>44072</v>
      </c>
      <c r="L1333">
        <v>44</v>
      </c>
      <c r="M1333">
        <v>0.25</v>
      </c>
    </row>
    <row r="1334" spans="1:13" x14ac:dyDescent="0.3">
      <c r="A1334" t="s">
        <v>1263</v>
      </c>
      <c r="B1334">
        <v>72</v>
      </c>
      <c r="C1334" t="s">
        <v>21</v>
      </c>
      <c r="D1334" t="s">
        <v>50</v>
      </c>
      <c r="E1334">
        <v>120.81</v>
      </c>
      <c r="F1334">
        <v>12</v>
      </c>
      <c r="G1334">
        <v>124</v>
      </c>
      <c r="H1334">
        <v>0</v>
      </c>
      <c r="I1334" t="s">
        <v>19</v>
      </c>
      <c r="J1334">
        <v>12</v>
      </c>
      <c r="K1334" s="1">
        <v>45363</v>
      </c>
      <c r="L1334">
        <v>44</v>
      </c>
      <c r="M1334">
        <v>0.31</v>
      </c>
    </row>
    <row r="1335" spans="1:13" x14ac:dyDescent="0.3">
      <c r="A1335" t="s">
        <v>1264</v>
      </c>
      <c r="B1335">
        <v>38</v>
      </c>
      <c r="C1335" t="s">
        <v>25</v>
      </c>
      <c r="D1335" t="s">
        <v>26</v>
      </c>
      <c r="E1335">
        <v>238.56</v>
      </c>
      <c r="F1335">
        <v>9</v>
      </c>
      <c r="G1335">
        <v>222</v>
      </c>
      <c r="H1335">
        <v>0</v>
      </c>
      <c r="I1335" t="s">
        <v>19</v>
      </c>
      <c r="J1335">
        <v>82.8</v>
      </c>
      <c r="K1335" s="1">
        <v>44416</v>
      </c>
      <c r="L1335">
        <v>43</v>
      </c>
      <c r="M1335">
        <v>0.35</v>
      </c>
    </row>
    <row r="1336" spans="1:13" x14ac:dyDescent="0.3">
      <c r="A1336" t="s">
        <v>1098</v>
      </c>
      <c r="B1336">
        <v>73</v>
      </c>
      <c r="C1336" t="s">
        <v>25</v>
      </c>
      <c r="D1336" t="s">
        <v>18</v>
      </c>
      <c r="E1336">
        <v>153.63</v>
      </c>
      <c r="F1336">
        <v>11</v>
      </c>
      <c r="G1336">
        <v>327</v>
      </c>
      <c r="H1336">
        <v>0</v>
      </c>
      <c r="I1336" t="s">
        <v>19</v>
      </c>
      <c r="J1336">
        <v>73</v>
      </c>
      <c r="K1336" s="1">
        <v>44011</v>
      </c>
      <c r="L1336">
        <v>52</v>
      </c>
      <c r="M1336">
        <v>0.04</v>
      </c>
    </row>
    <row r="1337" spans="1:13" x14ac:dyDescent="0.3">
      <c r="A1337" t="s">
        <v>1265</v>
      </c>
      <c r="B1337">
        <v>21</v>
      </c>
      <c r="C1337" t="s">
        <v>14</v>
      </c>
      <c r="D1337" t="s">
        <v>28</v>
      </c>
      <c r="E1337">
        <v>304.66000000000003</v>
      </c>
      <c r="F1337">
        <v>8</v>
      </c>
      <c r="G1337">
        <v>305</v>
      </c>
      <c r="H1337">
        <v>0</v>
      </c>
      <c r="I1337" t="s">
        <v>40</v>
      </c>
      <c r="J1337">
        <v>44.8</v>
      </c>
      <c r="K1337" s="1">
        <v>44489</v>
      </c>
      <c r="L1337">
        <v>5</v>
      </c>
      <c r="M1337">
        <v>0.27</v>
      </c>
    </row>
    <row r="1338" spans="1:13" x14ac:dyDescent="0.3">
      <c r="A1338" t="s">
        <v>1266</v>
      </c>
      <c r="B1338">
        <v>48</v>
      </c>
      <c r="C1338" t="s">
        <v>14</v>
      </c>
      <c r="D1338" t="s">
        <v>18</v>
      </c>
      <c r="E1338">
        <v>115.36</v>
      </c>
      <c r="F1338">
        <v>14</v>
      </c>
      <c r="G1338">
        <v>258</v>
      </c>
      <c r="H1338">
        <v>0</v>
      </c>
      <c r="I1338" t="s">
        <v>29</v>
      </c>
      <c r="J1338">
        <v>29.2</v>
      </c>
      <c r="K1338" s="1">
        <v>45491</v>
      </c>
      <c r="L1338">
        <v>19</v>
      </c>
      <c r="M1338">
        <v>0.18</v>
      </c>
    </row>
    <row r="1339" spans="1:13" x14ac:dyDescent="0.3">
      <c r="A1339" t="s">
        <v>1267</v>
      </c>
      <c r="B1339">
        <v>61</v>
      </c>
      <c r="C1339" t="s">
        <v>21</v>
      </c>
      <c r="D1339" t="s">
        <v>52</v>
      </c>
      <c r="E1339">
        <v>62.89</v>
      </c>
      <c r="F1339">
        <v>15</v>
      </c>
      <c r="G1339">
        <v>66</v>
      </c>
      <c r="H1339">
        <v>0</v>
      </c>
      <c r="I1339" t="s">
        <v>40</v>
      </c>
      <c r="J1339">
        <v>22.2</v>
      </c>
      <c r="K1339" s="1">
        <v>45577</v>
      </c>
      <c r="L1339">
        <v>30</v>
      </c>
      <c r="M1339">
        <v>0.12</v>
      </c>
    </row>
    <row r="1340" spans="1:13" x14ac:dyDescent="0.3">
      <c r="A1340" t="s">
        <v>1268</v>
      </c>
      <c r="B1340">
        <v>48</v>
      </c>
      <c r="C1340" t="s">
        <v>14</v>
      </c>
      <c r="D1340" t="s">
        <v>15</v>
      </c>
      <c r="E1340">
        <v>102.57</v>
      </c>
      <c r="F1340">
        <v>12</v>
      </c>
      <c r="G1340">
        <v>84</v>
      </c>
      <c r="H1340">
        <v>0</v>
      </c>
      <c r="I1340" t="s">
        <v>16</v>
      </c>
      <c r="J1340">
        <v>96.4</v>
      </c>
      <c r="K1340" s="1">
        <v>44248</v>
      </c>
      <c r="L1340">
        <v>49</v>
      </c>
      <c r="M1340">
        <v>0.28000000000000003</v>
      </c>
    </row>
    <row r="1341" spans="1:13" x14ac:dyDescent="0.3">
      <c r="A1341" t="s">
        <v>1269</v>
      </c>
      <c r="B1341">
        <v>75</v>
      </c>
      <c r="C1341" t="s">
        <v>21</v>
      </c>
      <c r="D1341" t="s">
        <v>18</v>
      </c>
      <c r="E1341">
        <v>103.8</v>
      </c>
      <c r="F1341">
        <v>12</v>
      </c>
      <c r="G1341">
        <v>61</v>
      </c>
      <c r="H1341">
        <v>0</v>
      </c>
      <c r="I1341" t="s">
        <v>40</v>
      </c>
      <c r="J1341">
        <v>80.2</v>
      </c>
      <c r="K1341" s="1">
        <v>45672</v>
      </c>
      <c r="L1341">
        <v>63</v>
      </c>
      <c r="M1341">
        <v>0.16</v>
      </c>
    </row>
    <row r="1342" spans="1:13" x14ac:dyDescent="0.3">
      <c r="A1342" t="s">
        <v>1270</v>
      </c>
      <c r="B1342">
        <v>40</v>
      </c>
      <c r="C1342" t="s">
        <v>21</v>
      </c>
      <c r="D1342" t="s">
        <v>28</v>
      </c>
      <c r="E1342">
        <v>55.78</v>
      </c>
      <c r="F1342">
        <v>11</v>
      </c>
      <c r="G1342">
        <v>13</v>
      </c>
      <c r="H1342">
        <v>0</v>
      </c>
      <c r="I1342" t="s">
        <v>23</v>
      </c>
      <c r="J1342">
        <v>69.3</v>
      </c>
      <c r="K1342" s="1">
        <v>44705</v>
      </c>
      <c r="L1342">
        <v>81</v>
      </c>
      <c r="M1342">
        <v>0.28999999999999998</v>
      </c>
    </row>
    <row r="1343" spans="1:13" x14ac:dyDescent="0.3">
      <c r="A1343" t="s">
        <v>1271</v>
      </c>
      <c r="B1343">
        <v>71</v>
      </c>
      <c r="C1343" t="s">
        <v>14</v>
      </c>
      <c r="D1343" t="s">
        <v>44</v>
      </c>
      <c r="E1343">
        <v>71.459999999999994</v>
      </c>
      <c r="F1343">
        <v>14</v>
      </c>
      <c r="G1343">
        <v>121</v>
      </c>
      <c r="H1343">
        <v>0</v>
      </c>
      <c r="I1343" t="s">
        <v>23</v>
      </c>
      <c r="J1343">
        <v>94.8</v>
      </c>
      <c r="K1343" s="1">
        <v>44927</v>
      </c>
      <c r="L1343">
        <v>29</v>
      </c>
      <c r="M1343">
        <v>0.17</v>
      </c>
    </row>
    <row r="1344" spans="1:13" x14ac:dyDescent="0.3">
      <c r="A1344" t="s">
        <v>1272</v>
      </c>
      <c r="B1344">
        <v>70</v>
      </c>
      <c r="C1344" t="s">
        <v>21</v>
      </c>
      <c r="D1344" t="s">
        <v>28</v>
      </c>
      <c r="F1344">
        <v>9</v>
      </c>
      <c r="G1344">
        <v>278</v>
      </c>
      <c r="H1344">
        <v>0</v>
      </c>
      <c r="I1344" t="s">
        <v>29</v>
      </c>
      <c r="J1344">
        <v>20.399999999999999</v>
      </c>
      <c r="K1344" s="1">
        <v>44165</v>
      </c>
      <c r="L1344">
        <v>76</v>
      </c>
      <c r="M1344">
        <v>0.33</v>
      </c>
    </row>
    <row r="1345" spans="1:13" x14ac:dyDescent="0.3">
      <c r="A1345" t="s">
        <v>1273</v>
      </c>
      <c r="B1345">
        <v>37</v>
      </c>
      <c r="C1345" t="s">
        <v>14</v>
      </c>
      <c r="D1345" t="s">
        <v>50</v>
      </c>
      <c r="E1345">
        <v>143.79</v>
      </c>
      <c r="F1345">
        <v>12</v>
      </c>
      <c r="G1345">
        <v>122</v>
      </c>
      <c r="H1345">
        <v>0</v>
      </c>
      <c r="I1345" t="s">
        <v>40</v>
      </c>
      <c r="J1345">
        <v>85.8</v>
      </c>
      <c r="K1345" s="1">
        <v>45468</v>
      </c>
      <c r="L1345">
        <v>72</v>
      </c>
      <c r="M1345">
        <v>0.59</v>
      </c>
    </row>
    <row r="1346" spans="1:13" x14ac:dyDescent="0.3">
      <c r="A1346" t="s">
        <v>1274</v>
      </c>
      <c r="B1346">
        <v>32</v>
      </c>
      <c r="C1346" t="s">
        <v>25</v>
      </c>
      <c r="D1346" t="s">
        <v>52</v>
      </c>
      <c r="E1346">
        <v>173.19</v>
      </c>
      <c r="F1346">
        <v>9</v>
      </c>
      <c r="G1346">
        <v>76</v>
      </c>
      <c r="H1346">
        <v>0</v>
      </c>
      <c r="I1346" t="s">
        <v>40</v>
      </c>
      <c r="J1346">
        <v>58.3</v>
      </c>
      <c r="K1346" s="1">
        <v>45666</v>
      </c>
      <c r="L1346">
        <v>79</v>
      </c>
      <c r="M1346">
        <v>0.06</v>
      </c>
    </row>
    <row r="1347" spans="1:13" x14ac:dyDescent="0.3">
      <c r="A1347" t="s">
        <v>698</v>
      </c>
      <c r="B1347">
        <v>40</v>
      </c>
      <c r="C1347" t="s">
        <v>21</v>
      </c>
      <c r="D1347" t="s">
        <v>15</v>
      </c>
      <c r="E1347">
        <v>73.58</v>
      </c>
      <c r="F1347">
        <v>11</v>
      </c>
      <c r="G1347">
        <v>271</v>
      </c>
      <c r="H1347">
        <v>0</v>
      </c>
      <c r="I1347" t="s">
        <v>19</v>
      </c>
      <c r="J1347">
        <v>93.3</v>
      </c>
      <c r="K1347" s="1">
        <v>44567</v>
      </c>
      <c r="L1347">
        <v>53</v>
      </c>
      <c r="M1347">
        <v>0.78</v>
      </c>
    </row>
    <row r="1348" spans="1:13" x14ac:dyDescent="0.3">
      <c r="A1348" t="s">
        <v>1275</v>
      </c>
      <c r="B1348">
        <v>45</v>
      </c>
      <c r="C1348" t="s">
        <v>25</v>
      </c>
      <c r="D1348" t="s">
        <v>28</v>
      </c>
      <c r="E1348">
        <v>269.05</v>
      </c>
      <c r="F1348">
        <v>12</v>
      </c>
      <c r="G1348">
        <v>145</v>
      </c>
      <c r="H1348">
        <v>0</v>
      </c>
      <c r="I1348" t="s">
        <v>29</v>
      </c>
      <c r="J1348">
        <v>66.099999999999994</v>
      </c>
      <c r="K1348" s="1">
        <v>45449</v>
      </c>
      <c r="L1348">
        <v>98</v>
      </c>
      <c r="M1348">
        <v>0.16</v>
      </c>
    </row>
    <row r="1349" spans="1:13" x14ac:dyDescent="0.3">
      <c r="A1349" t="s">
        <v>1276</v>
      </c>
      <c r="B1349">
        <v>33</v>
      </c>
      <c r="C1349" t="s">
        <v>25</v>
      </c>
      <c r="D1349" t="s">
        <v>52</v>
      </c>
      <c r="E1349">
        <v>69.2</v>
      </c>
      <c r="F1349">
        <v>10</v>
      </c>
      <c r="G1349">
        <v>268</v>
      </c>
      <c r="H1349">
        <v>0</v>
      </c>
      <c r="I1349" t="s">
        <v>19</v>
      </c>
      <c r="J1349">
        <v>74.2</v>
      </c>
      <c r="K1349" s="1">
        <v>44727</v>
      </c>
      <c r="L1349">
        <v>28</v>
      </c>
      <c r="M1349">
        <v>0.42</v>
      </c>
    </row>
    <row r="1350" spans="1:13" x14ac:dyDescent="0.3">
      <c r="A1350" t="s">
        <v>1277</v>
      </c>
      <c r="B1350">
        <v>54</v>
      </c>
      <c r="C1350" t="s">
        <v>14</v>
      </c>
      <c r="D1350" t="s">
        <v>44</v>
      </c>
      <c r="E1350">
        <v>18.73</v>
      </c>
      <c r="F1350">
        <v>11</v>
      </c>
      <c r="G1350">
        <v>55</v>
      </c>
      <c r="H1350">
        <v>0</v>
      </c>
      <c r="I1350" t="s">
        <v>29</v>
      </c>
      <c r="J1350">
        <v>22.2</v>
      </c>
      <c r="K1350" s="1">
        <v>45352</v>
      </c>
      <c r="L1350">
        <v>85</v>
      </c>
      <c r="M1350">
        <v>0.1</v>
      </c>
    </row>
    <row r="1351" spans="1:13" x14ac:dyDescent="0.3">
      <c r="A1351" t="s">
        <v>1278</v>
      </c>
      <c r="B1351">
        <v>38</v>
      </c>
      <c r="C1351" t="s">
        <v>21</v>
      </c>
      <c r="D1351" t="s">
        <v>35</v>
      </c>
      <c r="E1351">
        <v>253.43</v>
      </c>
      <c r="F1351">
        <v>17</v>
      </c>
      <c r="G1351">
        <v>217</v>
      </c>
      <c r="H1351">
        <v>0</v>
      </c>
      <c r="I1351" t="s">
        <v>29</v>
      </c>
      <c r="J1351">
        <v>34.5</v>
      </c>
      <c r="K1351" s="1">
        <v>45557</v>
      </c>
      <c r="L1351">
        <v>53</v>
      </c>
      <c r="M1351">
        <v>0.66</v>
      </c>
    </row>
    <row r="1352" spans="1:13" x14ac:dyDescent="0.3">
      <c r="A1352" t="s">
        <v>1279</v>
      </c>
      <c r="B1352">
        <v>32</v>
      </c>
      <c r="C1352" t="s">
        <v>21</v>
      </c>
      <c r="D1352" t="s">
        <v>35</v>
      </c>
      <c r="E1352">
        <v>29.71</v>
      </c>
      <c r="F1352">
        <v>13</v>
      </c>
      <c r="G1352">
        <v>172</v>
      </c>
      <c r="H1352">
        <v>0</v>
      </c>
      <c r="I1352" t="s">
        <v>40</v>
      </c>
      <c r="J1352">
        <v>30.2</v>
      </c>
      <c r="K1352" s="1">
        <v>45470</v>
      </c>
      <c r="L1352">
        <v>17</v>
      </c>
      <c r="M1352">
        <v>0.1</v>
      </c>
    </row>
    <row r="1353" spans="1:13" x14ac:dyDescent="0.3">
      <c r="A1353" t="s">
        <v>1280</v>
      </c>
      <c r="B1353">
        <v>34</v>
      </c>
      <c r="C1353" t="s">
        <v>21</v>
      </c>
      <c r="D1353" t="s">
        <v>35</v>
      </c>
      <c r="E1353">
        <v>208.73</v>
      </c>
      <c r="F1353">
        <v>9</v>
      </c>
      <c r="G1353">
        <v>39</v>
      </c>
      <c r="H1353">
        <v>0</v>
      </c>
      <c r="I1353" t="s">
        <v>19</v>
      </c>
      <c r="J1353">
        <v>69.400000000000006</v>
      </c>
      <c r="K1353" s="1">
        <v>44204</v>
      </c>
      <c r="L1353">
        <v>82</v>
      </c>
      <c r="M1353">
        <v>0.66</v>
      </c>
    </row>
    <row r="1354" spans="1:13" x14ac:dyDescent="0.3">
      <c r="A1354" t="s">
        <v>1281</v>
      </c>
      <c r="B1354">
        <v>67</v>
      </c>
      <c r="C1354" t="s">
        <v>21</v>
      </c>
      <c r="D1354" t="s">
        <v>44</v>
      </c>
      <c r="E1354">
        <v>126.58</v>
      </c>
      <c r="F1354">
        <v>12</v>
      </c>
      <c r="G1354">
        <v>358</v>
      </c>
      <c r="H1354">
        <v>0</v>
      </c>
      <c r="I1354" t="s">
        <v>16</v>
      </c>
      <c r="J1354">
        <v>41.1</v>
      </c>
      <c r="K1354" s="1">
        <v>45334</v>
      </c>
      <c r="L1354">
        <v>24</v>
      </c>
      <c r="M1354">
        <v>0.51</v>
      </c>
    </row>
    <row r="1355" spans="1:13" x14ac:dyDescent="0.3">
      <c r="A1355" t="s">
        <v>1282</v>
      </c>
      <c r="B1355">
        <v>54</v>
      </c>
      <c r="C1355" t="s">
        <v>21</v>
      </c>
      <c r="D1355" t="s">
        <v>15</v>
      </c>
      <c r="E1355">
        <v>180</v>
      </c>
      <c r="F1355">
        <v>14</v>
      </c>
      <c r="G1355">
        <v>158</v>
      </c>
      <c r="H1355">
        <v>0</v>
      </c>
      <c r="I1355" t="s">
        <v>19</v>
      </c>
      <c r="J1355">
        <v>86</v>
      </c>
      <c r="K1355" s="1">
        <v>44354</v>
      </c>
      <c r="L1355">
        <v>88</v>
      </c>
      <c r="M1355">
        <v>0.5</v>
      </c>
    </row>
    <row r="1356" spans="1:13" x14ac:dyDescent="0.3">
      <c r="A1356" t="s">
        <v>1283</v>
      </c>
      <c r="B1356">
        <v>30</v>
      </c>
      <c r="C1356" t="s">
        <v>25</v>
      </c>
      <c r="D1356" t="s">
        <v>37</v>
      </c>
      <c r="E1356">
        <v>359.85</v>
      </c>
      <c r="F1356">
        <v>9</v>
      </c>
      <c r="G1356">
        <v>359</v>
      </c>
      <c r="H1356">
        <v>0</v>
      </c>
      <c r="I1356" t="s">
        <v>16</v>
      </c>
      <c r="J1356">
        <v>21.3</v>
      </c>
      <c r="K1356" s="1">
        <v>44754</v>
      </c>
      <c r="L1356">
        <v>76</v>
      </c>
      <c r="M1356">
        <v>0.21</v>
      </c>
    </row>
    <row r="1357" spans="1:13" x14ac:dyDescent="0.3">
      <c r="A1357" t="s">
        <v>1284</v>
      </c>
      <c r="B1357">
        <v>36</v>
      </c>
      <c r="C1357" t="s">
        <v>21</v>
      </c>
      <c r="D1357" t="s">
        <v>37</v>
      </c>
      <c r="E1357">
        <v>32.53</v>
      </c>
      <c r="F1357">
        <v>13</v>
      </c>
      <c r="G1357">
        <v>31</v>
      </c>
      <c r="H1357">
        <v>0</v>
      </c>
      <c r="I1357" t="s">
        <v>23</v>
      </c>
      <c r="J1357">
        <v>79.599999999999994</v>
      </c>
      <c r="K1357" s="1">
        <v>44302</v>
      </c>
      <c r="L1357">
        <v>65</v>
      </c>
      <c r="M1357">
        <v>0.34</v>
      </c>
    </row>
    <row r="1358" spans="1:13" x14ac:dyDescent="0.3">
      <c r="A1358" t="s">
        <v>1285</v>
      </c>
      <c r="B1358">
        <v>47</v>
      </c>
      <c r="C1358" t="s">
        <v>14</v>
      </c>
      <c r="D1358" t="s">
        <v>52</v>
      </c>
      <c r="E1358">
        <v>118.52</v>
      </c>
      <c r="F1358">
        <v>8</v>
      </c>
      <c r="G1358">
        <v>247</v>
      </c>
      <c r="H1358">
        <v>0</v>
      </c>
      <c r="I1358" t="s">
        <v>29</v>
      </c>
      <c r="J1358">
        <v>81.3</v>
      </c>
      <c r="K1358" s="1">
        <v>44243</v>
      </c>
      <c r="L1358">
        <v>36</v>
      </c>
      <c r="M1358">
        <v>0.22</v>
      </c>
    </row>
    <row r="1359" spans="1:13" x14ac:dyDescent="0.3">
      <c r="A1359" t="s">
        <v>1286</v>
      </c>
      <c r="B1359">
        <v>62</v>
      </c>
      <c r="C1359" t="s">
        <v>21</v>
      </c>
      <c r="D1359" t="s">
        <v>35</v>
      </c>
      <c r="E1359">
        <v>123.97</v>
      </c>
      <c r="F1359">
        <v>13</v>
      </c>
      <c r="G1359">
        <v>128</v>
      </c>
      <c r="H1359">
        <v>0</v>
      </c>
      <c r="I1359" t="s">
        <v>19</v>
      </c>
      <c r="J1359">
        <v>62.8</v>
      </c>
      <c r="K1359" s="1">
        <v>44485</v>
      </c>
      <c r="L1359">
        <v>32</v>
      </c>
      <c r="M1359">
        <v>0.19</v>
      </c>
    </row>
    <row r="1360" spans="1:13" x14ac:dyDescent="0.3">
      <c r="A1360" t="s">
        <v>1287</v>
      </c>
      <c r="B1360">
        <v>35</v>
      </c>
      <c r="C1360" t="s">
        <v>14</v>
      </c>
      <c r="D1360" t="s">
        <v>50</v>
      </c>
      <c r="E1360">
        <v>57.07</v>
      </c>
      <c r="F1360">
        <v>5</v>
      </c>
      <c r="G1360">
        <v>290</v>
      </c>
      <c r="H1360">
        <v>0</v>
      </c>
      <c r="I1360" t="s">
        <v>29</v>
      </c>
      <c r="J1360">
        <v>14.8</v>
      </c>
      <c r="K1360" s="1">
        <v>44813</v>
      </c>
      <c r="L1360">
        <v>69</v>
      </c>
      <c r="M1360">
        <v>0.34</v>
      </c>
    </row>
    <row r="1361" spans="1:13" x14ac:dyDescent="0.3">
      <c r="A1361" t="s">
        <v>1288</v>
      </c>
      <c r="B1361">
        <v>31</v>
      </c>
      <c r="C1361" t="s">
        <v>25</v>
      </c>
      <c r="D1361" t="s">
        <v>15</v>
      </c>
      <c r="E1361">
        <v>95.94</v>
      </c>
      <c r="F1361">
        <v>8</v>
      </c>
      <c r="G1361">
        <v>35</v>
      </c>
      <c r="H1361">
        <v>0</v>
      </c>
      <c r="I1361" t="s">
        <v>19</v>
      </c>
      <c r="J1361">
        <v>32.700000000000003</v>
      </c>
      <c r="K1361" s="1">
        <v>44367</v>
      </c>
      <c r="L1361">
        <v>26</v>
      </c>
      <c r="M1361">
        <v>7.0000000000000007E-2</v>
      </c>
    </row>
    <row r="1362" spans="1:13" x14ac:dyDescent="0.3">
      <c r="A1362" t="s">
        <v>1289</v>
      </c>
      <c r="B1362">
        <v>79</v>
      </c>
      <c r="C1362" t="s">
        <v>21</v>
      </c>
      <c r="D1362" t="s">
        <v>37</v>
      </c>
      <c r="E1362">
        <v>119.44</v>
      </c>
      <c r="F1362">
        <v>6</v>
      </c>
      <c r="G1362">
        <v>347</v>
      </c>
      <c r="H1362">
        <v>0</v>
      </c>
      <c r="I1362" t="s">
        <v>23</v>
      </c>
      <c r="J1362">
        <v>39.799999999999997</v>
      </c>
      <c r="K1362" s="1">
        <v>45283</v>
      </c>
      <c r="L1362">
        <v>56</v>
      </c>
      <c r="M1362">
        <v>0.1</v>
      </c>
    </row>
    <row r="1363" spans="1:13" x14ac:dyDescent="0.3">
      <c r="A1363" t="s">
        <v>1290</v>
      </c>
      <c r="B1363">
        <v>53</v>
      </c>
      <c r="C1363" t="s">
        <v>21</v>
      </c>
      <c r="D1363" t="s">
        <v>18</v>
      </c>
      <c r="E1363">
        <v>55.2</v>
      </c>
      <c r="F1363">
        <v>9</v>
      </c>
      <c r="G1363">
        <v>65</v>
      </c>
      <c r="H1363">
        <v>0</v>
      </c>
      <c r="I1363" t="s">
        <v>19</v>
      </c>
      <c r="J1363">
        <v>46.5</v>
      </c>
      <c r="K1363" s="1">
        <v>44527</v>
      </c>
      <c r="L1363">
        <v>67</v>
      </c>
      <c r="M1363">
        <v>0.36</v>
      </c>
    </row>
    <row r="1364" spans="1:13" x14ac:dyDescent="0.3">
      <c r="A1364" t="s">
        <v>1291</v>
      </c>
      <c r="B1364">
        <v>53</v>
      </c>
      <c r="C1364" t="s">
        <v>14</v>
      </c>
      <c r="D1364" t="s">
        <v>26</v>
      </c>
      <c r="E1364">
        <v>18.690000000000001</v>
      </c>
      <c r="F1364">
        <v>12</v>
      </c>
      <c r="G1364">
        <v>284</v>
      </c>
      <c r="H1364">
        <v>0</v>
      </c>
      <c r="I1364" t="s">
        <v>23</v>
      </c>
      <c r="J1364">
        <v>73.7</v>
      </c>
      <c r="K1364" s="1">
        <v>45778</v>
      </c>
      <c r="L1364">
        <v>33</v>
      </c>
      <c r="M1364">
        <v>0.08</v>
      </c>
    </row>
    <row r="1365" spans="1:13" x14ac:dyDescent="0.3">
      <c r="A1365" t="s">
        <v>1292</v>
      </c>
      <c r="B1365">
        <v>37</v>
      </c>
      <c r="C1365" t="s">
        <v>14</v>
      </c>
      <c r="D1365" t="s">
        <v>22</v>
      </c>
      <c r="E1365">
        <v>123.51</v>
      </c>
      <c r="F1365">
        <v>13</v>
      </c>
      <c r="G1365">
        <v>156</v>
      </c>
      <c r="H1365">
        <v>0</v>
      </c>
      <c r="I1365" t="s">
        <v>29</v>
      </c>
      <c r="J1365">
        <v>33.799999999999997</v>
      </c>
      <c r="K1365" s="1">
        <v>45755</v>
      </c>
      <c r="L1365">
        <v>39</v>
      </c>
      <c r="M1365">
        <v>0.28000000000000003</v>
      </c>
    </row>
    <row r="1366" spans="1:13" x14ac:dyDescent="0.3">
      <c r="A1366" t="s">
        <v>733</v>
      </c>
      <c r="B1366">
        <v>69</v>
      </c>
      <c r="C1366" t="s">
        <v>14</v>
      </c>
      <c r="D1366" t="s">
        <v>44</v>
      </c>
      <c r="E1366">
        <v>16.34</v>
      </c>
      <c r="F1366">
        <v>6</v>
      </c>
      <c r="G1366">
        <v>42</v>
      </c>
      <c r="H1366">
        <v>0</v>
      </c>
      <c r="I1366" t="s">
        <v>40</v>
      </c>
      <c r="J1366">
        <v>1.8</v>
      </c>
      <c r="K1366" s="1">
        <v>44557</v>
      </c>
      <c r="L1366">
        <v>84</v>
      </c>
      <c r="M1366">
        <v>0.48</v>
      </c>
    </row>
    <row r="1367" spans="1:13" x14ac:dyDescent="0.3">
      <c r="A1367" t="s">
        <v>1293</v>
      </c>
      <c r="B1367">
        <v>36</v>
      </c>
      <c r="C1367" t="s">
        <v>21</v>
      </c>
      <c r="D1367" t="s">
        <v>44</v>
      </c>
      <c r="E1367">
        <v>40.049999999999997</v>
      </c>
      <c r="F1367">
        <v>10</v>
      </c>
      <c r="G1367">
        <v>274</v>
      </c>
      <c r="H1367">
        <v>0</v>
      </c>
      <c r="I1367" t="s">
        <v>16</v>
      </c>
      <c r="J1367">
        <v>86.6</v>
      </c>
      <c r="K1367" s="1">
        <v>45591</v>
      </c>
      <c r="L1367">
        <v>58</v>
      </c>
      <c r="M1367">
        <v>0.28000000000000003</v>
      </c>
    </row>
    <row r="1368" spans="1:13" x14ac:dyDescent="0.3">
      <c r="A1368" t="s">
        <v>1294</v>
      </c>
      <c r="B1368">
        <v>62</v>
      </c>
      <c r="C1368" t="s">
        <v>21</v>
      </c>
      <c r="D1368" t="s">
        <v>37</v>
      </c>
      <c r="E1368">
        <v>125.22</v>
      </c>
      <c r="F1368">
        <v>15</v>
      </c>
      <c r="G1368">
        <v>120</v>
      </c>
      <c r="H1368">
        <v>0</v>
      </c>
      <c r="I1368" t="s">
        <v>29</v>
      </c>
      <c r="J1368">
        <v>43.2</v>
      </c>
      <c r="K1368" s="1">
        <v>44329</v>
      </c>
      <c r="L1368">
        <v>12</v>
      </c>
      <c r="M1368">
        <v>0.12</v>
      </c>
    </row>
    <row r="1369" spans="1:13" x14ac:dyDescent="0.3">
      <c r="A1369" t="s">
        <v>1295</v>
      </c>
      <c r="B1369">
        <v>61</v>
      </c>
      <c r="C1369" t="s">
        <v>25</v>
      </c>
      <c r="D1369" t="s">
        <v>44</v>
      </c>
      <c r="E1369">
        <v>137.66</v>
      </c>
      <c r="F1369">
        <v>13</v>
      </c>
      <c r="G1369">
        <v>191</v>
      </c>
      <c r="H1369">
        <v>0</v>
      </c>
      <c r="I1369" t="s">
        <v>40</v>
      </c>
      <c r="J1369">
        <v>28.3</v>
      </c>
      <c r="K1369" s="1">
        <v>45681</v>
      </c>
      <c r="L1369">
        <v>84</v>
      </c>
      <c r="M1369">
        <v>0.37</v>
      </c>
    </row>
    <row r="1370" spans="1:13" x14ac:dyDescent="0.3">
      <c r="A1370" t="s">
        <v>1296</v>
      </c>
      <c r="B1370">
        <v>24</v>
      </c>
      <c r="C1370" t="s">
        <v>25</v>
      </c>
      <c r="D1370" t="s">
        <v>35</v>
      </c>
      <c r="E1370">
        <v>226.74</v>
      </c>
      <c r="F1370">
        <v>11</v>
      </c>
      <c r="G1370">
        <v>353</v>
      </c>
      <c r="H1370">
        <v>0</v>
      </c>
      <c r="I1370" t="s">
        <v>29</v>
      </c>
      <c r="K1370" s="1">
        <v>45375</v>
      </c>
      <c r="L1370">
        <v>81</v>
      </c>
      <c r="M1370">
        <v>0.33</v>
      </c>
    </row>
    <row r="1371" spans="1:13" x14ac:dyDescent="0.3">
      <c r="A1371" t="s">
        <v>496</v>
      </c>
      <c r="B1371">
        <v>74</v>
      </c>
      <c r="C1371" t="s">
        <v>14</v>
      </c>
      <c r="D1371" t="s">
        <v>22</v>
      </c>
      <c r="E1371">
        <v>135.01</v>
      </c>
      <c r="F1371">
        <v>7</v>
      </c>
      <c r="G1371">
        <v>30</v>
      </c>
      <c r="H1371">
        <v>0</v>
      </c>
      <c r="I1371" t="s">
        <v>29</v>
      </c>
      <c r="J1371">
        <v>87.9</v>
      </c>
      <c r="K1371" s="1">
        <v>44466</v>
      </c>
      <c r="L1371">
        <v>43</v>
      </c>
      <c r="M1371">
        <v>0.21</v>
      </c>
    </row>
    <row r="1372" spans="1:13" x14ac:dyDescent="0.3">
      <c r="A1372" t="s">
        <v>1297</v>
      </c>
      <c r="B1372">
        <v>61</v>
      </c>
      <c r="C1372" t="s">
        <v>14</v>
      </c>
      <c r="D1372" t="s">
        <v>50</v>
      </c>
      <c r="E1372">
        <v>186.14</v>
      </c>
      <c r="F1372">
        <v>8</v>
      </c>
      <c r="G1372">
        <v>356</v>
      </c>
      <c r="H1372">
        <v>0</v>
      </c>
      <c r="I1372" t="s">
        <v>19</v>
      </c>
      <c r="K1372" s="1">
        <v>45504</v>
      </c>
      <c r="L1372">
        <v>72</v>
      </c>
      <c r="M1372">
        <v>0.15</v>
      </c>
    </row>
    <row r="1373" spans="1:13" x14ac:dyDescent="0.3">
      <c r="A1373" t="s">
        <v>1298</v>
      </c>
      <c r="B1373">
        <v>70</v>
      </c>
      <c r="C1373" t="s">
        <v>14</v>
      </c>
      <c r="D1373" t="s">
        <v>18</v>
      </c>
      <c r="E1373">
        <v>71.069999999999993</v>
      </c>
      <c r="F1373">
        <v>12</v>
      </c>
      <c r="G1373">
        <v>18</v>
      </c>
      <c r="H1373">
        <v>0</v>
      </c>
      <c r="I1373" t="s">
        <v>23</v>
      </c>
      <c r="J1373">
        <v>35.4</v>
      </c>
      <c r="K1373" s="1">
        <v>44516</v>
      </c>
      <c r="L1373">
        <v>13</v>
      </c>
      <c r="M1373">
        <v>0.27</v>
      </c>
    </row>
    <row r="1374" spans="1:13" x14ac:dyDescent="0.3">
      <c r="A1374" t="s">
        <v>1299</v>
      </c>
      <c r="B1374">
        <v>21</v>
      </c>
      <c r="C1374" t="s">
        <v>21</v>
      </c>
      <c r="D1374" t="s">
        <v>52</v>
      </c>
      <c r="E1374">
        <v>141.44999999999999</v>
      </c>
      <c r="F1374">
        <v>8</v>
      </c>
      <c r="G1374">
        <v>284</v>
      </c>
      <c r="H1374">
        <v>0</v>
      </c>
      <c r="I1374" t="s">
        <v>23</v>
      </c>
      <c r="J1374">
        <v>23.1</v>
      </c>
      <c r="K1374" s="1">
        <v>45612</v>
      </c>
      <c r="L1374">
        <v>73</v>
      </c>
      <c r="M1374">
        <v>0.66</v>
      </c>
    </row>
    <row r="1375" spans="1:13" x14ac:dyDescent="0.3">
      <c r="A1375" t="s">
        <v>1300</v>
      </c>
      <c r="B1375">
        <v>76</v>
      </c>
      <c r="C1375" t="s">
        <v>21</v>
      </c>
      <c r="D1375" t="s">
        <v>22</v>
      </c>
      <c r="E1375">
        <v>37.56</v>
      </c>
      <c r="F1375">
        <v>11</v>
      </c>
      <c r="G1375">
        <v>72</v>
      </c>
      <c r="H1375">
        <v>0</v>
      </c>
      <c r="I1375" t="s">
        <v>19</v>
      </c>
      <c r="J1375">
        <v>71.3</v>
      </c>
      <c r="K1375" s="1">
        <v>45087</v>
      </c>
      <c r="L1375">
        <v>83</v>
      </c>
      <c r="M1375">
        <v>0.32</v>
      </c>
    </row>
    <row r="1376" spans="1:13" x14ac:dyDescent="0.3">
      <c r="A1376" t="s">
        <v>1301</v>
      </c>
      <c r="B1376">
        <v>51</v>
      </c>
      <c r="C1376" t="s">
        <v>21</v>
      </c>
      <c r="D1376" t="s">
        <v>50</v>
      </c>
      <c r="E1376">
        <v>102.64</v>
      </c>
      <c r="F1376">
        <v>10</v>
      </c>
      <c r="G1376">
        <v>75</v>
      </c>
      <c r="H1376">
        <v>0</v>
      </c>
      <c r="I1376" t="s">
        <v>19</v>
      </c>
      <c r="J1376">
        <v>5.7</v>
      </c>
      <c r="K1376" s="1">
        <v>44710</v>
      </c>
      <c r="L1376">
        <v>90</v>
      </c>
      <c r="M1376">
        <v>0.28000000000000003</v>
      </c>
    </row>
    <row r="1377" spans="1:13" x14ac:dyDescent="0.3">
      <c r="A1377" t="s">
        <v>373</v>
      </c>
      <c r="B1377">
        <v>19</v>
      </c>
      <c r="C1377" t="s">
        <v>14</v>
      </c>
      <c r="D1377" t="s">
        <v>44</v>
      </c>
      <c r="E1377">
        <v>120.9</v>
      </c>
      <c r="F1377">
        <v>7</v>
      </c>
      <c r="G1377">
        <v>187</v>
      </c>
      <c r="H1377">
        <v>0</v>
      </c>
      <c r="I1377" t="s">
        <v>29</v>
      </c>
      <c r="J1377">
        <v>39.1</v>
      </c>
      <c r="K1377" s="1">
        <v>44928</v>
      </c>
      <c r="L1377">
        <v>5</v>
      </c>
      <c r="M1377">
        <v>0.41</v>
      </c>
    </row>
    <row r="1378" spans="1:13" x14ac:dyDescent="0.3">
      <c r="A1378" t="s">
        <v>1302</v>
      </c>
      <c r="B1378">
        <v>22</v>
      </c>
      <c r="C1378" t="s">
        <v>21</v>
      </c>
      <c r="D1378" t="s">
        <v>37</v>
      </c>
      <c r="E1378">
        <v>184.5</v>
      </c>
      <c r="F1378">
        <v>9</v>
      </c>
      <c r="G1378">
        <v>178</v>
      </c>
      <c r="H1378">
        <v>0</v>
      </c>
      <c r="I1378" t="s">
        <v>23</v>
      </c>
      <c r="J1378">
        <v>75.900000000000006</v>
      </c>
      <c r="K1378" s="1">
        <v>44844</v>
      </c>
      <c r="L1378">
        <v>45</v>
      </c>
      <c r="M1378">
        <v>0.28999999999999998</v>
      </c>
    </row>
    <row r="1379" spans="1:13" x14ac:dyDescent="0.3">
      <c r="A1379" t="s">
        <v>1303</v>
      </c>
      <c r="B1379">
        <v>72</v>
      </c>
      <c r="C1379" t="s">
        <v>21</v>
      </c>
      <c r="D1379" t="s">
        <v>28</v>
      </c>
      <c r="E1379">
        <v>29.5</v>
      </c>
      <c r="F1379">
        <v>9</v>
      </c>
      <c r="G1379">
        <v>337</v>
      </c>
      <c r="H1379">
        <v>0</v>
      </c>
      <c r="I1379" t="s">
        <v>29</v>
      </c>
      <c r="J1379">
        <v>58.5</v>
      </c>
      <c r="K1379" s="1">
        <v>45699</v>
      </c>
      <c r="L1379">
        <v>89</v>
      </c>
      <c r="M1379">
        <v>0.28999999999999998</v>
      </c>
    </row>
    <row r="1380" spans="1:13" x14ac:dyDescent="0.3">
      <c r="A1380" t="s">
        <v>1304</v>
      </c>
      <c r="B1380">
        <v>27</v>
      </c>
      <c r="C1380" t="s">
        <v>14</v>
      </c>
      <c r="D1380" t="s">
        <v>52</v>
      </c>
      <c r="E1380">
        <v>124.32</v>
      </c>
      <c r="F1380">
        <v>6</v>
      </c>
      <c r="G1380">
        <v>305</v>
      </c>
      <c r="H1380">
        <v>0</v>
      </c>
      <c r="I1380" t="s">
        <v>40</v>
      </c>
      <c r="J1380">
        <v>73.400000000000006</v>
      </c>
      <c r="K1380" s="1">
        <v>45019</v>
      </c>
      <c r="L1380">
        <v>5</v>
      </c>
      <c r="M1380">
        <v>0.37</v>
      </c>
    </row>
    <row r="1381" spans="1:13" x14ac:dyDescent="0.3">
      <c r="A1381" t="s">
        <v>1305</v>
      </c>
      <c r="B1381">
        <v>49</v>
      </c>
      <c r="C1381" t="s">
        <v>14</v>
      </c>
      <c r="D1381" t="s">
        <v>15</v>
      </c>
      <c r="E1381">
        <v>55.1</v>
      </c>
      <c r="F1381">
        <v>14</v>
      </c>
      <c r="G1381">
        <v>136</v>
      </c>
      <c r="H1381">
        <v>0</v>
      </c>
      <c r="I1381" t="s">
        <v>40</v>
      </c>
      <c r="J1381">
        <v>57.3</v>
      </c>
      <c r="K1381" s="1">
        <v>44727</v>
      </c>
      <c r="L1381">
        <v>23</v>
      </c>
      <c r="M1381">
        <v>0.26</v>
      </c>
    </row>
    <row r="1382" spans="1:13" x14ac:dyDescent="0.3">
      <c r="A1382" t="s">
        <v>1306</v>
      </c>
      <c r="B1382">
        <v>59</v>
      </c>
      <c r="C1382" t="s">
        <v>14</v>
      </c>
      <c r="D1382" t="s">
        <v>26</v>
      </c>
      <c r="E1382">
        <v>81.61</v>
      </c>
      <c r="F1382">
        <v>6</v>
      </c>
      <c r="G1382">
        <v>161</v>
      </c>
      <c r="H1382">
        <v>0</v>
      </c>
      <c r="I1382" t="s">
        <v>19</v>
      </c>
      <c r="J1382">
        <v>24</v>
      </c>
      <c r="K1382" s="1">
        <v>45243</v>
      </c>
      <c r="L1382">
        <v>35</v>
      </c>
      <c r="M1382">
        <v>0.38</v>
      </c>
    </row>
    <row r="1383" spans="1:13" x14ac:dyDescent="0.3">
      <c r="A1383" t="s">
        <v>1307</v>
      </c>
      <c r="B1383">
        <v>58</v>
      </c>
      <c r="C1383" t="s">
        <v>25</v>
      </c>
      <c r="D1383" t="s">
        <v>37</v>
      </c>
      <c r="E1383">
        <v>88.37</v>
      </c>
      <c r="F1383">
        <v>13</v>
      </c>
      <c r="G1383">
        <v>289</v>
      </c>
      <c r="H1383">
        <v>0</v>
      </c>
      <c r="I1383" t="s">
        <v>23</v>
      </c>
      <c r="J1383">
        <v>48.3</v>
      </c>
      <c r="K1383" s="1">
        <v>45650</v>
      </c>
      <c r="L1383">
        <v>96</v>
      </c>
      <c r="M1383">
        <v>0.25</v>
      </c>
    </row>
    <row r="1384" spans="1:13" x14ac:dyDescent="0.3">
      <c r="A1384" t="s">
        <v>1308</v>
      </c>
      <c r="B1384">
        <v>30</v>
      </c>
      <c r="C1384" t="s">
        <v>21</v>
      </c>
      <c r="D1384" t="s">
        <v>44</v>
      </c>
      <c r="E1384">
        <v>283.57</v>
      </c>
      <c r="F1384">
        <v>10</v>
      </c>
      <c r="G1384">
        <v>46</v>
      </c>
      <c r="H1384">
        <v>0</v>
      </c>
      <c r="I1384" t="s">
        <v>40</v>
      </c>
      <c r="J1384">
        <v>77.3</v>
      </c>
      <c r="K1384" s="1">
        <v>44528</v>
      </c>
      <c r="L1384">
        <v>54</v>
      </c>
      <c r="M1384">
        <v>0.32</v>
      </c>
    </row>
    <row r="1385" spans="1:13" x14ac:dyDescent="0.3">
      <c r="A1385" t="s">
        <v>1309</v>
      </c>
      <c r="B1385">
        <v>56</v>
      </c>
      <c r="C1385" t="s">
        <v>14</v>
      </c>
      <c r="D1385" t="s">
        <v>37</v>
      </c>
      <c r="E1385">
        <v>134.16</v>
      </c>
      <c r="F1385">
        <v>13</v>
      </c>
      <c r="G1385">
        <v>23</v>
      </c>
      <c r="H1385">
        <v>0</v>
      </c>
      <c r="I1385" t="s">
        <v>23</v>
      </c>
      <c r="J1385">
        <v>23</v>
      </c>
      <c r="K1385" s="1">
        <v>44487</v>
      </c>
      <c r="L1385">
        <v>49</v>
      </c>
      <c r="M1385">
        <v>0.41</v>
      </c>
    </row>
    <row r="1386" spans="1:13" x14ac:dyDescent="0.3">
      <c r="A1386" t="s">
        <v>1310</v>
      </c>
      <c r="B1386">
        <v>22</v>
      </c>
      <c r="C1386" t="s">
        <v>14</v>
      </c>
      <c r="D1386" t="s">
        <v>35</v>
      </c>
      <c r="E1386">
        <v>85.44</v>
      </c>
      <c r="F1386">
        <v>4</v>
      </c>
      <c r="G1386">
        <v>335</v>
      </c>
      <c r="H1386">
        <v>0</v>
      </c>
      <c r="I1386" t="s">
        <v>23</v>
      </c>
      <c r="J1386">
        <v>96.3</v>
      </c>
      <c r="K1386" s="1">
        <v>44061</v>
      </c>
      <c r="L1386">
        <v>70</v>
      </c>
      <c r="M1386">
        <v>0.25</v>
      </c>
    </row>
    <row r="1387" spans="1:13" x14ac:dyDescent="0.3">
      <c r="A1387" t="s">
        <v>1311</v>
      </c>
      <c r="B1387">
        <v>75</v>
      </c>
      <c r="C1387" t="s">
        <v>14</v>
      </c>
      <c r="D1387" t="s">
        <v>44</v>
      </c>
      <c r="E1387">
        <v>68.13</v>
      </c>
      <c r="F1387">
        <v>9</v>
      </c>
      <c r="G1387">
        <v>283</v>
      </c>
      <c r="H1387">
        <v>0</v>
      </c>
      <c r="I1387" t="s">
        <v>16</v>
      </c>
      <c r="J1387">
        <v>20.3</v>
      </c>
      <c r="K1387" s="1">
        <v>44087</v>
      </c>
      <c r="L1387">
        <v>78</v>
      </c>
      <c r="M1387">
        <v>0.12</v>
      </c>
    </row>
    <row r="1388" spans="1:13" x14ac:dyDescent="0.3">
      <c r="A1388" t="s">
        <v>1312</v>
      </c>
      <c r="B1388">
        <v>27</v>
      </c>
      <c r="C1388" t="s">
        <v>21</v>
      </c>
      <c r="D1388" t="s">
        <v>37</v>
      </c>
      <c r="E1388">
        <v>56.45</v>
      </c>
      <c r="F1388">
        <v>15</v>
      </c>
      <c r="G1388">
        <v>173</v>
      </c>
      <c r="H1388">
        <v>0</v>
      </c>
      <c r="I1388" t="s">
        <v>40</v>
      </c>
      <c r="J1388">
        <v>1.4</v>
      </c>
      <c r="K1388" s="1">
        <v>44050</v>
      </c>
      <c r="L1388">
        <v>93</v>
      </c>
      <c r="M1388">
        <v>0.06</v>
      </c>
    </row>
    <row r="1389" spans="1:13" x14ac:dyDescent="0.3">
      <c r="A1389" t="s">
        <v>1313</v>
      </c>
      <c r="B1389">
        <v>27</v>
      </c>
      <c r="C1389" t="s">
        <v>21</v>
      </c>
      <c r="D1389" t="s">
        <v>22</v>
      </c>
      <c r="E1389">
        <v>60.73</v>
      </c>
      <c r="F1389">
        <v>11</v>
      </c>
      <c r="G1389">
        <v>306</v>
      </c>
      <c r="H1389">
        <v>0</v>
      </c>
      <c r="I1389" t="s">
        <v>40</v>
      </c>
      <c r="J1389">
        <v>77.8</v>
      </c>
      <c r="K1389" s="1">
        <v>44524</v>
      </c>
      <c r="L1389">
        <v>37</v>
      </c>
      <c r="M1389">
        <v>0.46</v>
      </c>
    </row>
    <row r="1390" spans="1:13" x14ac:dyDescent="0.3">
      <c r="A1390" t="s">
        <v>1314</v>
      </c>
      <c r="B1390">
        <v>55</v>
      </c>
      <c r="C1390" t="s">
        <v>14</v>
      </c>
      <c r="D1390" t="s">
        <v>22</v>
      </c>
      <c r="E1390">
        <v>139.02000000000001</v>
      </c>
      <c r="F1390">
        <v>9</v>
      </c>
      <c r="G1390">
        <v>261</v>
      </c>
      <c r="H1390">
        <v>0</v>
      </c>
      <c r="I1390" t="s">
        <v>29</v>
      </c>
      <c r="J1390">
        <v>92.8</v>
      </c>
      <c r="K1390" s="1">
        <v>44319</v>
      </c>
      <c r="L1390">
        <v>22</v>
      </c>
      <c r="M1390">
        <v>0.47</v>
      </c>
    </row>
    <row r="1391" spans="1:13" x14ac:dyDescent="0.3">
      <c r="A1391" t="s">
        <v>1315</v>
      </c>
      <c r="B1391">
        <v>44</v>
      </c>
      <c r="C1391" t="s">
        <v>14</v>
      </c>
      <c r="D1391" t="s">
        <v>18</v>
      </c>
      <c r="E1391">
        <v>65.63</v>
      </c>
      <c r="F1391">
        <v>3</v>
      </c>
      <c r="G1391">
        <v>229</v>
      </c>
      <c r="H1391">
        <v>0</v>
      </c>
      <c r="I1391" t="s">
        <v>29</v>
      </c>
      <c r="J1391">
        <v>24.7</v>
      </c>
      <c r="K1391" s="1">
        <v>44233</v>
      </c>
      <c r="L1391">
        <v>84</v>
      </c>
      <c r="M1391">
        <v>0.3</v>
      </c>
    </row>
    <row r="1392" spans="1:13" x14ac:dyDescent="0.3">
      <c r="A1392" t="s">
        <v>1316</v>
      </c>
      <c r="B1392">
        <v>77</v>
      </c>
      <c r="C1392" t="s">
        <v>14</v>
      </c>
      <c r="D1392" t="s">
        <v>18</v>
      </c>
      <c r="E1392">
        <v>18.03</v>
      </c>
      <c r="F1392">
        <v>13</v>
      </c>
      <c r="G1392">
        <v>190</v>
      </c>
      <c r="H1392">
        <v>0</v>
      </c>
      <c r="I1392" t="s">
        <v>23</v>
      </c>
      <c r="J1392">
        <v>15.5</v>
      </c>
      <c r="K1392" s="1">
        <v>44933</v>
      </c>
      <c r="L1392">
        <v>8</v>
      </c>
      <c r="M1392">
        <v>0.6</v>
      </c>
    </row>
    <row r="1393" spans="1:13" x14ac:dyDescent="0.3">
      <c r="A1393" t="s">
        <v>1317</v>
      </c>
      <c r="B1393">
        <v>68</v>
      </c>
      <c r="C1393" t="s">
        <v>14</v>
      </c>
      <c r="D1393" t="s">
        <v>52</v>
      </c>
      <c r="E1393">
        <v>31.24</v>
      </c>
      <c r="F1393">
        <v>10</v>
      </c>
      <c r="G1393">
        <v>117</v>
      </c>
      <c r="H1393">
        <v>0</v>
      </c>
      <c r="I1393" t="s">
        <v>19</v>
      </c>
      <c r="J1393">
        <v>22.4</v>
      </c>
      <c r="K1393" s="1">
        <v>44720</v>
      </c>
      <c r="L1393">
        <v>91</v>
      </c>
      <c r="M1393">
        <v>0.25</v>
      </c>
    </row>
    <row r="1394" spans="1:13" x14ac:dyDescent="0.3">
      <c r="A1394" t="s">
        <v>1318</v>
      </c>
      <c r="B1394">
        <v>38</v>
      </c>
      <c r="C1394" t="s">
        <v>14</v>
      </c>
      <c r="D1394" t="s">
        <v>37</v>
      </c>
      <c r="E1394">
        <v>113.19</v>
      </c>
      <c r="F1394">
        <v>5</v>
      </c>
      <c r="G1394">
        <v>52</v>
      </c>
      <c r="H1394">
        <v>0</v>
      </c>
      <c r="I1394" t="s">
        <v>29</v>
      </c>
      <c r="J1394">
        <v>62.8</v>
      </c>
      <c r="K1394" s="1">
        <v>44414</v>
      </c>
      <c r="L1394">
        <v>57</v>
      </c>
      <c r="M1394">
        <v>0.44</v>
      </c>
    </row>
    <row r="1395" spans="1:13" x14ac:dyDescent="0.3">
      <c r="A1395" t="s">
        <v>1319</v>
      </c>
      <c r="B1395">
        <v>25</v>
      </c>
      <c r="C1395" t="s">
        <v>14</v>
      </c>
      <c r="D1395" t="s">
        <v>18</v>
      </c>
      <c r="E1395">
        <v>35.24</v>
      </c>
      <c r="F1395">
        <v>7</v>
      </c>
      <c r="G1395">
        <v>191</v>
      </c>
      <c r="H1395">
        <v>0</v>
      </c>
      <c r="I1395" t="s">
        <v>29</v>
      </c>
      <c r="J1395">
        <v>57.9</v>
      </c>
      <c r="K1395" s="1">
        <v>45155</v>
      </c>
      <c r="L1395">
        <v>71</v>
      </c>
      <c r="M1395">
        <v>0.56000000000000005</v>
      </c>
    </row>
    <row r="1396" spans="1:13" x14ac:dyDescent="0.3">
      <c r="A1396" t="s">
        <v>1320</v>
      </c>
      <c r="B1396">
        <v>18</v>
      </c>
      <c r="C1396" t="s">
        <v>14</v>
      </c>
      <c r="D1396" t="s">
        <v>35</v>
      </c>
      <c r="E1396">
        <v>57.56</v>
      </c>
      <c r="F1396">
        <v>12</v>
      </c>
      <c r="G1396">
        <v>59</v>
      </c>
      <c r="H1396">
        <v>0</v>
      </c>
      <c r="I1396" t="s">
        <v>23</v>
      </c>
      <c r="K1396" s="1">
        <v>44226</v>
      </c>
      <c r="L1396">
        <v>60</v>
      </c>
      <c r="M1396">
        <v>0.23</v>
      </c>
    </row>
    <row r="1397" spans="1:13" x14ac:dyDescent="0.3">
      <c r="A1397" t="s">
        <v>20</v>
      </c>
      <c r="B1397">
        <v>45</v>
      </c>
      <c r="C1397" t="s">
        <v>21</v>
      </c>
      <c r="D1397" t="s">
        <v>50</v>
      </c>
      <c r="E1397">
        <v>149.34</v>
      </c>
      <c r="F1397">
        <v>12</v>
      </c>
      <c r="G1397">
        <v>10</v>
      </c>
      <c r="H1397">
        <v>0</v>
      </c>
      <c r="I1397" t="s">
        <v>40</v>
      </c>
      <c r="J1397">
        <v>0.8</v>
      </c>
      <c r="K1397" s="1">
        <v>44055</v>
      </c>
      <c r="L1397">
        <v>55</v>
      </c>
      <c r="M1397">
        <v>0.56000000000000005</v>
      </c>
    </row>
    <row r="1398" spans="1:13" x14ac:dyDescent="0.3">
      <c r="A1398" t="s">
        <v>1321</v>
      </c>
      <c r="B1398">
        <v>66</v>
      </c>
      <c r="C1398" t="s">
        <v>14</v>
      </c>
      <c r="D1398" t="s">
        <v>18</v>
      </c>
      <c r="E1398">
        <v>93.21</v>
      </c>
      <c r="F1398">
        <v>3</v>
      </c>
      <c r="G1398">
        <v>259</v>
      </c>
      <c r="H1398">
        <v>0</v>
      </c>
      <c r="I1398" t="s">
        <v>29</v>
      </c>
      <c r="J1398">
        <v>15.7</v>
      </c>
      <c r="K1398" s="1">
        <v>45597</v>
      </c>
      <c r="L1398">
        <v>34</v>
      </c>
      <c r="M1398">
        <v>0.19</v>
      </c>
    </row>
    <row r="1399" spans="1:13" x14ac:dyDescent="0.3">
      <c r="A1399" t="s">
        <v>253</v>
      </c>
      <c r="B1399">
        <v>56</v>
      </c>
      <c r="C1399" t="s">
        <v>14</v>
      </c>
      <c r="D1399" t="s">
        <v>37</v>
      </c>
      <c r="E1399">
        <v>34.869999999999997</v>
      </c>
      <c r="F1399">
        <v>14</v>
      </c>
      <c r="G1399">
        <v>269</v>
      </c>
      <c r="H1399">
        <v>0</v>
      </c>
      <c r="I1399" t="s">
        <v>19</v>
      </c>
      <c r="J1399">
        <v>24.3</v>
      </c>
      <c r="K1399" s="1">
        <v>44251</v>
      </c>
      <c r="L1399">
        <v>41</v>
      </c>
      <c r="M1399">
        <v>0.52</v>
      </c>
    </row>
    <row r="1400" spans="1:13" x14ac:dyDescent="0.3">
      <c r="A1400" t="s">
        <v>1322</v>
      </c>
      <c r="B1400">
        <v>31</v>
      </c>
      <c r="C1400" t="s">
        <v>21</v>
      </c>
      <c r="D1400" t="s">
        <v>22</v>
      </c>
      <c r="E1400">
        <v>172.89</v>
      </c>
      <c r="F1400">
        <v>8</v>
      </c>
      <c r="G1400">
        <v>140</v>
      </c>
      <c r="H1400">
        <v>0</v>
      </c>
      <c r="I1400" t="s">
        <v>23</v>
      </c>
      <c r="J1400">
        <v>69.7</v>
      </c>
      <c r="K1400" s="1">
        <v>45418</v>
      </c>
      <c r="L1400">
        <v>28</v>
      </c>
      <c r="M1400">
        <v>0.28000000000000003</v>
      </c>
    </row>
    <row r="1401" spans="1:13" x14ac:dyDescent="0.3">
      <c r="A1401" t="s">
        <v>1323</v>
      </c>
      <c r="B1401">
        <v>38</v>
      </c>
      <c r="C1401" t="s">
        <v>21</v>
      </c>
      <c r="D1401" t="s">
        <v>26</v>
      </c>
      <c r="E1401">
        <v>119.08</v>
      </c>
      <c r="F1401">
        <v>11</v>
      </c>
      <c r="G1401">
        <v>142</v>
      </c>
      <c r="H1401">
        <v>0</v>
      </c>
      <c r="I1401" t="s">
        <v>40</v>
      </c>
      <c r="J1401">
        <v>60.9</v>
      </c>
      <c r="K1401" s="1">
        <v>45383</v>
      </c>
      <c r="L1401">
        <v>31</v>
      </c>
      <c r="M1401">
        <v>0.64</v>
      </c>
    </row>
    <row r="1402" spans="1:13" x14ac:dyDescent="0.3">
      <c r="A1402" t="s">
        <v>1324</v>
      </c>
      <c r="B1402">
        <v>47</v>
      </c>
      <c r="C1402" t="s">
        <v>21</v>
      </c>
      <c r="D1402" t="s">
        <v>28</v>
      </c>
      <c r="E1402">
        <v>29.09</v>
      </c>
      <c r="F1402">
        <v>9</v>
      </c>
      <c r="G1402">
        <v>112</v>
      </c>
      <c r="H1402">
        <v>0</v>
      </c>
      <c r="I1402" t="s">
        <v>16</v>
      </c>
      <c r="J1402">
        <v>62.4</v>
      </c>
      <c r="K1402" s="1">
        <v>44457</v>
      </c>
      <c r="L1402">
        <v>21</v>
      </c>
      <c r="M1402">
        <v>0.37</v>
      </c>
    </row>
    <row r="1403" spans="1:13" x14ac:dyDescent="0.3">
      <c r="A1403" t="s">
        <v>1325</v>
      </c>
      <c r="B1403">
        <v>38</v>
      </c>
      <c r="C1403" t="s">
        <v>25</v>
      </c>
      <c r="D1403" t="s">
        <v>15</v>
      </c>
      <c r="E1403">
        <v>23.68</v>
      </c>
      <c r="F1403">
        <v>14</v>
      </c>
      <c r="G1403">
        <v>263</v>
      </c>
      <c r="H1403">
        <v>0</v>
      </c>
      <c r="I1403" t="s">
        <v>19</v>
      </c>
      <c r="J1403">
        <v>57.1</v>
      </c>
      <c r="K1403" s="1">
        <v>44790</v>
      </c>
      <c r="L1403">
        <v>74</v>
      </c>
      <c r="M1403">
        <v>0.13</v>
      </c>
    </row>
    <row r="1404" spans="1:13" x14ac:dyDescent="0.3">
      <c r="A1404" t="s">
        <v>897</v>
      </c>
      <c r="B1404">
        <v>66</v>
      </c>
      <c r="C1404" t="s">
        <v>21</v>
      </c>
      <c r="D1404" t="s">
        <v>18</v>
      </c>
      <c r="E1404">
        <v>182.37</v>
      </c>
      <c r="F1404">
        <v>14</v>
      </c>
      <c r="G1404">
        <v>343</v>
      </c>
      <c r="H1404">
        <v>0</v>
      </c>
      <c r="I1404" t="s">
        <v>40</v>
      </c>
      <c r="J1404">
        <v>74.5</v>
      </c>
      <c r="K1404" s="1">
        <v>44613</v>
      </c>
      <c r="L1404">
        <v>51</v>
      </c>
      <c r="M1404">
        <v>0.06</v>
      </c>
    </row>
    <row r="1405" spans="1:13" x14ac:dyDescent="0.3">
      <c r="A1405" t="s">
        <v>1326</v>
      </c>
      <c r="B1405">
        <v>26</v>
      </c>
      <c r="C1405" t="s">
        <v>14</v>
      </c>
      <c r="D1405" t="s">
        <v>15</v>
      </c>
      <c r="E1405">
        <v>67.73</v>
      </c>
      <c r="F1405">
        <v>7</v>
      </c>
      <c r="G1405">
        <v>10</v>
      </c>
      <c r="H1405">
        <v>0</v>
      </c>
      <c r="I1405" t="s">
        <v>23</v>
      </c>
      <c r="J1405">
        <v>94.2</v>
      </c>
      <c r="K1405" s="1">
        <v>45254</v>
      </c>
      <c r="L1405">
        <v>36</v>
      </c>
      <c r="M1405">
        <v>0.56999999999999995</v>
      </c>
    </row>
    <row r="1406" spans="1:13" x14ac:dyDescent="0.3">
      <c r="A1406" t="s">
        <v>1327</v>
      </c>
      <c r="B1406">
        <v>34</v>
      </c>
      <c r="C1406" t="s">
        <v>21</v>
      </c>
      <c r="D1406" t="s">
        <v>28</v>
      </c>
      <c r="E1406">
        <v>67.599999999999994</v>
      </c>
      <c r="F1406">
        <v>12</v>
      </c>
      <c r="G1406">
        <v>98</v>
      </c>
      <c r="H1406">
        <v>0</v>
      </c>
      <c r="I1406" t="s">
        <v>16</v>
      </c>
      <c r="J1406">
        <v>67.400000000000006</v>
      </c>
      <c r="K1406" s="1">
        <v>44250</v>
      </c>
      <c r="L1406">
        <v>77</v>
      </c>
      <c r="M1406">
        <v>0.21</v>
      </c>
    </row>
    <row r="1407" spans="1:13" x14ac:dyDescent="0.3">
      <c r="A1407" t="s">
        <v>1328</v>
      </c>
      <c r="B1407">
        <v>22</v>
      </c>
      <c r="C1407" t="s">
        <v>21</v>
      </c>
      <c r="D1407" t="s">
        <v>52</v>
      </c>
      <c r="E1407">
        <v>70.41</v>
      </c>
      <c r="F1407">
        <v>13</v>
      </c>
      <c r="G1407">
        <v>22</v>
      </c>
      <c r="H1407">
        <v>0</v>
      </c>
      <c r="I1407" t="s">
        <v>19</v>
      </c>
      <c r="J1407">
        <v>74.5</v>
      </c>
      <c r="K1407" s="1">
        <v>44519</v>
      </c>
      <c r="L1407">
        <v>26</v>
      </c>
      <c r="M1407">
        <v>0.64</v>
      </c>
    </row>
    <row r="1408" spans="1:13" x14ac:dyDescent="0.3">
      <c r="A1408" t="s">
        <v>1329</v>
      </c>
      <c r="B1408">
        <v>75</v>
      </c>
      <c r="C1408" t="s">
        <v>14</v>
      </c>
      <c r="D1408" t="s">
        <v>22</v>
      </c>
      <c r="E1408">
        <v>97.73</v>
      </c>
      <c r="F1408">
        <v>17</v>
      </c>
      <c r="G1408">
        <v>238</v>
      </c>
      <c r="H1408">
        <v>0</v>
      </c>
      <c r="I1408" t="s">
        <v>29</v>
      </c>
      <c r="K1408" s="1">
        <v>45668</v>
      </c>
      <c r="L1408">
        <v>98</v>
      </c>
      <c r="M1408">
        <v>0.51</v>
      </c>
    </row>
    <row r="1409" spans="1:13" x14ac:dyDescent="0.3">
      <c r="A1409" t="s">
        <v>1330</v>
      </c>
      <c r="B1409">
        <v>74</v>
      </c>
      <c r="C1409" t="s">
        <v>21</v>
      </c>
      <c r="D1409" t="s">
        <v>22</v>
      </c>
      <c r="E1409">
        <v>42.45</v>
      </c>
      <c r="F1409">
        <v>7</v>
      </c>
      <c r="G1409">
        <v>108</v>
      </c>
      <c r="H1409">
        <v>0</v>
      </c>
      <c r="I1409" t="s">
        <v>29</v>
      </c>
      <c r="J1409">
        <v>79.8</v>
      </c>
      <c r="K1409" s="1">
        <v>44619</v>
      </c>
      <c r="L1409">
        <v>19</v>
      </c>
      <c r="M1409">
        <v>0.05</v>
      </c>
    </row>
    <row r="1410" spans="1:13" x14ac:dyDescent="0.3">
      <c r="A1410" t="s">
        <v>1331</v>
      </c>
      <c r="B1410">
        <v>79</v>
      </c>
      <c r="C1410" t="s">
        <v>14</v>
      </c>
      <c r="D1410" t="s">
        <v>28</v>
      </c>
      <c r="E1410">
        <v>105.95</v>
      </c>
      <c r="F1410">
        <v>13</v>
      </c>
      <c r="G1410">
        <v>262</v>
      </c>
      <c r="H1410">
        <v>0</v>
      </c>
      <c r="I1410" t="s">
        <v>19</v>
      </c>
      <c r="J1410">
        <v>94.3</v>
      </c>
      <c r="K1410" s="1">
        <v>44673</v>
      </c>
      <c r="L1410">
        <v>6</v>
      </c>
      <c r="M1410">
        <v>0.31</v>
      </c>
    </row>
    <row r="1411" spans="1:13" x14ac:dyDescent="0.3">
      <c r="A1411" t="s">
        <v>1332</v>
      </c>
      <c r="B1411">
        <v>48</v>
      </c>
      <c r="C1411" t="s">
        <v>14</v>
      </c>
      <c r="D1411" t="s">
        <v>37</v>
      </c>
      <c r="E1411">
        <v>32.35</v>
      </c>
      <c r="F1411">
        <v>5</v>
      </c>
      <c r="G1411">
        <v>324</v>
      </c>
      <c r="H1411">
        <v>0</v>
      </c>
      <c r="I1411" t="s">
        <v>29</v>
      </c>
      <c r="J1411">
        <v>60.5</v>
      </c>
      <c r="K1411" s="1">
        <v>45637</v>
      </c>
      <c r="L1411">
        <v>48</v>
      </c>
      <c r="M1411">
        <v>0.1</v>
      </c>
    </row>
    <row r="1412" spans="1:13" x14ac:dyDescent="0.3">
      <c r="A1412" t="s">
        <v>1333</v>
      </c>
      <c r="B1412">
        <v>69</v>
      </c>
      <c r="C1412" t="s">
        <v>14</v>
      </c>
      <c r="D1412" t="s">
        <v>15</v>
      </c>
      <c r="E1412">
        <v>163.27000000000001</v>
      </c>
      <c r="F1412">
        <v>8</v>
      </c>
      <c r="G1412">
        <v>159</v>
      </c>
      <c r="H1412">
        <v>0</v>
      </c>
      <c r="I1412" t="s">
        <v>23</v>
      </c>
      <c r="J1412">
        <v>18.100000000000001</v>
      </c>
      <c r="K1412" s="1">
        <v>44674</v>
      </c>
      <c r="L1412">
        <v>15</v>
      </c>
      <c r="M1412">
        <v>0.15</v>
      </c>
    </row>
    <row r="1413" spans="1:13" x14ac:dyDescent="0.3">
      <c r="A1413" t="s">
        <v>1334</v>
      </c>
      <c r="B1413">
        <v>78</v>
      </c>
      <c r="C1413" t="s">
        <v>21</v>
      </c>
      <c r="D1413" t="s">
        <v>15</v>
      </c>
      <c r="E1413">
        <v>54.24</v>
      </c>
      <c r="F1413">
        <v>6</v>
      </c>
      <c r="G1413">
        <v>219</v>
      </c>
      <c r="H1413">
        <v>0</v>
      </c>
      <c r="I1413" t="s">
        <v>19</v>
      </c>
      <c r="J1413">
        <v>77</v>
      </c>
      <c r="K1413" s="1">
        <v>44892</v>
      </c>
      <c r="L1413">
        <v>49</v>
      </c>
      <c r="M1413">
        <v>0.37</v>
      </c>
    </row>
    <row r="1414" spans="1:13" x14ac:dyDescent="0.3">
      <c r="A1414" t="s">
        <v>1335</v>
      </c>
      <c r="B1414">
        <v>57</v>
      </c>
      <c r="C1414" t="s">
        <v>14</v>
      </c>
      <c r="D1414" t="s">
        <v>28</v>
      </c>
      <c r="E1414">
        <v>92.75</v>
      </c>
      <c r="F1414">
        <v>11</v>
      </c>
      <c r="G1414">
        <v>171</v>
      </c>
      <c r="H1414">
        <v>0</v>
      </c>
      <c r="I1414" t="s">
        <v>19</v>
      </c>
      <c r="J1414">
        <v>65.099999999999994</v>
      </c>
      <c r="K1414" s="1">
        <v>44437</v>
      </c>
      <c r="L1414">
        <v>18</v>
      </c>
      <c r="M1414">
        <v>0.25</v>
      </c>
    </row>
    <row r="1415" spans="1:13" x14ac:dyDescent="0.3">
      <c r="A1415" t="s">
        <v>1336</v>
      </c>
      <c r="B1415">
        <v>55</v>
      </c>
      <c r="C1415" t="s">
        <v>14</v>
      </c>
      <c r="D1415" t="s">
        <v>15</v>
      </c>
      <c r="E1415">
        <v>48.37</v>
      </c>
      <c r="F1415">
        <v>13</v>
      </c>
      <c r="G1415">
        <v>93</v>
      </c>
      <c r="H1415">
        <v>0</v>
      </c>
      <c r="I1415" t="s">
        <v>29</v>
      </c>
      <c r="J1415">
        <v>93.4</v>
      </c>
      <c r="K1415" s="1">
        <v>44408</v>
      </c>
      <c r="L1415">
        <v>84</v>
      </c>
      <c r="M1415">
        <v>0.08</v>
      </c>
    </row>
    <row r="1416" spans="1:13" x14ac:dyDescent="0.3">
      <c r="A1416" t="s">
        <v>1337</v>
      </c>
      <c r="B1416">
        <v>60</v>
      </c>
      <c r="C1416" t="s">
        <v>14</v>
      </c>
      <c r="D1416" t="s">
        <v>37</v>
      </c>
      <c r="E1416">
        <v>157.37</v>
      </c>
      <c r="F1416">
        <v>8</v>
      </c>
      <c r="G1416">
        <v>121</v>
      </c>
      <c r="H1416">
        <v>0</v>
      </c>
      <c r="I1416" t="s">
        <v>19</v>
      </c>
      <c r="J1416">
        <v>27.2</v>
      </c>
      <c r="K1416" s="1">
        <v>44031</v>
      </c>
      <c r="L1416">
        <v>65</v>
      </c>
      <c r="M1416">
        <v>0.34</v>
      </c>
    </row>
    <row r="1417" spans="1:13" x14ac:dyDescent="0.3">
      <c r="A1417" t="s">
        <v>1338</v>
      </c>
      <c r="B1417">
        <v>36</v>
      </c>
      <c r="C1417" t="s">
        <v>14</v>
      </c>
      <c r="D1417" t="s">
        <v>22</v>
      </c>
      <c r="E1417">
        <v>45.11</v>
      </c>
      <c r="F1417">
        <v>4</v>
      </c>
      <c r="G1417">
        <v>299</v>
      </c>
      <c r="H1417">
        <v>0</v>
      </c>
      <c r="I1417" t="s">
        <v>16</v>
      </c>
      <c r="J1417">
        <v>97</v>
      </c>
      <c r="K1417" s="1">
        <v>44372</v>
      </c>
      <c r="L1417">
        <v>22</v>
      </c>
      <c r="M1417">
        <v>0.4</v>
      </c>
    </row>
    <row r="1418" spans="1:13" x14ac:dyDescent="0.3">
      <c r="A1418" t="s">
        <v>1339</v>
      </c>
      <c r="B1418">
        <v>53</v>
      </c>
      <c r="C1418" t="s">
        <v>14</v>
      </c>
      <c r="D1418" t="s">
        <v>52</v>
      </c>
      <c r="E1418">
        <v>74.45</v>
      </c>
      <c r="F1418">
        <v>9</v>
      </c>
      <c r="G1418">
        <v>196</v>
      </c>
      <c r="H1418">
        <v>0</v>
      </c>
      <c r="I1418" t="s">
        <v>19</v>
      </c>
      <c r="J1418">
        <v>55.2</v>
      </c>
      <c r="K1418" s="1">
        <v>44847</v>
      </c>
      <c r="L1418">
        <v>60</v>
      </c>
      <c r="M1418">
        <v>0.46</v>
      </c>
    </row>
    <row r="1419" spans="1:13" x14ac:dyDescent="0.3">
      <c r="A1419" t="s">
        <v>1340</v>
      </c>
      <c r="B1419">
        <v>67</v>
      </c>
      <c r="C1419" t="s">
        <v>25</v>
      </c>
      <c r="D1419" t="s">
        <v>35</v>
      </c>
      <c r="E1419">
        <v>132.27000000000001</v>
      </c>
      <c r="F1419">
        <v>8</v>
      </c>
      <c r="G1419">
        <v>50</v>
      </c>
      <c r="H1419">
        <v>0</v>
      </c>
      <c r="I1419" t="s">
        <v>29</v>
      </c>
      <c r="K1419" s="1">
        <v>44447</v>
      </c>
      <c r="L1419">
        <v>36</v>
      </c>
      <c r="M1419">
        <v>0.17</v>
      </c>
    </row>
    <row r="1420" spans="1:13" x14ac:dyDescent="0.3">
      <c r="A1420" t="s">
        <v>1341</v>
      </c>
      <c r="B1420">
        <v>50</v>
      </c>
      <c r="C1420" t="s">
        <v>14</v>
      </c>
      <c r="D1420" t="s">
        <v>22</v>
      </c>
      <c r="E1420">
        <v>101.7</v>
      </c>
      <c r="F1420">
        <v>9</v>
      </c>
      <c r="G1420">
        <v>316</v>
      </c>
      <c r="H1420">
        <v>0</v>
      </c>
      <c r="I1420" t="s">
        <v>29</v>
      </c>
      <c r="J1420">
        <v>78.400000000000006</v>
      </c>
      <c r="K1420" s="1">
        <v>44116</v>
      </c>
      <c r="L1420">
        <v>82</v>
      </c>
      <c r="M1420">
        <v>0.5</v>
      </c>
    </row>
    <row r="1421" spans="1:13" x14ac:dyDescent="0.3">
      <c r="A1421" t="s">
        <v>1342</v>
      </c>
      <c r="B1421">
        <v>30</v>
      </c>
      <c r="C1421" t="s">
        <v>21</v>
      </c>
      <c r="D1421" t="s">
        <v>50</v>
      </c>
      <c r="E1421">
        <v>22.69</v>
      </c>
      <c r="F1421">
        <v>8</v>
      </c>
      <c r="G1421">
        <v>306</v>
      </c>
      <c r="H1421">
        <v>0</v>
      </c>
      <c r="I1421" t="s">
        <v>29</v>
      </c>
      <c r="J1421">
        <v>86.6</v>
      </c>
      <c r="K1421" s="1">
        <v>44946</v>
      </c>
      <c r="L1421">
        <v>10</v>
      </c>
      <c r="M1421">
        <v>0.33</v>
      </c>
    </row>
    <row r="1422" spans="1:13" x14ac:dyDescent="0.3">
      <c r="A1422" t="s">
        <v>1343</v>
      </c>
      <c r="B1422">
        <v>31</v>
      </c>
      <c r="C1422" t="s">
        <v>21</v>
      </c>
      <c r="D1422" t="s">
        <v>50</v>
      </c>
      <c r="E1422">
        <v>113.36</v>
      </c>
      <c r="F1422">
        <v>13</v>
      </c>
      <c r="G1422">
        <v>19</v>
      </c>
      <c r="H1422">
        <v>0</v>
      </c>
      <c r="I1422" t="s">
        <v>29</v>
      </c>
      <c r="J1422">
        <v>32.4</v>
      </c>
      <c r="K1422" s="1">
        <v>44409</v>
      </c>
      <c r="L1422">
        <v>20</v>
      </c>
      <c r="M1422">
        <v>0.18</v>
      </c>
    </row>
    <row r="1423" spans="1:13" x14ac:dyDescent="0.3">
      <c r="A1423" t="s">
        <v>1344</v>
      </c>
      <c r="B1423">
        <v>73</v>
      </c>
      <c r="C1423" t="s">
        <v>21</v>
      </c>
      <c r="D1423" t="s">
        <v>22</v>
      </c>
      <c r="E1423">
        <v>134.66999999999999</v>
      </c>
      <c r="F1423">
        <v>12</v>
      </c>
      <c r="G1423">
        <v>29</v>
      </c>
      <c r="H1423">
        <v>0</v>
      </c>
      <c r="I1423" t="s">
        <v>23</v>
      </c>
      <c r="J1423">
        <v>21.9</v>
      </c>
      <c r="K1423" s="1">
        <v>45550</v>
      </c>
      <c r="L1423">
        <v>70</v>
      </c>
      <c r="M1423">
        <v>0.14000000000000001</v>
      </c>
    </row>
    <row r="1424" spans="1:13" x14ac:dyDescent="0.3">
      <c r="A1424" t="s">
        <v>1345</v>
      </c>
      <c r="B1424">
        <v>50</v>
      </c>
      <c r="C1424" t="s">
        <v>21</v>
      </c>
      <c r="D1424" t="s">
        <v>37</v>
      </c>
      <c r="E1424">
        <v>57.35</v>
      </c>
      <c r="F1424">
        <v>11</v>
      </c>
      <c r="G1424">
        <v>299</v>
      </c>
      <c r="H1424">
        <v>0</v>
      </c>
      <c r="I1424" t="s">
        <v>29</v>
      </c>
      <c r="J1424">
        <v>62.4</v>
      </c>
      <c r="K1424" s="1">
        <v>44537</v>
      </c>
      <c r="L1424">
        <v>61</v>
      </c>
      <c r="M1424">
        <v>0.28000000000000003</v>
      </c>
    </row>
    <row r="1425" spans="1:13" x14ac:dyDescent="0.3">
      <c r="A1425" t="s">
        <v>974</v>
      </c>
      <c r="B1425">
        <v>79</v>
      </c>
      <c r="C1425" t="s">
        <v>21</v>
      </c>
      <c r="D1425" t="s">
        <v>35</v>
      </c>
      <c r="E1425">
        <v>143.75</v>
      </c>
      <c r="F1425">
        <v>8</v>
      </c>
      <c r="G1425">
        <v>85</v>
      </c>
      <c r="H1425">
        <v>0</v>
      </c>
      <c r="I1425" t="s">
        <v>16</v>
      </c>
      <c r="J1425">
        <v>37.4</v>
      </c>
      <c r="K1425" s="1">
        <v>45563</v>
      </c>
      <c r="L1425">
        <v>59</v>
      </c>
      <c r="M1425">
        <v>0.33</v>
      </c>
    </row>
    <row r="1426" spans="1:13" x14ac:dyDescent="0.3">
      <c r="A1426" t="s">
        <v>76</v>
      </c>
      <c r="B1426">
        <v>46</v>
      </c>
      <c r="C1426" t="s">
        <v>21</v>
      </c>
      <c r="D1426" t="s">
        <v>52</v>
      </c>
      <c r="E1426">
        <v>25.26</v>
      </c>
      <c r="F1426">
        <v>13</v>
      </c>
      <c r="G1426">
        <v>229</v>
      </c>
      <c r="H1426">
        <v>0</v>
      </c>
      <c r="I1426" t="s">
        <v>19</v>
      </c>
      <c r="J1426">
        <v>98.6</v>
      </c>
      <c r="K1426" s="1">
        <v>45591</v>
      </c>
      <c r="L1426">
        <v>22</v>
      </c>
      <c r="M1426">
        <v>0.27</v>
      </c>
    </row>
    <row r="1427" spans="1:13" x14ac:dyDescent="0.3">
      <c r="A1427" t="s">
        <v>908</v>
      </c>
      <c r="B1427">
        <v>60</v>
      </c>
      <c r="C1427" t="s">
        <v>14</v>
      </c>
      <c r="D1427" t="s">
        <v>15</v>
      </c>
      <c r="E1427">
        <v>27.08</v>
      </c>
      <c r="F1427">
        <v>12</v>
      </c>
      <c r="G1427">
        <v>156</v>
      </c>
      <c r="H1427">
        <v>0</v>
      </c>
      <c r="I1427" t="s">
        <v>40</v>
      </c>
      <c r="J1427">
        <v>49.5</v>
      </c>
      <c r="K1427" s="1">
        <v>44246</v>
      </c>
      <c r="L1427">
        <v>68</v>
      </c>
      <c r="M1427">
        <v>0.24</v>
      </c>
    </row>
    <row r="1428" spans="1:13" x14ac:dyDescent="0.3">
      <c r="A1428" t="s">
        <v>1346</v>
      </c>
      <c r="B1428">
        <v>66</v>
      </c>
      <c r="C1428" t="s">
        <v>21</v>
      </c>
      <c r="D1428" t="s">
        <v>50</v>
      </c>
      <c r="E1428">
        <v>60.66</v>
      </c>
      <c r="F1428">
        <v>8</v>
      </c>
      <c r="G1428">
        <v>180</v>
      </c>
      <c r="H1428">
        <v>0</v>
      </c>
      <c r="I1428" t="s">
        <v>40</v>
      </c>
      <c r="J1428">
        <v>11</v>
      </c>
      <c r="K1428" s="1">
        <v>44919</v>
      </c>
      <c r="L1428">
        <v>4</v>
      </c>
      <c r="M1428">
        <v>0.41</v>
      </c>
    </row>
    <row r="1429" spans="1:13" x14ac:dyDescent="0.3">
      <c r="A1429" t="s">
        <v>1347</v>
      </c>
      <c r="B1429">
        <v>53</v>
      </c>
      <c r="C1429" t="s">
        <v>14</v>
      </c>
      <c r="D1429" t="s">
        <v>50</v>
      </c>
      <c r="E1429">
        <v>62.27</v>
      </c>
      <c r="F1429">
        <v>9</v>
      </c>
      <c r="G1429">
        <v>111</v>
      </c>
      <c r="H1429">
        <v>0</v>
      </c>
      <c r="I1429" t="s">
        <v>23</v>
      </c>
      <c r="J1429">
        <v>49.9</v>
      </c>
      <c r="K1429" s="1">
        <v>44935</v>
      </c>
      <c r="L1429">
        <v>83</v>
      </c>
      <c r="M1429">
        <v>0.51</v>
      </c>
    </row>
    <row r="1430" spans="1:13" x14ac:dyDescent="0.3">
      <c r="A1430" t="s">
        <v>41</v>
      </c>
      <c r="B1430">
        <v>75</v>
      </c>
      <c r="C1430" t="s">
        <v>21</v>
      </c>
      <c r="D1430" t="s">
        <v>50</v>
      </c>
      <c r="E1430">
        <v>140.68</v>
      </c>
      <c r="F1430">
        <v>14</v>
      </c>
      <c r="G1430">
        <v>138</v>
      </c>
      <c r="H1430">
        <v>0</v>
      </c>
      <c r="I1430" t="s">
        <v>40</v>
      </c>
      <c r="J1430">
        <v>53.5</v>
      </c>
      <c r="K1430" s="1">
        <v>45178</v>
      </c>
      <c r="L1430">
        <v>29</v>
      </c>
      <c r="M1430">
        <v>0.18</v>
      </c>
    </row>
    <row r="1431" spans="1:13" x14ac:dyDescent="0.3">
      <c r="A1431" t="s">
        <v>112</v>
      </c>
      <c r="B1431">
        <v>61</v>
      </c>
      <c r="C1431" t="s">
        <v>21</v>
      </c>
      <c r="D1431" t="s">
        <v>44</v>
      </c>
      <c r="E1431">
        <v>26.41</v>
      </c>
      <c r="F1431">
        <v>10</v>
      </c>
      <c r="G1431">
        <v>9</v>
      </c>
      <c r="H1431">
        <v>0</v>
      </c>
      <c r="I1431" t="s">
        <v>29</v>
      </c>
      <c r="J1431">
        <v>0.5</v>
      </c>
      <c r="K1431" s="1">
        <v>45096</v>
      </c>
      <c r="L1431">
        <v>58</v>
      </c>
      <c r="M1431">
        <v>0.03</v>
      </c>
    </row>
    <row r="1432" spans="1:13" x14ac:dyDescent="0.3">
      <c r="A1432" t="s">
        <v>1348</v>
      </c>
      <c r="B1432">
        <v>27</v>
      </c>
      <c r="C1432" t="s">
        <v>21</v>
      </c>
      <c r="D1432" t="s">
        <v>37</v>
      </c>
      <c r="E1432">
        <v>79.33</v>
      </c>
      <c r="F1432">
        <v>7</v>
      </c>
      <c r="G1432">
        <v>290</v>
      </c>
      <c r="H1432">
        <v>0</v>
      </c>
      <c r="I1432" t="s">
        <v>40</v>
      </c>
      <c r="J1432">
        <v>24.5</v>
      </c>
      <c r="K1432" s="1">
        <v>45492</v>
      </c>
      <c r="L1432">
        <v>58</v>
      </c>
      <c r="M1432">
        <v>0.21</v>
      </c>
    </row>
    <row r="1433" spans="1:13" x14ac:dyDescent="0.3">
      <c r="A1433" t="s">
        <v>1349</v>
      </c>
      <c r="B1433">
        <v>48</v>
      </c>
      <c r="C1433" t="s">
        <v>21</v>
      </c>
      <c r="D1433" t="s">
        <v>22</v>
      </c>
      <c r="E1433">
        <v>145.13999999999999</v>
      </c>
      <c r="F1433">
        <v>8</v>
      </c>
      <c r="G1433">
        <v>237</v>
      </c>
      <c r="H1433">
        <v>0</v>
      </c>
      <c r="I1433" t="s">
        <v>16</v>
      </c>
      <c r="J1433">
        <v>0.1</v>
      </c>
      <c r="K1433" s="1">
        <v>44490</v>
      </c>
      <c r="L1433">
        <v>54</v>
      </c>
      <c r="M1433">
        <v>0.19</v>
      </c>
    </row>
    <row r="1434" spans="1:13" x14ac:dyDescent="0.3">
      <c r="A1434" t="s">
        <v>1350</v>
      </c>
      <c r="B1434">
        <v>23</v>
      </c>
      <c r="C1434" t="s">
        <v>14</v>
      </c>
      <c r="D1434" t="s">
        <v>35</v>
      </c>
      <c r="E1434">
        <v>52.46</v>
      </c>
      <c r="F1434">
        <v>9</v>
      </c>
      <c r="G1434">
        <v>131</v>
      </c>
      <c r="H1434">
        <v>0</v>
      </c>
      <c r="I1434" t="s">
        <v>29</v>
      </c>
      <c r="J1434">
        <v>56.1</v>
      </c>
      <c r="K1434" s="1">
        <v>44154</v>
      </c>
      <c r="L1434">
        <v>28</v>
      </c>
      <c r="M1434">
        <v>0.16</v>
      </c>
    </row>
    <row r="1435" spans="1:13" x14ac:dyDescent="0.3">
      <c r="A1435" t="s">
        <v>1351</v>
      </c>
      <c r="B1435">
        <v>74</v>
      </c>
      <c r="C1435" t="s">
        <v>14</v>
      </c>
      <c r="D1435" t="s">
        <v>22</v>
      </c>
      <c r="E1435">
        <v>200.85</v>
      </c>
      <c r="F1435">
        <v>5</v>
      </c>
      <c r="G1435">
        <v>329</v>
      </c>
      <c r="H1435">
        <v>0</v>
      </c>
      <c r="I1435" t="s">
        <v>40</v>
      </c>
      <c r="J1435">
        <v>29.2</v>
      </c>
      <c r="K1435" s="1">
        <v>44185</v>
      </c>
      <c r="L1435">
        <v>77</v>
      </c>
      <c r="M1435">
        <v>0.38</v>
      </c>
    </row>
    <row r="1436" spans="1:13" x14ac:dyDescent="0.3">
      <c r="A1436" t="s">
        <v>1352</v>
      </c>
      <c r="B1436">
        <v>18</v>
      </c>
      <c r="C1436" t="s">
        <v>21</v>
      </c>
      <c r="D1436" t="s">
        <v>44</v>
      </c>
      <c r="E1436">
        <v>108.94</v>
      </c>
      <c r="F1436">
        <v>8</v>
      </c>
      <c r="G1436">
        <v>184</v>
      </c>
      <c r="H1436">
        <v>0</v>
      </c>
      <c r="I1436" t="s">
        <v>29</v>
      </c>
      <c r="J1436">
        <v>17.3</v>
      </c>
      <c r="K1436" s="1">
        <v>45631</v>
      </c>
      <c r="L1436">
        <v>39</v>
      </c>
      <c r="M1436">
        <v>0.06</v>
      </c>
    </row>
    <row r="1437" spans="1:13" x14ac:dyDescent="0.3">
      <c r="A1437" t="s">
        <v>1193</v>
      </c>
      <c r="B1437">
        <v>24</v>
      </c>
      <c r="C1437" t="s">
        <v>14</v>
      </c>
      <c r="D1437" t="s">
        <v>50</v>
      </c>
      <c r="E1437">
        <v>42.66</v>
      </c>
      <c r="F1437">
        <v>10</v>
      </c>
      <c r="G1437">
        <v>294</v>
      </c>
      <c r="H1437">
        <v>0</v>
      </c>
      <c r="I1437" t="s">
        <v>23</v>
      </c>
      <c r="J1437">
        <v>83.9</v>
      </c>
      <c r="K1437" s="1">
        <v>45702</v>
      </c>
      <c r="L1437">
        <v>57</v>
      </c>
      <c r="M1437">
        <v>0.31</v>
      </c>
    </row>
    <row r="1438" spans="1:13" x14ac:dyDescent="0.3">
      <c r="A1438" t="s">
        <v>1353</v>
      </c>
      <c r="B1438">
        <v>75</v>
      </c>
      <c r="C1438" t="s">
        <v>14</v>
      </c>
      <c r="D1438" t="s">
        <v>28</v>
      </c>
      <c r="E1438">
        <v>194.08</v>
      </c>
      <c r="F1438">
        <v>9</v>
      </c>
      <c r="G1438">
        <v>207</v>
      </c>
      <c r="H1438">
        <v>0</v>
      </c>
      <c r="I1438" t="s">
        <v>16</v>
      </c>
      <c r="J1438">
        <v>3</v>
      </c>
      <c r="K1438" s="1">
        <v>45099</v>
      </c>
      <c r="L1438">
        <v>64</v>
      </c>
      <c r="M1438">
        <v>0.36</v>
      </c>
    </row>
    <row r="1439" spans="1:13" x14ac:dyDescent="0.3">
      <c r="A1439" t="s">
        <v>1354</v>
      </c>
      <c r="B1439">
        <v>44</v>
      </c>
      <c r="C1439" t="s">
        <v>14</v>
      </c>
      <c r="D1439" t="s">
        <v>44</v>
      </c>
      <c r="E1439">
        <v>129.59</v>
      </c>
      <c r="F1439">
        <v>10</v>
      </c>
      <c r="G1439">
        <v>249</v>
      </c>
      <c r="H1439">
        <v>0</v>
      </c>
      <c r="I1439" t="s">
        <v>19</v>
      </c>
      <c r="J1439">
        <v>69.2</v>
      </c>
      <c r="K1439" s="1">
        <v>45030</v>
      </c>
      <c r="L1439">
        <v>92</v>
      </c>
      <c r="M1439">
        <v>0.37</v>
      </c>
    </row>
    <row r="1440" spans="1:13" x14ac:dyDescent="0.3">
      <c r="A1440" t="s">
        <v>1355</v>
      </c>
      <c r="B1440">
        <v>38</v>
      </c>
      <c r="C1440" t="s">
        <v>14</v>
      </c>
      <c r="D1440" t="s">
        <v>37</v>
      </c>
      <c r="E1440">
        <v>128.28</v>
      </c>
      <c r="F1440">
        <v>5</v>
      </c>
      <c r="G1440">
        <v>349</v>
      </c>
      <c r="H1440">
        <v>0</v>
      </c>
      <c r="I1440" t="s">
        <v>29</v>
      </c>
      <c r="J1440">
        <v>57.3</v>
      </c>
      <c r="K1440" s="1">
        <v>44048</v>
      </c>
      <c r="L1440">
        <v>30</v>
      </c>
      <c r="M1440">
        <v>0.15</v>
      </c>
    </row>
    <row r="1441" spans="1:13" x14ac:dyDescent="0.3">
      <c r="A1441" t="s">
        <v>1356</v>
      </c>
      <c r="B1441">
        <v>45</v>
      </c>
      <c r="C1441" t="s">
        <v>14</v>
      </c>
      <c r="D1441" t="s">
        <v>52</v>
      </c>
      <c r="E1441">
        <v>110.13</v>
      </c>
      <c r="F1441">
        <v>8</v>
      </c>
      <c r="G1441">
        <v>322</v>
      </c>
      <c r="H1441">
        <v>0</v>
      </c>
      <c r="I1441" t="s">
        <v>16</v>
      </c>
      <c r="J1441">
        <v>77.2</v>
      </c>
      <c r="K1441" s="1">
        <v>44362</v>
      </c>
      <c r="L1441">
        <v>86</v>
      </c>
      <c r="M1441">
        <v>0.25</v>
      </c>
    </row>
    <row r="1442" spans="1:13" x14ac:dyDescent="0.3">
      <c r="A1442" t="s">
        <v>1357</v>
      </c>
      <c r="B1442">
        <v>33</v>
      </c>
      <c r="C1442" t="s">
        <v>14</v>
      </c>
      <c r="D1442" t="s">
        <v>15</v>
      </c>
      <c r="E1442">
        <v>56.89</v>
      </c>
      <c r="F1442">
        <v>9</v>
      </c>
      <c r="G1442">
        <v>88</v>
      </c>
      <c r="H1442">
        <v>0</v>
      </c>
      <c r="I1442" t="s">
        <v>23</v>
      </c>
      <c r="J1442">
        <v>13.2</v>
      </c>
      <c r="K1442" s="1">
        <v>44195</v>
      </c>
      <c r="L1442">
        <v>50</v>
      </c>
      <c r="M1442">
        <v>0.52</v>
      </c>
    </row>
    <row r="1443" spans="1:13" x14ac:dyDescent="0.3">
      <c r="A1443" t="s">
        <v>1097</v>
      </c>
      <c r="B1443">
        <v>73</v>
      </c>
      <c r="C1443" t="s">
        <v>14</v>
      </c>
      <c r="D1443" t="s">
        <v>26</v>
      </c>
      <c r="E1443">
        <v>145.11000000000001</v>
      </c>
      <c r="F1443">
        <v>9</v>
      </c>
      <c r="G1443">
        <v>357</v>
      </c>
      <c r="H1443">
        <v>0</v>
      </c>
      <c r="I1443" t="s">
        <v>23</v>
      </c>
      <c r="J1443">
        <v>87.2</v>
      </c>
      <c r="K1443" s="1">
        <v>44443</v>
      </c>
      <c r="L1443">
        <v>54</v>
      </c>
      <c r="M1443">
        <v>0.54</v>
      </c>
    </row>
    <row r="1444" spans="1:13" x14ac:dyDescent="0.3">
      <c r="A1444" t="s">
        <v>1358</v>
      </c>
      <c r="B1444">
        <v>63</v>
      </c>
      <c r="C1444" t="s">
        <v>21</v>
      </c>
      <c r="D1444" t="s">
        <v>35</v>
      </c>
      <c r="E1444">
        <v>36.83</v>
      </c>
      <c r="F1444">
        <v>10</v>
      </c>
      <c r="G1444">
        <v>361</v>
      </c>
      <c r="H1444">
        <v>0</v>
      </c>
      <c r="I1444" t="s">
        <v>16</v>
      </c>
      <c r="J1444">
        <v>32.200000000000003</v>
      </c>
      <c r="K1444" s="1">
        <v>45511</v>
      </c>
      <c r="L1444">
        <v>23</v>
      </c>
      <c r="M1444">
        <v>0.18</v>
      </c>
    </row>
    <row r="1445" spans="1:13" x14ac:dyDescent="0.3">
      <c r="A1445" t="s">
        <v>1359</v>
      </c>
      <c r="B1445">
        <v>40</v>
      </c>
      <c r="C1445" t="s">
        <v>21</v>
      </c>
      <c r="D1445" t="s">
        <v>44</v>
      </c>
      <c r="E1445">
        <v>33.9</v>
      </c>
      <c r="F1445">
        <v>7</v>
      </c>
      <c r="G1445">
        <v>35</v>
      </c>
      <c r="H1445">
        <v>0</v>
      </c>
      <c r="I1445" t="s">
        <v>40</v>
      </c>
      <c r="J1445">
        <v>0.9</v>
      </c>
      <c r="K1445" s="1">
        <v>45559</v>
      </c>
      <c r="L1445">
        <v>18</v>
      </c>
      <c r="M1445">
        <v>0.17</v>
      </c>
    </row>
    <row r="1446" spans="1:13" x14ac:dyDescent="0.3">
      <c r="A1446" t="s">
        <v>1360</v>
      </c>
      <c r="B1446">
        <v>69</v>
      </c>
      <c r="C1446" t="s">
        <v>25</v>
      </c>
      <c r="D1446" t="s">
        <v>52</v>
      </c>
      <c r="E1446">
        <v>87.84</v>
      </c>
      <c r="F1446">
        <v>11</v>
      </c>
      <c r="G1446">
        <v>3</v>
      </c>
      <c r="H1446">
        <v>0</v>
      </c>
      <c r="I1446" t="s">
        <v>16</v>
      </c>
      <c r="J1446">
        <v>65.7</v>
      </c>
      <c r="K1446" s="1">
        <v>45451</v>
      </c>
      <c r="L1446">
        <v>81</v>
      </c>
      <c r="M1446">
        <v>0.43</v>
      </c>
    </row>
    <row r="1447" spans="1:13" x14ac:dyDescent="0.3">
      <c r="A1447" t="s">
        <v>1361</v>
      </c>
      <c r="B1447">
        <v>37</v>
      </c>
      <c r="C1447" t="s">
        <v>14</v>
      </c>
      <c r="D1447" t="s">
        <v>26</v>
      </c>
      <c r="E1447">
        <v>70.14</v>
      </c>
      <c r="F1447">
        <v>8</v>
      </c>
      <c r="G1447">
        <v>233</v>
      </c>
      <c r="H1447">
        <v>0</v>
      </c>
      <c r="I1447" t="s">
        <v>40</v>
      </c>
      <c r="J1447">
        <v>85.9</v>
      </c>
      <c r="K1447" s="1">
        <v>44768</v>
      </c>
      <c r="L1447">
        <v>54</v>
      </c>
      <c r="M1447">
        <v>0.11</v>
      </c>
    </row>
    <row r="1448" spans="1:13" x14ac:dyDescent="0.3">
      <c r="A1448" t="s">
        <v>517</v>
      </c>
      <c r="B1448">
        <v>55</v>
      </c>
      <c r="C1448" t="s">
        <v>14</v>
      </c>
      <c r="D1448" t="s">
        <v>52</v>
      </c>
      <c r="E1448">
        <v>139.79</v>
      </c>
      <c r="F1448">
        <v>12</v>
      </c>
      <c r="G1448">
        <v>329</v>
      </c>
      <c r="H1448">
        <v>0</v>
      </c>
      <c r="I1448" t="s">
        <v>40</v>
      </c>
      <c r="J1448">
        <v>35.4</v>
      </c>
      <c r="K1448" s="1">
        <v>45041</v>
      </c>
      <c r="L1448">
        <v>95</v>
      </c>
      <c r="M1448">
        <v>0.14000000000000001</v>
      </c>
    </row>
    <row r="1449" spans="1:13" x14ac:dyDescent="0.3">
      <c r="A1449" t="s">
        <v>1362</v>
      </c>
      <c r="B1449">
        <v>71</v>
      </c>
      <c r="C1449" t="s">
        <v>14</v>
      </c>
      <c r="D1449" t="s">
        <v>22</v>
      </c>
      <c r="E1449">
        <v>92.67</v>
      </c>
      <c r="F1449">
        <v>6</v>
      </c>
      <c r="G1449">
        <v>268</v>
      </c>
      <c r="H1449">
        <v>0</v>
      </c>
      <c r="I1449" t="s">
        <v>16</v>
      </c>
      <c r="J1449">
        <v>52.8</v>
      </c>
      <c r="K1449" s="1">
        <v>45484</v>
      </c>
      <c r="L1449">
        <v>28</v>
      </c>
      <c r="M1449">
        <v>0.15</v>
      </c>
    </row>
    <row r="1450" spans="1:13" x14ac:dyDescent="0.3">
      <c r="A1450" t="s">
        <v>203</v>
      </c>
      <c r="B1450">
        <v>42</v>
      </c>
      <c r="C1450" t="s">
        <v>21</v>
      </c>
      <c r="D1450" t="s">
        <v>22</v>
      </c>
      <c r="E1450">
        <v>136.47999999999999</v>
      </c>
      <c r="F1450">
        <v>17</v>
      </c>
      <c r="G1450">
        <v>69</v>
      </c>
      <c r="H1450">
        <v>0</v>
      </c>
      <c r="I1450" t="s">
        <v>23</v>
      </c>
      <c r="J1450">
        <v>41.2</v>
      </c>
      <c r="K1450" s="1">
        <v>44328</v>
      </c>
      <c r="L1450">
        <v>8</v>
      </c>
      <c r="M1450">
        <v>0.25</v>
      </c>
    </row>
    <row r="1451" spans="1:13" x14ac:dyDescent="0.3">
      <c r="A1451" t="s">
        <v>1363</v>
      </c>
      <c r="B1451">
        <v>45</v>
      </c>
      <c r="C1451" t="s">
        <v>14</v>
      </c>
      <c r="D1451" t="s">
        <v>50</v>
      </c>
      <c r="E1451">
        <v>119.82</v>
      </c>
      <c r="F1451">
        <v>9</v>
      </c>
      <c r="G1451">
        <v>6</v>
      </c>
      <c r="H1451">
        <v>0</v>
      </c>
      <c r="I1451" t="s">
        <v>19</v>
      </c>
      <c r="J1451">
        <v>4.2</v>
      </c>
      <c r="K1451" s="1">
        <v>45435</v>
      </c>
      <c r="L1451">
        <v>32</v>
      </c>
      <c r="M1451">
        <v>0.48</v>
      </c>
    </row>
    <row r="1452" spans="1:13" x14ac:dyDescent="0.3">
      <c r="A1452" t="s">
        <v>1364</v>
      </c>
      <c r="B1452">
        <v>22</v>
      </c>
      <c r="C1452" t="s">
        <v>14</v>
      </c>
      <c r="D1452" t="s">
        <v>18</v>
      </c>
      <c r="E1452">
        <v>65.209999999999994</v>
      </c>
      <c r="F1452">
        <v>10</v>
      </c>
      <c r="G1452">
        <v>155</v>
      </c>
      <c r="H1452">
        <v>0</v>
      </c>
      <c r="I1452" t="s">
        <v>19</v>
      </c>
      <c r="J1452">
        <v>75.3</v>
      </c>
      <c r="K1452" s="1">
        <v>45181</v>
      </c>
      <c r="L1452">
        <v>6</v>
      </c>
      <c r="M1452">
        <v>0.47</v>
      </c>
    </row>
    <row r="1453" spans="1:13" x14ac:dyDescent="0.3">
      <c r="A1453" t="s">
        <v>543</v>
      </c>
      <c r="B1453">
        <v>73</v>
      </c>
      <c r="C1453" t="s">
        <v>21</v>
      </c>
      <c r="D1453" t="s">
        <v>15</v>
      </c>
      <c r="E1453">
        <v>64.180000000000007</v>
      </c>
      <c r="F1453">
        <v>9</v>
      </c>
      <c r="G1453">
        <v>292</v>
      </c>
      <c r="H1453">
        <v>0</v>
      </c>
      <c r="I1453" t="s">
        <v>16</v>
      </c>
      <c r="J1453">
        <v>94.1</v>
      </c>
      <c r="K1453" s="1">
        <v>44852</v>
      </c>
      <c r="L1453">
        <v>72</v>
      </c>
      <c r="M1453">
        <v>0.59</v>
      </c>
    </row>
    <row r="1454" spans="1:13" x14ac:dyDescent="0.3">
      <c r="A1454" t="s">
        <v>1365</v>
      </c>
      <c r="B1454">
        <v>38</v>
      </c>
      <c r="C1454" t="s">
        <v>14</v>
      </c>
      <c r="D1454" t="s">
        <v>37</v>
      </c>
      <c r="E1454">
        <v>154.08000000000001</v>
      </c>
      <c r="F1454">
        <v>11</v>
      </c>
      <c r="G1454">
        <v>285</v>
      </c>
      <c r="H1454">
        <v>0</v>
      </c>
      <c r="I1454" t="s">
        <v>29</v>
      </c>
      <c r="J1454">
        <v>42</v>
      </c>
      <c r="K1454" s="1">
        <v>45451</v>
      </c>
      <c r="L1454">
        <v>86</v>
      </c>
      <c r="M1454">
        <v>0.11</v>
      </c>
    </row>
    <row r="1455" spans="1:13" x14ac:dyDescent="0.3">
      <c r="A1455" t="s">
        <v>1366</v>
      </c>
      <c r="B1455">
        <v>35</v>
      </c>
      <c r="C1455" t="s">
        <v>14</v>
      </c>
      <c r="D1455" t="s">
        <v>37</v>
      </c>
      <c r="E1455">
        <v>42.81</v>
      </c>
      <c r="F1455">
        <v>18</v>
      </c>
      <c r="G1455">
        <v>359</v>
      </c>
      <c r="H1455">
        <v>0</v>
      </c>
      <c r="I1455" t="s">
        <v>16</v>
      </c>
      <c r="J1455">
        <v>14.4</v>
      </c>
      <c r="K1455" s="1">
        <v>44956</v>
      </c>
      <c r="L1455">
        <v>40</v>
      </c>
      <c r="M1455">
        <v>0.2</v>
      </c>
    </row>
    <row r="1456" spans="1:13" x14ac:dyDescent="0.3">
      <c r="A1456" t="s">
        <v>1367</v>
      </c>
      <c r="B1456">
        <v>64</v>
      </c>
      <c r="C1456" t="s">
        <v>21</v>
      </c>
      <c r="D1456" t="s">
        <v>50</v>
      </c>
      <c r="E1456">
        <v>112.85</v>
      </c>
      <c r="F1456">
        <v>9</v>
      </c>
      <c r="G1456">
        <v>73</v>
      </c>
      <c r="H1456">
        <v>0</v>
      </c>
      <c r="I1456" t="s">
        <v>19</v>
      </c>
      <c r="J1456">
        <v>50.5</v>
      </c>
      <c r="K1456" s="1">
        <v>44679</v>
      </c>
      <c r="L1456">
        <v>51</v>
      </c>
      <c r="M1456">
        <v>0.37</v>
      </c>
    </row>
    <row r="1457" spans="1:13" x14ac:dyDescent="0.3">
      <c r="A1457" t="s">
        <v>1368</v>
      </c>
      <c r="B1457">
        <v>23</v>
      </c>
      <c r="C1457" t="s">
        <v>14</v>
      </c>
      <c r="D1457" t="s">
        <v>22</v>
      </c>
      <c r="E1457">
        <v>87.75</v>
      </c>
      <c r="F1457">
        <v>11</v>
      </c>
      <c r="G1457">
        <v>11</v>
      </c>
      <c r="H1457">
        <v>0</v>
      </c>
      <c r="I1457" t="s">
        <v>16</v>
      </c>
      <c r="J1457">
        <v>90.5</v>
      </c>
      <c r="K1457" s="1">
        <v>44134</v>
      </c>
      <c r="L1457">
        <v>47</v>
      </c>
      <c r="M1457">
        <v>0.62</v>
      </c>
    </row>
    <row r="1458" spans="1:13" x14ac:dyDescent="0.3">
      <c r="A1458" t="s">
        <v>1369</v>
      </c>
      <c r="B1458">
        <v>74</v>
      </c>
      <c r="C1458" t="s">
        <v>21</v>
      </c>
      <c r="D1458" t="s">
        <v>50</v>
      </c>
      <c r="E1458">
        <v>99.98</v>
      </c>
      <c r="F1458">
        <v>9</v>
      </c>
      <c r="G1458">
        <v>336</v>
      </c>
      <c r="H1458">
        <v>0</v>
      </c>
      <c r="I1458" t="s">
        <v>23</v>
      </c>
      <c r="J1458">
        <v>60.6</v>
      </c>
      <c r="K1458" s="1">
        <v>45441</v>
      </c>
      <c r="L1458">
        <v>95</v>
      </c>
      <c r="M1458">
        <v>0.35</v>
      </c>
    </row>
    <row r="1459" spans="1:13" x14ac:dyDescent="0.3">
      <c r="A1459" t="s">
        <v>1370</v>
      </c>
      <c r="B1459">
        <v>46</v>
      </c>
      <c r="C1459" t="s">
        <v>14</v>
      </c>
      <c r="D1459" t="s">
        <v>28</v>
      </c>
      <c r="E1459">
        <v>93.79</v>
      </c>
      <c r="F1459">
        <v>10</v>
      </c>
      <c r="G1459">
        <v>111</v>
      </c>
      <c r="H1459">
        <v>0</v>
      </c>
      <c r="I1459" t="s">
        <v>19</v>
      </c>
      <c r="J1459">
        <v>21.2</v>
      </c>
      <c r="K1459" s="1">
        <v>45796</v>
      </c>
      <c r="L1459">
        <v>70</v>
      </c>
      <c r="M1459">
        <v>0.24</v>
      </c>
    </row>
    <row r="1460" spans="1:13" x14ac:dyDescent="0.3">
      <c r="A1460" t="s">
        <v>1371</v>
      </c>
      <c r="B1460">
        <v>36</v>
      </c>
      <c r="C1460" t="s">
        <v>21</v>
      </c>
      <c r="D1460" t="s">
        <v>44</v>
      </c>
      <c r="E1460">
        <v>155.9</v>
      </c>
      <c r="F1460">
        <v>14</v>
      </c>
      <c r="G1460">
        <v>29</v>
      </c>
      <c r="H1460">
        <v>0</v>
      </c>
      <c r="I1460" t="s">
        <v>19</v>
      </c>
      <c r="J1460">
        <v>55.3</v>
      </c>
      <c r="K1460" s="1">
        <v>44972</v>
      </c>
      <c r="L1460">
        <v>68</v>
      </c>
      <c r="M1460">
        <v>0.15</v>
      </c>
    </row>
    <row r="1461" spans="1:13" x14ac:dyDescent="0.3">
      <c r="A1461" t="s">
        <v>1372</v>
      </c>
      <c r="B1461">
        <v>50</v>
      </c>
      <c r="C1461" t="s">
        <v>14</v>
      </c>
      <c r="D1461" t="s">
        <v>44</v>
      </c>
      <c r="E1461">
        <v>61.85</v>
      </c>
      <c r="F1461">
        <v>8</v>
      </c>
      <c r="G1461">
        <v>35</v>
      </c>
      <c r="H1461">
        <v>0</v>
      </c>
      <c r="I1461" t="s">
        <v>19</v>
      </c>
      <c r="J1461">
        <v>32.700000000000003</v>
      </c>
      <c r="K1461" s="1">
        <v>45818</v>
      </c>
      <c r="L1461">
        <v>7</v>
      </c>
      <c r="M1461">
        <v>0.36</v>
      </c>
    </row>
    <row r="1462" spans="1:13" x14ac:dyDescent="0.3">
      <c r="A1462" t="s">
        <v>1373</v>
      </c>
      <c r="B1462">
        <v>18</v>
      </c>
      <c r="C1462" t="s">
        <v>14</v>
      </c>
      <c r="D1462" t="s">
        <v>35</v>
      </c>
      <c r="E1462">
        <v>58.62</v>
      </c>
      <c r="F1462">
        <v>9</v>
      </c>
      <c r="G1462">
        <v>343</v>
      </c>
      <c r="H1462">
        <v>0</v>
      </c>
      <c r="I1462" t="s">
        <v>23</v>
      </c>
      <c r="J1462">
        <v>2.4</v>
      </c>
      <c r="K1462" s="1">
        <v>45564</v>
      </c>
      <c r="L1462">
        <v>98</v>
      </c>
      <c r="M1462">
        <v>7.0000000000000007E-2</v>
      </c>
    </row>
    <row r="1463" spans="1:13" x14ac:dyDescent="0.3">
      <c r="A1463" t="s">
        <v>1374</v>
      </c>
      <c r="B1463">
        <v>62</v>
      </c>
      <c r="C1463" t="s">
        <v>21</v>
      </c>
      <c r="D1463" t="s">
        <v>22</v>
      </c>
      <c r="E1463">
        <v>86.54</v>
      </c>
      <c r="F1463">
        <v>4</v>
      </c>
      <c r="G1463">
        <v>229</v>
      </c>
      <c r="H1463">
        <v>0</v>
      </c>
      <c r="I1463" t="s">
        <v>19</v>
      </c>
      <c r="J1463">
        <v>91.4</v>
      </c>
      <c r="K1463" s="1">
        <v>45572</v>
      </c>
      <c r="L1463">
        <v>27</v>
      </c>
      <c r="M1463">
        <v>7.0000000000000007E-2</v>
      </c>
    </row>
    <row r="1464" spans="1:13" x14ac:dyDescent="0.3">
      <c r="A1464" t="s">
        <v>1375</v>
      </c>
      <c r="B1464">
        <v>20</v>
      </c>
      <c r="C1464" t="s">
        <v>25</v>
      </c>
      <c r="D1464" t="s">
        <v>18</v>
      </c>
      <c r="E1464">
        <v>86.08</v>
      </c>
      <c r="F1464">
        <v>11</v>
      </c>
      <c r="G1464">
        <v>276</v>
      </c>
      <c r="H1464">
        <v>0</v>
      </c>
      <c r="I1464" t="s">
        <v>29</v>
      </c>
      <c r="J1464">
        <v>79.400000000000006</v>
      </c>
      <c r="K1464" s="1">
        <v>45398</v>
      </c>
      <c r="L1464">
        <v>66</v>
      </c>
      <c r="M1464">
        <v>0.28000000000000003</v>
      </c>
    </row>
    <row r="1465" spans="1:13" x14ac:dyDescent="0.3">
      <c r="A1465" t="s">
        <v>1376</v>
      </c>
      <c r="B1465">
        <v>59</v>
      </c>
      <c r="C1465" t="s">
        <v>25</v>
      </c>
      <c r="D1465" t="s">
        <v>28</v>
      </c>
      <c r="E1465">
        <v>72.400000000000006</v>
      </c>
      <c r="F1465">
        <v>11</v>
      </c>
      <c r="G1465">
        <v>105</v>
      </c>
      <c r="H1465">
        <v>0</v>
      </c>
      <c r="I1465" t="s">
        <v>19</v>
      </c>
      <c r="J1465">
        <v>92.4</v>
      </c>
      <c r="K1465" s="1">
        <v>44178</v>
      </c>
      <c r="L1465">
        <v>54</v>
      </c>
      <c r="M1465">
        <v>0.45</v>
      </c>
    </row>
    <row r="1466" spans="1:13" x14ac:dyDescent="0.3">
      <c r="A1466" t="s">
        <v>1377</v>
      </c>
      <c r="B1466">
        <v>38</v>
      </c>
      <c r="C1466" t="s">
        <v>21</v>
      </c>
      <c r="D1466" t="s">
        <v>28</v>
      </c>
      <c r="E1466">
        <v>99.52</v>
      </c>
      <c r="F1466">
        <v>16</v>
      </c>
      <c r="G1466">
        <v>287</v>
      </c>
      <c r="H1466">
        <v>0</v>
      </c>
      <c r="I1466" t="s">
        <v>16</v>
      </c>
      <c r="J1466">
        <v>68.3</v>
      </c>
      <c r="K1466" s="1">
        <v>44207</v>
      </c>
      <c r="L1466">
        <v>14</v>
      </c>
      <c r="M1466">
        <v>0.43</v>
      </c>
    </row>
    <row r="1467" spans="1:13" x14ac:dyDescent="0.3">
      <c r="A1467" t="s">
        <v>1378</v>
      </c>
      <c r="B1467">
        <v>52</v>
      </c>
      <c r="C1467" t="s">
        <v>21</v>
      </c>
      <c r="D1467" t="s">
        <v>22</v>
      </c>
      <c r="E1467">
        <v>82.1</v>
      </c>
      <c r="F1467">
        <v>9</v>
      </c>
      <c r="G1467">
        <v>249</v>
      </c>
      <c r="H1467">
        <v>0</v>
      </c>
      <c r="I1467" t="s">
        <v>29</v>
      </c>
      <c r="J1467">
        <v>45</v>
      </c>
      <c r="K1467" s="1">
        <v>45505</v>
      </c>
      <c r="L1467">
        <v>93</v>
      </c>
      <c r="M1467">
        <v>0.08</v>
      </c>
    </row>
    <row r="1468" spans="1:13" x14ac:dyDescent="0.3">
      <c r="A1468" t="s">
        <v>1379</v>
      </c>
      <c r="B1468">
        <v>58</v>
      </c>
      <c r="C1468" t="s">
        <v>25</v>
      </c>
      <c r="D1468" t="s">
        <v>44</v>
      </c>
      <c r="E1468">
        <v>97.44</v>
      </c>
      <c r="F1468">
        <v>8</v>
      </c>
      <c r="G1468">
        <v>62</v>
      </c>
      <c r="H1468">
        <v>0</v>
      </c>
      <c r="I1468" t="s">
        <v>40</v>
      </c>
      <c r="J1468">
        <v>49.3</v>
      </c>
      <c r="K1468" s="1">
        <v>45319</v>
      </c>
      <c r="L1468">
        <v>22</v>
      </c>
      <c r="M1468">
        <v>0.18</v>
      </c>
    </row>
    <row r="1469" spans="1:13" x14ac:dyDescent="0.3">
      <c r="A1469" t="s">
        <v>320</v>
      </c>
      <c r="B1469">
        <v>57</v>
      </c>
      <c r="C1469" t="s">
        <v>25</v>
      </c>
      <c r="D1469" t="s">
        <v>26</v>
      </c>
      <c r="E1469">
        <v>365.38</v>
      </c>
      <c r="F1469">
        <v>10</v>
      </c>
      <c r="G1469">
        <v>43</v>
      </c>
      <c r="H1469">
        <v>0</v>
      </c>
      <c r="I1469" t="s">
        <v>19</v>
      </c>
      <c r="J1469">
        <v>20.5</v>
      </c>
      <c r="K1469" s="1">
        <v>45732</v>
      </c>
      <c r="L1469">
        <v>69</v>
      </c>
      <c r="M1469">
        <v>0.25</v>
      </c>
    </row>
    <row r="1470" spans="1:13" x14ac:dyDescent="0.3">
      <c r="A1470" t="s">
        <v>694</v>
      </c>
      <c r="B1470">
        <v>20</v>
      </c>
      <c r="C1470" t="s">
        <v>21</v>
      </c>
      <c r="D1470" t="s">
        <v>44</v>
      </c>
      <c r="E1470">
        <v>73.87</v>
      </c>
      <c r="F1470">
        <v>10</v>
      </c>
      <c r="G1470">
        <v>148</v>
      </c>
      <c r="H1470">
        <v>0</v>
      </c>
      <c r="I1470" t="s">
        <v>40</v>
      </c>
      <c r="J1470">
        <v>38.6</v>
      </c>
      <c r="K1470" s="1">
        <v>44752</v>
      </c>
      <c r="L1470">
        <v>56</v>
      </c>
      <c r="M1470">
        <v>0.21</v>
      </c>
    </row>
    <row r="1471" spans="1:13" x14ac:dyDescent="0.3">
      <c r="A1471" t="s">
        <v>1380</v>
      </c>
      <c r="B1471">
        <v>42</v>
      </c>
      <c r="C1471" t="s">
        <v>21</v>
      </c>
      <c r="D1471" t="s">
        <v>35</v>
      </c>
      <c r="E1471">
        <v>137.19999999999999</v>
      </c>
      <c r="F1471">
        <v>5</v>
      </c>
      <c r="G1471">
        <v>45</v>
      </c>
      <c r="H1471">
        <v>0</v>
      </c>
      <c r="I1471" t="s">
        <v>40</v>
      </c>
      <c r="J1471">
        <v>16.399999999999999</v>
      </c>
      <c r="K1471" s="1">
        <v>44382</v>
      </c>
      <c r="L1471">
        <v>82</v>
      </c>
      <c r="M1471">
        <v>0.64</v>
      </c>
    </row>
    <row r="1472" spans="1:13" x14ac:dyDescent="0.3">
      <c r="A1472" t="s">
        <v>1381</v>
      </c>
      <c r="B1472">
        <v>62</v>
      </c>
      <c r="C1472" t="s">
        <v>21</v>
      </c>
      <c r="D1472" t="s">
        <v>35</v>
      </c>
      <c r="E1472">
        <v>87.27</v>
      </c>
      <c r="F1472">
        <v>10</v>
      </c>
      <c r="G1472">
        <v>174</v>
      </c>
      <c r="H1472">
        <v>0</v>
      </c>
      <c r="I1472" t="s">
        <v>23</v>
      </c>
      <c r="J1472">
        <v>47.3</v>
      </c>
      <c r="K1472" s="1">
        <v>44012</v>
      </c>
      <c r="L1472">
        <v>60</v>
      </c>
      <c r="M1472">
        <v>0.56999999999999995</v>
      </c>
    </row>
    <row r="1473" spans="1:13" x14ac:dyDescent="0.3">
      <c r="A1473" t="s">
        <v>1382</v>
      </c>
      <c r="B1473">
        <v>55</v>
      </c>
      <c r="C1473" t="s">
        <v>25</v>
      </c>
      <c r="D1473" t="s">
        <v>22</v>
      </c>
      <c r="E1473">
        <v>118.01</v>
      </c>
      <c r="F1473">
        <v>15</v>
      </c>
      <c r="G1473">
        <v>153</v>
      </c>
      <c r="H1473">
        <v>0</v>
      </c>
      <c r="I1473" t="s">
        <v>16</v>
      </c>
      <c r="J1473">
        <v>64.599999999999994</v>
      </c>
      <c r="K1473" s="1">
        <v>45464</v>
      </c>
      <c r="L1473">
        <v>51</v>
      </c>
      <c r="M1473">
        <v>0.37</v>
      </c>
    </row>
    <row r="1474" spans="1:13" x14ac:dyDescent="0.3">
      <c r="A1474" t="s">
        <v>1383</v>
      </c>
      <c r="B1474">
        <v>62</v>
      </c>
      <c r="C1474" t="s">
        <v>21</v>
      </c>
      <c r="D1474" t="s">
        <v>15</v>
      </c>
      <c r="E1474">
        <v>219.73</v>
      </c>
      <c r="F1474">
        <v>17</v>
      </c>
      <c r="G1474">
        <v>260</v>
      </c>
      <c r="H1474">
        <v>0</v>
      </c>
      <c r="I1474" t="s">
        <v>16</v>
      </c>
      <c r="J1474">
        <v>25.7</v>
      </c>
      <c r="K1474" s="1">
        <v>44126</v>
      </c>
      <c r="L1474">
        <v>16</v>
      </c>
      <c r="M1474">
        <v>0.19</v>
      </c>
    </row>
    <row r="1475" spans="1:13" x14ac:dyDescent="0.3">
      <c r="A1475" t="s">
        <v>1384</v>
      </c>
      <c r="B1475">
        <v>72</v>
      </c>
      <c r="C1475" t="s">
        <v>14</v>
      </c>
      <c r="D1475" t="s">
        <v>15</v>
      </c>
      <c r="E1475">
        <v>107.18</v>
      </c>
      <c r="F1475">
        <v>11</v>
      </c>
      <c r="G1475">
        <v>132</v>
      </c>
      <c r="H1475">
        <v>0</v>
      </c>
      <c r="I1475" t="s">
        <v>40</v>
      </c>
      <c r="J1475">
        <v>94.4</v>
      </c>
      <c r="K1475" s="1">
        <v>45559</v>
      </c>
      <c r="L1475">
        <v>6</v>
      </c>
      <c r="M1475">
        <v>0.45</v>
      </c>
    </row>
    <row r="1476" spans="1:13" x14ac:dyDescent="0.3">
      <c r="A1476" t="s">
        <v>1385</v>
      </c>
      <c r="B1476">
        <v>37</v>
      </c>
      <c r="C1476" t="s">
        <v>14</v>
      </c>
      <c r="D1476" t="s">
        <v>18</v>
      </c>
      <c r="E1476">
        <v>55.77</v>
      </c>
      <c r="F1476">
        <v>11</v>
      </c>
      <c r="G1476">
        <v>286</v>
      </c>
      <c r="H1476">
        <v>0</v>
      </c>
      <c r="I1476" t="s">
        <v>23</v>
      </c>
      <c r="J1476">
        <v>64.7</v>
      </c>
      <c r="K1476" s="1">
        <v>45603</v>
      </c>
      <c r="L1476">
        <v>1</v>
      </c>
      <c r="M1476">
        <v>0.27</v>
      </c>
    </row>
    <row r="1477" spans="1:13" x14ac:dyDescent="0.3">
      <c r="A1477" t="s">
        <v>1386</v>
      </c>
      <c r="B1477">
        <v>69</v>
      </c>
      <c r="C1477" t="s">
        <v>21</v>
      </c>
      <c r="D1477" t="s">
        <v>15</v>
      </c>
      <c r="E1477">
        <v>174.38</v>
      </c>
      <c r="F1477">
        <v>16</v>
      </c>
      <c r="G1477">
        <v>155</v>
      </c>
      <c r="H1477">
        <v>0</v>
      </c>
      <c r="I1477" t="s">
        <v>29</v>
      </c>
      <c r="J1477">
        <v>22</v>
      </c>
      <c r="K1477" s="1">
        <v>45689</v>
      </c>
      <c r="L1477">
        <v>12</v>
      </c>
      <c r="M1477">
        <v>0.28000000000000003</v>
      </c>
    </row>
    <row r="1478" spans="1:13" x14ac:dyDescent="0.3">
      <c r="A1478" t="s">
        <v>1387</v>
      </c>
      <c r="B1478">
        <v>61</v>
      </c>
      <c r="C1478" t="s">
        <v>14</v>
      </c>
      <c r="D1478" t="s">
        <v>52</v>
      </c>
      <c r="E1478">
        <v>69.28</v>
      </c>
      <c r="F1478">
        <v>9</v>
      </c>
      <c r="G1478">
        <v>332</v>
      </c>
      <c r="H1478">
        <v>0</v>
      </c>
      <c r="I1478" t="s">
        <v>19</v>
      </c>
      <c r="J1478">
        <v>16.7</v>
      </c>
      <c r="K1478" s="1">
        <v>45236</v>
      </c>
      <c r="L1478">
        <v>24</v>
      </c>
      <c r="M1478">
        <v>0.1</v>
      </c>
    </row>
    <row r="1479" spans="1:13" x14ac:dyDescent="0.3">
      <c r="A1479" t="s">
        <v>1388</v>
      </c>
      <c r="B1479">
        <v>62</v>
      </c>
      <c r="C1479" t="s">
        <v>21</v>
      </c>
      <c r="D1479" t="s">
        <v>52</v>
      </c>
      <c r="E1479">
        <v>71.53</v>
      </c>
      <c r="F1479">
        <v>7</v>
      </c>
      <c r="G1479">
        <v>240</v>
      </c>
      <c r="H1479">
        <v>0</v>
      </c>
      <c r="I1479" t="s">
        <v>29</v>
      </c>
      <c r="J1479">
        <v>17</v>
      </c>
      <c r="K1479" s="1">
        <v>45819</v>
      </c>
      <c r="L1479">
        <v>75</v>
      </c>
      <c r="M1479">
        <v>0.56999999999999995</v>
      </c>
    </row>
    <row r="1480" spans="1:13" x14ac:dyDescent="0.3">
      <c r="A1480" t="s">
        <v>1389</v>
      </c>
      <c r="B1480">
        <v>51</v>
      </c>
      <c r="C1480" t="s">
        <v>14</v>
      </c>
      <c r="D1480" t="s">
        <v>37</v>
      </c>
      <c r="E1480">
        <v>186.26</v>
      </c>
      <c r="F1480">
        <v>5</v>
      </c>
      <c r="G1480">
        <v>330</v>
      </c>
      <c r="H1480">
        <v>0</v>
      </c>
      <c r="I1480" t="s">
        <v>19</v>
      </c>
      <c r="J1480">
        <v>97.4</v>
      </c>
      <c r="K1480" s="1">
        <v>44297</v>
      </c>
      <c r="L1480">
        <v>43</v>
      </c>
      <c r="M1480">
        <v>7.0000000000000007E-2</v>
      </c>
    </row>
    <row r="1481" spans="1:13" x14ac:dyDescent="0.3">
      <c r="A1481" t="s">
        <v>1390</v>
      </c>
      <c r="B1481">
        <v>38</v>
      </c>
      <c r="C1481" t="s">
        <v>21</v>
      </c>
      <c r="D1481" t="s">
        <v>52</v>
      </c>
      <c r="E1481">
        <v>135.31</v>
      </c>
      <c r="F1481">
        <v>5</v>
      </c>
      <c r="G1481">
        <v>126</v>
      </c>
      <c r="H1481">
        <v>0</v>
      </c>
      <c r="I1481" t="s">
        <v>40</v>
      </c>
      <c r="J1481">
        <v>23.7</v>
      </c>
      <c r="K1481" s="1">
        <v>44645</v>
      </c>
      <c r="L1481">
        <v>34</v>
      </c>
      <c r="M1481">
        <v>0.4</v>
      </c>
    </row>
    <row r="1482" spans="1:13" x14ac:dyDescent="0.3">
      <c r="A1482" t="s">
        <v>1391</v>
      </c>
      <c r="B1482">
        <v>73</v>
      </c>
      <c r="C1482" t="s">
        <v>14</v>
      </c>
      <c r="D1482" t="s">
        <v>26</v>
      </c>
      <c r="E1482">
        <v>102.71</v>
      </c>
      <c r="F1482">
        <v>10</v>
      </c>
      <c r="G1482">
        <v>192</v>
      </c>
      <c r="H1482">
        <v>0</v>
      </c>
      <c r="I1482" t="s">
        <v>23</v>
      </c>
      <c r="J1482">
        <v>16.8</v>
      </c>
      <c r="K1482" s="1">
        <v>45227</v>
      </c>
      <c r="L1482">
        <v>93</v>
      </c>
      <c r="M1482">
        <v>0.2</v>
      </c>
    </row>
    <row r="1483" spans="1:13" x14ac:dyDescent="0.3">
      <c r="A1483" t="s">
        <v>1392</v>
      </c>
      <c r="B1483">
        <v>72</v>
      </c>
      <c r="C1483" t="s">
        <v>14</v>
      </c>
      <c r="D1483" t="s">
        <v>26</v>
      </c>
      <c r="E1483">
        <v>159.37</v>
      </c>
      <c r="F1483">
        <v>9</v>
      </c>
      <c r="G1483">
        <v>268</v>
      </c>
      <c r="H1483">
        <v>0</v>
      </c>
      <c r="I1483" t="s">
        <v>23</v>
      </c>
      <c r="J1483">
        <v>16.399999999999999</v>
      </c>
      <c r="K1483" s="1">
        <v>45824</v>
      </c>
      <c r="L1483">
        <v>96</v>
      </c>
      <c r="M1483">
        <v>0.21</v>
      </c>
    </row>
    <row r="1484" spans="1:13" x14ac:dyDescent="0.3">
      <c r="A1484" t="s">
        <v>1393</v>
      </c>
      <c r="B1484">
        <v>65</v>
      </c>
      <c r="C1484" t="s">
        <v>21</v>
      </c>
      <c r="D1484" t="s">
        <v>26</v>
      </c>
      <c r="E1484">
        <v>37.18</v>
      </c>
      <c r="F1484">
        <v>16</v>
      </c>
      <c r="G1484">
        <v>121</v>
      </c>
      <c r="H1484">
        <v>0</v>
      </c>
      <c r="I1484" t="s">
        <v>16</v>
      </c>
      <c r="J1484">
        <v>34.4</v>
      </c>
      <c r="K1484" s="1">
        <v>45648</v>
      </c>
      <c r="L1484">
        <v>57</v>
      </c>
      <c r="M1484">
        <v>0.28000000000000003</v>
      </c>
    </row>
    <row r="1485" spans="1:13" x14ac:dyDescent="0.3">
      <c r="A1485" t="s">
        <v>1394</v>
      </c>
      <c r="B1485">
        <v>40</v>
      </c>
      <c r="C1485" t="s">
        <v>21</v>
      </c>
      <c r="D1485" t="s">
        <v>52</v>
      </c>
      <c r="E1485">
        <v>100.26</v>
      </c>
      <c r="F1485">
        <v>7</v>
      </c>
      <c r="G1485">
        <v>145</v>
      </c>
      <c r="H1485">
        <v>0</v>
      </c>
      <c r="I1485" t="s">
        <v>16</v>
      </c>
      <c r="J1485">
        <v>61.5</v>
      </c>
      <c r="K1485" s="1">
        <v>44187</v>
      </c>
      <c r="L1485">
        <v>21</v>
      </c>
      <c r="M1485">
        <v>0.28000000000000003</v>
      </c>
    </row>
    <row r="1486" spans="1:13" x14ac:dyDescent="0.3">
      <c r="A1486" t="s">
        <v>1395</v>
      </c>
      <c r="B1486">
        <v>23</v>
      </c>
      <c r="C1486" t="s">
        <v>21</v>
      </c>
      <c r="D1486" t="s">
        <v>18</v>
      </c>
      <c r="E1486">
        <v>36.42</v>
      </c>
      <c r="F1486">
        <v>8</v>
      </c>
      <c r="G1486">
        <v>151</v>
      </c>
      <c r="H1486">
        <v>0</v>
      </c>
      <c r="I1486" t="s">
        <v>29</v>
      </c>
      <c r="J1486">
        <v>7.9</v>
      </c>
      <c r="K1486" s="1">
        <v>44636</v>
      </c>
      <c r="L1486">
        <v>40</v>
      </c>
      <c r="M1486">
        <v>0.3</v>
      </c>
    </row>
    <row r="1487" spans="1:13" x14ac:dyDescent="0.3">
      <c r="A1487" t="s">
        <v>1396</v>
      </c>
      <c r="B1487">
        <v>68</v>
      </c>
      <c r="C1487" t="s">
        <v>21</v>
      </c>
      <c r="D1487" t="s">
        <v>44</v>
      </c>
      <c r="E1487">
        <v>229.17</v>
      </c>
      <c r="F1487">
        <v>10</v>
      </c>
      <c r="G1487">
        <v>156</v>
      </c>
      <c r="H1487">
        <v>0</v>
      </c>
      <c r="I1487" t="s">
        <v>16</v>
      </c>
      <c r="J1487">
        <v>15.9</v>
      </c>
      <c r="K1487" s="1">
        <v>44430</v>
      </c>
      <c r="L1487">
        <v>33</v>
      </c>
      <c r="M1487">
        <v>7.0000000000000007E-2</v>
      </c>
    </row>
    <row r="1488" spans="1:13" x14ac:dyDescent="0.3">
      <c r="A1488" t="s">
        <v>1397</v>
      </c>
      <c r="B1488">
        <v>70</v>
      </c>
      <c r="C1488" t="s">
        <v>14</v>
      </c>
      <c r="D1488" t="s">
        <v>22</v>
      </c>
      <c r="E1488">
        <v>88.24</v>
      </c>
      <c r="F1488">
        <v>7</v>
      </c>
      <c r="G1488">
        <v>155</v>
      </c>
      <c r="H1488">
        <v>0</v>
      </c>
      <c r="I1488" t="s">
        <v>19</v>
      </c>
      <c r="J1488">
        <v>97.6</v>
      </c>
      <c r="K1488" s="1">
        <v>44106</v>
      </c>
      <c r="L1488">
        <v>33</v>
      </c>
      <c r="M1488">
        <v>0.66</v>
      </c>
    </row>
    <row r="1489" spans="1:13" x14ac:dyDescent="0.3">
      <c r="A1489" t="s">
        <v>1398</v>
      </c>
      <c r="B1489">
        <v>30</v>
      </c>
      <c r="C1489" t="s">
        <v>14</v>
      </c>
      <c r="D1489" t="s">
        <v>50</v>
      </c>
      <c r="F1489">
        <v>11</v>
      </c>
      <c r="G1489">
        <v>101</v>
      </c>
      <c r="H1489">
        <v>0</v>
      </c>
      <c r="I1489" t="s">
        <v>23</v>
      </c>
      <c r="J1489">
        <v>61.8</v>
      </c>
      <c r="K1489" s="1">
        <v>44445</v>
      </c>
      <c r="L1489">
        <v>28</v>
      </c>
      <c r="M1489">
        <v>0.31</v>
      </c>
    </row>
    <row r="1490" spans="1:13" x14ac:dyDescent="0.3">
      <c r="A1490" t="s">
        <v>1399</v>
      </c>
      <c r="B1490">
        <v>66</v>
      </c>
      <c r="C1490" t="s">
        <v>14</v>
      </c>
      <c r="D1490" t="s">
        <v>37</v>
      </c>
      <c r="E1490">
        <v>54.4</v>
      </c>
      <c r="F1490">
        <v>6</v>
      </c>
      <c r="G1490">
        <v>339</v>
      </c>
      <c r="H1490">
        <v>0</v>
      </c>
      <c r="I1490" t="s">
        <v>23</v>
      </c>
      <c r="J1490">
        <v>14</v>
      </c>
      <c r="K1490" s="1">
        <v>44265</v>
      </c>
      <c r="L1490">
        <v>65</v>
      </c>
      <c r="M1490">
        <v>0.15</v>
      </c>
    </row>
    <row r="1491" spans="1:13" x14ac:dyDescent="0.3">
      <c r="A1491" t="s">
        <v>1400</v>
      </c>
      <c r="B1491">
        <v>40</v>
      </c>
      <c r="C1491" t="s">
        <v>14</v>
      </c>
      <c r="D1491" t="s">
        <v>35</v>
      </c>
      <c r="E1491">
        <v>72.33</v>
      </c>
      <c r="F1491">
        <v>8</v>
      </c>
      <c r="G1491">
        <v>251</v>
      </c>
      <c r="H1491">
        <v>0</v>
      </c>
      <c r="I1491" t="s">
        <v>40</v>
      </c>
      <c r="J1491">
        <v>55</v>
      </c>
      <c r="K1491" s="1">
        <v>44738</v>
      </c>
      <c r="L1491">
        <v>76</v>
      </c>
      <c r="M1491">
        <v>0.2</v>
      </c>
    </row>
    <row r="1492" spans="1:13" x14ac:dyDescent="0.3">
      <c r="A1492" t="s">
        <v>1401</v>
      </c>
      <c r="B1492">
        <v>26</v>
      </c>
      <c r="C1492" t="s">
        <v>14</v>
      </c>
      <c r="D1492" t="s">
        <v>28</v>
      </c>
      <c r="E1492">
        <v>51.02</v>
      </c>
      <c r="F1492">
        <v>6</v>
      </c>
      <c r="G1492">
        <v>266</v>
      </c>
      <c r="H1492">
        <v>0</v>
      </c>
      <c r="I1492" t="s">
        <v>40</v>
      </c>
      <c r="J1492">
        <v>24.1</v>
      </c>
      <c r="K1492" s="1">
        <v>45438</v>
      </c>
      <c r="L1492">
        <v>46</v>
      </c>
      <c r="M1492">
        <v>0.05</v>
      </c>
    </row>
    <row r="1493" spans="1:13" x14ac:dyDescent="0.3">
      <c r="A1493" t="s">
        <v>1402</v>
      </c>
      <c r="B1493">
        <v>34</v>
      </c>
      <c r="C1493" t="s">
        <v>14</v>
      </c>
      <c r="D1493" t="s">
        <v>35</v>
      </c>
      <c r="E1493">
        <v>55.66</v>
      </c>
      <c r="F1493">
        <v>9</v>
      </c>
      <c r="G1493">
        <v>306</v>
      </c>
      <c r="H1493">
        <v>0</v>
      </c>
      <c r="I1493" t="s">
        <v>29</v>
      </c>
      <c r="K1493" s="1">
        <v>45272</v>
      </c>
      <c r="L1493">
        <v>33</v>
      </c>
      <c r="M1493">
        <v>0.1</v>
      </c>
    </row>
    <row r="1494" spans="1:13" x14ac:dyDescent="0.3">
      <c r="A1494" t="s">
        <v>1403</v>
      </c>
      <c r="B1494">
        <v>78</v>
      </c>
      <c r="C1494" t="s">
        <v>21</v>
      </c>
      <c r="D1494" t="s">
        <v>37</v>
      </c>
      <c r="E1494">
        <v>37.39</v>
      </c>
      <c r="F1494">
        <v>11</v>
      </c>
      <c r="G1494">
        <v>58</v>
      </c>
      <c r="H1494">
        <v>0</v>
      </c>
      <c r="I1494" t="s">
        <v>40</v>
      </c>
      <c r="J1494">
        <v>38.9</v>
      </c>
      <c r="K1494" s="1">
        <v>45725</v>
      </c>
      <c r="L1494">
        <v>69</v>
      </c>
      <c r="M1494">
        <v>0.31</v>
      </c>
    </row>
    <row r="1495" spans="1:13" x14ac:dyDescent="0.3">
      <c r="A1495" t="s">
        <v>1404</v>
      </c>
      <c r="B1495">
        <v>19</v>
      </c>
      <c r="C1495" t="s">
        <v>21</v>
      </c>
      <c r="D1495" t="s">
        <v>35</v>
      </c>
      <c r="E1495">
        <v>125.11</v>
      </c>
      <c r="F1495">
        <v>11</v>
      </c>
      <c r="G1495">
        <v>339</v>
      </c>
      <c r="H1495">
        <v>0</v>
      </c>
      <c r="I1495" t="s">
        <v>19</v>
      </c>
      <c r="J1495">
        <v>14.2</v>
      </c>
      <c r="K1495" s="1">
        <v>44622</v>
      </c>
      <c r="L1495">
        <v>66</v>
      </c>
      <c r="M1495">
        <v>0.36</v>
      </c>
    </row>
    <row r="1496" spans="1:13" x14ac:dyDescent="0.3">
      <c r="A1496" t="s">
        <v>1405</v>
      </c>
      <c r="B1496">
        <v>36</v>
      </c>
      <c r="C1496" t="s">
        <v>21</v>
      </c>
      <c r="D1496" t="s">
        <v>44</v>
      </c>
      <c r="E1496">
        <v>44.56</v>
      </c>
      <c r="F1496">
        <v>7</v>
      </c>
      <c r="G1496">
        <v>104</v>
      </c>
      <c r="H1496">
        <v>0</v>
      </c>
      <c r="I1496" t="s">
        <v>16</v>
      </c>
      <c r="J1496">
        <v>61.3</v>
      </c>
      <c r="K1496" s="1">
        <v>44170</v>
      </c>
      <c r="L1496">
        <v>36</v>
      </c>
      <c r="M1496">
        <v>0.26</v>
      </c>
    </row>
    <row r="1497" spans="1:13" x14ac:dyDescent="0.3">
      <c r="A1497" t="s">
        <v>1406</v>
      </c>
      <c r="B1497">
        <v>36</v>
      </c>
      <c r="C1497" t="s">
        <v>14</v>
      </c>
      <c r="D1497" t="s">
        <v>35</v>
      </c>
      <c r="E1497">
        <v>141.31</v>
      </c>
      <c r="F1497">
        <v>8</v>
      </c>
      <c r="G1497">
        <v>268</v>
      </c>
      <c r="H1497">
        <v>0</v>
      </c>
      <c r="I1497" t="s">
        <v>16</v>
      </c>
      <c r="J1497">
        <v>13.7</v>
      </c>
      <c r="K1497" s="1">
        <v>45100</v>
      </c>
      <c r="L1497">
        <v>88</v>
      </c>
      <c r="M1497">
        <v>0.48</v>
      </c>
    </row>
    <row r="1498" spans="1:13" x14ac:dyDescent="0.3">
      <c r="A1498" t="s">
        <v>1407</v>
      </c>
      <c r="B1498">
        <v>73</v>
      </c>
      <c r="C1498" t="s">
        <v>21</v>
      </c>
      <c r="D1498" t="s">
        <v>35</v>
      </c>
      <c r="E1498">
        <v>245.71</v>
      </c>
      <c r="F1498">
        <v>7</v>
      </c>
      <c r="G1498">
        <v>46</v>
      </c>
      <c r="H1498">
        <v>0</v>
      </c>
      <c r="I1498" t="s">
        <v>29</v>
      </c>
      <c r="J1498">
        <v>51.8</v>
      </c>
      <c r="K1498" s="1">
        <v>45695</v>
      </c>
      <c r="L1498">
        <v>54</v>
      </c>
      <c r="M1498">
        <v>0.09</v>
      </c>
    </row>
    <row r="1499" spans="1:13" x14ac:dyDescent="0.3">
      <c r="A1499" t="s">
        <v>1408</v>
      </c>
      <c r="B1499">
        <v>24</v>
      </c>
      <c r="C1499" t="s">
        <v>21</v>
      </c>
      <c r="D1499" t="s">
        <v>44</v>
      </c>
      <c r="E1499">
        <v>100.82</v>
      </c>
      <c r="F1499">
        <v>13</v>
      </c>
      <c r="G1499">
        <v>87</v>
      </c>
      <c r="H1499">
        <v>0</v>
      </c>
      <c r="I1499" t="s">
        <v>16</v>
      </c>
      <c r="J1499">
        <v>85.2</v>
      </c>
      <c r="K1499" s="1">
        <v>45148</v>
      </c>
      <c r="L1499">
        <v>50</v>
      </c>
      <c r="M1499">
        <v>0.19</v>
      </c>
    </row>
    <row r="1500" spans="1:13" x14ac:dyDescent="0.3">
      <c r="A1500" t="s">
        <v>1409</v>
      </c>
      <c r="B1500">
        <v>71</v>
      </c>
      <c r="C1500" t="s">
        <v>21</v>
      </c>
      <c r="D1500" t="s">
        <v>44</v>
      </c>
      <c r="E1500">
        <v>63.76</v>
      </c>
      <c r="F1500">
        <v>10</v>
      </c>
      <c r="G1500">
        <v>170</v>
      </c>
      <c r="H1500">
        <v>0</v>
      </c>
      <c r="I1500" t="s">
        <v>23</v>
      </c>
      <c r="J1500">
        <v>34.6</v>
      </c>
      <c r="K1500" s="1">
        <v>45832</v>
      </c>
      <c r="L1500">
        <v>51</v>
      </c>
      <c r="M1500">
        <v>0.09</v>
      </c>
    </row>
    <row r="1501" spans="1:13" x14ac:dyDescent="0.3">
      <c r="A1501" t="s">
        <v>1410</v>
      </c>
      <c r="B1501">
        <v>59</v>
      </c>
      <c r="C1501" t="s">
        <v>14</v>
      </c>
      <c r="D1501" t="s">
        <v>52</v>
      </c>
      <c r="E1501">
        <v>112.82</v>
      </c>
      <c r="F1501">
        <v>9</v>
      </c>
      <c r="G1501">
        <v>151</v>
      </c>
      <c r="H1501">
        <v>0</v>
      </c>
      <c r="I1501" t="s">
        <v>16</v>
      </c>
      <c r="K1501" s="1">
        <v>45474</v>
      </c>
      <c r="L1501">
        <v>52</v>
      </c>
      <c r="M1501">
        <v>0.47</v>
      </c>
    </row>
    <row r="1502" spans="1:13" x14ac:dyDescent="0.3">
      <c r="A1502" t="s">
        <v>346</v>
      </c>
      <c r="B1502">
        <v>59</v>
      </c>
      <c r="C1502" t="s">
        <v>21</v>
      </c>
      <c r="D1502" t="s">
        <v>44</v>
      </c>
      <c r="E1502">
        <v>45.95</v>
      </c>
      <c r="F1502">
        <v>10</v>
      </c>
      <c r="G1502">
        <v>175</v>
      </c>
      <c r="H1502">
        <v>0</v>
      </c>
      <c r="I1502" t="s">
        <v>40</v>
      </c>
      <c r="J1502">
        <v>10.8</v>
      </c>
      <c r="K1502" s="1">
        <v>44607</v>
      </c>
      <c r="L1502">
        <v>21</v>
      </c>
      <c r="M1502">
        <v>0.15</v>
      </c>
    </row>
    <row r="1503" spans="1:13" x14ac:dyDescent="0.3">
      <c r="A1503" t="s">
        <v>1411</v>
      </c>
      <c r="B1503">
        <v>76</v>
      </c>
      <c r="C1503" t="s">
        <v>21</v>
      </c>
      <c r="D1503" t="s">
        <v>50</v>
      </c>
      <c r="E1503">
        <v>82.44</v>
      </c>
      <c r="F1503">
        <v>6</v>
      </c>
      <c r="G1503">
        <v>318</v>
      </c>
      <c r="H1503">
        <v>0</v>
      </c>
      <c r="I1503" t="s">
        <v>23</v>
      </c>
      <c r="J1503">
        <v>64.599999999999994</v>
      </c>
      <c r="K1503" s="1">
        <v>44958</v>
      </c>
      <c r="L1503">
        <v>30</v>
      </c>
      <c r="M1503">
        <v>0.41</v>
      </c>
    </row>
    <row r="1504" spans="1:13" x14ac:dyDescent="0.3">
      <c r="A1504" t="s">
        <v>1412</v>
      </c>
      <c r="B1504">
        <v>37</v>
      </c>
      <c r="C1504" t="s">
        <v>21</v>
      </c>
      <c r="D1504" t="s">
        <v>15</v>
      </c>
      <c r="E1504">
        <v>63.68</v>
      </c>
      <c r="F1504">
        <v>12</v>
      </c>
      <c r="G1504">
        <v>144</v>
      </c>
      <c r="H1504">
        <v>0</v>
      </c>
      <c r="I1504" t="s">
        <v>40</v>
      </c>
      <c r="J1504">
        <v>11.2</v>
      </c>
      <c r="K1504" s="1">
        <v>45049</v>
      </c>
      <c r="L1504">
        <v>15</v>
      </c>
      <c r="M1504">
        <v>0.08</v>
      </c>
    </row>
    <row r="1505" spans="1:13" x14ac:dyDescent="0.3">
      <c r="A1505" t="s">
        <v>1413</v>
      </c>
      <c r="B1505">
        <v>26</v>
      </c>
      <c r="C1505" t="s">
        <v>21</v>
      </c>
      <c r="D1505" t="s">
        <v>50</v>
      </c>
      <c r="E1505">
        <v>84.16</v>
      </c>
      <c r="F1505">
        <v>17</v>
      </c>
      <c r="G1505">
        <v>324</v>
      </c>
      <c r="H1505">
        <v>0</v>
      </c>
      <c r="I1505" t="s">
        <v>40</v>
      </c>
      <c r="J1505">
        <v>32.700000000000003</v>
      </c>
      <c r="K1505" s="1">
        <v>44217</v>
      </c>
      <c r="L1505">
        <v>9</v>
      </c>
      <c r="M1505">
        <v>0.22</v>
      </c>
    </row>
    <row r="1506" spans="1:13" x14ac:dyDescent="0.3">
      <c r="A1506" t="s">
        <v>1414</v>
      </c>
      <c r="B1506">
        <v>34</v>
      </c>
      <c r="C1506" t="s">
        <v>14</v>
      </c>
      <c r="D1506" t="s">
        <v>35</v>
      </c>
      <c r="E1506">
        <v>257.38</v>
      </c>
      <c r="F1506">
        <v>6</v>
      </c>
      <c r="G1506">
        <v>309</v>
      </c>
      <c r="H1506">
        <v>0</v>
      </c>
      <c r="I1506" t="s">
        <v>29</v>
      </c>
      <c r="J1506">
        <v>84.1</v>
      </c>
      <c r="K1506" s="1">
        <v>44391</v>
      </c>
      <c r="L1506">
        <v>32</v>
      </c>
      <c r="M1506">
        <v>0.46</v>
      </c>
    </row>
    <row r="1507" spans="1:13" x14ac:dyDescent="0.3">
      <c r="A1507" t="s">
        <v>1415</v>
      </c>
      <c r="B1507">
        <v>44</v>
      </c>
      <c r="C1507" t="s">
        <v>21</v>
      </c>
      <c r="D1507" t="s">
        <v>50</v>
      </c>
      <c r="E1507">
        <v>62.4</v>
      </c>
      <c r="F1507">
        <v>11</v>
      </c>
      <c r="G1507">
        <v>221</v>
      </c>
      <c r="H1507">
        <v>0</v>
      </c>
      <c r="I1507" t="s">
        <v>29</v>
      </c>
      <c r="J1507">
        <v>15</v>
      </c>
      <c r="K1507" s="1">
        <v>44796</v>
      </c>
      <c r="L1507">
        <v>72</v>
      </c>
      <c r="M1507">
        <v>0.1</v>
      </c>
    </row>
    <row r="1508" spans="1:13" x14ac:dyDescent="0.3">
      <c r="A1508" t="s">
        <v>1416</v>
      </c>
      <c r="B1508">
        <v>64</v>
      </c>
      <c r="C1508" t="s">
        <v>21</v>
      </c>
      <c r="D1508" t="s">
        <v>37</v>
      </c>
      <c r="E1508">
        <v>121.85</v>
      </c>
      <c r="F1508">
        <v>12</v>
      </c>
      <c r="G1508">
        <v>14</v>
      </c>
      <c r="H1508">
        <v>0</v>
      </c>
      <c r="I1508" t="s">
        <v>23</v>
      </c>
      <c r="J1508">
        <v>84</v>
      </c>
      <c r="K1508" s="1">
        <v>44059</v>
      </c>
      <c r="L1508">
        <v>23</v>
      </c>
      <c r="M1508">
        <v>0.66</v>
      </c>
    </row>
    <row r="1509" spans="1:13" x14ac:dyDescent="0.3">
      <c r="A1509" t="s">
        <v>1417</v>
      </c>
      <c r="B1509">
        <v>19</v>
      </c>
      <c r="C1509" t="s">
        <v>14</v>
      </c>
      <c r="D1509" t="s">
        <v>22</v>
      </c>
      <c r="E1509">
        <v>169.5</v>
      </c>
      <c r="F1509">
        <v>6</v>
      </c>
      <c r="G1509">
        <v>137</v>
      </c>
      <c r="H1509">
        <v>0</v>
      </c>
      <c r="I1509" t="s">
        <v>16</v>
      </c>
      <c r="J1509">
        <v>63.1</v>
      </c>
      <c r="K1509" s="1">
        <v>44263</v>
      </c>
      <c r="L1509">
        <v>27</v>
      </c>
      <c r="M1509">
        <v>0.31</v>
      </c>
    </row>
    <row r="1510" spans="1:13" x14ac:dyDescent="0.3">
      <c r="A1510" t="s">
        <v>1418</v>
      </c>
      <c r="B1510">
        <v>79</v>
      </c>
      <c r="C1510" t="s">
        <v>21</v>
      </c>
      <c r="D1510" t="s">
        <v>15</v>
      </c>
      <c r="E1510">
        <v>85.61</v>
      </c>
      <c r="F1510">
        <v>7</v>
      </c>
      <c r="G1510">
        <v>249</v>
      </c>
      <c r="H1510">
        <v>0</v>
      </c>
      <c r="I1510" t="s">
        <v>19</v>
      </c>
      <c r="J1510">
        <v>14.1</v>
      </c>
      <c r="K1510" s="1">
        <v>45629</v>
      </c>
      <c r="L1510">
        <v>42</v>
      </c>
      <c r="M1510">
        <v>0.44</v>
      </c>
    </row>
    <row r="1511" spans="1:13" x14ac:dyDescent="0.3">
      <c r="A1511" t="s">
        <v>1419</v>
      </c>
      <c r="B1511">
        <v>53</v>
      </c>
      <c r="C1511" t="s">
        <v>21</v>
      </c>
      <c r="D1511" t="s">
        <v>22</v>
      </c>
      <c r="E1511">
        <v>132.86000000000001</v>
      </c>
      <c r="F1511">
        <v>7</v>
      </c>
      <c r="G1511">
        <v>149</v>
      </c>
      <c r="H1511">
        <v>0</v>
      </c>
      <c r="I1511" t="s">
        <v>16</v>
      </c>
      <c r="J1511">
        <v>16.8</v>
      </c>
      <c r="K1511" s="1">
        <v>45241</v>
      </c>
      <c r="L1511">
        <v>8</v>
      </c>
      <c r="M1511">
        <v>0.08</v>
      </c>
    </row>
    <row r="1512" spans="1:13" x14ac:dyDescent="0.3">
      <c r="A1512" t="s">
        <v>1420</v>
      </c>
      <c r="B1512">
        <v>36</v>
      </c>
      <c r="C1512" t="s">
        <v>14</v>
      </c>
      <c r="D1512" t="s">
        <v>28</v>
      </c>
      <c r="E1512">
        <v>88.31</v>
      </c>
      <c r="F1512">
        <v>7</v>
      </c>
      <c r="G1512">
        <v>350</v>
      </c>
      <c r="H1512">
        <v>0</v>
      </c>
      <c r="I1512" t="s">
        <v>23</v>
      </c>
      <c r="J1512">
        <v>66.3</v>
      </c>
      <c r="K1512" s="1">
        <v>44151</v>
      </c>
      <c r="L1512">
        <v>93</v>
      </c>
      <c r="M1512">
        <v>0.4</v>
      </c>
    </row>
    <row r="1513" spans="1:13" x14ac:dyDescent="0.3">
      <c r="A1513" t="s">
        <v>1421</v>
      </c>
      <c r="B1513">
        <v>34</v>
      </c>
      <c r="C1513" t="s">
        <v>21</v>
      </c>
      <c r="D1513" t="s">
        <v>50</v>
      </c>
      <c r="E1513">
        <v>206.14</v>
      </c>
      <c r="F1513">
        <v>7</v>
      </c>
      <c r="G1513">
        <v>268</v>
      </c>
      <c r="H1513">
        <v>0</v>
      </c>
      <c r="I1513" t="s">
        <v>19</v>
      </c>
      <c r="J1513">
        <v>72.900000000000006</v>
      </c>
      <c r="K1513" s="1">
        <v>45271</v>
      </c>
      <c r="L1513">
        <v>11</v>
      </c>
      <c r="M1513">
        <v>0.06</v>
      </c>
    </row>
    <row r="1514" spans="1:13" x14ac:dyDescent="0.3">
      <c r="A1514" t="s">
        <v>1422</v>
      </c>
      <c r="B1514">
        <v>22</v>
      </c>
      <c r="C1514" t="s">
        <v>21</v>
      </c>
      <c r="D1514" t="s">
        <v>22</v>
      </c>
      <c r="E1514">
        <v>87.24</v>
      </c>
      <c r="F1514">
        <v>9</v>
      </c>
      <c r="G1514">
        <v>80</v>
      </c>
      <c r="H1514">
        <v>0</v>
      </c>
      <c r="I1514" t="s">
        <v>40</v>
      </c>
      <c r="J1514">
        <v>65.599999999999994</v>
      </c>
      <c r="K1514" s="1">
        <v>45007</v>
      </c>
      <c r="L1514">
        <v>21</v>
      </c>
      <c r="M1514">
        <v>0.3</v>
      </c>
    </row>
    <row r="1515" spans="1:13" x14ac:dyDescent="0.3">
      <c r="A1515" t="s">
        <v>1423</v>
      </c>
      <c r="B1515">
        <v>56</v>
      </c>
      <c r="C1515" t="s">
        <v>21</v>
      </c>
      <c r="D1515" t="s">
        <v>44</v>
      </c>
      <c r="E1515">
        <v>143.52000000000001</v>
      </c>
      <c r="F1515">
        <v>10</v>
      </c>
      <c r="G1515">
        <v>64</v>
      </c>
      <c r="H1515">
        <v>0</v>
      </c>
      <c r="I1515" t="s">
        <v>40</v>
      </c>
      <c r="J1515">
        <v>71.400000000000006</v>
      </c>
      <c r="K1515" s="1">
        <v>45314</v>
      </c>
      <c r="L1515">
        <v>44</v>
      </c>
      <c r="M1515">
        <v>0.14000000000000001</v>
      </c>
    </row>
    <row r="1516" spans="1:13" x14ac:dyDescent="0.3">
      <c r="A1516" t="s">
        <v>1424</v>
      </c>
      <c r="B1516">
        <v>35</v>
      </c>
      <c r="C1516" t="s">
        <v>14</v>
      </c>
      <c r="D1516" t="s">
        <v>18</v>
      </c>
      <c r="E1516">
        <v>48.19</v>
      </c>
      <c r="F1516">
        <v>16</v>
      </c>
      <c r="G1516">
        <v>141</v>
      </c>
      <c r="H1516">
        <v>0</v>
      </c>
      <c r="I1516" t="s">
        <v>19</v>
      </c>
      <c r="J1516">
        <v>36.200000000000003</v>
      </c>
      <c r="K1516" s="1">
        <v>44828</v>
      </c>
      <c r="L1516">
        <v>39</v>
      </c>
      <c r="M1516">
        <v>0.34</v>
      </c>
    </row>
    <row r="1517" spans="1:13" x14ac:dyDescent="0.3">
      <c r="A1517" t="s">
        <v>1425</v>
      </c>
      <c r="B1517">
        <v>70</v>
      </c>
      <c r="C1517" t="s">
        <v>14</v>
      </c>
      <c r="D1517" t="s">
        <v>18</v>
      </c>
      <c r="E1517">
        <v>36.64</v>
      </c>
      <c r="F1517">
        <v>12</v>
      </c>
      <c r="G1517">
        <v>299</v>
      </c>
      <c r="H1517">
        <v>0</v>
      </c>
      <c r="I1517" t="s">
        <v>40</v>
      </c>
      <c r="J1517">
        <v>0.1</v>
      </c>
      <c r="K1517" s="1">
        <v>45331</v>
      </c>
      <c r="L1517">
        <v>94</v>
      </c>
      <c r="M1517">
        <v>0.52</v>
      </c>
    </row>
    <row r="1518" spans="1:13" x14ac:dyDescent="0.3">
      <c r="A1518" t="s">
        <v>1426</v>
      </c>
      <c r="B1518">
        <v>71</v>
      </c>
      <c r="C1518" t="s">
        <v>14</v>
      </c>
      <c r="D1518" t="s">
        <v>44</v>
      </c>
      <c r="E1518">
        <v>165.24</v>
      </c>
      <c r="F1518">
        <v>13</v>
      </c>
      <c r="G1518">
        <v>246</v>
      </c>
      <c r="H1518">
        <v>0</v>
      </c>
      <c r="I1518" t="s">
        <v>16</v>
      </c>
      <c r="J1518">
        <v>52.9</v>
      </c>
      <c r="K1518" s="1">
        <v>44146</v>
      </c>
      <c r="L1518">
        <v>33</v>
      </c>
      <c r="M1518">
        <v>0.08</v>
      </c>
    </row>
    <row r="1519" spans="1:13" x14ac:dyDescent="0.3">
      <c r="A1519" t="s">
        <v>1427</v>
      </c>
      <c r="B1519">
        <v>76</v>
      </c>
      <c r="C1519" t="s">
        <v>14</v>
      </c>
      <c r="D1519" t="s">
        <v>22</v>
      </c>
      <c r="E1519">
        <v>124.33</v>
      </c>
      <c r="F1519">
        <v>6</v>
      </c>
      <c r="G1519">
        <v>192</v>
      </c>
      <c r="H1519">
        <v>0</v>
      </c>
      <c r="I1519" t="s">
        <v>29</v>
      </c>
      <c r="J1519">
        <v>59.5</v>
      </c>
      <c r="K1519" s="1">
        <v>44467</v>
      </c>
      <c r="L1519">
        <v>67</v>
      </c>
      <c r="M1519">
        <v>0.47</v>
      </c>
    </row>
    <row r="1520" spans="1:13" x14ac:dyDescent="0.3">
      <c r="A1520" t="s">
        <v>269</v>
      </c>
      <c r="B1520">
        <v>24</v>
      </c>
      <c r="C1520" t="s">
        <v>21</v>
      </c>
      <c r="D1520" t="s">
        <v>35</v>
      </c>
      <c r="E1520">
        <v>75.98</v>
      </c>
      <c r="F1520">
        <v>10</v>
      </c>
      <c r="G1520">
        <v>282</v>
      </c>
      <c r="H1520">
        <v>0</v>
      </c>
      <c r="I1520" t="s">
        <v>16</v>
      </c>
      <c r="J1520">
        <v>68.8</v>
      </c>
      <c r="K1520" s="1">
        <v>44849</v>
      </c>
      <c r="L1520">
        <v>55</v>
      </c>
      <c r="M1520">
        <v>0.11</v>
      </c>
    </row>
    <row r="1521" spans="1:13" x14ac:dyDescent="0.3">
      <c r="A1521" t="s">
        <v>1428</v>
      </c>
      <c r="B1521">
        <v>34</v>
      </c>
      <c r="C1521" t="s">
        <v>21</v>
      </c>
      <c r="D1521" t="s">
        <v>44</v>
      </c>
      <c r="E1521">
        <v>44.92</v>
      </c>
      <c r="F1521">
        <v>14</v>
      </c>
      <c r="G1521">
        <v>253</v>
      </c>
      <c r="H1521">
        <v>0</v>
      </c>
      <c r="I1521" t="s">
        <v>40</v>
      </c>
      <c r="J1521">
        <v>23.1</v>
      </c>
      <c r="K1521" s="1">
        <v>45324</v>
      </c>
      <c r="L1521">
        <v>13</v>
      </c>
      <c r="M1521">
        <v>0.31</v>
      </c>
    </row>
    <row r="1522" spans="1:13" x14ac:dyDescent="0.3">
      <c r="A1522" t="s">
        <v>1429</v>
      </c>
      <c r="B1522">
        <v>56</v>
      </c>
      <c r="C1522" t="s">
        <v>14</v>
      </c>
      <c r="D1522" t="s">
        <v>15</v>
      </c>
      <c r="E1522">
        <v>193.02</v>
      </c>
      <c r="F1522">
        <v>12</v>
      </c>
      <c r="G1522">
        <v>172</v>
      </c>
      <c r="H1522">
        <v>0</v>
      </c>
      <c r="I1522" t="s">
        <v>29</v>
      </c>
      <c r="K1522" s="1">
        <v>45642</v>
      </c>
      <c r="L1522">
        <v>36</v>
      </c>
      <c r="M1522">
        <v>0.24</v>
      </c>
    </row>
    <row r="1523" spans="1:13" x14ac:dyDescent="0.3">
      <c r="A1523" t="s">
        <v>1430</v>
      </c>
      <c r="B1523">
        <v>53</v>
      </c>
      <c r="C1523" t="s">
        <v>25</v>
      </c>
      <c r="D1523" t="s">
        <v>26</v>
      </c>
      <c r="F1523">
        <v>11</v>
      </c>
      <c r="G1523">
        <v>312</v>
      </c>
      <c r="H1523">
        <v>0</v>
      </c>
      <c r="I1523" t="s">
        <v>16</v>
      </c>
      <c r="J1523">
        <v>83</v>
      </c>
      <c r="K1523" s="1">
        <v>44520</v>
      </c>
      <c r="L1523">
        <v>87</v>
      </c>
      <c r="M1523">
        <v>0.17</v>
      </c>
    </row>
    <row r="1524" spans="1:13" x14ac:dyDescent="0.3">
      <c r="A1524" t="s">
        <v>1431</v>
      </c>
      <c r="B1524">
        <v>57</v>
      </c>
      <c r="C1524" t="s">
        <v>21</v>
      </c>
      <c r="D1524" t="s">
        <v>37</v>
      </c>
      <c r="E1524">
        <v>76.95</v>
      </c>
      <c r="F1524">
        <v>12</v>
      </c>
      <c r="G1524">
        <v>277</v>
      </c>
      <c r="H1524">
        <v>0</v>
      </c>
      <c r="I1524" t="s">
        <v>40</v>
      </c>
      <c r="J1524">
        <v>84.1</v>
      </c>
      <c r="K1524" s="1">
        <v>45009</v>
      </c>
      <c r="L1524">
        <v>26</v>
      </c>
      <c r="M1524">
        <v>0.11</v>
      </c>
    </row>
    <row r="1525" spans="1:13" x14ac:dyDescent="0.3">
      <c r="A1525" t="s">
        <v>1432</v>
      </c>
      <c r="B1525">
        <v>62</v>
      </c>
      <c r="C1525" t="s">
        <v>14</v>
      </c>
      <c r="D1525" t="s">
        <v>35</v>
      </c>
      <c r="E1525">
        <v>150.06</v>
      </c>
      <c r="F1525">
        <v>10</v>
      </c>
      <c r="G1525">
        <v>289</v>
      </c>
      <c r="H1525">
        <v>0</v>
      </c>
      <c r="I1525" t="s">
        <v>16</v>
      </c>
      <c r="J1525">
        <v>98.8</v>
      </c>
      <c r="K1525" s="1">
        <v>44922</v>
      </c>
      <c r="L1525">
        <v>74</v>
      </c>
      <c r="M1525">
        <v>0.28999999999999998</v>
      </c>
    </row>
    <row r="1526" spans="1:13" x14ac:dyDescent="0.3">
      <c r="A1526" t="s">
        <v>256</v>
      </c>
      <c r="B1526">
        <v>21</v>
      </c>
      <c r="C1526" t="s">
        <v>21</v>
      </c>
      <c r="D1526" t="s">
        <v>15</v>
      </c>
      <c r="E1526">
        <v>64.38</v>
      </c>
      <c r="F1526">
        <v>8</v>
      </c>
      <c r="G1526">
        <v>305</v>
      </c>
      <c r="H1526">
        <v>0</v>
      </c>
      <c r="I1526" t="s">
        <v>40</v>
      </c>
      <c r="J1526">
        <v>34</v>
      </c>
      <c r="K1526" s="1">
        <v>44056</v>
      </c>
      <c r="L1526">
        <v>38</v>
      </c>
      <c r="M1526">
        <v>0.19</v>
      </c>
    </row>
    <row r="1527" spans="1:13" x14ac:dyDescent="0.3">
      <c r="A1527" t="s">
        <v>1433</v>
      </c>
      <c r="B1527">
        <v>55</v>
      </c>
      <c r="C1527" t="s">
        <v>21</v>
      </c>
      <c r="D1527" t="s">
        <v>22</v>
      </c>
      <c r="E1527">
        <v>83.67</v>
      </c>
      <c r="F1527">
        <v>13</v>
      </c>
      <c r="G1527">
        <v>309</v>
      </c>
      <c r="H1527">
        <v>0</v>
      </c>
      <c r="I1527" t="s">
        <v>23</v>
      </c>
      <c r="J1527">
        <v>5.9</v>
      </c>
      <c r="K1527" s="1">
        <v>44164</v>
      </c>
      <c r="L1527">
        <v>23</v>
      </c>
      <c r="M1527">
        <v>0.2</v>
      </c>
    </row>
    <row r="1528" spans="1:13" x14ac:dyDescent="0.3">
      <c r="A1528" t="s">
        <v>1434</v>
      </c>
      <c r="B1528">
        <v>42</v>
      </c>
      <c r="C1528" t="s">
        <v>21</v>
      </c>
      <c r="D1528" t="s">
        <v>35</v>
      </c>
      <c r="E1528">
        <v>30.6</v>
      </c>
      <c r="F1528">
        <v>9</v>
      </c>
      <c r="G1528">
        <v>185</v>
      </c>
      <c r="H1528">
        <v>0</v>
      </c>
      <c r="I1528" t="s">
        <v>19</v>
      </c>
      <c r="J1528">
        <v>47.6</v>
      </c>
      <c r="K1528" s="1">
        <v>45449</v>
      </c>
      <c r="L1528">
        <v>8</v>
      </c>
      <c r="M1528">
        <v>0.41</v>
      </c>
    </row>
    <row r="1529" spans="1:13" x14ac:dyDescent="0.3">
      <c r="A1529" t="s">
        <v>1435</v>
      </c>
      <c r="B1529">
        <v>22</v>
      </c>
      <c r="C1529" t="s">
        <v>21</v>
      </c>
      <c r="D1529" t="s">
        <v>35</v>
      </c>
      <c r="E1529">
        <v>98.56</v>
      </c>
      <c r="F1529">
        <v>8</v>
      </c>
      <c r="G1529">
        <v>355</v>
      </c>
      <c r="H1529">
        <v>0</v>
      </c>
      <c r="I1529" t="s">
        <v>40</v>
      </c>
      <c r="J1529">
        <v>48</v>
      </c>
      <c r="K1529" s="1">
        <v>45098</v>
      </c>
      <c r="L1529">
        <v>14</v>
      </c>
      <c r="M1529">
        <v>0.45</v>
      </c>
    </row>
    <row r="1530" spans="1:13" x14ac:dyDescent="0.3">
      <c r="A1530" t="s">
        <v>1436</v>
      </c>
      <c r="B1530">
        <v>47</v>
      </c>
      <c r="C1530" t="s">
        <v>14</v>
      </c>
      <c r="D1530" t="s">
        <v>22</v>
      </c>
      <c r="E1530">
        <v>317.57</v>
      </c>
      <c r="F1530">
        <v>12</v>
      </c>
      <c r="G1530">
        <v>223</v>
      </c>
      <c r="H1530">
        <v>0</v>
      </c>
      <c r="I1530" t="s">
        <v>16</v>
      </c>
      <c r="J1530">
        <v>3.7</v>
      </c>
      <c r="K1530" s="1">
        <v>44089</v>
      </c>
      <c r="L1530">
        <v>24</v>
      </c>
      <c r="M1530">
        <v>0.04</v>
      </c>
    </row>
    <row r="1531" spans="1:13" x14ac:dyDescent="0.3">
      <c r="A1531" t="s">
        <v>1437</v>
      </c>
      <c r="B1531">
        <v>29</v>
      </c>
      <c r="C1531" t="s">
        <v>14</v>
      </c>
      <c r="D1531" t="s">
        <v>44</v>
      </c>
      <c r="E1531">
        <v>92.15</v>
      </c>
      <c r="F1531">
        <v>15</v>
      </c>
      <c r="G1531">
        <v>61</v>
      </c>
      <c r="H1531">
        <v>0</v>
      </c>
      <c r="I1531" t="s">
        <v>40</v>
      </c>
      <c r="J1531">
        <v>57.5</v>
      </c>
      <c r="K1531" s="1">
        <v>44430</v>
      </c>
      <c r="L1531">
        <v>82</v>
      </c>
      <c r="M1531">
        <v>0.25</v>
      </c>
    </row>
    <row r="1532" spans="1:13" x14ac:dyDescent="0.3">
      <c r="A1532" t="s">
        <v>1438</v>
      </c>
      <c r="B1532">
        <v>21</v>
      </c>
      <c r="C1532" t="s">
        <v>21</v>
      </c>
      <c r="D1532" t="s">
        <v>22</v>
      </c>
      <c r="E1532">
        <v>119.84</v>
      </c>
      <c r="F1532">
        <v>11</v>
      </c>
      <c r="G1532">
        <v>83</v>
      </c>
      <c r="H1532">
        <v>0</v>
      </c>
      <c r="I1532" t="s">
        <v>40</v>
      </c>
      <c r="J1532">
        <v>26.1</v>
      </c>
      <c r="K1532" s="1">
        <v>45318</v>
      </c>
      <c r="L1532">
        <v>40</v>
      </c>
      <c r="M1532">
        <v>0.43</v>
      </c>
    </row>
    <row r="1533" spans="1:13" x14ac:dyDescent="0.3">
      <c r="A1533" t="s">
        <v>1439</v>
      </c>
      <c r="B1533">
        <v>41</v>
      </c>
      <c r="C1533" t="s">
        <v>21</v>
      </c>
      <c r="D1533" t="s">
        <v>50</v>
      </c>
      <c r="E1533">
        <v>129.33000000000001</v>
      </c>
      <c r="F1533">
        <v>13</v>
      </c>
      <c r="G1533">
        <v>26</v>
      </c>
      <c r="H1533">
        <v>0</v>
      </c>
      <c r="I1533" t="s">
        <v>16</v>
      </c>
      <c r="J1533">
        <v>11.9</v>
      </c>
      <c r="K1533" s="1">
        <v>44601</v>
      </c>
      <c r="L1533">
        <v>25</v>
      </c>
      <c r="M1533">
        <v>0.22</v>
      </c>
    </row>
    <row r="1534" spans="1:13" x14ac:dyDescent="0.3">
      <c r="A1534" t="s">
        <v>1440</v>
      </c>
      <c r="B1534">
        <v>46</v>
      </c>
      <c r="C1534" t="s">
        <v>14</v>
      </c>
      <c r="D1534" t="s">
        <v>50</v>
      </c>
      <c r="E1534">
        <v>26.05</v>
      </c>
      <c r="F1534">
        <v>6</v>
      </c>
      <c r="G1534">
        <v>319</v>
      </c>
      <c r="H1534">
        <v>0</v>
      </c>
      <c r="I1534" t="s">
        <v>16</v>
      </c>
      <c r="J1534">
        <v>60.5</v>
      </c>
      <c r="K1534" s="1">
        <v>44703</v>
      </c>
      <c r="L1534">
        <v>84</v>
      </c>
      <c r="M1534">
        <v>7.0000000000000007E-2</v>
      </c>
    </row>
    <row r="1535" spans="1:13" x14ac:dyDescent="0.3">
      <c r="A1535" t="s">
        <v>1441</v>
      </c>
      <c r="B1535">
        <v>26</v>
      </c>
      <c r="C1535" t="s">
        <v>21</v>
      </c>
      <c r="D1535" t="s">
        <v>37</v>
      </c>
      <c r="E1535">
        <v>81.86</v>
      </c>
      <c r="F1535">
        <v>9</v>
      </c>
      <c r="G1535">
        <v>130</v>
      </c>
      <c r="H1535">
        <v>0</v>
      </c>
      <c r="I1535" t="s">
        <v>29</v>
      </c>
      <c r="J1535">
        <v>28.2</v>
      </c>
      <c r="K1535" s="1">
        <v>44515</v>
      </c>
      <c r="L1535">
        <v>25</v>
      </c>
      <c r="M1535">
        <v>0.61</v>
      </c>
    </row>
    <row r="1536" spans="1:13" x14ac:dyDescent="0.3">
      <c r="A1536" t="s">
        <v>1442</v>
      </c>
      <c r="B1536">
        <v>21</v>
      </c>
      <c r="C1536" t="s">
        <v>14</v>
      </c>
      <c r="D1536" t="s">
        <v>18</v>
      </c>
      <c r="E1536">
        <v>20.54</v>
      </c>
      <c r="F1536">
        <v>17</v>
      </c>
      <c r="G1536">
        <v>126</v>
      </c>
      <c r="H1536">
        <v>0</v>
      </c>
      <c r="I1536" t="s">
        <v>40</v>
      </c>
      <c r="J1536">
        <v>56.2</v>
      </c>
      <c r="K1536" s="1">
        <v>44450</v>
      </c>
      <c r="L1536">
        <v>17</v>
      </c>
      <c r="M1536">
        <v>0.23</v>
      </c>
    </row>
    <row r="1537" spans="1:13" x14ac:dyDescent="0.3">
      <c r="A1537" t="s">
        <v>1443</v>
      </c>
      <c r="B1537">
        <v>68</v>
      </c>
      <c r="C1537" t="s">
        <v>21</v>
      </c>
      <c r="D1537" t="s">
        <v>52</v>
      </c>
      <c r="E1537">
        <v>61.6</v>
      </c>
      <c r="F1537">
        <v>12</v>
      </c>
      <c r="G1537">
        <v>10</v>
      </c>
      <c r="H1537">
        <v>0</v>
      </c>
      <c r="I1537" t="s">
        <v>23</v>
      </c>
      <c r="J1537">
        <v>1.5</v>
      </c>
      <c r="K1537" s="1">
        <v>45498</v>
      </c>
      <c r="L1537">
        <v>4</v>
      </c>
      <c r="M1537">
        <v>0.15</v>
      </c>
    </row>
    <row r="1538" spans="1:13" x14ac:dyDescent="0.3">
      <c r="A1538" t="s">
        <v>1444</v>
      </c>
      <c r="B1538">
        <v>41</v>
      </c>
      <c r="C1538" t="s">
        <v>14</v>
      </c>
      <c r="D1538" t="s">
        <v>37</v>
      </c>
      <c r="E1538">
        <v>66.53</v>
      </c>
      <c r="F1538">
        <v>5</v>
      </c>
      <c r="G1538">
        <v>279</v>
      </c>
      <c r="H1538">
        <v>0</v>
      </c>
      <c r="I1538" t="s">
        <v>19</v>
      </c>
      <c r="J1538">
        <v>36.6</v>
      </c>
      <c r="K1538" s="1">
        <v>45227</v>
      </c>
      <c r="L1538">
        <v>85</v>
      </c>
      <c r="M1538">
        <v>0.25</v>
      </c>
    </row>
    <row r="1539" spans="1:13" x14ac:dyDescent="0.3">
      <c r="A1539" t="s">
        <v>1445</v>
      </c>
      <c r="B1539">
        <v>31</v>
      </c>
      <c r="C1539" t="s">
        <v>21</v>
      </c>
      <c r="D1539" t="s">
        <v>37</v>
      </c>
      <c r="E1539">
        <v>100.77</v>
      </c>
      <c r="F1539">
        <v>5</v>
      </c>
      <c r="G1539">
        <v>284</v>
      </c>
      <c r="H1539">
        <v>0</v>
      </c>
      <c r="I1539" t="s">
        <v>40</v>
      </c>
      <c r="J1539">
        <v>86.5</v>
      </c>
      <c r="K1539" s="1">
        <v>45789</v>
      </c>
      <c r="L1539">
        <v>84</v>
      </c>
      <c r="M1539">
        <v>0.08</v>
      </c>
    </row>
    <row r="1540" spans="1:13" x14ac:dyDescent="0.3">
      <c r="A1540" t="s">
        <v>1446</v>
      </c>
      <c r="B1540">
        <v>22</v>
      </c>
      <c r="C1540" t="s">
        <v>21</v>
      </c>
      <c r="D1540" t="s">
        <v>26</v>
      </c>
      <c r="E1540">
        <v>21.62</v>
      </c>
      <c r="F1540">
        <v>7</v>
      </c>
      <c r="G1540">
        <v>196</v>
      </c>
      <c r="H1540">
        <v>0</v>
      </c>
      <c r="I1540" t="s">
        <v>16</v>
      </c>
      <c r="J1540">
        <v>65</v>
      </c>
      <c r="K1540" s="1">
        <v>45662</v>
      </c>
      <c r="L1540">
        <v>81</v>
      </c>
      <c r="M1540">
        <v>0.45</v>
      </c>
    </row>
    <row r="1541" spans="1:13" x14ac:dyDescent="0.3">
      <c r="A1541" t="s">
        <v>1367</v>
      </c>
      <c r="B1541">
        <v>35</v>
      </c>
      <c r="C1541" t="s">
        <v>21</v>
      </c>
      <c r="D1541" t="s">
        <v>52</v>
      </c>
      <c r="E1541">
        <v>252.38</v>
      </c>
      <c r="F1541">
        <v>13</v>
      </c>
      <c r="G1541">
        <v>224</v>
      </c>
      <c r="H1541">
        <v>0</v>
      </c>
      <c r="I1541" t="s">
        <v>29</v>
      </c>
      <c r="J1541">
        <v>86.8</v>
      </c>
      <c r="K1541" s="1">
        <v>44055</v>
      </c>
      <c r="L1541">
        <v>99</v>
      </c>
      <c r="M1541">
        <v>0.15</v>
      </c>
    </row>
    <row r="1542" spans="1:13" x14ac:dyDescent="0.3">
      <c r="A1542" t="s">
        <v>1447</v>
      </c>
      <c r="B1542">
        <v>59</v>
      </c>
      <c r="C1542" t="s">
        <v>21</v>
      </c>
      <c r="D1542" t="s">
        <v>18</v>
      </c>
      <c r="E1542">
        <v>127.74</v>
      </c>
      <c r="F1542">
        <v>15</v>
      </c>
      <c r="G1542">
        <v>263</v>
      </c>
      <c r="H1542">
        <v>0</v>
      </c>
      <c r="I1542" t="s">
        <v>40</v>
      </c>
      <c r="J1542">
        <v>74</v>
      </c>
      <c r="K1542" s="1">
        <v>45736</v>
      </c>
      <c r="L1542">
        <v>41</v>
      </c>
      <c r="M1542">
        <v>0.33</v>
      </c>
    </row>
    <row r="1543" spans="1:13" x14ac:dyDescent="0.3">
      <c r="A1543" t="s">
        <v>1448</v>
      </c>
      <c r="B1543">
        <v>74</v>
      </c>
      <c r="C1543" t="s">
        <v>21</v>
      </c>
      <c r="D1543" t="s">
        <v>35</v>
      </c>
      <c r="E1543">
        <v>15.72</v>
      </c>
      <c r="F1543">
        <v>12</v>
      </c>
      <c r="G1543">
        <v>274</v>
      </c>
      <c r="H1543">
        <v>0</v>
      </c>
      <c r="I1543" t="s">
        <v>23</v>
      </c>
      <c r="J1543">
        <v>72</v>
      </c>
      <c r="K1543" s="1">
        <v>44547</v>
      </c>
      <c r="L1543">
        <v>60</v>
      </c>
      <c r="M1543">
        <v>0.46</v>
      </c>
    </row>
    <row r="1544" spans="1:13" x14ac:dyDescent="0.3">
      <c r="A1544" t="s">
        <v>1449</v>
      </c>
      <c r="B1544">
        <v>36</v>
      </c>
      <c r="C1544" t="s">
        <v>14</v>
      </c>
      <c r="D1544" t="s">
        <v>52</v>
      </c>
      <c r="E1544">
        <v>33.54</v>
      </c>
      <c r="F1544">
        <v>7</v>
      </c>
      <c r="G1544">
        <v>67</v>
      </c>
      <c r="H1544">
        <v>0</v>
      </c>
      <c r="I1544" t="s">
        <v>16</v>
      </c>
      <c r="J1544">
        <v>87</v>
      </c>
      <c r="K1544" s="1">
        <v>45132</v>
      </c>
      <c r="L1544">
        <v>87</v>
      </c>
      <c r="M1544">
        <v>0.27</v>
      </c>
    </row>
    <row r="1545" spans="1:13" x14ac:dyDescent="0.3">
      <c r="A1545" t="s">
        <v>1450</v>
      </c>
      <c r="B1545">
        <v>29</v>
      </c>
      <c r="C1545" t="s">
        <v>21</v>
      </c>
      <c r="D1545" t="s">
        <v>26</v>
      </c>
      <c r="E1545">
        <v>70.819999999999993</v>
      </c>
      <c r="F1545">
        <v>9</v>
      </c>
      <c r="G1545">
        <v>232</v>
      </c>
      <c r="H1545">
        <v>0</v>
      </c>
      <c r="I1545" t="s">
        <v>23</v>
      </c>
      <c r="J1545">
        <v>2</v>
      </c>
      <c r="K1545" s="1">
        <v>44815</v>
      </c>
      <c r="L1545">
        <v>85</v>
      </c>
      <c r="M1545">
        <v>0.18</v>
      </c>
    </row>
    <row r="1546" spans="1:13" x14ac:dyDescent="0.3">
      <c r="A1546" t="s">
        <v>735</v>
      </c>
      <c r="B1546">
        <v>35</v>
      </c>
      <c r="C1546" t="s">
        <v>21</v>
      </c>
      <c r="D1546" t="s">
        <v>28</v>
      </c>
      <c r="E1546">
        <v>154.57</v>
      </c>
      <c r="F1546">
        <v>13</v>
      </c>
      <c r="G1546">
        <v>98</v>
      </c>
      <c r="H1546">
        <v>0</v>
      </c>
      <c r="I1546" t="s">
        <v>23</v>
      </c>
      <c r="J1546">
        <v>42</v>
      </c>
      <c r="K1546" s="1">
        <v>44174</v>
      </c>
      <c r="L1546">
        <v>43</v>
      </c>
      <c r="M1546">
        <v>0.2</v>
      </c>
    </row>
    <row r="1547" spans="1:13" x14ac:dyDescent="0.3">
      <c r="A1547" t="s">
        <v>1451</v>
      </c>
      <c r="B1547">
        <v>34</v>
      </c>
      <c r="C1547" t="s">
        <v>14</v>
      </c>
      <c r="D1547" t="s">
        <v>37</v>
      </c>
      <c r="E1547">
        <v>75.03</v>
      </c>
      <c r="F1547">
        <v>10</v>
      </c>
      <c r="G1547">
        <v>221</v>
      </c>
      <c r="H1547">
        <v>0</v>
      </c>
      <c r="I1547" t="s">
        <v>19</v>
      </c>
      <c r="J1547">
        <v>96</v>
      </c>
      <c r="K1547" s="1">
        <v>45664</v>
      </c>
      <c r="L1547">
        <v>54</v>
      </c>
      <c r="M1547">
        <v>0.31</v>
      </c>
    </row>
    <row r="1548" spans="1:13" x14ac:dyDescent="0.3">
      <c r="A1548" t="s">
        <v>1452</v>
      </c>
      <c r="B1548">
        <v>47</v>
      </c>
      <c r="C1548" t="s">
        <v>14</v>
      </c>
      <c r="D1548" t="s">
        <v>22</v>
      </c>
      <c r="E1548">
        <v>166.29</v>
      </c>
      <c r="F1548">
        <v>9</v>
      </c>
      <c r="G1548">
        <v>123</v>
      </c>
      <c r="H1548">
        <v>0</v>
      </c>
      <c r="I1548" t="s">
        <v>19</v>
      </c>
      <c r="J1548">
        <v>17.7</v>
      </c>
      <c r="K1548" s="1">
        <v>44596</v>
      </c>
      <c r="L1548">
        <v>52</v>
      </c>
      <c r="M1548">
        <v>0.34</v>
      </c>
    </row>
    <row r="1549" spans="1:13" x14ac:dyDescent="0.3">
      <c r="A1549" t="s">
        <v>1453</v>
      </c>
      <c r="B1549">
        <v>41</v>
      </c>
      <c r="C1549" t="s">
        <v>25</v>
      </c>
      <c r="D1549" t="s">
        <v>37</v>
      </c>
      <c r="E1549">
        <v>206.09</v>
      </c>
      <c r="F1549">
        <v>10</v>
      </c>
      <c r="G1549">
        <v>303</v>
      </c>
      <c r="H1549">
        <v>0</v>
      </c>
      <c r="I1549" t="s">
        <v>40</v>
      </c>
      <c r="J1549">
        <v>65.400000000000006</v>
      </c>
      <c r="K1549" s="1">
        <v>44375</v>
      </c>
      <c r="L1549">
        <v>21</v>
      </c>
      <c r="M1549">
        <v>0.23</v>
      </c>
    </row>
    <row r="1550" spans="1:13" x14ac:dyDescent="0.3">
      <c r="A1550" t="s">
        <v>1303</v>
      </c>
      <c r="B1550">
        <v>28</v>
      </c>
      <c r="C1550" t="s">
        <v>14</v>
      </c>
      <c r="D1550" t="s">
        <v>44</v>
      </c>
      <c r="E1550">
        <v>70.98</v>
      </c>
      <c r="F1550">
        <v>10</v>
      </c>
      <c r="G1550">
        <v>101</v>
      </c>
      <c r="H1550">
        <v>0</v>
      </c>
      <c r="I1550" t="s">
        <v>19</v>
      </c>
      <c r="J1550">
        <v>79</v>
      </c>
      <c r="K1550" s="1">
        <v>45355</v>
      </c>
      <c r="L1550">
        <v>24</v>
      </c>
      <c r="M1550">
        <v>0.36</v>
      </c>
    </row>
    <row r="1551" spans="1:13" x14ac:dyDescent="0.3">
      <c r="A1551" t="s">
        <v>1454</v>
      </c>
      <c r="B1551">
        <v>52</v>
      </c>
      <c r="C1551" t="s">
        <v>14</v>
      </c>
      <c r="D1551" t="s">
        <v>26</v>
      </c>
      <c r="E1551">
        <v>35.51</v>
      </c>
      <c r="F1551">
        <v>7</v>
      </c>
      <c r="G1551">
        <v>319</v>
      </c>
      <c r="H1551">
        <v>0</v>
      </c>
      <c r="I1551" t="s">
        <v>40</v>
      </c>
      <c r="J1551">
        <v>93.4</v>
      </c>
      <c r="K1551" s="1">
        <v>44771</v>
      </c>
      <c r="L1551">
        <v>37</v>
      </c>
      <c r="M1551">
        <v>0.59</v>
      </c>
    </row>
    <row r="1552" spans="1:13" x14ac:dyDescent="0.3">
      <c r="A1552" t="s">
        <v>1455</v>
      </c>
      <c r="B1552">
        <v>40</v>
      </c>
      <c r="C1552" t="s">
        <v>14</v>
      </c>
      <c r="D1552" t="s">
        <v>37</v>
      </c>
      <c r="E1552">
        <v>32.99</v>
      </c>
      <c r="F1552">
        <v>6</v>
      </c>
      <c r="G1552">
        <v>263</v>
      </c>
      <c r="H1552">
        <v>0</v>
      </c>
      <c r="I1552" t="s">
        <v>40</v>
      </c>
      <c r="J1552">
        <v>87.2</v>
      </c>
      <c r="K1552" s="1">
        <v>44939</v>
      </c>
      <c r="L1552">
        <v>82</v>
      </c>
      <c r="M1552">
        <v>7.0000000000000007E-2</v>
      </c>
    </row>
    <row r="1553" spans="1:13" x14ac:dyDescent="0.3">
      <c r="A1553" t="s">
        <v>1456</v>
      </c>
      <c r="B1553">
        <v>34</v>
      </c>
      <c r="C1553" t="s">
        <v>25</v>
      </c>
      <c r="D1553" t="s">
        <v>37</v>
      </c>
      <c r="E1553">
        <v>54.1</v>
      </c>
      <c r="F1553">
        <v>11</v>
      </c>
      <c r="G1553">
        <v>364</v>
      </c>
      <c r="H1553">
        <v>0</v>
      </c>
      <c r="I1553" t="s">
        <v>16</v>
      </c>
      <c r="J1553">
        <v>67.7</v>
      </c>
      <c r="K1553" s="1">
        <v>44036</v>
      </c>
      <c r="L1553">
        <v>44</v>
      </c>
      <c r="M1553">
        <v>0.15</v>
      </c>
    </row>
    <row r="1554" spans="1:13" x14ac:dyDescent="0.3">
      <c r="A1554" t="s">
        <v>1457</v>
      </c>
      <c r="B1554">
        <v>18</v>
      </c>
      <c r="C1554" t="s">
        <v>14</v>
      </c>
      <c r="D1554" t="s">
        <v>52</v>
      </c>
      <c r="E1554">
        <v>189.48</v>
      </c>
      <c r="F1554">
        <v>7</v>
      </c>
      <c r="G1554">
        <v>229</v>
      </c>
      <c r="H1554">
        <v>0</v>
      </c>
      <c r="I1554" t="s">
        <v>16</v>
      </c>
      <c r="J1554">
        <v>71.099999999999994</v>
      </c>
      <c r="K1554" s="1">
        <v>45558</v>
      </c>
      <c r="L1554">
        <v>83</v>
      </c>
      <c r="M1554">
        <v>0.13</v>
      </c>
    </row>
    <row r="1555" spans="1:13" x14ac:dyDescent="0.3">
      <c r="A1555" t="s">
        <v>1458</v>
      </c>
      <c r="B1555">
        <v>32</v>
      </c>
      <c r="C1555" t="s">
        <v>21</v>
      </c>
      <c r="D1555" t="s">
        <v>52</v>
      </c>
      <c r="E1555">
        <v>67.569999999999993</v>
      </c>
      <c r="F1555">
        <v>14</v>
      </c>
      <c r="G1555">
        <v>122</v>
      </c>
      <c r="H1555">
        <v>0</v>
      </c>
      <c r="I1555" t="s">
        <v>29</v>
      </c>
      <c r="J1555">
        <v>34.299999999999997</v>
      </c>
      <c r="K1555" s="1">
        <v>44901</v>
      </c>
      <c r="L1555">
        <v>5</v>
      </c>
      <c r="M1555">
        <v>0.43</v>
      </c>
    </row>
    <row r="1556" spans="1:13" x14ac:dyDescent="0.3">
      <c r="A1556" t="s">
        <v>1459</v>
      </c>
      <c r="B1556">
        <v>49</v>
      </c>
      <c r="C1556" t="s">
        <v>21</v>
      </c>
      <c r="D1556" t="s">
        <v>22</v>
      </c>
      <c r="E1556">
        <v>89.67</v>
      </c>
      <c r="F1556">
        <v>10</v>
      </c>
      <c r="G1556">
        <v>226</v>
      </c>
      <c r="H1556">
        <v>0</v>
      </c>
      <c r="I1556" t="s">
        <v>19</v>
      </c>
      <c r="J1556">
        <v>22.4</v>
      </c>
      <c r="K1556" s="1">
        <v>45345</v>
      </c>
      <c r="L1556">
        <v>61</v>
      </c>
      <c r="M1556">
        <v>0.12</v>
      </c>
    </row>
    <row r="1557" spans="1:13" x14ac:dyDescent="0.3">
      <c r="A1557" t="s">
        <v>1460</v>
      </c>
      <c r="B1557">
        <v>77</v>
      </c>
      <c r="C1557" t="s">
        <v>21</v>
      </c>
      <c r="D1557" t="s">
        <v>15</v>
      </c>
      <c r="E1557">
        <v>235.59</v>
      </c>
      <c r="F1557">
        <v>11</v>
      </c>
      <c r="G1557">
        <v>227</v>
      </c>
      <c r="H1557">
        <v>0</v>
      </c>
      <c r="I1557" t="s">
        <v>29</v>
      </c>
      <c r="J1557">
        <v>95.9</v>
      </c>
      <c r="K1557" s="1">
        <v>44748</v>
      </c>
      <c r="L1557">
        <v>44</v>
      </c>
      <c r="M1557">
        <v>0.28999999999999998</v>
      </c>
    </row>
    <row r="1558" spans="1:13" x14ac:dyDescent="0.3">
      <c r="A1558" t="s">
        <v>47</v>
      </c>
      <c r="B1558">
        <v>26</v>
      </c>
      <c r="C1558" t="s">
        <v>14</v>
      </c>
      <c r="D1558" t="s">
        <v>44</v>
      </c>
      <c r="E1558">
        <v>122.06</v>
      </c>
      <c r="F1558">
        <v>12</v>
      </c>
      <c r="G1558">
        <v>152</v>
      </c>
      <c r="H1558">
        <v>0</v>
      </c>
      <c r="I1558" t="s">
        <v>23</v>
      </c>
      <c r="J1558">
        <v>97.6</v>
      </c>
      <c r="K1558" s="1">
        <v>44954</v>
      </c>
      <c r="L1558">
        <v>91</v>
      </c>
      <c r="M1558">
        <v>0.33</v>
      </c>
    </row>
    <row r="1559" spans="1:13" x14ac:dyDescent="0.3">
      <c r="A1559" t="s">
        <v>1461</v>
      </c>
      <c r="B1559">
        <v>32</v>
      </c>
      <c r="C1559" t="s">
        <v>14</v>
      </c>
      <c r="D1559" t="s">
        <v>22</v>
      </c>
      <c r="E1559">
        <v>28.53</v>
      </c>
      <c r="F1559">
        <v>9</v>
      </c>
      <c r="G1559">
        <v>308</v>
      </c>
      <c r="H1559">
        <v>0</v>
      </c>
      <c r="I1559" t="s">
        <v>40</v>
      </c>
      <c r="J1559">
        <v>42.5</v>
      </c>
      <c r="K1559" s="1">
        <v>45197</v>
      </c>
      <c r="L1559">
        <v>6</v>
      </c>
      <c r="M1559">
        <v>0.16</v>
      </c>
    </row>
    <row r="1560" spans="1:13" x14ac:dyDescent="0.3">
      <c r="A1560" t="s">
        <v>654</v>
      </c>
      <c r="B1560">
        <v>45</v>
      </c>
      <c r="C1560" t="s">
        <v>14</v>
      </c>
      <c r="D1560" t="s">
        <v>28</v>
      </c>
      <c r="E1560">
        <v>138.49</v>
      </c>
      <c r="F1560">
        <v>16</v>
      </c>
      <c r="G1560">
        <v>304</v>
      </c>
      <c r="H1560">
        <v>0</v>
      </c>
      <c r="I1560" t="s">
        <v>40</v>
      </c>
      <c r="J1560">
        <v>41.1</v>
      </c>
      <c r="K1560" s="1">
        <v>44864</v>
      </c>
      <c r="L1560">
        <v>78</v>
      </c>
      <c r="M1560">
        <v>0.67</v>
      </c>
    </row>
    <row r="1561" spans="1:13" x14ac:dyDescent="0.3">
      <c r="A1561" t="s">
        <v>1462</v>
      </c>
      <c r="B1561">
        <v>41</v>
      </c>
      <c r="C1561" t="s">
        <v>21</v>
      </c>
      <c r="D1561" t="s">
        <v>44</v>
      </c>
      <c r="E1561">
        <v>39.31</v>
      </c>
      <c r="F1561">
        <v>10</v>
      </c>
      <c r="G1561">
        <v>327</v>
      </c>
      <c r="H1561">
        <v>0</v>
      </c>
      <c r="I1561" t="s">
        <v>16</v>
      </c>
      <c r="J1561">
        <v>45.2</v>
      </c>
      <c r="K1561" s="1">
        <v>44936</v>
      </c>
      <c r="L1561">
        <v>3</v>
      </c>
      <c r="M1561">
        <v>0.04</v>
      </c>
    </row>
    <row r="1562" spans="1:13" x14ac:dyDescent="0.3">
      <c r="A1562" t="s">
        <v>1463</v>
      </c>
      <c r="B1562">
        <v>77</v>
      </c>
      <c r="C1562" t="s">
        <v>14</v>
      </c>
      <c r="D1562" t="s">
        <v>52</v>
      </c>
      <c r="F1562">
        <v>16</v>
      </c>
      <c r="G1562">
        <v>148</v>
      </c>
      <c r="H1562">
        <v>0</v>
      </c>
      <c r="I1562" t="s">
        <v>23</v>
      </c>
      <c r="J1562">
        <v>46.1</v>
      </c>
      <c r="K1562" s="1">
        <v>44701</v>
      </c>
      <c r="L1562">
        <v>65</v>
      </c>
      <c r="M1562">
        <v>0.33</v>
      </c>
    </row>
    <row r="1563" spans="1:13" x14ac:dyDescent="0.3">
      <c r="A1563" t="s">
        <v>1464</v>
      </c>
      <c r="B1563">
        <v>78</v>
      </c>
      <c r="C1563" t="s">
        <v>14</v>
      </c>
      <c r="D1563" t="s">
        <v>37</v>
      </c>
      <c r="E1563">
        <v>78.290000000000006</v>
      </c>
      <c r="F1563">
        <v>5</v>
      </c>
      <c r="G1563">
        <v>306</v>
      </c>
      <c r="H1563">
        <v>0</v>
      </c>
      <c r="I1563" t="s">
        <v>40</v>
      </c>
      <c r="J1563">
        <v>84.2</v>
      </c>
      <c r="K1563" s="1">
        <v>45275</v>
      </c>
      <c r="L1563">
        <v>31</v>
      </c>
      <c r="M1563">
        <v>0.15</v>
      </c>
    </row>
    <row r="1564" spans="1:13" x14ac:dyDescent="0.3">
      <c r="A1564" t="s">
        <v>1465</v>
      </c>
      <c r="B1564">
        <v>52</v>
      </c>
      <c r="C1564" t="s">
        <v>21</v>
      </c>
      <c r="D1564" t="s">
        <v>35</v>
      </c>
      <c r="E1564">
        <v>111.84</v>
      </c>
      <c r="F1564">
        <v>9</v>
      </c>
      <c r="G1564">
        <v>8</v>
      </c>
      <c r="H1564">
        <v>0</v>
      </c>
      <c r="I1564" t="s">
        <v>40</v>
      </c>
      <c r="J1564">
        <v>43.1</v>
      </c>
      <c r="K1564" s="1">
        <v>45815</v>
      </c>
      <c r="L1564">
        <v>55</v>
      </c>
      <c r="M1564">
        <v>0.16</v>
      </c>
    </row>
    <row r="1565" spans="1:13" x14ac:dyDescent="0.3">
      <c r="A1565" t="s">
        <v>1466</v>
      </c>
      <c r="B1565">
        <v>39</v>
      </c>
      <c r="C1565" t="s">
        <v>14</v>
      </c>
      <c r="D1565" t="s">
        <v>37</v>
      </c>
      <c r="E1565">
        <v>76.760000000000005</v>
      </c>
      <c r="F1565">
        <v>10</v>
      </c>
      <c r="G1565">
        <v>319</v>
      </c>
      <c r="H1565">
        <v>0</v>
      </c>
      <c r="I1565" t="s">
        <v>23</v>
      </c>
      <c r="J1565">
        <v>88.2</v>
      </c>
      <c r="K1565" s="1">
        <v>44623</v>
      </c>
      <c r="L1565">
        <v>45</v>
      </c>
      <c r="M1565">
        <v>0.02</v>
      </c>
    </row>
    <row r="1566" spans="1:13" x14ac:dyDescent="0.3">
      <c r="A1566" t="s">
        <v>1467</v>
      </c>
      <c r="B1566">
        <v>44</v>
      </c>
      <c r="C1566" t="s">
        <v>21</v>
      </c>
      <c r="D1566" t="s">
        <v>18</v>
      </c>
      <c r="E1566">
        <v>180.06</v>
      </c>
      <c r="F1566">
        <v>5</v>
      </c>
      <c r="G1566">
        <v>223</v>
      </c>
      <c r="H1566">
        <v>0</v>
      </c>
      <c r="I1566" t="s">
        <v>23</v>
      </c>
      <c r="J1566">
        <v>69.5</v>
      </c>
      <c r="K1566" s="1">
        <v>45784</v>
      </c>
      <c r="L1566">
        <v>74</v>
      </c>
      <c r="M1566">
        <v>0.18</v>
      </c>
    </row>
    <row r="1567" spans="1:13" x14ac:dyDescent="0.3">
      <c r="A1567" t="s">
        <v>1468</v>
      </c>
      <c r="B1567">
        <v>36</v>
      </c>
      <c r="C1567" t="s">
        <v>14</v>
      </c>
      <c r="D1567" t="s">
        <v>22</v>
      </c>
      <c r="E1567">
        <v>65.12</v>
      </c>
      <c r="F1567">
        <v>15</v>
      </c>
      <c r="G1567">
        <v>22</v>
      </c>
      <c r="H1567">
        <v>0</v>
      </c>
      <c r="I1567" t="s">
        <v>40</v>
      </c>
      <c r="J1567">
        <v>96.5</v>
      </c>
      <c r="K1567" s="1">
        <v>45099</v>
      </c>
      <c r="L1567">
        <v>55</v>
      </c>
      <c r="M1567">
        <v>0.08</v>
      </c>
    </row>
    <row r="1568" spans="1:13" x14ac:dyDescent="0.3">
      <c r="A1568" t="s">
        <v>951</v>
      </c>
      <c r="B1568">
        <v>62</v>
      </c>
      <c r="C1568" t="s">
        <v>14</v>
      </c>
      <c r="D1568" t="s">
        <v>44</v>
      </c>
      <c r="E1568">
        <v>98.6</v>
      </c>
      <c r="F1568">
        <v>8</v>
      </c>
      <c r="G1568">
        <v>191</v>
      </c>
      <c r="H1568">
        <v>0</v>
      </c>
      <c r="I1568" t="s">
        <v>23</v>
      </c>
      <c r="J1568">
        <v>67.5</v>
      </c>
      <c r="K1568" s="1">
        <v>45187</v>
      </c>
      <c r="L1568">
        <v>60</v>
      </c>
      <c r="M1568">
        <v>0.23</v>
      </c>
    </row>
    <row r="1569" spans="1:13" x14ac:dyDescent="0.3">
      <c r="A1569" t="s">
        <v>1469</v>
      </c>
      <c r="B1569">
        <v>29</v>
      </c>
      <c r="C1569" t="s">
        <v>14</v>
      </c>
      <c r="D1569" t="s">
        <v>35</v>
      </c>
      <c r="E1569">
        <v>91.99</v>
      </c>
      <c r="F1569">
        <v>10</v>
      </c>
      <c r="G1569">
        <v>226</v>
      </c>
      <c r="H1569">
        <v>0</v>
      </c>
      <c r="I1569" t="s">
        <v>19</v>
      </c>
      <c r="K1569" s="1">
        <v>45307</v>
      </c>
      <c r="L1569">
        <v>31</v>
      </c>
      <c r="M1569">
        <v>0.56999999999999995</v>
      </c>
    </row>
    <row r="1570" spans="1:13" x14ac:dyDescent="0.3">
      <c r="A1570" t="s">
        <v>287</v>
      </c>
      <c r="B1570">
        <v>37</v>
      </c>
      <c r="C1570" t="s">
        <v>14</v>
      </c>
      <c r="D1570" t="s">
        <v>18</v>
      </c>
      <c r="E1570">
        <v>59.63</v>
      </c>
      <c r="F1570">
        <v>12</v>
      </c>
      <c r="G1570">
        <v>53</v>
      </c>
      <c r="H1570">
        <v>0</v>
      </c>
      <c r="I1570" t="s">
        <v>23</v>
      </c>
      <c r="J1570">
        <v>91.8</v>
      </c>
      <c r="K1570" s="1">
        <v>44618</v>
      </c>
      <c r="L1570">
        <v>81</v>
      </c>
      <c r="M1570">
        <v>0.19</v>
      </c>
    </row>
    <row r="1571" spans="1:13" x14ac:dyDescent="0.3">
      <c r="A1571" t="s">
        <v>1470</v>
      </c>
      <c r="B1571">
        <v>18</v>
      </c>
      <c r="C1571" t="s">
        <v>14</v>
      </c>
      <c r="D1571" t="s">
        <v>28</v>
      </c>
      <c r="E1571">
        <v>70.72</v>
      </c>
      <c r="F1571">
        <v>8</v>
      </c>
      <c r="G1571">
        <v>91</v>
      </c>
      <c r="H1571">
        <v>0</v>
      </c>
      <c r="I1571" t="s">
        <v>29</v>
      </c>
      <c r="J1571">
        <v>23</v>
      </c>
      <c r="K1571" s="1">
        <v>44025</v>
      </c>
      <c r="L1571">
        <v>39</v>
      </c>
      <c r="M1571">
        <v>0.27</v>
      </c>
    </row>
    <row r="1572" spans="1:13" x14ac:dyDescent="0.3">
      <c r="A1572" t="s">
        <v>1471</v>
      </c>
      <c r="B1572">
        <v>38</v>
      </c>
      <c r="C1572" t="s">
        <v>14</v>
      </c>
      <c r="D1572" t="s">
        <v>37</v>
      </c>
      <c r="E1572">
        <v>128.49</v>
      </c>
      <c r="F1572">
        <v>6</v>
      </c>
      <c r="G1572">
        <v>14</v>
      </c>
      <c r="H1572">
        <v>0</v>
      </c>
      <c r="I1572" t="s">
        <v>29</v>
      </c>
      <c r="J1572">
        <v>96.5</v>
      </c>
      <c r="K1572" s="1">
        <v>44865</v>
      </c>
      <c r="L1572">
        <v>48</v>
      </c>
      <c r="M1572">
        <v>0.46</v>
      </c>
    </row>
    <row r="1573" spans="1:13" x14ac:dyDescent="0.3">
      <c r="A1573" t="s">
        <v>1472</v>
      </c>
      <c r="B1573">
        <v>66</v>
      </c>
      <c r="C1573" t="s">
        <v>21</v>
      </c>
      <c r="D1573" t="s">
        <v>15</v>
      </c>
      <c r="E1573">
        <v>302.3</v>
      </c>
      <c r="F1573">
        <v>13</v>
      </c>
      <c r="G1573">
        <v>307</v>
      </c>
      <c r="H1573">
        <v>0</v>
      </c>
      <c r="I1573" t="s">
        <v>40</v>
      </c>
      <c r="J1573">
        <v>4.3</v>
      </c>
      <c r="K1573" s="1">
        <v>44760</v>
      </c>
      <c r="L1573">
        <v>80</v>
      </c>
      <c r="M1573">
        <v>0.1</v>
      </c>
    </row>
    <row r="1574" spans="1:13" x14ac:dyDescent="0.3">
      <c r="A1574" t="s">
        <v>1473</v>
      </c>
      <c r="B1574">
        <v>62</v>
      </c>
      <c r="C1574" t="s">
        <v>14</v>
      </c>
      <c r="D1574" t="s">
        <v>26</v>
      </c>
      <c r="F1574">
        <v>7</v>
      </c>
      <c r="G1574">
        <v>178</v>
      </c>
      <c r="H1574">
        <v>0</v>
      </c>
      <c r="I1574" t="s">
        <v>40</v>
      </c>
      <c r="J1574">
        <v>64.099999999999994</v>
      </c>
      <c r="K1574" s="1">
        <v>45326</v>
      </c>
      <c r="L1574">
        <v>27</v>
      </c>
      <c r="M1574">
        <v>0.3</v>
      </c>
    </row>
    <row r="1575" spans="1:13" x14ac:dyDescent="0.3">
      <c r="A1575" t="s">
        <v>1474</v>
      </c>
      <c r="B1575">
        <v>18</v>
      </c>
      <c r="C1575" t="s">
        <v>21</v>
      </c>
      <c r="D1575" t="s">
        <v>18</v>
      </c>
      <c r="E1575">
        <v>118.71</v>
      </c>
      <c r="F1575">
        <v>13</v>
      </c>
      <c r="G1575">
        <v>3</v>
      </c>
      <c r="H1575">
        <v>0</v>
      </c>
      <c r="I1575" t="s">
        <v>16</v>
      </c>
      <c r="J1575">
        <v>1.8</v>
      </c>
      <c r="K1575" s="1">
        <v>44152</v>
      </c>
      <c r="L1575">
        <v>16</v>
      </c>
      <c r="M1575">
        <v>0.25</v>
      </c>
    </row>
    <row r="1576" spans="1:13" x14ac:dyDescent="0.3">
      <c r="A1576" t="s">
        <v>1475</v>
      </c>
      <c r="B1576">
        <v>27</v>
      </c>
      <c r="C1576" t="s">
        <v>21</v>
      </c>
      <c r="D1576" t="s">
        <v>37</v>
      </c>
      <c r="E1576">
        <v>14.31</v>
      </c>
      <c r="F1576">
        <v>8</v>
      </c>
      <c r="G1576">
        <v>100</v>
      </c>
      <c r="H1576">
        <v>0</v>
      </c>
      <c r="I1576" t="s">
        <v>23</v>
      </c>
      <c r="J1576">
        <v>20.399999999999999</v>
      </c>
      <c r="K1576" s="1">
        <v>45018</v>
      </c>
      <c r="L1576">
        <v>52</v>
      </c>
      <c r="M1576">
        <v>0.35</v>
      </c>
    </row>
    <row r="1577" spans="1:13" x14ac:dyDescent="0.3">
      <c r="A1577" t="s">
        <v>1476</v>
      </c>
      <c r="B1577">
        <v>64</v>
      </c>
      <c r="C1577" t="s">
        <v>14</v>
      </c>
      <c r="D1577" t="s">
        <v>37</v>
      </c>
      <c r="E1577">
        <v>111.08</v>
      </c>
      <c r="F1577">
        <v>5</v>
      </c>
      <c r="G1577">
        <v>129</v>
      </c>
      <c r="H1577">
        <v>0</v>
      </c>
      <c r="I1577" t="s">
        <v>29</v>
      </c>
      <c r="J1577">
        <v>46.4</v>
      </c>
      <c r="K1577" s="1">
        <v>45234</v>
      </c>
      <c r="L1577">
        <v>4</v>
      </c>
      <c r="M1577">
        <v>0.41</v>
      </c>
    </row>
    <row r="1578" spans="1:13" x14ac:dyDescent="0.3">
      <c r="A1578" t="s">
        <v>1477</v>
      </c>
      <c r="B1578">
        <v>76</v>
      </c>
      <c r="C1578" t="s">
        <v>14</v>
      </c>
      <c r="D1578" t="s">
        <v>44</v>
      </c>
      <c r="F1578">
        <v>11</v>
      </c>
      <c r="G1578">
        <v>6</v>
      </c>
      <c r="H1578">
        <v>0</v>
      </c>
      <c r="I1578" t="s">
        <v>16</v>
      </c>
      <c r="J1578">
        <v>15.8</v>
      </c>
      <c r="K1578" s="1">
        <v>45525</v>
      </c>
      <c r="L1578">
        <v>42</v>
      </c>
      <c r="M1578">
        <v>0.28000000000000003</v>
      </c>
    </row>
    <row r="1579" spans="1:13" x14ac:dyDescent="0.3">
      <c r="A1579" t="s">
        <v>58</v>
      </c>
      <c r="B1579">
        <v>76</v>
      </c>
      <c r="C1579" t="s">
        <v>21</v>
      </c>
      <c r="D1579" t="s">
        <v>44</v>
      </c>
      <c r="E1579">
        <v>240.3</v>
      </c>
      <c r="F1579">
        <v>6</v>
      </c>
      <c r="G1579">
        <v>183</v>
      </c>
      <c r="H1579">
        <v>0</v>
      </c>
      <c r="I1579" t="s">
        <v>40</v>
      </c>
      <c r="J1579">
        <v>98.9</v>
      </c>
      <c r="K1579" s="1">
        <v>44664</v>
      </c>
      <c r="L1579">
        <v>91</v>
      </c>
      <c r="M1579">
        <v>0.03</v>
      </c>
    </row>
    <row r="1580" spans="1:13" x14ac:dyDescent="0.3">
      <c r="A1580" t="s">
        <v>1478</v>
      </c>
      <c r="B1580">
        <v>49</v>
      </c>
      <c r="C1580" t="s">
        <v>21</v>
      </c>
      <c r="D1580" t="s">
        <v>15</v>
      </c>
      <c r="E1580">
        <v>67.91</v>
      </c>
      <c r="F1580">
        <v>10</v>
      </c>
      <c r="G1580">
        <v>330</v>
      </c>
      <c r="H1580">
        <v>0</v>
      </c>
      <c r="I1580" t="s">
        <v>19</v>
      </c>
      <c r="J1580">
        <v>77.3</v>
      </c>
      <c r="K1580" s="1">
        <v>45260</v>
      </c>
      <c r="L1580">
        <v>54</v>
      </c>
      <c r="M1580">
        <v>0.06</v>
      </c>
    </row>
    <row r="1581" spans="1:13" x14ac:dyDescent="0.3">
      <c r="A1581" t="s">
        <v>1479</v>
      </c>
      <c r="B1581">
        <v>79</v>
      </c>
      <c r="C1581" t="s">
        <v>21</v>
      </c>
      <c r="D1581" t="s">
        <v>18</v>
      </c>
      <c r="E1581">
        <v>311.27</v>
      </c>
      <c r="F1581">
        <v>23</v>
      </c>
      <c r="G1581">
        <v>331</v>
      </c>
      <c r="H1581">
        <v>0</v>
      </c>
      <c r="I1581" t="s">
        <v>23</v>
      </c>
      <c r="J1581">
        <v>85.1</v>
      </c>
      <c r="K1581" s="1">
        <v>44126</v>
      </c>
      <c r="L1581">
        <v>9</v>
      </c>
      <c r="M1581">
        <v>0.41</v>
      </c>
    </row>
    <row r="1582" spans="1:13" x14ac:dyDescent="0.3">
      <c r="A1582" t="s">
        <v>1480</v>
      </c>
      <c r="B1582">
        <v>56</v>
      </c>
      <c r="C1582" t="s">
        <v>21</v>
      </c>
      <c r="D1582" t="s">
        <v>52</v>
      </c>
      <c r="E1582">
        <v>180.36</v>
      </c>
      <c r="F1582">
        <v>8</v>
      </c>
      <c r="G1582">
        <v>34</v>
      </c>
      <c r="H1582">
        <v>1</v>
      </c>
      <c r="I1582" t="s">
        <v>16</v>
      </c>
      <c r="K1582" s="1">
        <v>44470</v>
      </c>
      <c r="L1582">
        <v>25</v>
      </c>
      <c r="M1582">
        <v>0.18</v>
      </c>
    </row>
    <row r="1583" spans="1:13" x14ac:dyDescent="0.3">
      <c r="A1583" t="s">
        <v>1481</v>
      </c>
      <c r="B1583">
        <v>77</v>
      </c>
      <c r="C1583" t="s">
        <v>21</v>
      </c>
      <c r="D1583" t="s">
        <v>44</v>
      </c>
      <c r="E1583">
        <v>77.88</v>
      </c>
      <c r="F1583">
        <v>10</v>
      </c>
      <c r="G1583">
        <v>231</v>
      </c>
      <c r="H1583">
        <v>0</v>
      </c>
      <c r="I1583" t="s">
        <v>19</v>
      </c>
      <c r="J1583">
        <v>67.5</v>
      </c>
      <c r="K1583" s="1">
        <v>45620</v>
      </c>
      <c r="L1583">
        <v>88</v>
      </c>
      <c r="M1583">
        <v>0.2</v>
      </c>
    </row>
    <row r="1584" spans="1:13" x14ac:dyDescent="0.3">
      <c r="A1584" t="s">
        <v>1482</v>
      </c>
      <c r="B1584">
        <v>39</v>
      </c>
      <c r="C1584" t="s">
        <v>14</v>
      </c>
      <c r="D1584" t="s">
        <v>26</v>
      </c>
      <c r="E1584">
        <v>63.72</v>
      </c>
      <c r="F1584">
        <v>11</v>
      </c>
      <c r="G1584">
        <v>153</v>
      </c>
      <c r="H1584">
        <v>0</v>
      </c>
      <c r="I1584" t="s">
        <v>40</v>
      </c>
      <c r="J1584">
        <v>26.7</v>
      </c>
      <c r="K1584" s="1">
        <v>44111</v>
      </c>
      <c r="L1584">
        <v>58</v>
      </c>
      <c r="M1584">
        <v>0.3</v>
      </c>
    </row>
    <row r="1585" spans="1:13" x14ac:dyDescent="0.3">
      <c r="A1585" t="s">
        <v>1383</v>
      </c>
      <c r="B1585">
        <v>35</v>
      </c>
      <c r="C1585" t="s">
        <v>21</v>
      </c>
      <c r="D1585" t="s">
        <v>37</v>
      </c>
      <c r="E1585">
        <v>57.2</v>
      </c>
      <c r="F1585">
        <v>9</v>
      </c>
      <c r="G1585">
        <v>63</v>
      </c>
      <c r="H1585">
        <v>0</v>
      </c>
      <c r="I1585" t="s">
        <v>29</v>
      </c>
      <c r="J1585">
        <v>75.7</v>
      </c>
      <c r="K1585" s="1">
        <v>44422</v>
      </c>
      <c r="L1585">
        <v>92</v>
      </c>
      <c r="M1585">
        <v>0.08</v>
      </c>
    </row>
    <row r="1586" spans="1:13" x14ac:dyDescent="0.3">
      <c r="A1586" t="s">
        <v>1483</v>
      </c>
      <c r="B1586">
        <v>65</v>
      </c>
      <c r="C1586" t="s">
        <v>14</v>
      </c>
      <c r="D1586" t="s">
        <v>37</v>
      </c>
      <c r="E1586">
        <v>52.77</v>
      </c>
      <c r="F1586">
        <v>10</v>
      </c>
      <c r="G1586">
        <v>246</v>
      </c>
      <c r="H1586">
        <v>0</v>
      </c>
      <c r="I1586" t="s">
        <v>16</v>
      </c>
      <c r="J1586">
        <v>58.4</v>
      </c>
      <c r="K1586" s="1">
        <v>44754</v>
      </c>
      <c r="L1586">
        <v>18</v>
      </c>
      <c r="M1586">
        <v>0.59</v>
      </c>
    </row>
    <row r="1587" spans="1:13" x14ac:dyDescent="0.3">
      <c r="A1587" t="s">
        <v>1484</v>
      </c>
      <c r="B1587">
        <v>63</v>
      </c>
      <c r="C1587" t="s">
        <v>21</v>
      </c>
      <c r="D1587" t="s">
        <v>28</v>
      </c>
      <c r="E1587">
        <v>134.05000000000001</v>
      </c>
      <c r="F1587">
        <v>9</v>
      </c>
      <c r="G1587">
        <v>55</v>
      </c>
      <c r="H1587">
        <v>0</v>
      </c>
      <c r="I1587" t="s">
        <v>16</v>
      </c>
      <c r="J1587">
        <v>26.7</v>
      </c>
      <c r="K1587" s="1">
        <v>44662</v>
      </c>
      <c r="L1587">
        <v>44</v>
      </c>
      <c r="M1587">
        <v>0.5</v>
      </c>
    </row>
    <row r="1588" spans="1:13" x14ac:dyDescent="0.3">
      <c r="A1588" t="s">
        <v>269</v>
      </c>
      <c r="B1588">
        <v>49</v>
      </c>
      <c r="C1588" t="s">
        <v>25</v>
      </c>
      <c r="D1588" t="s">
        <v>28</v>
      </c>
      <c r="E1588">
        <v>58.28</v>
      </c>
      <c r="F1588">
        <v>7</v>
      </c>
      <c r="G1588">
        <v>228</v>
      </c>
      <c r="H1588">
        <v>0</v>
      </c>
      <c r="I1588" t="s">
        <v>40</v>
      </c>
      <c r="J1588">
        <v>36.700000000000003</v>
      </c>
      <c r="K1588" s="1">
        <v>44298</v>
      </c>
      <c r="L1588">
        <v>90</v>
      </c>
      <c r="M1588">
        <v>0.37</v>
      </c>
    </row>
    <row r="1589" spans="1:13" x14ac:dyDescent="0.3">
      <c r="A1589" t="s">
        <v>1485</v>
      </c>
      <c r="B1589">
        <v>44</v>
      </c>
      <c r="C1589" t="s">
        <v>21</v>
      </c>
      <c r="D1589" t="s">
        <v>15</v>
      </c>
      <c r="E1589">
        <v>24.74</v>
      </c>
      <c r="F1589">
        <v>13</v>
      </c>
      <c r="G1589">
        <v>310</v>
      </c>
      <c r="H1589">
        <v>0</v>
      </c>
      <c r="I1589" t="s">
        <v>40</v>
      </c>
      <c r="J1589">
        <v>60.8</v>
      </c>
      <c r="K1589" s="1">
        <v>44761</v>
      </c>
      <c r="L1589">
        <v>74</v>
      </c>
      <c r="M1589">
        <v>0.14000000000000001</v>
      </c>
    </row>
    <row r="1590" spans="1:13" x14ac:dyDescent="0.3">
      <c r="A1590" t="s">
        <v>1486</v>
      </c>
      <c r="B1590">
        <v>45</v>
      </c>
      <c r="C1590" t="s">
        <v>21</v>
      </c>
      <c r="D1590" t="s">
        <v>18</v>
      </c>
      <c r="E1590">
        <v>56.84</v>
      </c>
      <c r="F1590">
        <v>10</v>
      </c>
      <c r="G1590">
        <v>252</v>
      </c>
      <c r="H1590">
        <v>0</v>
      </c>
      <c r="I1590" t="s">
        <v>29</v>
      </c>
      <c r="J1590">
        <v>39.5</v>
      </c>
      <c r="K1590" s="1">
        <v>45047</v>
      </c>
      <c r="L1590">
        <v>49</v>
      </c>
      <c r="M1590">
        <v>0.46</v>
      </c>
    </row>
    <row r="1591" spans="1:13" x14ac:dyDescent="0.3">
      <c r="A1591" t="s">
        <v>1487</v>
      </c>
      <c r="B1591">
        <v>35</v>
      </c>
      <c r="C1591" t="s">
        <v>21</v>
      </c>
      <c r="D1591" t="s">
        <v>50</v>
      </c>
      <c r="E1591">
        <v>65.040000000000006</v>
      </c>
      <c r="F1591">
        <v>19</v>
      </c>
      <c r="G1591">
        <v>292</v>
      </c>
      <c r="H1591">
        <v>0</v>
      </c>
      <c r="I1591" t="s">
        <v>29</v>
      </c>
      <c r="J1591">
        <v>23.5</v>
      </c>
      <c r="K1591" s="1">
        <v>44782</v>
      </c>
      <c r="L1591">
        <v>44</v>
      </c>
      <c r="M1591">
        <v>0.18</v>
      </c>
    </row>
    <row r="1592" spans="1:13" x14ac:dyDescent="0.3">
      <c r="A1592" t="s">
        <v>1488</v>
      </c>
      <c r="B1592">
        <v>76</v>
      </c>
      <c r="C1592" t="s">
        <v>14</v>
      </c>
      <c r="D1592" t="s">
        <v>35</v>
      </c>
      <c r="E1592">
        <v>201.18</v>
      </c>
      <c r="F1592">
        <v>11</v>
      </c>
      <c r="G1592">
        <v>51</v>
      </c>
      <c r="H1592">
        <v>0</v>
      </c>
      <c r="I1592" t="s">
        <v>29</v>
      </c>
      <c r="J1592">
        <v>43</v>
      </c>
      <c r="K1592" s="1">
        <v>44358</v>
      </c>
      <c r="L1592">
        <v>98</v>
      </c>
      <c r="M1592">
        <v>0.11</v>
      </c>
    </row>
    <row r="1593" spans="1:13" x14ac:dyDescent="0.3">
      <c r="A1593" t="s">
        <v>1489</v>
      </c>
      <c r="B1593">
        <v>56</v>
      </c>
      <c r="C1593" t="s">
        <v>14</v>
      </c>
      <c r="D1593" t="s">
        <v>44</v>
      </c>
      <c r="E1593">
        <v>99.78</v>
      </c>
      <c r="F1593">
        <v>10</v>
      </c>
      <c r="G1593">
        <v>14</v>
      </c>
      <c r="H1593">
        <v>0</v>
      </c>
      <c r="I1593" t="s">
        <v>19</v>
      </c>
      <c r="J1593">
        <v>23.4</v>
      </c>
      <c r="K1593" s="1">
        <v>44814</v>
      </c>
      <c r="L1593">
        <v>75</v>
      </c>
      <c r="M1593">
        <v>0.5</v>
      </c>
    </row>
    <row r="1594" spans="1:13" x14ac:dyDescent="0.3">
      <c r="A1594" t="s">
        <v>1490</v>
      </c>
      <c r="B1594">
        <v>66</v>
      </c>
      <c r="C1594" t="s">
        <v>21</v>
      </c>
      <c r="D1594" t="s">
        <v>18</v>
      </c>
      <c r="E1594">
        <v>32.020000000000003</v>
      </c>
      <c r="F1594">
        <v>4</v>
      </c>
      <c r="G1594">
        <v>341</v>
      </c>
      <c r="H1594">
        <v>0</v>
      </c>
      <c r="I1594" t="s">
        <v>19</v>
      </c>
      <c r="J1594">
        <v>87.5</v>
      </c>
      <c r="K1594" s="1">
        <v>45730</v>
      </c>
      <c r="L1594">
        <v>78</v>
      </c>
      <c r="M1594">
        <v>0.49</v>
      </c>
    </row>
    <row r="1595" spans="1:13" x14ac:dyDescent="0.3">
      <c r="A1595" t="s">
        <v>1491</v>
      </c>
      <c r="B1595">
        <v>46</v>
      </c>
      <c r="C1595" t="s">
        <v>21</v>
      </c>
      <c r="D1595" t="s">
        <v>37</v>
      </c>
      <c r="E1595">
        <v>39.03</v>
      </c>
      <c r="F1595">
        <v>10</v>
      </c>
      <c r="G1595">
        <v>339</v>
      </c>
      <c r="H1595">
        <v>0</v>
      </c>
      <c r="I1595" t="s">
        <v>40</v>
      </c>
      <c r="J1595">
        <v>69.400000000000006</v>
      </c>
      <c r="K1595" s="1">
        <v>45058</v>
      </c>
      <c r="L1595">
        <v>38</v>
      </c>
      <c r="M1595">
        <v>0.24</v>
      </c>
    </row>
    <row r="1596" spans="1:13" x14ac:dyDescent="0.3">
      <c r="A1596" t="s">
        <v>1492</v>
      </c>
      <c r="B1596">
        <v>35</v>
      </c>
      <c r="C1596" t="s">
        <v>21</v>
      </c>
      <c r="D1596" t="s">
        <v>22</v>
      </c>
      <c r="E1596">
        <v>81.61</v>
      </c>
      <c r="F1596">
        <v>8</v>
      </c>
      <c r="G1596">
        <v>362</v>
      </c>
      <c r="H1596">
        <v>0</v>
      </c>
      <c r="I1596" t="s">
        <v>16</v>
      </c>
      <c r="J1596">
        <v>37.700000000000003</v>
      </c>
      <c r="K1596" s="1">
        <v>45071</v>
      </c>
      <c r="L1596">
        <v>65</v>
      </c>
      <c r="M1596">
        <v>0.37</v>
      </c>
    </row>
    <row r="1597" spans="1:13" x14ac:dyDescent="0.3">
      <c r="A1597" t="s">
        <v>1493</v>
      </c>
      <c r="B1597">
        <v>61</v>
      </c>
      <c r="C1597" t="s">
        <v>14</v>
      </c>
      <c r="D1597" t="s">
        <v>28</v>
      </c>
      <c r="E1597">
        <v>407.34</v>
      </c>
      <c r="F1597">
        <v>11</v>
      </c>
      <c r="G1597">
        <v>179</v>
      </c>
      <c r="H1597">
        <v>0</v>
      </c>
      <c r="I1597" t="s">
        <v>19</v>
      </c>
      <c r="J1597">
        <v>94.5</v>
      </c>
      <c r="K1597" s="1">
        <v>45401</v>
      </c>
      <c r="L1597">
        <v>81</v>
      </c>
      <c r="M1597">
        <v>0.41</v>
      </c>
    </row>
    <row r="1598" spans="1:13" x14ac:dyDescent="0.3">
      <c r="A1598" t="s">
        <v>1494</v>
      </c>
      <c r="B1598">
        <v>25</v>
      </c>
      <c r="C1598" t="s">
        <v>14</v>
      </c>
      <c r="D1598" t="s">
        <v>35</v>
      </c>
      <c r="E1598">
        <v>54.1</v>
      </c>
      <c r="F1598">
        <v>6</v>
      </c>
      <c r="G1598">
        <v>76</v>
      </c>
      <c r="H1598">
        <v>0</v>
      </c>
      <c r="I1598" t="s">
        <v>40</v>
      </c>
      <c r="J1598">
        <v>38.9</v>
      </c>
      <c r="K1598" s="1">
        <v>44821</v>
      </c>
      <c r="L1598">
        <v>81</v>
      </c>
      <c r="M1598">
        <v>0.16</v>
      </c>
    </row>
    <row r="1599" spans="1:13" x14ac:dyDescent="0.3">
      <c r="A1599" t="s">
        <v>1495</v>
      </c>
      <c r="B1599">
        <v>71</v>
      </c>
      <c r="C1599" t="s">
        <v>21</v>
      </c>
      <c r="D1599" t="s">
        <v>44</v>
      </c>
      <c r="E1599">
        <v>22.79</v>
      </c>
      <c r="F1599">
        <v>6</v>
      </c>
      <c r="G1599">
        <v>214</v>
      </c>
      <c r="H1599">
        <v>0</v>
      </c>
      <c r="I1599" t="s">
        <v>19</v>
      </c>
      <c r="J1599">
        <v>57.4</v>
      </c>
      <c r="K1599" s="1">
        <v>45143</v>
      </c>
      <c r="L1599">
        <v>10</v>
      </c>
      <c r="M1599">
        <v>0.28000000000000003</v>
      </c>
    </row>
    <row r="1600" spans="1:13" x14ac:dyDescent="0.3">
      <c r="A1600" t="s">
        <v>1496</v>
      </c>
      <c r="B1600">
        <v>48</v>
      </c>
      <c r="C1600" t="s">
        <v>21</v>
      </c>
      <c r="D1600" t="s">
        <v>52</v>
      </c>
      <c r="E1600">
        <v>44.95</v>
      </c>
      <c r="F1600">
        <v>8</v>
      </c>
      <c r="G1600">
        <v>222</v>
      </c>
      <c r="H1600">
        <v>0</v>
      </c>
      <c r="I1600" t="s">
        <v>29</v>
      </c>
      <c r="J1600">
        <v>51.2</v>
      </c>
      <c r="K1600" s="1">
        <v>44547</v>
      </c>
      <c r="L1600">
        <v>63</v>
      </c>
      <c r="M1600">
        <v>0.11</v>
      </c>
    </row>
    <row r="1601" spans="1:13" x14ac:dyDescent="0.3">
      <c r="A1601" t="s">
        <v>1497</v>
      </c>
      <c r="B1601">
        <v>79</v>
      </c>
      <c r="C1601" t="s">
        <v>21</v>
      </c>
      <c r="D1601" t="s">
        <v>52</v>
      </c>
      <c r="E1601">
        <v>33.49</v>
      </c>
      <c r="F1601">
        <v>11</v>
      </c>
      <c r="G1601">
        <v>153</v>
      </c>
      <c r="H1601">
        <v>0</v>
      </c>
      <c r="I1601" t="s">
        <v>40</v>
      </c>
      <c r="J1601">
        <v>12.2</v>
      </c>
      <c r="K1601" s="1">
        <v>44465</v>
      </c>
      <c r="L1601">
        <v>94</v>
      </c>
      <c r="M1601">
        <v>0.25</v>
      </c>
    </row>
    <row r="1602" spans="1:13" x14ac:dyDescent="0.3">
      <c r="A1602" t="s">
        <v>1498</v>
      </c>
      <c r="B1602">
        <v>51</v>
      </c>
      <c r="C1602" t="s">
        <v>21</v>
      </c>
      <c r="D1602" t="s">
        <v>28</v>
      </c>
      <c r="E1602">
        <v>24.89</v>
      </c>
      <c r="F1602">
        <v>12</v>
      </c>
      <c r="G1602">
        <v>44</v>
      </c>
      <c r="H1602">
        <v>0</v>
      </c>
      <c r="I1602" t="s">
        <v>29</v>
      </c>
      <c r="J1602">
        <v>42.4</v>
      </c>
      <c r="K1602" s="1">
        <v>44451</v>
      </c>
      <c r="L1602">
        <v>46</v>
      </c>
      <c r="M1602">
        <v>0.17</v>
      </c>
    </row>
    <row r="1603" spans="1:13" x14ac:dyDescent="0.3">
      <c r="A1603" t="s">
        <v>1499</v>
      </c>
      <c r="B1603">
        <v>24</v>
      </c>
      <c r="C1603" t="s">
        <v>14</v>
      </c>
      <c r="D1603" t="s">
        <v>18</v>
      </c>
      <c r="E1603">
        <v>89.84</v>
      </c>
      <c r="F1603">
        <v>11</v>
      </c>
      <c r="G1603">
        <v>351</v>
      </c>
      <c r="H1603">
        <v>0</v>
      </c>
      <c r="I1603" t="s">
        <v>23</v>
      </c>
      <c r="J1603">
        <v>7.8</v>
      </c>
      <c r="K1603" s="1">
        <v>45368</v>
      </c>
      <c r="L1603">
        <v>97</v>
      </c>
      <c r="M1603">
        <v>0.76</v>
      </c>
    </row>
    <row r="1604" spans="1:13" x14ac:dyDescent="0.3">
      <c r="A1604" t="s">
        <v>1224</v>
      </c>
      <c r="B1604">
        <v>53</v>
      </c>
      <c r="C1604" t="s">
        <v>21</v>
      </c>
      <c r="D1604" t="s">
        <v>44</v>
      </c>
      <c r="E1604">
        <v>53.64</v>
      </c>
      <c r="F1604">
        <v>7</v>
      </c>
      <c r="G1604">
        <v>20</v>
      </c>
      <c r="H1604">
        <v>0</v>
      </c>
      <c r="I1604" t="s">
        <v>16</v>
      </c>
      <c r="J1604">
        <v>17.100000000000001</v>
      </c>
      <c r="K1604" s="1">
        <v>45171</v>
      </c>
      <c r="L1604">
        <v>2</v>
      </c>
      <c r="M1604">
        <v>0.33</v>
      </c>
    </row>
    <row r="1605" spans="1:13" x14ac:dyDescent="0.3">
      <c r="A1605" t="s">
        <v>751</v>
      </c>
      <c r="B1605">
        <v>35</v>
      </c>
      <c r="C1605" t="s">
        <v>21</v>
      </c>
      <c r="D1605" t="s">
        <v>35</v>
      </c>
      <c r="E1605">
        <v>22.69</v>
      </c>
      <c r="F1605">
        <v>14</v>
      </c>
      <c r="G1605">
        <v>80</v>
      </c>
      <c r="H1605">
        <v>0</v>
      </c>
      <c r="I1605" t="s">
        <v>29</v>
      </c>
      <c r="J1605">
        <v>78.8</v>
      </c>
      <c r="K1605" s="1">
        <v>44107</v>
      </c>
      <c r="L1605">
        <v>20</v>
      </c>
      <c r="M1605">
        <v>0.51</v>
      </c>
    </row>
    <row r="1606" spans="1:13" x14ac:dyDescent="0.3">
      <c r="A1606" t="s">
        <v>1500</v>
      </c>
      <c r="B1606">
        <v>77</v>
      </c>
      <c r="C1606" t="s">
        <v>21</v>
      </c>
      <c r="D1606" t="s">
        <v>37</v>
      </c>
      <c r="E1606">
        <v>67.94</v>
      </c>
      <c r="F1606">
        <v>10</v>
      </c>
      <c r="G1606">
        <v>52</v>
      </c>
      <c r="H1606">
        <v>0</v>
      </c>
      <c r="I1606" t="s">
        <v>16</v>
      </c>
      <c r="J1606">
        <v>30.3</v>
      </c>
      <c r="K1606" s="1">
        <v>44063</v>
      </c>
      <c r="L1606">
        <v>96</v>
      </c>
      <c r="M1606">
        <v>0.23</v>
      </c>
    </row>
    <row r="1607" spans="1:13" x14ac:dyDescent="0.3">
      <c r="A1607" t="s">
        <v>780</v>
      </c>
      <c r="B1607">
        <v>55</v>
      </c>
      <c r="C1607" t="s">
        <v>25</v>
      </c>
      <c r="D1607" t="s">
        <v>18</v>
      </c>
      <c r="E1607">
        <v>138.31</v>
      </c>
      <c r="F1607">
        <v>10</v>
      </c>
      <c r="G1607">
        <v>156</v>
      </c>
      <c r="H1607">
        <v>0</v>
      </c>
      <c r="I1607" t="s">
        <v>40</v>
      </c>
      <c r="J1607">
        <v>8.9</v>
      </c>
      <c r="K1607" s="1">
        <v>45192</v>
      </c>
      <c r="L1607">
        <v>3</v>
      </c>
      <c r="M1607">
        <v>0.27</v>
      </c>
    </row>
    <row r="1608" spans="1:13" x14ac:dyDescent="0.3">
      <c r="A1608" t="s">
        <v>1501</v>
      </c>
      <c r="B1608">
        <v>76</v>
      </c>
      <c r="C1608" t="s">
        <v>14</v>
      </c>
      <c r="D1608" t="s">
        <v>28</v>
      </c>
      <c r="F1608">
        <v>11</v>
      </c>
      <c r="G1608">
        <v>146</v>
      </c>
      <c r="H1608">
        <v>0</v>
      </c>
      <c r="I1608" t="s">
        <v>23</v>
      </c>
      <c r="J1608">
        <v>71.900000000000006</v>
      </c>
      <c r="K1608" s="1">
        <v>44581</v>
      </c>
      <c r="L1608">
        <v>36</v>
      </c>
      <c r="M1608">
        <v>0.12</v>
      </c>
    </row>
    <row r="1609" spans="1:13" x14ac:dyDescent="0.3">
      <c r="A1609" t="s">
        <v>1502</v>
      </c>
      <c r="B1609">
        <v>26</v>
      </c>
      <c r="C1609" t="s">
        <v>21</v>
      </c>
      <c r="D1609" t="s">
        <v>15</v>
      </c>
      <c r="E1609">
        <v>157.52000000000001</v>
      </c>
      <c r="F1609">
        <v>13</v>
      </c>
      <c r="G1609">
        <v>181</v>
      </c>
      <c r="H1609">
        <v>0</v>
      </c>
      <c r="I1609" t="s">
        <v>16</v>
      </c>
      <c r="J1609">
        <v>80.2</v>
      </c>
      <c r="K1609" s="1">
        <v>45268</v>
      </c>
      <c r="L1609">
        <v>5</v>
      </c>
      <c r="M1609">
        <v>0.08</v>
      </c>
    </row>
    <row r="1610" spans="1:13" x14ac:dyDescent="0.3">
      <c r="A1610" t="s">
        <v>1503</v>
      </c>
      <c r="B1610">
        <v>76</v>
      </c>
      <c r="C1610" t="s">
        <v>21</v>
      </c>
      <c r="D1610" t="s">
        <v>50</v>
      </c>
      <c r="E1610">
        <v>141.21</v>
      </c>
      <c r="F1610">
        <v>10</v>
      </c>
      <c r="G1610">
        <v>77</v>
      </c>
      <c r="H1610">
        <v>0</v>
      </c>
      <c r="I1610" t="s">
        <v>19</v>
      </c>
      <c r="J1610">
        <v>57.8</v>
      </c>
      <c r="K1610" s="1">
        <v>45220</v>
      </c>
      <c r="L1610">
        <v>20</v>
      </c>
      <c r="M1610">
        <v>7.0000000000000007E-2</v>
      </c>
    </row>
    <row r="1611" spans="1:13" x14ac:dyDescent="0.3">
      <c r="A1611" t="s">
        <v>1504</v>
      </c>
      <c r="B1611">
        <v>26</v>
      </c>
      <c r="C1611" t="s">
        <v>21</v>
      </c>
      <c r="D1611" t="s">
        <v>18</v>
      </c>
      <c r="E1611">
        <v>44.12</v>
      </c>
      <c r="F1611">
        <v>12</v>
      </c>
      <c r="G1611">
        <v>118</v>
      </c>
      <c r="H1611">
        <v>0</v>
      </c>
      <c r="I1611" t="s">
        <v>40</v>
      </c>
      <c r="J1611">
        <v>91.6</v>
      </c>
      <c r="K1611" s="1">
        <v>45760</v>
      </c>
      <c r="L1611">
        <v>3</v>
      </c>
      <c r="M1611">
        <v>0.39</v>
      </c>
    </row>
    <row r="1612" spans="1:13" x14ac:dyDescent="0.3">
      <c r="A1612" t="s">
        <v>1505</v>
      </c>
      <c r="B1612">
        <v>63</v>
      </c>
      <c r="C1612" t="s">
        <v>14</v>
      </c>
      <c r="D1612" t="s">
        <v>26</v>
      </c>
      <c r="E1612">
        <v>152.27000000000001</v>
      </c>
      <c r="F1612">
        <v>14</v>
      </c>
      <c r="G1612">
        <v>358</v>
      </c>
      <c r="H1612">
        <v>0</v>
      </c>
      <c r="I1612" t="s">
        <v>23</v>
      </c>
      <c r="J1612">
        <v>84.9</v>
      </c>
      <c r="K1612" s="1">
        <v>44722</v>
      </c>
      <c r="L1612">
        <v>3</v>
      </c>
      <c r="M1612">
        <v>0.47</v>
      </c>
    </row>
    <row r="1613" spans="1:13" x14ac:dyDescent="0.3">
      <c r="A1613" t="s">
        <v>1506</v>
      </c>
      <c r="B1613">
        <v>25</v>
      </c>
      <c r="C1613" t="s">
        <v>21</v>
      </c>
      <c r="D1613" t="s">
        <v>44</v>
      </c>
      <c r="E1613">
        <v>112.74</v>
      </c>
      <c r="F1613">
        <v>14</v>
      </c>
      <c r="G1613">
        <v>342</v>
      </c>
      <c r="H1613">
        <v>0</v>
      </c>
      <c r="I1613" t="s">
        <v>19</v>
      </c>
      <c r="J1613">
        <v>55.3</v>
      </c>
      <c r="K1613" s="1">
        <v>45574</v>
      </c>
      <c r="L1613">
        <v>70</v>
      </c>
      <c r="M1613">
        <v>0.3</v>
      </c>
    </row>
    <row r="1614" spans="1:13" x14ac:dyDescent="0.3">
      <c r="A1614" t="s">
        <v>1507</v>
      </c>
      <c r="B1614">
        <v>68</v>
      </c>
      <c r="C1614" t="s">
        <v>14</v>
      </c>
      <c r="D1614" t="s">
        <v>52</v>
      </c>
      <c r="E1614">
        <v>75.260000000000005</v>
      </c>
      <c r="F1614">
        <v>16</v>
      </c>
      <c r="G1614">
        <v>104</v>
      </c>
      <c r="H1614">
        <v>0</v>
      </c>
      <c r="I1614" t="s">
        <v>19</v>
      </c>
      <c r="J1614">
        <v>73.7</v>
      </c>
      <c r="K1614" s="1">
        <v>44307</v>
      </c>
      <c r="L1614">
        <v>88</v>
      </c>
      <c r="M1614">
        <v>0.33</v>
      </c>
    </row>
    <row r="1615" spans="1:13" x14ac:dyDescent="0.3">
      <c r="A1615" t="s">
        <v>1508</v>
      </c>
      <c r="B1615">
        <v>52</v>
      </c>
      <c r="C1615" t="s">
        <v>14</v>
      </c>
      <c r="D1615" t="s">
        <v>26</v>
      </c>
      <c r="E1615">
        <v>75.81</v>
      </c>
      <c r="F1615">
        <v>4</v>
      </c>
      <c r="G1615">
        <v>1</v>
      </c>
      <c r="H1615">
        <v>0</v>
      </c>
      <c r="I1615" t="s">
        <v>23</v>
      </c>
      <c r="J1615">
        <v>32.9</v>
      </c>
      <c r="K1615" s="1">
        <v>44184</v>
      </c>
      <c r="L1615">
        <v>47</v>
      </c>
      <c r="M1615">
        <v>0.23</v>
      </c>
    </row>
    <row r="1616" spans="1:13" x14ac:dyDescent="0.3">
      <c r="A1616" t="s">
        <v>1509</v>
      </c>
      <c r="B1616">
        <v>35</v>
      </c>
      <c r="C1616" t="s">
        <v>14</v>
      </c>
      <c r="D1616" t="s">
        <v>18</v>
      </c>
      <c r="E1616">
        <v>213.76</v>
      </c>
      <c r="F1616">
        <v>6</v>
      </c>
      <c r="G1616">
        <v>114</v>
      </c>
      <c r="H1616">
        <v>0</v>
      </c>
      <c r="I1616" t="s">
        <v>29</v>
      </c>
      <c r="J1616">
        <v>63.6</v>
      </c>
      <c r="K1616" s="1">
        <v>44798</v>
      </c>
      <c r="L1616">
        <v>37</v>
      </c>
      <c r="M1616">
        <v>0.16</v>
      </c>
    </row>
    <row r="1617" spans="1:13" x14ac:dyDescent="0.3">
      <c r="A1617" t="s">
        <v>1510</v>
      </c>
      <c r="B1617">
        <v>22</v>
      </c>
      <c r="C1617" t="s">
        <v>21</v>
      </c>
      <c r="D1617" t="s">
        <v>18</v>
      </c>
      <c r="E1617">
        <v>149.38</v>
      </c>
      <c r="F1617">
        <v>13</v>
      </c>
      <c r="G1617">
        <v>31</v>
      </c>
      <c r="H1617">
        <v>0</v>
      </c>
      <c r="I1617" t="s">
        <v>23</v>
      </c>
      <c r="J1617">
        <v>97.7</v>
      </c>
      <c r="K1617" s="1">
        <v>44065</v>
      </c>
      <c r="L1617">
        <v>8</v>
      </c>
      <c r="M1617">
        <v>0.54</v>
      </c>
    </row>
    <row r="1618" spans="1:13" x14ac:dyDescent="0.3">
      <c r="A1618" t="s">
        <v>1511</v>
      </c>
      <c r="B1618">
        <v>31</v>
      </c>
      <c r="C1618" t="s">
        <v>14</v>
      </c>
      <c r="D1618" t="s">
        <v>26</v>
      </c>
      <c r="E1618">
        <v>62.17</v>
      </c>
      <c r="F1618">
        <v>13</v>
      </c>
      <c r="G1618">
        <v>357</v>
      </c>
      <c r="H1618">
        <v>0</v>
      </c>
      <c r="I1618" t="s">
        <v>23</v>
      </c>
      <c r="J1618">
        <v>80</v>
      </c>
      <c r="K1618" s="1">
        <v>44499</v>
      </c>
      <c r="L1618">
        <v>80</v>
      </c>
      <c r="M1618">
        <v>0</v>
      </c>
    </row>
    <row r="1619" spans="1:13" x14ac:dyDescent="0.3">
      <c r="A1619" t="s">
        <v>1512</v>
      </c>
      <c r="B1619">
        <v>45</v>
      </c>
      <c r="C1619" t="s">
        <v>14</v>
      </c>
      <c r="D1619" t="s">
        <v>15</v>
      </c>
      <c r="E1619">
        <v>59.32</v>
      </c>
      <c r="F1619">
        <v>13</v>
      </c>
      <c r="G1619">
        <v>61</v>
      </c>
      <c r="H1619">
        <v>0</v>
      </c>
      <c r="I1619" t="s">
        <v>23</v>
      </c>
      <c r="J1619">
        <v>37.5</v>
      </c>
      <c r="K1619" s="1">
        <v>45520</v>
      </c>
      <c r="L1619">
        <v>1</v>
      </c>
      <c r="M1619">
        <v>0.14000000000000001</v>
      </c>
    </row>
    <row r="1620" spans="1:13" x14ac:dyDescent="0.3">
      <c r="A1620" t="s">
        <v>1513</v>
      </c>
      <c r="B1620">
        <v>47</v>
      </c>
      <c r="C1620" t="s">
        <v>21</v>
      </c>
      <c r="D1620" t="s">
        <v>26</v>
      </c>
      <c r="E1620">
        <v>26.67</v>
      </c>
      <c r="F1620">
        <v>10</v>
      </c>
      <c r="G1620">
        <v>96</v>
      </c>
      <c r="H1620">
        <v>0</v>
      </c>
      <c r="I1620" t="s">
        <v>16</v>
      </c>
      <c r="J1620">
        <v>93.2</v>
      </c>
      <c r="K1620" s="1">
        <v>45134</v>
      </c>
      <c r="L1620">
        <v>78</v>
      </c>
      <c r="M1620">
        <v>0.28999999999999998</v>
      </c>
    </row>
    <row r="1621" spans="1:13" x14ac:dyDescent="0.3">
      <c r="A1621" t="s">
        <v>1514</v>
      </c>
      <c r="B1621">
        <v>21</v>
      </c>
      <c r="C1621" t="s">
        <v>21</v>
      </c>
      <c r="D1621" t="s">
        <v>37</v>
      </c>
      <c r="E1621">
        <v>96.14</v>
      </c>
      <c r="F1621">
        <v>7</v>
      </c>
      <c r="G1621">
        <v>134</v>
      </c>
      <c r="H1621">
        <v>0</v>
      </c>
      <c r="I1621" t="s">
        <v>29</v>
      </c>
      <c r="J1621">
        <v>82.5</v>
      </c>
      <c r="K1621" s="1">
        <v>44539</v>
      </c>
      <c r="L1621">
        <v>45</v>
      </c>
      <c r="M1621">
        <v>0.24</v>
      </c>
    </row>
    <row r="1622" spans="1:13" x14ac:dyDescent="0.3">
      <c r="A1622" t="s">
        <v>1515</v>
      </c>
      <c r="B1622">
        <v>56</v>
      </c>
      <c r="C1622" t="s">
        <v>21</v>
      </c>
      <c r="D1622" t="s">
        <v>35</v>
      </c>
      <c r="E1622">
        <v>100.23</v>
      </c>
      <c r="F1622">
        <v>11</v>
      </c>
      <c r="G1622">
        <v>97</v>
      </c>
      <c r="H1622">
        <v>0</v>
      </c>
      <c r="I1622" t="s">
        <v>40</v>
      </c>
      <c r="J1622">
        <v>3.7</v>
      </c>
      <c r="K1622" s="1">
        <v>45145</v>
      </c>
      <c r="L1622">
        <v>74</v>
      </c>
      <c r="M1622">
        <v>0.51</v>
      </c>
    </row>
    <row r="1623" spans="1:13" x14ac:dyDescent="0.3">
      <c r="A1623" t="s">
        <v>874</v>
      </c>
      <c r="B1623">
        <v>37</v>
      </c>
      <c r="C1623" t="s">
        <v>21</v>
      </c>
      <c r="D1623" t="s">
        <v>26</v>
      </c>
      <c r="E1623">
        <v>202.34</v>
      </c>
      <c r="F1623">
        <v>11</v>
      </c>
      <c r="G1623">
        <v>214</v>
      </c>
      <c r="H1623">
        <v>0</v>
      </c>
      <c r="I1623" t="s">
        <v>19</v>
      </c>
      <c r="J1623">
        <v>74.599999999999994</v>
      </c>
      <c r="K1623" s="1">
        <v>45458</v>
      </c>
      <c r="L1623">
        <v>10</v>
      </c>
      <c r="M1623">
        <v>0.11</v>
      </c>
    </row>
    <row r="1624" spans="1:13" x14ac:dyDescent="0.3">
      <c r="A1624" t="s">
        <v>1516</v>
      </c>
      <c r="B1624">
        <v>42</v>
      </c>
      <c r="C1624" t="s">
        <v>21</v>
      </c>
      <c r="D1624" t="s">
        <v>26</v>
      </c>
      <c r="E1624">
        <v>107.84</v>
      </c>
      <c r="F1624">
        <v>13</v>
      </c>
      <c r="G1624">
        <v>83</v>
      </c>
      <c r="H1624">
        <v>0</v>
      </c>
      <c r="I1624" t="s">
        <v>16</v>
      </c>
      <c r="J1624">
        <v>97.6</v>
      </c>
      <c r="K1624" s="1">
        <v>44019</v>
      </c>
      <c r="L1624">
        <v>86</v>
      </c>
      <c r="M1624">
        <v>0.47</v>
      </c>
    </row>
    <row r="1625" spans="1:13" x14ac:dyDescent="0.3">
      <c r="A1625" t="s">
        <v>1517</v>
      </c>
      <c r="B1625">
        <v>45</v>
      </c>
      <c r="C1625" t="s">
        <v>14</v>
      </c>
      <c r="D1625" t="s">
        <v>44</v>
      </c>
      <c r="E1625">
        <v>66.91</v>
      </c>
      <c r="F1625">
        <v>8</v>
      </c>
      <c r="G1625">
        <v>156</v>
      </c>
      <c r="H1625">
        <v>0</v>
      </c>
      <c r="I1625" t="s">
        <v>29</v>
      </c>
      <c r="J1625">
        <v>31.8</v>
      </c>
      <c r="K1625" s="1">
        <v>44946</v>
      </c>
      <c r="L1625">
        <v>95</v>
      </c>
      <c r="M1625">
        <v>0.4</v>
      </c>
    </row>
    <row r="1626" spans="1:13" x14ac:dyDescent="0.3">
      <c r="A1626" t="s">
        <v>1518</v>
      </c>
      <c r="B1626">
        <v>29</v>
      </c>
      <c r="C1626" t="s">
        <v>21</v>
      </c>
      <c r="D1626" t="s">
        <v>35</v>
      </c>
      <c r="E1626">
        <v>52.13</v>
      </c>
      <c r="F1626">
        <v>17</v>
      </c>
      <c r="G1626">
        <v>106</v>
      </c>
      <c r="H1626">
        <v>0</v>
      </c>
      <c r="I1626" t="s">
        <v>23</v>
      </c>
      <c r="J1626">
        <v>27.5</v>
      </c>
      <c r="K1626" s="1">
        <v>44036</v>
      </c>
      <c r="L1626">
        <v>68</v>
      </c>
      <c r="M1626">
        <v>0.52</v>
      </c>
    </row>
    <row r="1627" spans="1:13" x14ac:dyDescent="0.3">
      <c r="A1627" t="s">
        <v>1519</v>
      </c>
      <c r="B1627">
        <v>19</v>
      </c>
      <c r="C1627" t="s">
        <v>25</v>
      </c>
      <c r="D1627" t="s">
        <v>50</v>
      </c>
      <c r="E1627">
        <v>119.69</v>
      </c>
      <c r="F1627">
        <v>12</v>
      </c>
      <c r="G1627">
        <v>356</v>
      </c>
      <c r="H1627">
        <v>0</v>
      </c>
      <c r="I1627" t="s">
        <v>16</v>
      </c>
      <c r="J1627">
        <v>64</v>
      </c>
      <c r="K1627" s="1">
        <v>45188</v>
      </c>
      <c r="L1627">
        <v>43</v>
      </c>
      <c r="M1627">
        <v>0.24</v>
      </c>
    </row>
    <row r="1628" spans="1:13" x14ac:dyDescent="0.3">
      <c r="A1628" t="s">
        <v>1520</v>
      </c>
      <c r="B1628">
        <v>60</v>
      </c>
      <c r="C1628" t="s">
        <v>21</v>
      </c>
      <c r="D1628" t="s">
        <v>26</v>
      </c>
      <c r="E1628">
        <v>214.83</v>
      </c>
      <c r="F1628">
        <v>14</v>
      </c>
      <c r="G1628">
        <v>130</v>
      </c>
      <c r="H1628">
        <v>0</v>
      </c>
      <c r="I1628" t="s">
        <v>16</v>
      </c>
      <c r="J1628">
        <v>11</v>
      </c>
      <c r="K1628" s="1">
        <v>45597</v>
      </c>
      <c r="L1628">
        <v>87</v>
      </c>
      <c r="M1628">
        <v>0.15</v>
      </c>
    </row>
    <row r="1629" spans="1:13" x14ac:dyDescent="0.3">
      <c r="A1629" t="s">
        <v>583</v>
      </c>
      <c r="B1629">
        <v>31</v>
      </c>
      <c r="C1629" t="s">
        <v>25</v>
      </c>
      <c r="D1629" t="s">
        <v>26</v>
      </c>
      <c r="E1629">
        <v>31.33</v>
      </c>
      <c r="F1629">
        <v>12</v>
      </c>
      <c r="G1629">
        <v>21</v>
      </c>
      <c r="H1629">
        <v>0</v>
      </c>
      <c r="I1629" t="s">
        <v>19</v>
      </c>
      <c r="J1629">
        <v>67.5</v>
      </c>
      <c r="K1629" s="1">
        <v>45454</v>
      </c>
      <c r="L1629">
        <v>41</v>
      </c>
      <c r="M1629">
        <v>0.24</v>
      </c>
    </row>
    <row r="1630" spans="1:13" x14ac:dyDescent="0.3">
      <c r="A1630" t="s">
        <v>724</v>
      </c>
      <c r="B1630">
        <v>39</v>
      </c>
      <c r="C1630" t="s">
        <v>21</v>
      </c>
      <c r="D1630" t="s">
        <v>37</v>
      </c>
      <c r="E1630">
        <v>115.31</v>
      </c>
      <c r="F1630">
        <v>8</v>
      </c>
      <c r="G1630">
        <v>83</v>
      </c>
      <c r="H1630">
        <v>1</v>
      </c>
      <c r="I1630" t="s">
        <v>40</v>
      </c>
      <c r="J1630">
        <v>22.7</v>
      </c>
      <c r="K1630" s="1">
        <v>44061</v>
      </c>
      <c r="L1630">
        <v>12</v>
      </c>
      <c r="M1630">
        <v>0.25</v>
      </c>
    </row>
    <row r="1631" spans="1:13" x14ac:dyDescent="0.3">
      <c r="A1631" t="s">
        <v>1521</v>
      </c>
      <c r="B1631">
        <v>48</v>
      </c>
      <c r="C1631" t="s">
        <v>14</v>
      </c>
      <c r="D1631" t="s">
        <v>52</v>
      </c>
      <c r="F1631">
        <v>13</v>
      </c>
      <c r="G1631">
        <v>88</v>
      </c>
      <c r="H1631">
        <v>0</v>
      </c>
      <c r="I1631" t="s">
        <v>29</v>
      </c>
      <c r="J1631">
        <v>45.2</v>
      </c>
      <c r="K1631" s="1">
        <v>44885</v>
      </c>
      <c r="L1631">
        <v>8</v>
      </c>
      <c r="M1631">
        <v>0.64</v>
      </c>
    </row>
    <row r="1632" spans="1:13" x14ac:dyDescent="0.3">
      <c r="A1632" t="s">
        <v>1522</v>
      </c>
      <c r="B1632">
        <v>40</v>
      </c>
      <c r="C1632" t="s">
        <v>21</v>
      </c>
      <c r="D1632" t="s">
        <v>37</v>
      </c>
      <c r="E1632">
        <v>27.47</v>
      </c>
      <c r="F1632">
        <v>13</v>
      </c>
      <c r="G1632">
        <v>225</v>
      </c>
      <c r="H1632">
        <v>0</v>
      </c>
      <c r="I1632" t="s">
        <v>29</v>
      </c>
      <c r="J1632">
        <v>89.2</v>
      </c>
      <c r="K1632" s="1">
        <v>45103</v>
      </c>
      <c r="L1632">
        <v>45</v>
      </c>
      <c r="M1632">
        <v>0.41</v>
      </c>
    </row>
    <row r="1633" spans="1:13" x14ac:dyDescent="0.3">
      <c r="A1633" t="s">
        <v>1523</v>
      </c>
      <c r="B1633">
        <v>65</v>
      </c>
      <c r="C1633" t="s">
        <v>21</v>
      </c>
      <c r="D1633" t="s">
        <v>26</v>
      </c>
      <c r="E1633">
        <v>106.1</v>
      </c>
      <c r="F1633">
        <v>9</v>
      </c>
      <c r="G1633">
        <v>105</v>
      </c>
      <c r="H1633">
        <v>0</v>
      </c>
      <c r="I1633" t="s">
        <v>29</v>
      </c>
      <c r="J1633">
        <v>79.7</v>
      </c>
      <c r="K1633" s="1">
        <v>44308</v>
      </c>
      <c r="L1633">
        <v>88</v>
      </c>
      <c r="M1633">
        <v>0.08</v>
      </c>
    </row>
    <row r="1634" spans="1:13" x14ac:dyDescent="0.3">
      <c r="A1634" t="s">
        <v>550</v>
      </c>
      <c r="B1634">
        <v>37</v>
      </c>
      <c r="C1634" t="s">
        <v>14</v>
      </c>
      <c r="D1634" t="s">
        <v>44</v>
      </c>
      <c r="E1634">
        <v>53.23</v>
      </c>
      <c r="F1634">
        <v>7</v>
      </c>
      <c r="G1634">
        <v>348</v>
      </c>
      <c r="H1634">
        <v>0</v>
      </c>
      <c r="I1634" t="s">
        <v>23</v>
      </c>
      <c r="J1634">
        <v>10.8</v>
      </c>
      <c r="K1634" s="1">
        <v>44696</v>
      </c>
      <c r="L1634">
        <v>1</v>
      </c>
      <c r="M1634">
        <v>0.13</v>
      </c>
    </row>
    <row r="1635" spans="1:13" x14ac:dyDescent="0.3">
      <c r="A1635" t="s">
        <v>365</v>
      </c>
      <c r="B1635">
        <v>78</v>
      </c>
      <c r="C1635" t="s">
        <v>21</v>
      </c>
      <c r="D1635" t="s">
        <v>37</v>
      </c>
      <c r="E1635">
        <v>27.34</v>
      </c>
      <c r="F1635">
        <v>17</v>
      </c>
      <c r="G1635">
        <v>358</v>
      </c>
      <c r="H1635">
        <v>0</v>
      </c>
      <c r="I1635" t="s">
        <v>23</v>
      </c>
      <c r="J1635">
        <v>76.099999999999994</v>
      </c>
      <c r="K1635" s="1">
        <v>44461</v>
      </c>
      <c r="L1635">
        <v>26</v>
      </c>
      <c r="M1635">
        <v>0.18</v>
      </c>
    </row>
    <row r="1636" spans="1:13" x14ac:dyDescent="0.3">
      <c r="A1636" t="s">
        <v>1524</v>
      </c>
      <c r="B1636">
        <v>55</v>
      </c>
      <c r="C1636" t="s">
        <v>14</v>
      </c>
      <c r="D1636" t="s">
        <v>44</v>
      </c>
      <c r="E1636">
        <v>71.2</v>
      </c>
      <c r="F1636">
        <v>8</v>
      </c>
      <c r="G1636">
        <v>100</v>
      </c>
      <c r="H1636">
        <v>0</v>
      </c>
      <c r="I1636" t="s">
        <v>16</v>
      </c>
      <c r="J1636">
        <v>41.2</v>
      </c>
      <c r="K1636" s="1">
        <v>45748</v>
      </c>
      <c r="L1636">
        <v>86</v>
      </c>
      <c r="M1636">
        <v>0.06</v>
      </c>
    </row>
    <row r="1637" spans="1:13" x14ac:dyDescent="0.3">
      <c r="A1637" t="s">
        <v>1525</v>
      </c>
      <c r="B1637">
        <v>72</v>
      </c>
      <c r="C1637" t="s">
        <v>14</v>
      </c>
      <c r="D1637" t="s">
        <v>35</v>
      </c>
      <c r="E1637">
        <v>17.39</v>
      </c>
      <c r="F1637">
        <v>11</v>
      </c>
      <c r="G1637">
        <v>295</v>
      </c>
      <c r="H1637">
        <v>0</v>
      </c>
      <c r="I1637" t="s">
        <v>40</v>
      </c>
      <c r="J1637">
        <v>99.4</v>
      </c>
      <c r="K1637" s="1">
        <v>45649</v>
      </c>
      <c r="L1637">
        <v>89</v>
      </c>
      <c r="M1637">
        <v>0.28999999999999998</v>
      </c>
    </row>
    <row r="1638" spans="1:13" x14ac:dyDescent="0.3">
      <c r="A1638" t="s">
        <v>850</v>
      </c>
      <c r="B1638">
        <v>21</v>
      </c>
      <c r="C1638" t="s">
        <v>14</v>
      </c>
      <c r="D1638" t="s">
        <v>44</v>
      </c>
      <c r="E1638">
        <v>124.67</v>
      </c>
      <c r="F1638">
        <v>10</v>
      </c>
      <c r="G1638">
        <v>147</v>
      </c>
      <c r="H1638">
        <v>0</v>
      </c>
      <c r="I1638" t="s">
        <v>19</v>
      </c>
      <c r="J1638">
        <v>30</v>
      </c>
      <c r="K1638" s="1">
        <v>45725</v>
      </c>
      <c r="L1638">
        <v>31</v>
      </c>
      <c r="M1638">
        <v>0.34</v>
      </c>
    </row>
    <row r="1639" spans="1:13" x14ac:dyDescent="0.3">
      <c r="A1639" t="s">
        <v>1526</v>
      </c>
      <c r="B1639">
        <v>32</v>
      </c>
      <c r="C1639" t="s">
        <v>14</v>
      </c>
      <c r="D1639" t="s">
        <v>15</v>
      </c>
      <c r="E1639">
        <v>32.270000000000003</v>
      </c>
      <c r="F1639">
        <v>8</v>
      </c>
      <c r="G1639">
        <v>229</v>
      </c>
      <c r="H1639">
        <v>0</v>
      </c>
      <c r="I1639" t="s">
        <v>19</v>
      </c>
      <c r="J1639">
        <v>47.1</v>
      </c>
      <c r="K1639" s="1">
        <v>45836</v>
      </c>
      <c r="L1639">
        <v>56</v>
      </c>
      <c r="M1639">
        <v>0.43</v>
      </c>
    </row>
    <row r="1640" spans="1:13" x14ac:dyDescent="0.3">
      <c r="A1640" t="s">
        <v>1527</v>
      </c>
      <c r="B1640">
        <v>41</v>
      </c>
      <c r="C1640" t="s">
        <v>14</v>
      </c>
      <c r="D1640" t="s">
        <v>22</v>
      </c>
      <c r="E1640">
        <v>204.8</v>
      </c>
      <c r="F1640">
        <v>11</v>
      </c>
      <c r="G1640">
        <v>86</v>
      </c>
      <c r="H1640">
        <v>0</v>
      </c>
      <c r="I1640" t="s">
        <v>40</v>
      </c>
      <c r="J1640">
        <v>34.1</v>
      </c>
      <c r="K1640" s="1">
        <v>44226</v>
      </c>
      <c r="L1640">
        <v>98</v>
      </c>
      <c r="M1640">
        <v>0.21</v>
      </c>
    </row>
    <row r="1641" spans="1:13" x14ac:dyDescent="0.3">
      <c r="A1641" t="s">
        <v>1528</v>
      </c>
      <c r="B1641">
        <v>42</v>
      </c>
      <c r="C1641" t="s">
        <v>21</v>
      </c>
      <c r="D1641" t="s">
        <v>35</v>
      </c>
      <c r="E1641">
        <v>55.91</v>
      </c>
      <c r="F1641">
        <v>20</v>
      </c>
      <c r="G1641">
        <v>10</v>
      </c>
      <c r="H1641">
        <v>0</v>
      </c>
      <c r="I1641" t="s">
        <v>29</v>
      </c>
      <c r="J1641">
        <v>58.6</v>
      </c>
      <c r="K1641" s="1">
        <v>44368</v>
      </c>
      <c r="L1641">
        <v>37</v>
      </c>
      <c r="M1641">
        <v>0.08</v>
      </c>
    </row>
    <row r="1642" spans="1:13" x14ac:dyDescent="0.3">
      <c r="A1642" t="s">
        <v>357</v>
      </c>
      <c r="B1642">
        <v>18</v>
      </c>
      <c r="C1642" t="s">
        <v>14</v>
      </c>
      <c r="D1642" t="s">
        <v>22</v>
      </c>
      <c r="E1642">
        <v>69.180000000000007</v>
      </c>
      <c r="F1642">
        <v>5</v>
      </c>
      <c r="G1642">
        <v>135</v>
      </c>
      <c r="H1642">
        <v>0</v>
      </c>
      <c r="I1642" t="s">
        <v>40</v>
      </c>
      <c r="J1642">
        <v>26.6</v>
      </c>
      <c r="K1642" s="1">
        <v>45458</v>
      </c>
      <c r="L1642">
        <v>75</v>
      </c>
      <c r="M1642">
        <v>0.12</v>
      </c>
    </row>
    <row r="1643" spans="1:13" x14ac:dyDescent="0.3">
      <c r="A1643" t="s">
        <v>1529</v>
      </c>
      <c r="B1643">
        <v>24</v>
      </c>
      <c r="C1643" t="s">
        <v>14</v>
      </c>
      <c r="D1643" t="s">
        <v>26</v>
      </c>
      <c r="E1643">
        <v>48.71</v>
      </c>
      <c r="F1643">
        <v>12</v>
      </c>
      <c r="G1643">
        <v>92</v>
      </c>
      <c r="H1643">
        <v>0</v>
      </c>
      <c r="I1643" t="s">
        <v>19</v>
      </c>
      <c r="J1643">
        <v>91.3</v>
      </c>
      <c r="K1643" s="1">
        <v>44785</v>
      </c>
      <c r="L1643">
        <v>4</v>
      </c>
      <c r="M1643">
        <v>0.68</v>
      </c>
    </row>
    <row r="1644" spans="1:13" x14ac:dyDescent="0.3">
      <c r="A1644" t="s">
        <v>1530</v>
      </c>
      <c r="B1644">
        <v>74</v>
      </c>
      <c r="C1644" t="s">
        <v>21</v>
      </c>
      <c r="D1644" t="s">
        <v>26</v>
      </c>
      <c r="E1644">
        <v>45.46</v>
      </c>
      <c r="F1644">
        <v>11</v>
      </c>
      <c r="G1644">
        <v>291</v>
      </c>
      <c r="H1644">
        <v>0</v>
      </c>
      <c r="I1644" t="s">
        <v>23</v>
      </c>
      <c r="J1644">
        <v>61.7</v>
      </c>
      <c r="K1644" s="1">
        <v>44396</v>
      </c>
      <c r="L1644">
        <v>72</v>
      </c>
      <c r="M1644">
        <v>0.3</v>
      </c>
    </row>
    <row r="1645" spans="1:13" x14ac:dyDescent="0.3">
      <c r="A1645" t="s">
        <v>1531</v>
      </c>
      <c r="B1645">
        <v>48</v>
      </c>
      <c r="C1645" t="s">
        <v>21</v>
      </c>
      <c r="D1645" t="s">
        <v>15</v>
      </c>
      <c r="E1645">
        <v>108.38</v>
      </c>
      <c r="F1645">
        <v>7</v>
      </c>
      <c r="G1645">
        <v>152</v>
      </c>
      <c r="H1645">
        <v>0</v>
      </c>
      <c r="I1645" t="s">
        <v>40</v>
      </c>
      <c r="J1645">
        <v>94.3</v>
      </c>
      <c r="K1645" s="1">
        <v>44096</v>
      </c>
      <c r="L1645">
        <v>44</v>
      </c>
      <c r="M1645">
        <v>0.22</v>
      </c>
    </row>
    <row r="1646" spans="1:13" x14ac:dyDescent="0.3">
      <c r="A1646" t="s">
        <v>1246</v>
      </c>
      <c r="B1646">
        <v>29</v>
      </c>
      <c r="C1646" t="s">
        <v>14</v>
      </c>
      <c r="D1646" t="s">
        <v>18</v>
      </c>
      <c r="E1646">
        <v>152.66</v>
      </c>
      <c r="F1646">
        <v>11</v>
      </c>
      <c r="G1646">
        <v>353</v>
      </c>
      <c r="H1646">
        <v>0</v>
      </c>
      <c r="I1646" t="s">
        <v>16</v>
      </c>
      <c r="J1646">
        <v>68.099999999999994</v>
      </c>
      <c r="K1646" s="1">
        <v>44443</v>
      </c>
      <c r="L1646">
        <v>99</v>
      </c>
      <c r="M1646">
        <v>0.33</v>
      </c>
    </row>
    <row r="1647" spans="1:13" x14ac:dyDescent="0.3">
      <c r="A1647" t="s">
        <v>1532</v>
      </c>
      <c r="B1647">
        <v>59</v>
      </c>
      <c r="C1647" t="s">
        <v>21</v>
      </c>
      <c r="D1647" t="s">
        <v>22</v>
      </c>
      <c r="E1647">
        <v>176.36</v>
      </c>
      <c r="F1647">
        <v>9</v>
      </c>
      <c r="G1647">
        <v>95</v>
      </c>
      <c r="H1647">
        <v>0</v>
      </c>
      <c r="I1647" t="s">
        <v>23</v>
      </c>
      <c r="J1647">
        <v>18.600000000000001</v>
      </c>
      <c r="K1647" s="1">
        <v>45765</v>
      </c>
      <c r="L1647">
        <v>89</v>
      </c>
      <c r="M1647">
        <v>0.04</v>
      </c>
    </row>
    <row r="1648" spans="1:13" x14ac:dyDescent="0.3">
      <c r="A1648" t="s">
        <v>1533</v>
      </c>
      <c r="B1648">
        <v>22</v>
      </c>
      <c r="C1648" t="s">
        <v>21</v>
      </c>
      <c r="D1648" t="s">
        <v>37</v>
      </c>
      <c r="F1648">
        <v>10</v>
      </c>
      <c r="G1648">
        <v>61</v>
      </c>
      <c r="H1648">
        <v>0</v>
      </c>
      <c r="I1648" t="s">
        <v>16</v>
      </c>
      <c r="J1648">
        <v>1.5</v>
      </c>
      <c r="K1648" s="1">
        <v>45698</v>
      </c>
      <c r="L1648">
        <v>95</v>
      </c>
      <c r="M1648">
        <v>0.71</v>
      </c>
    </row>
    <row r="1649" spans="1:13" x14ac:dyDescent="0.3">
      <c r="A1649" t="s">
        <v>1534</v>
      </c>
      <c r="B1649">
        <v>61</v>
      </c>
      <c r="C1649" t="s">
        <v>21</v>
      </c>
      <c r="D1649" t="s">
        <v>15</v>
      </c>
      <c r="E1649">
        <v>194.48</v>
      </c>
      <c r="F1649">
        <v>12</v>
      </c>
      <c r="G1649">
        <v>360</v>
      </c>
      <c r="H1649">
        <v>0</v>
      </c>
      <c r="I1649" t="s">
        <v>16</v>
      </c>
      <c r="J1649">
        <v>40.799999999999997</v>
      </c>
      <c r="K1649" s="1">
        <v>44181</v>
      </c>
      <c r="L1649">
        <v>49</v>
      </c>
      <c r="M1649">
        <v>0.4</v>
      </c>
    </row>
    <row r="1650" spans="1:13" x14ac:dyDescent="0.3">
      <c r="A1650" t="s">
        <v>575</v>
      </c>
      <c r="B1650">
        <v>67</v>
      </c>
      <c r="C1650" t="s">
        <v>14</v>
      </c>
      <c r="D1650" t="s">
        <v>35</v>
      </c>
      <c r="E1650">
        <v>38.99</v>
      </c>
      <c r="F1650">
        <v>8</v>
      </c>
      <c r="G1650">
        <v>86</v>
      </c>
      <c r="H1650">
        <v>0</v>
      </c>
      <c r="I1650" t="s">
        <v>40</v>
      </c>
      <c r="J1650">
        <v>99.4</v>
      </c>
      <c r="K1650" s="1">
        <v>44117</v>
      </c>
      <c r="L1650">
        <v>87</v>
      </c>
      <c r="M1650">
        <v>0.28000000000000003</v>
      </c>
    </row>
    <row r="1651" spans="1:13" x14ac:dyDescent="0.3">
      <c r="A1651" t="s">
        <v>1535</v>
      </c>
      <c r="B1651">
        <v>59</v>
      </c>
      <c r="C1651" t="s">
        <v>21</v>
      </c>
      <c r="D1651" t="s">
        <v>50</v>
      </c>
      <c r="E1651">
        <v>124.7</v>
      </c>
      <c r="F1651">
        <v>5</v>
      </c>
      <c r="G1651">
        <v>210</v>
      </c>
      <c r="H1651">
        <v>0</v>
      </c>
      <c r="I1651" t="s">
        <v>16</v>
      </c>
      <c r="J1651">
        <v>87.7</v>
      </c>
      <c r="K1651" s="1">
        <v>44805</v>
      </c>
      <c r="L1651">
        <v>40</v>
      </c>
      <c r="M1651">
        <v>0.2</v>
      </c>
    </row>
    <row r="1652" spans="1:13" x14ac:dyDescent="0.3">
      <c r="A1652" t="s">
        <v>1536</v>
      </c>
      <c r="B1652">
        <v>55</v>
      </c>
      <c r="C1652" t="s">
        <v>14</v>
      </c>
      <c r="D1652" t="s">
        <v>37</v>
      </c>
      <c r="E1652">
        <v>85.43</v>
      </c>
      <c r="F1652">
        <v>9</v>
      </c>
      <c r="G1652">
        <v>82</v>
      </c>
      <c r="H1652">
        <v>0</v>
      </c>
      <c r="I1652" t="s">
        <v>29</v>
      </c>
      <c r="J1652">
        <v>84.7</v>
      </c>
      <c r="K1652" s="1">
        <v>44918</v>
      </c>
      <c r="L1652">
        <v>68</v>
      </c>
      <c r="M1652">
        <v>0.42</v>
      </c>
    </row>
    <row r="1653" spans="1:13" x14ac:dyDescent="0.3">
      <c r="A1653" t="s">
        <v>1537</v>
      </c>
      <c r="B1653">
        <v>77</v>
      </c>
      <c r="C1653" t="s">
        <v>14</v>
      </c>
      <c r="D1653" t="s">
        <v>44</v>
      </c>
      <c r="E1653">
        <v>279.23</v>
      </c>
      <c r="F1653">
        <v>10</v>
      </c>
      <c r="G1653">
        <v>226</v>
      </c>
      <c r="H1653">
        <v>0</v>
      </c>
      <c r="I1653" t="s">
        <v>40</v>
      </c>
      <c r="J1653">
        <v>56.9</v>
      </c>
      <c r="K1653" s="1">
        <v>44028</v>
      </c>
      <c r="L1653">
        <v>71</v>
      </c>
      <c r="M1653">
        <v>0.34</v>
      </c>
    </row>
    <row r="1654" spans="1:13" x14ac:dyDescent="0.3">
      <c r="A1654" t="s">
        <v>1538</v>
      </c>
      <c r="B1654">
        <v>29</v>
      </c>
      <c r="C1654" t="s">
        <v>21</v>
      </c>
      <c r="D1654" t="s">
        <v>26</v>
      </c>
      <c r="E1654">
        <v>157.03</v>
      </c>
      <c r="F1654">
        <v>13</v>
      </c>
      <c r="G1654">
        <v>11</v>
      </c>
      <c r="H1654">
        <v>0</v>
      </c>
      <c r="I1654" t="s">
        <v>19</v>
      </c>
      <c r="J1654">
        <v>9.5</v>
      </c>
      <c r="K1654" s="1">
        <v>45139</v>
      </c>
      <c r="L1654">
        <v>10</v>
      </c>
      <c r="M1654">
        <v>0.38</v>
      </c>
    </row>
    <row r="1655" spans="1:13" x14ac:dyDescent="0.3">
      <c r="A1655" t="s">
        <v>1539</v>
      </c>
      <c r="B1655">
        <v>56</v>
      </c>
      <c r="C1655" t="s">
        <v>14</v>
      </c>
      <c r="D1655" t="s">
        <v>35</v>
      </c>
      <c r="E1655">
        <v>93.54</v>
      </c>
      <c r="F1655">
        <v>11</v>
      </c>
      <c r="G1655">
        <v>358</v>
      </c>
      <c r="H1655">
        <v>0</v>
      </c>
      <c r="I1655" t="s">
        <v>29</v>
      </c>
      <c r="J1655">
        <v>1.5</v>
      </c>
      <c r="K1655" s="1">
        <v>45251</v>
      </c>
      <c r="L1655">
        <v>70</v>
      </c>
      <c r="M1655">
        <v>0.32</v>
      </c>
    </row>
    <row r="1656" spans="1:13" x14ac:dyDescent="0.3">
      <c r="A1656" t="s">
        <v>1540</v>
      </c>
      <c r="B1656">
        <v>35</v>
      </c>
      <c r="C1656" t="s">
        <v>25</v>
      </c>
      <c r="D1656" t="s">
        <v>15</v>
      </c>
      <c r="E1656">
        <v>39.979999999999997</v>
      </c>
      <c r="F1656">
        <v>14</v>
      </c>
      <c r="G1656">
        <v>152</v>
      </c>
      <c r="H1656">
        <v>0</v>
      </c>
      <c r="I1656" t="s">
        <v>23</v>
      </c>
      <c r="J1656">
        <v>83.9</v>
      </c>
      <c r="K1656" s="1">
        <v>44391</v>
      </c>
      <c r="L1656">
        <v>95</v>
      </c>
      <c r="M1656">
        <v>0.36</v>
      </c>
    </row>
    <row r="1657" spans="1:13" x14ac:dyDescent="0.3">
      <c r="A1657" t="s">
        <v>1541</v>
      </c>
      <c r="B1657">
        <v>19</v>
      </c>
      <c r="C1657" t="s">
        <v>14</v>
      </c>
      <c r="D1657" t="s">
        <v>22</v>
      </c>
      <c r="E1657">
        <v>47.22</v>
      </c>
      <c r="F1657">
        <v>12</v>
      </c>
      <c r="G1657">
        <v>4</v>
      </c>
      <c r="H1657">
        <v>0</v>
      </c>
      <c r="I1657" t="s">
        <v>40</v>
      </c>
      <c r="J1657">
        <v>17.7</v>
      </c>
      <c r="K1657" s="1">
        <v>45298</v>
      </c>
      <c r="L1657">
        <v>4</v>
      </c>
      <c r="M1657">
        <v>0.05</v>
      </c>
    </row>
    <row r="1658" spans="1:13" x14ac:dyDescent="0.3">
      <c r="A1658" t="s">
        <v>166</v>
      </c>
      <c r="B1658">
        <v>27</v>
      </c>
      <c r="C1658" t="s">
        <v>14</v>
      </c>
      <c r="D1658" t="s">
        <v>22</v>
      </c>
      <c r="E1658">
        <v>73.41</v>
      </c>
      <c r="F1658">
        <v>14</v>
      </c>
      <c r="G1658">
        <v>75</v>
      </c>
      <c r="H1658">
        <v>0</v>
      </c>
      <c r="I1658" t="s">
        <v>19</v>
      </c>
      <c r="J1658">
        <v>7.7</v>
      </c>
      <c r="K1658" s="1">
        <v>44937</v>
      </c>
      <c r="L1658">
        <v>21</v>
      </c>
      <c r="M1658">
        <v>0.24</v>
      </c>
    </row>
    <row r="1659" spans="1:13" x14ac:dyDescent="0.3">
      <c r="A1659" t="s">
        <v>1542</v>
      </c>
      <c r="B1659">
        <v>32</v>
      </c>
      <c r="C1659" t="s">
        <v>21</v>
      </c>
      <c r="D1659" t="s">
        <v>28</v>
      </c>
      <c r="E1659">
        <v>101.23</v>
      </c>
      <c r="F1659">
        <v>12</v>
      </c>
      <c r="G1659">
        <v>3</v>
      </c>
      <c r="H1659">
        <v>0</v>
      </c>
      <c r="I1659" t="s">
        <v>19</v>
      </c>
      <c r="J1659">
        <v>71</v>
      </c>
      <c r="K1659" s="1">
        <v>44172</v>
      </c>
      <c r="L1659">
        <v>42</v>
      </c>
      <c r="M1659">
        <v>0.41</v>
      </c>
    </row>
    <row r="1660" spans="1:13" x14ac:dyDescent="0.3">
      <c r="A1660" t="s">
        <v>1543</v>
      </c>
      <c r="B1660">
        <v>47</v>
      </c>
      <c r="C1660" t="s">
        <v>14</v>
      </c>
      <c r="D1660" t="s">
        <v>26</v>
      </c>
      <c r="E1660">
        <v>93.99</v>
      </c>
      <c r="F1660">
        <v>13</v>
      </c>
      <c r="G1660">
        <v>82</v>
      </c>
      <c r="H1660">
        <v>0</v>
      </c>
      <c r="I1660" t="s">
        <v>40</v>
      </c>
      <c r="J1660">
        <v>0.1</v>
      </c>
      <c r="K1660" s="1">
        <v>44576</v>
      </c>
      <c r="L1660">
        <v>84</v>
      </c>
      <c r="M1660">
        <v>0.13</v>
      </c>
    </row>
    <row r="1661" spans="1:13" x14ac:dyDescent="0.3">
      <c r="A1661" t="s">
        <v>1544</v>
      </c>
      <c r="B1661">
        <v>61</v>
      </c>
      <c r="C1661" t="s">
        <v>21</v>
      </c>
      <c r="D1661" t="s">
        <v>37</v>
      </c>
      <c r="E1661">
        <v>41.59</v>
      </c>
      <c r="F1661">
        <v>11</v>
      </c>
      <c r="G1661">
        <v>361</v>
      </c>
      <c r="H1661">
        <v>0</v>
      </c>
      <c r="I1661" t="s">
        <v>29</v>
      </c>
      <c r="J1661">
        <v>74.099999999999994</v>
      </c>
      <c r="K1661" s="1">
        <v>44607</v>
      </c>
      <c r="L1661">
        <v>81</v>
      </c>
      <c r="M1661">
        <v>0.43</v>
      </c>
    </row>
    <row r="1662" spans="1:13" x14ac:dyDescent="0.3">
      <c r="A1662" t="s">
        <v>1545</v>
      </c>
      <c r="B1662">
        <v>75</v>
      </c>
      <c r="C1662" t="s">
        <v>21</v>
      </c>
      <c r="D1662" t="s">
        <v>44</v>
      </c>
      <c r="E1662">
        <v>38.4</v>
      </c>
      <c r="F1662">
        <v>15</v>
      </c>
      <c r="G1662">
        <v>34</v>
      </c>
      <c r="H1662">
        <v>0</v>
      </c>
      <c r="I1662" t="s">
        <v>19</v>
      </c>
      <c r="J1662">
        <v>19.2</v>
      </c>
      <c r="K1662" s="1">
        <v>45342</v>
      </c>
      <c r="L1662">
        <v>6</v>
      </c>
      <c r="M1662">
        <v>0.1</v>
      </c>
    </row>
    <row r="1663" spans="1:13" x14ac:dyDescent="0.3">
      <c r="A1663" t="s">
        <v>1546</v>
      </c>
      <c r="B1663">
        <v>34</v>
      </c>
      <c r="C1663" t="s">
        <v>21</v>
      </c>
      <c r="D1663" t="s">
        <v>44</v>
      </c>
      <c r="E1663">
        <v>96.28</v>
      </c>
      <c r="F1663">
        <v>8</v>
      </c>
      <c r="G1663">
        <v>241</v>
      </c>
      <c r="H1663">
        <v>0</v>
      </c>
      <c r="I1663" t="s">
        <v>40</v>
      </c>
      <c r="J1663">
        <v>32.1</v>
      </c>
      <c r="K1663" s="1">
        <v>44120</v>
      </c>
      <c r="L1663">
        <v>11</v>
      </c>
      <c r="M1663">
        <v>0.74</v>
      </c>
    </row>
    <row r="1664" spans="1:13" x14ac:dyDescent="0.3">
      <c r="A1664" t="s">
        <v>1547</v>
      </c>
      <c r="B1664">
        <v>21</v>
      </c>
      <c r="C1664" t="s">
        <v>21</v>
      </c>
      <c r="D1664" t="s">
        <v>26</v>
      </c>
      <c r="E1664">
        <v>87.02</v>
      </c>
      <c r="F1664">
        <v>11</v>
      </c>
      <c r="G1664">
        <v>143</v>
      </c>
      <c r="H1664">
        <v>0</v>
      </c>
      <c r="I1664" t="s">
        <v>40</v>
      </c>
      <c r="J1664">
        <v>17.2</v>
      </c>
      <c r="K1664" s="1">
        <v>44480</v>
      </c>
      <c r="L1664">
        <v>82</v>
      </c>
      <c r="M1664">
        <v>0.26</v>
      </c>
    </row>
    <row r="1665" spans="1:13" x14ac:dyDescent="0.3">
      <c r="A1665" t="s">
        <v>1548</v>
      </c>
      <c r="B1665">
        <v>24</v>
      </c>
      <c r="C1665" t="s">
        <v>14</v>
      </c>
      <c r="D1665" t="s">
        <v>28</v>
      </c>
      <c r="E1665">
        <v>125.46</v>
      </c>
      <c r="F1665">
        <v>10</v>
      </c>
      <c r="G1665">
        <v>79</v>
      </c>
      <c r="H1665">
        <v>0</v>
      </c>
      <c r="I1665" t="s">
        <v>16</v>
      </c>
      <c r="J1665">
        <v>77.7</v>
      </c>
      <c r="K1665" s="1">
        <v>45374</v>
      </c>
      <c r="L1665">
        <v>73</v>
      </c>
      <c r="M1665">
        <v>0.64</v>
      </c>
    </row>
    <row r="1666" spans="1:13" x14ac:dyDescent="0.3">
      <c r="A1666" t="s">
        <v>1119</v>
      </c>
      <c r="B1666">
        <v>79</v>
      </c>
      <c r="C1666" t="s">
        <v>21</v>
      </c>
      <c r="D1666" t="s">
        <v>28</v>
      </c>
      <c r="E1666">
        <v>62.79</v>
      </c>
      <c r="F1666">
        <v>8</v>
      </c>
      <c r="G1666">
        <v>74</v>
      </c>
      <c r="H1666">
        <v>0</v>
      </c>
      <c r="I1666" t="s">
        <v>40</v>
      </c>
      <c r="K1666" s="1">
        <v>44657</v>
      </c>
      <c r="L1666">
        <v>12</v>
      </c>
      <c r="M1666">
        <v>0.32</v>
      </c>
    </row>
    <row r="1667" spans="1:13" x14ac:dyDescent="0.3">
      <c r="A1667" t="s">
        <v>846</v>
      </c>
      <c r="B1667">
        <v>58</v>
      </c>
      <c r="C1667" t="s">
        <v>14</v>
      </c>
      <c r="D1667" t="s">
        <v>37</v>
      </c>
      <c r="E1667">
        <v>44.92</v>
      </c>
      <c r="F1667">
        <v>8</v>
      </c>
      <c r="G1667">
        <v>298</v>
      </c>
      <c r="H1667">
        <v>0</v>
      </c>
      <c r="I1667" t="s">
        <v>19</v>
      </c>
      <c r="J1667">
        <v>16.600000000000001</v>
      </c>
      <c r="K1667" s="1">
        <v>44250</v>
      </c>
      <c r="L1667">
        <v>31</v>
      </c>
      <c r="M1667">
        <v>0.24</v>
      </c>
    </row>
    <row r="1668" spans="1:13" x14ac:dyDescent="0.3">
      <c r="A1668" t="s">
        <v>1549</v>
      </c>
      <c r="B1668">
        <v>48</v>
      </c>
      <c r="C1668" t="s">
        <v>14</v>
      </c>
      <c r="D1668" t="s">
        <v>28</v>
      </c>
      <c r="E1668">
        <v>72.23</v>
      </c>
      <c r="F1668">
        <v>10</v>
      </c>
      <c r="G1668">
        <v>283</v>
      </c>
      <c r="H1668">
        <v>0</v>
      </c>
      <c r="I1668" t="s">
        <v>16</v>
      </c>
      <c r="J1668">
        <v>3.9</v>
      </c>
      <c r="K1668" s="1">
        <v>44081</v>
      </c>
      <c r="L1668">
        <v>31</v>
      </c>
      <c r="M1668">
        <v>0.44</v>
      </c>
    </row>
    <row r="1669" spans="1:13" x14ac:dyDescent="0.3">
      <c r="A1669" t="s">
        <v>168</v>
      </c>
      <c r="B1669">
        <v>68</v>
      </c>
      <c r="C1669" t="s">
        <v>14</v>
      </c>
      <c r="D1669" t="s">
        <v>15</v>
      </c>
      <c r="E1669">
        <v>80.569999999999993</v>
      </c>
      <c r="F1669">
        <v>9</v>
      </c>
      <c r="G1669">
        <v>214</v>
      </c>
      <c r="H1669">
        <v>0</v>
      </c>
      <c r="I1669" t="s">
        <v>19</v>
      </c>
      <c r="J1669">
        <v>98.7</v>
      </c>
      <c r="K1669" s="1">
        <v>45088</v>
      </c>
      <c r="L1669">
        <v>43</v>
      </c>
      <c r="M1669">
        <v>0.28999999999999998</v>
      </c>
    </row>
    <row r="1670" spans="1:13" x14ac:dyDescent="0.3">
      <c r="A1670" t="s">
        <v>1550</v>
      </c>
      <c r="B1670">
        <v>77</v>
      </c>
      <c r="C1670" t="s">
        <v>21</v>
      </c>
      <c r="D1670" t="s">
        <v>28</v>
      </c>
      <c r="E1670">
        <v>11.48</v>
      </c>
      <c r="F1670">
        <v>9</v>
      </c>
      <c r="G1670">
        <v>245</v>
      </c>
      <c r="H1670">
        <v>0</v>
      </c>
      <c r="I1670" t="s">
        <v>29</v>
      </c>
      <c r="J1670">
        <v>71.400000000000006</v>
      </c>
      <c r="K1670" s="1">
        <v>44249</v>
      </c>
      <c r="L1670">
        <v>58</v>
      </c>
      <c r="M1670">
        <v>0.15</v>
      </c>
    </row>
    <row r="1671" spans="1:13" x14ac:dyDescent="0.3">
      <c r="A1671" t="s">
        <v>1551</v>
      </c>
      <c r="B1671">
        <v>76</v>
      </c>
      <c r="C1671" t="s">
        <v>14</v>
      </c>
      <c r="D1671" t="s">
        <v>22</v>
      </c>
      <c r="E1671">
        <v>120.79</v>
      </c>
      <c r="F1671">
        <v>7</v>
      </c>
      <c r="G1671">
        <v>237</v>
      </c>
      <c r="H1671">
        <v>0</v>
      </c>
      <c r="I1671" t="s">
        <v>29</v>
      </c>
      <c r="J1671">
        <v>68</v>
      </c>
      <c r="K1671" s="1">
        <v>45533</v>
      </c>
      <c r="L1671">
        <v>50</v>
      </c>
      <c r="M1671">
        <v>0.27</v>
      </c>
    </row>
    <row r="1672" spans="1:13" x14ac:dyDescent="0.3">
      <c r="A1672" t="s">
        <v>1335</v>
      </c>
      <c r="B1672">
        <v>72</v>
      </c>
      <c r="C1672" t="s">
        <v>21</v>
      </c>
      <c r="D1672" t="s">
        <v>52</v>
      </c>
      <c r="E1672">
        <v>32</v>
      </c>
      <c r="F1672">
        <v>10</v>
      </c>
      <c r="G1672">
        <v>336</v>
      </c>
      <c r="H1672">
        <v>0</v>
      </c>
      <c r="I1672" t="s">
        <v>19</v>
      </c>
      <c r="J1672">
        <v>50.3</v>
      </c>
      <c r="K1672" s="1">
        <v>44952</v>
      </c>
      <c r="L1672">
        <v>98</v>
      </c>
      <c r="M1672">
        <v>0.15</v>
      </c>
    </row>
    <row r="1673" spans="1:13" x14ac:dyDescent="0.3">
      <c r="A1673" t="s">
        <v>1552</v>
      </c>
      <c r="B1673">
        <v>56</v>
      </c>
      <c r="C1673" t="s">
        <v>21</v>
      </c>
      <c r="D1673" t="s">
        <v>18</v>
      </c>
      <c r="E1673">
        <v>238.9</v>
      </c>
      <c r="F1673">
        <v>11</v>
      </c>
      <c r="G1673">
        <v>18</v>
      </c>
      <c r="H1673">
        <v>0</v>
      </c>
      <c r="I1673" t="s">
        <v>23</v>
      </c>
      <c r="J1673">
        <v>43.5</v>
      </c>
      <c r="K1673" s="1">
        <v>44745</v>
      </c>
      <c r="L1673">
        <v>80</v>
      </c>
      <c r="M1673">
        <v>0.14000000000000001</v>
      </c>
    </row>
    <row r="1674" spans="1:13" x14ac:dyDescent="0.3">
      <c r="A1674" t="s">
        <v>1553</v>
      </c>
      <c r="B1674">
        <v>72</v>
      </c>
      <c r="C1674" t="s">
        <v>25</v>
      </c>
      <c r="D1674" t="s">
        <v>22</v>
      </c>
      <c r="E1674">
        <v>244.94</v>
      </c>
      <c r="F1674">
        <v>11</v>
      </c>
      <c r="G1674">
        <v>73</v>
      </c>
      <c r="H1674">
        <v>0</v>
      </c>
      <c r="I1674" t="s">
        <v>23</v>
      </c>
      <c r="J1674">
        <v>79.599999999999994</v>
      </c>
      <c r="K1674" s="1">
        <v>44299</v>
      </c>
      <c r="L1674">
        <v>41</v>
      </c>
      <c r="M1674">
        <v>0.41</v>
      </c>
    </row>
    <row r="1675" spans="1:13" x14ac:dyDescent="0.3">
      <c r="A1675" t="s">
        <v>1554</v>
      </c>
      <c r="B1675">
        <v>51</v>
      </c>
      <c r="C1675" t="s">
        <v>21</v>
      </c>
      <c r="D1675" t="s">
        <v>22</v>
      </c>
      <c r="E1675">
        <v>25.37</v>
      </c>
      <c r="F1675">
        <v>7</v>
      </c>
      <c r="G1675">
        <v>54</v>
      </c>
      <c r="H1675">
        <v>0</v>
      </c>
      <c r="I1675" t="s">
        <v>23</v>
      </c>
      <c r="K1675" s="1">
        <v>45118</v>
      </c>
      <c r="L1675">
        <v>76</v>
      </c>
      <c r="M1675">
        <v>0.7</v>
      </c>
    </row>
    <row r="1676" spans="1:13" x14ac:dyDescent="0.3">
      <c r="A1676" t="s">
        <v>1555</v>
      </c>
      <c r="B1676">
        <v>23</v>
      </c>
      <c r="C1676" t="s">
        <v>21</v>
      </c>
      <c r="D1676" t="s">
        <v>50</v>
      </c>
      <c r="E1676">
        <v>72.27</v>
      </c>
      <c r="F1676">
        <v>7</v>
      </c>
      <c r="G1676">
        <v>82</v>
      </c>
      <c r="H1676">
        <v>0</v>
      </c>
      <c r="I1676" t="s">
        <v>19</v>
      </c>
      <c r="J1676">
        <v>6.1</v>
      </c>
      <c r="K1676" s="1">
        <v>45479</v>
      </c>
      <c r="L1676">
        <v>77</v>
      </c>
      <c r="M1676">
        <v>0.14000000000000001</v>
      </c>
    </row>
    <row r="1677" spans="1:13" x14ac:dyDescent="0.3">
      <c r="A1677" t="s">
        <v>1556</v>
      </c>
      <c r="B1677">
        <v>67</v>
      </c>
      <c r="C1677" t="s">
        <v>14</v>
      </c>
      <c r="D1677" t="s">
        <v>50</v>
      </c>
      <c r="E1677">
        <v>60.01</v>
      </c>
      <c r="F1677">
        <v>5</v>
      </c>
      <c r="G1677">
        <v>163</v>
      </c>
      <c r="H1677">
        <v>0</v>
      </c>
      <c r="I1677" t="s">
        <v>40</v>
      </c>
      <c r="J1677">
        <v>85.9</v>
      </c>
      <c r="K1677" s="1">
        <v>44728</v>
      </c>
      <c r="L1677">
        <v>36</v>
      </c>
      <c r="M1677">
        <v>0.61</v>
      </c>
    </row>
    <row r="1678" spans="1:13" x14ac:dyDescent="0.3">
      <c r="A1678" t="s">
        <v>1557</v>
      </c>
      <c r="B1678">
        <v>55</v>
      </c>
      <c r="C1678" t="s">
        <v>21</v>
      </c>
      <c r="D1678" t="s">
        <v>26</v>
      </c>
      <c r="E1678">
        <v>57.09</v>
      </c>
      <c r="F1678">
        <v>9</v>
      </c>
      <c r="G1678">
        <v>317</v>
      </c>
      <c r="H1678">
        <v>0</v>
      </c>
      <c r="I1678" t="s">
        <v>16</v>
      </c>
      <c r="J1678">
        <v>76.2</v>
      </c>
      <c r="K1678" s="1">
        <v>44880</v>
      </c>
      <c r="L1678">
        <v>77</v>
      </c>
      <c r="M1678">
        <v>0.38</v>
      </c>
    </row>
    <row r="1679" spans="1:13" x14ac:dyDescent="0.3">
      <c r="A1679" t="s">
        <v>1558</v>
      </c>
      <c r="B1679">
        <v>62</v>
      </c>
      <c r="C1679" t="s">
        <v>14</v>
      </c>
      <c r="D1679" t="s">
        <v>50</v>
      </c>
      <c r="E1679">
        <v>115.19</v>
      </c>
      <c r="F1679">
        <v>9</v>
      </c>
      <c r="G1679">
        <v>362</v>
      </c>
      <c r="H1679">
        <v>0</v>
      </c>
      <c r="I1679" t="s">
        <v>40</v>
      </c>
      <c r="J1679">
        <v>48.6</v>
      </c>
      <c r="K1679" s="1">
        <v>44534</v>
      </c>
      <c r="L1679">
        <v>44</v>
      </c>
      <c r="M1679">
        <v>0.23</v>
      </c>
    </row>
    <row r="1680" spans="1:13" x14ac:dyDescent="0.3">
      <c r="A1680" t="s">
        <v>1559</v>
      </c>
      <c r="B1680">
        <v>75</v>
      </c>
      <c r="C1680" t="s">
        <v>21</v>
      </c>
      <c r="D1680" t="s">
        <v>26</v>
      </c>
      <c r="E1680">
        <v>40.299999999999997</v>
      </c>
      <c r="F1680">
        <v>11</v>
      </c>
      <c r="G1680">
        <v>166</v>
      </c>
      <c r="H1680">
        <v>0</v>
      </c>
      <c r="I1680" t="s">
        <v>19</v>
      </c>
      <c r="K1680" s="1">
        <v>45766</v>
      </c>
      <c r="L1680">
        <v>66</v>
      </c>
      <c r="M1680">
        <v>0.35</v>
      </c>
    </row>
    <row r="1681" spans="1:13" x14ac:dyDescent="0.3">
      <c r="A1681" t="s">
        <v>1560</v>
      </c>
      <c r="B1681">
        <v>68</v>
      </c>
      <c r="C1681" t="s">
        <v>21</v>
      </c>
      <c r="D1681" t="s">
        <v>22</v>
      </c>
      <c r="E1681">
        <v>58.97</v>
      </c>
      <c r="F1681">
        <v>8</v>
      </c>
      <c r="G1681">
        <v>115</v>
      </c>
      <c r="H1681">
        <v>0</v>
      </c>
      <c r="I1681" t="s">
        <v>40</v>
      </c>
      <c r="J1681">
        <v>83.5</v>
      </c>
      <c r="K1681" s="1">
        <v>44697</v>
      </c>
      <c r="L1681">
        <v>15</v>
      </c>
      <c r="M1681">
        <v>0.15</v>
      </c>
    </row>
    <row r="1682" spans="1:13" x14ac:dyDescent="0.3">
      <c r="A1682" t="s">
        <v>1561</v>
      </c>
      <c r="B1682">
        <v>79</v>
      </c>
      <c r="C1682" t="s">
        <v>21</v>
      </c>
      <c r="D1682" t="s">
        <v>18</v>
      </c>
      <c r="E1682">
        <v>42.42</v>
      </c>
      <c r="F1682">
        <v>9</v>
      </c>
      <c r="G1682">
        <v>296</v>
      </c>
      <c r="H1682">
        <v>0</v>
      </c>
      <c r="I1682" t="s">
        <v>29</v>
      </c>
      <c r="J1682">
        <v>79.400000000000006</v>
      </c>
      <c r="K1682" s="1">
        <v>45478</v>
      </c>
      <c r="L1682">
        <v>77</v>
      </c>
      <c r="M1682">
        <v>0.31</v>
      </c>
    </row>
    <row r="1683" spans="1:13" x14ac:dyDescent="0.3">
      <c r="A1683" t="s">
        <v>1562</v>
      </c>
      <c r="B1683">
        <v>51</v>
      </c>
      <c r="C1683" t="s">
        <v>21</v>
      </c>
      <c r="D1683" t="s">
        <v>37</v>
      </c>
      <c r="E1683">
        <v>151.72</v>
      </c>
      <c r="F1683">
        <v>14</v>
      </c>
      <c r="G1683">
        <v>187</v>
      </c>
      <c r="H1683">
        <v>0</v>
      </c>
      <c r="I1683" t="s">
        <v>16</v>
      </c>
      <c r="J1683">
        <v>13.9</v>
      </c>
      <c r="K1683" s="1">
        <v>44705</v>
      </c>
      <c r="L1683">
        <v>34</v>
      </c>
      <c r="M1683">
        <v>0.34</v>
      </c>
    </row>
    <row r="1684" spans="1:13" x14ac:dyDescent="0.3">
      <c r="A1684" t="s">
        <v>1563</v>
      </c>
      <c r="B1684">
        <v>61</v>
      </c>
      <c r="C1684" t="s">
        <v>21</v>
      </c>
      <c r="D1684" t="s">
        <v>37</v>
      </c>
      <c r="E1684">
        <v>269.45999999999998</v>
      </c>
      <c r="F1684">
        <v>9</v>
      </c>
      <c r="G1684">
        <v>254</v>
      </c>
      <c r="H1684">
        <v>0</v>
      </c>
      <c r="I1684" t="s">
        <v>19</v>
      </c>
      <c r="J1684">
        <v>54.9</v>
      </c>
      <c r="K1684" s="1">
        <v>44087</v>
      </c>
      <c r="L1684">
        <v>90</v>
      </c>
      <c r="M1684">
        <v>0.11</v>
      </c>
    </row>
    <row r="1685" spans="1:13" x14ac:dyDescent="0.3">
      <c r="A1685" t="s">
        <v>1267</v>
      </c>
      <c r="B1685">
        <v>32</v>
      </c>
      <c r="C1685" t="s">
        <v>14</v>
      </c>
      <c r="D1685" t="s">
        <v>52</v>
      </c>
      <c r="E1685">
        <v>63.86</v>
      </c>
      <c r="F1685">
        <v>10</v>
      </c>
      <c r="G1685">
        <v>341</v>
      </c>
      <c r="H1685">
        <v>0</v>
      </c>
      <c r="I1685" t="s">
        <v>16</v>
      </c>
      <c r="J1685">
        <v>96.9</v>
      </c>
      <c r="K1685" s="1">
        <v>45684</v>
      </c>
      <c r="L1685">
        <v>70</v>
      </c>
      <c r="M1685">
        <v>0.25</v>
      </c>
    </row>
    <row r="1686" spans="1:13" x14ac:dyDescent="0.3">
      <c r="A1686" t="s">
        <v>1503</v>
      </c>
      <c r="B1686">
        <v>31</v>
      </c>
      <c r="C1686" t="s">
        <v>14</v>
      </c>
      <c r="D1686" t="s">
        <v>35</v>
      </c>
      <c r="E1686">
        <v>123.13</v>
      </c>
      <c r="F1686">
        <v>5</v>
      </c>
      <c r="G1686">
        <v>321</v>
      </c>
      <c r="H1686">
        <v>0</v>
      </c>
      <c r="I1686" t="s">
        <v>23</v>
      </c>
      <c r="J1686">
        <v>73.5</v>
      </c>
      <c r="K1686" s="1">
        <v>45772</v>
      </c>
      <c r="L1686">
        <v>85</v>
      </c>
      <c r="M1686">
        <v>0.04</v>
      </c>
    </row>
    <row r="1687" spans="1:13" x14ac:dyDescent="0.3">
      <c r="A1687" t="s">
        <v>1564</v>
      </c>
      <c r="B1687">
        <v>23</v>
      </c>
      <c r="C1687" t="s">
        <v>25</v>
      </c>
      <c r="D1687" t="s">
        <v>37</v>
      </c>
      <c r="E1687">
        <v>208.57</v>
      </c>
      <c r="F1687">
        <v>7</v>
      </c>
      <c r="G1687">
        <v>352</v>
      </c>
      <c r="H1687">
        <v>0</v>
      </c>
      <c r="I1687" t="s">
        <v>23</v>
      </c>
      <c r="J1687">
        <v>97.3</v>
      </c>
      <c r="K1687" s="1">
        <v>44904</v>
      </c>
      <c r="L1687">
        <v>44</v>
      </c>
      <c r="M1687">
        <v>0.22</v>
      </c>
    </row>
    <row r="1688" spans="1:13" x14ac:dyDescent="0.3">
      <c r="A1688" t="s">
        <v>1565</v>
      </c>
      <c r="B1688">
        <v>67</v>
      </c>
      <c r="C1688" t="s">
        <v>21</v>
      </c>
      <c r="D1688" t="s">
        <v>35</v>
      </c>
      <c r="E1688">
        <v>64.12</v>
      </c>
      <c r="F1688">
        <v>13</v>
      </c>
      <c r="G1688">
        <v>18</v>
      </c>
      <c r="H1688">
        <v>0</v>
      </c>
      <c r="I1688" t="s">
        <v>29</v>
      </c>
      <c r="J1688">
        <v>77.599999999999994</v>
      </c>
      <c r="K1688" s="1">
        <v>44333</v>
      </c>
      <c r="L1688">
        <v>33</v>
      </c>
      <c r="M1688">
        <v>0.3</v>
      </c>
    </row>
    <row r="1689" spans="1:13" x14ac:dyDescent="0.3">
      <c r="A1689" t="s">
        <v>1566</v>
      </c>
      <c r="B1689">
        <v>54</v>
      </c>
      <c r="C1689" t="s">
        <v>14</v>
      </c>
      <c r="D1689" t="s">
        <v>28</v>
      </c>
      <c r="E1689">
        <v>109.57</v>
      </c>
      <c r="F1689">
        <v>10</v>
      </c>
      <c r="G1689">
        <v>310</v>
      </c>
      <c r="H1689">
        <v>0</v>
      </c>
      <c r="I1689" t="s">
        <v>19</v>
      </c>
      <c r="J1689">
        <v>52.5</v>
      </c>
      <c r="K1689" s="1">
        <v>44820</v>
      </c>
      <c r="L1689">
        <v>79</v>
      </c>
      <c r="M1689">
        <v>0.01</v>
      </c>
    </row>
    <row r="1690" spans="1:13" x14ac:dyDescent="0.3">
      <c r="A1690" t="s">
        <v>1567</v>
      </c>
      <c r="B1690">
        <v>67</v>
      </c>
      <c r="C1690" t="s">
        <v>14</v>
      </c>
      <c r="D1690" t="s">
        <v>44</v>
      </c>
      <c r="E1690">
        <v>96.68</v>
      </c>
      <c r="F1690">
        <v>8</v>
      </c>
      <c r="G1690">
        <v>301</v>
      </c>
      <c r="H1690">
        <v>0</v>
      </c>
      <c r="I1690" t="s">
        <v>23</v>
      </c>
      <c r="J1690">
        <v>60.5</v>
      </c>
      <c r="K1690" s="1">
        <v>45782</v>
      </c>
      <c r="L1690">
        <v>99</v>
      </c>
      <c r="M1690">
        <v>0.18</v>
      </c>
    </row>
    <row r="1691" spans="1:13" x14ac:dyDescent="0.3">
      <c r="A1691" t="s">
        <v>1568</v>
      </c>
      <c r="B1691">
        <v>49</v>
      </c>
      <c r="C1691" t="s">
        <v>25</v>
      </c>
      <c r="D1691" t="s">
        <v>22</v>
      </c>
      <c r="E1691">
        <v>126.78</v>
      </c>
      <c r="F1691">
        <v>15</v>
      </c>
      <c r="G1691">
        <v>3</v>
      </c>
      <c r="H1691">
        <v>0</v>
      </c>
      <c r="I1691" t="s">
        <v>16</v>
      </c>
      <c r="J1691">
        <v>70.900000000000006</v>
      </c>
      <c r="K1691" s="1">
        <v>45106</v>
      </c>
      <c r="L1691">
        <v>92</v>
      </c>
      <c r="M1691">
        <v>0.15</v>
      </c>
    </row>
    <row r="1692" spans="1:13" x14ac:dyDescent="0.3">
      <c r="A1692" t="s">
        <v>1569</v>
      </c>
      <c r="B1692">
        <v>20</v>
      </c>
      <c r="C1692" t="s">
        <v>21</v>
      </c>
      <c r="D1692" t="s">
        <v>18</v>
      </c>
      <c r="F1692">
        <v>10</v>
      </c>
      <c r="G1692">
        <v>189</v>
      </c>
      <c r="H1692">
        <v>0</v>
      </c>
      <c r="I1692" t="s">
        <v>16</v>
      </c>
      <c r="J1692">
        <v>72.900000000000006</v>
      </c>
      <c r="K1692" s="1">
        <v>44171</v>
      </c>
      <c r="L1692">
        <v>6</v>
      </c>
      <c r="M1692">
        <v>0.14000000000000001</v>
      </c>
    </row>
    <row r="1693" spans="1:13" x14ac:dyDescent="0.3">
      <c r="A1693" t="s">
        <v>1570</v>
      </c>
      <c r="B1693">
        <v>20</v>
      </c>
      <c r="C1693" t="s">
        <v>14</v>
      </c>
      <c r="D1693" t="s">
        <v>26</v>
      </c>
      <c r="E1693">
        <v>144.18</v>
      </c>
      <c r="F1693">
        <v>12</v>
      </c>
      <c r="G1693">
        <v>280</v>
      </c>
      <c r="H1693">
        <v>0</v>
      </c>
      <c r="I1693" t="s">
        <v>29</v>
      </c>
      <c r="J1693">
        <v>74.8</v>
      </c>
      <c r="K1693" s="1">
        <v>44273</v>
      </c>
      <c r="L1693">
        <v>40</v>
      </c>
      <c r="M1693">
        <v>0.51</v>
      </c>
    </row>
    <row r="1694" spans="1:13" x14ac:dyDescent="0.3">
      <c r="A1694" t="s">
        <v>355</v>
      </c>
      <c r="B1694">
        <v>39</v>
      </c>
      <c r="C1694" t="s">
        <v>14</v>
      </c>
      <c r="D1694" t="s">
        <v>35</v>
      </c>
      <c r="E1694">
        <v>38.93</v>
      </c>
      <c r="F1694">
        <v>6</v>
      </c>
      <c r="G1694">
        <v>62</v>
      </c>
      <c r="H1694">
        <v>0</v>
      </c>
      <c r="I1694" t="s">
        <v>23</v>
      </c>
      <c r="K1694" s="1">
        <v>44822</v>
      </c>
      <c r="L1694">
        <v>6</v>
      </c>
      <c r="M1694">
        <v>0.19</v>
      </c>
    </row>
    <row r="1695" spans="1:13" x14ac:dyDescent="0.3">
      <c r="A1695" t="s">
        <v>1571</v>
      </c>
      <c r="B1695">
        <v>39</v>
      </c>
      <c r="C1695" t="s">
        <v>21</v>
      </c>
      <c r="D1695" t="s">
        <v>52</v>
      </c>
      <c r="E1695">
        <v>119</v>
      </c>
      <c r="F1695">
        <v>11</v>
      </c>
      <c r="G1695">
        <v>268</v>
      </c>
      <c r="H1695">
        <v>0</v>
      </c>
      <c r="I1695" t="s">
        <v>40</v>
      </c>
      <c r="J1695">
        <v>30.9</v>
      </c>
      <c r="K1695" s="1">
        <v>44840</v>
      </c>
      <c r="L1695">
        <v>75</v>
      </c>
      <c r="M1695">
        <v>0.25</v>
      </c>
    </row>
    <row r="1696" spans="1:13" x14ac:dyDescent="0.3">
      <c r="A1696" t="s">
        <v>1572</v>
      </c>
      <c r="B1696">
        <v>27</v>
      </c>
      <c r="C1696" t="s">
        <v>14</v>
      </c>
      <c r="D1696" t="s">
        <v>37</v>
      </c>
      <c r="E1696">
        <v>55.24</v>
      </c>
      <c r="F1696">
        <v>14</v>
      </c>
      <c r="G1696">
        <v>253</v>
      </c>
      <c r="H1696">
        <v>0</v>
      </c>
      <c r="I1696" t="s">
        <v>23</v>
      </c>
      <c r="J1696">
        <v>82.9</v>
      </c>
      <c r="K1696" s="1">
        <v>44365</v>
      </c>
      <c r="L1696">
        <v>14</v>
      </c>
      <c r="M1696">
        <v>0.14000000000000001</v>
      </c>
    </row>
    <row r="1697" spans="1:13" x14ac:dyDescent="0.3">
      <c r="A1697" t="s">
        <v>1573</v>
      </c>
      <c r="B1697">
        <v>68</v>
      </c>
      <c r="C1697" t="s">
        <v>21</v>
      </c>
      <c r="D1697" t="s">
        <v>15</v>
      </c>
      <c r="E1697">
        <v>66.13</v>
      </c>
      <c r="F1697">
        <v>12</v>
      </c>
      <c r="G1697">
        <v>114</v>
      </c>
      <c r="H1697">
        <v>1</v>
      </c>
      <c r="I1697" t="s">
        <v>29</v>
      </c>
      <c r="J1697">
        <v>57</v>
      </c>
      <c r="K1697" s="1">
        <v>44984</v>
      </c>
      <c r="L1697">
        <v>85</v>
      </c>
      <c r="M1697">
        <v>0.45</v>
      </c>
    </row>
    <row r="1698" spans="1:13" x14ac:dyDescent="0.3">
      <c r="A1698" t="s">
        <v>1574</v>
      </c>
      <c r="B1698">
        <v>20</v>
      </c>
      <c r="C1698" t="s">
        <v>14</v>
      </c>
      <c r="D1698" t="s">
        <v>37</v>
      </c>
      <c r="E1698">
        <v>177.36</v>
      </c>
      <c r="F1698">
        <v>9</v>
      </c>
      <c r="G1698">
        <v>341</v>
      </c>
      <c r="H1698">
        <v>0</v>
      </c>
      <c r="I1698" t="s">
        <v>23</v>
      </c>
      <c r="J1698">
        <v>88.5</v>
      </c>
      <c r="K1698" s="1">
        <v>44576</v>
      </c>
      <c r="L1698">
        <v>84</v>
      </c>
      <c r="M1698">
        <v>0.24</v>
      </c>
    </row>
    <row r="1699" spans="1:13" x14ac:dyDescent="0.3">
      <c r="A1699" t="s">
        <v>1575</v>
      </c>
      <c r="B1699">
        <v>78</v>
      </c>
      <c r="C1699" t="s">
        <v>25</v>
      </c>
      <c r="D1699" t="s">
        <v>50</v>
      </c>
      <c r="E1699">
        <v>51.5</v>
      </c>
      <c r="F1699">
        <v>8</v>
      </c>
      <c r="G1699">
        <v>259</v>
      </c>
      <c r="H1699">
        <v>0</v>
      </c>
      <c r="I1699" t="s">
        <v>19</v>
      </c>
      <c r="J1699">
        <v>63.1</v>
      </c>
      <c r="K1699" s="1">
        <v>44452</v>
      </c>
      <c r="L1699">
        <v>5</v>
      </c>
      <c r="M1699">
        <v>0.23</v>
      </c>
    </row>
    <row r="1700" spans="1:13" x14ac:dyDescent="0.3">
      <c r="A1700" t="s">
        <v>1576</v>
      </c>
      <c r="B1700">
        <v>29</v>
      </c>
      <c r="C1700" t="s">
        <v>14</v>
      </c>
      <c r="D1700" t="s">
        <v>22</v>
      </c>
      <c r="E1700">
        <v>86.9</v>
      </c>
      <c r="F1700">
        <v>6</v>
      </c>
      <c r="G1700">
        <v>1</v>
      </c>
      <c r="H1700">
        <v>0</v>
      </c>
      <c r="I1700" t="s">
        <v>29</v>
      </c>
      <c r="J1700">
        <v>93.5</v>
      </c>
      <c r="K1700" s="1">
        <v>44828</v>
      </c>
      <c r="L1700">
        <v>45</v>
      </c>
      <c r="M1700">
        <v>0.38</v>
      </c>
    </row>
    <row r="1701" spans="1:13" x14ac:dyDescent="0.3">
      <c r="A1701" t="s">
        <v>1322</v>
      </c>
      <c r="B1701">
        <v>46</v>
      </c>
      <c r="C1701" t="s">
        <v>21</v>
      </c>
      <c r="D1701" t="s">
        <v>50</v>
      </c>
      <c r="E1701">
        <v>139.13999999999999</v>
      </c>
      <c r="F1701">
        <v>15</v>
      </c>
      <c r="G1701">
        <v>66</v>
      </c>
      <c r="H1701">
        <v>0</v>
      </c>
      <c r="I1701" t="s">
        <v>40</v>
      </c>
      <c r="J1701">
        <v>42.4</v>
      </c>
      <c r="K1701" s="1">
        <v>44466</v>
      </c>
      <c r="L1701">
        <v>59</v>
      </c>
      <c r="M1701">
        <v>7.0000000000000007E-2</v>
      </c>
    </row>
    <row r="1702" spans="1:13" x14ac:dyDescent="0.3">
      <c r="A1702" t="s">
        <v>1577</v>
      </c>
      <c r="B1702">
        <v>65</v>
      </c>
      <c r="C1702" t="s">
        <v>21</v>
      </c>
      <c r="D1702" t="s">
        <v>37</v>
      </c>
      <c r="E1702">
        <v>63.8</v>
      </c>
      <c r="F1702">
        <v>9</v>
      </c>
      <c r="G1702">
        <v>285</v>
      </c>
      <c r="H1702">
        <v>1</v>
      </c>
      <c r="I1702" t="s">
        <v>16</v>
      </c>
      <c r="K1702" s="1">
        <v>44144</v>
      </c>
      <c r="L1702">
        <v>73</v>
      </c>
      <c r="M1702">
        <v>0.76</v>
      </c>
    </row>
    <row r="1703" spans="1:13" x14ac:dyDescent="0.3">
      <c r="A1703" t="s">
        <v>968</v>
      </c>
      <c r="B1703">
        <v>34</v>
      </c>
      <c r="C1703" t="s">
        <v>25</v>
      </c>
      <c r="D1703" t="s">
        <v>15</v>
      </c>
      <c r="E1703">
        <v>131.94</v>
      </c>
      <c r="F1703">
        <v>8</v>
      </c>
      <c r="G1703">
        <v>131</v>
      </c>
      <c r="H1703">
        <v>0</v>
      </c>
      <c r="I1703" t="s">
        <v>23</v>
      </c>
      <c r="J1703">
        <v>64.5</v>
      </c>
      <c r="K1703" s="1">
        <v>45362</v>
      </c>
      <c r="L1703">
        <v>94</v>
      </c>
      <c r="M1703">
        <v>0.27</v>
      </c>
    </row>
    <row r="1704" spans="1:13" x14ac:dyDescent="0.3">
      <c r="A1704" t="s">
        <v>1378</v>
      </c>
      <c r="B1704">
        <v>24</v>
      </c>
      <c r="C1704" t="s">
        <v>14</v>
      </c>
      <c r="D1704" t="s">
        <v>50</v>
      </c>
      <c r="E1704">
        <v>94.65</v>
      </c>
      <c r="F1704">
        <v>7</v>
      </c>
      <c r="G1704">
        <v>47</v>
      </c>
      <c r="H1704">
        <v>0</v>
      </c>
      <c r="I1704" t="s">
        <v>16</v>
      </c>
      <c r="J1704">
        <v>77.5</v>
      </c>
      <c r="K1704" s="1">
        <v>44870</v>
      </c>
      <c r="L1704">
        <v>43</v>
      </c>
      <c r="M1704">
        <v>0.46</v>
      </c>
    </row>
    <row r="1705" spans="1:13" x14ac:dyDescent="0.3">
      <c r="A1705" t="s">
        <v>259</v>
      </c>
      <c r="B1705">
        <v>30</v>
      </c>
      <c r="C1705" t="s">
        <v>21</v>
      </c>
      <c r="D1705" t="s">
        <v>18</v>
      </c>
      <c r="E1705">
        <v>122.8</v>
      </c>
      <c r="F1705">
        <v>12</v>
      </c>
      <c r="G1705">
        <v>42</v>
      </c>
      <c r="H1705">
        <v>0</v>
      </c>
      <c r="I1705" t="s">
        <v>29</v>
      </c>
      <c r="J1705">
        <v>69.099999999999994</v>
      </c>
      <c r="K1705" s="1">
        <v>45731</v>
      </c>
      <c r="L1705">
        <v>53</v>
      </c>
      <c r="M1705">
        <v>0.28999999999999998</v>
      </c>
    </row>
    <row r="1706" spans="1:13" x14ac:dyDescent="0.3">
      <c r="A1706" t="s">
        <v>1578</v>
      </c>
      <c r="B1706">
        <v>73</v>
      </c>
      <c r="C1706" t="s">
        <v>14</v>
      </c>
      <c r="D1706" t="s">
        <v>50</v>
      </c>
      <c r="E1706">
        <v>146.11000000000001</v>
      </c>
      <c r="F1706">
        <v>9</v>
      </c>
      <c r="G1706">
        <v>92</v>
      </c>
      <c r="H1706">
        <v>0</v>
      </c>
      <c r="I1706" t="s">
        <v>16</v>
      </c>
      <c r="J1706">
        <v>72.5</v>
      </c>
      <c r="K1706" s="1">
        <v>45544</v>
      </c>
      <c r="L1706">
        <v>27</v>
      </c>
      <c r="M1706">
        <v>0.39</v>
      </c>
    </row>
    <row r="1707" spans="1:13" x14ac:dyDescent="0.3">
      <c r="A1707" t="s">
        <v>1579</v>
      </c>
      <c r="B1707">
        <v>19</v>
      </c>
      <c r="C1707" t="s">
        <v>14</v>
      </c>
      <c r="D1707" t="s">
        <v>15</v>
      </c>
      <c r="E1707">
        <v>129.84</v>
      </c>
      <c r="F1707">
        <v>10</v>
      </c>
      <c r="G1707">
        <v>140</v>
      </c>
      <c r="H1707">
        <v>0</v>
      </c>
      <c r="I1707" t="s">
        <v>19</v>
      </c>
      <c r="J1707">
        <v>2.9</v>
      </c>
      <c r="K1707" s="1">
        <v>44606</v>
      </c>
      <c r="L1707">
        <v>69</v>
      </c>
      <c r="M1707">
        <v>0.1</v>
      </c>
    </row>
    <row r="1708" spans="1:13" x14ac:dyDescent="0.3">
      <c r="A1708" t="s">
        <v>1580</v>
      </c>
      <c r="B1708">
        <v>21</v>
      </c>
      <c r="C1708" t="s">
        <v>21</v>
      </c>
      <c r="D1708" t="s">
        <v>50</v>
      </c>
      <c r="E1708">
        <v>239.44</v>
      </c>
      <c r="F1708">
        <v>10</v>
      </c>
      <c r="G1708">
        <v>46</v>
      </c>
      <c r="H1708">
        <v>0</v>
      </c>
      <c r="I1708" t="s">
        <v>29</v>
      </c>
      <c r="J1708">
        <v>96.5</v>
      </c>
      <c r="K1708" s="1">
        <v>44889</v>
      </c>
      <c r="L1708">
        <v>69</v>
      </c>
      <c r="M1708">
        <v>0.45</v>
      </c>
    </row>
    <row r="1709" spans="1:13" x14ac:dyDescent="0.3">
      <c r="A1709" t="s">
        <v>820</v>
      </c>
      <c r="B1709">
        <v>27</v>
      </c>
      <c r="C1709" t="s">
        <v>21</v>
      </c>
      <c r="D1709" t="s">
        <v>35</v>
      </c>
      <c r="E1709">
        <v>99.02</v>
      </c>
      <c r="F1709">
        <v>8</v>
      </c>
      <c r="G1709">
        <v>230</v>
      </c>
      <c r="H1709">
        <v>0</v>
      </c>
      <c r="I1709" t="s">
        <v>29</v>
      </c>
      <c r="J1709">
        <v>26.4</v>
      </c>
      <c r="K1709" s="1">
        <v>45389</v>
      </c>
      <c r="L1709">
        <v>48</v>
      </c>
      <c r="M1709">
        <v>0.17</v>
      </c>
    </row>
    <row r="1710" spans="1:13" x14ac:dyDescent="0.3">
      <c r="A1710" t="s">
        <v>1581</v>
      </c>
      <c r="B1710">
        <v>56</v>
      </c>
      <c r="C1710" t="s">
        <v>21</v>
      </c>
      <c r="D1710" t="s">
        <v>28</v>
      </c>
      <c r="E1710">
        <v>52.4</v>
      </c>
      <c r="F1710">
        <v>12</v>
      </c>
      <c r="G1710">
        <v>223</v>
      </c>
      <c r="H1710">
        <v>0</v>
      </c>
      <c r="I1710" t="s">
        <v>23</v>
      </c>
      <c r="J1710">
        <v>41.4</v>
      </c>
      <c r="K1710" s="1">
        <v>44888</v>
      </c>
      <c r="L1710">
        <v>79</v>
      </c>
      <c r="M1710">
        <v>0.23</v>
      </c>
    </row>
    <row r="1711" spans="1:13" x14ac:dyDescent="0.3">
      <c r="A1711" t="s">
        <v>1582</v>
      </c>
      <c r="B1711">
        <v>41</v>
      </c>
      <c r="C1711" t="s">
        <v>14</v>
      </c>
      <c r="D1711" t="s">
        <v>26</v>
      </c>
      <c r="E1711">
        <v>150.4</v>
      </c>
      <c r="F1711">
        <v>8</v>
      </c>
      <c r="G1711">
        <v>283</v>
      </c>
      <c r="H1711">
        <v>0</v>
      </c>
      <c r="I1711" t="s">
        <v>29</v>
      </c>
      <c r="J1711">
        <v>41.8</v>
      </c>
      <c r="K1711" s="1">
        <v>44031</v>
      </c>
      <c r="L1711">
        <v>73</v>
      </c>
      <c r="M1711">
        <v>0.16</v>
      </c>
    </row>
    <row r="1712" spans="1:13" x14ac:dyDescent="0.3">
      <c r="A1712" t="s">
        <v>1583</v>
      </c>
      <c r="B1712">
        <v>34</v>
      </c>
      <c r="C1712" t="s">
        <v>14</v>
      </c>
      <c r="D1712" t="s">
        <v>37</v>
      </c>
      <c r="F1712">
        <v>9</v>
      </c>
      <c r="G1712">
        <v>36</v>
      </c>
      <c r="H1712">
        <v>0</v>
      </c>
      <c r="I1712" t="s">
        <v>19</v>
      </c>
      <c r="J1712">
        <v>90.7</v>
      </c>
      <c r="K1712" s="1">
        <v>44680</v>
      </c>
      <c r="L1712">
        <v>25</v>
      </c>
      <c r="M1712">
        <v>0.41</v>
      </c>
    </row>
    <row r="1713" spans="1:13" x14ac:dyDescent="0.3">
      <c r="A1713" t="s">
        <v>591</v>
      </c>
      <c r="B1713">
        <v>69</v>
      </c>
      <c r="C1713" t="s">
        <v>14</v>
      </c>
      <c r="D1713" t="s">
        <v>35</v>
      </c>
      <c r="E1713">
        <v>102.7</v>
      </c>
      <c r="F1713">
        <v>12</v>
      </c>
      <c r="G1713">
        <v>27</v>
      </c>
      <c r="H1713">
        <v>0</v>
      </c>
      <c r="I1713" t="s">
        <v>23</v>
      </c>
      <c r="J1713">
        <v>74.400000000000006</v>
      </c>
      <c r="K1713" s="1">
        <v>45133</v>
      </c>
      <c r="L1713">
        <v>8</v>
      </c>
      <c r="M1713">
        <v>0.36</v>
      </c>
    </row>
    <row r="1714" spans="1:13" x14ac:dyDescent="0.3">
      <c r="A1714" t="s">
        <v>1584</v>
      </c>
      <c r="B1714">
        <v>23</v>
      </c>
      <c r="C1714" t="s">
        <v>14</v>
      </c>
      <c r="D1714" t="s">
        <v>26</v>
      </c>
      <c r="E1714">
        <v>108.8</v>
      </c>
      <c r="F1714">
        <v>11</v>
      </c>
      <c r="G1714">
        <v>157</v>
      </c>
      <c r="H1714">
        <v>0</v>
      </c>
      <c r="I1714" t="s">
        <v>19</v>
      </c>
      <c r="J1714">
        <v>62</v>
      </c>
      <c r="K1714" s="1">
        <v>45722</v>
      </c>
      <c r="L1714">
        <v>78</v>
      </c>
      <c r="M1714">
        <v>0.28000000000000003</v>
      </c>
    </row>
    <row r="1715" spans="1:13" x14ac:dyDescent="0.3">
      <c r="A1715" t="s">
        <v>1585</v>
      </c>
      <c r="B1715">
        <v>36</v>
      </c>
      <c r="C1715" t="s">
        <v>14</v>
      </c>
      <c r="D1715" t="s">
        <v>28</v>
      </c>
      <c r="E1715">
        <v>99.35</v>
      </c>
      <c r="F1715">
        <v>13</v>
      </c>
      <c r="G1715">
        <v>221</v>
      </c>
      <c r="H1715">
        <v>0</v>
      </c>
      <c r="I1715" t="s">
        <v>40</v>
      </c>
      <c r="J1715">
        <v>12</v>
      </c>
      <c r="K1715" s="1">
        <v>44633</v>
      </c>
      <c r="L1715">
        <v>32</v>
      </c>
      <c r="M1715">
        <v>0.09</v>
      </c>
    </row>
    <row r="1716" spans="1:13" x14ac:dyDescent="0.3">
      <c r="A1716" t="s">
        <v>1586</v>
      </c>
      <c r="B1716">
        <v>22</v>
      </c>
      <c r="C1716" t="s">
        <v>14</v>
      </c>
      <c r="D1716" t="s">
        <v>35</v>
      </c>
      <c r="E1716">
        <v>93.17</v>
      </c>
      <c r="F1716">
        <v>14</v>
      </c>
      <c r="G1716">
        <v>8</v>
      </c>
      <c r="H1716">
        <v>0</v>
      </c>
      <c r="I1716" t="s">
        <v>23</v>
      </c>
      <c r="J1716">
        <v>32.299999999999997</v>
      </c>
      <c r="K1716" s="1">
        <v>44942</v>
      </c>
      <c r="L1716">
        <v>95</v>
      </c>
      <c r="M1716">
        <v>0.38</v>
      </c>
    </row>
    <row r="1717" spans="1:13" x14ac:dyDescent="0.3">
      <c r="A1717" t="s">
        <v>1587</v>
      </c>
      <c r="B1717">
        <v>49</v>
      </c>
      <c r="C1717" t="s">
        <v>21</v>
      </c>
      <c r="D1717" t="s">
        <v>52</v>
      </c>
      <c r="E1717">
        <v>43.64</v>
      </c>
      <c r="F1717">
        <v>11</v>
      </c>
      <c r="G1717">
        <v>69</v>
      </c>
      <c r="H1717">
        <v>0</v>
      </c>
      <c r="I1717" t="s">
        <v>29</v>
      </c>
      <c r="J1717">
        <v>49.2</v>
      </c>
      <c r="K1717" s="1">
        <v>44071</v>
      </c>
      <c r="L1717">
        <v>61</v>
      </c>
      <c r="M1717">
        <v>0.17</v>
      </c>
    </row>
    <row r="1718" spans="1:13" x14ac:dyDescent="0.3">
      <c r="A1718" t="s">
        <v>1588</v>
      </c>
      <c r="B1718">
        <v>27</v>
      </c>
      <c r="C1718" t="s">
        <v>14</v>
      </c>
      <c r="D1718" t="s">
        <v>35</v>
      </c>
      <c r="E1718">
        <v>149.02000000000001</v>
      </c>
      <c r="F1718">
        <v>12</v>
      </c>
      <c r="G1718">
        <v>341</v>
      </c>
      <c r="H1718">
        <v>0</v>
      </c>
      <c r="I1718" t="s">
        <v>29</v>
      </c>
      <c r="J1718">
        <v>11.5</v>
      </c>
      <c r="K1718" s="1">
        <v>44518</v>
      </c>
      <c r="L1718">
        <v>87</v>
      </c>
      <c r="M1718">
        <v>0.34</v>
      </c>
    </row>
    <row r="1719" spans="1:13" x14ac:dyDescent="0.3">
      <c r="A1719" t="s">
        <v>1589</v>
      </c>
      <c r="B1719">
        <v>26</v>
      </c>
      <c r="C1719" t="s">
        <v>21</v>
      </c>
      <c r="D1719" t="s">
        <v>18</v>
      </c>
      <c r="E1719">
        <v>38.67</v>
      </c>
      <c r="F1719">
        <v>9</v>
      </c>
      <c r="G1719">
        <v>65</v>
      </c>
      <c r="H1719">
        <v>0</v>
      </c>
      <c r="I1719" t="s">
        <v>29</v>
      </c>
      <c r="J1719">
        <v>57.1</v>
      </c>
      <c r="K1719" s="1">
        <v>44087</v>
      </c>
      <c r="L1719">
        <v>1</v>
      </c>
      <c r="M1719">
        <v>0.06</v>
      </c>
    </row>
    <row r="1720" spans="1:13" x14ac:dyDescent="0.3">
      <c r="A1720" t="s">
        <v>1590</v>
      </c>
      <c r="B1720">
        <v>44</v>
      </c>
      <c r="C1720" t="s">
        <v>14</v>
      </c>
      <c r="D1720" t="s">
        <v>15</v>
      </c>
      <c r="E1720">
        <v>42.94</v>
      </c>
      <c r="F1720">
        <v>14</v>
      </c>
      <c r="G1720">
        <v>94</v>
      </c>
      <c r="H1720">
        <v>0</v>
      </c>
      <c r="I1720" t="s">
        <v>40</v>
      </c>
      <c r="J1720">
        <v>21.4</v>
      </c>
      <c r="K1720" s="1">
        <v>44542</v>
      </c>
      <c r="L1720">
        <v>31</v>
      </c>
      <c r="M1720">
        <v>0.23</v>
      </c>
    </row>
    <row r="1721" spans="1:13" x14ac:dyDescent="0.3">
      <c r="A1721" t="s">
        <v>1591</v>
      </c>
      <c r="B1721">
        <v>30</v>
      </c>
      <c r="C1721" t="s">
        <v>14</v>
      </c>
      <c r="D1721" t="s">
        <v>37</v>
      </c>
      <c r="E1721">
        <v>105.37</v>
      </c>
      <c r="F1721">
        <v>10</v>
      </c>
      <c r="G1721">
        <v>180</v>
      </c>
      <c r="H1721">
        <v>0</v>
      </c>
      <c r="I1721" t="s">
        <v>19</v>
      </c>
      <c r="J1721">
        <v>82.4</v>
      </c>
      <c r="K1721" s="1">
        <v>45054</v>
      </c>
      <c r="L1721">
        <v>71</v>
      </c>
      <c r="M1721">
        <v>0.13</v>
      </c>
    </row>
    <row r="1722" spans="1:13" x14ac:dyDescent="0.3">
      <c r="A1722" t="s">
        <v>1592</v>
      </c>
      <c r="B1722">
        <v>36</v>
      </c>
      <c r="C1722" t="s">
        <v>21</v>
      </c>
      <c r="D1722" t="s">
        <v>22</v>
      </c>
      <c r="E1722">
        <v>129.76</v>
      </c>
      <c r="F1722">
        <v>6</v>
      </c>
      <c r="G1722">
        <v>69</v>
      </c>
      <c r="H1722">
        <v>0</v>
      </c>
      <c r="I1722" t="s">
        <v>29</v>
      </c>
      <c r="J1722">
        <v>82.9</v>
      </c>
      <c r="K1722" s="1">
        <v>44368</v>
      </c>
      <c r="L1722">
        <v>15</v>
      </c>
      <c r="M1722">
        <v>0.69</v>
      </c>
    </row>
    <row r="1723" spans="1:13" x14ac:dyDescent="0.3">
      <c r="A1723" t="s">
        <v>1593</v>
      </c>
      <c r="B1723">
        <v>38</v>
      </c>
      <c r="C1723" t="s">
        <v>25</v>
      </c>
      <c r="D1723" t="s">
        <v>26</v>
      </c>
      <c r="E1723">
        <v>33.700000000000003</v>
      </c>
      <c r="F1723">
        <v>8</v>
      </c>
      <c r="G1723">
        <v>233</v>
      </c>
      <c r="H1723">
        <v>0</v>
      </c>
      <c r="I1723" t="s">
        <v>16</v>
      </c>
      <c r="J1723">
        <v>59.9</v>
      </c>
      <c r="K1723" s="1">
        <v>44917</v>
      </c>
      <c r="L1723">
        <v>70</v>
      </c>
      <c r="M1723">
        <v>0.22</v>
      </c>
    </row>
    <row r="1724" spans="1:13" x14ac:dyDescent="0.3">
      <c r="A1724" t="s">
        <v>1594</v>
      </c>
      <c r="B1724">
        <v>41</v>
      </c>
      <c r="C1724" t="s">
        <v>21</v>
      </c>
      <c r="D1724" t="s">
        <v>50</v>
      </c>
      <c r="E1724">
        <v>94.31</v>
      </c>
      <c r="F1724">
        <v>12</v>
      </c>
      <c r="G1724">
        <v>260</v>
      </c>
      <c r="H1724">
        <v>0</v>
      </c>
      <c r="I1724" t="s">
        <v>29</v>
      </c>
      <c r="J1724">
        <v>36</v>
      </c>
      <c r="K1724" s="1">
        <v>44301</v>
      </c>
      <c r="L1724">
        <v>16</v>
      </c>
      <c r="M1724">
        <v>0.59</v>
      </c>
    </row>
    <row r="1725" spans="1:13" x14ac:dyDescent="0.3">
      <c r="A1725" t="s">
        <v>1595</v>
      </c>
      <c r="B1725">
        <v>55</v>
      </c>
      <c r="C1725" t="s">
        <v>14</v>
      </c>
      <c r="D1725" t="s">
        <v>37</v>
      </c>
      <c r="F1725">
        <v>13</v>
      </c>
      <c r="G1725">
        <v>19</v>
      </c>
      <c r="H1725">
        <v>0</v>
      </c>
      <c r="I1725" t="s">
        <v>23</v>
      </c>
      <c r="J1725">
        <v>4.5</v>
      </c>
      <c r="K1725" s="1">
        <v>44315</v>
      </c>
      <c r="L1725">
        <v>78</v>
      </c>
      <c r="M1725">
        <v>0.54</v>
      </c>
    </row>
    <row r="1726" spans="1:13" x14ac:dyDescent="0.3">
      <c r="A1726" t="s">
        <v>1596</v>
      </c>
      <c r="B1726">
        <v>21</v>
      </c>
      <c r="C1726" t="s">
        <v>21</v>
      </c>
      <c r="D1726" t="s">
        <v>22</v>
      </c>
      <c r="E1726">
        <v>130.26</v>
      </c>
      <c r="F1726">
        <v>10</v>
      </c>
      <c r="G1726">
        <v>357</v>
      </c>
      <c r="H1726">
        <v>0</v>
      </c>
      <c r="I1726" t="s">
        <v>23</v>
      </c>
      <c r="J1726">
        <v>62.9</v>
      </c>
      <c r="K1726" s="1">
        <v>45409</v>
      </c>
      <c r="L1726">
        <v>81</v>
      </c>
      <c r="M1726">
        <v>0.14000000000000001</v>
      </c>
    </row>
    <row r="1727" spans="1:13" x14ac:dyDescent="0.3">
      <c r="A1727" t="s">
        <v>1597</v>
      </c>
      <c r="B1727">
        <v>41</v>
      </c>
      <c r="C1727" t="s">
        <v>25</v>
      </c>
      <c r="D1727" t="s">
        <v>28</v>
      </c>
      <c r="E1727">
        <v>74.97</v>
      </c>
      <c r="F1727">
        <v>5</v>
      </c>
      <c r="G1727">
        <v>357</v>
      </c>
      <c r="H1727">
        <v>1</v>
      </c>
      <c r="I1727" t="s">
        <v>16</v>
      </c>
      <c r="J1727">
        <v>78.5</v>
      </c>
      <c r="K1727" s="1">
        <v>45677</v>
      </c>
      <c r="L1727">
        <v>74</v>
      </c>
      <c r="M1727">
        <v>0.46</v>
      </c>
    </row>
    <row r="1728" spans="1:13" x14ac:dyDescent="0.3">
      <c r="A1728" t="s">
        <v>1598</v>
      </c>
      <c r="B1728">
        <v>76</v>
      </c>
      <c r="C1728" t="s">
        <v>21</v>
      </c>
      <c r="D1728" t="s">
        <v>35</v>
      </c>
      <c r="E1728">
        <v>158.47</v>
      </c>
      <c r="F1728">
        <v>11</v>
      </c>
      <c r="G1728">
        <v>185</v>
      </c>
      <c r="H1728">
        <v>0</v>
      </c>
      <c r="I1728" t="s">
        <v>40</v>
      </c>
      <c r="J1728">
        <v>79</v>
      </c>
      <c r="K1728" s="1">
        <v>44036</v>
      </c>
      <c r="L1728">
        <v>93</v>
      </c>
      <c r="M1728">
        <v>0.36</v>
      </c>
    </row>
    <row r="1729" spans="1:13" x14ac:dyDescent="0.3">
      <c r="A1729" t="s">
        <v>1599</v>
      </c>
      <c r="B1729">
        <v>52</v>
      </c>
      <c r="C1729" t="s">
        <v>21</v>
      </c>
      <c r="D1729" t="s">
        <v>22</v>
      </c>
      <c r="E1729">
        <v>145.80000000000001</v>
      </c>
      <c r="F1729">
        <v>9</v>
      </c>
      <c r="G1729">
        <v>304</v>
      </c>
      <c r="H1729">
        <v>0</v>
      </c>
      <c r="I1729" t="s">
        <v>23</v>
      </c>
      <c r="J1729">
        <v>48.4</v>
      </c>
      <c r="K1729" s="1">
        <v>44896</v>
      </c>
      <c r="L1729">
        <v>72</v>
      </c>
      <c r="M1729">
        <v>0.54</v>
      </c>
    </row>
    <row r="1730" spans="1:13" x14ac:dyDescent="0.3">
      <c r="A1730" t="s">
        <v>606</v>
      </c>
      <c r="B1730">
        <v>20</v>
      </c>
      <c r="C1730" t="s">
        <v>21</v>
      </c>
      <c r="D1730" t="s">
        <v>52</v>
      </c>
      <c r="E1730">
        <v>151.41999999999999</v>
      </c>
      <c r="F1730">
        <v>8</v>
      </c>
      <c r="G1730">
        <v>63</v>
      </c>
      <c r="H1730">
        <v>0</v>
      </c>
      <c r="I1730" t="s">
        <v>40</v>
      </c>
      <c r="J1730">
        <v>14</v>
      </c>
      <c r="K1730" s="1">
        <v>44671</v>
      </c>
      <c r="L1730">
        <v>57</v>
      </c>
      <c r="M1730">
        <v>0.27</v>
      </c>
    </row>
    <row r="1731" spans="1:13" x14ac:dyDescent="0.3">
      <c r="A1731" t="s">
        <v>1600</v>
      </c>
      <c r="B1731">
        <v>21</v>
      </c>
      <c r="C1731" t="s">
        <v>21</v>
      </c>
      <c r="D1731" t="s">
        <v>37</v>
      </c>
      <c r="E1731">
        <v>113.97</v>
      </c>
      <c r="F1731">
        <v>9</v>
      </c>
      <c r="G1731">
        <v>177</v>
      </c>
      <c r="H1731">
        <v>0</v>
      </c>
      <c r="I1731" t="s">
        <v>40</v>
      </c>
      <c r="J1731">
        <v>6.5</v>
      </c>
      <c r="K1731" s="1">
        <v>44420</v>
      </c>
      <c r="L1731">
        <v>11</v>
      </c>
      <c r="M1731">
        <v>0.25</v>
      </c>
    </row>
    <row r="1732" spans="1:13" x14ac:dyDescent="0.3">
      <c r="A1732" t="s">
        <v>256</v>
      </c>
      <c r="B1732">
        <v>74</v>
      </c>
      <c r="C1732" t="s">
        <v>21</v>
      </c>
      <c r="D1732" t="s">
        <v>37</v>
      </c>
      <c r="E1732">
        <v>57.88</v>
      </c>
      <c r="F1732">
        <v>9</v>
      </c>
      <c r="G1732">
        <v>234</v>
      </c>
      <c r="H1732">
        <v>0</v>
      </c>
      <c r="I1732" t="s">
        <v>16</v>
      </c>
      <c r="J1732">
        <v>5.6</v>
      </c>
      <c r="K1732" s="1">
        <v>45281</v>
      </c>
      <c r="L1732">
        <v>18</v>
      </c>
      <c r="M1732">
        <v>0.43</v>
      </c>
    </row>
    <row r="1733" spans="1:13" x14ac:dyDescent="0.3">
      <c r="A1733" t="s">
        <v>1601</v>
      </c>
      <c r="B1733">
        <v>54</v>
      </c>
      <c r="C1733" t="s">
        <v>14</v>
      </c>
      <c r="D1733" t="s">
        <v>37</v>
      </c>
      <c r="E1733">
        <v>137.68</v>
      </c>
      <c r="F1733">
        <v>7</v>
      </c>
      <c r="G1733">
        <v>352</v>
      </c>
      <c r="H1733">
        <v>0</v>
      </c>
      <c r="I1733" t="s">
        <v>23</v>
      </c>
      <c r="J1733">
        <v>24.9</v>
      </c>
      <c r="K1733" s="1">
        <v>44142</v>
      </c>
      <c r="L1733">
        <v>45</v>
      </c>
      <c r="M1733">
        <v>0.37</v>
      </c>
    </row>
    <row r="1734" spans="1:13" x14ac:dyDescent="0.3">
      <c r="A1734" t="s">
        <v>1602</v>
      </c>
      <c r="B1734">
        <v>57</v>
      </c>
      <c r="C1734" t="s">
        <v>21</v>
      </c>
      <c r="D1734" t="s">
        <v>15</v>
      </c>
      <c r="E1734">
        <v>54.63</v>
      </c>
      <c r="F1734">
        <v>12</v>
      </c>
      <c r="G1734">
        <v>249</v>
      </c>
      <c r="H1734">
        <v>0</v>
      </c>
      <c r="I1734" t="s">
        <v>29</v>
      </c>
      <c r="J1734">
        <v>14.1</v>
      </c>
      <c r="K1734" s="1">
        <v>44211</v>
      </c>
      <c r="L1734">
        <v>20</v>
      </c>
      <c r="M1734">
        <v>0.3</v>
      </c>
    </row>
    <row r="1735" spans="1:13" x14ac:dyDescent="0.3">
      <c r="A1735" t="s">
        <v>1603</v>
      </c>
      <c r="B1735">
        <v>65</v>
      </c>
      <c r="C1735" t="s">
        <v>21</v>
      </c>
      <c r="D1735" t="s">
        <v>28</v>
      </c>
      <c r="E1735">
        <v>72.989999999999995</v>
      </c>
      <c r="F1735">
        <v>10</v>
      </c>
      <c r="G1735">
        <v>294</v>
      </c>
      <c r="H1735">
        <v>0</v>
      </c>
      <c r="I1735" t="s">
        <v>40</v>
      </c>
      <c r="J1735">
        <v>16.899999999999999</v>
      </c>
      <c r="K1735" s="1">
        <v>45776</v>
      </c>
      <c r="L1735">
        <v>80</v>
      </c>
      <c r="M1735">
        <v>0.28999999999999998</v>
      </c>
    </row>
    <row r="1736" spans="1:13" x14ac:dyDescent="0.3">
      <c r="A1736" t="s">
        <v>1604</v>
      </c>
      <c r="B1736">
        <v>71</v>
      </c>
      <c r="C1736" t="s">
        <v>21</v>
      </c>
      <c r="D1736" t="s">
        <v>15</v>
      </c>
      <c r="E1736">
        <v>135.57</v>
      </c>
      <c r="F1736">
        <v>15</v>
      </c>
      <c r="G1736">
        <v>39</v>
      </c>
      <c r="H1736">
        <v>0</v>
      </c>
      <c r="I1736" t="s">
        <v>40</v>
      </c>
      <c r="J1736">
        <v>69.900000000000006</v>
      </c>
      <c r="K1736" s="1">
        <v>45408</v>
      </c>
      <c r="L1736">
        <v>91</v>
      </c>
      <c r="M1736">
        <v>0.33</v>
      </c>
    </row>
    <row r="1737" spans="1:13" x14ac:dyDescent="0.3">
      <c r="A1737" t="s">
        <v>271</v>
      </c>
      <c r="B1737">
        <v>52</v>
      </c>
      <c r="C1737" t="s">
        <v>14</v>
      </c>
      <c r="D1737" t="s">
        <v>37</v>
      </c>
      <c r="E1737">
        <v>257.70999999999998</v>
      </c>
      <c r="F1737">
        <v>11</v>
      </c>
      <c r="G1737">
        <v>286</v>
      </c>
      <c r="H1737">
        <v>0</v>
      </c>
      <c r="I1737" t="s">
        <v>23</v>
      </c>
      <c r="J1737">
        <v>18</v>
      </c>
      <c r="K1737" s="1">
        <v>45353</v>
      </c>
      <c r="L1737">
        <v>87</v>
      </c>
      <c r="M1737">
        <v>0.23</v>
      </c>
    </row>
    <row r="1738" spans="1:13" x14ac:dyDescent="0.3">
      <c r="A1738" t="s">
        <v>1605</v>
      </c>
      <c r="B1738">
        <v>48</v>
      </c>
      <c r="C1738" t="s">
        <v>14</v>
      </c>
      <c r="D1738" t="s">
        <v>52</v>
      </c>
      <c r="E1738">
        <v>156.37</v>
      </c>
      <c r="F1738">
        <v>11</v>
      </c>
      <c r="G1738">
        <v>258</v>
      </c>
      <c r="H1738">
        <v>0</v>
      </c>
      <c r="I1738" t="s">
        <v>23</v>
      </c>
      <c r="J1738">
        <v>69.2</v>
      </c>
      <c r="K1738" s="1">
        <v>44573</v>
      </c>
      <c r="L1738">
        <v>14</v>
      </c>
      <c r="M1738">
        <v>0.16</v>
      </c>
    </row>
    <row r="1739" spans="1:13" x14ac:dyDescent="0.3">
      <c r="A1739" t="s">
        <v>1606</v>
      </c>
      <c r="B1739">
        <v>73</v>
      </c>
      <c r="C1739" t="s">
        <v>14</v>
      </c>
      <c r="D1739" t="s">
        <v>50</v>
      </c>
      <c r="E1739">
        <v>117.08</v>
      </c>
      <c r="F1739">
        <v>9</v>
      </c>
      <c r="G1739">
        <v>239</v>
      </c>
      <c r="H1739">
        <v>0</v>
      </c>
      <c r="I1739" t="s">
        <v>16</v>
      </c>
      <c r="J1739">
        <v>35.200000000000003</v>
      </c>
      <c r="K1739" s="1">
        <v>45734</v>
      </c>
      <c r="L1739">
        <v>76</v>
      </c>
      <c r="M1739">
        <v>0.21</v>
      </c>
    </row>
    <row r="1740" spans="1:13" x14ac:dyDescent="0.3">
      <c r="A1740" t="s">
        <v>1607</v>
      </c>
      <c r="B1740">
        <v>61</v>
      </c>
      <c r="C1740" t="s">
        <v>14</v>
      </c>
      <c r="D1740" t="s">
        <v>52</v>
      </c>
      <c r="E1740">
        <v>59.46</v>
      </c>
      <c r="F1740">
        <v>11</v>
      </c>
      <c r="G1740">
        <v>71</v>
      </c>
      <c r="H1740">
        <v>0</v>
      </c>
      <c r="I1740" t="s">
        <v>19</v>
      </c>
      <c r="J1740">
        <v>77.5</v>
      </c>
      <c r="K1740" s="1">
        <v>44434</v>
      </c>
      <c r="L1740">
        <v>27</v>
      </c>
      <c r="M1740">
        <v>0.22</v>
      </c>
    </row>
    <row r="1741" spans="1:13" x14ac:dyDescent="0.3">
      <c r="A1741" t="s">
        <v>1608</v>
      </c>
      <c r="B1741">
        <v>42</v>
      </c>
      <c r="C1741" t="s">
        <v>21</v>
      </c>
      <c r="D1741" t="s">
        <v>26</v>
      </c>
      <c r="E1741">
        <v>57.96</v>
      </c>
      <c r="F1741">
        <v>12</v>
      </c>
      <c r="G1741">
        <v>29</v>
      </c>
      <c r="H1741">
        <v>0</v>
      </c>
      <c r="I1741" t="s">
        <v>19</v>
      </c>
      <c r="J1741">
        <v>15.9</v>
      </c>
      <c r="K1741" s="1">
        <v>44124</v>
      </c>
      <c r="L1741">
        <v>77</v>
      </c>
      <c r="M1741">
        <v>0.3</v>
      </c>
    </row>
    <row r="1742" spans="1:13" x14ac:dyDescent="0.3">
      <c r="A1742" t="s">
        <v>1609</v>
      </c>
      <c r="B1742">
        <v>57</v>
      </c>
      <c r="C1742" t="s">
        <v>21</v>
      </c>
      <c r="D1742" t="s">
        <v>28</v>
      </c>
      <c r="E1742">
        <v>124.67</v>
      </c>
      <c r="F1742">
        <v>19</v>
      </c>
      <c r="G1742">
        <v>350</v>
      </c>
      <c r="H1742">
        <v>0</v>
      </c>
      <c r="I1742" t="s">
        <v>19</v>
      </c>
      <c r="J1742">
        <v>2.2999999999999998</v>
      </c>
      <c r="K1742" s="1">
        <v>45773</v>
      </c>
      <c r="L1742">
        <v>80</v>
      </c>
      <c r="M1742">
        <v>0.49</v>
      </c>
    </row>
    <row r="1743" spans="1:13" x14ac:dyDescent="0.3">
      <c r="A1743" t="s">
        <v>1610</v>
      </c>
      <c r="B1743">
        <v>30</v>
      </c>
      <c r="C1743" t="s">
        <v>21</v>
      </c>
      <c r="D1743" t="s">
        <v>35</v>
      </c>
      <c r="E1743">
        <v>99.49</v>
      </c>
      <c r="F1743">
        <v>9</v>
      </c>
      <c r="G1743">
        <v>28</v>
      </c>
      <c r="H1743">
        <v>0</v>
      </c>
      <c r="I1743" t="s">
        <v>40</v>
      </c>
      <c r="J1743">
        <v>8.9</v>
      </c>
      <c r="K1743" s="1">
        <v>45287</v>
      </c>
      <c r="L1743">
        <v>97</v>
      </c>
      <c r="M1743">
        <v>0.08</v>
      </c>
    </row>
    <row r="1744" spans="1:13" x14ac:dyDescent="0.3">
      <c r="A1744" t="s">
        <v>1174</v>
      </c>
      <c r="B1744">
        <v>21</v>
      </c>
      <c r="C1744" t="s">
        <v>14</v>
      </c>
      <c r="D1744" t="s">
        <v>37</v>
      </c>
      <c r="E1744">
        <v>31.16</v>
      </c>
      <c r="F1744">
        <v>11</v>
      </c>
      <c r="G1744">
        <v>311</v>
      </c>
      <c r="H1744">
        <v>0</v>
      </c>
      <c r="I1744" t="s">
        <v>16</v>
      </c>
      <c r="J1744">
        <v>96.6</v>
      </c>
      <c r="K1744" s="1">
        <v>45012</v>
      </c>
      <c r="L1744">
        <v>88</v>
      </c>
      <c r="M1744">
        <v>0.61</v>
      </c>
    </row>
    <row r="1745" spans="1:13" x14ac:dyDescent="0.3">
      <c r="A1745" t="s">
        <v>1611</v>
      </c>
      <c r="B1745">
        <v>63</v>
      </c>
      <c r="C1745" t="s">
        <v>25</v>
      </c>
      <c r="D1745" t="s">
        <v>22</v>
      </c>
      <c r="F1745">
        <v>12</v>
      </c>
      <c r="G1745">
        <v>86</v>
      </c>
      <c r="H1745">
        <v>0</v>
      </c>
      <c r="I1745" t="s">
        <v>19</v>
      </c>
      <c r="J1745">
        <v>53.8</v>
      </c>
      <c r="K1745" s="1">
        <v>44872</v>
      </c>
      <c r="L1745">
        <v>76</v>
      </c>
      <c r="M1745">
        <v>0.31</v>
      </c>
    </row>
    <row r="1746" spans="1:13" x14ac:dyDescent="0.3">
      <c r="A1746" t="s">
        <v>1612</v>
      </c>
      <c r="B1746">
        <v>31</v>
      </c>
      <c r="C1746" t="s">
        <v>14</v>
      </c>
      <c r="D1746" t="s">
        <v>50</v>
      </c>
      <c r="E1746">
        <v>174.17</v>
      </c>
      <c r="F1746">
        <v>9</v>
      </c>
      <c r="G1746">
        <v>107</v>
      </c>
      <c r="H1746">
        <v>0</v>
      </c>
      <c r="I1746" t="s">
        <v>23</v>
      </c>
      <c r="J1746">
        <v>60.7</v>
      </c>
      <c r="K1746" s="1">
        <v>45555</v>
      </c>
      <c r="L1746">
        <v>9</v>
      </c>
      <c r="M1746">
        <v>0.1</v>
      </c>
    </row>
    <row r="1747" spans="1:13" x14ac:dyDescent="0.3">
      <c r="A1747" t="s">
        <v>1613</v>
      </c>
      <c r="B1747">
        <v>30</v>
      </c>
      <c r="C1747" t="s">
        <v>21</v>
      </c>
      <c r="D1747" t="s">
        <v>35</v>
      </c>
      <c r="E1747">
        <v>105.22</v>
      </c>
      <c r="F1747">
        <v>5</v>
      </c>
      <c r="G1747">
        <v>318</v>
      </c>
      <c r="H1747">
        <v>0</v>
      </c>
      <c r="I1747" t="s">
        <v>40</v>
      </c>
      <c r="J1747">
        <v>96.7</v>
      </c>
      <c r="K1747" s="1">
        <v>45813</v>
      </c>
      <c r="L1747">
        <v>13</v>
      </c>
      <c r="M1747">
        <v>0.13</v>
      </c>
    </row>
    <row r="1748" spans="1:13" x14ac:dyDescent="0.3">
      <c r="A1748" t="s">
        <v>1614</v>
      </c>
      <c r="B1748">
        <v>44</v>
      </c>
      <c r="C1748" t="s">
        <v>21</v>
      </c>
      <c r="D1748" t="s">
        <v>44</v>
      </c>
      <c r="E1748">
        <v>57.57</v>
      </c>
      <c r="F1748">
        <v>11</v>
      </c>
      <c r="G1748">
        <v>29</v>
      </c>
      <c r="H1748">
        <v>1</v>
      </c>
      <c r="I1748" t="s">
        <v>40</v>
      </c>
      <c r="J1748">
        <v>77.599999999999994</v>
      </c>
      <c r="K1748" s="1">
        <v>44708</v>
      </c>
      <c r="L1748">
        <v>45</v>
      </c>
      <c r="M1748">
        <v>0.08</v>
      </c>
    </row>
    <row r="1749" spans="1:13" x14ac:dyDescent="0.3">
      <c r="A1749" t="s">
        <v>1615</v>
      </c>
      <c r="B1749">
        <v>23</v>
      </c>
      <c r="C1749" t="s">
        <v>21</v>
      </c>
      <c r="D1749" t="s">
        <v>52</v>
      </c>
      <c r="E1749">
        <v>137.83000000000001</v>
      </c>
      <c r="F1749">
        <v>4</v>
      </c>
      <c r="G1749">
        <v>308</v>
      </c>
      <c r="H1749">
        <v>0</v>
      </c>
      <c r="I1749" t="s">
        <v>23</v>
      </c>
      <c r="J1749">
        <v>11.3</v>
      </c>
      <c r="K1749" s="1">
        <v>44475</v>
      </c>
      <c r="L1749">
        <v>8</v>
      </c>
      <c r="M1749">
        <v>0.49</v>
      </c>
    </row>
    <row r="1750" spans="1:13" x14ac:dyDescent="0.3">
      <c r="A1750" t="s">
        <v>1616</v>
      </c>
      <c r="B1750">
        <v>34</v>
      </c>
      <c r="C1750" t="s">
        <v>14</v>
      </c>
      <c r="D1750" t="s">
        <v>50</v>
      </c>
      <c r="E1750">
        <v>200.9</v>
      </c>
      <c r="F1750">
        <v>18</v>
      </c>
      <c r="G1750">
        <v>45</v>
      </c>
      <c r="H1750">
        <v>0</v>
      </c>
      <c r="I1750" t="s">
        <v>16</v>
      </c>
      <c r="J1750">
        <v>42.2</v>
      </c>
      <c r="K1750" s="1">
        <v>44379</v>
      </c>
      <c r="L1750">
        <v>56</v>
      </c>
      <c r="M1750">
        <v>0.28999999999999998</v>
      </c>
    </row>
    <row r="1751" spans="1:13" x14ac:dyDescent="0.3">
      <c r="A1751" t="s">
        <v>1617</v>
      </c>
      <c r="B1751">
        <v>53</v>
      </c>
      <c r="C1751" t="s">
        <v>21</v>
      </c>
      <c r="D1751" t="s">
        <v>44</v>
      </c>
      <c r="E1751">
        <v>150.62</v>
      </c>
      <c r="F1751">
        <v>12</v>
      </c>
      <c r="G1751">
        <v>358</v>
      </c>
      <c r="H1751">
        <v>0</v>
      </c>
      <c r="I1751" t="s">
        <v>16</v>
      </c>
      <c r="J1751">
        <v>82.1</v>
      </c>
      <c r="K1751" s="1">
        <v>45007</v>
      </c>
      <c r="L1751">
        <v>82</v>
      </c>
      <c r="M1751">
        <v>0.28999999999999998</v>
      </c>
    </row>
    <row r="1752" spans="1:13" x14ac:dyDescent="0.3">
      <c r="A1752" t="s">
        <v>1618</v>
      </c>
      <c r="B1752">
        <v>57</v>
      </c>
      <c r="C1752" t="s">
        <v>25</v>
      </c>
      <c r="D1752" t="s">
        <v>15</v>
      </c>
      <c r="E1752">
        <v>117.43</v>
      </c>
      <c r="F1752">
        <v>9</v>
      </c>
      <c r="G1752">
        <v>136</v>
      </c>
      <c r="H1752">
        <v>0</v>
      </c>
      <c r="I1752" t="s">
        <v>19</v>
      </c>
      <c r="J1752">
        <v>66.5</v>
      </c>
      <c r="K1752" s="1">
        <v>45580</v>
      </c>
      <c r="L1752">
        <v>91</v>
      </c>
      <c r="M1752">
        <v>0.42</v>
      </c>
    </row>
    <row r="1753" spans="1:13" x14ac:dyDescent="0.3">
      <c r="A1753" t="s">
        <v>1619</v>
      </c>
      <c r="B1753">
        <v>66</v>
      </c>
      <c r="C1753" t="s">
        <v>21</v>
      </c>
      <c r="D1753" t="s">
        <v>44</v>
      </c>
      <c r="E1753">
        <v>56.51</v>
      </c>
      <c r="F1753">
        <v>10</v>
      </c>
      <c r="G1753">
        <v>262</v>
      </c>
      <c r="H1753">
        <v>0</v>
      </c>
      <c r="I1753" t="s">
        <v>23</v>
      </c>
      <c r="J1753">
        <v>21.6</v>
      </c>
      <c r="K1753" s="1">
        <v>44860</v>
      </c>
      <c r="L1753">
        <v>97</v>
      </c>
      <c r="M1753">
        <v>0.18</v>
      </c>
    </row>
    <row r="1754" spans="1:13" x14ac:dyDescent="0.3">
      <c r="A1754" t="s">
        <v>1620</v>
      </c>
      <c r="B1754">
        <v>52</v>
      </c>
      <c r="C1754" t="s">
        <v>25</v>
      </c>
      <c r="D1754" t="s">
        <v>35</v>
      </c>
      <c r="E1754">
        <v>72.28</v>
      </c>
      <c r="F1754">
        <v>15</v>
      </c>
      <c r="G1754">
        <v>62</v>
      </c>
      <c r="H1754">
        <v>0</v>
      </c>
      <c r="I1754" t="s">
        <v>29</v>
      </c>
      <c r="J1754">
        <v>80.599999999999994</v>
      </c>
      <c r="K1754" s="1">
        <v>45404</v>
      </c>
      <c r="L1754">
        <v>7</v>
      </c>
      <c r="M1754">
        <v>0.14000000000000001</v>
      </c>
    </row>
    <row r="1755" spans="1:13" x14ac:dyDescent="0.3">
      <c r="A1755" t="s">
        <v>1621</v>
      </c>
      <c r="B1755">
        <v>34</v>
      </c>
      <c r="C1755" t="s">
        <v>14</v>
      </c>
      <c r="D1755" t="s">
        <v>28</v>
      </c>
      <c r="E1755">
        <v>82.51</v>
      </c>
      <c r="F1755">
        <v>9</v>
      </c>
      <c r="G1755">
        <v>43</v>
      </c>
      <c r="H1755">
        <v>0</v>
      </c>
      <c r="I1755" t="s">
        <v>16</v>
      </c>
      <c r="J1755">
        <v>55.9</v>
      </c>
      <c r="K1755" s="1">
        <v>44132</v>
      </c>
      <c r="L1755">
        <v>77</v>
      </c>
      <c r="M1755">
        <v>0.49</v>
      </c>
    </row>
    <row r="1756" spans="1:13" x14ac:dyDescent="0.3">
      <c r="A1756" t="s">
        <v>1622</v>
      </c>
      <c r="B1756">
        <v>58</v>
      </c>
      <c r="C1756" t="s">
        <v>14</v>
      </c>
      <c r="D1756" t="s">
        <v>52</v>
      </c>
      <c r="E1756">
        <v>44.56</v>
      </c>
      <c r="F1756">
        <v>11</v>
      </c>
      <c r="G1756">
        <v>250</v>
      </c>
      <c r="H1756">
        <v>0</v>
      </c>
      <c r="I1756" t="s">
        <v>19</v>
      </c>
      <c r="J1756">
        <v>78.8</v>
      </c>
      <c r="K1756" s="1">
        <v>45327</v>
      </c>
      <c r="L1756">
        <v>15</v>
      </c>
      <c r="M1756">
        <v>7.0000000000000007E-2</v>
      </c>
    </row>
    <row r="1757" spans="1:13" x14ac:dyDescent="0.3">
      <c r="A1757" t="s">
        <v>1623</v>
      </c>
      <c r="B1757">
        <v>19</v>
      </c>
      <c r="C1757" t="s">
        <v>14</v>
      </c>
      <c r="D1757" t="s">
        <v>50</v>
      </c>
      <c r="E1757">
        <v>93.24</v>
      </c>
      <c r="F1757">
        <v>6</v>
      </c>
      <c r="G1757">
        <v>334</v>
      </c>
      <c r="H1757">
        <v>0</v>
      </c>
      <c r="I1757" t="s">
        <v>40</v>
      </c>
      <c r="J1757">
        <v>62.6</v>
      </c>
      <c r="K1757" s="1">
        <v>45632</v>
      </c>
      <c r="L1757">
        <v>98</v>
      </c>
      <c r="M1757">
        <v>0.6</v>
      </c>
    </row>
    <row r="1758" spans="1:13" x14ac:dyDescent="0.3">
      <c r="A1758" t="s">
        <v>1624</v>
      </c>
      <c r="B1758">
        <v>74</v>
      </c>
      <c r="C1758" t="s">
        <v>14</v>
      </c>
      <c r="D1758" t="s">
        <v>44</v>
      </c>
      <c r="E1758">
        <v>143.43</v>
      </c>
      <c r="F1758">
        <v>11</v>
      </c>
      <c r="G1758">
        <v>206</v>
      </c>
      <c r="H1758">
        <v>0</v>
      </c>
      <c r="I1758" t="s">
        <v>16</v>
      </c>
      <c r="J1758">
        <v>46.3</v>
      </c>
      <c r="K1758" s="1">
        <v>45617</v>
      </c>
      <c r="L1758">
        <v>56</v>
      </c>
      <c r="M1758">
        <v>0.03</v>
      </c>
    </row>
    <row r="1759" spans="1:13" x14ac:dyDescent="0.3">
      <c r="A1759" t="s">
        <v>1625</v>
      </c>
      <c r="B1759">
        <v>30</v>
      </c>
      <c r="C1759" t="s">
        <v>14</v>
      </c>
      <c r="D1759" t="s">
        <v>52</v>
      </c>
      <c r="E1759">
        <v>190.93</v>
      </c>
      <c r="F1759">
        <v>11</v>
      </c>
      <c r="G1759">
        <v>58</v>
      </c>
      <c r="H1759">
        <v>0</v>
      </c>
      <c r="I1759" t="s">
        <v>29</v>
      </c>
      <c r="J1759">
        <v>72.900000000000006</v>
      </c>
      <c r="K1759" s="1">
        <v>44360</v>
      </c>
      <c r="L1759">
        <v>84</v>
      </c>
      <c r="M1759">
        <v>0.01</v>
      </c>
    </row>
    <row r="1760" spans="1:13" x14ac:dyDescent="0.3">
      <c r="A1760" t="s">
        <v>415</v>
      </c>
      <c r="B1760">
        <v>69</v>
      </c>
      <c r="C1760" t="s">
        <v>14</v>
      </c>
      <c r="D1760" t="s">
        <v>50</v>
      </c>
      <c r="E1760">
        <v>18.350000000000001</v>
      </c>
      <c r="F1760">
        <v>9</v>
      </c>
      <c r="G1760">
        <v>205</v>
      </c>
      <c r="H1760">
        <v>0</v>
      </c>
      <c r="I1760" t="s">
        <v>40</v>
      </c>
      <c r="J1760">
        <v>86.6</v>
      </c>
      <c r="K1760" s="1">
        <v>45372</v>
      </c>
      <c r="L1760">
        <v>56</v>
      </c>
      <c r="M1760">
        <v>0.19</v>
      </c>
    </row>
    <row r="1761" spans="1:13" x14ac:dyDescent="0.3">
      <c r="A1761" t="s">
        <v>1219</v>
      </c>
      <c r="B1761">
        <v>19</v>
      </c>
      <c r="C1761" t="s">
        <v>14</v>
      </c>
      <c r="D1761" t="s">
        <v>50</v>
      </c>
      <c r="E1761">
        <v>68.52</v>
      </c>
      <c r="F1761">
        <v>11</v>
      </c>
      <c r="G1761">
        <v>330</v>
      </c>
      <c r="H1761">
        <v>0</v>
      </c>
      <c r="I1761" t="s">
        <v>40</v>
      </c>
      <c r="J1761">
        <v>46.6</v>
      </c>
      <c r="K1761" s="1">
        <v>45215</v>
      </c>
      <c r="L1761">
        <v>37</v>
      </c>
      <c r="M1761">
        <v>0.09</v>
      </c>
    </row>
    <row r="1762" spans="1:13" x14ac:dyDescent="0.3">
      <c r="A1762" t="s">
        <v>38</v>
      </c>
      <c r="B1762">
        <v>69</v>
      </c>
      <c r="C1762" t="s">
        <v>25</v>
      </c>
      <c r="D1762" t="s">
        <v>35</v>
      </c>
      <c r="E1762">
        <v>126.86</v>
      </c>
      <c r="F1762">
        <v>7</v>
      </c>
      <c r="G1762">
        <v>83</v>
      </c>
      <c r="H1762">
        <v>0</v>
      </c>
      <c r="I1762" t="s">
        <v>23</v>
      </c>
      <c r="J1762">
        <v>3</v>
      </c>
      <c r="K1762" s="1">
        <v>44426</v>
      </c>
      <c r="L1762">
        <v>64</v>
      </c>
      <c r="M1762">
        <v>0.36</v>
      </c>
    </row>
    <row r="1763" spans="1:13" x14ac:dyDescent="0.3">
      <c r="A1763" t="s">
        <v>1626</v>
      </c>
      <c r="B1763">
        <v>45</v>
      </c>
      <c r="C1763" t="s">
        <v>14</v>
      </c>
      <c r="D1763" t="s">
        <v>52</v>
      </c>
      <c r="E1763">
        <v>96.4</v>
      </c>
      <c r="F1763">
        <v>7</v>
      </c>
      <c r="G1763">
        <v>12</v>
      </c>
      <c r="H1763">
        <v>0</v>
      </c>
      <c r="I1763" t="s">
        <v>23</v>
      </c>
      <c r="J1763">
        <v>59.3</v>
      </c>
      <c r="K1763" s="1">
        <v>44309</v>
      </c>
      <c r="L1763">
        <v>17</v>
      </c>
      <c r="M1763">
        <v>0.3</v>
      </c>
    </row>
    <row r="1764" spans="1:13" x14ac:dyDescent="0.3">
      <c r="A1764" t="s">
        <v>1627</v>
      </c>
      <c r="B1764">
        <v>60</v>
      </c>
      <c r="C1764" t="s">
        <v>14</v>
      </c>
      <c r="D1764" t="s">
        <v>35</v>
      </c>
      <c r="E1764">
        <v>167.1</v>
      </c>
      <c r="F1764">
        <v>10</v>
      </c>
      <c r="G1764">
        <v>236</v>
      </c>
      <c r="H1764">
        <v>0</v>
      </c>
      <c r="I1764" t="s">
        <v>16</v>
      </c>
      <c r="J1764">
        <v>9</v>
      </c>
      <c r="K1764" s="1">
        <v>44453</v>
      </c>
      <c r="L1764">
        <v>93</v>
      </c>
      <c r="M1764">
        <v>0.05</v>
      </c>
    </row>
    <row r="1765" spans="1:13" x14ac:dyDescent="0.3">
      <c r="A1765" t="s">
        <v>1628</v>
      </c>
      <c r="B1765">
        <v>76</v>
      </c>
      <c r="C1765" t="s">
        <v>14</v>
      </c>
      <c r="D1765" t="s">
        <v>44</v>
      </c>
      <c r="E1765">
        <v>110.66</v>
      </c>
      <c r="F1765">
        <v>7</v>
      </c>
      <c r="G1765">
        <v>157</v>
      </c>
      <c r="H1765">
        <v>0</v>
      </c>
      <c r="I1765" t="s">
        <v>29</v>
      </c>
      <c r="J1765">
        <v>32.5</v>
      </c>
      <c r="K1765" s="1">
        <v>44617</v>
      </c>
      <c r="L1765">
        <v>21</v>
      </c>
      <c r="M1765">
        <v>0.05</v>
      </c>
    </row>
    <row r="1766" spans="1:13" x14ac:dyDescent="0.3">
      <c r="A1766" t="s">
        <v>1629</v>
      </c>
      <c r="B1766">
        <v>43</v>
      </c>
      <c r="C1766" t="s">
        <v>21</v>
      </c>
      <c r="D1766" t="s">
        <v>26</v>
      </c>
      <c r="E1766">
        <v>171.71</v>
      </c>
      <c r="F1766">
        <v>6</v>
      </c>
      <c r="G1766">
        <v>103</v>
      </c>
      <c r="H1766">
        <v>0</v>
      </c>
      <c r="I1766" t="s">
        <v>23</v>
      </c>
      <c r="J1766">
        <v>55</v>
      </c>
      <c r="K1766" s="1">
        <v>45781</v>
      </c>
      <c r="L1766">
        <v>78</v>
      </c>
      <c r="M1766">
        <v>0.3</v>
      </c>
    </row>
    <row r="1767" spans="1:13" x14ac:dyDescent="0.3">
      <c r="A1767" t="s">
        <v>1630</v>
      </c>
      <c r="B1767">
        <v>39</v>
      </c>
      <c r="C1767" t="s">
        <v>21</v>
      </c>
      <c r="D1767" t="s">
        <v>28</v>
      </c>
      <c r="E1767">
        <v>124.72</v>
      </c>
      <c r="F1767">
        <v>11</v>
      </c>
      <c r="G1767">
        <v>358</v>
      </c>
      <c r="H1767">
        <v>0</v>
      </c>
      <c r="I1767" t="s">
        <v>19</v>
      </c>
      <c r="J1767">
        <v>34.5</v>
      </c>
      <c r="K1767" s="1">
        <v>44129</v>
      </c>
      <c r="L1767">
        <v>93</v>
      </c>
      <c r="M1767">
        <v>0.24</v>
      </c>
    </row>
    <row r="1768" spans="1:13" x14ac:dyDescent="0.3">
      <c r="A1768" t="s">
        <v>271</v>
      </c>
      <c r="B1768">
        <v>64</v>
      </c>
      <c r="C1768" t="s">
        <v>14</v>
      </c>
      <c r="D1768" t="s">
        <v>26</v>
      </c>
      <c r="F1768">
        <v>15</v>
      </c>
      <c r="G1768">
        <v>339</v>
      </c>
      <c r="H1768">
        <v>0</v>
      </c>
      <c r="I1768" t="s">
        <v>40</v>
      </c>
      <c r="J1768">
        <v>28.1</v>
      </c>
      <c r="K1768" s="1">
        <v>44954</v>
      </c>
      <c r="L1768">
        <v>86</v>
      </c>
      <c r="M1768">
        <v>0.4</v>
      </c>
    </row>
    <row r="1769" spans="1:13" x14ac:dyDescent="0.3">
      <c r="A1769" t="s">
        <v>1631</v>
      </c>
      <c r="B1769">
        <v>60</v>
      </c>
      <c r="C1769" t="s">
        <v>14</v>
      </c>
      <c r="D1769" t="s">
        <v>18</v>
      </c>
      <c r="E1769">
        <v>77.86</v>
      </c>
      <c r="F1769">
        <v>5</v>
      </c>
      <c r="G1769">
        <v>364</v>
      </c>
      <c r="H1769">
        <v>0</v>
      </c>
      <c r="I1769" t="s">
        <v>19</v>
      </c>
      <c r="J1769">
        <v>2</v>
      </c>
      <c r="K1769" s="1">
        <v>44588</v>
      </c>
      <c r="L1769">
        <v>52</v>
      </c>
      <c r="M1769">
        <v>0.48</v>
      </c>
    </row>
    <row r="1770" spans="1:13" x14ac:dyDescent="0.3">
      <c r="A1770" t="s">
        <v>1632</v>
      </c>
      <c r="B1770">
        <v>72</v>
      </c>
      <c r="C1770" t="s">
        <v>14</v>
      </c>
      <c r="D1770" t="s">
        <v>37</v>
      </c>
      <c r="E1770">
        <v>59.63</v>
      </c>
      <c r="F1770">
        <v>7</v>
      </c>
      <c r="G1770">
        <v>42</v>
      </c>
      <c r="H1770">
        <v>0</v>
      </c>
      <c r="I1770" t="s">
        <v>40</v>
      </c>
      <c r="J1770">
        <v>26.9</v>
      </c>
      <c r="K1770" s="1">
        <v>45715</v>
      </c>
      <c r="L1770">
        <v>33</v>
      </c>
      <c r="M1770">
        <v>0.16</v>
      </c>
    </row>
    <row r="1771" spans="1:13" x14ac:dyDescent="0.3">
      <c r="A1771" t="s">
        <v>1633</v>
      </c>
      <c r="B1771">
        <v>20</v>
      </c>
      <c r="C1771" t="s">
        <v>21</v>
      </c>
      <c r="D1771" t="s">
        <v>26</v>
      </c>
      <c r="E1771">
        <v>31.91</v>
      </c>
      <c r="F1771">
        <v>6</v>
      </c>
      <c r="G1771">
        <v>178</v>
      </c>
      <c r="H1771">
        <v>0</v>
      </c>
      <c r="I1771" t="s">
        <v>19</v>
      </c>
      <c r="J1771">
        <v>38.5</v>
      </c>
      <c r="K1771" s="1">
        <v>45651</v>
      </c>
      <c r="L1771">
        <v>77</v>
      </c>
      <c r="M1771">
        <v>0.24</v>
      </c>
    </row>
    <row r="1772" spans="1:13" x14ac:dyDescent="0.3">
      <c r="A1772" t="s">
        <v>1634</v>
      </c>
      <c r="B1772">
        <v>52</v>
      </c>
      <c r="C1772" t="s">
        <v>14</v>
      </c>
      <c r="D1772" t="s">
        <v>15</v>
      </c>
      <c r="E1772">
        <v>225.1</v>
      </c>
      <c r="F1772">
        <v>6</v>
      </c>
      <c r="G1772">
        <v>357</v>
      </c>
      <c r="H1772">
        <v>0</v>
      </c>
      <c r="I1772" t="s">
        <v>40</v>
      </c>
      <c r="J1772">
        <v>29</v>
      </c>
      <c r="K1772" s="1">
        <v>44582</v>
      </c>
      <c r="L1772">
        <v>95</v>
      </c>
      <c r="M1772">
        <v>0.21</v>
      </c>
    </row>
    <row r="1773" spans="1:13" x14ac:dyDescent="0.3">
      <c r="A1773" t="s">
        <v>1635</v>
      </c>
      <c r="B1773">
        <v>77</v>
      </c>
      <c r="C1773" t="s">
        <v>14</v>
      </c>
      <c r="D1773" t="s">
        <v>28</v>
      </c>
      <c r="E1773">
        <v>45.14</v>
      </c>
      <c r="F1773">
        <v>10</v>
      </c>
      <c r="G1773">
        <v>263</v>
      </c>
      <c r="H1773">
        <v>1</v>
      </c>
      <c r="I1773" t="s">
        <v>23</v>
      </c>
      <c r="J1773">
        <v>62.8</v>
      </c>
      <c r="K1773" s="1">
        <v>45774</v>
      </c>
      <c r="L1773">
        <v>12</v>
      </c>
      <c r="M1773">
        <v>0.15</v>
      </c>
    </row>
    <row r="1774" spans="1:13" x14ac:dyDescent="0.3">
      <c r="A1774" t="s">
        <v>1636</v>
      </c>
      <c r="B1774">
        <v>75</v>
      </c>
      <c r="C1774" t="s">
        <v>21</v>
      </c>
      <c r="D1774" t="s">
        <v>37</v>
      </c>
      <c r="E1774">
        <v>73.02</v>
      </c>
      <c r="F1774">
        <v>15</v>
      </c>
      <c r="G1774">
        <v>242</v>
      </c>
      <c r="H1774">
        <v>0</v>
      </c>
      <c r="I1774" t="s">
        <v>19</v>
      </c>
      <c r="J1774">
        <v>66.599999999999994</v>
      </c>
      <c r="K1774" s="1">
        <v>45771</v>
      </c>
      <c r="L1774">
        <v>96</v>
      </c>
      <c r="M1774">
        <v>0.35</v>
      </c>
    </row>
    <row r="1775" spans="1:13" x14ac:dyDescent="0.3">
      <c r="A1775" t="s">
        <v>1637</v>
      </c>
      <c r="B1775">
        <v>29</v>
      </c>
      <c r="C1775" t="s">
        <v>14</v>
      </c>
      <c r="D1775" t="s">
        <v>44</v>
      </c>
      <c r="F1775">
        <v>12</v>
      </c>
      <c r="G1775">
        <v>36</v>
      </c>
      <c r="H1775">
        <v>0</v>
      </c>
      <c r="I1775" t="s">
        <v>16</v>
      </c>
      <c r="J1775">
        <v>78</v>
      </c>
      <c r="K1775" s="1">
        <v>45140</v>
      </c>
      <c r="L1775">
        <v>46</v>
      </c>
      <c r="M1775">
        <v>0.53</v>
      </c>
    </row>
    <row r="1776" spans="1:13" x14ac:dyDescent="0.3">
      <c r="A1776" t="s">
        <v>1638</v>
      </c>
      <c r="B1776">
        <v>41</v>
      </c>
      <c r="C1776" t="s">
        <v>14</v>
      </c>
      <c r="D1776" t="s">
        <v>35</v>
      </c>
      <c r="E1776">
        <v>405.36</v>
      </c>
      <c r="F1776">
        <v>12</v>
      </c>
      <c r="G1776">
        <v>361</v>
      </c>
      <c r="H1776">
        <v>0</v>
      </c>
      <c r="I1776" t="s">
        <v>16</v>
      </c>
      <c r="J1776">
        <v>18.600000000000001</v>
      </c>
      <c r="K1776" s="1">
        <v>44772</v>
      </c>
      <c r="L1776">
        <v>70</v>
      </c>
      <c r="M1776">
        <v>0.14000000000000001</v>
      </c>
    </row>
    <row r="1777" spans="1:13" x14ac:dyDescent="0.3">
      <c r="A1777" t="s">
        <v>764</v>
      </c>
      <c r="B1777">
        <v>22</v>
      </c>
      <c r="C1777" t="s">
        <v>21</v>
      </c>
      <c r="D1777" t="s">
        <v>15</v>
      </c>
      <c r="E1777">
        <v>200.72</v>
      </c>
      <c r="F1777">
        <v>8</v>
      </c>
      <c r="G1777">
        <v>352</v>
      </c>
      <c r="H1777">
        <v>0</v>
      </c>
      <c r="I1777" t="s">
        <v>29</v>
      </c>
      <c r="J1777">
        <v>61.9</v>
      </c>
      <c r="K1777" s="1">
        <v>45358</v>
      </c>
      <c r="L1777">
        <v>75</v>
      </c>
      <c r="M1777">
        <v>0.47</v>
      </c>
    </row>
    <row r="1778" spans="1:13" x14ac:dyDescent="0.3">
      <c r="A1778" t="s">
        <v>1639</v>
      </c>
      <c r="B1778">
        <v>37</v>
      </c>
      <c r="C1778" t="s">
        <v>14</v>
      </c>
      <c r="D1778" t="s">
        <v>37</v>
      </c>
      <c r="E1778">
        <v>128.1</v>
      </c>
      <c r="F1778">
        <v>12</v>
      </c>
      <c r="G1778">
        <v>345</v>
      </c>
      <c r="H1778">
        <v>1</v>
      </c>
      <c r="I1778" t="s">
        <v>29</v>
      </c>
      <c r="J1778">
        <v>43</v>
      </c>
      <c r="K1778" s="1">
        <v>45317</v>
      </c>
      <c r="L1778">
        <v>87</v>
      </c>
      <c r="M1778">
        <v>0.15</v>
      </c>
    </row>
    <row r="1779" spans="1:13" x14ac:dyDescent="0.3">
      <c r="A1779" t="s">
        <v>1640</v>
      </c>
      <c r="B1779">
        <v>56</v>
      </c>
      <c r="C1779" t="s">
        <v>14</v>
      </c>
      <c r="D1779" t="s">
        <v>37</v>
      </c>
      <c r="F1779">
        <v>14</v>
      </c>
      <c r="G1779">
        <v>363</v>
      </c>
      <c r="H1779">
        <v>0</v>
      </c>
      <c r="I1779" t="s">
        <v>29</v>
      </c>
      <c r="J1779">
        <v>32.299999999999997</v>
      </c>
      <c r="K1779" s="1">
        <v>44391</v>
      </c>
      <c r="L1779">
        <v>71</v>
      </c>
      <c r="M1779">
        <v>0.54</v>
      </c>
    </row>
    <row r="1780" spans="1:13" x14ac:dyDescent="0.3">
      <c r="A1780" t="s">
        <v>957</v>
      </c>
      <c r="B1780">
        <v>56</v>
      </c>
      <c r="C1780" t="s">
        <v>21</v>
      </c>
      <c r="D1780" t="s">
        <v>50</v>
      </c>
      <c r="F1780">
        <v>11</v>
      </c>
      <c r="G1780">
        <v>249</v>
      </c>
      <c r="H1780">
        <v>0</v>
      </c>
      <c r="I1780" t="s">
        <v>19</v>
      </c>
      <c r="J1780">
        <v>48.3</v>
      </c>
      <c r="K1780" s="1">
        <v>44850</v>
      </c>
      <c r="L1780">
        <v>57</v>
      </c>
      <c r="M1780">
        <v>0.2</v>
      </c>
    </row>
    <row r="1781" spans="1:13" x14ac:dyDescent="0.3">
      <c r="A1781" t="s">
        <v>1641</v>
      </c>
      <c r="B1781">
        <v>30</v>
      </c>
      <c r="C1781" t="s">
        <v>21</v>
      </c>
      <c r="D1781" t="s">
        <v>18</v>
      </c>
      <c r="E1781">
        <v>262.54000000000002</v>
      </c>
      <c r="F1781">
        <v>14</v>
      </c>
      <c r="G1781">
        <v>119</v>
      </c>
      <c r="H1781">
        <v>0</v>
      </c>
      <c r="I1781" t="s">
        <v>40</v>
      </c>
      <c r="J1781">
        <v>48.1</v>
      </c>
      <c r="K1781" s="1">
        <v>45249</v>
      </c>
      <c r="L1781">
        <v>20</v>
      </c>
      <c r="M1781">
        <v>0.41</v>
      </c>
    </row>
    <row r="1782" spans="1:13" x14ac:dyDescent="0.3">
      <c r="A1782" t="s">
        <v>43</v>
      </c>
      <c r="B1782">
        <v>58</v>
      </c>
      <c r="C1782" t="s">
        <v>25</v>
      </c>
      <c r="D1782" t="s">
        <v>35</v>
      </c>
      <c r="E1782">
        <v>99.85</v>
      </c>
      <c r="F1782">
        <v>8</v>
      </c>
      <c r="G1782">
        <v>191</v>
      </c>
      <c r="H1782">
        <v>0</v>
      </c>
      <c r="I1782" t="s">
        <v>29</v>
      </c>
      <c r="J1782">
        <v>63.9</v>
      </c>
      <c r="K1782" s="1">
        <v>45104</v>
      </c>
      <c r="L1782">
        <v>68</v>
      </c>
      <c r="M1782">
        <v>0.22</v>
      </c>
    </row>
    <row r="1783" spans="1:13" x14ac:dyDescent="0.3">
      <c r="A1783" t="s">
        <v>1642</v>
      </c>
      <c r="B1783">
        <v>74</v>
      </c>
      <c r="C1783" t="s">
        <v>21</v>
      </c>
      <c r="D1783" t="s">
        <v>44</v>
      </c>
      <c r="E1783">
        <v>165.64</v>
      </c>
      <c r="F1783">
        <v>10</v>
      </c>
      <c r="G1783">
        <v>294</v>
      </c>
      <c r="H1783">
        <v>0</v>
      </c>
      <c r="I1783" t="s">
        <v>23</v>
      </c>
      <c r="J1783">
        <v>55.9</v>
      </c>
      <c r="K1783" s="1">
        <v>44064</v>
      </c>
      <c r="L1783">
        <v>85</v>
      </c>
      <c r="M1783">
        <v>0.08</v>
      </c>
    </row>
    <row r="1784" spans="1:13" x14ac:dyDescent="0.3">
      <c r="A1784" t="s">
        <v>1322</v>
      </c>
      <c r="B1784">
        <v>70</v>
      </c>
      <c r="C1784" t="s">
        <v>21</v>
      </c>
      <c r="D1784" t="s">
        <v>52</v>
      </c>
      <c r="E1784">
        <v>76.08</v>
      </c>
      <c r="F1784">
        <v>9</v>
      </c>
      <c r="G1784">
        <v>61</v>
      </c>
      <c r="H1784">
        <v>0</v>
      </c>
      <c r="I1784" t="s">
        <v>16</v>
      </c>
      <c r="J1784">
        <v>63.1</v>
      </c>
      <c r="K1784" s="1">
        <v>44508</v>
      </c>
      <c r="L1784">
        <v>44</v>
      </c>
      <c r="M1784">
        <v>0.49</v>
      </c>
    </row>
    <row r="1785" spans="1:13" x14ac:dyDescent="0.3">
      <c r="A1785" t="s">
        <v>1643</v>
      </c>
      <c r="B1785">
        <v>62</v>
      </c>
      <c r="C1785" t="s">
        <v>21</v>
      </c>
      <c r="D1785" t="s">
        <v>26</v>
      </c>
      <c r="E1785">
        <v>160.29</v>
      </c>
      <c r="F1785">
        <v>11</v>
      </c>
      <c r="G1785">
        <v>209</v>
      </c>
      <c r="H1785">
        <v>0</v>
      </c>
      <c r="I1785" t="s">
        <v>16</v>
      </c>
      <c r="J1785">
        <v>98</v>
      </c>
      <c r="K1785" s="1">
        <v>44492</v>
      </c>
      <c r="L1785">
        <v>30</v>
      </c>
      <c r="M1785">
        <v>0.18</v>
      </c>
    </row>
    <row r="1786" spans="1:13" x14ac:dyDescent="0.3">
      <c r="A1786" t="s">
        <v>1644</v>
      </c>
      <c r="B1786">
        <v>29</v>
      </c>
      <c r="C1786" t="s">
        <v>14</v>
      </c>
      <c r="D1786" t="s">
        <v>28</v>
      </c>
      <c r="E1786">
        <v>38.85</v>
      </c>
      <c r="F1786">
        <v>14</v>
      </c>
      <c r="G1786">
        <v>294</v>
      </c>
      <c r="H1786">
        <v>0</v>
      </c>
      <c r="I1786" t="s">
        <v>23</v>
      </c>
      <c r="J1786">
        <v>81</v>
      </c>
      <c r="K1786" s="1">
        <v>44579</v>
      </c>
      <c r="L1786">
        <v>25</v>
      </c>
      <c r="M1786">
        <v>0.05</v>
      </c>
    </row>
    <row r="1787" spans="1:13" x14ac:dyDescent="0.3">
      <c r="A1787" t="s">
        <v>1645</v>
      </c>
      <c r="B1787">
        <v>30</v>
      </c>
      <c r="C1787" t="s">
        <v>14</v>
      </c>
      <c r="D1787" t="s">
        <v>18</v>
      </c>
      <c r="E1787">
        <v>100.09</v>
      </c>
      <c r="F1787">
        <v>6</v>
      </c>
      <c r="G1787">
        <v>51</v>
      </c>
      <c r="H1787">
        <v>0</v>
      </c>
      <c r="I1787" t="s">
        <v>16</v>
      </c>
      <c r="K1787" s="1">
        <v>44411</v>
      </c>
      <c r="L1787">
        <v>31</v>
      </c>
      <c r="M1787">
        <v>0.35</v>
      </c>
    </row>
    <row r="1788" spans="1:13" x14ac:dyDescent="0.3">
      <c r="A1788" t="s">
        <v>757</v>
      </c>
      <c r="B1788">
        <v>73</v>
      </c>
      <c r="C1788" t="s">
        <v>14</v>
      </c>
      <c r="D1788" t="s">
        <v>50</v>
      </c>
      <c r="E1788">
        <v>67.45</v>
      </c>
      <c r="F1788">
        <v>8</v>
      </c>
      <c r="G1788">
        <v>209</v>
      </c>
      <c r="H1788">
        <v>0</v>
      </c>
      <c r="I1788" t="s">
        <v>19</v>
      </c>
      <c r="K1788" s="1">
        <v>44792</v>
      </c>
      <c r="L1788">
        <v>2</v>
      </c>
      <c r="M1788">
        <v>0.37</v>
      </c>
    </row>
    <row r="1789" spans="1:13" x14ac:dyDescent="0.3">
      <c r="A1789" t="s">
        <v>1415</v>
      </c>
      <c r="B1789">
        <v>27</v>
      </c>
      <c r="C1789" t="s">
        <v>21</v>
      </c>
      <c r="D1789" t="s">
        <v>50</v>
      </c>
      <c r="E1789">
        <v>95.2</v>
      </c>
      <c r="F1789">
        <v>12</v>
      </c>
      <c r="G1789">
        <v>312</v>
      </c>
      <c r="H1789">
        <v>0</v>
      </c>
      <c r="I1789" t="s">
        <v>23</v>
      </c>
      <c r="J1789">
        <v>22.9</v>
      </c>
      <c r="K1789" s="1">
        <v>44892</v>
      </c>
      <c r="L1789">
        <v>84</v>
      </c>
      <c r="M1789">
        <v>0.22</v>
      </c>
    </row>
    <row r="1790" spans="1:13" x14ac:dyDescent="0.3">
      <c r="A1790" t="s">
        <v>1292</v>
      </c>
      <c r="B1790">
        <v>50</v>
      </c>
      <c r="C1790" t="s">
        <v>14</v>
      </c>
      <c r="D1790" t="s">
        <v>37</v>
      </c>
      <c r="E1790">
        <v>184.47</v>
      </c>
      <c r="F1790">
        <v>16</v>
      </c>
      <c r="G1790">
        <v>278</v>
      </c>
      <c r="H1790">
        <v>0</v>
      </c>
      <c r="I1790" t="s">
        <v>19</v>
      </c>
      <c r="J1790">
        <v>51.9</v>
      </c>
      <c r="K1790" s="1">
        <v>44286</v>
      </c>
      <c r="L1790">
        <v>54</v>
      </c>
      <c r="M1790">
        <v>0.2</v>
      </c>
    </row>
    <row r="1791" spans="1:13" x14ac:dyDescent="0.3">
      <c r="A1791" t="s">
        <v>1646</v>
      </c>
      <c r="B1791">
        <v>74</v>
      </c>
      <c r="C1791" t="s">
        <v>21</v>
      </c>
      <c r="D1791" t="s">
        <v>22</v>
      </c>
      <c r="E1791">
        <v>77.489999999999995</v>
      </c>
      <c r="F1791">
        <v>17</v>
      </c>
      <c r="G1791">
        <v>201</v>
      </c>
      <c r="H1791">
        <v>0</v>
      </c>
      <c r="I1791" t="s">
        <v>16</v>
      </c>
      <c r="J1791">
        <v>71.2</v>
      </c>
      <c r="K1791" s="1">
        <v>44514</v>
      </c>
      <c r="L1791">
        <v>14</v>
      </c>
      <c r="M1791">
        <v>0.45</v>
      </c>
    </row>
    <row r="1792" spans="1:13" x14ac:dyDescent="0.3">
      <c r="A1792" t="s">
        <v>955</v>
      </c>
      <c r="B1792">
        <v>57</v>
      </c>
      <c r="C1792" t="s">
        <v>21</v>
      </c>
      <c r="D1792" t="s">
        <v>26</v>
      </c>
      <c r="E1792">
        <v>345</v>
      </c>
      <c r="F1792">
        <v>14</v>
      </c>
      <c r="G1792">
        <v>138</v>
      </c>
      <c r="H1792">
        <v>0</v>
      </c>
      <c r="I1792" t="s">
        <v>23</v>
      </c>
      <c r="K1792" s="1">
        <v>44062</v>
      </c>
      <c r="L1792">
        <v>23</v>
      </c>
      <c r="M1792">
        <v>0.2</v>
      </c>
    </row>
    <row r="1793" spans="1:13" x14ac:dyDescent="0.3">
      <c r="A1793" t="s">
        <v>200</v>
      </c>
      <c r="B1793">
        <v>71</v>
      </c>
      <c r="C1793" t="s">
        <v>14</v>
      </c>
      <c r="D1793" t="s">
        <v>18</v>
      </c>
      <c r="E1793">
        <v>327.06</v>
      </c>
      <c r="F1793">
        <v>10</v>
      </c>
      <c r="G1793">
        <v>339</v>
      </c>
      <c r="H1793">
        <v>0</v>
      </c>
      <c r="I1793" t="s">
        <v>23</v>
      </c>
      <c r="J1793">
        <v>13.7</v>
      </c>
      <c r="K1793" s="1">
        <v>44825</v>
      </c>
      <c r="L1793">
        <v>69</v>
      </c>
      <c r="M1793">
        <v>0.59</v>
      </c>
    </row>
    <row r="1794" spans="1:13" x14ac:dyDescent="0.3">
      <c r="A1794" t="s">
        <v>1592</v>
      </c>
      <c r="B1794">
        <v>33</v>
      </c>
      <c r="C1794" t="s">
        <v>21</v>
      </c>
      <c r="D1794" t="s">
        <v>37</v>
      </c>
      <c r="E1794">
        <v>250.17</v>
      </c>
      <c r="F1794">
        <v>11</v>
      </c>
      <c r="G1794">
        <v>18</v>
      </c>
      <c r="H1794">
        <v>0</v>
      </c>
      <c r="I1794" t="s">
        <v>23</v>
      </c>
      <c r="K1794" s="1">
        <v>45769</v>
      </c>
      <c r="L1794">
        <v>52</v>
      </c>
      <c r="M1794">
        <v>0.37</v>
      </c>
    </row>
    <row r="1795" spans="1:13" x14ac:dyDescent="0.3">
      <c r="A1795" t="s">
        <v>1647</v>
      </c>
      <c r="B1795">
        <v>62</v>
      </c>
      <c r="C1795" t="s">
        <v>14</v>
      </c>
      <c r="D1795" t="s">
        <v>18</v>
      </c>
      <c r="E1795">
        <v>109.9</v>
      </c>
      <c r="F1795">
        <v>11</v>
      </c>
      <c r="G1795">
        <v>320</v>
      </c>
      <c r="H1795">
        <v>0</v>
      </c>
      <c r="I1795" t="s">
        <v>16</v>
      </c>
      <c r="J1795">
        <v>37.9</v>
      </c>
      <c r="K1795" s="1">
        <v>45006</v>
      </c>
      <c r="L1795">
        <v>83</v>
      </c>
      <c r="M1795">
        <v>0.19</v>
      </c>
    </row>
    <row r="1796" spans="1:13" x14ac:dyDescent="0.3">
      <c r="A1796" t="s">
        <v>1648</v>
      </c>
      <c r="B1796">
        <v>52</v>
      </c>
      <c r="C1796" t="s">
        <v>25</v>
      </c>
      <c r="D1796" t="s">
        <v>15</v>
      </c>
      <c r="E1796">
        <v>358.69</v>
      </c>
      <c r="F1796">
        <v>8</v>
      </c>
      <c r="G1796">
        <v>94</v>
      </c>
      <c r="H1796">
        <v>0</v>
      </c>
      <c r="I1796" t="s">
        <v>16</v>
      </c>
      <c r="J1796">
        <v>76.7</v>
      </c>
      <c r="K1796" s="1">
        <v>44494</v>
      </c>
      <c r="L1796">
        <v>50</v>
      </c>
      <c r="M1796">
        <v>0.18</v>
      </c>
    </row>
    <row r="1797" spans="1:13" x14ac:dyDescent="0.3">
      <c r="A1797" t="s">
        <v>1649</v>
      </c>
      <c r="B1797">
        <v>20</v>
      </c>
      <c r="C1797" t="s">
        <v>21</v>
      </c>
      <c r="D1797" t="s">
        <v>35</v>
      </c>
      <c r="E1797">
        <v>148.87</v>
      </c>
      <c r="F1797">
        <v>8</v>
      </c>
      <c r="G1797">
        <v>129</v>
      </c>
      <c r="H1797">
        <v>0</v>
      </c>
      <c r="I1797" t="s">
        <v>16</v>
      </c>
      <c r="J1797">
        <v>45</v>
      </c>
      <c r="K1797" s="1">
        <v>45008</v>
      </c>
      <c r="L1797">
        <v>71</v>
      </c>
      <c r="M1797">
        <v>0.44</v>
      </c>
    </row>
    <row r="1798" spans="1:13" x14ac:dyDescent="0.3">
      <c r="A1798" t="s">
        <v>1418</v>
      </c>
      <c r="B1798">
        <v>73</v>
      </c>
      <c r="C1798" t="s">
        <v>14</v>
      </c>
      <c r="D1798" t="s">
        <v>28</v>
      </c>
      <c r="E1798">
        <v>21.75</v>
      </c>
      <c r="F1798">
        <v>12</v>
      </c>
      <c r="G1798">
        <v>104</v>
      </c>
      <c r="H1798">
        <v>0</v>
      </c>
      <c r="I1798" t="s">
        <v>29</v>
      </c>
      <c r="K1798" s="1">
        <v>44507</v>
      </c>
      <c r="L1798">
        <v>85</v>
      </c>
      <c r="M1798">
        <v>0.28999999999999998</v>
      </c>
    </row>
    <row r="1799" spans="1:13" x14ac:dyDescent="0.3">
      <c r="A1799" t="s">
        <v>654</v>
      </c>
      <c r="B1799">
        <v>22</v>
      </c>
      <c r="C1799" t="s">
        <v>14</v>
      </c>
      <c r="D1799" t="s">
        <v>26</v>
      </c>
      <c r="F1799">
        <v>15</v>
      </c>
      <c r="G1799">
        <v>196</v>
      </c>
      <c r="H1799">
        <v>0</v>
      </c>
      <c r="I1799" t="s">
        <v>29</v>
      </c>
      <c r="J1799">
        <v>59</v>
      </c>
      <c r="K1799" s="1">
        <v>45615</v>
      </c>
      <c r="L1799">
        <v>33</v>
      </c>
      <c r="M1799">
        <v>0.27</v>
      </c>
    </row>
    <row r="1800" spans="1:13" x14ac:dyDescent="0.3">
      <c r="A1800" t="s">
        <v>1395</v>
      </c>
      <c r="B1800">
        <v>43</v>
      </c>
      <c r="C1800" t="s">
        <v>25</v>
      </c>
      <c r="D1800" t="s">
        <v>50</v>
      </c>
      <c r="E1800">
        <v>116.21</v>
      </c>
      <c r="F1800">
        <v>19</v>
      </c>
      <c r="G1800">
        <v>259</v>
      </c>
      <c r="H1800">
        <v>1</v>
      </c>
      <c r="I1800" t="s">
        <v>40</v>
      </c>
      <c r="K1800" s="1">
        <v>44211</v>
      </c>
      <c r="L1800">
        <v>84</v>
      </c>
      <c r="M1800">
        <v>0.34</v>
      </c>
    </row>
    <row r="1801" spans="1:13" x14ac:dyDescent="0.3">
      <c r="A1801" t="s">
        <v>1650</v>
      </c>
      <c r="B1801">
        <v>28</v>
      </c>
      <c r="C1801" t="s">
        <v>21</v>
      </c>
      <c r="D1801" t="s">
        <v>22</v>
      </c>
      <c r="E1801">
        <v>35.74</v>
      </c>
      <c r="F1801">
        <v>8</v>
      </c>
      <c r="G1801">
        <v>38</v>
      </c>
      <c r="H1801">
        <v>0</v>
      </c>
      <c r="I1801" t="s">
        <v>23</v>
      </c>
      <c r="J1801">
        <v>17.399999999999999</v>
      </c>
      <c r="K1801" s="1">
        <v>44694</v>
      </c>
      <c r="L1801">
        <v>9</v>
      </c>
      <c r="M1801">
        <v>0.69</v>
      </c>
    </row>
    <row r="1802" spans="1:13" x14ac:dyDescent="0.3">
      <c r="A1802" t="s">
        <v>1651</v>
      </c>
      <c r="B1802">
        <v>79</v>
      </c>
      <c r="C1802" t="s">
        <v>14</v>
      </c>
      <c r="D1802" t="s">
        <v>44</v>
      </c>
      <c r="E1802">
        <v>254.75</v>
      </c>
      <c r="F1802">
        <v>12</v>
      </c>
      <c r="G1802">
        <v>304</v>
      </c>
      <c r="H1802">
        <v>0</v>
      </c>
      <c r="I1802" t="s">
        <v>16</v>
      </c>
      <c r="J1802">
        <v>91.5</v>
      </c>
      <c r="K1802" s="1">
        <v>44835</v>
      </c>
      <c r="L1802">
        <v>95</v>
      </c>
      <c r="M1802">
        <v>0.13</v>
      </c>
    </row>
    <row r="1803" spans="1:13" x14ac:dyDescent="0.3">
      <c r="A1803" t="s">
        <v>1652</v>
      </c>
      <c r="B1803">
        <v>24</v>
      </c>
      <c r="C1803" t="s">
        <v>21</v>
      </c>
      <c r="D1803" t="s">
        <v>52</v>
      </c>
      <c r="E1803">
        <v>40.520000000000003</v>
      </c>
      <c r="F1803">
        <v>9</v>
      </c>
      <c r="G1803">
        <v>130</v>
      </c>
      <c r="H1803">
        <v>0</v>
      </c>
      <c r="I1803" t="s">
        <v>23</v>
      </c>
      <c r="J1803">
        <v>45.9</v>
      </c>
      <c r="K1803" s="1">
        <v>44191</v>
      </c>
      <c r="L1803">
        <v>8</v>
      </c>
      <c r="M1803">
        <v>0.05</v>
      </c>
    </row>
    <row r="1804" spans="1:13" x14ac:dyDescent="0.3">
      <c r="A1804" t="s">
        <v>1653</v>
      </c>
      <c r="B1804">
        <v>70</v>
      </c>
      <c r="C1804" t="s">
        <v>14</v>
      </c>
      <c r="D1804" t="s">
        <v>35</v>
      </c>
      <c r="E1804">
        <v>69.239999999999995</v>
      </c>
      <c r="F1804">
        <v>12</v>
      </c>
      <c r="G1804">
        <v>153</v>
      </c>
      <c r="H1804">
        <v>0</v>
      </c>
      <c r="I1804" t="s">
        <v>19</v>
      </c>
      <c r="J1804">
        <v>41.9</v>
      </c>
      <c r="K1804" s="1">
        <v>45245</v>
      </c>
      <c r="L1804">
        <v>75</v>
      </c>
      <c r="M1804">
        <v>0.31</v>
      </c>
    </row>
    <row r="1805" spans="1:13" x14ac:dyDescent="0.3">
      <c r="A1805" t="s">
        <v>1654</v>
      </c>
      <c r="B1805">
        <v>73</v>
      </c>
      <c r="C1805" t="s">
        <v>21</v>
      </c>
      <c r="D1805" t="s">
        <v>26</v>
      </c>
      <c r="F1805">
        <v>12</v>
      </c>
      <c r="G1805">
        <v>40</v>
      </c>
      <c r="H1805">
        <v>1</v>
      </c>
      <c r="I1805" t="s">
        <v>19</v>
      </c>
      <c r="J1805">
        <v>75.099999999999994</v>
      </c>
      <c r="K1805" s="1">
        <v>44333</v>
      </c>
      <c r="L1805">
        <v>7</v>
      </c>
      <c r="M1805">
        <v>0.35</v>
      </c>
    </row>
    <row r="1806" spans="1:13" x14ac:dyDescent="0.3">
      <c r="A1806" t="s">
        <v>583</v>
      </c>
      <c r="B1806">
        <v>27</v>
      </c>
      <c r="C1806" t="s">
        <v>14</v>
      </c>
      <c r="D1806" t="s">
        <v>15</v>
      </c>
      <c r="E1806">
        <v>72.64</v>
      </c>
      <c r="F1806">
        <v>8</v>
      </c>
      <c r="G1806">
        <v>320</v>
      </c>
      <c r="H1806">
        <v>0</v>
      </c>
      <c r="I1806" t="s">
        <v>16</v>
      </c>
      <c r="J1806">
        <v>4.5</v>
      </c>
      <c r="K1806" s="1">
        <v>45550</v>
      </c>
      <c r="L1806">
        <v>21</v>
      </c>
      <c r="M1806">
        <v>0.3</v>
      </c>
    </row>
    <row r="1807" spans="1:13" x14ac:dyDescent="0.3">
      <c r="A1807" t="s">
        <v>1655</v>
      </c>
      <c r="B1807">
        <v>59</v>
      </c>
      <c r="C1807" t="s">
        <v>21</v>
      </c>
      <c r="D1807" t="s">
        <v>26</v>
      </c>
      <c r="E1807">
        <v>174.39</v>
      </c>
      <c r="F1807">
        <v>14</v>
      </c>
      <c r="G1807">
        <v>121</v>
      </c>
      <c r="H1807">
        <v>0</v>
      </c>
      <c r="I1807" t="s">
        <v>29</v>
      </c>
      <c r="J1807">
        <v>84.1</v>
      </c>
      <c r="K1807" s="1">
        <v>45819</v>
      </c>
      <c r="L1807">
        <v>92</v>
      </c>
      <c r="M1807">
        <v>0.08</v>
      </c>
    </row>
    <row r="1808" spans="1:13" x14ac:dyDescent="0.3">
      <c r="A1808" t="s">
        <v>406</v>
      </c>
      <c r="B1808">
        <v>69</v>
      </c>
      <c r="C1808" t="s">
        <v>21</v>
      </c>
      <c r="D1808" t="s">
        <v>44</v>
      </c>
      <c r="E1808">
        <v>114.01</v>
      </c>
      <c r="F1808">
        <v>10</v>
      </c>
      <c r="G1808">
        <v>243</v>
      </c>
      <c r="H1808">
        <v>0</v>
      </c>
      <c r="I1808" t="s">
        <v>40</v>
      </c>
      <c r="J1808">
        <v>67</v>
      </c>
      <c r="K1808" s="1">
        <v>44136</v>
      </c>
      <c r="L1808">
        <v>53</v>
      </c>
      <c r="M1808">
        <v>0.28999999999999998</v>
      </c>
    </row>
    <row r="1809" spans="1:13" x14ac:dyDescent="0.3">
      <c r="A1809" t="s">
        <v>1656</v>
      </c>
      <c r="B1809">
        <v>51</v>
      </c>
      <c r="C1809" t="s">
        <v>14</v>
      </c>
      <c r="D1809" t="s">
        <v>28</v>
      </c>
      <c r="E1809">
        <v>166.59</v>
      </c>
      <c r="F1809">
        <v>7</v>
      </c>
      <c r="G1809">
        <v>244</v>
      </c>
      <c r="H1809">
        <v>0</v>
      </c>
      <c r="I1809" t="s">
        <v>29</v>
      </c>
      <c r="J1809">
        <v>14.5</v>
      </c>
      <c r="K1809" s="1">
        <v>44979</v>
      </c>
      <c r="L1809">
        <v>15</v>
      </c>
      <c r="M1809">
        <v>0.13</v>
      </c>
    </row>
    <row r="1810" spans="1:13" x14ac:dyDescent="0.3">
      <c r="A1810" t="s">
        <v>1657</v>
      </c>
      <c r="B1810">
        <v>20</v>
      </c>
      <c r="C1810" t="s">
        <v>14</v>
      </c>
      <c r="D1810" t="s">
        <v>28</v>
      </c>
      <c r="E1810">
        <v>74.42</v>
      </c>
      <c r="F1810">
        <v>12</v>
      </c>
      <c r="G1810">
        <v>143</v>
      </c>
      <c r="H1810">
        <v>0</v>
      </c>
      <c r="I1810" t="s">
        <v>23</v>
      </c>
      <c r="J1810">
        <v>6.5</v>
      </c>
      <c r="K1810" s="1">
        <v>45579</v>
      </c>
      <c r="L1810">
        <v>72</v>
      </c>
      <c r="M1810">
        <v>0.6</v>
      </c>
    </row>
    <row r="1811" spans="1:13" x14ac:dyDescent="0.3">
      <c r="A1811" t="s">
        <v>1658</v>
      </c>
      <c r="B1811">
        <v>25</v>
      </c>
      <c r="C1811" t="s">
        <v>14</v>
      </c>
      <c r="D1811" t="s">
        <v>18</v>
      </c>
      <c r="E1811">
        <v>72.930000000000007</v>
      </c>
      <c r="F1811">
        <v>7</v>
      </c>
      <c r="G1811">
        <v>185</v>
      </c>
      <c r="H1811">
        <v>0</v>
      </c>
      <c r="I1811" t="s">
        <v>29</v>
      </c>
      <c r="J1811">
        <v>0.3</v>
      </c>
      <c r="K1811" s="1">
        <v>45061</v>
      </c>
      <c r="L1811">
        <v>52</v>
      </c>
      <c r="M1811">
        <v>0.21</v>
      </c>
    </row>
    <row r="1812" spans="1:13" x14ac:dyDescent="0.3">
      <c r="A1812" t="s">
        <v>1659</v>
      </c>
      <c r="B1812">
        <v>48</v>
      </c>
      <c r="C1812" t="s">
        <v>14</v>
      </c>
      <c r="D1812" t="s">
        <v>37</v>
      </c>
      <c r="E1812">
        <v>65.819999999999993</v>
      </c>
      <c r="F1812">
        <v>6</v>
      </c>
      <c r="G1812">
        <v>34</v>
      </c>
      <c r="H1812">
        <v>0</v>
      </c>
      <c r="I1812" t="s">
        <v>16</v>
      </c>
      <c r="J1812">
        <v>29.4</v>
      </c>
      <c r="K1812" s="1">
        <v>45761</v>
      </c>
      <c r="L1812">
        <v>76</v>
      </c>
      <c r="M1812">
        <v>0.36</v>
      </c>
    </row>
    <row r="1813" spans="1:13" x14ac:dyDescent="0.3">
      <c r="A1813" t="s">
        <v>1474</v>
      </c>
      <c r="B1813">
        <v>28</v>
      </c>
      <c r="C1813" t="s">
        <v>21</v>
      </c>
      <c r="D1813" t="s">
        <v>28</v>
      </c>
      <c r="E1813">
        <v>51.58</v>
      </c>
      <c r="F1813">
        <v>11</v>
      </c>
      <c r="G1813">
        <v>210</v>
      </c>
      <c r="H1813">
        <v>0</v>
      </c>
      <c r="I1813" t="s">
        <v>29</v>
      </c>
      <c r="J1813">
        <v>32.5</v>
      </c>
      <c r="K1813" s="1">
        <v>44359</v>
      </c>
      <c r="L1813">
        <v>69</v>
      </c>
      <c r="M1813">
        <v>0.47</v>
      </c>
    </row>
    <row r="1814" spans="1:13" x14ac:dyDescent="0.3">
      <c r="A1814" t="s">
        <v>1660</v>
      </c>
      <c r="B1814">
        <v>62</v>
      </c>
      <c r="C1814" t="s">
        <v>14</v>
      </c>
      <c r="D1814" t="s">
        <v>22</v>
      </c>
      <c r="E1814">
        <v>43.42</v>
      </c>
      <c r="F1814">
        <v>8</v>
      </c>
      <c r="G1814">
        <v>32</v>
      </c>
      <c r="H1814">
        <v>0</v>
      </c>
      <c r="I1814" t="s">
        <v>19</v>
      </c>
      <c r="J1814">
        <v>17.7</v>
      </c>
      <c r="K1814" s="1">
        <v>45543</v>
      </c>
      <c r="L1814">
        <v>72</v>
      </c>
      <c r="M1814">
        <v>0.08</v>
      </c>
    </row>
    <row r="1815" spans="1:13" x14ac:dyDescent="0.3">
      <c r="A1815" t="s">
        <v>347</v>
      </c>
      <c r="B1815">
        <v>24</v>
      </c>
      <c r="C1815" t="s">
        <v>14</v>
      </c>
      <c r="D1815" t="s">
        <v>52</v>
      </c>
      <c r="E1815">
        <v>55.28</v>
      </c>
      <c r="F1815">
        <v>8</v>
      </c>
      <c r="G1815">
        <v>158</v>
      </c>
      <c r="H1815">
        <v>0</v>
      </c>
      <c r="I1815" t="s">
        <v>16</v>
      </c>
      <c r="J1815">
        <v>28.7</v>
      </c>
      <c r="K1815" s="1">
        <v>44934</v>
      </c>
      <c r="L1815">
        <v>37</v>
      </c>
      <c r="M1815">
        <v>0.13</v>
      </c>
    </row>
    <row r="1816" spans="1:13" x14ac:dyDescent="0.3">
      <c r="A1816" t="s">
        <v>1661</v>
      </c>
      <c r="B1816">
        <v>62</v>
      </c>
      <c r="C1816" t="s">
        <v>21</v>
      </c>
      <c r="D1816" t="s">
        <v>15</v>
      </c>
      <c r="E1816">
        <v>33.17</v>
      </c>
      <c r="F1816">
        <v>6</v>
      </c>
      <c r="G1816">
        <v>316</v>
      </c>
      <c r="H1816">
        <v>0</v>
      </c>
      <c r="I1816" t="s">
        <v>16</v>
      </c>
      <c r="J1816">
        <v>56.2</v>
      </c>
      <c r="K1816" s="1">
        <v>45465</v>
      </c>
      <c r="L1816">
        <v>78</v>
      </c>
      <c r="M1816">
        <v>0.5</v>
      </c>
    </row>
    <row r="1817" spans="1:13" x14ac:dyDescent="0.3">
      <c r="A1817" t="s">
        <v>1662</v>
      </c>
      <c r="B1817">
        <v>19</v>
      </c>
      <c r="C1817" t="s">
        <v>14</v>
      </c>
      <c r="D1817" t="s">
        <v>44</v>
      </c>
      <c r="E1817">
        <v>149.41999999999999</v>
      </c>
      <c r="F1817">
        <v>11</v>
      </c>
      <c r="G1817">
        <v>363</v>
      </c>
      <c r="H1817">
        <v>0</v>
      </c>
      <c r="I1817" t="s">
        <v>16</v>
      </c>
      <c r="J1817">
        <v>11.3</v>
      </c>
      <c r="K1817" s="1">
        <v>44552</v>
      </c>
      <c r="L1817">
        <v>4</v>
      </c>
      <c r="M1817">
        <v>0.12</v>
      </c>
    </row>
    <row r="1818" spans="1:13" x14ac:dyDescent="0.3">
      <c r="A1818" t="s">
        <v>1663</v>
      </c>
      <c r="B1818">
        <v>23</v>
      </c>
      <c r="C1818" t="s">
        <v>14</v>
      </c>
      <c r="D1818" t="s">
        <v>50</v>
      </c>
      <c r="E1818">
        <v>222.47</v>
      </c>
      <c r="F1818">
        <v>7</v>
      </c>
      <c r="G1818">
        <v>191</v>
      </c>
      <c r="H1818">
        <v>0</v>
      </c>
      <c r="I1818" t="s">
        <v>29</v>
      </c>
      <c r="J1818">
        <v>20.100000000000001</v>
      </c>
      <c r="K1818" s="1">
        <v>45008</v>
      </c>
      <c r="L1818">
        <v>91</v>
      </c>
      <c r="M1818">
        <v>0.03</v>
      </c>
    </row>
    <row r="1819" spans="1:13" x14ac:dyDescent="0.3">
      <c r="A1819" t="s">
        <v>1664</v>
      </c>
      <c r="B1819">
        <v>58</v>
      </c>
      <c r="C1819" t="s">
        <v>14</v>
      </c>
      <c r="D1819" t="s">
        <v>28</v>
      </c>
      <c r="E1819">
        <v>26.65</v>
      </c>
      <c r="F1819">
        <v>12</v>
      </c>
      <c r="G1819">
        <v>162</v>
      </c>
      <c r="H1819">
        <v>0</v>
      </c>
      <c r="I1819" t="s">
        <v>19</v>
      </c>
      <c r="J1819">
        <v>56.2</v>
      </c>
      <c r="K1819" s="1">
        <v>44087</v>
      </c>
      <c r="L1819">
        <v>79</v>
      </c>
      <c r="M1819">
        <v>0.52</v>
      </c>
    </row>
    <row r="1820" spans="1:13" x14ac:dyDescent="0.3">
      <c r="A1820" t="s">
        <v>1665</v>
      </c>
      <c r="B1820">
        <v>49</v>
      </c>
      <c r="C1820" t="s">
        <v>14</v>
      </c>
      <c r="D1820" t="s">
        <v>50</v>
      </c>
      <c r="E1820">
        <v>107.61</v>
      </c>
      <c r="F1820">
        <v>5</v>
      </c>
      <c r="G1820">
        <v>251</v>
      </c>
      <c r="H1820">
        <v>0</v>
      </c>
      <c r="I1820" t="s">
        <v>29</v>
      </c>
      <c r="J1820">
        <v>70.400000000000006</v>
      </c>
      <c r="K1820" s="1">
        <v>44990</v>
      </c>
      <c r="L1820">
        <v>84</v>
      </c>
      <c r="M1820">
        <v>0.27</v>
      </c>
    </row>
    <row r="1821" spans="1:13" x14ac:dyDescent="0.3">
      <c r="A1821" t="s">
        <v>1666</v>
      </c>
      <c r="B1821">
        <v>37</v>
      </c>
      <c r="C1821" t="s">
        <v>14</v>
      </c>
      <c r="D1821" t="s">
        <v>28</v>
      </c>
      <c r="E1821">
        <v>146.12</v>
      </c>
      <c r="F1821">
        <v>8</v>
      </c>
      <c r="G1821">
        <v>38</v>
      </c>
      <c r="H1821">
        <v>1</v>
      </c>
      <c r="I1821" t="s">
        <v>23</v>
      </c>
      <c r="J1821">
        <v>93.1</v>
      </c>
      <c r="K1821" s="1">
        <v>44013</v>
      </c>
      <c r="L1821">
        <v>61</v>
      </c>
      <c r="M1821">
        <v>0.41</v>
      </c>
    </row>
    <row r="1822" spans="1:13" x14ac:dyDescent="0.3">
      <c r="A1822" t="s">
        <v>1667</v>
      </c>
      <c r="B1822">
        <v>74</v>
      </c>
      <c r="C1822" t="s">
        <v>21</v>
      </c>
      <c r="D1822" t="s">
        <v>22</v>
      </c>
      <c r="E1822">
        <v>120.62</v>
      </c>
      <c r="F1822">
        <v>10</v>
      </c>
      <c r="G1822">
        <v>130</v>
      </c>
      <c r="H1822">
        <v>0</v>
      </c>
      <c r="I1822" t="s">
        <v>40</v>
      </c>
      <c r="J1822">
        <v>51.1</v>
      </c>
      <c r="K1822" s="1">
        <v>45344</v>
      </c>
      <c r="L1822">
        <v>22</v>
      </c>
      <c r="M1822">
        <v>0.18</v>
      </c>
    </row>
    <row r="1823" spans="1:13" x14ac:dyDescent="0.3">
      <c r="A1823" t="s">
        <v>1668</v>
      </c>
      <c r="B1823">
        <v>51</v>
      </c>
      <c r="C1823" t="s">
        <v>21</v>
      </c>
      <c r="D1823" t="s">
        <v>50</v>
      </c>
      <c r="E1823">
        <v>19.09</v>
      </c>
      <c r="F1823">
        <v>6</v>
      </c>
      <c r="G1823">
        <v>95</v>
      </c>
      <c r="H1823">
        <v>0</v>
      </c>
      <c r="I1823" t="s">
        <v>40</v>
      </c>
      <c r="J1823">
        <v>11.3</v>
      </c>
      <c r="K1823" s="1">
        <v>44149</v>
      </c>
      <c r="L1823">
        <v>49</v>
      </c>
      <c r="M1823">
        <v>0.13</v>
      </c>
    </row>
    <row r="1824" spans="1:13" x14ac:dyDescent="0.3">
      <c r="A1824" t="s">
        <v>1669</v>
      </c>
      <c r="B1824">
        <v>67</v>
      </c>
      <c r="C1824" t="s">
        <v>14</v>
      </c>
      <c r="D1824" t="s">
        <v>37</v>
      </c>
      <c r="E1824">
        <v>148.41999999999999</v>
      </c>
      <c r="F1824">
        <v>15</v>
      </c>
      <c r="G1824">
        <v>140</v>
      </c>
      <c r="H1824">
        <v>0</v>
      </c>
      <c r="I1824" t="s">
        <v>40</v>
      </c>
      <c r="J1824">
        <v>59.2</v>
      </c>
      <c r="K1824" s="1">
        <v>45463</v>
      </c>
      <c r="L1824">
        <v>36</v>
      </c>
      <c r="M1824">
        <v>0.21</v>
      </c>
    </row>
    <row r="1825" spans="1:13" x14ac:dyDescent="0.3">
      <c r="A1825" t="s">
        <v>1670</v>
      </c>
      <c r="B1825">
        <v>33</v>
      </c>
      <c r="C1825" t="s">
        <v>21</v>
      </c>
      <c r="D1825" t="s">
        <v>15</v>
      </c>
      <c r="E1825">
        <v>194.72</v>
      </c>
      <c r="F1825">
        <v>12</v>
      </c>
      <c r="G1825">
        <v>269</v>
      </c>
      <c r="H1825">
        <v>1</v>
      </c>
      <c r="I1825" t="s">
        <v>23</v>
      </c>
      <c r="J1825">
        <v>99.5</v>
      </c>
      <c r="K1825" s="1">
        <v>45633</v>
      </c>
      <c r="L1825">
        <v>94</v>
      </c>
      <c r="M1825">
        <v>0.51</v>
      </c>
    </row>
    <row r="1826" spans="1:13" x14ac:dyDescent="0.3">
      <c r="A1826" t="s">
        <v>1671</v>
      </c>
      <c r="B1826">
        <v>42</v>
      </c>
      <c r="C1826" t="s">
        <v>21</v>
      </c>
      <c r="D1826" t="s">
        <v>52</v>
      </c>
      <c r="E1826">
        <v>114.7</v>
      </c>
      <c r="F1826">
        <v>17</v>
      </c>
      <c r="G1826">
        <v>168</v>
      </c>
      <c r="H1826">
        <v>0</v>
      </c>
      <c r="I1826" t="s">
        <v>23</v>
      </c>
      <c r="J1826">
        <v>88.3</v>
      </c>
      <c r="K1826" s="1">
        <v>45518</v>
      </c>
      <c r="L1826">
        <v>97</v>
      </c>
      <c r="M1826">
        <v>0.2</v>
      </c>
    </row>
    <row r="1827" spans="1:13" x14ac:dyDescent="0.3">
      <c r="A1827" t="s">
        <v>1672</v>
      </c>
      <c r="B1827">
        <v>29</v>
      </c>
      <c r="C1827" t="s">
        <v>21</v>
      </c>
      <c r="D1827" t="s">
        <v>22</v>
      </c>
      <c r="E1827">
        <v>52.61</v>
      </c>
      <c r="F1827">
        <v>14</v>
      </c>
      <c r="G1827">
        <v>274</v>
      </c>
      <c r="H1827">
        <v>0</v>
      </c>
      <c r="I1827" t="s">
        <v>23</v>
      </c>
      <c r="J1827">
        <v>78</v>
      </c>
      <c r="K1827" s="1">
        <v>45634</v>
      </c>
      <c r="L1827">
        <v>63</v>
      </c>
      <c r="M1827">
        <v>0.31</v>
      </c>
    </row>
    <row r="1828" spans="1:13" x14ac:dyDescent="0.3">
      <c r="A1828" t="s">
        <v>1519</v>
      </c>
      <c r="B1828">
        <v>24</v>
      </c>
      <c r="C1828" t="s">
        <v>14</v>
      </c>
      <c r="D1828" t="s">
        <v>37</v>
      </c>
      <c r="E1828">
        <v>56.8</v>
      </c>
      <c r="F1828">
        <v>9</v>
      </c>
      <c r="G1828">
        <v>364</v>
      </c>
      <c r="H1828">
        <v>0</v>
      </c>
      <c r="I1828" t="s">
        <v>19</v>
      </c>
      <c r="J1828">
        <v>73.5</v>
      </c>
      <c r="K1828" s="1">
        <v>45095</v>
      </c>
      <c r="L1828">
        <v>92</v>
      </c>
      <c r="M1828">
        <v>0.13</v>
      </c>
    </row>
    <row r="1829" spans="1:13" x14ac:dyDescent="0.3">
      <c r="A1829" t="s">
        <v>1673</v>
      </c>
      <c r="B1829">
        <v>56</v>
      </c>
      <c r="C1829" t="s">
        <v>21</v>
      </c>
      <c r="D1829" t="s">
        <v>52</v>
      </c>
      <c r="E1829">
        <v>27.64</v>
      </c>
      <c r="F1829">
        <v>14</v>
      </c>
      <c r="G1829">
        <v>98</v>
      </c>
      <c r="H1829">
        <v>0</v>
      </c>
      <c r="I1829" t="s">
        <v>16</v>
      </c>
      <c r="J1829">
        <v>75.599999999999994</v>
      </c>
      <c r="K1829" s="1">
        <v>45572</v>
      </c>
      <c r="L1829">
        <v>38</v>
      </c>
      <c r="M1829">
        <v>0.21</v>
      </c>
    </row>
    <row r="1830" spans="1:13" x14ac:dyDescent="0.3">
      <c r="A1830" t="s">
        <v>1674</v>
      </c>
      <c r="B1830">
        <v>34</v>
      </c>
      <c r="C1830" t="s">
        <v>14</v>
      </c>
      <c r="D1830" t="s">
        <v>37</v>
      </c>
      <c r="F1830">
        <v>14</v>
      </c>
      <c r="G1830">
        <v>60</v>
      </c>
      <c r="H1830">
        <v>0</v>
      </c>
      <c r="I1830" t="s">
        <v>23</v>
      </c>
      <c r="J1830">
        <v>9.1</v>
      </c>
      <c r="K1830" s="1">
        <v>44064</v>
      </c>
      <c r="L1830">
        <v>40</v>
      </c>
      <c r="M1830">
        <v>0.08</v>
      </c>
    </row>
    <row r="1831" spans="1:13" x14ac:dyDescent="0.3">
      <c r="A1831" t="s">
        <v>1647</v>
      </c>
      <c r="B1831">
        <v>62</v>
      </c>
      <c r="C1831" t="s">
        <v>14</v>
      </c>
      <c r="D1831" t="s">
        <v>37</v>
      </c>
      <c r="E1831">
        <v>160.15</v>
      </c>
      <c r="F1831">
        <v>14</v>
      </c>
      <c r="G1831">
        <v>322</v>
      </c>
      <c r="H1831">
        <v>0</v>
      </c>
      <c r="I1831" t="s">
        <v>40</v>
      </c>
      <c r="K1831" s="1">
        <v>45437</v>
      </c>
      <c r="L1831">
        <v>64</v>
      </c>
      <c r="M1831">
        <v>0.24</v>
      </c>
    </row>
    <row r="1832" spans="1:13" x14ac:dyDescent="0.3">
      <c r="A1832" t="s">
        <v>1675</v>
      </c>
      <c r="B1832">
        <v>28</v>
      </c>
      <c r="C1832" t="s">
        <v>21</v>
      </c>
      <c r="D1832" t="s">
        <v>37</v>
      </c>
      <c r="E1832">
        <v>103.09</v>
      </c>
      <c r="F1832">
        <v>6</v>
      </c>
      <c r="G1832">
        <v>216</v>
      </c>
      <c r="H1832">
        <v>0</v>
      </c>
      <c r="I1832" t="s">
        <v>40</v>
      </c>
      <c r="J1832">
        <v>69</v>
      </c>
      <c r="K1832" s="1">
        <v>44408</v>
      </c>
      <c r="L1832">
        <v>68</v>
      </c>
      <c r="M1832">
        <v>0.21</v>
      </c>
    </row>
    <row r="1833" spans="1:13" x14ac:dyDescent="0.3">
      <c r="A1833" t="s">
        <v>1676</v>
      </c>
      <c r="B1833">
        <v>23</v>
      </c>
      <c r="C1833" t="s">
        <v>14</v>
      </c>
      <c r="D1833" t="s">
        <v>18</v>
      </c>
      <c r="E1833">
        <v>103.82</v>
      </c>
      <c r="F1833">
        <v>10</v>
      </c>
      <c r="G1833">
        <v>76</v>
      </c>
      <c r="H1833">
        <v>0</v>
      </c>
      <c r="I1833" t="s">
        <v>29</v>
      </c>
      <c r="J1833">
        <v>7.3</v>
      </c>
      <c r="K1833" s="1">
        <v>44748</v>
      </c>
      <c r="L1833">
        <v>56</v>
      </c>
      <c r="M1833">
        <v>0.52</v>
      </c>
    </row>
    <row r="1834" spans="1:13" x14ac:dyDescent="0.3">
      <c r="A1834" t="s">
        <v>943</v>
      </c>
      <c r="B1834">
        <v>78</v>
      </c>
      <c r="C1834" t="s">
        <v>14</v>
      </c>
      <c r="D1834" t="s">
        <v>52</v>
      </c>
      <c r="E1834">
        <v>35.57</v>
      </c>
      <c r="F1834">
        <v>12</v>
      </c>
      <c r="G1834">
        <v>207</v>
      </c>
      <c r="H1834">
        <v>0</v>
      </c>
      <c r="I1834" t="s">
        <v>16</v>
      </c>
      <c r="J1834">
        <v>91.5</v>
      </c>
      <c r="K1834" s="1">
        <v>44395</v>
      </c>
      <c r="L1834">
        <v>14</v>
      </c>
      <c r="M1834">
        <v>0.25</v>
      </c>
    </row>
    <row r="1835" spans="1:13" x14ac:dyDescent="0.3">
      <c r="A1835" t="s">
        <v>154</v>
      </c>
      <c r="B1835">
        <v>40</v>
      </c>
      <c r="C1835" t="s">
        <v>14</v>
      </c>
      <c r="D1835" t="s">
        <v>37</v>
      </c>
      <c r="E1835">
        <v>59.91</v>
      </c>
      <c r="F1835">
        <v>11</v>
      </c>
      <c r="G1835">
        <v>347</v>
      </c>
      <c r="H1835">
        <v>0</v>
      </c>
      <c r="I1835" t="s">
        <v>23</v>
      </c>
      <c r="J1835">
        <v>12.8</v>
      </c>
      <c r="K1835" s="1">
        <v>44608</v>
      </c>
      <c r="L1835">
        <v>2</v>
      </c>
      <c r="M1835">
        <v>0.56000000000000005</v>
      </c>
    </row>
    <row r="1836" spans="1:13" x14ac:dyDescent="0.3">
      <c r="A1836" t="s">
        <v>1677</v>
      </c>
      <c r="B1836">
        <v>44</v>
      </c>
      <c r="C1836" t="s">
        <v>14</v>
      </c>
      <c r="D1836" t="s">
        <v>35</v>
      </c>
      <c r="F1836">
        <v>10</v>
      </c>
      <c r="G1836">
        <v>44</v>
      </c>
      <c r="H1836">
        <v>0</v>
      </c>
      <c r="I1836" t="s">
        <v>16</v>
      </c>
      <c r="J1836">
        <v>8.8000000000000007</v>
      </c>
      <c r="K1836" s="1">
        <v>45703</v>
      </c>
      <c r="L1836">
        <v>63</v>
      </c>
      <c r="M1836">
        <v>0.13</v>
      </c>
    </row>
    <row r="1837" spans="1:13" x14ac:dyDescent="0.3">
      <c r="A1837" t="s">
        <v>454</v>
      </c>
      <c r="B1837">
        <v>63</v>
      </c>
      <c r="C1837" t="s">
        <v>21</v>
      </c>
      <c r="D1837" t="s">
        <v>35</v>
      </c>
      <c r="E1837">
        <v>61.54</v>
      </c>
      <c r="F1837">
        <v>5</v>
      </c>
      <c r="G1837">
        <v>346</v>
      </c>
      <c r="H1837">
        <v>0</v>
      </c>
      <c r="I1837" t="s">
        <v>23</v>
      </c>
      <c r="J1837">
        <v>12.3</v>
      </c>
      <c r="K1837" s="1">
        <v>44018</v>
      </c>
      <c r="L1837">
        <v>19</v>
      </c>
      <c r="M1837">
        <v>0.67</v>
      </c>
    </row>
    <row r="1838" spans="1:13" x14ac:dyDescent="0.3">
      <c r="A1838" t="s">
        <v>1678</v>
      </c>
      <c r="B1838">
        <v>23</v>
      </c>
      <c r="C1838" t="s">
        <v>14</v>
      </c>
      <c r="D1838" t="s">
        <v>28</v>
      </c>
      <c r="E1838">
        <v>114.44</v>
      </c>
      <c r="F1838">
        <v>10</v>
      </c>
      <c r="G1838">
        <v>201</v>
      </c>
      <c r="H1838">
        <v>0</v>
      </c>
      <c r="I1838" t="s">
        <v>40</v>
      </c>
      <c r="K1838" s="1">
        <v>44125</v>
      </c>
      <c r="L1838">
        <v>78</v>
      </c>
      <c r="M1838">
        <v>0.17</v>
      </c>
    </row>
    <row r="1839" spans="1:13" x14ac:dyDescent="0.3">
      <c r="A1839" t="s">
        <v>1679</v>
      </c>
      <c r="B1839">
        <v>55</v>
      </c>
      <c r="C1839" t="s">
        <v>21</v>
      </c>
      <c r="D1839" t="s">
        <v>15</v>
      </c>
      <c r="E1839">
        <v>94.15</v>
      </c>
      <c r="F1839">
        <v>7</v>
      </c>
      <c r="G1839">
        <v>209</v>
      </c>
      <c r="H1839">
        <v>0</v>
      </c>
      <c r="I1839" t="s">
        <v>16</v>
      </c>
      <c r="K1839" s="1">
        <v>45420</v>
      </c>
      <c r="L1839">
        <v>71</v>
      </c>
      <c r="M1839">
        <v>0.26</v>
      </c>
    </row>
    <row r="1840" spans="1:13" x14ac:dyDescent="0.3">
      <c r="A1840" t="s">
        <v>1680</v>
      </c>
      <c r="B1840">
        <v>19</v>
      </c>
      <c r="C1840" t="s">
        <v>25</v>
      </c>
      <c r="D1840" t="s">
        <v>50</v>
      </c>
      <c r="E1840">
        <v>72.239999999999995</v>
      </c>
      <c r="F1840">
        <v>14</v>
      </c>
      <c r="G1840">
        <v>327</v>
      </c>
      <c r="H1840">
        <v>0</v>
      </c>
      <c r="I1840" t="s">
        <v>16</v>
      </c>
      <c r="J1840">
        <v>9.5</v>
      </c>
      <c r="K1840" s="1">
        <v>44835</v>
      </c>
      <c r="L1840">
        <v>9</v>
      </c>
      <c r="M1840">
        <v>0.33</v>
      </c>
    </row>
    <row r="1841" spans="1:13" x14ac:dyDescent="0.3">
      <c r="A1841" t="s">
        <v>1681</v>
      </c>
      <c r="B1841">
        <v>39</v>
      </c>
      <c r="C1841" t="s">
        <v>14</v>
      </c>
      <c r="D1841" t="s">
        <v>28</v>
      </c>
      <c r="E1841">
        <v>354.7</v>
      </c>
      <c r="F1841">
        <v>12</v>
      </c>
      <c r="G1841">
        <v>134</v>
      </c>
      <c r="H1841">
        <v>0</v>
      </c>
      <c r="I1841" t="s">
        <v>23</v>
      </c>
      <c r="J1841">
        <v>78.599999999999994</v>
      </c>
      <c r="K1841" s="1">
        <v>45229</v>
      </c>
      <c r="L1841">
        <v>33</v>
      </c>
      <c r="M1841">
        <v>0.38</v>
      </c>
    </row>
    <row r="1842" spans="1:13" x14ac:dyDescent="0.3">
      <c r="A1842" t="s">
        <v>1682</v>
      </c>
      <c r="B1842">
        <v>37</v>
      </c>
      <c r="C1842" t="s">
        <v>14</v>
      </c>
      <c r="D1842" t="s">
        <v>18</v>
      </c>
      <c r="E1842">
        <v>102.21</v>
      </c>
      <c r="F1842">
        <v>13</v>
      </c>
      <c r="G1842">
        <v>21</v>
      </c>
      <c r="H1842">
        <v>0</v>
      </c>
      <c r="I1842" t="s">
        <v>23</v>
      </c>
      <c r="J1842">
        <v>20</v>
      </c>
      <c r="K1842" s="1">
        <v>44455</v>
      </c>
      <c r="L1842">
        <v>88</v>
      </c>
      <c r="M1842">
        <v>0.19</v>
      </c>
    </row>
    <row r="1843" spans="1:13" x14ac:dyDescent="0.3">
      <c r="A1843" t="s">
        <v>1683</v>
      </c>
      <c r="B1843">
        <v>42</v>
      </c>
      <c r="C1843" t="s">
        <v>21</v>
      </c>
      <c r="D1843" t="s">
        <v>35</v>
      </c>
      <c r="E1843">
        <v>107.76</v>
      </c>
      <c r="F1843">
        <v>8</v>
      </c>
      <c r="G1843">
        <v>357</v>
      </c>
      <c r="H1843">
        <v>0</v>
      </c>
      <c r="I1843" t="s">
        <v>16</v>
      </c>
      <c r="K1843" s="1">
        <v>45224</v>
      </c>
      <c r="L1843">
        <v>61</v>
      </c>
      <c r="M1843">
        <v>0.28999999999999998</v>
      </c>
    </row>
    <row r="1844" spans="1:13" x14ac:dyDescent="0.3">
      <c r="A1844" t="s">
        <v>1684</v>
      </c>
      <c r="B1844">
        <v>32</v>
      </c>
      <c r="C1844" t="s">
        <v>21</v>
      </c>
      <c r="D1844" t="s">
        <v>52</v>
      </c>
      <c r="F1844">
        <v>9</v>
      </c>
      <c r="G1844">
        <v>59</v>
      </c>
      <c r="H1844">
        <v>0</v>
      </c>
      <c r="I1844" t="s">
        <v>23</v>
      </c>
      <c r="J1844">
        <v>49.1</v>
      </c>
      <c r="K1844" s="1">
        <v>45421</v>
      </c>
      <c r="L1844">
        <v>85</v>
      </c>
      <c r="M1844">
        <v>0.37</v>
      </c>
    </row>
    <row r="1845" spans="1:13" x14ac:dyDescent="0.3">
      <c r="A1845" t="s">
        <v>443</v>
      </c>
      <c r="B1845">
        <v>77</v>
      </c>
      <c r="C1845" t="s">
        <v>21</v>
      </c>
      <c r="D1845" t="s">
        <v>15</v>
      </c>
      <c r="E1845">
        <v>74.62</v>
      </c>
      <c r="F1845">
        <v>9</v>
      </c>
      <c r="G1845">
        <v>297</v>
      </c>
      <c r="H1845">
        <v>0</v>
      </c>
      <c r="I1845" t="s">
        <v>16</v>
      </c>
      <c r="J1845">
        <v>90.6</v>
      </c>
      <c r="K1845" s="1">
        <v>44626</v>
      </c>
      <c r="L1845">
        <v>44</v>
      </c>
      <c r="M1845">
        <v>0.53</v>
      </c>
    </row>
    <row r="1846" spans="1:13" x14ac:dyDescent="0.3">
      <c r="A1846" t="s">
        <v>1685</v>
      </c>
      <c r="B1846">
        <v>66</v>
      </c>
      <c r="C1846" t="s">
        <v>14</v>
      </c>
      <c r="D1846" t="s">
        <v>15</v>
      </c>
      <c r="E1846">
        <v>50.36</v>
      </c>
      <c r="F1846">
        <v>14</v>
      </c>
      <c r="G1846">
        <v>58</v>
      </c>
      <c r="H1846">
        <v>0</v>
      </c>
      <c r="I1846" t="s">
        <v>29</v>
      </c>
      <c r="J1846">
        <v>89.3</v>
      </c>
      <c r="K1846" s="1">
        <v>44511</v>
      </c>
      <c r="L1846">
        <v>65</v>
      </c>
      <c r="M1846">
        <v>0.16</v>
      </c>
    </row>
    <row r="1847" spans="1:13" x14ac:dyDescent="0.3">
      <c r="A1847" t="s">
        <v>1686</v>
      </c>
      <c r="B1847">
        <v>46</v>
      </c>
      <c r="C1847" t="s">
        <v>21</v>
      </c>
      <c r="D1847" t="s">
        <v>50</v>
      </c>
      <c r="E1847">
        <v>170.36</v>
      </c>
      <c r="F1847">
        <v>12</v>
      </c>
      <c r="G1847">
        <v>230</v>
      </c>
      <c r="H1847">
        <v>0</v>
      </c>
      <c r="I1847" t="s">
        <v>16</v>
      </c>
      <c r="J1847">
        <v>23.8</v>
      </c>
      <c r="K1847" s="1">
        <v>44454</v>
      </c>
      <c r="L1847">
        <v>85</v>
      </c>
      <c r="M1847">
        <v>0.26</v>
      </c>
    </row>
    <row r="1848" spans="1:13" x14ac:dyDescent="0.3">
      <c r="A1848" t="s">
        <v>1687</v>
      </c>
      <c r="B1848">
        <v>25</v>
      </c>
      <c r="C1848" t="s">
        <v>14</v>
      </c>
      <c r="D1848" t="s">
        <v>52</v>
      </c>
      <c r="E1848">
        <v>99.75</v>
      </c>
      <c r="F1848">
        <v>15</v>
      </c>
      <c r="G1848">
        <v>284</v>
      </c>
      <c r="H1848">
        <v>0</v>
      </c>
      <c r="I1848" t="s">
        <v>19</v>
      </c>
      <c r="J1848">
        <v>53.8</v>
      </c>
      <c r="K1848" s="1">
        <v>44077</v>
      </c>
      <c r="L1848">
        <v>57</v>
      </c>
      <c r="M1848">
        <v>0.49</v>
      </c>
    </row>
    <row r="1849" spans="1:13" x14ac:dyDescent="0.3">
      <c r="A1849" t="s">
        <v>1688</v>
      </c>
      <c r="B1849">
        <v>54</v>
      </c>
      <c r="C1849" t="s">
        <v>21</v>
      </c>
      <c r="D1849" t="s">
        <v>44</v>
      </c>
      <c r="E1849">
        <v>12.5</v>
      </c>
      <c r="F1849">
        <v>10</v>
      </c>
      <c r="G1849">
        <v>182</v>
      </c>
      <c r="H1849">
        <v>0</v>
      </c>
      <c r="I1849" t="s">
        <v>16</v>
      </c>
      <c r="J1849">
        <v>98.5</v>
      </c>
      <c r="K1849" s="1">
        <v>44143</v>
      </c>
      <c r="L1849">
        <v>24</v>
      </c>
      <c r="M1849">
        <v>0.31</v>
      </c>
    </row>
    <row r="1850" spans="1:13" x14ac:dyDescent="0.3">
      <c r="A1850" t="s">
        <v>92</v>
      </c>
      <c r="B1850">
        <v>66</v>
      </c>
      <c r="C1850" t="s">
        <v>25</v>
      </c>
      <c r="D1850" t="s">
        <v>50</v>
      </c>
      <c r="F1850">
        <v>14</v>
      </c>
      <c r="G1850">
        <v>100</v>
      </c>
      <c r="H1850">
        <v>0</v>
      </c>
      <c r="I1850" t="s">
        <v>29</v>
      </c>
      <c r="J1850">
        <v>33.200000000000003</v>
      </c>
      <c r="K1850" s="1">
        <v>45708</v>
      </c>
      <c r="L1850">
        <v>44</v>
      </c>
      <c r="M1850">
        <v>0.2</v>
      </c>
    </row>
    <row r="1851" spans="1:13" x14ac:dyDescent="0.3">
      <c r="A1851" t="s">
        <v>1689</v>
      </c>
      <c r="B1851">
        <v>69</v>
      </c>
      <c r="C1851" t="s">
        <v>21</v>
      </c>
      <c r="D1851" t="s">
        <v>15</v>
      </c>
      <c r="E1851">
        <v>32.200000000000003</v>
      </c>
      <c r="F1851">
        <v>10</v>
      </c>
      <c r="G1851">
        <v>113</v>
      </c>
      <c r="H1851">
        <v>0</v>
      </c>
      <c r="I1851" t="s">
        <v>29</v>
      </c>
      <c r="K1851" s="1">
        <v>45482</v>
      </c>
      <c r="L1851">
        <v>68</v>
      </c>
      <c r="M1851">
        <v>0.44</v>
      </c>
    </row>
    <row r="1852" spans="1:13" x14ac:dyDescent="0.3">
      <c r="A1852" t="s">
        <v>1690</v>
      </c>
      <c r="B1852">
        <v>50</v>
      </c>
      <c r="C1852" t="s">
        <v>25</v>
      </c>
      <c r="D1852" t="s">
        <v>18</v>
      </c>
      <c r="E1852">
        <v>57.06</v>
      </c>
      <c r="F1852">
        <v>12</v>
      </c>
      <c r="G1852">
        <v>41</v>
      </c>
      <c r="H1852">
        <v>0</v>
      </c>
      <c r="I1852" t="s">
        <v>40</v>
      </c>
      <c r="J1852">
        <v>71.8</v>
      </c>
      <c r="K1852" s="1">
        <v>45544</v>
      </c>
      <c r="L1852">
        <v>6</v>
      </c>
      <c r="M1852">
        <v>0.6</v>
      </c>
    </row>
    <row r="1853" spans="1:13" x14ac:dyDescent="0.3">
      <c r="A1853" t="s">
        <v>1139</v>
      </c>
      <c r="B1853">
        <v>39</v>
      </c>
      <c r="C1853" t="s">
        <v>25</v>
      </c>
      <c r="D1853" t="s">
        <v>22</v>
      </c>
      <c r="E1853">
        <v>21.14</v>
      </c>
      <c r="F1853">
        <v>11</v>
      </c>
      <c r="G1853">
        <v>28</v>
      </c>
      <c r="H1853">
        <v>0</v>
      </c>
      <c r="I1853" t="s">
        <v>40</v>
      </c>
      <c r="J1853">
        <v>50.3</v>
      </c>
      <c r="K1853" s="1">
        <v>45076</v>
      </c>
      <c r="L1853">
        <v>67</v>
      </c>
      <c r="M1853">
        <v>0.17</v>
      </c>
    </row>
    <row r="1854" spans="1:13" x14ac:dyDescent="0.3">
      <c r="A1854" t="s">
        <v>1691</v>
      </c>
      <c r="B1854">
        <v>67</v>
      </c>
      <c r="C1854" t="s">
        <v>14</v>
      </c>
      <c r="D1854" t="s">
        <v>22</v>
      </c>
      <c r="E1854">
        <v>72.709999999999994</v>
      </c>
      <c r="F1854">
        <v>14</v>
      </c>
      <c r="G1854">
        <v>276</v>
      </c>
      <c r="H1854">
        <v>0</v>
      </c>
      <c r="I1854" t="s">
        <v>19</v>
      </c>
      <c r="J1854">
        <v>94</v>
      </c>
      <c r="K1854" s="1">
        <v>45519</v>
      </c>
      <c r="L1854">
        <v>34</v>
      </c>
      <c r="M1854">
        <v>0.4</v>
      </c>
    </row>
    <row r="1855" spans="1:13" x14ac:dyDescent="0.3">
      <c r="A1855" t="s">
        <v>1692</v>
      </c>
      <c r="B1855">
        <v>64</v>
      </c>
      <c r="C1855" t="s">
        <v>14</v>
      </c>
      <c r="D1855" t="s">
        <v>35</v>
      </c>
      <c r="E1855">
        <v>307.41000000000003</v>
      </c>
      <c r="F1855">
        <v>5</v>
      </c>
      <c r="G1855">
        <v>96</v>
      </c>
      <c r="H1855">
        <v>0</v>
      </c>
      <c r="I1855" t="s">
        <v>23</v>
      </c>
      <c r="J1855">
        <v>57.5</v>
      </c>
      <c r="K1855" s="1">
        <v>45335</v>
      </c>
      <c r="L1855">
        <v>25</v>
      </c>
      <c r="M1855">
        <v>0.35</v>
      </c>
    </row>
    <row r="1856" spans="1:13" x14ac:dyDescent="0.3">
      <c r="A1856" t="s">
        <v>1693</v>
      </c>
      <c r="B1856">
        <v>22</v>
      </c>
      <c r="C1856" t="s">
        <v>21</v>
      </c>
      <c r="D1856" t="s">
        <v>15</v>
      </c>
      <c r="E1856">
        <v>68.569999999999993</v>
      </c>
      <c r="F1856">
        <v>8</v>
      </c>
      <c r="G1856">
        <v>190</v>
      </c>
      <c r="H1856">
        <v>1</v>
      </c>
      <c r="I1856" t="s">
        <v>23</v>
      </c>
      <c r="J1856">
        <v>51.1</v>
      </c>
      <c r="K1856" s="1">
        <v>45353</v>
      </c>
      <c r="L1856">
        <v>27</v>
      </c>
      <c r="M1856">
        <v>0.3</v>
      </c>
    </row>
    <row r="1857" spans="1:13" x14ac:dyDescent="0.3">
      <c r="A1857" t="s">
        <v>663</v>
      </c>
      <c r="B1857">
        <v>56</v>
      </c>
      <c r="C1857" t="s">
        <v>14</v>
      </c>
      <c r="D1857" t="s">
        <v>18</v>
      </c>
      <c r="E1857">
        <v>197.58</v>
      </c>
      <c r="F1857">
        <v>10</v>
      </c>
      <c r="G1857">
        <v>318</v>
      </c>
      <c r="H1857">
        <v>0</v>
      </c>
      <c r="I1857" t="s">
        <v>29</v>
      </c>
      <c r="J1857">
        <v>91.5</v>
      </c>
      <c r="K1857" s="1">
        <v>45346</v>
      </c>
      <c r="L1857">
        <v>18</v>
      </c>
      <c r="M1857">
        <v>0.39</v>
      </c>
    </row>
    <row r="1858" spans="1:13" x14ac:dyDescent="0.3">
      <c r="A1858" t="s">
        <v>884</v>
      </c>
      <c r="B1858">
        <v>35</v>
      </c>
      <c r="C1858" t="s">
        <v>21</v>
      </c>
      <c r="D1858" t="s">
        <v>50</v>
      </c>
      <c r="F1858">
        <v>10</v>
      </c>
      <c r="G1858">
        <v>37</v>
      </c>
      <c r="H1858">
        <v>0</v>
      </c>
      <c r="I1858" t="s">
        <v>29</v>
      </c>
      <c r="J1858">
        <v>38</v>
      </c>
      <c r="K1858" s="1">
        <v>45076</v>
      </c>
      <c r="L1858">
        <v>5</v>
      </c>
      <c r="M1858">
        <v>0.37</v>
      </c>
    </row>
    <row r="1859" spans="1:13" x14ac:dyDescent="0.3">
      <c r="A1859" t="s">
        <v>1694</v>
      </c>
      <c r="B1859">
        <v>55</v>
      </c>
      <c r="C1859" t="s">
        <v>21</v>
      </c>
      <c r="D1859" t="s">
        <v>18</v>
      </c>
      <c r="E1859">
        <v>55.37</v>
      </c>
      <c r="F1859">
        <v>10</v>
      </c>
      <c r="G1859">
        <v>206</v>
      </c>
      <c r="H1859">
        <v>0</v>
      </c>
      <c r="I1859" t="s">
        <v>40</v>
      </c>
      <c r="J1859">
        <v>59.7</v>
      </c>
      <c r="K1859" s="1">
        <v>45404</v>
      </c>
      <c r="L1859">
        <v>88</v>
      </c>
      <c r="M1859">
        <v>0.08</v>
      </c>
    </row>
    <row r="1860" spans="1:13" x14ac:dyDescent="0.3">
      <c r="A1860" t="s">
        <v>1695</v>
      </c>
      <c r="B1860">
        <v>71</v>
      </c>
      <c r="C1860" t="s">
        <v>14</v>
      </c>
      <c r="D1860" t="s">
        <v>26</v>
      </c>
      <c r="E1860">
        <v>74.78</v>
      </c>
      <c r="F1860">
        <v>15</v>
      </c>
      <c r="G1860">
        <v>193</v>
      </c>
      <c r="H1860">
        <v>0</v>
      </c>
      <c r="I1860" t="s">
        <v>29</v>
      </c>
      <c r="J1860">
        <v>84.6</v>
      </c>
      <c r="K1860" s="1">
        <v>44833</v>
      </c>
      <c r="L1860">
        <v>96</v>
      </c>
      <c r="M1860">
        <v>0.35</v>
      </c>
    </row>
    <row r="1861" spans="1:13" x14ac:dyDescent="0.3">
      <c r="A1861" t="s">
        <v>1696</v>
      </c>
      <c r="B1861">
        <v>70</v>
      </c>
      <c r="C1861" t="s">
        <v>14</v>
      </c>
      <c r="D1861" t="s">
        <v>50</v>
      </c>
      <c r="E1861">
        <v>76.37</v>
      </c>
      <c r="F1861">
        <v>10</v>
      </c>
      <c r="G1861">
        <v>139</v>
      </c>
      <c r="H1861">
        <v>0</v>
      </c>
      <c r="I1861" t="s">
        <v>16</v>
      </c>
      <c r="J1861">
        <v>59.8</v>
      </c>
      <c r="K1861" s="1">
        <v>45216</v>
      </c>
      <c r="L1861">
        <v>85</v>
      </c>
      <c r="M1861">
        <v>0.59</v>
      </c>
    </row>
    <row r="1862" spans="1:13" x14ac:dyDescent="0.3">
      <c r="A1862" t="s">
        <v>1697</v>
      </c>
      <c r="B1862">
        <v>54</v>
      </c>
      <c r="C1862" t="s">
        <v>14</v>
      </c>
      <c r="D1862" t="s">
        <v>37</v>
      </c>
      <c r="E1862">
        <v>31.55</v>
      </c>
      <c r="F1862">
        <v>6</v>
      </c>
      <c r="G1862">
        <v>288</v>
      </c>
      <c r="H1862">
        <v>0</v>
      </c>
      <c r="I1862" t="s">
        <v>16</v>
      </c>
      <c r="J1862">
        <v>29.8</v>
      </c>
      <c r="K1862" s="1">
        <v>45224</v>
      </c>
      <c r="L1862">
        <v>44</v>
      </c>
      <c r="M1862">
        <v>0.45</v>
      </c>
    </row>
    <row r="1863" spans="1:13" x14ac:dyDescent="0.3">
      <c r="A1863" t="s">
        <v>1698</v>
      </c>
      <c r="B1863">
        <v>47</v>
      </c>
      <c r="C1863" t="s">
        <v>21</v>
      </c>
      <c r="D1863" t="s">
        <v>50</v>
      </c>
      <c r="E1863">
        <v>131.85</v>
      </c>
      <c r="F1863">
        <v>10</v>
      </c>
      <c r="G1863">
        <v>256</v>
      </c>
      <c r="H1863">
        <v>0</v>
      </c>
      <c r="I1863" t="s">
        <v>19</v>
      </c>
      <c r="J1863">
        <v>55.8</v>
      </c>
      <c r="K1863" s="1">
        <v>45300</v>
      </c>
      <c r="L1863">
        <v>98</v>
      </c>
      <c r="M1863">
        <v>0.5</v>
      </c>
    </row>
    <row r="1864" spans="1:13" x14ac:dyDescent="0.3">
      <c r="A1864" t="s">
        <v>1319</v>
      </c>
      <c r="B1864">
        <v>68</v>
      </c>
      <c r="C1864" t="s">
        <v>21</v>
      </c>
      <c r="D1864" t="s">
        <v>35</v>
      </c>
      <c r="F1864">
        <v>10</v>
      </c>
      <c r="G1864">
        <v>224</v>
      </c>
      <c r="H1864">
        <v>0</v>
      </c>
      <c r="I1864" t="s">
        <v>16</v>
      </c>
      <c r="J1864">
        <v>43.2</v>
      </c>
      <c r="K1864" s="1">
        <v>45471</v>
      </c>
      <c r="L1864">
        <v>93</v>
      </c>
      <c r="M1864">
        <v>0.3</v>
      </c>
    </row>
    <row r="1865" spans="1:13" x14ac:dyDescent="0.3">
      <c r="A1865" t="s">
        <v>1699</v>
      </c>
      <c r="B1865">
        <v>48</v>
      </c>
      <c r="C1865" t="s">
        <v>21</v>
      </c>
      <c r="D1865" t="s">
        <v>22</v>
      </c>
      <c r="F1865">
        <v>13</v>
      </c>
      <c r="G1865">
        <v>27</v>
      </c>
      <c r="H1865">
        <v>0</v>
      </c>
      <c r="I1865" t="s">
        <v>19</v>
      </c>
      <c r="J1865">
        <v>98.5</v>
      </c>
      <c r="K1865" s="1">
        <v>44716</v>
      </c>
      <c r="L1865">
        <v>5</v>
      </c>
      <c r="M1865">
        <v>0.42</v>
      </c>
    </row>
    <row r="1866" spans="1:13" x14ac:dyDescent="0.3">
      <c r="A1866" t="s">
        <v>1700</v>
      </c>
      <c r="B1866">
        <v>27</v>
      </c>
      <c r="C1866" t="s">
        <v>21</v>
      </c>
      <c r="D1866" t="s">
        <v>50</v>
      </c>
      <c r="E1866">
        <v>146.37</v>
      </c>
      <c r="F1866">
        <v>7</v>
      </c>
      <c r="G1866">
        <v>189</v>
      </c>
      <c r="H1866">
        <v>0</v>
      </c>
      <c r="I1866" t="s">
        <v>40</v>
      </c>
      <c r="J1866">
        <v>5.0999999999999996</v>
      </c>
      <c r="K1866" s="1">
        <v>45676</v>
      </c>
      <c r="L1866">
        <v>61</v>
      </c>
      <c r="M1866">
        <v>0.38</v>
      </c>
    </row>
    <row r="1867" spans="1:13" x14ac:dyDescent="0.3">
      <c r="A1867" t="s">
        <v>1701</v>
      </c>
      <c r="B1867">
        <v>32</v>
      </c>
      <c r="C1867" t="s">
        <v>21</v>
      </c>
      <c r="D1867" t="s">
        <v>37</v>
      </c>
      <c r="E1867">
        <v>88.56</v>
      </c>
      <c r="F1867">
        <v>16</v>
      </c>
      <c r="G1867">
        <v>244</v>
      </c>
      <c r="H1867">
        <v>0</v>
      </c>
      <c r="I1867" t="s">
        <v>16</v>
      </c>
      <c r="J1867">
        <v>76.8</v>
      </c>
      <c r="K1867" s="1">
        <v>45281</v>
      </c>
      <c r="L1867">
        <v>92</v>
      </c>
      <c r="M1867">
        <v>0.05</v>
      </c>
    </row>
    <row r="1868" spans="1:13" x14ac:dyDescent="0.3">
      <c r="A1868" t="s">
        <v>1702</v>
      </c>
      <c r="B1868">
        <v>59</v>
      </c>
      <c r="C1868" t="s">
        <v>21</v>
      </c>
      <c r="D1868" t="s">
        <v>26</v>
      </c>
      <c r="E1868">
        <v>47.09</v>
      </c>
      <c r="F1868">
        <v>7</v>
      </c>
      <c r="G1868">
        <v>333</v>
      </c>
      <c r="H1868">
        <v>0</v>
      </c>
      <c r="I1868" t="s">
        <v>19</v>
      </c>
      <c r="J1868">
        <v>2.4</v>
      </c>
      <c r="K1868" s="1">
        <v>44263</v>
      </c>
      <c r="L1868">
        <v>6</v>
      </c>
      <c r="M1868">
        <v>0.34</v>
      </c>
    </row>
    <row r="1869" spans="1:13" x14ac:dyDescent="0.3">
      <c r="A1869" t="s">
        <v>1703</v>
      </c>
      <c r="B1869">
        <v>76</v>
      </c>
      <c r="C1869" t="s">
        <v>21</v>
      </c>
      <c r="D1869" t="s">
        <v>18</v>
      </c>
      <c r="E1869">
        <v>36.6</v>
      </c>
      <c r="F1869">
        <v>16</v>
      </c>
      <c r="G1869">
        <v>314</v>
      </c>
      <c r="H1869">
        <v>0</v>
      </c>
      <c r="I1869" t="s">
        <v>23</v>
      </c>
      <c r="J1869">
        <v>60.4</v>
      </c>
      <c r="K1869" s="1">
        <v>44968</v>
      </c>
      <c r="L1869">
        <v>75</v>
      </c>
      <c r="M1869">
        <v>0.55000000000000004</v>
      </c>
    </row>
    <row r="1870" spans="1:13" x14ac:dyDescent="0.3">
      <c r="A1870" t="s">
        <v>1704</v>
      </c>
      <c r="B1870">
        <v>65</v>
      </c>
      <c r="C1870" t="s">
        <v>14</v>
      </c>
      <c r="D1870" t="s">
        <v>52</v>
      </c>
      <c r="E1870">
        <v>37.72</v>
      </c>
      <c r="F1870">
        <v>12</v>
      </c>
      <c r="G1870">
        <v>48</v>
      </c>
      <c r="H1870">
        <v>0</v>
      </c>
      <c r="I1870" t="s">
        <v>19</v>
      </c>
      <c r="J1870">
        <v>43.1</v>
      </c>
      <c r="K1870" s="1">
        <v>44845</v>
      </c>
      <c r="L1870">
        <v>39</v>
      </c>
      <c r="M1870">
        <v>7.0000000000000007E-2</v>
      </c>
    </row>
    <row r="1871" spans="1:13" x14ac:dyDescent="0.3">
      <c r="A1871" t="s">
        <v>1705</v>
      </c>
      <c r="B1871">
        <v>61</v>
      </c>
      <c r="C1871" t="s">
        <v>21</v>
      </c>
      <c r="D1871" t="s">
        <v>22</v>
      </c>
      <c r="E1871">
        <v>166.36</v>
      </c>
      <c r="F1871">
        <v>10</v>
      </c>
      <c r="G1871">
        <v>300</v>
      </c>
      <c r="H1871">
        <v>0</v>
      </c>
      <c r="I1871" t="s">
        <v>16</v>
      </c>
      <c r="J1871">
        <v>91</v>
      </c>
      <c r="K1871" s="1">
        <v>44732</v>
      </c>
      <c r="L1871">
        <v>8</v>
      </c>
      <c r="M1871">
        <v>0.52</v>
      </c>
    </row>
    <row r="1872" spans="1:13" x14ac:dyDescent="0.3">
      <c r="A1872" t="s">
        <v>1706</v>
      </c>
      <c r="B1872">
        <v>35</v>
      </c>
      <c r="C1872" t="s">
        <v>14</v>
      </c>
      <c r="D1872" t="s">
        <v>18</v>
      </c>
      <c r="E1872">
        <v>331.76</v>
      </c>
      <c r="F1872">
        <v>13</v>
      </c>
      <c r="G1872">
        <v>203</v>
      </c>
      <c r="H1872">
        <v>0</v>
      </c>
      <c r="I1872" t="s">
        <v>19</v>
      </c>
      <c r="J1872">
        <v>53.9</v>
      </c>
      <c r="K1872" s="1">
        <v>45811</v>
      </c>
      <c r="L1872">
        <v>99</v>
      </c>
      <c r="M1872">
        <v>0.14000000000000001</v>
      </c>
    </row>
    <row r="1873" spans="1:13" x14ac:dyDescent="0.3">
      <c r="A1873" t="s">
        <v>1707</v>
      </c>
      <c r="B1873">
        <v>40</v>
      </c>
      <c r="C1873" t="s">
        <v>21</v>
      </c>
      <c r="D1873" t="s">
        <v>26</v>
      </c>
      <c r="E1873">
        <v>27.87</v>
      </c>
      <c r="F1873">
        <v>6</v>
      </c>
      <c r="G1873">
        <v>114</v>
      </c>
      <c r="H1873">
        <v>0</v>
      </c>
      <c r="I1873" t="s">
        <v>40</v>
      </c>
      <c r="J1873">
        <v>82.7</v>
      </c>
      <c r="K1873" s="1">
        <v>45513</v>
      </c>
      <c r="L1873">
        <v>75</v>
      </c>
      <c r="M1873">
        <v>0.1</v>
      </c>
    </row>
    <row r="1874" spans="1:13" x14ac:dyDescent="0.3">
      <c r="A1874" t="s">
        <v>1708</v>
      </c>
      <c r="B1874">
        <v>50</v>
      </c>
      <c r="C1874" t="s">
        <v>14</v>
      </c>
      <c r="D1874" t="s">
        <v>52</v>
      </c>
      <c r="E1874">
        <v>79.77</v>
      </c>
      <c r="F1874">
        <v>15</v>
      </c>
      <c r="G1874">
        <v>19</v>
      </c>
      <c r="H1874">
        <v>0</v>
      </c>
      <c r="I1874" t="s">
        <v>29</v>
      </c>
      <c r="J1874">
        <v>67.2</v>
      </c>
      <c r="K1874" s="1">
        <v>44479</v>
      </c>
      <c r="L1874">
        <v>84</v>
      </c>
      <c r="M1874">
        <v>0.56999999999999995</v>
      </c>
    </row>
    <row r="1875" spans="1:13" x14ac:dyDescent="0.3">
      <c r="A1875" t="s">
        <v>1709</v>
      </c>
      <c r="B1875">
        <v>33</v>
      </c>
      <c r="C1875" t="s">
        <v>14</v>
      </c>
      <c r="D1875" t="s">
        <v>15</v>
      </c>
      <c r="E1875">
        <v>52.74</v>
      </c>
      <c r="F1875">
        <v>8</v>
      </c>
      <c r="G1875">
        <v>84</v>
      </c>
      <c r="H1875">
        <v>0</v>
      </c>
      <c r="I1875" t="s">
        <v>23</v>
      </c>
      <c r="J1875">
        <v>44.7</v>
      </c>
      <c r="K1875" s="1">
        <v>44364</v>
      </c>
      <c r="L1875">
        <v>43</v>
      </c>
      <c r="M1875">
        <v>0.7</v>
      </c>
    </row>
    <row r="1876" spans="1:13" x14ac:dyDescent="0.3">
      <c r="A1876" t="s">
        <v>1710</v>
      </c>
      <c r="B1876">
        <v>71</v>
      </c>
      <c r="C1876" t="s">
        <v>21</v>
      </c>
      <c r="D1876" t="s">
        <v>28</v>
      </c>
      <c r="F1876">
        <v>11</v>
      </c>
      <c r="G1876">
        <v>252</v>
      </c>
      <c r="H1876">
        <v>0</v>
      </c>
      <c r="I1876" t="s">
        <v>40</v>
      </c>
      <c r="J1876">
        <v>33.799999999999997</v>
      </c>
      <c r="K1876" s="1">
        <v>44611</v>
      </c>
      <c r="L1876">
        <v>86</v>
      </c>
      <c r="M1876">
        <v>0.1</v>
      </c>
    </row>
    <row r="1877" spans="1:13" x14ac:dyDescent="0.3">
      <c r="A1877" t="s">
        <v>1711</v>
      </c>
      <c r="B1877">
        <v>55</v>
      </c>
      <c r="C1877" t="s">
        <v>14</v>
      </c>
      <c r="D1877" t="s">
        <v>35</v>
      </c>
      <c r="E1877">
        <v>149.71</v>
      </c>
      <c r="F1877">
        <v>9</v>
      </c>
      <c r="G1877">
        <v>51</v>
      </c>
      <c r="H1877">
        <v>0</v>
      </c>
      <c r="I1877" t="s">
        <v>23</v>
      </c>
      <c r="J1877">
        <v>11.7</v>
      </c>
      <c r="K1877" s="1">
        <v>44016</v>
      </c>
      <c r="L1877">
        <v>41</v>
      </c>
      <c r="M1877">
        <v>0.5</v>
      </c>
    </row>
    <row r="1878" spans="1:13" x14ac:dyDescent="0.3">
      <c r="A1878" t="s">
        <v>1574</v>
      </c>
      <c r="B1878">
        <v>52</v>
      </c>
      <c r="C1878" t="s">
        <v>21</v>
      </c>
      <c r="D1878" t="s">
        <v>18</v>
      </c>
      <c r="E1878">
        <v>23.65</v>
      </c>
      <c r="F1878">
        <v>11</v>
      </c>
      <c r="G1878">
        <v>147</v>
      </c>
      <c r="H1878">
        <v>0</v>
      </c>
      <c r="I1878" t="s">
        <v>23</v>
      </c>
      <c r="J1878">
        <v>1.4</v>
      </c>
      <c r="K1878" s="1">
        <v>44324</v>
      </c>
      <c r="L1878">
        <v>76</v>
      </c>
      <c r="M1878">
        <v>0.55000000000000004</v>
      </c>
    </row>
    <row r="1879" spans="1:13" x14ac:dyDescent="0.3">
      <c r="A1879" t="s">
        <v>931</v>
      </c>
      <c r="B1879">
        <v>51</v>
      </c>
      <c r="C1879" t="s">
        <v>14</v>
      </c>
      <c r="D1879" t="s">
        <v>44</v>
      </c>
      <c r="E1879">
        <v>88.03</v>
      </c>
      <c r="F1879">
        <v>4</v>
      </c>
      <c r="G1879">
        <v>185</v>
      </c>
      <c r="H1879">
        <v>0</v>
      </c>
      <c r="I1879" t="s">
        <v>19</v>
      </c>
      <c r="J1879">
        <v>0.1</v>
      </c>
      <c r="K1879" s="1">
        <v>44586</v>
      </c>
      <c r="L1879">
        <v>69</v>
      </c>
      <c r="M1879">
        <v>0.26</v>
      </c>
    </row>
    <row r="1880" spans="1:13" x14ac:dyDescent="0.3">
      <c r="A1880" t="s">
        <v>1712</v>
      </c>
      <c r="B1880">
        <v>45</v>
      </c>
      <c r="C1880" t="s">
        <v>21</v>
      </c>
      <c r="D1880" t="s">
        <v>52</v>
      </c>
      <c r="E1880">
        <v>85.48</v>
      </c>
      <c r="F1880">
        <v>14</v>
      </c>
      <c r="G1880">
        <v>172</v>
      </c>
      <c r="H1880">
        <v>0</v>
      </c>
      <c r="I1880" t="s">
        <v>29</v>
      </c>
      <c r="K1880" s="1">
        <v>44418</v>
      </c>
      <c r="L1880">
        <v>98</v>
      </c>
      <c r="M1880">
        <v>0.83</v>
      </c>
    </row>
    <row r="1881" spans="1:13" x14ac:dyDescent="0.3">
      <c r="A1881" t="s">
        <v>1405</v>
      </c>
      <c r="B1881">
        <v>19</v>
      </c>
      <c r="C1881" t="s">
        <v>25</v>
      </c>
      <c r="D1881" t="s">
        <v>15</v>
      </c>
      <c r="E1881">
        <v>53.85</v>
      </c>
      <c r="F1881">
        <v>11</v>
      </c>
      <c r="G1881">
        <v>352</v>
      </c>
      <c r="H1881">
        <v>0</v>
      </c>
      <c r="I1881" t="s">
        <v>19</v>
      </c>
      <c r="J1881">
        <v>56.1</v>
      </c>
      <c r="K1881" s="1">
        <v>44426</v>
      </c>
      <c r="L1881">
        <v>98</v>
      </c>
      <c r="M1881">
        <v>0.27</v>
      </c>
    </row>
    <row r="1882" spans="1:13" x14ac:dyDescent="0.3">
      <c r="A1882" t="s">
        <v>1713</v>
      </c>
      <c r="B1882">
        <v>47</v>
      </c>
      <c r="C1882" t="s">
        <v>21</v>
      </c>
      <c r="D1882" t="s">
        <v>44</v>
      </c>
      <c r="E1882">
        <v>144.62</v>
      </c>
      <c r="F1882">
        <v>14</v>
      </c>
      <c r="G1882">
        <v>113</v>
      </c>
      <c r="H1882">
        <v>0</v>
      </c>
      <c r="I1882" t="s">
        <v>19</v>
      </c>
      <c r="J1882">
        <v>97.5</v>
      </c>
      <c r="K1882" s="1">
        <v>45131</v>
      </c>
      <c r="L1882">
        <v>30</v>
      </c>
      <c r="M1882">
        <v>0.36</v>
      </c>
    </row>
    <row r="1883" spans="1:13" x14ac:dyDescent="0.3">
      <c r="A1883" t="s">
        <v>1714</v>
      </c>
      <c r="B1883">
        <v>30</v>
      </c>
      <c r="C1883" t="s">
        <v>21</v>
      </c>
      <c r="D1883" t="s">
        <v>28</v>
      </c>
      <c r="E1883">
        <v>111.56</v>
      </c>
      <c r="F1883">
        <v>14</v>
      </c>
      <c r="G1883">
        <v>1</v>
      </c>
      <c r="H1883">
        <v>0</v>
      </c>
      <c r="I1883" t="s">
        <v>16</v>
      </c>
      <c r="J1883">
        <v>70.5</v>
      </c>
      <c r="K1883" s="1">
        <v>45044</v>
      </c>
      <c r="L1883">
        <v>59</v>
      </c>
      <c r="M1883">
        <v>0.31</v>
      </c>
    </row>
    <row r="1884" spans="1:13" x14ac:dyDescent="0.3">
      <c r="A1884" t="s">
        <v>1715</v>
      </c>
      <c r="B1884">
        <v>58</v>
      </c>
      <c r="C1884" t="s">
        <v>14</v>
      </c>
      <c r="D1884" t="s">
        <v>28</v>
      </c>
      <c r="E1884">
        <v>32.6</v>
      </c>
      <c r="F1884">
        <v>13</v>
      </c>
      <c r="G1884">
        <v>33</v>
      </c>
      <c r="H1884">
        <v>0</v>
      </c>
      <c r="I1884" t="s">
        <v>19</v>
      </c>
      <c r="J1884">
        <v>7.1</v>
      </c>
      <c r="K1884" s="1">
        <v>45367</v>
      </c>
      <c r="L1884">
        <v>23</v>
      </c>
      <c r="M1884">
        <v>0.32</v>
      </c>
    </row>
    <row r="1885" spans="1:13" x14ac:dyDescent="0.3">
      <c r="A1885" t="s">
        <v>1716</v>
      </c>
      <c r="B1885">
        <v>33</v>
      </c>
      <c r="C1885" t="s">
        <v>21</v>
      </c>
      <c r="D1885" t="s">
        <v>22</v>
      </c>
      <c r="F1885">
        <v>11</v>
      </c>
      <c r="G1885">
        <v>281</v>
      </c>
      <c r="H1885">
        <v>0</v>
      </c>
      <c r="I1885" t="s">
        <v>29</v>
      </c>
      <c r="J1885">
        <v>64.5</v>
      </c>
      <c r="K1885" s="1">
        <v>44182</v>
      </c>
      <c r="L1885">
        <v>57</v>
      </c>
      <c r="M1885">
        <v>0.25</v>
      </c>
    </row>
    <row r="1886" spans="1:13" x14ac:dyDescent="0.3">
      <c r="A1886" t="s">
        <v>1717</v>
      </c>
      <c r="B1886">
        <v>76</v>
      </c>
      <c r="C1886" t="s">
        <v>14</v>
      </c>
      <c r="D1886" t="s">
        <v>44</v>
      </c>
      <c r="E1886">
        <v>196.87</v>
      </c>
      <c r="F1886">
        <v>9</v>
      </c>
      <c r="G1886">
        <v>160</v>
      </c>
      <c r="H1886">
        <v>0</v>
      </c>
      <c r="I1886" t="s">
        <v>40</v>
      </c>
      <c r="J1886">
        <v>48.5</v>
      </c>
      <c r="K1886" s="1">
        <v>44498</v>
      </c>
      <c r="L1886">
        <v>25</v>
      </c>
      <c r="M1886">
        <v>0.31</v>
      </c>
    </row>
    <row r="1887" spans="1:13" x14ac:dyDescent="0.3">
      <c r="A1887" t="s">
        <v>1718</v>
      </c>
      <c r="B1887">
        <v>22</v>
      </c>
      <c r="C1887" t="s">
        <v>14</v>
      </c>
      <c r="D1887" t="s">
        <v>22</v>
      </c>
      <c r="E1887">
        <v>49.17</v>
      </c>
      <c r="F1887">
        <v>10</v>
      </c>
      <c r="G1887">
        <v>169</v>
      </c>
      <c r="H1887">
        <v>0</v>
      </c>
      <c r="I1887" t="s">
        <v>19</v>
      </c>
      <c r="J1887">
        <v>63.6</v>
      </c>
      <c r="K1887" s="1">
        <v>45814</v>
      </c>
      <c r="L1887">
        <v>48</v>
      </c>
      <c r="M1887">
        <v>0.82</v>
      </c>
    </row>
    <row r="1888" spans="1:13" x14ac:dyDescent="0.3">
      <c r="A1888" t="s">
        <v>1719</v>
      </c>
      <c r="B1888">
        <v>72</v>
      </c>
      <c r="C1888" t="s">
        <v>14</v>
      </c>
      <c r="D1888" t="s">
        <v>22</v>
      </c>
      <c r="E1888">
        <v>215.25</v>
      </c>
      <c r="F1888">
        <v>16</v>
      </c>
      <c r="G1888">
        <v>93</v>
      </c>
      <c r="H1888">
        <v>0</v>
      </c>
      <c r="I1888" t="s">
        <v>29</v>
      </c>
      <c r="J1888">
        <v>62.3</v>
      </c>
      <c r="K1888" s="1">
        <v>45235</v>
      </c>
      <c r="L1888">
        <v>70</v>
      </c>
      <c r="M1888">
        <v>0.13</v>
      </c>
    </row>
    <row r="1889" spans="1:13" x14ac:dyDescent="0.3">
      <c r="A1889" t="s">
        <v>1256</v>
      </c>
      <c r="B1889">
        <v>45</v>
      </c>
      <c r="C1889" t="s">
        <v>21</v>
      </c>
      <c r="D1889" t="s">
        <v>22</v>
      </c>
      <c r="E1889">
        <v>61.86</v>
      </c>
      <c r="F1889">
        <v>9</v>
      </c>
      <c r="G1889">
        <v>247</v>
      </c>
      <c r="H1889">
        <v>0</v>
      </c>
      <c r="I1889" t="s">
        <v>19</v>
      </c>
      <c r="J1889">
        <v>14.4</v>
      </c>
      <c r="K1889" s="1">
        <v>44718</v>
      </c>
      <c r="L1889">
        <v>42</v>
      </c>
      <c r="M1889">
        <v>0.01</v>
      </c>
    </row>
    <row r="1890" spans="1:13" x14ac:dyDescent="0.3">
      <c r="A1890" t="s">
        <v>1720</v>
      </c>
      <c r="B1890">
        <v>70</v>
      </c>
      <c r="C1890" t="s">
        <v>14</v>
      </c>
      <c r="D1890" t="s">
        <v>22</v>
      </c>
      <c r="E1890">
        <v>17.12</v>
      </c>
      <c r="F1890">
        <v>15</v>
      </c>
      <c r="G1890">
        <v>320</v>
      </c>
      <c r="H1890">
        <v>0</v>
      </c>
      <c r="I1890" t="s">
        <v>23</v>
      </c>
      <c r="J1890">
        <v>91.9</v>
      </c>
      <c r="K1890" s="1">
        <v>44889</v>
      </c>
      <c r="L1890">
        <v>29</v>
      </c>
      <c r="M1890">
        <v>0.15</v>
      </c>
    </row>
    <row r="1891" spans="1:13" x14ac:dyDescent="0.3">
      <c r="A1891" t="s">
        <v>1721</v>
      </c>
      <c r="B1891">
        <v>56</v>
      </c>
      <c r="C1891" t="s">
        <v>14</v>
      </c>
      <c r="D1891" t="s">
        <v>15</v>
      </c>
      <c r="E1891">
        <v>110.81</v>
      </c>
      <c r="F1891">
        <v>3</v>
      </c>
      <c r="G1891">
        <v>7</v>
      </c>
      <c r="H1891">
        <v>0</v>
      </c>
      <c r="I1891" t="s">
        <v>19</v>
      </c>
      <c r="J1891">
        <v>55.5</v>
      </c>
      <c r="K1891" s="1">
        <v>45758</v>
      </c>
      <c r="L1891">
        <v>85</v>
      </c>
      <c r="M1891">
        <v>0.35</v>
      </c>
    </row>
    <row r="1892" spans="1:13" x14ac:dyDescent="0.3">
      <c r="A1892" t="s">
        <v>1324</v>
      </c>
      <c r="B1892">
        <v>62</v>
      </c>
      <c r="C1892" t="s">
        <v>21</v>
      </c>
      <c r="D1892" t="s">
        <v>35</v>
      </c>
      <c r="E1892">
        <v>91.5</v>
      </c>
      <c r="F1892">
        <v>10</v>
      </c>
      <c r="G1892">
        <v>320</v>
      </c>
      <c r="H1892">
        <v>0</v>
      </c>
      <c r="I1892" t="s">
        <v>16</v>
      </c>
      <c r="J1892">
        <v>70.099999999999994</v>
      </c>
      <c r="K1892" s="1">
        <v>44812</v>
      </c>
      <c r="L1892">
        <v>71</v>
      </c>
      <c r="M1892">
        <v>0.33</v>
      </c>
    </row>
    <row r="1893" spans="1:13" x14ac:dyDescent="0.3">
      <c r="A1893" t="s">
        <v>1722</v>
      </c>
      <c r="B1893">
        <v>37</v>
      </c>
      <c r="C1893" t="s">
        <v>21</v>
      </c>
      <c r="D1893" t="s">
        <v>50</v>
      </c>
      <c r="E1893">
        <v>17.07</v>
      </c>
      <c r="F1893">
        <v>11</v>
      </c>
      <c r="G1893">
        <v>109</v>
      </c>
      <c r="H1893">
        <v>0</v>
      </c>
      <c r="I1893" t="s">
        <v>23</v>
      </c>
      <c r="J1893">
        <v>38.700000000000003</v>
      </c>
      <c r="K1893" s="1">
        <v>45378</v>
      </c>
      <c r="L1893">
        <v>45</v>
      </c>
      <c r="M1893">
        <v>0.54</v>
      </c>
    </row>
    <row r="1894" spans="1:13" x14ac:dyDescent="0.3">
      <c r="A1894" t="s">
        <v>1462</v>
      </c>
      <c r="B1894">
        <v>41</v>
      </c>
      <c r="C1894" t="s">
        <v>21</v>
      </c>
      <c r="D1894" t="s">
        <v>15</v>
      </c>
      <c r="E1894">
        <v>208.79</v>
      </c>
      <c r="F1894">
        <v>8</v>
      </c>
      <c r="G1894">
        <v>31</v>
      </c>
      <c r="H1894">
        <v>0</v>
      </c>
      <c r="I1894" t="s">
        <v>29</v>
      </c>
      <c r="J1894">
        <v>12.2</v>
      </c>
      <c r="K1894" s="1">
        <v>45537</v>
      </c>
      <c r="L1894">
        <v>41</v>
      </c>
      <c r="M1894">
        <v>0.05</v>
      </c>
    </row>
    <row r="1895" spans="1:13" x14ac:dyDescent="0.3">
      <c r="A1895" t="s">
        <v>1723</v>
      </c>
      <c r="B1895">
        <v>78</v>
      </c>
      <c r="C1895" t="s">
        <v>25</v>
      </c>
      <c r="D1895" t="s">
        <v>26</v>
      </c>
      <c r="E1895">
        <v>187.57</v>
      </c>
      <c r="F1895">
        <v>8</v>
      </c>
      <c r="G1895">
        <v>50</v>
      </c>
      <c r="H1895">
        <v>0</v>
      </c>
      <c r="I1895" t="s">
        <v>19</v>
      </c>
      <c r="K1895" s="1">
        <v>45449</v>
      </c>
      <c r="L1895">
        <v>73</v>
      </c>
      <c r="M1895">
        <v>0.43</v>
      </c>
    </row>
    <row r="1896" spans="1:13" x14ac:dyDescent="0.3">
      <c r="A1896" t="s">
        <v>1724</v>
      </c>
      <c r="B1896">
        <v>44</v>
      </c>
      <c r="C1896" t="s">
        <v>21</v>
      </c>
      <c r="D1896" t="s">
        <v>22</v>
      </c>
      <c r="E1896">
        <v>86.95</v>
      </c>
      <c r="F1896">
        <v>6</v>
      </c>
      <c r="G1896">
        <v>167</v>
      </c>
      <c r="H1896">
        <v>0</v>
      </c>
      <c r="I1896" t="s">
        <v>23</v>
      </c>
      <c r="J1896">
        <v>94.2</v>
      </c>
      <c r="K1896" s="1">
        <v>44283</v>
      </c>
      <c r="L1896">
        <v>63</v>
      </c>
      <c r="M1896">
        <v>0.25</v>
      </c>
    </row>
    <row r="1897" spans="1:13" x14ac:dyDescent="0.3">
      <c r="A1897" t="s">
        <v>195</v>
      </c>
      <c r="B1897">
        <v>47</v>
      </c>
      <c r="C1897" t="s">
        <v>14</v>
      </c>
      <c r="D1897" t="s">
        <v>52</v>
      </c>
      <c r="F1897">
        <v>7</v>
      </c>
      <c r="G1897">
        <v>65</v>
      </c>
      <c r="H1897">
        <v>0</v>
      </c>
      <c r="I1897" t="s">
        <v>23</v>
      </c>
      <c r="J1897">
        <v>58.1</v>
      </c>
      <c r="K1897" s="1">
        <v>44732</v>
      </c>
      <c r="L1897">
        <v>47</v>
      </c>
      <c r="M1897">
        <v>0.03</v>
      </c>
    </row>
    <row r="1898" spans="1:13" x14ac:dyDescent="0.3">
      <c r="A1898" t="s">
        <v>1725</v>
      </c>
      <c r="B1898">
        <v>75</v>
      </c>
      <c r="C1898" t="s">
        <v>21</v>
      </c>
      <c r="D1898" t="s">
        <v>52</v>
      </c>
      <c r="E1898">
        <v>27.37</v>
      </c>
      <c r="F1898">
        <v>11</v>
      </c>
      <c r="G1898">
        <v>30</v>
      </c>
      <c r="H1898">
        <v>0</v>
      </c>
      <c r="I1898" t="s">
        <v>40</v>
      </c>
      <c r="J1898">
        <v>19.899999999999999</v>
      </c>
      <c r="K1898" s="1">
        <v>45280</v>
      </c>
      <c r="L1898">
        <v>1</v>
      </c>
      <c r="M1898">
        <v>0.31</v>
      </c>
    </row>
    <row r="1899" spans="1:13" x14ac:dyDescent="0.3">
      <c r="A1899" t="s">
        <v>1067</v>
      </c>
      <c r="B1899">
        <v>62</v>
      </c>
      <c r="C1899" t="s">
        <v>21</v>
      </c>
      <c r="D1899" t="s">
        <v>44</v>
      </c>
      <c r="E1899">
        <v>28.68</v>
      </c>
      <c r="F1899">
        <v>16</v>
      </c>
      <c r="G1899">
        <v>323</v>
      </c>
      <c r="H1899">
        <v>0</v>
      </c>
      <c r="I1899" t="s">
        <v>23</v>
      </c>
      <c r="J1899">
        <v>62.3</v>
      </c>
      <c r="K1899" s="1">
        <v>44054</v>
      </c>
      <c r="L1899">
        <v>95</v>
      </c>
      <c r="M1899">
        <v>0.13</v>
      </c>
    </row>
    <row r="1900" spans="1:13" x14ac:dyDescent="0.3">
      <c r="A1900" t="s">
        <v>1726</v>
      </c>
      <c r="B1900">
        <v>44</v>
      </c>
      <c r="C1900" t="s">
        <v>14</v>
      </c>
      <c r="D1900" t="s">
        <v>44</v>
      </c>
      <c r="E1900">
        <v>46.28</v>
      </c>
      <c r="F1900">
        <v>7</v>
      </c>
      <c r="G1900">
        <v>11</v>
      </c>
      <c r="H1900">
        <v>0</v>
      </c>
      <c r="I1900" t="s">
        <v>29</v>
      </c>
      <c r="J1900">
        <v>42.9</v>
      </c>
      <c r="K1900" s="1">
        <v>44798</v>
      </c>
      <c r="L1900">
        <v>20</v>
      </c>
      <c r="M1900">
        <v>0.62</v>
      </c>
    </row>
    <row r="1901" spans="1:13" x14ac:dyDescent="0.3">
      <c r="A1901" t="s">
        <v>1727</v>
      </c>
      <c r="B1901">
        <v>43</v>
      </c>
      <c r="C1901" t="s">
        <v>25</v>
      </c>
      <c r="D1901" t="s">
        <v>26</v>
      </c>
      <c r="E1901">
        <v>42.28</v>
      </c>
      <c r="F1901">
        <v>11</v>
      </c>
      <c r="G1901">
        <v>286</v>
      </c>
      <c r="H1901">
        <v>0</v>
      </c>
      <c r="I1901" t="s">
        <v>19</v>
      </c>
      <c r="J1901">
        <v>39.9</v>
      </c>
      <c r="K1901" s="1">
        <v>45158</v>
      </c>
      <c r="L1901">
        <v>92</v>
      </c>
      <c r="M1901">
        <v>0.39</v>
      </c>
    </row>
    <row r="1902" spans="1:13" x14ac:dyDescent="0.3">
      <c r="A1902" t="s">
        <v>1728</v>
      </c>
      <c r="B1902">
        <v>24</v>
      </c>
      <c r="C1902" t="s">
        <v>14</v>
      </c>
      <c r="D1902" t="s">
        <v>15</v>
      </c>
      <c r="E1902">
        <v>58.99</v>
      </c>
      <c r="F1902">
        <v>14</v>
      </c>
      <c r="G1902">
        <v>22</v>
      </c>
      <c r="H1902">
        <v>0</v>
      </c>
      <c r="I1902" t="s">
        <v>23</v>
      </c>
      <c r="J1902">
        <v>91.4</v>
      </c>
      <c r="K1902" s="1">
        <v>45390</v>
      </c>
      <c r="L1902">
        <v>19</v>
      </c>
      <c r="M1902">
        <v>0.13</v>
      </c>
    </row>
    <row r="1903" spans="1:13" x14ac:dyDescent="0.3">
      <c r="A1903" t="s">
        <v>1729</v>
      </c>
      <c r="B1903">
        <v>59</v>
      </c>
      <c r="C1903" t="s">
        <v>14</v>
      </c>
      <c r="D1903" t="s">
        <v>52</v>
      </c>
      <c r="E1903">
        <v>56.06</v>
      </c>
      <c r="F1903">
        <v>6</v>
      </c>
      <c r="G1903">
        <v>160</v>
      </c>
      <c r="H1903">
        <v>0</v>
      </c>
      <c r="I1903" t="s">
        <v>29</v>
      </c>
      <c r="J1903">
        <v>73.7</v>
      </c>
      <c r="K1903" s="1">
        <v>44813</v>
      </c>
      <c r="L1903">
        <v>65</v>
      </c>
      <c r="M1903">
        <v>0.16</v>
      </c>
    </row>
    <row r="1904" spans="1:13" x14ac:dyDescent="0.3">
      <c r="A1904" t="s">
        <v>1730</v>
      </c>
      <c r="B1904">
        <v>64</v>
      </c>
      <c r="C1904" t="s">
        <v>14</v>
      </c>
      <c r="D1904" t="s">
        <v>37</v>
      </c>
      <c r="E1904">
        <v>50.26</v>
      </c>
      <c r="F1904">
        <v>9</v>
      </c>
      <c r="G1904">
        <v>263</v>
      </c>
      <c r="H1904">
        <v>0</v>
      </c>
      <c r="I1904" t="s">
        <v>40</v>
      </c>
      <c r="J1904">
        <v>50.9</v>
      </c>
      <c r="K1904" s="1">
        <v>44124</v>
      </c>
      <c r="L1904">
        <v>93</v>
      </c>
      <c r="M1904">
        <v>0.11</v>
      </c>
    </row>
    <row r="1905" spans="1:13" x14ac:dyDescent="0.3">
      <c r="A1905" t="s">
        <v>1731</v>
      </c>
      <c r="B1905">
        <v>70</v>
      </c>
      <c r="C1905" t="s">
        <v>21</v>
      </c>
      <c r="D1905" t="s">
        <v>37</v>
      </c>
      <c r="E1905">
        <v>113.3</v>
      </c>
      <c r="F1905">
        <v>18</v>
      </c>
      <c r="G1905">
        <v>189</v>
      </c>
      <c r="H1905">
        <v>0</v>
      </c>
      <c r="I1905" t="s">
        <v>19</v>
      </c>
      <c r="J1905">
        <v>41.8</v>
      </c>
      <c r="K1905" s="1">
        <v>45489</v>
      </c>
      <c r="L1905">
        <v>74</v>
      </c>
      <c r="M1905">
        <v>0.42</v>
      </c>
    </row>
    <row r="1906" spans="1:13" x14ac:dyDescent="0.3">
      <c r="A1906" t="s">
        <v>1732</v>
      </c>
      <c r="B1906">
        <v>76</v>
      </c>
      <c r="C1906" t="s">
        <v>21</v>
      </c>
      <c r="D1906" t="s">
        <v>50</v>
      </c>
      <c r="E1906">
        <v>82.87</v>
      </c>
      <c r="F1906">
        <v>6</v>
      </c>
      <c r="G1906">
        <v>240</v>
      </c>
      <c r="H1906">
        <v>0</v>
      </c>
      <c r="I1906" t="s">
        <v>16</v>
      </c>
      <c r="J1906">
        <v>24.3</v>
      </c>
      <c r="K1906" s="1">
        <v>44296</v>
      </c>
      <c r="L1906">
        <v>36</v>
      </c>
      <c r="M1906">
        <v>0.32</v>
      </c>
    </row>
    <row r="1907" spans="1:13" x14ac:dyDescent="0.3">
      <c r="A1907" t="s">
        <v>1733</v>
      </c>
      <c r="B1907">
        <v>55</v>
      </c>
      <c r="C1907" t="s">
        <v>14</v>
      </c>
      <c r="D1907" t="s">
        <v>37</v>
      </c>
      <c r="F1907">
        <v>7</v>
      </c>
      <c r="G1907">
        <v>79</v>
      </c>
      <c r="H1907">
        <v>0</v>
      </c>
      <c r="I1907" t="s">
        <v>23</v>
      </c>
      <c r="J1907">
        <v>34.299999999999997</v>
      </c>
      <c r="K1907" s="1">
        <v>44730</v>
      </c>
      <c r="L1907">
        <v>23</v>
      </c>
      <c r="M1907">
        <v>0.12</v>
      </c>
    </row>
    <row r="1908" spans="1:13" x14ac:dyDescent="0.3">
      <c r="A1908" t="s">
        <v>1734</v>
      </c>
      <c r="B1908">
        <v>22</v>
      </c>
      <c r="C1908" t="s">
        <v>25</v>
      </c>
      <c r="D1908" t="s">
        <v>18</v>
      </c>
      <c r="E1908">
        <v>73.69</v>
      </c>
      <c r="F1908">
        <v>12</v>
      </c>
      <c r="G1908">
        <v>270</v>
      </c>
      <c r="H1908">
        <v>0</v>
      </c>
      <c r="I1908" t="s">
        <v>23</v>
      </c>
      <c r="J1908">
        <v>54.1</v>
      </c>
      <c r="K1908" s="1">
        <v>45214</v>
      </c>
      <c r="L1908">
        <v>82</v>
      </c>
      <c r="M1908">
        <v>0.56000000000000005</v>
      </c>
    </row>
    <row r="1909" spans="1:13" x14ac:dyDescent="0.3">
      <c r="A1909" t="s">
        <v>219</v>
      </c>
      <c r="B1909">
        <v>40</v>
      </c>
      <c r="C1909" t="s">
        <v>14</v>
      </c>
      <c r="D1909" t="s">
        <v>22</v>
      </c>
      <c r="E1909">
        <v>202.76</v>
      </c>
      <c r="F1909">
        <v>10</v>
      </c>
      <c r="G1909">
        <v>103</v>
      </c>
      <c r="H1909">
        <v>0</v>
      </c>
      <c r="I1909" t="s">
        <v>40</v>
      </c>
      <c r="J1909">
        <v>4.8</v>
      </c>
      <c r="K1909" s="1">
        <v>44229</v>
      </c>
      <c r="L1909">
        <v>29</v>
      </c>
      <c r="M1909">
        <v>0.59</v>
      </c>
    </row>
    <row r="1910" spans="1:13" x14ac:dyDescent="0.3">
      <c r="A1910" t="s">
        <v>1735</v>
      </c>
      <c r="B1910">
        <v>45</v>
      </c>
      <c r="C1910" t="s">
        <v>21</v>
      </c>
      <c r="D1910" t="s">
        <v>26</v>
      </c>
      <c r="E1910">
        <v>161.66999999999999</v>
      </c>
      <c r="F1910">
        <v>8</v>
      </c>
      <c r="G1910">
        <v>77</v>
      </c>
      <c r="H1910">
        <v>0</v>
      </c>
      <c r="I1910" t="s">
        <v>29</v>
      </c>
      <c r="J1910">
        <v>35.799999999999997</v>
      </c>
      <c r="K1910" s="1">
        <v>44822</v>
      </c>
      <c r="L1910">
        <v>92</v>
      </c>
      <c r="M1910">
        <v>0.41</v>
      </c>
    </row>
    <row r="1911" spans="1:13" x14ac:dyDescent="0.3">
      <c r="A1911" t="s">
        <v>1736</v>
      </c>
      <c r="B1911">
        <v>51</v>
      </c>
      <c r="C1911" t="s">
        <v>21</v>
      </c>
      <c r="D1911" t="s">
        <v>44</v>
      </c>
      <c r="E1911">
        <v>138.4</v>
      </c>
      <c r="F1911">
        <v>8</v>
      </c>
      <c r="G1911">
        <v>11</v>
      </c>
      <c r="H1911">
        <v>0</v>
      </c>
      <c r="I1911" t="s">
        <v>40</v>
      </c>
      <c r="J1911">
        <v>49.4</v>
      </c>
      <c r="K1911" s="1">
        <v>44032</v>
      </c>
      <c r="L1911">
        <v>44</v>
      </c>
      <c r="M1911">
        <v>0.35</v>
      </c>
    </row>
    <row r="1912" spans="1:13" x14ac:dyDescent="0.3">
      <c r="A1912" t="s">
        <v>1737</v>
      </c>
      <c r="B1912">
        <v>70</v>
      </c>
      <c r="C1912" t="s">
        <v>21</v>
      </c>
      <c r="D1912" t="s">
        <v>18</v>
      </c>
      <c r="E1912">
        <v>67.28</v>
      </c>
      <c r="F1912">
        <v>11</v>
      </c>
      <c r="G1912">
        <v>282</v>
      </c>
      <c r="H1912">
        <v>0</v>
      </c>
      <c r="I1912" t="s">
        <v>29</v>
      </c>
      <c r="J1912">
        <v>60.8</v>
      </c>
      <c r="K1912" s="1">
        <v>44696</v>
      </c>
      <c r="L1912">
        <v>7</v>
      </c>
      <c r="M1912">
        <v>0.31</v>
      </c>
    </row>
    <row r="1913" spans="1:13" x14ac:dyDescent="0.3">
      <c r="A1913" t="s">
        <v>1738</v>
      </c>
      <c r="B1913">
        <v>32</v>
      </c>
      <c r="C1913" t="s">
        <v>25</v>
      </c>
      <c r="D1913" t="s">
        <v>35</v>
      </c>
      <c r="E1913">
        <v>65.650000000000006</v>
      </c>
      <c r="F1913">
        <v>8</v>
      </c>
      <c r="G1913">
        <v>110</v>
      </c>
      <c r="H1913">
        <v>0</v>
      </c>
      <c r="I1913" t="s">
        <v>19</v>
      </c>
      <c r="J1913">
        <v>74.3</v>
      </c>
      <c r="K1913" s="1">
        <v>44576</v>
      </c>
      <c r="L1913">
        <v>31</v>
      </c>
      <c r="M1913">
        <v>0.05</v>
      </c>
    </row>
    <row r="1914" spans="1:13" x14ac:dyDescent="0.3">
      <c r="A1914" t="s">
        <v>1739</v>
      </c>
      <c r="B1914">
        <v>49</v>
      </c>
      <c r="C1914" t="s">
        <v>14</v>
      </c>
      <c r="D1914" t="s">
        <v>22</v>
      </c>
      <c r="E1914">
        <v>154.54</v>
      </c>
      <c r="F1914">
        <v>11</v>
      </c>
      <c r="G1914">
        <v>259</v>
      </c>
      <c r="H1914">
        <v>0</v>
      </c>
      <c r="I1914" t="s">
        <v>23</v>
      </c>
      <c r="J1914">
        <v>1.4</v>
      </c>
      <c r="K1914" s="1">
        <v>45678</v>
      </c>
      <c r="L1914">
        <v>38</v>
      </c>
      <c r="M1914">
        <v>0.24</v>
      </c>
    </row>
    <row r="1915" spans="1:13" x14ac:dyDescent="0.3">
      <c r="A1915" t="s">
        <v>1740</v>
      </c>
      <c r="B1915">
        <v>43</v>
      </c>
      <c r="C1915" t="s">
        <v>14</v>
      </c>
      <c r="D1915" t="s">
        <v>52</v>
      </c>
      <c r="E1915">
        <v>78.41</v>
      </c>
      <c r="F1915">
        <v>13</v>
      </c>
      <c r="G1915">
        <v>309</v>
      </c>
      <c r="H1915">
        <v>0</v>
      </c>
      <c r="I1915" t="s">
        <v>16</v>
      </c>
      <c r="J1915">
        <v>29.5</v>
      </c>
      <c r="K1915" s="1">
        <v>45047</v>
      </c>
      <c r="L1915">
        <v>66</v>
      </c>
      <c r="M1915">
        <v>0.1</v>
      </c>
    </row>
    <row r="1916" spans="1:13" x14ac:dyDescent="0.3">
      <c r="A1916" t="s">
        <v>866</v>
      </c>
      <c r="B1916">
        <v>65</v>
      </c>
      <c r="C1916" t="s">
        <v>21</v>
      </c>
      <c r="D1916" t="s">
        <v>22</v>
      </c>
      <c r="E1916">
        <v>226.08</v>
      </c>
      <c r="F1916">
        <v>8</v>
      </c>
      <c r="G1916">
        <v>350</v>
      </c>
      <c r="H1916">
        <v>0</v>
      </c>
      <c r="I1916" t="s">
        <v>40</v>
      </c>
      <c r="J1916">
        <v>26.1</v>
      </c>
      <c r="K1916" s="1">
        <v>44212</v>
      </c>
      <c r="L1916">
        <v>79</v>
      </c>
      <c r="M1916">
        <v>0.37</v>
      </c>
    </row>
    <row r="1917" spans="1:13" x14ac:dyDescent="0.3">
      <c r="A1917" t="s">
        <v>1741</v>
      </c>
      <c r="B1917">
        <v>48</v>
      </c>
      <c r="C1917" t="s">
        <v>14</v>
      </c>
      <c r="D1917" t="s">
        <v>44</v>
      </c>
      <c r="E1917">
        <v>73.56</v>
      </c>
      <c r="F1917">
        <v>9</v>
      </c>
      <c r="G1917">
        <v>195</v>
      </c>
      <c r="H1917">
        <v>1</v>
      </c>
      <c r="I1917" t="s">
        <v>16</v>
      </c>
      <c r="J1917">
        <v>52.1</v>
      </c>
      <c r="K1917" s="1">
        <v>45514</v>
      </c>
      <c r="L1917">
        <v>22</v>
      </c>
      <c r="M1917">
        <v>0.15</v>
      </c>
    </row>
    <row r="1918" spans="1:13" x14ac:dyDescent="0.3">
      <c r="A1918" t="s">
        <v>1742</v>
      </c>
      <c r="B1918">
        <v>36</v>
      </c>
      <c r="C1918" t="s">
        <v>14</v>
      </c>
      <c r="D1918" t="s">
        <v>28</v>
      </c>
      <c r="E1918">
        <v>79.75</v>
      </c>
      <c r="F1918">
        <v>4</v>
      </c>
      <c r="G1918">
        <v>339</v>
      </c>
      <c r="H1918">
        <v>0</v>
      </c>
      <c r="I1918" t="s">
        <v>16</v>
      </c>
      <c r="J1918">
        <v>46.6</v>
      </c>
      <c r="K1918" s="1">
        <v>45160</v>
      </c>
      <c r="L1918">
        <v>75</v>
      </c>
      <c r="M1918">
        <v>0.18</v>
      </c>
    </row>
    <row r="1919" spans="1:13" x14ac:dyDescent="0.3">
      <c r="A1919" t="s">
        <v>1743</v>
      </c>
      <c r="B1919">
        <v>26</v>
      </c>
      <c r="C1919" t="s">
        <v>21</v>
      </c>
      <c r="D1919" t="s">
        <v>28</v>
      </c>
      <c r="E1919">
        <v>110.21</v>
      </c>
      <c r="F1919">
        <v>12</v>
      </c>
      <c r="G1919">
        <v>183</v>
      </c>
      <c r="H1919">
        <v>0</v>
      </c>
      <c r="I1919" t="s">
        <v>23</v>
      </c>
      <c r="J1919">
        <v>8</v>
      </c>
      <c r="K1919" s="1">
        <v>45487</v>
      </c>
      <c r="L1919">
        <v>54</v>
      </c>
      <c r="M1919">
        <v>0.21</v>
      </c>
    </row>
    <row r="1920" spans="1:13" x14ac:dyDescent="0.3">
      <c r="A1920" t="s">
        <v>1744</v>
      </c>
      <c r="B1920">
        <v>46</v>
      </c>
      <c r="C1920" t="s">
        <v>14</v>
      </c>
      <c r="D1920" t="s">
        <v>18</v>
      </c>
      <c r="E1920">
        <v>111.5</v>
      </c>
      <c r="F1920">
        <v>7</v>
      </c>
      <c r="G1920">
        <v>145</v>
      </c>
      <c r="H1920">
        <v>0</v>
      </c>
      <c r="I1920" t="s">
        <v>23</v>
      </c>
      <c r="J1920">
        <v>76.099999999999994</v>
      </c>
      <c r="K1920" s="1">
        <v>45727</v>
      </c>
      <c r="L1920">
        <v>54</v>
      </c>
      <c r="M1920">
        <v>0.24</v>
      </c>
    </row>
    <row r="1921" spans="1:13" x14ac:dyDescent="0.3">
      <c r="A1921" t="s">
        <v>1745</v>
      </c>
      <c r="B1921">
        <v>71</v>
      </c>
      <c r="C1921" t="s">
        <v>21</v>
      </c>
      <c r="D1921" t="s">
        <v>15</v>
      </c>
      <c r="E1921">
        <v>68.680000000000007</v>
      </c>
      <c r="F1921">
        <v>17</v>
      </c>
      <c r="G1921">
        <v>174</v>
      </c>
      <c r="H1921">
        <v>0</v>
      </c>
      <c r="I1921" t="s">
        <v>16</v>
      </c>
      <c r="J1921">
        <v>68.7</v>
      </c>
      <c r="K1921" s="1">
        <v>44723</v>
      </c>
      <c r="L1921">
        <v>83</v>
      </c>
      <c r="M1921">
        <v>0.45</v>
      </c>
    </row>
    <row r="1922" spans="1:13" x14ac:dyDescent="0.3">
      <c r="A1922" t="s">
        <v>1746</v>
      </c>
      <c r="B1922">
        <v>78</v>
      </c>
      <c r="C1922" t="s">
        <v>21</v>
      </c>
      <c r="D1922" t="s">
        <v>52</v>
      </c>
      <c r="E1922">
        <v>116.38</v>
      </c>
      <c r="F1922">
        <v>8</v>
      </c>
      <c r="G1922">
        <v>199</v>
      </c>
      <c r="H1922">
        <v>0</v>
      </c>
      <c r="I1922" t="s">
        <v>19</v>
      </c>
      <c r="J1922">
        <v>82.1</v>
      </c>
      <c r="K1922" s="1">
        <v>44115</v>
      </c>
      <c r="L1922">
        <v>6</v>
      </c>
      <c r="M1922">
        <v>0.59</v>
      </c>
    </row>
    <row r="1923" spans="1:13" x14ac:dyDescent="0.3">
      <c r="A1923" t="s">
        <v>1747</v>
      </c>
      <c r="B1923">
        <v>75</v>
      </c>
      <c r="C1923" t="s">
        <v>14</v>
      </c>
      <c r="D1923" t="s">
        <v>44</v>
      </c>
      <c r="E1923">
        <v>114.17</v>
      </c>
      <c r="F1923">
        <v>8</v>
      </c>
      <c r="G1923">
        <v>187</v>
      </c>
      <c r="H1923">
        <v>0</v>
      </c>
      <c r="I1923" t="s">
        <v>16</v>
      </c>
      <c r="K1923" s="1">
        <v>44262</v>
      </c>
      <c r="L1923">
        <v>73</v>
      </c>
      <c r="M1923">
        <v>0.28000000000000003</v>
      </c>
    </row>
    <row r="1924" spans="1:13" x14ac:dyDescent="0.3">
      <c r="A1924" t="s">
        <v>1748</v>
      </c>
      <c r="B1924">
        <v>68</v>
      </c>
      <c r="C1924" t="s">
        <v>14</v>
      </c>
      <c r="D1924" t="s">
        <v>44</v>
      </c>
      <c r="E1924">
        <v>139.44</v>
      </c>
      <c r="F1924">
        <v>6</v>
      </c>
      <c r="G1924">
        <v>105</v>
      </c>
      <c r="H1924">
        <v>0</v>
      </c>
      <c r="I1924" t="s">
        <v>29</v>
      </c>
      <c r="J1924">
        <v>50.6</v>
      </c>
      <c r="K1924" s="1">
        <v>44180</v>
      </c>
      <c r="L1924">
        <v>62</v>
      </c>
      <c r="M1924">
        <v>0.19</v>
      </c>
    </row>
    <row r="1925" spans="1:13" x14ac:dyDescent="0.3">
      <c r="A1925" t="s">
        <v>1749</v>
      </c>
      <c r="B1925">
        <v>56</v>
      </c>
      <c r="C1925" t="s">
        <v>21</v>
      </c>
      <c r="D1925" t="s">
        <v>44</v>
      </c>
      <c r="E1925">
        <v>81.349999999999994</v>
      </c>
      <c r="F1925">
        <v>3</v>
      </c>
      <c r="G1925">
        <v>72</v>
      </c>
      <c r="H1925">
        <v>0</v>
      </c>
      <c r="I1925" t="s">
        <v>29</v>
      </c>
      <c r="J1925">
        <v>60.4</v>
      </c>
      <c r="K1925" s="1">
        <v>45440</v>
      </c>
      <c r="L1925">
        <v>29</v>
      </c>
      <c r="M1925">
        <v>0.19</v>
      </c>
    </row>
    <row r="1926" spans="1:13" x14ac:dyDescent="0.3">
      <c r="A1926" t="s">
        <v>1750</v>
      </c>
      <c r="B1926">
        <v>21</v>
      </c>
      <c r="C1926" t="s">
        <v>14</v>
      </c>
      <c r="D1926" t="s">
        <v>37</v>
      </c>
      <c r="E1926">
        <v>54.94</v>
      </c>
      <c r="F1926">
        <v>10</v>
      </c>
      <c r="G1926">
        <v>271</v>
      </c>
      <c r="H1926">
        <v>0</v>
      </c>
      <c r="I1926" t="s">
        <v>29</v>
      </c>
      <c r="J1926">
        <v>4.9000000000000004</v>
      </c>
      <c r="K1926" s="1">
        <v>44350</v>
      </c>
      <c r="L1926">
        <v>43</v>
      </c>
      <c r="M1926">
        <v>0.11</v>
      </c>
    </row>
    <row r="1927" spans="1:13" x14ac:dyDescent="0.3">
      <c r="A1927" t="s">
        <v>1751</v>
      </c>
      <c r="B1927">
        <v>79</v>
      </c>
      <c r="C1927" t="s">
        <v>21</v>
      </c>
      <c r="D1927" t="s">
        <v>44</v>
      </c>
      <c r="E1927">
        <v>12.87</v>
      </c>
      <c r="F1927">
        <v>8</v>
      </c>
      <c r="G1927">
        <v>213</v>
      </c>
      <c r="H1927">
        <v>0</v>
      </c>
      <c r="I1927" t="s">
        <v>29</v>
      </c>
      <c r="J1927">
        <v>95.9</v>
      </c>
      <c r="K1927" s="1">
        <v>44190</v>
      </c>
      <c r="L1927">
        <v>67</v>
      </c>
      <c r="M1927">
        <v>0.53</v>
      </c>
    </row>
    <row r="1928" spans="1:13" x14ac:dyDescent="0.3">
      <c r="A1928" t="s">
        <v>1752</v>
      </c>
      <c r="B1928">
        <v>20</v>
      </c>
      <c r="C1928" t="s">
        <v>14</v>
      </c>
      <c r="D1928" t="s">
        <v>28</v>
      </c>
      <c r="E1928">
        <v>289.68</v>
      </c>
      <c r="F1928">
        <v>5</v>
      </c>
      <c r="G1928">
        <v>185</v>
      </c>
      <c r="H1928">
        <v>0</v>
      </c>
      <c r="I1928" t="s">
        <v>40</v>
      </c>
      <c r="J1928">
        <v>79.400000000000006</v>
      </c>
      <c r="K1928" s="1">
        <v>45713</v>
      </c>
      <c r="L1928">
        <v>62</v>
      </c>
      <c r="M1928">
        <v>0.28000000000000003</v>
      </c>
    </row>
    <row r="1929" spans="1:13" x14ac:dyDescent="0.3">
      <c r="A1929" t="s">
        <v>1753</v>
      </c>
      <c r="B1929">
        <v>73</v>
      </c>
      <c r="C1929" t="s">
        <v>14</v>
      </c>
      <c r="D1929" t="s">
        <v>35</v>
      </c>
      <c r="E1929">
        <v>138.86000000000001</v>
      </c>
      <c r="F1929">
        <v>7</v>
      </c>
      <c r="G1929">
        <v>139</v>
      </c>
      <c r="H1929">
        <v>1</v>
      </c>
      <c r="I1929" t="s">
        <v>19</v>
      </c>
      <c r="J1929">
        <v>24.4</v>
      </c>
      <c r="K1929" s="1">
        <v>44480</v>
      </c>
      <c r="L1929">
        <v>13</v>
      </c>
      <c r="M1929">
        <v>0.34</v>
      </c>
    </row>
    <row r="1930" spans="1:13" x14ac:dyDescent="0.3">
      <c r="A1930" t="s">
        <v>1754</v>
      </c>
      <c r="B1930">
        <v>46</v>
      </c>
      <c r="C1930" t="s">
        <v>14</v>
      </c>
      <c r="D1930" t="s">
        <v>26</v>
      </c>
      <c r="E1930">
        <v>123.62</v>
      </c>
      <c r="F1930">
        <v>9</v>
      </c>
      <c r="G1930">
        <v>166</v>
      </c>
      <c r="H1930">
        <v>0</v>
      </c>
      <c r="I1930" t="s">
        <v>40</v>
      </c>
      <c r="J1930">
        <v>62.9</v>
      </c>
      <c r="K1930" s="1">
        <v>44718</v>
      </c>
      <c r="L1930">
        <v>64</v>
      </c>
      <c r="M1930">
        <v>0.27</v>
      </c>
    </row>
    <row r="1931" spans="1:13" x14ac:dyDescent="0.3">
      <c r="A1931" t="s">
        <v>1755</v>
      </c>
      <c r="B1931">
        <v>69</v>
      </c>
      <c r="C1931" t="s">
        <v>14</v>
      </c>
      <c r="D1931" t="s">
        <v>22</v>
      </c>
      <c r="E1931">
        <v>98.01</v>
      </c>
      <c r="F1931">
        <v>9</v>
      </c>
      <c r="G1931">
        <v>142</v>
      </c>
      <c r="H1931">
        <v>0</v>
      </c>
      <c r="I1931" t="s">
        <v>40</v>
      </c>
      <c r="J1931">
        <v>14.3</v>
      </c>
      <c r="K1931" s="1">
        <v>45755</v>
      </c>
      <c r="L1931">
        <v>47</v>
      </c>
      <c r="M1931">
        <v>0.57999999999999996</v>
      </c>
    </row>
    <row r="1932" spans="1:13" x14ac:dyDescent="0.3">
      <c r="A1932" t="s">
        <v>1756</v>
      </c>
      <c r="B1932">
        <v>28</v>
      </c>
      <c r="C1932" t="s">
        <v>21</v>
      </c>
      <c r="D1932" t="s">
        <v>26</v>
      </c>
      <c r="E1932">
        <v>114.39</v>
      </c>
      <c r="F1932">
        <v>9</v>
      </c>
      <c r="G1932">
        <v>71</v>
      </c>
      <c r="H1932">
        <v>1</v>
      </c>
      <c r="I1932" t="s">
        <v>29</v>
      </c>
      <c r="J1932">
        <v>87.3</v>
      </c>
      <c r="K1932" s="1">
        <v>44408</v>
      </c>
      <c r="L1932">
        <v>60</v>
      </c>
      <c r="M1932">
        <v>0.32</v>
      </c>
    </row>
    <row r="1933" spans="1:13" x14ac:dyDescent="0.3">
      <c r="A1933" t="s">
        <v>1757</v>
      </c>
      <c r="B1933">
        <v>50</v>
      </c>
      <c r="C1933" t="s">
        <v>21</v>
      </c>
      <c r="D1933" t="s">
        <v>28</v>
      </c>
      <c r="E1933">
        <v>200.83</v>
      </c>
      <c r="F1933">
        <v>13</v>
      </c>
      <c r="G1933">
        <v>343</v>
      </c>
      <c r="H1933">
        <v>0</v>
      </c>
      <c r="I1933" t="s">
        <v>19</v>
      </c>
      <c r="J1933">
        <v>9.8000000000000007</v>
      </c>
      <c r="K1933" s="1">
        <v>44847</v>
      </c>
      <c r="L1933">
        <v>15</v>
      </c>
      <c r="M1933">
        <v>0.23</v>
      </c>
    </row>
    <row r="1934" spans="1:13" x14ac:dyDescent="0.3">
      <c r="A1934" t="s">
        <v>1758</v>
      </c>
      <c r="B1934">
        <v>55</v>
      </c>
      <c r="C1934" t="s">
        <v>14</v>
      </c>
      <c r="D1934" t="s">
        <v>28</v>
      </c>
      <c r="E1934">
        <v>100.13</v>
      </c>
      <c r="F1934">
        <v>6</v>
      </c>
      <c r="G1934">
        <v>146</v>
      </c>
      <c r="H1934">
        <v>0</v>
      </c>
      <c r="I1934" t="s">
        <v>19</v>
      </c>
      <c r="J1934">
        <v>90.4</v>
      </c>
      <c r="K1934" s="1">
        <v>44788</v>
      </c>
      <c r="L1934">
        <v>5</v>
      </c>
      <c r="M1934">
        <v>0.5</v>
      </c>
    </row>
    <row r="1935" spans="1:13" x14ac:dyDescent="0.3">
      <c r="A1935" t="s">
        <v>1759</v>
      </c>
      <c r="B1935">
        <v>75</v>
      </c>
      <c r="C1935" t="s">
        <v>21</v>
      </c>
      <c r="D1935" t="s">
        <v>35</v>
      </c>
      <c r="E1935">
        <v>97.75</v>
      </c>
      <c r="F1935">
        <v>8</v>
      </c>
      <c r="G1935">
        <v>100</v>
      </c>
      <c r="H1935">
        <v>0</v>
      </c>
      <c r="I1935" t="s">
        <v>16</v>
      </c>
      <c r="J1935">
        <v>82.8</v>
      </c>
      <c r="K1935" s="1">
        <v>44710</v>
      </c>
      <c r="L1935">
        <v>69</v>
      </c>
      <c r="M1935">
        <v>0.04</v>
      </c>
    </row>
    <row r="1936" spans="1:13" x14ac:dyDescent="0.3">
      <c r="A1936" t="s">
        <v>1760</v>
      </c>
      <c r="B1936">
        <v>28</v>
      </c>
      <c r="C1936" t="s">
        <v>14</v>
      </c>
      <c r="D1936" t="s">
        <v>50</v>
      </c>
      <c r="E1936">
        <v>162.77000000000001</v>
      </c>
      <c r="F1936">
        <v>10</v>
      </c>
      <c r="G1936">
        <v>337</v>
      </c>
      <c r="H1936">
        <v>0</v>
      </c>
      <c r="I1936" t="s">
        <v>40</v>
      </c>
      <c r="J1936">
        <v>47.8</v>
      </c>
      <c r="K1936" s="1">
        <v>44047</v>
      </c>
      <c r="L1936">
        <v>2</v>
      </c>
      <c r="M1936">
        <v>0.5</v>
      </c>
    </row>
    <row r="1937" spans="1:13" x14ac:dyDescent="0.3">
      <c r="A1937" t="s">
        <v>1761</v>
      </c>
      <c r="B1937">
        <v>44</v>
      </c>
      <c r="C1937" t="s">
        <v>21</v>
      </c>
      <c r="D1937" t="s">
        <v>18</v>
      </c>
      <c r="E1937">
        <v>45.31</v>
      </c>
      <c r="F1937">
        <v>7</v>
      </c>
      <c r="G1937">
        <v>84</v>
      </c>
      <c r="H1937">
        <v>0</v>
      </c>
      <c r="I1937" t="s">
        <v>19</v>
      </c>
      <c r="J1937">
        <v>65.3</v>
      </c>
      <c r="K1937" s="1">
        <v>44242</v>
      </c>
      <c r="L1937">
        <v>38</v>
      </c>
      <c r="M1937">
        <v>0.3</v>
      </c>
    </row>
    <row r="1938" spans="1:13" x14ac:dyDescent="0.3">
      <c r="A1938" t="s">
        <v>1762</v>
      </c>
      <c r="B1938">
        <v>50</v>
      </c>
      <c r="C1938" t="s">
        <v>21</v>
      </c>
      <c r="D1938" t="s">
        <v>37</v>
      </c>
      <c r="E1938">
        <v>32.89</v>
      </c>
      <c r="F1938">
        <v>6</v>
      </c>
      <c r="G1938">
        <v>304</v>
      </c>
      <c r="H1938">
        <v>0</v>
      </c>
      <c r="I1938" t="s">
        <v>23</v>
      </c>
      <c r="J1938">
        <v>24.6</v>
      </c>
      <c r="K1938" s="1">
        <v>45807</v>
      </c>
      <c r="L1938">
        <v>94</v>
      </c>
      <c r="M1938">
        <v>0.28000000000000003</v>
      </c>
    </row>
    <row r="1939" spans="1:13" x14ac:dyDescent="0.3">
      <c r="A1939" t="s">
        <v>70</v>
      </c>
      <c r="B1939">
        <v>38</v>
      </c>
      <c r="C1939" t="s">
        <v>21</v>
      </c>
      <c r="D1939" t="s">
        <v>15</v>
      </c>
      <c r="E1939">
        <v>78.44</v>
      </c>
      <c r="F1939">
        <v>9</v>
      </c>
      <c r="G1939">
        <v>294</v>
      </c>
      <c r="H1939">
        <v>0</v>
      </c>
      <c r="I1939" t="s">
        <v>40</v>
      </c>
      <c r="J1939">
        <v>38.4</v>
      </c>
      <c r="K1939" s="1">
        <v>45066</v>
      </c>
      <c r="L1939">
        <v>54</v>
      </c>
      <c r="M1939">
        <v>0.42</v>
      </c>
    </row>
    <row r="1940" spans="1:13" x14ac:dyDescent="0.3">
      <c r="A1940" t="s">
        <v>1763</v>
      </c>
      <c r="B1940">
        <v>56</v>
      </c>
      <c r="C1940" t="s">
        <v>25</v>
      </c>
      <c r="D1940" t="s">
        <v>44</v>
      </c>
      <c r="E1940">
        <v>49.34</v>
      </c>
      <c r="F1940">
        <v>8</v>
      </c>
      <c r="G1940">
        <v>333</v>
      </c>
      <c r="H1940">
        <v>0</v>
      </c>
      <c r="I1940" t="s">
        <v>19</v>
      </c>
      <c r="J1940">
        <v>21.7</v>
      </c>
      <c r="K1940" s="1">
        <v>45293</v>
      </c>
      <c r="L1940">
        <v>92</v>
      </c>
      <c r="M1940">
        <v>0.23</v>
      </c>
    </row>
    <row r="1941" spans="1:13" x14ac:dyDescent="0.3">
      <c r="A1941" t="s">
        <v>236</v>
      </c>
      <c r="B1941">
        <v>48</v>
      </c>
      <c r="C1941" t="s">
        <v>21</v>
      </c>
      <c r="D1941" t="s">
        <v>44</v>
      </c>
      <c r="E1941">
        <v>140.5</v>
      </c>
      <c r="F1941">
        <v>9</v>
      </c>
      <c r="G1941">
        <v>142</v>
      </c>
      <c r="H1941">
        <v>0</v>
      </c>
      <c r="I1941" t="s">
        <v>23</v>
      </c>
      <c r="J1941">
        <v>52.8</v>
      </c>
      <c r="K1941" s="1">
        <v>45759</v>
      </c>
      <c r="L1941">
        <v>39</v>
      </c>
      <c r="M1941">
        <v>0.31</v>
      </c>
    </row>
    <row r="1942" spans="1:13" x14ac:dyDescent="0.3">
      <c r="A1942" t="s">
        <v>544</v>
      </c>
      <c r="B1942">
        <v>55</v>
      </c>
      <c r="C1942" t="s">
        <v>14</v>
      </c>
      <c r="D1942" t="s">
        <v>35</v>
      </c>
      <c r="E1942">
        <v>116.73</v>
      </c>
      <c r="F1942">
        <v>9</v>
      </c>
      <c r="G1942">
        <v>310</v>
      </c>
      <c r="H1942">
        <v>0</v>
      </c>
      <c r="I1942" t="s">
        <v>23</v>
      </c>
      <c r="J1942">
        <v>31.9</v>
      </c>
      <c r="K1942" s="1">
        <v>44742</v>
      </c>
      <c r="L1942">
        <v>96</v>
      </c>
      <c r="M1942">
        <v>0.3</v>
      </c>
    </row>
    <row r="1943" spans="1:13" x14ac:dyDescent="0.3">
      <c r="A1943" t="s">
        <v>702</v>
      </c>
      <c r="B1943">
        <v>63</v>
      </c>
      <c r="C1943" t="s">
        <v>21</v>
      </c>
      <c r="D1943" t="s">
        <v>50</v>
      </c>
      <c r="E1943">
        <v>205.15</v>
      </c>
      <c r="F1943">
        <v>9</v>
      </c>
      <c r="G1943">
        <v>194</v>
      </c>
      <c r="H1943">
        <v>0</v>
      </c>
      <c r="I1943" t="s">
        <v>23</v>
      </c>
      <c r="J1943">
        <v>35.200000000000003</v>
      </c>
      <c r="K1943" s="1">
        <v>45185</v>
      </c>
      <c r="L1943">
        <v>20</v>
      </c>
      <c r="M1943">
        <v>0.33</v>
      </c>
    </row>
    <row r="1944" spans="1:13" x14ac:dyDescent="0.3">
      <c r="A1944" t="s">
        <v>1764</v>
      </c>
      <c r="B1944">
        <v>19</v>
      </c>
      <c r="C1944" t="s">
        <v>21</v>
      </c>
      <c r="D1944" t="s">
        <v>44</v>
      </c>
      <c r="E1944">
        <v>115.7</v>
      </c>
      <c r="F1944">
        <v>13</v>
      </c>
      <c r="G1944">
        <v>183</v>
      </c>
      <c r="H1944">
        <v>0</v>
      </c>
      <c r="I1944" t="s">
        <v>29</v>
      </c>
      <c r="J1944">
        <v>44.3</v>
      </c>
      <c r="K1944" s="1">
        <v>45348</v>
      </c>
      <c r="L1944">
        <v>20</v>
      </c>
      <c r="M1944">
        <v>0.31</v>
      </c>
    </row>
    <row r="1945" spans="1:13" x14ac:dyDescent="0.3">
      <c r="A1945" t="s">
        <v>1765</v>
      </c>
      <c r="B1945">
        <v>44</v>
      </c>
      <c r="C1945" t="s">
        <v>14</v>
      </c>
      <c r="D1945" t="s">
        <v>37</v>
      </c>
      <c r="E1945">
        <v>167.84</v>
      </c>
      <c r="F1945">
        <v>7</v>
      </c>
      <c r="G1945">
        <v>300</v>
      </c>
      <c r="H1945">
        <v>0</v>
      </c>
      <c r="I1945" t="s">
        <v>16</v>
      </c>
      <c r="J1945">
        <v>87.3</v>
      </c>
      <c r="K1945" s="1">
        <v>45504</v>
      </c>
      <c r="L1945">
        <v>29</v>
      </c>
      <c r="M1945">
        <v>0.48</v>
      </c>
    </row>
    <row r="1946" spans="1:13" x14ac:dyDescent="0.3">
      <c r="A1946" t="s">
        <v>1766</v>
      </c>
      <c r="B1946">
        <v>53</v>
      </c>
      <c r="C1946" t="s">
        <v>14</v>
      </c>
      <c r="D1946" t="s">
        <v>18</v>
      </c>
      <c r="E1946">
        <v>190.56</v>
      </c>
      <c r="F1946">
        <v>7</v>
      </c>
      <c r="G1946">
        <v>66</v>
      </c>
      <c r="H1946">
        <v>0</v>
      </c>
      <c r="I1946" t="s">
        <v>16</v>
      </c>
      <c r="J1946">
        <v>54.9</v>
      </c>
      <c r="K1946" s="1">
        <v>44346</v>
      </c>
      <c r="L1946">
        <v>35</v>
      </c>
      <c r="M1946">
        <v>0.33</v>
      </c>
    </row>
    <row r="1947" spans="1:13" x14ac:dyDescent="0.3">
      <c r="A1947" t="s">
        <v>1252</v>
      </c>
      <c r="B1947">
        <v>28</v>
      </c>
      <c r="C1947" t="s">
        <v>14</v>
      </c>
      <c r="D1947" t="s">
        <v>37</v>
      </c>
      <c r="E1947">
        <v>55.01</v>
      </c>
      <c r="F1947">
        <v>9</v>
      </c>
      <c r="G1947">
        <v>221</v>
      </c>
      <c r="H1947">
        <v>0</v>
      </c>
      <c r="I1947" t="s">
        <v>19</v>
      </c>
      <c r="J1947">
        <v>80.7</v>
      </c>
      <c r="K1947" s="1">
        <v>44891</v>
      </c>
      <c r="L1947">
        <v>32</v>
      </c>
      <c r="M1947">
        <v>0.25</v>
      </c>
    </row>
    <row r="1948" spans="1:13" x14ac:dyDescent="0.3">
      <c r="A1948" t="s">
        <v>1767</v>
      </c>
      <c r="B1948">
        <v>64</v>
      </c>
      <c r="C1948" t="s">
        <v>14</v>
      </c>
      <c r="D1948" t="s">
        <v>50</v>
      </c>
      <c r="E1948">
        <v>61.13</v>
      </c>
      <c r="F1948">
        <v>10</v>
      </c>
      <c r="G1948">
        <v>261</v>
      </c>
      <c r="H1948">
        <v>0</v>
      </c>
      <c r="I1948" t="s">
        <v>19</v>
      </c>
      <c r="J1948">
        <v>84.9</v>
      </c>
      <c r="K1948" s="1">
        <v>44772</v>
      </c>
      <c r="L1948">
        <v>17</v>
      </c>
      <c r="M1948">
        <v>0.25</v>
      </c>
    </row>
    <row r="1949" spans="1:13" x14ac:dyDescent="0.3">
      <c r="A1949" t="s">
        <v>1768</v>
      </c>
      <c r="B1949">
        <v>35</v>
      </c>
      <c r="C1949" t="s">
        <v>21</v>
      </c>
      <c r="D1949" t="s">
        <v>28</v>
      </c>
      <c r="E1949">
        <v>43.9</v>
      </c>
      <c r="F1949">
        <v>7</v>
      </c>
      <c r="G1949">
        <v>325</v>
      </c>
      <c r="H1949">
        <v>0</v>
      </c>
      <c r="I1949" t="s">
        <v>16</v>
      </c>
      <c r="J1949">
        <v>24.5</v>
      </c>
      <c r="K1949" s="1">
        <v>44186</v>
      </c>
      <c r="L1949">
        <v>51</v>
      </c>
      <c r="M1949">
        <v>0.25</v>
      </c>
    </row>
    <row r="1950" spans="1:13" x14ac:dyDescent="0.3">
      <c r="A1950" t="s">
        <v>1769</v>
      </c>
      <c r="B1950">
        <v>76</v>
      </c>
      <c r="C1950" t="s">
        <v>21</v>
      </c>
      <c r="D1950" t="s">
        <v>37</v>
      </c>
      <c r="E1950">
        <v>71.17</v>
      </c>
      <c r="F1950">
        <v>8</v>
      </c>
      <c r="G1950">
        <v>21</v>
      </c>
      <c r="H1950">
        <v>0</v>
      </c>
      <c r="I1950" t="s">
        <v>23</v>
      </c>
      <c r="J1950">
        <v>77.8</v>
      </c>
      <c r="K1950" s="1">
        <v>45444</v>
      </c>
      <c r="L1950">
        <v>8</v>
      </c>
      <c r="M1950">
        <v>0.21</v>
      </c>
    </row>
    <row r="1951" spans="1:13" x14ac:dyDescent="0.3">
      <c r="A1951" t="s">
        <v>1770</v>
      </c>
      <c r="B1951">
        <v>18</v>
      </c>
      <c r="C1951" t="s">
        <v>25</v>
      </c>
      <c r="D1951" t="s">
        <v>26</v>
      </c>
      <c r="E1951">
        <v>85.36</v>
      </c>
      <c r="F1951">
        <v>10</v>
      </c>
      <c r="G1951">
        <v>340</v>
      </c>
      <c r="H1951">
        <v>0</v>
      </c>
      <c r="I1951" t="s">
        <v>19</v>
      </c>
      <c r="J1951">
        <v>64.900000000000006</v>
      </c>
      <c r="K1951" s="1">
        <v>44424</v>
      </c>
      <c r="L1951">
        <v>21</v>
      </c>
      <c r="M1951">
        <v>0.25</v>
      </c>
    </row>
    <row r="1952" spans="1:13" x14ac:dyDescent="0.3">
      <c r="A1952" t="s">
        <v>1771</v>
      </c>
      <c r="B1952">
        <v>52</v>
      </c>
      <c r="C1952" t="s">
        <v>21</v>
      </c>
      <c r="D1952" t="s">
        <v>37</v>
      </c>
      <c r="E1952">
        <v>164.34</v>
      </c>
      <c r="F1952">
        <v>12</v>
      </c>
      <c r="G1952">
        <v>165</v>
      </c>
      <c r="H1952">
        <v>0</v>
      </c>
      <c r="I1952" t="s">
        <v>29</v>
      </c>
      <c r="J1952">
        <v>50.7</v>
      </c>
      <c r="K1952" s="1">
        <v>44609</v>
      </c>
      <c r="L1952">
        <v>23</v>
      </c>
      <c r="M1952">
        <v>0.46</v>
      </c>
    </row>
    <row r="1953" spans="1:13" x14ac:dyDescent="0.3">
      <c r="A1953" t="s">
        <v>1772</v>
      </c>
      <c r="B1953">
        <v>52</v>
      </c>
      <c r="C1953" t="s">
        <v>14</v>
      </c>
      <c r="D1953" t="s">
        <v>28</v>
      </c>
      <c r="E1953">
        <v>105.85</v>
      </c>
      <c r="F1953">
        <v>9</v>
      </c>
      <c r="G1953">
        <v>101</v>
      </c>
      <c r="H1953">
        <v>0</v>
      </c>
      <c r="I1953" t="s">
        <v>29</v>
      </c>
      <c r="J1953">
        <v>8.9</v>
      </c>
      <c r="K1953" s="1">
        <v>45374</v>
      </c>
      <c r="L1953">
        <v>51</v>
      </c>
      <c r="M1953">
        <v>0.18</v>
      </c>
    </row>
    <row r="1954" spans="1:13" x14ac:dyDescent="0.3">
      <c r="A1954" t="s">
        <v>1773</v>
      </c>
      <c r="B1954">
        <v>48</v>
      </c>
      <c r="C1954" t="s">
        <v>14</v>
      </c>
      <c r="D1954" t="s">
        <v>44</v>
      </c>
      <c r="E1954">
        <v>40.89</v>
      </c>
      <c r="F1954">
        <v>9</v>
      </c>
      <c r="G1954">
        <v>313</v>
      </c>
      <c r="H1954">
        <v>0</v>
      </c>
      <c r="I1954" t="s">
        <v>16</v>
      </c>
      <c r="J1954">
        <v>57.2</v>
      </c>
      <c r="K1954" s="1">
        <v>45092</v>
      </c>
      <c r="L1954">
        <v>91</v>
      </c>
      <c r="M1954">
        <v>0.45</v>
      </c>
    </row>
    <row r="1955" spans="1:13" x14ac:dyDescent="0.3">
      <c r="A1955" t="s">
        <v>652</v>
      </c>
      <c r="B1955">
        <v>45</v>
      </c>
      <c r="C1955" t="s">
        <v>21</v>
      </c>
      <c r="D1955" t="s">
        <v>22</v>
      </c>
      <c r="E1955">
        <v>276.57</v>
      </c>
      <c r="F1955">
        <v>8</v>
      </c>
      <c r="G1955">
        <v>109</v>
      </c>
      <c r="H1955">
        <v>0</v>
      </c>
      <c r="I1955" t="s">
        <v>19</v>
      </c>
      <c r="J1955">
        <v>15.5</v>
      </c>
      <c r="K1955" s="1">
        <v>45600</v>
      </c>
      <c r="L1955">
        <v>6</v>
      </c>
      <c r="M1955">
        <v>0.08</v>
      </c>
    </row>
    <row r="1956" spans="1:13" x14ac:dyDescent="0.3">
      <c r="A1956" t="s">
        <v>1774</v>
      </c>
      <c r="B1956">
        <v>56</v>
      </c>
      <c r="C1956" t="s">
        <v>14</v>
      </c>
      <c r="D1956" t="s">
        <v>22</v>
      </c>
      <c r="E1956">
        <v>410.59</v>
      </c>
      <c r="F1956">
        <v>12</v>
      </c>
      <c r="G1956">
        <v>341</v>
      </c>
      <c r="H1956">
        <v>0</v>
      </c>
      <c r="I1956" t="s">
        <v>19</v>
      </c>
      <c r="J1956">
        <v>81.599999999999994</v>
      </c>
      <c r="K1956" s="1">
        <v>44347</v>
      </c>
      <c r="L1956">
        <v>52</v>
      </c>
      <c r="M1956">
        <v>0.37</v>
      </c>
    </row>
    <row r="1957" spans="1:13" x14ac:dyDescent="0.3">
      <c r="A1957" t="s">
        <v>1775</v>
      </c>
      <c r="B1957">
        <v>18</v>
      </c>
      <c r="C1957" t="s">
        <v>21</v>
      </c>
      <c r="D1957" t="s">
        <v>22</v>
      </c>
      <c r="E1957">
        <v>15.74</v>
      </c>
      <c r="F1957">
        <v>7</v>
      </c>
      <c r="G1957">
        <v>315</v>
      </c>
      <c r="H1957">
        <v>0</v>
      </c>
      <c r="I1957" t="s">
        <v>23</v>
      </c>
      <c r="J1957">
        <v>93.5</v>
      </c>
      <c r="K1957" s="1">
        <v>44299</v>
      </c>
      <c r="L1957">
        <v>8</v>
      </c>
      <c r="M1957">
        <v>0.54</v>
      </c>
    </row>
    <row r="1958" spans="1:13" x14ac:dyDescent="0.3">
      <c r="A1958" t="s">
        <v>1776</v>
      </c>
      <c r="B1958">
        <v>42</v>
      </c>
      <c r="C1958" t="s">
        <v>21</v>
      </c>
      <c r="D1958" t="s">
        <v>44</v>
      </c>
      <c r="E1958">
        <v>123.59</v>
      </c>
      <c r="F1958">
        <v>14</v>
      </c>
      <c r="G1958">
        <v>178</v>
      </c>
      <c r="H1958">
        <v>0</v>
      </c>
      <c r="I1958" t="s">
        <v>19</v>
      </c>
      <c r="J1958">
        <v>47.8</v>
      </c>
      <c r="K1958" s="1">
        <v>44037</v>
      </c>
      <c r="L1958">
        <v>99</v>
      </c>
      <c r="M1958">
        <v>0.39</v>
      </c>
    </row>
    <row r="1959" spans="1:13" x14ac:dyDescent="0.3">
      <c r="A1959" t="s">
        <v>1777</v>
      </c>
      <c r="B1959">
        <v>60</v>
      </c>
      <c r="C1959" t="s">
        <v>21</v>
      </c>
      <c r="D1959" t="s">
        <v>35</v>
      </c>
      <c r="E1959">
        <v>51.71</v>
      </c>
      <c r="F1959">
        <v>16</v>
      </c>
      <c r="G1959">
        <v>166</v>
      </c>
      <c r="H1959">
        <v>0</v>
      </c>
      <c r="I1959" t="s">
        <v>16</v>
      </c>
      <c r="J1959">
        <v>44.1</v>
      </c>
      <c r="K1959" s="1">
        <v>45647</v>
      </c>
      <c r="L1959">
        <v>69</v>
      </c>
      <c r="M1959">
        <v>0.42</v>
      </c>
    </row>
    <row r="1960" spans="1:13" x14ac:dyDescent="0.3">
      <c r="A1960" t="s">
        <v>1778</v>
      </c>
      <c r="B1960">
        <v>55</v>
      </c>
      <c r="C1960" t="s">
        <v>14</v>
      </c>
      <c r="D1960" t="s">
        <v>18</v>
      </c>
      <c r="E1960">
        <v>59.87</v>
      </c>
      <c r="F1960">
        <v>6</v>
      </c>
      <c r="G1960">
        <v>133</v>
      </c>
      <c r="H1960">
        <v>0</v>
      </c>
      <c r="I1960" t="s">
        <v>19</v>
      </c>
      <c r="J1960">
        <v>48.9</v>
      </c>
      <c r="K1960" s="1">
        <v>44920</v>
      </c>
      <c r="L1960">
        <v>33</v>
      </c>
      <c r="M1960">
        <v>0.1</v>
      </c>
    </row>
    <row r="1961" spans="1:13" x14ac:dyDescent="0.3">
      <c r="A1961" t="s">
        <v>1779</v>
      </c>
      <c r="B1961">
        <v>37</v>
      </c>
      <c r="C1961" t="s">
        <v>21</v>
      </c>
      <c r="D1961" t="s">
        <v>18</v>
      </c>
      <c r="E1961">
        <v>127.22</v>
      </c>
      <c r="F1961">
        <v>7</v>
      </c>
      <c r="G1961">
        <v>29</v>
      </c>
      <c r="H1961">
        <v>0</v>
      </c>
      <c r="I1961" t="s">
        <v>19</v>
      </c>
      <c r="J1961">
        <v>6.7</v>
      </c>
      <c r="K1961" s="1">
        <v>45446</v>
      </c>
      <c r="L1961">
        <v>62</v>
      </c>
      <c r="M1961">
        <v>0.32</v>
      </c>
    </row>
    <row r="1962" spans="1:13" x14ac:dyDescent="0.3">
      <c r="A1962" t="s">
        <v>1780</v>
      </c>
      <c r="B1962">
        <v>20</v>
      </c>
      <c r="C1962" t="s">
        <v>14</v>
      </c>
      <c r="D1962" t="s">
        <v>44</v>
      </c>
      <c r="E1962">
        <v>257.82</v>
      </c>
      <c r="F1962">
        <v>13</v>
      </c>
      <c r="G1962">
        <v>362</v>
      </c>
      <c r="H1962">
        <v>0</v>
      </c>
      <c r="I1962" t="s">
        <v>29</v>
      </c>
      <c r="J1962">
        <v>23.7</v>
      </c>
      <c r="K1962" s="1">
        <v>44873</v>
      </c>
      <c r="L1962">
        <v>65</v>
      </c>
      <c r="M1962">
        <v>0.63</v>
      </c>
    </row>
    <row r="1963" spans="1:13" x14ac:dyDescent="0.3">
      <c r="A1963" t="s">
        <v>1781</v>
      </c>
      <c r="B1963">
        <v>68</v>
      </c>
      <c r="C1963" t="s">
        <v>25</v>
      </c>
      <c r="D1963" t="s">
        <v>37</v>
      </c>
      <c r="E1963">
        <v>86.01</v>
      </c>
      <c r="F1963">
        <v>12</v>
      </c>
      <c r="G1963">
        <v>85</v>
      </c>
      <c r="H1963">
        <v>0</v>
      </c>
      <c r="I1963" t="s">
        <v>16</v>
      </c>
      <c r="J1963">
        <v>94.1</v>
      </c>
      <c r="K1963" s="1">
        <v>44577</v>
      </c>
      <c r="L1963">
        <v>63</v>
      </c>
      <c r="M1963">
        <v>0.17</v>
      </c>
    </row>
    <row r="1964" spans="1:13" x14ac:dyDescent="0.3">
      <c r="A1964" t="s">
        <v>1782</v>
      </c>
      <c r="B1964">
        <v>19</v>
      </c>
      <c r="C1964" t="s">
        <v>14</v>
      </c>
      <c r="D1964" t="s">
        <v>15</v>
      </c>
      <c r="E1964">
        <v>125.37</v>
      </c>
      <c r="F1964">
        <v>11</v>
      </c>
      <c r="G1964">
        <v>8</v>
      </c>
      <c r="H1964">
        <v>0</v>
      </c>
      <c r="I1964" t="s">
        <v>40</v>
      </c>
      <c r="J1964">
        <v>34.5</v>
      </c>
      <c r="K1964" s="1">
        <v>44236</v>
      </c>
      <c r="L1964">
        <v>88</v>
      </c>
      <c r="M1964">
        <v>0.31</v>
      </c>
    </row>
    <row r="1965" spans="1:13" x14ac:dyDescent="0.3">
      <c r="A1965" t="s">
        <v>1783</v>
      </c>
      <c r="B1965">
        <v>35</v>
      </c>
      <c r="C1965" t="s">
        <v>14</v>
      </c>
      <c r="D1965" t="s">
        <v>18</v>
      </c>
      <c r="E1965">
        <v>65.34</v>
      </c>
      <c r="F1965">
        <v>15</v>
      </c>
      <c r="G1965">
        <v>135</v>
      </c>
      <c r="H1965">
        <v>0</v>
      </c>
      <c r="I1965" t="s">
        <v>16</v>
      </c>
      <c r="J1965">
        <v>59.1</v>
      </c>
      <c r="K1965" s="1">
        <v>45702</v>
      </c>
      <c r="L1965">
        <v>32</v>
      </c>
      <c r="M1965">
        <v>0.2</v>
      </c>
    </row>
    <row r="1966" spans="1:13" x14ac:dyDescent="0.3">
      <c r="A1966" t="s">
        <v>1784</v>
      </c>
      <c r="B1966">
        <v>79</v>
      </c>
      <c r="C1966" t="s">
        <v>14</v>
      </c>
      <c r="D1966" t="s">
        <v>26</v>
      </c>
      <c r="E1966">
        <v>82.84</v>
      </c>
      <c r="F1966">
        <v>10</v>
      </c>
      <c r="G1966">
        <v>289</v>
      </c>
      <c r="H1966">
        <v>0</v>
      </c>
      <c r="I1966" t="s">
        <v>16</v>
      </c>
      <c r="J1966">
        <v>64.900000000000006</v>
      </c>
      <c r="K1966" s="1">
        <v>44168</v>
      </c>
      <c r="L1966">
        <v>55</v>
      </c>
      <c r="M1966">
        <v>0.22</v>
      </c>
    </row>
    <row r="1967" spans="1:13" x14ac:dyDescent="0.3">
      <c r="A1967" t="s">
        <v>1785</v>
      </c>
      <c r="B1967">
        <v>61</v>
      </c>
      <c r="C1967" t="s">
        <v>21</v>
      </c>
      <c r="D1967" t="s">
        <v>26</v>
      </c>
      <c r="E1967">
        <v>153.96</v>
      </c>
      <c r="F1967">
        <v>15</v>
      </c>
      <c r="G1967">
        <v>135</v>
      </c>
      <c r="H1967">
        <v>0</v>
      </c>
      <c r="I1967" t="s">
        <v>40</v>
      </c>
      <c r="J1967">
        <v>87.7</v>
      </c>
      <c r="K1967" s="1">
        <v>45172</v>
      </c>
      <c r="L1967">
        <v>33</v>
      </c>
      <c r="M1967">
        <v>0.17</v>
      </c>
    </row>
    <row r="1968" spans="1:13" x14ac:dyDescent="0.3">
      <c r="A1968" t="s">
        <v>1270</v>
      </c>
      <c r="B1968">
        <v>78</v>
      </c>
      <c r="C1968" t="s">
        <v>14</v>
      </c>
      <c r="D1968" t="s">
        <v>52</v>
      </c>
      <c r="E1968">
        <v>122.69</v>
      </c>
      <c r="F1968">
        <v>9</v>
      </c>
      <c r="G1968">
        <v>139</v>
      </c>
      <c r="H1968">
        <v>0</v>
      </c>
      <c r="I1968" t="s">
        <v>40</v>
      </c>
      <c r="J1968">
        <v>23.8</v>
      </c>
      <c r="K1968" s="1">
        <v>45132</v>
      </c>
      <c r="L1968">
        <v>38</v>
      </c>
      <c r="M1968">
        <v>0.42</v>
      </c>
    </row>
    <row r="1969" spans="1:13" x14ac:dyDescent="0.3">
      <c r="A1969" t="s">
        <v>1786</v>
      </c>
      <c r="B1969">
        <v>27</v>
      </c>
      <c r="C1969" t="s">
        <v>14</v>
      </c>
      <c r="D1969" t="s">
        <v>26</v>
      </c>
      <c r="F1969">
        <v>10</v>
      </c>
      <c r="G1969">
        <v>42</v>
      </c>
      <c r="H1969">
        <v>0</v>
      </c>
      <c r="I1969" t="s">
        <v>29</v>
      </c>
      <c r="J1969">
        <v>89</v>
      </c>
      <c r="K1969" s="1">
        <v>45737</v>
      </c>
      <c r="L1969">
        <v>2</v>
      </c>
      <c r="M1969">
        <v>0.3</v>
      </c>
    </row>
    <row r="1970" spans="1:13" x14ac:dyDescent="0.3">
      <c r="A1970" t="s">
        <v>528</v>
      </c>
      <c r="B1970">
        <v>22</v>
      </c>
      <c r="C1970" t="s">
        <v>25</v>
      </c>
      <c r="D1970" t="s">
        <v>18</v>
      </c>
      <c r="E1970">
        <v>68.92</v>
      </c>
      <c r="F1970">
        <v>12</v>
      </c>
      <c r="G1970">
        <v>104</v>
      </c>
      <c r="H1970">
        <v>0</v>
      </c>
      <c r="I1970" t="s">
        <v>23</v>
      </c>
      <c r="J1970">
        <v>39.200000000000003</v>
      </c>
      <c r="K1970" s="1">
        <v>44658</v>
      </c>
      <c r="L1970">
        <v>81</v>
      </c>
      <c r="M1970">
        <v>0.33</v>
      </c>
    </row>
    <row r="1971" spans="1:13" x14ac:dyDescent="0.3">
      <c r="A1971" t="s">
        <v>1787</v>
      </c>
      <c r="B1971">
        <v>26</v>
      </c>
      <c r="C1971" t="s">
        <v>25</v>
      </c>
      <c r="D1971" t="s">
        <v>15</v>
      </c>
      <c r="E1971">
        <v>71.66</v>
      </c>
      <c r="F1971">
        <v>9</v>
      </c>
      <c r="G1971">
        <v>311</v>
      </c>
      <c r="H1971">
        <v>0</v>
      </c>
      <c r="I1971" t="s">
        <v>16</v>
      </c>
      <c r="J1971">
        <v>92.2</v>
      </c>
      <c r="K1971" s="1">
        <v>44107</v>
      </c>
      <c r="L1971">
        <v>10</v>
      </c>
      <c r="M1971">
        <v>0.12</v>
      </c>
    </row>
    <row r="1972" spans="1:13" x14ac:dyDescent="0.3">
      <c r="A1972" t="s">
        <v>70</v>
      </c>
      <c r="B1972">
        <v>19</v>
      </c>
      <c r="C1972" t="s">
        <v>14</v>
      </c>
      <c r="D1972" t="s">
        <v>28</v>
      </c>
      <c r="E1972">
        <v>123.11</v>
      </c>
      <c r="F1972">
        <v>7</v>
      </c>
      <c r="G1972">
        <v>30</v>
      </c>
      <c r="H1972">
        <v>0</v>
      </c>
      <c r="I1972" t="s">
        <v>16</v>
      </c>
      <c r="J1972">
        <v>41.1</v>
      </c>
      <c r="K1972" s="1">
        <v>45573</v>
      </c>
      <c r="L1972">
        <v>66</v>
      </c>
      <c r="M1972">
        <v>0.27</v>
      </c>
    </row>
    <row r="1973" spans="1:13" x14ac:dyDescent="0.3">
      <c r="A1973" t="s">
        <v>1788</v>
      </c>
      <c r="B1973">
        <v>51</v>
      </c>
      <c r="C1973" t="s">
        <v>14</v>
      </c>
      <c r="D1973" t="s">
        <v>22</v>
      </c>
      <c r="E1973">
        <v>66.27</v>
      </c>
      <c r="F1973">
        <v>7</v>
      </c>
      <c r="G1973">
        <v>169</v>
      </c>
      <c r="H1973">
        <v>0</v>
      </c>
      <c r="I1973" t="s">
        <v>16</v>
      </c>
      <c r="J1973">
        <v>10.4</v>
      </c>
      <c r="K1973" s="1">
        <v>45662</v>
      </c>
      <c r="L1973">
        <v>76</v>
      </c>
      <c r="M1973">
        <v>0.34</v>
      </c>
    </row>
    <row r="1974" spans="1:13" x14ac:dyDescent="0.3">
      <c r="A1974" t="s">
        <v>1789</v>
      </c>
      <c r="B1974">
        <v>77</v>
      </c>
      <c r="C1974" t="s">
        <v>14</v>
      </c>
      <c r="D1974" t="s">
        <v>37</v>
      </c>
      <c r="E1974">
        <v>139.65</v>
      </c>
      <c r="F1974">
        <v>6</v>
      </c>
      <c r="G1974">
        <v>160</v>
      </c>
      <c r="H1974">
        <v>0</v>
      </c>
      <c r="I1974" t="s">
        <v>16</v>
      </c>
      <c r="J1974">
        <v>5.2</v>
      </c>
      <c r="K1974" s="1">
        <v>44084</v>
      </c>
      <c r="L1974">
        <v>94</v>
      </c>
      <c r="M1974">
        <v>0.32</v>
      </c>
    </row>
    <row r="1975" spans="1:13" x14ac:dyDescent="0.3">
      <c r="A1975" t="s">
        <v>1790</v>
      </c>
      <c r="B1975">
        <v>55</v>
      </c>
      <c r="C1975" t="s">
        <v>14</v>
      </c>
      <c r="D1975" t="s">
        <v>28</v>
      </c>
      <c r="E1975">
        <v>24.44</v>
      </c>
      <c r="F1975">
        <v>10</v>
      </c>
      <c r="G1975">
        <v>274</v>
      </c>
      <c r="H1975">
        <v>0</v>
      </c>
      <c r="I1975" t="s">
        <v>29</v>
      </c>
      <c r="J1975">
        <v>96.7</v>
      </c>
      <c r="K1975" s="1">
        <v>44486</v>
      </c>
      <c r="L1975">
        <v>15</v>
      </c>
      <c r="M1975">
        <v>0.13</v>
      </c>
    </row>
    <row r="1976" spans="1:13" x14ac:dyDescent="0.3">
      <c r="A1976" t="s">
        <v>1791</v>
      </c>
      <c r="B1976">
        <v>78</v>
      </c>
      <c r="C1976" t="s">
        <v>14</v>
      </c>
      <c r="D1976" t="s">
        <v>15</v>
      </c>
      <c r="E1976">
        <v>196.95</v>
      </c>
      <c r="F1976">
        <v>6</v>
      </c>
      <c r="G1976">
        <v>252</v>
      </c>
      <c r="H1976">
        <v>0</v>
      </c>
      <c r="I1976" t="s">
        <v>16</v>
      </c>
      <c r="J1976">
        <v>12.1</v>
      </c>
      <c r="K1976" s="1">
        <v>44407</v>
      </c>
      <c r="L1976">
        <v>87</v>
      </c>
      <c r="M1976">
        <v>0.14000000000000001</v>
      </c>
    </row>
    <row r="1977" spans="1:13" x14ac:dyDescent="0.3">
      <c r="A1977" t="s">
        <v>1792</v>
      </c>
      <c r="B1977">
        <v>48</v>
      </c>
      <c r="C1977" t="s">
        <v>21</v>
      </c>
      <c r="D1977" t="s">
        <v>35</v>
      </c>
      <c r="E1977">
        <v>122.16</v>
      </c>
      <c r="F1977">
        <v>6</v>
      </c>
      <c r="G1977">
        <v>218</v>
      </c>
      <c r="H1977">
        <v>0</v>
      </c>
      <c r="I1977" t="s">
        <v>40</v>
      </c>
      <c r="J1977">
        <v>54.1</v>
      </c>
      <c r="K1977" s="1">
        <v>45414</v>
      </c>
      <c r="L1977">
        <v>82</v>
      </c>
      <c r="M1977">
        <v>0.28999999999999998</v>
      </c>
    </row>
    <row r="1978" spans="1:13" x14ac:dyDescent="0.3">
      <c r="A1978" t="s">
        <v>1570</v>
      </c>
      <c r="B1978">
        <v>27</v>
      </c>
      <c r="C1978" t="s">
        <v>25</v>
      </c>
      <c r="D1978" t="s">
        <v>22</v>
      </c>
      <c r="E1978">
        <v>138.04</v>
      </c>
      <c r="F1978">
        <v>9</v>
      </c>
      <c r="G1978">
        <v>112</v>
      </c>
      <c r="H1978">
        <v>0</v>
      </c>
      <c r="I1978" t="s">
        <v>40</v>
      </c>
      <c r="J1978">
        <v>52.7</v>
      </c>
      <c r="K1978" s="1">
        <v>44884</v>
      </c>
      <c r="L1978">
        <v>61</v>
      </c>
      <c r="M1978">
        <v>0.17</v>
      </c>
    </row>
    <row r="1979" spans="1:13" x14ac:dyDescent="0.3">
      <c r="A1979" t="s">
        <v>77</v>
      </c>
      <c r="B1979">
        <v>67</v>
      </c>
      <c r="C1979" t="s">
        <v>21</v>
      </c>
      <c r="D1979" t="s">
        <v>52</v>
      </c>
      <c r="E1979">
        <v>60.8</v>
      </c>
      <c r="F1979">
        <v>10</v>
      </c>
      <c r="G1979">
        <v>219</v>
      </c>
      <c r="H1979">
        <v>0</v>
      </c>
      <c r="I1979" t="s">
        <v>19</v>
      </c>
      <c r="J1979">
        <v>40.1</v>
      </c>
      <c r="K1979" s="1">
        <v>45734</v>
      </c>
      <c r="L1979">
        <v>31</v>
      </c>
      <c r="M1979">
        <v>0.23</v>
      </c>
    </row>
    <row r="1980" spans="1:13" x14ac:dyDescent="0.3">
      <c r="A1980" t="s">
        <v>1597</v>
      </c>
      <c r="B1980">
        <v>29</v>
      </c>
      <c r="C1980" t="s">
        <v>14</v>
      </c>
      <c r="D1980" t="s">
        <v>35</v>
      </c>
      <c r="E1980">
        <v>150.41</v>
      </c>
      <c r="F1980">
        <v>8</v>
      </c>
      <c r="G1980">
        <v>182</v>
      </c>
      <c r="H1980">
        <v>0</v>
      </c>
      <c r="I1980" t="s">
        <v>29</v>
      </c>
      <c r="J1980">
        <v>41.8</v>
      </c>
      <c r="K1980" s="1">
        <v>44751</v>
      </c>
      <c r="L1980">
        <v>38</v>
      </c>
      <c r="M1980">
        <v>0.21</v>
      </c>
    </row>
    <row r="1981" spans="1:13" x14ac:dyDescent="0.3">
      <c r="A1981" t="s">
        <v>1793</v>
      </c>
      <c r="B1981">
        <v>53</v>
      </c>
      <c r="C1981" t="s">
        <v>14</v>
      </c>
      <c r="D1981" t="s">
        <v>18</v>
      </c>
      <c r="E1981">
        <v>80.25</v>
      </c>
      <c r="F1981">
        <v>8</v>
      </c>
      <c r="G1981">
        <v>259</v>
      </c>
      <c r="H1981">
        <v>0</v>
      </c>
      <c r="I1981" t="s">
        <v>19</v>
      </c>
      <c r="J1981">
        <v>47.6</v>
      </c>
      <c r="K1981" s="1">
        <v>44017</v>
      </c>
      <c r="L1981">
        <v>29</v>
      </c>
      <c r="M1981">
        <v>0.3</v>
      </c>
    </row>
    <row r="1982" spans="1:13" x14ac:dyDescent="0.3">
      <c r="A1982" t="s">
        <v>1794</v>
      </c>
      <c r="B1982">
        <v>71</v>
      </c>
      <c r="C1982" t="s">
        <v>25</v>
      </c>
      <c r="D1982" t="s">
        <v>15</v>
      </c>
      <c r="E1982">
        <v>85.34</v>
      </c>
      <c r="F1982">
        <v>8</v>
      </c>
      <c r="G1982">
        <v>11</v>
      </c>
      <c r="H1982">
        <v>0</v>
      </c>
      <c r="I1982" t="s">
        <v>16</v>
      </c>
      <c r="J1982">
        <v>10</v>
      </c>
      <c r="K1982" s="1">
        <v>45135</v>
      </c>
      <c r="L1982">
        <v>78</v>
      </c>
      <c r="M1982">
        <v>0.6</v>
      </c>
    </row>
    <row r="1983" spans="1:13" x14ac:dyDescent="0.3">
      <c r="A1983" t="s">
        <v>1795</v>
      </c>
      <c r="B1983">
        <v>38</v>
      </c>
      <c r="C1983" t="s">
        <v>21</v>
      </c>
      <c r="D1983" t="s">
        <v>22</v>
      </c>
      <c r="E1983">
        <v>46.98</v>
      </c>
      <c r="F1983">
        <v>11</v>
      </c>
      <c r="G1983">
        <v>339</v>
      </c>
      <c r="H1983">
        <v>0</v>
      </c>
      <c r="I1983" t="s">
        <v>29</v>
      </c>
      <c r="J1983">
        <v>79.099999999999994</v>
      </c>
      <c r="K1983" s="1">
        <v>45275</v>
      </c>
      <c r="L1983">
        <v>43</v>
      </c>
      <c r="M1983">
        <v>0.15</v>
      </c>
    </row>
    <row r="1984" spans="1:13" x14ac:dyDescent="0.3">
      <c r="A1984" t="s">
        <v>1796</v>
      </c>
      <c r="B1984">
        <v>66</v>
      </c>
      <c r="C1984" t="s">
        <v>14</v>
      </c>
      <c r="D1984" t="s">
        <v>52</v>
      </c>
      <c r="E1984">
        <v>43.76</v>
      </c>
      <c r="F1984">
        <v>15</v>
      </c>
      <c r="G1984">
        <v>359</v>
      </c>
      <c r="H1984">
        <v>0</v>
      </c>
      <c r="I1984" t="s">
        <v>29</v>
      </c>
      <c r="J1984">
        <v>37.700000000000003</v>
      </c>
      <c r="K1984" s="1">
        <v>45068</v>
      </c>
      <c r="L1984">
        <v>23</v>
      </c>
      <c r="M1984">
        <v>0.53</v>
      </c>
    </row>
    <row r="1985" spans="1:13" x14ac:dyDescent="0.3">
      <c r="A1985" t="s">
        <v>76</v>
      </c>
      <c r="B1985">
        <v>64</v>
      </c>
      <c r="C1985" t="s">
        <v>14</v>
      </c>
      <c r="D1985" t="s">
        <v>37</v>
      </c>
      <c r="E1985">
        <v>47.61</v>
      </c>
      <c r="F1985">
        <v>14</v>
      </c>
      <c r="G1985">
        <v>245</v>
      </c>
      <c r="H1985">
        <v>0</v>
      </c>
      <c r="I1985" t="s">
        <v>23</v>
      </c>
      <c r="J1985">
        <v>24.5</v>
      </c>
      <c r="K1985" s="1">
        <v>45308</v>
      </c>
      <c r="L1985">
        <v>25</v>
      </c>
      <c r="M1985">
        <v>0.2</v>
      </c>
    </row>
    <row r="1986" spans="1:13" x14ac:dyDescent="0.3">
      <c r="A1986" t="s">
        <v>1797</v>
      </c>
      <c r="B1986">
        <v>23</v>
      </c>
      <c r="C1986" t="s">
        <v>21</v>
      </c>
      <c r="D1986" t="s">
        <v>37</v>
      </c>
      <c r="E1986">
        <v>82.35</v>
      </c>
      <c r="F1986">
        <v>9</v>
      </c>
      <c r="G1986">
        <v>249</v>
      </c>
      <c r="H1986">
        <v>0</v>
      </c>
      <c r="I1986" t="s">
        <v>23</v>
      </c>
      <c r="J1986">
        <v>31.8</v>
      </c>
      <c r="K1986" s="1">
        <v>44424</v>
      </c>
      <c r="L1986">
        <v>28</v>
      </c>
      <c r="M1986">
        <v>0.14000000000000001</v>
      </c>
    </row>
    <row r="1987" spans="1:13" x14ac:dyDescent="0.3">
      <c r="A1987" t="s">
        <v>1712</v>
      </c>
      <c r="B1987">
        <v>65</v>
      </c>
      <c r="C1987" t="s">
        <v>14</v>
      </c>
      <c r="D1987" t="s">
        <v>44</v>
      </c>
      <c r="E1987">
        <v>49.53</v>
      </c>
      <c r="F1987">
        <v>6</v>
      </c>
      <c r="G1987">
        <v>57</v>
      </c>
      <c r="H1987">
        <v>0</v>
      </c>
      <c r="I1987" t="s">
        <v>19</v>
      </c>
      <c r="J1987">
        <v>61.2</v>
      </c>
      <c r="K1987" s="1">
        <v>44046</v>
      </c>
      <c r="L1987">
        <v>99</v>
      </c>
      <c r="M1987">
        <v>0.2</v>
      </c>
    </row>
    <row r="1988" spans="1:13" x14ac:dyDescent="0.3">
      <c r="A1988" t="s">
        <v>1024</v>
      </c>
      <c r="B1988">
        <v>66</v>
      </c>
      <c r="C1988" t="s">
        <v>14</v>
      </c>
      <c r="D1988" t="s">
        <v>18</v>
      </c>
      <c r="E1988">
        <v>87.14</v>
      </c>
      <c r="F1988">
        <v>15</v>
      </c>
      <c r="G1988">
        <v>303</v>
      </c>
      <c r="H1988">
        <v>0</v>
      </c>
      <c r="I1988" t="s">
        <v>19</v>
      </c>
      <c r="J1988">
        <v>77.5</v>
      </c>
      <c r="K1988" s="1">
        <v>45021</v>
      </c>
      <c r="L1988">
        <v>94</v>
      </c>
      <c r="M1988">
        <v>0.13</v>
      </c>
    </row>
    <row r="1989" spans="1:13" x14ac:dyDescent="0.3">
      <c r="A1989" t="s">
        <v>1798</v>
      </c>
      <c r="B1989">
        <v>20</v>
      </c>
      <c r="C1989" t="s">
        <v>14</v>
      </c>
      <c r="D1989" t="s">
        <v>26</v>
      </c>
      <c r="E1989">
        <v>77.31</v>
      </c>
      <c r="F1989">
        <v>9</v>
      </c>
      <c r="G1989">
        <v>0</v>
      </c>
      <c r="H1989">
        <v>0</v>
      </c>
      <c r="I1989" t="s">
        <v>40</v>
      </c>
      <c r="J1989">
        <v>15.3</v>
      </c>
      <c r="K1989" s="1">
        <v>44280</v>
      </c>
      <c r="L1989">
        <v>91</v>
      </c>
      <c r="M1989">
        <v>0.18</v>
      </c>
    </row>
    <row r="1990" spans="1:13" x14ac:dyDescent="0.3">
      <c r="A1990" t="s">
        <v>1799</v>
      </c>
      <c r="B1990">
        <v>27</v>
      </c>
      <c r="C1990" t="s">
        <v>21</v>
      </c>
      <c r="D1990" t="s">
        <v>15</v>
      </c>
      <c r="E1990">
        <v>205.57</v>
      </c>
      <c r="F1990">
        <v>7</v>
      </c>
      <c r="G1990">
        <v>360</v>
      </c>
      <c r="H1990">
        <v>0</v>
      </c>
      <c r="I1990" t="s">
        <v>40</v>
      </c>
      <c r="J1990">
        <v>59.3</v>
      </c>
      <c r="K1990" s="1">
        <v>44215</v>
      </c>
      <c r="L1990">
        <v>72</v>
      </c>
      <c r="M1990">
        <v>0.19</v>
      </c>
    </row>
    <row r="1991" spans="1:13" x14ac:dyDescent="0.3">
      <c r="A1991" t="s">
        <v>1800</v>
      </c>
      <c r="B1991">
        <v>22</v>
      </c>
      <c r="C1991" t="s">
        <v>14</v>
      </c>
      <c r="D1991" t="s">
        <v>52</v>
      </c>
      <c r="E1991">
        <v>73.38</v>
      </c>
      <c r="F1991">
        <v>12</v>
      </c>
      <c r="G1991">
        <v>202</v>
      </c>
      <c r="H1991">
        <v>0</v>
      </c>
      <c r="I1991" t="s">
        <v>40</v>
      </c>
      <c r="J1991">
        <v>42.2</v>
      </c>
      <c r="K1991" s="1">
        <v>45296</v>
      </c>
      <c r="L1991">
        <v>83</v>
      </c>
      <c r="M1991">
        <v>0.35</v>
      </c>
    </row>
    <row r="1992" spans="1:13" x14ac:dyDescent="0.3">
      <c r="A1992" t="s">
        <v>1801</v>
      </c>
      <c r="B1992">
        <v>63</v>
      </c>
      <c r="C1992" t="s">
        <v>14</v>
      </c>
      <c r="D1992" t="s">
        <v>52</v>
      </c>
      <c r="E1992">
        <v>71.180000000000007</v>
      </c>
      <c r="F1992">
        <v>9</v>
      </c>
      <c r="G1992">
        <v>43</v>
      </c>
      <c r="H1992">
        <v>0</v>
      </c>
      <c r="I1992" t="s">
        <v>29</v>
      </c>
      <c r="J1992">
        <v>86.2</v>
      </c>
      <c r="K1992" s="1">
        <v>45008</v>
      </c>
      <c r="L1992">
        <v>1</v>
      </c>
      <c r="M1992">
        <v>0.28999999999999998</v>
      </c>
    </row>
    <row r="1993" spans="1:13" x14ac:dyDescent="0.3">
      <c r="A1993" t="s">
        <v>1802</v>
      </c>
      <c r="B1993">
        <v>43</v>
      </c>
      <c r="C1993" t="s">
        <v>21</v>
      </c>
      <c r="D1993" t="s">
        <v>26</v>
      </c>
      <c r="E1993">
        <v>91.3</v>
      </c>
      <c r="F1993">
        <v>12</v>
      </c>
      <c r="G1993">
        <v>318</v>
      </c>
      <c r="H1993">
        <v>0</v>
      </c>
      <c r="I1993" t="s">
        <v>16</v>
      </c>
      <c r="J1993">
        <v>94.9</v>
      </c>
      <c r="K1993" s="1">
        <v>45807</v>
      </c>
      <c r="L1993">
        <v>20</v>
      </c>
      <c r="M1993">
        <v>0.21</v>
      </c>
    </row>
    <row r="1994" spans="1:13" x14ac:dyDescent="0.3">
      <c r="A1994" t="s">
        <v>1803</v>
      </c>
      <c r="B1994">
        <v>78</v>
      </c>
      <c r="C1994" t="s">
        <v>21</v>
      </c>
      <c r="D1994" t="s">
        <v>26</v>
      </c>
      <c r="E1994">
        <v>78.75</v>
      </c>
      <c r="F1994">
        <v>11</v>
      </c>
      <c r="G1994">
        <v>94</v>
      </c>
      <c r="H1994">
        <v>0</v>
      </c>
      <c r="I1994" t="s">
        <v>19</v>
      </c>
      <c r="J1994">
        <v>67.900000000000006</v>
      </c>
      <c r="K1994" s="1">
        <v>45404</v>
      </c>
      <c r="L1994">
        <v>94</v>
      </c>
      <c r="M1994">
        <v>0.26</v>
      </c>
    </row>
    <row r="1995" spans="1:13" x14ac:dyDescent="0.3">
      <c r="A1995" t="s">
        <v>1804</v>
      </c>
      <c r="B1995">
        <v>38</v>
      </c>
      <c r="C1995" t="s">
        <v>25</v>
      </c>
      <c r="D1995" t="s">
        <v>35</v>
      </c>
      <c r="E1995">
        <v>81.209999999999994</v>
      </c>
      <c r="F1995">
        <v>6</v>
      </c>
      <c r="G1995">
        <v>293</v>
      </c>
      <c r="H1995">
        <v>0</v>
      </c>
      <c r="I1995" t="s">
        <v>40</v>
      </c>
      <c r="J1995">
        <v>59</v>
      </c>
      <c r="K1995" s="1">
        <v>44050</v>
      </c>
      <c r="L1995">
        <v>29</v>
      </c>
      <c r="M1995">
        <v>0.02</v>
      </c>
    </row>
    <row r="1996" spans="1:13" x14ac:dyDescent="0.3">
      <c r="A1996" t="s">
        <v>1072</v>
      </c>
      <c r="B1996">
        <v>62</v>
      </c>
      <c r="C1996" t="s">
        <v>14</v>
      </c>
      <c r="D1996" t="s">
        <v>22</v>
      </c>
      <c r="F1996">
        <v>8</v>
      </c>
      <c r="G1996">
        <v>8</v>
      </c>
      <c r="H1996">
        <v>0</v>
      </c>
      <c r="I1996" t="s">
        <v>29</v>
      </c>
      <c r="K1996" s="1">
        <v>44742</v>
      </c>
      <c r="L1996">
        <v>8</v>
      </c>
      <c r="M1996">
        <v>0.12</v>
      </c>
    </row>
    <row r="1997" spans="1:13" x14ac:dyDescent="0.3">
      <c r="A1997" t="s">
        <v>1805</v>
      </c>
      <c r="B1997">
        <v>43</v>
      </c>
      <c r="C1997" t="s">
        <v>14</v>
      </c>
      <c r="D1997" t="s">
        <v>35</v>
      </c>
      <c r="E1997">
        <v>95.05</v>
      </c>
      <c r="F1997">
        <v>13</v>
      </c>
      <c r="G1997">
        <v>261</v>
      </c>
      <c r="H1997">
        <v>0</v>
      </c>
      <c r="I1997" t="s">
        <v>23</v>
      </c>
      <c r="J1997">
        <v>49.6</v>
      </c>
      <c r="K1997" s="1">
        <v>44819</v>
      </c>
      <c r="L1997">
        <v>62</v>
      </c>
      <c r="M1997">
        <v>0.26</v>
      </c>
    </row>
    <row r="1998" spans="1:13" x14ac:dyDescent="0.3">
      <c r="A1998" t="s">
        <v>1806</v>
      </c>
      <c r="B1998">
        <v>55</v>
      </c>
      <c r="C1998" t="s">
        <v>21</v>
      </c>
      <c r="D1998" t="s">
        <v>50</v>
      </c>
      <c r="E1998">
        <v>63.35</v>
      </c>
      <c r="F1998">
        <v>8</v>
      </c>
      <c r="G1998">
        <v>325</v>
      </c>
      <c r="H1998">
        <v>0</v>
      </c>
      <c r="I1998" t="s">
        <v>16</v>
      </c>
      <c r="J1998">
        <v>5.5</v>
      </c>
      <c r="K1998" s="1">
        <v>44506</v>
      </c>
      <c r="L1998">
        <v>14</v>
      </c>
      <c r="M1998">
        <v>0.38</v>
      </c>
    </row>
    <row r="1999" spans="1:13" x14ac:dyDescent="0.3">
      <c r="A1999" t="s">
        <v>45</v>
      </c>
      <c r="B1999">
        <v>61</v>
      </c>
      <c r="C1999" t="s">
        <v>21</v>
      </c>
      <c r="D1999" t="s">
        <v>50</v>
      </c>
      <c r="E1999">
        <v>108.19</v>
      </c>
      <c r="F1999">
        <v>11</v>
      </c>
      <c r="G1999">
        <v>252</v>
      </c>
      <c r="H1999">
        <v>0</v>
      </c>
      <c r="I1999" t="s">
        <v>23</v>
      </c>
      <c r="J1999">
        <v>70.099999999999994</v>
      </c>
      <c r="K1999" s="1">
        <v>45573</v>
      </c>
      <c r="L1999">
        <v>38</v>
      </c>
      <c r="M1999">
        <v>0.36</v>
      </c>
    </row>
    <row r="2000" spans="1:13" x14ac:dyDescent="0.3">
      <c r="A2000" t="s">
        <v>1807</v>
      </c>
      <c r="B2000">
        <v>43</v>
      </c>
      <c r="C2000" t="s">
        <v>21</v>
      </c>
      <c r="D2000" t="s">
        <v>18</v>
      </c>
      <c r="E2000">
        <v>124.64</v>
      </c>
      <c r="F2000">
        <v>7</v>
      </c>
      <c r="G2000">
        <v>307</v>
      </c>
      <c r="H2000">
        <v>0</v>
      </c>
      <c r="I2000" t="s">
        <v>23</v>
      </c>
      <c r="J2000">
        <v>58</v>
      </c>
      <c r="K2000" s="1">
        <v>44968</v>
      </c>
      <c r="L2000">
        <v>3</v>
      </c>
      <c r="M2000">
        <v>0.57999999999999996</v>
      </c>
    </row>
    <row r="2001" spans="1:13" x14ac:dyDescent="0.3">
      <c r="A2001" t="s">
        <v>1808</v>
      </c>
      <c r="B2001">
        <v>25</v>
      </c>
      <c r="C2001" t="s">
        <v>21</v>
      </c>
      <c r="D2001" t="s">
        <v>44</v>
      </c>
      <c r="E2001">
        <v>40.82</v>
      </c>
      <c r="F2001">
        <v>8</v>
      </c>
      <c r="G2001">
        <v>322</v>
      </c>
      <c r="H2001">
        <v>0</v>
      </c>
      <c r="I2001" t="s">
        <v>16</v>
      </c>
      <c r="J2001">
        <v>15.1</v>
      </c>
      <c r="K2001" s="1">
        <v>44662</v>
      </c>
      <c r="L2001">
        <v>3</v>
      </c>
      <c r="M2001">
        <v>0.24</v>
      </c>
    </row>
    <row r="2002" spans="1:13" x14ac:dyDescent="0.3">
      <c r="A2002" t="s">
        <v>1809</v>
      </c>
      <c r="B2002">
        <v>22</v>
      </c>
      <c r="C2002" t="s">
        <v>14</v>
      </c>
      <c r="D2002" t="s">
        <v>15</v>
      </c>
      <c r="E2002">
        <v>56.22</v>
      </c>
      <c r="F2002">
        <v>10</v>
      </c>
      <c r="G2002">
        <v>95</v>
      </c>
      <c r="H2002">
        <v>0</v>
      </c>
      <c r="I2002" t="s">
        <v>29</v>
      </c>
      <c r="J2002">
        <v>21.3</v>
      </c>
      <c r="K2002" s="1">
        <v>45391</v>
      </c>
      <c r="L2002">
        <v>55</v>
      </c>
      <c r="M2002">
        <v>0.15</v>
      </c>
    </row>
    <row r="2003" spans="1:13" x14ac:dyDescent="0.3">
      <c r="A2003" t="s">
        <v>1810</v>
      </c>
      <c r="B2003">
        <v>79</v>
      </c>
      <c r="C2003" t="s">
        <v>14</v>
      </c>
      <c r="D2003" t="s">
        <v>52</v>
      </c>
      <c r="E2003">
        <v>29.74</v>
      </c>
      <c r="F2003">
        <v>9</v>
      </c>
      <c r="G2003">
        <v>354</v>
      </c>
      <c r="H2003">
        <v>0</v>
      </c>
      <c r="I2003" t="s">
        <v>23</v>
      </c>
      <c r="J2003">
        <v>23.1</v>
      </c>
      <c r="K2003" s="1">
        <v>44124</v>
      </c>
      <c r="L2003">
        <v>78</v>
      </c>
      <c r="M2003">
        <v>0.19</v>
      </c>
    </row>
    <row r="2004" spans="1:13" x14ac:dyDescent="0.3">
      <c r="A2004" t="s">
        <v>286</v>
      </c>
      <c r="B2004">
        <v>32</v>
      </c>
      <c r="C2004" t="s">
        <v>14</v>
      </c>
      <c r="D2004" t="s">
        <v>22</v>
      </c>
      <c r="E2004">
        <v>43.68</v>
      </c>
      <c r="F2004">
        <v>14</v>
      </c>
      <c r="G2004">
        <v>129</v>
      </c>
      <c r="H2004">
        <v>0</v>
      </c>
      <c r="I2004" t="s">
        <v>29</v>
      </c>
      <c r="J2004">
        <v>73.2</v>
      </c>
      <c r="K2004" s="1">
        <v>44435</v>
      </c>
      <c r="L2004">
        <v>21</v>
      </c>
      <c r="M2004">
        <v>0.09</v>
      </c>
    </row>
    <row r="2005" spans="1:13" x14ac:dyDescent="0.3">
      <c r="A2005" t="s">
        <v>1811</v>
      </c>
      <c r="B2005">
        <v>76</v>
      </c>
      <c r="C2005" t="s">
        <v>21</v>
      </c>
      <c r="D2005" t="s">
        <v>37</v>
      </c>
      <c r="E2005">
        <v>167.89</v>
      </c>
      <c r="F2005">
        <v>8</v>
      </c>
      <c r="G2005">
        <v>35</v>
      </c>
      <c r="H2005">
        <v>0</v>
      </c>
      <c r="I2005" t="s">
        <v>23</v>
      </c>
      <c r="J2005">
        <v>51.8</v>
      </c>
      <c r="K2005" s="1">
        <v>44880</v>
      </c>
      <c r="L2005">
        <v>35</v>
      </c>
      <c r="M2005">
        <v>0.28000000000000003</v>
      </c>
    </row>
    <row r="2006" spans="1:13" x14ac:dyDescent="0.3">
      <c r="A2006" t="s">
        <v>717</v>
      </c>
      <c r="B2006">
        <v>33</v>
      </c>
      <c r="C2006" t="s">
        <v>14</v>
      </c>
      <c r="D2006" t="s">
        <v>37</v>
      </c>
      <c r="E2006">
        <v>271.64999999999998</v>
      </c>
      <c r="F2006">
        <v>10</v>
      </c>
      <c r="G2006">
        <v>104</v>
      </c>
      <c r="H2006">
        <v>0</v>
      </c>
      <c r="I2006" t="s">
        <v>40</v>
      </c>
      <c r="J2006">
        <v>4.8</v>
      </c>
      <c r="K2006" s="1">
        <v>44106</v>
      </c>
      <c r="L2006">
        <v>44</v>
      </c>
      <c r="M2006">
        <v>0.14000000000000001</v>
      </c>
    </row>
    <row r="2007" spans="1:13" x14ac:dyDescent="0.3">
      <c r="A2007" t="s">
        <v>1812</v>
      </c>
      <c r="B2007">
        <v>18</v>
      </c>
      <c r="C2007" t="s">
        <v>21</v>
      </c>
      <c r="D2007" t="s">
        <v>28</v>
      </c>
      <c r="E2007">
        <v>64.95</v>
      </c>
      <c r="F2007">
        <v>12</v>
      </c>
      <c r="G2007">
        <v>198</v>
      </c>
      <c r="H2007">
        <v>0</v>
      </c>
      <c r="I2007" t="s">
        <v>16</v>
      </c>
      <c r="J2007">
        <v>83.8</v>
      </c>
      <c r="K2007" s="1">
        <v>45609</v>
      </c>
      <c r="L2007">
        <v>44</v>
      </c>
      <c r="M2007">
        <v>0.48</v>
      </c>
    </row>
    <row r="2008" spans="1:13" x14ac:dyDescent="0.3">
      <c r="A2008" t="s">
        <v>1813</v>
      </c>
      <c r="B2008">
        <v>33</v>
      </c>
      <c r="C2008" t="s">
        <v>21</v>
      </c>
      <c r="D2008" t="s">
        <v>26</v>
      </c>
      <c r="E2008">
        <v>47.45</v>
      </c>
      <c r="F2008">
        <v>8</v>
      </c>
      <c r="G2008">
        <v>290</v>
      </c>
      <c r="H2008">
        <v>0</v>
      </c>
      <c r="I2008" t="s">
        <v>19</v>
      </c>
      <c r="J2008">
        <v>64.5</v>
      </c>
      <c r="K2008" s="1">
        <v>44769</v>
      </c>
      <c r="L2008">
        <v>43</v>
      </c>
      <c r="M2008">
        <v>0.47</v>
      </c>
    </row>
    <row r="2009" spans="1:13" x14ac:dyDescent="0.3">
      <c r="A2009" t="s">
        <v>1814</v>
      </c>
      <c r="B2009">
        <v>54</v>
      </c>
      <c r="C2009" t="s">
        <v>25</v>
      </c>
      <c r="D2009" t="s">
        <v>18</v>
      </c>
      <c r="F2009">
        <v>9</v>
      </c>
      <c r="G2009">
        <v>29</v>
      </c>
      <c r="H2009">
        <v>0</v>
      </c>
      <c r="I2009" t="s">
        <v>16</v>
      </c>
      <c r="J2009">
        <v>73.3</v>
      </c>
      <c r="K2009" s="1">
        <v>45052</v>
      </c>
      <c r="L2009">
        <v>41</v>
      </c>
      <c r="M2009">
        <v>0.2</v>
      </c>
    </row>
    <row r="2010" spans="1:13" x14ac:dyDescent="0.3">
      <c r="A2010" t="s">
        <v>1815</v>
      </c>
      <c r="B2010">
        <v>20</v>
      </c>
      <c r="C2010" t="s">
        <v>14</v>
      </c>
      <c r="D2010" t="s">
        <v>28</v>
      </c>
      <c r="E2010">
        <v>101.71</v>
      </c>
      <c r="F2010">
        <v>10</v>
      </c>
      <c r="G2010">
        <v>92</v>
      </c>
      <c r="H2010">
        <v>0</v>
      </c>
      <c r="I2010" t="s">
        <v>23</v>
      </c>
      <c r="J2010">
        <v>93.7</v>
      </c>
      <c r="K2010" s="1">
        <v>44153</v>
      </c>
      <c r="L2010">
        <v>27</v>
      </c>
      <c r="M2010">
        <v>0.41</v>
      </c>
    </row>
    <row r="2011" spans="1:13" x14ac:dyDescent="0.3">
      <c r="A2011" t="s">
        <v>1816</v>
      </c>
      <c r="B2011">
        <v>69</v>
      </c>
      <c r="C2011" t="s">
        <v>14</v>
      </c>
      <c r="D2011" t="s">
        <v>28</v>
      </c>
      <c r="E2011">
        <v>192.34</v>
      </c>
      <c r="F2011">
        <v>14</v>
      </c>
      <c r="G2011">
        <v>235</v>
      </c>
      <c r="H2011">
        <v>0</v>
      </c>
      <c r="I2011" t="s">
        <v>23</v>
      </c>
      <c r="J2011">
        <v>26</v>
      </c>
      <c r="K2011" s="1">
        <v>45121</v>
      </c>
      <c r="L2011">
        <v>92</v>
      </c>
      <c r="M2011">
        <v>0.37</v>
      </c>
    </row>
    <row r="2012" spans="1:13" x14ac:dyDescent="0.3">
      <c r="A2012" t="s">
        <v>1817</v>
      </c>
      <c r="B2012">
        <v>64</v>
      </c>
      <c r="C2012" t="s">
        <v>21</v>
      </c>
      <c r="D2012" t="s">
        <v>44</v>
      </c>
      <c r="E2012">
        <v>60.72</v>
      </c>
      <c r="F2012">
        <v>11</v>
      </c>
      <c r="G2012">
        <v>360</v>
      </c>
      <c r="H2012">
        <v>0</v>
      </c>
      <c r="I2012" t="s">
        <v>40</v>
      </c>
      <c r="J2012">
        <v>59</v>
      </c>
      <c r="K2012" s="1">
        <v>45309</v>
      </c>
      <c r="L2012">
        <v>28</v>
      </c>
      <c r="M2012">
        <v>0.18</v>
      </c>
    </row>
    <row r="2013" spans="1:13" x14ac:dyDescent="0.3">
      <c r="A2013" t="s">
        <v>1818</v>
      </c>
      <c r="B2013">
        <v>48</v>
      </c>
      <c r="C2013" t="s">
        <v>25</v>
      </c>
      <c r="D2013" t="s">
        <v>15</v>
      </c>
      <c r="E2013">
        <v>81.59</v>
      </c>
      <c r="F2013">
        <v>12</v>
      </c>
      <c r="G2013">
        <v>194</v>
      </c>
      <c r="H2013">
        <v>0</v>
      </c>
      <c r="I2013" t="s">
        <v>40</v>
      </c>
      <c r="J2013">
        <v>76</v>
      </c>
      <c r="K2013" s="1">
        <v>45250</v>
      </c>
      <c r="L2013">
        <v>5</v>
      </c>
      <c r="M2013">
        <v>0.13</v>
      </c>
    </row>
    <row r="2014" spans="1:13" x14ac:dyDescent="0.3">
      <c r="A2014" t="s">
        <v>326</v>
      </c>
      <c r="B2014">
        <v>30</v>
      </c>
      <c r="C2014" t="s">
        <v>14</v>
      </c>
      <c r="D2014" t="s">
        <v>52</v>
      </c>
      <c r="E2014">
        <v>41.23</v>
      </c>
      <c r="F2014">
        <v>13</v>
      </c>
      <c r="G2014">
        <v>255</v>
      </c>
      <c r="H2014">
        <v>0</v>
      </c>
      <c r="I2014" t="s">
        <v>16</v>
      </c>
      <c r="J2014">
        <v>51.3</v>
      </c>
      <c r="K2014" s="1">
        <v>44145</v>
      </c>
      <c r="L2014">
        <v>43</v>
      </c>
      <c r="M2014">
        <v>0.12</v>
      </c>
    </row>
    <row r="2015" spans="1:13" x14ac:dyDescent="0.3">
      <c r="A2015" t="s">
        <v>1819</v>
      </c>
      <c r="B2015">
        <v>73</v>
      </c>
      <c r="C2015" t="s">
        <v>14</v>
      </c>
      <c r="D2015" t="s">
        <v>22</v>
      </c>
      <c r="E2015">
        <v>88.61</v>
      </c>
      <c r="F2015">
        <v>7</v>
      </c>
      <c r="G2015">
        <v>355</v>
      </c>
      <c r="H2015">
        <v>0</v>
      </c>
      <c r="I2015" t="s">
        <v>19</v>
      </c>
      <c r="J2015">
        <v>48.6</v>
      </c>
      <c r="K2015" s="1">
        <v>44606</v>
      </c>
      <c r="L2015">
        <v>63</v>
      </c>
      <c r="M2015">
        <v>0.23</v>
      </c>
    </row>
    <row r="2016" spans="1:13" x14ac:dyDescent="0.3">
      <c r="A2016" t="s">
        <v>1820</v>
      </c>
      <c r="B2016">
        <v>33</v>
      </c>
      <c r="C2016" t="s">
        <v>21</v>
      </c>
      <c r="D2016" t="s">
        <v>37</v>
      </c>
      <c r="E2016">
        <v>66.150000000000006</v>
      </c>
      <c r="F2016">
        <v>9</v>
      </c>
      <c r="G2016">
        <v>358</v>
      </c>
      <c r="H2016">
        <v>0</v>
      </c>
      <c r="I2016" t="s">
        <v>16</v>
      </c>
      <c r="J2016">
        <v>92.9</v>
      </c>
      <c r="K2016" s="1">
        <v>45643</v>
      </c>
      <c r="L2016">
        <v>39</v>
      </c>
      <c r="M2016">
        <v>0.2</v>
      </c>
    </row>
    <row r="2017" spans="1:13" x14ac:dyDescent="0.3">
      <c r="A2017" t="s">
        <v>1821</v>
      </c>
      <c r="B2017">
        <v>72</v>
      </c>
      <c r="C2017" t="s">
        <v>25</v>
      </c>
      <c r="D2017" t="s">
        <v>37</v>
      </c>
      <c r="E2017">
        <v>139.18</v>
      </c>
      <c r="F2017">
        <v>8</v>
      </c>
      <c r="G2017">
        <v>30</v>
      </c>
      <c r="H2017">
        <v>0</v>
      </c>
      <c r="I2017" t="s">
        <v>19</v>
      </c>
      <c r="J2017">
        <v>24.4</v>
      </c>
      <c r="K2017" s="1">
        <v>44859</v>
      </c>
      <c r="L2017">
        <v>10</v>
      </c>
      <c r="M2017">
        <v>0.12</v>
      </c>
    </row>
    <row r="2018" spans="1:13" x14ac:dyDescent="0.3">
      <c r="A2018" t="s">
        <v>1822</v>
      </c>
      <c r="B2018">
        <v>60</v>
      </c>
      <c r="C2018" t="s">
        <v>14</v>
      </c>
      <c r="D2018" t="s">
        <v>37</v>
      </c>
      <c r="E2018">
        <v>97.01</v>
      </c>
      <c r="F2018">
        <v>10</v>
      </c>
      <c r="G2018">
        <v>24</v>
      </c>
      <c r="H2018">
        <v>0</v>
      </c>
      <c r="I2018" t="s">
        <v>29</v>
      </c>
      <c r="J2018">
        <v>65.3</v>
      </c>
      <c r="K2018" s="1">
        <v>44600</v>
      </c>
      <c r="L2018">
        <v>63</v>
      </c>
      <c r="M2018">
        <v>0.2</v>
      </c>
    </row>
    <row r="2019" spans="1:13" x14ac:dyDescent="0.3">
      <c r="A2019" t="s">
        <v>137</v>
      </c>
      <c r="B2019">
        <v>38</v>
      </c>
      <c r="C2019" t="s">
        <v>14</v>
      </c>
      <c r="D2019" t="s">
        <v>50</v>
      </c>
      <c r="F2019">
        <v>9</v>
      </c>
      <c r="G2019">
        <v>302</v>
      </c>
      <c r="H2019">
        <v>0</v>
      </c>
      <c r="I2019" t="s">
        <v>23</v>
      </c>
      <c r="J2019">
        <v>97</v>
      </c>
      <c r="K2019" s="1">
        <v>44656</v>
      </c>
      <c r="L2019">
        <v>9</v>
      </c>
      <c r="M2019">
        <v>0.34</v>
      </c>
    </row>
    <row r="2020" spans="1:13" x14ac:dyDescent="0.3">
      <c r="A2020" t="s">
        <v>1823</v>
      </c>
      <c r="B2020">
        <v>19</v>
      </c>
      <c r="C2020" t="s">
        <v>21</v>
      </c>
      <c r="D2020" t="s">
        <v>15</v>
      </c>
      <c r="E2020">
        <v>40.9</v>
      </c>
      <c r="F2020">
        <v>14</v>
      </c>
      <c r="G2020">
        <v>0</v>
      </c>
      <c r="H2020">
        <v>0</v>
      </c>
      <c r="I2020" t="s">
        <v>29</v>
      </c>
      <c r="J2020">
        <v>22</v>
      </c>
      <c r="K2020" s="1">
        <v>45440</v>
      </c>
      <c r="L2020">
        <v>84</v>
      </c>
      <c r="M2020">
        <v>0.23</v>
      </c>
    </row>
    <row r="2021" spans="1:13" x14ac:dyDescent="0.3">
      <c r="A2021" t="s">
        <v>1824</v>
      </c>
      <c r="B2021">
        <v>71</v>
      </c>
      <c r="C2021" t="s">
        <v>21</v>
      </c>
      <c r="D2021" t="s">
        <v>18</v>
      </c>
      <c r="E2021">
        <v>323.35000000000002</v>
      </c>
      <c r="F2021">
        <v>7</v>
      </c>
      <c r="G2021">
        <v>357</v>
      </c>
      <c r="H2021">
        <v>0</v>
      </c>
      <c r="I2021" t="s">
        <v>16</v>
      </c>
      <c r="J2021">
        <v>46.2</v>
      </c>
      <c r="K2021" s="1">
        <v>45157</v>
      </c>
      <c r="L2021">
        <v>93</v>
      </c>
      <c r="M2021">
        <v>0.08</v>
      </c>
    </row>
    <row r="2022" spans="1:13" x14ac:dyDescent="0.3">
      <c r="A2022" t="s">
        <v>1825</v>
      </c>
      <c r="B2022">
        <v>44</v>
      </c>
      <c r="C2022" t="s">
        <v>21</v>
      </c>
      <c r="D2022" t="s">
        <v>37</v>
      </c>
      <c r="E2022">
        <v>132.59</v>
      </c>
      <c r="F2022">
        <v>8</v>
      </c>
      <c r="G2022">
        <v>117</v>
      </c>
      <c r="H2022">
        <v>1</v>
      </c>
      <c r="I2022" t="s">
        <v>19</v>
      </c>
      <c r="J2022">
        <v>97.5</v>
      </c>
      <c r="K2022" s="1">
        <v>45115</v>
      </c>
      <c r="L2022">
        <v>29</v>
      </c>
      <c r="M2022">
        <v>0.28000000000000003</v>
      </c>
    </row>
    <row r="2023" spans="1:13" x14ac:dyDescent="0.3">
      <c r="A2023" t="s">
        <v>1826</v>
      </c>
      <c r="B2023">
        <v>55</v>
      </c>
      <c r="C2023" t="s">
        <v>21</v>
      </c>
      <c r="D2023" t="s">
        <v>44</v>
      </c>
      <c r="E2023">
        <v>58.63</v>
      </c>
      <c r="F2023">
        <v>10</v>
      </c>
      <c r="G2023">
        <v>164</v>
      </c>
      <c r="H2023">
        <v>0</v>
      </c>
      <c r="I2023" t="s">
        <v>19</v>
      </c>
      <c r="J2023">
        <v>3.6</v>
      </c>
      <c r="K2023" s="1">
        <v>44705</v>
      </c>
      <c r="L2023">
        <v>28</v>
      </c>
      <c r="M2023">
        <v>0.51</v>
      </c>
    </row>
    <row r="2024" spans="1:13" x14ac:dyDescent="0.3">
      <c r="A2024" t="s">
        <v>1827</v>
      </c>
      <c r="B2024">
        <v>43</v>
      </c>
      <c r="C2024" t="s">
        <v>14</v>
      </c>
      <c r="D2024" t="s">
        <v>37</v>
      </c>
      <c r="E2024">
        <v>53.15</v>
      </c>
      <c r="F2024">
        <v>10</v>
      </c>
      <c r="G2024">
        <v>112</v>
      </c>
      <c r="H2024">
        <v>0</v>
      </c>
      <c r="I2024" t="s">
        <v>29</v>
      </c>
      <c r="J2024">
        <v>63</v>
      </c>
      <c r="K2024" s="1">
        <v>45046</v>
      </c>
      <c r="L2024">
        <v>11</v>
      </c>
      <c r="M2024">
        <v>0.18</v>
      </c>
    </row>
    <row r="2025" spans="1:13" x14ac:dyDescent="0.3">
      <c r="A2025" t="s">
        <v>1828</v>
      </c>
      <c r="B2025">
        <v>75</v>
      </c>
      <c r="C2025" t="s">
        <v>21</v>
      </c>
      <c r="D2025" t="s">
        <v>18</v>
      </c>
      <c r="E2025">
        <v>226.54</v>
      </c>
      <c r="F2025">
        <v>9</v>
      </c>
      <c r="G2025">
        <v>194</v>
      </c>
      <c r="H2025">
        <v>0</v>
      </c>
      <c r="I2025" t="s">
        <v>40</v>
      </c>
      <c r="J2025">
        <v>40.5</v>
      </c>
      <c r="K2025" s="1">
        <v>44875</v>
      </c>
      <c r="L2025">
        <v>85</v>
      </c>
      <c r="M2025">
        <v>0.28000000000000003</v>
      </c>
    </row>
    <row r="2026" spans="1:13" x14ac:dyDescent="0.3">
      <c r="A2026" t="s">
        <v>38</v>
      </c>
      <c r="B2026">
        <v>79</v>
      </c>
      <c r="C2026" t="s">
        <v>21</v>
      </c>
      <c r="D2026" t="s">
        <v>50</v>
      </c>
      <c r="E2026">
        <v>168.81</v>
      </c>
      <c r="F2026">
        <v>11</v>
      </c>
      <c r="G2026">
        <v>139</v>
      </c>
      <c r="H2026">
        <v>0</v>
      </c>
      <c r="I2026" t="s">
        <v>40</v>
      </c>
      <c r="J2026">
        <v>77.099999999999994</v>
      </c>
      <c r="K2026" s="1">
        <v>45136</v>
      </c>
      <c r="L2026">
        <v>99</v>
      </c>
      <c r="M2026">
        <v>0.27</v>
      </c>
    </row>
    <row r="2027" spans="1:13" x14ac:dyDescent="0.3">
      <c r="A2027" t="s">
        <v>1829</v>
      </c>
      <c r="B2027">
        <v>76</v>
      </c>
      <c r="C2027" t="s">
        <v>21</v>
      </c>
      <c r="D2027" t="s">
        <v>44</v>
      </c>
      <c r="E2027">
        <v>177.28</v>
      </c>
      <c r="F2027">
        <v>9</v>
      </c>
      <c r="G2027">
        <v>19</v>
      </c>
      <c r="H2027">
        <v>0</v>
      </c>
      <c r="I2027" t="s">
        <v>29</v>
      </c>
      <c r="J2027">
        <v>32.299999999999997</v>
      </c>
      <c r="K2027" s="1">
        <v>44857</v>
      </c>
      <c r="L2027">
        <v>87</v>
      </c>
      <c r="M2027">
        <v>0.13</v>
      </c>
    </row>
    <row r="2028" spans="1:13" x14ac:dyDescent="0.3">
      <c r="A2028" t="s">
        <v>427</v>
      </c>
      <c r="B2028">
        <v>55</v>
      </c>
      <c r="C2028" t="s">
        <v>21</v>
      </c>
      <c r="D2028" t="s">
        <v>28</v>
      </c>
      <c r="E2028">
        <v>101.85</v>
      </c>
      <c r="F2028">
        <v>11</v>
      </c>
      <c r="G2028">
        <v>285</v>
      </c>
      <c r="H2028">
        <v>0</v>
      </c>
      <c r="I2028" t="s">
        <v>40</v>
      </c>
      <c r="J2028">
        <v>37.299999999999997</v>
      </c>
      <c r="K2028" s="1">
        <v>44108</v>
      </c>
      <c r="L2028">
        <v>93</v>
      </c>
      <c r="M2028">
        <v>0.13</v>
      </c>
    </row>
    <row r="2029" spans="1:13" x14ac:dyDescent="0.3">
      <c r="A2029" t="s">
        <v>1830</v>
      </c>
      <c r="B2029">
        <v>63</v>
      </c>
      <c r="C2029" t="s">
        <v>21</v>
      </c>
      <c r="D2029" t="s">
        <v>18</v>
      </c>
      <c r="E2029">
        <v>166.76</v>
      </c>
      <c r="F2029">
        <v>13</v>
      </c>
      <c r="G2029">
        <v>230</v>
      </c>
      <c r="H2029">
        <v>0</v>
      </c>
      <c r="I2029" t="s">
        <v>19</v>
      </c>
      <c r="J2029">
        <v>51.6</v>
      </c>
      <c r="K2029" s="1">
        <v>44716</v>
      </c>
      <c r="L2029">
        <v>15</v>
      </c>
      <c r="M2029">
        <v>0.35</v>
      </c>
    </row>
    <row r="2030" spans="1:13" x14ac:dyDescent="0.3">
      <c r="A2030" t="s">
        <v>1831</v>
      </c>
      <c r="B2030">
        <v>42</v>
      </c>
      <c r="C2030" t="s">
        <v>14</v>
      </c>
      <c r="D2030" t="s">
        <v>28</v>
      </c>
      <c r="E2030">
        <v>117.31</v>
      </c>
      <c r="F2030">
        <v>7</v>
      </c>
      <c r="G2030">
        <v>78</v>
      </c>
      <c r="H2030">
        <v>0</v>
      </c>
      <c r="I2030" t="s">
        <v>16</v>
      </c>
      <c r="J2030">
        <v>34.6</v>
      </c>
      <c r="K2030" s="1">
        <v>44516</v>
      </c>
      <c r="L2030">
        <v>81</v>
      </c>
      <c r="M2030">
        <v>0.28999999999999998</v>
      </c>
    </row>
    <row r="2031" spans="1:13" x14ac:dyDescent="0.3">
      <c r="A2031" t="s">
        <v>1832</v>
      </c>
      <c r="B2031">
        <v>28</v>
      </c>
      <c r="C2031" t="s">
        <v>14</v>
      </c>
      <c r="D2031" t="s">
        <v>26</v>
      </c>
      <c r="E2031">
        <v>119.79</v>
      </c>
      <c r="F2031">
        <v>9</v>
      </c>
      <c r="G2031">
        <v>127</v>
      </c>
      <c r="H2031">
        <v>0</v>
      </c>
      <c r="I2031" t="s">
        <v>40</v>
      </c>
      <c r="J2031">
        <v>26</v>
      </c>
      <c r="K2031" s="1">
        <v>44427</v>
      </c>
      <c r="L2031">
        <v>24</v>
      </c>
      <c r="M2031">
        <v>0.18</v>
      </c>
    </row>
    <row r="2032" spans="1:13" x14ac:dyDescent="0.3">
      <c r="A2032" t="s">
        <v>1833</v>
      </c>
      <c r="B2032">
        <v>25</v>
      </c>
      <c r="C2032" t="s">
        <v>21</v>
      </c>
      <c r="D2032" t="s">
        <v>35</v>
      </c>
      <c r="E2032">
        <v>33.04</v>
      </c>
      <c r="F2032">
        <v>6</v>
      </c>
      <c r="G2032">
        <v>84</v>
      </c>
      <c r="H2032">
        <v>0</v>
      </c>
      <c r="I2032" t="s">
        <v>19</v>
      </c>
      <c r="J2032">
        <v>35.5</v>
      </c>
      <c r="K2032" s="1">
        <v>45786</v>
      </c>
      <c r="L2032">
        <v>35</v>
      </c>
      <c r="M2032">
        <v>0.64</v>
      </c>
    </row>
    <row r="2033" spans="1:13" x14ac:dyDescent="0.3">
      <c r="A2033" t="s">
        <v>1834</v>
      </c>
      <c r="B2033">
        <v>25</v>
      </c>
      <c r="C2033" t="s">
        <v>21</v>
      </c>
      <c r="D2033" t="s">
        <v>37</v>
      </c>
      <c r="E2033">
        <v>38.1</v>
      </c>
      <c r="F2033">
        <v>17</v>
      </c>
      <c r="G2033">
        <v>63</v>
      </c>
      <c r="H2033">
        <v>0</v>
      </c>
      <c r="I2033" t="s">
        <v>16</v>
      </c>
      <c r="J2033">
        <v>90.8</v>
      </c>
      <c r="K2033" s="1">
        <v>44998</v>
      </c>
      <c r="L2033">
        <v>61</v>
      </c>
      <c r="M2033">
        <v>0.35</v>
      </c>
    </row>
    <row r="2034" spans="1:13" x14ac:dyDescent="0.3">
      <c r="A2034" t="s">
        <v>1835</v>
      </c>
      <c r="B2034">
        <v>50</v>
      </c>
      <c r="C2034" t="s">
        <v>21</v>
      </c>
      <c r="D2034" t="s">
        <v>18</v>
      </c>
      <c r="E2034">
        <v>45.18</v>
      </c>
      <c r="F2034">
        <v>12</v>
      </c>
      <c r="G2034">
        <v>273</v>
      </c>
      <c r="H2034">
        <v>0</v>
      </c>
      <c r="I2034" t="s">
        <v>19</v>
      </c>
      <c r="J2034">
        <v>34.299999999999997</v>
      </c>
      <c r="K2034" s="1">
        <v>45618</v>
      </c>
      <c r="L2034">
        <v>20</v>
      </c>
      <c r="M2034">
        <v>0.18</v>
      </c>
    </row>
    <row r="2035" spans="1:13" x14ac:dyDescent="0.3">
      <c r="A2035" t="s">
        <v>1836</v>
      </c>
      <c r="B2035">
        <v>70</v>
      </c>
      <c r="C2035" t="s">
        <v>21</v>
      </c>
      <c r="D2035" t="s">
        <v>35</v>
      </c>
      <c r="E2035">
        <v>42.53</v>
      </c>
      <c r="F2035">
        <v>7</v>
      </c>
      <c r="G2035">
        <v>287</v>
      </c>
      <c r="H2035">
        <v>0</v>
      </c>
      <c r="I2035" t="s">
        <v>23</v>
      </c>
      <c r="J2035">
        <v>89.9</v>
      </c>
      <c r="K2035" s="1">
        <v>44193</v>
      </c>
      <c r="L2035">
        <v>58</v>
      </c>
      <c r="M2035">
        <v>0.28999999999999998</v>
      </c>
    </row>
    <row r="2036" spans="1:13" x14ac:dyDescent="0.3">
      <c r="A2036" t="s">
        <v>1837</v>
      </c>
      <c r="B2036">
        <v>24</v>
      </c>
      <c r="C2036" t="s">
        <v>14</v>
      </c>
      <c r="D2036" t="s">
        <v>22</v>
      </c>
      <c r="E2036">
        <v>17.73</v>
      </c>
      <c r="F2036">
        <v>9</v>
      </c>
      <c r="G2036">
        <v>252</v>
      </c>
      <c r="H2036">
        <v>0</v>
      </c>
      <c r="I2036" t="s">
        <v>16</v>
      </c>
      <c r="J2036">
        <v>20.5</v>
      </c>
      <c r="K2036" s="1">
        <v>45099</v>
      </c>
      <c r="L2036">
        <v>63</v>
      </c>
      <c r="M2036">
        <v>0.37</v>
      </c>
    </row>
    <row r="2037" spans="1:13" x14ac:dyDescent="0.3">
      <c r="A2037" t="s">
        <v>1838</v>
      </c>
      <c r="B2037">
        <v>55</v>
      </c>
      <c r="C2037" t="s">
        <v>14</v>
      </c>
      <c r="D2037" t="s">
        <v>44</v>
      </c>
      <c r="E2037">
        <v>46.25</v>
      </c>
      <c r="F2037">
        <v>5</v>
      </c>
      <c r="G2037">
        <v>93</v>
      </c>
      <c r="H2037">
        <v>0</v>
      </c>
      <c r="I2037" t="s">
        <v>23</v>
      </c>
      <c r="J2037">
        <v>67.2</v>
      </c>
      <c r="K2037" s="1">
        <v>45142</v>
      </c>
      <c r="L2037">
        <v>75</v>
      </c>
      <c r="M2037">
        <v>0.41</v>
      </c>
    </row>
    <row r="2038" spans="1:13" x14ac:dyDescent="0.3">
      <c r="A2038" t="s">
        <v>1839</v>
      </c>
      <c r="B2038">
        <v>38</v>
      </c>
      <c r="C2038" t="s">
        <v>14</v>
      </c>
      <c r="D2038" t="s">
        <v>15</v>
      </c>
      <c r="E2038">
        <v>104.21</v>
      </c>
      <c r="F2038">
        <v>10</v>
      </c>
      <c r="G2038">
        <v>288</v>
      </c>
      <c r="H2038">
        <v>0</v>
      </c>
      <c r="I2038" t="s">
        <v>40</v>
      </c>
      <c r="J2038">
        <v>74.5</v>
      </c>
      <c r="K2038" s="1">
        <v>45114</v>
      </c>
      <c r="L2038">
        <v>94</v>
      </c>
      <c r="M2038">
        <v>0.12</v>
      </c>
    </row>
    <row r="2039" spans="1:13" x14ac:dyDescent="0.3">
      <c r="A2039" t="s">
        <v>1840</v>
      </c>
      <c r="B2039">
        <v>25</v>
      </c>
      <c r="C2039" t="s">
        <v>14</v>
      </c>
      <c r="D2039" t="s">
        <v>26</v>
      </c>
      <c r="E2039">
        <v>207.04</v>
      </c>
      <c r="F2039">
        <v>12</v>
      </c>
      <c r="G2039">
        <v>149</v>
      </c>
      <c r="H2039">
        <v>0</v>
      </c>
      <c r="I2039" t="s">
        <v>40</v>
      </c>
      <c r="J2039">
        <v>11.1</v>
      </c>
      <c r="K2039" s="1">
        <v>45193</v>
      </c>
      <c r="L2039">
        <v>60</v>
      </c>
      <c r="M2039">
        <v>0.35</v>
      </c>
    </row>
    <row r="2040" spans="1:13" x14ac:dyDescent="0.3">
      <c r="A2040" t="s">
        <v>1841</v>
      </c>
      <c r="B2040">
        <v>68</v>
      </c>
      <c r="C2040" t="s">
        <v>21</v>
      </c>
      <c r="D2040" t="s">
        <v>22</v>
      </c>
      <c r="E2040">
        <v>72.36</v>
      </c>
      <c r="F2040">
        <v>6</v>
      </c>
      <c r="G2040">
        <v>364</v>
      </c>
      <c r="H2040">
        <v>0</v>
      </c>
      <c r="I2040" t="s">
        <v>19</v>
      </c>
      <c r="J2040">
        <v>54.4</v>
      </c>
      <c r="K2040" s="1">
        <v>45259</v>
      </c>
      <c r="L2040">
        <v>39</v>
      </c>
      <c r="M2040">
        <v>0.13</v>
      </c>
    </row>
    <row r="2041" spans="1:13" x14ac:dyDescent="0.3">
      <c r="A2041" t="s">
        <v>1842</v>
      </c>
      <c r="B2041">
        <v>71</v>
      </c>
      <c r="C2041" t="s">
        <v>25</v>
      </c>
      <c r="D2041" t="s">
        <v>22</v>
      </c>
      <c r="F2041">
        <v>7</v>
      </c>
      <c r="G2041">
        <v>156</v>
      </c>
      <c r="H2041">
        <v>0</v>
      </c>
      <c r="I2041" t="s">
        <v>29</v>
      </c>
      <c r="J2041">
        <v>1.3</v>
      </c>
      <c r="K2041" s="1">
        <v>44775</v>
      </c>
      <c r="L2041">
        <v>20</v>
      </c>
      <c r="M2041">
        <v>0.32</v>
      </c>
    </row>
    <row r="2042" spans="1:13" x14ac:dyDescent="0.3">
      <c r="A2042" t="s">
        <v>1843</v>
      </c>
      <c r="B2042">
        <v>38</v>
      </c>
      <c r="C2042" t="s">
        <v>14</v>
      </c>
      <c r="D2042" t="s">
        <v>26</v>
      </c>
      <c r="E2042">
        <v>101.09</v>
      </c>
      <c r="F2042">
        <v>9</v>
      </c>
      <c r="G2042">
        <v>215</v>
      </c>
      <c r="H2042">
        <v>0</v>
      </c>
      <c r="I2042" t="s">
        <v>19</v>
      </c>
      <c r="J2042">
        <v>92.8</v>
      </c>
      <c r="K2042" s="1">
        <v>45350</v>
      </c>
      <c r="L2042">
        <v>86</v>
      </c>
      <c r="M2042">
        <v>0.2</v>
      </c>
    </row>
    <row r="2043" spans="1:13" x14ac:dyDescent="0.3">
      <c r="A2043" t="s">
        <v>1844</v>
      </c>
      <c r="B2043">
        <v>73</v>
      </c>
      <c r="C2043" t="s">
        <v>25</v>
      </c>
      <c r="D2043" t="s">
        <v>28</v>
      </c>
      <c r="E2043">
        <v>33.409999999999997</v>
      </c>
      <c r="F2043">
        <v>6</v>
      </c>
      <c r="G2043">
        <v>259</v>
      </c>
      <c r="H2043">
        <v>0</v>
      </c>
      <c r="I2043" t="s">
        <v>23</v>
      </c>
      <c r="J2043">
        <v>52.4</v>
      </c>
      <c r="K2043" s="1">
        <v>45450</v>
      </c>
      <c r="L2043">
        <v>88</v>
      </c>
      <c r="M2043">
        <v>0.59</v>
      </c>
    </row>
    <row r="2044" spans="1:13" x14ac:dyDescent="0.3">
      <c r="A2044" t="s">
        <v>1298</v>
      </c>
      <c r="B2044">
        <v>37</v>
      </c>
      <c r="C2044" t="s">
        <v>21</v>
      </c>
      <c r="D2044" t="s">
        <v>18</v>
      </c>
      <c r="E2044">
        <v>25.5</v>
      </c>
      <c r="F2044">
        <v>12</v>
      </c>
      <c r="G2044">
        <v>99</v>
      </c>
      <c r="H2044">
        <v>0</v>
      </c>
      <c r="I2044" t="s">
        <v>16</v>
      </c>
      <c r="J2044">
        <v>3.7</v>
      </c>
      <c r="K2044" s="1">
        <v>44070</v>
      </c>
      <c r="L2044">
        <v>58</v>
      </c>
      <c r="M2044">
        <v>0.36</v>
      </c>
    </row>
    <row r="2045" spans="1:13" x14ac:dyDescent="0.3">
      <c r="A2045" t="s">
        <v>1845</v>
      </c>
      <c r="B2045">
        <v>25</v>
      </c>
      <c r="C2045" t="s">
        <v>25</v>
      </c>
      <c r="D2045" t="s">
        <v>52</v>
      </c>
      <c r="E2045">
        <v>148.56</v>
      </c>
      <c r="F2045">
        <v>11</v>
      </c>
      <c r="G2045">
        <v>121</v>
      </c>
      <c r="H2045">
        <v>0</v>
      </c>
      <c r="I2045" t="s">
        <v>29</v>
      </c>
      <c r="J2045">
        <v>68.3</v>
      </c>
      <c r="K2045" s="1">
        <v>44976</v>
      </c>
      <c r="L2045">
        <v>64</v>
      </c>
      <c r="M2045">
        <v>0.06</v>
      </c>
    </row>
    <row r="2046" spans="1:13" x14ac:dyDescent="0.3">
      <c r="A2046" t="s">
        <v>567</v>
      </c>
      <c r="B2046">
        <v>75</v>
      </c>
      <c r="C2046" t="s">
        <v>14</v>
      </c>
      <c r="D2046" t="s">
        <v>37</v>
      </c>
      <c r="E2046">
        <v>108.63</v>
      </c>
      <c r="F2046">
        <v>11</v>
      </c>
      <c r="G2046">
        <v>131</v>
      </c>
      <c r="H2046">
        <v>0</v>
      </c>
      <c r="I2046" t="s">
        <v>19</v>
      </c>
      <c r="K2046" s="1">
        <v>44664</v>
      </c>
      <c r="L2046">
        <v>14</v>
      </c>
      <c r="M2046">
        <v>0.28000000000000003</v>
      </c>
    </row>
    <row r="2047" spans="1:13" x14ac:dyDescent="0.3">
      <c r="A2047" t="s">
        <v>1846</v>
      </c>
      <c r="B2047">
        <v>63</v>
      </c>
      <c r="C2047" t="s">
        <v>14</v>
      </c>
      <c r="D2047" t="s">
        <v>44</v>
      </c>
      <c r="E2047">
        <v>30.84</v>
      </c>
      <c r="F2047">
        <v>10</v>
      </c>
      <c r="G2047">
        <v>4</v>
      </c>
      <c r="H2047">
        <v>0</v>
      </c>
      <c r="I2047" t="s">
        <v>23</v>
      </c>
      <c r="J2047">
        <v>73.8</v>
      </c>
      <c r="K2047" s="1">
        <v>44977</v>
      </c>
      <c r="L2047">
        <v>36</v>
      </c>
      <c r="M2047">
        <v>0.31</v>
      </c>
    </row>
    <row r="2048" spans="1:13" x14ac:dyDescent="0.3">
      <c r="A2048" t="s">
        <v>1824</v>
      </c>
      <c r="B2048">
        <v>48</v>
      </c>
      <c r="C2048" t="s">
        <v>21</v>
      </c>
      <c r="D2048" t="s">
        <v>50</v>
      </c>
      <c r="E2048">
        <v>239.18</v>
      </c>
      <c r="F2048">
        <v>6</v>
      </c>
      <c r="G2048">
        <v>232</v>
      </c>
      <c r="H2048">
        <v>0</v>
      </c>
      <c r="I2048" t="s">
        <v>23</v>
      </c>
      <c r="J2048">
        <v>13.4</v>
      </c>
      <c r="K2048" s="1">
        <v>44617</v>
      </c>
      <c r="L2048">
        <v>13</v>
      </c>
      <c r="M2048">
        <v>0.11</v>
      </c>
    </row>
    <row r="2049" spans="1:13" x14ac:dyDescent="0.3">
      <c r="A2049" t="s">
        <v>1847</v>
      </c>
      <c r="B2049">
        <v>67</v>
      </c>
      <c r="C2049" t="s">
        <v>14</v>
      </c>
      <c r="D2049" t="s">
        <v>18</v>
      </c>
      <c r="E2049">
        <v>95.37</v>
      </c>
      <c r="F2049">
        <v>14</v>
      </c>
      <c r="G2049">
        <v>166</v>
      </c>
      <c r="H2049">
        <v>0</v>
      </c>
      <c r="I2049" t="s">
        <v>40</v>
      </c>
      <c r="K2049" s="1">
        <v>44306</v>
      </c>
      <c r="L2049">
        <v>1</v>
      </c>
      <c r="M2049">
        <v>0.36</v>
      </c>
    </row>
    <row r="2050" spans="1:13" x14ac:dyDescent="0.3">
      <c r="A2050" t="s">
        <v>304</v>
      </c>
      <c r="B2050">
        <v>74</v>
      </c>
      <c r="C2050" t="s">
        <v>25</v>
      </c>
      <c r="D2050" t="s">
        <v>37</v>
      </c>
      <c r="E2050">
        <v>53.81</v>
      </c>
      <c r="F2050">
        <v>14</v>
      </c>
      <c r="G2050">
        <v>56</v>
      </c>
      <c r="H2050">
        <v>0</v>
      </c>
      <c r="I2050" t="s">
        <v>19</v>
      </c>
      <c r="J2050">
        <v>73.3</v>
      </c>
      <c r="K2050" s="1">
        <v>44684</v>
      </c>
      <c r="L2050">
        <v>91</v>
      </c>
      <c r="M2050">
        <v>0.25</v>
      </c>
    </row>
    <row r="2051" spans="1:13" x14ac:dyDescent="0.3">
      <c r="A2051" t="s">
        <v>1848</v>
      </c>
      <c r="B2051">
        <v>46</v>
      </c>
      <c r="C2051" t="s">
        <v>14</v>
      </c>
      <c r="D2051" t="s">
        <v>18</v>
      </c>
      <c r="E2051">
        <v>63.39</v>
      </c>
      <c r="F2051">
        <v>11</v>
      </c>
      <c r="G2051">
        <v>30</v>
      </c>
      <c r="H2051">
        <v>0</v>
      </c>
      <c r="I2051" t="s">
        <v>19</v>
      </c>
      <c r="J2051">
        <v>80.099999999999994</v>
      </c>
      <c r="K2051" s="1">
        <v>45538</v>
      </c>
      <c r="L2051">
        <v>13</v>
      </c>
      <c r="M2051">
        <v>0.41</v>
      </c>
    </row>
    <row r="2052" spans="1:13" x14ac:dyDescent="0.3">
      <c r="A2052" t="s">
        <v>1849</v>
      </c>
      <c r="B2052">
        <v>65</v>
      </c>
      <c r="C2052" t="s">
        <v>14</v>
      </c>
      <c r="D2052" t="s">
        <v>22</v>
      </c>
      <c r="E2052">
        <v>86.36</v>
      </c>
      <c r="F2052">
        <v>15</v>
      </c>
      <c r="G2052">
        <v>6</v>
      </c>
      <c r="H2052">
        <v>0</v>
      </c>
      <c r="I2052" t="s">
        <v>23</v>
      </c>
      <c r="J2052">
        <v>1.6</v>
      </c>
      <c r="K2052" s="1">
        <v>44650</v>
      </c>
      <c r="L2052">
        <v>35</v>
      </c>
      <c r="M2052">
        <v>0.12</v>
      </c>
    </row>
    <row r="2053" spans="1:13" x14ac:dyDescent="0.3">
      <c r="A2053" t="s">
        <v>1850</v>
      </c>
      <c r="B2053">
        <v>26</v>
      </c>
      <c r="C2053" t="s">
        <v>25</v>
      </c>
      <c r="D2053" t="s">
        <v>52</v>
      </c>
      <c r="E2053">
        <v>303.35000000000002</v>
      </c>
      <c r="F2053">
        <v>9</v>
      </c>
      <c r="G2053">
        <v>11</v>
      </c>
      <c r="H2053">
        <v>0</v>
      </c>
      <c r="I2053" t="s">
        <v>19</v>
      </c>
      <c r="J2053">
        <v>28.4</v>
      </c>
      <c r="K2053" s="1">
        <v>45134</v>
      </c>
      <c r="L2053">
        <v>8</v>
      </c>
      <c r="M2053">
        <v>0.17</v>
      </c>
    </row>
    <row r="2054" spans="1:13" x14ac:dyDescent="0.3">
      <c r="A2054" t="s">
        <v>1851</v>
      </c>
      <c r="B2054">
        <v>32</v>
      </c>
      <c r="C2054" t="s">
        <v>21</v>
      </c>
      <c r="D2054" t="s">
        <v>50</v>
      </c>
      <c r="E2054">
        <v>131.6</v>
      </c>
      <c r="F2054">
        <v>12</v>
      </c>
      <c r="G2054">
        <v>9</v>
      </c>
      <c r="H2054">
        <v>0</v>
      </c>
      <c r="I2054" t="s">
        <v>40</v>
      </c>
      <c r="J2054">
        <v>88.5</v>
      </c>
      <c r="K2054" s="1">
        <v>45325</v>
      </c>
      <c r="L2054">
        <v>18</v>
      </c>
      <c r="M2054">
        <v>0.22</v>
      </c>
    </row>
    <row r="2055" spans="1:13" x14ac:dyDescent="0.3">
      <c r="A2055" t="s">
        <v>1617</v>
      </c>
      <c r="B2055">
        <v>47</v>
      </c>
      <c r="C2055" t="s">
        <v>14</v>
      </c>
      <c r="D2055" t="s">
        <v>18</v>
      </c>
      <c r="E2055">
        <v>294.39</v>
      </c>
      <c r="F2055">
        <v>15</v>
      </c>
      <c r="G2055">
        <v>156</v>
      </c>
      <c r="H2055">
        <v>0</v>
      </c>
      <c r="I2055" t="s">
        <v>29</v>
      </c>
      <c r="J2055">
        <v>25.8</v>
      </c>
      <c r="K2055" s="1">
        <v>44720</v>
      </c>
      <c r="L2055">
        <v>34</v>
      </c>
      <c r="M2055">
        <v>0.25</v>
      </c>
    </row>
    <row r="2056" spans="1:13" x14ac:dyDescent="0.3">
      <c r="A2056" t="s">
        <v>513</v>
      </c>
      <c r="B2056">
        <v>43</v>
      </c>
      <c r="C2056" t="s">
        <v>14</v>
      </c>
      <c r="D2056" t="s">
        <v>37</v>
      </c>
      <c r="E2056">
        <v>165.01</v>
      </c>
      <c r="F2056">
        <v>5</v>
      </c>
      <c r="G2056">
        <v>212</v>
      </c>
      <c r="H2056">
        <v>0</v>
      </c>
      <c r="I2056" t="s">
        <v>23</v>
      </c>
      <c r="K2056" s="1">
        <v>45538</v>
      </c>
      <c r="L2056">
        <v>52</v>
      </c>
      <c r="M2056">
        <v>0.51</v>
      </c>
    </row>
    <row r="2057" spans="1:13" x14ac:dyDescent="0.3">
      <c r="A2057" t="s">
        <v>1852</v>
      </c>
      <c r="B2057">
        <v>27</v>
      </c>
      <c r="C2057" t="s">
        <v>25</v>
      </c>
      <c r="D2057" t="s">
        <v>50</v>
      </c>
      <c r="E2057">
        <v>137.41999999999999</v>
      </c>
      <c r="F2057">
        <v>17</v>
      </c>
      <c r="G2057">
        <v>140</v>
      </c>
      <c r="H2057">
        <v>0</v>
      </c>
      <c r="I2057" t="s">
        <v>40</v>
      </c>
      <c r="J2057">
        <v>69.7</v>
      </c>
      <c r="K2057" s="1">
        <v>45607</v>
      </c>
      <c r="L2057">
        <v>70</v>
      </c>
      <c r="M2057">
        <v>0.3</v>
      </c>
    </row>
    <row r="2058" spans="1:13" x14ac:dyDescent="0.3">
      <c r="A2058" t="s">
        <v>1853</v>
      </c>
      <c r="B2058">
        <v>46</v>
      </c>
      <c r="C2058" t="s">
        <v>21</v>
      </c>
      <c r="D2058" t="s">
        <v>50</v>
      </c>
      <c r="E2058">
        <v>16.98</v>
      </c>
      <c r="F2058">
        <v>15</v>
      </c>
      <c r="G2058">
        <v>126</v>
      </c>
      <c r="H2058">
        <v>0</v>
      </c>
      <c r="I2058" t="s">
        <v>40</v>
      </c>
      <c r="J2058">
        <v>98.6</v>
      </c>
      <c r="K2058" s="1">
        <v>45712</v>
      </c>
      <c r="L2058">
        <v>58</v>
      </c>
      <c r="M2058">
        <v>0.24</v>
      </c>
    </row>
    <row r="2059" spans="1:13" x14ac:dyDescent="0.3">
      <c r="A2059" t="s">
        <v>1854</v>
      </c>
      <c r="B2059">
        <v>71</v>
      </c>
      <c r="C2059" t="s">
        <v>14</v>
      </c>
      <c r="D2059" t="s">
        <v>15</v>
      </c>
      <c r="E2059">
        <v>79.930000000000007</v>
      </c>
      <c r="F2059">
        <v>13</v>
      </c>
      <c r="G2059">
        <v>197</v>
      </c>
      <c r="H2059">
        <v>0</v>
      </c>
      <c r="I2059" t="s">
        <v>16</v>
      </c>
      <c r="K2059" s="1">
        <v>44715</v>
      </c>
      <c r="L2059">
        <v>27</v>
      </c>
      <c r="M2059">
        <v>0.05</v>
      </c>
    </row>
    <row r="2060" spans="1:13" x14ac:dyDescent="0.3">
      <c r="A2060" t="s">
        <v>1855</v>
      </c>
      <c r="B2060">
        <v>33</v>
      </c>
      <c r="C2060" t="s">
        <v>14</v>
      </c>
      <c r="D2060" t="s">
        <v>44</v>
      </c>
      <c r="E2060">
        <v>30.52</v>
      </c>
      <c r="F2060">
        <v>17</v>
      </c>
      <c r="G2060">
        <v>136</v>
      </c>
      <c r="H2060">
        <v>0</v>
      </c>
      <c r="I2060" t="s">
        <v>29</v>
      </c>
      <c r="K2060" s="1">
        <v>45308</v>
      </c>
      <c r="L2060">
        <v>18</v>
      </c>
      <c r="M2060">
        <v>0.55000000000000004</v>
      </c>
    </row>
    <row r="2061" spans="1:13" x14ac:dyDescent="0.3">
      <c r="A2061" t="s">
        <v>1856</v>
      </c>
      <c r="B2061">
        <v>53</v>
      </c>
      <c r="C2061" t="s">
        <v>14</v>
      </c>
      <c r="D2061" t="s">
        <v>22</v>
      </c>
      <c r="F2061">
        <v>10</v>
      </c>
      <c r="G2061">
        <v>178</v>
      </c>
      <c r="H2061">
        <v>0</v>
      </c>
      <c r="I2061" t="s">
        <v>40</v>
      </c>
      <c r="J2061">
        <v>55.9</v>
      </c>
      <c r="K2061" s="1">
        <v>45527</v>
      </c>
      <c r="L2061">
        <v>57</v>
      </c>
      <c r="M2061">
        <v>0.42</v>
      </c>
    </row>
    <row r="2062" spans="1:13" x14ac:dyDescent="0.3">
      <c r="A2062" t="s">
        <v>1857</v>
      </c>
      <c r="B2062">
        <v>37</v>
      </c>
      <c r="C2062" t="s">
        <v>14</v>
      </c>
      <c r="D2062" t="s">
        <v>15</v>
      </c>
      <c r="E2062">
        <v>106.99</v>
      </c>
      <c r="F2062">
        <v>6</v>
      </c>
      <c r="G2062">
        <v>87</v>
      </c>
      <c r="H2062">
        <v>0</v>
      </c>
      <c r="I2062" t="s">
        <v>16</v>
      </c>
      <c r="J2062">
        <v>23.4</v>
      </c>
      <c r="K2062" s="1">
        <v>44018</v>
      </c>
      <c r="L2062">
        <v>9</v>
      </c>
      <c r="M2062">
        <v>7.0000000000000007E-2</v>
      </c>
    </row>
    <row r="2063" spans="1:13" x14ac:dyDescent="0.3">
      <c r="A2063" t="s">
        <v>1858</v>
      </c>
      <c r="B2063">
        <v>62</v>
      </c>
      <c r="C2063" t="s">
        <v>25</v>
      </c>
      <c r="D2063" t="s">
        <v>37</v>
      </c>
      <c r="E2063">
        <v>72.91</v>
      </c>
      <c r="F2063">
        <v>14</v>
      </c>
      <c r="G2063">
        <v>266</v>
      </c>
      <c r="H2063">
        <v>0</v>
      </c>
      <c r="I2063" t="s">
        <v>16</v>
      </c>
      <c r="J2063">
        <v>36.9</v>
      </c>
      <c r="K2063" s="1">
        <v>45297</v>
      </c>
      <c r="L2063">
        <v>64</v>
      </c>
      <c r="M2063">
        <v>0.06</v>
      </c>
    </row>
    <row r="2064" spans="1:13" x14ac:dyDescent="0.3">
      <c r="A2064" t="s">
        <v>1859</v>
      </c>
      <c r="B2064">
        <v>71</v>
      </c>
      <c r="C2064" t="s">
        <v>25</v>
      </c>
      <c r="D2064" t="s">
        <v>37</v>
      </c>
      <c r="E2064">
        <v>149.62</v>
      </c>
      <c r="F2064">
        <v>9</v>
      </c>
      <c r="G2064">
        <v>163</v>
      </c>
      <c r="H2064">
        <v>0</v>
      </c>
      <c r="I2064" t="s">
        <v>19</v>
      </c>
      <c r="J2064">
        <v>43.4</v>
      </c>
      <c r="K2064" s="1">
        <v>45424</v>
      </c>
      <c r="L2064">
        <v>79</v>
      </c>
      <c r="M2064">
        <v>0.12</v>
      </c>
    </row>
    <row r="2065" spans="1:13" x14ac:dyDescent="0.3">
      <c r="A2065" t="s">
        <v>1860</v>
      </c>
      <c r="B2065">
        <v>54</v>
      </c>
      <c r="C2065" t="s">
        <v>21</v>
      </c>
      <c r="D2065" t="s">
        <v>28</v>
      </c>
      <c r="E2065">
        <v>61.5</v>
      </c>
      <c r="F2065">
        <v>15</v>
      </c>
      <c r="G2065">
        <v>248</v>
      </c>
      <c r="H2065">
        <v>0</v>
      </c>
      <c r="I2065" t="s">
        <v>40</v>
      </c>
      <c r="J2065">
        <v>1.9</v>
      </c>
      <c r="K2065" s="1">
        <v>44568</v>
      </c>
      <c r="L2065">
        <v>23</v>
      </c>
      <c r="M2065">
        <v>0.1</v>
      </c>
    </row>
    <row r="2066" spans="1:13" x14ac:dyDescent="0.3">
      <c r="A2066" t="s">
        <v>1861</v>
      </c>
      <c r="B2066">
        <v>39</v>
      </c>
      <c r="C2066" t="s">
        <v>21</v>
      </c>
      <c r="D2066" t="s">
        <v>18</v>
      </c>
      <c r="E2066">
        <v>56.59</v>
      </c>
      <c r="F2066">
        <v>8</v>
      </c>
      <c r="G2066">
        <v>0</v>
      </c>
      <c r="H2066">
        <v>0</v>
      </c>
      <c r="I2066" t="s">
        <v>23</v>
      </c>
      <c r="J2066">
        <v>0.8</v>
      </c>
      <c r="K2066" s="1">
        <v>44858</v>
      </c>
      <c r="L2066">
        <v>59</v>
      </c>
      <c r="M2066">
        <v>0.21</v>
      </c>
    </row>
    <row r="2067" spans="1:13" x14ac:dyDescent="0.3">
      <c r="A2067" t="s">
        <v>1862</v>
      </c>
      <c r="B2067">
        <v>24</v>
      </c>
      <c r="C2067" t="s">
        <v>21</v>
      </c>
      <c r="D2067" t="s">
        <v>18</v>
      </c>
      <c r="E2067">
        <v>168.61</v>
      </c>
      <c r="F2067">
        <v>17</v>
      </c>
      <c r="G2067">
        <v>276</v>
      </c>
      <c r="H2067">
        <v>0</v>
      </c>
      <c r="I2067" t="s">
        <v>19</v>
      </c>
      <c r="J2067">
        <v>22.4</v>
      </c>
      <c r="K2067" s="1">
        <v>44221</v>
      </c>
      <c r="L2067">
        <v>67</v>
      </c>
      <c r="M2067">
        <v>0.15</v>
      </c>
    </row>
    <row r="2068" spans="1:13" x14ac:dyDescent="0.3">
      <c r="A2068" t="s">
        <v>1863</v>
      </c>
      <c r="B2068">
        <v>40</v>
      </c>
      <c r="C2068" t="s">
        <v>21</v>
      </c>
      <c r="D2068" t="s">
        <v>28</v>
      </c>
      <c r="E2068">
        <v>99.97</v>
      </c>
      <c r="F2068">
        <v>8</v>
      </c>
      <c r="G2068">
        <v>171</v>
      </c>
      <c r="H2068">
        <v>0</v>
      </c>
      <c r="I2068" t="s">
        <v>29</v>
      </c>
      <c r="J2068">
        <v>51.2</v>
      </c>
      <c r="K2068" s="1">
        <v>45777</v>
      </c>
      <c r="L2068">
        <v>73</v>
      </c>
      <c r="M2068">
        <v>0.04</v>
      </c>
    </row>
    <row r="2069" spans="1:13" x14ac:dyDescent="0.3">
      <c r="A2069" t="s">
        <v>1864</v>
      </c>
      <c r="B2069">
        <v>58</v>
      </c>
      <c r="C2069" t="s">
        <v>14</v>
      </c>
      <c r="D2069" t="s">
        <v>35</v>
      </c>
      <c r="E2069">
        <v>68.64</v>
      </c>
      <c r="F2069">
        <v>9</v>
      </c>
      <c r="G2069">
        <v>355</v>
      </c>
      <c r="H2069">
        <v>0</v>
      </c>
      <c r="I2069" t="s">
        <v>23</v>
      </c>
      <c r="J2069">
        <v>95.6</v>
      </c>
      <c r="K2069" s="1">
        <v>44555</v>
      </c>
      <c r="L2069">
        <v>22</v>
      </c>
      <c r="M2069">
        <v>0.31</v>
      </c>
    </row>
    <row r="2070" spans="1:13" x14ac:dyDescent="0.3">
      <c r="A2070" t="s">
        <v>1865</v>
      </c>
      <c r="B2070">
        <v>57</v>
      </c>
      <c r="C2070" t="s">
        <v>25</v>
      </c>
      <c r="D2070" t="s">
        <v>26</v>
      </c>
      <c r="E2070">
        <v>160.84</v>
      </c>
      <c r="F2070">
        <v>15</v>
      </c>
      <c r="G2070">
        <v>261</v>
      </c>
      <c r="H2070">
        <v>0</v>
      </c>
      <c r="I2070" t="s">
        <v>23</v>
      </c>
      <c r="J2070">
        <v>97.3</v>
      </c>
      <c r="K2070" s="1">
        <v>44436</v>
      </c>
      <c r="L2070">
        <v>50</v>
      </c>
      <c r="M2070">
        <v>0.26</v>
      </c>
    </row>
    <row r="2071" spans="1:13" x14ac:dyDescent="0.3">
      <c r="A2071" t="s">
        <v>1866</v>
      </c>
      <c r="B2071">
        <v>46</v>
      </c>
      <c r="C2071" t="s">
        <v>14</v>
      </c>
      <c r="D2071" t="s">
        <v>18</v>
      </c>
      <c r="F2071">
        <v>12</v>
      </c>
      <c r="G2071">
        <v>141</v>
      </c>
      <c r="H2071">
        <v>0</v>
      </c>
      <c r="I2071" t="s">
        <v>16</v>
      </c>
      <c r="J2071">
        <v>64.7</v>
      </c>
      <c r="K2071" s="1">
        <v>44114</v>
      </c>
      <c r="L2071">
        <v>23</v>
      </c>
      <c r="M2071">
        <v>0.14000000000000001</v>
      </c>
    </row>
    <row r="2072" spans="1:13" x14ac:dyDescent="0.3">
      <c r="A2072" t="s">
        <v>1867</v>
      </c>
      <c r="B2072">
        <v>33</v>
      </c>
      <c r="C2072" t="s">
        <v>21</v>
      </c>
      <c r="D2072" t="s">
        <v>26</v>
      </c>
      <c r="E2072">
        <v>316.06</v>
      </c>
      <c r="F2072">
        <v>10</v>
      </c>
      <c r="G2072">
        <v>92</v>
      </c>
      <c r="H2072">
        <v>0</v>
      </c>
      <c r="I2072" t="s">
        <v>40</v>
      </c>
      <c r="J2072">
        <v>82.7</v>
      </c>
      <c r="K2072" s="1">
        <v>44132</v>
      </c>
      <c r="L2072">
        <v>84</v>
      </c>
      <c r="M2072">
        <v>0.16</v>
      </c>
    </row>
    <row r="2073" spans="1:13" x14ac:dyDescent="0.3">
      <c r="A2073" t="s">
        <v>1868</v>
      </c>
      <c r="B2073">
        <v>55</v>
      </c>
      <c r="C2073" t="s">
        <v>21</v>
      </c>
      <c r="D2073" t="s">
        <v>18</v>
      </c>
      <c r="E2073">
        <v>127.07</v>
      </c>
      <c r="F2073">
        <v>6</v>
      </c>
      <c r="G2073">
        <v>128</v>
      </c>
      <c r="H2073">
        <v>0</v>
      </c>
      <c r="I2073" t="s">
        <v>16</v>
      </c>
      <c r="J2073">
        <v>90.1</v>
      </c>
      <c r="K2073" s="1">
        <v>45057</v>
      </c>
      <c r="L2073">
        <v>52</v>
      </c>
      <c r="M2073">
        <v>0.35</v>
      </c>
    </row>
    <row r="2074" spans="1:13" x14ac:dyDescent="0.3">
      <c r="A2074" t="s">
        <v>1869</v>
      </c>
      <c r="B2074">
        <v>45</v>
      </c>
      <c r="C2074" t="s">
        <v>14</v>
      </c>
      <c r="D2074" t="s">
        <v>44</v>
      </c>
      <c r="E2074">
        <v>198.33</v>
      </c>
      <c r="F2074">
        <v>13</v>
      </c>
      <c r="G2074">
        <v>135</v>
      </c>
      <c r="H2074">
        <v>0</v>
      </c>
      <c r="I2074" t="s">
        <v>16</v>
      </c>
      <c r="J2074">
        <v>83.9</v>
      </c>
      <c r="K2074" s="1">
        <v>45373</v>
      </c>
      <c r="L2074">
        <v>7</v>
      </c>
      <c r="M2074">
        <v>0.41</v>
      </c>
    </row>
    <row r="2075" spans="1:13" x14ac:dyDescent="0.3">
      <c r="A2075" t="s">
        <v>1870</v>
      </c>
      <c r="B2075">
        <v>65</v>
      </c>
      <c r="C2075" t="s">
        <v>14</v>
      </c>
      <c r="D2075" t="s">
        <v>35</v>
      </c>
      <c r="E2075">
        <v>231.54</v>
      </c>
      <c r="F2075">
        <v>10</v>
      </c>
      <c r="G2075">
        <v>110</v>
      </c>
      <c r="H2075">
        <v>0</v>
      </c>
      <c r="I2075" t="s">
        <v>40</v>
      </c>
      <c r="J2075">
        <v>54.4</v>
      </c>
      <c r="K2075" s="1">
        <v>44283</v>
      </c>
      <c r="L2075">
        <v>17</v>
      </c>
      <c r="M2075">
        <v>0.09</v>
      </c>
    </row>
    <row r="2076" spans="1:13" x14ac:dyDescent="0.3">
      <c r="A2076" t="s">
        <v>1871</v>
      </c>
      <c r="B2076">
        <v>55</v>
      </c>
      <c r="C2076" t="s">
        <v>21</v>
      </c>
      <c r="D2076" t="s">
        <v>52</v>
      </c>
      <c r="E2076">
        <v>46.63</v>
      </c>
      <c r="F2076">
        <v>7</v>
      </c>
      <c r="G2076">
        <v>43</v>
      </c>
      <c r="H2076">
        <v>0</v>
      </c>
      <c r="I2076" t="s">
        <v>40</v>
      </c>
      <c r="J2076">
        <v>70.400000000000006</v>
      </c>
      <c r="K2076" s="1">
        <v>45144</v>
      </c>
      <c r="L2076">
        <v>3</v>
      </c>
      <c r="M2076">
        <v>0.33</v>
      </c>
    </row>
    <row r="2077" spans="1:13" x14ac:dyDescent="0.3">
      <c r="A2077" t="s">
        <v>991</v>
      </c>
      <c r="B2077">
        <v>48</v>
      </c>
      <c r="C2077" t="s">
        <v>14</v>
      </c>
      <c r="D2077" t="s">
        <v>35</v>
      </c>
      <c r="E2077">
        <v>264.04000000000002</v>
      </c>
      <c r="F2077">
        <v>10</v>
      </c>
      <c r="G2077">
        <v>210</v>
      </c>
      <c r="H2077">
        <v>0</v>
      </c>
      <c r="I2077" t="s">
        <v>40</v>
      </c>
      <c r="J2077">
        <v>0.4</v>
      </c>
      <c r="K2077" s="1">
        <v>45081</v>
      </c>
      <c r="L2077">
        <v>7</v>
      </c>
      <c r="M2077">
        <v>0.15</v>
      </c>
    </row>
    <row r="2078" spans="1:13" x14ac:dyDescent="0.3">
      <c r="A2078" t="s">
        <v>1872</v>
      </c>
      <c r="B2078">
        <v>31</v>
      </c>
      <c r="C2078" t="s">
        <v>25</v>
      </c>
      <c r="D2078" t="s">
        <v>37</v>
      </c>
      <c r="E2078">
        <v>86.07</v>
      </c>
      <c r="F2078">
        <v>9</v>
      </c>
      <c r="G2078">
        <v>342</v>
      </c>
      <c r="H2078">
        <v>0</v>
      </c>
      <c r="I2078" t="s">
        <v>16</v>
      </c>
      <c r="J2078">
        <v>64.8</v>
      </c>
      <c r="K2078" s="1">
        <v>45377</v>
      </c>
      <c r="L2078">
        <v>77</v>
      </c>
      <c r="M2078">
        <v>0.04</v>
      </c>
    </row>
    <row r="2079" spans="1:13" x14ac:dyDescent="0.3">
      <c r="A2079" t="s">
        <v>1873</v>
      </c>
      <c r="B2079">
        <v>70</v>
      </c>
      <c r="C2079" t="s">
        <v>21</v>
      </c>
      <c r="D2079" t="s">
        <v>28</v>
      </c>
      <c r="E2079">
        <v>149.30000000000001</v>
      </c>
      <c r="F2079">
        <v>5</v>
      </c>
      <c r="G2079">
        <v>358</v>
      </c>
      <c r="H2079">
        <v>0</v>
      </c>
      <c r="I2079" t="s">
        <v>40</v>
      </c>
      <c r="J2079">
        <v>42.6</v>
      </c>
      <c r="K2079" s="1">
        <v>44576</v>
      </c>
      <c r="L2079">
        <v>41</v>
      </c>
      <c r="M2079">
        <v>0.24</v>
      </c>
    </row>
    <row r="2080" spans="1:13" x14ac:dyDescent="0.3">
      <c r="A2080" t="s">
        <v>1874</v>
      </c>
      <c r="B2080">
        <v>50</v>
      </c>
      <c r="C2080" t="s">
        <v>14</v>
      </c>
      <c r="D2080" t="s">
        <v>37</v>
      </c>
      <c r="E2080">
        <v>215.78</v>
      </c>
      <c r="F2080">
        <v>7</v>
      </c>
      <c r="G2080">
        <v>360</v>
      </c>
      <c r="H2080">
        <v>0</v>
      </c>
      <c r="I2080" t="s">
        <v>40</v>
      </c>
      <c r="J2080">
        <v>64.5</v>
      </c>
      <c r="K2080" s="1">
        <v>44350</v>
      </c>
      <c r="L2080">
        <v>23</v>
      </c>
      <c r="M2080">
        <v>7.0000000000000007E-2</v>
      </c>
    </row>
    <row r="2081" spans="1:13" x14ac:dyDescent="0.3">
      <c r="A2081" t="s">
        <v>1875</v>
      </c>
      <c r="B2081">
        <v>74</v>
      </c>
      <c r="C2081" t="s">
        <v>21</v>
      </c>
      <c r="D2081" t="s">
        <v>52</v>
      </c>
      <c r="E2081">
        <v>188.51</v>
      </c>
      <c r="F2081">
        <v>11</v>
      </c>
      <c r="G2081">
        <v>330</v>
      </c>
      <c r="H2081">
        <v>0</v>
      </c>
      <c r="I2081" t="s">
        <v>23</v>
      </c>
      <c r="J2081">
        <v>69.400000000000006</v>
      </c>
      <c r="K2081" s="1">
        <v>45040</v>
      </c>
      <c r="L2081">
        <v>37</v>
      </c>
      <c r="M2081">
        <v>0.03</v>
      </c>
    </row>
    <row r="2082" spans="1:13" x14ac:dyDescent="0.3">
      <c r="A2082" t="s">
        <v>1785</v>
      </c>
      <c r="B2082">
        <v>26</v>
      </c>
      <c r="C2082" t="s">
        <v>14</v>
      </c>
      <c r="D2082" t="s">
        <v>15</v>
      </c>
      <c r="E2082">
        <v>75.56</v>
      </c>
      <c r="F2082">
        <v>13</v>
      </c>
      <c r="G2082">
        <v>246</v>
      </c>
      <c r="H2082">
        <v>0</v>
      </c>
      <c r="I2082" t="s">
        <v>16</v>
      </c>
      <c r="J2082">
        <v>9.8000000000000007</v>
      </c>
      <c r="K2082" s="1">
        <v>44889</v>
      </c>
      <c r="L2082">
        <v>68</v>
      </c>
      <c r="M2082">
        <v>0.13</v>
      </c>
    </row>
    <row r="2083" spans="1:13" x14ac:dyDescent="0.3">
      <c r="A2083" t="s">
        <v>1876</v>
      </c>
      <c r="B2083">
        <v>74</v>
      </c>
      <c r="C2083" t="s">
        <v>14</v>
      </c>
      <c r="D2083" t="s">
        <v>37</v>
      </c>
      <c r="E2083">
        <v>125.42</v>
      </c>
      <c r="F2083">
        <v>14</v>
      </c>
      <c r="G2083">
        <v>231</v>
      </c>
      <c r="H2083">
        <v>0</v>
      </c>
      <c r="I2083" t="s">
        <v>40</v>
      </c>
      <c r="J2083">
        <v>87.5</v>
      </c>
      <c r="K2083" s="1">
        <v>44646</v>
      </c>
      <c r="L2083">
        <v>73</v>
      </c>
      <c r="M2083">
        <v>0.43</v>
      </c>
    </row>
    <row r="2084" spans="1:13" x14ac:dyDescent="0.3">
      <c r="A2084" t="s">
        <v>1400</v>
      </c>
      <c r="B2084">
        <v>44</v>
      </c>
      <c r="C2084" t="s">
        <v>21</v>
      </c>
      <c r="D2084" t="s">
        <v>37</v>
      </c>
      <c r="E2084">
        <v>54.49</v>
      </c>
      <c r="F2084">
        <v>10</v>
      </c>
      <c r="G2084">
        <v>291</v>
      </c>
      <c r="H2084">
        <v>0</v>
      </c>
      <c r="I2084" t="s">
        <v>16</v>
      </c>
      <c r="J2084">
        <v>17.600000000000001</v>
      </c>
      <c r="K2084" s="1">
        <v>44129</v>
      </c>
      <c r="L2084">
        <v>70</v>
      </c>
      <c r="M2084">
        <v>0.27</v>
      </c>
    </row>
    <row r="2085" spans="1:13" x14ac:dyDescent="0.3">
      <c r="A2085" t="s">
        <v>1877</v>
      </c>
      <c r="B2085">
        <v>41</v>
      </c>
      <c r="C2085" t="s">
        <v>25</v>
      </c>
      <c r="D2085" t="s">
        <v>37</v>
      </c>
      <c r="E2085">
        <v>46.48</v>
      </c>
      <c r="F2085">
        <v>7</v>
      </c>
      <c r="G2085">
        <v>169</v>
      </c>
      <c r="H2085">
        <v>0</v>
      </c>
      <c r="I2085" t="s">
        <v>29</v>
      </c>
      <c r="J2085">
        <v>1</v>
      </c>
      <c r="K2085" s="1">
        <v>45715</v>
      </c>
      <c r="L2085">
        <v>64</v>
      </c>
      <c r="M2085">
        <v>0.25</v>
      </c>
    </row>
    <row r="2086" spans="1:13" x14ac:dyDescent="0.3">
      <c r="A2086" t="s">
        <v>152</v>
      </c>
      <c r="B2086">
        <v>30</v>
      </c>
      <c r="C2086" t="s">
        <v>14</v>
      </c>
      <c r="D2086" t="s">
        <v>50</v>
      </c>
      <c r="E2086">
        <v>107.94</v>
      </c>
      <c r="F2086">
        <v>8</v>
      </c>
      <c r="G2086">
        <v>233</v>
      </c>
      <c r="H2086">
        <v>0</v>
      </c>
      <c r="I2086" t="s">
        <v>19</v>
      </c>
      <c r="J2086">
        <v>43</v>
      </c>
      <c r="K2086" s="1">
        <v>44699</v>
      </c>
      <c r="L2086">
        <v>18</v>
      </c>
      <c r="M2086">
        <v>0.25</v>
      </c>
    </row>
    <row r="2087" spans="1:13" x14ac:dyDescent="0.3">
      <c r="A2087" t="s">
        <v>1262</v>
      </c>
      <c r="B2087">
        <v>43</v>
      </c>
      <c r="C2087" t="s">
        <v>14</v>
      </c>
      <c r="D2087" t="s">
        <v>26</v>
      </c>
      <c r="E2087">
        <v>119.57</v>
      </c>
      <c r="F2087">
        <v>4</v>
      </c>
      <c r="G2087">
        <v>7</v>
      </c>
      <c r="H2087">
        <v>0</v>
      </c>
      <c r="I2087" t="s">
        <v>23</v>
      </c>
      <c r="J2087">
        <v>9</v>
      </c>
      <c r="K2087" s="1">
        <v>44104</v>
      </c>
      <c r="L2087">
        <v>35</v>
      </c>
      <c r="M2087">
        <v>0.38</v>
      </c>
    </row>
    <row r="2088" spans="1:13" x14ac:dyDescent="0.3">
      <c r="A2088" t="s">
        <v>1878</v>
      </c>
      <c r="B2088">
        <v>46</v>
      </c>
      <c r="C2088" t="s">
        <v>21</v>
      </c>
      <c r="D2088" t="s">
        <v>35</v>
      </c>
      <c r="E2088">
        <v>55.71</v>
      </c>
      <c r="F2088">
        <v>11</v>
      </c>
      <c r="G2088">
        <v>301</v>
      </c>
      <c r="H2088">
        <v>0</v>
      </c>
      <c r="I2088" t="s">
        <v>23</v>
      </c>
      <c r="J2088">
        <v>95.6</v>
      </c>
      <c r="K2088" s="1">
        <v>44414</v>
      </c>
      <c r="L2088">
        <v>23</v>
      </c>
      <c r="M2088">
        <v>0.15</v>
      </c>
    </row>
    <row r="2089" spans="1:13" x14ac:dyDescent="0.3">
      <c r="A2089" t="s">
        <v>1879</v>
      </c>
      <c r="B2089">
        <v>68</v>
      </c>
      <c r="C2089" t="s">
        <v>21</v>
      </c>
      <c r="D2089" t="s">
        <v>15</v>
      </c>
      <c r="F2089">
        <v>7</v>
      </c>
      <c r="G2089">
        <v>99</v>
      </c>
      <c r="H2089">
        <v>0</v>
      </c>
      <c r="I2089" t="s">
        <v>16</v>
      </c>
      <c r="J2089">
        <v>28.4</v>
      </c>
      <c r="K2089" s="1">
        <v>44677</v>
      </c>
      <c r="L2089">
        <v>95</v>
      </c>
      <c r="M2089">
        <v>0.61</v>
      </c>
    </row>
    <row r="2090" spans="1:13" x14ac:dyDescent="0.3">
      <c r="A2090" t="s">
        <v>1464</v>
      </c>
      <c r="B2090">
        <v>66</v>
      </c>
      <c r="C2090" t="s">
        <v>21</v>
      </c>
      <c r="D2090" t="s">
        <v>35</v>
      </c>
      <c r="E2090">
        <v>120.46</v>
      </c>
      <c r="F2090">
        <v>5</v>
      </c>
      <c r="G2090">
        <v>252</v>
      </c>
      <c r="H2090">
        <v>0</v>
      </c>
      <c r="I2090" t="s">
        <v>40</v>
      </c>
      <c r="J2090">
        <v>22.4</v>
      </c>
      <c r="K2090" s="1">
        <v>44030</v>
      </c>
      <c r="L2090">
        <v>84</v>
      </c>
      <c r="M2090">
        <v>0.44</v>
      </c>
    </row>
    <row r="2091" spans="1:13" x14ac:dyDescent="0.3">
      <c r="A2091" t="s">
        <v>1880</v>
      </c>
      <c r="B2091">
        <v>60</v>
      </c>
      <c r="C2091" t="s">
        <v>14</v>
      </c>
      <c r="D2091" t="s">
        <v>44</v>
      </c>
      <c r="E2091">
        <v>86.52</v>
      </c>
      <c r="F2091">
        <v>5</v>
      </c>
      <c r="G2091">
        <v>307</v>
      </c>
      <c r="H2091">
        <v>0</v>
      </c>
      <c r="I2091" t="s">
        <v>16</v>
      </c>
      <c r="J2091">
        <v>26.2</v>
      </c>
      <c r="K2091" s="1">
        <v>45488</v>
      </c>
      <c r="L2091">
        <v>7</v>
      </c>
      <c r="M2091">
        <v>0.38</v>
      </c>
    </row>
    <row r="2092" spans="1:13" x14ac:dyDescent="0.3">
      <c r="A2092" t="s">
        <v>1881</v>
      </c>
      <c r="B2092">
        <v>45</v>
      </c>
      <c r="C2092" t="s">
        <v>14</v>
      </c>
      <c r="D2092" t="s">
        <v>26</v>
      </c>
      <c r="E2092">
        <v>38.17</v>
      </c>
      <c r="F2092">
        <v>6</v>
      </c>
      <c r="G2092">
        <v>281</v>
      </c>
      <c r="H2092">
        <v>0</v>
      </c>
      <c r="I2092" t="s">
        <v>19</v>
      </c>
      <c r="J2092">
        <v>28.3</v>
      </c>
      <c r="K2092" s="1">
        <v>45682</v>
      </c>
      <c r="L2092">
        <v>61</v>
      </c>
      <c r="M2092">
        <v>0.1</v>
      </c>
    </row>
    <row r="2093" spans="1:13" x14ac:dyDescent="0.3">
      <c r="A2093" t="s">
        <v>1882</v>
      </c>
      <c r="B2093">
        <v>45</v>
      </c>
      <c r="C2093" t="s">
        <v>21</v>
      </c>
      <c r="D2093" t="s">
        <v>15</v>
      </c>
      <c r="E2093">
        <v>66.349999999999994</v>
      </c>
      <c r="F2093">
        <v>6</v>
      </c>
      <c r="G2093">
        <v>290</v>
      </c>
      <c r="H2093">
        <v>0</v>
      </c>
      <c r="I2093" t="s">
        <v>23</v>
      </c>
      <c r="J2093">
        <v>6.3</v>
      </c>
      <c r="K2093" s="1">
        <v>45209</v>
      </c>
      <c r="L2093">
        <v>76</v>
      </c>
      <c r="M2093">
        <v>0.17</v>
      </c>
    </row>
    <row r="2094" spans="1:13" x14ac:dyDescent="0.3">
      <c r="A2094" t="s">
        <v>1883</v>
      </c>
      <c r="B2094">
        <v>25</v>
      </c>
      <c r="C2094" t="s">
        <v>14</v>
      </c>
      <c r="D2094" t="s">
        <v>44</v>
      </c>
      <c r="E2094">
        <v>73.180000000000007</v>
      </c>
      <c r="F2094">
        <v>8</v>
      </c>
      <c r="G2094">
        <v>187</v>
      </c>
      <c r="H2094">
        <v>0</v>
      </c>
      <c r="I2094" t="s">
        <v>23</v>
      </c>
      <c r="J2094">
        <v>54</v>
      </c>
      <c r="K2094" s="1">
        <v>45724</v>
      </c>
      <c r="L2094">
        <v>49</v>
      </c>
      <c r="M2094">
        <v>0.37</v>
      </c>
    </row>
    <row r="2095" spans="1:13" x14ac:dyDescent="0.3">
      <c r="A2095" t="s">
        <v>1884</v>
      </c>
      <c r="B2095">
        <v>40</v>
      </c>
      <c r="C2095" t="s">
        <v>14</v>
      </c>
      <c r="D2095" t="s">
        <v>22</v>
      </c>
      <c r="E2095">
        <v>85.64</v>
      </c>
      <c r="F2095">
        <v>15</v>
      </c>
      <c r="G2095">
        <v>122</v>
      </c>
      <c r="H2095">
        <v>0</v>
      </c>
      <c r="I2095" t="s">
        <v>19</v>
      </c>
      <c r="J2095">
        <v>1.8</v>
      </c>
      <c r="K2095" s="1">
        <v>45528</v>
      </c>
      <c r="L2095">
        <v>57</v>
      </c>
      <c r="M2095">
        <v>0.42</v>
      </c>
    </row>
    <row r="2096" spans="1:13" x14ac:dyDescent="0.3">
      <c r="A2096" t="s">
        <v>1885</v>
      </c>
      <c r="B2096">
        <v>46</v>
      </c>
      <c r="C2096" t="s">
        <v>14</v>
      </c>
      <c r="D2096" t="s">
        <v>50</v>
      </c>
      <c r="E2096">
        <v>101.67</v>
      </c>
      <c r="F2096">
        <v>13</v>
      </c>
      <c r="G2096">
        <v>131</v>
      </c>
      <c r="H2096">
        <v>0</v>
      </c>
      <c r="I2096" t="s">
        <v>16</v>
      </c>
      <c r="J2096">
        <v>74.7</v>
      </c>
      <c r="K2096" s="1">
        <v>45309</v>
      </c>
      <c r="L2096">
        <v>68</v>
      </c>
      <c r="M2096">
        <v>0.28999999999999998</v>
      </c>
    </row>
    <row r="2097" spans="1:13" x14ac:dyDescent="0.3">
      <c r="A2097" t="s">
        <v>1886</v>
      </c>
      <c r="B2097">
        <v>22</v>
      </c>
      <c r="C2097" t="s">
        <v>14</v>
      </c>
      <c r="D2097" t="s">
        <v>37</v>
      </c>
      <c r="E2097">
        <v>174.57</v>
      </c>
      <c r="F2097">
        <v>12</v>
      </c>
      <c r="G2097">
        <v>235</v>
      </c>
      <c r="H2097">
        <v>0</v>
      </c>
      <c r="I2097" t="s">
        <v>23</v>
      </c>
      <c r="J2097">
        <v>76.8</v>
      </c>
      <c r="K2097" s="1">
        <v>45824</v>
      </c>
      <c r="L2097">
        <v>12</v>
      </c>
      <c r="M2097">
        <v>0.62</v>
      </c>
    </row>
    <row r="2098" spans="1:13" x14ac:dyDescent="0.3">
      <c r="A2098" t="s">
        <v>1887</v>
      </c>
      <c r="B2098">
        <v>59</v>
      </c>
      <c r="C2098" t="s">
        <v>25</v>
      </c>
      <c r="D2098" t="s">
        <v>50</v>
      </c>
      <c r="E2098">
        <v>69.58</v>
      </c>
      <c r="F2098">
        <v>8</v>
      </c>
      <c r="G2098">
        <v>220</v>
      </c>
      <c r="H2098">
        <v>0</v>
      </c>
      <c r="I2098" t="s">
        <v>40</v>
      </c>
      <c r="J2098">
        <v>40</v>
      </c>
      <c r="K2098" s="1">
        <v>44198</v>
      </c>
      <c r="L2098">
        <v>15</v>
      </c>
      <c r="M2098">
        <v>0.28999999999999998</v>
      </c>
    </row>
    <row r="2099" spans="1:13" x14ac:dyDescent="0.3">
      <c r="A2099" t="s">
        <v>1888</v>
      </c>
      <c r="B2099">
        <v>24</v>
      </c>
      <c r="C2099" t="s">
        <v>14</v>
      </c>
      <c r="D2099" t="s">
        <v>35</v>
      </c>
      <c r="E2099">
        <v>54.74</v>
      </c>
      <c r="F2099">
        <v>11</v>
      </c>
      <c r="G2099">
        <v>61</v>
      </c>
      <c r="H2099">
        <v>0</v>
      </c>
      <c r="I2099" t="s">
        <v>16</v>
      </c>
      <c r="J2099">
        <v>97.1</v>
      </c>
      <c r="K2099" s="1">
        <v>44194</v>
      </c>
      <c r="L2099">
        <v>2</v>
      </c>
      <c r="M2099">
        <v>0.35</v>
      </c>
    </row>
    <row r="2100" spans="1:13" x14ac:dyDescent="0.3">
      <c r="A2100" t="s">
        <v>1654</v>
      </c>
      <c r="B2100">
        <v>59</v>
      </c>
      <c r="C2100" t="s">
        <v>14</v>
      </c>
      <c r="D2100" t="s">
        <v>15</v>
      </c>
      <c r="E2100">
        <v>29.76</v>
      </c>
      <c r="F2100">
        <v>9</v>
      </c>
      <c r="G2100">
        <v>319</v>
      </c>
      <c r="H2100">
        <v>0</v>
      </c>
      <c r="I2100" t="s">
        <v>40</v>
      </c>
      <c r="J2100">
        <v>78.2</v>
      </c>
      <c r="K2100" s="1">
        <v>44385</v>
      </c>
      <c r="L2100">
        <v>47</v>
      </c>
      <c r="M2100">
        <v>0.18</v>
      </c>
    </row>
    <row r="2101" spans="1:13" x14ac:dyDescent="0.3">
      <c r="A2101" t="s">
        <v>1889</v>
      </c>
      <c r="B2101">
        <v>53</v>
      </c>
      <c r="C2101" t="s">
        <v>21</v>
      </c>
      <c r="D2101" t="s">
        <v>44</v>
      </c>
      <c r="E2101">
        <v>231.66</v>
      </c>
      <c r="F2101">
        <v>7</v>
      </c>
      <c r="G2101">
        <v>177</v>
      </c>
      <c r="H2101">
        <v>0</v>
      </c>
      <c r="I2101" t="s">
        <v>29</v>
      </c>
      <c r="J2101">
        <v>12.3</v>
      </c>
      <c r="K2101" s="1">
        <v>44717</v>
      </c>
      <c r="L2101">
        <v>75</v>
      </c>
      <c r="M2101">
        <v>0.12</v>
      </c>
    </row>
    <row r="2102" spans="1:13" x14ac:dyDescent="0.3">
      <c r="A2102" t="s">
        <v>1890</v>
      </c>
      <c r="B2102">
        <v>58</v>
      </c>
      <c r="C2102" t="s">
        <v>21</v>
      </c>
      <c r="D2102" t="s">
        <v>52</v>
      </c>
      <c r="E2102">
        <v>134.35</v>
      </c>
      <c r="F2102">
        <v>8</v>
      </c>
      <c r="G2102">
        <v>219</v>
      </c>
      <c r="H2102">
        <v>0</v>
      </c>
      <c r="I2102" t="s">
        <v>19</v>
      </c>
      <c r="K2102" s="1">
        <v>45769</v>
      </c>
      <c r="L2102">
        <v>56</v>
      </c>
      <c r="M2102">
        <v>0.08</v>
      </c>
    </row>
    <row r="2103" spans="1:13" x14ac:dyDescent="0.3">
      <c r="A2103" t="s">
        <v>1891</v>
      </c>
      <c r="B2103">
        <v>44</v>
      </c>
      <c r="C2103" t="s">
        <v>21</v>
      </c>
      <c r="D2103" t="s">
        <v>44</v>
      </c>
      <c r="E2103">
        <v>10.7</v>
      </c>
      <c r="F2103">
        <v>6</v>
      </c>
      <c r="G2103">
        <v>170</v>
      </c>
      <c r="H2103">
        <v>0</v>
      </c>
      <c r="I2103" t="s">
        <v>23</v>
      </c>
      <c r="J2103">
        <v>84.5</v>
      </c>
      <c r="K2103" s="1">
        <v>45719</v>
      </c>
      <c r="L2103">
        <v>97</v>
      </c>
      <c r="M2103">
        <v>0.19</v>
      </c>
    </row>
    <row r="2104" spans="1:13" x14ac:dyDescent="0.3">
      <c r="A2104" t="s">
        <v>1892</v>
      </c>
      <c r="B2104">
        <v>75</v>
      </c>
      <c r="C2104" t="s">
        <v>14</v>
      </c>
      <c r="D2104" t="s">
        <v>50</v>
      </c>
      <c r="E2104">
        <v>108.88</v>
      </c>
      <c r="F2104">
        <v>18</v>
      </c>
      <c r="G2104">
        <v>81</v>
      </c>
      <c r="H2104">
        <v>0</v>
      </c>
      <c r="I2104" t="s">
        <v>19</v>
      </c>
      <c r="J2104">
        <v>70.400000000000006</v>
      </c>
      <c r="K2104" s="1">
        <v>44264</v>
      </c>
      <c r="L2104">
        <v>14</v>
      </c>
      <c r="M2104">
        <v>0.4</v>
      </c>
    </row>
    <row r="2105" spans="1:13" x14ac:dyDescent="0.3">
      <c r="A2105" t="s">
        <v>1893</v>
      </c>
      <c r="B2105">
        <v>63</v>
      </c>
      <c r="C2105" t="s">
        <v>21</v>
      </c>
      <c r="D2105" t="s">
        <v>37</v>
      </c>
      <c r="E2105">
        <v>250.01</v>
      </c>
      <c r="F2105">
        <v>16</v>
      </c>
      <c r="G2105">
        <v>13</v>
      </c>
      <c r="H2105">
        <v>0</v>
      </c>
      <c r="I2105" t="s">
        <v>19</v>
      </c>
      <c r="J2105">
        <v>65.3</v>
      </c>
      <c r="K2105" s="1">
        <v>45045</v>
      </c>
      <c r="L2105">
        <v>27</v>
      </c>
      <c r="M2105">
        <v>0.28999999999999998</v>
      </c>
    </row>
    <row r="2106" spans="1:13" x14ac:dyDescent="0.3">
      <c r="A2106" t="s">
        <v>1830</v>
      </c>
      <c r="B2106">
        <v>19</v>
      </c>
      <c r="C2106" t="s">
        <v>21</v>
      </c>
      <c r="D2106" t="s">
        <v>52</v>
      </c>
      <c r="E2106">
        <v>86</v>
      </c>
      <c r="F2106">
        <v>19</v>
      </c>
      <c r="G2106">
        <v>269</v>
      </c>
      <c r="H2106">
        <v>0</v>
      </c>
      <c r="I2106" t="s">
        <v>40</v>
      </c>
      <c r="J2106">
        <v>60.5</v>
      </c>
      <c r="K2106" s="1">
        <v>45763</v>
      </c>
      <c r="L2106">
        <v>4</v>
      </c>
      <c r="M2106">
        <v>0.14000000000000001</v>
      </c>
    </row>
    <row r="2107" spans="1:13" x14ac:dyDescent="0.3">
      <c r="A2107" t="s">
        <v>1894</v>
      </c>
      <c r="B2107">
        <v>42</v>
      </c>
      <c r="C2107" t="s">
        <v>14</v>
      </c>
      <c r="D2107" t="s">
        <v>35</v>
      </c>
      <c r="E2107">
        <v>127.18</v>
      </c>
      <c r="F2107">
        <v>11</v>
      </c>
      <c r="G2107">
        <v>53</v>
      </c>
      <c r="H2107">
        <v>0</v>
      </c>
      <c r="I2107" t="s">
        <v>23</v>
      </c>
      <c r="J2107">
        <v>99</v>
      </c>
      <c r="K2107" s="1">
        <v>44875</v>
      </c>
      <c r="L2107">
        <v>38</v>
      </c>
      <c r="M2107">
        <v>0.28000000000000003</v>
      </c>
    </row>
    <row r="2108" spans="1:13" x14ac:dyDescent="0.3">
      <c r="A2108" t="s">
        <v>1895</v>
      </c>
      <c r="B2108">
        <v>26</v>
      </c>
      <c r="C2108" t="s">
        <v>21</v>
      </c>
      <c r="D2108" t="s">
        <v>52</v>
      </c>
      <c r="E2108">
        <v>42.95</v>
      </c>
      <c r="F2108">
        <v>8</v>
      </c>
      <c r="G2108">
        <v>130</v>
      </c>
      <c r="H2108">
        <v>0</v>
      </c>
      <c r="I2108" t="s">
        <v>29</v>
      </c>
      <c r="J2108">
        <v>47.8</v>
      </c>
      <c r="K2108" s="1">
        <v>45423</v>
      </c>
      <c r="L2108">
        <v>84</v>
      </c>
      <c r="M2108">
        <v>0.54</v>
      </c>
    </row>
    <row r="2109" spans="1:13" x14ac:dyDescent="0.3">
      <c r="A2109" t="s">
        <v>1896</v>
      </c>
      <c r="B2109">
        <v>70</v>
      </c>
      <c r="C2109" t="s">
        <v>21</v>
      </c>
      <c r="D2109" t="s">
        <v>26</v>
      </c>
      <c r="E2109">
        <v>26.36</v>
      </c>
      <c r="F2109">
        <v>11</v>
      </c>
      <c r="G2109">
        <v>97</v>
      </c>
      <c r="H2109">
        <v>0</v>
      </c>
      <c r="I2109" t="s">
        <v>19</v>
      </c>
      <c r="J2109">
        <v>16.600000000000001</v>
      </c>
      <c r="K2109" s="1">
        <v>44062</v>
      </c>
      <c r="L2109">
        <v>2</v>
      </c>
      <c r="M2109">
        <v>0.4</v>
      </c>
    </row>
    <row r="2110" spans="1:13" x14ac:dyDescent="0.3">
      <c r="A2110" t="s">
        <v>1638</v>
      </c>
      <c r="B2110">
        <v>44</v>
      </c>
      <c r="C2110" t="s">
        <v>21</v>
      </c>
      <c r="D2110" t="s">
        <v>22</v>
      </c>
      <c r="F2110">
        <v>12</v>
      </c>
      <c r="G2110">
        <v>200</v>
      </c>
      <c r="H2110">
        <v>0</v>
      </c>
      <c r="I2110" t="s">
        <v>40</v>
      </c>
      <c r="J2110">
        <v>29.4</v>
      </c>
      <c r="K2110" s="1">
        <v>45490</v>
      </c>
      <c r="L2110">
        <v>4</v>
      </c>
      <c r="M2110">
        <v>0.31</v>
      </c>
    </row>
    <row r="2111" spans="1:13" x14ac:dyDescent="0.3">
      <c r="A2111" t="s">
        <v>1897</v>
      </c>
      <c r="B2111">
        <v>18</v>
      </c>
      <c r="C2111" t="s">
        <v>14</v>
      </c>
      <c r="D2111" t="s">
        <v>37</v>
      </c>
      <c r="E2111">
        <v>104.04</v>
      </c>
      <c r="F2111">
        <v>13</v>
      </c>
      <c r="G2111">
        <v>359</v>
      </c>
      <c r="H2111">
        <v>0</v>
      </c>
      <c r="I2111" t="s">
        <v>40</v>
      </c>
      <c r="J2111">
        <v>37.5</v>
      </c>
      <c r="K2111" s="1">
        <v>45517</v>
      </c>
      <c r="L2111">
        <v>24</v>
      </c>
      <c r="M2111">
        <v>0.32</v>
      </c>
    </row>
    <row r="2112" spans="1:13" x14ac:dyDescent="0.3">
      <c r="A2112" t="s">
        <v>1898</v>
      </c>
      <c r="B2112">
        <v>40</v>
      </c>
      <c r="C2112" t="s">
        <v>21</v>
      </c>
      <c r="D2112" t="s">
        <v>50</v>
      </c>
      <c r="E2112">
        <v>209.51</v>
      </c>
      <c r="F2112">
        <v>8</v>
      </c>
      <c r="G2112">
        <v>260</v>
      </c>
      <c r="H2112">
        <v>0</v>
      </c>
      <c r="I2112" t="s">
        <v>23</v>
      </c>
      <c r="J2112">
        <v>31.6</v>
      </c>
      <c r="K2112" s="1">
        <v>44973</v>
      </c>
      <c r="L2112">
        <v>9</v>
      </c>
      <c r="M2112">
        <v>0.32</v>
      </c>
    </row>
    <row r="2113" spans="1:13" x14ac:dyDescent="0.3">
      <c r="A2113" t="s">
        <v>1899</v>
      </c>
      <c r="B2113">
        <v>27</v>
      </c>
      <c r="C2113" t="s">
        <v>14</v>
      </c>
      <c r="D2113" t="s">
        <v>15</v>
      </c>
      <c r="E2113">
        <v>95.13</v>
      </c>
      <c r="F2113">
        <v>10</v>
      </c>
      <c r="G2113">
        <v>220</v>
      </c>
      <c r="H2113">
        <v>0</v>
      </c>
      <c r="I2113" t="s">
        <v>16</v>
      </c>
      <c r="J2113">
        <v>3</v>
      </c>
      <c r="K2113" s="1">
        <v>45439</v>
      </c>
      <c r="L2113">
        <v>19</v>
      </c>
      <c r="M2113">
        <v>0.44</v>
      </c>
    </row>
    <row r="2114" spans="1:13" x14ac:dyDescent="0.3">
      <c r="A2114" t="s">
        <v>1900</v>
      </c>
      <c r="B2114">
        <v>59</v>
      </c>
      <c r="C2114" t="s">
        <v>14</v>
      </c>
      <c r="D2114" t="s">
        <v>28</v>
      </c>
      <c r="E2114">
        <v>103.21</v>
      </c>
      <c r="F2114">
        <v>10</v>
      </c>
      <c r="G2114">
        <v>4</v>
      </c>
      <c r="H2114">
        <v>0</v>
      </c>
      <c r="I2114" t="s">
        <v>16</v>
      </c>
      <c r="J2114">
        <v>7.4</v>
      </c>
      <c r="K2114" s="1">
        <v>45751</v>
      </c>
      <c r="L2114">
        <v>62</v>
      </c>
      <c r="M2114">
        <v>0.6</v>
      </c>
    </row>
    <row r="2115" spans="1:13" x14ac:dyDescent="0.3">
      <c r="A2115" t="s">
        <v>1901</v>
      </c>
      <c r="B2115">
        <v>69</v>
      </c>
      <c r="C2115" t="s">
        <v>14</v>
      </c>
      <c r="D2115" t="s">
        <v>52</v>
      </c>
      <c r="E2115">
        <v>94.58</v>
      </c>
      <c r="F2115">
        <v>7</v>
      </c>
      <c r="G2115">
        <v>116</v>
      </c>
      <c r="H2115">
        <v>0</v>
      </c>
      <c r="I2115" t="s">
        <v>29</v>
      </c>
      <c r="J2115">
        <v>0.5</v>
      </c>
      <c r="K2115" s="1">
        <v>44682</v>
      </c>
      <c r="L2115">
        <v>72</v>
      </c>
      <c r="M2115">
        <v>0.54</v>
      </c>
    </row>
    <row r="2116" spans="1:13" x14ac:dyDescent="0.3">
      <c r="A2116" t="s">
        <v>1902</v>
      </c>
      <c r="B2116">
        <v>42</v>
      </c>
      <c r="C2116" t="s">
        <v>14</v>
      </c>
      <c r="D2116" t="s">
        <v>18</v>
      </c>
      <c r="E2116">
        <v>224.21</v>
      </c>
      <c r="F2116">
        <v>7</v>
      </c>
      <c r="G2116">
        <v>300</v>
      </c>
      <c r="H2116">
        <v>0</v>
      </c>
      <c r="I2116" t="s">
        <v>40</v>
      </c>
      <c r="J2116">
        <v>67.900000000000006</v>
      </c>
      <c r="K2116" s="1">
        <v>44220</v>
      </c>
      <c r="L2116">
        <v>41</v>
      </c>
      <c r="M2116">
        <v>0.26</v>
      </c>
    </row>
    <row r="2117" spans="1:13" x14ac:dyDescent="0.3">
      <c r="A2117" t="s">
        <v>1903</v>
      </c>
      <c r="B2117">
        <v>71</v>
      </c>
      <c r="C2117" t="s">
        <v>14</v>
      </c>
      <c r="D2117" t="s">
        <v>28</v>
      </c>
      <c r="E2117">
        <v>204.01</v>
      </c>
      <c r="F2117">
        <v>8</v>
      </c>
      <c r="G2117">
        <v>191</v>
      </c>
      <c r="H2117">
        <v>0</v>
      </c>
      <c r="I2117" t="s">
        <v>16</v>
      </c>
      <c r="J2117">
        <v>66.5</v>
      </c>
      <c r="K2117" s="1">
        <v>45079</v>
      </c>
      <c r="L2117">
        <v>92</v>
      </c>
      <c r="M2117">
        <v>0.56000000000000005</v>
      </c>
    </row>
    <row r="2118" spans="1:13" x14ac:dyDescent="0.3">
      <c r="A2118" t="s">
        <v>1904</v>
      </c>
      <c r="B2118">
        <v>78</v>
      </c>
      <c r="C2118" t="s">
        <v>21</v>
      </c>
      <c r="D2118" t="s">
        <v>35</v>
      </c>
      <c r="E2118">
        <v>91.04</v>
      </c>
      <c r="F2118">
        <v>8</v>
      </c>
      <c r="G2118">
        <v>115</v>
      </c>
      <c r="H2118">
        <v>0</v>
      </c>
      <c r="I2118" t="s">
        <v>19</v>
      </c>
      <c r="J2118">
        <v>6.8</v>
      </c>
      <c r="K2118" s="1">
        <v>45553</v>
      </c>
      <c r="L2118">
        <v>77</v>
      </c>
      <c r="M2118">
        <v>0.43</v>
      </c>
    </row>
    <row r="2119" spans="1:13" x14ac:dyDescent="0.3">
      <c r="A2119" t="s">
        <v>1905</v>
      </c>
      <c r="B2119">
        <v>20</v>
      </c>
      <c r="C2119" t="s">
        <v>21</v>
      </c>
      <c r="D2119" t="s">
        <v>18</v>
      </c>
      <c r="E2119">
        <v>110.64</v>
      </c>
      <c r="F2119">
        <v>6</v>
      </c>
      <c r="G2119">
        <v>235</v>
      </c>
      <c r="H2119">
        <v>0</v>
      </c>
      <c r="I2119" t="s">
        <v>29</v>
      </c>
      <c r="J2119">
        <v>31.5</v>
      </c>
      <c r="K2119" s="1">
        <v>45363</v>
      </c>
      <c r="L2119">
        <v>72</v>
      </c>
      <c r="M2119">
        <v>0.09</v>
      </c>
    </row>
    <row r="2120" spans="1:13" x14ac:dyDescent="0.3">
      <c r="A2120" t="s">
        <v>798</v>
      </c>
      <c r="B2120">
        <v>23</v>
      </c>
      <c r="C2120" t="s">
        <v>21</v>
      </c>
      <c r="D2120" t="s">
        <v>18</v>
      </c>
      <c r="E2120">
        <v>58.03</v>
      </c>
      <c r="F2120">
        <v>7</v>
      </c>
      <c r="G2120">
        <v>50</v>
      </c>
      <c r="H2120">
        <v>0</v>
      </c>
      <c r="I2120" t="s">
        <v>19</v>
      </c>
      <c r="J2120">
        <v>28.3</v>
      </c>
      <c r="K2120" s="1">
        <v>44342</v>
      </c>
      <c r="L2120">
        <v>78</v>
      </c>
      <c r="M2120">
        <v>0.28999999999999998</v>
      </c>
    </row>
    <row r="2121" spans="1:13" x14ac:dyDescent="0.3">
      <c r="A2121" t="s">
        <v>1906</v>
      </c>
      <c r="B2121">
        <v>78</v>
      </c>
      <c r="C2121" t="s">
        <v>21</v>
      </c>
      <c r="D2121" t="s">
        <v>18</v>
      </c>
      <c r="E2121">
        <v>75.14</v>
      </c>
      <c r="F2121">
        <v>8</v>
      </c>
      <c r="G2121">
        <v>12</v>
      </c>
      <c r="H2121">
        <v>0</v>
      </c>
      <c r="I2121" t="s">
        <v>16</v>
      </c>
      <c r="J2121">
        <v>45.4</v>
      </c>
      <c r="K2121" s="1">
        <v>44136</v>
      </c>
      <c r="L2121">
        <v>50</v>
      </c>
      <c r="M2121">
        <v>0.26</v>
      </c>
    </row>
    <row r="2122" spans="1:13" x14ac:dyDescent="0.3">
      <c r="A2122" t="s">
        <v>499</v>
      </c>
      <c r="B2122">
        <v>75</v>
      </c>
      <c r="C2122" t="s">
        <v>21</v>
      </c>
      <c r="D2122" t="s">
        <v>44</v>
      </c>
      <c r="E2122">
        <v>42.13</v>
      </c>
      <c r="F2122">
        <v>10</v>
      </c>
      <c r="G2122">
        <v>217</v>
      </c>
      <c r="H2122">
        <v>0</v>
      </c>
      <c r="I2122" t="s">
        <v>40</v>
      </c>
      <c r="J2122">
        <v>35.9</v>
      </c>
      <c r="K2122" s="1">
        <v>45127</v>
      </c>
      <c r="L2122">
        <v>74</v>
      </c>
      <c r="M2122">
        <v>0.25</v>
      </c>
    </row>
    <row r="2123" spans="1:13" x14ac:dyDescent="0.3">
      <c r="A2123" t="s">
        <v>1907</v>
      </c>
      <c r="B2123">
        <v>23</v>
      </c>
      <c r="C2123" t="s">
        <v>21</v>
      </c>
      <c r="D2123" t="s">
        <v>28</v>
      </c>
      <c r="E2123">
        <v>159.87</v>
      </c>
      <c r="F2123">
        <v>11</v>
      </c>
      <c r="G2123">
        <v>328</v>
      </c>
      <c r="H2123">
        <v>0</v>
      </c>
      <c r="I2123" t="s">
        <v>16</v>
      </c>
      <c r="J2123">
        <v>82.1</v>
      </c>
      <c r="K2123" s="1">
        <v>45304</v>
      </c>
      <c r="L2123">
        <v>84</v>
      </c>
      <c r="M2123">
        <v>0.16</v>
      </c>
    </row>
    <row r="2124" spans="1:13" x14ac:dyDescent="0.3">
      <c r="A2124" t="s">
        <v>1908</v>
      </c>
      <c r="B2124">
        <v>70</v>
      </c>
      <c r="C2124" t="s">
        <v>14</v>
      </c>
      <c r="D2124" t="s">
        <v>35</v>
      </c>
      <c r="E2124">
        <v>79.989999999999995</v>
      </c>
      <c r="F2124">
        <v>22</v>
      </c>
      <c r="G2124">
        <v>67</v>
      </c>
      <c r="H2124">
        <v>0</v>
      </c>
      <c r="I2124" t="s">
        <v>29</v>
      </c>
      <c r="J2124">
        <v>88.3</v>
      </c>
      <c r="K2124" s="1">
        <v>44507</v>
      </c>
      <c r="L2124">
        <v>65</v>
      </c>
      <c r="M2124">
        <v>0.45</v>
      </c>
    </row>
    <row r="2125" spans="1:13" x14ac:dyDescent="0.3">
      <c r="A2125" t="s">
        <v>1909</v>
      </c>
      <c r="B2125">
        <v>19</v>
      </c>
      <c r="C2125" t="s">
        <v>14</v>
      </c>
      <c r="D2125" t="s">
        <v>50</v>
      </c>
      <c r="E2125">
        <v>231.48</v>
      </c>
      <c r="F2125">
        <v>7</v>
      </c>
      <c r="G2125">
        <v>230</v>
      </c>
      <c r="H2125">
        <v>0</v>
      </c>
      <c r="I2125" t="s">
        <v>29</v>
      </c>
      <c r="J2125">
        <v>20.6</v>
      </c>
      <c r="K2125" s="1">
        <v>44535</v>
      </c>
      <c r="L2125">
        <v>76</v>
      </c>
      <c r="M2125">
        <v>0.4</v>
      </c>
    </row>
    <row r="2126" spans="1:13" x14ac:dyDescent="0.3">
      <c r="A2126" t="s">
        <v>1910</v>
      </c>
      <c r="B2126">
        <v>75</v>
      </c>
      <c r="C2126" t="s">
        <v>21</v>
      </c>
      <c r="D2126" t="s">
        <v>22</v>
      </c>
      <c r="E2126">
        <v>78.73</v>
      </c>
      <c r="F2126">
        <v>14</v>
      </c>
      <c r="G2126">
        <v>324</v>
      </c>
      <c r="H2126">
        <v>0</v>
      </c>
      <c r="I2126" t="s">
        <v>19</v>
      </c>
      <c r="J2126">
        <v>12.1</v>
      </c>
      <c r="K2126" s="1">
        <v>45457</v>
      </c>
      <c r="L2126">
        <v>99</v>
      </c>
      <c r="M2126">
        <v>0.17</v>
      </c>
    </row>
    <row r="2127" spans="1:13" x14ac:dyDescent="0.3">
      <c r="A2127" t="s">
        <v>1911</v>
      </c>
      <c r="B2127">
        <v>75</v>
      </c>
      <c r="C2127" t="s">
        <v>14</v>
      </c>
      <c r="D2127" t="s">
        <v>35</v>
      </c>
      <c r="E2127">
        <v>41.16</v>
      </c>
      <c r="F2127">
        <v>15</v>
      </c>
      <c r="G2127">
        <v>91</v>
      </c>
      <c r="H2127">
        <v>0</v>
      </c>
      <c r="I2127" t="s">
        <v>19</v>
      </c>
      <c r="J2127">
        <v>83.9</v>
      </c>
      <c r="K2127" s="1">
        <v>45647</v>
      </c>
      <c r="L2127">
        <v>84</v>
      </c>
      <c r="M2127">
        <v>0.1</v>
      </c>
    </row>
    <row r="2128" spans="1:13" x14ac:dyDescent="0.3">
      <c r="A2128" t="s">
        <v>1912</v>
      </c>
      <c r="B2128">
        <v>35</v>
      </c>
      <c r="C2128" t="s">
        <v>21</v>
      </c>
      <c r="D2128" t="s">
        <v>50</v>
      </c>
      <c r="E2128">
        <v>78.63</v>
      </c>
      <c r="F2128">
        <v>13</v>
      </c>
      <c r="G2128">
        <v>103</v>
      </c>
      <c r="H2128">
        <v>0</v>
      </c>
      <c r="I2128" t="s">
        <v>29</v>
      </c>
      <c r="J2128">
        <v>50.1</v>
      </c>
      <c r="K2128" s="1">
        <v>44858</v>
      </c>
      <c r="L2128">
        <v>76</v>
      </c>
      <c r="M2128">
        <v>0.09</v>
      </c>
    </row>
    <row r="2129" spans="1:13" x14ac:dyDescent="0.3">
      <c r="A2129" t="s">
        <v>1740</v>
      </c>
      <c r="B2129">
        <v>40</v>
      </c>
      <c r="C2129" t="s">
        <v>21</v>
      </c>
      <c r="D2129" t="s">
        <v>50</v>
      </c>
      <c r="E2129">
        <v>58.25</v>
      </c>
      <c r="F2129">
        <v>12</v>
      </c>
      <c r="G2129">
        <v>77</v>
      </c>
      <c r="H2129">
        <v>0</v>
      </c>
      <c r="I2129" t="s">
        <v>19</v>
      </c>
      <c r="J2129">
        <v>32.4</v>
      </c>
      <c r="K2129" s="1">
        <v>44931</v>
      </c>
      <c r="L2129">
        <v>12</v>
      </c>
      <c r="M2129">
        <v>0.1</v>
      </c>
    </row>
    <row r="2130" spans="1:13" x14ac:dyDescent="0.3">
      <c r="A2130" t="s">
        <v>1913</v>
      </c>
      <c r="B2130">
        <v>19</v>
      </c>
      <c r="C2130" t="s">
        <v>14</v>
      </c>
      <c r="D2130" t="s">
        <v>18</v>
      </c>
      <c r="E2130">
        <v>252.8</v>
      </c>
      <c r="F2130">
        <v>6</v>
      </c>
      <c r="G2130">
        <v>101</v>
      </c>
      <c r="H2130">
        <v>0</v>
      </c>
      <c r="I2130" t="s">
        <v>23</v>
      </c>
      <c r="J2130">
        <v>5.0999999999999996</v>
      </c>
      <c r="K2130" s="1">
        <v>44557</v>
      </c>
      <c r="L2130">
        <v>39</v>
      </c>
      <c r="M2130">
        <v>0.45</v>
      </c>
    </row>
    <row r="2131" spans="1:13" x14ac:dyDescent="0.3">
      <c r="A2131" t="s">
        <v>1566</v>
      </c>
      <c r="B2131">
        <v>29</v>
      </c>
      <c r="C2131" t="s">
        <v>21</v>
      </c>
      <c r="D2131" t="s">
        <v>37</v>
      </c>
      <c r="E2131">
        <v>154.1</v>
      </c>
      <c r="F2131">
        <v>10</v>
      </c>
      <c r="G2131">
        <v>260</v>
      </c>
      <c r="H2131">
        <v>0</v>
      </c>
      <c r="I2131" t="s">
        <v>29</v>
      </c>
      <c r="J2131">
        <v>60.6</v>
      </c>
      <c r="K2131" s="1">
        <v>45007</v>
      </c>
      <c r="L2131">
        <v>29</v>
      </c>
      <c r="M2131">
        <v>0.48</v>
      </c>
    </row>
    <row r="2132" spans="1:13" x14ac:dyDescent="0.3">
      <c r="A2132" t="s">
        <v>1914</v>
      </c>
      <c r="B2132">
        <v>39</v>
      </c>
      <c r="C2132" t="s">
        <v>21</v>
      </c>
      <c r="D2132" t="s">
        <v>28</v>
      </c>
      <c r="E2132">
        <v>223.11</v>
      </c>
      <c r="F2132">
        <v>3</v>
      </c>
      <c r="G2132">
        <v>303</v>
      </c>
      <c r="H2132">
        <v>0</v>
      </c>
      <c r="I2132" t="s">
        <v>19</v>
      </c>
      <c r="J2132">
        <v>20.8</v>
      </c>
      <c r="K2132" s="1">
        <v>44121</v>
      </c>
      <c r="L2132">
        <v>58</v>
      </c>
      <c r="M2132">
        <v>0.56000000000000005</v>
      </c>
    </row>
    <row r="2133" spans="1:13" x14ac:dyDescent="0.3">
      <c r="A2133" t="s">
        <v>1915</v>
      </c>
      <c r="B2133">
        <v>54</v>
      </c>
      <c r="C2133" t="s">
        <v>21</v>
      </c>
      <c r="D2133" t="s">
        <v>50</v>
      </c>
      <c r="E2133">
        <v>116.73</v>
      </c>
      <c r="F2133">
        <v>14</v>
      </c>
      <c r="G2133">
        <v>225</v>
      </c>
      <c r="H2133">
        <v>0</v>
      </c>
      <c r="I2133" t="s">
        <v>16</v>
      </c>
      <c r="J2133">
        <v>3.8</v>
      </c>
      <c r="K2133" s="1">
        <v>45409</v>
      </c>
      <c r="L2133">
        <v>67</v>
      </c>
      <c r="M2133">
        <v>0.27</v>
      </c>
    </row>
    <row r="2134" spans="1:13" x14ac:dyDescent="0.3">
      <c r="A2134" t="s">
        <v>1916</v>
      </c>
      <c r="B2134">
        <v>37</v>
      </c>
      <c r="C2134" t="s">
        <v>25</v>
      </c>
      <c r="D2134" t="s">
        <v>28</v>
      </c>
      <c r="E2134">
        <v>327.27999999999997</v>
      </c>
      <c r="F2134">
        <v>10</v>
      </c>
      <c r="G2134">
        <v>347</v>
      </c>
      <c r="H2134">
        <v>0</v>
      </c>
      <c r="I2134" t="s">
        <v>40</v>
      </c>
      <c r="J2134">
        <v>44.5</v>
      </c>
      <c r="K2134" s="1">
        <v>44363</v>
      </c>
      <c r="L2134">
        <v>71</v>
      </c>
      <c r="M2134">
        <v>0.3</v>
      </c>
    </row>
    <row r="2135" spans="1:13" x14ac:dyDescent="0.3">
      <c r="A2135" t="s">
        <v>89</v>
      </c>
      <c r="B2135">
        <v>56</v>
      </c>
      <c r="C2135" t="s">
        <v>14</v>
      </c>
      <c r="D2135" t="s">
        <v>26</v>
      </c>
      <c r="E2135">
        <v>76.28</v>
      </c>
      <c r="F2135">
        <v>9</v>
      </c>
      <c r="G2135">
        <v>174</v>
      </c>
      <c r="H2135">
        <v>0</v>
      </c>
      <c r="I2135" t="s">
        <v>23</v>
      </c>
      <c r="J2135">
        <v>59.7</v>
      </c>
      <c r="K2135" s="1">
        <v>44493</v>
      </c>
      <c r="L2135">
        <v>87</v>
      </c>
      <c r="M2135">
        <v>7.0000000000000007E-2</v>
      </c>
    </row>
    <row r="2136" spans="1:13" x14ac:dyDescent="0.3">
      <c r="A2136" t="s">
        <v>1774</v>
      </c>
      <c r="B2136">
        <v>41</v>
      </c>
      <c r="C2136" t="s">
        <v>21</v>
      </c>
      <c r="D2136" t="s">
        <v>44</v>
      </c>
      <c r="E2136">
        <v>46.35</v>
      </c>
      <c r="F2136">
        <v>13</v>
      </c>
      <c r="G2136">
        <v>87</v>
      </c>
      <c r="H2136">
        <v>0</v>
      </c>
      <c r="I2136" t="s">
        <v>23</v>
      </c>
      <c r="K2136" s="1">
        <v>44956</v>
      </c>
      <c r="L2136">
        <v>77</v>
      </c>
      <c r="M2136">
        <v>0.46</v>
      </c>
    </row>
    <row r="2137" spans="1:13" x14ac:dyDescent="0.3">
      <c r="A2137" t="s">
        <v>1917</v>
      </c>
      <c r="B2137">
        <v>65</v>
      </c>
      <c r="C2137" t="s">
        <v>14</v>
      </c>
      <c r="D2137" t="s">
        <v>22</v>
      </c>
      <c r="E2137">
        <v>72.709999999999994</v>
      </c>
      <c r="F2137">
        <v>9</v>
      </c>
      <c r="G2137">
        <v>117</v>
      </c>
      <c r="H2137">
        <v>0</v>
      </c>
      <c r="I2137" t="s">
        <v>40</v>
      </c>
      <c r="J2137">
        <v>65.099999999999994</v>
      </c>
      <c r="K2137" s="1">
        <v>45813</v>
      </c>
      <c r="L2137">
        <v>75</v>
      </c>
      <c r="M2137">
        <v>0.12</v>
      </c>
    </row>
    <row r="2138" spans="1:13" x14ac:dyDescent="0.3">
      <c r="A2138" t="s">
        <v>633</v>
      </c>
      <c r="B2138">
        <v>37</v>
      </c>
      <c r="C2138" t="s">
        <v>14</v>
      </c>
      <c r="D2138" t="s">
        <v>26</v>
      </c>
      <c r="E2138">
        <v>176.1</v>
      </c>
      <c r="F2138">
        <v>11</v>
      </c>
      <c r="G2138">
        <v>279</v>
      </c>
      <c r="H2138">
        <v>0</v>
      </c>
      <c r="I2138" t="s">
        <v>40</v>
      </c>
      <c r="J2138">
        <v>18.899999999999999</v>
      </c>
      <c r="K2138" s="1">
        <v>44723</v>
      </c>
      <c r="L2138">
        <v>25</v>
      </c>
      <c r="M2138">
        <v>0.42</v>
      </c>
    </row>
    <row r="2139" spans="1:13" x14ac:dyDescent="0.3">
      <c r="A2139" t="s">
        <v>1918</v>
      </c>
      <c r="B2139">
        <v>18</v>
      </c>
      <c r="C2139" t="s">
        <v>14</v>
      </c>
      <c r="D2139" t="s">
        <v>50</v>
      </c>
      <c r="F2139">
        <v>13</v>
      </c>
      <c r="G2139">
        <v>140</v>
      </c>
      <c r="H2139">
        <v>0</v>
      </c>
      <c r="I2139" t="s">
        <v>16</v>
      </c>
      <c r="J2139">
        <v>2.1</v>
      </c>
      <c r="K2139" s="1">
        <v>45089</v>
      </c>
      <c r="L2139">
        <v>84</v>
      </c>
      <c r="M2139">
        <v>0.31</v>
      </c>
    </row>
    <row r="2140" spans="1:13" x14ac:dyDescent="0.3">
      <c r="A2140" t="s">
        <v>179</v>
      </c>
      <c r="B2140">
        <v>18</v>
      </c>
      <c r="C2140" t="s">
        <v>14</v>
      </c>
      <c r="D2140" t="s">
        <v>35</v>
      </c>
      <c r="E2140">
        <v>85.58</v>
      </c>
      <c r="F2140">
        <v>15</v>
      </c>
      <c r="G2140">
        <v>112</v>
      </c>
      <c r="H2140">
        <v>0</v>
      </c>
      <c r="I2140" t="s">
        <v>40</v>
      </c>
      <c r="J2140">
        <v>14.9</v>
      </c>
      <c r="K2140" s="1">
        <v>44440</v>
      </c>
      <c r="L2140">
        <v>49</v>
      </c>
      <c r="M2140">
        <v>0.33</v>
      </c>
    </row>
    <row r="2141" spans="1:13" x14ac:dyDescent="0.3">
      <c r="A2141" t="s">
        <v>1919</v>
      </c>
      <c r="B2141">
        <v>34</v>
      </c>
      <c r="C2141" t="s">
        <v>21</v>
      </c>
      <c r="D2141" t="s">
        <v>28</v>
      </c>
      <c r="E2141">
        <v>66.52</v>
      </c>
      <c r="F2141">
        <v>10</v>
      </c>
      <c r="G2141">
        <v>248</v>
      </c>
      <c r="H2141">
        <v>0</v>
      </c>
      <c r="I2141" t="s">
        <v>23</v>
      </c>
      <c r="J2141">
        <v>58.7</v>
      </c>
      <c r="K2141" s="1">
        <v>45712</v>
      </c>
      <c r="L2141">
        <v>63</v>
      </c>
      <c r="M2141">
        <v>0.65</v>
      </c>
    </row>
    <row r="2142" spans="1:13" x14ac:dyDescent="0.3">
      <c r="A2142" t="s">
        <v>1920</v>
      </c>
      <c r="B2142">
        <v>76</v>
      </c>
      <c r="C2142" t="s">
        <v>21</v>
      </c>
      <c r="D2142" t="s">
        <v>26</v>
      </c>
      <c r="E2142">
        <v>45.04</v>
      </c>
      <c r="F2142">
        <v>12</v>
      </c>
      <c r="G2142">
        <v>88</v>
      </c>
      <c r="H2142">
        <v>0</v>
      </c>
      <c r="I2142" t="s">
        <v>16</v>
      </c>
      <c r="J2142">
        <v>63.5</v>
      </c>
      <c r="K2142" s="1">
        <v>44265</v>
      </c>
      <c r="L2142">
        <v>27</v>
      </c>
      <c r="M2142">
        <v>0.3</v>
      </c>
    </row>
    <row r="2143" spans="1:13" x14ac:dyDescent="0.3">
      <c r="A2143" t="s">
        <v>1921</v>
      </c>
      <c r="B2143">
        <v>18</v>
      </c>
      <c r="C2143" t="s">
        <v>14</v>
      </c>
      <c r="D2143" t="s">
        <v>28</v>
      </c>
      <c r="E2143">
        <v>160.44999999999999</v>
      </c>
      <c r="F2143">
        <v>12</v>
      </c>
      <c r="G2143">
        <v>364</v>
      </c>
      <c r="H2143">
        <v>0</v>
      </c>
      <c r="I2143" t="s">
        <v>40</v>
      </c>
      <c r="J2143">
        <v>86.5</v>
      </c>
      <c r="K2143" s="1">
        <v>45621</v>
      </c>
      <c r="L2143">
        <v>70</v>
      </c>
      <c r="M2143">
        <v>0.36</v>
      </c>
    </row>
    <row r="2144" spans="1:13" x14ac:dyDescent="0.3">
      <c r="A2144" t="s">
        <v>1922</v>
      </c>
      <c r="B2144">
        <v>70</v>
      </c>
      <c r="C2144" t="s">
        <v>14</v>
      </c>
      <c r="D2144" t="s">
        <v>44</v>
      </c>
      <c r="F2144">
        <v>11</v>
      </c>
      <c r="G2144">
        <v>308</v>
      </c>
      <c r="H2144">
        <v>0</v>
      </c>
      <c r="I2144" t="s">
        <v>16</v>
      </c>
      <c r="J2144">
        <v>6.2</v>
      </c>
      <c r="K2144" s="1">
        <v>44060</v>
      </c>
      <c r="L2144">
        <v>70</v>
      </c>
      <c r="M2144">
        <v>0.39</v>
      </c>
    </row>
    <row r="2145" spans="1:13" x14ac:dyDescent="0.3">
      <c r="A2145" t="s">
        <v>1177</v>
      </c>
      <c r="B2145">
        <v>69</v>
      </c>
      <c r="C2145" t="s">
        <v>14</v>
      </c>
      <c r="D2145" t="s">
        <v>35</v>
      </c>
      <c r="E2145">
        <v>15.83</v>
      </c>
      <c r="F2145">
        <v>14</v>
      </c>
      <c r="G2145">
        <v>219</v>
      </c>
      <c r="H2145">
        <v>0</v>
      </c>
      <c r="I2145" t="s">
        <v>16</v>
      </c>
      <c r="J2145">
        <v>95.3</v>
      </c>
      <c r="K2145" s="1">
        <v>45809</v>
      </c>
      <c r="L2145">
        <v>58</v>
      </c>
      <c r="M2145">
        <v>0.06</v>
      </c>
    </row>
    <row r="2146" spans="1:13" x14ac:dyDescent="0.3">
      <c r="A2146" t="s">
        <v>1923</v>
      </c>
      <c r="B2146">
        <v>62</v>
      </c>
      <c r="C2146" t="s">
        <v>14</v>
      </c>
      <c r="D2146" t="s">
        <v>26</v>
      </c>
      <c r="E2146">
        <v>106.43</v>
      </c>
      <c r="F2146">
        <v>2</v>
      </c>
      <c r="G2146">
        <v>50</v>
      </c>
      <c r="H2146">
        <v>0</v>
      </c>
      <c r="I2146" t="s">
        <v>19</v>
      </c>
      <c r="J2146">
        <v>52.2</v>
      </c>
      <c r="K2146" s="1">
        <v>44748</v>
      </c>
      <c r="L2146">
        <v>9</v>
      </c>
      <c r="M2146">
        <v>0.32</v>
      </c>
    </row>
    <row r="2147" spans="1:13" x14ac:dyDescent="0.3">
      <c r="A2147" t="s">
        <v>1924</v>
      </c>
      <c r="B2147">
        <v>47</v>
      </c>
      <c r="C2147" t="s">
        <v>25</v>
      </c>
      <c r="D2147" t="s">
        <v>28</v>
      </c>
      <c r="E2147">
        <v>120.32</v>
      </c>
      <c r="F2147">
        <v>7</v>
      </c>
      <c r="G2147">
        <v>174</v>
      </c>
      <c r="H2147">
        <v>0</v>
      </c>
      <c r="I2147" t="s">
        <v>40</v>
      </c>
      <c r="J2147">
        <v>24.6</v>
      </c>
      <c r="K2147" s="1">
        <v>44955</v>
      </c>
      <c r="L2147">
        <v>85</v>
      </c>
      <c r="M2147">
        <v>0.13</v>
      </c>
    </row>
    <row r="2148" spans="1:13" x14ac:dyDescent="0.3">
      <c r="A2148" t="s">
        <v>1925</v>
      </c>
      <c r="B2148">
        <v>58</v>
      </c>
      <c r="C2148" t="s">
        <v>25</v>
      </c>
      <c r="D2148" t="s">
        <v>35</v>
      </c>
      <c r="E2148">
        <v>179.6</v>
      </c>
      <c r="F2148">
        <v>4</v>
      </c>
      <c r="G2148">
        <v>208</v>
      </c>
      <c r="H2148">
        <v>0</v>
      </c>
      <c r="I2148" t="s">
        <v>19</v>
      </c>
      <c r="J2148">
        <v>36.5</v>
      </c>
      <c r="K2148" s="1">
        <v>44319</v>
      </c>
      <c r="L2148">
        <v>82</v>
      </c>
      <c r="M2148">
        <v>0.16</v>
      </c>
    </row>
    <row r="2149" spans="1:13" x14ac:dyDescent="0.3">
      <c r="A2149" t="s">
        <v>383</v>
      </c>
      <c r="B2149">
        <v>64</v>
      </c>
      <c r="C2149" t="s">
        <v>14</v>
      </c>
      <c r="D2149" t="s">
        <v>18</v>
      </c>
      <c r="E2149">
        <v>68.040000000000006</v>
      </c>
      <c r="F2149">
        <v>14</v>
      </c>
      <c r="G2149">
        <v>116</v>
      </c>
      <c r="H2149">
        <v>0</v>
      </c>
      <c r="I2149" t="s">
        <v>23</v>
      </c>
      <c r="J2149">
        <v>5.6</v>
      </c>
      <c r="K2149" s="1">
        <v>45280</v>
      </c>
      <c r="L2149">
        <v>1</v>
      </c>
      <c r="M2149">
        <v>0.42</v>
      </c>
    </row>
    <row r="2150" spans="1:13" x14ac:dyDescent="0.3">
      <c r="A2150" t="s">
        <v>1926</v>
      </c>
      <c r="B2150">
        <v>20</v>
      </c>
      <c r="C2150" t="s">
        <v>14</v>
      </c>
      <c r="D2150" t="s">
        <v>52</v>
      </c>
      <c r="E2150">
        <v>140.19999999999999</v>
      </c>
      <c r="F2150">
        <v>4</v>
      </c>
      <c r="G2150">
        <v>312</v>
      </c>
      <c r="H2150">
        <v>0</v>
      </c>
      <c r="I2150" t="s">
        <v>16</v>
      </c>
      <c r="J2150">
        <v>11</v>
      </c>
      <c r="K2150" s="1">
        <v>44726</v>
      </c>
      <c r="L2150">
        <v>76</v>
      </c>
      <c r="M2150">
        <v>0.19</v>
      </c>
    </row>
    <row r="2151" spans="1:13" x14ac:dyDescent="0.3">
      <c r="A2151" t="s">
        <v>1263</v>
      </c>
      <c r="B2151">
        <v>63</v>
      </c>
      <c r="C2151" t="s">
        <v>25</v>
      </c>
      <c r="D2151" t="s">
        <v>18</v>
      </c>
      <c r="E2151">
        <v>144.09</v>
      </c>
      <c r="F2151">
        <v>11</v>
      </c>
      <c r="G2151">
        <v>312</v>
      </c>
      <c r="H2151">
        <v>0</v>
      </c>
      <c r="I2151" t="s">
        <v>23</v>
      </c>
      <c r="J2151">
        <v>88.2</v>
      </c>
      <c r="K2151" s="1">
        <v>44846</v>
      </c>
      <c r="L2151">
        <v>65</v>
      </c>
      <c r="M2151">
        <v>0.38</v>
      </c>
    </row>
    <row r="2152" spans="1:13" x14ac:dyDescent="0.3">
      <c r="A2152" t="s">
        <v>1927</v>
      </c>
      <c r="B2152">
        <v>72</v>
      </c>
      <c r="C2152" t="s">
        <v>21</v>
      </c>
      <c r="D2152" t="s">
        <v>22</v>
      </c>
      <c r="E2152">
        <v>336.67</v>
      </c>
      <c r="F2152">
        <v>8</v>
      </c>
      <c r="G2152">
        <v>290</v>
      </c>
      <c r="H2152">
        <v>0</v>
      </c>
      <c r="I2152" t="s">
        <v>16</v>
      </c>
      <c r="J2152">
        <v>10.6</v>
      </c>
      <c r="K2152" s="1">
        <v>45157</v>
      </c>
      <c r="L2152">
        <v>92</v>
      </c>
      <c r="M2152">
        <v>0.06</v>
      </c>
    </row>
    <row r="2153" spans="1:13" x14ac:dyDescent="0.3">
      <c r="A2153" t="s">
        <v>1928</v>
      </c>
      <c r="B2153">
        <v>28</v>
      </c>
      <c r="C2153" t="s">
        <v>21</v>
      </c>
      <c r="D2153" t="s">
        <v>50</v>
      </c>
      <c r="E2153">
        <v>74.75</v>
      </c>
      <c r="F2153">
        <v>10</v>
      </c>
      <c r="G2153">
        <v>85</v>
      </c>
      <c r="H2153">
        <v>0</v>
      </c>
      <c r="I2153" t="s">
        <v>40</v>
      </c>
      <c r="J2153">
        <v>5.6</v>
      </c>
      <c r="K2153" s="1">
        <v>44412</v>
      </c>
      <c r="L2153">
        <v>24</v>
      </c>
      <c r="M2153">
        <v>0.19</v>
      </c>
    </row>
    <row r="2154" spans="1:13" x14ac:dyDescent="0.3">
      <c r="A2154" t="s">
        <v>1929</v>
      </c>
      <c r="B2154">
        <v>41</v>
      </c>
      <c r="C2154" t="s">
        <v>14</v>
      </c>
      <c r="D2154" t="s">
        <v>37</v>
      </c>
      <c r="E2154">
        <v>90.25</v>
      </c>
      <c r="F2154">
        <v>16</v>
      </c>
      <c r="G2154">
        <v>134</v>
      </c>
      <c r="H2154">
        <v>0</v>
      </c>
      <c r="I2154" t="s">
        <v>29</v>
      </c>
      <c r="J2154">
        <v>59.8</v>
      </c>
      <c r="K2154" s="1">
        <v>45360</v>
      </c>
      <c r="L2154">
        <v>19</v>
      </c>
      <c r="M2154">
        <v>0.43</v>
      </c>
    </row>
    <row r="2155" spans="1:13" x14ac:dyDescent="0.3">
      <c r="A2155" t="s">
        <v>395</v>
      </c>
      <c r="B2155">
        <v>39</v>
      </c>
      <c r="C2155" t="s">
        <v>14</v>
      </c>
      <c r="D2155" t="s">
        <v>52</v>
      </c>
      <c r="F2155">
        <v>7</v>
      </c>
      <c r="G2155">
        <v>308</v>
      </c>
      <c r="H2155">
        <v>0</v>
      </c>
      <c r="I2155" t="s">
        <v>40</v>
      </c>
      <c r="J2155">
        <v>38.299999999999997</v>
      </c>
      <c r="K2155" s="1">
        <v>45765</v>
      </c>
      <c r="L2155">
        <v>14</v>
      </c>
      <c r="M2155">
        <v>0.12</v>
      </c>
    </row>
    <row r="2156" spans="1:13" x14ac:dyDescent="0.3">
      <c r="A2156" t="s">
        <v>1930</v>
      </c>
      <c r="B2156">
        <v>61</v>
      </c>
      <c r="C2156" t="s">
        <v>14</v>
      </c>
      <c r="D2156" t="s">
        <v>50</v>
      </c>
      <c r="E2156">
        <v>227.64</v>
      </c>
      <c r="F2156">
        <v>11</v>
      </c>
      <c r="G2156">
        <v>265</v>
      </c>
      <c r="H2156">
        <v>0</v>
      </c>
      <c r="I2156" t="s">
        <v>16</v>
      </c>
      <c r="J2156">
        <v>40.6</v>
      </c>
      <c r="K2156" s="1">
        <v>45298</v>
      </c>
      <c r="L2156">
        <v>14</v>
      </c>
      <c r="M2156">
        <v>0.6</v>
      </c>
    </row>
    <row r="2157" spans="1:13" x14ac:dyDescent="0.3">
      <c r="A2157" t="s">
        <v>222</v>
      </c>
      <c r="B2157">
        <v>62</v>
      </c>
      <c r="C2157" t="s">
        <v>14</v>
      </c>
      <c r="D2157" t="s">
        <v>26</v>
      </c>
      <c r="E2157">
        <v>229.55</v>
      </c>
      <c r="F2157">
        <v>7</v>
      </c>
      <c r="G2157">
        <v>219</v>
      </c>
      <c r="H2157">
        <v>0</v>
      </c>
      <c r="I2157" t="s">
        <v>29</v>
      </c>
      <c r="J2157">
        <v>12</v>
      </c>
      <c r="K2157" s="1">
        <v>44606</v>
      </c>
      <c r="L2157">
        <v>90</v>
      </c>
      <c r="M2157">
        <v>0.15</v>
      </c>
    </row>
    <row r="2158" spans="1:13" x14ac:dyDescent="0.3">
      <c r="A2158" t="s">
        <v>1931</v>
      </c>
      <c r="B2158">
        <v>43</v>
      </c>
      <c r="C2158" t="s">
        <v>21</v>
      </c>
      <c r="D2158" t="s">
        <v>22</v>
      </c>
      <c r="E2158">
        <v>122.77</v>
      </c>
      <c r="F2158">
        <v>8</v>
      </c>
      <c r="G2158">
        <v>294</v>
      </c>
      <c r="H2158">
        <v>0</v>
      </c>
      <c r="I2158" t="s">
        <v>29</v>
      </c>
      <c r="J2158">
        <v>4.4000000000000004</v>
      </c>
      <c r="K2158" s="1">
        <v>44680</v>
      </c>
      <c r="L2158">
        <v>80</v>
      </c>
      <c r="M2158">
        <v>0.1</v>
      </c>
    </row>
    <row r="2159" spans="1:13" x14ac:dyDescent="0.3">
      <c r="A2159" t="s">
        <v>1932</v>
      </c>
      <c r="B2159">
        <v>30</v>
      </c>
      <c r="C2159" t="s">
        <v>21</v>
      </c>
      <c r="D2159" t="s">
        <v>44</v>
      </c>
      <c r="E2159">
        <v>89.7</v>
      </c>
      <c r="F2159">
        <v>8</v>
      </c>
      <c r="G2159">
        <v>185</v>
      </c>
      <c r="H2159">
        <v>0</v>
      </c>
      <c r="I2159" t="s">
        <v>40</v>
      </c>
      <c r="J2159">
        <v>86.6</v>
      </c>
      <c r="K2159" s="1">
        <v>44057</v>
      </c>
      <c r="L2159">
        <v>88</v>
      </c>
      <c r="M2159">
        <v>0.39</v>
      </c>
    </row>
    <row r="2160" spans="1:13" x14ac:dyDescent="0.3">
      <c r="A2160" t="s">
        <v>769</v>
      </c>
      <c r="B2160">
        <v>18</v>
      </c>
      <c r="C2160" t="s">
        <v>14</v>
      </c>
      <c r="D2160" t="s">
        <v>22</v>
      </c>
      <c r="E2160">
        <v>53.37</v>
      </c>
      <c r="F2160">
        <v>11</v>
      </c>
      <c r="G2160">
        <v>162</v>
      </c>
      <c r="H2160">
        <v>0</v>
      </c>
      <c r="I2160" t="s">
        <v>23</v>
      </c>
      <c r="J2160">
        <v>39</v>
      </c>
      <c r="K2160" s="1">
        <v>45561</v>
      </c>
      <c r="L2160">
        <v>32</v>
      </c>
      <c r="M2160">
        <v>0.19</v>
      </c>
    </row>
    <row r="2161" spans="1:13" x14ac:dyDescent="0.3">
      <c r="A2161" t="s">
        <v>729</v>
      </c>
      <c r="B2161">
        <v>41</v>
      </c>
      <c r="C2161" t="s">
        <v>21</v>
      </c>
      <c r="D2161" t="s">
        <v>28</v>
      </c>
      <c r="F2161">
        <v>12</v>
      </c>
      <c r="G2161">
        <v>126</v>
      </c>
      <c r="H2161">
        <v>0</v>
      </c>
      <c r="I2161" t="s">
        <v>40</v>
      </c>
      <c r="J2161">
        <v>11</v>
      </c>
      <c r="K2161" s="1">
        <v>44434</v>
      </c>
      <c r="L2161">
        <v>6</v>
      </c>
      <c r="M2161">
        <v>0.44</v>
      </c>
    </row>
    <row r="2162" spans="1:13" x14ac:dyDescent="0.3">
      <c r="A2162" t="s">
        <v>1933</v>
      </c>
      <c r="B2162">
        <v>27</v>
      </c>
      <c r="C2162" t="s">
        <v>21</v>
      </c>
      <c r="D2162" t="s">
        <v>22</v>
      </c>
      <c r="E2162">
        <v>163.36000000000001</v>
      </c>
      <c r="F2162">
        <v>18</v>
      </c>
      <c r="G2162">
        <v>314</v>
      </c>
      <c r="H2162">
        <v>0</v>
      </c>
      <c r="I2162" t="s">
        <v>16</v>
      </c>
      <c r="K2162" s="1">
        <v>44248</v>
      </c>
      <c r="L2162">
        <v>94</v>
      </c>
      <c r="M2162">
        <v>0.35</v>
      </c>
    </row>
    <row r="2163" spans="1:13" x14ac:dyDescent="0.3">
      <c r="A2163" t="s">
        <v>1934</v>
      </c>
      <c r="B2163">
        <v>52</v>
      </c>
      <c r="C2163" t="s">
        <v>21</v>
      </c>
      <c r="D2163" t="s">
        <v>26</v>
      </c>
      <c r="E2163">
        <v>225.25</v>
      </c>
      <c r="F2163">
        <v>8</v>
      </c>
      <c r="G2163">
        <v>116</v>
      </c>
      <c r="H2163">
        <v>1</v>
      </c>
      <c r="I2163" t="s">
        <v>23</v>
      </c>
      <c r="J2163">
        <v>10.3</v>
      </c>
      <c r="K2163" s="1">
        <v>44752</v>
      </c>
      <c r="L2163">
        <v>23</v>
      </c>
      <c r="M2163">
        <v>0.15</v>
      </c>
    </row>
    <row r="2164" spans="1:13" x14ac:dyDescent="0.3">
      <c r="A2164" t="s">
        <v>1935</v>
      </c>
      <c r="B2164">
        <v>41</v>
      </c>
      <c r="C2164" t="s">
        <v>21</v>
      </c>
      <c r="D2164" t="s">
        <v>44</v>
      </c>
      <c r="E2164">
        <v>121.89</v>
      </c>
      <c r="F2164">
        <v>7</v>
      </c>
      <c r="G2164">
        <v>136</v>
      </c>
      <c r="H2164">
        <v>0</v>
      </c>
      <c r="I2164" t="s">
        <v>16</v>
      </c>
      <c r="J2164">
        <v>47.8</v>
      </c>
      <c r="K2164" s="1">
        <v>44844</v>
      </c>
      <c r="L2164">
        <v>19</v>
      </c>
      <c r="M2164">
        <v>0.19</v>
      </c>
    </row>
    <row r="2165" spans="1:13" x14ac:dyDescent="0.3">
      <c r="A2165" t="s">
        <v>1936</v>
      </c>
      <c r="B2165">
        <v>45</v>
      </c>
      <c r="C2165" t="s">
        <v>14</v>
      </c>
      <c r="D2165" t="s">
        <v>44</v>
      </c>
      <c r="E2165">
        <v>48.44</v>
      </c>
      <c r="F2165">
        <v>11</v>
      </c>
      <c r="G2165">
        <v>255</v>
      </c>
      <c r="H2165">
        <v>0</v>
      </c>
      <c r="I2165" t="s">
        <v>23</v>
      </c>
      <c r="J2165">
        <v>80.400000000000006</v>
      </c>
      <c r="K2165" s="1">
        <v>45453</v>
      </c>
      <c r="L2165">
        <v>89</v>
      </c>
      <c r="M2165">
        <v>0.42</v>
      </c>
    </row>
    <row r="2166" spans="1:13" x14ac:dyDescent="0.3">
      <c r="A2166" t="s">
        <v>530</v>
      </c>
      <c r="B2166">
        <v>53</v>
      </c>
      <c r="C2166" t="s">
        <v>21</v>
      </c>
      <c r="D2166" t="s">
        <v>15</v>
      </c>
      <c r="E2166">
        <v>141.83000000000001</v>
      </c>
      <c r="F2166">
        <v>10</v>
      </c>
      <c r="G2166">
        <v>355</v>
      </c>
      <c r="H2166">
        <v>0</v>
      </c>
      <c r="I2166" t="s">
        <v>19</v>
      </c>
      <c r="J2166">
        <v>39.299999999999997</v>
      </c>
      <c r="K2166" s="1">
        <v>45596</v>
      </c>
      <c r="L2166">
        <v>89</v>
      </c>
      <c r="M2166">
        <v>0.44</v>
      </c>
    </row>
    <row r="2167" spans="1:13" x14ac:dyDescent="0.3">
      <c r="A2167" t="s">
        <v>1937</v>
      </c>
      <c r="B2167">
        <v>33</v>
      </c>
      <c r="C2167" t="s">
        <v>14</v>
      </c>
      <c r="D2167" t="s">
        <v>22</v>
      </c>
      <c r="E2167">
        <v>33.96</v>
      </c>
      <c r="F2167">
        <v>8</v>
      </c>
      <c r="G2167">
        <v>263</v>
      </c>
      <c r="H2167">
        <v>0</v>
      </c>
      <c r="I2167" t="s">
        <v>23</v>
      </c>
      <c r="J2167">
        <v>62</v>
      </c>
      <c r="K2167" s="1">
        <v>45670</v>
      </c>
      <c r="L2167">
        <v>2</v>
      </c>
      <c r="M2167">
        <v>0.31</v>
      </c>
    </row>
    <row r="2168" spans="1:13" x14ac:dyDescent="0.3">
      <c r="A2168" t="s">
        <v>1938</v>
      </c>
      <c r="B2168">
        <v>57</v>
      </c>
      <c r="C2168" t="s">
        <v>21</v>
      </c>
      <c r="D2168" t="s">
        <v>18</v>
      </c>
      <c r="E2168">
        <v>29.8</v>
      </c>
      <c r="F2168">
        <v>4</v>
      </c>
      <c r="G2168">
        <v>221</v>
      </c>
      <c r="H2168">
        <v>0</v>
      </c>
      <c r="I2168" t="s">
        <v>19</v>
      </c>
      <c r="J2168">
        <v>67.5</v>
      </c>
      <c r="K2168" s="1">
        <v>44816</v>
      </c>
      <c r="L2168">
        <v>74</v>
      </c>
      <c r="M2168">
        <v>0.32</v>
      </c>
    </row>
    <row r="2169" spans="1:13" x14ac:dyDescent="0.3">
      <c r="A2169" t="s">
        <v>1231</v>
      </c>
      <c r="B2169">
        <v>33</v>
      </c>
      <c r="C2169" t="s">
        <v>14</v>
      </c>
      <c r="D2169" t="s">
        <v>15</v>
      </c>
      <c r="E2169">
        <v>141.53</v>
      </c>
      <c r="F2169">
        <v>12</v>
      </c>
      <c r="G2169">
        <v>313</v>
      </c>
      <c r="H2169">
        <v>0</v>
      </c>
      <c r="I2169" t="s">
        <v>16</v>
      </c>
      <c r="J2169">
        <v>71.2</v>
      </c>
      <c r="K2169" s="1">
        <v>44895</v>
      </c>
      <c r="L2169">
        <v>41</v>
      </c>
      <c r="M2169">
        <v>0.1</v>
      </c>
    </row>
    <row r="2170" spans="1:13" x14ac:dyDescent="0.3">
      <c r="A2170" t="s">
        <v>1939</v>
      </c>
      <c r="B2170">
        <v>76</v>
      </c>
      <c r="C2170" t="s">
        <v>21</v>
      </c>
      <c r="D2170" t="s">
        <v>15</v>
      </c>
      <c r="E2170">
        <v>54.81</v>
      </c>
      <c r="F2170">
        <v>15</v>
      </c>
      <c r="G2170">
        <v>350</v>
      </c>
      <c r="H2170">
        <v>0</v>
      </c>
      <c r="I2170" t="s">
        <v>40</v>
      </c>
      <c r="J2170">
        <v>60.6</v>
      </c>
      <c r="K2170" s="1">
        <v>45803</v>
      </c>
      <c r="L2170">
        <v>53</v>
      </c>
      <c r="M2170">
        <v>0.26</v>
      </c>
    </row>
    <row r="2171" spans="1:13" x14ac:dyDescent="0.3">
      <c r="A2171" t="s">
        <v>1940</v>
      </c>
      <c r="B2171">
        <v>34</v>
      </c>
      <c r="C2171" t="s">
        <v>14</v>
      </c>
      <c r="D2171" t="s">
        <v>26</v>
      </c>
      <c r="F2171">
        <v>9</v>
      </c>
      <c r="G2171">
        <v>149</v>
      </c>
      <c r="H2171">
        <v>0</v>
      </c>
      <c r="I2171" t="s">
        <v>16</v>
      </c>
      <c r="J2171">
        <v>55.4</v>
      </c>
      <c r="K2171" s="1">
        <v>45500</v>
      </c>
      <c r="L2171">
        <v>27</v>
      </c>
      <c r="M2171">
        <v>0.22</v>
      </c>
    </row>
    <row r="2172" spans="1:13" x14ac:dyDescent="0.3">
      <c r="A2172" t="s">
        <v>1941</v>
      </c>
      <c r="B2172">
        <v>68</v>
      </c>
      <c r="C2172" t="s">
        <v>14</v>
      </c>
      <c r="D2172" t="s">
        <v>52</v>
      </c>
      <c r="E2172">
        <v>149.74</v>
      </c>
      <c r="F2172">
        <v>9</v>
      </c>
      <c r="G2172">
        <v>235</v>
      </c>
      <c r="H2172">
        <v>0</v>
      </c>
      <c r="I2172" t="s">
        <v>40</v>
      </c>
      <c r="J2172">
        <v>47.8</v>
      </c>
      <c r="K2172" s="1">
        <v>44224</v>
      </c>
      <c r="L2172">
        <v>8</v>
      </c>
      <c r="M2172">
        <v>0.24</v>
      </c>
    </row>
    <row r="2173" spans="1:13" x14ac:dyDescent="0.3">
      <c r="A2173" t="s">
        <v>1942</v>
      </c>
      <c r="B2173">
        <v>71</v>
      </c>
      <c r="C2173" t="s">
        <v>21</v>
      </c>
      <c r="D2173" t="s">
        <v>18</v>
      </c>
      <c r="E2173">
        <v>154.85</v>
      </c>
      <c r="F2173">
        <v>13</v>
      </c>
      <c r="G2173">
        <v>350</v>
      </c>
      <c r="H2173">
        <v>0</v>
      </c>
      <c r="I2173" t="s">
        <v>19</v>
      </c>
      <c r="J2173">
        <v>47.4</v>
      </c>
      <c r="K2173" s="1">
        <v>45664</v>
      </c>
      <c r="L2173">
        <v>43</v>
      </c>
      <c r="M2173">
        <v>0.25</v>
      </c>
    </row>
    <row r="2174" spans="1:13" x14ac:dyDescent="0.3">
      <c r="A2174" t="s">
        <v>1943</v>
      </c>
      <c r="B2174">
        <v>32</v>
      </c>
      <c r="C2174" t="s">
        <v>14</v>
      </c>
      <c r="D2174" t="s">
        <v>44</v>
      </c>
      <c r="E2174">
        <v>60.87</v>
      </c>
      <c r="F2174">
        <v>23</v>
      </c>
      <c r="G2174">
        <v>167</v>
      </c>
      <c r="H2174">
        <v>0</v>
      </c>
      <c r="I2174" t="s">
        <v>40</v>
      </c>
      <c r="J2174">
        <v>33.299999999999997</v>
      </c>
      <c r="K2174" s="1">
        <v>44214</v>
      </c>
      <c r="L2174">
        <v>33</v>
      </c>
      <c r="M2174">
        <v>0.1</v>
      </c>
    </row>
    <row r="2175" spans="1:13" x14ac:dyDescent="0.3">
      <c r="A2175" t="s">
        <v>1944</v>
      </c>
      <c r="B2175">
        <v>33</v>
      </c>
      <c r="C2175" t="s">
        <v>14</v>
      </c>
      <c r="D2175" t="s">
        <v>22</v>
      </c>
      <c r="E2175">
        <v>235.87</v>
      </c>
      <c r="F2175">
        <v>9</v>
      </c>
      <c r="G2175">
        <v>68</v>
      </c>
      <c r="H2175">
        <v>0</v>
      </c>
      <c r="I2175" t="s">
        <v>16</v>
      </c>
      <c r="J2175">
        <v>50.5</v>
      </c>
      <c r="K2175" s="1">
        <v>45744</v>
      </c>
      <c r="L2175">
        <v>43</v>
      </c>
      <c r="M2175">
        <v>0.38</v>
      </c>
    </row>
    <row r="2176" spans="1:13" x14ac:dyDescent="0.3">
      <c r="A2176" t="s">
        <v>1945</v>
      </c>
      <c r="B2176">
        <v>32</v>
      </c>
      <c r="C2176" t="s">
        <v>21</v>
      </c>
      <c r="D2176" t="s">
        <v>15</v>
      </c>
      <c r="E2176">
        <v>54.63</v>
      </c>
      <c r="F2176">
        <v>2</v>
      </c>
      <c r="G2176">
        <v>208</v>
      </c>
      <c r="H2176">
        <v>0</v>
      </c>
      <c r="I2176" t="s">
        <v>16</v>
      </c>
      <c r="J2176">
        <v>47.9</v>
      </c>
      <c r="K2176" s="1">
        <v>45235</v>
      </c>
      <c r="L2176">
        <v>83</v>
      </c>
      <c r="M2176">
        <v>0.39</v>
      </c>
    </row>
    <row r="2177" spans="1:13" x14ac:dyDescent="0.3">
      <c r="A2177" t="s">
        <v>1946</v>
      </c>
      <c r="B2177">
        <v>74</v>
      </c>
      <c r="C2177" t="s">
        <v>21</v>
      </c>
      <c r="D2177" t="s">
        <v>50</v>
      </c>
      <c r="F2177">
        <v>7</v>
      </c>
      <c r="G2177">
        <v>51</v>
      </c>
      <c r="H2177">
        <v>0</v>
      </c>
      <c r="I2177" t="s">
        <v>16</v>
      </c>
      <c r="J2177">
        <v>31.9</v>
      </c>
      <c r="K2177" s="1">
        <v>44456</v>
      </c>
      <c r="L2177">
        <v>30</v>
      </c>
      <c r="M2177">
        <v>0.28999999999999998</v>
      </c>
    </row>
    <row r="2178" spans="1:13" x14ac:dyDescent="0.3">
      <c r="A2178" t="s">
        <v>1947</v>
      </c>
      <c r="B2178">
        <v>51</v>
      </c>
      <c r="C2178" t="s">
        <v>25</v>
      </c>
      <c r="D2178" t="s">
        <v>50</v>
      </c>
      <c r="E2178">
        <v>228.01</v>
      </c>
      <c r="F2178">
        <v>16</v>
      </c>
      <c r="G2178">
        <v>266</v>
      </c>
      <c r="H2178">
        <v>0</v>
      </c>
      <c r="I2178" t="s">
        <v>23</v>
      </c>
      <c r="J2178">
        <v>30.1</v>
      </c>
      <c r="K2178" s="1">
        <v>44261</v>
      </c>
      <c r="L2178">
        <v>34</v>
      </c>
      <c r="M2178">
        <v>0.36</v>
      </c>
    </row>
    <row r="2179" spans="1:13" x14ac:dyDescent="0.3">
      <c r="A2179" t="s">
        <v>1948</v>
      </c>
      <c r="B2179">
        <v>28</v>
      </c>
      <c r="C2179" t="s">
        <v>14</v>
      </c>
      <c r="D2179" t="s">
        <v>15</v>
      </c>
      <c r="E2179">
        <v>48.5</v>
      </c>
      <c r="F2179">
        <v>11</v>
      </c>
      <c r="G2179">
        <v>149</v>
      </c>
      <c r="H2179">
        <v>0</v>
      </c>
      <c r="I2179" t="s">
        <v>16</v>
      </c>
      <c r="J2179">
        <v>44.6</v>
      </c>
      <c r="K2179" s="1">
        <v>45665</v>
      </c>
      <c r="L2179">
        <v>78</v>
      </c>
      <c r="M2179">
        <v>0.57999999999999996</v>
      </c>
    </row>
    <row r="2180" spans="1:13" x14ac:dyDescent="0.3">
      <c r="A2180" t="s">
        <v>1949</v>
      </c>
      <c r="B2180">
        <v>18</v>
      </c>
      <c r="C2180" t="s">
        <v>21</v>
      </c>
      <c r="D2180" t="s">
        <v>28</v>
      </c>
      <c r="E2180">
        <v>35.81</v>
      </c>
      <c r="F2180">
        <v>8</v>
      </c>
      <c r="G2180">
        <v>302</v>
      </c>
      <c r="H2180">
        <v>0</v>
      </c>
      <c r="I2180" t="s">
        <v>23</v>
      </c>
      <c r="K2180" s="1">
        <v>45416</v>
      </c>
      <c r="L2180">
        <v>20</v>
      </c>
      <c r="M2180">
        <v>0.43</v>
      </c>
    </row>
    <row r="2181" spans="1:13" x14ac:dyDescent="0.3">
      <c r="A2181" t="s">
        <v>1477</v>
      </c>
      <c r="B2181">
        <v>32</v>
      </c>
      <c r="C2181" t="s">
        <v>21</v>
      </c>
      <c r="D2181" t="s">
        <v>22</v>
      </c>
      <c r="E2181">
        <v>115.77</v>
      </c>
      <c r="F2181">
        <v>10</v>
      </c>
      <c r="G2181">
        <v>344</v>
      </c>
      <c r="H2181">
        <v>0</v>
      </c>
      <c r="I2181" t="s">
        <v>29</v>
      </c>
      <c r="J2181">
        <v>24.8</v>
      </c>
      <c r="K2181" s="1">
        <v>45338</v>
      </c>
      <c r="L2181">
        <v>87</v>
      </c>
      <c r="M2181">
        <v>0.3</v>
      </c>
    </row>
    <row r="2182" spans="1:13" x14ac:dyDescent="0.3">
      <c r="A2182" t="s">
        <v>1950</v>
      </c>
      <c r="B2182">
        <v>43</v>
      </c>
      <c r="C2182" t="s">
        <v>14</v>
      </c>
      <c r="D2182" t="s">
        <v>26</v>
      </c>
      <c r="E2182">
        <v>142.54</v>
      </c>
      <c r="F2182">
        <v>7</v>
      </c>
      <c r="G2182">
        <v>12</v>
      </c>
      <c r="H2182">
        <v>0</v>
      </c>
      <c r="I2182" t="s">
        <v>19</v>
      </c>
      <c r="J2182">
        <v>84.5</v>
      </c>
      <c r="K2182" s="1">
        <v>45552</v>
      </c>
      <c r="L2182">
        <v>62</v>
      </c>
      <c r="M2182">
        <v>0.55000000000000004</v>
      </c>
    </row>
    <row r="2183" spans="1:13" x14ac:dyDescent="0.3">
      <c r="A2183" t="s">
        <v>1951</v>
      </c>
      <c r="B2183">
        <v>68</v>
      </c>
      <c r="C2183" t="s">
        <v>14</v>
      </c>
      <c r="D2183" t="s">
        <v>44</v>
      </c>
      <c r="E2183">
        <v>165.57</v>
      </c>
      <c r="F2183">
        <v>8</v>
      </c>
      <c r="G2183">
        <v>99</v>
      </c>
      <c r="H2183">
        <v>0</v>
      </c>
      <c r="I2183" t="s">
        <v>29</v>
      </c>
      <c r="J2183">
        <v>72.400000000000006</v>
      </c>
      <c r="K2183" s="1">
        <v>44207</v>
      </c>
      <c r="L2183">
        <v>79</v>
      </c>
      <c r="M2183">
        <v>0.28000000000000003</v>
      </c>
    </row>
    <row r="2184" spans="1:13" x14ac:dyDescent="0.3">
      <c r="A2184" t="s">
        <v>1952</v>
      </c>
      <c r="B2184">
        <v>21</v>
      </c>
      <c r="C2184" t="s">
        <v>14</v>
      </c>
      <c r="D2184" t="s">
        <v>15</v>
      </c>
      <c r="E2184">
        <v>23.01</v>
      </c>
      <c r="F2184">
        <v>10</v>
      </c>
      <c r="G2184">
        <v>172</v>
      </c>
      <c r="H2184">
        <v>0</v>
      </c>
      <c r="I2184" t="s">
        <v>29</v>
      </c>
      <c r="J2184">
        <v>26.2</v>
      </c>
      <c r="K2184" s="1">
        <v>44103</v>
      </c>
      <c r="L2184">
        <v>2</v>
      </c>
      <c r="M2184">
        <v>0.6</v>
      </c>
    </row>
    <row r="2185" spans="1:13" x14ac:dyDescent="0.3">
      <c r="A2185" t="s">
        <v>1953</v>
      </c>
      <c r="B2185">
        <v>60</v>
      </c>
      <c r="C2185" t="s">
        <v>21</v>
      </c>
      <c r="D2185" t="s">
        <v>18</v>
      </c>
      <c r="E2185">
        <v>86.45</v>
      </c>
      <c r="F2185">
        <v>8</v>
      </c>
      <c r="G2185">
        <v>236</v>
      </c>
      <c r="H2185">
        <v>0</v>
      </c>
      <c r="I2185" t="s">
        <v>23</v>
      </c>
      <c r="J2185">
        <v>1.4</v>
      </c>
      <c r="K2185" s="1">
        <v>45308</v>
      </c>
      <c r="L2185">
        <v>88</v>
      </c>
      <c r="M2185">
        <v>0.24</v>
      </c>
    </row>
    <row r="2186" spans="1:13" x14ac:dyDescent="0.3">
      <c r="A2186" t="s">
        <v>1954</v>
      </c>
      <c r="B2186">
        <v>22</v>
      </c>
      <c r="C2186" t="s">
        <v>14</v>
      </c>
      <c r="D2186" t="s">
        <v>15</v>
      </c>
      <c r="E2186">
        <v>69.97</v>
      </c>
      <c r="F2186">
        <v>14</v>
      </c>
      <c r="G2186">
        <v>74</v>
      </c>
      <c r="H2186">
        <v>0</v>
      </c>
      <c r="I2186" t="s">
        <v>23</v>
      </c>
      <c r="J2186">
        <v>7.7</v>
      </c>
      <c r="K2186" s="1">
        <v>44935</v>
      </c>
      <c r="L2186">
        <v>88</v>
      </c>
      <c r="M2186">
        <v>0.13</v>
      </c>
    </row>
    <row r="2187" spans="1:13" x14ac:dyDescent="0.3">
      <c r="A2187" t="s">
        <v>1526</v>
      </c>
      <c r="B2187">
        <v>52</v>
      </c>
      <c r="C2187" t="s">
        <v>21</v>
      </c>
      <c r="D2187" t="s">
        <v>35</v>
      </c>
      <c r="E2187">
        <v>38.78</v>
      </c>
      <c r="F2187">
        <v>14</v>
      </c>
      <c r="G2187">
        <v>324</v>
      </c>
      <c r="H2187">
        <v>0</v>
      </c>
      <c r="I2187" t="s">
        <v>19</v>
      </c>
      <c r="J2187">
        <v>88.3</v>
      </c>
      <c r="K2187" s="1">
        <v>45824</v>
      </c>
      <c r="L2187">
        <v>95</v>
      </c>
      <c r="M2187">
        <v>0.41</v>
      </c>
    </row>
    <row r="2188" spans="1:13" x14ac:dyDescent="0.3">
      <c r="A2188" t="s">
        <v>1694</v>
      </c>
      <c r="B2188">
        <v>30</v>
      </c>
      <c r="C2188" t="s">
        <v>21</v>
      </c>
      <c r="D2188" t="s">
        <v>44</v>
      </c>
      <c r="E2188">
        <v>35.979999999999997</v>
      </c>
      <c r="F2188">
        <v>13</v>
      </c>
      <c r="G2188">
        <v>249</v>
      </c>
      <c r="H2188">
        <v>0</v>
      </c>
      <c r="I2188" t="s">
        <v>19</v>
      </c>
      <c r="J2188">
        <v>80.7</v>
      </c>
      <c r="K2188" s="1">
        <v>44995</v>
      </c>
      <c r="L2188">
        <v>80</v>
      </c>
      <c r="M2188">
        <v>0.51</v>
      </c>
    </row>
    <row r="2189" spans="1:13" x14ac:dyDescent="0.3">
      <c r="A2189" t="s">
        <v>424</v>
      </c>
      <c r="B2189">
        <v>27</v>
      </c>
      <c r="C2189" t="s">
        <v>14</v>
      </c>
      <c r="D2189" t="s">
        <v>52</v>
      </c>
      <c r="E2189">
        <v>37.46</v>
      </c>
      <c r="F2189">
        <v>12</v>
      </c>
      <c r="G2189">
        <v>77</v>
      </c>
      <c r="H2189">
        <v>0</v>
      </c>
      <c r="I2189" t="s">
        <v>19</v>
      </c>
      <c r="J2189">
        <v>38</v>
      </c>
      <c r="K2189" s="1">
        <v>45341</v>
      </c>
      <c r="L2189">
        <v>68</v>
      </c>
      <c r="M2189">
        <v>0.48</v>
      </c>
    </row>
    <row r="2190" spans="1:13" x14ac:dyDescent="0.3">
      <c r="A2190" t="s">
        <v>1955</v>
      </c>
      <c r="B2190">
        <v>28</v>
      </c>
      <c r="C2190" t="s">
        <v>25</v>
      </c>
      <c r="D2190" t="s">
        <v>44</v>
      </c>
      <c r="E2190">
        <v>204.71</v>
      </c>
      <c r="F2190">
        <v>10</v>
      </c>
      <c r="G2190">
        <v>277</v>
      </c>
      <c r="H2190">
        <v>0</v>
      </c>
      <c r="I2190" t="s">
        <v>16</v>
      </c>
      <c r="J2190">
        <v>6.2</v>
      </c>
      <c r="K2190" s="1">
        <v>45482</v>
      </c>
      <c r="L2190">
        <v>98</v>
      </c>
      <c r="M2190">
        <v>0.4</v>
      </c>
    </row>
    <row r="2191" spans="1:13" x14ac:dyDescent="0.3">
      <c r="A2191" t="s">
        <v>1841</v>
      </c>
      <c r="B2191">
        <v>35</v>
      </c>
      <c r="C2191" t="s">
        <v>21</v>
      </c>
      <c r="D2191" t="s">
        <v>18</v>
      </c>
      <c r="E2191">
        <v>69.84</v>
      </c>
      <c r="F2191">
        <v>7</v>
      </c>
      <c r="G2191">
        <v>241</v>
      </c>
      <c r="H2191">
        <v>0</v>
      </c>
      <c r="I2191" t="s">
        <v>16</v>
      </c>
      <c r="J2191">
        <v>81.099999999999994</v>
      </c>
      <c r="K2191" s="1">
        <v>45396</v>
      </c>
      <c r="L2191">
        <v>79</v>
      </c>
      <c r="M2191">
        <v>0.28000000000000003</v>
      </c>
    </row>
    <row r="2192" spans="1:13" x14ac:dyDescent="0.3">
      <c r="A2192" t="s">
        <v>1956</v>
      </c>
      <c r="B2192">
        <v>51</v>
      </c>
      <c r="C2192" t="s">
        <v>14</v>
      </c>
      <c r="D2192" t="s">
        <v>35</v>
      </c>
      <c r="E2192">
        <v>70.95</v>
      </c>
      <c r="F2192">
        <v>13</v>
      </c>
      <c r="G2192">
        <v>313</v>
      </c>
      <c r="H2192">
        <v>0</v>
      </c>
      <c r="I2192" t="s">
        <v>19</v>
      </c>
      <c r="J2192">
        <v>25.5</v>
      </c>
      <c r="K2192" s="1">
        <v>44961</v>
      </c>
      <c r="L2192">
        <v>83</v>
      </c>
      <c r="M2192">
        <v>0.05</v>
      </c>
    </row>
    <row r="2193" spans="1:13" x14ac:dyDescent="0.3">
      <c r="A2193" t="s">
        <v>1957</v>
      </c>
      <c r="B2193">
        <v>56</v>
      </c>
      <c r="C2193" t="s">
        <v>14</v>
      </c>
      <c r="D2193" t="s">
        <v>52</v>
      </c>
      <c r="E2193">
        <v>68.87</v>
      </c>
      <c r="F2193">
        <v>19</v>
      </c>
      <c r="G2193">
        <v>215</v>
      </c>
      <c r="H2193">
        <v>0</v>
      </c>
      <c r="I2193" t="s">
        <v>23</v>
      </c>
      <c r="J2193">
        <v>95.3</v>
      </c>
      <c r="K2193" s="1">
        <v>44245</v>
      </c>
      <c r="L2193">
        <v>19</v>
      </c>
      <c r="M2193">
        <v>0.2</v>
      </c>
    </row>
    <row r="2194" spans="1:13" x14ac:dyDescent="0.3">
      <c r="A2194" t="s">
        <v>1958</v>
      </c>
      <c r="B2194">
        <v>58</v>
      </c>
      <c r="C2194" t="s">
        <v>14</v>
      </c>
      <c r="D2194" t="s">
        <v>37</v>
      </c>
      <c r="F2194">
        <v>12</v>
      </c>
      <c r="G2194">
        <v>219</v>
      </c>
      <c r="H2194">
        <v>0</v>
      </c>
      <c r="I2194" t="s">
        <v>29</v>
      </c>
      <c r="J2194">
        <v>52.3</v>
      </c>
      <c r="K2194" s="1">
        <v>45833</v>
      </c>
      <c r="L2194">
        <v>35</v>
      </c>
      <c r="M2194">
        <v>0.18</v>
      </c>
    </row>
    <row r="2195" spans="1:13" x14ac:dyDescent="0.3">
      <c r="A2195" t="s">
        <v>1959</v>
      </c>
      <c r="B2195">
        <v>59</v>
      </c>
      <c r="C2195" t="s">
        <v>14</v>
      </c>
      <c r="D2195" t="s">
        <v>18</v>
      </c>
      <c r="E2195">
        <v>96.7</v>
      </c>
      <c r="F2195">
        <v>11</v>
      </c>
      <c r="G2195">
        <v>20</v>
      </c>
      <c r="H2195">
        <v>0</v>
      </c>
      <c r="I2195" t="s">
        <v>19</v>
      </c>
      <c r="J2195">
        <v>71.5</v>
      </c>
      <c r="K2195" s="1">
        <v>44659</v>
      </c>
      <c r="L2195">
        <v>20</v>
      </c>
      <c r="M2195">
        <v>0.28000000000000003</v>
      </c>
    </row>
    <row r="2196" spans="1:13" x14ac:dyDescent="0.3">
      <c r="A2196" t="s">
        <v>809</v>
      </c>
      <c r="B2196">
        <v>67</v>
      </c>
      <c r="C2196" t="s">
        <v>14</v>
      </c>
      <c r="D2196" t="s">
        <v>50</v>
      </c>
      <c r="E2196">
        <v>68.11</v>
      </c>
      <c r="F2196">
        <v>9</v>
      </c>
      <c r="G2196">
        <v>304</v>
      </c>
      <c r="H2196">
        <v>0</v>
      </c>
      <c r="I2196" t="s">
        <v>19</v>
      </c>
      <c r="J2196">
        <v>46.2</v>
      </c>
      <c r="K2196" s="1">
        <v>44515</v>
      </c>
      <c r="L2196">
        <v>41</v>
      </c>
      <c r="M2196">
        <v>0.55000000000000004</v>
      </c>
    </row>
    <row r="2197" spans="1:13" x14ac:dyDescent="0.3">
      <c r="A2197" t="s">
        <v>1960</v>
      </c>
      <c r="B2197">
        <v>40</v>
      </c>
      <c r="C2197" t="s">
        <v>21</v>
      </c>
      <c r="D2197" t="s">
        <v>28</v>
      </c>
      <c r="E2197">
        <v>101.71</v>
      </c>
      <c r="F2197">
        <v>11</v>
      </c>
      <c r="G2197">
        <v>352</v>
      </c>
      <c r="H2197">
        <v>0</v>
      </c>
      <c r="I2197" t="s">
        <v>29</v>
      </c>
      <c r="J2197">
        <v>2.8</v>
      </c>
      <c r="K2197" s="1">
        <v>44739</v>
      </c>
      <c r="L2197">
        <v>29</v>
      </c>
      <c r="M2197">
        <v>0.55000000000000004</v>
      </c>
    </row>
    <row r="2198" spans="1:13" x14ac:dyDescent="0.3">
      <c r="A2198" t="s">
        <v>1961</v>
      </c>
      <c r="B2198">
        <v>24</v>
      </c>
      <c r="C2198" t="s">
        <v>25</v>
      </c>
      <c r="D2198" t="s">
        <v>44</v>
      </c>
      <c r="E2198">
        <v>135.22</v>
      </c>
      <c r="F2198">
        <v>6</v>
      </c>
      <c r="G2198">
        <v>91</v>
      </c>
      <c r="H2198">
        <v>0</v>
      </c>
      <c r="I2198" t="s">
        <v>40</v>
      </c>
      <c r="J2198">
        <v>6.3</v>
      </c>
      <c r="K2198" s="1">
        <v>45321</v>
      </c>
      <c r="L2198">
        <v>15</v>
      </c>
      <c r="M2198">
        <v>0.6</v>
      </c>
    </row>
    <row r="2199" spans="1:13" x14ac:dyDescent="0.3">
      <c r="A2199" t="s">
        <v>1962</v>
      </c>
      <c r="B2199">
        <v>76</v>
      </c>
      <c r="C2199" t="s">
        <v>14</v>
      </c>
      <c r="D2199" t="s">
        <v>37</v>
      </c>
      <c r="F2199">
        <v>8</v>
      </c>
      <c r="G2199">
        <v>294</v>
      </c>
      <c r="H2199">
        <v>0</v>
      </c>
      <c r="I2199" t="s">
        <v>19</v>
      </c>
      <c r="J2199">
        <v>97.6</v>
      </c>
      <c r="K2199" s="1">
        <v>44256</v>
      </c>
      <c r="L2199">
        <v>84</v>
      </c>
      <c r="M2199">
        <v>0.01</v>
      </c>
    </row>
    <row r="2200" spans="1:13" x14ac:dyDescent="0.3">
      <c r="A2200" t="s">
        <v>1963</v>
      </c>
      <c r="B2200">
        <v>56</v>
      </c>
      <c r="C2200" t="s">
        <v>14</v>
      </c>
      <c r="D2200" t="s">
        <v>35</v>
      </c>
      <c r="E2200">
        <v>69.680000000000007</v>
      </c>
      <c r="F2200">
        <v>11</v>
      </c>
      <c r="G2200">
        <v>99</v>
      </c>
      <c r="H2200">
        <v>0</v>
      </c>
      <c r="I2200" t="s">
        <v>19</v>
      </c>
      <c r="J2200">
        <v>41.2</v>
      </c>
      <c r="K2200" s="1">
        <v>44080</v>
      </c>
      <c r="L2200">
        <v>32</v>
      </c>
      <c r="M2200">
        <v>0.32</v>
      </c>
    </row>
    <row r="2201" spans="1:13" x14ac:dyDescent="0.3">
      <c r="A2201" t="s">
        <v>1964</v>
      </c>
      <c r="B2201">
        <v>20</v>
      </c>
      <c r="C2201" t="s">
        <v>14</v>
      </c>
      <c r="D2201" t="s">
        <v>37</v>
      </c>
      <c r="F2201">
        <v>15</v>
      </c>
      <c r="G2201">
        <v>265</v>
      </c>
      <c r="H2201">
        <v>0</v>
      </c>
      <c r="I2201" t="s">
        <v>16</v>
      </c>
      <c r="J2201">
        <v>18.3</v>
      </c>
      <c r="K2201" s="1">
        <v>45487</v>
      </c>
      <c r="L2201">
        <v>13</v>
      </c>
      <c r="M2201">
        <v>0.09</v>
      </c>
    </row>
    <row r="2202" spans="1:13" x14ac:dyDescent="0.3">
      <c r="A2202" t="s">
        <v>1965</v>
      </c>
      <c r="B2202">
        <v>29</v>
      </c>
      <c r="C2202" t="s">
        <v>14</v>
      </c>
      <c r="D2202" t="s">
        <v>26</v>
      </c>
      <c r="E2202">
        <v>208.08</v>
      </c>
      <c r="F2202">
        <v>10</v>
      </c>
      <c r="G2202">
        <v>167</v>
      </c>
      <c r="H2202">
        <v>0</v>
      </c>
      <c r="I2202" t="s">
        <v>29</v>
      </c>
      <c r="J2202">
        <v>72</v>
      </c>
      <c r="K2202" s="1">
        <v>45751</v>
      </c>
      <c r="L2202">
        <v>7</v>
      </c>
      <c r="M2202">
        <v>0.21</v>
      </c>
    </row>
    <row r="2203" spans="1:13" x14ac:dyDescent="0.3">
      <c r="A2203" t="s">
        <v>1525</v>
      </c>
      <c r="B2203">
        <v>24</v>
      </c>
      <c r="C2203" t="s">
        <v>21</v>
      </c>
      <c r="D2203" t="s">
        <v>22</v>
      </c>
      <c r="E2203">
        <v>22.53</v>
      </c>
      <c r="F2203">
        <v>11</v>
      </c>
      <c r="G2203">
        <v>57</v>
      </c>
      <c r="H2203">
        <v>0</v>
      </c>
      <c r="I2203" t="s">
        <v>19</v>
      </c>
      <c r="J2203">
        <v>88.2</v>
      </c>
      <c r="K2203" s="1">
        <v>45722</v>
      </c>
      <c r="L2203">
        <v>54</v>
      </c>
      <c r="M2203">
        <v>0.04</v>
      </c>
    </row>
    <row r="2204" spans="1:13" x14ac:dyDescent="0.3">
      <c r="A2204" t="s">
        <v>1966</v>
      </c>
      <c r="B2204">
        <v>66</v>
      </c>
      <c r="C2204" t="s">
        <v>21</v>
      </c>
      <c r="D2204" t="s">
        <v>44</v>
      </c>
      <c r="E2204">
        <v>87.25</v>
      </c>
      <c r="F2204">
        <v>14</v>
      </c>
      <c r="G2204">
        <v>88</v>
      </c>
      <c r="H2204">
        <v>0</v>
      </c>
      <c r="I2204" t="s">
        <v>19</v>
      </c>
      <c r="J2204">
        <v>26.7</v>
      </c>
      <c r="K2204" s="1">
        <v>45684</v>
      </c>
      <c r="L2204">
        <v>16</v>
      </c>
      <c r="M2204">
        <v>0.31</v>
      </c>
    </row>
    <row r="2205" spans="1:13" x14ac:dyDescent="0.3">
      <c r="A2205" t="s">
        <v>1967</v>
      </c>
      <c r="B2205">
        <v>43</v>
      </c>
      <c r="C2205" t="s">
        <v>14</v>
      </c>
      <c r="D2205" t="s">
        <v>22</v>
      </c>
      <c r="E2205">
        <v>70.099999999999994</v>
      </c>
      <c r="F2205">
        <v>11</v>
      </c>
      <c r="G2205">
        <v>172</v>
      </c>
      <c r="H2205">
        <v>0</v>
      </c>
      <c r="I2205" t="s">
        <v>40</v>
      </c>
      <c r="J2205">
        <v>57.1</v>
      </c>
      <c r="K2205" s="1">
        <v>44564</v>
      </c>
      <c r="L2205">
        <v>10</v>
      </c>
      <c r="M2205">
        <v>0.31</v>
      </c>
    </row>
    <row r="2206" spans="1:13" x14ac:dyDescent="0.3">
      <c r="A2206" t="s">
        <v>1968</v>
      </c>
      <c r="B2206">
        <v>50</v>
      </c>
      <c r="C2206" t="s">
        <v>21</v>
      </c>
      <c r="D2206" t="s">
        <v>50</v>
      </c>
      <c r="E2206">
        <v>72.38</v>
      </c>
      <c r="F2206">
        <v>8</v>
      </c>
      <c r="G2206">
        <v>144</v>
      </c>
      <c r="H2206">
        <v>0</v>
      </c>
      <c r="I2206" t="s">
        <v>29</v>
      </c>
      <c r="J2206">
        <v>24.5</v>
      </c>
      <c r="K2206" s="1">
        <v>45688</v>
      </c>
      <c r="L2206">
        <v>56</v>
      </c>
      <c r="M2206">
        <v>0.28000000000000003</v>
      </c>
    </row>
    <row r="2207" spans="1:13" x14ac:dyDescent="0.3">
      <c r="A2207" t="s">
        <v>1969</v>
      </c>
      <c r="B2207">
        <v>54</v>
      </c>
      <c r="C2207" t="s">
        <v>21</v>
      </c>
      <c r="D2207" t="s">
        <v>37</v>
      </c>
      <c r="E2207">
        <v>81.81</v>
      </c>
      <c r="F2207">
        <v>6</v>
      </c>
      <c r="G2207">
        <v>120</v>
      </c>
      <c r="H2207">
        <v>0</v>
      </c>
      <c r="I2207" t="s">
        <v>19</v>
      </c>
      <c r="J2207">
        <v>82.3</v>
      </c>
      <c r="K2207" s="1">
        <v>45685</v>
      </c>
      <c r="L2207">
        <v>66</v>
      </c>
      <c r="M2207">
        <v>0.14000000000000001</v>
      </c>
    </row>
    <row r="2208" spans="1:13" x14ac:dyDescent="0.3">
      <c r="A2208" t="s">
        <v>1970</v>
      </c>
      <c r="B2208">
        <v>65</v>
      </c>
      <c r="C2208" t="s">
        <v>14</v>
      </c>
      <c r="D2208" t="s">
        <v>35</v>
      </c>
      <c r="E2208">
        <v>122.57</v>
      </c>
      <c r="F2208">
        <v>8</v>
      </c>
      <c r="G2208">
        <v>244</v>
      </c>
      <c r="H2208">
        <v>0</v>
      </c>
      <c r="I2208" t="s">
        <v>40</v>
      </c>
      <c r="J2208">
        <v>8.6999999999999993</v>
      </c>
      <c r="K2208" s="1">
        <v>44451</v>
      </c>
      <c r="L2208">
        <v>38</v>
      </c>
      <c r="M2208">
        <v>0.26</v>
      </c>
    </row>
    <row r="2209" spans="1:13" x14ac:dyDescent="0.3">
      <c r="A2209" t="s">
        <v>1971</v>
      </c>
      <c r="B2209">
        <v>32</v>
      </c>
      <c r="C2209" t="s">
        <v>14</v>
      </c>
      <c r="D2209" t="s">
        <v>50</v>
      </c>
      <c r="E2209">
        <v>117.68</v>
      </c>
      <c r="F2209">
        <v>10</v>
      </c>
      <c r="G2209">
        <v>323</v>
      </c>
      <c r="H2209">
        <v>0</v>
      </c>
      <c r="I2209" t="s">
        <v>19</v>
      </c>
      <c r="J2209">
        <v>37.299999999999997</v>
      </c>
      <c r="K2209" s="1">
        <v>44226</v>
      </c>
      <c r="L2209">
        <v>53</v>
      </c>
      <c r="M2209">
        <v>0.17</v>
      </c>
    </row>
    <row r="2210" spans="1:13" x14ac:dyDescent="0.3">
      <c r="A2210" t="s">
        <v>1972</v>
      </c>
      <c r="B2210">
        <v>19</v>
      </c>
      <c r="C2210" t="s">
        <v>21</v>
      </c>
      <c r="D2210" t="s">
        <v>22</v>
      </c>
      <c r="E2210">
        <v>143.56</v>
      </c>
      <c r="F2210">
        <v>10</v>
      </c>
      <c r="G2210">
        <v>265</v>
      </c>
      <c r="H2210">
        <v>0</v>
      </c>
      <c r="I2210" t="s">
        <v>23</v>
      </c>
      <c r="J2210">
        <v>38</v>
      </c>
      <c r="K2210" s="1">
        <v>45632</v>
      </c>
      <c r="L2210">
        <v>82</v>
      </c>
      <c r="M2210">
        <v>0.54</v>
      </c>
    </row>
    <row r="2211" spans="1:13" x14ac:dyDescent="0.3">
      <c r="A2211" t="s">
        <v>88</v>
      </c>
      <c r="B2211">
        <v>58</v>
      </c>
      <c r="C2211" t="s">
        <v>14</v>
      </c>
      <c r="D2211" t="s">
        <v>37</v>
      </c>
      <c r="E2211">
        <v>65.55</v>
      </c>
      <c r="F2211">
        <v>11</v>
      </c>
      <c r="G2211">
        <v>61</v>
      </c>
      <c r="H2211">
        <v>0</v>
      </c>
      <c r="I2211" t="s">
        <v>40</v>
      </c>
      <c r="J2211">
        <v>63.7</v>
      </c>
      <c r="K2211" s="1">
        <v>44683</v>
      </c>
      <c r="L2211">
        <v>34</v>
      </c>
      <c r="M2211">
        <v>7.0000000000000007E-2</v>
      </c>
    </row>
    <row r="2212" spans="1:13" x14ac:dyDescent="0.3">
      <c r="A2212" t="s">
        <v>1973</v>
      </c>
      <c r="B2212">
        <v>24</v>
      </c>
      <c r="C2212" t="s">
        <v>14</v>
      </c>
      <c r="D2212" t="s">
        <v>50</v>
      </c>
      <c r="E2212">
        <v>145.28</v>
      </c>
      <c r="F2212">
        <v>6</v>
      </c>
      <c r="G2212">
        <v>88</v>
      </c>
      <c r="H2212">
        <v>0</v>
      </c>
      <c r="I2212" t="s">
        <v>23</v>
      </c>
      <c r="J2212">
        <v>17.8</v>
      </c>
      <c r="K2212" s="1">
        <v>45160</v>
      </c>
      <c r="L2212">
        <v>85</v>
      </c>
      <c r="M2212">
        <v>0.17</v>
      </c>
    </row>
    <row r="2213" spans="1:13" x14ac:dyDescent="0.3">
      <c r="A2213" t="s">
        <v>1974</v>
      </c>
      <c r="B2213">
        <v>49</v>
      </c>
      <c r="C2213" t="s">
        <v>14</v>
      </c>
      <c r="D2213" t="s">
        <v>18</v>
      </c>
      <c r="E2213">
        <v>116.77</v>
      </c>
      <c r="F2213">
        <v>17</v>
      </c>
      <c r="G2213">
        <v>71</v>
      </c>
      <c r="H2213">
        <v>0</v>
      </c>
      <c r="I2213" t="s">
        <v>19</v>
      </c>
      <c r="J2213">
        <v>47.5</v>
      </c>
      <c r="K2213" s="1">
        <v>45074</v>
      </c>
      <c r="L2213">
        <v>85</v>
      </c>
      <c r="M2213">
        <v>0.1</v>
      </c>
    </row>
    <row r="2214" spans="1:13" x14ac:dyDescent="0.3">
      <c r="A2214" t="s">
        <v>661</v>
      </c>
      <c r="B2214">
        <v>21</v>
      </c>
      <c r="C2214" t="s">
        <v>14</v>
      </c>
      <c r="D2214" t="s">
        <v>15</v>
      </c>
      <c r="E2214">
        <v>90.63</v>
      </c>
      <c r="F2214">
        <v>12</v>
      </c>
      <c r="G2214">
        <v>169</v>
      </c>
      <c r="H2214">
        <v>0</v>
      </c>
      <c r="I2214" t="s">
        <v>40</v>
      </c>
      <c r="J2214">
        <v>55.2</v>
      </c>
      <c r="K2214" s="1">
        <v>44955</v>
      </c>
      <c r="L2214">
        <v>1</v>
      </c>
      <c r="M2214">
        <v>0.24</v>
      </c>
    </row>
    <row r="2215" spans="1:13" x14ac:dyDescent="0.3">
      <c r="A2215" t="s">
        <v>1975</v>
      </c>
      <c r="B2215">
        <v>37</v>
      </c>
      <c r="C2215" t="s">
        <v>21</v>
      </c>
      <c r="D2215" t="s">
        <v>28</v>
      </c>
      <c r="E2215">
        <v>141.29</v>
      </c>
      <c r="F2215">
        <v>9</v>
      </c>
      <c r="G2215">
        <v>172</v>
      </c>
      <c r="H2215">
        <v>0</v>
      </c>
      <c r="I2215" t="s">
        <v>29</v>
      </c>
      <c r="J2215">
        <v>89.1</v>
      </c>
      <c r="K2215" s="1">
        <v>44320</v>
      </c>
      <c r="L2215">
        <v>79</v>
      </c>
      <c r="M2215">
        <v>0.13</v>
      </c>
    </row>
    <row r="2216" spans="1:13" x14ac:dyDescent="0.3">
      <c r="A2216" t="s">
        <v>1976</v>
      </c>
      <c r="B2216">
        <v>67</v>
      </c>
      <c r="C2216" t="s">
        <v>21</v>
      </c>
      <c r="D2216" t="s">
        <v>52</v>
      </c>
      <c r="E2216">
        <v>227.97</v>
      </c>
      <c r="F2216">
        <v>8</v>
      </c>
      <c r="G2216">
        <v>75</v>
      </c>
      <c r="H2216">
        <v>0</v>
      </c>
      <c r="I2216" t="s">
        <v>16</v>
      </c>
      <c r="J2216">
        <v>52.7</v>
      </c>
      <c r="K2216" s="1">
        <v>45547</v>
      </c>
      <c r="L2216">
        <v>74</v>
      </c>
      <c r="M2216">
        <v>0.24</v>
      </c>
    </row>
    <row r="2217" spans="1:13" x14ac:dyDescent="0.3">
      <c r="A2217" t="s">
        <v>789</v>
      </c>
      <c r="B2217">
        <v>70</v>
      </c>
      <c r="C2217" t="s">
        <v>21</v>
      </c>
      <c r="D2217" t="s">
        <v>18</v>
      </c>
      <c r="E2217">
        <v>106.47</v>
      </c>
      <c r="F2217">
        <v>15</v>
      </c>
      <c r="G2217">
        <v>364</v>
      </c>
      <c r="H2217">
        <v>0</v>
      </c>
      <c r="I2217" t="s">
        <v>19</v>
      </c>
      <c r="J2217">
        <v>13.2</v>
      </c>
      <c r="K2217" s="1">
        <v>44921</v>
      </c>
      <c r="L2217">
        <v>59</v>
      </c>
      <c r="M2217">
        <v>0.1</v>
      </c>
    </row>
    <row r="2218" spans="1:13" x14ac:dyDescent="0.3">
      <c r="A2218" t="s">
        <v>1726</v>
      </c>
      <c r="B2218">
        <v>53</v>
      </c>
      <c r="C2218" t="s">
        <v>14</v>
      </c>
      <c r="D2218" t="s">
        <v>50</v>
      </c>
      <c r="E2218">
        <v>40.67</v>
      </c>
      <c r="F2218">
        <v>10</v>
      </c>
      <c r="G2218">
        <v>157</v>
      </c>
      <c r="H2218">
        <v>0</v>
      </c>
      <c r="I2218" t="s">
        <v>40</v>
      </c>
      <c r="J2218">
        <v>10.1</v>
      </c>
      <c r="K2218" s="1">
        <v>45379</v>
      </c>
      <c r="L2218">
        <v>99</v>
      </c>
      <c r="M2218">
        <v>0.16</v>
      </c>
    </row>
    <row r="2219" spans="1:13" x14ac:dyDescent="0.3">
      <c r="A2219" t="s">
        <v>432</v>
      </c>
      <c r="B2219">
        <v>49</v>
      </c>
      <c r="C2219" t="s">
        <v>14</v>
      </c>
      <c r="D2219" t="s">
        <v>35</v>
      </c>
      <c r="E2219">
        <v>66.41</v>
      </c>
      <c r="F2219">
        <v>6</v>
      </c>
      <c r="G2219">
        <v>329</v>
      </c>
      <c r="H2219">
        <v>0</v>
      </c>
      <c r="I2219" t="s">
        <v>23</v>
      </c>
      <c r="J2219">
        <v>92.4</v>
      </c>
      <c r="K2219" s="1">
        <v>44247</v>
      </c>
      <c r="L2219">
        <v>25</v>
      </c>
      <c r="M2219">
        <v>0.1</v>
      </c>
    </row>
    <row r="2220" spans="1:13" x14ac:dyDescent="0.3">
      <c r="A2220" t="s">
        <v>702</v>
      </c>
      <c r="B2220">
        <v>45</v>
      </c>
      <c r="C2220" t="s">
        <v>14</v>
      </c>
      <c r="D2220" t="s">
        <v>26</v>
      </c>
      <c r="E2220">
        <v>74.260000000000005</v>
      </c>
      <c r="F2220">
        <v>7</v>
      </c>
      <c r="G2220">
        <v>212</v>
      </c>
      <c r="H2220">
        <v>0</v>
      </c>
      <c r="I2220" t="s">
        <v>40</v>
      </c>
      <c r="J2220">
        <v>98</v>
      </c>
      <c r="K2220" s="1">
        <v>45226</v>
      </c>
      <c r="L2220">
        <v>32</v>
      </c>
      <c r="M2220">
        <v>0.31</v>
      </c>
    </row>
    <row r="2221" spans="1:13" x14ac:dyDescent="0.3">
      <c r="A2221" t="s">
        <v>1977</v>
      </c>
      <c r="B2221">
        <v>30</v>
      </c>
      <c r="C2221" t="s">
        <v>14</v>
      </c>
      <c r="D2221" t="s">
        <v>15</v>
      </c>
      <c r="E2221">
        <v>229.43</v>
      </c>
      <c r="F2221">
        <v>10</v>
      </c>
      <c r="G2221">
        <v>8</v>
      </c>
      <c r="H2221">
        <v>0</v>
      </c>
      <c r="I2221" t="s">
        <v>29</v>
      </c>
      <c r="J2221">
        <v>16.7</v>
      </c>
      <c r="K2221" s="1">
        <v>45712</v>
      </c>
      <c r="L2221">
        <v>31</v>
      </c>
      <c r="M2221">
        <v>0.28000000000000003</v>
      </c>
    </row>
    <row r="2222" spans="1:13" x14ac:dyDescent="0.3">
      <c r="A2222" t="s">
        <v>1978</v>
      </c>
      <c r="B2222">
        <v>18</v>
      </c>
      <c r="C2222" t="s">
        <v>14</v>
      </c>
      <c r="D2222" t="s">
        <v>52</v>
      </c>
      <c r="E2222">
        <v>65.61</v>
      </c>
      <c r="F2222">
        <v>12</v>
      </c>
      <c r="G2222">
        <v>2</v>
      </c>
      <c r="H2222">
        <v>0</v>
      </c>
      <c r="I2222" t="s">
        <v>40</v>
      </c>
      <c r="J2222">
        <v>75.099999999999994</v>
      </c>
      <c r="K2222" s="1">
        <v>44421</v>
      </c>
      <c r="L2222">
        <v>74</v>
      </c>
      <c r="M2222">
        <v>0.12</v>
      </c>
    </row>
    <row r="2223" spans="1:13" x14ac:dyDescent="0.3">
      <c r="A2223" t="s">
        <v>1979</v>
      </c>
      <c r="B2223">
        <v>77</v>
      </c>
      <c r="C2223" t="s">
        <v>14</v>
      </c>
      <c r="D2223" t="s">
        <v>18</v>
      </c>
      <c r="E2223">
        <v>24.43</v>
      </c>
      <c r="F2223">
        <v>13</v>
      </c>
      <c r="G2223">
        <v>308</v>
      </c>
      <c r="H2223">
        <v>0</v>
      </c>
      <c r="I2223" t="s">
        <v>23</v>
      </c>
      <c r="J2223">
        <v>25.1</v>
      </c>
      <c r="K2223" s="1">
        <v>45403</v>
      </c>
      <c r="L2223">
        <v>3</v>
      </c>
      <c r="M2223">
        <v>0.24</v>
      </c>
    </row>
    <row r="2224" spans="1:13" x14ac:dyDescent="0.3">
      <c r="A2224" t="s">
        <v>1333</v>
      </c>
      <c r="B2224">
        <v>73</v>
      </c>
      <c r="C2224" t="s">
        <v>21</v>
      </c>
      <c r="D2224" t="s">
        <v>26</v>
      </c>
      <c r="E2224">
        <v>105.42</v>
      </c>
      <c r="F2224">
        <v>7</v>
      </c>
      <c r="G2224">
        <v>169</v>
      </c>
      <c r="H2224">
        <v>0</v>
      </c>
      <c r="I2224" t="s">
        <v>19</v>
      </c>
      <c r="J2224">
        <v>83.3</v>
      </c>
      <c r="K2224" s="1">
        <v>44331</v>
      </c>
      <c r="L2224">
        <v>86</v>
      </c>
      <c r="M2224">
        <v>0.4</v>
      </c>
    </row>
    <row r="2225" spans="1:13" x14ac:dyDescent="0.3">
      <c r="A2225" t="s">
        <v>1946</v>
      </c>
      <c r="B2225">
        <v>52</v>
      </c>
      <c r="C2225" t="s">
        <v>21</v>
      </c>
      <c r="D2225" t="s">
        <v>26</v>
      </c>
      <c r="E2225">
        <v>34.76</v>
      </c>
      <c r="F2225">
        <v>6</v>
      </c>
      <c r="G2225">
        <v>146</v>
      </c>
      <c r="H2225">
        <v>0</v>
      </c>
      <c r="I2225" t="s">
        <v>23</v>
      </c>
      <c r="J2225">
        <v>9.6999999999999993</v>
      </c>
      <c r="K2225" s="1">
        <v>45648</v>
      </c>
      <c r="L2225">
        <v>66</v>
      </c>
      <c r="M2225">
        <v>0.44</v>
      </c>
    </row>
    <row r="2226" spans="1:13" x14ac:dyDescent="0.3">
      <c r="A2226" t="s">
        <v>520</v>
      </c>
      <c r="B2226">
        <v>65</v>
      </c>
      <c r="C2226" t="s">
        <v>14</v>
      </c>
      <c r="D2226" t="s">
        <v>26</v>
      </c>
      <c r="E2226">
        <v>31.29</v>
      </c>
      <c r="F2226">
        <v>10</v>
      </c>
      <c r="G2226">
        <v>5</v>
      </c>
      <c r="H2226">
        <v>0</v>
      </c>
      <c r="I2226" t="s">
        <v>23</v>
      </c>
      <c r="J2226">
        <v>43.7</v>
      </c>
      <c r="K2226" s="1">
        <v>44572</v>
      </c>
      <c r="L2226">
        <v>87</v>
      </c>
      <c r="M2226">
        <v>0.48</v>
      </c>
    </row>
    <row r="2227" spans="1:13" x14ac:dyDescent="0.3">
      <c r="A2227" t="s">
        <v>1916</v>
      </c>
      <c r="B2227">
        <v>47</v>
      </c>
      <c r="C2227" t="s">
        <v>21</v>
      </c>
      <c r="D2227" t="s">
        <v>15</v>
      </c>
      <c r="E2227">
        <v>344.41</v>
      </c>
      <c r="F2227">
        <v>7</v>
      </c>
      <c r="G2227">
        <v>170</v>
      </c>
      <c r="H2227">
        <v>0</v>
      </c>
      <c r="I2227" t="s">
        <v>23</v>
      </c>
      <c r="J2227">
        <v>59.6</v>
      </c>
      <c r="K2227" s="1">
        <v>44120</v>
      </c>
      <c r="L2227">
        <v>41</v>
      </c>
      <c r="M2227">
        <v>0.14000000000000001</v>
      </c>
    </row>
    <row r="2228" spans="1:13" x14ac:dyDescent="0.3">
      <c r="A2228" t="s">
        <v>1980</v>
      </c>
      <c r="B2228">
        <v>71</v>
      </c>
      <c r="C2228" t="s">
        <v>21</v>
      </c>
      <c r="D2228" t="s">
        <v>37</v>
      </c>
      <c r="E2228">
        <v>31.42</v>
      </c>
      <c r="F2228">
        <v>12</v>
      </c>
      <c r="G2228">
        <v>79</v>
      </c>
      <c r="H2228">
        <v>0</v>
      </c>
      <c r="I2228" t="s">
        <v>16</v>
      </c>
      <c r="J2228">
        <v>85.3</v>
      </c>
      <c r="K2228" s="1">
        <v>44187</v>
      </c>
      <c r="L2228">
        <v>62</v>
      </c>
      <c r="M2228">
        <v>0.04</v>
      </c>
    </row>
    <row r="2229" spans="1:13" x14ac:dyDescent="0.3">
      <c r="A2229" t="s">
        <v>1981</v>
      </c>
      <c r="B2229">
        <v>53</v>
      </c>
      <c r="C2229" t="s">
        <v>14</v>
      </c>
      <c r="D2229" t="s">
        <v>18</v>
      </c>
      <c r="E2229">
        <v>158.44</v>
      </c>
      <c r="F2229">
        <v>15</v>
      </c>
      <c r="G2229">
        <v>291</v>
      </c>
      <c r="H2229">
        <v>0</v>
      </c>
      <c r="I2229" t="s">
        <v>19</v>
      </c>
      <c r="J2229">
        <v>85.7</v>
      </c>
      <c r="K2229" s="1">
        <v>44707</v>
      </c>
      <c r="L2229">
        <v>53</v>
      </c>
      <c r="M2229">
        <v>7.0000000000000007E-2</v>
      </c>
    </row>
    <row r="2230" spans="1:13" x14ac:dyDescent="0.3">
      <c r="A2230" t="s">
        <v>1982</v>
      </c>
      <c r="B2230">
        <v>74</v>
      </c>
      <c r="C2230" t="s">
        <v>21</v>
      </c>
      <c r="D2230" t="s">
        <v>37</v>
      </c>
      <c r="E2230">
        <v>252.78</v>
      </c>
      <c r="F2230">
        <v>11</v>
      </c>
      <c r="G2230">
        <v>223</v>
      </c>
      <c r="H2230">
        <v>0</v>
      </c>
      <c r="I2230" t="s">
        <v>16</v>
      </c>
      <c r="J2230">
        <v>18.399999999999999</v>
      </c>
      <c r="K2230" s="1">
        <v>44357</v>
      </c>
      <c r="L2230">
        <v>88</v>
      </c>
      <c r="M2230">
        <v>0.21</v>
      </c>
    </row>
    <row r="2231" spans="1:13" x14ac:dyDescent="0.3">
      <c r="A2231" t="s">
        <v>1983</v>
      </c>
      <c r="B2231">
        <v>72</v>
      </c>
      <c r="C2231" t="s">
        <v>14</v>
      </c>
      <c r="D2231" t="s">
        <v>44</v>
      </c>
      <c r="E2231">
        <v>34.89</v>
      </c>
      <c r="F2231">
        <v>7</v>
      </c>
      <c r="G2231">
        <v>351</v>
      </c>
      <c r="H2231">
        <v>0</v>
      </c>
      <c r="I2231" t="s">
        <v>40</v>
      </c>
      <c r="J2231">
        <v>96.7</v>
      </c>
      <c r="K2231" s="1">
        <v>44883</v>
      </c>
      <c r="L2231">
        <v>96</v>
      </c>
      <c r="M2231">
        <v>0.11</v>
      </c>
    </row>
    <row r="2232" spans="1:13" x14ac:dyDescent="0.3">
      <c r="A2232" t="s">
        <v>1778</v>
      </c>
      <c r="B2232">
        <v>42</v>
      </c>
      <c r="C2232" t="s">
        <v>21</v>
      </c>
      <c r="D2232" t="s">
        <v>15</v>
      </c>
      <c r="E2232">
        <v>185.17</v>
      </c>
      <c r="F2232">
        <v>12</v>
      </c>
      <c r="G2232">
        <v>294</v>
      </c>
      <c r="H2232">
        <v>0</v>
      </c>
      <c r="I2232" t="s">
        <v>19</v>
      </c>
      <c r="J2232">
        <v>63.9</v>
      </c>
      <c r="K2232" s="1">
        <v>45610</v>
      </c>
      <c r="L2232">
        <v>33</v>
      </c>
      <c r="M2232">
        <v>0.2</v>
      </c>
    </row>
    <row r="2233" spans="1:13" x14ac:dyDescent="0.3">
      <c r="A2233" t="s">
        <v>1984</v>
      </c>
      <c r="B2233">
        <v>33</v>
      </c>
      <c r="C2233" t="s">
        <v>21</v>
      </c>
      <c r="D2233" t="s">
        <v>26</v>
      </c>
      <c r="E2233">
        <v>124.56</v>
      </c>
      <c r="F2233">
        <v>10</v>
      </c>
      <c r="G2233">
        <v>42</v>
      </c>
      <c r="H2233">
        <v>0</v>
      </c>
      <c r="I2233" t="s">
        <v>19</v>
      </c>
      <c r="J2233">
        <v>65.900000000000006</v>
      </c>
      <c r="K2233" s="1">
        <v>45551</v>
      </c>
      <c r="L2233">
        <v>91</v>
      </c>
      <c r="M2233">
        <v>0.38</v>
      </c>
    </row>
    <row r="2234" spans="1:13" x14ac:dyDescent="0.3">
      <c r="A2234" t="s">
        <v>1985</v>
      </c>
      <c r="B2234">
        <v>75</v>
      </c>
      <c r="C2234" t="s">
        <v>21</v>
      </c>
      <c r="D2234" t="s">
        <v>26</v>
      </c>
      <c r="E2234">
        <v>114.37</v>
      </c>
      <c r="F2234">
        <v>12</v>
      </c>
      <c r="G2234">
        <v>244</v>
      </c>
      <c r="H2234">
        <v>0</v>
      </c>
      <c r="I2234" t="s">
        <v>40</v>
      </c>
      <c r="J2234">
        <v>88.9</v>
      </c>
      <c r="K2234" s="1">
        <v>44765</v>
      </c>
      <c r="L2234">
        <v>13</v>
      </c>
      <c r="M2234">
        <v>0.39</v>
      </c>
    </row>
    <row r="2235" spans="1:13" x14ac:dyDescent="0.3">
      <c r="A2235" t="s">
        <v>1986</v>
      </c>
      <c r="B2235">
        <v>36</v>
      </c>
      <c r="C2235" t="s">
        <v>14</v>
      </c>
      <c r="D2235" t="s">
        <v>15</v>
      </c>
      <c r="E2235">
        <v>26.76</v>
      </c>
      <c r="F2235">
        <v>10</v>
      </c>
      <c r="G2235">
        <v>49</v>
      </c>
      <c r="H2235">
        <v>1</v>
      </c>
      <c r="I2235" t="s">
        <v>40</v>
      </c>
      <c r="J2235">
        <v>32</v>
      </c>
      <c r="K2235" s="1">
        <v>45593</v>
      </c>
      <c r="L2235">
        <v>39</v>
      </c>
      <c r="M2235">
        <v>0.03</v>
      </c>
    </row>
    <row r="2236" spans="1:13" x14ac:dyDescent="0.3">
      <c r="A2236" t="s">
        <v>1987</v>
      </c>
      <c r="B2236">
        <v>18</v>
      </c>
      <c r="C2236" t="s">
        <v>21</v>
      </c>
      <c r="D2236" t="s">
        <v>44</v>
      </c>
      <c r="E2236">
        <v>107.73</v>
      </c>
      <c r="F2236">
        <v>10</v>
      </c>
      <c r="G2236">
        <v>294</v>
      </c>
      <c r="H2236">
        <v>0</v>
      </c>
      <c r="I2236" t="s">
        <v>23</v>
      </c>
      <c r="J2236">
        <v>41.5</v>
      </c>
      <c r="K2236" s="1">
        <v>44354</v>
      </c>
      <c r="L2236">
        <v>29</v>
      </c>
      <c r="M2236">
        <v>0.27</v>
      </c>
    </row>
    <row r="2237" spans="1:13" x14ac:dyDescent="0.3">
      <c r="A2237" t="s">
        <v>1988</v>
      </c>
      <c r="B2237">
        <v>22</v>
      </c>
      <c r="C2237" t="s">
        <v>14</v>
      </c>
      <c r="D2237" t="s">
        <v>28</v>
      </c>
      <c r="E2237">
        <v>139.79</v>
      </c>
      <c r="F2237">
        <v>7</v>
      </c>
      <c r="G2237">
        <v>129</v>
      </c>
      <c r="H2237">
        <v>0</v>
      </c>
      <c r="I2237" t="s">
        <v>19</v>
      </c>
      <c r="J2237">
        <v>98.5</v>
      </c>
      <c r="K2237" s="1">
        <v>45180</v>
      </c>
      <c r="L2237">
        <v>25</v>
      </c>
      <c r="M2237">
        <v>0.21</v>
      </c>
    </row>
    <row r="2238" spans="1:13" x14ac:dyDescent="0.3">
      <c r="A2238" t="s">
        <v>1989</v>
      </c>
      <c r="B2238">
        <v>68</v>
      </c>
      <c r="C2238" t="s">
        <v>14</v>
      </c>
      <c r="D2238" t="s">
        <v>35</v>
      </c>
      <c r="E2238">
        <v>143.88</v>
      </c>
      <c r="F2238">
        <v>9</v>
      </c>
      <c r="G2238">
        <v>251</v>
      </c>
      <c r="H2238">
        <v>0</v>
      </c>
      <c r="I2238" t="s">
        <v>29</v>
      </c>
      <c r="J2238">
        <v>1.7</v>
      </c>
      <c r="K2238" s="1">
        <v>44014</v>
      </c>
      <c r="L2238">
        <v>19</v>
      </c>
      <c r="M2238">
        <v>0.18</v>
      </c>
    </row>
    <row r="2239" spans="1:13" x14ac:dyDescent="0.3">
      <c r="A2239" t="s">
        <v>539</v>
      </c>
      <c r="B2239">
        <v>39</v>
      </c>
      <c r="C2239" t="s">
        <v>25</v>
      </c>
      <c r="D2239" t="s">
        <v>28</v>
      </c>
      <c r="E2239">
        <v>80.09</v>
      </c>
      <c r="F2239">
        <v>14</v>
      </c>
      <c r="G2239">
        <v>164</v>
      </c>
      <c r="H2239">
        <v>0</v>
      </c>
      <c r="I2239" t="s">
        <v>23</v>
      </c>
      <c r="J2239">
        <v>86.7</v>
      </c>
      <c r="K2239" s="1">
        <v>44321</v>
      </c>
      <c r="L2239">
        <v>65</v>
      </c>
      <c r="M2239">
        <v>0.14000000000000001</v>
      </c>
    </row>
    <row r="2240" spans="1:13" x14ac:dyDescent="0.3">
      <c r="A2240" t="s">
        <v>1784</v>
      </c>
      <c r="B2240">
        <v>41</v>
      </c>
      <c r="C2240" t="s">
        <v>21</v>
      </c>
      <c r="D2240" t="s">
        <v>37</v>
      </c>
      <c r="E2240">
        <v>133.21</v>
      </c>
      <c r="F2240">
        <v>14</v>
      </c>
      <c r="G2240">
        <v>100</v>
      </c>
      <c r="H2240">
        <v>0</v>
      </c>
      <c r="I2240" t="s">
        <v>19</v>
      </c>
      <c r="J2240">
        <v>84.3</v>
      </c>
      <c r="K2240" s="1">
        <v>44458</v>
      </c>
      <c r="L2240">
        <v>99</v>
      </c>
      <c r="M2240">
        <v>0.2</v>
      </c>
    </row>
    <row r="2241" spans="1:13" x14ac:dyDescent="0.3">
      <c r="A2241" t="s">
        <v>1990</v>
      </c>
      <c r="B2241">
        <v>60</v>
      </c>
      <c r="C2241" t="s">
        <v>14</v>
      </c>
      <c r="D2241" t="s">
        <v>15</v>
      </c>
      <c r="E2241">
        <v>162.32</v>
      </c>
      <c r="F2241">
        <v>9</v>
      </c>
      <c r="G2241">
        <v>274</v>
      </c>
      <c r="H2241">
        <v>0</v>
      </c>
      <c r="I2241" t="s">
        <v>40</v>
      </c>
      <c r="J2241">
        <v>26.2</v>
      </c>
      <c r="K2241" s="1">
        <v>44314</v>
      </c>
      <c r="L2241">
        <v>16</v>
      </c>
      <c r="M2241">
        <v>0.6</v>
      </c>
    </row>
    <row r="2242" spans="1:13" x14ac:dyDescent="0.3">
      <c r="A2242" t="s">
        <v>1991</v>
      </c>
      <c r="B2242">
        <v>62</v>
      </c>
      <c r="C2242" t="s">
        <v>14</v>
      </c>
      <c r="D2242" t="s">
        <v>35</v>
      </c>
      <c r="E2242">
        <v>22.15</v>
      </c>
      <c r="F2242">
        <v>6</v>
      </c>
      <c r="G2242">
        <v>68</v>
      </c>
      <c r="H2242">
        <v>0</v>
      </c>
      <c r="I2242" t="s">
        <v>40</v>
      </c>
      <c r="J2242">
        <v>82.2</v>
      </c>
      <c r="K2242" s="1">
        <v>44695</v>
      </c>
      <c r="L2242">
        <v>72</v>
      </c>
      <c r="M2242">
        <v>0.26</v>
      </c>
    </row>
    <row r="2243" spans="1:13" x14ac:dyDescent="0.3">
      <c r="A2243" t="s">
        <v>1992</v>
      </c>
      <c r="B2243">
        <v>69</v>
      </c>
      <c r="C2243" t="s">
        <v>25</v>
      </c>
      <c r="D2243" t="s">
        <v>28</v>
      </c>
      <c r="E2243">
        <v>132.71</v>
      </c>
      <c r="F2243">
        <v>12</v>
      </c>
      <c r="G2243">
        <v>43</v>
      </c>
      <c r="H2243">
        <v>0</v>
      </c>
      <c r="I2243" t="s">
        <v>29</v>
      </c>
      <c r="J2243">
        <v>33</v>
      </c>
      <c r="K2243" s="1">
        <v>44042</v>
      </c>
      <c r="L2243">
        <v>71</v>
      </c>
      <c r="M2243">
        <v>0.11</v>
      </c>
    </row>
    <row r="2244" spans="1:13" x14ac:dyDescent="0.3">
      <c r="A2244" t="s">
        <v>1993</v>
      </c>
      <c r="B2244">
        <v>54</v>
      </c>
      <c r="C2244" t="s">
        <v>25</v>
      </c>
      <c r="D2244" t="s">
        <v>37</v>
      </c>
      <c r="E2244">
        <v>56.08</v>
      </c>
      <c r="F2244">
        <v>7</v>
      </c>
      <c r="G2244">
        <v>149</v>
      </c>
      <c r="H2244">
        <v>0</v>
      </c>
      <c r="I2244" t="s">
        <v>19</v>
      </c>
      <c r="J2244">
        <v>62.9</v>
      </c>
      <c r="K2244" s="1">
        <v>45610</v>
      </c>
      <c r="L2244">
        <v>85</v>
      </c>
      <c r="M2244">
        <v>0.33</v>
      </c>
    </row>
    <row r="2245" spans="1:13" x14ac:dyDescent="0.3">
      <c r="A2245" t="s">
        <v>1994</v>
      </c>
      <c r="B2245">
        <v>70</v>
      </c>
      <c r="C2245" t="s">
        <v>21</v>
      </c>
      <c r="D2245" t="s">
        <v>50</v>
      </c>
      <c r="E2245">
        <v>91.96</v>
      </c>
      <c r="F2245">
        <v>12</v>
      </c>
      <c r="G2245">
        <v>134</v>
      </c>
      <c r="H2245">
        <v>0</v>
      </c>
      <c r="I2245" t="s">
        <v>16</v>
      </c>
      <c r="K2245" s="1">
        <v>45396</v>
      </c>
      <c r="L2245">
        <v>75</v>
      </c>
      <c r="M2245">
        <v>0.25</v>
      </c>
    </row>
    <row r="2246" spans="1:13" x14ac:dyDescent="0.3">
      <c r="A2246" t="s">
        <v>1995</v>
      </c>
      <c r="B2246">
        <v>53</v>
      </c>
      <c r="C2246" t="s">
        <v>14</v>
      </c>
      <c r="D2246" t="s">
        <v>22</v>
      </c>
      <c r="E2246">
        <v>152.30000000000001</v>
      </c>
      <c r="F2246">
        <v>14</v>
      </c>
      <c r="G2246">
        <v>317</v>
      </c>
      <c r="H2246">
        <v>0</v>
      </c>
      <c r="I2246" t="s">
        <v>23</v>
      </c>
      <c r="J2246">
        <v>10.1</v>
      </c>
      <c r="K2246" s="1">
        <v>45555</v>
      </c>
      <c r="L2246">
        <v>90</v>
      </c>
      <c r="M2246">
        <v>0.13</v>
      </c>
    </row>
    <row r="2247" spans="1:13" x14ac:dyDescent="0.3">
      <c r="A2247" t="s">
        <v>870</v>
      </c>
      <c r="B2247">
        <v>53</v>
      </c>
      <c r="C2247" t="s">
        <v>21</v>
      </c>
      <c r="D2247" t="s">
        <v>35</v>
      </c>
      <c r="E2247">
        <v>38.78</v>
      </c>
      <c r="F2247">
        <v>8</v>
      </c>
      <c r="G2247">
        <v>344</v>
      </c>
      <c r="H2247">
        <v>0</v>
      </c>
      <c r="I2247" t="s">
        <v>19</v>
      </c>
      <c r="J2247">
        <v>89.5</v>
      </c>
      <c r="K2247" s="1">
        <v>45639</v>
      </c>
      <c r="L2247">
        <v>60</v>
      </c>
      <c r="M2247">
        <v>0.14000000000000001</v>
      </c>
    </row>
    <row r="2248" spans="1:13" x14ac:dyDescent="0.3">
      <c r="A2248" t="s">
        <v>1996</v>
      </c>
      <c r="B2248">
        <v>21</v>
      </c>
      <c r="C2248" t="s">
        <v>21</v>
      </c>
      <c r="D2248" t="s">
        <v>52</v>
      </c>
      <c r="E2248">
        <v>94.37</v>
      </c>
      <c r="F2248">
        <v>8</v>
      </c>
      <c r="G2248">
        <v>217</v>
      </c>
      <c r="H2248">
        <v>0</v>
      </c>
      <c r="I2248" t="s">
        <v>16</v>
      </c>
      <c r="J2248">
        <v>54.5</v>
      </c>
      <c r="K2248" s="1">
        <v>44478</v>
      </c>
      <c r="L2248">
        <v>79</v>
      </c>
      <c r="M2248">
        <v>0.47</v>
      </c>
    </row>
    <row r="2249" spans="1:13" x14ac:dyDescent="0.3">
      <c r="A2249" t="s">
        <v>1997</v>
      </c>
      <c r="B2249">
        <v>53</v>
      </c>
      <c r="C2249" t="s">
        <v>21</v>
      </c>
      <c r="D2249" t="s">
        <v>35</v>
      </c>
      <c r="E2249">
        <v>118.73</v>
      </c>
      <c r="F2249">
        <v>13</v>
      </c>
      <c r="G2249">
        <v>147</v>
      </c>
      <c r="H2249">
        <v>0</v>
      </c>
      <c r="I2249" t="s">
        <v>40</v>
      </c>
      <c r="J2249">
        <v>48.2</v>
      </c>
      <c r="K2249" s="1">
        <v>44666</v>
      </c>
      <c r="L2249">
        <v>57</v>
      </c>
      <c r="M2249">
        <v>0.21</v>
      </c>
    </row>
    <row r="2250" spans="1:13" x14ac:dyDescent="0.3">
      <c r="A2250" t="s">
        <v>1998</v>
      </c>
      <c r="B2250">
        <v>69</v>
      </c>
      <c r="C2250" t="s">
        <v>14</v>
      </c>
      <c r="D2250" t="s">
        <v>37</v>
      </c>
      <c r="E2250">
        <v>56.53</v>
      </c>
      <c r="F2250">
        <v>8</v>
      </c>
      <c r="G2250">
        <v>125</v>
      </c>
      <c r="H2250">
        <v>0</v>
      </c>
      <c r="I2250" t="s">
        <v>40</v>
      </c>
      <c r="J2250">
        <v>87.9</v>
      </c>
      <c r="K2250" s="1">
        <v>45347</v>
      </c>
      <c r="L2250">
        <v>45</v>
      </c>
      <c r="M2250">
        <v>0.31</v>
      </c>
    </row>
    <row r="2251" spans="1:13" x14ac:dyDescent="0.3">
      <c r="A2251" t="s">
        <v>1999</v>
      </c>
      <c r="B2251">
        <v>70</v>
      </c>
      <c r="C2251" t="s">
        <v>14</v>
      </c>
      <c r="D2251" t="s">
        <v>26</v>
      </c>
      <c r="E2251">
        <v>78.08</v>
      </c>
      <c r="F2251">
        <v>7</v>
      </c>
      <c r="G2251">
        <v>248</v>
      </c>
      <c r="H2251">
        <v>0</v>
      </c>
      <c r="I2251" t="s">
        <v>16</v>
      </c>
      <c r="J2251">
        <v>32.799999999999997</v>
      </c>
      <c r="K2251" s="1">
        <v>44391</v>
      </c>
      <c r="L2251">
        <v>52</v>
      </c>
      <c r="M2251">
        <v>0.39</v>
      </c>
    </row>
    <row r="2252" spans="1:13" x14ac:dyDescent="0.3">
      <c r="A2252" t="s">
        <v>2000</v>
      </c>
      <c r="B2252">
        <v>35</v>
      </c>
      <c r="C2252" t="s">
        <v>21</v>
      </c>
      <c r="D2252" t="s">
        <v>37</v>
      </c>
      <c r="E2252">
        <v>55.77</v>
      </c>
      <c r="F2252">
        <v>6</v>
      </c>
      <c r="G2252">
        <v>53</v>
      </c>
      <c r="H2252">
        <v>0</v>
      </c>
      <c r="I2252" t="s">
        <v>16</v>
      </c>
      <c r="J2252">
        <v>57</v>
      </c>
      <c r="K2252" s="1">
        <v>45481</v>
      </c>
      <c r="L2252">
        <v>6</v>
      </c>
      <c r="M2252">
        <v>0.47</v>
      </c>
    </row>
    <row r="2253" spans="1:13" x14ac:dyDescent="0.3">
      <c r="A2253" t="s">
        <v>2001</v>
      </c>
      <c r="B2253">
        <v>67</v>
      </c>
      <c r="C2253" t="s">
        <v>14</v>
      </c>
      <c r="D2253" t="s">
        <v>18</v>
      </c>
      <c r="E2253">
        <v>158.93</v>
      </c>
      <c r="F2253">
        <v>9</v>
      </c>
      <c r="G2253">
        <v>331</v>
      </c>
      <c r="H2253">
        <v>0</v>
      </c>
      <c r="I2253" t="s">
        <v>29</v>
      </c>
      <c r="J2253">
        <v>88.2</v>
      </c>
      <c r="K2253" s="1">
        <v>45202</v>
      </c>
      <c r="L2253">
        <v>60</v>
      </c>
      <c r="M2253">
        <v>0.38</v>
      </c>
    </row>
    <row r="2254" spans="1:13" x14ac:dyDescent="0.3">
      <c r="A2254" t="s">
        <v>2002</v>
      </c>
      <c r="B2254">
        <v>33</v>
      </c>
      <c r="C2254" t="s">
        <v>21</v>
      </c>
      <c r="D2254" t="s">
        <v>26</v>
      </c>
      <c r="E2254">
        <v>58.31</v>
      </c>
      <c r="F2254">
        <v>7</v>
      </c>
      <c r="G2254">
        <v>222</v>
      </c>
      <c r="H2254">
        <v>0</v>
      </c>
      <c r="I2254" t="s">
        <v>19</v>
      </c>
      <c r="J2254">
        <v>34.299999999999997</v>
      </c>
      <c r="K2254" s="1">
        <v>44993</v>
      </c>
      <c r="L2254">
        <v>37</v>
      </c>
      <c r="M2254">
        <v>0.12</v>
      </c>
    </row>
    <row r="2255" spans="1:13" x14ac:dyDescent="0.3">
      <c r="A2255" t="s">
        <v>620</v>
      </c>
      <c r="B2255">
        <v>58</v>
      </c>
      <c r="C2255" t="s">
        <v>14</v>
      </c>
      <c r="D2255" t="s">
        <v>37</v>
      </c>
      <c r="E2255">
        <v>207.71</v>
      </c>
      <c r="F2255">
        <v>8</v>
      </c>
      <c r="G2255">
        <v>208</v>
      </c>
      <c r="H2255">
        <v>0</v>
      </c>
      <c r="I2255" t="s">
        <v>40</v>
      </c>
      <c r="J2255">
        <v>79.400000000000006</v>
      </c>
      <c r="K2255" s="1">
        <v>44495</v>
      </c>
      <c r="L2255">
        <v>54</v>
      </c>
      <c r="M2255">
        <v>0.49</v>
      </c>
    </row>
    <row r="2256" spans="1:13" x14ac:dyDescent="0.3">
      <c r="A2256" t="s">
        <v>2003</v>
      </c>
      <c r="B2256">
        <v>35</v>
      </c>
      <c r="C2256" t="s">
        <v>21</v>
      </c>
      <c r="D2256" t="s">
        <v>28</v>
      </c>
      <c r="E2256">
        <v>129.57</v>
      </c>
      <c r="F2256">
        <v>9</v>
      </c>
      <c r="G2256">
        <v>143</v>
      </c>
      <c r="H2256">
        <v>0</v>
      </c>
      <c r="I2256" t="s">
        <v>23</v>
      </c>
      <c r="J2256">
        <v>51.4</v>
      </c>
      <c r="K2256" s="1">
        <v>44379</v>
      </c>
      <c r="L2256">
        <v>4</v>
      </c>
      <c r="M2256">
        <v>0.2</v>
      </c>
    </row>
    <row r="2257" spans="1:13" x14ac:dyDescent="0.3">
      <c r="A2257" t="s">
        <v>2004</v>
      </c>
      <c r="B2257">
        <v>39</v>
      </c>
      <c r="C2257" t="s">
        <v>21</v>
      </c>
      <c r="D2257" t="s">
        <v>22</v>
      </c>
      <c r="E2257">
        <v>161.30000000000001</v>
      </c>
      <c r="F2257">
        <v>7</v>
      </c>
      <c r="G2257">
        <v>312</v>
      </c>
      <c r="H2257">
        <v>0</v>
      </c>
      <c r="I2257" t="s">
        <v>40</v>
      </c>
      <c r="J2257">
        <v>15.8</v>
      </c>
      <c r="K2257" s="1">
        <v>44047</v>
      </c>
      <c r="L2257">
        <v>83</v>
      </c>
      <c r="M2257">
        <v>7.0000000000000007E-2</v>
      </c>
    </row>
    <row r="2258" spans="1:13" x14ac:dyDescent="0.3">
      <c r="A2258" t="s">
        <v>2005</v>
      </c>
      <c r="B2258">
        <v>19</v>
      </c>
      <c r="C2258" t="s">
        <v>21</v>
      </c>
      <c r="D2258" t="s">
        <v>37</v>
      </c>
      <c r="E2258">
        <v>74.92</v>
      </c>
      <c r="F2258">
        <v>9</v>
      </c>
      <c r="G2258">
        <v>319</v>
      </c>
      <c r="H2258">
        <v>0</v>
      </c>
      <c r="I2258" t="s">
        <v>19</v>
      </c>
      <c r="J2258">
        <v>4.0999999999999996</v>
      </c>
      <c r="K2258" s="1">
        <v>45583</v>
      </c>
      <c r="L2258">
        <v>47</v>
      </c>
      <c r="M2258">
        <v>0.17</v>
      </c>
    </row>
    <row r="2259" spans="1:13" x14ac:dyDescent="0.3">
      <c r="A2259" t="s">
        <v>2006</v>
      </c>
      <c r="B2259">
        <v>38</v>
      </c>
      <c r="C2259" t="s">
        <v>21</v>
      </c>
      <c r="D2259" t="s">
        <v>28</v>
      </c>
      <c r="E2259">
        <v>44.8</v>
      </c>
      <c r="F2259">
        <v>13</v>
      </c>
      <c r="G2259">
        <v>137</v>
      </c>
      <c r="H2259">
        <v>0</v>
      </c>
      <c r="I2259" t="s">
        <v>16</v>
      </c>
      <c r="J2259">
        <v>72.7</v>
      </c>
      <c r="K2259" s="1">
        <v>44063</v>
      </c>
      <c r="L2259">
        <v>85</v>
      </c>
      <c r="M2259">
        <v>0.2</v>
      </c>
    </row>
    <row r="2260" spans="1:13" x14ac:dyDescent="0.3">
      <c r="A2260" t="s">
        <v>2007</v>
      </c>
      <c r="B2260">
        <v>53</v>
      </c>
      <c r="C2260" t="s">
        <v>14</v>
      </c>
      <c r="D2260" t="s">
        <v>52</v>
      </c>
      <c r="E2260">
        <v>66.22</v>
      </c>
      <c r="F2260">
        <v>14</v>
      </c>
      <c r="G2260">
        <v>354</v>
      </c>
      <c r="H2260">
        <v>0</v>
      </c>
      <c r="I2260" t="s">
        <v>29</v>
      </c>
      <c r="J2260">
        <v>26.2</v>
      </c>
      <c r="K2260" s="1">
        <v>44225</v>
      </c>
      <c r="L2260">
        <v>37</v>
      </c>
      <c r="M2260">
        <v>0.33</v>
      </c>
    </row>
    <row r="2261" spans="1:13" x14ac:dyDescent="0.3">
      <c r="A2261" t="s">
        <v>2008</v>
      </c>
      <c r="B2261">
        <v>61</v>
      </c>
      <c r="C2261" t="s">
        <v>21</v>
      </c>
      <c r="D2261" t="s">
        <v>18</v>
      </c>
      <c r="E2261">
        <v>19.43</v>
      </c>
      <c r="F2261">
        <v>10</v>
      </c>
      <c r="G2261">
        <v>224</v>
      </c>
      <c r="H2261">
        <v>0</v>
      </c>
      <c r="I2261" t="s">
        <v>40</v>
      </c>
      <c r="K2261" s="1">
        <v>45504</v>
      </c>
      <c r="L2261">
        <v>82</v>
      </c>
      <c r="M2261">
        <v>0.3</v>
      </c>
    </row>
    <row r="2262" spans="1:13" x14ac:dyDescent="0.3">
      <c r="A2262" t="s">
        <v>2009</v>
      </c>
      <c r="B2262">
        <v>56</v>
      </c>
      <c r="C2262" t="s">
        <v>14</v>
      </c>
      <c r="D2262" t="s">
        <v>50</v>
      </c>
      <c r="E2262">
        <v>108.69</v>
      </c>
      <c r="F2262">
        <v>8</v>
      </c>
      <c r="G2262">
        <v>101</v>
      </c>
      <c r="H2262">
        <v>0</v>
      </c>
      <c r="I2262" t="s">
        <v>29</v>
      </c>
      <c r="J2262">
        <v>18.899999999999999</v>
      </c>
      <c r="K2262" s="1">
        <v>45364</v>
      </c>
      <c r="L2262">
        <v>42</v>
      </c>
      <c r="M2262">
        <v>0.03</v>
      </c>
    </row>
    <row r="2263" spans="1:13" x14ac:dyDescent="0.3">
      <c r="A2263" t="s">
        <v>2010</v>
      </c>
      <c r="B2263">
        <v>64</v>
      </c>
      <c r="C2263" t="s">
        <v>21</v>
      </c>
      <c r="D2263" t="s">
        <v>18</v>
      </c>
      <c r="E2263">
        <v>45.79</v>
      </c>
      <c r="F2263">
        <v>7</v>
      </c>
      <c r="G2263">
        <v>98</v>
      </c>
      <c r="H2263">
        <v>0</v>
      </c>
      <c r="I2263" t="s">
        <v>16</v>
      </c>
      <c r="J2263">
        <v>56.8</v>
      </c>
      <c r="K2263" s="1">
        <v>45113</v>
      </c>
      <c r="L2263">
        <v>48</v>
      </c>
      <c r="M2263">
        <v>0.52</v>
      </c>
    </row>
    <row r="2264" spans="1:13" x14ac:dyDescent="0.3">
      <c r="A2264" t="s">
        <v>2011</v>
      </c>
      <c r="B2264">
        <v>56</v>
      </c>
      <c r="C2264" t="s">
        <v>14</v>
      </c>
      <c r="D2264" t="s">
        <v>26</v>
      </c>
      <c r="E2264">
        <v>38.03</v>
      </c>
      <c r="F2264">
        <v>6</v>
      </c>
      <c r="G2264">
        <v>306</v>
      </c>
      <c r="H2264">
        <v>0</v>
      </c>
      <c r="I2264" t="s">
        <v>19</v>
      </c>
      <c r="J2264">
        <v>9.3000000000000007</v>
      </c>
      <c r="K2264" s="1">
        <v>45523</v>
      </c>
      <c r="L2264">
        <v>61</v>
      </c>
      <c r="M2264">
        <v>0.47</v>
      </c>
    </row>
    <row r="2265" spans="1:13" x14ac:dyDescent="0.3">
      <c r="A2265" t="s">
        <v>2012</v>
      </c>
      <c r="B2265">
        <v>46</v>
      </c>
      <c r="C2265" t="s">
        <v>14</v>
      </c>
      <c r="D2265" t="s">
        <v>22</v>
      </c>
      <c r="E2265">
        <v>73.510000000000005</v>
      </c>
      <c r="F2265">
        <v>8</v>
      </c>
      <c r="G2265">
        <v>282</v>
      </c>
      <c r="H2265">
        <v>0</v>
      </c>
      <c r="I2265" t="s">
        <v>40</v>
      </c>
      <c r="J2265">
        <v>73.599999999999994</v>
      </c>
      <c r="K2265" s="1">
        <v>44011</v>
      </c>
      <c r="L2265">
        <v>62</v>
      </c>
      <c r="M2265">
        <v>0.12</v>
      </c>
    </row>
    <row r="2266" spans="1:13" x14ac:dyDescent="0.3">
      <c r="A2266" t="s">
        <v>2013</v>
      </c>
      <c r="B2266">
        <v>71</v>
      </c>
      <c r="C2266" t="s">
        <v>21</v>
      </c>
      <c r="D2266" t="s">
        <v>18</v>
      </c>
      <c r="E2266">
        <v>101.4</v>
      </c>
      <c r="F2266">
        <v>9</v>
      </c>
      <c r="G2266">
        <v>90</v>
      </c>
      <c r="H2266">
        <v>0</v>
      </c>
      <c r="I2266" t="s">
        <v>19</v>
      </c>
      <c r="J2266">
        <v>76.599999999999994</v>
      </c>
      <c r="K2266" s="1">
        <v>44172</v>
      </c>
      <c r="L2266">
        <v>55</v>
      </c>
      <c r="M2266">
        <v>0.56999999999999995</v>
      </c>
    </row>
    <row r="2267" spans="1:13" x14ac:dyDescent="0.3">
      <c r="A2267" t="s">
        <v>2014</v>
      </c>
      <c r="B2267">
        <v>43</v>
      </c>
      <c r="C2267" t="s">
        <v>14</v>
      </c>
      <c r="D2267" t="s">
        <v>35</v>
      </c>
      <c r="E2267">
        <v>220.98</v>
      </c>
      <c r="F2267">
        <v>17</v>
      </c>
      <c r="G2267">
        <v>296</v>
      </c>
      <c r="H2267">
        <v>0</v>
      </c>
      <c r="I2267" t="s">
        <v>23</v>
      </c>
      <c r="K2267" s="1">
        <v>45098</v>
      </c>
      <c r="L2267">
        <v>37</v>
      </c>
      <c r="M2267">
        <v>0.25</v>
      </c>
    </row>
    <row r="2268" spans="1:13" x14ac:dyDescent="0.3">
      <c r="A2268" t="s">
        <v>2015</v>
      </c>
      <c r="B2268">
        <v>38</v>
      </c>
      <c r="C2268" t="s">
        <v>21</v>
      </c>
      <c r="D2268" t="s">
        <v>50</v>
      </c>
      <c r="E2268">
        <v>89.47</v>
      </c>
      <c r="F2268">
        <v>5</v>
      </c>
      <c r="G2268">
        <v>203</v>
      </c>
      <c r="H2268">
        <v>0</v>
      </c>
      <c r="I2268" t="s">
        <v>19</v>
      </c>
      <c r="J2268">
        <v>56.1</v>
      </c>
      <c r="K2268" s="1">
        <v>44086</v>
      </c>
      <c r="L2268">
        <v>15</v>
      </c>
      <c r="M2268">
        <v>0.42</v>
      </c>
    </row>
    <row r="2269" spans="1:13" x14ac:dyDescent="0.3">
      <c r="A2269" t="s">
        <v>2016</v>
      </c>
      <c r="B2269">
        <v>34</v>
      </c>
      <c r="C2269" t="s">
        <v>14</v>
      </c>
      <c r="D2269" t="s">
        <v>26</v>
      </c>
      <c r="E2269">
        <v>55.38</v>
      </c>
      <c r="F2269">
        <v>12</v>
      </c>
      <c r="G2269">
        <v>237</v>
      </c>
      <c r="H2269">
        <v>0</v>
      </c>
      <c r="I2269" t="s">
        <v>16</v>
      </c>
      <c r="J2269">
        <v>10.6</v>
      </c>
      <c r="K2269" s="1">
        <v>45708</v>
      </c>
      <c r="L2269">
        <v>59</v>
      </c>
      <c r="M2269">
        <v>0.22</v>
      </c>
    </row>
    <row r="2270" spans="1:13" x14ac:dyDescent="0.3">
      <c r="A2270" t="s">
        <v>918</v>
      </c>
      <c r="B2270">
        <v>33</v>
      </c>
      <c r="C2270" t="s">
        <v>21</v>
      </c>
      <c r="D2270" t="s">
        <v>35</v>
      </c>
      <c r="E2270">
        <v>142.12</v>
      </c>
      <c r="F2270">
        <v>8</v>
      </c>
      <c r="G2270">
        <v>96</v>
      </c>
      <c r="H2270">
        <v>0</v>
      </c>
      <c r="I2270" t="s">
        <v>16</v>
      </c>
      <c r="J2270">
        <v>82.8</v>
      </c>
      <c r="K2270" s="1">
        <v>44989</v>
      </c>
      <c r="L2270">
        <v>63</v>
      </c>
      <c r="M2270">
        <v>0.12</v>
      </c>
    </row>
    <row r="2271" spans="1:13" x14ac:dyDescent="0.3">
      <c r="A2271" t="s">
        <v>2017</v>
      </c>
      <c r="B2271">
        <v>77</v>
      </c>
      <c r="C2271" t="s">
        <v>14</v>
      </c>
      <c r="D2271" t="s">
        <v>26</v>
      </c>
      <c r="E2271">
        <v>105.07</v>
      </c>
      <c r="F2271">
        <v>13</v>
      </c>
      <c r="G2271">
        <v>120</v>
      </c>
      <c r="H2271">
        <v>0</v>
      </c>
      <c r="I2271" t="s">
        <v>23</v>
      </c>
      <c r="J2271">
        <v>31.4</v>
      </c>
      <c r="K2271" s="1">
        <v>45673</v>
      </c>
      <c r="L2271">
        <v>66</v>
      </c>
      <c r="M2271">
        <v>0.41</v>
      </c>
    </row>
    <row r="2272" spans="1:13" x14ac:dyDescent="0.3">
      <c r="A2272" t="s">
        <v>2018</v>
      </c>
      <c r="B2272">
        <v>48</v>
      </c>
      <c r="C2272" t="s">
        <v>14</v>
      </c>
      <c r="D2272" t="s">
        <v>35</v>
      </c>
      <c r="E2272">
        <v>89.66</v>
      </c>
      <c r="F2272">
        <v>13</v>
      </c>
      <c r="G2272">
        <v>116</v>
      </c>
      <c r="H2272">
        <v>0</v>
      </c>
      <c r="I2272" t="s">
        <v>19</v>
      </c>
      <c r="J2272">
        <v>90</v>
      </c>
      <c r="K2272" s="1">
        <v>45269</v>
      </c>
      <c r="L2272">
        <v>42</v>
      </c>
      <c r="M2272">
        <v>0.46</v>
      </c>
    </row>
    <row r="2273" spans="1:13" x14ac:dyDescent="0.3">
      <c r="A2273" t="s">
        <v>2019</v>
      </c>
      <c r="B2273">
        <v>68</v>
      </c>
      <c r="C2273" t="s">
        <v>25</v>
      </c>
      <c r="D2273" t="s">
        <v>44</v>
      </c>
      <c r="E2273">
        <v>181.72</v>
      </c>
      <c r="F2273">
        <v>8</v>
      </c>
      <c r="G2273">
        <v>65</v>
      </c>
      <c r="H2273">
        <v>0</v>
      </c>
      <c r="I2273" t="s">
        <v>16</v>
      </c>
      <c r="K2273" s="1">
        <v>44269</v>
      </c>
      <c r="L2273">
        <v>31</v>
      </c>
      <c r="M2273">
        <v>0.49</v>
      </c>
    </row>
    <row r="2274" spans="1:13" x14ac:dyDescent="0.3">
      <c r="A2274" t="s">
        <v>2020</v>
      </c>
      <c r="B2274">
        <v>26</v>
      </c>
      <c r="C2274" t="s">
        <v>14</v>
      </c>
      <c r="D2274" t="s">
        <v>22</v>
      </c>
      <c r="F2274">
        <v>11</v>
      </c>
      <c r="G2274">
        <v>130</v>
      </c>
      <c r="H2274">
        <v>0</v>
      </c>
      <c r="I2274" t="s">
        <v>16</v>
      </c>
      <c r="J2274">
        <v>13.2</v>
      </c>
      <c r="K2274" s="1">
        <v>44082</v>
      </c>
      <c r="L2274">
        <v>6</v>
      </c>
      <c r="M2274">
        <v>0.36</v>
      </c>
    </row>
    <row r="2275" spans="1:13" x14ac:dyDescent="0.3">
      <c r="A2275" t="s">
        <v>2021</v>
      </c>
      <c r="B2275">
        <v>48</v>
      </c>
      <c r="C2275" t="s">
        <v>14</v>
      </c>
      <c r="D2275" t="s">
        <v>28</v>
      </c>
      <c r="E2275">
        <v>38.28</v>
      </c>
      <c r="F2275">
        <v>6</v>
      </c>
      <c r="G2275">
        <v>266</v>
      </c>
      <c r="H2275">
        <v>0</v>
      </c>
      <c r="I2275" t="s">
        <v>16</v>
      </c>
      <c r="J2275">
        <v>8.3000000000000007</v>
      </c>
      <c r="K2275" s="1">
        <v>44240</v>
      </c>
      <c r="L2275">
        <v>19</v>
      </c>
      <c r="M2275">
        <v>0.4</v>
      </c>
    </row>
    <row r="2276" spans="1:13" x14ac:dyDescent="0.3">
      <c r="A2276" t="s">
        <v>2022</v>
      </c>
      <c r="B2276">
        <v>31</v>
      </c>
      <c r="C2276" t="s">
        <v>21</v>
      </c>
      <c r="D2276" t="s">
        <v>18</v>
      </c>
      <c r="F2276">
        <v>10</v>
      </c>
      <c r="G2276">
        <v>315</v>
      </c>
      <c r="H2276">
        <v>0</v>
      </c>
      <c r="I2276" t="s">
        <v>16</v>
      </c>
      <c r="J2276">
        <v>89.8</v>
      </c>
      <c r="K2276" s="1">
        <v>44186</v>
      </c>
      <c r="L2276">
        <v>38</v>
      </c>
      <c r="M2276">
        <v>0.26</v>
      </c>
    </row>
    <row r="2277" spans="1:13" x14ac:dyDescent="0.3">
      <c r="A2277" t="s">
        <v>2023</v>
      </c>
      <c r="B2277">
        <v>66</v>
      </c>
      <c r="C2277" t="s">
        <v>25</v>
      </c>
      <c r="D2277" t="s">
        <v>52</v>
      </c>
      <c r="E2277">
        <v>95.28</v>
      </c>
      <c r="F2277">
        <v>8</v>
      </c>
      <c r="G2277">
        <v>91</v>
      </c>
      <c r="H2277">
        <v>0</v>
      </c>
      <c r="I2277" t="s">
        <v>29</v>
      </c>
      <c r="J2277">
        <v>89.9</v>
      </c>
      <c r="K2277" s="1">
        <v>45017</v>
      </c>
      <c r="L2277">
        <v>79</v>
      </c>
      <c r="M2277">
        <v>0.2</v>
      </c>
    </row>
    <row r="2278" spans="1:13" x14ac:dyDescent="0.3">
      <c r="A2278" t="s">
        <v>2024</v>
      </c>
      <c r="B2278">
        <v>54</v>
      </c>
      <c r="C2278" t="s">
        <v>14</v>
      </c>
      <c r="D2278" t="s">
        <v>35</v>
      </c>
      <c r="E2278">
        <v>75.510000000000005</v>
      </c>
      <c r="F2278">
        <v>13</v>
      </c>
      <c r="G2278">
        <v>76</v>
      </c>
      <c r="H2278">
        <v>0</v>
      </c>
      <c r="I2278" t="s">
        <v>40</v>
      </c>
      <c r="J2278">
        <v>58.5</v>
      </c>
      <c r="K2278" s="1">
        <v>44649</v>
      </c>
      <c r="L2278">
        <v>33</v>
      </c>
      <c r="M2278">
        <v>0.64</v>
      </c>
    </row>
    <row r="2279" spans="1:13" x14ac:dyDescent="0.3">
      <c r="A2279" t="s">
        <v>560</v>
      </c>
      <c r="B2279">
        <v>19</v>
      </c>
      <c r="C2279" t="s">
        <v>21</v>
      </c>
      <c r="D2279" t="s">
        <v>44</v>
      </c>
      <c r="E2279">
        <v>43.28</v>
      </c>
      <c r="F2279">
        <v>7</v>
      </c>
      <c r="G2279">
        <v>237</v>
      </c>
      <c r="H2279">
        <v>0</v>
      </c>
      <c r="I2279" t="s">
        <v>29</v>
      </c>
      <c r="J2279">
        <v>88.8</v>
      </c>
      <c r="K2279" s="1">
        <v>45495</v>
      </c>
      <c r="L2279">
        <v>90</v>
      </c>
      <c r="M2279">
        <v>0.2</v>
      </c>
    </row>
    <row r="2280" spans="1:13" x14ac:dyDescent="0.3">
      <c r="A2280" t="s">
        <v>2025</v>
      </c>
      <c r="B2280">
        <v>69</v>
      </c>
      <c r="C2280" t="s">
        <v>14</v>
      </c>
      <c r="D2280" t="s">
        <v>22</v>
      </c>
      <c r="E2280">
        <v>55.74</v>
      </c>
      <c r="F2280">
        <v>14</v>
      </c>
      <c r="G2280">
        <v>251</v>
      </c>
      <c r="H2280">
        <v>0</v>
      </c>
      <c r="I2280" t="s">
        <v>16</v>
      </c>
      <c r="J2280">
        <v>93.1</v>
      </c>
      <c r="K2280" s="1">
        <v>45420</v>
      </c>
      <c r="L2280">
        <v>53</v>
      </c>
      <c r="M2280">
        <v>0.17</v>
      </c>
    </row>
    <row r="2281" spans="1:13" x14ac:dyDescent="0.3">
      <c r="A2281" t="s">
        <v>2026</v>
      </c>
      <c r="B2281">
        <v>65</v>
      </c>
      <c r="C2281" t="s">
        <v>21</v>
      </c>
      <c r="D2281" t="s">
        <v>52</v>
      </c>
      <c r="E2281">
        <v>59.44</v>
      </c>
      <c r="F2281">
        <v>16</v>
      </c>
      <c r="G2281">
        <v>226</v>
      </c>
      <c r="H2281">
        <v>0</v>
      </c>
      <c r="I2281" t="s">
        <v>19</v>
      </c>
      <c r="J2281">
        <v>55.5</v>
      </c>
      <c r="K2281" s="1">
        <v>45715</v>
      </c>
      <c r="L2281">
        <v>30</v>
      </c>
      <c r="M2281">
        <v>0.36</v>
      </c>
    </row>
    <row r="2282" spans="1:13" x14ac:dyDescent="0.3">
      <c r="A2282" t="s">
        <v>639</v>
      </c>
      <c r="B2282">
        <v>63</v>
      </c>
      <c r="C2282" t="s">
        <v>14</v>
      </c>
      <c r="D2282" t="s">
        <v>18</v>
      </c>
      <c r="E2282">
        <v>18.920000000000002</v>
      </c>
      <c r="F2282">
        <v>5</v>
      </c>
      <c r="G2282">
        <v>359</v>
      </c>
      <c r="H2282">
        <v>0</v>
      </c>
      <c r="I2282" t="s">
        <v>29</v>
      </c>
      <c r="J2282">
        <v>68.7</v>
      </c>
      <c r="K2282" s="1">
        <v>44352</v>
      </c>
      <c r="L2282">
        <v>75</v>
      </c>
      <c r="M2282">
        <v>0.33</v>
      </c>
    </row>
    <row r="2283" spans="1:13" x14ac:dyDescent="0.3">
      <c r="A2283" t="s">
        <v>1458</v>
      </c>
      <c r="B2283">
        <v>31</v>
      </c>
      <c r="C2283" t="s">
        <v>14</v>
      </c>
      <c r="D2283" t="s">
        <v>44</v>
      </c>
      <c r="E2283">
        <v>172.81</v>
      </c>
      <c r="F2283">
        <v>12</v>
      </c>
      <c r="G2283">
        <v>319</v>
      </c>
      <c r="H2283">
        <v>0</v>
      </c>
      <c r="I2283" t="s">
        <v>23</v>
      </c>
      <c r="J2283">
        <v>61.4</v>
      </c>
      <c r="K2283" s="1">
        <v>45645</v>
      </c>
      <c r="L2283">
        <v>65</v>
      </c>
      <c r="M2283">
        <v>0.36</v>
      </c>
    </row>
    <row r="2284" spans="1:13" x14ac:dyDescent="0.3">
      <c r="A2284" t="s">
        <v>2027</v>
      </c>
      <c r="B2284">
        <v>76</v>
      </c>
      <c r="C2284" t="s">
        <v>21</v>
      </c>
      <c r="D2284" t="s">
        <v>52</v>
      </c>
      <c r="E2284">
        <v>104.53</v>
      </c>
      <c r="F2284">
        <v>10</v>
      </c>
      <c r="G2284">
        <v>140</v>
      </c>
      <c r="H2284">
        <v>0</v>
      </c>
      <c r="I2284" t="s">
        <v>40</v>
      </c>
      <c r="J2284">
        <v>17.5</v>
      </c>
      <c r="K2284" s="1">
        <v>45284</v>
      </c>
      <c r="L2284">
        <v>14</v>
      </c>
      <c r="M2284">
        <v>0.55000000000000004</v>
      </c>
    </row>
    <row r="2285" spans="1:13" x14ac:dyDescent="0.3">
      <c r="A2285" t="s">
        <v>2028</v>
      </c>
      <c r="B2285">
        <v>50</v>
      </c>
      <c r="C2285" t="s">
        <v>14</v>
      </c>
      <c r="D2285" t="s">
        <v>50</v>
      </c>
      <c r="E2285">
        <v>138.38999999999999</v>
      </c>
      <c r="F2285">
        <v>10</v>
      </c>
      <c r="G2285">
        <v>53</v>
      </c>
      <c r="H2285">
        <v>0</v>
      </c>
      <c r="I2285" t="s">
        <v>19</v>
      </c>
      <c r="J2285">
        <v>43.6</v>
      </c>
      <c r="K2285" s="1">
        <v>44770</v>
      </c>
      <c r="L2285">
        <v>10</v>
      </c>
      <c r="M2285">
        <v>0.27</v>
      </c>
    </row>
    <row r="2286" spans="1:13" x14ac:dyDescent="0.3">
      <c r="A2286" t="s">
        <v>2029</v>
      </c>
      <c r="B2286">
        <v>52</v>
      </c>
      <c r="C2286" t="s">
        <v>21</v>
      </c>
      <c r="D2286" t="s">
        <v>15</v>
      </c>
      <c r="E2286">
        <v>227.45</v>
      </c>
      <c r="F2286">
        <v>10</v>
      </c>
      <c r="G2286">
        <v>139</v>
      </c>
      <c r="H2286">
        <v>0</v>
      </c>
      <c r="I2286" t="s">
        <v>29</v>
      </c>
      <c r="J2286">
        <v>68.099999999999994</v>
      </c>
      <c r="K2286" s="1">
        <v>44449</v>
      </c>
      <c r="L2286">
        <v>17</v>
      </c>
      <c r="M2286">
        <v>0.14000000000000001</v>
      </c>
    </row>
    <row r="2287" spans="1:13" x14ac:dyDescent="0.3">
      <c r="A2287" t="s">
        <v>2030</v>
      </c>
      <c r="B2287">
        <v>75</v>
      </c>
      <c r="C2287" t="s">
        <v>21</v>
      </c>
      <c r="D2287" t="s">
        <v>26</v>
      </c>
      <c r="E2287">
        <v>62.4</v>
      </c>
      <c r="F2287">
        <v>13</v>
      </c>
      <c r="G2287">
        <v>145</v>
      </c>
      <c r="H2287">
        <v>0</v>
      </c>
      <c r="I2287" t="s">
        <v>40</v>
      </c>
      <c r="J2287">
        <v>61</v>
      </c>
      <c r="K2287" s="1">
        <v>44037</v>
      </c>
      <c r="L2287">
        <v>75</v>
      </c>
      <c r="M2287">
        <v>0.16</v>
      </c>
    </row>
    <row r="2288" spans="1:13" x14ac:dyDescent="0.3">
      <c r="A2288" t="s">
        <v>2031</v>
      </c>
      <c r="B2288">
        <v>56</v>
      </c>
      <c r="C2288" t="s">
        <v>21</v>
      </c>
      <c r="D2288" t="s">
        <v>26</v>
      </c>
      <c r="E2288">
        <v>50.66</v>
      </c>
      <c r="F2288">
        <v>11</v>
      </c>
      <c r="G2288">
        <v>273</v>
      </c>
      <c r="H2288">
        <v>0</v>
      </c>
      <c r="I2288" t="s">
        <v>29</v>
      </c>
      <c r="J2288">
        <v>21.5</v>
      </c>
      <c r="K2288" s="1">
        <v>44366</v>
      </c>
      <c r="L2288">
        <v>15</v>
      </c>
      <c r="M2288">
        <v>0.56999999999999995</v>
      </c>
    </row>
    <row r="2289" spans="1:13" x14ac:dyDescent="0.3">
      <c r="A2289" t="s">
        <v>371</v>
      </c>
      <c r="B2289">
        <v>75</v>
      </c>
      <c r="C2289" t="s">
        <v>14</v>
      </c>
      <c r="D2289" t="s">
        <v>37</v>
      </c>
      <c r="E2289">
        <v>95.61</v>
      </c>
      <c r="F2289">
        <v>13</v>
      </c>
      <c r="G2289">
        <v>144</v>
      </c>
      <c r="H2289">
        <v>0</v>
      </c>
      <c r="I2289" t="s">
        <v>23</v>
      </c>
      <c r="J2289">
        <v>91</v>
      </c>
      <c r="K2289" s="1">
        <v>45656</v>
      </c>
      <c r="L2289">
        <v>76</v>
      </c>
      <c r="M2289">
        <v>0.22</v>
      </c>
    </row>
    <row r="2290" spans="1:13" x14ac:dyDescent="0.3">
      <c r="A2290" t="s">
        <v>2032</v>
      </c>
      <c r="B2290">
        <v>64</v>
      </c>
      <c r="C2290" t="s">
        <v>21</v>
      </c>
      <c r="D2290" t="s">
        <v>50</v>
      </c>
      <c r="E2290">
        <v>85</v>
      </c>
      <c r="F2290">
        <v>10</v>
      </c>
      <c r="G2290">
        <v>166</v>
      </c>
      <c r="H2290">
        <v>0</v>
      </c>
      <c r="I2290" t="s">
        <v>16</v>
      </c>
      <c r="J2290">
        <v>78.400000000000006</v>
      </c>
      <c r="K2290" s="1">
        <v>45275</v>
      </c>
      <c r="L2290">
        <v>3</v>
      </c>
      <c r="M2290">
        <v>0.25</v>
      </c>
    </row>
    <row r="2291" spans="1:13" x14ac:dyDescent="0.3">
      <c r="A2291" t="s">
        <v>2033</v>
      </c>
      <c r="B2291">
        <v>68</v>
      </c>
      <c r="C2291" t="s">
        <v>21</v>
      </c>
      <c r="D2291" t="s">
        <v>15</v>
      </c>
      <c r="E2291">
        <v>116.36</v>
      </c>
      <c r="F2291">
        <v>13</v>
      </c>
      <c r="G2291">
        <v>85</v>
      </c>
      <c r="H2291">
        <v>0</v>
      </c>
      <c r="I2291" t="s">
        <v>23</v>
      </c>
      <c r="K2291" s="1">
        <v>45799</v>
      </c>
      <c r="L2291">
        <v>22</v>
      </c>
      <c r="M2291">
        <v>0.22</v>
      </c>
    </row>
    <row r="2292" spans="1:13" x14ac:dyDescent="0.3">
      <c r="A2292" t="s">
        <v>2034</v>
      </c>
      <c r="B2292">
        <v>37</v>
      </c>
      <c r="C2292" t="s">
        <v>14</v>
      </c>
      <c r="D2292" t="s">
        <v>37</v>
      </c>
      <c r="E2292">
        <v>151.47999999999999</v>
      </c>
      <c r="F2292">
        <v>13</v>
      </c>
      <c r="G2292">
        <v>140</v>
      </c>
      <c r="H2292">
        <v>0</v>
      </c>
      <c r="I2292" t="s">
        <v>16</v>
      </c>
      <c r="J2292">
        <v>34.4</v>
      </c>
      <c r="K2292" s="1">
        <v>45660</v>
      </c>
      <c r="L2292">
        <v>56</v>
      </c>
      <c r="M2292">
        <v>0.56999999999999995</v>
      </c>
    </row>
    <row r="2293" spans="1:13" x14ac:dyDescent="0.3">
      <c r="A2293" t="s">
        <v>1016</v>
      </c>
      <c r="B2293">
        <v>19</v>
      </c>
      <c r="C2293" t="s">
        <v>21</v>
      </c>
      <c r="D2293" t="s">
        <v>52</v>
      </c>
      <c r="E2293">
        <v>61.56</v>
      </c>
      <c r="F2293">
        <v>8</v>
      </c>
      <c r="G2293">
        <v>44</v>
      </c>
      <c r="H2293">
        <v>0</v>
      </c>
      <c r="I2293" t="s">
        <v>40</v>
      </c>
      <c r="J2293">
        <v>99.6</v>
      </c>
      <c r="K2293" s="1">
        <v>45676</v>
      </c>
      <c r="L2293">
        <v>59</v>
      </c>
      <c r="M2293">
        <v>0.13</v>
      </c>
    </row>
    <row r="2294" spans="1:13" x14ac:dyDescent="0.3">
      <c r="A2294" t="s">
        <v>788</v>
      </c>
      <c r="B2294">
        <v>68</v>
      </c>
      <c r="C2294" t="s">
        <v>21</v>
      </c>
      <c r="D2294" t="s">
        <v>37</v>
      </c>
      <c r="E2294">
        <v>27.12</v>
      </c>
      <c r="F2294">
        <v>10</v>
      </c>
      <c r="G2294">
        <v>127</v>
      </c>
      <c r="H2294">
        <v>0</v>
      </c>
      <c r="I2294" t="s">
        <v>29</v>
      </c>
      <c r="K2294" s="1">
        <v>45166</v>
      </c>
      <c r="L2294">
        <v>26</v>
      </c>
      <c r="M2294">
        <v>0.41</v>
      </c>
    </row>
    <row r="2295" spans="1:13" x14ac:dyDescent="0.3">
      <c r="A2295" t="s">
        <v>2035</v>
      </c>
      <c r="B2295">
        <v>58</v>
      </c>
      <c r="C2295" t="s">
        <v>21</v>
      </c>
      <c r="D2295" t="s">
        <v>35</v>
      </c>
      <c r="E2295">
        <v>88.53</v>
      </c>
      <c r="F2295">
        <v>17</v>
      </c>
      <c r="G2295">
        <v>357</v>
      </c>
      <c r="H2295">
        <v>0</v>
      </c>
      <c r="I2295" t="s">
        <v>29</v>
      </c>
      <c r="K2295" s="1">
        <v>45568</v>
      </c>
      <c r="L2295">
        <v>50</v>
      </c>
      <c r="M2295">
        <v>0.25</v>
      </c>
    </row>
    <row r="2296" spans="1:13" x14ac:dyDescent="0.3">
      <c r="A2296" t="s">
        <v>2036</v>
      </c>
      <c r="B2296">
        <v>36</v>
      </c>
      <c r="C2296" t="s">
        <v>21</v>
      </c>
      <c r="D2296" t="s">
        <v>50</v>
      </c>
      <c r="E2296">
        <v>161.06</v>
      </c>
      <c r="F2296">
        <v>17</v>
      </c>
      <c r="G2296">
        <v>116</v>
      </c>
      <c r="H2296">
        <v>0</v>
      </c>
      <c r="I2296" t="s">
        <v>23</v>
      </c>
      <c r="J2296">
        <v>10.1</v>
      </c>
      <c r="K2296" s="1">
        <v>44110</v>
      </c>
      <c r="L2296">
        <v>87</v>
      </c>
      <c r="M2296">
        <v>0.13</v>
      </c>
    </row>
    <row r="2297" spans="1:13" x14ac:dyDescent="0.3">
      <c r="A2297" t="s">
        <v>2037</v>
      </c>
      <c r="B2297">
        <v>76</v>
      </c>
      <c r="C2297" t="s">
        <v>14</v>
      </c>
      <c r="D2297" t="s">
        <v>44</v>
      </c>
      <c r="E2297">
        <v>110.47</v>
      </c>
      <c r="F2297">
        <v>13</v>
      </c>
      <c r="G2297">
        <v>146</v>
      </c>
      <c r="H2297">
        <v>0</v>
      </c>
      <c r="I2297" t="s">
        <v>19</v>
      </c>
      <c r="J2297">
        <v>31.1</v>
      </c>
      <c r="K2297" s="1">
        <v>45005</v>
      </c>
      <c r="L2297">
        <v>80</v>
      </c>
      <c r="M2297">
        <v>0.41</v>
      </c>
    </row>
    <row r="2298" spans="1:13" x14ac:dyDescent="0.3">
      <c r="A2298" t="s">
        <v>2038</v>
      </c>
      <c r="B2298">
        <v>54</v>
      </c>
      <c r="C2298" t="s">
        <v>21</v>
      </c>
      <c r="D2298" t="s">
        <v>44</v>
      </c>
      <c r="E2298">
        <v>72.459999999999994</v>
      </c>
      <c r="F2298">
        <v>11</v>
      </c>
      <c r="G2298">
        <v>146</v>
      </c>
      <c r="H2298">
        <v>0</v>
      </c>
      <c r="I2298" t="s">
        <v>40</v>
      </c>
      <c r="J2298">
        <v>88.2</v>
      </c>
      <c r="K2298" s="1">
        <v>44642</v>
      </c>
      <c r="L2298">
        <v>61</v>
      </c>
      <c r="M2298">
        <v>0.04</v>
      </c>
    </row>
    <row r="2299" spans="1:13" x14ac:dyDescent="0.3">
      <c r="A2299" t="s">
        <v>2039</v>
      </c>
      <c r="B2299">
        <v>35</v>
      </c>
      <c r="C2299" t="s">
        <v>25</v>
      </c>
      <c r="D2299" t="s">
        <v>15</v>
      </c>
      <c r="E2299">
        <v>44.58</v>
      </c>
      <c r="F2299">
        <v>11</v>
      </c>
      <c r="G2299">
        <v>20</v>
      </c>
      <c r="H2299">
        <v>0</v>
      </c>
      <c r="I2299" t="s">
        <v>16</v>
      </c>
      <c r="J2299">
        <v>51.1</v>
      </c>
      <c r="K2299" s="1">
        <v>44184</v>
      </c>
      <c r="L2299">
        <v>55</v>
      </c>
      <c r="M2299">
        <v>0.26</v>
      </c>
    </row>
    <row r="2300" spans="1:13" x14ac:dyDescent="0.3">
      <c r="A2300" t="s">
        <v>2040</v>
      </c>
      <c r="B2300">
        <v>33</v>
      </c>
      <c r="C2300" t="s">
        <v>14</v>
      </c>
      <c r="D2300" t="s">
        <v>18</v>
      </c>
      <c r="E2300">
        <v>174.14</v>
      </c>
      <c r="F2300">
        <v>9</v>
      </c>
      <c r="G2300">
        <v>23</v>
      </c>
      <c r="H2300">
        <v>0</v>
      </c>
      <c r="I2300" t="s">
        <v>40</v>
      </c>
      <c r="J2300">
        <v>82.5</v>
      </c>
      <c r="K2300" s="1">
        <v>45396</v>
      </c>
      <c r="L2300">
        <v>64</v>
      </c>
      <c r="M2300">
        <v>0.28999999999999998</v>
      </c>
    </row>
    <row r="2301" spans="1:13" x14ac:dyDescent="0.3">
      <c r="A2301" t="s">
        <v>2041</v>
      </c>
      <c r="B2301">
        <v>21</v>
      </c>
      <c r="C2301" t="s">
        <v>21</v>
      </c>
      <c r="D2301" t="s">
        <v>44</v>
      </c>
      <c r="E2301">
        <v>49.11</v>
      </c>
      <c r="F2301">
        <v>13</v>
      </c>
      <c r="G2301">
        <v>157</v>
      </c>
      <c r="H2301">
        <v>0</v>
      </c>
      <c r="I2301" t="s">
        <v>23</v>
      </c>
      <c r="J2301">
        <v>0.8</v>
      </c>
      <c r="K2301" s="1">
        <v>45252</v>
      </c>
      <c r="L2301">
        <v>3</v>
      </c>
      <c r="M2301">
        <v>0.55000000000000004</v>
      </c>
    </row>
    <row r="2302" spans="1:13" x14ac:dyDescent="0.3">
      <c r="A2302" t="s">
        <v>641</v>
      </c>
      <c r="B2302">
        <v>29</v>
      </c>
      <c r="C2302" t="s">
        <v>21</v>
      </c>
      <c r="D2302" t="s">
        <v>50</v>
      </c>
      <c r="F2302">
        <v>10</v>
      </c>
      <c r="G2302">
        <v>47</v>
      </c>
      <c r="H2302">
        <v>0</v>
      </c>
      <c r="I2302" t="s">
        <v>29</v>
      </c>
      <c r="J2302">
        <v>66.599999999999994</v>
      </c>
      <c r="K2302" s="1">
        <v>44940</v>
      </c>
      <c r="L2302">
        <v>30</v>
      </c>
      <c r="M2302">
        <v>7.0000000000000007E-2</v>
      </c>
    </row>
    <row r="2303" spans="1:13" x14ac:dyDescent="0.3">
      <c r="A2303" t="s">
        <v>2042</v>
      </c>
      <c r="B2303">
        <v>46</v>
      </c>
      <c r="C2303" t="s">
        <v>21</v>
      </c>
      <c r="D2303" t="s">
        <v>22</v>
      </c>
      <c r="E2303">
        <v>95.33</v>
      </c>
      <c r="F2303">
        <v>11</v>
      </c>
      <c r="G2303">
        <v>109</v>
      </c>
      <c r="H2303">
        <v>0</v>
      </c>
      <c r="I2303" t="s">
        <v>16</v>
      </c>
      <c r="J2303">
        <v>30</v>
      </c>
      <c r="K2303" s="1">
        <v>45565</v>
      </c>
      <c r="L2303">
        <v>58</v>
      </c>
      <c r="M2303">
        <v>0.03</v>
      </c>
    </row>
    <row r="2304" spans="1:13" x14ac:dyDescent="0.3">
      <c r="A2304" t="s">
        <v>2043</v>
      </c>
      <c r="B2304">
        <v>24</v>
      </c>
      <c r="C2304" t="s">
        <v>14</v>
      </c>
      <c r="D2304" t="s">
        <v>26</v>
      </c>
      <c r="E2304">
        <v>138.87</v>
      </c>
      <c r="F2304">
        <v>8</v>
      </c>
      <c r="G2304">
        <v>58</v>
      </c>
      <c r="H2304">
        <v>0</v>
      </c>
      <c r="I2304" t="s">
        <v>16</v>
      </c>
      <c r="J2304">
        <v>86.1</v>
      </c>
      <c r="K2304" s="1">
        <v>44286</v>
      </c>
      <c r="L2304">
        <v>13</v>
      </c>
      <c r="M2304">
        <v>0.33</v>
      </c>
    </row>
    <row r="2305" spans="1:13" x14ac:dyDescent="0.3">
      <c r="A2305" t="s">
        <v>2044</v>
      </c>
      <c r="B2305">
        <v>31</v>
      </c>
      <c r="C2305" t="s">
        <v>21</v>
      </c>
      <c r="D2305" t="s">
        <v>22</v>
      </c>
      <c r="E2305">
        <v>31.52</v>
      </c>
      <c r="F2305">
        <v>7</v>
      </c>
      <c r="G2305">
        <v>16</v>
      </c>
      <c r="H2305">
        <v>0</v>
      </c>
      <c r="I2305" t="s">
        <v>16</v>
      </c>
      <c r="J2305">
        <v>94.4</v>
      </c>
      <c r="K2305" s="1">
        <v>44339</v>
      </c>
      <c r="L2305">
        <v>72</v>
      </c>
      <c r="M2305">
        <v>0.22</v>
      </c>
    </row>
    <row r="2306" spans="1:13" x14ac:dyDescent="0.3">
      <c r="A2306" t="s">
        <v>2045</v>
      </c>
      <c r="B2306">
        <v>72</v>
      </c>
      <c r="C2306" t="s">
        <v>21</v>
      </c>
      <c r="D2306" t="s">
        <v>37</v>
      </c>
      <c r="E2306">
        <v>176.29</v>
      </c>
      <c r="F2306">
        <v>11</v>
      </c>
      <c r="G2306">
        <v>303</v>
      </c>
      <c r="H2306">
        <v>0</v>
      </c>
      <c r="I2306" t="s">
        <v>16</v>
      </c>
      <c r="J2306">
        <v>68.8</v>
      </c>
      <c r="K2306" s="1">
        <v>44604</v>
      </c>
      <c r="L2306">
        <v>24</v>
      </c>
      <c r="M2306">
        <v>0.1</v>
      </c>
    </row>
    <row r="2307" spans="1:13" x14ac:dyDescent="0.3">
      <c r="A2307" t="s">
        <v>2046</v>
      </c>
      <c r="B2307">
        <v>29</v>
      </c>
      <c r="C2307" t="s">
        <v>14</v>
      </c>
      <c r="D2307" t="s">
        <v>28</v>
      </c>
      <c r="E2307">
        <v>101.94</v>
      </c>
      <c r="F2307">
        <v>12</v>
      </c>
      <c r="G2307">
        <v>54</v>
      </c>
      <c r="H2307">
        <v>0</v>
      </c>
      <c r="I2307" t="s">
        <v>40</v>
      </c>
      <c r="J2307">
        <v>14.6</v>
      </c>
      <c r="K2307" s="1">
        <v>45041</v>
      </c>
      <c r="L2307">
        <v>69</v>
      </c>
      <c r="M2307">
        <v>0.15</v>
      </c>
    </row>
    <row r="2308" spans="1:13" x14ac:dyDescent="0.3">
      <c r="A2308" t="s">
        <v>2047</v>
      </c>
      <c r="B2308">
        <v>52</v>
      </c>
      <c r="C2308" t="s">
        <v>21</v>
      </c>
      <c r="D2308" t="s">
        <v>35</v>
      </c>
      <c r="E2308">
        <v>114.73</v>
      </c>
      <c r="F2308">
        <v>10</v>
      </c>
      <c r="G2308">
        <v>136</v>
      </c>
      <c r="H2308">
        <v>0</v>
      </c>
      <c r="I2308" t="s">
        <v>40</v>
      </c>
      <c r="J2308">
        <v>46.8</v>
      </c>
      <c r="K2308" s="1">
        <v>45502</v>
      </c>
      <c r="L2308">
        <v>7</v>
      </c>
      <c r="M2308">
        <v>0.27</v>
      </c>
    </row>
    <row r="2309" spans="1:13" x14ac:dyDescent="0.3">
      <c r="A2309" t="s">
        <v>2048</v>
      </c>
      <c r="B2309">
        <v>22</v>
      </c>
      <c r="C2309" t="s">
        <v>21</v>
      </c>
      <c r="D2309" t="s">
        <v>28</v>
      </c>
      <c r="E2309">
        <v>70.75</v>
      </c>
      <c r="F2309">
        <v>18</v>
      </c>
      <c r="G2309">
        <v>76</v>
      </c>
      <c r="H2309">
        <v>0</v>
      </c>
      <c r="I2309" t="s">
        <v>23</v>
      </c>
      <c r="J2309">
        <v>46.4</v>
      </c>
      <c r="K2309" s="1">
        <v>44228</v>
      </c>
      <c r="L2309">
        <v>51</v>
      </c>
      <c r="M2309">
        <v>0.21</v>
      </c>
    </row>
    <row r="2310" spans="1:13" x14ac:dyDescent="0.3">
      <c r="A2310" t="s">
        <v>342</v>
      </c>
      <c r="B2310">
        <v>34</v>
      </c>
      <c r="C2310" t="s">
        <v>14</v>
      </c>
      <c r="D2310" t="s">
        <v>50</v>
      </c>
      <c r="E2310">
        <v>53.27</v>
      </c>
      <c r="F2310">
        <v>8</v>
      </c>
      <c r="G2310">
        <v>269</v>
      </c>
      <c r="H2310">
        <v>0</v>
      </c>
      <c r="I2310" t="s">
        <v>29</v>
      </c>
      <c r="J2310">
        <v>83</v>
      </c>
      <c r="K2310" s="1">
        <v>44322</v>
      </c>
      <c r="L2310">
        <v>54</v>
      </c>
      <c r="M2310">
        <v>0.39</v>
      </c>
    </row>
    <row r="2311" spans="1:13" x14ac:dyDescent="0.3">
      <c r="A2311" t="s">
        <v>2049</v>
      </c>
      <c r="B2311">
        <v>75</v>
      </c>
      <c r="C2311" t="s">
        <v>14</v>
      </c>
      <c r="D2311" t="s">
        <v>28</v>
      </c>
      <c r="E2311">
        <v>140.02000000000001</v>
      </c>
      <c r="F2311">
        <v>10</v>
      </c>
      <c r="G2311">
        <v>179</v>
      </c>
      <c r="H2311">
        <v>0</v>
      </c>
      <c r="I2311" t="s">
        <v>29</v>
      </c>
      <c r="J2311">
        <v>46.1</v>
      </c>
      <c r="K2311" s="1">
        <v>44300</v>
      </c>
      <c r="L2311">
        <v>51</v>
      </c>
      <c r="M2311">
        <v>0.27</v>
      </c>
    </row>
    <row r="2312" spans="1:13" x14ac:dyDescent="0.3">
      <c r="A2312" t="s">
        <v>2050</v>
      </c>
      <c r="B2312">
        <v>59</v>
      </c>
      <c r="C2312" t="s">
        <v>21</v>
      </c>
      <c r="D2312" t="s">
        <v>22</v>
      </c>
      <c r="E2312">
        <v>149.22</v>
      </c>
      <c r="F2312">
        <v>10</v>
      </c>
      <c r="G2312">
        <v>84</v>
      </c>
      <c r="H2312">
        <v>0</v>
      </c>
      <c r="I2312" t="s">
        <v>40</v>
      </c>
      <c r="J2312">
        <v>33.299999999999997</v>
      </c>
      <c r="K2312" s="1">
        <v>44292</v>
      </c>
      <c r="L2312">
        <v>27</v>
      </c>
      <c r="M2312">
        <v>0.13</v>
      </c>
    </row>
    <row r="2313" spans="1:13" x14ac:dyDescent="0.3">
      <c r="A2313" t="s">
        <v>2051</v>
      </c>
      <c r="B2313">
        <v>49</v>
      </c>
      <c r="C2313" t="s">
        <v>14</v>
      </c>
      <c r="D2313" t="s">
        <v>18</v>
      </c>
      <c r="E2313">
        <v>72.66</v>
      </c>
      <c r="F2313">
        <v>15</v>
      </c>
      <c r="G2313">
        <v>299</v>
      </c>
      <c r="H2313">
        <v>0</v>
      </c>
      <c r="I2313" t="s">
        <v>23</v>
      </c>
      <c r="J2313">
        <v>61.1</v>
      </c>
      <c r="K2313" s="1">
        <v>44180</v>
      </c>
      <c r="L2313">
        <v>12</v>
      </c>
      <c r="M2313">
        <v>0.7</v>
      </c>
    </row>
    <row r="2314" spans="1:13" x14ac:dyDescent="0.3">
      <c r="A2314" t="s">
        <v>551</v>
      </c>
      <c r="B2314">
        <v>27</v>
      </c>
      <c r="C2314" t="s">
        <v>21</v>
      </c>
      <c r="D2314" t="s">
        <v>50</v>
      </c>
      <c r="E2314">
        <v>68.180000000000007</v>
      </c>
      <c r="F2314">
        <v>8</v>
      </c>
      <c r="G2314">
        <v>138</v>
      </c>
      <c r="H2314">
        <v>0</v>
      </c>
      <c r="I2314" t="s">
        <v>19</v>
      </c>
      <c r="J2314">
        <v>64.7</v>
      </c>
      <c r="K2314" s="1">
        <v>45090</v>
      </c>
      <c r="L2314">
        <v>41</v>
      </c>
      <c r="M2314">
        <v>0.43</v>
      </c>
    </row>
    <row r="2315" spans="1:13" x14ac:dyDescent="0.3">
      <c r="A2315" t="s">
        <v>2052</v>
      </c>
      <c r="B2315">
        <v>60</v>
      </c>
      <c r="C2315" t="s">
        <v>14</v>
      </c>
      <c r="D2315" t="s">
        <v>26</v>
      </c>
      <c r="E2315">
        <v>70.540000000000006</v>
      </c>
      <c r="F2315">
        <v>8</v>
      </c>
      <c r="G2315">
        <v>306</v>
      </c>
      <c r="H2315">
        <v>0</v>
      </c>
      <c r="I2315" t="s">
        <v>16</v>
      </c>
      <c r="J2315">
        <v>81</v>
      </c>
      <c r="K2315" s="1">
        <v>45036</v>
      </c>
      <c r="L2315">
        <v>89</v>
      </c>
      <c r="M2315">
        <v>0.19</v>
      </c>
    </row>
    <row r="2316" spans="1:13" x14ac:dyDescent="0.3">
      <c r="A2316" t="s">
        <v>2053</v>
      </c>
      <c r="B2316">
        <v>34</v>
      </c>
      <c r="C2316" t="s">
        <v>14</v>
      </c>
      <c r="D2316" t="s">
        <v>15</v>
      </c>
      <c r="E2316">
        <v>30.73</v>
      </c>
      <c r="F2316">
        <v>5</v>
      </c>
      <c r="G2316">
        <v>169</v>
      </c>
      <c r="H2316">
        <v>0</v>
      </c>
      <c r="I2316" t="s">
        <v>29</v>
      </c>
      <c r="K2316" s="1">
        <v>45359</v>
      </c>
      <c r="L2316">
        <v>33</v>
      </c>
      <c r="M2316">
        <v>0.14000000000000001</v>
      </c>
    </row>
    <row r="2317" spans="1:13" x14ac:dyDescent="0.3">
      <c r="A2317" t="s">
        <v>2054</v>
      </c>
      <c r="B2317">
        <v>22</v>
      </c>
      <c r="C2317" t="s">
        <v>14</v>
      </c>
      <c r="D2317" t="s">
        <v>50</v>
      </c>
      <c r="E2317">
        <v>117.39</v>
      </c>
      <c r="F2317">
        <v>9</v>
      </c>
      <c r="G2317">
        <v>241</v>
      </c>
      <c r="H2317">
        <v>0</v>
      </c>
      <c r="I2317" t="s">
        <v>16</v>
      </c>
      <c r="J2317">
        <v>89</v>
      </c>
      <c r="K2317" s="1">
        <v>44805</v>
      </c>
      <c r="L2317">
        <v>79</v>
      </c>
      <c r="M2317">
        <v>0.48</v>
      </c>
    </row>
    <row r="2318" spans="1:13" x14ac:dyDescent="0.3">
      <c r="A2318" t="s">
        <v>2055</v>
      </c>
      <c r="B2318">
        <v>62</v>
      </c>
      <c r="C2318" t="s">
        <v>25</v>
      </c>
      <c r="D2318" t="s">
        <v>52</v>
      </c>
      <c r="E2318">
        <v>75.91</v>
      </c>
      <c r="F2318">
        <v>11</v>
      </c>
      <c r="G2318">
        <v>63</v>
      </c>
      <c r="H2318">
        <v>0</v>
      </c>
      <c r="I2318" t="s">
        <v>29</v>
      </c>
      <c r="J2318">
        <v>62.7</v>
      </c>
      <c r="K2318" s="1">
        <v>44075</v>
      </c>
      <c r="L2318">
        <v>31</v>
      </c>
      <c r="M2318">
        <v>0.19</v>
      </c>
    </row>
    <row r="2319" spans="1:13" x14ac:dyDescent="0.3">
      <c r="A2319" t="s">
        <v>2056</v>
      </c>
      <c r="B2319">
        <v>59</v>
      </c>
      <c r="C2319" t="s">
        <v>25</v>
      </c>
      <c r="D2319" t="s">
        <v>26</v>
      </c>
      <c r="E2319">
        <v>184.92</v>
      </c>
      <c r="F2319">
        <v>8</v>
      </c>
      <c r="G2319">
        <v>239</v>
      </c>
      <c r="H2319">
        <v>0</v>
      </c>
      <c r="I2319" t="s">
        <v>19</v>
      </c>
      <c r="J2319">
        <v>52.4</v>
      </c>
      <c r="K2319" s="1">
        <v>45119</v>
      </c>
      <c r="L2319">
        <v>11</v>
      </c>
      <c r="M2319">
        <v>0.3</v>
      </c>
    </row>
    <row r="2320" spans="1:13" x14ac:dyDescent="0.3">
      <c r="A2320" t="s">
        <v>2057</v>
      </c>
      <c r="B2320">
        <v>26</v>
      </c>
      <c r="C2320" t="s">
        <v>25</v>
      </c>
      <c r="D2320" t="s">
        <v>50</v>
      </c>
      <c r="E2320">
        <v>114.9</v>
      </c>
      <c r="F2320">
        <v>12</v>
      </c>
      <c r="G2320">
        <v>94</v>
      </c>
      <c r="H2320">
        <v>0</v>
      </c>
      <c r="I2320" t="s">
        <v>29</v>
      </c>
      <c r="J2320">
        <v>80.099999999999994</v>
      </c>
      <c r="K2320" s="1">
        <v>45044</v>
      </c>
      <c r="L2320">
        <v>36</v>
      </c>
      <c r="M2320">
        <v>0.08</v>
      </c>
    </row>
    <row r="2321" spans="1:13" x14ac:dyDescent="0.3">
      <c r="A2321" t="s">
        <v>1896</v>
      </c>
      <c r="B2321">
        <v>66</v>
      </c>
      <c r="C2321" t="s">
        <v>14</v>
      </c>
      <c r="D2321" t="s">
        <v>52</v>
      </c>
      <c r="E2321">
        <v>104.09</v>
      </c>
      <c r="F2321">
        <v>10</v>
      </c>
      <c r="G2321">
        <v>145</v>
      </c>
      <c r="H2321">
        <v>0</v>
      </c>
      <c r="I2321" t="s">
        <v>19</v>
      </c>
      <c r="J2321">
        <v>30.7</v>
      </c>
      <c r="K2321" s="1">
        <v>44752</v>
      </c>
      <c r="L2321">
        <v>6</v>
      </c>
      <c r="M2321">
        <v>0.23</v>
      </c>
    </row>
    <row r="2322" spans="1:13" x14ac:dyDescent="0.3">
      <c r="A2322" t="s">
        <v>2058</v>
      </c>
      <c r="B2322">
        <v>50</v>
      </c>
      <c r="C2322" t="s">
        <v>21</v>
      </c>
      <c r="D2322" t="s">
        <v>26</v>
      </c>
      <c r="E2322">
        <v>154.71</v>
      </c>
      <c r="F2322">
        <v>10</v>
      </c>
      <c r="G2322">
        <v>48</v>
      </c>
      <c r="H2322">
        <v>0</v>
      </c>
      <c r="I2322" t="s">
        <v>29</v>
      </c>
      <c r="J2322">
        <v>75.8</v>
      </c>
      <c r="K2322" s="1">
        <v>45675</v>
      </c>
      <c r="L2322">
        <v>45</v>
      </c>
      <c r="M2322">
        <v>0.1</v>
      </c>
    </row>
    <row r="2323" spans="1:13" x14ac:dyDescent="0.3">
      <c r="A2323" t="s">
        <v>2059</v>
      </c>
      <c r="B2323">
        <v>53</v>
      </c>
      <c r="C2323" t="s">
        <v>14</v>
      </c>
      <c r="D2323" t="s">
        <v>37</v>
      </c>
      <c r="F2323">
        <v>12</v>
      </c>
      <c r="G2323">
        <v>144</v>
      </c>
      <c r="H2323">
        <v>0</v>
      </c>
      <c r="I2323" t="s">
        <v>40</v>
      </c>
      <c r="J2323">
        <v>50.6</v>
      </c>
      <c r="K2323" s="1">
        <v>44423</v>
      </c>
      <c r="L2323">
        <v>60</v>
      </c>
      <c r="M2323">
        <v>0.19</v>
      </c>
    </row>
    <row r="2324" spans="1:13" x14ac:dyDescent="0.3">
      <c r="A2324" t="s">
        <v>2060</v>
      </c>
      <c r="B2324">
        <v>53</v>
      </c>
      <c r="C2324" t="s">
        <v>14</v>
      </c>
      <c r="D2324" t="s">
        <v>44</v>
      </c>
      <c r="E2324">
        <v>37.340000000000003</v>
      </c>
      <c r="F2324">
        <v>6</v>
      </c>
      <c r="G2324">
        <v>258</v>
      </c>
      <c r="H2324">
        <v>0</v>
      </c>
      <c r="I2324" t="s">
        <v>16</v>
      </c>
      <c r="J2324">
        <v>12.4</v>
      </c>
      <c r="K2324" s="1">
        <v>45215</v>
      </c>
      <c r="L2324">
        <v>90</v>
      </c>
      <c r="M2324">
        <v>0.31</v>
      </c>
    </row>
    <row r="2325" spans="1:13" x14ac:dyDescent="0.3">
      <c r="A2325" t="s">
        <v>2061</v>
      </c>
      <c r="B2325">
        <v>35</v>
      </c>
      <c r="C2325" t="s">
        <v>14</v>
      </c>
      <c r="D2325" t="s">
        <v>35</v>
      </c>
      <c r="E2325">
        <v>101.65</v>
      </c>
      <c r="F2325">
        <v>6</v>
      </c>
      <c r="G2325">
        <v>158</v>
      </c>
      <c r="H2325">
        <v>0</v>
      </c>
      <c r="I2325" t="s">
        <v>23</v>
      </c>
      <c r="J2325">
        <v>75.3</v>
      </c>
      <c r="K2325" s="1">
        <v>44738</v>
      </c>
      <c r="L2325">
        <v>72</v>
      </c>
      <c r="M2325">
        <v>0.28000000000000003</v>
      </c>
    </row>
    <row r="2326" spans="1:13" x14ac:dyDescent="0.3">
      <c r="A2326" t="s">
        <v>2062</v>
      </c>
      <c r="B2326">
        <v>26</v>
      </c>
      <c r="C2326" t="s">
        <v>21</v>
      </c>
      <c r="D2326" t="s">
        <v>44</v>
      </c>
      <c r="E2326">
        <v>15.58</v>
      </c>
      <c r="F2326">
        <v>13</v>
      </c>
      <c r="G2326">
        <v>216</v>
      </c>
      <c r="H2326">
        <v>0</v>
      </c>
      <c r="I2326" t="s">
        <v>23</v>
      </c>
      <c r="J2326">
        <v>64.8</v>
      </c>
      <c r="K2326" s="1">
        <v>45790</v>
      </c>
      <c r="L2326">
        <v>37</v>
      </c>
      <c r="M2326">
        <v>0.32</v>
      </c>
    </row>
    <row r="2327" spans="1:13" x14ac:dyDescent="0.3">
      <c r="A2327" t="s">
        <v>2063</v>
      </c>
      <c r="B2327">
        <v>79</v>
      </c>
      <c r="C2327" t="s">
        <v>25</v>
      </c>
      <c r="D2327" t="s">
        <v>22</v>
      </c>
      <c r="E2327">
        <v>32.54</v>
      </c>
      <c r="F2327">
        <v>13</v>
      </c>
      <c r="G2327">
        <v>302</v>
      </c>
      <c r="H2327">
        <v>0</v>
      </c>
      <c r="I2327" t="s">
        <v>29</v>
      </c>
      <c r="J2327">
        <v>8.1999999999999993</v>
      </c>
      <c r="K2327" s="1">
        <v>44255</v>
      </c>
      <c r="L2327">
        <v>30</v>
      </c>
      <c r="M2327">
        <v>0.31</v>
      </c>
    </row>
    <row r="2328" spans="1:13" x14ac:dyDescent="0.3">
      <c r="A2328" t="s">
        <v>2064</v>
      </c>
      <c r="B2328">
        <v>74</v>
      </c>
      <c r="C2328" t="s">
        <v>14</v>
      </c>
      <c r="D2328" t="s">
        <v>15</v>
      </c>
      <c r="E2328">
        <v>104.54</v>
      </c>
      <c r="F2328">
        <v>8</v>
      </c>
      <c r="G2328">
        <v>16</v>
      </c>
      <c r="H2328">
        <v>0</v>
      </c>
      <c r="I2328" t="s">
        <v>23</v>
      </c>
      <c r="K2328" s="1">
        <v>44815</v>
      </c>
      <c r="L2328">
        <v>38</v>
      </c>
      <c r="M2328">
        <v>0.28999999999999998</v>
      </c>
    </row>
    <row r="2329" spans="1:13" x14ac:dyDescent="0.3">
      <c r="A2329" t="s">
        <v>2065</v>
      </c>
      <c r="B2329">
        <v>46</v>
      </c>
      <c r="C2329" t="s">
        <v>25</v>
      </c>
      <c r="D2329" t="s">
        <v>44</v>
      </c>
      <c r="F2329">
        <v>11</v>
      </c>
      <c r="G2329">
        <v>80</v>
      </c>
      <c r="H2329">
        <v>0</v>
      </c>
      <c r="I2329" t="s">
        <v>16</v>
      </c>
      <c r="J2329">
        <v>48.6</v>
      </c>
      <c r="K2329" s="1">
        <v>45308</v>
      </c>
      <c r="L2329">
        <v>16</v>
      </c>
      <c r="M2329">
        <v>0.3</v>
      </c>
    </row>
    <row r="2330" spans="1:13" x14ac:dyDescent="0.3">
      <c r="A2330" t="s">
        <v>2066</v>
      </c>
      <c r="B2330">
        <v>78</v>
      </c>
      <c r="C2330" t="s">
        <v>14</v>
      </c>
      <c r="D2330" t="s">
        <v>50</v>
      </c>
      <c r="E2330">
        <v>217.84</v>
      </c>
      <c r="F2330">
        <v>22</v>
      </c>
      <c r="G2330">
        <v>183</v>
      </c>
      <c r="H2330">
        <v>0</v>
      </c>
      <c r="I2330" t="s">
        <v>40</v>
      </c>
      <c r="J2330">
        <v>65.400000000000006</v>
      </c>
      <c r="K2330" s="1">
        <v>45380</v>
      </c>
      <c r="L2330">
        <v>79</v>
      </c>
      <c r="M2330">
        <v>0.33</v>
      </c>
    </row>
    <row r="2331" spans="1:13" x14ac:dyDescent="0.3">
      <c r="A2331" t="s">
        <v>2067</v>
      </c>
      <c r="B2331">
        <v>67</v>
      </c>
      <c r="C2331" t="s">
        <v>21</v>
      </c>
      <c r="D2331" t="s">
        <v>37</v>
      </c>
      <c r="E2331">
        <v>142.19999999999999</v>
      </c>
      <c r="F2331">
        <v>10</v>
      </c>
      <c r="G2331">
        <v>282</v>
      </c>
      <c r="H2331">
        <v>0</v>
      </c>
      <c r="I2331" t="s">
        <v>40</v>
      </c>
      <c r="J2331">
        <v>67.8</v>
      </c>
      <c r="K2331" s="1">
        <v>45458</v>
      </c>
      <c r="L2331">
        <v>38</v>
      </c>
      <c r="M2331">
        <v>0.35</v>
      </c>
    </row>
    <row r="2332" spans="1:13" x14ac:dyDescent="0.3">
      <c r="A2332" t="s">
        <v>2068</v>
      </c>
      <c r="B2332">
        <v>31</v>
      </c>
      <c r="C2332" t="s">
        <v>21</v>
      </c>
      <c r="D2332" t="s">
        <v>28</v>
      </c>
      <c r="E2332">
        <v>73.12</v>
      </c>
      <c r="F2332">
        <v>8</v>
      </c>
      <c r="G2332">
        <v>70</v>
      </c>
      <c r="H2332">
        <v>0</v>
      </c>
      <c r="I2332" t="s">
        <v>19</v>
      </c>
      <c r="J2332">
        <v>19.100000000000001</v>
      </c>
      <c r="K2332" s="1">
        <v>45162</v>
      </c>
      <c r="L2332">
        <v>53</v>
      </c>
      <c r="M2332">
        <v>0.3</v>
      </c>
    </row>
    <row r="2333" spans="1:13" x14ac:dyDescent="0.3">
      <c r="A2333" t="s">
        <v>2069</v>
      </c>
      <c r="B2333">
        <v>42</v>
      </c>
      <c r="C2333" t="s">
        <v>21</v>
      </c>
      <c r="D2333" t="s">
        <v>22</v>
      </c>
      <c r="E2333">
        <v>56</v>
      </c>
      <c r="F2333">
        <v>12</v>
      </c>
      <c r="G2333">
        <v>89</v>
      </c>
      <c r="H2333">
        <v>0</v>
      </c>
      <c r="I2333" t="s">
        <v>23</v>
      </c>
      <c r="J2333">
        <v>3.4</v>
      </c>
      <c r="K2333" s="1">
        <v>45062</v>
      </c>
      <c r="L2333">
        <v>8</v>
      </c>
      <c r="M2333">
        <v>0.43</v>
      </c>
    </row>
    <row r="2334" spans="1:13" x14ac:dyDescent="0.3">
      <c r="A2334" t="s">
        <v>930</v>
      </c>
      <c r="B2334">
        <v>32</v>
      </c>
      <c r="C2334" t="s">
        <v>21</v>
      </c>
      <c r="D2334" t="s">
        <v>44</v>
      </c>
      <c r="E2334">
        <v>63.01</v>
      </c>
      <c r="F2334">
        <v>5</v>
      </c>
      <c r="G2334">
        <v>196</v>
      </c>
      <c r="H2334">
        <v>0</v>
      </c>
      <c r="I2334" t="s">
        <v>16</v>
      </c>
      <c r="J2334">
        <v>79.400000000000006</v>
      </c>
      <c r="K2334" s="1">
        <v>45603</v>
      </c>
      <c r="L2334">
        <v>99</v>
      </c>
      <c r="M2334">
        <v>0.3</v>
      </c>
    </row>
    <row r="2335" spans="1:13" x14ac:dyDescent="0.3">
      <c r="A2335" t="s">
        <v>2070</v>
      </c>
      <c r="B2335">
        <v>23</v>
      </c>
      <c r="C2335" t="s">
        <v>14</v>
      </c>
      <c r="D2335" t="s">
        <v>18</v>
      </c>
      <c r="F2335">
        <v>16</v>
      </c>
      <c r="G2335">
        <v>129</v>
      </c>
      <c r="H2335">
        <v>0</v>
      </c>
      <c r="I2335" t="s">
        <v>23</v>
      </c>
      <c r="J2335">
        <v>98.2</v>
      </c>
      <c r="K2335" s="1">
        <v>44103</v>
      </c>
      <c r="L2335">
        <v>9</v>
      </c>
      <c r="M2335">
        <v>0.54</v>
      </c>
    </row>
    <row r="2336" spans="1:13" x14ac:dyDescent="0.3">
      <c r="A2336" t="s">
        <v>2071</v>
      </c>
      <c r="B2336">
        <v>73</v>
      </c>
      <c r="C2336" t="s">
        <v>14</v>
      </c>
      <c r="D2336" t="s">
        <v>15</v>
      </c>
      <c r="E2336">
        <v>202.15</v>
      </c>
      <c r="F2336">
        <v>9</v>
      </c>
      <c r="G2336">
        <v>79</v>
      </c>
      <c r="H2336">
        <v>0</v>
      </c>
      <c r="I2336" t="s">
        <v>16</v>
      </c>
      <c r="J2336">
        <v>94.1</v>
      </c>
      <c r="K2336" s="1">
        <v>45062</v>
      </c>
      <c r="L2336">
        <v>21</v>
      </c>
      <c r="M2336">
        <v>0.22</v>
      </c>
    </row>
    <row r="2337" spans="1:13" x14ac:dyDescent="0.3">
      <c r="A2337" t="s">
        <v>2072</v>
      </c>
      <c r="B2337">
        <v>59</v>
      </c>
      <c r="C2337" t="s">
        <v>14</v>
      </c>
      <c r="D2337" t="s">
        <v>28</v>
      </c>
      <c r="E2337">
        <v>98.14</v>
      </c>
      <c r="F2337">
        <v>6</v>
      </c>
      <c r="G2337">
        <v>364</v>
      </c>
      <c r="H2337">
        <v>0</v>
      </c>
      <c r="I2337" t="s">
        <v>19</v>
      </c>
      <c r="J2337">
        <v>50.1</v>
      </c>
      <c r="K2337" s="1">
        <v>44187</v>
      </c>
      <c r="L2337">
        <v>41</v>
      </c>
      <c r="M2337">
        <v>0.04</v>
      </c>
    </row>
    <row r="2338" spans="1:13" x14ac:dyDescent="0.3">
      <c r="A2338" t="s">
        <v>2073</v>
      </c>
      <c r="B2338">
        <v>46</v>
      </c>
      <c r="C2338" t="s">
        <v>14</v>
      </c>
      <c r="D2338" t="s">
        <v>35</v>
      </c>
      <c r="E2338">
        <v>92.04</v>
      </c>
      <c r="F2338">
        <v>3</v>
      </c>
      <c r="G2338">
        <v>202</v>
      </c>
      <c r="H2338">
        <v>0</v>
      </c>
      <c r="I2338" t="s">
        <v>23</v>
      </c>
      <c r="J2338">
        <v>52.9</v>
      </c>
      <c r="K2338" s="1">
        <v>44908</v>
      </c>
      <c r="L2338">
        <v>69</v>
      </c>
      <c r="M2338">
        <v>0.18</v>
      </c>
    </row>
    <row r="2339" spans="1:13" x14ac:dyDescent="0.3">
      <c r="A2339" t="s">
        <v>2074</v>
      </c>
      <c r="B2339">
        <v>32</v>
      </c>
      <c r="C2339" t="s">
        <v>21</v>
      </c>
      <c r="D2339" t="s">
        <v>50</v>
      </c>
      <c r="E2339">
        <v>113.68</v>
      </c>
      <c r="F2339">
        <v>9</v>
      </c>
      <c r="G2339">
        <v>230</v>
      </c>
      <c r="H2339">
        <v>0</v>
      </c>
      <c r="I2339" t="s">
        <v>40</v>
      </c>
      <c r="J2339">
        <v>93.1</v>
      </c>
      <c r="K2339" s="1">
        <v>44508</v>
      </c>
      <c r="L2339">
        <v>19</v>
      </c>
      <c r="M2339">
        <v>0.48</v>
      </c>
    </row>
    <row r="2340" spans="1:13" x14ac:dyDescent="0.3">
      <c r="A2340" t="s">
        <v>1930</v>
      </c>
      <c r="B2340">
        <v>46</v>
      </c>
      <c r="C2340" t="s">
        <v>21</v>
      </c>
      <c r="D2340" t="s">
        <v>37</v>
      </c>
      <c r="E2340">
        <v>289.69</v>
      </c>
      <c r="F2340">
        <v>10</v>
      </c>
      <c r="G2340">
        <v>86</v>
      </c>
      <c r="H2340">
        <v>0</v>
      </c>
      <c r="I2340" t="s">
        <v>19</v>
      </c>
      <c r="J2340">
        <v>54.4</v>
      </c>
      <c r="K2340" s="1">
        <v>44740</v>
      </c>
      <c r="L2340">
        <v>80</v>
      </c>
      <c r="M2340">
        <v>0.4</v>
      </c>
    </row>
    <row r="2341" spans="1:13" x14ac:dyDescent="0.3">
      <c r="A2341" t="s">
        <v>2075</v>
      </c>
      <c r="B2341">
        <v>21</v>
      </c>
      <c r="C2341" t="s">
        <v>21</v>
      </c>
      <c r="D2341" t="s">
        <v>26</v>
      </c>
      <c r="E2341">
        <v>146.44</v>
      </c>
      <c r="F2341">
        <v>9</v>
      </c>
      <c r="G2341">
        <v>226</v>
      </c>
      <c r="H2341">
        <v>0</v>
      </c>
      <c r="I2341" t="s">
        <v>23</v>
      </c>
      <c r="J2341">
        <v>27.8</v>
      </c>
      <c r="K2341" s="1">
        <v>44688</v>
      </c>
      <c r="L2341">
        <v>18</v>
      </c>
      <c r="M2341">
        <v>0.72</v>
      </c>
    </row>
    <row r="2342" spans="1:13" x14ac:dyDescent="0.3">
      <c r="A2342" t="s">
        <v>1632</v>
      </c>
      <c r="B2342">
        <v>35</v>
      </c>
      <c r="C2342" t="s">
        <v>21</v>
      </c>
      <c r="D2342" t="s">
        <v>44</v>
      </c>
      <c r="E2342">
        <v>124.96</v>
      </c>
      <c r="F2342">
        <v>11</v>
      </c>
      <c r="G2342">
        <v>5</v>
      </c>
      <c r="H2342">
        <v>0</v>
      </c>
      <c r="I2342" t="s">
        <v>40</v>
      </c>
      <c r="J2342">
        <v>67.8</v>
      </c>
      <c r="K2342" s="1">
        <v>44073</v>
      </c>
      <c r="L2342">
        <v>76</v>
      </c>
      <c r="M2342">
        <v>0.12</v>
      </c>
    </row>
    <row r="2343" spans="1:13" x14ac:dyDescent="0.3">
      <c r="A2343" t="s">
        <v>2076</v>
      </c>
      <c r="B2343">
        <v>67</v>
      </c>
      <c r="C2343" t="s">
        <v>14</v>
      </c>
      <c r="D2343" t="s">
        <v>18</v>
      </c>
      <c r="F2343">
        <v>4</v>
      </c>
      <c r="G2343">
        <v>356</v>
      </c>
      <c r="H2343">
        <v>0</v>
      </c>
      <c r="I2343" t="s">
        <v>40</v>
      </c>
      <c r="J2343">
        <v>47.7</v>
      </c>
      <c r="K2343" s="1">
        <v>45790</v>
      </c>
      <c r="L2343">
        <v>80</v>
      </c>
      <c r="M2343">
        <v>0.19</v>
      </c>
    </row>
    <row r="2344" spans="1:13" x14ac:dyDescent="0.3">
      <c r="A2344" t="s">
        <v>2077</v>
      </c>
      <c r="B2344">
        <v>74</v>
      </c>
      <c r="C2344" t="s">
        <v>21</v>
      </c>
      <c r="D2344" t="s">
        <v>15</v>
      </c>
      <c r="E2344">
        <v>184.94</v>
      </c>
      <c r="F2344">
        <v>10</v>
      </c>
      <c r="G2344">
        <v>224</v>
      </c>
      <c r="H2344">
        <v>0</v>
      </c>
      <c r="I2344" t="s">
        <v>16</v>
      </c>
      <c r="J2344">
        <v>78.5</v>
      </c>
      <c r="K2344" s="1">
        <v>44656</v>
      </c>
      <c r="L2344">
        <v>5</v>
      </c>
      <c r="M2344">
        <v>0.4</v>
      </c>
    </row>
    <row r="2345" spans="1:13" x14ac:dyDescent="0.3">
      <c r="A2345" t="s">
        <v>2078</v>
      </c>
      <c r="B2345">
        <v>66</v>
      </c>
      <c r="C2345" t="s">
        <v>21</v>
      </c>
      <c r="D2345" t="s">
        <v>35</v>
      </c>
      <c r="E2345">
        <v>156.61000000000001</v>
      </c>
      <c r="F2345">
        <v>13</v>
      </c>
      <c r="G2345">
        <v>145</v>
      </c>
      <c r="H2345">
        <v>0</v>
      </c>
      <c r="I2345" t="s">
        <v>40</v>
      </c>
      <c r="K2345" s="1">
        <v>45097</v>
      </c>
      <c r="L2345">
        <v>67</v>
      </c>
      <c r="M2345">
        <v>0.61</v>
      </c>
    </row>
    <row r="2346" spans="1:13" x14ac:dyDescent="0.3">
      <c r="A2346" t="s">
        <v>212</v>
      </c>
      <c r="B2346">
        <v>61</v>
      </c>
      <c r="C2346" t="s">
        <v>21</v>
      </c>
      <c r="D2346" t="s">
        <v>44</v>
      </c>
      <c r="E2346">
        <v>70.099999999999994</v>
      </c>
      <c r="F2346">
        <v>12</v>
      </c>
      <c r="G2346">
        <v>54</v>
      </c>
      <c r="H2346">
        <v>0</v>
      </c>
      <c r="I2346" t="s">
        <v>29</v>
      </c>
      <c r="J2346">
        <v>93.6</v>
      </c>
      <c r="K2346" s="1">
        <v>45484</v>
      </c>
      <c r="L2346">
        <v>71</v>
      </c>
      <c r="M2346">
        <v>0.51</v>
      </c>
    </row>
    <row r="2347" spans="1:13" x14ac:dyDescent="0.3">
      <c r="A2347" t="s">
        <v>2079</v>
      </c>
      <c r="B2347">
        <v>56</v>
      </c>
      <c r="C2347" t="s">
        <v>14</v>
      </c>
      <c r="D2347" t="s">
        <v>35</v>
      </c>
      <c r="E2347">
        <v>29.51</v>
      </c>
      <c r="F2347">
        <v>11</v>
      </c>
      <c r="G2347">
        <v>66</v>
      </c>
      <c r="H2347">
        <v>0</v>
      </c>
      <c r="I2347" t="s">
        <v>23</v>
      </c>
      <c r="J2347">
        <v>13.8</v>
      </c>
      <c r="K2347" s="1">
        <v>45772</v>
      </c>
      <c r="L2347">
        <v>32</v>
      </c>
      <c r="M2347">
        <v>0.18</v>
      </c>
    </row>
    <row r="2348" spans="1:13" x14ac:dyDescent="0.3">
      <c r="A2348" t="s">
        <v>2080</v>
      </c>
      <c r="B2348">
        <v>33</v>
      </c>
      <c r="C2348" t="s">
        <v>14</v>
      </c>
      <c r="D2348" t="s">
        <v>28</v>
      </c>
      <c r="E2348">
        <v>27.52</v>
      </c>
      <c r="F2348">
        <v>13</v>
      </c>
      <c r="G2348">
        <v>184</v>
      </c>
      <c r="H2348">
        <v>0</v>
      </c>
      <c r="I2348" t="s">
        <v>23</v>
      </c>
      <c r="J2348">
        <v>52.1</v>
      </c>
      <c r="K2348" s="1">
        <v>44188</v>
      </c>
      <c r="L2348">
        <v>95</v>
      </c>
      <c r="M2348">
        <v>0.3</v>
      </c>
    </row>
    <row r="2349" spans="1:13" x14ac:dyDescent="0.3">
      <c r="A2349" t="s">
        <v>1371</v>
      </c>
      <c r="B2349">
        <v>28</v>
      </c>
      <c r="C2349" t="s">
        <v>14</v>
      </c>
      <c r="D2349" t="s">
        <v>28</v>
      </c>
      <c r="E2349">
        <v>61.37</v>
      </c>
      <c r="F2349">
        <v>6</v>
      </c>
      <c r="G2349">
        <v>146</v>
      </c>
      <c r="H2349">
        <v>0</v>
      </c>
      <c r="I2349" t="s">
        <v>16</v>
      </c>
      <c r="K2349" s="1">
        <v>44164</v>
      </c>
      <c r="L2349">
        <v>78</v>
      </c>
      <c r="M2349">
        <v>0.28000000000000003</v>
      </c>
    </row>
    <row r="2350" spans="1:13" x14ac:dyDescent="0.3">
      <c r="A2350" t="s">
        <v>2081</v>
      </c>
      <c r="B2350">
        <v>31</v>
      </c>
      <c r="C2350" t="s">
        <v>21</v>
      </c>
      <c r="D2350" t="s">
        <v>22</v>
      </c>
      <c r="E2350">
        <v>57.17</v>
      </c>
      <c r="F2350">
        <v>8</v>
      </c>
      <c r="G2350">
        <v>73</v>
      </c>
      <c r="H2350">
        <v>0</v>
      </c>
      <c r="I2350" t="s">
        <v>40</v>
      </c>
      <c r="J2350">
        <v>43.5</v>
      </c>
      <c r="K2350" s="1">
        <v>44503</v>
      </c>
      <c r="L2350">
        <v>88</v>
      </c>
      <c r="M2350">
        <v>0.23</v>
      </c>
    </row>
    <row r="2351" spans="1:13" x14ac:dyDescent="0.3">
      <c r="A2351" t="s">
        <v>1904</v>
      </c>
      <c r="B2351">
        <v>20</v>
      </c>
      <c r="C2351" t="s">
        <v>25</v>
      </c>
      <c r="D2351" t="s">
        <v>44</v>
      </c>
      <c r="E2351">
        <v>117.22</v>
      </c>
      <c r="F2351">
        <v>12</v>
      </c>
      <c r="G2351">
        <v>138</v>
      </c>
      <c r="H2351">
        <v>0</v>
      </c>
      <c r="I2351" t="s">
        <v>16</v>
      </c>
      <c r="J2351">
        <v>62.7</v>
      </c>
      <c r="K2351" s="1">
        <v>44920</v>
      </c>
      <c r="L2351">
        <v>48</v>
      </c>
      <c r="M2351">
        <v>0.45</v>
      </c>
    </row>
    <row r="2352" spans="1:13" x14ac:dyDescent="0.3">
      <c r="A2352" t="s">
        <v>2082</v>
      </c>
      <c r="B2352">
        <v>68</v>
      </c>
      <c r="C2352" t="s">
        <v>21</v>
      </c>
      <c r="D2352" t="s">
        <v>37</v>
      </c>
      <c r="E2352">
        <v>117.13</v>
      </c>
      <c r="F2352">
        <v>11</v>
      </c>
      <c r="G2352">
        <v>223</v>
      </c>
      <c r="H2352">
        <v>0</v>
      </c>
      <c r="I2352" t="s">
        <v>29</v>
      </c>
      <c r="J2352">
        <v>81.7</v>
      </c>
      <c r="K2352" s="1">
        <v>45261</v>
      </c>
      <c r="L2352">
        <v>33</v>
      </c>
      <c r="M2352">
        <v>0.28000000000000003</v>
      </c>
    </row>
    <row r="2353" spans="1:13" x14ac:dyDescent="0.3">
      <c r="A2353" t="s">
        <v>1052</v>
      </c>
      <c r="B2353">
        <v>67</v>
      </c>
      <c r="C2353" t="s">
        <v>14</v>
      </c>
      <c r="D2353" t="s">
        <v>15</v>
      </c>
      <c r="E2353">
        <v>69.91</v>
      </c>
      <c r="F2353">
        <v>10</v>
      </c>
      <c r="G2353">
        <v>231</v>
      </c>
      <c r="H2353">
        <v>0</v>
      </c>
      <c r="I2353" t="s">
        <v>16</v>
      </c>
      <c r="J2353">
        <v>47.3</v>
      </c>
      <c r="K2353" s="1">
        <v>45708</v>
      </c>
      <c r="L2353">
        <v>69</v>
      </c>
      <c r="M2353">
        <v>0.27</v>
      </c>
    </row>
    <row r="2354" spans="1:13" x14ac:dyDescent="0.3">
      <c r="A2354" t="s">
        <v>1892</v>
      </c>
      <c r="B2354">
        <v>79</v>
      </c>
      <c r="C2354" t="s">
        <v>14</v>
      </c>
      <c r="D2354" t="s">
        <v>26</v>
      </c>
      <c r="F2354">
        <v>5</v>
      </c>
      <c r="G2354">
        <v>182</v>
      </c>
      <c r="H2354">
        <v>0</v>
      </c>
      <c r="I2354" t="s">
        <v>23</v>
      </c>
      <c r="J2354">
        <v>40.799999999999997</v>
      </c>
      <c r="K2354" s="1">
        <v>45297</v>
      </c>
      <c r="L2354">
        <v>72</v>
      </c>
      <c r="M2354">
        <v>0.37</v>
      </c>
    </row>
    <row r="2355" spans="1:13" x14ac:dyDescent="0.3">
      <c r="A2355" t="s">
        <v>684</v>
      </c>
      <c r="B2355">
        <v>59</v>
      </c>
      <c r="C2355" t="s">
        <v>14</v>
      </c>
      <c r="D2355" t="s">
        <v>26</v>
      </c>
      <c r="E2355">
        <v>44.51</v>
      </c>
      <c r="F2355">
        <v>8</v>
      </c>
      <c r="G2355">
        <v>95</v>
      </c>
      <c r="H2355">
        <v>0</v>
      </c>
      <c r="I2355" t="s">
        <v>16</v>
      </c>
      <c r="J2355">
        <v>18.100000000000001</v>
      </c>
      <c r="K2355" s="1">
        <v>44348</v>
      </c>
      <c r="L2355">
        <v>2</v>
      </c>
      <c r="M2355">
        <v>0.26</v>
      </c>
    </row>
    <row r="2356" spans="1:13" x14ac:dyDescent="0.3">
      <c r="A2356" t="s">
        <v>2083</v>
      </c>
      <c r="B2356">
        <v>55</v>
      </c>
      <c r="C2356" t="s">
        <v>25</v>
      </c>
      <c r="D2356" t="s">
        <v>50</v>
      </c>
      <c r="E2356">
        <v>53.37</v>
      </c>
      <c r="F2356">
        <v>8</v>
      </c>
      <c r="G2356">
        <v>341</v>
      </c>
      <c r="H2356">
        <v>0</v>
      </c>
      <c r="I2356" t="s">
        <v>23</v>
      </c>
      <c r="J2356">
        <v>82.5</v>
      </c>
      <c r="K2356" s="1">
        <v>44175</v>
      </c>
      <c r="L2356">
        <v>54</v>
      </c>
      <c r="M2356">
        <v>0.12</v>
      </c>
    </row>
    <row r="2357" spans="1:13" x14ac:dyDescent="0.3">
      <c r="A2357" t="s">
        <v>465</v>
      </c>
      <c r="B2357">
        <v>62</v>
      </c>
      <c r="C2357" t="s">
        <v>21</v>
      </c>
      <c r="D2357" t="s">
        <v>50</v>
      </c>
      <c r="E2357">
        <v>112.52</v>
      </c>
      <c r="F2357">
        <v>0</v>
      </c>
      <c r="G2357">
        <v>247</v>
      </c>
      <c r="H2357">
        <v>0</v>
      </c>
      <c r="I2357" t="s">
        <v>19</v>
      </c>
      <c r="J2357">
        <v>79.599999999999994</v>
      </c>
      <c r="K2357" s="1">
        <v>44838</v>
      </c>
      <c r="L2357">
        <v>42</v>
      </c>
      <c r="M2357">
        <v>0.13</v>
      </c>
    </row>
    <row r="2358" spans="1:13" x14ac:dyDescent="0.3">
      <c r="A2358" t="s">
        <v>2084</v>
      </c>
      <c r="B2358">
        <v>59</v>
      </c>
      <c r="C2358" t="s">
        <v>14</v>
      </c>
      <c r="D2358" t="s">
        <v>15</v>
      </c>
      <c r="E2358">
        <v>157.13999999999999</v>
      </c>
      <c r="F2358">
        <v>13</v>
      </c>
      <c r="G2358">
        <v>131</v>
      </c>
      <c r="H2358">
        <v>1</v>
      </c>
      <c r="I2358" t="s">
        <v>29</v>
      </c>
      <c r="J2358">
        <v>74.3</v>
      </c>
      <c r="K2358" s="1">
        <v>45353</v>
      </c>
      <c r="L2358">
        <v>35</v>
      </c>
      <c r="M2358">
        <v>0.2</v>
      </c>
    </row>
    <row r="2359" spans="1:13" x14ac:dyDescent="0.3">
      <c r="A2359" t="s">
        <v>469</v>
      </c>
      <c r="B2359">
        <v>35</v>
      </c>
      <c r="C2359" t="s">
        <v>21</v>
      </c>
      <c r="D2359" t="s">
        <v>44</v>
      </c>
      <c r="E2359">
        <v>324.18</v>
      </c>
      <c r="F2359">
        <v>11</v>
      </c>
      <c r="G2359">
        <v>12</v>
      </c>
      <c r="H2359">
        <v>0</v>
      </c>
      <c r="I2359" t="s">
        <v>29</v>
      </c>
      <c r="J2359">
        <v>39.299999999999997</v>
      </c>
      <c r="K2359" s="1">
        <v>45756</v>
      </c>
      <c r="L2359">
        <v>61</v>
      </c>
      <c r="M2359">
        <v>0.53</v>
      </c>
    </row>
    <row r="2360" spans="1:13" x14ac:dyDescent="0.3">
      <c r="A2360" t="s">
        <v>2085</v>
      </c>
      <c r="B2360">
        <v>75</v>
      </c>
      <c r="C2360" t="s">
        <v>14</v>
      </c>
      <c r="D2360" t="s">
        <v>44</v>
      </c>
      <c r="E2360">
        <v>201.92</v>
      </c>
      <c r="F2360">
        <v>9</v>
      </c>
      <c r="G2360">
        <v>69</v>
      </c>
      <c r="H2360">
        <v>0</v>
      </c>
      <c r="I2360" t="s">
        <v>23</v>
      </c>
      <c r="J2360">
        <v>58.3</v>
      </c>
      <c r="K2360" s="1">
        <v>44811</v>
      </c>
      <c r="L2360">
        <v>60</v>
      </c>
      <c r="M2360">
        <v>0.17</v>
      </c>
    </row>
    <row r="2361" spans="1:13" x14ac:dyDescent="0.3">
      <c r="A2361" t="s">
        <v>2086</v>
      </c>
      <c r="B2361">
        <v>37</v>
      </c>
      <c r="C2361" t="s">
        <v>21</v>
      </c>
      <c r="D2361" t="s">
        <v>28</v>
      </c>
      <c r="E2361">
        <v>128.9</v>
      </c>
      <c r="F2361">
        <v>6</v>
      </c>
      <c r="G2361">
        <v>348</v>
      </c>
      <c r="H2361">
        <v>0</v>
      </c>
      <c r="I2361" t="s">
        <v>19</v>
      </c>
      <c r="J2361">
        <v>12.4</v>
      </c>
      <c r="K2361" s="1">
        <v>45809</v>
      </c>
      <c r="L2361">
        <v>98</v>
      </c>
      <c r="M2361">
        <v>0.59</v>
      </c>
    </row>
    <row r="2362" spans="1:13" x14ac:dyDescent="0.3">
      <c r="A2362" t="s">
        <v>2087</v>
      </c>
      <c r="B2362">
        <v>75</v>
      </c>
      <c r="C2362" t="s">
        <v>21</v>
      </c>
      <c r="D2362" t="s">
        <v>18</v>
      </c>
      <c r="E2362">
        <v>358.68</v>
      </c>
      <c r="F2362">
        <v>9</v>
      </c>
      <c r="G2362">
        <v>255</v>
      </c>
      <c r="H2362">
        <v>0</v>
      </c>
      <c r="I2362" t="s">
        <v>40</v>
      </c>
      <c r="J2362">
        <v>32</v>
      </c>
      <c r="K2362" s="1">
        <v>44886</v>
      </c>
      <c r="L2362">
        <v>94</v>
      </c>
      <c r="M2362">
        <v>0.38</v>
      </c>
    </row>
    <row r="2363" spans="1:13" x14ac:dyDescent="0.3">
      <c r="A2363" t="s">
        <v>2088</v>
      </c>
      <c r="B2363">
        <v>65</v>
      </c>
      <c r="C2363" t="s">
        <v>14</v>
      </c>
      <c r="D2363" t="s">
        <v>50</v>
      </c>
      <c r="E2363">
        <v>81.72</v>
      </c>
      <c r="F2363">
        <v>15</v>
      </c>
      <c r="G2363">
        <v>187</v>
      </c>
      <c r="H2363">
        <v>1</v>
      </c>
      <c r="I2363" t="s">
        <v>16</v>
      </c>
      <c r="J2363">
        <v>43.6</v>
      </c>
      <c r="K2363" s="1">
        <v>44895</v>
      </c>
      <c r="L2363">
        <v>49</v>
      </c>
      <c r="M2363">
        <v>0.55000000000000004</v>
      </c>
    </row>
    <row r="2364" spans="1:13" x14ac:dyDescent="0.3">
      <c r="A2364" t="s">
        <v>2089</v>
      </c>
      <c r="B2364">
        <v>42</v>
      </c>
      <c r="C2364" t="s">
        <v>14</v>
      </c>
      <c r="D2364" t="s">
        <v>18</v>
      </c>
      <c r="E2364">
        <v>103.04</v>
      </c>
      <c r="F2364">
        <v>10</v>
      </c>
      <c r="G2364">
        <v>88</v>
      </c>
      <c r="H2364">
        <v>0</v>
      </c>
      <c r="I2364" t="s">
        <v>40</v>
      </c>
      <c r="J2364">
        <v>4.4000000000000004</v>
      </c>
      <c r="K2364" s="1">
        <v>44434</v>
      </c>
      <c r="L2364">
        <v>23</v>
      </c>
      <c r="M2364">
        <v>0.26</v>
      </c>
    </row>
    <row r="2365" spans="1:13" x14ac:dyDescent="0.3">
      <c r="A2365" t="s">
        <v>2090</v>
      </c>
      <c r="B2365">
        <v>74</v>
      </c>
      <c r="C2365" t="s">
        <v>21</v>
      </c>
      <c r="D2365" t="s">
        <v>44</v>
      </c>
      <c r="E2365">
        <v>125.83</v>
      </c>
      <c r="F2365">
        <v>16</v>
      </c>
      <c r="G2365">
        <v>318</v>
      </c>
      <c r="H2365">
        <v>0</v>
      </c>
      <c r="I2365" t="s">
        <v>19</v>
      </c>
      <c r="J2365">
        <v>10.4</v>
      </c>
      <c r="K2365" s="1">
        <v>45526</v>
      </c>
      <c r="L2365">
        <v>68</v>
      </c>
      <c r="M2365">
        <v>0.36</v>
      </c>
    </row>
    <row r="2366" spans="1:13" x14ac:dyDescent="0.3">
      <c r="A2366" t="s">
        <v>1920</v>
      </c>
      <c r="B2366">
        <v>55</v>
      </c>
      <c r="C2366" t="s">
        <v>14</v>
      </c>
      <c r="D2366" t="s">
        <v>50</v>
      </c>
      <c r="E2366">
        <v>31.47</v>
      </c>
      <c r="F2366">
        <v>9</v>
      </c>
      <c r="G2366">
        <v>315</v>
      </c>
      <c r="H2366">
        <v>0</v>
      </c>
      <c r="I2366" t="s">
        <v>29</v>
      </c>
      <c r="J2366">
        <v>83</v>
      </c>
      <c r="K2366" s="1">
        <v>44341</v>
      </c>
      <c r="L2366">
        <v>35</v>
      </c>
      <c r="M2366">
        <v>0.56000000000000005</v>
      </c>
    </row>
    <row r="2367" spans="1:13" x14ac:dyDescent="0.3">
      <c r="A2367" t="s">
        <v>1301</v>
      </c>
      <c r="B2367">
        <v>30</v>
      </c>
      <c r="C2367" t="s">
        <v>14</v>
      </c>
      <c r="D2367" t="s">
        <v>26</v>
      </c>
      <c r="E2367">
        <v>108.06</v>
      </c>
      <c r="F2367">
        <v>14</v>
      </c>
      <c r="G2367">
        <v>153</v>
      </c>
      <c r="H2367">
        <v>0</v>
      </c>
      <c r="I2367" t="s">
        <v>40</v>
      </c>
      <c r="J2367">
        <v>97.1</v>
      </c>
      <c r="K2367" s="1">
        <v>45747</v>
      </c>
      <c r="L2367">
        <v>14</v>
      </c>
      <c r="M2367">
        <v>0.05</v>
      </c>
    </row>
    <row r="2368" spans="1:13" x14ac:dyDescent="0.3">
      <c r="A2368" t="s">
        <v>2091</v>
      </c>
      <c r="B2368">
        <v>21</v>
      </c>
      <c r="C2368" t="s">
        <v>21</v>
      </c>
      <c r="D2368" t="s">
        <v>35</v>
      </c>
      <c r="E2368">
        <v>104.58</v>
      </c>
      <c r="F2368">
        <v>9</v>
      </c>
      <c r="G2368">
        <v>149</v>
      </c>
      <c r="H2368">
        <v>0</v>
      </c>
      <c r="I2368" t="s">
        <v>19</v>
      </c>
      <c r="J2368">
        <v>32.200000000000003</v>
      </c>
      <c r="K2368" s="1">
        <v>44066</v>
      </c>
      <c r="L2368">
        <v>22</v>
      </c>
      <c r="M2368">
        <v>0.44</v>
      </c>
    </row>
    <row r="2369" spans="1:13" x14ac:dyDescent="0.3">
      <c r="A2369" t="s">
        <v>2092</v>
      </c>
      <c r="B2369">
        <v>72</v>
      </c>
      <c r="C2369" t="s">
        <v>14</v>
      </c>
      <c r="D2369" t="s">
        <v>50</v>
      </c>
      <c r="E2369">
        <v>54.92</v>
      </c>
      <c r="F2369">
        <v>11</v>
      </c>
      <c r="G2369">
        <v>329</v>
      </c>
      <c r="H2369">
        <v>0</v>
      </c>
      <c r="I2369" t="s">
        <v>29</v>
      </c>
      <c r="J2369">
        <v>10.7</v>
      </c>
      <c r="K2369" s="1">
        <v>45345</v>
      </c>
      <c r="L2369">
        <v>30</v>
      </c>
      <c r="M2369">
        <v>0.24</v>
      </c>
    </row>
    <row r="2370" spans="1:13" x14ac:dyDescent="0.3">
      <c r="A2370" t="s">
        <v>2093</v>
      </c>
      <c r="B2370">
        <v>31</v>
      </c>
      <c r="C2370" t="s">
        <v>14</v>
      </c>
      <c r="D2370" t="s">
        <v>44</v>
      </c>
      <c r="E2370">
        <v>161.69</v>
      </c>
      <c r="F2370">
        <v>7</v>
      </c>
      <c r="G2370">
        <v>131</v>
      </c>
      <c r="H2370">
        <v>0</v>
      </c>
      <c r="I2370" t="s">
        <v>40</v>
      </c>
      <c r="J2370">
        <v>93.5</v>
      </c>
      <c r="K2370" s="1">
        <v>45016</v>
      </c>
      <c r="L2370">
        <v>3</v>
      </c>
      <c r="M2370">
        <v>0.35</v>
      </c>
    </row>
    <row r="2371" spans="1:13" x14ac:dyDescent="0.3">
      <c r="A2371" t="s">
        <v>1493</v>
      </c>
      <c r="B2371">
        <v>50</v>
      </c>
      <c r="C2371" t="s">
        <v>14</v>
      </c>
      <c r="D2371" t="s">
        <v>44</v>
      </c>
      <c r="E2371">
        <v>45.58</v>
      </c>
      <c r="F2371">
        <v>9</v>
      </c>
      <c r="G2371">
        <v>143</v>
      </c>
      <c r="H2371">
        <v>0</v>
      </c>
      <c r="I2371" t="s">
        <v>29</v>
      </c>
      <c r="J2371">
        <v>91.4</v>
      </c>
      <c r="K2371" s="1">
        <v>44327</v>
      </c>
      <c r="L2371">
        <v>75</v>
      </c>
      <c r="M2371">
        <v>0.42</v>
      </c>
    </row>
    <row r="2372" spans="1:13" x14ac:dyDescent="0.3">
      <c r="A2372" t="s">
        <v>2094</v>
      </c>
      <c r="B2372">
        <v>45</v>
      </c>
      <c r="C2372" t="s">
        <v>21</v>
      </c>
      <c r="D2372" t="s">
        <v>35</v>
      </c>
      <c r="F2372">
        <v>17</v>
      </c>
      <c r="G2372">
        <v>246</v>
      </c>
      <c r="H2372">
        <v>0</v>
      </c>
      <c r="I2372" t="s">
        <v>23</v>
      </c>
      <c r="J2372">
        <v>65.5</v>
      </c>
      <c r="K2372" s="1">
        <v>44824</v>
      </c>
      <c r="L2372">
        <v>10</v>
      </c>
      <c r="M2372">
        <v>0.4</v>
      </c>
    </row>
    <row r="2373" spans="1:13" x14ac:dyDescent="0.3">
      <c r="A2373" t="s">
        <v>2095</v>
      </c>
      <c r="B2373">
        <v>69</v>
      </c>
      <c r="C2373" t="s">
        <v>21</v>
      </c>
      <c r="D2373" t="s">
        <v>18</v>
      </c>
      <c r="E2373">
        <v>162.26</v>
      </c>
      <c r="F2373">
        <v>9</v>
      </c>
      <c r="G2373">
        <v>62</v>
      </c>
      <c r="H2373">
        <v>0</v>
      </c>
      <c r="I2373" t="s">
        <v>29</v>
      </c>
      <c r="K2373" s="1">
        <v>45349</v>
      </c>
      <c r="L2373">
        <v>67</v>
      </c>
      <c r="M2373">
        <v>0.51</v>
      </c>
    </row>
    <row r="2374" spans="1:13" x14ac:dyDescent="0.3">
      <c r="A2374" t="s">
        <v>2096</v>
      </c>
      <c r="B2374">
        <v>54</v>
      </c>
      <c r="C2374" t="s">
        <v>14</v>
      </c>
      <c r="D2374" t="s">
        <v>15</v>
      </c>
      <c r="E2374">
        <v>38.049999999999997</v>
      </c>
      <c r="F2374">
        <v>12</v>
      </c>
      <c r="G2374">
        <v>169</v>
      </c>
      <c r="H2374">
        <v>1</v>
      </c>
      <c r="I2374" t="s">
        <v>29</v>
      </c>
      <c r="J2374">
        <v>11.3</v>
      </c>
      <c r="K2374" s="1">
        <v>44276</v>
      </c>
      <c r="L2374">
        <v>41</v>
      </c>
      <c r="M2374">
        <v>0.25</v>
      </c>
    </row>
    <row r="2375" spans="1:13" x14ac:dyDescent="0.3">
      <c r="A2375" t="s">
        <v>793</v>
      </c>
      <c r="B2375">
        <v>25</v>
      </c>
      <c r="C2375" t="s">
        <v>25</v>
      </c>
      <c r="D2375" t="s">
        <v>35</v>
      </c>
      <c r="E2375">
        <v>192.98</v>
      </c>
      <c r="F2375">
        <v>10</v>
      </c>
      <c r="G2375">
        <v>301</v>
      </c>
      <c r="H2375">
        <v>0</v>
      </c>
      <c r="I2375" t="s">
        <v>19</v>
      </c>
      <c r="J2375">
        <v>93.9</v>
      </c>
      <c r="K2375" s="1">
        <v>45025</v>
      </c>
      <c r="L2375">
        <v>48</v>
      </c>
      <c r="M2375">
        <v>0.18</v>
      </c>
    </row>
    <row r="2376" spans="1:13" x14ac:dyDescent="0.3">
      <c r="A2376" t="s">
        <v>2097</v>
      </c>
      <c r="B2376">
        <v>61</v>
      </c>
      <c r="C2376" t="s">
        <v>14</v>
      </c>
      <c r="D2376" t="s">
        <v>26</v>
      </c>
      <c r="E2376">
        <v>29.12</v>
      </c>
      <c r="F2376">
        <v>10</v>
      </c>
      <c r="G2376">
        <v>235</v>
      </c>
      <c r="H2376">
        <v>0</v>
      </c>
      <c r="I2376" t="s">
        <v>19</v>
      </c>
      <c r="J2376">
        <v>92</v>
      </c>
      <c r="K2376" s="1">
        <v>44989</v>
      </c>
      <c r="L2376">
        <v>50</v>
      </c>
      <c r="M2376">
        <v>0.3</v>
      </c>
    </row>
    <row r="2377" spans="1:13" x14ac:dyDescent="0.3">
      <c r="A2377" t="s">
        <v>2098</v>
      </c>
      <c r="B2377">
        <v>51</v>
      </c>
      <c r="C2377" t="s">
        <v>21</v>
      </c>
      <c r="D2377" t="s">
        <v>44</v>
      </c>
      <c r="E2377">
        <v>61.11</v>
      </c>
      <c r="F2377">
        <v>10</v>
      </c>
      <c r="G2377">
        <v>288</v>
      </c>
      <c r="H2377">
        <v>0</v>
      </c>
      <c r="I2377" t="s">
        <v>16</v>
      </c>
      <c r="J2377">
        <v>74.3</v>
      </c>
      <c r="K2377" s="1">
        <v>45146</v>
      </c>
      <c r="L2377">
        <v>69</v>
      </c>
      <c r="M2377">
        <v>0.9</v>
      </c>
    </row>
    <row r="2378" spans="1:13" x14ac:dyDescent="0.3">
      <c r="A2378" t="s">
        <v>2099</v>
      </c>
      <c r="B2378">
        <v>61</v>
      </c>
      <c r="C2378" t="s">
        <v>14</v>
      </c>
      <c r="D2378" t="s">
        <v>37</v>
      </c>
      <c r="E2378">
        <v>114.69</v>
      </c>
      <c r="F2378">
        <v>11</v>
      </c>
      <c r="G2378">
        <v>122</v>
      </c>
      <c r="H2378">
        <v>0</v>
      </c>
      <c r="I2378" t="s">
        <v>19</v>
      </c>
      <c r="J2378">
        <v>93.4</v>
      </c>
      <c r="K2378" s="1">
        <v>45246</v>
      </c>
      <c r="L2378">
        <v>58</v>
      </c>
      <c r="M2378">
        <v>0.36</v>
      </c>
    </row>
    <row r="2379" spans="1:13" x14ac:dyDescent="0.3">
      <c r="A2379" t="s">
        <v>2100</v>
      </c>
      <c r="B2379">
        <v>22</v>
      </c>
      <c r="C2379" t="s">
        <v>14</v>
      </c>
      <c r="D2379" t="s">
        <v>26</v>
      </c>
      <c r="E2379">
        <v>35.08</v>
      </c>
      <c r="F2379">
        <v>2</v>
      </c>
      <c r="G2379">
        <v>269</v>
      </c>
      <c r="H2379">
        <v>0</v>
      </c>
      <c r="I2379" t="s">
        <v>23</v>
      </c>
      <c r="J2379">
        <v>14</v>
      </c>
      <c r="K2379" s="1">
        <v>45494</v>
      </c>
      <c r="L2379">
        <v>15</v>
      </c>
      <c r="M2379">
        <v>0.31</v>
      </c>
    </row>
    <row r="2380" spans="1:13" x14ac:dyDescent="0.3">
      <c r="A2380" t="s">
        <v>2101</v>
      </c>
      <c r="B2380">
        <v>71</v>
      </c>
      <c r="C2380" t="s">
        <v>21</v>
      </c>
      <c r="D2380" t="s">
        <v>18</v>
      </c>
      <c r="E2380">
        <v>19.420000000000002</v>
      </c>
      <c r="F2380">
        <v>8</v>
      </c>
      <c r="G2380">
        <v>7</v>
      </c>
      <c r="H2380">
        <v>0</v>
      </c>
      <c r="I2380" t="s">
        <v>23</v>
      </c>
      <c r="J2380">
        <v>10.9</v>
      </c>
      <c r="K2380" s="1">
        <v>45313</v>
      </c>
      <c r="L2380">
        <v>48</v>
      </c>
      <c r="M2380">
        <v>0.21</v>
      </c>
    </row>
    <row r="2381" spans="1:13" x14ac:dyDescent="0.3">
      <c r="A2381" t="s">
        <v>2102</v>
      </c>
      <c r="B2381">
        <v>22</v>
      </c>
      <c r="C2381" t="s">
        <v>25</v>
      </c>
      <c r="D2381" t="s">
        <v>35</v>
      </c>
      <c r="E2381">
        <v>183.33</v>
      </c>
      <c r="F2381">
        <v>10</v>
      </c>
      <c r="G2381">
        <v>217</v>
      </c>
      <c r="H2381">
        <v>0</v>
      </c>
      <c r="I2381" t="s">
        <v>29</v>
      </c>
      <c r="J2381">
        <v>19.2</v>
      </c>
      <c r="K2381" s="1">
        <v>45551</v>
      </c>
      <c r="L2381">
        <v>6</v>
      </c>
      <c r="M2381">
        <v>0.24</v>
      </c>
    </row>
    <row r="2382" spans="1:13" x14ac:dyDescent="0.3">
      <c r="A2382" t="s">
        <v>890</v>
      </c>
      <c r="B2382">
        <v>48</v>
      </c>
      <c r="C2382" t="s">
        <v>25</v>
      </c>
      <c r="D2382" t="s">
        <v>44</v>
      </c>
      <c r="E2382">
        <v>85.07</v>
      </c>
      <c r="F2382">
        <v>12</v>
      </c>
      <c r="G2382">
        <v>341</v>
      </c>
      <c r="H2382">
        <v>0</v>
      </c>
      <c r="I2382" t="s">
        <v>19</v>
      </c>
      <c r="J2382">
        <v>21.5</v>
      </c>
      <c r="K2382" s="1">
        <v>44318</v>
      </c>
      <c r="L2382">
        <v>4</v>
      </c>
      <c r="M2382">
        <v>0.18</v>
      </c>
    </row>
    <row r="2383" spans="1:13" x14ac:dyDescent="0.3">
      <c r="A2383" t="s">
        <v>2103</v>
      </c>
      <c r="B2383">
        <v>62</v>
      </c>
      <c r="C2383" t="s">
        <v>21</v>
      </c>
      <c r="D2383" t="s">
        <v>44</v>
      </c>
      <c r="E2383">
        <v>128.36000000000001</v>
      </c>
      <c r="F2383">
        <v>10</v>
      </c>
      <c r="G2383">
        <v>173</v>
      </c>
      <c r="H2383">
        <v>0</v>
      </c>
      <c r="I2383" t="s">
        <v>16</v>
      </c>
      <c r="J2383">
        <v>82.7</v>
      </c>
      <c r="K2383" s="1">
        <v>45039</v>
      </c>
      <c r="L2383">
        <v>23</v>
      </c>
      <c r="M2383">
        <v>0.45</v>
      </c>
    </row>
    <row r="2384" spans="1:13" x14ac:dyDescent="0.3">
      <c r="A2384" t="s">
        <v>577</v>
      </c>
      <c r="B2384">
        <v>26</v>
      </c>
      <c r="C2384" t="s">
        <v>25</v>
      </c>
      <c r="D2384" t="s">
        <v>35</v>
      </c>
      <c r="E2384">
        <v>66.05</v>
      </c>
      <c r="F2384">
        <v>12</v>
      </c>
      <c r="G2384">
        <v>125</v>
      </c>
      <c r="H2384">
        <v>0</v>
      </c>
      <c r="I2384" t="s">
        <v>19</v>
      </c>
      <c r="J2384">
        <v>92.2</v>
      </c>
      <c r="K2384" s="1">
        <v>44828</v>
      </c>
      <c r="L2384">
        <v>45</v>
      </c>
      <c r="M2384">
        <v>0.11</v>
      </c>
    </row>
    <row r="2385" spans="1:13" x14ac:dyDescent="0.3">
      <c r="A2385" t="s">
        <v>2104</v>
      </c>
      <c r="B2385">
        <v>59</v>
      </c>
      <c r="C2385" t="s">
        <v>21</v>
      </c>
      <c r="D2385" t="s">
        <v>15</v>
      </c>
      <c r="E2385">
        <v>105.48</v>
      </c>
      <c r="F2385">
        <v>8</v>
      </c>
      <c r="G2385">
        <v>314</v>
      </c>
      <c r="H2385">
        <v>0</v>
      </c>
      <c r="I2385" t="s">
        <v>16</v>
      </c>
      <c r="J2385">
        <v>21.6</v>
      </c>
      <c r="K2385" s="1">
        <v>44859</v>
      </c>
      <c r="L2385">
        <v>65</v>
      </c>
      <c r="M2385">
        <v>0.42</v>
      </c>
    </row>
    <row r="2386" spans="1:13" x14ac:dyDescent="0.3">
      <c r="A2386" t="s">
        <v>2105</v>
      </c>
      <c r="B2386">
        <v>49</v>
      </c>
      <c r="C2386" t="s">
        <v>14</v>
      </c>
      <c r="D2386" t="s">
        <v>35</v>
      </c>
      <c r="E2386">
        <v>167.11</v>
      </c>
      <c r="F2386">
        <v>7</v>
      </c>
      <c r="G2386">
        <v>315</v>
      </c>
      <c r="H2386">
        <v>0</v>
      </c>
      <c r="I2386" t="s">
        <v>29</v>
      </c>
      <c r="K2386" s="1">
        <v>44314</v>
      </c>
      <c r="L2386">
        <v>56</v>
      </c>
      <c r="M2386">
        <v>0.47</v>
      </c>
    </row>
    <row r="2387" spans="1:13" x14ac:dyDescent="0.3">
      <c r="A2387" t="s">
        <v>2106</v>
      </c>
      <c r="B2387">
        <v>50</v>
      </c>
      <c r="C2387" t="s">
        <v>21</v>
      </c>
      <c r="D2387" t="s">
        <v>50</v>
      </c>
      <c r="E2387">
        <v>102</v>
      </c>
      <c r="F2387">
        <v>17</v>
      </c>
      <c r="G2387">
        <v>48</v>
      </c>
      <c r="H2387">
        <v>0</v>
      </c>
      <c r="I2387" t="s">
        <v>23</v>
      </c>
      <c r="J2387">
        <v>45.4</v>
      </c>
      <c r="K2387" s="1">
        <v>44713</v>
      </c>
      <c r="L2387">
        <v>98</v>
      </c>
      <c r="M2387">
        <v>0.66</v>
      </c>
    </row>
    <row r="2388" spans="1:13" x14ac:dyDescent="0.3">
      <c r="A2388" t="s">
        <v>2107</v>
      </c>
      <c r="B2388">
        <v>79</v>
      </c>
      <c r="C2388" t="s">
        <v>21</v>
      </c>
      <c r="D2388" t="s">
        <v>52</v>
      </c>
      <c r="E2388">
        <v>183.03</v>
      </c>
      <c r="F2388">
        <v>7</v>
      </c>
      <c r="G2388">
        <v>335</v>
      </c>
      <c r="H2388">
        <v>0</v>
      </c>
      <c r="I2388" t="s">
        <v>19</v>
      </c>
      <c r="J2388">
        <v>17.8</v>
      </c>
      <c r="K2388" s="1">
        <v>44106</v>
      </c>
      <c r="L2388">
        <v>63</v>
      </c>
      <c r="M2388">
        <v>0.51</v>
      </c>
    </row>
    <row r="2389" spans="1:13" x14ac:dyDescent="0.3">
      <c r="A2389" t="s">
        <v>2108</v>
      </c>
      <c r="B2389">
        <v>20</v>
      </c>
      <c r="C2389" t="s">
        <v>14</v>
      </c>
      <c r="D2389" t="s">
        <v>15</v>
      </c>
      <c r="E2389">
        <v>181</v>
      </c>
      <c r="F2389">
        <v>8</v>
      </c>
      <c r="G2389">
        <v>235</v>
      </c>
      <c r="H2389">
        <v>0</v>
      </c>
      <c r="I2389" t="s">
        <v>19</v>
      </c>
      <c r="J2389">
        <v>85.3</v>
      </c>
      <c r="K2389" s="1">
        <v>44590</v>
      </c>
      <c r="L2389">
        <v>15</v>
      </c>
      <c r="M2389">
        <v>7.0000000000000007E-2</v>
      </c>
    </row>
    <row r="2390" spans="1:13" x14ac:dyDescent="0.3">
      <c r="A2390" t="s">
        <v>2109</v>
      </c>
      <c r="B2390">
        <v>47</v>
      </c>
      <c r="C2390" t="s">
        <v>14</v>
      </c>
      <c r="D2390" t="s">
        <v>52</v>
      </c>
      <c r="E2390">
        <v>185.68</v>
      </c>
      <c r="F2390">
        <v>9</v>
      </c>
      <c r="G2390">
        <v>348</v>
      </c>
      <c r="H2390">
        <v>0</v>
      </c>
      <c r="I2390" t="s">
        <v>23</v>
      </c>
      <c r="J2390">
        <v>52.2</v>
      </c>
      <c r="K2390" s="1">
        <v>45777</v>
      </c>
      <c r="L2390">
        <v>4</v>
      </c>
      <c r="M2390">
        <v>0.1</v>
      </c>
    </row>
    <row r="2391" spans="1:13" x14ac:dyDescent="0.3">
      <c r="A2391" t="s">
        <v>2110</v>
      </c>
      <c r="B2391">
        <v>67</v>
      </c>
      <c r="C2391" t="s">
        <v>21</v>
      </c>
      <c r="D2391" t="s">
        <v>18</v>
      </c>
      <c r="E2391">
        <v>154.01</v>
      </c>
      <c r="F2391">
        <v>10</v>
      </c>
      <c r="G2391">
        <v>316</v>
      </c>
      <c r="H2391">
        <v>0</v>
      </c>
      <c r="I2391" t="s">
        <v>23</v>
      </c>
      <c r="J2391">
        <v>56.6</v>
      </c>
      <c r="K2391" s="1">
        <v>45719</v>
      </c>
      <c r="L2391">
        <v>91</v>
      </c>
      <c r="M2391">
        <v>0.15</v>
      </c>
    </row>
    <row r="2392" spans="1:13" x14ac:dyDescent="0.3">
      <c r="A2392" t="s">
        <v>2111</v>
      </c>
      <c r="B2392">
        <v>29</v>
      </c>
      <c r="C2392" t="s">
        <v>14</v>
      </c>
      <c r="D2392" t="s">
        <v>28</v>
      </c>
      <c r="E2392">
        <v>100.88</v>
      </c>
      <c r="F2392">
        <v>7</v>
      </c>
      <c r="G2392">
        <v>255</v>
      </c>
      <c r="H2392">
        <v>1</v>
      </c>
      <c r="I2392" t="s">
        <v>40</v>
      </c>
      <c r="J2392">
        <v>25.8</v>
      </c>
      <c r="K2392" s="1">
        <v>44214</v>
      </c>
      <c r="L2392">
        <v>77</v>
      </c>
      <c r="M2392">
        <v>0.48</v>
      </c>
    </row>
    <row r="2393" spans="1:13" x14ac:dyDescent="0.3">
      <c r="A2393" t="s">
        <v>2112</v>
      </c>
      <c r="B2393">
        <v>46</v>
      </c>
      <c r="C2393" t="s">
        <v>21</v>
      </c>
      <c r="D2393" t="s">
        <v>26</v>
      </c>
      <c r="E2393">
        <v>114.43</v>
      </c>
      <c r="F2393">
        <v>10</v>
      </c>
      <c r="G2393">
        <v>115</v>
      </c>
      <c r="H2393">
        <v>0</v>
      </c>
      <c r="I2393" t="s">
        <v>40</v>
      </c>
      <c r="J2393">
        <v>55.9</v>
      </c>
      <c r="K2393" s="1">
        <v>44050</v>
      </c>
      <c r="L2393">
        <v>32</v>
      </c>
      <c r="M2393">
        <v>0.05</v>
      </c>
    </row>
    <row r="2394" spans="1:13" x14ac:dyDescent="0.3">
      <c r="A2394" t="s">
        <v>2113</v>
      </c>
      <c r="B2394">
        <v>20</v>
      </c>
      <c r="C2394" t="s">
        <v>21</v>
      </c>
      <c r="D2394" t="s">
        <v>22</v>
      </c>
      <c r="E2394">
        <v>18.190000000000001</v>
      </c>
      <c r="F2394">
        <v>8</v>
      </c>
      <c r="G2394">
        <v>278</v>
      </c>
      <c r="H2394">
        <v>0</v>
      </c>
      <c r="I2394" t="s">
        <v>40</v>
      </c>
      <c r="J2394">
        <v>79.3</v>
      </c>
      <c r="K2394" s="1">
        <v>44113</v>
      </c>
      <c r="L2394">
        <v>9</v>
      </c>
      <c r="M2394">
        <v>7.0000000000000007E-2</v>
      </c>
    </row>
    <row r="2395" spans="1:13" x14ac:dyDescent="0.3">
      <c r="A2395" t="s">
        <v>2114</v>
      </c>
      <c r="B2395">
        <v>43</v>
      </c>
      <c r="C2395" t="s">
        <v>21</v>
      </c>
      <c r="D2395" t="s">
        <v>35</v>
      </c>
      <c r="E2395">
        <v>43.4</v>
      </c>
      <c r="F2395">
        <v>9</v>
      </c>
      <c r="G2395">
        <v>84</v>
      </c>
      <c r="H2395">
        <v>0</v>
      </c>
      <c r="I2395" t="s">
        <v>23</v>
      </c>
      <c r="J2395">
        <v>30.5</v>
      </c>
      <c r="K2395" s="1">
        <v>45443</v>
      </c>
      <c r="L2395">
        <v>89</v>
      </c>
      <c r="M2395">
        <v>0.24</v>
      </c>
    </row>
    <row r="2396" spans="1:13" x14ac:dyDescent="0.3">
      <c r="A2396" t="s">
        <v>2115</v>
      </c>
      <c r="B2396">
        <v>74</v>
      </c>
      <c r="C2396" t="s">
        <v>14</v>
      </c>
      <c r="D2396" t="s">
        <v>26</v>
      </c>
      <c r="E2396">
        <v>180.35</v>
      </c>
      <c r="F2396">
        <v>4</v>
      </c>
      <c r="G2396">
        <v>119</v>
      </c>
      <c r="H2396">
        <v>0</v>
      </c>
      <c r="I2396" t="s">
        <v>40</v>
      </c>
      <c r="J2396">
        <v>11.3</v>
      </c>
      <c r="K2396" s="1">
        <v>44480</v>
      </c>
      <c r="L2396">
        <v>57</v>
      </c>
      <c r="M2396">
        <v>0.16</v>
      </c>
    </row>
    <row r="2397" spans="1:13" x14ac:dyDescent="0.3">
      <c r="A2397" t="s">
        <v>2116</v>
      </c>
      <c r="B2397">
        <v>78</v>
      </c>
      <c r="C2397" t="s">
        <v>21</v>
      </c>
      <c r="D2397" t="s">
        <v>22</v>
      </c>
      <c r="F2397">
        <v>12</v>
      </c>
      <c r="G2397">
        <v>49</v>
      </c>
      <c r="H2397">
        <v>0</v>
      </c>
      <c r="I2397" t="s">
        <v>19</v>
      </c>
      <c r="J2397">
        <v>58.4</v>
      </c>
      <c r="K2397" s="1">
        <v>45357</v>
      </c>
      <c r="L2397">
        <v>67</v>
      </c>
      <c r="M2397">
        <v>0.2</v>
      </c>
    </row>
    <row r="2398" spans="1:13" x14ac:dyDescent="0.3">
      <c r="A2398" t="s">
        <v>2117</v>
      </c>
      <c r="B2398">
        <v>47</v>
      </c>
      <c r="C2398" t="s">
        <v>21</v>
      </c>
      <c r="D2398" t="s">
        <v>18</v>
      </c>
      <c r="E2398">
        <v>54.97</v>
      </c>
      <c r="F2398">
        <v>10</v>
      </c>
      <c r="G2398">
        <v>163</v>
      </c>
      <c r="H2398">
        <v>0</v>
      </c>
      <c r="I2398" t="s">
        <v>23</v>
      </c>
      <c r="J2398">
        <v>63.6</v>
      </c>
      <c r="K2398" s="1">
        <v>44038</v>
      </c>
      <c r="L2398">
        <v>39</v>
      </c>
      <c r="M2398">
        <v>0.26</v>
      </c>
    </row>
    <row r="2399" spans="1:13" x14ac:dyDescent="0.3">
      <c r="A2399" t="s">
        <v>2118</v>
      </c>
      <c r="B2399">
        <v>26</v>
      </c>
      <c r="C2399" t="s">
        <v>21</v>
      </c>
      <c r="D2399" t="s">
        <v>18</v>
      </c>
      <c r="E2399">
        <v>35.97</v>
      </c>
      <c r="F2399">
        <v>13</v>
      </c>
      <c r="G2399">
        <v>147</v>
      </c>
      <c r="H2399">
        <v>0</v>
      </c>
      <c r="I2399" t="s">
        <v>19</v>
      </c>
      <c r="J2399">
        <v>20.2</v>
      </c>
      <c r="K2399" s="1">
        <v>44537</v>
      </c>
      <c r="L2399">
        <v>40</v>
      </c>
      <c r="M2399">
        <v>0.05</v>
      </c>
    </row>
    <row r="2400" spans="1:13" x14ac:dyDescent="0.3">
      <c r="A2400" t="s">
        <v>1783</v>
      </c>
      <c r="B2400">
        <v>43</v>
      </c>
      <c r="C2400" t="s">
        <v>21</v>
      </c>
      <c r="D2400" t="s">
        <v>28</v>
      </c>
      <c r="E2400">
        <v>177.7</v>
      </c>
      <c r="F2400">
        <v>6</v>
      </c>
      <c r="G2400">
        <v>42</v>
      </c>
      <c r="H2400">
        <v>0</v>
      </c>
      <c r="I2400" t="s">
        <v>23</v>
      </c>
      <c r="J2400">
        <v>24.8</v>
      </c>
      <c r="K2400" s="1">
        <v>45648</v>
      </c>
      <c r="L2400">
        <v>16</v>
      </c>
      <c r="M2400">
        <v>0.51</v>
      </c>
    </row>
    <row r="2401" spans="1:13" x14ac:dyDescent="0.3">
      <c r="A2401" t="s">
        <v>2119</v>
      </c>
      <c r="B2401">
        <v>19</v>
      </c>
      <c r="C2401" t="s">
        <v>14</v>
      </c>
      <c r="D2401" t="s">
        <v>15</v>
      </c>
      <c r="E2401">
        <v>193.7</v>
      </c>
      <c r="F2401">
        <v>16</v>
      </c>
      <c r="G2401">
        <v>135</v>
      </c>
      <c r="H2401">
        <v>0</v>
      </c>
      <c r="I2401" t="s">
        <v>29</v>
      </c>
      <c r="J2401">
        <v>15.3</v>
      </c>
      <c r="K2401" s="1">
        <v>44359</v>
      </c>
      <c r="L2401">
        <v>81</v>
      </c>
      <c r="M2401">
        <v>0.03</v>
      </c>
    </row>
    <row r="2402" spans="1:13" x14ac:dyDescent="0.3">
      <c r="A2402" t="s">
        <v>2120</v>
      </c>
      <c r="B2402">
        <v>79</v>
      </c>
      <c r="C2402" t="s">
        <v>25</v>
      </c>
      <c r="D2402" t="s">
        <v>26</v>
      </c>
      <c r="E2402">
        <v>128.41</v>
      </c>
      <c r="F2402">
        <v>5</v>
      </c>
      <c r="G2402">
        <v>245</v>
      </c>
      <c r="H2402">
        <v>0</v>
      </c>
      <c r="I2402" t="s">
        <v>19</v>
      </c>
      <c r="J2402">
        <v>92.1</v>
      </c>
      <c r="K2402" s="1">
        <v>44653</v>
      </c>
      <c r="L2402">
        <v>91</v>
      </c>
      <c r="M2402">
        <v>0.26</v>
      </c>
    </row>
    <row r="2403" spans="1:13" x14ac:dyDescent="0.3">
      <c r="A2403" t="s">
        <v>2121</v>
      </c>
      <c r="B2403">
        <v>20</v>
      </c>
      <c r="C2403" t="s">
        <v>21</v>
      </c>
      <c r="D2403" t="s">
        <v>26</v>
      </c>
      <c r="F2403">
        <v>12</v>
      </c>
      <c r="G2403">
        <v>217</v>
      </c>
      <c r="H2403">
        <v>0</v>
      </c>
      <c r="I2403" t="s">
        <v>23</v>
      </c>
      <c r="J2403">
        <v>21.3</v>
      </c>
      <c r="K2403" s="1">
        <v>44407</v>
      </c>
      <c r="L2403">
        <v>10</v>
      </c>
      <c r="M2403">
        <v>0.19</v>
      </c>
    </row>
    <row r="2404" spans="1:13" x14ac:dyDescent="0.3">
      <c r="A2404" t="s">
        <v>2122</v>
      </c>
      <c r="B2404">
        <v>63</v>
      </c>
      <c r="C2404" t="s">
        <v>25</v>
      </c>
      <c r="D2404" t="s">
        <v>35</v>
      </c>
      <c r="E2404">
        <v>205.48</v>
      </c>
      <c r="F2404">
        <v>3</v>
      </c>
      <c r="G2404">
        <v>280</v>
      </c>
      <c r="H2404">
        <v>0</v>
      </c>
      <c r="I2404" t="s">
        <v>16</v>
      </c>
      <c r="J2404">
        <v>1.1000000000000001</v>
      </c>
      <c r="K2404" s="1">
        <v>45435</v>
      </c>
      <c r="L2404">
        <v>53</v>
      </c>
      <c r="M2404">
        <v>0.7</v>
      </c>
    </row>
    <row r="2405" spans="1:13" x14ac:dyDescent="0.3">
      <c r="A2405" t="s">
        <v>610</v>
      </c>
      <c r="B2405">
        <v>21</v>
      </c>
      <c r="C2405" t="s">
        <v>14</v>
      </c>
      <c r="D2405" t="s">
        <v>18</v>
      </c>
      <c r="E2405">
        <v>124.87</v>
      </c>
      <c r="F2405">
        <v>11</v>
      </c>
      <c r="G2405">
        <v>233</v>
      </c>
      <c r="H2405">
        <v>0</v>
      </c>
      <c r="I2405" t="s">
        <v>23</v>
      </c>
      <c r="J2405">
        <v>84</v>
      </c>
      <c r="K2405" s="1">
        <v>45026</v>
      </c>
      <c r="L2405">
        <v>65</v>
      </c>
      <c r="M2405">
        <v>0.11</v>
      </c>
    </row>
    <row r="2406" spans="1:13" x14ac:dyDescent="0.3">
      <c r="A2406" t="s">
        <v>2123</v>
      </c>
      <c r="B2406">
        <v>42</v>
      </c>
      <c r="C2406" t="s">
        <v>14</v>
      </c>
      <c r="D2406" t="s">
        <v>22</v>
      </c>
      <c r="E2406">
        <v>39.229999999999997</v>
      </c>
      <c r="F2406">
        <v>9</v>
      </c>
      <c r="G2406">
        <v>262</v>
      </c>
      <c r="H2406">
        <v>0</v>
      </c>
      <c r="I2406" t="s">
        <v>29</v>
      </c>
      <c r="J2406">
        <v>80.3</v>
      </c>
      <c r="K2406" s="1">
        <v>45792</v>
      </c>
      <c r="L2406">
        <v>50</v>
      </c>
      <c r="M2406">
        <v>0.11</v>
      </c>
    </row>
    <row r="2407" spans="1:13" x14ac:dyDescent="0.3">
      <c r="A2407" t="s">
        <v>127</v>
      </c>
      <c r="B2407">
        <v>68</v>
      </c>
      <c r="C2407" t="s">
        <v>14</v>
      </c>
      <c r="D2407" t="s">
        <v>37</v>
      </c>
      <c r="E2407">
        <v>138.99</v>
      </c>
      <c r="F2407">
        <v>15</v>
      </c>
      <c r="G2407">
        <v>114</v>
      </c>
      <c r="H2407">
        <v>0</v>
      </c>
      <c r="I2407" t="s">
        <v>23</v>
      </c>
      <c r="K2407" s="1">
        <v>45092</v>
      </c>
      <c r="L2407">
        <v>29</v>
      </c>
      <c r="M2407">
        <v>0.28999999999999998</v>
      </c>
    </row>
    <row r="2408" spans="1:13" x14ac:dyDescent="0.3">
      <c r="A2408" t="s">
        <v>2124</v>
      </c>
      <c r="B2408">
        <v>30</v>
      </c>
      <c r="C2408" t="s">
        <v>14</v>
      </c>
      <c r="D2408" t="s">
        <v>28</v>
      </c>
      <c r="E2408">
        <v>110.32</v>
      </c>
      <c r="F2408">
        <v>6</v>
      </c>
      <c r="G2408">
        <v>341</v>
      </c>
      <c r="H2408">
        <v>0</v>
      </c>
      <c r="I2408" t="s">
        <v>29</v>
      </c>
      <c r="J2408">
        <v>79.7</v>
      </c>
      <c r="K2408" s="1">
        <v>44579</v>
      </c>
      <c r="L2408">
        <v>18</v>
      </c>
      <c r="M2408">
        <v>0.16</v>
      </c>
    </row>
    <row r="2409" spans="1:13" x14ac:dyDescent="0.3">
      <c r="A2409" t="s">
        <v>2125</v>
      </c>
      <c r="B2409">
        <v>56</v>
      </c>
      <c r="C2409" t="s">
        <v>21</v>
      </c>
      <c r="D2409" t="s">
        <v>15</v>
      </c>
      <c r="E2409">
        <v>45.52</v>
      </c>
      <c r="F2409">
        <v>12</v>
      </c>
      <c r="G2409">
        <v>188</v>
      </c>
      <c r="H2409">
        <v>0</v>
      </c>
      <c r="I2409" t="s">
        <v>40</v>
      </c>
      <c r="J2409">
        <v>45</v>
      </c>
      <c r="K2409" s="1">
        <v>45775</v>
      </c>
      <c r="L2409">
        <v>52</v>
      </c>
      <c r="M2409">
        <v>0.21</v>
      </c>
    </row>
    <row r="2410" spans="1:13" x14ac:dyDescent="0.3">
      <c r="A2410" t="s">
        <v>2126</v>
      </c>
      <c r="B2410">
        <v>61</v>
      </c>
      <c r="C2410" t="s">
        <v>14</v>
      </c>
      <c r="D2410" t="s">
        <v>44</v>
      </c>
      <c r="E2410">
        <v>27.01</v>
      </c>
      <c r="F2410">
        <v>14</v>
      </c>
      <c r="G2410">
        <v>196</v>
      </c>
      <c r="H2410">
        <v>0</v>
      </c>
      <c r="I2410" t="s">
        <v>19</v>
      </c>
      <c r="J2410">
        <v>22.5</v>
      </c>
      <c r="K2410" s="1">
        <v>44713</v>
      </c>
      <c r="L2410">
        <v>32</v>
      </c>
      <c r="M2410">
        <v>0.1</v>
      </c>
    </row>
    <row r="2411" spans="1:13" x14ac:dyDescent="0.3">
      <c r="A2411" t="s">
        <v>2127</v>
      </c>
      <c r="B2411">
        <v>52</v>
      </c>
      <c r="C2411" t="s">
        <v>14</v>
      </c>
      <c r="D2411" t="s">
        <v>37</v>
      </c>
      <c r="E2411">
        <v>35.729999999999997</v>
      </c>
      <c r="F2411">
        <v>11</v>
      </c>
      <c r="G2411">
        <v>37</v>
      </c>
      <c r="H2411">
        <v>0</v>
      </c>
      <c r="I2411" t="s">
        <v>29</v>
      </c>
      <c r="J2411">
        <v>42.6</v>
      </c>
      <c r="K2411" s="1">
        <v>44048</v>
      </c>
      <c r="L2411">
        <v>33</v>
      </c>
      <c r="M2411">
        <v>0.09</v>
      </c>
    </row>
    <row r="2412" spans="1:13" x14ac:dyDescent="0.3">
      <c r="A2412" t="s">
        <v>2128</v>
      </c>
      <c r="B2412">
        <v>72</v>
      </c>
      <c r="C2412" t="s">
        <v>14</v>
      </c>
      <c r="D2412" t="s">
        <v>50</v>
      </c>
      <c r="E2412">
        <v>315.13</v>
      </c>
      <c r="F2412">
        <v>7</v>
      </c>
      <c r="G2412">
        <v>11</v>
      </c>
      <c r="H2412">
        <v>0</v>
      </c>
      <c r="I2412" t="s">
        <v>16</v>
      </c>
      <c r="J2412">
        <v>48.7</v>
      </c>
      <c r="K2412" s="1">
        <v>44554</v>
      </c>
      <c r="L2412">
        <v>86</v>
      </c>
      <c r="M2412">
        <v>0.54</v>
      </c>
    </row>
    <row r="2413" spans="1:13" x14ac:dyDescent="0.3">
      <c r="A2413" t="s">
        <v>2129</v>
      </c>
      <c r="B2413">
        <v>40</v>
      </c>
      <c r="C2413" t="s">
        <v>14</v>
      </c>
      <c r="D2413" t="s">
        <v>52</v>
      </c>
      <c r="E2413">
        <v>22.35</v>
      </c>
      <c r="F2413">
        <v>12</v>
      </c>
      <c r="G2413">
        <v>123</v>
      </c>
      <c r="H2413">
        <v>0</v>
      </c>
      <c r="I2413" t="s">
        <v>19</v>
      </c>
      <c r="J2413">
        <v>0.9</v>
      </c>
      <c r="K2413" s="1">
        <v>44532</v>
      </c>
      <c r="L2413">
        <v>11</v>
      </c>
      <c r="M2413">
        <v>0.31</v>
      </c>
    </row>
    <row r="2414" spans="1:13" x14ac:dyDescent="0.3">
      <c r="A2414" t="s">
        <v>2130</v>
      </c>
      <c r="B2414">
        <v>26</v>
      </c>
      <c r="C2414" t="s">
        <v>21</v>
      </c>
      <c r="D2414" t="s">
        <v>28</v>
      </c>
      <c r="E2414">
        <v>198.48</v>
      </c>
      <c r="F2414">
        <v>7</v>
      </c>
      <c r="G2414">
        <v>43</v>
      </c>
      <c r="H2414">
        <v>0</v>
      </c>
      <c r="I2414" t="s">
        <v>23</v>
      </c>
      <c r="J2414">
        <v>11.3</v>
      </c>
      <c r="K2414" s="1">
        <v>45750</v>
      </c>
      <c r="L2414">
        <v>29</v>
      </c>
      <c r="M2414">
        <v>0.21</v>
      </c>
    </row>
    <row r="2415" spans="1:13" x14ac:dyDescent="0.3">
      <c r="A2415" t="s">
        <v>2131</v>
      </c>
      <c r="B2415">
        <v>19</v>
      </c>
      <c r="C2415" t="s">
        <v>14</v>
      </c>
      <c r="D2415" t="s">
        <v>22</v>
      </c>
      <c r="E2415">
        <v>58.71</v>
      </c>
      <c r="F2415">
        <v>14</v>
      </c>
      <c r="G2415">
        <v>308</v>
      </c>
      <c r="H2415">
        <v>0</v>
      </c>
      <c r="I2415" t="s">
        <v>23</v>
      </c>
      <c r="J2415">
        <v>87.5</v>
      </c>
      <c r="K2415" s="1">
        <v>44021</v>
      </c>
      <c r="L2415">
        <v>20</v>
      </c>
      <c r="M2415">
        <v>0.18</v>
      </c>
    </row>
    <row r="2416" spans="1:13" x14ac:dyDescent="0.3">
      <c r="A2416" t="s">
        <v>2132</v>
      </c>
      <c r="B2416">
        <v>78</v>
      </c>
      <c r="C2416" t="s">
        <v>14</v>
      </c>
      <c r="D2416" t="s">
        <v>37</v>
      </c>
      <c r="E2416">
        <v>42.67</v>
      </c>
      <c r="F2416">
        <v>8</v>
      </c>
      <c r="G2416">
        <v>13</v>
      </c>
      <c r="H2416">
        <v>0</v>
      </c>
      <c r="I2416" t="s">
        <v>29</v>
      </c>
      <c r="J2416">
        <v>39.200000000000003</v>
      </c>
      <c r="K2416" s="1">
        <v>44779</v>
      </c>
      <c r="L2416">
        <v>22</v>
      </c>
      <c r="M2416">
        <v>0.47</v>
      </c>
    </row>
    <row r="2417" spans="1:13" x14ac:dyDescent="0.3">
      <c r="A2417" t="s">
        <v>1313</v>
      </c>
      <c r="B2417">
        <v>71</v>
      </c>
      <c r="C2417" t="s">
        <v>21</v>
      </c>
      <c r="D2417" t="s">
        <v>22</v>
      </c>
      <c r="E2417">
        <v>54.47</v>
      </c>
      <c r="F2417">
        <v>9</v>
      </c>
      <c r="G2417">
        <v>347</v>
      </c>
      <c r="H2417">
        <v>0</v>
      </c>
      <c r="I2417" t="s">
        <v>16</v>
      </c>
      <c r="J2417">
        <v>33.1</v>
      </c>
      <c r="K2417" s="1">
        <v>45103</v>
      </c>
      <c r="L2417">
        <v>96</v>
      </c>
      <c r="M2417">
        <v>0.59</v>
      </c>
    </row>
    <row r="2418" spans="1:13" x14ac:dyDescent="0.3">
      <c r="A2418" t="s">
        <v>482</v>
      </c>
      <c r="B2418">
        <v>58</v>
      </c>
      <c r="C2418" t="s">
        <v>21</v>
      </c>
      <c r="D2418" t="s">
        <v>35</v>
      </c>
      <c r="E2418">
        <v>208.18</v>
      </c>
      <c r="F2418">
        <v>15</v>
      </c>
      <c r="G2418">
        <v>51</v>
      </c>
      <c r="H2418">
        <v>0</v>
      </c>
      <c r="I2418" t="s">
        <v>29</v>
      </c>
      <c r="J2418">
        <v>88.8</v>
      </c>
      <c r="K2418" s="1">
        <v>45511</v>
      </c>
      <c r="L2418">
        <v>72</v>
      </c>
      <c r="M2418">
        <v>0.41</v>
      </c>
    </row>
    <row r="2419" spans="1:13" x14ac:dyDescent="0.3">
      <c r="A2419" t="s">
        <v>697</v>
      </c>
      <c r="B2419">
        <v>61</v>
      </c>
      <c r="C2419" t="s">
        <v>14</v>
      </c>
      <c r="D2419" t="s">
        <v>28</v>
      </c>
      <c r="E2419">
        <v>101.75</v>
      </c>
      <c r="F2419">
        <v>9</v>
      </c>
      <c r="G2419">
        <v>244</v>
      </c>
      <c r="H2419">
        <v>0</v>
      </c>
      <c r="I2419" t="s">
        <v>16</v>
      </c>
      <c r="J2419">
        <v>15.5</v>
      </c>
      <c r="K2419" s="1">
        <v>45209</v>
      </c>
      <c r="L2419">
        <v>86</v>
      </c>
      <c r="M2419">
        <v>0.43</v>
      </c>
    </row>
    <row r="2420" spans="1:13" x14ac:dyDescent="0.3">
      <c r="A2420" t="s">
        <v>2133</v>
      </c>
      <c r="B2420">
        <v>48</v>
      </c>
      <c r="C2420" t="s">
        <v>14</v>
      </c>
      <c r="D2420" t="s">
        <v>18</v>
      </c>
      <c r="E2420">
        <v>199.36</v>
      </c>
      <c r="F2420">
        <v>13</v>
      </c>
      <c r="G2420">
        <v>179</v>
      </c>
      <c r="H2420">
        <v>0</v>
      </c>
      <c r="I2420" t="s">
        <v>29</v>
      </c>
      <c r="J2420">
        <v>21.7</v>
      </c>
      <c r="K2420" s="1">
        <v>44573</v>
      </c>
      <c r="L2420">
        <v>15</v>
      </c>
      <c r="M2420">
        <v>0.04</v>
      </c>
    </row>
    <row r="2421" spans="1:13" x14ac:dyDescent="0.3">
      <c r="A2421" t="s">
        <v>2134</v>
      </c>
      <c r="B2421">
        <v>61</v>
      </c>
      <c r="C2421" t="s">
        <v>14</v>
      </c>
      <c r="D2421" t="s">
        <v>15</v>
      </c>
      <c r="E2421">
        <v>128.08000000000001</v>
      </c>
      <c r="F2421">
        <v>13</v>
      </c>
      <c r="G2421">
        <v>301</v>
      </c>
      <c r="H2421">
        <v>0</v>
      </c>
      <c r="I2421" t="s">
        <v>40</v>
      </c>
      <c r="J2421">
        <v>82.8</v>
      </c>
      <c r="K2421" s="1">
        <v>44545</v>
      </c>
      <c r="L2421">
        <v>35</v>
      </c>
      <c r="M2421">
        <v>0.15</v>
      </c>
    </row>
    <row r="2422" spans="1:13" x14ac:dyDescent="0.3">
      <c r="A2422" t="s">
        <v>405</v>
      </c>
      <c r="B2422">
        <v>64</v>
      </c>
      <c r="C2422" t="s">
        <v>14</v>
      </c>
      <c r="D2422" t="s">
        <v>22</v>
      </c>
      <c r="E2422">
        <v>110.11</v>
      </c>
      <c r="F2422">
        <v>9</v>
      </c>
      <c r="G2422">
        <v>129</v>
      </c>
      <c r="H2422">
        <v>0</v>
      </c>
      <c r="I2422" t="s">
        <v>40</v>
      </c>
      <c r="J2422">
        <v>28</v>
      </c>
      <c r="K2422" s="1">
        <v>44885</v>
      </c>
      <c r="L2422">
        <v>80</v>
      </c>
      <c r="M2422">
        <v>0.2</v>
      </c>
    </row>
    <row r="2423" spans="1:13" x14ac:dyDescent="0.3">
      <c r="A2423" t="s">
        <v>1110</v>
      </c>
      <c r="B2423">
        <v>19</v>
      </c>
      <c r="C2423" t="s">
        <v>21</v>
      </c>
      <c r="D2423" t="s">
        <v>26</v>
      </c>
      <c r="E2423">
        <v>75.63</v>
      </c>
      <c r="F2423">
        <v>8</v>
      </c>
      <c r="G2423">
        <v>99</v>
      </c>
      <c r="H2423">
        <v>0</v>
      </c>
      <c r="I2423" t="s">
        <v>40</v>
      </c>
      <c r="J2423">
        <v>63.3</v>
      </c>
      <c r="K2423" s="1">
        <v>45724</v>
      </c>
      <c r="L2423">
        <v>93</v>
      </c>
      <c r="M2423">
        <v>0.28000000000000003</v>
      </c>
    </row>
    <row r="2424" spans="1:13" x14ac:dyDescent="0.3">
      <c r="A2424" t="s">
        <v>947</v>
      </c>
      <c r="B2424">
        <v>49</v>
      </c>
      <c r="C2424" t="s">
        <v>21</v>
      </c>
      <c r="D2424" t="s">
        <v>37</v>
      </c>
      <c r="E2424">
        <v>64.92</v>
      </c>
      <c r="F2424">
        <v>12</v>
      </c>
      <c r="G2424">
        <v>283</v>
      </c>
      <c r="H2424">
        <v>0</v>
      </c>
      <c r="I2424" t="s">
        <v>29</v>
      </c>
      <c r="J2424">
        <v>74</v>
      </c>
      <c r="K2424" s="1">
        <v>45069</v>
      </c>
      <c r="L2424">
        <v>34</v>
      </c>
      <c r="M2424">
        <v>0.16</v>
      </c>
    </row>
    <row r="2425" spans="1:13" x14ac:dyDescent="0.3">
      <c r="A2425" t="s">
        <v>2135</v>
      </c>
      <c r="B2425">
        <v>35</v>
      </c>
      <c r="C2425" t="s">
        <v>21</v>
      </c>
      <c r="D2425" t="s">
        <v>26</v>
      </c>
      <c r="E2425">
        <v>155.88</v>
      </c>
      <c r="F2425">
        <v>17</v>
      </c>
      <c r="G2425">
        <v>110</v>
      </c>
      <c r="H2425">
        <v>0</v>
      </c>
      <c r="I2425" t="s">
        <v>19</v>
      </c>
      <c r="J2425">
        <v>22.3</v>
      </c>
      <c r="K2425" s="1">
        <v>44929</v>
      </c>
      <c r="L2425">
        <v>20</v>
      </c>
      <c r="M2425">
        <v>0.3</v>
      </c>
    </row>
    <row r="2426" spans="1:13" x14ac:dyDescent="0.3">
      <c r="A2426" t="s">
        <v>2136</v>
      </c>
      <c r="B2426">
        <v>30</v>
      </c>
      <c r="C2426" t="s">
        <v>21</v>
      </c>
      <c r="D2426" t="s">
        <v>22</v>
      </c>
      <c r="E2426">
        <v>30.38</v>
      </c>
      <c r="F2426">
        <v>12</v>
      </c>
      <c r="G2426">
        <v>287</v>
      </c>
      <c r="H2426">
        <v>0</v>
      </c>
      <c r="I2426" t="s">
        <v>23</v>
      </c>
      <c r="K2426" s="1">
        <v>44032</v>
      </c>
      <c r="L2426">
        <v>77</v>
      </c>
      <c r="M2426">
        <v>0.2</v>
      </c>
    </row>
    <row r="2427" spans="1:13" x14ac:dyDescent="0.3">
      <c r="A2427" t="s">
        <v>630</v>
      </c>
      <c r="B2427">
        <v>63</v>
      </c>
      <c r="C2427" t="s">
        <v>21</v>
      </c>
      <c r="D2427" t="s">
        <v>37</v>
      </c>
      <c r="F2427">
        <v>9</v>
      </c>
      <c r="G2427">
        <v>91</v>
      </c>
      <c r="H2427">
        <v>0</v>
      </c>
      <c r="I2427" t="s">
        <v>19</v>
      </c>
      <c r="J2427">
        <v>51.6</v>
      </c>
      <c r="K2427" s="1">
        <v>45342</v>
      </c>
      <c r="L2427">
        <v>56</v>
      </c>
      <c r="M2427">
        <v>0.32</v>
      </c>
    </row>
    <row r="2428" spans="1:13" x14ac:dyDescent="0.3">
      <c r="A2428" t="s">
        <v>2137</v>
      </c>
      <c r="B2428">
        <v>22</v>
      </c>
      <c r="C2428" t="s">
        <v>21</v>
      </c>
      <c r="D2428" t="s">
        <v>18</v>
      </c>
      <c r="E2428">
        <v>95.93</v>
      </c>
      <c r="F2428">
        <v>12</v>
      </c>
      <c r="G2428">
        <v>75</v>
      </c>
      <c r="H2428">
        <v>0</v>
      </c>
      <c r="I2428" t="s">
        <v>23</v>
      </c>
      <c r="J2428">
        <v>79.2</v>
      </c>
      <c r="K2428" s="1">
        <v>44530</v>
      </c>
      <c r="L2428">
        <v>51</v>
      </c>
      <c r="M2428">
        <v>0.25</v>
      </c>
    </row>
    <row r="2429" spans="1:13" x14ac:dyDescent="0.3">
      <c r="A2429" t="s">
        <v>1339</v>
      </c>
      <c r="B2429">
        <v>75</v>
      </c>
      <c r="C2429" t="s">
        <v>14</v>
      </c>
      <c r="D2429" t="s">
        <v>52</v>
      </c>
      <c r="E2429">
        <v>135.05000000000001</v>
      </c>
      <c r="F2429">
        <v>7</v>
      </c>
      <c r="G2429">
        <v>204</v>
      </c>
      <c r="H2429">
        <v>0</v>
      </c>
      <c r="I2429" t="s">
        <v>16</v>
      </c>
      <c r="J2429">
        <v>55.4</v>
      </c>
      <c r="K2429" s="1">
        <v>45044</v>
      </c>
      <c r="L2429">
        <v>77</v>
      </c>
      <c r="M2429">
        <v>0.69</v>
      </c>
    </row>
    <row r="2430" spans="1:13" x14ac:dyDescent="0.3">
      <c r="A2430" t="s">
        <v>2138</v>
      </c>
      <c r="B2430">
        <v>59</v>
      </c>
      <c r="C2430" t="s">
        <v>14</v>
      </c>
      <c r="D2430" t="s">
        <v>52</v>
      </c>
      <c r="E2430">
        <v>48.42</v>
      </c>
      <c r="F2430">
        <v>9</v>
      </c>
      <c r="G2430">
        <v>21</v>
      </c>
      <c r="H2430">
        <v>0</v>
      </c>
      <c r="I2430" t="s">
        <v>40</v>
      </c>
      <c r="J2430">
        <v>6.7</v>
      </c>
      <c r="K2430" s="1">
        <v>44570</v>
      </c>
      <c r="L2430">
        <v>95</v>
      </c>
      <c r="M2430">
        <v>0.16</v>
      </c>
    </row>
    <row r="2431" spans="1:13" x14ac:dyDescent="0.3">
      <c r="A2431" t="s">
        <v>2139</v>
      </c>
      <c r="B2431">
        <v>61</v>
      </c>
      <c r="C2431" t="s">
        <v>21</v>
      </c>
      <c r="D2431" t="s">
        <v>35</v>
      </c>
      <c r="E2431">
        <v>21.63</v>
      </c>
      <c r="F2431">
        <v>16</v>
      </c>
      <c r="G2431">
        <v>169</v>
      </c>
      <c r="H2431">
        <v>0</v>
      </c>
      <c r="I2431" t="s">
        <v>40</v>
      </c>
      <c r="J2431">
        <v>35.1</v>
      </c>
      <c r="K2431" s="1">
        <v>45422</v>
      </c>
      <c r="L2431">
        <v>85</v>
      </c>
      <c r="M2431">
        <v>0.16</v>
      </c>
    </row>
    <row r="2432" spans="1:13" x14ac:dyDescent="0.3">
      <c r="A2432" t="s">
        <v>2140</v>
      </c>
      <c r="B2432">
        <v>27</v>
      </c>
      <c r="C2432" t="s">
        <v>21</v>
      </c>
      <c r="D2432" t="s">
        <v>50</v>
      </c>
      <c r="E2432">
        <v>217.03</v>
      </c>
      <c r="F2432">
        <v>15</v>
      </c>
      <c r="G2432">
        <v>156</v>
      </c>
      <c r="H2432">
        <v>0</v>
      </c>
      <c r="I2432" t="s">
        <v>23</v>
      </c>
      <c r="J2432">
        <v>33.1</v>
      </c>
      <c r="K2432" s="1">
        <v>44916</v>
      </c>
      <c r="L2432">
        <v>50</v>
      </c>
      <c r="M2432">
        <v>0.35</v>
      </c>
    </row>
    <row r="2433" spans="1:13" x14ac:dyDescent="0.3">
      <c r="A2433" t="s">
        <v>2141</v>
      </c>
      <c r="B2433">
        <v>73</v>
      </c>
      <c r="C2433" t="s">
        <v>21</v>
      </c>
      <c r="D2433" t="s">
        <v>52</v>
      </c>
      <c r="E2433">
        <v>58.4</v>
      </c>
      <c r="F2433">
        <v>5</v>
      </c>
      <c r="G2433">
        <v>221</v>
      </c>
      <c r="H2433">
        <v>0</v>
      </c>
      <c r="I2433" t="s">
        <v>40</v>
      </c>
      <c r="J2433">
        <v>80.8</v>
      </c>
      <c r="K2433" s="1">
        <v>44556</v>
      </c>
      <c r="L2433">
        <v>30</v>
      </c>
      <c r="M2433">
        <v>0.45</v>
      </c>
    </row>
    <row r="2434" spans="1:13" x14ac:dyDescent="0.3">
      <c r="A2434" t="s">
        <v>554</v>
      </c>
      <c r="B2434">
        <v>60</v>
      </c>
      <c r="C2434" t="s">
        <v>14</v>
      </c>
      <c r="D2434" t="s">
        <v>50</v>
      </c>
      <c r="E2434">
        <v>50.71</v>
      </c>
      <c r="F2434">
        <v>16</v>
      </c>
      <c r="G2434">
        <v>359</v>
      </c>
      <c r="H2434">
        <v>0</v>
      </c>
      <c r="I2434" t="s">
        <v>19</v>
      </c>
      <c r="J2434">
        <v>29</v>
      </c>
      <c r="K2434" s="1">
        <v>44994</v>
      </c>
      <c r="L2434">
        <v>25</v>
      </c>
      <c r="M2434">
        <v>0.2</v>
      </c>
    </row>
    <row r="2435" spans="1:13" x14ac:dyDescent="0.3">
      <c r="A2435" t="s">
        <v>2083</v>
      </c>
      <c r="B2435">
        <v>42</v>
      </c>
      <c r="C2435" t="s">
        <v>21</v>
      </c>
      <c r="D2435" t="s">
        <v>37</v>
      </c>
      <c r="E2435">
        <v>76.31</v>
      </c>
      <c r="F2435">
        <v>9</v>
      </c>
      <c r="G2435">
        <v>67</v>
      </c>
      <c r="H2435">
        <v>0</v>
      </c>
      <c r="I2435" t="s">
        <v>29</v>
      </c>
      <c r="J2435">
        <v>90.1</v>
      </c>
      <c r="K2435" s="1">
        <v>44852</v>
      </c>
      <c r="L2435">
        <v>94</v>
      </c>
      <c r="M2435">
        <v>0.32</v>
      </c>
    </row>
    <row r="2436" spans="1:13" x14ac:dyDescent="0.3">
      <c r="A2436" t="s">
        <v>2142</v>
      </c>
      <c r="B2436">
        <v>51</v>
      </c>
      <c r="C2436" t="s">
        <v>21</v>
      </c>
      <c r="D2436" t="s">
        <v>52</v>
      </c>
      <c r="E2436">
        <v>122.12</v>
      </c>
      <c r="F2436">
        <v>9</v>
      </c>
      <c r="G2436">
        <v>160</v>
      </c>
      <c r="H2436">
        <v>0</v>
      </c>
      <c r="I2436" t="s">
        <v>40</v>
      </c>
      <c r="J2436">
        <v>33.5</v>
      </c>
      <c r="K2436" s="1">
        <v>45087</v>
      </c>
      <c r="L2436">
        <v>74</v>
      </c>
      <c r="M2436">
        <v>0.17</v>
      </c>
    </row>
    <row r="2437" spans="1:13" x14ac:dyDescent="0.3">
      <c r="A2437" t="s">
        <v>273</v>
      </c>
      <c r="B2437">
        <v>54</v>
      </c>
      <c r="C2437" t="s">
        <v>25</v>
      </c>
      <c r="D2437" t="s">
        <v>22</v>
      </c>
      <c r="E2437">
        <v>134.47999999999999</v>
      </c>
      <c r="F2437">
        <v>11</v>
      </c>
      <c r="G2437">
        <v>173</v>
      </c>
      <c r="H2437">
        <v>0</v>
      </c>
      <c r="I2437" t="s">
        <v>40</v>
      </c>
      <c r="J2437">
        <v>19.399999999999999</v>
      </c>
      <c r="K2437" s="1">
        <v>44816</v>
      </c>
      <c r="L2437">
        <v>71</v>
      </c>
      <c r="M2437">
        <v>0.04</v>
      </c>
    </row>
    <row r="2438" spans="1:13" x14ac:dyDescent="0.3">
      <c r="A2438" t="s">
        <v>1315</v>
      </c>
      <c r="B2438">
        <v>47</v>
      </c>
      <c r="C2438" t="s">
        <v>14</v>
      </c>
      <c r="D2438" t="s">
        <v>18</v>
      </c>
      <c r="E2438">
        <v>261.43</v>
      </c>
      <c r="F2438">
        <v>14</v>
      </c>
      <c r="G2438">
        <v>37</v>
      </c>
      <c r="H2438">
        <v>0</v>
      </c>
      <c r="I2438" t="s">
        <v>16</v>
      </c>
      <c r="J2438">
        <v>54</v>
      </c>
      <c r="K2438" s="1">
        <v>45046</v>
      </c>
      <c r="L2438">
        <v>98</v>
      </c>
      <c r="M2438">
        <v>0.01</v>
      </c>
    </row>
    <row r="2439" spans="1:13" x14ac:dyDescent="0.3">
      <c r="A2439" t="s">
        <v>626</v>
      </c>
      <c r="B2439">
        <v>24</v>
      </c>
      <c r="C2439" t="s">
        <v>21</v>
      </c>
      <c r="D2439" t="s">
        <v>22</v>
      </c>
      <c r="E2439">
        <v>71.69</v>
      </c>
      <c r="F2439">
        <v>9</v>
      </c>
      <c r="G2439">
        <v>335</v>
      </c>
      <c r="H2439">
        <v>0</v>
      </c>
      <c r="I2439" t="s">
        <v>29</v>
      </c>
      <c r="J2439">
        <v>38.6</v>
      </c>
      <c r="K2439" s="1">
        <v>44554</v>
      </c>
      <c r="L2439">
        <v>4</v>
      </c>
      <c r="M2439">
        <v>0.13</v>
      </c>
    </row>
    <row r="2440" spans="1:13" x14ac:dyDescent="0.3">
      <c r="A2440" t="s">
        <v>2143</v>
      </c>
      <c r="B2440">
        <v>23</v>
      </c>
      <c r="C2440" t="s">
        <v>21</v>
      </c>
      <c r="D2440" t="s">
        <v>22</v>
      </c>
      <c r="E2440">
        <v>77.58</v>
      </c>
      <c r="F2440">
        <v>12</v>
      </c>
      <c r="G2440">
        <v>25</v>
      </c>
      <c r="H2440">
        <v>0</v>
      </c>
      <c r="I2440" t="s">
        <v>23</v>
      </c>
      <c r="J2440">
        <v>64.8</v>
      </c>
      <c r="K2440" s="1">
        <v>44290</v>
      </c>
      <c r="L2440">
        <v>63</v>
      </c>
      <c r="M2440">
        <v>7.0000000000000007E-2</v>
      </c>
    </row>
    <row r="2441" spans="1:13" x14ac:dyDescent="0.3">
      <c r="A2441" t="s">
        <v>1661</v>
      </c>
      <c r="B2441">
        <v>71</v>
      </c>
      <c r="C2441" t="s">
        <v>21</v>
      </c>
      <c r="D2441" t="s">
        <v>50</v>
      </c>
      <c r="E2441">
        <v>23.74</v>
      </c>
      <c r="F2441">
        <v>9</v>
      </c>
      <c r="G2441">
        <v>253</v>
      </c>
      <c r="H2441">
        <v>0</v>
      </c>
      <c r="I2441" t="s">
        <v>29</v>
      </c>
      <c r="J2441">
        <v>91.6</v>
      </c>
      <c r="K2441" s="1">
        <v>45343</v>
      </c>
      <c r="L2441">
        <v>22</v>
      </c>
      <c r="M2441">
        <v>0.11</v>
      </c>
    </row>
    <row r="2442" spans="1:13" x14ac:dyDescent="0.3">
      <c r="A2442" t="s">
        <v>2082</v>
      </c>
      <c r="B2442">
        <v>72</v>
      </c>
      <c r="C2442" t="s">
        <v>14</v>
      </c>
      <c r="D2442" t="s">
        <v>44</v>
      </c>
      <c r="F2442">
        <v>13</v>
      </c>
      <c r="G2442">
        <v>298</v>
      </c>
      <c r="H2442">
        <v>0</v>
      </c>
      <c r="I2442" t="s">
        <v>29</v>
      </c>
      <c r="J2442">
        <v>94.1</v>
      </c>
      <c r="K2442" s="1">
        <v>45591</v>
      </c>
      <c r="L2442">
        <v>57</v>
      </c>
      <c r="M2442">
        <v>7.0000000000000007E-2</v>
      </c>
    </row>
    <row r="2443" spans="1:13" x14ac:dyDescent="0.3">
      <c r="A2443" t="s">
        <v>2144</v>
      </c>
      <c r="B2443">
        <v>20</v>
      </c>
      <c r="C2443" t="s">
        <v>14</v>
      </c>
      <c r="D2443" t="s">
        <v>44</v>
      </c>
      <c r="E2443">
        <v>50.8</v>
      </c>
      <c r="F2443">
        <v>12</v>
      </c>
      <c r="G2443">
        <v>282</v>
      </c>
      <c r="H2443">
        <v>0</v>
      </c>
      <c r="I2443" t="s">
        <v>23</v>
      </c>
      <c r="J2443">
        <v>22.7</v>
      </c>
      <c r="K2443" s="1">
        <v>45546</v>
      </c>
      <c r="L2443">
        <v>93</v>
      </c>
      <c r="M2443">
        <v>0.36</v>
      </c>
    </row>
    <row r="2444" spans="1:13" x14ac:dyDescent="0.3">
      <c r="A2444" t="s">
        <v>1078</v>
      </c>
      <c r="B2444">
        <v>30</v>
      </c>
      <c r="C2444" t="s">
        <v>21</v>
      </c>
      <c r="D2444" t="s">
        <v>15</v>
      </c>
      <c r="E2444">
        <v>74.13</v>
      </c>
      <c r="F2444">
        <v>5</v>
      </c>
      <c r="G2444">
        <v>246</v>
      </c>
      <c r="H2444">
        <v>0</v>
      </c>
      <c r="I2444" t="s">
        <v>29</v>
      </c>
      <c r="J2444">
        <v>16.2</v>
      </c>
      <c r="K2444" s="1">
        <v>45305</v>
      </c>
      <c r="L2444">
        <v>54</v>
      </c>
      <c r="M2444">
        <v>0.1</v>
      </c>
    </row>
    <row r="2445" spans="1:13" x14ac:dyDescent="0.3">
      <c r="A2445" t="s">
        <v>2145</v>
      </c>
      <c r="B2445">
        <v>20</v>
      </c>
      <c r="C2445" t="s">
        <v>14</v>
      </c>
      <c r="D2445" t="s">
        <v>52</v>
      </c>
      <c r="E2445">
        <v>266.3</v>
      </c>
      <c r="F2445">
        <v>7</v>
      </c>
      <c r="G2445">
        <v>10</v>
      </c>
      <c r="H2445">
        <v>0</v>
      </c>
      <c r="I2445" t="s">
        <v>16</v>
      </c>
      <c r="J2445">
        <v>94</v>
      </c>
      <c r="K2445" s="1">
        <v>45784</v>
      </c>
      <c r="L2445">
        <v>4</v>
      </c>
      <c r="M2445">
        <v>0.48</v>
      </c>
    </row>
    <row r="2446" spans="1:13" x14ac:dyDescent="0.3">
      <c r="A2446" t="s">
        <v>1772</v>
      </c>
      <c r="B2446">
        <v>43</v>
      </c>
      <c r="C2446" t="s">
        <v>21</v>
      </c>
      <c r="D2446" t="s">
        <v>18</v>
      </c>
      <c r="E2446">
        <v>56.83</v>
      </c>
      <c r="F2446">
        <v>8</v>
      </c>
      <c r="G2446">
        <v>237</v>
      </c>
      <c r="H2446">
        <v>0</v>
      </c>
      <c r="I2446" t="s">
        <v>19</v>
      </c>
      <c r="J2446">
        <v>81.2</v>
      </c>
      <c r="K2446" s="1">
        <v>45182</v>
      </c>
      <c r="L2446">
        <v>65</v>
      </c>
      <c r="M2446">
        <v>0.25</v>
      </c>
    </row>
    <row r="2447" spans="1:13" x14ac:dyDescent="0.3">
      <c r="A2447" t="s">
        <v>2146</v>
      </c>
      <c r="B2447">
        <v>74</v>
      </c>
      <c r="C2447" t="s">
        <v>21</v>
      </c>
      <c r="D2447" t="s">
        <v>18</v>
      </c>
      <c r="E2447">
        <v>149.9</v>
      </c>
      <c r="F2447">
        <v>5</v>
      </c>
      <c r="G2447">
        <v>106</v>
      </c>
      <c r="H2447">
        <v>0</v>
      </c>
      <c r="I2447" t="s">
        <v>29</v>
      </c>
      <c r="J2447">
        <v>26.2</v>
      </c>
      <c r="K2447" s="1">
        <v>44686</v>
      </c>
      <c r="L2447">
        <v>48</v>
      </c>
      <c r="M2447">
        <v>0.31</v>
      </c>
    </row>
    <row r="2448" spans="1:13" x14ac:dyDescent="0.3">
      <c r="A2448" t="s">
        <v>1619</v>
      </c>
      <c r="B2448">
        <v>79</v>
      </c>
      <c r="C2448" t="s">
        <v>21</v>
      </c>
      <c r="D2448" t="s">
        <v>26</v>
      </c>
      <c r="E2448">
        <v>53.67</v>
      </c>
      <c r="F2448">
        <v>7</v>
      </c>
      <c r="G2448">
        <v>333</v>
      </c>
      <c r="H2448">
        <v>0</v>
      </c>
      <c r="I2448" t="s">
        <v>19</v>
      </c>
      <c r="J2448">
        <v>80.5</v>
      </c>
      <c r="K2448" s="1">
        <v>44044</v>
      </c>
      <c r="L2448">
        <v>23</v>
      </c>
      <c r="M2448">
        <v>0.31</v>
      </c>
    </row>
    <row r="2449" spans="1:13" x14ac:dyDescent="0.3">
      <c r="A2449" t="s">
        <v>841</v>
      </c>
      <c r="B2449">
        <v>41</v>
      </c>
      <c r="C2449" t="s">
        <v>14</v>
      </c>
      <c r="D2449" t="s">
        <v>22</v>
      </c>
      <c r="E2449">
        <v>184.78</v>
      </c>
      <c r="F2449">
        <v>7</v>
      </c>
      <c r="G2449">
        <v>312</v>
      </c>
      <c r="H2449">
        <v>0</v>
      </c>
      <c r="I2449" t="s">
        <v>16</v>
      </c>
      <c r="J2449">
        <v>74.099999999999994</v>
      </c>
      <c r="K2449" s="1">
        <v>45158</v>
      </c>
      <c r="L2449">
        <v>23</v>
      </c>
      <c r="M2449">
        <v>0.11</v>
      </c>
    </row>
    <row r="2450" spans="1:13" x14ac:dyDescent="0.3">
      <c r="A2450" t="s">
        <v>2137</v>
      </c>
      <c r="B2450">
        <v>70</v>
      </c>
      <c r="C2450" t="s">
        <v>21</v>
      </c>
      <c r="D2450" t="s">
        <v>18</v>
      </c>
      <c r="E2450">
        <v>167.26</v>
      </c>
      <c r="F2450">
        <v>11</v>
      </c>
      <c r="G2450">
        <v>0</v>
      </c>
      <c r="H2450">
        <v>0</v>
      </c>
      <c r="I2450" t="s">
        <v>16</v>
      </c>
      <c r="J2450">
        <v>25.4</v>
      </c>
      <c r="K2450" s="1">
        <v>44583</v>
      </c>
      <c r="L2450">
        <v>6</v>
      </c>
      <c r="M2450">
        <v>0.69</v>
      </c>
    </row>
    <row r="2451" spans="1:13" x14ac:dyDescent="0.3">
      <c r="A2451" t="s">
        <v>2147</v>
      </c>
      <c r="B2451">
        <v>23</v>
      </c>
      <c r="C2451" t="s">
        <v>21</v>
      </c>
      <c r="D2451" t="s">
        <v>37</v>
      </c>
      <c r="E2451">
        <v>44.85</v>
      </c>
      <c r="F2451">
        <v>9</v>
      </c>
      <c r="G2451">
        <v>10</v>
      </c>
      <c r="H2451">
        <v>0</v>
      </c>
      <c r="I2451" t="s">
        <v>29</v>
      </c>
      <c r="J2451">
        <v>90.6</v>
      </c>
      <c r="K2451" s="1">
        <v>45067</v>
      </c>
      <c r="L2451">
        <v>69</v>
      </c>
      <c r="M2451">
        <v>0.13</v>
      </c>
    </row>
    <row r="2452" spans="1:13" x14ac:dyDescent="0.3">
      <c r="A2452" t="s">
        <v>2148</v>
      </c>
      <c r="B2452">
        <v>60</v>
      </c>
      <c r="C2452" t="s">
        <v>21</v>
      </c>
      <c r="D2452" t="s">
        <v>28</v>
      </c>
      <c r="E2452">
        <v>49.23</v>
      </c>
      <c r="F2452">
        <v>9</v>
      </c>
      <c r="G2452">
        <v>157</v>
      </c>
      <c r="H2452">
        <v>0</v>
      </c>
      <c r="I2452" t="s">
        <v>40</v>
      </c>
      <c r="J2452">
        <v>32.200000000000003</v>
      </c>
      <c r="K2452" s="1">
        <v>45001</v>
      </c>
      <c r="L2452">
        <v>64</v>
      </c>
      <c r="M2452">
        <v>0.17</v>
      </c>
    </row>
    <row r="2453" spans="1:13" x14ac:dyDescent="0.3">
      <c r="A2453" t="s">
        <v>2149</v>
      </c>
      <c r="B2453">
        <v>77</v>
      </c>
      <c r="C2453" t="s">
        <v>21</v>
      </c>
      <c r="D2453" t="s">
        <v>22</v>
      </c>
      <c r="E2453">
        <v>247.32</v>
      </c>
      <c r="F2453">
        <v>8</v>
      </c>
      <c r="G2453">
        <v>87</v>
      </c>
      <c r="H2453">
        <v>0</v>
      </c>
      <c r="I2453" t="s">
        <v>29</v>
      </c>
      <c r="J2453">
        <v>48</v>
      </c>
      <c r="K2453" s="1">
        <v>45324</v>
      </c>
      <c r="L2453">
        <v>87</v>
      </c>
      <c r="M2453">
        <v>0.55000000000000004</v>
      </c>
    </row>
    <row r="2454" spans="1:13" x14ac:dyDescent="0.3">
      <c r="A2454" t="s">
        <v>1413</v>
      </c>
      <c r="B2454">
        <v>75</v>
      </c>
      <c r="C2454" t="s">
        <v>14</v>
      </c>
      <c r="D2454" t="s">
        <v>50</v>
      </c>
      <c r="E2454">
        <v>73.98</v>
      </c>
      <c r="F2454">
        <v>6</v>
      </c>
      <c r="G2454">
        <v>241</v>
      </c>
      <c r="H2454">
        <v>0</v>
      </c>
      <c r="I2454" t="s">
        <v>19</v>
      </c>
      <c r="J2454">
        <v>60.9</v>
      </c>
      <c r="K2454" s="1">
        <v>44187</v>
      </c>
      <c r="L2454">
        <v>71</v>
      </c>
      <c r="M2454">
        <v>0.22</v>
      </c>
    </row>
    <row r="2455" spans="1:13" x14ac:dyDescent="0.3">
      <c r="A2455" t="s">
        <v>2068</v>
      </c>
      <c r="B2455">
        <v>66</v>
      </c>
      <c r="C2455" t="s">
        <v>21</v>
      </c>
      <c r="D2455" t="s">
        <v>22</v>
      </c>
      <c r="E2455">
        <v>89.38</v>
      </c>
      <c r="F2455">
        <v>7</v>
      </c>
      <c r="G2455">
        <v>131</v>
      </c>
      <c r="H2455">
        <v>0</v>
      </c>
      <c r="I2455" t="s">
        <v>16</v>
      </c>
      <c r="J2455">
        <v>19.100000000000001</v>
      </c>
      <c r="K2455" s="1">
        <v>44797</v>
      </c>
      <c r="L2455">
        <v>5</v>
      </c>
      <c r="M2455">
        <v>0.25</v>
      </c>
    </row>
    <row r="2456" spans="1:13" x14ac:dyDescent="0.3">
      <c r="A2456" t="s">
        <v>2150</v>
      </c>
      <c r="B2456">
        <v>59</v>
      </c>
      <c r="C2456" t="s">
        <v>21</v>
      </c>
      <c r="D2456" t="s">
        <v>18</v>
      </c>
      <c r="E2456">
        <v>80.41</v>
      </c>
      <c r="F2456">
        <v>11</v>
      </c>
      <c r="G2456">
        <v>85</v>
      </c>
      <c r="H2456">
        <v>0</v>
      </c>
      <c r="I2456" t="s">
        <v>19</v>
      </c>
      <c r="J2456">
        <v>61.1</v>
      </c>
      <c r="K2456" s="1">
        <v>44283</v>
      </c>
      <c r="L2456">
        <v>33</v>
      </c>
      <c r="M2456">
        <v>0.21</v>
      </c>
    </row>
    <row r="2457" spans="1:13" x14ac:dyDescent="0.3">
      <c r="A2457" t="s">
        <v>413</v>
      </c>
      <c r="B2457">
        <v>29</v>
      </c>
      <c r="C2457" t="s">
        <v>14</v>
      </c>
      <c r="D2457" t="s">
        <v>35</v>
      </c>
      <c r="E2457">
        <v>21.6</v>
      </c>
      <c r="F2457">
        <v>6</v>
      </c>
      <c r="G2457">
        <v>109</v>
      </c>
      <c r="H2457">
        <v>0</v>
      </c>
      <c r="I2457" t="s">
        <v>19</v>
      </c>
      <c r="J2457">
        <v>70.599999999999994</v>
      </c>
      <c r="K2457" s="1">
        <v>44700</v>
      </c>
      <c r="L2457">
        <v>26</v>
      </c>
      <c r="M2457">
        <v>0.63</v>
      </c>
    </row>
    <row r="2458" spans="1:13" x14ac:dyDescent="0.3">
      <c r="A2458" t="s">
        <v>2151</v>
      </c>
      <c r="B2458">
        <v>66</v>
      </c>
      <c r="C2458" t="s">
        <v>14</v>
      </c>
      <c r="D2458" t="s">
        <v>37</v>
      </c>
      <c r="E2458">
        <v>203.83</v>
      </c>
      <c r="F2458">
        <v>13</v>
      </c>
      <c r="G2458">
        <v>327</v>
      </c>
      <c r="H2458">
        <v>0</v>
      </c>
      <c r="I2458" t="s">
        <v>23</v>
      </c>
      <c r="J2458">
        <v>10.199999999999999</v>
      </c>
      <c r="K2458" s="1">
        <v>44296</v>
      </c>
      <c r="L2458">
        <v>59</v>
      </c>
      <c r="M2458">
        <v>0.35</v>
      </c>
    </row>
    <row r="2459" spans="1:13" x14ac:dyDescent="0.3">
      <c r="A2459" t="s">
        <v>1359</v>
      </c>
      <c r="B2459">
        <v>53</v>
      </c>
      <c r="C2459" t="s">
        <v>14</v>
      </c>
      <c r="D2459" t="s">
        <v>37</v>
      </c>
      <c r="E2459">
        <v>29.9</v>
      </c>
      <c r="F2459">
        <v>8</v>
      </c>
      <c r="G2459">
        <v>110</v>
      </c>
      <c r="H2459">
        <v>0</v>
      </c>
      <c r="I2459" t="s">
        <v>16</v>
      </c>
      <c r="J2459">
        <v>37.9</v>
      </c>
      <c r="K2459" s="1">
        <v>45467</v>
      </c>
      <c r="L2459">
        <v>85</v>
      </c>
      <c r="M2459">
        <v>0.38</v>
      </c>
    </row>
    <row r="2460" spans="1:13" x14ac:dyDescent="0.3">
      <c r="A2460" t="s">
        <v>2152</v>
      </c>
      <c r="B2460">
        <v>19</v>
      </c>
      <c r="C2460" t="s">
        <v>14</v>
      </c>
      <c r="D2460" t="s">
        <v>52</v>
      </c>
      <c r="E2460">
        <v>89.78</v>
      </c>
      <c r="F2460">
        <v>15</v>
      </c>
      <c r="G2460">
        <v>207</v>
      </c>
      <c r="H2460">
        <v>0</v>
      </c>
      <c r="I2460" t="s">
        <v>16</v>
      </c>
      <c r="J2460">
        <v>61.2</v>
      </c>
      <c r="K2460" s="1">
        <v>45738</v>
      </c>
      <c r="L2460">
        <v>34</v>
      </c>
      <c r="M2460">
        <v>0.57999999999999996</v>
      </c>
    </row>
    <row r="2461" spans="1:13" x14ac:dyDescent="0.3">
      <c r="A2461" t="s">
        <v>2153</v>
      </c>
      <c r="B2461">
        <v>28</v>
      </c>
      <c r="C2461" t="s">
        <v>21</v>
      </c>
      <c r="D2461" t="s">
        <v>44</v>
      </c>
      <c r="E2461">
        <v>99.35</v>
      </c>
      <c r="F2461">
        <v>13</v>
      </c>
      <c r="G2461">
        <v>288</v>
      </c>
      <c r="H2461">
        <v>0</v>
      </c>
      <c r="I2461" t="s">
        <v>19</v>
      </c>
      <c r="J2461">
        <v>92.6</v>
      </c>
      <c r="K2461" s="1">
        <v>44124</v>
      </c>
      <c r="L2461">
        <v>26</v>
      </c>
      <c r="M2461">
        <v>0.2</v>
      </c>
    </row>
    <row r="2462" spans="1:13" x14ac:dyDescent="0.3">
      <c r="A2462" t="s">
        <v>2154</v>
      </c>
      <c r="B2462">
        <v>56</v>
      </c>
      <c r="C2462" t="s">
        <v>14</v>
      </c>
      <c r="D2462" t="s">
        <v>50</v>
      </c>
      <c r="E2462">
        <v>105.01</v>
      </c>
      <c r="F2462">
        <v>5</v>
      </c>
      <c r="G2462">
        <v>73</v>
      </c>
      <c r="H2462">
        <v>0</v>
      </c>
      <c r="I2462" t="s">
        <v>16</v>
      </c>
      <c r="J2462">
        <v>89.1</v>
      </c>
      <c r="K2462" s="1">
        <v>44595</v>
      </c>
      <c r="L2462">
        <v>74</v>
      </c>
      <c r="M2462">
        <v>0.23</v>
      </c>
    </row>
    <row r="2463" spans="1:13" x14ac:dyDescent="0.3">
      <c r="A2463" t="s">
        <v>2155</v>
      </c>
      <c r="B2463">
        <v>51</v>
      </c>
      <c r="C2463" t="s">
        <v>14</v>
      </c>
      <c r="D2463" t="s">
        <v>52</v>
      </c>
      <c r="E2463">
        <v>110.22</v>
      </c>
      <c r="F2463">
        <v>8</v>
      </c>
      <c r="G2463">
        <v>321</v>
      </c>
      <c r="H2463">
        <v>0</v>
      </c>
      <c r="I2463" t="s">
        <v>29</v>
      </c>
      <c r="J2463">
        <v>17</v>
      </c>
      <c r="K2463" s="1">
        <v>45639</v>
      </c>
      <c r="L2463">
        <v>66</v>
      </c>
      <c r="M2463">
        <v>0.15</v>
      </c>
    </row>
    <row r="2464" spans="1:13" x14ac:dyDescent="0.3">
      <c r="A2464" t="s">
        <v>2156</v>
      </c>
      <c r="B2464">
        <v>43</v>
      </c>
      <c r="C2464" t="s">
        <v>21</v>
      </c>
      <c r="D2464" t="s">
        <v>15</v>
      </c>
      <c r="E2464">
        <v>135.65</v>
      </c>
      <c r="F2464">
        <v>15</v>
      </c>
      <c r="G2464">
        <v>248</v>
      </c>
      <c r="H2464">
        <v>0</v>
      </c>
      <c r="I2464" t="s">
        <v>23</v>
      </c>
      <c r="J2464">
        <v>61.1</v>
      </c>
      <c r="K2464" s="1">
        <v>44294</v>
      </c>
      <c r="L2464">
        <v>20</v>
      </c>
      <c r="M2464">
        <v>7.0000000000000007E-2</v>
      </c>
    </row>
    <row r="2465" spans="1:13" x14ac:dyDescent="0.3">
      <c r="A2465" t="s">
        <v>1747</v>
      </c>
      <c r="B2465">
        <v>35</v>
      </c>
      <c r="C2465" t="s">
        <v>25</v>
      </c>
      <c r="D2465" t="s">
        <v>28</v>
      </c>
      <c r="E2465">
        <v>202.88</v>
      </c>
      <c r="F2465">
        <v>13</v>
      </c>
      <c r="G2465">
        <v>107</v>
      </c>
      <c r="H2465">
        <v>0</v>
      </c>
      <c r="I2465" t="s">
        <v>29</v>
      </c>
      <c r="J2465">
        <v>9.8000000000000007</v>
      </c>
      <c r="K2465" s="1">
        <v>44332</v>
      </c>
      <c r="L2465">
        <v>14</v>
      </c>
      <c r="M2465">
        <v>0.36</v>
      </c>
    </row>
    <row r="2466" spans="1:13" x14ac:dyDescent="0.3">
      <c r="A2466" t="s">
        <v>1036</v>
      </c>
      <c r="B2466">
        <v>38</v>
      </c>
      <c r="C2466" t="s">
        <v>21</v>
      </c>
      <c r="D2466" t="s">
        <v>26</v>
      </c>
      <c r="E2466">
        <v>25.21</v>
      </c>
      <c r="F2466">
        <v>9</v>
      </c>
      <c r="G2466">
        <v>3</v>
      </c>
      <c r="H2466">
        <v>0</v>
      </c>
      <c r="I2466" t="s">
        <v>40</v>
      </c>
      <c r="J2466">
        <v>29.4</v>
      </c>
      <c r="K2466" s="1">
        <v>44094</v>
      </c>
      <c r="L2466">
        <v>71</v>
      </c>
      <c r="M2466">
        <v>0.06</v>
      </c>
    </row>
    <row r="2467" spans="1:13" x14ac:dyDescent="0.3">
      <c r="A2467" t="s">
        <v>2157</v>
      </c>
      <c r="B2467">
        <v>53</v>
      </c>
      <c r="C2467" t="s">
        <v>25</v>
      </c>
      <c r="D2467" t="s">
        <v>37</v>
      </c>
      <c r="E2467">
        <v>90.63</v>
      </c>
      <c r="F2467">
        <v>11</v>
      </c>
      <c r="G2467">
        <v>214</v>
      </c>
      <c r="H2467">
        <v>0</v>
      </c>
      <c r="I2467" t="s">
        <v>40</v>
      </c>
      <c r="J2467">
        <v>59.7</v>
      </c>
      <c r="K2467" s="1">
        <v>44626</v>
      </c>
      <c r="L2467">
        <v>74</v>
      </c>
      <c r="M2467">
        <v>0.12</v>
      </c>
    </row>
    <row r="2468" spans="1:13" x14ac:dyDescent="0.3">
      <c r="A2468" t="s">
        <v>2158</v>
      </c>
      <c r="B2468">
        <v>57</v>
      </c>
      <c r="C2468" t="s">
        <v>14</v>
      </c>
      <c r="D2468" t="s">
        <v>50</v>
      </c>
      <c r="E2468">
        <v>85.47</v>
      </c>
      <c r="F2468">
        <v>4</v>
      </c>
      <c r="G2468">
        <v>178</v>
      </c>
      <c r="H2468">
        <v>0</v>
      </c>
      <c r="I2468" t="s">
        <v>19</v>
      </c>
      <c r="J2468">
        <v>8.1</v>
      </c>
      <c r="K2468" s="1">
        <v>45384</v>
      </c>
      <c r="L2468">
        <v>95</v>
      </c>
      <c r="M2468">
        <v>0.16</v>
      </c>
    </row>
    <row r="2469" spans="1:13" x14ac:dyDescent="0.3">
      <c r="A2469" t="s">
        <v>2159</v>
      </c>
      <c r="B2469">
        <v>69</v>
      </c>
      <c r="C2469" t="s">
        <v>14</v>
      </c>
      <c r="D2469" t="s">
        <v>44</v>
      </c>
      <c r="E2469">
        <v>111.42</v>
      </c>
      <c r="F2469">
        <v>8</v>
      </c>
      <c r="G2469">
        <v>154</v>
      </c>
      <c r="H2469">
        <v>0</v>
      </c>
      <c r="I2469" t="s">
        <v>40</v>
      </c>
      <c r="J2469">
        <v>88.9</v>
      </c>
      <c r="K2469" s="1">
        <v>44293</v>
      </c>
      <c r="L2469">
        <v>8</v>
      </c>
      <c r="M2469">
        <v>0.14000000000000001</v>
      </c>
    </row>
    <row r="2470" spans="1:13" x14ac:dyDescent="0.3">
      <c r="A2470" t="s">
        <v>2160</v>
      </c>
      <c r="B2470">
        <v>63</v>
      </c>
      <c r="C2470" t="s">
        <v>25</v>
      </c>
      <c r="D2470" t="s">
        <v>50</v>
      </c>
      <c r="E2470">
        <v>25.9</v>
      </c>
      <c r="F2470">
        <v>7</v>
      </c>
      <c r="G2470">
        <v>288</v>
      </c>
      <c r="H2470">
        <v>0</v>
      </c>
      <c r="I2470" t="s">
        <v>29</v>
      </c>
      <c r="J2470">
        <v>82.9</v>
      </c>
      <c r="K2470" s="1">
        <v>44320</v>
      </c>
      <c r="L2470">
        <v>58</v>
      </c>
      <c r="M2470">
        <v>0.7</v>
      </c>
    </row>
    <row r="2471" spans="1:13" x14ac:dyDescent="0.3">
      <c r="A2471" t="s">
        <v>2161</v>
      </c>
      <c r="B2471">
        <v>61</v>
      </c>
      <c r="C2471" t="s">
        <v>14</v>
      </c>
      <c r="D2471" t="s">
        <v>26</v>
      </c>
      <c r="E2471">
        <v>151.4</v>
      </c>
      <c r="F2471">
        <v>6</v>
      </c>
      <c r="G2471">
        <v>224</v>
      </c>
      <c r="H2471">
        <v>0</v>
      </c>
      <c r="I2471" t="s">
        <v>40</v>
      </c>
      <c r="J2471">
        <v>47.3</v>
      </c>
      <c r="K2471" s="1">
        <v>45823</v>
      </c>
      <c r="L2471">
        <v>1</v>
      </c>
      <c r="M2471">
        <v>0.28000000000000003</v>
      </c>
    </row>
    <row r="2472" spans="1:13" x14ac:dyDescent="0.3">
      <c r="A2472" t="s">
        <v>2162</v>
      </c>
      <c r="B2472">
        <v>39</v>
      </c>
      <c r="C2472" t="s">
        <v>21</v>
      </c>
      <c r="D2472" t="s">
        <v>26</v>
      </c>
      <c r="E2472">
        <v>44.11</v>
      </c>
      <c r="F2472">
        <v>7</v>
      </c>
      <c r="G2472">
        <v>104</v>
      </c>
      <c r="H2472">
        <v>0</v>
      </c>
      <c r="I2472" t="s">
        <v>19</v>
      </c>
      <c r="J2472">
        <v>49.2</v>
      </c>
      <c r="K2472" s="1">
        <v>45696</v>
      </c>
      <c r="L2472">
        <v>93</v>
      </c>
      <c r="M2472">
        <v>0.36</v>
      </c>
    </row>
    <row r="2473" spans="1:13" x14ac:dyDescent="0.3">
      <c r="A2473" t="s">
        <v>2163</v>
      </c>
      <c r="B2473">
        <v>70</v>
      </c>
      <c r="C2473" t="s">
        <v>21</v>
      </c>
      <c r="D2473" t="s">
        <v>52</v>
      </c>
      <c r="E2473">
        <v>184.98</v>
      </c>
      <c r="F2473">
        <v>13</v>
      </c>
      <c r="G2473">
        <v>83</v>
      </c>
      <c r="H2473">
        <v>0</v>
      </c>
      <c r="I2473" t="s">
        <v>16</v>
      </c>
      <c r="J2473">
        <v>88.1</v>
      </c>
      <c r="K2473" s="1">
        <v>45365</v>
      </c>
      <c r="L2473">
        <v>31</v>
      </c>
      <c r="M2473">
        <v>0.23</v>
      </c>
    </row>
    <row r="2474" spans="1:13" x14ac:dyDescent="0.3">
      <c r="A2474" t="s">
        <v>2164</v>
      </c>
      <c r="B2474">
        <v>76</v>
      </c>
      <c r="C2474" t="s">
        <v>21</v>
      </c>
      <c r="D2474" t="s">
        <v>22</v>
      </c>
      <c r="E2474">
        <v>98.85</v>
      </c>
      <c r="F2474">
        <v>7</v>
      </c>
      <c r="G2474">
        <v>76</v>
      </c>
      <c r="H2474">
        <v>0</v>
      </c>
      <c r="I2474" t="s">
        <v>23</v>
      </c>
      <c r="J2474">
        <v>5</v>
      </c>
      <c r="K2474" s="1">
        <v>44586</v>
      </c>
      <c r="L2474">
        <v>8</v>
      </c>
      <c r="M2474">
        <v>0.27</v>
      </c>
    </row>
    <row r="2475" spans="1:13" x14ac:dyDescent="0.3">
      <c r="A2475" t="s">
        <v>1341</v>
      </c>
      <c r="B2475">
        <v>47</v>
      </c>
      <c r="C2475" t="s">
        <v>21</v>
      </c>
      <c r="D2475" t="s">
        <v>15</v>
      </c>
      <c r="E2475">
        <v>113.12</v>
      </c>
      <c r="F2475">
        <v>12</v>
      </c>
      <c r="G2475">
        <v>202</v>
      </c>
      <c r="H2475">
        <v>0</v>
      </c>
      <c r="I2475" t="s">
        <v>19</v>
      </c>
      <c r="J2475">
        <v>14.4</v>
      </c>
      <c r="K2475" s="1">
        <v>45678</v>
      </c>
      <c r="L2475">
        <v>80</v>
      </c>
      <c r="M2475">
        <v>0.11</v>
      </c>
    </row>
    <row r="2476" spans="1:13" x14ac:dyDescent="0.3">
      <c r="A2476" t="s">
        <v>449</v>
      </c>
      <c r="B2476">
        <v>67</v>
      </c>
      <c r="C2476" t="s">
        <v>14</v>
      </c>
      <c r="D2476" t="s">
        <v>15</v>
      </c>
      <c r="E2476">
        <v>69.430000000000007</v>
      </c>
      <c r="F2476">
        <v>10</v>
      </c>
      <c r="G2476">
        <v>338</v>
      </c>
      <c r="H2476">
        <v>0</v>
      </c>
      <c r="I2476" t="s">
        <v>19</v>
      </c>
      <c r="J2476">
        <v>30.8</v>
      </c>
      <c r="K2476" s="1">
        <v>44807</v>
      </c>
      <c r="L2476">
        <v>83</v>
      </c>
      <c r="M2476">
        <v>0.18</v>
      </c>
    </row>
    <row r="2477" spans="1:13" x14ac:dyDescent="0.3">
      <c r="A2477" t="s">
        <v>2165</v>
      </c>
      <c r="B2477">
        <v>60</v>
      </c>
      <c r="C2477" t="s">
        <v>21</v>
      </c>
      <c r="D2477" t="s">
        <v>18</v>
      </c>
      <c r="E2477">
        <v>168.29</v>
      </c>
      <c r="F2477">
        <v>10</v>
      </c>
      <c r="G2477">
        <v>240</v>
      </c>
      <c r="H2477">
        <v>0</v>
      </c>
      <c r="I2477" t="s">
        <v>19</v>
      </c>
      <c r="J2477">
        <v>36.4</v>
      </c>
      <c r="K2477" s="1">
        <v>44455</v>
      </c>
      <c r="L2477">
        <v>90</v>
      </c>
      <c r="M2477">
        <v>0.41</v>
      </c>
    </row>
    <row r="2478" spans="1:13" x14ac:dyDescent="0.3">
      <c r="A2478" t="s">
        <v>2166</v>
      </c>
      <c r="B2478">
        <v>78</v>
      </c>
      <c r="C2478" t="s">
        <v>21</v>
      </c>
      <c r="D2478" t="s">
        <v>15</v>
      </c>
      <c r="E2478">
        <v>264.98</v>
      </c>
      <c r="F2478">
        <v>16</v>
      </c>
      <c r="G2478">
        <v>287</v>
      </c>
      <c r="H2478">
        <v>0</v>
      </c>
      <c r="I2478" t="s">
        <v>29</v>
      </c>
      <c r="J2478">
        <v>98.7</v>
      </c>
      <c r="K2478" s="1">
        <v>45149</v>
      </c>
      <c r="L2478">
        <v>60</v>
      </c>
      <c r="M2478">
        <v>0.19</v>
      </c>
    </row>
    <row r="2479" spans="1:13" x14ac:dyDescent="0.3">
      <c r="A2479" t="s">
        <v>2167</v>
      </c>
      <c r="B2479">
        <v>77</v>
      </c>
      <c r="C2479" t="s">
        <v>14</v>
      </c>
      <c r="D2479" t="s">
        <v>50</v>
      </c>
      <c r="E2479">
        <v>142.9</v>
      </c>
      <c r="F2479">
        <v>13</v>
      </c>
      <c r="G2479">
        <v>194</v>
      </c>
      <c r="H2479">
        <v>0</v>
      </c>
      <c r="I2479" t="s">
        <v>16</v>
      </c>
      <c r="J2479">
        <v>14.7</v>
      </c>
      <c r="K2479" s="1">
        <v>44688</v>
      </c>
      <c r="L2479">
        <v>62</v>
      </c>
      <c r="M2479">
        <v>0.55000000000000004</v>
      </c>
    </row>
    <row r="2480" spans="1:13" x14ac:dyDescent="0.3">
      <c r="A2480" t="s">
        <v>2168</v>
      </c>
      <c r="B2480">
        <v>47</v>
      </c>
      <c r="C2480" t="s">
        <v>14</v>
      </c>
      <c r="D2480" t="s">
        <v>15</v>
      </c>
      <c r="E2480">
        <v>64.33</v>
      </c>
      <c r="F2480">
        <v>12</v>
      </c>
      <c r="G2480">
        <v>204</v>
      </c>
      <c r="H2480">
        <v>0</v>
      </c>
      <c r="I2480" t="s">
        <v>19</v>
      </c>
      <c r="J2480">
        <v>30.3</v>
      </c>
      <c r="K2480" s="1">
        <v>45401</v>
      </c>
      <c r="L2480">
        <v>10</v>
      </c>
      <c r="M2480">
        <v>0.54</v>
      </c>
    </row>
    <row r="2481" spans="1:13" x14ac:dyDescent="0.3">
      <c r="A2481" t="s">
        <v>2169</v>
      </c>
      <c r="B2481">
        <v>25</v>
      </c>
      <c r="C2481" t="s">
        <v>21</v>
      </c>
      <c r="D2481" t="s">
        <v>44</v>
      </c>
      <c r="E2481">
        <v>183.78</v>
      </c>
      <c r="F2481">
        <v>14</v>
      </c>
      <c r="G2481">
        <v>213</v>
      </c>
      <c r="H2481">
        <v>0</v>
      </c>
      <c r="I2481" t="s">
        <v>16</v>
      </c>
      <c r="J2481">
        <v>82.8</v>
      </c>
      <c r="K2481" s="1">
        <v>44080</v>
      </c>
      <c r="L2481">
        <v>18</v>
      </c>
      <c r="M2481">
        <v>0.12</v>
      </c>
    </row>
    <row r="2482" spans="1:13" x14ac:dyDescent="0.3">
      <c r="A2482" t="s">
        <v>2170</v>
      </c>
      <c r="B2482">
        <v>51</v>
      </c>
      <c r="C2482" t="s">
        <v>21</v>
      </c>
      <c r="D2482" t="s">
        <v>15</v>
      </c>
      <c r="E2482">
        <v>126.01</v>
      </c>
      <c r="F2482">
        <v>7</v>
      </c>
      <c r="G2482">
        <v>18</v>
      </c>
      <c r="H2482">
        <v>0</v>
      </c>
      <c r="I2482" t="s">
        <v>19</v>
      </c>
      <c r="K2482" s="1">
        <v>45663</v>
      </c>
      <c r="L2482">
        <v>66</v>
      </c>
      <c r="M2482">
        <v>0.41</v>
      </c>
    </row>
    <row r="2483" spans="1:13" x14ac:dyDescent="0.3">
      <c r="A2483" t="s">
        <v>2171</v>
      </c>
      <c r="B2483">
        <v>74</v>
      </c>
      <c r="C2483" t="s">
        <v>21</v>
      </c>
      <c r="D2483" t="s">
        <v>37</v>
      </c>
      <c r="E2483">
        <v>64.069999999999993</v>
      </c>
      <c r="F2483">
        <v>13</v>
      </c>
      <c r="G2483">
        <v>158</v>
      </c>
      <c r="H2483">
        <v>0</v>
      </c>
      <c r="I2483" t="s">
        <v>29</v>
      </c>
      <c r="J2483">
        <v>65.5</v>
      </c>
      <c r="K2483" s="1">
        <v>45558</v>
      </c>
      <c r="L2483">
        <v>93</v>
      </c>
      <c r="M2483">
        <v>0.28999999999999998</v>
      </c>
    </row>
    <row r="2484" spans="1:13" x14ac:dyDescent="0.3">
      <c r="A2484" t="s">
        <v>2172</v>
      </c>
      <c r="B2484">
        <v>64</v>
      </c>
      <c r="C2484" t="s">
        <v>14</v>
      </c>
      <c r="D2484" t="s">
        <v>18</v>
      </c>
      <c r="E2484">
        <v>185.29</v>
      </c>
      <c r="F2484">
        <v>12</v>
      </c>
      <c r="G2484">
        <v>211</v>
      </c>
      <c r="H2484">
        <v>0</v>
      </c>
      <c r="I2484" t="s">
        <v>19</v>
      </c>
      <c r="J2484">
        <v>32.9</v>
      </c>
      <c r="K2484" s="1">
        <v>45103</v>
      </c>
      <c r="L2484">
        <v>66</v>
      </c>
      <c r="M2484">
        <v>0.31</v>
      </c>
    </row>
    <row r="2485" spans="1:13" x14ac:dyDescent="0.3">
      <c r="A2485" t="s">
        <v>2173</v>
      </c>
      <c r="B2485">
        <v>26</v>
      </c>
      <c r="C2485" t="s">
        <v>21</v>
      </c>
      <c r="D2485" t="s">
        <v>50</v>
      </c>
      <c r="E2485">
        <v>249.33</v>
      </c>
      <c r="F2485">
        <v>7</v>
      </c>
      <c r="G2485">
        <v>52</v>
      </c>
      <c r="H2485">
        <v>0</v>
      </c>
      <c r="I2485" t="s">
        <v>40</v>
      </c>
      <c r="J2485">
        <v>11.8</v>
      </c>
      <c r="K2485" s="1">
        <v>45770</v>
      </c>
      <c r="L2485">
        <v>52</v>
      </c>
      <c r="M2485">
        <v>0.14000000000000001</v>
      </c>
    </row>
    <row r="2486" spans="1:13" x14ac:dyDescent="0.3">
      <c r="A2486" t="s">
        <v>2174</v>
      </c>
      <c r="B2486">
        <v>68</v>
      </c>
      <c r="C2486" t="s">
        <v>14</v>
      </c>
      <c r="D2486" t="s">
        <v>26</v>
      </c>
      <c r="E2486">
        <v>195.23</v>
      </c>
      <c r="F2486">
        <v>5</v>
      </c>
      <c r="G2486">
        <v>87</v>
      </c>
      <c r="H2486">
        <v>0</v>
      </c>
      <c r="I2486" t="s">
        <v>29</v>
      </c>
      <c r="J2486">
        <v>98.4</v>
      </c>
      <c r="K2486" s="1">
        <v>45103</v>
      </c>
      <c r="L2486">
        <v>67</v>
      </c>
      <c r="M2486">
        <v>0.35</v>
      </c>
    </row>
    <row r="2487" spans="1:13" x14ac:dyDescent="0.3">
      <c r="A2487" t="s">
        <v>2175</v>
      </c>
      <c r="B2487">
        <v>37</v>
      </c>
      <c r="C2487" t="s">
        <v>21</v>
      </c>
      <c r="D2487" t="s">
        <v>52</v>
      </c>
      <c r="E2487">
        <v>81.97</v>
      </c>
      <c r="F2487">
        <v>10</v>
      </c>
      <c r="G2487">
        <v>159</v>
      </c>
      <c r="H2487">
        <v>0</v>
      </c>
      <c r="I2487" t="s">
        <v>19</v>
      </c>
      <c r="J2487">
        <v>25.1</v>
      </c>
      <c r="K2487" s="1">
        <v>45573</v>
      </c>
      <c r="L2487">
        <v>88</v>
      </c>
      <c r="M2487">
        <v>0.19</v>
      </c>
    </row>
    <row r="2488" spans="1:13" x14ac:dyDescent="0.3">
      <c r="A2488" t="s">
        <v>2176</v>
      </c>
      <c r="B2488">
        <v>57</v>
      </c>
      <c r="C2488" t="s">
        <v>21</v>
      </c>
      <c r="D2488" t="s">
        <v>28</v>
      </c>
      <c r="E2488">
        <v>267.05</v>
      </c>
      <c r="F2488">
        <v>12</v>
      </c>
      <c r="G2488">
        <v>8</v>
      </c>
      <c r="H2488">
        <v>0</v>
      </c>
      <c r="I2488" t="s">
        <v>19</v>
      </c>
      <c r="J2488">
        <v>84.5</v>
      </c>
      <c r="K2488" s="1">
        <v>45433</v>
      </c>
      <c r="L2488">
        <v>9</v>
      </c>
      <c r="M2488">
        <v>0.63</v>
      </c>
    </row>
    <row r="2489" spans="1:13" x14ac:dyDescent="0.3">
      <c r="A2489" t="s">
        <v>2177</v>
      </c>
      <c r="B2489">
        <v>42</v>
      </c>
      <c r="C2489" t="s">
        <v>25</v>
      </c>
      <c r="D2489" t="s">
        <v>52</v>
      </c>
      <c r="E2489">
        <v>169.63</v>
      </c>
      <c r="F2489">
        <v>7</v>
      </c>
      <c r="G2489">
        <v>178</v>
      </c>
      <c r="H2489">
        <v>0</v>
      </c>
      <c r="I2489" t="s">
        <v>19</v>
      </c>
      <c r="J2489">
        <v>89.5</v>
      </c>
      <c r="K2489" s="1">
        <v>45776</v>
      </c>
      <c r="L2489">
        <v>48</v>
      </c>
      <c r="M2489">
        <v>0.16</v>
      </c>
    </row>
    <row r="2490" spans="1:13" x14ac:dyDescent="0.3">
      <c r="A2490" t="s">
        <v>2178</v>
      </c>
      <c r="B2490">
        <v>36</v>
      </c>
      <c r="C2490" t="s">
        <v>21</v>
      </c>
      <c r="D2490" t="s">
        <v>22</v>
      </c>
      <c r="E2490">
        <v>124.71</v>
      </c>
      <c r="F2490">
        <v>6</v>
      </c>
      <c r="G2490">
        <v>82</v>
      </c>
      <c r="H2490">
        <v>0</v>
      </c>
      <c r="I2490" t="s">
        <v>40</v>
      </c>
      <c r="J2490">
        <v>44.1</v>
      </c>
      <c r="K2490" s="1">
        <v>45234</v>
      </c>
      <c r="L2490">
        <v>60</v>
      </c>
      <c r="M2490">
        <v>0.09</v>
      </c>
    </row>
    <row r="2491" spans="1:13" x14ac:dyDescent="0.3">
      <c r="A2491" t="s">
        <v>2179</v>
      </c>
      <c r="B2491">
        <v>22</v>
      </c>
      <c r="C2491" t="s">
        <v>21</v>
      </c>
      <c r="D2491" t="s">
        <v>28</v>
      </c>
      <c r="E2491">
        <v>82.79</v>
      </c>
      <c r="F2491">
        <v>9</v>
      </c>
      <c r="G2491">
        <v>150</v>
      </c>
      <c r="H2491">
        <v>0</v>
      </c>
      <c r="I2491" t="s">
        <v>40</v>
      </c>
      <c r="J2491">
        <v>85.1</v>
      </c>
      <c r="K2491" s="1">
        <v>44647</v>
      </c>
      <c r="L2491">
        <v>78</v>
      </c>
      <c r="M2491">
        <v>0.61</v>
      </c>
    </row>
    <row r="2492" spans="1:13" x14ac:dyDescent="0.3">
      <c r="A2492" t="s">
        <v>2180</v>
      </c>
      <c r="B2492">
        <v>28</v>
      </c>
      <c r="C2492" t="s">
        <v>21</v>
      </c>
      <c r="D2492" t="s">
        <v>44</v>
      </c>
      <c r="E2492">
        <v>263.64999999999998</v>
      </c>
      <c r="F2492">
        <v>13</v>
      </c>
      <c r="G2492">
        <v>24</v>
      </c>
      <c r="H2492">
        <v>0</v>
      </c>
      <c r="I2492" t="s">
        <v>19</v>
      </c>
      <c r="J2492">
        <v>27.9</v>
      </c>
      <c r="K2492" s="1">
        <v>45538</v>
      </c>
      <c r="L2492">
        <v>52</v>
      </c>
      <c r="M2492">
        <v>0.38</v>
      </c>
    </row>
    <row r="2493" spans="1:13" x14ac:dyDescent="0.3">
      <c r="A2493" t="s">
        <v>2181</v>
      </c>
      <c r="B2493">
        <v>32</v>
      </c>
      <c r="C2493" t="s">
        <v>14</v>
      </c>
      <c r="D2493" t="s">
        <v>35</v>
      </c>
      <c r="E2493">
        <v>51.45</v>
      </c>
      <c r="F2493">
        <v>7</v>
      </c>
      <c r="G2493">
        <v>224</v>
      </c>
      <c r="H2493">
        <v>0</v>
      </c>
      <c r="I2493" t="s">
        <v>40</v>
      </c>
      <c r="J2493">
        <v>89</v>
      </c>
      <c r="K2493" s="1">
        <v>45458</v>
      </c>
      <c r="L2493">
        <v>43</v>
      </c>
      <c r="M2493">
        <v>0.23</v>
      </c>
    </row>
    <row r="2494" spans="1:13" x14ac:dyDescent="0.3">
      <c r="A2494" t="s">
        <v>1845</v>
      </c>
      <c r="B2494">
        <v>25</v>
      </c>
      <c r="C2494" t="s">
        <v>14</v>
      </c>
      <c r="D2494" t="s">
        <v>18</v>
      </c>
      <c r="E2494">
        <v>139.16999999999999</v>
      </c>
      <c r="F2494">
        <v>9</v>
      </c>
      <c r="G2494">
        <v>193</v>
      </c>
      <c r="H2494">
        <v>0</v>
      </c>
      <c r="I2494" t="s">
        <v>19</v>
      </c>
      <c r="J2494">
        <v>63.6</v>
      </c>
      <c r="K2494" s="1">
        <v>45448</v>
      </c>
      <c r="L2494">
        <v>75</v>
      </c>
      <c r="M2494">
        <v>0.81</v>
      </c>
    </row>
    <row r="2495" spans="1:13" x14ac:dyDescent="0.3">
      <c r="A2495" t="s">
        <v>2182</v>
      </c>
      <c r="B2495">
        <v>36</v>
      </c>
      <c r="C2495" t="s">
        <v>21</v>
      </c>
      <c r="D2495" t="s">
        <v>26</v>
      </c>
      <c r="E2495">
        <v>23.59</v>
      </c>
      <c r="F2495">
        <v>13</v>
      </c>
      <c r="G2495">
        <v>117</v>
      </c>
      <c r="H2495">
        <v>0</v>
      </c>
      <c r="I2495" t="s">
        <v>40</v>
      </c>
      <c r="J2495">
        <v>19.399999999999999</v>
      </c>
      <c r="K2495" s="1">
        <v>44648</v>
      </c>
      <c r="L2495">
        <v>50</v>
      </c>
      <c r="M2495">
        <v>0.22</v>
      </c>
    </row>
    <row r="2496" spans="1:13" x14ac:dyDescent="0.3">
      <c r="A2496" t="s">
        <v>2183</v>
      </c>
      <c r="B2496">
        <v>40</v>
      </c>
      <c r="C2496" t="s">
        <v>21</v>
      </c>
      <c r="D2496" t="s">
        <v>52</v>
      </c>
      <c r="E2496">
        <v>118.31</v>
      </c>
      <c r="F2496">
        <v>6</v>
      </c>
      <c r="G2496">
        <v>322</v>
      </c>
      <c r="H2496">
        <v>0</v>
      </c>
      <c r="I2496" t="s">
        <v>16</v>
      </c>
      <c r="J2496">
        <v>78.7</v>
      </c>
      <c r="K2496" s="1">
        <v>44964</v>
      </c>
      <c r="L2496">
        <v>88</v>
      </c>
      <c r="M2496">
        <v>0.39</v>
      </c>
    </row>
    <row r="2497" spans="1:13" x14ac:dyDescent="0.3">
      <c r="A2497" t="s">
        <v>2184</v>
      </c>
      <c r="B2497">
        <v>44</v>
      </c>
      <c r="C2497" t="s">
        <v>21</v>
      </c>
      <c r="D2497" t="s">
        <v>15</v>
      </c>
      <c r="E2497">
        <v>310.7</v>
      </c>
      <c r="F2497">
        <v>15</v>
      </c>
      <c r="G2497">
        <v>247</v>
      </c>
      <c r="H2497">
        <v>0</v>
      </c>
      <c r="I2497" t="s">
        <v>19</v>
      </c>
      <c r="J2497">
        <v>91.4</v>
      </c>
      <c r="K2497" s="1">
        <v>45083</v>
      </c>
      <c r="L2497">
        <v>14</v>
      </c>
      <c r="M2497">
        <v>0.4</v>
      </c>
    </row>
    <row r="2498" spans="1:13" x14ac:dyDescent="0.3">
      <c r="A2498" t="s">
        <v>982</v>
      </c>
      <c r="B2498">
        <v>57</v>
      </c>
      <c r="C2498" t="s">
        <v>14</v>
      </c>
      <c r="D2498" t="s">
        <v>18</v>
      </c>
      <c r="E2498">
        <v>135.5</v>
      </c>
      <c r="F2498">
        <v>10</v>
      </c>
      <c r="G2498">
        <v>77</v>
      </c>
      <c r="H2498">
        <v>0</v>
      </c>
      <c r="I2498" t="s">
        <v>19</v>
      </c>
      <c r="J2498">
        <v>57</v>
      </c>
      <c r="K2498" s="1">
        <v>45062</v>
      </c>
      <c r="L2498">
        <v>18</v>
      </c>
      <c r="M2498">
        <v>0.39</v>
      </c>
    </row>
    <row r="2499" spans="1:13" x14ac:dyDescent="0.3">
      <c r="A2499" t="s">
        <v>2185</v>
      </c>
      <c r="B2499">
        <v>49</v>
      </c>
      <c r="C2499" t="s">
        <v>14</v>
      </c>
      <c r="D2499" t="s">
        <v>15</v>
      </c>
      <c r="E2499">
        <v>60.81</v>
      </c>
      <c r="F2499">
        <v>11</v>
      </c>
      <c r="G2499">
        <v>151</v>
      </c>
      <c r="H2499">
        <v>0</v>
      </c>
      <c r="I2499" t="s">
        <v>23</v>
      </c>
      <c r="J2499">
        <v>76</v>
      </c>
      <c r="K2499" s="1">
        <v>45059</v>
      </c>
      <c r="L2499">
        <v>77</v>
      </c>
      <c r="M2499">
        <v>0.67</v>
      </c>
    </row>
    <row r="2500" spans="1:13" x14ac:dyDescent="0.3">
      <c r="A2500" t="s">
        <v>2186</v>
      </c>
      <c r="B2500">
        <v>43</v>
      </c>
      <c r="C2500" t="s">
        <v>14</v>
      </c>
      <c r="D2500" t="s">
        <v>18</v>
      </c>
      <c r="E2500">
        <v>76.900000000000006</v>
      </c>
      <c r="F2500">
        <v>10</v>
      </c>
      <c r="G2500">
        <v>55</v>
      </c>
      <c r="H2500">
        <v>0</v>
      </c>
      <c r="I2500" t="s">
        <v>23</v>
      </c>
      <c r="K2500" s="1">
        <v>44966</v>
      </c>
      <c r="L2500">
        <v>34</v>
      </c>
      <c r="M2500">
        <v>0.13</v>
      </c>
    </row>
    <row r="2501" spans="1:13" x14ac:dyDescent="0.3">
      <c r="A2501" t="s">
        <v>2187</v>
      </c>
      <c r="B2501">
        <v>44</v>
      </c>
      <c r="C2501" t="s">
        <v>14</v>
      </c>
      <c r="D2501" t="s">
        <v>18</v>
      </c>
      <c r="E2501">
        <v>106.54</v>
      </c>
      <c r="F2501">
        <v>20</v>
      </c>
      <c r="G2501">
        <v>305</v>
      </c>
      <c r="H2501">
        <v>0</v>
      </c>
      <c r="I2501" t="s">
        <v>29</v>
      </c>
      <c r="J2501">
        <v>78.7</v>
      </c>
      <c r="K2501" s="1">
        <v>44485</v>
      </c>
      <c r="L2501">
        <v>83</v>
      </c>
      <c r="M2501">
        <v>0.18</v>
      </c>
    </row>
    <row r="2502" spans="1:13" x14ac:dyDescent="0.3">
      <c r="A2502" t="s">
        <v>2188</v>
      </c>
      <c r="B2502">
        <v>79</v>
      </c>
      <c r="C2502" t="s">
        <v>21</v>
      </c>
      <c r="D2502" t="s">
        <v>22</v>
      </c>
      <c r="E2502">
        <v>91.95</v>
      </c>
      <c r="F2502">
        <v>9</v>
      </c>
      <c r="G2502">
        <v>356</v>
      </c>
      <c r="H2502">
        <v>0</v>
      </c>
      <c r="I2502" t="s">
        <v>16</v>
      </c>
      <c r="J2502">
        <v>45.4</v>
      </c>
      <c r="K2502" s="1">
        <v>44692</v>
      </c>
      <c r="L2502">
        <v>41</v>
      </c>
      <c r="M2502">
        <v>0.34</v>
      </c>
    </row>
    <row r="2503" spans="1:13" x14ac:dyDescent="0.3">
      <c r="A2503" t="s">
        <v>2189</v>
      </c>
      <c r="B2503">
        <v>36</v>
      </c>
      <c r="C2503" t="s">
        <v>21</v>
      </c>
      <c r="D2503" t="s">
        <v>37</v>
      </c>
      <c r="E2503">
        <v>151.49</v>
      </c>
      <c r="F2503">
        <v>10</v>
      </c>
      <c r="G2503">
        <v>258</v>
      </c>
      <c r="H2503">
        <v>0</v>
      </c>
      <c r="I2503" t="s">
        <v>16</v>
      </c>
      <c r="J2503">
        <v>74</v>
      </c>
      <c r="K2503" s="1">
        <v>44608</v>
      </c>
      <c r="L2503">
        <v>75</v>
      </c>
      <c r="M2503">
        <v>0.59</v>
      </c>
    </row>
    <row r="2504" spans="1:13" x14ac:dyDescent="0.3">
      <c r="A2504" t="s">
        <v>156</v>
      </c>
      <c r="B2504">
        <v>67</v>
      </c>
      <c r="C2504" t="s">
        <v>21</v>
      </c>
      <c r="D2504" t="s">
        <v>44</v>
      </c>
      <c r="E2504">
        <v>79.31</v>
      </c>
      <c r="F2504">
        <v>13</v>
      </c>
      <c r="G2504">
        <v>22</v>
      </c>
      <c r="H2504">
        <v>0</v>
      </c>
      <c r="I2504" t="s">
        <v>29</v>
      </c>
      <c r="J2504">
        <v>54.9</v>
      </c>
      <c r="K2504" s="1">
        <v>44292</v>
      </c>
      <c r="L2504">
        <v>49</v>
      </c>
      <c r="M2504">
        <v>0.23</v>
      </c>
    </row>
    <row r="2505" spans="1:13" x14ac:dyDescent="0.3">
      <c r="A2505" t="s">
        <v>2190</v>
      </c>
      <c r="B2505">
        <v>59</v>
      </c>
      <c r="C2505" t="s">
        <v>21</v>
      </c>
      <c r="D2505" t="s">
        <v>15</v>
      </c>
      <c r="E2505">
        <v>159.08000000000001</v>
      </c>
      <c r="F2505">
        <v>13</v>
      </c>
      <c r="G2505">
        <v>161</v>
      </c>
      <c r="H2505">
        <v>0</v>
      </c>
      <c r="I2505" t="s">
        <v>23</v>
      </c>
      <c r="J2505">
        <v>41.5</v>
      </c>
      <c r="K2505" s="1">
        <v>44289</v>
      </c>
      <c r="L2505">
        <v>90</v>
      </c>
      <c r="M2505">
        <v>0.13</v>
      </c>
    </row>
    <row r="2506" spans="1:13" x14ac:dyDescent="0.3">
      <c r="A2506" t="s">
        <v>2191</v>
      </c>
      <c r="B2506">
        <v>46</v>
      </c>
      <c r="C2506" t="s">
        <v>21</v>
      </c>
      <c r="D2506" t="s">
        <v>15</v>
      </c>
      <c r="E2506">
        <v>130.94</v>
      </c>
      <c r="F2506">
        <v>6</v>
      </c>
      <c r="G2506">
        <v>264</v>
      </c>
      <c r="H2506">
        <v>0</v>
      </c>
      <c r="I2506" t="s">
        <v>29</v>
      </c>
      <c r="J2506">
        <v>16.600000000000001</v>
      </c>
      <c r="K2506" s="1">
        <v>44293</v>
      </c>
      <c r="L2506">
        <v>69</v>
      </c>
      <c r="M2506">
        <v>0.18</v>
      </c>
    </row>
    <row r="2507" spans="1:13" x14ac:dyDescent="0.3">
      <c r="A2507" t="s">
        <v>2192</v>
      </c>
      <c r="B2507">
        <v>56</v>
      </c>
      <c r="C2507" t="s">
        <v>14</v>
      </c>
      <c r="D2507" t="s">
        <v>15</v>
      </c>
      <c r="E2507">
        <v>32.86</v>
      </c>
      <c r="F2507">
        <v>7</v>
      </c>
      <c r="G2507">
        <v>81</v>
      </c>
      <c r="H2507">
        <v>0</v>
      </c>
      <c r="I2507" t="s">
        <v>23</v>
      </c>
      <c r="J2507">
        <v>90.9</v>
      </c>
      <c r="K2507" s="1">
        <v>45500</v>
      </c>
      <c r="L2507">
        <v>85</v>
      </c>
      <c r="M2507">
        <v>0.09</v>
      </c>
    </row>
    <row r="2508" spans="1:13" x14ac:dyDescent="0.3">
      <c r="A2508" t="s">
        <v>1921</v>
      </c>
      <c r="B2508">
        <v>77</v>
      </c>
      <c r="C2508" t="s">
        <v>14</v>
      </c>
      <c r="D2508" t="s">
        <v>22</v>
      </c>
      <c r="E2508">
        <v>79.05</v>
      </c>
      <c r="F2508">
        <v>8</v>
      </c>
      <c r="G2508">
        <v>58</v>
      </c>
      <c r="H2508">
        <v>1</v>
      </c>
      <c r="I2508" t="s">
        <v>19</v>
      </c>
      <c r="J2508">
        <v>41.5</v>
      </c>
      <c r="K2508" s="1">
        <v>45748</v>
      </c>
      <c r="L2508">
        <v>9</v>
      </c>
      <c r="M2508">
        <v>0.38</v>
      </c>
    </row>
    <row r="2509" spans="1:13" x14ac:dyDescent="0.3">
      <c r="A2509" t="s">
        <v>2193</v>
      </c>
      <c r="B2509">
        <v>58</v>
      </c>
      <c r="C2509" t="s">
        <v>25</v>
      </c>
      <c r="D2509" t="s">
        <v>52</v>
      </c>
      <c r="E2509">
        <v>141.5</v>
      </c>
      <c r="F2509">
        <v>11</v>
      </c>
      <c r="G2509">
        <v>65</v>
      </c>
      <c r="H2509">
        <v>0</v>
      </c>
      <c r="I2509" t="s">
        <v>29</v>
      </c>
      <c r="J2509">
        <v>24</v>
      </c>
      <c r="K2509" s="1">
        <v>44869</v>
      </c>
      <c r="L2509">
        <v>48</v>
      </c>
      <c r="M2509">
        <v>0.45</v>
      </c>
    </row>
    <row r="2510" spans="1:13" x14ac:dyDescent="0.3">
      <c r="A2510" t="s">
        <v>639</v>
      </c>
      <c r="B2510">
        <v>50</v>
      </c>
      <c r="C2510" t="s">
        <v>21</v>
      </c>
      <c r="D2510" t="s">
        <v>50</v>
      </c>
      <c r="F2510">
        <v>8</v>
      </c>
      <c r="G2510">
        <v>114</v>
      </c>
      <c r="H2510">
        <v>0</v>
      </c>
      <c r="I2510" t="s">
        <v>40</v>
      </c>
      <c r="J2510">
        <v>24.2</v>
      </c>
      <c r="K2510" s="1">
        <v>45047</v>
      </c>
      <c r="L2510">
        <v>12</v>
      </c>
      <c r="M2510">
        <v>0.33</v>
      </c>
    </row>
    <row r="2511" spans="1:13" x14ac:dyDescent="0.3">
      <c r="A2511" t="s">
        <v>2194</v>
      </c>
      <c r="B2511">
        <v>36</v>
      </c>
      <c r="C2511" t="s">
        <v>14</v>
      </c>
      <c r="D2511" t="s">
        <v>15</v>
      </c>
      <c r="E2511">
        <v>61.32</v>
      </c>
      <c r="F2511">
        <v>8</v>
      </c>
      <c r="G2511">
        <v>290</v>
      </c>
      <c r="H2511">
        <v>0</v>
      </c>
      <c r="I2511" t="s">
        <v>23</v>
      </c>
      <c r="J2511">
        <v>24.2</v>
      </c>
      <c r="K2511" s="1">
        <v>44163</v>
      </c>
      <c r="L2511">
        <v>65</v>
      </c>
      <c r="M2511">
        <v>0.36</v>
      </c>
    </row>
    <row r="2512" spans="1:13" x14ac:dyDescent="0.3">
      <c r="A2512" t="s">
        <v>2195</v>
      </c>
      <c r="B2512">
        <v>54</v>
      </c>
      <c r="C2512" t="s">
        <v>14</v>
      </c>
      <c r="D2512" t="s">
        <v>52</v>
      </c>
      <c r="E2512">
        <v>64.78</v>
      </c>
      <c r="F2512">
        <v>12</v>
      </c>
      <c r="G2512">
        <v>241</v>
      </c>
      <c r="H2512">
        <v>0</v>
      </c>
      <c r="I2512" t="s">
        <v>19</v>
      </c>
      <c r="J2512">
        <v>0.2</v>
      </c>
      <c r="K2512" s="1">
        <v>45293</v>
      </c>
      <c r="L2512">
        <v>14</v>
      </c>
      <c r="M2512">
        <v>0.63</v>
      </c>
    </row>
    <row r="2513" spans="1:13" x14ac:dyDescent="0.3">
      <c r="A2513" t="s">
        <v>2196</v>
      </c>
      <c r="B2513">
        <v>36</v>
      </c>
      <c r="C2513" t="s">
        <v>14</v>
      </c>
      <c r="D2513" t="s">
        <v>37</v>
      </c>
      <c r="E2513">
        <v>178.96</v>
      </c>
      <c r="F2513">
        <v>9</v>
      </c>
      <c r="G2513">
        <v>333</v>
      </c>
      <c r="H2513">
        <v>0</v>
      </c>
      <c r="I2513" t="s">
        <v>40</v>
      </c>
      <c r="J2513">
        <v>43.8</v>
      </c>
      <c r="K2513" s="1">
        <v>44180</v>
      </c>
      <c r="L2513">
        <v>64</v>
      </c>
      <c r="M2513">
        <v>0.33</v>
      </c>
    </row>
    <row r="2514" spans="1:13" x14ac:dyDescent="0.3">
      <c r="A2514" t="s">
        <v>2197</v>
      </c>
      <c r="B2514">
        <v>50</v>
      </c>
      <c r="C2514" t="s">
        <v>21</v>
      </c>
      <c r="D2514" t="s">
        <v>15</v>
      </c>
      <c r="E2514">
        <v>87.75</v>
      </c>
      <c r="F2514">
        <v>5</v>
      </c>
      <c r="G2514">
        <v>108</v>
      </c>
      <c r="H2514">
        <v>0</v>
      </c>
      <c r="I2514" t="s">
        <v>40</v>
      </c>
      <c r="J2514">
        <v>89.1</v>
      </c>
      <c r="K2514" s="1">
        <v>45138</v>
      </c>
      <c r="L2514">
        <v>26</v>
      </c>
      <c r="M2514">
        <v>0.19</v>
      </c>
    </row>
    <row r="2515" spans="1:13" x14ac:dyDescent="0.3">
      <c r="A2515" t="s">
        <v>1674</v>
      </c>
      <c r="B2515">
        <v>64</v>
      </c>
      <c r="C2515" t="s">
        <v>21</v>
      </c>
      <c r="D2515" t="s">
        <v>44</v>
      </c>
      <c r="E2515">
        <v>133.19999999999999</v>
      </c>
      <c r="F2515">
        <v>14</v>
      </c>
      <c r="G2515">
        <v>303</v>
      </c>
      <c r="H2515">
        <v>0</v>
      </c>
      <c r="I2515" t="s">
        <v>16</v>
      </c>
      <c r="J2515">
        <v>2.5</v>
      </c>
      <c r="K2515" s="1">
        <v>44368</v>
      </c>
      <c r="L2515">
        <v>7</v>
      </c>
      <c r="M2515">
        <v>0.66</v>
      </c>
    </row>
    <row r="2516" spans="1:13" x14ac:dyDescent="0.3">
      <c r="A2516" t="s">
        <v>1532</v>
      </c>
      <c r="B2516">
        <v>33</v>
      </c>
      <c r="C2516" t="s">
        <v>21</v>
      </c>
      <c r="D2516" t="s">
        <v>26</v>
      </c>
      <c r="E2516">
        <v>555.46</v>
      </c>
      <c r="F2516">
        <v>16</v>
      </c>
      <c r="G2516">
        <v>308</v>
      </c>
      <c r="H2516">
        <v>0</v>
      </c>
      <c r="I2516" t="s">
        <v>23</v>
      </c>
      <c r="J2516">
        <v>95.7</v>
      </c>
      <c r="K2516" s="1">
        <v>44018</v>
      </c>
      <c r="L2516">
        <v>55</v>
      </c>
      <c r="M2516">
        <v>0.46</v>
      </c>
    </row>
    <row r="2517" spans="1:13" x14ac:dyDescent="0.3">
      <c r="A2517" t="s">
        <v>2198</v>
      </c>
      <c r="B2517">
        <v>40</v>
      </c>
      <c r="C2517" t="s">
        <v>21</v>
      </c>
      <c r="D2517" t="s">
        <v>35</v>
      </c>
      <c r="E2517">
        <v>74.91</v>
      </c>
      <c r="F2517">
        <v>12</v>
      </c>
      <c r="G2517">
        <v>330</v>
      </c>
      <c r="H2517">
        <v>0</v>
      </c>
      <c r="I2517" t="s">
        <v>19</v>
      </c>
      <c r="J2517">
        <v>17.899999999999999</v>
      </c>
      <c r="K2517" s="1">
        <v>45809</v>
      </c>
      <c r="L2517">
        <v>59</v>
      </c>
      <c r="M2517">
        <v>0.4</v>
      </c>
    </row>
    <row r="2518" spans="1:13" x14ac:dyDescent="0.3">
      <c r="A2518" t="s">
        <v>1527</v>
      </c>
      <c r="B2518">
        <v>24</v>
      </c>
      <c r="C2518" t="s">
        <v>14</v>
      </c>
      <c r="D2518" t="s">
        <v>15</v>
      </c>
      <c r="E2518">
        <v>87.63</v>
      </c>
      <c r="F2518">
        <v>9</v>
      </c>
      <c r="G2518">
        <v>31</v>
      </c>
      <c r="H2518">
        <v>1</v>
      </c>
      <c r="I2518" t="s">
        <v>23</v>
      </c>
      <c r="J2518">
        <v>71.900000000000006</v>
      </c>
      <c r="K2518" s="1">
        <v>44075</v>
      </c>
      <c r="L2518">
        <v>80</v>
      </c>
      <c r="M2518">
        <v>0.15</v>
      </c>
    </row>
    <row r="2519" spans="1:13" x14ac:dyDescent="0.3">
      <c r="A2519" t="s">
        <v>2199</v>
      </c>
      <c r="B2519">
        <v>43</v>
      </c>
      <c r="C2519" t="s">
        <v>21</v>
      </c>
      <c r="D2519" t="s">
        <v>50</v>
      </c>
      <c r="E2519">
        <v>134.80000000000001</v>
      </c>
      <c r="F2519">
        <v>13</v>
      </c>
      <c r="G2519">
        <v>212</v>
      </c>
      <c r="H2519">
        <v>0</v>
      </c>
      <c r="I2519" t="s">
        <v>19</v>
      </c>
      <c r="J2519">
        <v>78.5</v>
      </c>
      <c r="K2519" s="1">
        <v>45009</v>
      </c>
      <c r="L2519">
        <v>79</v>
      </c>
      <c r="M2519">
        <v>0.45</v>
      </c>
    </row>
    <row r="2520" spans="1:13" x14ac:dyDescent="0.3">
      <c r="A2520" t="s">
        <v>710</v>
      </c>
      <c r="B2520">
        <v>49</v>
      </c>
      <c r="C2520" t="s">
        <v>21</v>
      </c>
      <c r="D2520" t="s">
        <v>26</v>
      </c>
      <c r="E2520">
        <v>94.5</v>
      </c>
      <c r="F2520">
        <v>12</v>
      </c>
      <c r="G2520">
        <v>87</v>
      </c>
      <c r="H2520">
        <v>0</v>
      </c>
      <c r="I2520" t="s">
        <v>23</v>
      </c>
      <c r="J2520">
        <v>73.5</v>
      </c>
      <c r="K2520" s="1">
        <v>45648</v>
      </c>
      <c r="L2520">
        <v>56</v>
      </c>
      <c r="M2520">
        <v>0.46</v>
      </c>
    </row>
    <row r="2521" spans="1:13" x14ac:dyDescent="0.3">
      <c r="A2521" t="s">
        <v>2200</v>
      </c>
      <c r="B2521">
        <v>29</v>
      </c>
      <c r="C2521" t="s">
        <v>14</v>
      </c>
      <c r="D2521" t="s">
        <v>44</v>
      </c>
      <c r="E2521">
        <v>63.77</v>
      </c>
      <c r="F2521">
        <v>10</v>
      </c>
      <c r="G2521">
        <v>61</v>
      </c>
      <c r="H2521">
        <v>0</v>
      </c>
      <c r="I2521" t="s">
        <v>40</v>
      </c>
      <c r="J2521">
        <v>33.9</v>
      </c>
      <c r="K2521" s="1">
        <v>44185</v>
      </c>
      <c r="L2521">
        <v>68</v>
      </c>
      <c r="M2521">
        <v>0.14000000000000001</v>
      </c>
    </row>
    <row r="2522" spans="1:13" x14ac:dyDescent="0.3">
      <c r="A2522" t="s">
        <v>112</v>
      </c>
      <c r="B2522">
        <v>25</v>
      </c>
      <c r="C2522" t="s">
        <v>14</v>
      </c>
      <c r="D2522" t="s">
        <v>22</v>
      </c>
      <c r="E2522">
        <v>63.5</v>
      </c>
      <c r="F2522">
        <v>10</v>
      </c>
      <c r="G2522">
        <v>2</v>
      </c>
      <c r="H2522">
        <v>0</v>
      </c>
      <c r="I2522" t="s">
        <v>16</v>
      </c>
      <c r="J2522">
        <v>70.400000000000006</v>
      </c>
      <c r="K2522" s="1">
        <v>45767</v>
      </c>
      <c r="L2522">
        <v>30</v>
      </c>
      <c r="M2522">
        <v>0.15</v>
      </c>
    </row>
    <row r="2523" spans="1:13" x14ac:dyDescent="0.3">
      <c r="A2523" t="s">
        <v>2201</v>
      </c>
      <c r="B2523">
        <v>22</v>
      </c>
      <c r="C2523" t="s">
        <v>14</v>
      </c>
      <c r="D2523" t="s">
        <v>35</v>
      </c>
      <c r="E2523">
        <v>120.61</v>
      </c>
      <c r="F2523">
        <v>4</v>
      </c>
      <c r="G2523">
        <v>261</v>
      </c>
      <c r="H2523">
        <v>0</v>
      </c>
      <c r="I2523" t="s">
        <v>29</v>
      </c>
      <c r="J2523">
        <v>47.3</v>
      </c>
      <c r="K2523" s="1">
        <v>44896</v>
      </c>
      <c r="L2523">
        <v>23</v>
      </c>
      <c r="M2523">
        <v>0.48</v>
      </c>
    </row>
    <row r="2524" spans="1:13" x14ac:dyDescent="0.3">
      <c r="A2524" t="s">
        <v>1448</v>
      </c>
      <c r="B2524">
        <v>59</v>
      </c>
      <c r="C2524" t="s">
        <v>14</v>
      </c>
      <c r="D2524" t="s">
        <v>22</v>
      </c>
      <c r="F2524">
        <v>13</v>
      </c>
      <c r="G2524">
        <v>111</v>
      </c>
      <c r="H2524">
        <v>0</v>
      </c>
      <c r="I2524" t="s">
        <v>23</v>
      </c>
      <c r="J2524">
        <v>15.2</v>
      </c>
      <c r="K2524" s="1">
        <v>45419</v>
      </c>
      <c r="L2524">
        <v>86</v>
      </c>
      <c r="M2524">
        <v>0.46</v>
      </c>
    </row>
    <row r="2525" spans="1:13" x14ac:dyDescent="0.3">
      <c r="A2525" t="s">
        <v>2202</v>
      </c>
      <c r="B2525">
        <v>45</v>
      </c>
      <c r="C2525" t="s">
        <v>21</v>
      </c>
      <c r="D2525" t="s">
        <v>50</v>
      </c>
      <c r="E2525">
        <v>62.54</v>
      </c>
      <c r="F2525">
        <v>10</v>
      </c>
      <c r="G2525">
        <v>11</v>
      </c>
      <c r="H2525">
        <v>0</v>
      </c>
      <c r="I2525" t="s">
        <v>40</v>
      </c>
      <c r="J2525">
        <v>20.100000000000001</v>
      </c>
      <c r="K2525" s="1">
        <v>44748</v>
      </c>
      <c r="L2525">
        <v>79</v>
      </c>
      <c r="M2525">
        <v>0.35</v>
      </c>
    </row>
    <row r="2526" spans="1:13" x14ac:dyDescent="0.3">
      <c r="A2526" t="s">
        <v>1063</v>
      </c>
      <c r="B2526">
        <v>70</v>
      </c>
      <c r="C2526" t="s">
        <v>21</v>
      </c>
      <c r="D2526" t="s">
        <v>35</v>
      </c>
      <c r="E2526">
        <v>56.42</v>
      </c>
      <c r="F2526">
        <v>6</v>
      </c>
      <c r="G2526">
        <v>52</v>
      </c>
      <c r="H2526">
        <v>0</v>
      </c>
      <c r="I2526" t="s">
        <v>29</v>
      </c>
      <c r="J2526">
        <v>2.6</v>
      </c>
      <c r="K2526" s="1">
        <v>44175</v>
      </c>
      <c r="L2526">
        <v>17</v>
      </c>
      <c r="M2526">
        <v>0.06</v>
      </c>
    </row>
    <row r="2527" spans="1:13" x14ac:dyDescent="0.3">
      <c r="A2527" t="s">
        <v>2203</v>
      </c>
      <c r="B2527">
        <v>22</v>
      </c>
      <c r="C2527" t="s">
        <v>21</v>
      </c>
      <c r="D2527" t="s">
        <v>50</v>
      </c>
      <c r="E2527">
        <v>28.63</v>
      </c>
      <c r="F2527">
        <v>6</v>
      </c>
      <c r="G2527">
        <v>147</v>
      </c>
      <c r="H2527">
        <v>0</v>
      </c>
      <c r="I2527" t="s">
        <v>29</v>
      </c>
      <c r="J2527">
        <v>33.200000000000003</v>
      </c>
      <c r="K2527" s="1">
        <v>45057</v>
      </c>
      <c r="L2527">
        <v>2</v>
      </c>
      <c r="M2527">
        <v>0.48</v>
      </c>
    </row>
    <row r="2528" spans="1:13" x14ac:dyDescent="0.3">
      <c r="A2528" t="s">
        <v>2204</v>
      </c>
      <c r="B2528">
        <v>66</v>
      </c>
      <c r="C2528" t="s">
        <v>14</v>
      </c>
      <c r="D2528" t="s">
        <v>22</v>
      </c>
      <c r="E2528">
        <v>124.96</v>
      </c>
      <c r="F2528">
        <v>11</v>
      </c>
      <c r="G2528">
        <v>133</v>
      </c>
      <c r="H2528">
        <v>0</v>
      </c>
      <c r="I2528" t="s">
        <v>29</v>
      </c>
      <c r="J2528">
        <v>72.8</v>
      </c>
      <c r="K2528" s="1">
        <v>44751</v>
      </c>
      <c r="L2528">
        <v>72</v>
      </c>
      <c r="M2528">
        <v>0.35</v>
      </c>
    </row>
    <row r="2529" spans="1:13" x14ac:dyDescent="0.3">
      <c r="A2529" t="s">
        <v>2205</v>
      </c>
      <c r="B2529">
        <v>43</v>
      </c>
      <c r="C2529" t="s">
        <v>25</v>
      </c>
      <c r="D2529" t="s">
        <v>44</v>
      </c>
      <c r="F2529">
        <v>4</v>
      </c>
      <c r="G2529">
        <v>83</v>
      </c>
      <c r="H2529">
        <v>0</v>
      </c>
      <c r="I2529" t="s">
        <v>40</v>
      </c>
      <c r="J2529">
        <v>96.9</v>
      </c>
      <c r="K2529" s="1">
        <v>44399</v>
      </c>
      <c r="L2529">
        <v>70</v>
      </c>
      <c r="M2529">
        <v>0.15</v>
      </c>
    </row>
    <row r="2530" spans="1:13" x14ac:dyDescent="0.3">
      <c r="A2530" t="s">
        <v>484</v>
      </c>
      <c r="B2530">
        <v>22</v>
      </c>
      <c r="C2530" t="s">
        <v>21</v>
      </c>
      <c r="D2530" t="s">
        <v>35</v>
      </c>
      <c r="E2530">
        <v>59.18</v>
      </c>
      <c r="F2530">
        <v>11</v>
      </c>
      <c r="G2530">
        <v>183</v>
      </c>
      <c r="H2530">
        <v>0</v>
      </c>
      <c r="I2530" t="s">
        <v>19</v>
      </c>
      <c r="J2530">
        <v>13.4</v>
      </c>
      <c r="K2530" s="1">
        <v>44572</v>
      </c>
      <c r="L2530">
        <v>39</v>
      </c>
      <c r="M2530">
        <v>0.22</v>
      </c>
    </row>
    <row r="2531" spans="1:13" x14ac:dyDescent="0.3">
      <c r="A2531" t="s">
        <v>2206</v>
      </c>
      <c r="B2531">
        <v>39</v>
      </c>
      <c r="C2531" t="s">
        <v>14</v>
      </c>
      <c r="D2531" t="s">
        <v>28</v>
      </c>
      <c r="E2531">
        <v>196.36</v>
      </c>
      <c r="F2531">
        <v>8</v>
      </c>
      <c r="G2531">
        <v>168</v>
      </c>
      <c r="H2531">
        <v>0</v>
      </c>
      <c r="I2531" t="s">
        <v>29</v>
      </c>
      <c r="J2531">
        <v>35.299999999999997</v>
      </c>
      <c r="K2531" s="1">
        <v>44404</v>
      </c>
      <c r="L2531">
        <v>92</v>
      </c>
      <c r="M2531">
        <v>0.09</v>
      </c>
    </row>
    <row r="2532" spans="1:13" x14ac:dyDescent="0.3">
      <c r="A2532" t="s">
        <v>2003</v>
      </c>
      <c r="B2532">
        <v>32</v>
      </c>
      <c r="C2532" t="s">
        <v>21</v>
      </c>
      <c r="D2532" t="s">
        <v>52</v>
      </c>
      <c r="E2532">
        <v>104.75</v>
      </c>
      <c r="F2532">
        <v>7</v>
      </c>
      <c r="G2532">
        <v>48</v>
      </c>
      <c r="H2532">
        <v>0</v>
      </c>
      <c r="I2532" t="s">
        <v>16</v>
      </c>
      <c r="J2532">
        <v>18.100000000000001</v>
      </c>
      <c r="K2532" s="1">
        <v>44047</v>
      </c>
      <c r="L2532">
        <v>48</v>
      </c>
      <c r="M2532">
        <v>0.49</v>
      </c>
    </row>
    <row r="2533" spans="1:13" x14ac:dyDescent="0.3">
      <c r="A2533" t="s">
        <v>2207</v>
      </c>
      <c r="B2533">
        <v>30</v>
      </c>
      <c r="C2533" t="s">
        <v>14</v>
      </c>
      <c r="D2533" t="s">
        <v>44</v>
      </c>
      <c r="E2533">
        <v>140.62</v>
      </c>
      <c r="F2533">
        <v>7</v>
      </c>
      <c r="G2533">
        <v>107</v>
      </c>
      <c r="H2533">
        <v>0</v>
      </c>
      <c r="I2533" t="s">
        <v>19</v>
      </c>
      <c r="J2533">
        <v>76.099999999999994</v>
      </c>
      <c r="K2533" s="1">
        <v>44597</v>
      </c>
      <c r="L2533">
        <v>5</v>
      </c>
      <c r="M2533">
        <v>7.0000000000000007E-2</v>
      </c>
    </row>
    <row r="2534" spans="1:13" x14ac:dyDescent="0.3">
      <c r="A2534" t="s">
        <v>2208</v>
      </c>
      <c r="B2534">
        <v>45</v>
      </c>
      <c r="C2534" t="s">
        <v>21</v>
      </c>
      <c r="D2534" t="s">
        <v>35</v>
      </c>
      <c r="E2534">
        <v>144.21</v>
      </c>
      <c r="F2534">
        <v>10</v>
      </c>
      <c r="G2534">
        <v>192</v>
      </c>
      <c r="H2534">
        <v>0</v>
      </c>
      <c r="I2534" t="s">
        <v>40</v>
      </c>
      <c r="J2534">
        <v>92</v>
      </c>
      <c r="K2534" s="1">
        <v>44029</v>
      </c>
      <c r="L2534">
        <v>21</v>
      </c>
      <c r="M2534">
        <v>0.27</v>
      </c>
    </row>
    <row r="2535" spans="1:13" x14ac:dyDescent="0.3">
      <c r="A2535" t="s">
        <v>1059</v>
      </c>
      <c r="B2535">
        <v>50</v>
      </c>
      <c r="C2535" t="s">
        <v>21</v>
      </c>
      <c r="D2535" t="s">
        <v>50</v>
      </c>
      <c r="E2535">
        <v>67.88</v>
      </c>
      <c r="F2535">
        <v>15</v>
      </c>
      <c r="G2535">
        <v>339</v>
      </c>
      <c r="H2535">
        <v>0</v>
      </c>
      <c r="I2535" t="s">
        <v>29</v>
      </c>
      <c r="J2535">
        <v>11.4</v>
      </c>
      <c r="K2535" s="1">
        <v>45799</v>
      </c>
      <c r="L2535">
        <v>50</v>
      </c>
      <c r="M2535">
        <v>0.44</v>
      </c>
    </row>
    <row r="2536" spans="1:13" x14ac:dyDescent="0.3">
      <c r="A2536" t="s">
        <v>2209</v>
      </c>
      <c r="B2536">
        <v>60</v>
      </c>
      <c r="C2536" t="s">
        <v>14</v>
      </c>
      <c r="D2536" t="s">
        <v>50</v>
      </c>
      <c r="E2536">
        <v>41.74</v>
      </c>
      <c r="F2536">
        <v>11</v>
      </c>
      <c r="G2536">
        <v>213</v>
      </c>
      <c r="H2536">
        <v>0</v>
      </c>
      <c r="I2536" t="s">
        <v>40</v>
      </c>
      <c r="K2536" s="1">
        <v>44801</v>
      </c>
      <c r="L2536">
        <v>20</v>
      </c>
      <c r="M2536">
        <v>0.34</v>
      </c>
    </row>
    <row r="2537" spans="1:13" x14ac:dyDescent="0.3">
      <c r="A2537" t="s">
        <v>2210</v>
      </c>
      <c r="B2537">
        <v>40</v>
      </c>
      <c r="C2537" t="s">
        <v>14</v>
      </c>
      <c r="D2537" t="s">
        <v>37</v>
      </c>
      <c r="E2537">
        <v>79.19</v>
      </c>
      <c r="F2537">
        <v>6</v>
      </c>
      <c r="G2537">
        <v>359</v>
      </c>
      <c r="H2537">
        <v>0</v>
      </c>
      <c r="I2537" t="s">
        <v>40</v>
      </c>
      <c r="J2537">
        <v>27.1</v>
      </c>
      <c r="K2537" s="1">
        <v>44622</v>
      </c>
      <c r="L2537">
        <v>98</v>
      </c>
      <c r="M2537">
        <v>0.11</v>
      </c>
    </row>
    <row r="2538" spans="1:13" x14ac:dyDescent="0.3">
      <c r="A2538" t="s">
        <v>594</v>
      </c>
      <c r="B2538">
        <v>50</v>
      </c>
      <c r="C2538" t="s">
        <v>14</v>
      </c>
      <c r="D2538" t="s">
        <v>44</v>
      </c>
      <c r="E2538">
        <v>137.6</v>
      </c>
      <c r="F2538">
        <v>8</v>
      </c>
      <c r="G2538">
        <v>94</v>
      </c>
      <c r="H2538">
        <v>0</v>
      </c>
      <c r="I2538" t="s">
        <v>29</v>
      </c>
      <c r="K2538" s="1">
        <v>44749</v>
      </c>
      <c r="L2538">
        <v>71</v>
      </c>
      <c r="M2538">
        <v>0.08</v>
      </c>
    </row>
    <row r="2539" spans="1:13" x14ac:dyDescent="0.3">
      <c r="A2539" t="s">
        <v>539</v>
      </c>
      <c r="B2539">
        <v>60</v>
      </c>
      <c r="C2539" t="s">
        <v>21</v>
      </c>
      <c r="D2539" t="s">
        <v>50</v>
      </c>
      <c r="E2539">
        <v>29.95</v>
      </c>
      <c r="F2539">
        <v>10</v>
      </c>
      <c r="G2539">
        <v>30</v>
      </c>
      <c r="H2539">
        <v>0</v>
      </c>
      <c r="I2539" t="s">
        <v>40</v>
      </c>
      <c r="J2539">
        <v>5.7</v>
      </c>
      <c r="K2539" s="1">
        <v>45070</v>
      </c>
      <c r="L2539">
        <v>94</v>
      </c>
      <c r="M2539">
        <v>0.16</v>
      </c>
    </row>
    <row r="2540" spans="1:13" x14ac:dyDescent="0.3">
      <c r="A2540" t="s">
        <v>2211</v>
      </c>
      <c r="B2540">
        <v>35</v>
      </c>
      <c r="C2540" t="s">
        <v>21</v>
      </c>
      <c r="D2540" t="s">
        <v>18</v>
      </c>
      <c r="E2540">
        <v>240.35</v>
      </c>
      <c r="F2540">
        <v>11</v>
      </c>
      <c r="G2540">
        <v>155</v>
      </c>
      <c r="H2540">
        <v>0</v>
      </c>
      <c r="I2540" t="s">
        <v>16</v>
      </c>
      <c r="J2540">
        <v>8</v>
      </c>
      <c r="K2540" s="1">
        <v>44224</v>
      </c>
      <c r="L2540">
        <v>94</v>
      </c>
      <c r="M2540">
        <v>0.24</v>
      </c>
    </row>
    <row r="2541" spans="1:13" x14ac:dyDescent="0.3">
      <c r="A2541" t="s">
        <v>2212</v>
      </c>
      <c r="B2541">
        <v>67</v>
      </c>
      <c r="C2541" t="s">
        <v>21</v>
      </c>
      <c r="D2541" t="s">
        <v>52</v>
      </c>
      <c r="E2541">
        <v>167.7</v>
      </c>
      <c r="F2541">
        <v>4</v>
      </c>
      <c r="G2541">
        <v>11</v>
      </c>
      <c r="H2541">
        <v>0</v>
      </c>
      <c r="I2541" t="s">
        <v>16</v>
      </c>
      <c r="K2541" s="1">
        <v>44847</v>
      </c>
      <c r="L2541">
        <v>79</v>
      </c>
      <c r="M2541">
        <v>0.08</v>
      </c>
    </row>
    <row r="2542" spans="1:13" x14ac:dyDescent="0.3">
      <c r="A2542" t="s">
        <v>2213</v>
      </c>
      <c r="B2542">
        <v>70</v>
      </c>
      <c r="C2542" t="s">
        <v>14</v>
      </c>
      <c r="D2542" t="s">
        <v>22</v>
      </c>
      <c r="E2542">
        <v>37.619999999999997</v>
      </c>
      <c r="F2542">
        <v>15</v>
      </c>
      <c r="G2542">
        <v>271</v>
      </c>
      <c r="H2542">
        <v>0</v>
      </c>
      <c r="I2542" t="s">
        <v>23</v>
      </c>
      <c r="J2542">
        <v>44.6</v>
      </c>
      <c r="K2542" s="1">
        <v>44743</v>
      </c>
      <c r="L2542">
        <v>91</v>
      </c>
      <c r="M2542">
        <v>0.28000000000000003</v>
      </c>
    </row>
    <row r="2543" spans="1:13" x14ac:dyDescent="0.3">
      <c r="A2543" t="s">
        <v>1619</v>
      </c>
      <c r="B2543">
        <v>47</v>
      </c>
      <c r="C2543" t="s">
        <v>25</v>
      </c>
      <c r="D2543" t="s">
        <v>26</v>
      </c>
      <c r="E2543">
        <v>73.13</v>
      </c>
      <c r="F2543">
        <v>5</v>
      </c>
      <c r="G2543">
        <v>224</v>
      </c>
      <c r="H2543">
        <v>0</v>
      </c>
      <c r="I2543" t="s">
        <v>29</v>
      </c>
      <c r="J2543">
        <v>65.900000000000006</v>
      </c>
      <c r="K2543" s="1">
        <v>45560</v>
      </c>
      <c r="L2543">
        <v>73</v>
      </c>
      <c r="M2543">
        <v>0.32</v>
      </c>
    </row>
    <row r="2544" spans="1:13" x14ac:dyDescent="0.3">
      <c r="A2544" t="s">
        <v>2214</v>
      </c>
      <c r="B2544">
        <v>43</v>
      </c>
      <c r="C2544" t="s">
        <v>21</v>
      </c>
      <c r="D2544" t="s">
        <v>37</v>
      </c>
      <c r="F2544">
        <v>8</v>
      </c>
      <c r="G2544">
        <v>162</v>
      </c>
      <c r="H2544">
        <v>0</v>
      </c>
      <c r="I2544" t="s">
        <v>29</v>
      </c>
      <c r="J2544">
        <v>18.399999999999999</v>
      </c>
      <c r="K2544" s="1">
        <v>45774</v>
      </c>
      <c r="L2544">
        <v>27</v>
      </c>
      <c r="M2544">
        <v>0.41</v>
      </c>
    </row>
    <row r="2545" spans="1:13" x14ac:dyDescent="0.3">
      <c r="A2545" t="s">
        <v>2215</v>
      </c>
      <c r="B2545">
        <v>33</v>
      </c>
      <c r="C2545" t="s">
        <v>21</v>
      </c>
      <c r="D2545" t="s">
        <v>50</v>
      </c>
      <c r="E2545">
        <v>85.65</v>
      </c>
      <c r="F2545">
        <v>13</v>
      </c>
      <c r="G2545">
        <v>43</v>
      </c>
      <c r="H2545">
        <v>0</v>
      </c>
      <c r="I2545" t="s">
        <v>29</v>
      </c>
      <c r="J2545">
        <v>21.8</v>
      </c>
      <c r="K2545" s="1">
        <v>45590</v>
      </c>
      <c r="L2545">
        <v>2</v>
      </c>
      <c r="M2545">
        <v>0.21</v>
      </c>
    </row>
    <row r="2546" spans="1:13" x14ac:dyDescent="0.3">
      <c r="A2546" t="s">
        <v>2216</v>
      </c>
      <c r="B2546">
        <v>30</v>
      </c>
      <c r="C2546" t="s">
        <v>14</v>
      </c>
      <c r="D2546" t="s">
        <v>18</v>
      </c>
      <c r="E2546">
        <v>57.65</v>
      </c>
      <c r="F2546">
        <v>8</v>
      </c>
      <c r="G2546">
        <v>323</v>
      </c>
      <c r="H2546">
        <v>0</v>
      </c>
      <c r="I2546" t="s">
        <v>23</v>
      </c>
      <c r="J2546">
        <v>17.3</v>
      </c>
      <c r="K2546" s="1">
        <v>44073</v>
      </c>
      <c r="L2546">
        <v>91</v>
      </c>
      <c r="M2546">
        <v>0.14000000000000001</v>
      </c>
    </row>
    <row r="2547" spans="1:13" x14ac:dyDescent="0.3">
      <c r="A2547" t="s">
        <v>1257</v>
      </c>
      <c r="B2547">
        <v>56</v>
      </c>
      <c r="C2547" t="s">
        <v>21</v>
      </c>
      <c r="D2547" t="s">
        <v>37</v>
      </c>
      <c r="E2547">
        <v>171.44</v>
      </c>
      <c r="F2547">
        <v>13</v>
      </c>
      <c r="G2547">
        <v>225</v>
      </c>
      <c r="H2547">
        <v>1</v>
      </c>
      <c r="I2547" t="s">
        <v>16</v>
      </c>
      <c r="J2547">
        <v>80.7</v>
      </c>
      <c r="K2547" s="1">
        <v>45813</v>
      </c>
      <c r="L2547">
        <v>47</v>
      </c>
      <c r="M2547">
        <v>0.23</v>
      </c>
    </row>
    <row r="2548" spans="1:13" x14ac:dyDescent="0.3">
      <c r="A2548" t="s">
        <v>2217</v>
      </c>
      <c r="B2548">
        <v>50</v>
      </c>
      <c r="C2548" t="s">
        <v>14</v>
      </c>
      <c r="D2548" t="s">
        <v>18</v>
      </c>
      <c r="E2548">
        <v>39.82</v>
      </c>
      <c r="F2548">
        <v>17</v>
      </c>
      <c r="G2548">
        <v>252</v>
      </c>
      <c r="H2548">
        <v>0</v>
      </c>
      <c r="I2548" t="s">
        <v>16</v>
      </c>
      <c r="J2548">
        <v>13.7</v>
      </c>
      <c r="K2548" s="1">
        <v>44043</v>
      </c>
      <c r="L2548">
        <v>40</v>
      </c>
      <c r="M2548">
        <v>0.28999999999999998</v>
      </c>
    </row>
    <row r="2549" spans="1:13" x14ac:dyDescent="0.3">
      <c r="A2549" t="s">
        <v>2218</v>
      </c>
      <c r="B2549">
        <v>43</v>
      </c>
      <c r="C2549" t="s">
        <v>21</v>
      </c>
      <c r="D2549" t="s">
        <v>37</v>
      </c>
      <c r="E2549">
        <v>104.87</v>
      </c>
      <c r="F2549">
        <v>9</v>
      </c>
      <c r="G2549">
        <v>232</v>
      </c>
      <c r="H2549">
        <v>0</v>
      </c>
      <c r="I2549" t="s">
        <v>29</v>
      </c>
      <c r="J2549">
        <v>7.3</v>
      </c>
      <c r="K2549" s="1">
        <v>45211</v>
      </c>
      <c r="L2549">
        <v>89</v>
      </c>
      <c r="M2549">
        <v>0.35</v>
      </c>
    </row>
    <row r="2550" spans="1:13" x14ac:dyDescent="0.3">
      <c r="A2550" t="s">
        <v>1203</v>
      </c>
      <c r="B2550">
        <v>65</v>
      </c>
      <c r="C2550" t="s">
        <v>14</v>
      </c>
      <c r="D2550" t="s">
        <v>50</v>
      </c>
      <c r="E2550">
        <v>36.64</v>
      </c>
      <c r="F2550">
        <v>9</v>
      </c>
      <c r="G2550">
        <v>258</v>
      </c>
      <c r="H2550">
        <v>0</v>
      </c>
      <c r="I2550" t="s">
        <v>40</v>
      </c>
      <c r="J2550">
        <v>3.7</v>
      </c>
      <c r="K2550" s="1">
        <v>45604</v>
      </c>
      <c r="L2550">
        <v>36</v>
      </c>
      <c r="M2550">
        <v>0.19</v>
      </c>
    </row>
    <row r="2551" spans="1:13" x14ac:dyDescent="0.3">
      <c r="A2551" t="s">
        <v>1169</v>
      </c>
      <c r="B2551">
        <v>18</v>
      </c>
      <c r="C2551" t="s">
        <v>14</v>
      </c>
      <c r="D2551" t="s">
        <v>18</v>
      </c>
      <c r="F2551">
        <v>11</v>
      </c>
      <c r="G2551">
        <v>286</v>
      </c>
      <c r="H2551">
        <v>0</v>
      </c>
      <c r="I2551" t="s">
        <v>19</v>
      </c>
      <c r="J2551">
        <v>4</v>
      </c>
      <c r="K2551" s="1">
        <v>45817</v>
      </c>
      <c r="L2551">
        <v>71</v>
      </c>
      <c r="M2551">
        <v>0.4</v>
      </c>
    </row>
    <row r="2552" spans="1:13" x14ac:dyDescent="0.3">
      <c r="A2552" t="s">
        <v>2219</v>
      </c>
      <c r="B2552">
        <v>66</v>
      </c>
      <c r="C2552" t="s">
        <v>14</v>
      </c>
      <c r="D2552" t="s">
        <v>35</v>
      </c>
      <c r="E2552">
        <v>68.260000000000005</v>
      </c>
      <c r="F2552">
        <v>6</v>
      </c>
      <c r="G2552">
        <v>179</v>
      </c>
      <c r="H2552">
        <v>0</v>
      </c>
      <c r="I2552" t="s">
        <v>19</v>
      </c>
      <c r="J2552">
        <v>54.7</v>
      </c>
      <c r="K2552" s="1">
        <v>45228</v>
      </c>
      <c r="L2552">
        <v>13</v>
      </c>
      <c r="M2552">
        <v>0.35</v>
      </c>
    </row>
    <row r="2553" spans="1:13" x14ac:dyDescent="0.3">
      <c r="A2553" t="s">
        <v>1343</v>
      </c>
      <c r="B2553">
        <v>55</v>
      </c>
      <c r="C2553" t="s">
        <v>14</v>
      </c>
      <c r="D2553" t="s">
        <v>44</v>
      </c>
      <c r="E2553">
        <v>218.71</v>
      </c>
      <c r="F2553">
        <v>9</v>
      </c>
      <c r="G2553">
        <v>222</v>
      </c>
      <c r="H2553">
        <v>0</v>
      </c>
      <c r="I2553" t="s">
        <v>29</v>
      </c>
      <c r="J2553">
        <v>9.4</v>
      </c>
      <c r="K2553" s="1">
        <v>44872</v>
      </c>
      <c r="L2553">
        <v>84</v>
      </c>
      <c r="M2553">
        <v>0.08</v>
      </c>
    </row>
    <row r="2554" spans="1:13" x14ac:dyDescent="0.3">
      <c r="A2554" t="s">
        <v>2220</v>
      </c>
      <c r="B2554">
        <v>19</v>
      </c>
      <c r="C2554" t="s">
        <v>21</v>
      </c>
      <c r="D2554" t="s">
        <v>26</v>
      </c>
      <c r="E2554">
        <v>223.97</v>
      </c>
      <c r="F2554">
        <v>12</v>
      </c>
      <c r="G2554">
        <v>115</v>
      </c>
      <c r="H2554">
        <v>0</v>
      </c>
      <c r="I2554" t="s">
        <v>29</v>
      </c>
      <c r="J2554">
        <v>22.2</v>
      </c>
      <c r="K2554" s="1">
        <v>45738</v>
      </c>
      <c r="L2554">
        <v>22</v>
      </c>
      <c r="M2554">
        <v>0.11</v>
      </c>
    </row>
    <row r="2555" spans="1:13" x14ac:dyDescent="0.3">
      <c r="A2555" t="s">
        <v>850</v>
      </c>
      <c r="B2555">
        <v>66</v>
      </c>
      <c r="C2555" t="s">
        <v>14</v>
      </c>
      <c r="D2555" t="s">
        <v>22</v>
      </c>
      <c r="E2555">
        <v>57</v>
      </c>
      <c r="F2555">
        <v>3</v>
      </c>
      <c r="G2555">
        <v>4</v>
      </c>
      <c r="H2555">
        <v>0</v>
      </c>
      <c r="I2555" t="s">
        <v>16</v>
      </c>
      <c r="J2555">
        <v>83.3</v>
      </c>
      <c r="K2555" s="1">
        <v>44890</v>
      </c>
      <c r="L2555">
        <v>18</v>
      </c>
      <c r="M2555">
        <v>0.66</v>
      </c>
    </row>
    <row r="2556" spans="1:13" x14ac:dyDescent="0.3">
      <c r="A2556" t="s">
        <v>2221</v>
      </c>
      <c r="B2556">
        <v>23</v>
      </c>
      <c r="C2556" t="s">
        <v>14</v>
      </c>
      <c r="D2556" t="s">
        <v>26</v>
      </c>
      <c r="E2556">
        <v>118.34</v>
      </c>
      <c r="F2556">
        <v>11</v>
      </c>
      <c r="G2556">
        <v>260</v>
      </c>
      <c r="H2556">
        <v>0</v>
      </c>
      <c r="I2556" t="s">
        <v>16</v>
      </c>
      <c r="J2556">
        <v>96.8</v>
      </c>
      <c r="K2556" s="1">
        <v>44298</v>
      </c>
      <c r="L2556">
        <v>75</v>
      </c>
      <c r="M2556">
        <v>0.55000000000000004</v>
      </c>
    </row>
    <row r="2557" spans="1:13" x14ac:dyDescent="0.3">
      <c r="A2557" t="s">
        <v>2222</v>
      </c>
      <c r="B2557">
        <v>63</v>
      </c>
      <c r="C2557" t="s">
        <v>21</v>
      </c>
      <c r="D2557" t="s">
        <v>22</v>
      </c>
      <c r="E2557">
        <v>110.26</v>
      </c>
      <c r="F2557">
        <v>9</v>
      </c>
      <c r="G2557">
        <v>65</v>
      </c>
      <c r="H2557">
        <v>0</v>
      </c>
      <c r="I2557" t="s">
        <v>40</v>
      </c>
      <c r="J2557">
        <v>86.1</v>
      </c>
      <c r="K2557" s="1">
        <v>44308</v>
      </c>
      <c r="L2557">
        <v>6</v>
      </c>
      <c r="M2557">
        <v>0.15</v>
      </c>
    </row>
    <row r="2558" spans="1:13" x14ac:dyDescent="0.3">
      <c r="A2558" t="s">
        <v>803</v>
      </c>
      <c r="B2558">
        <v>67</v>
      </c>
      <c r="C2558" t="s">
        <v>21</v>
      </c>
      <c r="D2558" t="s">
        <v>28</v>
      </c>
      <c r="E2558">
        <v>52.04</v>
      </c>
      <c r="F2558">
        <v>12</v>
      </c>
      <c r="G2558">
        <v>14</v>
      </c>
      <c r="H2558">
        <v>0</v>
      </c>
      <c r="I2558" t="s">
        <v>16</v>
      </c>
      <c r="J2558">
        <v>96</v>
      </c>
      <c r="K2558" s="1">
        <v>44408</v>
      </c>
      <c r="L2558">
        <v>68</v>
      </c>
      <c r="M2558">
        <v>0.27</v>
      </c>
    </row>
    <row r="2559" spans="1:13" x14ac:dyDescent="0.3">
      <c r="A2559" t="s">
        <v>2223</v>
      </c>
      <c r="B2559">
        <v>55</v>
      </c>
      <c r="C2559" t="s">
        <v>21</v>
      </c>
      <c r="D2559" t="s">
        <v>52</v>
      </c>
      <c r="E2559">
        <v>195.16</v>
      </c>
      <c r="F2559">
        <v>18</v>
      </c>
      <c r="G2559">
        <v>148</v>
      </c>
      <c r="H2559">
        <v>0</v>
      </c>
      <c r="I2559" t="s">
        <v>19</v>
      </c>
      <c r="J2559">
        <v>67</v>
      </c>
      <c r="K2559" s="1">
        <v>44762</v>
      </c>
      <c r="L2559">
        <v>67</v>
      </c>
      <c r="M2559">
        <v>0.24</v>
      </c>
    </row>
    <row r="2560" spans="1:13" x14ac:dyDescent="0.3">
      <c r="A2560" t="s">
        <v>1774</v>
      </c>
      <c r="B2560">
        <v>59</v>
      </c>
      <c r="C2560" t="s">
        <v>14</v>
      </c>
      <c r="D2560" t="s">
        <v>28</v>
      </c>
      <c r="E2560">
        <v>80.89</v>
      </c>
      <c r="F2560">
        <v>13</v>
      </c>
      <c r="G2560">
        <v>100</v>
      </c>
      <c r="H2560">
        <v>0</v>
      </c>
      <c r="I2560" t="s">
        <v>19</v>
      </c>
      <c r="J2560">
        <v>98.7</v>
      </c>
      <c r="K2560" s="1">
        <v>45333</v>
      </c>
      <c r="L2560">
        <v>52</v>
      </c>
      <c r="M2560">
        <v>0.06</v>
      </c>
    </row>
    <row r="2561" spans="1:13" x14ac:dyDescent="0.3">
      <c r="A2561" t="s">
        <v>2224</v>
      </c>
      <c r="B2561">
        <v>41</v>
      </c>
      <c r="C2561" t="s">
        <v>21</v>
      </c>
      <c r="D2561" t="s">
        <v>15</v>
      </c>
      <c r="F2561">
        <v>13</v>
      </c>
      <c r="G2561">
        <v>266</v>
      </c>
      <c r="H2561">
        <v>0</v>
      </c>
      <c r="I2561" t="s">
        <v>16</v>
      </c>
      <c r="J2561">
        <v>49.6</v>
      </c>
      <c r="K2561" s="1">
        <v>44330</v>
      </c>
      <c r="L2561">
        <v>70</v>
      </c>
      <c r="M2561">
        <v>0.12</v>
      </c>
    </row>
    <row r="2562" spans="1:13" x14ac:dyDescent="0.3">
      <c r="A2562" t="s">
        <v>2225</v>
      </c>
      <c r="B2562">
        <v>35</v>
      </c>
      <c r="C2562" t="s">
        <v>14</v>
      </c>
      <c r="D2562" t="s">
        <v>50</v>
      </c>
      <c r="E2562">
        <v>125.01</v>
      </c>
      <c r="F2562">
        <v>11</v>
      </c>
      <c r="G2562">
        <v>217</v>
      </c>
      <c r="H2562">
        <v>0</v>
      </c>
      <c r="I2562" t="s">
        <v>19</v>
      </c>
      <c r="J2562">
        <v>79.5</v>
      </c>
      <c r="K2562" s="1">
        <v>44412</v>
      </c>
      <c r="L2562">
        <v>79</v>
      </c>
      <c r="M2562">
        <v>0.28000000000000003</v>
      </c>
    </row>
    <row r="2563" spans="1:13" x14ac:dyDescent="0.3">
      <c r="A2563" t="s">
        <v>2226</v>
      </c>
      <c r="B2563">
        <v>44</v>
      </c>
      <c r="C2563" t="s">
        <v>21</v>
      </c>
      <c r="D2563" t="s">
        <v>35</v>
      </c>
      <c r="E2563">
        <v>20.64</v>
      </c>
      <c r="F2563">
        <v>12</v>
      </c>
      <c r="G2563">
        <v>41</v>
      </c>
      <c r="H2563">
        <v>0</v>
      </c>
      <c r="I2563" t="s">
        <v>19</v>
      </c>
      <c r="J2563">
        <v>97.2</v>
      </c>
      <c r="K2563" s="1">
        <v>44059</v>
      </c>
      <c r="L2563">
        <v>3</v>
      </c>
      <c r="M2563">
        <v>0.48</v>
      </c>
    </row>
    <row r="2564" spans="1:13" x14ac:dyDescent="0.3">
      <c r="A2564" t="s">
        <v>2227</v>
      </c>
      <c r="B2564">
        <v>58</v>
      </c>
      <c r="C2564" t="s">
        <v>14</v>
      </c>
      <c r="D2564" t="s">
        <v>44</v>
      </c>
      <c r="E2564">
        <v>88.5</v>
      </c>
      <c r="F2564">
        <v>16</v>
      </c>
      <c r="G2564">
        <v>65</v>
      </c>
      <c r="H2564">
        <v>0</v>
      </c>
      <c r="I2564" t="s">
        <v>19</v>
      </c>
      <c r="J2564">
        <v>70.900000000000006</v>
      </c>
      <c r="K2564" s="1">
        <v>45074</v>
      </c>
      <c r="L2564">
        <v>17</v>
      </c>
      <c r="M2564">
        <v>0.05</v>
      </c>
    </row>
    <row r="2565" spans="1:13" x14ac:dyDescent="0.3">
      <c r="A2565" t="s">
        <v>2228</v>
      </c>
      <c r="B2565">
        <v>25</v>
      </c>
      <c r="C2565" t="s">
        <v>21</v>
      </c>
      <c r="D2565" t="s">
        <v>35</v>
      </c>
      <c r="E2565">
        <v>112.19</v>
      </c>
      <c r="F2565">
        <v>12</v>
      </c>
      <c r="G2565">
        <v>349</v>
      </c>
      <c r="H2565">
        <v>0</v>
      </c>
      <c r="I2565" t="s">
        <v>19</v>
      </c>
      <c r="J2565">
        <v>95.7</v>
      </c>
      <c r="K2565" s="1">
        <v>44084</v>
      </c>
      <c r="L2565">
        <v>94</v>
      </c>
      <c r="M2565">
        <v>0.27</v>
      </c>
    </row>
    <row r="2566" spans="1:13" x14ac:dyDescent="0.3">
      <c r="A2566" t="s">
        <v>2229</v>
      </c>
      <c r="B2566">
        <v>45</v>
      </c>
      <c r="C2566" t="s">
        <v>21</v>
      </c>
      <c r="D2566" t="s">
        <v>26</v>
      </c>
      <c r="E2566">
        <v>121.33</v>
      </c>
      <c r="F2566">
        <v>15</v>
      </c>
      <c r="G2566">
        <v>316</v>
      </c>
      <c r="H2566">
        <v>0</v>
      </c>
      <c r="I2566" t="s">
        <v>23</v>
      </c>
      <c r="J2566">
        <v>25.4</v>
      </c>
      <c r="K2566" s="1">
        <v>45221</v>
      </c>
      <c r="L2566">
        <v>86</v>
      </c>
      <c r="M2566">
        <v>0.17</v>
      </c>
    </row>
    <row r="2567" spans="1:13" x14ac:dyDescent="0.3">
      <c r="A2567" t="s">
        <v>2230</v>
      </c>
      <c r="B2567">
        <v>27</v>
      </c>
      <c r="C2567" t="s">
        <v>14</v>
      </c>
      <c r="D2567" t="s">
        <v>22</v>
      </c>
      <c r="E2567">
        <v>71.680000000000007</v>
      </c>
      <c r="F2567">
        <v>9</v>
      </c>
      <c r="G2567">
        <v>315</v>
      </c>
      <c r="H2567">
        <v>1</v>
      </c>
      <c r="I2567" t="s">
        <v>29</v>
      </c>
      <c r="J2567">
        <v>30</v>
      </c>
      <c r="K2567" s="1">
        <v>44339</v>
      </c>
      <c r="L2567">
        <v>66</v>
      </c>
      <c r="M2567">
        <v>0.27</v>
      </c>
    </row>
    <row r="2568" spans="1:13" x14ac:dyDescent="0.3">
      <c r="A2568" t="s">
        <v>2231</v>
      </c>
      <c r="B2568">
        <v>34</v>
      </c>
      <c r="C2568" t="s">
        <v>14</v>
      </c>
      <c r="D2568" t="s">
        <v>28</v>
      </c>
      <c r="E2568">
        <v>121.34</v>
      </c>
      <c r="F2568">
        <v>11</v>
      </c>
      <c r="G2568">
        <v>119</v>
      </c>
      <c r="H2568">
        <v>0</v>
      </c>
      <c r="I2568" t="s">
        <v>40</v>
      </c>
      <c r="J2568">
        <v>39.700000000000003</v>
      </c>
      <c r="K2568" s="1">
        <v>44270</v>
      </c>
      <c r="L2568">
        <v>57</v>
      </c>
      <c r="M2568">
        <v>0.28000000000000003</v>
      </c>
    </row>
    <row r="2569" spans="1:13" x14ac:dyDescent="0.3">
      <c r="A2569" t="s">
        <v>2232</v>
      </c>
      <c r="B2569">
        <v>72</v>
      </c>
      <c r="C2569" t="s">
        <v>21</v>
      </c>
      <c r="D2569" t="s">
        <v>35</v>
      </c>
      <c r="E2569">
        <v>24.58</v>
      </c>
      <c r="F2569">
        <v>13</v>
      </c>
      <c r="G2569">
        <v>244</v>
      </c>
      <c r="H2569">
        <v>0</v>
      </c>
      <c r="I2569" t="s">
        <v>23</v>
      </c>
      <c r="J2569">
        <v>46.5</v>
      </c>
      <c r="K2569" s="1">
        <v>45221</v>
      </c>
      <c r="L2569">
        <v>80</v>
      </c>
      <c r="M2569">
        <v>0.28999999999999998</v>
      </c>
    </row>
    <row r="2570" spans="1:13" x14ac:dyDescent="0.3">
      <c r="A2570" t="s">
        <v>1780</v>
      </c>
      <c r="B2570">
        <v>79</v>
      </c>
      <c r="C2570" t="s">
        <v>21</v>
      </c>
      <c r="D2570" t="s">
        <v>28</v>
      </c>
      <c r="E2570">
        <v>134.43</v>
      </c>
      <c r="F2570">
        <v>7</v>
      </c>
      <c r="G2570">
        <v>286</v>
      </c>
      <c r="H2570">
        <v>0</v>
      </c>
      <c r="I2570" t="s">
        <v>40</v>
      </c>
      <c r="J2570">
        <v>89.7</v>
      </c>
      <c r="K2570" s="1">
        <v>44187</v>
      </c>
      <c r="L2570">
        <v>22</v>
      </c>
      <c r="M2570">
        <v>0.53</v>
      </c>
    </row>
    <row r="2571" spans="1:13" x14ac:dyDescent="0.3">
      <c r="A2571" t="s">
        <v>2233</v>
      </c>
      <c r="B2571">
        <v>46</v>
      </c>
      <c r="C2571" t="s">
        <v>21</v>
      </c>
      <c r="D2571" t="s">
        <v>52</v>
      </c>
      <c r="E2571">
        <v>127.3</v>
      </c>
      <c r="F2571">
        <v>5</v>
      </c>
      <c r="G2571">
        <v>47</v>
      </c>
      <c r="H2571">
        <v>0</v>
      </c>
      <c r="I2571" t="s">
        <v>23</v>
      </c>
      <c r="J2571">
        <v>88.8</v>
      </c>
      <c r="K2571" s="1">
        <v>44397</v>
      </c>
      <c r="L2571">
        <v>11</v>
      </c>
      <c r="M2571">
        <v>0.08</v>
      </c>
    </row>
    <row r="2572" spans="1:13" x14ac:dyDescent="0.3">
      <c r="A2572" t="s">
        <v>2234</v>
      </c>
      <c r="B2572">
        <v>75</v>
      </c>
      <c r="C2572" t="s">
        <v>14</v>
      </c>
      <c r="D2572" t="s">
        <v>52</v>
      </c>
      <c r="E2572">
        <v>135.61000000000001</v>
      </c>
      <c r="F2572">
        <v>7</v>
      </c>
      <c r="G2572">
        <v>287</v>
      </c>
      <c r="H2572">
        <v>0</v>
      </c>
      <c r="I2572" t="s">
        <v>23</v>
      </c>
      <c r="J2572">
        <v>65.8</v>
      </c>
      <c r="K2572" s="1">
        <v>45290</v>
      </c>
      <c r="L2572">
        <v>36</v>
      </c>
      <c r="M2572">
        <v>0.14000000000000001</v>
      </c>
    </row>
    <row r="2573" spans="1:13" x14ac:dyDescent="0.3">
      <c r="A2573" t="s">
        <v>2235</v>
      </c>
      <c r="B2573">
        <v>23</v>
      </c>
      <c r="C2573" t="s">
        <v>14</v>
      </c>
      <c r="D2573" t="s">
        <v>22</v>
      </c>
      <c r="E2573">
        <v>93.34</v>
      </c>
      <c r="F2573">
        <v>14</v>
      </c>
      <c r="G2573">
        <v>312</v>
      </c>
      <c r="H2573">
        <v>0</v>
      </c>
      <c r="I2573" t="s">
        <v>40</v>
      </c>
      <c r="J2573">
        <v>23.2</v>
      </c>
      <c r="K2573" s="1">
        <v>44524</v>
      </c>
      <c r="L2573">
        <v>53</v>
      </c>
      <c r="M2573">
        <v>0.28000000000000003</v>
      </c>
    </row>
    <row r="2574" spans="1:13" x14ac:dyDescent="0.3">
      <c r="A2574" t="s">
        <v>60</v>
      </c>
      <c r="B2574">
        <v>31</v>
      </c>
      <c r="C2574" t="s">
        <v>14</v>
      </c>
      <c r="D2574" t="s">
        <v>15</v>
      </c>
      <c r="E2574">
        <v>85.03</v>
      </c>
      <c r="F2574">
        <v>14</v>
      </c>
      <c r="G2574">
        <v>254</v>
      </c>
      <c r="H2574">
        <v>0</v>
      </c>
      <c r="I2574" t="s">
        <v>29</v>
      </c>
      <c r="J2574">
        <v>24</v>
      </c>
      <c r="K2574" s="1">
        <v>45192</v>
      </c>
      <c r="L2574">
        <v>76</v>
      </c>
      <c r="M2574">
        <v>0.38</v>
      </c>
    </row>
    <row r="2575" spans="1:13" x14ac:dyDescent="0.3">
      <c r="A2575" t="s">
        <v>1892</v>
      </c>
      <c r="B2575">
        <v>39</v>
      </c>
      <c r="C2575" t="s">
        <v>14</v>
      </c>
      <c r="D2575" t="s">
        <v>35</v>
      </c>
      <c r="E2575">
        <v>90.29</v>
      </c>
      <c r="F2575">
        <v>15</v>
      </c>
      <c r="G2575">
        <v>350</v>
      </c>
      <c r="H2575">
        <v>0</v>
      </c>
      <c r="I2575" t="s">
        <v>16</v>
      </c>
      <c r="J2575">
        <v>63.2</v>
      </c>
      <c r="K2575" s="1">
        <v>45190</v>
      </c>
      <c r="L2575">
        <v>40</v>
      </c>
      <c r="M2575">
        <v>0.55000000000000004</v>
      </c>
    </row>
    <row r="2576" spans="1:13" x14ac:dyDescent="0.3">
      <c r="A2576" t="s">
        <v>2236</v>
      </c>
      <c r="B2576">
        <v>71</v>
      </c>
      <c r="C2576" t="s">
        <v>14</v>
      </c>
      <c r="D2576" t="s">
        <v>44</v>
      </c>
      <c r="E2576">
        <v>91.04</v>
      </c>
      <c r="F2576">
        <v>11</v>
      </c>
      <c r="G2576">
        <v>154</v>
      </c>
      <c r="H2576">
        <v>0</v>
      </c>
      <c r="I2576" t="s">
        <v>23</v>
      </c>
      <c r="J2576">
        <v>50.3</v>
      </c>
      <c r="K2576" s="1">
        <v>45734</v>
      </c>
      <c r="L2576">
        <v>35</v>
      </c>
      <c r="M2576">
        <v>0.55000000000000004</v>
      </c>
    </row>
    <row r="2577" spans="1:13" x14ac:dyDescent="0.3">
      <c r="A2577" t="s">
        <v>644</v>
      </c>
      <c r="B2577">
        <v>23</v>
      </c>
      <c r="C2577" t="s">
        <v>21</v>
      </c>
      <c r="D2577" t="s">
        <v>28</v>
      </c>
      <c r="E2577">
        <v>223.15</v>
      </c>
      <c r="F2577">
        <v>9</v>
      </c>
      <c r="G2577">
        <v>337</v>
      </c>
      <c r="H2577">
        <v>0</v>
      </c>
      <c r="I2577" t="s">
        <v>29</v>
      </c>
      <c r="J2577">
        <v>25.9</v>
      </c>
      <c r="K2577" s="1">
        <v>44291</v>
      </c>
      <c r="L2577">
        <v>43</v>
      </c>
      <c r="M2577">
        <v>0.35</v>
      </c>
    </row>
    <row r="2578" spans="1:13" x14ac:dyDescent="0.3">
      <c r="A2578" t="s">
        <v>1303</v>
      </c>
      <c r="B2578">
        <v>43</v>
      </c>
      <c r="C2578" t="s">
        <v>25</v>
      </c>
      <c r="D2578" t="s">
        <v>28</v>
      </c>
      <c r="E2578">
        <v>172.16</v>
      </c>
      <c r="F2578">
        <v>11</v>
      </c>
      <c r="G2578">
        <v>260</v>
      </c>
      <c r="H2578">
        <v>0</v>
      </c>
      <c r="I2578" t="s">
        <v>16</v>
      </c>
      <c r="J2578">
        <v>16.8</v>
      </c>
      <c r="K2578" s="1">
        <v>44270</v>
      </c>
      <c r="L2578">
        <v>45</v>
      </c>
      <c r="M2578">
        <v>7.0000000000000007E-2</v>
      </c>
    </row>
    <row r="2579" spans="1:13" x14ac:dyDescent="0.3">
      <c r="A2579" t="s">
        <v>2237</v>
      </c>
      <c r="B2579">
        <v>56</v>
      </c>
      <c r="C2579" t="s">
        <v>14</v>
      </c>
      <c r="D2579" t="s">
        <v>52</v>
      </c>
      <c r="E2579">
        <v>51.92</v>
      </c>
      <c r="F2579">
        <v>14</v>
      </c>
      <c r="G2579">
        <v>16</v>
      </c>
      <c r="H2579">
        <v>0</v>
      </c>
      <c r="I2579" t="s">
        <v>40</v>
      </c>
      <c r="J2579">
        <v>72.3</v>
      </c>
      <c r="K2579" s="1">
        <v>44488</v>
      </c>
      <c r="L2579">
        <v>41</v>
      </c>
      <c r="M2579">
        <v>0.45</v>
      </c>
    </row>
    <row r="2580" spans="1:13" x14ac:dyDescent="0.3">
      <c r="A2580" t="s">
        <v>2238</v>
      </c>
      <c r="B2580">
        <v>29</v>
      </c>
      <c r="C2580" t="s">
        <v>21</v>
      </c>
      <c r="D2580" t="s">
        <v>50</v>
      </c>
      <c r="E2580">
        <v>26.27</v>
      </c>
      <c r="F2580">
        <v>8</v>
      </c>
      <c r="G2580">
        <v>202</v>
      </c>
      <c r="H2580">
        <v>0</v>
      </c>
      <c r="I2580" t="s">
        <v>23</v>
      </c>
      <c r="K2580" s="1">
        <v>45233</v>
      </c>
      <c r="L2580">
        <v>64</v>
      </c>
      <c r="M2580">
        <v>0.26</v>
      </c>
    </row>
    <row r="2581" spans="1:13" x14ac:dyDescent="0.3">
      <c r="A2581" t="s">
        <v>695</v>
      </c>
      <c r="B2581">
        <v>52</v>
      </c>
      <c r="C2581" t="s">
        <v>21</v>
      </c>
      <c r="D2581" t="s">
        <v>22</v>
      </c>
      <c r="E2581">
        <v>60.05</v>
      </c>
      <c r="F2581">
        <v>11</v>
      </c>
      <c r="G2581">
        <v>165</v>
      </c>
      <c r="H2581">
        <v>0</v>
      </c>
      <c r="I2581" t="s">
        <v>16</v>
      </c>
      <c r="J2581">
        <v>26.1</v>
      </c>
      <c r="K2581" s="1">
        <v>44789</v>
      </c>
      <c r="L2581">
        <v>15</v>
      </c>
      <c r="M2581">
        <v>0.24</v>
      </c>
    </row>
    <row r="2582" spans="1:13" x14ac:dyDescent="0.3">
      <c r="A2582" t="s">
        <v>95</v>
      </c>
      <c r="B2582">
        <v>31</v>
      </c>
      <c r="C2582" t="s">
        <v>21</v>
      </c>
      <c r="D2582" t="s">
        <v>28</v>
      </c>
      <c r="E2582">
        <v>135.26</v>
      </c>
      <c r="F2582">
        <v>7</v>
      </c>
      <c r="G2582">
        <v>47</v>
      </c>
      <c r="H2582">
        <v>0</v>
      </c>
      <c r="I2582" t="s">
        <v>29</v>
      </c>
      <c r="J2582">
        <v>42.5</v>
      </c>
      <c r="K2582" s="1">
        <v>45597</v>
      </c>
      <c r="L2582">
        <v>44</v>
      </c>
      <c r="M2582">
        <v>0.32</v>
      </c>
    </row>
    <row r="2583" spans="1:13" x14ac:dyDescent="0.3">
      <c r="A2583" t="s">
        <v>2239</v>
      </c>
      <c r="B2583">
        <v>39</v>
      </c>
      <c r="C2583" t="s">
        <v>21</v>
      </c>
      <c r="D2583" t="s">
        <v>52</v>
      </c>
      <c r="E2583">
        <v>67.010000000000005</v>
      </c>
      <c r="F2583">
        <v>5</v>
      </c>
      <c r="G2583">
        <v>228</v>
      </c>
      <c r="H2583">
        <v>0</v>
      </c>
      <c r="I2583" t="s">
        <v>16</v>
      </c>
      <c r="J2583">
        <v>71.3</v>
      </c>
      <c r="K2583" s="1">
        <v>44851</v>
      </c>
      <c r="L2583">
        <v>42</v>
      </c>
      <c r="M2583">
        <v>0.35</v>
      </c>
    </row>
    <row r="2584" spans="1:13" x14ac:dyDescent="0.3">
      <c r="A2584" t="s">
        <v>2240</v>
      </c>
      <c r="B2584">
        <v>68</v>
      </c>
      <c r="C2584" t="s">
        <v>14</v>
      </c>
      <c r="D2584" t="s">
        <v>52</v>
      </c>
      <c r="E2584">
        <v>37.409999999999997</v>
      </c>
      <c r="F2584">
        <v>11</v>
      </c>
      <c r="G2584">
        <v>212</v>
      </c>
      <c r="H2584">
        <v>0</v>
      </c>
      <c r="I2584" t="s">
        <v>40</v>
      </c>
      <c r="J2584">
        <v>46.9</v>
      </c>
      <c r="K2584" s="1">
        <v>44488</v>
      </c>
      <c r="L2584">
        <v>59</v>
      </c>
      <c r="M2584">
        <v>0.32</v>
      </c>
    </row>
    <row r="2585" spans="1:13" x14ac:dyDescent="0.3">
      <c r="A2585" t="s">
        <v>1207</v>
      </c>
      <c r="B2585">
        <v>40</v>
      </c>
      <c r="C2585" t="s">
        <v>14</v>
      </c>
      <c r="D2585" t="s">
        <v>18</v>
      </c>
      <c r="E2585">
        <v>142</v>
      </c>
      <c r="F2585">
        <v>11</v>
      </c>
      <c r="G2585">
        <v>215</v>
      </c>
      <c r="H2585">
        <v>0</v>
      </c>
      <c r="I2585" t="s">
        <v>16</v>
      </c>
      <c r="J2585">
        <v>96.1</v>
      </c>
      <c r="K2585" s="1">
        <v>45827</v>
      </c>
      <c r="L2585">
        <v>85</v>
      </c>
      <c r="M2585">
        <v>0.22</v>
      </c>
    </row>
    <row r="2586" spans="1:13" x14ac:dyDescent="0.3">
      <c r="A2586" t="s">
        <v>2241</v>
      </c>
      <c r="B2586">
        <v>65</v>
      </c>
      <c r="C2586" t="s">
        <v>14</v>
      </c>
      <c r="D2586" t="s">
        <v>28</v>
      </c>
      <c r="E2586">
        <v>70.22</v>
      </c>
      <c r="F2586">
        <v>11</v>
      </c>
      <c r="G2586">
        <v>304</v>
      </c>
      <c r="H2586">
        <v>0</v>
      </c>
      <c r="I2586" t="s">
        <v>19</v>
      </c>
      <c r="J2586">
        <v>13</v>
      </c>
      <c r="K2586" s="1">
        <v>45030</v>
      </c>
      <c r="L2586">
        <v>4</v>
      </c>
      <c r="M2586">
        <v>0.13</v>
      </c>
    </row>
    <row r="2587" spans="1:13" x14ac:dyDescent="0.3">
      <c r="A2587" t="s">
        <v>2242</v>
      </c>
      <c r="B2587">
        <v>24</v>
      </c>
      <c r="C2587" t="s">
        <v>14</v>
      </c>
      <c r="D2587" t="s">
        <v>18</v>
      </c>
      <c r="F2587">
        <v>6</v>
      </c>
      <c r="G2587">
        <v>168</v>
      </c>
      <c r="H2587">
        <v>0</v>
      </c>
      <c r="I2587" t="s">
        <v>23</v>
      </c>
      <c r="J2587">
        <v>85.4</v>
      </c>
      <c r="K2587" s="1">
        <v>45550</v>
      </c>
      <c r="L2587">
        <v>71</v>
      </c>
      <c r="M2587">
        <v>0.19</v>
      </c>
    </row>
    <row r="2588" spans="1:13" x14ac:dyDescent="0.3">
      <c r="A2588" t="s">
        <v>1143</v>
      </c>
      <c r="B2588">
        <v>57</v>
      </c>
      <c r="C2588" t="s">
        <v>14</v>
      </c>
      <c r="D2588" t="s">
        <v>44</v>
      </c>
      <c r="E2588">
        <v>97.15</v>
      </c>
      <c r="F2588">
        <v>8</v>
      </c>
      <c r="G2588">
        <v>21</v>
      </c>
      <c r="H2588">
        <v>0</v>
      </c>
      <c r="I2588" t="s">
        <v>29</v>
      </c>
      <c r="J2588">
        <v>30.6</v>
      </c>
      <c r="K2588" s="1">
        <v>44858</v>
      </c>
      <c r="L2588">
        <v>29</v>
      </c>
      <c r="M2588">
        <v>0.54</v>
      </c>
    </row>
    <row r="2589" spans="1:13" x14ac:dyDescent="0.3">
      <c r="A2589" t="s">
        <v>180</v>
      </c>
      <c r="B2589">
        <v>67</v>
      </c>
      <c r="C2589" t="s">
        <v>14</v>
      </c>
      <c r="D2589" t="s">
        <v>44</v>
      </c>
      <c r="E2589">
        <v>145.18</v>
      </c>
      <c r="F2589">
        <v>3</v>
      </c>
      <c r="G2589">
        <v>274</v>
      </c>
      <c r="H2589">
        <v>0</v>
      </c>
      <c r="I2589" t="s">
        <v>29</v>
      </c>
      <c r="J2589">
        <v>68.7</v>
      </c>
      <c r="K2589" s="1">
        <v>45742</v>
      </c>
      <c r="L2589">
        <v>41</v>
      </c>
      <c r="M2589">
        <v>0.21</v>
      </c>
    </row>
    <row r="2590" spans="1:13" x14ac:dyDescent="0.3">
      <c r="A2590" t="s">
        <v>2243</v>
      </c>
      <c r="B2590">
        <v>42</v>
      </c>
      <c r="C2590" t="s">
        <v>21</v>
      </c>
      <c r="D2590" t="s">
        <v>52</v>
      </c>
      <c r="E2590">
        <v>138.97</v>
      </c>
      <c r="F2590">
        <v>16</v>
      </c>
      <c r="G2590">
        <v>112</v>
      </c>
      <c r="H2590">
        <v>0</v>
      </c>
      <c r="I2590" t="s">
        <v>23</v>
      </c>
      <c r="J2590">
        <v>25.4</v>
      </c>
      <c r="K2590" s="1">
        <v>44072</v>
      </c>
      <c r="L2590">
        <v>6</v>
      </c>
      <c r="M2590">
        <v>0.19</v>
      </c>
    </row>
    <row r="2591" spans="1:13" x14ac:dyDescent="0.3">
      <c r="A2591" t="s">
        <v>2244</v>
      </c>
      <c r="B2591">
        <v>30</v>
      </c>
      <c r="C2591" t="s">
        <v>21</v>
      </c>
      <c r="D2591" t="s">
        <v>50</v>
      </c>
      <c r="E2591">
        <v>27.81</v>
      </c>
      <c r="F2591">
        <v>11</v>
      </c>
      <c r="G2591">
        <v>356</v>
      </c>
      <c r="H2591">
        <v>0</v>
      </c>
      <c r="I2591" t="s">
        <v>23</v>
      </c>
      <c r="J2591">
        <v>96.6</v>
      </c>
      <c r="K2591" s="1">
        <v>44847</v>
      </c>
      <c r="L2591">
        <v>39</v>
      </c>
      <c r="M2591">
        <v>0.45</v>
      </c>
    </row>
    <row r="2592" spans="1:13" x14ac:dyDescent="0.3">
      <c r="A2592" t="s">
        <v>2245</v>
      </c>
      <c r="B2592">
        <v>38</v>
      </c>
      <c r="C2592" t="s">
        <v>14</v>
      </c>
      <c r="D2592" t="s">
        <v>50</v>
      </c>
      <c r="E2592">
        <v>89.04</v>
      </c>
      <c r="F2592">
        <v>16</v>
      </c>
      <c r="G2592">
        <v>202</v>
      </c>
      <c r="H2592">
        <v>0</v>
      </c>
      <c r="I2592" t="s">
        <v>19</v>
      </c>
      <c r="J2592">
        <v>5</v>
      </c>
      <c r="K2592" s="1">
        <v>44915</v>
      </c>
      <c r="L2592">
        <v>81</v>
      </c>
      <c r="M2592">
        <v>0.38</v>
      </c>
    </row>
    <row r="2593" spans="1:13" x14ac:dyDescent="0.3">
      <c r="A2593" t="s">
        <v>2246</v>
      </c>
      <c r="B2593">
        <v>58</v>
      </c>
      <c r="C2593" t="s">
        <v>21</v>
      </c>
      <c r="D2593" t="s">
        <v>18</v>
      </c>
      <c r="E2593">
        <v>41.66</v>
      </c>
      <c r="F2593">
        <v>4</v>
      </c>
      <c r="G2593">
        <v>32</v>
      </c>
      <c r="H2593">
        <v>0</v>
      </c>
      <c r="I2593" t="s">
        <v>19</v>
      </c>
      <c r="J2593">
        <v>51.4</v>
      </c>
      <c r="K2593" s="1">
        <v>44754</v>
      </c>
      <c r="L2593">
        <v>66</v>
      </c>
      <c r="M2593">
        <v>0.55000000000000004</v>
      </c>
    </row>
    <row r="2594" spans="1:13" x14ac:dyDescent="0.3">
      <c r="A2594" t="s">
        <v>1657</v>
      </c>
      <c r="B2594">
        <v>27</v>
      </c>
      <c r="C2594" t="s">
        <v>21</v>
      </c>
      <c r="D2594" t="s">
        <v>52</v>
      </c>
      <c r="E2594">
        <v>62.65</v>
      </c>
      <c r="F2594">
        <v>5</v>
      </c>
      <c r="G2594">
        <v>88</v>
      </c>
      <c r="H2594">
        <v>0</v>
      </c>
      <c r="I2594" t="s">
        <v>29</v>
      </c>
      <c r="J2594">
        <v>91.1</v>
      </c>
      <c r="K2594" s="1">
        <v>45221</v>
      </c>
      <c r="L2594">
        <v>81</v>
      </c>
      <c r="M2594">
        <v>0.14000000000000001</v>
      </c>
    </row>
    <row r="2595" spans="1:13" x14ac:dyDescent="0.3">
      <c r="A2595" t="s">
        <v>1961</v>
      </c>
      <c r="B2595">
        <v>70</v>
      </c>
      <c r="C2595" t="s">
        <v>14</v>
      </c>
      <c r="D2595" t="s">
        <v>18</v>
      </c>
      <c r="E2595">
        <v>316.85000000000002</v>
      </c>
      <c r="F2595">
        <v>7</v>
      </c>
      <c r="G2595">
        <v>133</v>
      </c>
      <c r="H2595">
        <v>0</v>
      </c>
      <c r="I2595" t="s">
        <v>16</v>
      </c>
      <c r="J2595">
        <v>47</v>
      </c>
      <c r="K2595" s="1">
        <v>44881</v>
      </c>
      <c r="L2595">
        <v>93</v>
      </c>
      <c r="M2595">
        <v>0.19</v>
      </c>
    </row>
    <row r="2596" spans="1:13" x14ac:dyDescent="0.3">
      <c r="A2596" t="s">
        <v>1936</v>
      </c>
      <c r="B2596">
        <v>72</v>
      </c>
      <c r="C2596" t="s">
        <v>14</v>
      </c>
      <c r="D2596" t="s">
        <v>22</v>
      </c>
      <c r="E2596">
        <v>39.24</v>
      </c>
      <c r="F2596">
        <v>11</v>
      </c>
      <c r="G2596">
        <v>10</v>
      </c>
      <c r="H2596">
        <v>0</v>
      </c>
      <c r="I2596" t="s">
        <v>23</v>
      </c>
      <c r="J2596">
        <v>84</v>
      </c>
      <c r="K2596" s="1">
        <v>45472</v>
      </c>
      <c r="L2596">
        <v>27</v>
      </c>
      <c r="M2596">
        <v>0.23</v>
      </c>
    </row>
    <row r="2597" spans="1:13" x14ac:dyDescent="0.3">
      <c r="A2597" t="s">
        <v>2247</v>
      </c>
      <c r="B2597">
        <v>76</v>
      </c>
      <c r="C2597" t="s">
        <v>21</v>
      </c>
      <c r="D2597" t="s">
        <v>18</v>
      </c>
      <c r="E2597">
        <v>16.77</v>
      </c>
      <c r="F2597">
        <v>9</v>
      </c>
      <c r="G2597">
        <v>26</v>
      </c>
      <c r="H2597">
        <v>0</v>
      </c>
      <c r="I2597" t="s">
        <v>19</v>
      </c>
      <c r="J2597">
        <v>95</v>
      </c>
      <c r="K2597" s="1">
        <v>44357</v>
      </c>
      <c r="L2597">
        <v>7</v>
      </c>
      <c r="M2597">
        <v>0.27</v>
      </c>
    </row>
    <row r="2598" spans="1:13" x14ac:dyDescent="0.3">
      <c r="A2598" t="s">
        <v>2248</v>
      </c>
      <c r="B2598">
        <v>26</v>
      </c>
      <c r="C2598" t="s">
        <v>14</v>
      </c>
      <c r="D2598" t="s">
        <v>15</v>
      </c>
      <c r="E2598">
        <v>61.5</v>
      </c>
      <c r="F2598">
        <v>11</v>
      </c>
      <c r="G2598">
        <v>30</v>
      </c>
      <c r="H2598">
        <v>0</v>
      </c>
      <c r="I2598" t="s">
        <v>19</v>
      </c>
      <c r="K2598" s="1">
        <v>44392</v>
      </c>
      <c r="L2598">
        <v>11</v>
      </c>
      <c r="M2598">
        <v>0.13</v>
      </c>
    </row>
    <row r="2599" spans="1:13" x14ac:dyDescent="0.3">
      <c r="A2599" t="s">
        <v>2249</v>
      </c>
      <c r="B2599">
        <v>32</v>
      </c>
      <c r="C2599" t="s">
        <v>14</v>
      </c>
      <c r="D2599" t="s">
        <v>28</v>
      </c>
      <c r="E2599">
        <v>88.02</v>
      </c>
      <c r="F2599">
        <v>11</v>
      </c>
      <c r="G2599">
        <v>90</v>
      </c>
      <c r="H2599">
        <v>0</v>
      </c>
      <c r="I2599" t="s">
        <v>19</v>
      </c>
      <c r="J2599">
        <v>48.9</v>
      </c>
      <c r="K2599" s="1">
        <v>44260</v>
      </c>
      <c r="L2599">
        <v>90</v>
      </c>
      <c r="M2599">
        <v>0.15</v>
      </c>
    </row>
    <row r="2600" spans="1:13" x14ac:dyDescent="0.3">
      <c r="A2600" t="s">
        <v>1435</v>
      </c>
      <c r="B2600">
        <v>69</v>
      </c>
      <c r="C2600" t="s">
        <v>21</v>
      </c>
      <c r="D2600" t="s">
        <v>44</v>
      </c>
      <c r="E2600">
        <v>157.87</v>
      </c>
      <c r="F2600">
        <v>10</v>
      </c>
      <c r="G2600">
        <v>168</v>
      </c>
      <c r="H2600">
        <v>0</v>
      </c>
      <c r="I2600" t="s">
        <v>16</v>
      </c>
      <c r="J2600">
        <v>68.599999999999994</v>
      </c>
      <c r="K2600" s="1">
        <v>44486</v>
      </c>
      <c r="L2600">
        <v>32</v>
      </c>
      <c r="M2600">
        <v>0.04</v>
      </c>
    </row>
    <row r="2601" spans="1:13" x14ac:dyDescent="0.3">
      <c r="A2601" t="s">
        <v>2250</v>
      </c>
      <c r="B2601">
        <v>19</v>
      </c>
      <c r="C2601" t="s">
        <v>21</v>
      </c>
      <c r="D2601" t="s">
        <v>37</v>
      </c>
      <c r="E2601">
        <v>142.26</v>
      </c>
      <c r="F2601">
        <v>10</v>
      </c>
      <c r="G2601">
        <v>46</v>
      </c>
      <c r="H2601">
        <v>0</v>
      </c>
      <c r="I2601" t="s">
        <v>29</v>
      </c>
      <c r="J2601">
        <v>83.2</v>
      </c>
      <c r="K2601" s="1">
        <v>45286</v>
      </c>
      <c r="L2601">
        <v>87</v>
      </c>
      <c r="M2601">
        <v>0.19</v>
      </c>
    </row>
    <row r="2602" spans="1:13" x14ac:dyDescent="0.3">
      <c r="A2602" t="s">
        <v>2251</v>
      </c>
      <c r="B2602">
        <v>42</v>
      </c>
      <c r="C2602" t="s">
        <v>25</v>
      </c>
      <c r="D2602" t="s">
        <v>52</v>
      </c>
      <c r="E2602">
        <v>108.31</v>
      </c>
      <c r="F2602">
        <v>12</v>
      </c>
      <c r="G2602">
        <v>78</v>
      </c>
      <c r="H2602">
        <v>0</v>
      </c>
      <c r="I2602" t="s">
        <v>29</v>
      </c>
      <c r="J2602">
        <v>16.3</v>
      </c>
      <c r="K2602" s="1">
        <v>44602</v>
      </c>
      <c r="L2602">
        <v>51</v>
      </c>
      <c r="M2602">
        <v>0.48</v>
      </c>
    </row>
    <row r="2603" spans="1:13" x14ac:dyDescent="0.3">
      <c r="A2603" t="s">
        <v>2252</v>
      </c>
      <c r="B2603">
        <v>30</v>
      </c>
      <c r="C2603" t="s">
        <v>21</v>
      </c>
      <c r="D2603" t="s">
        <v>50</v>
      </c>
      <c r="E2603">
        <v>100.94</v>
      </c>
      <c r="F2603">
        <v>7</v>
      </c>
      <c r="G2603">
        <v>1</v>
      </c>
      <c r="H2603">
        <v>0</v>
      </c>
      <c r="I2603" t="s">
        <v>19</v>
      </c>
      <c r="J2603">
        <v>56.7</v>
      </c>
      <c r="K2603" s="1">
        <v>44945</v>
      </c>
      <c r="L2603">
        <v>40</v>
      </c>
      <c r="M2603">
        <v>0.12</v>
      </c>
    </row>
    <row r="2604" spans="1:13" x14ac:dyDescent="0.3">
      <c r="A2604" t="s">
        <v>1086</v>
      </c>
      <c r="B2604">
        <v>51</v>
      </c>
      <c r="C2604" t="s">
        <v>21</v>
      </c>
      <c r="D2604" t="s">
        <v>35</v>
      </c>
      <c r="E2604">
        <v>109.06</v>
      </c>
      <c r="F2604">
        <v>10</v>
      </c>
      <c r="G2604">
        <v>19</v>
      </c>
      <c r="H2604">
        <v>0</v>
      </c>
      <c r="I2604" t="s">
        <v>16</v>
      </c>
      <c r="J2604">
        <v>16.3</v>
      </c>
      <c r="K2604" s="1">
        <v>44792</v>
      </c>
      <c r="L2604">
        <v>7</v>
      </c>
      <c r="M2604">
        <v>0.33</v>
      </c>
    </row>
    <row r="2605" spans="1:13" x14ac:dyDescent="0.3">
      <c r="A2605" t="s">
        <v>2253</v>
      </c>
      <c r="B2605">
        <v>68</v>
      </c>
      <c r="C2605" t="s">
        <v>14</v>
      </c>
      <c r="D2605" t="s">
        <v>28</v>
      </c>
      <c r="F2605">
        <v>11</v>
      </c>
      <c r="G2605">
        <v>105</v>
      </c>
      <c r="H2605">
        <v>0</v>
      </c>
      <c r="I2605" t="s">
        <v>16</v>
      </c>
      <c r="J2605">
        <v>75.5</v>
      </c>
      <c r="K2605" s="1">
        <v>44896</v>
      </c>
      <c r="L2605">
        <v>1</v>
      </c>
      <c r="M2605">
        <v>0.02</v>
      </c>
    </row>
    <row r="2606" spans="1:13" x14ac:dyDescent="0.3">
      <c r="A2606" t="s">
        <v>2254</v>
      </c>
      <c r="B2606">
        <v>75</v>
      </c>
      <c r="C2606" t="s">
        <v>14</v>
      </c>
      <c r="D2606" t="s">
        <v>37</v>
      </c>
      <c r="E2606">
        <v>101.52</v>
      </c>
      <c r="F2606">
        <v>9</v>
      </c>
      <c r="G2606">
        <v>294</v>
      </c>
      <c r="H2606">
        <v>0</v>
      </c>
      <c r="I2606" t="s">
        <v>29</v>
      </c>
      <c r="J2606">
        <v>28.5</v>
      </c>
      <c r="K2606" s="1">
        <v>45470</v>
      </c>
      <c r="L2606">
        <v>25</v>
      </c>
      <c r="M2606">
        <v>0.26</v>
      </c>
    </row>
    <row r="2607" spans="1:13" x14ac:dyDescent="0.3">
      <c r="A2607" t="s">
        <v>1302</v>
      </c>
      <c r="B2607">
        <v>51</v>
      </c>
      <c r="C2607" t="s">
        <v>21</v>
      </c>
      <c r="D2607" t="s">
        <v>15</v>
      </c>
      <c r="E2607">
        <v>76.02</v>
      </c>
      <c r="F2607">
        <v>18</v>
      </c>
      <c r="G2607">
        <v>329</v>
      </c>
      <c r="H2607">
        <v>0</v>
      </c>
      <c r="I2607" t="s">
        <v>23</v>
      </c>
      <c r="J2607">
        <v>26.9</v>
      </c>
      <c r="K2607" s="1">
        <v>45572</v>
      </c>
      <c r="L2607">
        <v>95</v>
      </c>
      <c r="M2607">
        <v>0.27</v>
      </c>
    </row>
    <row r="2608" spans="1:13" x14ac:dyDescent="0.3">
      <c r="A2608" t="s">
        <v>2255</v>
      </c>
      <c r="B2608">
        <v>52</v>
      </c>
      <c r="C2608" t="s">
        <v>21</v>
      </c>
      <c r="D2608" t="s">
        <v>35</v>
      </c>
      <c r="E2608">
        <v>53.05</v>
      </c>
      <c r="F2608">
        <v>7</v>
      </c>
      <c r="G2608">
        <v>89</v>
      </c>
      <c r="H2608">
        <v>0</v>
      </c>
      <c r="I2608" t="s">
        <v>19</v>
      </c>
      <c r="J2608">
        <v>77</v>
      </c>
      <c r="K2608" s="1">
        <v>44526</v>
      </c>
      <c r="L2608">
        <v>6</v>
      </c>
      <c r="M2608">
        <v>0.34</v>
      </c>
    </row>
    <row r="2609" spans="1:13" x14ac:dyDescent="0.3">
      <c r="A2609" t="s">
        <v>2256</v>
      </c>
      <c r="B2609">
        <v>55</v>
      </c>
      <c r="C2609" t="s">
        <v>21</v>
      </c>
      <c r="D2609" t="s">
        <v>50</v>
      </c>
      <c r="E2609">
        <v>70.760000000000005</v>
      </c>
      <c r="F2609">
        <v>10</v>
      </c>
      <c r="G2609">
        <v>137</v>
      </c>
      <c r="H2609">
        <v>0</v>
      </c>
      <c r="I2609" t="s">
        <v>16</v>
      </c>
      <c r="J2609">
        <v>84.2</v>
      </c>
      <c r="K2609" s="1">
        <v>45139</v>
      </c>
      <c r="L2609">
        <v>92</v>
      </c>
      <c r="M2609">
        <v>0.14000000000000001</v>
      </c>
    </row>
    <row r="2610" spans="1:13" x14ac:dyDescent="0.3">
      <c r="A2610" t="s">
        <v>2257</v>
      </c>
      <c r="B2610">
        <v>20</v>
      </c>
      <c r="C2610" t="s">
        <v>25</v>
      </c>
      <c r="D2610" t="s">
        <v>15</v>
      </c>
      <c r="E2610">
        <v>119.13</v>
      </c>
      <c r="F2610">
        <v>12</v>
      </c>
      <c r="G2610">
        <v>167</v>
      </c>
      <c r="H2610">
        <v>0</v>
      </c>
      <c r="I2610" t="s">
        <v>23</v>
      </c>
      <c r="J2610">
        <v>34.299999999999997</v>
      </c>
      <c r="K2610" s="1">
        <v>45210</v>
      </c>
      <c r="L2610">
        <v>95</v>
      </c>
      <c r="M2610">
        <v>0.44</v>
      </c>
    </row>
    <row r="2611" spans="1:13" x14ac:dyDescent="0.3">
      <c r="A2611" t="s">
        <v>2258</v>
      </c>
      <c r="B2611">
        <v>59</v>
      </c>
      <c r="C2611" t="s">
        <v>21</v>
      </c>
      <c r="D2611" t="s">
        <v>50</v>
      </c>
      <c r="E2611">
        <v>88.35</v>
      </c>
      <c r="F2611">
        <v>9</v>
      </c>
      <c r="G2611">
        <v>140</v>
      </c>
      <c r="H2611">
        <v>0</v>
      </c>
      <c r="I2611" t="s">
        <v>40</v>
      </c>
      <c r="J2611">
        <v>50.1</v>
      </c>
      <c r="K2611" s="1">
        <v>44991</v>
      </c>
      <c r="L2611">
        <v>16</v>
      </c>
      <c r="M2611">
        <v>7.0000000000000007E-2</v>
      </c>
    </row>
    <row r="2612" spans="1:13" x14ac:dyDescent="0.3">
      <c r="A2612" t="s">
        <v>2259</v>
      </c>
      <c r="B2612">
        <v>73</v>
      </c>
      <c r="C2612" t="s">
        <v>14</v>
      </c>
      <c r="D2612" t="s">
        <v>50</v>
      </c>
      <c r="E2612">
        <v>102.97</v>
      </c>
      <c r="F2612">
        <v>7</v>
      </c>
      <c r="G2612">
        <v>212</v>
      </c>
      <c r="H2612">
        <v>0</v>
      </c>
      <c r="I2612" t="s">
        <v>19</v>
      </c>
      <c r="J2612">
        <v>69.3</v>
      </c>
      <c r="K2612" s="1">
        <v>45389</v>
      </c>
      <c r="L2612">
        <v>15</v>
      </c>
      <c r="M2612">
        <v>0.35</v>
      </c>
    </row>
    <row r="2613" spans="1:13" x14ac:dyDescent="0.3">
      <c r="A2613" t="s">
        <v>2260</v>
      </c>
      <c r="B2613">
        <v>76</v>
      </c>
      <c r="C2613" t="s">
        <v>25</v>
      </c>
      <c r="D2613" t="s">
        <v>52</v>
      </c>
      <c r="E2613">
        <v>126.93</v>
      </c>
      <c r="F2613">
        <v>7</v>
      </c>
      <c r="G2613">
        <v>299</v>
      </c>
      <c r="H2613">
        <v>0</v>
      </c>
      <c r="I2613" t="s">
        <v>40</v>
      </c>
      <c r="J2613">
        <v>74.5</v>
      </c>
      <c r="K2613" s="1">
        <v>44899</v>
      </c>
      <c r="L2613">
        <v>22</v>
      </c>
      <c r="M2613">
        <v>0.09</v>
      </c>
    </row>
    <row r="2614" spans="1:13" x14ac:dyDescent="0.3">
      <c r="A2614" t="s">
        <v>2261</v>
      </c>
      <c r="B2614">
        <v>23</v>
      </c>
      <c r="C2614" t="s">
        <v>21</v>
      </c>
      <c r="D2614" t="s">
        <v>35</v>
      </c>
      <c r="E2614">
        <v>119.62</v>
      </c>
      <c r="F2614">
        <v>7</v>
      </c>
      <c r="G2614">
        <v>31</v>
      </c>
      <c r="H2614">
        <v>0</v>
      </c>
      <c r="I2614" t="s">
        <v>29</v>
      </c>
      <c r="J2614">
        <v>77</v>
      </c>
      <c r="K2614" s="1">
        <v>44315</v>
      </c>
      <c r="L2614">
        <v>18</v>
      </c>
      <c r="M2614">
        <v>0.34</v>
      </c>
    </row>
    <row r="2615" spans="1:13" x14ac:dyDescent="0.3">
      <c r="A2615" t="s">
        <v>2262</v>
      </c>
      <c r="B2615">
        <v>72</v>
      </c>
      <c r="C2615" t="s">
        <v>25</v>
      </c>
      <c r="D2615" t="s">
        <v>22</v>
      </c>
      <c r="E2615">
        <v>18.38</v>
      </c>
      <c r="F2615">
        <v>12</v>
      </c>
      <c r="G2615">
        <v>29</v>
      </c>
      <c r="H2615">
        <v>0</v>
      </c>
      <c r="I2615" t="s">
        <v>29</v>
      </c>
      <c r="J2615">
        <v>39</v>
      </c>
      <c r="K2615" s="1">
        <v>45258</v>
      </c>
      <c r="L2615">
        <v>50</v>
      </c>
      <c r="M2615">
        <v>0.12</v>
      </c>
    </row>
    <row r="2616" spans="1:13" x14ac:dyDescent="0.3">
      <c r="A2616" t="s">
        <v>2263</v>
      </c>
      <c r="B2616">
        <v>65</v>
      </c>
      <c r="C2616" t="s">
        <v>25</v>
      </c>
      <c r="D2616" t="s">
        <v>18</v>
      </c>
      <c r="E2616">
        <v>182.37</v>
      </c>
      <c r="F2616">
        <v>9</v>
      </c>
      <c r="G2616">
        <v>308</v>
      </c>
      <c r="H2616">
        <v>0</v>
      </c>
      <c r="I2616" t="s">
        <v>29</v>
      </c>
      <c r="J2616">
        <v>53.6</v>
      </c>
      <c r="K2616" s="1">
        <v>44077</v>
      </c>
      <c r="L2616">
        <v>72</v>
      </c>
      <c r="M2616">
        <v>0.31</v>
      </c>
    </row>
    <row r="2617" spans="1:13" x14ac:dyDescent="0.3">
      <c r="A2617" t="s">
        <v>2264</v>
      </c>
      <c r="B2617">
        <v>66</v>
      </c>
      <c r="C2617" t="s">
        <v>14</v>
      </c>
      <c r="D2617" t="s">
        <v>18</v>
      </c>
      <c r="E2617">
        <v>159.11000000000001</v>
      </c>
      <c r="F2617">
        <v>8</v>
      </c>
      <c r="G2617">
        <v>331</v>
      </c>
      <c r="H2617">
        <v>0</v>
      </c>
      <c r="I2617" t="s">
        <v>16</v>
      </c>
      <c r="J2617">
        <v>11</v>
      </c>
      <c r="K2617" s="1">
        <v>45471</v>
      </c>
      <c r="L2617">
        <v>10</v>
      </c>
      <c r="M2617">
        <v>0.37</v>
      </c>
    </row>
    <row r="2618" spans="1:13" x14ac:dyDescent="0.3">
      <c r="A2618" t="s">
        <v>432</v>
      </c>
      <c r="B2618">
        <v>36</v>
      </c>
      <c r="C2618" t="s">
        <v>21</v>
      </c>
      <c r="D2618" t="s">
        <v>28</v>
      </c>
      <c r="E2618">
        <v>68.7</v>
      </c>
      <c r="F2618">
        <v>7</v>
      </c>
      <c r="G2618">
        <v>43</v>
      </c>
      <c r="H2618">
        <v>0</v>
      </c>
      <c r="I2618" t="s">
        <v>16</v>
      </c>
      <c r="J2618">
        <v>94.9</v>
      </c>
      <c r="K2618" s="1">
        <v>45114</v>
      </c>
      <c r="L2618">
        <v>49</v>
      </c>
      <c r="M2618">
        <v>0.22</v>
      </c>
    </row>
    <row r="2619" spans="1:13" x14ac:dyDescent="0.3">
      <c r="A2619" t="s">
        <v>2265</v>
      </c>
      <c r="B2619">
        <v>20</v>
      </c>
      <c r="C2619" t="s">
        <v>14</v>
      </c>
      <c r="D2619" t="s">
        <v>50</v>
      </c>
      <c r="E2619">
        <v>278.62</v>
      </c>
      <c r="F2619">
        <v>8</v>
      </c>
      <c r="G2619">
        <v>34</v>
      </c>
      <c r="H2619">
        <v>0</v>
      </c>
      <c r="I2619" t="s">
        <v>23</v>
      </c>
      <c r="J2619">
        <v>70.099999999999994</v>
      </c>
      <c r="K2619" s="1">
        <v>45273</v>
      </c>
      <c r="L2619">
        <v>70</v>
      </c>
      <c r="M2619">
        <v>0.31</v>
      </c>
    </row>
    <row r="2620" spans="1:13" x14ac:dyDescent="0.3">
      <c r="A2620" t="s">
        <v>2266</v>
      </c>
      <c r="B2620">
        <v>35</v>
      </c>
      <c r="C2620" t="s">
        <v>14</v>
      </c>
      <c r="D2620" t="s">
        <v>28</v>
      </c>
      <c r="E2620">
        <v>92.37</v>
      </c>
      <c r="F2620">
        <v>14</v>
      </c>
      <c r="G2620">
        <v>44</v>
      </c>
      <c r="H2620">
        <v>0</v>
      </c>
      <c r="I2620" t="s">
        <v>40</v>
      </c>
      <c r="J2620">
        <v>37.6</v>
      </c>
      <c r="K2620" s="1">
        <v>44652</v>
      </c>
      <c r="L2620">
        <v>10</v>
      </c>
      <c r="M2620">
        <v>0.32</v>
      </c>
    </row>
    <row r="2621" spans="1:13" x14ac:dyDescent="0.3">
      <c r="A2621" t="s">
        <v>2267</v>
      </c>
      <c r="B2621">
        <v>56</v>
      </c>
      <c r="C2621" t="s">
        <v>25</v>
      </c>
      <c r="D2621" t="s">
        <v>35</v>
      </c>
      <c r="E2621">
        <v>79.849999999999994</v>
      </c>
      <c r="F2621">
        <v>9</v>
      </c>
      <c r="G2621">
        <v>137</v>
      </c>
      <c r="H2621">
        <v>0</v>
      </c>
      <c r="I2621" t="s">
        <v>29</v>
      </c>
      <c r="J2621">
        <v>39</v>
      </c>
      <c r="K2621" s="1">
        <v>45361</v>
      </c>
      <c r="L2621">
        <v>39</v>
      </c>
      <c r="M2621">
        <v>0.06</v>
      </c>
    </row>
    <row r="2622" spans="1:13" x14ac:dyDescent="0.3">
      <c r="A2622" t="s">
        <v>2268</v>
      </c>
      <c r="B2622">
        <v>26</v>
      </c>
      <c r="C2622" t="s">
        <v>21</v>
      </c>
      <c r="D2622" t="s">
        <v>50</v>
      </c>
      <c r="E2622">
        <v>33.15</v>
      </c>
      <c r="F2622">
        <v>6</v>
      </c>
      <c r="G2622">
        <v>46</v>
      </c>
      <c r="H2622">
        <v>0</v>
      </c>
      <c r="I2622" t="s">
        <v>29</v>
      </c>
      <c r="K2622" s="1">
        <v>44630</v>
      </c>
      <c r="L2622">
        <v>58</v>
      </c>
      <c r="M2622">
        <v>0.32</v>
      </c>
    </row>
    <row r="2623" spans="1:13" x14ac:dyDescent="0.3">
      <c r="A2623" t="s">
        <v>454</v>
      </c>
      <c r="B2623">
        <v>69</v>
      </c>
      <c r="C2623" t="s">
        <v>14</v>
      </c>
      <c r="D2623" t="s">
        <v>50</v>
      </c>
      <c r="E2623">
        <v>39.9</v>
      </c>
      <c r="F2623">
        <v>10</v>
      </c>
      <c r="G2623">
        <v>184</v>
      </c>
      <c r="H2623">
        <v>0</v>
      </c>
      <c r="I2623" t="s">
        <v>16</v>
      </c>
      <c r="J2623">
        <v>45.7</v>
      </c>
      <c r="K2623" s="1">
        <v>45408</v>
      </c>
      <c r="L2623">
        <v>71</v>
      </c>
      <c r="M2623">
        <v>0.23</v>
      </c>
    </row>
    <row r="2624" spans="1:13" x14ac:dyDescent="0.3">
      <c r="A2624" t="s">
        <v>2269</v>
      </c>
      <c r="B2624">
        <v>29</v>
      </c>
      <c r="C2624" t="s">
        <v>21</v>
      </c>
      <c r="D2624" t="s">
        <v>37</v>
      </c>
      <c r="E2624">
        <v>92.41</v>
      </c>
      <c r="F2624">
        <v>14</v>
      </c>
      <c r="G2624">
        <v>17</v>
      </c>
      <c r="H2624">
        <v>0</v>
      </c>
      <c r="I2624" t="s">
        <v>16</v>
      </c>
      <c r="J2624">
        <v>67.3</v>
      </c>
      <c r="K2624" s="1">
        <v>44825</v>
      </c>
      <c r="L2624">
        <v>42</v>
      </c>
      <c r="M2624">
        <v>0.27</v>
      </c>
    </row>
    <row r="2625" spans="1:13" x14ac:dyDescent="0.3">
      <c r="A2625" t="s">
        <v>2270</v>
      </c>
      <c r="B2625">
        <v>22</v>
      </c>
      <c r="C2625" t="s">
        <v>21</v>
      </c>
      <c r="D2625" t="s">
        <v>44</v>
      </c>
      <c r="E2625">
        <v>80.52</v>
      </c>
      <c r="F2625">
        <v>7</v>
      </c>
      <c r="G2625">
        <v>184</v>
      </c>
      <c r="H2625">
        <v>0</v>
      </c>
      <c r="I2625" t="s">
        <v>16</v>
      </c>
      <c r="J2625">
        <v>95.3</v>
      </c>
      <c r="K2625" s="1">
        <v>45589</v>
      </c>
      <c r="L2625">
        <v>45</v>
      </c>
      <c r="M2625">
        <v>0.04</v>
      </c>
    </row>
    <row r="2626" spans="1:13" x14ac:dyDescent="0.3">
      <c r="A2626" t="s">
        <v>2271</v>
      </c>
      <c r="B2626">
        <v>20</v>
      </c>
      <c r="C2626" t="s">
        <v>21</v>
      </c>
      <c r="D2626" t="s">
        <v>18</v>
      </c>
      <c r="E2626">
        <v>236.08</v>
      </c>
      <c r="F2626">
        <v>6</v>
      </c>
      <c r="G2626">
        <v>71</v>
      </c>
      <c r="H2626">
        <v>0</v>
      </c>
      <c r="I2626" t="s">
        <v>19</v>
      </c>
      <c r="J2626">
        <v>64.8</v>
      </c>
      <c r="K2626" s="1">
        <v>45545</v>
      </c>
      <c r="L2626">
        <v>99</v>
      </c>
      <c r="M2626">
        <v>7.0000000000000007E-2</v>
      </c>
    </row>
    <row r="2627" spans="1:13" x14ac:dyDescent="0.3">
      <c r="A2627" t="s">
        <v>2066</v>
      </c>
      <c r="B2627">
        <v>28</v>
      </c>
      <c r="C2627" t="s">
        <v>14</v>
      </c>
      <c r="D2627" t="s">
        <v>35</v>
      </c>
      <c r="E2627">
        <v>37.26</v>
      </c>
      <c r="F2627">
        <v>10</v>
      </c>
      <c r="G2627">
        <v>122</v>
      </c>
      <c r="H2627">
        <v>0</v>
      </c>
      <c r="I2627" t="s">
        <v>40</v>
      </c>
      <c r="J2627">
        <v>65.099999999999994</v>
      </c>
      <c r="K2627" s="1">
        <v>44072</v>
      </c>
      <c r="L2627">
        <v>28</v>
      </c>
      <c r="M2627">
        <v>0.49</v>
      </c>
    </row>
    <row r="2628" spans="1:13" x14ac:dyDescent="0.3">
      <c r="A2628" t="s">
        <v>1609</v>
      </c>
      <c r="B2628">
        <v>74</v>
      </c>
      <c r="C2628" t="s">
        <v>14</v>
      </c>
      <c r="D2628" t="s">
        <v>15</v>
      </c>
      <c r="E2628">
        <v>107.65</v>
      </c>
      <c r="F2628">
        <v>13</v>
      </c>
      <c r="G2628">
        <v>170</v>
      </c>
      <c r="H2628">
        <v>0</v>
      </c>
      <c r="I2628" t="s">
        <v>40</v>
      </c>
      <c r="J2628">
        <v>78.599999999999994</v>
      </c>
      <c r="K2628" s="1">
        <v>45390</v>
      </c>
      <c r="L2628">
        <v>89</v>
      </c>
      <c r="M2628">
        <v>0.55000000000000004</v>
      </c>
    </row>
    <row r="2629" spans="1:13" x14ac:dyDescent="0.3">
      <c r="A2629" t="s">
        <v>2272</v>
      </c>
      <c r="B2629">
        <v>47</v>
      </c>
      <c r="C2629" t="s">
        <v>14</v>
      </c>
      <c r="D2629" t="s">
        <v>15</v>
      </c>
      <c r="F2629">
        <v>8</v>
      </c>
      <c r="G2629">
        <v>76</v>
      </c>
      <c r="H2629">
        <v>0</v>
      </c>
      <c r="I2629" t="s">
        <v>19</v>
      </c>
      <c r="J2629">
        <v>51</v>
      </c>
      <c r="K2629" s="1">
        <v>45047</v>
      </c>
      <c r="L2629">
        <v>92</v>
      </c>
      <c r="M2629">
        <v>0.22</v>
      </c>
    </row>
    <row r="2630" spans="1:13" x14ac:dyDescent="0.3">
      <c r="A2630" t="s">
        <v>2273</v>
      </c>
      <c r="B2630">
        <v>21</v>
      </c>
      <c r="C2630" t="s">
        <v>25</v>
      </c>
      <c r="D2630" t="s">
        <v>22</v>
      </c>
      <c r="E2630">
        <v>68.31</v>
      </c>
      <c r="F2630">
        <v>10</v>
      </c>
      <c r="G2630">
        <v>8</v>
      </c>
      <c r="H2630">
        <v>0</v>
      </c>
      <c r="I2630" t="s">
        <v>29</v>
      </c>
      <c r="J2630">
        <v>3.2</v>
      </c>
      <c r="K2630" s="1">
        <v>44381</v>
      </c>
      <c r="L2630">
        <v>73</v>
      </c>
      <c r="M2630">
        <v>0.22</v>
      </c>
    </row>
    <row r="2631" spans="1:13" x14ac:dyDescent="0.3">
      <c r="A2631" t="s">
        <v>2274</v>
      </c>
      <c r="B2631">
        <v>22</v>
      </c>
      <c r="C2631" t="s">
        <v>21</v>
      </c>
      <c r="D2631" t="s">
        <v>26</v>
      </c>
      <c r="E2631">
        <v>72.2</v>
      </c>
      <c r="F2631">
        <v>7</v>
      </c>
      <c r="G2631">
        <v>200</v>
      </c>
      <c r="H2631">
        <v>0</v>
      </c>
      <c r="I2631" t="s">
        <v>23</v>
      </c>
      <c r="J2631">
        <v>89</v>
      </c>
      <c r="K2631" s="1">
        <v>45180</v>
      </c>
      <c r="L2631">
        <v>5</v>
      </c>
      <c r="M2631">
        <v>0.23</v>
      </c>
    </row>
    <row r="2632" spans="1:13" x14ac:dyDescent="0.3">
      <c r="A2632" t="s">
        <v>1680</v>
      </c>
      <c r="B2632">
        <v>18</v>
      </c>
      <c r="C2632" t="s">
        <v>14</v>
      </c>
      <c r="D2632" t="s">
        <v>35</v>
      </c>
      <c r="E2632">
        <v>48.15</v>
      </c>
      <c r="F2632">
        <v>9</v>
      </c>
      <c r="G2632">
        <v>242</v>
      </c>
      <c r="H2632">
        <v>0</v>
      </c>
      <c r="I2632" t="s">
        <v>23</v>
      </c>
      <c r="J2632">
        <v>40.200000000000003</v>
      </c>
      <c r="K2632" s="1">
        <v>44814</v>
      </c>
      <c r="L2632">
        <v>57</v>
      </c>
      <c r="M2632">
        <v>0.46</v>
      </c>
    </row>
    <row r="2633" spans="1:13" x14ac:dyDescent="0.3">
      <c r="A2633" t="s">
        <v>2034</v>
      </c>
      <c r="B2633">
        <v>44</v>
      </c>
      <c r="C2633" t="s">
        <v>21</v>
      </c>
      <c r="D2633" t="s">
        <v>26</v>
      </c>
      <c r="E2633">
        <v>44.49</v>
      </c>
      <c r="F2633">
        <v>9</v>
      </c>
      <c r="G2633">
        <v>68</v>
      </c>
      <c r="H2633">
        <v>0</v>
      </c>
      <c r="I2633" t="s">
        <v>29</v>
      </c>
      <c r="J2633">
        <v>98.5</v>
      </c>
      <c r="K2633" s="1">
        <v>45494</v>
      </c>
      <c r="L2633">
        <v>80</v>
      </c>
      <c r="M2633">
        <v>0.22</v>
      </c>
    </row>
    <row r="2634" spans="1:13" x14ac:dyDescent="0.3">
      <c r="A2634" t="s">
        <v>2275</v>
      </c>
      <c r="B2634">
        <v>45</v>
      </c>
      <c r="C2634" t="s">
        <v>21</v>
      </c>
      <c r="D2634" t="s">
        <v>37</v>
      </c>
      <c r="E2634">
        <v>79.010000000000005</v>
      </c>
      <c r="F2634">
        <v>11</v>
      </c>
      <c r="G2634">
        <v>238</v>
      </c>
      <c r="H2634">
        <v>0</v>
      </c>
      <c r="I2634" t="s">
        <v>23</v>
      </c>
      <c r="J2634">
        <v>40.6</v>
      </c>
      <c r="K2634" s="1">
        <v>44888</v>
      </c>
      <c r="L2634">
        <v>29</v>
      </c>
      <c r="M2634">
        <v>0.2</v>
      </c>
    </row>
    <row r="2635" spans="1:13" x14ac:dyDescent="0.3">
      <c r="A2635" t="s">
        <v>2276</v>
      </c>
      <c r="B2635">
        <v>46</v>
      </c>
      <c r="C2635" t="s">
        <v>14</v>
      </c>
      <c r="D2635" t="s">
        <v>15</v>
      </c>
      <c r="E2635">
        <v>58.87</v>
      </c>
      <c r="F2635">
        <v>8</v>
      </c>
      <c r="G2635">
        <v>316</v>
      </c>
      <c r="H2635">
        <v>0</v>
      </c>
      <c r="I2635" t="s">
        <v>16</v>
      </c>
      <c r="J2635">
        <v>66.8</v>
      </c>
      <c r="K2635" s="1">
        <v>45342</v>
      </c>
      <c r="L2635">
        <v>55</v>
      </c>
      <c r="M2635">
        <v>0.46</v>
      </c>
    </row>
    <row r="2636" spans="1:13" x14ac:dyDescent="0.3">
      <c r="A2636" t="s">
        <v>2277</v>
      </c>
      <c r="B2636">
        <v>35</v>
      </c>
      <c r="C2636" t="s">
        <v>25</v>
      </c>
      <c r="D2636" t="s">
        <v>35</v>
      </c>
      <c r="E2636">
        <v>251.26</v>
      </c>
      <c r="F2636">
        <v>8</v>
      </c>
      <c r="G2636">
        <v>10</v>
      </c>
      <c r="H2636">
        <v>0</v>
      </c>
      <c r="I2636" t="s">
        <v>40</v>
      </c>
      <c r="J2636">
        <v>46</v>
      </c>
      <c r="K2636" s="1">
        <v>44294</v>
      </c>
      <c r="L2636">
        <v>23</v>
      </c>
      <c r="M2636">
        <v>0.09</v>
      </c>
    </row>
    <row r="2637" spans="1:13" x14ac:dyDescent="0.3">
      <c r="A2637" t="s">
        <v>2278</v>
      </c>
      <c r="B2637">
        <v>29</v>
      </c>
      <c r="C2637" t="s">
        <v>14</v>
      </c>
      <c r="D2637" t="s">
        <v>50</v>
      </c>
      <c r="E2637">
        <v>251.02</v>
      </c>
      <c r="F2637">
        <v>9</v>
      </c>
      <c r="G2637">
        <v>319</v>
      </c>
      <c r="H2637">
        <v>0</v>
      </c>
      <c r="I2637" t="s">
        <v>16</v>
      </c>
      <c r="J2637">
        <v>23.2</v>
      </c>
      <c r="K2637" s="1">
        <v>45150</v>
      </c>
      <c r="L2637">
        <v>57</v>
      </c>
      <c r="M2637">
        <v>0.12</v>
      </c>
    </row>
    <row r="2638" spans="1:13" x14ac:dyDescent="0.3">
      <c r="A2638" t="s">
        <v>2279</v>
      </c>
      <c r="B2638">
        <v>30</v>
      </c>
      <c r="C2638" t="s">
        <v>14</v>
      </c>
      <c r="D2638" t="s">
        <v>44</v>
      </c>
      <c r="E2638">
        <v>149.44</v>
      </c>
      <c r="F2638">
        <v>11</v>
      </c>
      <c r="G2638">
        <v>37</v>
      </c>
      <c r="H2638">
        <v>0</v>
      </c>
      <c r="I2638" t="s">
        <v>23</v>
      </c>
      <c r="J2638">
        <v>93.1</v>
      </c>
      <c r="K2638" s="1">
        <v>44496</v>
      </c>
      <c r="L2638">
        <v>18</v>
      </c>
      <c r="M2638">
        <v>0.14000000000000001</v>
      </c>
    </row>
    <row r="2639" spans="1:13" x14ac:dyDescent="0.3">
      <c r="A2639" t="s">
        <v>2280</v>
      </c>
      <c r="B2639">
        <v>58</v>
      </c>
      <c r="C2639" t="s">
        <v>21</v>
      </c>
      <c r="D2639" t="s">
        <v>52</v>
      </c>
      <c r="F2639">
        <v>8</v>
      </c>
      <c r="G2639">
        <v>9</v>
      </c>
      <c r="H2639">
        <v>0</v>
      </c>
      <c r="I2639" t="s">
        <v>23</v>
      </c>
      <c r="J2639">
        <v>62.7</v>
      </c>
      <c r="K2639" s="1">
        <v>44954</v>
      </c>
      <c r="L2639">
        <v>26</v>
      </c>
      <c r="M2639">
        <v>0.13</v>
      </c>
    </row>
    <row r="2640" spans="1:13" x14ac:dyDescent="0.3">
      <c r="A2640" t="s">
        <v>2281</v>
      </c>
      <c r="B2640">
        <v>19</v>
      </c>
      <c r="C2640" t="s">
        <v>21</v>
      </c>
      <c r="D2640" t="s">
        <v>44</v>
      </c>
      <c r="E2640">
        <v>30.07</v>
      </c>
      <c r="F2640">
        <v>13</v>
      </c>
      <c r="G2640">
        <v>15</v>
      </c>
      <c r="H2640">
        <v>0</v>
      </c>
      <c r="I2640" t="s">
        <v>40</v>
      </c>
      <c r="J2640">
        <v>45.1</v>
      </c>
      <c r="K2640" s="1">
        <v>44214</v>
      </c>
      <c r="L2640">
        <v>5</v>
      </c>
      <c r="M2640">
        <v>0.43</v>
      </c>
    </row>
    <row r="2641" spans="1:13" x14ac:dyDescent="0.3">
      <c r="A2641" t="s">
        <v>1943</v>
      </c>
      <c r="B2641">
        <v>54</v>
      </c>
      <c r="C2641" t="s">
        <v>14</v>
      </c>
      <c r="D2641" t="s">
        <v>22</v>
      </c>
      <c r="E2641">
        <v>174.97</v>
      </c>
      <c r="F2641">
        <v>9</v>
      </c>
      <c r="G2641">
        <v>324</v>
      </c>
      <c r="H2641">
        <v>0</v>
      </c>
      <c r="I2641" t="s">
        <v>16</v>
      </c>
      <c r="J2641">
        <v>14.4</v>
      </c>
      <c r="K2641" s="1">
        <v>45464</v>
      </c>
      <c r="L2641">
        <v>8</v>
      </c>
      <c r="M2641">
        <v>0.27</v>
      </c>
    </row>
    <row r="2642" spans="1:13" x14ac:dyDescent="0.3">
      <c r="A2642" t="s">
        <v>1493</v>
      </c>
      <c r="B2642">
        <v>62</v>
      </c>
      <c r="C2642" t="s">
        <v>21</v>
      </c>
      <c r="D2642" t="s">
        <v>15</v>
      </c>
      <c r="E2642">
        <v>14.96</v>
      </c>
      <c r="F2642">
        <v>18</v>
      </c>
      <c r="G2642">
        <v>242</v>
      </c>
      <c r="H2642">
        <v>0</v>
      </c>
      <c r="I2642" t="s">
        <v>40</v>
      </c>
      <c r="J2642">
        <v>99.9</v>
      </c>
      <c r="K2642" s="1">
        <v>44187</v>
      </c>
      <c r="L2642">
        <v>19</v>
      </c>
      <c r="M2642">
        <v>0.45</v>
      </c>
    </row>
    <row r="2643" spans="1:13" x14ac:dyDescent="0.3">
      <c r="A2643" t="s">
        <v>1165</v>
      </c>
      <c r="B2643">
        <v>33</v>
      </c>
      <c r="C2643" t="s">
        <v>21</v>
      </c>
      <c r="D2643" t="s">
        <v>28</v>
      </c>
      <c r="E2643">
        <v>40</v>
      </c>
      <c r="F2643">
        <v>16</v>
      </c>
      <c r="G2643">
        <v>246</v>
      </c>
      <c r="H2643">
        <v>0</v>
      </c>
      <c r="I2643" t="s">
        <v>23</v>
      </c>
      <c r="J2643">
        <v>89.5</v>
      </c>
      <c r="K2643" s="1">
        <v>45312</v>
      </c>
      <c r="L2643">
        <v>28</v>
      </c>
      <c r="M2643">
        <v>0.3</v>
      </c>
    </row>
    <row r="2644" spans="1:13" x14ac:dyDescent="0.3">
      <c r="A2644" t="s">
        <v>2282</v>
      </c>
      <c r="B2644">
        <v>65</v>
      </c>
      <c r="C2644" t="s">
        <v>14</v>
      </c>
      <c r="D2644" t="s">
        <v>28</v>
      </c>
      <c r="E2644">
        <v>123.89</v>
      </c>
      <c r="F2644">
        <v>14</v>
      </c>
      <c r="G2644">
        <v>41</v>
      </c>
      <c r="H2644">
        <v>0</v>
      </c>
      <c r="I2644" t="s">
        <v>40</v>
      </c>
      <c r="K2644" s="1">
        <v>44399</v>
      </c>
      <c r="L2644">
        <v>68</v>
      </c>
      <c r="M2644">
        <v>0.51</v>
      </c>
    </row>
    <row r="2645" spans="1:13" x14ac:dyDescent="0.3">
      <c r="A2645" t="s">
        <v>2283</v>
      </c>
      <c r="B2645">
        <v>41</v>
      </c>
      <c r="C2645" t="s">
        <v>21</v>
      </c>
      <c r="D2645" t="s">
        <v>52</v>
      </c>
      <c r="E2645">
        <v>40.49</v>
      </c>
      <c r="F2645">
        <v>7</v>
      </c>
      <c r="G2645">
        <v>233</v>
      </c>
      <c r="H2645">
        <v>0</v>
      </c>
      <c r="I2645" t="s">
        <v>40</v>
      </c>
      <c r="J2645">
        <v>17.100000000000001</v>
      </c>
      <c r="K2645" s="1">
        <v>44027</v>
      </c>
      <c r="L2645">
        <v>84</v>
      </c>
      <c r="M2645">
        <v>0.32</v>
      </c>
    </row>
    <row r="2646" spans="1:13" x14ac:dyDescent="0.3">
      <c r="A2646" t="s">
        <v>2284</v>
      </c>
      <c r="B2646">
        <v>52</v>
      </c>
      <c r="C2646" t="s">
        <v>21</v>
      </c>
      <c r="D2646" t="s">
        <v>15</v>
      </c>
      <c r="E2646">
        <v>45.41</v>
      </c>
      <c r="F2646">
        <v>10</v>
      </c>
      <c r="G2646">
        <v>43</v>
      </c>
      <c r="H2646">
        <v>0</v>
      </c>
      <c r="I2646" t="s">
        <v>23</v>
      </c>
      <c r="J2646">
        <v>3</v>
      </c>
      <c r="K2646" s="1">
        <v>45447</v>
      </c>
      <c r="L2646">
        <v>50</v>
      </c>
      <c r="M2646">
        <v>0.24</v>
      </c>
    </row>
    <row r="2647" spans="1:13" x14ac:dyDescent="0.3">
      <c r="A2647" t="s">
        <v>2285</v>
      </c>
      <c r="B2647">
        <v>39</v>
      </c>
      <c r="C2647" t="s">
        <v>14</v>
      </c>
      <c r="D2647" t="s">
        <v>35</v>
      </c>
      <c r="E2647">
        <v>159.34</v>
      </c>
      <c r="F2647">
        <v>11</v>
      </c>
      <c r="G2647">
        <v>163</v>
      </c>
      <c r="H2647">
        <v>0</v>
      </c>
      <c r="I2647" t="s">
        <v>40</v>
      </c>
      <c r="J2647">
        <v>15.2</v>
      </c>
      <c r="K2647" s="1">
        <v>45149</v>
      </c>
      <c r="L2647">
        <v>86</v>
      </c>
      <c r="M2647">
        <v>0.14000000000000001</v>
      </c>
    </row>
    <row r="2648" spans="1:13" x14ac:dyDescent="0.3">
      <c r="A2648" t="s">
        <v>636</v>
      </c>
      <c r="B2648">
        <v>53</v>
      </c>
      <c r="C2648" t="s">
        <v>14</v>
      </c>
      <c r="D2648" t="s">
        <v>50</v>
      </c>
      <c r="E2648">
        <v>410.82</v>
      </c>
      <c r="F2648">
        <v>8</v>
      </c>
      <c r="G2648">
        <v>149</v>
      </c>
      <c r="H2648">
        <v>0</v>
      </c>
      <c r="I2648" t="s">
        <v>16</v>
      </c>
      <c r="J2648">
        <v>53.4</v>
      </c>
      <c r="K2648" s="1">
        <v>45463</v>
      </c>
      <c r="L2648">
        <v>76</v>
      </c>
      <c r="M2648">
        <v>0.27</v>
      </c>
    </row>
    <row r="2649" spans="1:13" x14ac:dyDescent="0.3">
      <c r="A2649" t="s">
        <v>1371</v>
      </c>
      <c r="B2649">
        <v>28</v>
      </c>
      <c r="C2649" t="s">
        <v>25</v>
      </c>
      <c r="D2649" t="s">
        <v>22</v>
      </c>
      <c r="E2649">
        <v>92.19</v>
      </c>
      <c r="F2649">
        <v>10</v>
      </c>
      <c r="G2649">
        <v>279</v>
      </c>
      <c r="H2649">
        <v>0</v>
      </c>
      <c r="I2649" t="s">
        <v>23</v>
      </c>
      <c r="J2649">
        <v>81.599999999999994</v>
      </c>
      <c r="K2649" s="1">
        <v>44424</v>
      </c>
      <c r="L2649">
        <v>65</v>
      </c>
      <c r="M2649">
        <v>0.2</v>
      </c>
    </row>
    <row r="2650" spans="1:13" x14ac:dyDescent="0.3">
      <c r="A2650" t="s">
        <v>2286</v>
      </c>
      <c r="B2650">
        <v>72</v>
      </c>
      <c r="C2650" t="s">
        <v>14</v>
      </c>
      <c r="D2650" t="s">
        <v>28</v>
      </c>
      <c r="E2650">
        <v>31.25</v>
      </c>
      <c r="F2650">
        <v>8</v>
      </c>
      <c r="G2650">
        <v>203</v>
      </c>
      <c r="H2650">
        <v>0</v>
      </c>
      <c r="I2650" t="s">
        <v>40</v>
      </c>
      <c r="J2650">
        <v>36.4</v>
      </c>
      <c r="K2650" s="1">
        <v>44401</v>
      </c>
      <c r="L2650">
        <v>8</v>
      </c>
      <c r="M2650">
        <v>0.32</v>
      </c>
    </row>
    <row r="2651" spans="1:13" x14ac:dyDescent="0.3">
      <c r="A2651" t="s">
        <v>2287</v>
      </c>
      <c r="B2651">
        <v>75</v>
      </c>
      <c r="C2651" t="s">
        <v>21</v>
      </c>
      <c r="D2651" t="s">
        <v>52</v>
      </c>
      <c r="E2651">
        <v>185.01</v>
      </c>
      <c r="F2651">
        <v>13</v>
      </c>
      <c r="G2651">
        <v>230</v>
      </c>
      <c r="H2651">
        <v>0</v>
      </c>
      <c r="I2651" t="s">
        <v>29</v>
      </c>
      <c r="J2651">
        <v>43.4</v>
      </c>
      <c r="K2651" s="1">
        <v>44927</v>
      </c>
      <c r="L2651">
        <v>60</v>
      </c>
      <c r="M2651">
        <v>0.05</v>
      </c>
    </row>
    <row r="2652" spans="1:13" x14ac:dyDescent="0.3">
      <c r="A2652" t="s">
        <v>2288</v>
      </c>
      <c r="B2652">
        <v>63</v>
      </c>
      <c r="C2652" t="s">
        <v>25</v>
      </c>
      <c r="D2652" t="s">
        <v>44</v>
      </c>
      <c r="E2652">
        <v>58.2</v>
      </c>
      <c r="F2652">
        <v>7</v>
      </c>
      <c r="G2652">
        <v>290</v>
      </c>
      <c r="H2652">
        <v>0</v>
      </c>
      <c r="I2652" t="s">
        <v>16</v>
      </c>
      <c r="J2652">
        <v>47.3</v>
      </c>
      <c r="K2652" s="1">
        <v>44951</v>
      </c>
      <c r="L2652">
        <v>58</v>
      </c>
      <c r="M2652">
        <v>0.31</v>
      </c>
    </row>
    <row r="2653" spans="1:13" x14ac:dyDescent="0.3">
      <c r="A2653" t="s">
        <v>2289</v>
      </c>
      <c r="B2653">
        <v>46</v>
      </c>
      <c r="C2653" t="s">
        <v>14</v>
      </c>
      <c r="D2653" t="s">
        <v>50</v>
      </c>
      <c r="E2653">
        <v>128.28</v>
      </c>
      <c r="F2653">
        <v>7</v>
      </c>
      <c r="G2653">
        <v>305</v>
      </c>
      <c r="H2653">
        <v>0</v>
      </c>
      <c r="I2653" t="s">
        <v>16</v>
      </c>
      <c r="J2653">
        <v>1.8</v>
      </c>
      <c r="K2653" s="1">
        <v>45670</v>
      </c>
      <c r="L2653">
        <v>27</v>
      </c>
      <c r="M2653">
        <v>0.1</v>
      </c>
    </row>
    <row r="2654" spans="1:13" x14ac:dyDescent="0.3">
      <c r="A2654" t="s">
        <v>2290</v>
      </c>
      <c r="B2654">
        <v>52</v>
      </c>
      <c r="C2654" t="s">
        <v>21</v>
      </c>
      <c r="D2654" t="s">
        <v>28</v>
      </c>
      <c r="E2654">
        <v>155.03</v>
      </c>
      <c r="F2654">
        <v>7</v>
      </c>
      <c r="G2654">
        <v>338</v>
      </c>
      <c r="H2654">
        <v>0</v>
      </c>
      <c r="I2654" t="s">
        <v>16</v>
      </c>
      <c r="J2654">
        <v>17.7</v>
      </c>
      <c r="K2654" s="1">
        <v>45286</v>
      </c>
      <c r="L2654">
        <v>85</v>
      </c>
      <c r="M2654">
        <v>0.21</v>
      </c>
    </row>
    <row r="2655" spans="1:13" x14ac:dyDescent="0.3">
      <c r="A2655" t="s">
        <v>2291</v>
      </c>
      <c r="B2655">
        <v>65</v>
      </c>
      <c r="C2655" t="s">
        <v>21</v>
      </c>
      <c r="D2655" t="s">
        <v>44</v>
      </c>
      <c r="E2655">
        <v>75.14</v>
      </c>
      <c r="F2655">
        <v>12</v>
      </c>
      <c r="G2655">
        <v>333</v>
      </c>
      <c r="H2655">
        <v>0</v>
      </c>
      <c r="I2655" t="s">
        <v>19</v>
      </c>
      <c r="K2655" s="1">
        <v>44607</v>
      </c>
      <c r="L2655">
        <v>33</v>
      </c>
      <c r="M2655">
        <v>0.34</v>
      </c>
    </row>
    <row r="2656" spans="1:13" x14ac:dyDescent="0.3">
      <c r="A2656" t="s">
        <v>2292</v>
      </c>
      <c r="B2656">
        <v>71</v>
      </c>
      <c r="C2656" t="s">
        <v>14</v>
      </c>
      <c r="D2656" t="s">
        <v>35</v>
      </c>
      <c r="E2656">
        <v>219.52</v>
      </c>
      <c r="F2656">
        <v>7</v>
      </c>
      <c r="G2656">
        <v>295</v>
      </c>
      <c r="H2656">
        <v>0</v>
      </c>
      <c r="I2656" t="s">
        <v>23</v>
      </c>
      <c r="J2656">
        <v>27.9</v>
      </c>
      <c r="K2656" s="1">
        <v>44537</v>
      </c>
      <c r="L2656">
        <v>97</v>
      </c>
      <c r="M2656">
        <v>0.13</v>
      </c>
    </row>
    <row r="2657" spans="1:13" x14ac:dyDescent="0.3">
      <c r="A2657" t="s">
        <v>2293</v>
      </c>
      <c r="B2657">
        <v>32</v>
      </c>
      <c r="C2657" t="s">
        <v>14</v>
      </c>
      <c r="D2657" t="s">
        <v>44</v>
      </c>
      <c r="E2657">
        <v>28.54</v>
      </c>
      <c r="F2657">
        <v>10</v>
      </c>
      <c r="G2657">
        <v>21</v>
      </c>
      <c r="H2657">
        <v>0</v>
      </c>
      <c r="I2657" t="s">
        <v>19</v>
      </c>
      <c r="J2657">
        <v>52.3</v>
      </c>
      <c r="K2657" s="1">
        <v>44404</v>
      </c>
      <c r="L2657">
        <v>46</v>
      </c>
      <c r="M2657">
        <v>0.17</v>
      </c>
    </row>
    <row r="2658" spans="1:13" x14ac:dyDescent="0.3">
      <c r="A2658" t="s">
        <v>2294</v>
      </c>
      <c r="B2658">
        <v>77</v>
      </c>
      <c r="C2658" t="s">
        <v>14</v>
      </c>
      <c r="D2658" t="s">
        <v>50</v>
      </c>
      <c r="E2658">
        <v>28.61</v>
      </c>
      <c r="F2658">
        <v>12</v>
      </c>
      <c r="G2658">
        <v>174</v>
      </c>
      <c r="H2658">
        <v>0</v>
      </c>
      <c r="I2658" t="s">
        <v>40</v>
      </c>
      <c r="J2658">
        <v>10.8</v>
      </c>
      <c r="K2658" s="1">
        <v>45033</v>
      </c>
      <c r="L2658">
        <v>37</v>
      </c>
      <c r="M2658">
        <v>0.19</v>
      </c>
    </row>
    <row r="2659" spans="1:13" x14ac:dyDescent="0.3">
      <c r="A2659" t="s">
        <v>2295</v>
      </c>
      <c r="B2659">
        <v>48</v>
      </c>
      <c r="C2659" t="s">
        <v>14</v>
      </c>
      <c r="D2659" t="s">
        <v>44</v>
      </c>
      <c r="E2659">
        <v>28.53</v>
      </c>
      <c r="F2659">
        <v>12</v>
      </c>
      <c r="G2659">
        <v>241</v>
      </c>
      <c r="H2659">
        <v>0</v>
      </c>
      <c r="I2659" t="s">
        <v>23</v>
      </c>
      <c r="J2659">
        <v>80.3</v>
      </c>
      <c r="K2659" s="1">
        <v>44405</v>
      </c>
      <c r="L2659">
        <v>69</v>
      </c>
      <c r="M2659">
        <v>0.22</v>
      </c>
    </row>
    <row r="2660" spans="1:13" x14ac:dyDescent="0.3">
      <c r="A2660" t="s">
        <v>2296</v>
      </c>
      <c r="B2660">
        <v>59</v>
      </c>
      <c r="C2660" t="s">
        <v>14</v>
      </c>
      <c r="D2660" t="s">
        <v>35</v>
      </c>
      <c r="E2660">
        <v>24.59</v>
      </c>
      <c r="F2660">
        <v>9</v>
      </c>
      <c r="G2660">
        <v>330</v>
      </c>
      <c r="H2660">
        <v>0</v>
      </c>
      <c r="I2660" t="s">
        <v>16</v>
      </c>
      <c r="J2660">
        <v>78.400000000000006</v>
      </c>
      <c r="K2660" s="1">
        <v>45210</v>
      </c>
      <c r="L2660">
        <v>15</v>
      </c>
      <c r="M2660">
        <v>0.31</v>
      </c>
    </row>
    <row r="2661" spans="1:13" x14ac:dyDescent="0.3">
      <c r="A2661" t="s">
        <v>2297</v>
      </c>
      <c r="B2661">
        <v>58</v>
      </c>
      <c r="C2661" t="s">
        <v>25</v>
      </c>
      <c r="D2661" t="s">
        <v>22</v>
      </c>
      <c r="E2661">
        <v>78.63</v>
      </c>
      <c r="F2661">
        <v>9</v>
      </c>
      <c r="G2661">
        <v>65</v>
      </c>
      <c r="H2661">
        <v>0</v>
      </c>
      <c r="I2661" t="s">
        <v>16</v>
      </c>
      <c r="J2661">
        <v>67</v>
      </c>
      <c r="K2661" s="1">
        <v>45403</v>
      </c>
      <c r="L2661">
        <v>94</v>
      </c>
      <c r="M2661">
        <v>0.42</v>
      </c>
    </row>
    <row r="2662" spans="1:13" x14ac:dyDescent="0.3">
      <c r="A2662" t="s">
        <v>525</v>
      </c>
      <c r="B2662">
        <v>60</v>
      </c>
      <c r="C2662" t="s">
        <v>14</v>
      </c>
      <c r="D2662" t="s">
        <v>50</v>
      </c>
      <c r="E2662">
        <v>97.02</v>
      </c>
      <c r="F2662">
        <v>14</v>
      </c>
      <c r="G2662">
        <v>93</v>
      </c>
      <c r="H2662">
        <v>0</v>
      </c>
      <c r="I2662" t="s">
        <v>16</v>
      </c>
      <c r="J2662">
        <v>53.1</v>
      </c>
      <c r="K2662" s="1">
        <v>44061</v>
      </c>
      <c r="L2662">
        <v>67</v>
      </c>
      <c r="M2662">
        <v>0.04</v>
      </c>
    </row>
    <row r="2663" spans="1:13" x14ac:dyDescent="0.3">
      <c r="A2663" t="s">
        <v>2298</v>
      </c>
      <c r="B2663">
        <v>33</v>
      </c>
      <c r="C2663" t="s">
        <v>21</v>
      </c>
      <c r="D2663" t="s">
        <v>22</v>
      </c>
      <c r="E2663">
        <v>86.36</v>
      </c>
      <c r="F2663">
        <v>11</v>
      </c>
      <c r="G2663">
        <v>212</v>
      </c>
      <c r="H2663">
        <v>0</v>
      </c>
      <c r="I2663" t="s">
        <v>16</v>
      </c>
      <c r="J2663">
        <v>39</v>
      </c>
      <c r="K2663" s="1">
        <v>44522</v>
      </c>
      <c r="L2663">
        <v>28</v>
      </c>
      <c r="M2663">
        <v>0.42</v>
      </c>
    </row>
    <row r="2664" spans="1:13" x14ac:dyDescent="0.3">
      <c r="A2664" t="s">
        <v>2299</v>
      </c>
      <c r="B2664">
        <v>27</v>
      </c>
      <c r="C2664" t="s">
        <v>14</v>
      </c>
      <c r="D2664" t="s">
        <v>52</v>
      </c>
      <c r="E2664">
        <v>58.58</v>
      </c>
      <c r="F2664">
        <v>16</v>
      </c>
      <c r="G2664">
        <v>240</v>
      </c>
      <c r="H2664">
        <v>0</v>
      </c>
      <c r="I2664" t="s">
        <v>40</v>
      </c>
      <c r="J2664">
        <v>68.3</v>
      </c>
      <c r="K2664" s="1">
        <v>44701</v>
      </c>
      <c r="L2664">
        <v>63</v>
      </c>
      <c r="M2664">
        <v>0.84</v>
      </c>
    </row>
    <row r="2665" spans="1:13" x14ac:dyDescent="0.3">
      <c r="A2665" t="s">
        <v>2300</v>
      </c>
      <c r="B2665">
        <v>66</v>
      </c>
      <c r="C2665" t="s">
        <v>21</v>
      </c>
      <c r="D2665" t="s">
        <v>15</v>
      </c>
      <c r="E2665">
        <v>251.94</v>
      </c>
      <c r="F2665">
        <v>16</v>
      </c>
      <c r="G2665">
        <v>109</v>
      </c>
      <c r="H2665">
        <v>0</v>
      </c>
      <c r="I2665" t="s">
        <v>29</v>
      </c>
      <c r="J2665">
        <v>78.2</v>
      </c>
      <c r="K2665" s="1">
        <v>44783</v>
      </c>
      <c r="L2665">
        <v>94</v>
      </c>
      <c r="M2665">
        <v>0.35</v>
      </c>
    </row>
    <row r="2666" spans="1:13" x14ac:dyDescent="0.3">
      <c r="A2666" t="s">
        <v>2301</v>
      </c>
      <c r="B2666">
        <v>49</v>
      </c>
      <c r="C2666" t="s">
        <v>14</v>
      </c>
      <c r="D2666" t="s">
        <v>44</v>
      </c>
      <c r="E2666">
        <v>83.38</v>
      </c>
      <c r="F2666">
        <v>13</v>
      </c>
      <c r="G2666">
        <v>46</v>
      </c>
      <c r="H2666">
        <v>0</v>
      </c>
      <c r="I2666" t="s">
        <v>23</v>
      </c>
      <c r="J2666">
        <v>80.900000000000006</v>
      </c>
      <c r="K2666" s="1">
        <v>45628</v>
      </c>
      <c r="L2666">
        <v>3</v>
      </c>
      <c r="M2666">
        <v>0.51</v>
      </c>
    </row>
    <row r="2667" spans="1:13" x14ac:dyDescent="0.3">
      <c r="A2667" t="s">
        <v>2302</v>
      </c>
      <c r="B2667">
        <v>68</v>
      </c>
      <c r="C2667" t="s">
        <v>25</v>
      </c>
      <c r="D2667" t="s">
        <v>37</v>
      </c>
      <c r="E2667">
        <v>54.93</v>
      </c>
      <c r="F2667">
        <v>10</v>
      </c>
      <c r="G2667">
        <v>359</v>
      </c>
      <c r="H2667">
        <v>0</v>
      </c>
      <c r="I2667" t="s">
        <v>29</v>
      </c>
      <c r="J2667">
        <v>34.799999999999997</v>
      </c>
      <c r="K2667" s="1">
        <v>44604</v>
      </c>
      <c r="L2667">
        <v>52</v>
      </c>
      <c r="M2667">
        <v>0.4</v>
      </c>
    </row>
    <row r="2668" spans="1:13" x14ac:dyDescent="0.3">
      <c r="A2668" t="s">
        <v>2102</v>
      </c>
      <c r="B2668">
        <v>19</v>
      </c>
      <c r="C2668" t="s">
        <v>14</v>
      </c>
      <c r="D2668" t="s">
        <v>22</v>
      </c>
      <c r="E2668">
        <v>141.81</v>
      </c>
      <c r="F2668">
        <v>10</v>
      </c>
      <c r="G2668">
        <v>155</v>
      </c>
      <c r="H2668">
        <v>0</v>
      </c>
      <c r="I2668" t="s">
        <v>23</v>
      </c>
      <c r="J2668">
        <v>19.399999999999999</v>
      </c>
      <c r="K2668" s="1">
        <v>44413</v>
      </c>
      <c r="L2668">
        <v>44</v>
      </c>
      <c r="M2668">
        <v>0.4</v>
      </c>
    </row>
    <row r="2669" spans="1:13" x14ac:dyDescent="0.3">
      <c r="A2669" t="s">
        <v>2303</v>
      </c>
      <c r="B2669">
        <v>41</v>
      </c>
      <c r="C2669" t="s">
        <v>14</v>
      </c>
      <c r="D2669" t="s">
        <v>35</v>
      </c>
      <c r="F2669">
        <v>11</v>
      </c>
      <c r="G2669">
        <v>79</v>
      </c>
      <c r="H2669">
        <v>0</v>
      </c>
      <c r="I2669" t="s">
        <v>16</v>
      </c>
      <c r="J2669">
        <v>34.200000000000003</v>
      </c>
      <c r="K2669" s="1">
        <v>44231</v>
      </c>
      <c r="L2669">
        <v>60</v>
      </c>
      <c r="M2669">
        <v>0.44</v>
      </c>
    </row>
    <row r="2670" spans="1:13" x14ac:dyDescent="0.3">
      <c r="A2670" t="s">
        <v>2304</v>
      </c>
      <c r="B2670">
        <v>40</v>
      </c>
      <c r="C2670" t="s">
        <v>14</v>
      </c>
      <c r="D2670" t="s">
        <v>28</v>
      </c>
      <c r="E2670">
        <v>52.15</v>
      </c>
      <c r="F2670">
        <v>9</v>
      </c>
      <c r="G2670">
        <v>44</v>
      </c>
      <c r="H2670">
        <v>0</v>
      </c>
      <c r="I2670" t="s">
        <v>19</v>
      </c>
      <c r="J2670">
        <v>0.8</v>
      </c>
      <c r="K2670" s="1">
        <v>45718</v>
      </c>
      <c r="L2670">
        <v>58</v>
      </c>
      <c r="M2670">
        <v>0.06</v>
      </c>
    </row>
    <row r="2671" spans="1:13" x14ac:dyDescent="0.3">
      <c r="A2671" t="s">
        <v>2305</v>
      </c>
      <c r="B2671">
        <v>19</v>
      </c>
      <c r="C2671" t="s">
        <v>21</v>
      </c>
      <c r="D2671" t="s">
        <v>22</v>
      </c>
      <c r="E2671">
        <v>17.95</v>
      </c>
      <c r="F2671">
        <v>9</v>
      </c>
      <c r="G2671">
        <v>356</v>
      </c>
      <c r="H2671">
        <v>0</v>
      </c>
      <c r="I2671" t="s">
        <v>40</v>
      </c>
      <c r="K2671" s="1">
        <v>45253</v>
      </c>
      <c r="L2671">
        <v>95</v>
      </c>
      <c r="M2671">
        <v>0.38</v>
      </c>
    </row>
    <row r="2672" spans="1:13" x14ac:dyDescent="0.3">
      <c r="A2672" t="s">
        <v>1000</v>
      </c>
      <c r="B2672">
        <v>55</v>
      </c>
      <c r="C2672" t="s">
        <v>21</v>
      </c>
      <c r="D2672" t="s">
        <v>28</v>
      </c>
      <c r="E2672">
        <v>81.47</v>
      </c>
      <c r="F2672">
        <v>9</v>
      </c>
      <c r="G2672">
        <v>194</v>
      </c>
      <c r="H2672">
        <v>0</v>
      </c>
      <c r="I2672" t="s">
        <v>23</v>
      </c>
      <c r="J2672">
        <v>27.3</v>
      </c>
      <c r="K2672" s="1">
        <v>44940</v>
      </c>
      <c r="L2672">
        <v>14</v>
      </c>
      <c r="M2672">
        <v>0.3</v>
      </c>
    </row>
    <row r="2673" spans="1:13" x14ac:dyDescent="0.3">
      <c r="A2673" t="s">
        <v>2306</v>
      </c>
      <c r="B2673">
        <v>48</v>
      </c>
      <c r="C2673" t="s">
        <v>14</v>
      </c>
      <c r="D2673" t="s">
        <v>44</v>
      </c>
      <c r="E2673">
        <v>164.43</v>
      </c>
      <c r="F2673">
        <v>11</v>
      </c>
      <c r="G2673">
        <v>236</v>
      </c>
      <c r="H2673">
        <v>0</v>
      </c>
      <c r="I2673" t="s">
        <v>16</v>
      </c>
      <c r="J2673">
        <v>79</v>
      </c>
      <c r="K2673" s="1">
        <v>45151</v>
      </c>
      <c r="L2673">
        <v>6</v>
      </c>
      <c r="M2673">
        <v>0.71</v>
      </c>
    </row>
    <row r="2674" spans="1:13" x14ac:dyDescent="0.3">
      <c r="A2674" t="s">
        <v>2307</v>
      </c>
      <c r="B2674">
        <v>68</v>
      </c>
      <c r="C2674" t="s">
        <v>14</v>
      </c>
      <c r="D2674" t="s">
        <v>52</v>
      </c>
      <c r="E2674">
        <v>72.349999999999994</v>
      </c>
      <c r="F2674">
        <v>5</v>
      </c>
      <c r="G2674">
        <v>210</v>
      </c>
      <c r="H2674">
        <v>0</v>
      </c>
      <c r="I2674" t="s">
        <v>19</v>
      </c>
      <c r="J2674">
        <v>67.5</v>
      </c>
      <c r="K2674" s="1">
        <v>44778</v>
      </c>
      <c r="L2674">
        <v>19</v>
      </c>
      <c r="M2674">
        <v>0.47</v>
      </c>
    </row>
    <row r="2675" spans="1:13" x14ac:dyDescent="0.3">
      <c r="A2675" t="s">
        <v>1575</v>
      </c>
      <c r="B2675">
        <v>57</v>
      </c>
      <c r="C2675" t="s">
        <v>14</v>
      </c>
      <c r="D2675" t="s">
        <v>18</v>
      </c>
      <c r="E2675">
        <v>101.68</v>
      </c>
      <c r="F2675">
        <v>10</v>
      </c>
      <c r="G2675">
        <v>267</v>
      </c>
      <c r="H2675">
        <v>0</v>
      </c>
      <c r="I2675" t="s">
        <v>16</v>
      </c>
      <c r="J2675">
        <v>2.6</v>
      </c>
      <c r="K2675" s="1">
        <v>44789</v>
      </c>
      <c r="L2675">
        <v>62</v>
      </c>
      <c r="M2675">
        <v>0.12</v>
      </c>
    </row>
    <row r="2676" spans="1:13" x14ac:dyDescent="0.3">
      <c r="A2676" t="s">
        <v>2308</v>
      </c>
      <c r="B2676">
        <v>43</v>
      </c>
      <c r="C2676" t="s">
        <v>21</v>
      </c>
      <c r="D2676" t="s">
        <v>50</v>
      </c>
      <c r="E2676">
        <v>72.959999999999994</v>
      </c>
      <c r="F2676">
        <v>6</v>
      </c>
      <c r="G2676">
        <v>82</v>
      </c>
      <c r="H2676">
        <v>0</v>
      </c>
      <c r="I2676" t="s">
        <v>40</v>
      </c>
      <c r="J2676">
        <v>14.4</v>
      </c>
      <c r="K2676" s="1">
        <v>45029</v>
      </c>
      <c r="L2676">
        <v>5</v>
      </c>
      <c r="M2676">
        <v>0.24</v>
      </c>
    </row>
    <row r="2677" spans="1:13" x14ac:dyDescent="0.3">
      <c r="A2677" t="s">
        <v>2309</v>
      </c>
      <c r="B2677">
        <v>46</v>
      </c>
      <c r="C2677" t="s">
        <v>14</v>
      </c>
      <c r="D2677" t="s">
        <v>28</v>
      </c>
      <c r="E2677">
        <v>72.87</v>
      </c>
      <c r="F2677">
        <v>13</v>
      </c>
      <c r="G2677">
        <v>112</v>
      </c>
      <c r="H2677">
        <v>0</v>
      </c>
      <c r="I2677" t="s">
        <v>19</v>
      </c>
      <c r="J2677">
        <v>54.2</v>
      </c>
      <c r="K2677" s="1">
        <v>45289</v>
      </c>
      <c r="L2677">
        <v>49</v>
      </c>
      <c r="M2677">
        <v>0.15</v>
      </c>
    </row>
    <row r="2678" spans="1:13" x14ac:dyDescent="0.3">
      <c r="A2678" t="s">
        <v>2310</v>
      </c>
      <c r="B2678">
        <v>20</v>
      </c>
      <c r="C2678" t="s">
        <v>14</v>
      </c>
      <c r="D2678" t="s">
        <v>28</v>
      </c>
      <c r="E2678">
        <v>161.63999999999999</v>
      </c>
      <c r="F2678">
        <v>5</v>
      </c>
      <c r="G2678">
        <v>266</v>
      </c>
      <c r="H2678">
        <v>0</v>
      </c>
      <c r="I2678" t="s">
        <v>23</v>
      </c>
      <c r="J2678">
        <v>61.8</v>
      </c>
      <c r="K2678" s="1">
        <v>45769</v>
      </c>
      <c r="L2678">
        <v>51</v>
      </c>
      <c r="M2678">
        <v>0.14000000000000001</v>
      </c>
    </row>
    <row r="2679" spans="1:13" x14ac:dyDescent="0.3">
      <c r="A2679" t="s">
        <v>2311</v>
      </c>
      <c r="B2679">
        <v>75</v>
      </c>
      <c r="C2679" t="s">
        <v>14</v>
      </c>
      <c r="D2679" t="s">
        <v>50</v>
      </c>
      <c r="E2679">
        <v>57.62</v>
      </c>
      <c r="F2679">
        <v>8</v>
      </c>
      <c r="G2679">
        <v>130</v>
      </c>
      <c r="H2679">
        <v>0</v>
      </c>
      <c r="I2679" t="s">
        <v>23</v>
      </c>
      <c r="J2679">
        <v>76.900000000000006</v>
      </c>
      <c r="K2679" s="1">
        <v>45815</v>
      </c>
      <c r="L2679">
        <v>26</v>
      </c>
      <c r="M2679">
        <v>0.6</v>
      </c>
    </row>
    <row r="2680" spans="1:13" x14ac:dyDescent="0.3">
      <c r="A2680" t="s">
        <v>2312</v>
      </c>
      <c r="B2680">
        <v>31</v>
      </c>
      <c r="C2680" t="s">
        <v>14</v>
      </c>
      <c r="D2680" t="s">
        <v>18</v>
      </c>
      <c r="E2680">
        <v>141.88999999999999</v>
      </c>
      <c r="F2680">
        <v>8</v>
      </c>
      <c r="G2680">
        <v>316</v>
      </c>
      <c r="H2680">
        <v>0</v>
      </c>
      <c r="I2680" t="s">
        <v>23</v>
      </c>
      <c r="J2680">
        <v>96.8</v>
      </c>
      <c r="K2680" s="1">
        <v>45795</v>
      </c>
      <c r="L2680">
        <v>56</v>
      </c>
      <c r="M2680">
        <v>0.57999999999999996</v>
      </c>
    </row>
    <row r="2681" spans="1:13" x14ac:dyDescent="0.3">
      <c r="A2681" t="s">
        <v>2313</v>
      </c>
      <c r="B2681">
        <v>42</v>
      </c>
      <c r="C2681" t="s">
        <v>14</v>
      </c>
      <c r="D2681" t="s">
        <v>44</v>
      </c>
      <c r="E2681">
        <v>339.59</v>
      </c>
      <c r="F2681">
        <v>6</v>
      </c>
      <c r="G2681">
        <v>55</v>
      </c>
      <c r="H2681">
        <v>0</v>
      </c>
      <c r="I2681" t="s">
        <v>23</v>
      </c>
      <c r="J2681">
        <v>70.2</v>
      </c>
      <c r="K2681" s="1">
        <v>44670</v>
      </c>
      <c r="L2681">
        <v>18</v>
      </c>
      <c r="M2681">
        <v>0.18</v>
      </c>
    </row>
    <row r="2682" spans="1:13" x14ac:dyDescent="0.3">
      <c r="A2682" t="s">
        <v>2314</v>
      </c>
      <c r="B2682">
        <v>65</v>
      </c>
      <c r="C2682" t="s">
        <v>14</v>
      </c>
      <c r="D2682" t="s">
        <v>35</v>
      </c>
      <c r="E2682">
        <v>77.58</v>
      </c>
      <c r="F2682">
        <v>11</v>
      </c>
      <c r="G2682">
        <v>237</v>
      </c>
      <c r="H2682">
        <v>0</v>
      </c>
      <c r="I2682" t="s">
        <v>19</v>
      </c>
      <c r="J2682">
        <v>54.5</v>
      </c>
      <c r="K2682" s="1">
        <v>44376</v>
      </c>
      <c r="L2682">
        <v>45</v>
      </c>
      <c r="M2682">
        <v>0.11</v>
      </c>
    </row>
    <row r="2683" spans="1:13" x14ac:dyDescent="0.3">
      <c r="A2683" t="s">
        <v>2315</v>
      </c>
      <c r="B2683">
        <v>18</v>
      </c>
      <c r="C2683" t="s">
        <v>21</v>
      </c>
      <c r="D2683" t="s">
        <v>15</v>
      </c>
      <c r="E2683">
        <v>53.84</v>
      </c>
      <c r="F2683">
        <v>11</v>
      </c>
      <c r="G2683">
        <v>25</v>
      </c>
      <c r="H2683">
        <v>0</v>
      </c>
      <c r="I2683" t="s">
        <v>40</v>
      </c>
      <c r="J2683">
        <v>41.4</v>
      </c>
      <c r="K2683" s="1">
        <v>44378</v>
      </c>
      <c r="L2683">
        <v>95</v>
      </c>
      <c r="M2683">
        <v>0.12</v>
      </c>
    </row>
    <row r="2684" spans="1:13" x14ac:dyDescent="0.3">
      <c r="A2684" t="s">
        <v>671</v>
      </c>
      <c r="B2684">
        <v>70</v>
      </c>
      <c r="C2684" t="s">
        <v>14</v>
      </c>
      <c r="D2684" t="s">
        <v>28</v>
      </c>
      <c r="E2684">
        <v>96.08</v>
      </c>
      <c r="F2684">
        <v>6</v>
      </c>
      <c r="G2684">
        <v>341</v>
      </c>
      <c r="H2684">
        <v>0</v>
      </c>
      <c r="I2684" t="s">
        <v>19</v>
      </c>
      <c r="J2684">
        <v>73.8</v>
      </c>
      <c r="K2684" s="1">
        <v>45438</v>
      </c>
      <c r="L2684">
        <v>82</v>
      </c>
      <c r="M2684">
        <v>0.32</v>
      </c>
    </row>
    <row r="2685" spans="1:13" x14ac:dyDescent="0.3">
      <c r="A2685" t="s">
        <v>2316</v>
      </c>
      <c r="B2685">
        <v>20</v>
      </c>
      <c r="C2685" t="s">
        <v>21</v>
      </c>
      <c r="D2685" t="s">
        <v>18</v>
      </c>
      <c r="E2685">
        <v>47.74</v>
      </c>
      <c r="F2685">
        <v>15</v>
      </c>
      <c r="G2685">
        <v>244</v>
      </c>
      <c r="H2685">
        <v>0</v>
      </c>
      <c r="I2685" t="s">
        <v>23</v>
      </c>
      <c r="J2685">
        <v>93.5</v>
      </c>
      <c r="K2685" s="1">
        <v>45132</v>
      </c>
      <c r="L2685">
        <v>9</v>
      </c>
      <c r="M2685">
        <v>7.0000000000000007E-2</v>
      </c>
    </row>
    <row r="2686" spans="1:13" x14ac:dyDescent="0.3">
      <c r="A2686" t="s">
        <v>1674</v>
      </c>
      <c r="B2686">
        <v>71</v>
      </c>
      <c r="C2686" t="s">
        <v>25</v>
      </c>
      <c r="D2686" t="s">
        <v>18</v>
      </c>
      <c r="E2686">
        <v>236.98</v>
      </c>
      <c r="F2686">
        <v>14</v>
      </c>
      <c r="G2686">
        <v>208</v>
      </c>
      <c r="H2686">
        <v>0</v>
      </c>
      <c r="I2686" t="s">
        <v>40</v>
      </c>
      <c r="J2686">
        <v>42.3</v>
      </c>
      <c r="K2686" s="1">
        <v>45304</v>
      </c>
      <c r="L2686">
        <v>90</v>
      </c>
      <c r="M2686">
        <v>0.24</v>
      </c>
    </row>
    <row r="2687" spans="1:13" x14ac:dyDescent="0.3">
      <c r="A2687" t="s">
        <v>2317</v>
      </c>
      <c r="B2687">
        <v>43</v>
      </c>
      <c r="C2687" t="s">
        <v>21</v>
      </c>
      <c r="D2687" t="s">
        <v>52</v>
      </c>
      <c r="E2687">
        <v>99.1</v>
      </c>
      <c r="F2687">
        <v>11</v>
      </c>
      <c r="G2687">
        <v>289</v>
      </c>
      <c r="H2687">
        <v>0</v>
      </c>
      <c r="I2687" t="s">
        <v>29</v>
      </c>
      <c r="J2687">
        <v>58.5</v>
      </c>
      <c r="K2687" s="1">
        <v>44050</v>
      </c>
      <c r="L2687">
        <v>2</v>
      </c>
      <c r="M2687">
        <v>0.28000000000000003</v>
      </c>
    </row>
    <row r="2688" spans="1:13" x14ac:dyDescent="0.3">
      <c r="A2688" t="s">
        <v>2318</v>
      </c>
      <c r="B2688">
        <v>35</v>
      </c>
      <c r="C2688" t="s">
        <v>21</v>
      </c>
      <c r="D2688" t="s">
        <v>28</v>
      </c>
      <c r="E2688">
        <v>46.91</v>
      </c>
      <c r="F2688">
        <v>10</v>
      </c>
      <c r="G2688">
        <v>182</v>
      </c>
      <c r="H2688">
        <v>0</v>
      </c>
      <c r="I2688" t="s">
        <v>29</v>
      </c>
      <c r="J2688">
        <v>20.7</v>
      </c>
      <c r="K2688" s="1">
        <v>44260</v>
      </c>
      <c r="L2688">
        <v>96</v>
      </c>
      <c r="M2688">
        <v>0.5</v>
      </c>
    </row>
    <row r="2689" spans="1:13" x14ac:dyDescent="0.3">
      <c r="A2689" t="s">
        <v>2319</v>
      </c>
      <c r="B2689">
        <v>26</v>
      </c>
      <c r="C2689" t="s">
        <v>14</v>
      </c>
      <c r="D2689" t="s">
        <v>22</v>
      </c>
      <c r="E2689">
        <v>131.44</v>
      </c>
      <c r="F2689">
        <v>7</v>
      </c>
      <c r="G2689">
        <v>206</v>
      </c>
      <c r="H2689">
        <v>0</v>
      </c>
      <c r="I2689" t="s">
        <v>19</v>
      </c>
      <c r="J2689">
        <v>85.7</v>
      </c>
      <c r="K2689" s="1">
        <v>44518</v>
      </c>
      <c r="L2689">
        <v>42</v>
      </c>
      <c r="M2689">
        <v>0.31</v>
      </c>
    </row>
    <row r="2690" spans="1:13" x14ac:dyDescent="0.3">
      <c r="A2690" t="s">
        <v>2320</v>
      </c>
      <c r="B2690">
        <v>55</v>
      </c>
      <c r="C2690" t="s">
        <v>21</v>
      </c>
      <c r="D2690" t="s">
        <v>44</v>
      </c>
      <c r="E2690">
        <v>117.48</v>
      </c>
      <c r="F2690">
        <v>7</v>
      </c>
      <c r="G2690">
        <v>203</v>
      </c>
      <c r="H2690">
        <v>0</v>
      </c>
      <c r="I2690" t="s">
        <v>23</v>
      </c>
      <c r="K2690" s="1">
        <v>44078</v>
      </c>
      <c r="L2690">
        <v>70</v>
      </c>
      <c r="M2690">
        <v>7.0000000000000007E-2</v>
      </c>
    </row>
    <row r="2691" spans="1:13" x14ac:dyDescent="0.3">
      <c r="A2691" t="s">
        <v>205</v>
      </c>
      <c r="B2691">
        <v>40</v>
      </c>
      <c r="C2691" t="s">
        <v>14</v>
      </c>
      <c r="D2691" t="s">
        <v>35</v>
      </c>
      <c r="E2691">
        <v>48.62</v>
      </c>
      <c r="F2691">
        <v>8</v>
      </c>
      <c r="G2691">
        <v>207</v>
      </c>
      <c r="H2691">
        <v>0</v>
      </c>
      <c r="I2691" t="s">
        <v>29</v>
      </c>
      <c r="J2691">
        <v>35.5</v>
      </c>
      <c r="K2691" s="1">
        <v>45577</v>
      </c>
      <c r="L2691">
        <v>84</v>
      </c>
      <c r="M2691">
        <v>0.6</v>
      </c>
    </row>
    <row r="2692" spans="1:13" x14ac:dyDescent="0.3">
      <c r="A2692" t="s">
        <v>1801</v>
      </c>
      <c r="B2692">
        <v>38</v>
      </c>
      <c r="C2692" t="s">
        <v>14</v>
      </c>
      <c r="D2692" t="s">
        <v>18</v>
      </c>
      <c r="E2692">
        <v>218.68</v>
      </c>
      <c r="F2692">
        <v>11</v>
      </c>
      <c r="G2692">
        <v>71</v>
      </c>
      <c r="H2692">
        <v>0</v>
      </c>
      <c r="I2692" t="s">
        <v>29</v>
      </c>
      <c r="J2692">
        <v>87.4</v>
      </c>
      <c r="K2692" s="1">
        <v>45515</v>
      </c>
      <c r="L2692">
        <v>72</v>
      </c>
      <c r="M2692">
        <v>0.32</v>
      </c>
    </row>
    <row r="2693" spans="1:13" x14ac:dyDescent="0.3">
      <c r="A2693" t="s">
        <v>2321</v>
      </c>
      <c r="B2693">
        <v>74</v>
      </c>
      <c r="C2693" t="s">
        <v>14</v>
      </c>
      <c r="D2693" t="s">
        <v>52</v>
      </c>
      <c r="E2693">
        <v>100.07</v>
      </c>
      <c r="F2693">
        <v>13</v>
      </c>
      <c r="G2693">
        <v>311</v>
      </c>
      <c r="H2693">
        <v>0</v>
      </c>
      <c r="I2693" t="s">
        <v>16</v>
      </c>
      <c r="J2693">
        <v>97.1</v>
      </c>
      <c r="K2693" s="1">
        <v>45300</v>
      </c>
      <c r="L2693">
        <v>68</v>
      </c>
      <c r="M2693">
        <v>0.65</v>
      </c>
    </row>
    <row r="2694" spans="1:13" x14ac:dyDescent="0.3">
      <c r="A2694" t="s">
        <v>2322</v>
      </c>
      <c r="B2694">
        <v>18</v>
      </c>
      <c r="C2694" t="s">
        <v>25</v>
      </c>
      <c r="D2694" t="s">
        <v>52</v>
      </c>
      <c r="E2694">
        <v>25.25</v>
      </c>
      <c r="F2694">
        <v>13</v>
      </c>
      <c r="G2694">
        <v>338</v>
      </c>
      <c r="H2694">
        <v>0</v>
      </c>
      <c r="I2694" t="s">
        <v>16</v>
      </c>
      <c r="J2694">
        <v>28.9</v>
      </c>
      <c r="K2694" s="1">
        <v>45706</v>
      </c>
      <c r="L2694">
        <v>89</v>
      </c>
      <c r="M2694">
        <v>0.32</v>
      </c>
    </row>
    <row r="2695" spans="1:13" x14ac:dyDescent="0.3">
      <c r="A2695" t="s">
        <v>2323</v>
      </c>
      <c r="B2695">
        <v>38</v>
      </c>
      <c r="C2695" t="s">
        <v>21</v>
      </c>
      <c r="D2695" t="s">
        <v>50</v>
      </c>
      <c r="E2695">
        <v>72.430000000000007</v>
      </c>
      <c r="F2695">
        <v>12</v>
      </c>
      <c r="G2695">
        <v>146</v>
      </c>
      <c r="H2695">
        <v>0</v>
      </c>
      <c r="I2695" t="s">
        <v>40</v>
      </c>
      <c r="J2695">
        <v>18.7</v>
      </c>
      <c r="K2695" s="1">
        <v>45696</v>
      </c>
      <c r="L2695">
        <v>31</v>
      </c>
      <c r="M2695">
        <v>0.55000000000000004</v>
      </c>
    </row>
    <row r="2696" spans="1:13" x14ac:dyDescent="0.3">
      <c r="A2696" t="s">
        <v>1624</v>
      </c>
      <c r="B2696">
        <v>44</v>
      </c>
      <c r="C2696" t="s">
        <v>14</v>
      </c>
      <c r="D2696" t="s">
        <v>28</v>
      </c>
      <c r="E2696">
        <v>258.60000000000002</v>
      </c>
      <c r="F2696">
        <v>13</v>
      </c>
      <c r="G2696">
        <v>203</v>
      </c>
      <c r="H2696">
        <v>0</v>
      </c>
      <c r="I2696" t="s">
        <v>40</v>
      </c>
      <c r="J2696">
        <v>83.2</v>
      </c>
      <c r="K2696" s="1">
        <v>44130</v>
      </c>
      <c r="L2696">
        <v>19</v>
      </c>
      <c r="M2696">
        <v>0.34</v>
      </c>
    </row>
    <row r="2697" spans="1:13" x14ac:dyDescent="0.3">
      <c r="A2697" t="s">
        <v>2093</v>
      </c>
      <c r="B2697">
        <v>59</v>
      </c>
      <c r="C2697" t="s">
        <v>21</v>
      </c>
      <c r="D2697" t="s">
        <v>18</v>
      </c>
      <c r="E2697">
        <v>208.99</v>
      </c>
      <c r="F2697">
        <v>15</v>
      </c>
      <c r="G2697">
        <v>348</v>
      </c>
      <c r="H2697">
        <v>0</v>
      </c>
      <c r="I2697" t="s">
        <v>23</v>
      </c>
      <c r="J2697">
        <v>58.2</v>
      </c>
      <c r="K2697" s="1">
        <v>45067</v>
      </c>
      <c r="L2697">
        <v>71</v>
      </c>
      <c r="M2697">
        <v>0.11</v>
      </c>
    </row>
    <row r="2698" spans="1:13" x14ac:dyDescent="0.3">
      <c r="A2698" t="s">
        <v>252</v>
      </c>
      <c r="B2698">
        <v>76</v>
      </c>
      <c r="C2698" t="s">
        <v>21</v>
      </c>
      <c r="D2698" t="s">
        <v>35</v>
      </c>
      <c r="E2698">
        <v>112.89</v>
      </c>
      <c r="F2698">
        <v>8</v>
      </c>
      <c r="G2698">
        <v>132</v>
      </c>
      <c r="H2698">
        <v>0</v>
      </c>
      <c r="I2698" t="s">
        <v>29</v>
      </c>
      <c r="K2698" s="1">
        <v>44406</v>
      </c>
      <c r="L2698">
        <v>47</v>
      </c>
      <c r="M2698">
        <v>0.15</v>
      </c>
    </row>
    <row r="2699" spans="1:13" x14ac:dyDescent="0.3">
      <c r="A2699" t="s">
        <v>2324</v>
      </c>
      <c r="B2699">
        <v>23</v>
      </c>
      <c r="C2699" t="s">
        <v>14</v>
      </c>
      <c r="D2699" t="s">
        <v>22</v>
      </c>
      <c r="E2699">
        <v>75.88</v>
      </c>
      <c r="F2699">
        <v>9</v>
      </c>
      <c r="G2699">
        <v>281</v>
      </c>
      <c r="H2699">
        <v>0</v>
      </c>
      <c r="I2699" t="s">
        <v>19</v>
      </c>
      <c r="J2699">
        <v>34.799999999999997</v>
      </c>
      <c r="K2699" s="1">
        <v>45606</v>
      </c>
      <c r="L2699">
        <v>37</v>
      </c>
      <c r="M2699">
        <v>0.6</v>
      </c>
    </row>
    <row r="2700" spans="1:13" x14ac:dyDescent="0.3">
      <c r="A2700" t="s">
        <v>661</v>
      </c>
      <c r="B2700">
        <v>72</v>
      </c>
      <c r="C2700" t="s">
        <v>21</v>
      </c>
      <c r="D2700" t="s">
        <v>37</v>
      </c>
      <c r="E2700">
        <v>174.78</v>
      </c>
      <c r="F2700">
        <v>7</v>
      </c>
      <c r="G2700">
        <v>77</v>
      </c>
      <c r="H2700">
        <v>0</v>
      </c>
      <c r="I2700" t="s">
        <v>19</v>
      </c>
      <c r="J2700">
        <v>58.1</v>
      </c>
      <c r="K2700" s="1">
        <v>44074</v>
      </c>
      <c r="L2700">
        <v>94</v>
      </c>
      <c r="M2700">
        <v>0.75</v>
      </c>
    </row>
    <row r="2701" spans="1:13" x14ac:dyDescent="0.3">
      <c r="A2701" t="s">
        <v>2325</v>
      </c>
      <c r="B2701">
        <v>61</v>
      </c>
      <c r="C2701" t="s">
        <v>14</v>
      </c>
      <c r="D2701" t="s">
        <v>37</v>
      </c>
      <c r="E2701">
        <v>110.68</v>
      </c>
      <c r="F2701">
        <v>7</v>
      </c>
      <c r="G2701">
        <v>96</v>
      </c>
      <c r="H2701">
        <v>0</v>
      </c>
      <c r="I2701" t="s">
        <v>16</v>
      </c>
      <c r="J2701">
        <v>57.7</v>
      </c>
      <c r="K2701" s="1">
        <v>45522</v>
      </c>
      <c r="L2701">
        <v>91</v>
      </c>
      <c r="M2701">
        <v>0.21</v>
      </c>
    </row>
    <row r="2702" spans="1:13" x14ac:dyDescent="0.3">
      <c r="A2702" t="s">
        <v>421</v>
      </c>
      <c r="B2702">
        <v>53</v>
      </c>
      <c r="C2702" t="s">
        <v>14</v>
      </c>
      <c r="D2702" t="s">
        <v>22</v>
      </c>
      <c r="E2702">
        <v>134.75</v>
      </c>
      <c r="F2702">
        <v>5</v>
      </c>
      <c r="G2702">
        <v>162</v>
      </c>
      <c r="H2702">
        <v>0</v>
      </c>
      <c r="I2702" t="s">
        <v>40</v>
      </c>
      <c r="J2702">
        <v>18.8</v>
      </c>
      <c r="K2702" s="1">
        <v>44573</v>
      </c>
      <c r="L2702">
        <v>81</v>
      </c>
      <c r="M2702">
        <v>0.37</v>
      </c>
    </row>
    <row r="2703" spans="1:13" x14ac:dyDescent="0.3">
      <c r="A2703" t="s">
        <v>2326</v>
      </c>
      <c r="B2703">
        <v>45</v>
      </c>
      <c r="C2703" t="s">
        <v>14</v>
      </c>
      <c r="D2703" t="s">
        <v>18</v>
      </c>
      <c r="E2703">
        <v>174.18</v>
      </c>
      <c r="F2703">
        <v>10</v>
      </c>
      <c r="G2703">
        <v>330</v>
      </c>
      <c r="H2703">
        <v>0</v>
      </c>
      <c r="I2703" t="s">
        <v>23</v>
      </c>
      <c r="J2703">
        <v>99.2</v>
      </c>
      <c r="K2703" s="1">
        <v>44492</v>
      </c>
      <c r="L2703">
        <v>96</v>
      </c>
      <c r="M2703">
        <v>0.04</v>
      </c>
    </row>
    <row r="2704" spans="1:13" x14ac:dyDescent="0.3">
      <c r="A2704" t="s">
        <v>2327</v>
      </c>
      <c r="B2704">
        <v>62</v>
      </c>
      <c r="C2704" t="s">
        <v>25</v>
      </c>
      <c r="D2704" t="s">
        <v>28</v>
      </c>
      <c r="E2704">
        <v>214.56</v>
      </c>
      <c r="F2704">
        <v>8</v>
      </c>
      <c r="G2704">
        <v>195</v>
      </c>
      <c r="H2704">
        <v>0</v>
      </c>
      <c r="I2704" t="s">
        <v>16</v>
      </c>
      <c r="J2704">
        <v>66.400000000000006</v>
      </c>
      <c r="K2704" s="1">
        <v>44663</v>
      </c>
      <c r="L2704">
        <v>19</v>
      </c>
      <c r="M2704">
        <v>0.27</v>
      </c>
    </row>
    <row r="2705" spans="1:13" x14ac:dyDescent="0.3">
      <c r="A2705" t="s">
        <v>2328</v>
      </c>
      <c r="B2705">
        <v>34</v>
      </c>
      <c r="C2705" t="s">
        <v>21</v>
      </c>
      <c r="D2705" t="s">
        <v>35</v>
      </c>
      <c r="E2705">
        <v>32.770000000000003</v>
      </c>
      <c r="F2705">
        <v>7</v>
      </c>
      <c r="G2705">
        <v>115</v>
      </c>
      <c r="H2705">
        <v>0</v>
      </c>
      <c r="I2705" t="s">
        <v>16</v>
      </c>
      <c r="J2705">
        <v>66.400000000000006</v>
      </c>
      <c r="K2705" s="1">
        <v>45196</v>
      </c>
      <c r="L2705">
        <v>89</v>
      </c>
      <c r="M2705">
        <v>0.59</v>
      </c>
    </row>
    <row r="2706" spans="1:13" x14ac:dyDescent="0.3">
      <c r="A2706" t="s">
        <v>2329</v>
      </c>
      <c r="B2706">
        <v>76</v>
      </c>
      <c r="C2706" t="s">
        <v>14</v>
      </c>
      <c r="D2706" t="s">
        <v>50</v>
      </c>
      <c r="E2706">
        <v>38.56</v>
      </c>
      <c r="F2706">
        <v>5</v>
      </c>
      <c r="G2706">
        <v>160</v>
      </c>
      <c r="H2706">
        <v>0</v>
      </c>
      <c r="I2706" t="s">
        <v>23</v>
      </c>
      <c r="K2706" s="1">
        <v>45573</v>
      </c>
      <c r="L2706">
        <v>93</v>
      </c>
      <c r="M2706">
        <v>0.15</v>
      </c>
    </row>
    <row r="2707" spans="1:13" x14ac:dyDescent="0.3">
      <c r="A2707" t="s">
        <v>2330</v>
      </c>
      <c r="B2707">
        <v>57</v>
      </c>
      <c r="C2707" t="s">
        <v>14</v>
      </c>
      <c r="D2707" t="s">
        <v>28</v>
      </c>
      <c r="E2707">
        <v>33.51</v>
      </c>
      <c r="F2707">
        <v>10</v>
      </c>
      <c r="G2707">
        <v>254</v>
      </c>
      <c r="H2707">
        <v>0</v>
      </c>
      <c r="I2707" t="s">
        <v>23</v>
      </c>
      <c r="J2707">
        <v>65</v>
      </c>
      <c r="K2707" s="1">
        <v>44746</v>
      </c>
      <c r="L2707">
        <v>25</v>
      </c>
      <c r="M2707">
        <v>0.41</v>
      </c>
    </row>
    <row r="2708" spans="1:13" x14ac:dyDescent="0.3">
      <c r="A2708" t="s">
        <v>2331</v>
      </c>
      <c r="B2708">
        <v>75</v>
      </c>
      <c r="C2708" t="s">
        <v>14</v>
      </c>
      <c r="D2708" t="s">
        <v>15</v>
      </c>
      <c r="E2708">
        <v>141.61000000000001</v>
      </c>
      <c r="F2708">
        <v>10</v>
      </c>
      <c r="G2708">
        <v>69</v>
      </c>
      <c r="H2708">
        <v>0</v>
      </c>
      <c r="I2708" t="s">
        <v>29</v>
      </c>
      <c r="J2708">
        <v>83.3</v>
      </c>
      <c r="K2708" s="1">
        <v>44428</v>
      </c>
      <c r="L2708">
        <v>53</v>
      </c>
      <c r="M2708">
        <v>0.5</v>
      </c>
    </row>
    <row r="2709" spans="1:13" x14ac:dyDescent="0.3">
      <c r="A2709" t="s">
        <v>2332</v>
      </c>
      <c r="B2709">
        <v>69</v>
      </c>
      <c r="C2709" t="s">
        <v>21</v>
      </c>
      <c r="D2709" t="s">
        <v>28</v>
      </c>
      <c r="E2709">
        <v>315.51</v>
      </c>
      <c r="F2709">
        <v>6</v>
      </c>
      <c r="G2709">
        <v>201</v>
      </c>
      <c r="H2709">
        <v>0</v>
      </c>
      <c r="I2709" t="s">
        <v>23</v>
      </c>
      <c r="J2709">
        <v>81.400000000000006</v>
      </c>
      <c r="K2709" s="1">
        <v>44026</v>
      </c>
      <c r="L2709">
        <v>96</v>
      </c>
      <c r="M2709">
        <v>0.34</v>
      </c>
    </row>
    <row r="2710" spans="1:13" x14ac:dyDescent="0.3">
      <c r="A2710" t="s">
        <v>2333</v>
      </c>
      <c r="B2710">
        <v>20</v>
      </c>
      <c r="C2710" t="s">
        <v>14</v>
      </c>
      <c r="D2710" t="s">
        <v>28</v>
      </c>
      <c r="E2710">
        <v>60.57</v>
      </c>
      <c r="F2710">
        <v>7</v>
      </c>
      <c r="G2710">
        <v>35</v>
      </c>
      <c r="H2710">
        <v>0</v>
      </c>
      <c r="I2710" t="s">
        <v>23</v>
      </c>
      <c r="J2710">
        <v>92</v>
      </c>
      <c r="K2710" s="1">
        <v>44954</v>
      </c>
      <c r="L2710">
        <v>75</v>
      </c>
      <c r="M2710">
        <v>0.06</v>
      </c>
    </row>
    <row r="2711" spans="1:13" x14ac:dyDescent="0.3">
      <c r="A2711" t="s">
        <v>2334</v>
      </c>
      <c r="B2711">
        <v>29</v>
      </c>
      <c r="C2711" t="s">
        <v>21</v>
      </c>
      <c r="D2711" t="s">
        <v>44</v>
      </c>
      <c r="E2711">
        <v>99.75</v>
      </c>
      <c r="F2711">
        <v>7</v>
      </c>
      <c r="G2711">
        <v>304</v>
      </c>
      <c r="H2711">
        <v>0</v>
      </c>
      <c r="I2711" t="s">
        <v>16</v>
      </c>
      <c r="J2711">
        <v>14.9</v>
      </c>
      <c r="K2711" s="1">
        <v>45357</v>
      </c>
      <c r="L2711">
        <v>4</v>
      </c>
      <c r="M2711">
        <v>0.14000000000000001</v>
      </c>
    </row>
    <row r="2712" spans="1:13" x14ac:dyDescent="0.3">
      <c r="A2712" t="s">
        <v>2335</v>
      </c>
      <c r="B2712">
        <v>56</v>
      </c>
      <c r="C2712" t="s">
        <v>21</v>
      </c>
      <c r="D2712" t="s">
        <v>18</v>
      </c>
      <c r="E2712">
        <v>119.55</v>
      </c>
      <c r="F2712">
        <v>10</v>
      </c>
      <c r="G2712">
        <v>217</v>
      </c>
      <c r="H2712">
        <v>0</v>
      </c>
      <c r="I2712" t="s">
        <v>16</v>
      </c>
      <c r="K2712" s="1">
        <v>45695</v>
      </c>
      <c r="L2712">
        <v>46</v>
      </c>
      <c r="M2712">
        <v>0.38</v>
      </c>
    </row>
    <row r="2713" spans="1:13" x14ac:dyDescent="0.3">
      <c r="A2713" t="s">
        <v>2336</v>
      </c>
      <c r="B2713">
        <v>29</v>
      </c>
      <c r="C2713" t="s">
        <v>14</v>
      </c>
      <c r="D2713" t="s">
        <v>50</v>
      </c>
      <c r="E2713">
        <v>211.97</v>
      </c>
      <c r="F2713">
        <v>5</v>
      </c>
      <c r="G2713">
        <v>308</v>
      </c>
      <c r="H2713">
        <v>0</v>
      </c>
      <c r="I2713" t="s">
        <v>19</v>
      </c>
      <c r="J2713">
        <v>71</v>
      </c>
      <c r="K2713" s="1">
        <v>44534</v>
      </c>
      <c r="L2713">
        <v>31</v>
      </c>
      <c r="M2713">
        <v>0.23</v>
      </c>
    </row>
    <row r="2714" spans="1:13" x14ac:dyDescent="0.3">
      <c r="A2714" t="s">
        <v>2337</v>
      </c>
      <c r="B2714">
        <v>19</v>
      </c>
      <c r="C2714" t="s">
        <v>14</v>
      </c>
      <c r="D2714" t="s">
        <v>44</v>
      </c>
      <c r="E2714">
        <v>77</v>
      </c>
      <c r="F2714">
        <v>10</v>
      </c>
      <c r="G2714">
        <v>196</v>
      </c>
      <c r="H2714">
        <v>0</v>
      </c>
      <c r="I2714" t="s">
        <v>19</v>
      </c>
      <c r="J2714">
        <v>80.8</v>
      </c>
      <c r="K2714" s="1">
        <v>45040</v>
      </c>
      <c r="L2714">
        <v>36</v>
      </c>
      <c r="M2714">
        <v>0.25</v>
      </c>
    </row>
    <row r="2715" spans="1:13" x14ac:dyDescent="0.3">
      <c r="A2715" t="s">
        <v>2338</v>
      </c>
      <c r="B2715">
        <v>73</v>
      </c>
      <c r="C2715" t="s">
        <v>25</v>
      </c>
      <c r="D2715" t="s">
        <v>18</v>
      </c>
      <c r="E2715">
        <v>82.4</v>
      </c>
      <c r="F2715">
        <v>12</v>
      </c>
      <c r="G2715">
        <v>335</v>
      </c>
      <c r="H2715">
        <v>0</v>
      </c>
      <c r="I2715" t="s">
        <v>19</v>
      </c>
      <c r="J2715">
        <v>67.400000000000006</v>
      </c>
      <c r="K2715" s="1">
        <v>44058</v>
      </c>
      <c r="L2715">
        <v>4</v>
      </c>
      <c r="M2715">
        <v>0.26</v>
      </c>
    </row>
    <row r="2716" spans="1:13" x14ac:dyDescent="0.3">
      <c r="A2716" t="s">
        <v>2339</v>
      </c>
      <c r="B2716">
        <v>63</v>
      </c>
      <c r="C2716" t="s">
        <v>14</v>
      </c>
      <c r="D2716" t="s">
        <v>26</v>
      </c>
      <c r="E2716">
        <v>72.62</v>
      </c>
      <c r="F2716">
        <v>10</v>
      </c>
      <c r="G2716">
        <v>326</v>
      </c>
      <c r="H2716">
        <v>0</v>
      </c>
      <c r="I2716" t="s">
        <v>23</v>
      </c>
      <c r="J2716">
        <v>14.3</v>
      </c>
      <c r="K2716" s="1">
        <v>44933</v>
      </c>
      <c r="L2716">
        <v>2</v>
      </c>
      <c r="M2716">
        <v>0.25</v>
      </c>
    </row>
    <row r="2717" spans="1:13" x14ac:dyDescent="0.3">
      <c r="A2717" t="s">
        <v>2039</v>
      </c>
      <c r="B2717">
        <v>39</v>
      </c>
      <c r="C2717" t="s">
        <v>14</v>
      </c>
      <c r="D2717" t="s">
        <v>50</v>
      </c>
      <c r="E2717">
        <v>218.94</v>
      </c>
      <c r="F2717">
        <v>10</v>
      </c>
      <c r="G2717">
        <v>191</v>
      </c>
      <c r="H2717">
        <v>0</v>
      </c>
      <c r="I2717" t="s">
        <v>29</v>
      </c>
      <c r="J2717">
        <v>59.5</v>
      </c>
      <c r="K2717" s="1">
        <v>44972</v>
      </c>
      <c r="L2717">
        <v>39</v>
      </c>
      <c r="M2717">
        <v>0.27</v>
      </c>
    </row>
    <row r="2718" spans="1:13" x14ac:dyDescent="0.3">
      <c r="A2718" t="s">
        <v>2340</v>
      </c>
      <c r="B2718">
        <v>40</v>
      </c>
      <c r="C2718" t="s">
        <v>21</v>
      </c>
      <c r="D2718" t="s">
        <v>18</v>
      </c>
      <c r="E2718">
        <v>55.78</v>
      </c>
      <c r="F2718">
        <v>9</v>
      </c>
      <c r="G2718">
        <v>276</v>
      </c>
      <c r="H2718">
        <v>0</v>
      </c>
      <c r="I2718" t="s">
        <v>16</v>
      </c>
      <c r="J2718">
        <v>74.8</v>
      </c>
      <c r="K2718" s="1">
        <v>44148</v>
      </c>
      <c r="L2718">
        <v>97</v>
      </c>
      <c r="M2718">
        <v>0.11</v>
      </c>
    </row>
    <row r="2719" spans="1:13" x14ac:dyDescent="0.3">
      <c r="A2719" t="s">
        <v>2341</v>
      </c>
      <c r="B2719">
        <v>47</v>
      </c>
      <c r="C2719" t="s">
        <v>21</v>
      </c>
      <c r="D2719" t="s">
        <v>37</v>
      </c>
      <c r="E2719">
        <v>51.49</v>
      </c>
      <c r="F2719">
        <v>10</v>
      </c>
      <c r="G2719">
        <v>290</v>
      </c>
      <c r="H2719">
        <v>0</v>
      </c>
      <c r="I2719" t="s">
        <v>40</v>
      </c>
      <c r="J2719">
        <v>13.7</v>
      </c>
      <c r="K2719" s="1">
        <v>45622</v>
      </c>
      <c r="L2719">
        <v>44</v>
      </c>
      <c r="M2719">
        <v>0.44</v>
      </c>
    </row>
    <row r="2720" spans="1:13" x14ac:dyDescent="0.3">
      <c r="A2720" t="s">
        <v>1705</v>
      </c>
      <c r="B2720">
        <v>22</v>
      </c>
      <c r="C2720" t="s">
        <v>21</v>
      </c>
      <c r="D2720" t="s">
        <v>44</v>
      </c>
      <c r="F2720">
        <v>14</v>
      </c>
      <c r="G2720">
        <v>85</v>
      </c>
      <c r="H2720">
        <v>0</v>
      </c>
      <c r="I2720" t="s">
        <v>29</v>
      </c>
      <c r="J2720">
        <v>5.6</v>
      </c>
      <c r="K2720" s="1">
        <v>44726</v>
      </c>
      <c r="L2720">
        <v>91</v>
      </c>
      <c r="M2720">
        <v>0.41</v>
      </c>
    </row>
    <row r="2721" spans="1:13" x14ac:dyDescent="0.3">
      <c r="A2721" t="s">
        <v>2342</v>
      </c>
      <c r="B2721">
        <v>26</v>
      </c>
      <c r="C2721" t="s">
        <v>25</v>
      </c>
      <c r="D2721" t="s">
        <v>26</v>
      </c>
      <c r="E2721">
        <v>55.53</v>
      </c>
      <c r="F2721">
        <v>7</v>
      </c>
      <c r="G2721">
        <v>21</v>
      </c>
      <c r="H2721">
        <v>0</v>
      </c>
      <c r="I2721" t="s">
        <v>40</v>
      </c>
      <c r="J2721">
        <v>25.5</v>
      </c>
      <c r="K2721" s="1">
        <v>44608</v>
      </c>
      <c r="L2721">
        <v>90</v>
      </c>
      <c r="M2721">
        <v>0.42</v>
      </c>
    </row>
    <row r="2722" spans="1:13" x14ac:dyDescent="0.3">
      <c r="A2722" t="s">
        <v>2343</v>
      </c>
      <c r="B2722">
        <v>38</v>
      </c>
      <c r="C2722" t="s">
        <v>21</v>
      </c>
      <c r="D2722" t="s">
        <v>50</v>
      </c>
      <c r="E2722">
        <v>29.65</v>
      </c>
      <c r="F2722">
        <v>7</v>
      </c>
      <c r="G2722">
        <v>133</v>
      </c>
      <c r="H2722">
        <v>0</v>
      </c>
      <c r="I2722" t="s">
        <v>23</v>
      </c>
      <c r="J2722">
        <v>9.1</v>
      </c>
      <c r="K2722" s="1">
        <v>45502</v>
      </c>
      <c r="L2722">
        <v>19</v>
      </c>
      <c r="M2722">
        <v>0.71</v>
      </c>
    </row>
    <row r="2723" spans="1:13" x14ac:dyDescent="0.3">
      <c r="A2723" t="s">
        <v>2344</v>
      </c>
      <c r="B2723">
        <v>28</v>
      </c>
      <c r="C2723" t="s">
        <v>21</v>
      </c>
      <c r="D2723" t="s">
        <v>15</v>
      </c>
      <c r="E2723">
        <v>86.29</v>
      </c>
      <c r="F2723">
        <v>14</v>
      </c>
      <c r="G2723">
        <v>160</v>
      </c>
      <c r="H2723">
        <v>1</v>
      </c>
      <c r="I2723" t="s">
        <v>40</v>
      </c>
      <c r="J2723">
        <v>14.9</v>
      </c>
      <c r="K2723" s="1">
        <v>44337</v>
      </c>
      <c r="L2723">
        <v>41</v>
      </c>
      <c r="M2723">
        <v>0.56999999999999995</v>
      </c>
    </row>
    <row r="2724" spans="1:13" x14ac:dyDescent="0.3">
      <c r="A2724" t="s">
        <v>2345</v>
      </c>
      <c r="B2724">
        <v>22</v>
      </c>
      <c r="C2724" t="s">
        <v>14</v>
      </c>
      <c r="D2724" t="s">
        <v>35</v>
      </c>
      <c r="E2724">
        <v>66.709999999999994</v>
      </c>
      <c r="F2724">
        <v>11</v>
      </c>
      <c r="G2724">
        <v>294</v>
      </c>
      <c r="H2724">
        <v>0</v>
      </c>
      <c r="I2724" t="s">
        <v>19</v>
      </c>
      <c r="J2724">
        <v>20.3</v>
      </c>
      <c r="K2724" s="1">
        <v>44358</v>
      </c>
      <c r="L2724">
        <v>97</v>
      </c>
      <c r="M2724">
        <v>0.26</v>
      </c>
    </row>
    <row r="2725" spans="1:13" x14ac:dyDescent="0.3">
      <c r="A2725" t="s">
        <v>2346</v>
      </c>
      <c r="B2725">
        <v>52</v>
      </c>
      <c r="C2725" t="s">
        <v>21</v>
      </c>
      <c r="D2725" t="s">
        <v>15</v>
      </c>
      <c r="E2725">
        <v>23.75</v>
      </c>
      <c r="F2725">
        <v>7</v>
      </c>
      <c r="G2725">
        <v>42</v>
      </c>
      <c r="H2725">
        <v>0</v>
      </c>
      <c r="I2725" t="s">
        <v>16</v>
      </c>
      <c r="J2725">
        <v>53.1</v>
      </c>
      <c r="K2725" s="1">
        <v>44633</v>
      </c>
      <c r="L2725">
        <v>38</v>
      </c>
      <c r="M2725">
        <v>0.19</v>
      </c>
    </row>
    <row r="2726" spans="1:13" x14ac:dyDescent="0.3">
      <c r="A2726" t="s">
        <v>2347</v>
      </c>
      <c r="B2726">
        <v>44</v>
      </c>
      <c r="C2726" t="s">
        <v>21</v>
      </c>
      <c r="D2726" t="s">
        <v>37</v>
      </c>
      <c r="E2726">
        <v>189.02</v>
      </c>
      <c r="F2726">
        <v>14</v>
      </c>
      <c r="G2726">
        <v>40</v>
      </c>
      <c r="H2726">
        <v>0</v>
      </c>
      <c r="I2726" t="s">
        <v>29</v>
      </c>
      <c r="J2726">
        <v>15.6</v>
      </c>
      <c r="K2726" s="1">
        <v>45088</v>
      </c>
      <c r="L2726">
        <v>74</v>
      </c>
      <c r="M2726">
        <v>0.61</v>
      </c>
    </row>
    <row r="2727" spans="1:13" x14ac:dyDescent="0.3">
      <c r="A2727" t="s">
        <v>2348</v>
      </c>
      <c r="B2727">
        <v>66</v>
      </c>
      <c r="C2727" t="s">
        <v>14</v>
      </c>
      <c r="D2727" t="s">
        <v>37</v>
      </c>
      <c r="E2727">
        <v>111.86</v>
      </c>
      <c r="F2727">
        <v>5</v>
      </c>
      <c r="G2727">
        <v>290</v>
      </c>
      <c r="H2727">
        <v>0</v>
      </c>
      <c r="I2727" t="s">
        <v>19</v>
      </c>
      <c r="J2727">
        <v>60.5</v>
      </c>
      <c r="K2727" s="1">
        <v>44754</v>
      </c>
      <c r="L2727">
        <v>65</v>
      </c>
      <c r="M2727">
        <v>0.47</v>
      </c>
    </row>
    <row r="2728" spans="1:13" x14ac:dyDescent="0.3">
      <c r="A2728" t="s">
        <v>1973</v>
      </c>
      <c r="B2728">
        <v>19</v>
      </c>
      <c r="C2728" t="s">
        <v>21</v>
      </c>
      <c r="D2728" t="s">
        <v>22</v>
      </c>
      <c r="E2728">
        <v>77.17</v>
      </c>
      <c r="F2728">
        <v>8</v>
      </c>
      <c r="G2728">
        <v>279</v>
      </c>
      <c r="H2728">
        <v>0</v>
      </c>
      <c r="I2728" t="s">
        <v>16</v>
      </c>
      <c r="J2728">
        <v>29.1</v>
      </c>
      <c r="K2728" s="1">
        <v>44667</v>
      </c>
      <c r="L2728">
        <v>35</v>
      </c>
      <c r="M2728">
        <v>0.61</v>
      </c>
    </row>
    <row r="2729" spans="1:13" x14ac:dyDescent="0.3">
      <c r="A2729" t="s">
        <v>2349</v>
      </c>
      <c r="B2729">
        <v>41</v>
      </c>
      <c r="C2729" t="s">
        <v>21</v>
      </c>
      <c r="D2729" t="s">
        <v>22</v>
      </c>
      <c r="E2729">
        <v>78.099999999999994</v>
      </c>
      <c r="F2729">
        <v>7</v>
      </c>
      <c r="G2729">
        <v>182</v>
      </c>
      <c r="H2729">
        <v>0</v>
      </c>
      <c r="I2729" t="s">
        <v>19</v>
      </c>
      <c r="J2729">
        <v>31.1</v>
      </c>
      <c r="K2729" s="1">
        <v>45687</v>
      </c>
      <c r="L2729">
        <v>11</v>
      </c>
      <c r="M2729">
        <v>0.42</v>
      </c>
    </row>
    <row r="2730" spans="1:13" x14ac:dyDescent="0.3">
      <c r="A2730" t="s">
        <v>1524</v>
      </c>
      <c r="B2730">
        <v>48</v>
      </c>
      <c r="C2730" t="s">
        <v>21</v>
      </c>
      <c r="D2730" t="s">
        <v>15</v>
      </c>
      <c r="E2730">
        <v>126.23</v>
      </c>
      <c r="F2730">
        <v>3</v>
      </c>
      <c r="G2730">
        <v>251</v>
      </c>
      <c r="H2730">
        <v>0</v>
      </c>
      <c r="I2730" t="s">
        <v>29</v>
      </c>
      <c r="J2730">
        <v>96.7</v>
      </c>
      <c r="K2730" s="1">
        <v>44725</v>
      </c>
      <c r="L2730">
        <v>59</v>
      </c>
      <c r="M2730">
        <v>0.21</v>
      </c>
    </row>
    <row r="2731" spans="1:13" x14ac:dyDescent="0.3">
      <c r="A2731" t="s">
        <v>127</v>
      </c>
      <c r="B2731">
        <v>50</v>
      </c>
      <c r="C2731" t="s">
        <v>14</v>
      </c>
      <c r="D2731" t="s">
        <v>44</v>
      </c>
      <c r="E2731">
        <v>48.14</v>
      </c>
      <c r="F2731">
        <v>17</v>
      </c>
      <c r="G2731">
        <v>359</v>
      </c>
      <c r="H2731">
        <v>0</v>
      </c>
      <c r="I2731" t="s">
        <v>23</v>
      </c>
      <c r="J2731">
        <v>80.5</v>
      </c>
      <c r="K2731" s="1">
        <v>44407</v>
      </c>
      <c r="L2731">
        <v>78</v>
      </c>
      <c r="M2731">
        <v>0.28000000000000003</v>
      </c>
    </row>
    <row r="2732" spans="1:13" x14ac:dyDescent="0.3">
      <c r="A2732" t="s">
        <v>1180</v>
      </c>
      <c r="B2732">
        <v>56</v>
      </c>
      <c r="C2732" t="s">
        <v>14</v>
      </c>
      <c r="D2732" t="s">
        <v>28</v>
      </c>
      <c r="E2732">
        <v>17.32</v>
      </c>
      <c r="F2732">
        <v>6</v>
      </c>
      <c r="G2732">
        <v>39</v>
      </c>
      <c r="H2732">
        <v>0</v>
      </c>
      <c r="I2732" t="s">
        <v>40</v>
      </c>
      <c r="J2732">
        <v>42.4</v>
      </c>
      <c r="K2732" s="1">
        <v>44725</v>
      </c>
      <c r="L2732">
        <v>70</v>
      </c>
      <c r="M2732">
        <v>7.0000000000000007E-2</v>
      </c>
    </row>
    <row r="2733" spans="1:13" x14ac:dyDescent="0.3">
      <c r="A2733" t="s">
        <v>2350</v>
      </c>
      <c r="B2733">
        <v>47</v>
      </c>
      <c r="C2733" t="s">
        <v>21</v>
      </c>
      <c r="D2733" t="s">
        <v>18</v>
      </c>
      <c r="E2733">
        <v>135.47</v>
      </c>
      <c r="F2733">
        <v>10</v>
      </c>
      <c r="G2733">
        <v>86</v>
      </c>
      <c r="H2733">
        <v>0</v>
      </c>
      <c r="I2733" t="s">
        <v>23</v>
      </c>
      <c r="J2733">
        <v>44.7</v>
      </c>
      <c r="K2733" s="1">
        <v>44410</v>
      </c>
      <c r="L2733">
        <v>43</v>
      </c>
      <c r="M2733">
        <v>0.2</v>
      </c>
    </row>
    <row r="2734" spans="1:13" x14ac:dyDescent="0.3">
      <c r="A2734" t="s">
        <v>1254</v>
      </c>
      <c r="B2734">
        <v>63</v>
      </c>
      <c r="C2734" t="s">
        <v>14</v>
      </c>
      <c r="D2734" t="s">
        <v>35</v>
      </c>
      <c r="E2734">
        <v>90.31</v>
      </c>
      <c r="F2734">
        <v>13</v>
      </c>
      <c r="G2734">
        <v>224</v>
      </c>
      <c r="H2734">
        <v>0</v>
      </c>
      <c r="I2734" t="s">
        <v>40</v>
      </c>
      <c r="J2734">
        <v>11.5</v>
      </c>
      <c r="K2734" s="1">
        <v>45511</v>
      </c>
      <c r="L2734">
        <v>89</v>
      </c>
      <c r="M2734">
        <v>0.09</v>
      </c>
    </row>
    <row r="2735" spans="1:13" x14ac:dyDescent="0.3">
      <c r="A2735" t="s">
        <v>2351</v>
      </c>
      <c r="B2735">
        <v>54</v>
      </c>
      <c r="C2735" t="s">
        <v>21</v>
      </c>
      <c r="D2735" t="s">
        <v>26</v>
      </c>
      <c r="E2735">
        <v>70.260000000000005</v>
      </c>
      <c r="F2735">
        <v>9</v>
      </c>
      <c r="G2735">
        <v>284</v>
      </c>
      <c r="H2735">
        <v>0</v>
      </c>
      <c r="I2735" t="s">
        <v>40</v>
      </c>
      <c r="J2735">
        <v>84.5</v>
      </c>
      <c r="K2735" s="1">
        <v>44339</v>
      </c>
      <c r="L2735">
        <v>87</v>
      </c>
      <c r="M2735">
        <v>0.42</v>
      </c>
    </row>
    <row r="2736" spans="1:13" x14ac:dyDescent="0.3">
      <c r="A2736" t="s">
        <v>2352</v>
      </c>
      <c r="B2736">
        <v>68</v>
      </c>
      <c r="C2736" t="s">
        <v>25</v>
      </c>
      <c r="D2736" t="s">
        <v>35</v>
      </c>
      <c r="E2736">
        <v>106.85</v>
      </c>
      <c r="F2736">
        <v>6</v>
      </c>
      <c r="G2736">
        <v>137</v>
      </c>
      <c r="H2736">
        <v>0</v>
      </c>
      <c r="I2736" t="s">
        <v>29</v>
      </c>
      <c r="J2736">
        <v>0.4</v>
      </c>
      <c r="K2736" s="1">
        <v>44376</v>
      </c>
      <c r="L2736">
        <v>5</v>
      </c>
      <c r="M2736">
        <v>0.16</v>
      </c>
    </row>
    <row r="2737" spans="1:13" x14ac:dyDescent="0.3">
      <c r="A2737" t="s">
        <v>2353</v>
      </c>
      <c r="B2737">
        <v>45</v>
      </c>
      <c r="C2737" t="s">
        <v>21</v>
      </c>
      <c r="D2737" t="s">
        <v>37</v>
      </c>
      <c r="E2737">
        <v>125.98</v>
      </c>
      <c r="F2737">
        <v>6</v>
      </c>
      <c r="G2737">
        <v>334</v>
      </c>
      <c r="H2737">
        <v>0</v>
      </c>
      <c r="I2737" t="s">
        <v>29</v>
      </c>
      <c r="J2737">
        <v>14.4</v>
      </c>
      <c r="K2737" s="1">
        <v>44758</v>
      </c>
      <c r="L2737">
        <v>26</v>
      </c>
      <c r="M2737">
        <v>0.28999999999999998</v>
      </c>
    </row>
    <row r="2738" spans="1:13" x14ac:dyDescent="0.3">
      <c r="A2738" t="s">
        <v>2354</v>
      </c>
      <c r="B2738">
        <v>77</v>
      </c>
      <c r="C2738" t="s">
        <v>14</v>
      </c>
      <c r="D2738" t="s">
        <v>22</v>
      </c>
      <c r="E2738">
        <v>81.13</v>
      </c>
      <c r="F2738">
        <v>10</v>
      </c>
      <c r="G2738">
        <v>137</v>
      </c>
      <c r="H2738">
        <v>0</v>
      </c>
      <c r="I2738" t="s">
        <v>23</v>
      </c>
      <c r="J2738">
        <v>53.4</v>
      </c>
      <c r="K2738" s="1">
        <v>45734</v>
      </c>
      <c r="L2738">
        <v>82</v>
      </c>
      <c r="M2738">
        <v>0.21</v>
      </c>
    </row>
    <row r="2739" spans="1:13" x14ac:dyDescent="0.3">
      <c r="A2739" t="s">
        <v>2355</v>
      </c>
      <c r="B2739">
        <v>48</v>
      </c>
      <c r="C2739" t="s">
        <v>14</v>
      </c>
      <c r="D2739" t="s">
        <v>28</v>
      </c>
      <c r="E2739">
        <v>62.27</v>
      </c>
      <c r="F2739">
        <v>12</v>
      </c>
      <c r="G2739">
        <v>63</v>
      </c>
      <c r="H2739">
        <v>0</v>
      </c>
      <c r="I2739" t="s">
        <v>16</v>
      </c>
      <c r="J2739">
        <v>18.8</v>
      </c>
      <c r="K2739" s="1">
        <v>44221</v>
      </c>
      <c r="L2739">
        <v>32</v>
      </c>
      <c r="M2739">
        <v>0.71</v>
      </c>
    </row>
    <row r="2740" spans="1:13" x14ac:dyDescent="0.3">
      <c r="A2740" t="s">
        <v>2356</v>
      </c>
      <c r="B2740">
        <v>28</v>
      </c>
      <c r="C2740" t="s">
        <v>14</v>
      </c>
      <c r="D2740" t="s">
        <v>52</v>
      </c>
      <c r="E2740">
        <v>69.14</v>
      </c>
      <c r="F2740">
        <v>8</v>
      </c>
      <c r="G2740">
        <v>116</v>
      </c>
      <c r="H2740">
        <v>0</v>
      </c>
      <c r="I2740" t="s">
        <v>16</v>
      </c>
      <c r="J2740">
        <v>63.3</v>
      </c>
      <c r="K2740" s="1">
        <v>45708</v>
      </c>
      <c r="L2740">
        <v>47</v>
      </c>
      <c r="M2740">
        <v>0.32</v>
      </c>
    </row>
    <row r="2741" spans="1:13" x14ac:dyDescent="0.3">
      <c r="A2741" t="s">
        <v>854</v>
      </c>
      <c r="B2741">
        <v>40</v>
      </c>
      <c r="C2741" t="s">
        <v>21</v>
      </c>
      <c r="D2741" t="s">
        <v>50</v>
      </c>
      <c r="E2741">
        <v>153.01</v>
      </c>
      <c r="F2741">
        <v>13</v>
      </c>
      <c r="G2741">
        <v>97</v>
      </c>
      <c r="H2741">
        <v>0</v>
      </c>
      <c r="I2741" t="s">
        <v>23</v>
      </c>
      <c r="J2741">
        <v>0.4</v>
      </c>
      <c r="K2741" s="1">
        <v>45614</v>
      </c>
      <c r="L2741">
        <v>56</v>
      </c>
      <c r="M2741">
        <v>0.32</v>
      </c>
    </row>
    <row r="2742" spans="1:13" x14ac:dyDescent="0.3">
      <c r="A2742" t="s">
        <v>2219</v>
      </c>
      <c r="B2742">
        <v>74</v>
      </c>
      <c r="C2742" t="s">
        <v>21</v>
      </c>
      <c r="D2742" t="s">
        <v>52</v>
      </c>
      <c r="E2742">
        <v>137.54</v>
      </c>
      <c r="F2742">
        <v>9</v>
      </c>
      <c r="G2742">
        <v>145</v>
      </c>
      <c r="H2742">
        <v>0</v>
      </c>
      <c r="I2742" t="s">
        <v>40</v>
      </c>
      <c r="J2742">
        <v>9.8000000000000007</v>
      </c>
      <c r="K2742" s="1">
        <v>45378</v>
      </c>
      <c r="L2742">
        <v>85</v>
      </c>
      <c r="M2742">
        <v>0.08</v>
      </c>
    </row>
    <row r="2743" spans="1:13" x14ac:dyDescent="0.3">
      <c r="A2743" t="s">
        <v>2132</v>
      </c>
      <c r="B2743">
        <v>19</v>
      </c>
      <c r="C2743" t="s">
        <v>14</v>
      </c>
      <c r="D2743" t="s">
        <v>52</v>
      </c>
      <c r="E2743">
        <v>80.53</v>
      </c>
      <c r="F2743">
        <v>10</v>
      </c>
      <c r="G2743">
        <v>84</v>
      </c>
      <c r="H2743">
        <v>0</v>
      </c>
      <c r="I2743" t="s">
        <v>29</v>
      </c>
      <c r="J2743">
        <v>76.5</v>
      </c>
      <c r="K2743" s="1">
        <v>45691</v>
      </c>
      <c r="L2743">
        <v>90</v>
      </c>
      <c r="M2743">
        <v>0.49</v>
      </c>
    </row>
    <row r="2744" spans="1:13" x14ac:dyDescent="0.3">
      <c r="A2744" t="s">
        <v>2357</v>
      </c>
      <c r="B2744">
        <v>57</v>
      </c>
      <c r="C2744" t="s">
        <v>21</v>
      </c>
      <c r="D2744" t="s">
        <v>44</v>
      </c>
      <c r="E2744">
        <v>153.11000000000001</v>
      </c>
      <c r="F2744">
        <v>8</v>
      </c>
      <c r="G2744">
        <v>50</v>
      </c>
      <c r="H2744">
        <v>0</v>
      </c>
      <c r="I2744" t="s">
        <v>23</v>
      </c>
      <c r="K2744" s="1">
        <v>44430</v>
      </c>
      <c r="L2744">
        <v>50</v>
      </c>
      <c r="M2744">
        <v>0.06</v>
      </c>
    </row>
    <row r="2745" spans="1:13" x14ac:dyDescent="0.3">
      <c r="A2745" t="s">
        <v>730</v>
      </c>
      <c r="B2745">
        <v>58</v>
      </c>
      <c r="C2745" t="s">
        <v>14</v>
      </c>
      <c r="D2745" t="s">
        <v>44</v>
      </c>
      <c r="E2745">
        <v>60.6</v>
      </c>
      <c r="F2745">
        <v>11</v>
      </c>
      <c r="G2745">
        <v>94</v>
      </c>
      <c r="H2745">
        <v>0</v>
      </c>
      <c r="I2745" t="s">
        <v>16</v>
      </c>
      <c r="J2745">
        <v>1.9</v>
      </c>
      <c r="K2745" s="1">
        <v>45391</v>
      </c>
      <c r="L2745">
        <v>99</v>
      </c>
      <c r="M2745">
        <v>0.26</v>
      </c>
    </row>
    <row r="2746" spans="1:13" x14ac:dyDescent="0.3">
      <c r="A2746" t="s">
        <v>2358</v>
      </c>
      <c r="B2746">
        <v>44</v>
      </c>
      <c r="C2746" t="s">
        <v>14</v>
      </c>
      <c r="D2746" t="s">
        <v>22</v>
      </c>
      <c r="E2746">
        <v>120.95</v>
      </c>
      <c r="F2746">
        <v>8</v>
      </c>
      <c r="G2746">
        <v>277</v>
      </c>
      <c r="H2746">
        <v>0</v>
      </c>
      <c r="I2746" t="s">
        <v>40</v>
      </c>
      <c r="K2746" s="1">
        <v>45785</v>
      </c>
      <c r="L2746">
        <v>74</v>
      </c>
      <c r="M2746">
        <v>0.26</v>
      </c>
    </row>
    <row r="2747" spans="1:13" x14ac:dyDescent="0.3">
      <c r="A2747" t="s">
        <v>2359</v>
      </c>
      <c r="B2747">
        <v>52</v>
      </c>
      <c r="C2747" t="s">
        <v>14</v>
      </c>
      <c r="D2747" t="s">
        <v>52</v>
      </c>
      <c r="E2747">
        <v>193.15</v>
      </c>
      <c r="F2747">
        <v>12</v>
      </c>
      <c r="G2747">
        <v>8</v>
      </c>
      <c r="H2747">
        <v>0</v>
      </c>
      <c r="I2747" t="s">
        <v>16</v>
      </c>
      <c r="J2747">
        <v>23.9</v>
      </c>
      <c r="K2747" s="1">
        <v>45347</v>
      </c>
      <c r="L2747">
        <v>58</v>
      </c>
      <c r="M2747">
        <v>0.53</v>
      </c>
    </row>
    <row r="2748" spans="1:13" x14ac:dyDescent="0.3">
      <c r="A2748" t="s">
        <v>2360</v>
      </c>
      <c r="B2748">
        <v>19</v>
      </c>
      <c r="C2748" t="s">
        <v>21</v>
      </c>
      <c r="D2748" t="s">
        <v>26</v>
      </c>
      <c r="E2748">
        <v>91.59</v>
      </c>
      <c r="F2748">
        <v>8</v>
      </c>
      <c r="G2748">
        <v>346</v>
      </c>
      <c r="H2748">
        <v>0</v>
      </c>
      <c r="I2748" t="s">
        <v>40</v>
      </c>
      <c r="J2748">
        <v>84.9</v>
      </c>
      <c r="K2748" s="1">
        <v>45468</v>
      </c>
      <c r="L2748">
        <v>28</v>
      </c>
      <c r="M2748">
        <v>0.25</v>
      </c>
    </row>
    <row r="2749" spans="1:13" x14ac:dyDescent="0.3">
      <c r="A2749" t="s">
        <v>2361</v>
      </c>
      <c r="B2749">
        <v>56</v>
      </c>
      <c r="C2749" t="s">
        <v>14</v>
      </c>
      <c r="D2749" t="s">
        <v>37</v>
      </c>
      <c r="E2749">
        <v>71.959999999999994</v>
      </c>
      <c r="F2749">
        <v>9</v>
      </c>
      <c r="G2749">
        <v>88</v>
      </c>
      <c r="H2749">
        <v>0</v>
      </c>
      <c r="I2749" t="s">
        <v>16</v>
      </c>
      <c r="K2749" s="1">
        <v>44070</v>
      </c>
      <c r="L2749">
        <v>95</v>
      </c>
      <c r="M2749">
        <v>0.25</v>
      </c>
    </row>
    <row r="2750" spans="1:13" x14ac:dyDescent="0.3">
      <c r="A2750" t="s">
        <v>2362</v>
      </c>
      <c r="B2750">
        <v>54</v>
      </c>
      <c r="C2750" t="s">
        <v>14</v>
      </c>
      <c r="D2750" t="s">
        <v>52</v>
      </c>
      <c r="E2750">
        <v>68.33</v>
      </c>
      <c r="F2750">
        <v>15</v>
      </c>
      <c r="G2750">
        <v>88</v>
      </c>
      <c r="H2750">
        <v>0</v>
      </c>
      <c r="I2750" t="s">
        <v>19</v>
      </c>
      <c r="J2750">
        <v>54.1</v>
      </c>
      <c r="K2750" s="1">
        <v>44534</v>
      </c>
      <c r="L2750">
        <v>79</v>
      </c>
      <c r="M2750">
        <v>0.24</v>
      </c>
    </row>
    <row r="2751" spans="1:13" x14ac:dyDescent="0.3">
      <c r="A2751" t="s">
        <v>2363</v>
      </c>
      <c r="B2751">
        <v>38</v>
      </c>
      <c r="C2751" t="s">
        <v>14</v>
      </c>
      <c r="D2751" t="s">
        <v>28</v>
      </c>
      <c r="F2751">
        <v>13</v>
      </c>
      <c r="G2751">
        <v>218</v>
      </c>
      <c r="H2751">
        <v>0</v>
      </c>
      <c r="I2751" t="s">
        <v>40</v>
      </c>
      <c r="J2751">
        <v>8.6999999999999993</v>
      </c>
      <c r="K2751" s="1">
        <v>44916</v>
      </c>
      <c r="L2751">
        <v>55</v>
      </c>
      <c r="M2751">
        <v>0.41</v>
      </c>
    </row>
    <row r="2752" spans="1:13" x14ac:dyDescent="0.3">
      <c r="A2752" t="s">
        <v>2364</v>
      </c>
      <c r="B2752">
        <v>75</v>
      </c>
      <c r="C2752" t="s">
        <v>21</v>
      </c>
      <c r="D2752" t="s">
        <v>50</v>
      </c>
      <c r="E2752">
        <v>154.47999999999999</v>
      </c>
      <c r="F2752">
        <v>7</v>
      </c>
      <c r="G2752">
        <v>329</v>
      </c>
      <c r="H2752">
        <v>0</v>
      </c>
      <c r="I2752" t="s">
        <v>40</v>
      </c>
      <c r="J2752">
        <v>65.7</v>
      </c>
      <c r="K2752" s="1">
        <v>45351</v>
      </c>
      <c r="L2752">
        <v>58</v>
      </c>
      <c r="M2752">
        <v>0.17</v>
      </c>
    </row>
    <row r="2753" spans="1:13" x14ac:dyDescent="0.3">
      <c r="A2753" t="s">
        <v>2365</v>
      </c>
      <c r="B2753">
        <v>22</v>
      </c>
      <c r="C2753" t="s">
        <v>21</v>
      </c>
      <c r="D2753" t="s">
        <v>18</v>
      </c>
      <c r="E2753">
        <v>163.18</v>
      </c>
      <c r="F2753">
        <v>7</v>
      </c>
      <c r="G2753">
        <v>349</v>
      </c>
      <c r="H2753">
        <v>0</v>
      </c>
      <c r="I2753" t="s">
        <v>40</v>
      </c>
      <c r="J2753">
        <v>15.6</v>
      </c>
      <c r="K2753" s="1">
        <v>45104</v>
      </c>
      <c r="L2753">
        <v>40</v>
      </c>
      <c r="M2753">
        <v>0.3</v>
      </c>
    </row>
    <row r="2754" spans="1:13" x14ac:dyDescent="0.3">
      <c r="A2754" t="s">
        <v>2366</v>
      </c>
      <c r="B2754">
        <v>69</v>
      </c>
      <c r="C2754" t="s">
        <v>21</v>
      </c>
      <c r="D2754" t="s">
        <v>22</v>
      </c>
      <c r="E2754">
        <v>192.88</v>
      </c>
      <c r="F2754">
        <v>11</v>
      </c>
      <c r="G2754">
        <v>285</v>
      </c>
      <c r="H2754">
        <v>0</v>
      </c>
      <c r="I2754" t="s">
        <v>19</v>
      </c>
      <c r="J2754">
        <v>52.2</v>
      </c>
      <c r="K2754" s="1">
        <v>45410</v>
      </c>
      <c r="L2754">
        <v>58</v>
      </c>
      <c r="M2754">
        <v>0.28000000000000003</v>
      </c>
    </row>
    <row r="2755" spans="1:13" x14ac:dyDescent="0.3">
      <c r="A2755" t="s">
        <v>319</v>
      </c>
      <c r="B2755">
        <v>62</v>
      </c>
      <c r="C2755" t="s">
        <v>21</v>
      </c>
      <c r="D2755" t="s">
        <v>22</v>
      </c>
      <c r="E2755">
        <v>95.83</v>
      </c>
      <c r="F2755">
        <v>10</v>
      </c>
      <c r="G2755">
        <v>160</v>
      </c>
      <c r="H2755">
        <v>0</v>
      </c>
      <c r="I2755" t="s">
        <v>19</v>
      </c>
      <c r="J2755">
        <v>59.3</v>
      </c>
      <c r="K2755" s="1">
        <v>44630</v>
      </c>
      <c r="L2755">
        <v>72</v>
      </c>
      <c r="M2755">
        <v>0.41</v>
      </c>
    </row>
    <row r="2756" spans="1:13" x14ac:dyDescent="0.3">
      <c r="A2756" t="s">
        <v>2367</v>
      </c>
      <c r="B2756">
        <v>38</v>
      </c>
      <c r="C2756" t="s">
        <v>14</v>
      </c>
      <c r="D2756" t="s">
        <v>15</v>
      </c>
      <c r="E2756">
        <v>253.07</v>
      </c>
      <c r="F2756">
        <v>8</v>
      </c>
      <c r="G2756">
        <v>42</v>
      </c>
      <c r="H2756">
        <v>0</v>
      </c>
      <c r="I2756" t="s">
        <v>16</v>
      </c>
      <c r="J2756">
        <v>84.2</v>
      </c>
      <c r="K2756" s="1">
        <v>45723</v>
      </c>
      <c r="L2756">
        <v>46</v>
      </c>
      <c r="M2756">
        <v>0.04</v>
      </c>
    </row>
    <row r="2757" spans="1:13" x14ac:dyDescent="0.3">
      <c r="A2757" t="s">
        <v>1493</v>
      </c>
      <c r="B2757">
        <v>46</v>
      </c>
      <c r="C2757" t="s">
        <v>25</v>
      </c>
      <c r="D2757" t="s">
        <v>28</v>
      </c>
      <c r="E2757">
        <v>293.95</v>
      </c>
      <c r="F2757">
        <v>11</v>
      </c>
      <c r="G2757">
        <v>245</v>
      </c>
      <c r="H2757">
        <v>0</v>
      </c>
      <c r="I2757" t="s">
        <v>29</v>
      </c>
      <c r="J2757">
        <v>80.599999999999994</v>
      </c>
      <c r="K2757" s="1">
        <v>44854</v>
      </c>
      <c r="L2757">
        <v>74</v>
      </c>
      <c r="M2757">
        <v>0.49</v>
      </c>
    </row>
    <row r="2758" spans="1:13" x14ac:dyDescent="0.3">
      <c r="A2758" t="s">
        <v>2368</v>
      </c>
      <c r="B2758">
        <v>37</v>
      </c>
      <c r="C2758" t="s">
        <v>21</v>
      </c>
      <c r="D2758" t="s">
        <v>44</v>
      </c>
      <c r="E2758">
        <v>58.98</v>
      </c>
      <c r="F2758">
        <v>11</v>
      </c>
      <c r="G2758">
        <v>257</v>
      </c>
      <c r="H2758">
        <v>0</v>
      </c>
      <c r="I2758" t="s">
        <v>16</v>
      </c>
      <c r="J2758">
        <v>19</v>
      </c>
      <c r="K2758" s="1">
        <v>45687</v>
      </c>
      <c r="L2758">
        <v>45</v>
      </c>
      <c r="M2758">
        <v>0.25</v>
      </c>
    </row>
    <row r="2759" spans="1:13" x14ac:dyDescent="0.3">
      <c r="A2759" t="s">
        <v>1861</v>
      </c>
      <c r="B2759">
        <v>78</v>
      </c>
      <c r="C2759" t="s">
        <v>14</v>
      </c>
      <c r="D2759" t="s">
        <v>37</v>
      </c>
      <c r="E2759">
        <v>83.39</v>
      </c>
      <c r="F2759">
        <v>14</v>
      </c>
      <c r="G2759">
        <v>342</v>
      </c>
      <c r="H2759">
        <v>0</v>
      </c>
      <c r="I2759" t="s">
        <v>40</v>
      </c>
      <c r="J2759">
        <v>91.6</v>
      </c>
      <c r="K2759" s="1">
        <v>45362</v>
      </c>
      <c r="L2759">
        <v>10</v>
      </c>
      <c r="M2759">
        <v>0.11</v>
      </c>
    </row>
    <row r="2760" spans="1:13" x14ac:dyDescent="0.3">
      <c r="A2760" t="s">
        <v>2369</v>
      </c>
      <c r="B2760">
        <v>55</v>
      </c>
      <c r="C2760" t="s">
        <v>21</v>
      </c>
      <c r="D2760" t="s">
        <v>26</v>
      </c>
      <c r="E2760">
        <v>46.16</v>
      </c>
      <c r="F2760">
        <v>6</v>
      </c>
      <c r="G2760">
        <v>158</v>
      </c>
      <c r="H2760">
        <v>0</v>
      </c>
      <c r="I2760" t="s">
        <v>40</v>
      </c>
      <c r="J2760">
        <v>0.3</v>
      </c>
      <c r="K2760" s="1">
        <v>44120</v>
      </c>
      <c r="L2760">
        <v>82</v>
      </c>
      <c r="M2760">
        <v>0.11</v>
      </c>
    </row>
    <row r="2761" spans="1:13" x14ac:dyDescent="0.3">
      <c r="A2761" t="s">
        <v>2370</v>
      </c>
      <c r="B2761">
        <v>37</v>
      </c>
      <c r="C2761" t="s">
        <v>21</v>
      </c>
      <c r="D2761" t="s">
        <v>28</v>
      </c>
      <c r="E2761">
        <v>94.93</v>
      </c>
      <c r="F2761">
        <v>9</v>
      </c>
      <c r="G2761">
        <v>131</v>
      </c>
      <c r="H2761">
        <v>0</v>
      </c>
      <c r="I2761" t="s">
        <v>16</v>
      </c>
      <c r="J2761">
        <v>33</v>
      </c>
      <c r="K2761" s="1">
        <v>44895</v>
      </c>
      <c r="L2761">
        <v>48</v>
      </c>
      <c r="M2761">
        <v>0.14000000000000001</v>
      </c>
    </row>
    <row r="2762" spans="1:13" x14ac:dyDescent="0.3">
      <c r="A2762" t="s">
        <v>2371</v>
      </c>
      <c r="B2762">
        <v>67</v>
      </c>
      <c r="C2762" t="s">
        <v>21</v>
      </c>
      <c r="D2762" t="s">
        <v>35</v>
      </c>
      <c r="E2762">
        <v>104.31</v>
      </c>
      <c r="F2762">
        <v>8</v>
      </c>
      <c r="G2762">
        <v>46</v>
      </c>
      <c r="H2762">
        <v>0</v>
      </c>
      <c r="I2762" t="s">
        <v>23</v>
      </c>
      <c r="J2762">
        <v>6.6</v>
      </c>
      <c r="K2762" s="1">
        <v>44376</v>
      </c>
      <c r="L2762">
        <v>92</v>
      </c>
      <c r="M2762">
        <v>0.33</v>
      </c>
    </row>
    <row r="2763" spans="1:13" x14ac:dyDescent="0.3">
      <c r="A2763" t="s">
        <v>2372</v>
      </c>
      <c r="B2763">
        <v>42</v>
      </c>
      <c r="C2763" t="s">
        <v>21</v>
      </c>
      <c r="D2763" t="s">
        <v>18</v>
      </c>
      <c r="E2763">
        <v>74.489999999999995</v>
      </c>
      <c r="F2763">
        <v>8</v>
      </c>
      <c r="G2763">
        <v>339</v>
      </c>
      <c r="H2763">
        <v>0</v>
      </c>
      <c r="I2763" t="s">
        <v>29</v>
      </c>
      <c r="J2763">
        <v>72.099999999999994</v>
      </c>
      <c r="K2763" s="1">
        <v>44072</v>
      </c>
      <c r="L2763">
        <v>62</v>
      </c>
      <c r="M2763">
        <v>0.22</v>
      </c>
    </row>
    <row r="2764" spans="1:13" x14ac:dyDescent="0.3">
      <c r="A2764" t="s">
        <v>303</v>
      </c>
      <c r="B2764">
        <v>19</v>
      </c>
      <c r="C2764" t="s">
        <v>25</v>
      </c>
      <c r="D2764" t="s">
        <v>50</v>
      </c>
      <c r="E2764">
        <v>316.83999999999997</v>
      </c>
      <c r="F2764">
        <v>9</v>
      </c>
      <c r="G2764">
        <v>88</v>
      </c>
      <c r="H2764">
        <v>0</v>
      </c>
      <c r="I2764" t="s">
        <v>19</v>
      </c>
      <c r="J2764">
        <v>50</v>
      </c>
      <c r="K2764" s="1">
        <v>44149</v>
      </c>
      <c r="L2764">
        <v>28</v>
      </c>
      <c r="M2764">
        <v>0.14000000000000001</v>
      </c>
    </row>
    <row r="2765" spans="1:13" x14ac:dyDescent="0.3">
      <c r="A2765" t="s">
        <v>2373</v>
      </c>
      <c r="B2765">
        <v>74</v>
      </c>
      <c r="C2765" t="s">
        <v>21</v>
      </c>
      <c r="D2765" t="s">
        <v>15</v>
      </c>
      <c r="E2765">
        <v>36.119999999999997</v>
      </c>
      <c r="F2765">
        <v>12</v>
      </c>
      <c r="G2765">
        <v>44</v>
      </c>
      <c r="H2765">
        <v>0</v>
      </c>
      <c r="I2765" t="s">
        <v>29</v>
      </c>
      <c r="K2765" s="1">
        <v>45656</v>
      </c>
      <c r="L2765">
        <v>20</v>
      </c>
      <c r="M2765">
        <v>0.26</v>
      </c>
    </row>
    <row r="2766" spans="1:13" x14ac:dyDescent="0.3">
      <c r="A2766" t="s">
        <v>2374</v>
      </c>
      <c r="B2766">
        <v>49</v>
      </c>
      <c r="C2766" t="s">
        <v>14</v>
      </c>
      <c r="D2766" t="s">
        <v>28</v>
      </c>
      <c r="E2766">
        <v>38.29</v>
      </c>
      <c r="F2766">
        <v>12</v>
      </c>
      <c r="G2766">
        <v>320</v>
      </c>
      <c r="H2766">
        <v>0</v>
      </c>
      <c r="I2766" t="s">
        <v>23</v>
      </c>
      <c r="J2766">
        <v>8.5</v>
      </c>
      <c r="K2766" s="1">
        <v>45000</v>
      </c>
      <c r="L2766">
        <v>88</v>
      </c>
      <c r="M2766">
        <v>0.15</v>
      </c>
    </row>
    <row r="2767" spans="1:13" x14ac:dyDescent="0.3">
      <c r="A2767" t="s">
        <v>2375</v>
      </c>
      <c r="B2767">
        <v>43</v>
      </c>
      <c r="C2767" t="s">
        <v>14</v>
      </c>
      <c r="D2767" t="s">
        <v>15</v>
      </c>
      <c r="E2767">
        <v>261.39999999999998</v>
      </c>
      <c r="F2767">
        <v>18</v>
      </c>
      <c r="G2767">
        <v>193</v>
      </c>
      <c r="H2767">
        <v>0</v>
      </c>
      <c r="I2767" t="s">
        <v>16</v>
      </c>
      <c r="J2767">
        <v>22.6</v>
      </c>
      <c r="K2767" s="1">
        <v>44207</v>
      </c>
      <c r="L2767">
        <v>70</v>
      </c>
      <c r="M2767">
        <v>0.34</v>
      </c>
    </row>
    <row r="2768" spans="1:13" x14ac:dyDescent="0.3">
      <c r="A2768" t="s">
        <v>2376</v>
      </c>
      <c r="B2768">
        <v>23</v>
      </c>
      <c r="C2768" t="s">
        <v>25</v>
      </c>
      <c r="D2768" t="s">
        <v>18</v>
      </c>
      <c r="E2768">
        <v>21.28</v>
      </c>
      <c r="F2768">
        <v>8</v>
      </c>
      <c r="G2768">
        <v>5</v>
      </c>
      <c r="H2768">
        <v>0</v>
      </c>
      <c r="I2768" t="s">
        <v>16</v>
      </c>
      <c r="J2768">
        <v>92.1</v>
      </c>
      <c r="K2768" s="1">
        <v>45759</v>
      </c>
      <c r="L2768">
        <v>41</v>
      </c>
      <c r="M2768">
        <v>0.32</v>
      </c>
    </row>
    <row r="2769" spans="1:13" x14ac:dyDescent="0.3">
      <c r="A2769" t="s">
        <v>2377</v>
      </c>
      <c r="B2769">
        <v>58</v>
      </c>
      <c r="C2769" t="s">
        <v>21</v>
      </c>
      <c r="D2769" t="s">
        <v>52</v>
      </c>
      <c r="E2769">
        <v>175.77</v>
      </c>
      <c r="F2769">
        <v>16</v>
      </c>
      <c r="G2769">
        <v>262</v>
      </c>
      <c r="H2769">
        <v>0</v>
      </c>
      <c r="I2769" t="s">
        <v>40</v>
      </c>
      <c r="J2769">
        <v>67.8</v>
      </c>
      <c r="K2769" s="1">
        <v>44047</v>
      </c>
      <c r="L2769">
        <v>96</v>
      </c>
      <c r="M2769">
        <v>0.28000000000000003</v>
      </c>
    </row>
    <row r="2770" spans="1:13" x14ac:dyDescent="0.3">
      <c r="A2770" t="s">
        <v>2378</v>
      </c>
      <c r="B2770">
        <v>74</v>
      </c>
      <c r="C2770" t="s">
        <v>21</v>
      </c>
      <c r="D2770" t="s">
        <v>15</v>
      </c>
      <c r="E2770">
        <v>58.77</v>
      </c>
      <c r="F2770">
        <v>13</v>
      </c>
      <c r="G2770">
        <v>195</v>
      </c>
      <c r="H2770">
        <v>0</v>
      </c>
      <c r="I2770" t="s">
        <v>16</v>
      </c>
      <c r="J2770">
        <v>24.2</v>
      </c>
      <c r="K2770" s="1">
        <v>44323</v>
      </c>
      <c r="L2770">
        <v>6</v>
      </c>
      <c r="M2770">
        <v>0.19</v>
      </c>
    </row>
    <row r="2771" spans="1:13" x14ac:dyDescent="0.3">
      <c r="A2771" t="s">
        <v>2379</v>
      </c>
      <c r="B2771">
        <v>20</v>
      </c>
      <c r="C2771" t="s">
        <v>21</v>
      </c>
      <c r="D2771" t="s">
        <v>22</v>
      </c>
      <c r="E2771">
        <v>151.49</v>
      </c>
      <c r="F2771">
        <v>11</v>
      </c>
      <c r="G2771">
        <v>17</v>
      </c>
      <c r="H2771">
        <v>0</v>
      </c>
      <c r="I2771" t="s">
        <v>23</v>
      </c>
      <c r="J2771">
        <v>89.4</v>
      </c>
      <c r="K2771" s="1">
        <v>45239</v>
      </c>
      <c r="L2771">
        <v>11</v>
      </c>
      <c r="M2771">
        <v>0.32</v>
      </c>
    </row>
    <row r="2772" spans="1:13" x14ac:dyDescent="0.3">
      <c r="A2772" t="s">
        <v>2380</v>
      </c>
      <c r="B2772">
        <v>50</v>
      </c>
      <c r="C2772" t="s">
        <v>21</v>
      </c>
      <c r="D2772" t="s">
        <v>44</v>
      </c>
      <c r="E2772">
        <v>30.06</v>
      </c>
      <c r="F2772">
        <v>10</v>
      </c>
      <c r="G2772">
        <v>296</v>
      </c>
      <c r="H2772">
        <v>0</v>
      </c>
      <c r="I2772" t="s">
        <v>16</v>
      </c>
      <c r="J2772">
        <v>13.6</v>
      </c>
      <c r="K2772" s="1">
        <v>45351</v>
      </c>
      <c r="L2772">
        <v>30</v>
      </c>
      <c r="M2772">
        <v>0.25</v>
      </c>
    </row>
    <row r="2773" spans="1:13" x14ac:dyDescent="0.3">
      <c r="A2773" t="s">
        <v>2381</v>
      </c>
      <c r="B2773">
        <v>18</v>
      </c>
      <c r="C2773" t="s">
        <v>21</v>
      </c>
      <c r="D2773" t="s">
        <v>52</v>
      </c>
      <c r="E2773">
        <v>119.05</v>
      </c>
      <c r="F2773">
        <v>10</v>
      </c>
      <c r="G2773">
        <v>106</v>
      </c>
      <c r="H2773">
        <v>0</v>
      </c>
      <c r="I2773" t="s">
        <v>16</v>
      </c>
      <c r="J2773">
        <v>68.8</v>
      </c>
      <c r="K2773" s="1">
        <v>44662</v>
      </c>
      <c r="L2773">
        <v>3</v>
      </c>
      <c r="M2773">
        <v>0.52</v>
      </c>
    </row>
    <row r="2774" spans="1:13" x14ac:dyDescent="0.3">
      <c r="A2774" t="s">
        <v>2382</v>
      </c>
      <c r="B2774">
        <v>68</v>
      </c>
      <c r="C2774" t="s">
        <v>14</v>
      </c>
      <c r="D2774" t="s">
        <v>28</v>
      </c>
      <c r="E2774">
        <v>78.02</v>
      </c>
      <c r="F2774">
        <v>10</v>
      </c>
      <c r="G2774">
        <v>68</v>
      </c>
      <c r="H2774">
        <v>0</v>
      </c>
      <c r="I2774" t="s">
        <v>23</v>
      </c>
      <c r="J2774">
        <v>42.5</v>
      </c>
      <c r="K2774" s="1">
        <v>45606</v>
      </c>
      <c r="L2774">
        <v>72</v>
      </c>
      <c r="M2774">
        <v>0.71</v>
      </c>
    </row>
    <row r="2775" spans="1:13" x14ac:dyDescent="0.3">
      <c r="A2775" t="s">
        <v>775</v>
      </c>
      <c r="B2775">
        <v>22</v>
      </c>
      <c r="C2775" t="s">
        <v>14</v>
      </c>
      <c r="D2775" t="s">
        <v>50</v>
      </c>
      <c r="E2775">
        <v>235.81</v>
      </c>
      <c r="F2775">
        <v>5</v>
      </c>
      <c r="G2775">
        <v>24</v>
      </c>
      <c r="H2775">
        <v>0</v>
      </c>
      <c r="I2775" t="s">
        <v>19</v>
      </c>
      <c r="J2775">
        <v>26.8</v>
      </c>
      <c r="K2775" s="1">
        <v>45652</v>
      </c>
      <c r="L2775">
        <v>33</v>
      </c>
      <c r="M2775">
        <v>0.15</v>
      </c>
    </row>
    <row r="2776" spans="1:13" x14ac:dyDescent="0.3">
      <c r="A2776" t="s">
        <v>2383</v>
      </c>
      <c r="B2776">
        <v>30</v>
      </c>
      <c r="C2776" t="s">
        <v>14</v>
      </c>
      <c r="D2776" t="s">
        <v>22</v>
      </c>
      <c r="E2776">
        <v>49.04</v>
      </c>
      <c r="F2776">
        <v>10</v>
      </c>
      <c r="G2776">
        <v>55</v>
      </c>
      <c r="H2776">
        <v>0</v>
      </c>
      <c r="I2776" t="s">
        <v>29</v>
      </c>
      <c r="J2776">
        <v>26.2</v>
      </c>
      <c r="K2776" s="1">
        <v>45012</v>
      </c>
      <c r="L2776">
        <v>54</v>
      </c>
      <c r="M2776">
        <v>0.43</v>
      </c>
    </row>
    <row r="2777" spans="1:13" x14ac:dyDescent="0.3">
      <c r="A2777" t="s">
        <v>2384</v>
      </c>
      <c r="B2777">
        <v>36</v>
      </c>
      <c r="C2777" t="s">
        <v>14</v>
      </c>
      <c r="D2777" t="s">
        <v>18</v>
      </c>
      <c r="E2777">
        <v>105.97</v>
      </c>
      <c r="F2777">
        <v>14</v>
      </c>
      <c r="G2777">
        <v>0</v>
      </c>
      <c r="H2777">
        <v>0</v>
      </c>
      <c r="I2777" t="s">
        <v>16</v>
      </c>
      <c r="J2777">
        <v>50.1</v>
      </c>
      <c r="K2777" s="1">
        <v>45228</v>
      </c>
      <c r="L2777">
        <v>47</v>
      </c>
      <c r="M2777">
        <v>0.1</v>
      </c>
    </row>
    <row r="2778" spans="1:13" x14ac:dyDescent="0.3">
      <c r="A2778" t="s">
        <v>649</v>
      </c>
      <c r="B2778">
        <v>29</v>
      </c>
      <c r="C2778" t="s">
        <v>21</v>
      </c>
      <c r="D2778" t="s">
        <v>52</v>
      </c>
      <c r="E2778">
        <v>41.04</v>
      </c>
      <c r="F2778">
        <v>9</v>
      </c>
      <c r="G2778">
        <v>182</v>
      </c>
      <c r="H2778">
        <v>0</v>
      </c>
      <c r="I2778" t="s">
        <v>29</v>
      </c>
      <c r="J2778">
        <v>93.1</v>
      </c>
      <c r="K2778" s="1">
        <v>44448</v>
      </c>
      <c r="L2778">
        <v>83</v>
      </c>
      <c r="M2778">
        <v>0.32</v>
      </c>
    </row>
    <row r="2779" spans="1:13" x14ac:dyDescent="0.3">
      <c r="A2779" t="s">
        <v>2385</v>
      </c>
      <c r="B2779">
        <v>65</v>
      </c>
      <c r="C2779" t="s">
        <v>21</v>
      </c>
      <c r="D2779" t="s">
        <v>22</v>
      </c>
      <c r="E2779">
        <v>35.619999999999997</v>
      </c>
      <c r="F2779">
        <v>9</v>
      </c>
      <c r="G2779">
        <v>53</v>
      </c>
      <c r="H2779">
        <v>0</v>
      </c>
      <c r="I2779" t="s">
        <v>29</v>
      </c>
      <c r="J2779">
        <v>74.2</v>
      </c>
      <c r="K2779" s="1">
        <v>45807</v>
      </c>
      <c r="L2779">
        <v>10</v>
      </c>
      <c r="M2779">
        <v>0.43</v>
      </c>
    </row>
    <row r="2780" spans="1:13" x14ac:dyDescent="0.3">
      <c r="A2780" t="s">
        <v>2386</v>
      </c>
      <c r="B2780">
        <v>42</v>
      </c>
      <c r="C2780" t="s">
        <v>25</v>
      </c>
      <c r="D2780" t="s">
        <v>44</v>
      </c>
      <c r="E2780">
        <v>182.11</v>
      </c>
      <c r="F2780">
        <v>13</v>
      </c>
      <c r="G2780">
        <v>80</v>
      </c>
      <c r="H2780">
        <v>0</v>
      </c>
      <c r="I2780" t="s">
        <v>40</v>
      </c>
      <c r="J2780">
        <v>66.2</v>
      </c>
      <c r="K2780" s="1">
        <v>44163</v>
      </c>
      <c r="L2780">
        <v>19</v>
      </c>
      <c r="M2780">
        <v>0.11</v>
      </c>
    </row>
    <row r="2781" spans="1:13" x14ac:dyDescent="0.3">
      <c r="A2781" t="s">
        <v>2387</v>
      </c>
      <c r="B2781">
        <v>74</v>
      </c>
      <c r="C2781" t="s">
        <v>14</v>
      </c>
      <c r="D2781" t="s">
        <v>52</v>
      </c>
      <c r="E2781">
        <v>89.63</v>
      </c>
      <c r="F2781">
        <v>7</v>
      </c>
      <c r="G2781">
        <v>159</v>
      </c>
      <c r="H2781">
        <v>0</v>
      </c>
      <c r="I2781" t="s">
        <v>19</v>
      </c>
      <c r="J2781">
        <v>87.6</v>
      </c>
      <c r="K2781" s="1">
        <v>45091</v>
      </c>
      <c r="L2781">
        <v>9</v>
      </c>
      <c r="M2781">
        <v>0.36</v>
      </c>
    </row>
    <row r="2782" spans="1:13" x14ac:dyDescent="0.3">
      <c r="A2782" t="s">
        <v>795</v>
      </c>
      <c r="B2782">
        <v>68</v>
      </c>
      <c r="C2782" t="s">
        <v>14</v>
      </c>
      <c r="D2782" t="s">
        <v>37</v>
      </c>
      <c r="E2782">
        <v>196.86</v>
      </c>
      <c r="F2782">
        <v>10</v>
      </c>
      <c r="G2782">
        <v>225</v>
      </c>
      <c r="H2782">
        <v>0</v>
      </c>
      <c r="I2782" t="s">
        <v>29</v>
      </c>
      <c r="J2782">
        <v>57</v>
      </c>
      <c r="K2782" s="1">
        <v>44764</v>
      </c>
      <c r="L2782">
        <v>7</v>
      </c>
      <c r="M2782">
        <v>0.06</v>
      </c>
    </row>
    <row r="2783" spans="1:13" x14ac:dyDescent="0.3">
      <c r="A2783" t="s">
        <v>2388</v>
      </c>
      <c r="B2783">
        <v>52</v>
      </c>
      <c r="C2783" t="s">
        <v>14</v>
      </c>
      <c r="D2783" t="s">
        <v>37</v>
      </c>
      <c r="E2783">
        <v>57.16</v>
      </c>
      <c r="F2783">
        <v>12</v>
      </c>
      <c r="G2783">
        <v>263</v>
      </c>
      <c r="H2783">
        <v>0</v>
      </c>
      <c r="I2783" t="s">
        <v>40</v>
      </c>
      <c r="J2783">
        <v>19.2</v>
      </c>
      <c r="K2783" s="1">
        <v>44870</v>
      </c>
      <c r="L2783">
        <v>61</v>
      </c>
      <c r="M2783">
        <v>0.16</v>
      </c>
    </row>
    <row r="2784" spans="1:13" x14ac:dyDescent="0.3">
      <c r="A2784" t="s">
        <v>2389</v>
      </c>
      <c r="B2784">
        <v>29</v>
      </c>
      <c r="C2784" t="s">
        <v>21</v>
      </c>
      <c r="D2784" t="s">
        <v>52</v>
      </c>
      <c r="E2784">
        <v>101.28</v>
      </c>
      <c r="F2784">
        <v>10</v>
      </c>
      <c r="G2784">
        <v>108</v>
      </c>
      <c r="H2784">
        <v>0</v>
      </c>
      <c r="I2784" t="s">
        <v>23</v>
      </c>
      <c r="J2784">
        <v>97.7</v>
      </c>
      <c r="K2784" s="1">
        <v>44884</v>
      </c>
      <c r="L2784">
        <v>14</v>
      </c>
      <c r="M2784">
        <v>0.42</v>
      </c>
    </row>
    <row r="2785" spans="1:13" x14ac:dyDescent="0.3">
      <c r="A2785" t="s">
        <v>2390</v>
      </c>
      <c r="B2785">
        <v>47</v>
      </c>
      <c r="C2785" t="s">
        <v>21</v>
      </c>
      <c r="D2785" t="s">
        <v>52</v>
      </c>
      <c r="E2785">
        <v>173.74</v>
      </c>
      <c r="F2785">
        <v>7</v>
      </c>
      <c r="G2785">
        <v>308</v>
      </c>
      <c r="H2785">
        <v>0</v>
      </c>
      <c r="I2785" t="s">
        <v>23</v>
      </c>
      <c r="J2785">
        <v>53.5</v>
      </c>
      <c r="K2785" s="1">
        <v>44309</v>
      </c>
      <c r="L2785">
        <v>2</v>
      </c>
      <c r="M2785">
        <v>0.35</v>
      </c>
    </row>
    <row r="2786" spans="1:13" x14ac:dyDescent="0.3">
      <c r="A2786" t="s">
        <v>2391</v>
      </c>
      <c r="B2786">
        <v>22</v>
      </c>
      <c r="C2786" t="s">
        <v>21</v>
      </c>
      <c r="D2786" t="s">
        <v>37</v>
      </c>
      <c r="E2786">
        <v>193.23</v>
      </c>
      <c r="F2786">
        <v>7</v>
      </c>
      <c r="G2786">
        <v>43</v>
      </c>
      <c r="H2786">
        <v>0</v>
      </c>
      <c r="I2786" t="s">
        <v>23</v>
      </c>
      <c r="J2786">
        <v>31.5</v>
      </c>
      <c r="K2786" s="1">
        <v>44753</v>
      </c>
      <c r="L2786">
        <v>22</v>
      </c>
      <c r="M2786">
        <v>0.18</v>
      </c>
    </row>
    <row r="2787" spans="1:13" x14ac:dyDescent="0.3">
      <c r="A2787" t="s">
        <v>2103</v>
      </c>
      <c r="B2787">
        <v>51</v>
      </c>
      <c r="C2787" t="s">
        <v>21</v>
      </c>
      <c r="D2787" t="s">
        <v>28</v>
      </c>
      <c r="E2787">
        <v>58.35</v>
      </c>
      <c r="F2787">
        <v>11</v>
      </c>
      <c r="G2787">
        <v>200</v>
      </c>
      <c r="H2787">
        <v>0</v>
      </c>
      <c r="I2787" t="s">
        <v>23</v>
      </c>
      <c r="J2787">
        <v>77.8</v>
      </c>
      <c r="K2787" s="1">
        <v>45170</v>
      </c>
      <c r="L2787">
        <v>60</v>
      </c>
      <c r="M2787">
        <v>0.28999999999999998</v>
      </c>
    </row>
    <row r="2788" spans="1:13" x14ac:dyDescent="0.3">
      <c r="A2788" t="s">
        <v>2297</v>
      </c>
      <c r="B2788">
        <v>39</v>
      </c>
      <c r="C2788" t="s">
        <v>21</v>
      </c>
      <c r="D2788" t="s">
        <v>15</v>
      </c>
      <c r="E2788">
        <v>159.46</v>
      </c>
      <c r="F2788">
        <v>14</v>
      </c>
      <c r="G2788">
        <v>283</v>
      </c>
      <c r="H2788">
        <v>0</v>
      </c>
      <c r="I2788" t="s">
        <v>23</v>
      </c>
      <c r="J2788">
        <v>46.4</v>
      </c>
      <c r="K2788" s="1">
        <v>44381</v>
      </c>
      <c r="L2788">
        <v>45</v>
      </c>
      <c r="M2788">
        <v>0.28999999999999998</v>
      </c>
    </row>
    <row r="2789" spans="1:13" x14ac:dyDescent="0.3">
      <c r="A2789" t="s">
        <v>2392</v>
      </c>
      <c r="B2789">
        <v>56</v>
      </c>
      <c r="C2789" t="s">
        <v>14</v>
      </c>
      <c r="D2789" t="s">
        <v>50</v>
      </c>
      <c r="E2789">
        <v>151.37</v>
      </c>
      <c r="F2789">
        <v>8</v>
      </c>
      <c r="G2789">
        <v>146</v>
      </c>
      <c r="H2789">
        <v>0</v>
      </c>
      <c r="I2789" t="s">
        <v>40</v>
      </c>
      <c r="K2789" s="1">
        <v>45720</v>
      </c>
      <c r="L2789">
        <v>20</v>
      </c>
      <c r="M2789">
        <v>0.34</v>
      </c>
    </row>
    <row r="2790" spans="1:13" x14ac:dyDescent="0.3">
      <c r="A2790" t="s">
        <v>2393</v>
      </c>
      <c r="B2790">
        <v>30</v>
      </c>
      <c r="C2790" t="s">
        <v>14</v>
      </c>
      <c r="D2790" t="s">
        <v>22</v>
      </c>
      <c r="E2790">
        <v>200.2</v>
      </c>
      <c r="F2790">
        <v>11</v>
      </c>
      <c r="G2790">
        <v>198</v>
      </c>
      <c r="H2790">
        <v>0</v>
      </c>
      <c r="I2790" t="s">
        <v>19</v>
      </c>
      <c r="J2790">
        <v>32</v>
      </c>
      <c r="K2790" s="1">
        <v>45494</v>
      </c>
      <c r="L2790">
        <v>26</v>
      </c>
      <c r="M2790">
        <v>0.18</v>
      </c>
    </row>
    <row r="2791" spans="1:13" x14ac:dyDescent="0.3">
      <c r="A2791" t="s">
        <v>2394</v>
      </c>
      <c r="B2791">
        <v>74</v>
      </c>
      <c r="C2791" t="s">
        <v>14</v>
      </c>
      <c r="D2791" t="s">
        <v>22</v>
      </c>
      <c r="E2791">
        <v>76.64</v>
      </c>
      <c r="F2791">
        <v>9</v>
      </c>
      <c r="G2791">
        <v>233</v>
      </c>
      <c r="H2791">
        <v>0</v>
      </c>
      <c r="I2791" t="s">
        <v>19</v>
      </c>
      <c r="J2791">
        <v>45.7</v>
      </c>
      <c r="K2791" s="1">
        <v>45493</v>
      </c>
      <c r="L2791">
        <v>59</v>
      </c>
      <c r="M2791">
        <v>0.15</v>
      </c>
    </row>
    <row r="2792" spans="1:13" x14ac:dyDescent="0.3">
      <c r="A2792" t="s">
        <v>1871</v>
      </c>
      <c r="B2792">
        <v>64</v>
      </c>
      <c r="C2792" t="s">
        <v>14</v>
      </c>
      <c r="D2792" t="s">
        <v>18</v>
      </c>
      <c r="E2792">
        <v>121.88</v>
      </c>
      <c r="F2792">
        <v>7</v>
      </c>
      <c r="G2792">
        <v>183</v>
      </c>
      <c r="H2792">
        <v>0</v>
      </c>
      <c r="I2792" t="s">
        <v>40</v>
      </c>
      <c r="J2792">
        <v>37.299999999999997</v>
      </c>
      <c r="K2792" s="1">
        <v>44419</v>
      </c>
      <c r="L2792">
        <v>68</v>
      </c>
      <c r="M2792">
        <v>0.26</v>
      </c>
    </row>
    <row r="2793" spans="1:13" x14ac:dyDescent="0.3">
      <c r="A2793" t="s">
        <v>124</v>
      </c>
      <c r="B2793">
        <v>71</v>
      </c>
      <c r="C2793" t="s">
        <v>25</v>
      </c>
      <c r="D2793" t="s">
        <v>50</v>
      </c>
      <c r="E2793">
        <v>115.25</v>
      </c>
      <c r="F2793">
        <v>9</v>
      </c>
      <c r="G2793">
        <v>34</v>
      </c>
      <c r="H2793">
        <v>0</v>
      </c>
      <c r="I2793" t="s">
        <v>40</v>
      </c>
      <c r="J2793">
        <v>55.2</v>
      </c>
      <c r="K2793" s="1">
        <v>45524</v>
      </c>
      <c r="L2793">
        <v>39</v>
      </c>
      <c r="M2793">
        <v>0.38</v>
      </c>
    </row>
    <row r="2794" spans="1:13" x14ac:dyDescent="0.3">
      <c r="A2794" t="s">
        <v>2395</v>
      </c>
      <c r="B2794">
        <v>20</v>
      </c>
      <c r="C2794" t="s">
        <v>21</v>
      </c>
      <c r="D2794" t="s">
        <v>26</v>
      </c>
      <c r="E2794">
        <v>67.349999999999994</v>
      </c>
      <c r="F2794">
        <v>9</v>
      </c>
      <c r="G2794">
        <v>208</v>
      </c>
      <c r="H2794">
        <v>0</v>
      </c>
      <c r="I2794" t="s">
        <v>16</v>
      </c>
      <c r="J2794">
        <v>18.3</v>
      </c>
      <c r="K2794" s="1">
        <v>45297</v>
      </c>
      <c r="L2794">
        <v>23</v>
      </c>
      <c r="M2794">
        <v>0.3</v>
      </c>
    </row>
    <row r="2795" spans="1:13" x14ac:dyDescent="0.3">
      <c r="A2795" t="s">
        <v>1825</v>
      </c>
      <c r="B2795">
        <v>77</v>
      </c>
      <c r="C2795" t="s">
        <v>21</v>
      </c>
      <c r="D2795" t="s">
        <v>37</v>
      </c>
      <c r="E2795">
        <v>147.69999999999999</v>
      </c>
      <c r="F2795">
        <v>12</v>
      </c>
      <c r="G2795">
        <v>359</v>
      </c>
      <c r="H2795">
        <v>0</v>
      </c>
      <c r="I2795" t="s">
        <v>29</v>
      </c>
      <c r="J2795">
        <v>57.2</v>
      </c>
      <c r="K2795" s="1">
        <v>45050</v>
      </c>
      <c r="L2795">
        <v>80</v>
      </c>
      <c r="M2795">
        <v>0.5</v>
      </c>
    </row>
    <row r="2796" spans="1:13" x14ac:dyDescent="0.3">
      <c r="A2796" t="s">
        <v>2396</v>
      </c>
      <c r="B2796">
        <v>70</v>
      </c>
      <c r="C2796" t="s">
        <v>14</v>
      </c>
      <c r="D2796" t="s">
        <v>26</v>
      </c>
      <c r="E2796">
        <v>158.72</v>
      </c>
      <c r="F2796">
        <v>13</v>
      </c>
      <c r="G2796">
        <v>62</v>
      </c>
      <c r="H2796">
        <v>0</v>
      </c>
      <c r="I2796" t="s">
        <v>23</v>
      </c>
      <c r="J2796">
        <v>98.7</v>
      </c>
      <c r="K2796" s="1">
        <v>44810</v>
      </c>
      <c r="L2796">
        <v>25</v>
      </c>
      <c r="M2796">
        <v>0.12</v>
      </c>
    </row>
    <row r="2797" spans="1:13" x14ac:dyDescent="0.3">
      <c r="A2797" t="s">
        <v>2397</v>
      </c>
      <c r="B2797">
        <v>37</v>
      </c>
      <c r="C2797" t="s">
        <v>21</v>
      </c>
      <c r="D2797" t="s">
        <v>44</v>
      </c>
      <c r="E2797">
        <v>57.41</v>
      </c>
      <c r="F2797">
        <v>5</v>
      </c>
      <c r="G2797">
        <v>81</v>
      </c>
      <c r="H2797">
        <v>0</v>
      </c>
      <c r="I2797" t="s">
        <v>29</v>
      </c>
      <c r="J2797">
        <v>75.400000000000006</v>
      </c>
      <c r="K2797" s="1">
        <v>45030</v>
      </c>
      <c r="L2797">
        <v>73</v>
      </c>
      <c r="M2797">
        <v>0.14000000000000001</v>
      </c>
    </row>
    <row r="2798" spans="1:13" x14ac:dyDescent="0.3">
      <c r="A2798" t="s">
        <v>2398</v>
      </c>
      <c r="B2798">
        <v>48</v>
      </c>
      <c r="C2798" t="s">
        <v>21</v>
      </c>
      <c r="D2798" t="s">
        <v>50</v>
      </c>
      <c r="E2798">
        <v>228.7</v>
      </c>
      <c r="F2798">
        <v>6</v>
      </c>
      <c r="G2798">
        <v>262</v>
      </c>
      <c r="H2798">
        <v>0</v>
      </c>
      <c r="I2798" t="s">
        <v>16</v>
      </c>
      <c r="J2798">
        <v>68.5</v>
      </c>
      <c r="K2798" s="1">
        <v>44354</v>
      </c>
      <c r="L2798">
        <v>53</v>
      </c>
      <c r="M2798">
        <v>0.35</v>
      </c>
    </row>
    <row r="2799" spans="1:13" x14ac:dyDescent="0.3">
      <c r="A2799" t="s">
        <v>2399</v>
      </c>
      <c r="B2799">
        <v>22</v>
      </c>
      <c r="C2799" t="s">
        <v>21</v>
      </c>
      <c r="D2799" t="s">
        <v>35</v>
      </c>
      <c r="E2799">
        <v>128.09</v>
      </c>
      <c r="F2799">
        <v>14</v>
      </c>
      <c r="G2799">
        <v>254</v>
      </c>
      <c r="H2799">
        <v>0</v>
      </c>
      <c r="I2799" t="s">
        <v>19</v>
      </c>
      <c r="J2799">
        <v>20.100000000000001</v>
      </c>
      <c r="K2799" s="1">
        <v>44937</v>
      </c>
      <c r="L2799">
        <v>11</v>
      </c>
      <c r="M2799">
        <v>0.34</v>
      </c>
    </row>
    <row r="2800" spans="1:13" x14ac:dyDescent="0.3">
      <c r="A2800" t="s">
        <v>2400</v>
      </c>
      <c r="B2800">
        <v>41</v>
      </c>
      <c r="C2800" t="s">
        <v>21</v>
      </c>
      <c r="D2800" t="s">
        <v>18</v>
      </c>
      <c r="E2800">
        <v>37.409999999999997</v>
      </c>
      <c r="F2800">
        <v>5</v>
      </c>
      <c r="G2800">
        <v>38</v>
      </c>
      <c r="H2800">
        <v>0</v>
      </c>
      <c r="I2800" t="s">
        <v>23</v>
      </c>
      <c r="J2800">
        <v>58.2</v>
      </c>
      <c r="K2800" s="1">
        <v>44728</v>
      </c>
      <c r="L2800">
        <v>25</v>
      </c>
      <c r="M2800">
        <v>0.28999999999999998</v>
      </c>
    </row>
    <row r="2801" spans="1:13" x14ac:dyDescent="0.3">
      <c r="A2801" t="s">
        <v>1969</v>
      </c>
      <c r="B2801">
        <v>57</v>
      </c>
      <c r="C2801" t="s">
        <v>14</v>
      </c>
      <c r="D2801" t="s">
        <v>52</v>
      </c>
      <c r="E2801">
        <v>52.23</v>
      </c>
      <c r="F2801">
        <v>11</v>
      </c>
      <c r="G2801">
        <v>285</v>
      </c>
      <c r="H2801">
        <v>0</v>
      </c>
      <c r="I2801" t="s">
        <v>19</v>
      </c>
      <c r="J2801">
        <v>82</v>
      </c>
      <c r="K2801" s="1">
        <v>45247</v>
      </c>
      <c r="L2801">
        <v>31</v>
      </c>
      <c r="M2801">
        <v>0.19</v>
      </c>
    </row>
    <row r="2802" spans="1:13" x14ac:dyDescent="0.3">
      <c r="A2802" t="s">
        <v>2401</v>
      </c>
      <c r="B2802">
        <v>71</v>
      </c>
      <c r="C2802" t="s">
        <v>21</v>
      </c>
      <c r="D2802" t="s">
        <v>44</v>
      </c>
      <c r="E2802">
        <v>151.68</v>
      </c>
      <c r="F2802">
        <v>18</v>
      </c>
      <c r="G2802">
        <v>22</v>
      </c>
      <c r="H2802">
        <v>0</v>
      </c>
      <c r="I2802" t="s">
        <v>40</v>
      </c>
      <c r="J2802">
        <v>24.1</v>
      </c>
      <c r="K2802" s="1">
        <v>44506</v>
      </c>
      <c r="L2802">
        <v>46</v>
      </c>
      <c r="M2802">
        <v>0.1</v>
      </c>
    </row>
    <row r="2803" spans="1:13" x14ac:dyDescent="0.3">
      <c r="A2803" t="s">
        <v>1301</v>
      </c>
      <c r="B2803">
        <v>50</v>
      </c>
      <c r="C2803" t="s">
        <v>14</v>
      </c>
      <c r="D2803" t="s">
        <v>15</v>
      </c>
      <c r="E2803">
        <v>160.31</v>
      </c>
      <c r="F2803">
        <v>9</v>
      </c>
      <c r="G2803">
        <v>83</v>
      </c>
      <c r="H2803">
        <v>0</v>
      </c>
      <c r="I2803" t="s">
        <v>29</v>
      </c>
      <c r="J2803">
        <v>8.6999999999999993</v>
      </c>
      <c r="K2803" s="1">
        <v>45039</v>
      </c>
      <c r="L2803">
        <v>27</v>
      </c>
      <c r="M2803">
        <v>0.31</v>
      </c>
    </row>
    <row r="2804" spans="1:13" x14ac:dyDescent="0.3">
      <c r="A2804" t="s">
        <v>2402</v>
      </c>
      <c r="B2804">
        <v>25</v>
      </c>
      <c r="C2804" t="s">
        <v>14</v>
      </c>
      <c r="D2804" t="s">
        <v>35</v>
      </c>
      <c r="E2804">
        <v>225.7</v>
      </c>
      <c r="F2804">
        <v>11</v>
      </c>
      <c r="G2804">
        <v>302</v>
      </c>
      <c r="H2804">
        <v>0</v>
      </c>
      <c r="I2804" t="s">
        <v>19</v>
      </c>
      <c r="J2804">
        <v>66.2</v>
      </c>
      <c r="K2804" s="1">
        <v>45026</v>
      </c>
      <c r="L2804">
        <v>63</v>
      </c>
      <c r="M2804">
        <v>0.25</v>
      </c>
    </row>
    <row r="2805" spans="1:13" x14ac:dyDescent="0.3">
      <c r="A2805" t="s">
        <v>2403</v>
      </c>
      <c r="B2805">
        <v>41</v>
      </c>
      <c r="C2805" t="s">
        <v>21</v>
      </c>
      <c r="D2805" t="s">
        <v>50</v>
      </c>
      <c r="E2805">
        <v>65.45</v>
      </c>
      <c r="F2805">
        <v>14</v>
      </c>
      <c r="G2805">
        <v>205</v>
      </c>
      <c r="H2805">
        <v>0</v>
      </c>
      <c r="I2805" t="s">
        <v>16</v>
      </c>
      <c r="J2805">
        <v>67.400000000000006</v>
      </c>
      <c r="K2805" s="1">
        <v>45153</v>
      </c>
      <c r="L2805">
        <v>47</v>
      </c>
      <c r="M2805">
        <v>0.43</v>
      </c>
    </row>
    <row r="2806" spans="1:13" x14ac:dyDescent="0.3">
      <c r="A2806" t="s">
        <v>2404</v>
      </c>
      <c r="B2806">
        <v>67</v>
      </c>
      <c r="C2806" t="s">
        <v>21</v>
      </c>
      <c r="D2806" t="s">
        <v>50</v>
      </c>
      <c r="E2806">
        <v>69.430000000000007</v>
      </c>
      <c r="F2806">
        <v>11</v>
      </c>
      <c r="G2806">
        <v>94</v>
      </c>
      <c r="H2806">
        <v>0</v>
      </c>
      <c r="I2806" t="s">
        <v>19</v>
      </c>
      <c r="J2806">
        <v>80.400000000000006</v>
      </c>
      <c r="K2806" s="1">
        <v>45012</v>
      </c>
      <c r="L2806">
        <v>14</v>
      </c>
      <c r="M2806">
        <v>0.31</v>
      </c>
    </row>
    <row r="2807" spans="1:13" x14ac:dyDescent="0.3">
      <c r="A2807" t="s">
        <v>2405</v>
      </c>
      <c r="B2807">
        <v>37</v>
      </c>
      <c r="C2807" t="s">
        <v>21</v>
      </c>
      <c r="D2807" t="s">
        <v>26</v>
      </c>
      <c r="E2807">
        <v>306.02</v>
      </c>
      <c r="F2807">
        <v>8</v>
      </c>
      <c r="G2807">
        <v>62</v>
      </c>
      <c r="H2807">
        <v>0</v>
      </c>
      <c r="I2807" t="s">
        <v>23</v>
      </c>
      <c r="J2807">
        <v>63</v>
      </c>
      <c r="K2807" s="1">
        <v>44897</v>
      </c>
      <c r="L2807">
        <v>23</v>
      </c>
      <c r="M2807">
        <v>0.44</v>
      </c>
    </row>
    <row r="2808" spans="1:13" x14ac:dyDescent="0.3">
      <c r="A2808" t="s">
        <v>2406</v>
      </c>
      <c r="B2808">
        <v>77</v>
      </c>
      <c r="C2808" t="s">
        <v>21</v>
      </c>
      <c r="D2808" t="s">
        <v>28</v>
      </c>
      <c r="E2808">
        <v>214.75</v>
      </c>
      <c r="F2808">
        <v>21</v>
      </c>
      <c r="G2808">
        <v>136</v>
      </c>
      <c r="H2808">
        <v>0</v>
      </c>
      <c r="I2808" t="s">
        <v>23</v>
      </c>
      <c r="J2808">
        <v>84.8</v>
      </c>
      <c r="K2808" s="1">
        <v>45744</v>
      </c>
      <c r="L2808">
        <v>16</v>
      </c>
      <c r="M2808">
        <v>0.62</v>
      </c>
    </row>
    <row r="2809" spans="1:13" x14ac:dyDescent="0.3">
      <c r="A2809" t="s">
        <v>2407</v>
      </c>
      <c r="B2809">
        <v>33</v>
      </c>
      <c r="C2809" t="s">
        <v>14</v>
      </c>
      <c r="D2809" t="s">
        <v>26</v>
      </c>
      <c r="E2809">
        <v>110.35</v>
      </c>
      <c r="F2809">
        <v>8</v>
      </c>
      <c r="G2809">
        <v>150</v>
      </c>
      <c r="H2809">
        <v>0</v>
      </c>
      <c r="I2809" t="s">
        <v>29</v>
      </c>
      <c r="J2809">
        <v>26.6</v>
      </c>
      <c r="K2809" s="1">
        <v>45627</v>
      </c>
      <c r="L2809">
        <v>20</v>
      </c>
      <c r="M2809">
        <v>0.16</v>
      </c>
    </row>
    <row r="2810" spans="1:13" x14ac:dyDescent="0.3">
      <c r="A2810" t="s">
        <v>2408</v>
      </c>
      <c r="B2810">
        <v>67</v>
      </c>
      <c r="C2810" t="s">
        <v>14</v>
      </c>
      <c r="D2810" t="s">
        <v>22</v>
      </c>
      <c r="E2810">
        <v>94.39</v>
      </c>
      <c r="F2810">
        <v>11</v>
      </c>
      <c r="G2810">
        <v>116</v>
      </c>
      <c r="H2810">
        <v>0</v>
      </c>
      <c r="I2810" t="s">
        <v>40</v>
      </c>
      <c r="J2810">
        <v>3.5</v>
      </c>
      <c r="K2810" s="1">
        <v>44275</v>
      </c>
      <c r="L2810">
        <v>3</v>
      </c>
      <c r="M2810">
        <v>0.56999999999999995</v>
      </c>
    </row>
    <row r="2811" spans="1:13" x14ac:dyDescent="0.3">
      <c r="A2811" t="s">
        <v>2409</v>
      </c>
      <c r="B2811">
        <v>69</v>
      </c>
      <c r="C2811" t="s">
        <v>14</v>
      </c>
      <c r="D2811" t="s">
        <v>26</v>
      </c>
      <c r="E2811">
        <v>284.10000000000002</v>
      </c>
      <c r="F2811">
        <v>13</v>
      </c>
      <c r="G2811">
        <v>190</v>
      </c>
      <c r="H2811">
        <v>0</v>
      </c>
      <c r="I2811" t="s">
        <v>23</v>
      </c>
      <c r="J2811">
        <v>73.3</v>
      </c>
      <c r="K2811" s="1">
        <v>44267</v>
      </c>
      <c r="L2811">
        <v>6</v>
      </c>
      <c r="M2811">
        <v>0.31</v>
      </c>
    </row>
    <row r="2812" spans="1:13" x14ac:dyDescent="0.3">
      <c r="A2812" t="s">
        <v>578</v>
      </c>
      <c r="B2812">
        <v>29</v>
      </c>
      <c r="C2812" t="s">
        <v>21</v>
      </c>
      <c r="D2812" t="s">
        <v>28</v>
      </c>
      <c r="E2812">
        <v>41.85</v>
      </c>
      <c r="F2812">
        <v>9</v>
      </c>
      <c r="G2812">
        <v>201</v>
      </c>
      <c r="H2812">
        <v>0</v>
      </c>
      <c r="I2812" t="s">
        <v>16</v>
      </c>
      <c r="J2812">
        <v>38.6</v>
      </c>
      <c r="K2812" s="1">
        <v>45724</v>
      </c>
      <c r="L2812">
        <v>29</v>
      </c>
      <c r="M2812">
        <v>0.12</v>
      </c>
    </row>
    <row r="2813" spans="1:13" x14ac:dyDescent="0.3">
      <c r="A2813" t="s">
        <v>2410</v>
      </c>
      <c r="B2813">
        <v>30</v>
      </c>
      <c r="C2813" t="s">
        <v>14</v>
      </c>
      <c r="D2813" t="s">
        <v>15</v>
      </c>
      <c r="E2813">
        <v>82.88</v>
      </c>
      <c r="F2813">
        <v>10</v>
      </c>
      <c r="G2813">
        <v>249</v>
      </c>
      <c r="H2813">
        <v>0</v>
      </c>
      <c r="I2813" t="s">
        <v>29</v>
      </c>
      <c r="J2813">
        <v>21</v>
      </c>
      <c r="K2813" s="1">
        <v>44461</v>
      </c>
      <c r="L2813">
        <v>4</v>
      </c>
      <c r="M2813">
        <v>0.12</v>
      </c>
    </row>
    <row r="2814" spans="1:13" x14ac:dyDescent="0.3">
      <c r="A2814" t="s">
        <v>2411</v>
      </c>
      <c r="B2814">
        <v>62</v>
      </c>
      <c r="C2814" t="s">
        <v>14</v>
      </c>
      <c r="D2814" t="s">
        <v>44</v>
      </c>
      <c r="E2814">
        <v>121.11</v>
      </c>
      <c r="F2814">
        <v>7</v>
      </c>
      <c r="G2814">
        <v>86</v>
      </c>
      <c r="H2814">
        <v>0</v>
      </c>
      <c r="I2814" t="s">
        <v>23</v>
      </c>
      <c r="J2814">
        <v>5.2</v>
      </c>
      <c r="K2814" s="1">
        <v>45228</v>
      </c>
      <c r="L2814">
        <v>65</v>
      </c>
      <c r="M2814">
        <v>0.27</v>
      </c>
    </row>
    <row r="2815" spans="1:13" x14ac:dyDescent="0.3">
      <c r="A2815" t="s">
        <v>1326</v>
      </c>
      <c r="B2815">
        <v>59</v>
      </c>
      <c r="C2815" t="s">
        <v>14</v>
      </c>
      <c r="D2815" t="s">
        <v>37</v>
      </c>
      <c r="E2815">
        <v>164.36</v>
      </c>
      <c r="F2815">
        <v>12</v>
      </c>
      <c r="G2815">
        <v>73</v>
      </c>
      <c r="H2815">
        <v>0</v>
      </c>
      <c r="I2815" t="s">
        <v>16</v>
      </c>
      <c r="K2815" s="1">
        <v>45785</v>
      </c>
      <c r="L2815">
        <v>8</v>
      </c>
      <c r="M2815">
        <v>0.5</v>
      </c>
    </row>
    <row r="2816" spans="1:13" x14ac:dyDescent="0.3">
      <c r="A2816" t="s">
        <v>2412</v>
      </c>
      <c r="B2816">
        <v>56</v>
      </c>
      <c r="C2816" t="s">
        <v>14</v>
      </c>
      <c r="D2816" t="s">
        <v>50</v>
      </c>
      <c r="E2816">
        <v>57.88</v>
      </c>
      <c r="F2816">
        <v>6</v>
      </c>
      <c r="G2816">
        <v>321</v>
      </c>
      <c r="H2816">
        <v>0</v>
      </c>
      <c r="I2816" t="s">
        <v>19</v>
      </c>
      <c r="J2816">
        <v>82.6</v>
      </c>
      <c r="K2816" s="1">
        <v>45561</v>
      </c>
      <c r="L2816">
        <v>48</v>
      </c>
      <c r="M2816">
        <v>0.33</v>
      </c>
    </row>
    <row r="2817" spans="1:13" x14ac:dyDescent="0.3">
      <c r="A2817" t="s">
        <v>2413</v>
      </c>
      <c r="B2817">
        <v>42</v>
      </c>
      <c r="C2817" t="s">
        <v>14</v>
      </c>
      <c r="D2817" t="s">
        <v>52</v>
      </c>
      <c r="E2817">
        <v>92.47</v>
      </c>
      <c r="F2817">
        <v>7</v>
      </c>
      <c r="G2817">
        <v>36</v>
      </c>
      <c r="H2817">
        <v>0</v>
      </c>
      <c r="I2817" t="s">
        <v>16</v>
      </c>
      <c r="J2817">
        <v>38.9</v>
      </c>
      <c r="K2817" s="1">
        <v>45554</v>
      </c>
      <c r="L2817">
        <v>84</v>
      </c>
      <c r="M2817">
        <v>0.28000000000000003</v>
      </c>
    </row>
    <row r="2818" spans="1:13" x14ac:dyDescent="0.3">
      <c r="A2818" t="s">
        <v>2414</v>
      </c>
      <c r="B2818">
        <v>63</v>
      </c>
      <c r="C2818" t="s">
        <v>14</v>
      </c>
      <c r="D2818" t="s">
        <v>26</v>
      </c>
      <c r="E2818">
        <v>99.22</v>
      </c>
      <c r="F2818">
        <v>10</v>
      </c>
      <c r="G2818">
        <v>124</v>
      </c>
      <c r="H2818">
        <v>0</v>
      </c>
      <c r="I2818" t="s">
        <v>29</v>
      </c>
      <c r="J2818">
        <v>88.5</v>
      </c>
      <c r="K2818" s="1">
        <v>45061</v>
      </c>
      <c r="L2818">
        <v>16</v>
      </c>
      <c r="M2818">
        <v>0.08</v>
      </c>
    </row>
    <row r="2819" spans="1:13" x14ac:dyDescent="0.3">
      <c r="A2819" t="s">
        <v>2415</v>
      </c>
      <c r="B2819">
        <v>49</v>
      </c>
      <c r="C2819" t="s">
        <v>14</v>
      </c>
      <c r="D2819" t="s">
        <v>35</v>
      </c>
      <c r="E2819">
        <v>405.77</v>
      </c>
      <c r="F2819">
        <v>8</v>
      </c>
      <c r="G2819">
        <v>165</v>
      </c>
      <c r="H2819">
        <v>0</v>
      </c>
      <c r="I2819" t="s">
        <v>23</v>
      </c>
      <c r="J2819">
        <v>41.6</v>
      </c>
      <c r="K2819" s="1">
        <v>44814</v>
      </c>
      <c r="L2819">
        <v>47</v>
      </c>
      <c r="M2819">
        <v>0.21</v>
      </c>
    </row>
    <row r="2820" spans="1:13" x14ac:dyDescent="0.3">
      <c r="A2820" t="s">
        <v>2416</v>
      </c>
      <c r="B2820">
        <v>79</v>
      </c>
      <c r="C2820" t="s">
        <v>21</v>
      </c>
      <c r="D2820" t="s">
        <v>15</v>
      </c>
      <c r="E2820">
        <v>225.84</v>
      </c>
      <c r="F2820">
        <v>9</v>
      </c>
      <c r="G2820">
        <v>0</v>
      </c>
      <c r="H2820">
        <v>0</v>
      </c>
      <c r="I2820" t="s">
        <v>40</v>
      </c>
      <c r="J2820">
        <v>95.2</v>
      </c>
      <c r="K2820" s="1">
        <v>44677</v>
      </c>
      <c r="L2820">
        <v>31</v>
      </c>
      <c r="M2820">
        <v>0.28999999999999998</v>
      </c>
    </row>
    <row r="2821" spans="1:13" x14ac:dyDescent="0.3">
      <c r="A2821" t="s">
        <v>2417</v>
      </c>
      <c r="B2821">
        <v>41</v>
      </c>
      <c r="C2821" t="s">
        <v>14</v>
      </c>
      <c r="D2821" t="s">
        <v>18</v>
      </c>
      <c r="E2821">
        <v>362.07</v>
      </c>
      <c r="F2821">
        <v>11</v>
      </c>
      <c r="G2821">
        <v>337</v>
      </c>
      <c r="H2821">
        <v>0</v>
      </c>
      <c r="I2821" t="s">
        <v>40</v>
      </c>
      <c r="J2821">
        <v>98.3</v>
      </c>
      <c r="K2821" s="1">
        <v>44963</v>
      </c>
      <c r="L2821">
        <v>96</v>
      </c>
      <c r="M2821">
        <v>0.34</v>
      </c>
    </row>
    <row r="2822" spans="1:13" x14ac:dyDescent="0.3">
      <c r="A2822" t="s">
        <v>2038</v>
      </c>
      <c r="B2822">
        <v>65</v>
      </c>
      <c r="C2822" t="s">
        <v>21</v>
      </c>
      <c r="D2822" t="s">
        <v>50</v>
      </c>
      <c r="E2822">
        <v>76.400000000000006</v>
      </c>
      <c r="F2822">
        <v>12</v>
      </c>
      <c r="G2822">
        <v>290</v>
      </c>
      <c r="H2822">
        <v>0</v>
      </c>
      <c r="I2822" t="s">
        <v>16</v>
      </c>
      <c r="J2822">
        <v>81.8</v>
      </c>
      <c r="K2822" s="1">
        <v>44804</v>
      </c>
      <c r="L2822">
        <v>98</v>
      </c>
      <c r="M2822">
        <v>0.44</v>
      </c>
    </row>
    <row r="2823" spans="1:13" x14ac:dyDescent="0.3">
      <c r="A2823" t="s">
        <v>2406</v>
      </c>
      <c r="B2823">
        <v>64</v>
      </c>
      <c r="C2823" t="s">
        <v>21</v>
      </c>
      <c r="D2823" t="s">
        <v>28</v>
      </c>
      <c r="E2823">
        <v>244.98</v>
      </c>
      <c r="F2823">
        <v>8</v>
      </c>
      <c r="G2823">
        <v>70</v>
      </c>
      <c r="H2823">
        <v>0</v>
      </c>
      <c r="I2823" t="s">
        <v>16</v>
      </c>
      <c r="J2823">
        <v>25.6</v>
      </c>
      <c r="K2823" s="1">
        <v>44216</v>
      </c>
      <c r="L2823">
        <v>29</v>
      </c>
      <c r="M2823">
        <v>0.05</v>
      </c>
    </row>
    <row r="2824" spans="1:13" x14ac:dyDescent="0.3">
      <c r="A2824" t="s">
        <v>2418</v>
      </c>
      <c r="B2824">
        <v>61</v>
      </c>
      <c r="C2824" t="s">
        <v>25</v>
      </c>
      <c r="D2824" t="s">
        <v>22</v>
      </c>
      <c r="E2824">
        <v>160.91</v>
      </c>
      <c r="F2824">
        <v>10</v>
      </c>
      <c r="G2824">
        <v>107</v>
      </c>
      <c r="H2824">
        <v>0</v>
      </c>
      <c r="I2824" t="s">
        <v>16</v>
      </c>
      <c r="J2824">
        <v>36.6</v>
      </c>
      <c r="K2824" s="1">
        <v>45449</v>
      </c>
      <c r="L2824">
        <v>76</v>
      </c>
      <c r="M2824">
        <v>0.45</v>
      </c>
    </row>
    <row r="2825" spans="1:13" x14ac:dyDescent="0.3">
      <c r="A2825" t="s">
        <v>2419</v>
      </c>
      <c r="B2825">
        <v>26</v>
      </c>
      <c r="C2825" t="s">
        <v>25</v>
      </c>
      <c r="D2825" t="s">
        <v>28</v>
      </c>
      <c r="E2825">
        <v>106.12</v>
      </c>
      <c r="F2825">
        <v>8</v>
      </c>
      <c r="G2825">
        <v>85</v>
      </c>
      <c r="H2825">
        <v>0</v>
      </c>
      <c r="I2825" t="s">
        <v>23</v>
      </c>
      <c r="J2825">
        <v>53.3</v>
      </c>
      <c r="K2825" s="1">
        <v>45187</v>
      </c>
      <c r="L2825">
        <v>68</v>
      </c>
      <c r="M2825">
        <v>0.39</v>
      </c>
    </row>
    <row r="2826" spans="1:13" x14ac:dyDescent="0.3">
      <c r="A2826" t="s">
        <v>2420</v>
      </c>
      <c r="B2826">
        <v>57</v>
      </c>
      <c r="C2826" t="s">
        <v>21</v>
      </c>
      <c r="D2826" t="s">
        <v>26</v>
      </c>
      <c r="E2826">
        <v>129.72</v>
      </c>
      <c r="F2826">
        <v>14</v>
      </c>
      <c r="G2826">
        <v>180</v>
      </c>
      <c r="H2826">
        <v>0</v>
      </c>
      <c r="I2826" t="s">
        <v>40</v>
      </c>
      <c r="J2826">
        <v>32.9</v>
      </c>
      <c r="K2826" s="1">
        <v>44052</v>
      </c>
      <c r="L2826">
        <v>43</v>
      </c>
      <c r="M2826">
        <v>0.34</v>
      </c>
    </row>
    <row r="2827" spans="1:13" x14ac:dyDescent="0.3">
      <c r="A2827" t="s">
        <v>2421</v>
      </c>
      <c r="B2827">
        <v>67</v>
      </c>
      <c r="C2827" t="s">
        <v>21</v>
      </c>
      <c r="D2827" t="s">
        <v>44</v>
      </c>
      <c r="E2827">
        <v>58.3</v>
      </c>
      <c r="F2827">
        <v>11</v>
      </c>
      <c r="G2827">
        <v>24</v>
      </c>
      <c r="H2827">
        <v>0</v>
      </c>
      <c r="I2827" t="s">
        <v>40</v>
      </c>
      <c r="J2827">
        <v>81.900000000000006</v>
      </c>
      <c r="K2827" s="1">
        <v>44013</v>
      </c>
      <c r="L2827">
        <v>34</v>
      </c>
      <c r="M2827">
        <v>0.14000000000000001</v>
      </c>
    </row>
    <row r="2828" spans="1:13" x14ac:dyDescent="0.3">
      <c r="A2828" t="s">
        <v>2422</v>
      </c>
      <c r="B2828">
        <v>40</v>
      </c>
      <c r="C2828" t="s">
        <v>21</v>
      </c>
      <c r="D2828" t="s">
        <v>22</v>
      </c>
      <c r="E2828">
        <v>21.19</v>
      </c>
      <c r="F2828">
        <v>4</v>
      </c>
      <c r="G2828">
        <v>297</v>
      </c>
      <c r="H2828">
        <v>0</v>
      </c>
      <c r="I2828" t="s">
        <v>29</v>
      </c>
      <c r="J2828">
        <v>92.8</v>
      </c>
      <c r="K2828" s="1">
        <v>45642</v>
      </c>
      <c r="L2828">
        <v>6</v>
      </c>
      <c r="M2828">
        <v>0.64</v>
      </c>
    </row>
    <row r="2829" spans="1:13" x14ac:dyDescent="0.3">
      <c r="A2829" t="s">
        <v>954</v>
      </c>
      <c r="B2829">
        <v>67</v>
      </c>
      <c r="C2829" t="s">
        <v>14</v>
      </c>
      <c r="D2829" t="s">
        <v>35</v>
      </c>
      <c r="E2829">
        <v>55.28</v>
      </c>
      <c r="F2829">
        <v>9</v>
      </c>
      <c r="G2829">
        <v>150</v>
      </c>
      <c r="H2829">
        <v>0</v>
      </c>
      <c r="I2829" t="s">
        <v>29</v>
      </c>
      <c r="J2829">
        <v>98.6</v>
      </c>
      <c r="K2829" s="1">
        <v>45638</v>
      </c>
      <c r="L2829">
        <v>49</v>
      </c>
      <c r="M2829">
        <v>0.23</v>
      </c>
    </row>
    <row r="2830" spans="1:13" x14ac:dyDescent="0.3">
      <c r="A2830" t="s">
        <v>2423</v>
      </c>
      <c r="B2830">
        <v>30</v>
      </c>
      <c r="C2830" t="s">
        <v>14</v>
      </c>
      <c r="D2830" t="s">
        <v>28</v>
      </c>
      <c r="E2830">
        <v>116.36</v>
      </c>
      <c r="F2830">
        <v>5</v>
      </c>
      <c r="G2830">
        <v>264</v>
      </c>
      <c r="H2830">
        <v>0</v>
      </c>
      <c r="I2830" t="s">
        <v>19</v>
      </c>
      <c r="J2830">
        <v>33.6</v>
      </c>
      <c r="K2830" s="1">
        <v>45140</v>
      </c>
      <c r="L2830">
        <v>60</v>
      </c>
      <c r="M2830">
        <v>0.24</v>
      </c>
    </row>
    <row r="2831" spans="1:13" x14ac:dyDescent="0.3">
      <c r="A2831" t="s">
        <v>2424</v>
      </c>
      <c r="B2831">
        <v>77</v>
      </c>
      <c r="C2831" t="s">
        <v>25</v>
      </c>
      <c r="D2831" t="s">
        <v>35</v>
      </c>
      <c r="E2831">
        <v>112.16</v>
      </c>
      <c r="F2831">
        <v>12</v>
      </c>
      <c r="G2831">
        <v>202</v>
      </c>
      <c r="H2831">
        <v>0</v>
      </c>
      <c r="I2831" t="s">
        <v>23</v>
      </c>
      <c r="J2831">
        <v>27</v>
      </c>
      <c r="K2831" s="1">
        <v>44900</v>
      </c>
      <c r="L2831">
        <v>51</v>
      </c>
      <c r="M2831">
        <v>0.33</v>
      </c>
    </row>
    <row r="2832" spans="1:13" x14ac:dyDescent="0.3">
      <c r="A2832" t="s">
        <v>2425</v>
      </c>
      <c r="B2832">
        <v>76</v>
      </c>
      <c r="C2832" t="s">
        <v>14</v>
      </c>
      <c r="D2832" t="s">
        <v>18</v>
      </c>
      <c r="E2832">
        <v>229.78</v>
      </c>
      <c r="F2832">
        <v>9</v>
      </c>
      <c r="G2832">
        <v>50</v>
      </c>
      <c r="H2832">
        <v>0</v>
      </c>
      <c r="I2832" t="s">
        <v>16</v>
      </c>
      <c r="J2832">
        <v>16.100000000000001</v>
      </c>
      <c r="K2832" s="1">
        <v>45093</v>
      </c>
      <c r="L2832">
        <v>9</v>
      </c>
      <c r="M2832">
        <v>0.27</v>
      </c>
    </row>
    <row r="2833" spans="1:13" x14ac:dyDescent="0.3">
      <c r="A2833" t="s">
        <v>347</v>
      </c>
      <c r="B2833">
        <v>49</v>
      </c>
      <c r="C2833" t="s">
        <v>21</v>
      </c>
      <c r="D2833" t="s">
        <v>35</v>
      </c>
      <c r="E2833">
        <v>155.03</v>
      </c>
      <c r="F2833">
        <v>8</v>
      </c>
      <c r="G2833">
        <v>219</v>
      </c>
      <c r="H2833">
        <v>1</v>
      </c>
      <c r="I2833" t="s">
        <v>29</v>
      </c>
      <c r="J2833">
        <v>4.7</v>
      </c>
      <c r="K2833" s="1">
        <v>44948</v>
      </c>
      <c r="L2833">
        <v>5</v>
      </c>
      <c r="M2833">
        <v>0.43</v>
      </c>
    </row>
    <row r="2834" spans="1:13" x14ac:dyDescent="0.3">
      <c r="A2834" t="s">
        <v>2426</v>
      </c>
      <c r="B2834">
        <v>67</v>
      </c>
      <c r="C2834" t="s">
        <v>14</v>
      </c>
      <c r="D2834" t="s">
        <v>50</v>
      </c>
      <c r="E2834">
        <v>185.57</v>
      </c>
      <c r="F2834">
        <v>14</v>
      </c>
      <c r="G2834">
        <v>56</v>
      </c>
      <c r="H2834">
        <v>0</v>
      </c>
      <c r="I2834" t="s">
        <v>19</v>
      </c>
      <c r="J2834">
        <v>17.7</v>
      </c>
      <c r="K2834" s="1">
        <v>45792</v>
      </c>
      <c r="L2834">
        <v>64</v>
      </c>
      <c r="M2834">
        <v>0.15</v>
      </c>
    </row>
    <row r="2835" spans="1:13" x14ac:dyDescent="0.3">
      <c r="A2835" t="s">
        <v>2427</v>
      </c>
      <c r="B2835">
        <v>32</v>
      </c>
      <c r="C2835" t="s">
        <v>21</v>
      </c>
      <c r="D2835" t="s">
        <v>15</v>
      </c>
      <c r="E2835">
        <v>55.98</v>
      </c>
      <c r="F2835">
        <v>13</v>
      </c>
      <c r="G2835">
        <v>81</v>
      </c>
      <c r="H2835">
        <v>0</v>
      </c>
      <c r="I2835" t="s">
        <v>19</v>
      </c>
      <c r="J2835">
        <v>28.5</v>
      </c>
      <c r="K2835" s="1">
        <v>45010</v>
      </c>
      <c r="L2835">
        <v>16</v>
      </c>
      <c r="M2835">
        <v>0.26</v>
      </c>
    </row>
    <row r="2836" spans="1:13" x14ac:dyDescent="0.3">
      <c r="A2836" t="s">
        <v>2428</v>
      </c>
      <c r="B2836">
        <v>53</v>
      </c>
      <c r="C2836" t="s">
        <v>25</v>
      </c>
      <c r="D2836" t="s">
        <v>22</v>
      </c>
      <c r="E2836">
        <v>56.3</v>
      </c>
      <c r="F2836">
        <v>10</v>
      </c>
      <c r="G2836">
        <v>163</v>
      </c>
      <c r="H2836">
        <v>0</v>
      </c>
      <c r="I2836" t="s">
        <v>40</v>
      </c>
      <c r="J2836">
        <v>39.1</v>
      </c>
      <c r="K2836" s="1">
        <v>44266</v>
      </c>
      <c r="L2836">
        <v>59</v>
      </c>
      <c r="M2836">
        <v>0.43</v>
      </c>
    </row>
    <row r="2837" spans="1:13" x14ac:dyDescent="0.3">
      <c r="A2837" t="s">
        <v>2429</v>
      </c>
      <c r="B2837">
        <v>66</v>
      </c>
      <c r="C2837" t="s">
        <v>14</v>
      </c>
      <c r="D2837" t="s">
        <v>50</v>
      </c>
      <c r="E2837">
        <v>46.84</v>
      </c>
      <c r="F2837">
        <v>13</v>
      </c>
      <c r="G2837">
        <v>268</v>
      </c>
      <c r="H2837">
        <v>0</v>
      </c>
      <c r="I2837" t="s">
        <v>23</v>
      </c>
      <c r="J2837">
        <v>11</v>
      </c>
      <c r="K2837" s="1">
        <v>44048</v>
      </c>
      <c r="L2837">
        <v>56</v>
      </c>
      <c r="M2837">
        <v>0.31</v>
      </c>
    </row>
    <row r="2838" spans="1:13" x14ac:dyDescent="0.3">
      <c r="A2838" t="s">
        <v>704</v>
      </c>
      <c r="B2838">
        <v>22</v>
      </c>
      <c r="C2838" t="s">
        <v>14</v>
      </c>
      <c r="D2838" t="s">
        <v>52</v>
      </c>
      <c r="E2838">
        <v>28.62</v>
      </c>
      <c r="F2838">
        <v>10</v>
      </c>
      <c r="G2838">
        <v>182</v>
      </c>
      <c r="H2838">
        <v>0</v>
      </c>
      <c r="I2838" t="s">
        <v>23</v>
      </c>
      <c r="J2838">
        <v>82</v>
      </c>
      <c r="K2838" s="1">
        <v>44185</v>
      </c>
      <c r="L2838">
        <v>65</v>
      </c>
      <c r="M2838">
        <v>0.32</v>
      </c>
    </row>
    <row r="2839" spans="1:13" x14ac:dyDescent="0.3">
      <c r="A2839" t="s">
        <v>2430</v>
      </c>
      <c r="B2839">
        <v>39</v>
      </c>
      <c r="C2839" t="s">
        <v>21</v>
      </c>
      <c r="D2839" t="s">
        <v>28</v>
      </c>
      <c r="E2839">
        <v>81.790000000000006</v>
      </c>
      <c r="F2839">
        <v>12</v>
      </c>
      <c r="G2839">
        <v>179</v>
      </c>
      <c r="H2839">
        <v>0</v>
      </c>
      <c r="I2839" t="s">
        <v>16</v>
      </c>
      <c r="J2839">
        <v>61.9</v>
      </c>
      <c r="K2839" s="1">
        <v>44158</v>
      </c>
      <c r="L2839">
        <v>84</v>
      </c>
      <c r="M2839">
        <v>0.24</v>
      </c>
    </row>
    <row r="2840" spans="1:13" x14ac:dyDescent="0.3">
      <c r="A2840" t="s">
        <v>2203</v>
      </c>
      <c r="B2840">
        <v>33</v>
      </c>
      <c r="C2840" t="s">
        <v>21</v>
      </c>
      <c r="D2840" t="s">
        <v>28</v>
      </c>
      <c r="E2840">
        <v>74.13</v>
      </c>
      <c r="F2840">
        <v>4</v>
      </c>
      <c r="G2840">
        <v>283</v>
      </c>
      <c r="H2840">
        <v>0</v>
      </c>
      <c r="I2840" t="s">
        <v>23</v>
      </c>
      <c r="J2840">
        <v>56.3</v>
      </c>
      <c r="K2840" s="1">
        <v>44539</v>
      </c>
      <c r="L2840">
        <v>35</v>
      </c>
      <c r="M2840">
        <v>0.16</v>
      </c>
    </row>
    <row r="2841" spans="1:13" x14ac:dyDescent="0.3">
      <c r="A2841" t="s">
        <v>627</v>
      </c>
      <c r="B2841">
        <v>58</v>
      </c>
      <c r="C2841" t="s">
        <v>21</v>
      </c>
      <c r="D2841" t="s">
        <v>52</v>
      </c>
      <c r="E2841">
        <v>142.79</v>
      </c>
      <c r="F2841">
        <v>16</v>
      </c>
      <c r="G2841">
        <v>85</v>
      </c>
      <c r="H2841">
        <v>0</v>
      </c>
      <c r="I2841" t="s">
        <v>16</v>
      </c>
      <c r="J2841">
        <v>54.5</v>
      </c>
      <c r="K2841" s="1">
        <v>45704</v>
      </c>
      <c r="L2841">
        <v>10</v>
      </c>
      <c r="M2841">
        <v>0.14000000000000001</v>
      </c>
    </row>
    <row r="2842" spans="1:13" x14ac:dyDescent="0.3">
      <c r="A2842" t="s">
        <v>2431</v>
      </c>
      <c r="B2842">
        <v>27</v>
      </c>
      <c r="C2842" t="s">
        <v>14</v>
      </c>
      <c r="D2842" t="s">
        <v>35</v>
      </c>
      <c r="E2842">
        <v>273.36</v>
      </c>
      <c r="F2842">
        <v>11</v>
      </c>
      <c r="G2842">
        <v>110</v>
      </c>
      <c r="H2842">
        <v>0</v>
      </c>
      <c r="I2842" t="s">
        <v>23</v>
      </c>
      <c r="J2842">
        <v>29</v>
      </c>
      <c r="K2842" s="1">
        <v>44997</v>
      </c>
      <c r="L2842">
        <v>89</v>
      </c>
      <c r="M2842">
        <v>0.34</v>
      </c>
    </row>
    <row r="2843" spans="1:13" x14ac:dyDescent="0.3">
      <c r="A2843" t="s">
        <v>637</v>
      </c>
      <c r="B2843">
        <v>41</v>
      </c>
      <c r="C2843" t="s">
        <v>14</v>
      </c>
      <c r="D2843" t="s">
        <v>50</v>
      </c>
      <c r="E2843">
        <v>21.82</v>
      </c>
      <c r="F2843">
        <v>7</v>
      </c>
      <c r="G2843">
        <v>157</v>
      </c>
      <c r="H2843">
        <v>0</v>
      </c>
      <c r="I2843" t="s">
        <v>40</v>
      </c>
      <c r="J2843">
        <v>93.8</v>
      </c>
      <c r="K2843" s="1">
        <v>44516</v>
      </c>
      <c r="L2843">
        <v>47</v>
      </c>
      <c r="M2843">
        <v>0.63</v>
      </c>
    </row>
    <row r="2844" spans="1:13" x14ac:dyDescent="0.3">
      <c r="A2844" t="s">
        <v>518</v>
      </c>
      <c r="B2844">
        <v>35</v>
      </c>
      <c r="C2844" t="s">
        <v>21</v>
      </c>
      <c r="D2844" t="s">
        <v>22</v>
      </c>
      <c r="E2844">
        <v>71.59</v>
      </c>
      <c r="F2844">
        <v>4</v>
      </c>
      <c r="G2844">
        <v>44</v>
      </c>
      <c r="H2844">
        <v>0</v>
      </c>
      <c r="I2844" t="s">
        <v>19</v>
      </c>
      <c r="J2844">
        <v>23.2</v>
      </c>
      <c r="K2844" s="1">
        <v>44942</v>
      </c>
      <c r="L2844">
        <v>92</v>
      </c>
      <c r="M2844">
        <v>0.03</v>
      </c>
    </row>
    <row r="2845" spans="1:13" x14ac:dyDescent="0.3">
      <c r="A2845" t="s">
        <v>500</v>
      </c>
      <c r="B2845">
        <v>66</v>
      </c>
      <c r="C2845" t="s">
        <v>14</v>
      </c>
      <c r="D2845" t="s">
        <v>22</v>
      </c>
      <c r="E2845">
        <v>71.8</v>
      </c>
      <c r="F2845">
        <v>8</v>
      </c>
      <c r="G2845">
        <v>37</v>
      </c>
      <c r="H2845">
        <v>0</v>
      </c>
      <c r="I2845" t="s">
        <v>23</v>
      </c>
      <c r="J2845">
        <v>66.900000000000006</v>
      </c>
      <c r="K2845" s="1">
        <v>45834</v>
      </c>
      <c r="L2845">
        <v>35</v>
      </c>
      <c r="M2845">
        <v>0.25</v>
      </c>
    </row>
    <row r="2846" spans="1:13" x14ac:dyDescent="0.3">
      <c r="A2846" t="s">
        <v>175</v>
      </c>
      <c r="B2846">
        <v>35</v>
      </c>
      <c r="C2846" t="s">
        <v>14</v>
      </c>
      <c r="D2846" t="s">
        <v>52</v>
      </c>
      <c r="E2846">
        <v>88.33</v>
      </c>
      <c r="F2846">
        <v>15</v>
      </c>
      <c r="G2846">
        <v>19</v>
      </c>
      <c r="H2846">
        <v>0</v>
      </c>
      <c r="I2846" t="s">
        <v>23</v>
      </c>
      <c r="J2846">
        <v>25.3</v>
      </c>
      <c r="K2846" s="1">
        <v>44274</v>
      </c>
      <c r="L2846">
        <v>62</v>
      </c>
      <c r="M2846">
        <v>0.13</v>
      </c>
    </row>
    <row r="2847" spans="1:13" x14ac:dyDescent="0.3">
      <c r="A2847" t="s">
        <v>2432</v>
      </c>
      <c r="B2847">
        <v>24</v>
      </c>
      <c r="C2847" t="s">
        <v>21</v>
      </c>
      <c r="D2847" t="s">
        <v>28</v>
      </c>
      <c r="E2847">
        <v>101.86</v>
      </c>
      <c r="F2847">
        <v>9</v>
      </c>
      <c r="G2847">
        <v>96</v>
      </c>
      <c r="H2847">
        <v>0</v>
      </c>
      <c r="I2847" t="s">
        <v>40</v>
      </c>
      <c r="J2847">
        <v>99</v>
      </c>
      <c r="K2847" s="1">
        <v>44521</v>
      </c>
      <c r="L2847">
        <v>33</v>
      </c>
      <c r="M2847">
        <v>0.36</v>
      </c>
    </row>
    <row r="2848" spans="1:13" x14ac:dyDescent="0.3">
      <c r="A2848" t="s">
        <v>2433</v>
      </c>
      <c r="B2848">
        <v>21</v>
      </c>
      <c r="C2848" t="s">
        <v>14</v>
      </c>
      <c r="D2848" t="s">
        <v>52</v>
      </c>
      <c r="E2848">
        <v>59.56</v>
      </c>
      <c r="F2848">
        <v>8</v>
      </c>
      <c r="G2848">
        <v>357</v>
      </c>
      <c r="H2848">
        <v>0</v>
      </c>
      <c r="I2848" t="s">
        <v>29</v>
      </c>
      <c r="J2848">
        <v>91.2</v>
      </c>
      <c r="K2848" s="1">
        <v>45314</v>
      </c>
      <c r="L2848">
        <v>15</v>
      </c>
      <c r="M2848">
        <v>0.03</v>
      </c>
    </row>
    <row r="2849" spans="1:13" x14ac:dyDescent="0.3">
      <c r="A2849" t="s">
        <v>2434</v>
      </c>
      <c r="B2849">
        <v>43</v>
      </c>
      <c r="C2849" t="s">
        <v>14</v>
      </c>
      <c r="D2849" t="s">
        <v>18</v>
      </c>
      <c r="E2849">
        <v>129.32</v>
      </c>
      <c r="F2849">
        <v>5</v>
      </c>
      <c r="G2849">
        <v>58</v>
      </c>
      <c r="H2849">
        <v>0</v>
      </c>
      <c r="I2849" t="s">
        <v>16</v>
      </c>
      <c r="K2849" s="1">
        <v>44143</v>
      </c>
      <c r="L2849">
        <v>85</v>
      </c>
      <c r="M2849">
        <v>0.5</v>
      </c>
    </row>
    <row r="2850" spans="1:13" x14ac:dyDescent="0.3">
      <c r="A2850" t="s">
        <v>2435</v>
      </c>
      <c r="B2850">
        <v>22</v>
      </c>
      <c r="C2850" t="s">
        <v>25</v>
      </c>
      <c r="D2850" t="s">
        <v>18</v>
      </c>
      <c r="E2850">
        <v>42.07</v>
      </c>
      <c r="F2850">
        <v>11</v>
      </c>
      <c r="G2850">
        <v>223</v>
      </c>
      <c r="H2850">
        <v>0</v>
      </c>
      <c r="I2850" t="s">
        <v>29</v>
      </c>
      <c r="J2850">
        <v>98.7</v>
      </c>
      <c r="K2850" s="1">
        <v>45336</v>
      </c>
      <c r="L2850">
        <v>35</v>
      </c>
      <c r="M2850">
        <v>0.15</v>
      </c>
    </row>
    <row r="2851" spans="1:13" x14ac:dyDescent="0.3">
      <c r="A2851" t="s">
        <v>2436</v>
      </c>
      <c r="B2851">
        <v>77</v>
      </c>
      <c r="C2851" t="s">
        <v>21</v>
      </c>
      <c r="D2851" t="s">
        <v>18</v>
      </c>
      <c r="E2851">
        <v>40.39</v>
      </c>
      <c r="F2851">
        <v>11</v>
      </c>
      <c r="G2851">
        <v>297</v>
      </c>
      <c r="H2851">
        <v>0</v>
      </c>
      <c r="I2851" t="s">
        <v>19</v>
      </c>
      <c r="J2851">
        <v>62.6</v>
      </c>
      <c r="K2851" s="1">
        <v>45277</v>
      </c>
      <c r="L2851">
        <v>10</v>
      </c>
      <c r="M2851">
        <v>0.38</v>
      </c>
    </row>
    <row r="2852" spans="1:13" x14ac:dyDescent="0.3">
      <c r="A2852" t="s">
        <v>2437</v>
      </c>
      <c r="B2852">
        <v>72</v>
      </c>
      <c r="C2852" t="s">
        <v>21</v>
      </c>
      <c r="D2852" t="s">
        <v>37</v>
      </c>
      <c r="E2852">
        <v>178.66</v>
      </c>
      <c r="F2852">
        <v>9</v>
      </c>
      <c r="G2852">
        <v>188</v>
      </c>
      <c r="H2852">
        <v>0</v>
      </c>
      <c r="I2852" t="s">
        <v>29</v>
      </c>
      <c r="J2852">
        <v>72.900000000000006</v>
      </c>
      <c r="K2852" s="1">
        <v>45197</v>
      </c>
      <c r="L2852">
        <v>80</v>
      </c>
      <c r="M2852">
        <v>0.25</v>
      </c>
    </row>
    <row r="2853" spans="1:13" x14ac:dyDescent="0.3">
      <c r="A2853" t="s">
        <v>2063</v>
      </c>
      <c r="B2853">
        <v>33</v>
      </c>
      <c r="C2853" t="s">
        <v>21</v>
      </c>
      <c r="D2853" t="s">
        <v>15</v>
      </c>
      <c r="E2853">
        <v>216.83</v>
      </c>
      <c r="F2853">
        <v>8</v>
      </c>
      <c r="G2853">
        <v>58</v>
      </c>
      <c r="H2853">
        <v>0</v>
      </c>
      <c r="I2853" t="s">
        <v>19</v>
      </c>
      <c r="J2853">
        <v>28.3</v>
      </c>
      <c r="K2853" s="1">
        <v>45673</v>
      </c>
      <c r="L2853">
        <v>20</v>
      </c>
      <c r="M2853">
        <v>0.32</v>
      </c>
    </row>
    <row r="2854" spans="1:13" x14ac:dyDescent="0.3">
      <c r="A2854" t="s">
        <v>2438</v>
      </c>
      <c r="B2854">
        <v>52</v>
      </c>
      <c r="C2854" t="s">
        <v>21</v>
      </c>
      <c r="D2854" t="s">
        <v>44</v>
      </c>
      <c r="E2854">
        <v>48.64</v>
      </c>
      <c r="F2854">
        <v>10</v>
      </c>
      <c r="G2854">
        <v>7</v>
      </c>
      <c r="H2854">
        <v>0</v>
      </c>
      <c r="I2854" t="s">
        <v>16</v>
      </c>
      <c r="J2854">
        <v>21.6</v>
      </c>
      <c r="K2854" s="1">
        <v>44279</v>
      </c>
      <c r="L2854">
        <v>8</v>
      </c>
      <c r="M2854">
        <v>0.42</v>
      </c>
    </row>
    <row r="2855" spans="1:13" x14ac:dyDescent="0.3">
      <c r="A2855" t="s">
        <v>2439</v>
      </c>
      <c r="B2855">
        <v>43</v>
      </c>
      <c r="C2855" t="s">
        <v>21</v>
      </c>
      <c r="D2855" t="s">
        <v>26</v>
      </c>
      <c r="E2855">
        <v>52.52</v>
      </c>
      <c r="F2855">
        <v>13</v>
      </c>
      <c r="G2855">
        <v>312</v>
      </c>
      <c r="H2855">
        <v>0</v>
      </c>
      <c r="I2855" t="s">
        <v>40</v>
      </c>
      <c r="J2855">
        <v>85.8</v>
      </c>
      <c r="K2855" s="1">
        <v>45086</v>
      </c>
      <c r="L2855">
        <v>95</v>
      </c>
      <c r="M2855">
        <v>0.13</v>
      </c>
    </row>
    <row r="2856" spans="1:13" x14ac:dyDescent="0.3">
      <c r="A2856" t="s">
        <v>2440</v>
      </c>
      <c r="B2856">
        <v>35</v>
      </c>
      <c r="C2856" t="s">
        <v>14</v>
      </c>
      <c r="D2856" t="s">
        <v>37</v>
      </c>
      <c r="E2856">
        <v>70.61</v>
      </c>
      <c r="F2856">
        <v>13</v>
      </c>
      <c r="G2856">
        <v>101</v>
      </c>
      <c r="H2856">
        <v>0</v>
      </c>
      <c r="I2856" t="s">
        <v>19</v>
      </c>
      <c r="K2856" s="1">
        <v>45517</v>
      </c>
      <c r="L2856">
        <v>8</v>
      </c>
      <c r="M2856">
        <v>0.52</v>
      </c>
    </row>
    <row r="2857" spans="1:13" x14ac:dyDescent="0.3">
      <c r="A2857" t="s">
        <v>2441</v>
      </c>
      <c r="B2857">
        <v>46</v>
      </c>
      <c r="C2857" t="s">
        <v>14</v>
      </c>
      <c r="D2857" t="s">
        <v>22</v>
      </c>
      <c r="F2857">
        <v>8</v>
      </c>
      <c r="G2857">
        <v>339</v>
      </c>
      <c r="H2857">
        <v>0</v>
      </c>
      <c r="I2857" t="s">
        <v>16</v>
      </c>
      <c r="J2857">
        <v>91.8</v>
      </c>
      <c r="K2857" s="1">
        <v>45651</v>
      </c>
      <c r="L2857">
        <v>13</v>
      </c>
      <c r="M2857">
        <v>0.55000000000000004</v>
      </c>
    </row>
    <row r="2858" spans="1:13" x14ac:dyDescent="0.3">
      <c r="A2858" t="s">
        <v>706</v>
      </c>
      <c r="B2858">
        <v>40</v>
      </c>
      <c r="C2858" t="s">
        <v>14</v>
      </c>
      <c r="D2858" t="s">
        <v>35</v>
      </c>
      <c r="E2858">
        <v>148.63</v>
      </c>
      <c r="F2858">
        <v>11</v>
      </c>
      <c r="G2858">
        <v>20</v>
      </c>
      <c r="H2858">
        <v>0</v>
      </c>
      <c r="I2858" t="s">
        <v>40</v>
      </c>
      <c r="J2858">
        <v>36.700000000000003</v>
      </c>
      <c r="K2858" s="1">
        <v>44347</v>
      </c>
      <c r="L2858">
        <v>88</v>
      </c>
      <c r="M2858">
        <v>0.12</v>
      </c>
    </row>
    <row r="2859" spans="1:13" x14ac:dyDescent="0.3">
      <c r="A2859" t="s">
        <v>2442</v>
      </c>
      <c r="B2859">
        <v>70</v>
      </c>
      <c r="C2859" t="s">
        <v>21</v>
      </c>
      <c r="D2859" t="s">
        <v>28</v>
      </c>
      <c r="E2859">
        <v>34.53</v>
      </c>
      <c r="F2859">
        <v>10</v>
      </c>
      <c r="G2859">
        <v>304</v>
      </c>
      <c r="H2859">
        <v>0</v>
      </c>
      <c r="I2859" t="s">
        <v>29</v>
      </c>
      <c r="J2859">
        <v>0.9</v>
      </c>
      <c r="K2859" s="1">
        <v>45188</v>
      </c>
      <c r="L2859">
        <v>76</v>
      </c>
      <c r="M2859">
        <v>0.38</v>
      </c>
    </row>
    <row r="2860" spans="1:13" x14ac:dyDescent="0.3">
      <c r="A2860" t="s">
        <v>2443</v>
      </c>
      <c r="B2860">
        <v>31</v>
      </c>
      <c r="C2860" t="s">
        <v>14</v>
      </c>
      <c r="D2860" t="s">
        <v>35</v>
      </c>
      <c r="E2860">
        <v>134.11000000000001</v>
      </c>
      <c r="F2860">
        <v>9</v>
      </c>
      <c r="G2860">
        <v>215</v>
      </c>
      <c r="H2860">
        <v>0</v>
      </c>
      <c r="I2860" t="s">
        <v>29</v>
      </c>
      <c r="J2860">
        <v>59.2</v>
      </c>
      <c r="K2860" s="1">
        <v>44763</v>
      </c>
      <c r="L2860">
        <v>59</v>
      </c>
      <c r="M2860">
        <v>0.35</v>
      </c>
    </row>
    <row r="2861" spans="1:13" x14ac:dyDescent="0.3">
      <c r="A2861" t="s">
        <v>1977</v>
      </c>
      <c r="B2861">
        <v>32</v>
      </c>
      <c r="C2861" t="s">
        <v>14</v>
      </c>
      <c r="D2861" t="s">
        <v>52</v>
      </c>
      <c r="E2861">
        <v>143.51</v>
      </c>
      <c r="F2861">
        <v>5</v>
      </c>
      <c r="G2861">
        <v>309</v>
      </c>
      <c r="H2861">
        <v>0</v>
      </c>
      <c r="I2861" t="s">
        <v>19</v>
      </c>
      <c r="J2861">
        <v>35.4</v>
      </c>
      <c r="K2861" s="1">
        <v>45151</v>
      </c>
      <c r="L2861">
        <v>81</v>
      </c>
      <c r="M2861">
        <v>0.2</v>
      </c>
    </row>
    <row r="2862" spans="1:13" x14ac:dyDescent="0.3">
      <c r="A2862" t="s">
        <v>2444</v>
      </c>
      <c r="B2862">
        <v>66</v>
      </c>
      <c r="C2862" t="s">
        <v>14</v>
      </c>
      <c r="D2862" t="s">
        <v>28</v>
      </c>
      <c r="E2862">
        <v>165.25</v>
      </c>
      <c r="F2862">
        <v>4</v>
      </c>
      <c r="G2862">
        <v>230</v>
      </c>
      <c r="H2862">
        <v>0</v>
      </c>
      <c r="I2862" t="s">
        <v>23</v>
      </c>
      <c r="J2862">
        <v>97.6</v>
      </c>
      <c r="K2862" s="1">
        <v>44148</v>
      </c>
      <c r="L2862">
        <v>47</v>
      </c>
      <c r="M2862">
        <v>0.33</v>
      </c>
    </row>
    <row r="2863" spans="1:13" x14ac:dyDescent="0.3">
      <c r="A2863" t="s">
        <v>1756</v>
      </c>
      <c r="B2863">
        <v>50</v>
      </c>
      <c r="C2863" t="s">
        <v>14</v>
      </c>
      <c r="D2863" t="s">
        <v>26</v>
      </c>
      <c r="E2863">
        <v>165.23</v>
      </c>
      <c r="F2863">
        <v>16</v>
      </c>
      <c r="G2863">
        <v>235</v>
      </c>
      <c r="H2863">
        <v>0</v>
      </c>
      <c r="I2863" t="s">
        <v>23</v>
      </c>
      <c r="J2863">
        <v>38.700000000000003</v>
      </c>
      <c r="K2863" s="1">
        <v>45166</v>
      </c>
      <c r="L2863">
        <v>60</v>
      </c>
      <c r="M2863">
        <v>0.19</v>
      </c>
    </row>
    <row r="2864" spans="1:13" x14ac:dyDescent="0.3">
      <c r="A2864" t="s">
        <v>2445</v>
      </c>
      <c r="B2864">
        <v>42</v>
      </c>
      <c r="C2864" t="s">
        <v>14</v>
      </c>
      <c r="D2864" t="s">
        <v>26</v>
      </c>
      <c r="E2864">
        <v>228.75</v>
      </c>
      <c r="F2864">
        <v>11</v>
      </c>
      <c r="G2864">
        <v>150</v>
      </c>
      <c r="H2864">
        <v>0</v>
      </c>
      <c r="I2864" t="s">
        <v>40</v>
      </c>
      <c r="J2864">
        <v>31.4</v>
      </c>
      <c r="K2864" s="1">
        <v>44970</v>
      </c>
      <c r="L2864">
        <v>41</v>
      </c>
      <c r="M2864">
        <v>0.03</v>
      </c>
    </row>
    <row r="2865" spans="1:13" x14ac:dyDescent="0.3">
      <c r="A2865" t="s">
        <v>2446</v>
      </c>
      <c r="B2865">
        <v>38</v>
      </c>
      <c r="C2865" t="s">
        <v>25</v>
      </c>
      <c r="D2865" t="s">
        <v>50</v>
      </c>
      <c r="E2865">
        <v>125.24</v>
      </c>
      <c r="F2865">
        <v>13</v>
      </c>
      <c r="G2865">
        <v>67</v>
      </c>
      <c r="H2865">
        <v>0</v>
      </c>
      <c r="I2865" t="s">
        <v>29</v>
      </c>
      <c r="J2865">
        <v>56.6</v>
      </c>
      <c r="K2865" s="1">
        <v>45139</v>
      </c>
      <c r="L2865">
        <v>52</v>
      </c>
      <c r="M2865">
        <v>0.09</v>
      </c>
    </row>
    <row r="2866" spans="1:13" x14ac:dyDescent="0.3">
      <c r="A2866" t="s">
        <v>1720</v>
      </c>
      <c r="B2866">
        <v>34</v>
      </c>
      <c r="C2866" t="s">
        <v>21</v>
      </c>
      <c r="D2866" t="s">
        <v>35</v>
      </c>
      <c r="E2866">
        <v>171.29</v>
      </c>
      <c r="F2866">
        <v>11</v>
      </c>
      <c r="G2866">
        <v>45</v>
      </c>
      <c r="H2866">
        <v>0</v>
      </c>
      <c r="I2866" t="s">
        <v>16</v>
      </c>
      <c r="J2866">
        <v>73</v>
      </c>
      <c r="K2866" s="1">
        <v>45747</v>
      </c>
      <c r="L2866">
        <v>76</v>
      </c>
      <c r="M2866">
        <v>0.37</v>
      </c>
    </row>
    <row r="2867" spans="1:13" x14ac:dyDescent="0.3">
      <c r="A2867" t="s">
        <v>2447</v>
      </c>
      <c r="B2867">
        <v>40</v>
      </c>
      <c r="C2867" t="s">
        <v>14</v>
      </c>
      <c r="D2867" t="s">
        <v>44</v>
      </c>
      <c r="E2867">
        <v>21.25</v>
      </c>
      <c r="F2867">
        <v>9</v>
      </c>
      <c r="G2867">
        <v>221</v>
      </c>
      <c r="H2867">
        <v>0</v>
      </c>
      <c r="I2867" t="s">
        <v>40</v>
      </c>
      <c r="J2867">
        <v>96.7</v>
      </c>
      <c r="K2867" s="1">
        <v>45446</v>
      </c>
      <c r="L2867">
        <v>54</v>
      </c>
      <c r="M2867">
        <v>0.3</v>
      </c>
    </row>
    <row r="2868" spans="1:13" x14ac:dyDescent="0.3">
      <c r="A2868" t="s">
        <v>2448</v>
      </c>
      <c r="B2868">
        <v>74</v>
      </c>
      <c r="C2868" t="s">
        <v>21</v>
      </c>
      <c r="D2868" t="s">
        <v>26</v>
      </c>
      <c r="E2868">
        <v>123.93</v>
      </c>
      <c r="F2868">
        <v>11</v>
      </c>
      <c r="G2868">
        <v>239</v>
      </c>
      <c r="H2868">
        <v>0</v>
      </c>
      <c r="I2868" t="s">
        <v>19</v>
      </c>
      <c r="J2868">
        <v>7</v>
      </c>
      <c r="K2868" s="1">
        <v>44227</v>
      </c>
      <c r="L2868">
        <v>36</v>
      </c>
      <c r="M2868">
        <v>0.26</v>
      </c>
    </row>
    <row r="2869" spans="1:13" x14ac:dyDescent="0.3">
      <c r="A2869" t="s">
        <v>2449</v>
      </c>
      <c r="B2869">
        <v>60</v>
      </c>
      <c r="C2869" t="s">
        <v>21</v>
      </c>
      <c r="D2869" t="s">
        <v>15</v>
      </c>
      <c r="E2869">
        <v>138.09</v>
      </c>
      <c r="F2869">
        <v>17</v>
      </c>
      <c r="G2869">
        <v>155</v>
      </c>
      <c r="H2869">
        <v>0</v>
      </c>
      <c r="I2869" t="s">
        <v>19</v>
      </c>
      <c r="J2869">
        <v>42</v>
      </c>
      <c r="K2869" s="1">
        <v>44540</v>
      </c>
      <c r="L2869">
        <v>77</v>
      </c>
      <c r="M2869">
        <v>0.39</v>
      </c>
    </row>
    <row r="2870" spans="1:13" x14ac:dyDescent="0.3">
      <c r="A2870" t="s">
        <v>2450</v>
      </c>
      <c r="B2870">
        <v>34</v>
      </c>
      <c r="C2870" t="s">
        <v>21</v>
      </c>
      <c r="D2870" t="s">
        <v>50</v>
      </c>
      <c r="E2870">
        <v>171.28</v>
      </c>
      <c r="F2870">
        <v>18</v>
      </c>
      <c r="G2870">
        <v>94</v>
      </c>
      <c r="H2870">
        <v>0</v>
      </c>
      <c r="I2870" t="s">
        <v>40</v>
      </c>
      <c r="J2870">
        <v>66.400000000000006</v>
      </c>
      <c r="K2870" s="1">
        <v>45790</v>
      </c>
      <c r="L2870">
        <v>99</v>
      </c>
      <c r="M2870">
        <v>0.56000000000000005</v>
      </c>
    </row>
    <row r="2871" spans="1:13" x14ac:dyDescent="0.3">
      <c r="A2871" t="s">
        <v>2451</v>
      </c>
      <c r="B2871">
        <v>75</v>
      </c>
      <c r="C2871" t="s">
        <v>21</v>
      </c>
      <c r="D2871" t="s">
        <v>44</v>
      </c>
      <c r="E2871">
        <v>137.31</v>
      </c>
      <c r="F2871">
        <v>17</v>
      </c>
      <c r="G2871">
        <v>96</v>
      </c>
      <c r="H2871">
        <v>0</v>
      </c>
      <c r="I2871" t="s">
        <v>16</v>
      </c>
      <c r="J2871">
        <v>0.5</v>
      </c>
      <c r="K2871" s="1">
        <v>44225</v>
      </c>
      <c r="L2871">
        <v>69</v>
      </c>
      <c r="M2871">
        <v>0.25</v>
      </c>
    </row>
    <row r="2872" spans="1:13" x14ac:dyDescent="0.3">
      <c r="A2872" t="s">
        <v>2277</v>
      </c>
      <c r="B2872">
        <v>31</v>
      </c>
      <c r="C2872" t="s">
        <v>21</v>
      </c>
      <c r="D2872" t="s">
        <v>28</v>
      </c>
      <c r="E2872">
        <v>103.4</v>
      </c>
      <c r="F2872">
        <v>13</v>
      </c>
      <c r="G2872">
        <v>305</v>
      </c>
      <c r="H2872">
        <v>0</v>
      </c>
      <c r="I2872" t="s">
        <v>29</v>
      </c>
      <c r="J2872">
        <v>48.9</v>
      </c>
      <c r="K2872" s="1">
        <v>45646</v>
      </c>
      <c r="L2872">
        <v>13</v>
      </c>
      <c r="M2872">
        <v>0.39</v>
      </c>
    </row>
    <row r="2873" spans="1:13" x14ac:dyDescent="0.3">
      <c r="A2873" t="s">
        <v>827</v>
      </c>
      <c r="B2873">
        <v>46</v>
      </c>
      <c r="C2873" t="s">
        <v>21</v>
      </c>
      <c r="D2873" t="s">
        <v>35</v>
      </c>
      <c r="E2873">
        <v>44.3</v>
      </c>
      <c r="F2873">
        <v>10</v>
      </c>
      <c r="G2873">
        <v>82</v>
      </c>
      <c r="H2873">
        <v>0</v>
      </c>
      <c r="I2873" t="s">
        <v>29</v>
      </c>
      <c r="J2873">
        <v>80.7</v>
      </c>
      <c r="K2873" s="1">
        <v>44750</v>
      </c>
      <c r="L2873">
        <v>72</v>
      </c>
      <c r="M2873">
        <v>0.13</v>
      </c>
    </row>
    <row r="2874" spans="1:13" x14ac:dyDescent="0.3">
      <c r="A2874" t="s">
        <v>107</v>
      </c>
      <c r="B2874">
        <v>37</v>
      </c>
      <c r="C2874" t="s">
        <v>21</v>
      </c>
      <c r="D2874" t="s">
        <v>35</v>
      </c>
      <c r="F2874">
        <v>9</v>
      </c>
      <c r="G2874">
        <v>244</v>
      </c>
      <c r="H2874">
        <v>0</v>
      </c>
      <c r="I2874" t="s">
        <v>16</v>
      </c>
      <c r="J2874">
        <v>5.0999999999999996</v>
      </c>
      <c r="K2874" s="1">
        <v>44395</v>
      </c>
      <c r="L2874">
        <v>11</v>
      </c>
      <c r="M2874">
        <v>0.49</v>
      </c>
    </row>
    <row r="2875" spans="1:13" x14ac:dyDescent="0.3">
      <c r="A2875" t="s">
        <v>2452</v>
      </c>
      <c r="B2875">
        <v>47</v>
      </c>
      <c r="C2875" t="s">
        <v>25</v>
      </c>
      <c r="D2875" t="s">
        <v>44</v>
      </c>
      <c r="E2875">
        <v>63.28</v>
      </c>
      <c r="F2875">
        <v>15</v>
      </c>
      <c r="G2875">
        <v>62</v>
      </c>
      <c r="H2875">
        <v>0</v>
      </c>
      <c r="I2875" t="s">
        <v>29</v>
      </c>
      <c r="J2875">
        <v>34.1</v>
      </c>
      <c r="K2875" s="1">
        <v>45098</v>
      </c>
      <c r="L2875">
        <v>8</v>
      </c>
      <c r="M2875">
        <v>0.16</v>
      </c>
    </row>
    <row r="2876" spans="1:13" x14ac:dyDescent="0.3">
      <c r="A2876" t="s">
        <v>2453</v>
      </c>
      <c r="B2876">
        <v>36</v>
      </c>
      <c r="C2876" t="s">
        <v>21</v>
      </c>
      <c r="D2876" t="s">
        <v>44</v>
      </c>
      <c r="E2876">
        <v>235.07</v>
      </c>
      <c r="F2876">
        <v>6</v>
      </c>
      <c r="G2876">
        <v>9</v>
      </c>
      <c r="H2876">
        <v>0</v>
      </c>
      <c r="I2876" t="s">
        <v>23</v>
      </c>
      <c r="J2876">
        <v>40.1</v>
      </c>
      <c r="K2876" s="1">
        <v>44869</v>
      </c>
      <c r="L2876">
        <v>31</v>
      </c>
      <c r="M2876">
        <v>0.47</v>
      </c>
    </row>
    <row r="2877" spans="1:13" x14ac:dyDescent="0.3">
      <c r="A2877" t="s">
        <v>2454</v>
      </c>
      <c r="B2877">
        <v>70</v>
      </c>
      <c r="C2877" t="s">
        <v>14</v>
      </c>
      <c r="D2877" t="s">
        <v>26</v>
      </c>
      <c r="E2877">
        <v>41.71</v>
      </c>
      <c r="F2877">
        <v>15</v>
      </c>
      <c r="G2877">
        <v>88</v>
      </c>
      <c r="H2877">
        <v>0</v>
      </c>
      <c r="I2877" t="s">
        <v>23</v>
      </c>
      <c r="J2877">
        <v>71.599999999999994</v>
      </c>
      <c r="K2877" s="1">
        <v>45787</v>
      </c>
      <c r="L2877">
        <v>62</v>
      </c>
      <c r="M2877">
        <v>0.49</v>
      </c>
    </row>
    <row r="2878" spans="1:13" x14ac:dyDescent="0.3">
      <c r="A2878" t="s">
        <v>2455</v>
      </c>
      <c r="B2878">
        <v>56</v>
      </c>
      <c r="C2878" t="s">
        <v>21</v>
      </c>
      <c r="D2878" t="s">
        <v>28</v>
      </c>
      <c r="E2878">
        <v>245.28</v>
      </c>
      <c r="F2878">
        <v>9</v>
      </c>
      <c r="G2878">
        <v>164</v>
      </c>
      <c r="H2878">
        <v>0</v>
      </c>
      <c r="I2878" t="s">
        <v>16</v>
      </c>
      <c r="J2878">
        <v>29.6</v>
      </c>
      <c r="K2878" s="1">
        <v>44978</v>
      </c>
      <c r="L2878">
        <v>12</v>
      </c>
      <c r="M2878">
        <v>0.28999999999999998</v>
      </c>
    </row>
    <row r="2879" spans="1:13" x14ac:dyDescent="0.3">
      <c r="A2879" t="s">
        <v>2456</v>
      </c>
      <c r="B2879">
        <v>73</v>
      </c>
      <c r="C2879" t="s">
        <v>25</v>
      </c>
      <c r="D2879" t="s">
        <v>50</v>
      </c>
      <c r="F2879">
        <v>14</v>
      </c>
      <c r="G2879">
        <v>325</v>
      </c>
      <c r="H2879">
        <v>0</v>
      </c>
      <c r="I2879" t="s">
        <v>23</v>
      </c>
      <c r="J2879">
        <v>24.6</v>
      </c>
      <c r="K2879" s="1">
        <v>44942</v>
      </c>
      <c r="L2879">
        <v>11</v>
      </c>
      <c r="M2879">
        <v>0.06</v>
      </c>
    </row>
    <row r="2880" spans="1:13" x14ac:dyDescent="0.3">
      <c r="A2880" t="s">
        <v>1127</v>
      </c>
      <c r="B2880">
        <v>30</v>
      </c>
      <c r="C2880" t="s">
        <v>14</v>
      </c>
      <c r="D2880" t="s">
        <v>15</v>
      </c>
      <c r="E2880">
        <v>142.19</v>
      </c>
      <c r="F2880">
        <v>10</v>
      </c>
      <c r="G2880">
        <v>285</v>
      </c>
      <c r="H2880">
        <v>0</v>
      </c>
      <c r="I2880" t="s">
        <v>40</v>
      </c>
      <c r="J2880">
        <v>11.6</v>
      </c>
      <c r="K2880" s="1">
        <v>44349</v>
      </c>
      <c r="L2880">
        <v>17</v>
      </c>
      <c r="M2880">
        <v>0.64</v>
      </c>
    </row>
    <row r="2881" spans="1:13" x14ac:dyDescent="0.3">
      <c r="A2881" t="s">
        <v>2457</v>
      </c>
      <c r="B2881">
        <v>35</v>
      </c>
      <c r="C2881" t="s">
        <v>14</v>
      </c>
      <c r="D2881" t="s">
        <v>22</v>
      </c>
      <c r="E2881">
        <v>60.1</v>
      </c>
      <c r="F2881">
        <v>11</v>
      </c>
      <c r="G2881">
        <v>214</v>
      </c>
      <c r="H2881">
        <v>0</v>
      </c>
      <c r="I2881" t="s">
        <v>29</v>
      </c>
      <c r="K2881" s="1">
        <v>44663</v>
      </c>
      <c r="L2881">
        <v>27</v>
      </c>
      <c r="M2881">
        <v>0.19</v>
      </c>
    </row>
    <row r="2882" spans="1:13" x14ac:dyDescent="0.3">
      <c r="A2882" t="s">
        <v>2458</v>
      </c>
      <c r="B2882">
        <v>40</v>
      </c>
      <c r="C2882" t="s">
        <v>14</v>
      </c>
      <c r="D2882" t="s">
        <v>22</v>
      </c>
      <c r="E2882">
        <v>64.069999999999993</v>
      </c>
      <c r="F2882">
        <v>7</v>
      </c>
      <c r="G2882">
        <v>335</v>
      </c>
      <c r="H2882">
        <v>0</v>
      </c>
      <c r="I2882" t="s">
        <v>40</v>
      </c>
      <c r="J2882">
        <v>47.2</v>
      </c>
      <c r="K2882" s="1">
        <v>45581</v>
      </c>
      <c r="L2882">
        <v>77</v>
      </c>
      <c r="M2882">
        <v>0</v>
      </c>
    </row>
    <row r="2883" spans="1:13" x14ac:dyDescent="0.3">
      <c r="A2883" t="s">
        <v>2459</v>
      </c>
      <c r="B2883">
        <v>79</v>
      </c>
      <c r="C2883" t="s">
        <v>21</v>
      </c>
      <c r="D2883" t="s">
        <v>37</v>
      </c>
      <c r="E2883">
        <v>98.53</v>
      </c>
      <c r="F2883">
        <v>7</v>
      </c>
      <c r="G2883">
        <v>71</v>
      </c>
      <c r="H2883">
        <v>0</v>
      </c>
      <c r="I2883" t="s">
        <v>16</v>
      </c>
      <c r="J2883">
        <v>4.8</v>
      </c>
      <c r="K2883" s="1">
        <v>45758</v>
      </c>
      <c r="L2883">
        <v>13</v>
      </c>
      <c r="M2883">
        <v>0.25</v>
      </c>
    </row>
    <row r="2884" spans="1:13" x14ac:dyDescent="0.3">
      <c r="A2884" t="s">
        <v>2460</v>
      </c>
      <c r="B2884">
        <v>63</v>
      </c>
      <c r="C2884" t="s">
        <v>25</v>
      </c>
      <c r="D2884" t="s">
        <v>15</v>
      </c>
      <c r="E2884">
        <v>54.27</v>
      </c>
      <c r="F2884">
        <v>7</v>
      </c>
      <c r="G2884">
        <v>207</v>
      </c>
      <c r="H2884">
        <v>0</v>
      </c>
      <c r="I2884" t="s">
        <v>23</v>
      </c>
      <c r="J2884">
        <v>7.7</v>
      </c>
      <c r="K2884" s="1">
        <v>45511</v>
      </c>
      <c r="L2884">
        <v>86</v>
      </c>
      <c r="M2884">
        <v>0.39</v>
      </c>
    </row>
    <row r="2885" spans="1:13" x14ac:dyDescent="0.3">
      <c r="A2885" t="s">
        <v>855</v>
      </c>
      <c r="B2885">
        <v>50</v>
      </c>
      <c r="C2885" t="s">
        <v>14</v>
      </c>
      <c r="D2885" t="s">
        <v>28</v>
      </c>
      <c r="E2885">
        <v>94.69</v>
      </c>
      <c r="F2885">
        <v>9</v>
      </c>
      <c r="G2885">
        <v>138</v>
      </c>
      <c r="H2885">
        <v>0</v>
      </c>
      <c r="I2885" t="s">
        <v>40</v>
      </c>
      <c r="K2885" s="1">
        <v>44323</v>
      </c>
      <c r="L2885">
        <v>44</v>
      </c>
      <c r="M2885">
        <v>0.23</v>
      </c>
    </row>
    <row r="2886" spans="1:13" x14ac:dyDescent="0.3">
      <c r="A2886" t="s">
        <v>2461</v>
      </c>
      <c r="B2886">
        <v>56</v>
      </c>
      <c r="C2886" t="s">
        <v>14</v>
      </c>
      <c r="D2886" t="s">
        <v>28</v>
      </c>
      <c r="E2886">
        <v>67.540000000000006</v>
      </c>
      <c r="F2886">
        <v>10</v>
      </c>
      <c r="G2886">
        <v>245</v>
      </c>
      <c r="H2886">
        <v>0</v>
      </c>
      <c r="I2886" t="s">
        <v>40</v>
      </c>
      <c r="J2886">
        <v>21.2</v>
      </c>
      <c r="K2886" s="1">
        <v>44734</v>
      </c>
      <c r="L2886">
        <v>58</v>
      </c>
      <c r="M2886">
        <v>0.44</v>
      </c>
    </row>
    <row r="2887" spans="1:13" x14ac:dyDescent="0.3">
      <c r="A2887" t="s">
        <v>574</v>
      </c>
      <c r="B2887">
        <v>57</v>
      </c>
      <c r="C2887" t="s">
        <v>14</v>
      </c>
      <c r="D2887" t="s">
        <v>50</v>
      </c>
      <c r="E2887">
        <v>52.48</v>
      </c>
      <c r="F2887">
        <v>10</v>
      </c>
      <c r="G2887">
        <v>128</v>
      </c>
      <c r="H2887">
        <v>0</v>
      </c>
      <c r="I2887" t="s">
        <v>19</v>
      </c>
      <c r="J2887">
        <v>74</v>
      </c>
      <c r="K2887" s="1">
        <v>45639</v>
      </c>
      <c r="L2887">
        <v>88</v>
      </c>
      <c r="M2887">
        <v>0.34</v>
      </c>
    </row>
    <row r="2888" spans="1:13" x14ac:dyDescent="0.3">
      <c r="A2888" t="s">
        <v>2462</v>
      </c>
      <c r="B2888">
        <v>35</v>
      </c>
      <c r="C2888" t="s">
        <v>21</v>
      </c>
      <c r="D2888" t="s">
        <v>35</v>
      </c>
      <c r="E2888">
        <v>156.13999999999999</v>
      </c>
      <c r="F2888">
        <v>9</v>
      </c>
      <c r="G2888">
        <v>99</v>
      </c>
      <c r="H2888">
        <v>0</v>
      </c>
      <c r="I2888" t="s">
        <v>40</v>
      </c>
      <c r="J2888">
        <v>55.9</v>
      </c>
      <c r="K2888" s="1">
        <v>44645</v>
      </c>
      <c r="L2888">
        <v>30</v>
      </c>
      <c r="M2888">
        <v>0.71</v>
      </c>
    </row>
    <row r="2889" spans="1:13" x14ac:dyDescent="0.3">
      <c r="A2889" t="s">
        <v>2463</v>
      </c>
      <c r="B2889">
        <v>26</v>
      </c>
      <c r="C2889" t="s">
        <v>14</v>
      </c>
      <c r="D2889" t="s">
        <v>37</v>
      </c>
      <c r="E2889">
        <v>24.87</v>
      </c>
      <c r="F2889">
        <v>8</v>
      </c>
      <c r="G2889">
        <v>10</v>
      </c>
      <c r="H2889">
        <v>0</v>
      </c>
      <c r="I2889" t="s">
        <v>23</v>
      </c>
      <c r="J2889">
        <v>77.7</v>
      </c>
      <c r="K2889" s="1">
        <v>45530</v>
      </c>
      <c r="L2889">
        <v>13</v>
      </c>
      <c r="M2889">
        <v>0.48</v>
      </c>
    </row>
    <row r="2890" spans="1:13" x14ac:dyDescent="0.3">
      <c r="A2890" t="s">
        <v>2464</v>
      </c>
      <c r="B2890">
        <v>50</v>
      </c>
      <c r="C2890" t="s">
        <v>21</v>
      </c>
      <c r="D2890" t="s">
        <v>50</v>
      </c>
      <c r="E2890">
        <v>266.77</v>
      </c>
      <c r="F2890">
        <v>15</v>
      </c>
      <c r="G2890">
        <v>339</v>
      </c>
      <c r="H2890">
        <v>0</v>
      </c>
      <c r="I2890" t="s">
        <v>29</v>
      </c>
      <c r="J2890">
        <v>2</v>
      </c>
      <c r="K2890" s="1">
        <v>44375</v>
      </c>
      <c r="L2890">
        <v>8</v>
      </c>
      <c r="M2890">
        <v>0.18</v>
      </c>
    </row>
    <row r="2891" spans="1:13" x14ac:dyDescent="0.3">
      <c r="A2891" t="s">
        <v>2465</v>
      </c>
      <c r="B2891">
        <v>49</v>
      </c>
      <c r="C2891" t="s">
        <v>14</v>
      </c>
      <c r="D2891" t="s">
        <v>37</v>
      </c>
      <c r="E2891">
        <v>109.11</v>
      </c>
      <c r="F2891">
        <v>8</v>
      </c>
      <c r="G2891">
        <v>175</v>
      </c>
      <c r="H2891">
        <v>0</v>
      </c>
      <c r="I2891" t="s">
        <v>29</v>
      </c>
      <c r="J2891">
        <v>26.5</v>
      </c>
      <c r="K2891" s="1">
        <v>45123</v>
      </c>
      <c r="L2891">
        <v>69</v>
      </c>
      <c r="M2891">
        <v>0.25</v>
      </c>
    </row>
    <row r="2892" spans="1:13" x14ac:dyDescent="0.3">
      <c r="A2892" t="s">
        <v>2466</v>
      </c>
      <c r="B2892">
        <v>78</v>
      </c>
      <c r="C2892" t="s">
        <v>21</v>
      </c>
      <c r="D2892" t="s">
        <v>35</v>
      </c>
      <c r="F2892">
        <v>15</v>
      </c>
      <c r="G2892">
        <v>316</v>
      </c>
      <c r="H2892">
        <v>0</v>
      </c>
      <c r="I2892" t="s">
        <v>29</v>
      </c>
      <c r="J2892">
        <v>40.6</v>
      </c>
      <c r="K2892" s="1">
        <v>44971</v>
      </c>
      <c r="L2892">
        <v>64</v>
      </c>
      <c r="M2892">
        <v>0.13</v>
      </c>
    </row>
    <row r="2893" spans="1:13" x14ac:dyDescent="0.3">
      <c r="A2893" t="s">
        <v>2467</v>
      </c>
      <c r="B2893">
        <v>71</v>
      </c>
      <c r="C2893" t="s">
        <v>25</v>
      </c>
      <c r="D2893" t="s">
        <v>52</v>
      </c>
      <c r="E2893">
        <v>172.13</v>
      </c>
      <c r="F2893">
        <v>10</v>
      </c>
      <c r="G2893">
        <v>356</v>
      </c>
      <c r="H2893">
        <v>0</v>
      </c>
      <c r="I2893" t="s">
        <v>23</v>
      </c>
      <c r="J2893">
        <v>42.9</v>
      </c>
      <c r="K2893" s="1">
        <v>45617</v>
      </c>
      <c r="L2893">
        <v>52</v>
      </c>
      <c r="M2893">
        <v>0.23</v>
      </c>
    </row>
    <row r="2894" spans="1:13" x14ac:dyDescent="0.3">
      <c r="A2894" t="s">
        <v>2468</v>
      </c>
      <c r="B2894">
        <v>34</v>
      </c>
      <c r="C2894" t="s">
        <v>21</v>
      </c>
      <c r="D2894" t="s">
        <v>37</v>
      </c>
      <c r="E2894">
        <v>22.87</v>
      </c>
      <c r="F2894">
        <v>7</v>
      </c>
      <c r="G2894">
        <v>315</v>
      </c>
      <c r="H2894">
        <v>0</v>
      </c>
      <c r="I2894" t="s">
        <v>29</v>
      </c>
      <c r="J2894">
        <v>5.4</v>
      </c>
      <c r="K2894" s="1">
        <v>44864</v>
      </c>
      <c r="L2894">
        <v>6</v>
      </c>
      <c r="M2894">
        <v>0.19</v>
      </c>
    </row>
    <row r="2895" spans="1:13" x14ac:dyDescent="0.3">
      <c r="A2895" t="s">
        <v>2469</v>
      </c>
      <c r="B2895">
        <v>36</v>
      </c>
      <c r="C2895" t="s">
        <v>21</v>
      </c>
      <c r="D2895" t="s">
        <v>50</v>
      </c>
      <c r="F2895">
        <v>9</v>
      </c>
      <c r="G2895">
        <v>149</v>
      </c>
      <c r="H2895">
        <v>1</v>
      </c>
      <c r="I2895" t="s">
        <v>29</v>
      </c>
      <c r="J2895">
        <v>51.2</v>
      </c>
      <c r="K2895" s="1">
        <v>44932</v>
      </c>
      <c r="L2895">
        <v>71</v>
      </c>
      <c r="M2895">
        <v>0.19</v>
      </c>
    </row>
    <row r="2896" spans="1:13" x14ac:dyDescent="0.3">
      <c r="A2896" t="s">
        <v>2470</v>
      </c>
      <c r="B2896">
        <v>44</v>
      </c>
      <c r="C2896" t="s">
        <v>14</v>
      </c>
      <c r="D2896" t="s">
        <v>52</v>
      </c>
      <c r="E2896">
        <v>66.209999999999994</v>
      </c>
      <c r="F2896">
        <v>9</v>
      </c>
      <c r="G2896">
        <v>74</v>
      </c>
      <c r="H2896">
        <v>0</v>
      </c>
      <c r="I2896" t="s">
        <v>16</v>
      </c>
      <c r="J2896">
        <v>28.7</v>
      </c>
      <c r="K2896" s="1">
        <v>45153</v>
      </c>
      <c r="L2896">
        <v>54</v>
      </c>
      <c r="M2896">
        <v>0.39</v>
      </c>
    </row>
    <row r="2897" spans="1:13" x14ac:dyDescent="0.3">
      <c r="A2897" t="s">
        <v>2471</v>
      </c>
      <c r="B2897">
        <v>23</v>
      </c>
      <c r="C2897" t="s">
        <v>14</v>
      </c>
      <c r="D2897" t="s">
        <v>44</v>
      </c>
      <c r="F2897">
        <v>8</v>
      </c>
      <c r="G2897">
        <v>98</v>
      </c>
      <c r="H2897">
        <v>0</v>
      </c>
      <c r="I2897" t="s">
        <v>16</v>
      </c>
      <c r="J2897">
        <v>19.100000000000001</v>
      </c>
      <c r="K2897" s="1">
        <v>45472</v>
      </c>
      <c r="L2897">
        <v>22</v>
      </c>
      <c r="M2897">
        <v>0.21</v>
      </c>
    </row>
    <row r="2898" spans="1:13" x14ac:dyDescent="0.3">
      <c r="A2898" t="s">
        <v>2472</v>
      </c>
      <c r="B2898">
        <v>52</v>
      </c>
      <c r="C2898" t="s">
        <v>14</v>
      </c>
      <c r="D2898" t="s">
        <v>15</v>
      </c>
      <c r="E2898">
        <v>335.92</v>
      </c>
      <c r="F2898">
        <v>8</v>
      </c>
      <c r="G2898">
        <v>264</v>
      </c>
      <c r="H2898">
        <v>0</v>
      </c>
      <c r="I2898" t="s">
        <v>19</v>
      </c>
      <c r="K2898" s="1">
        <v>44814</v>
      </c>
      <c r="L2898">
        <v>63</v>
      </c>
      <c r="M2898">
        <v>0.21</v>
      </c>
    </row>
    <row r="2899" spans="1:13" x14ac:dyDescent="0.3">
      <c r="A2899" t="s">
        <v>2473</v>
      </c>
      <c r="B2899">
        <v>73</v>
      </c>
      <c r="C2899" t="s">
        <v>21</v>
      </c>
      <c r="D2899" t="s">
        <v>26</v>
      </c>
      <c r="E2899">
        <v>101.24</v>
      </c>
      <c r="F2899">
        <v>10</v>
      </c>
      <c r="G2899">
        <v>242</v>
      </c>
      <c r="H2899">
        <v>0</v>
      </c>
      <c r="I2899" t="s">
        <v>19</v>
      </c>
      <c r="J2899">
        <v>8.4</v>
      </c>
      <c r="K2899" s="1">
        <v>44709</v>
      </c>
      <c r="L2899">
        <v>94</v>
      </c>
      <c r="M2899">
        <v>0.43</v>
      </c>
    </row>
    <row r="2900" spans="1:13" x14ac:dyDescent="0.3">
      <c r="A2900" t="s">
        <v>2474</v>
      </c>
      <c r="B2900">
        <v>54</v>
      </c>
      <c r="C2900" t="s">
        <v>21</v>
      </c>
      <c r="D2900" t="s">
        <v>50</v>
      </c>
      <c r="E2900">
        <v>117.06</v>
      </c>
      <c r="F2900">
        <v>10</v>
      </c>
      <c r="G2900">
        <v>82</v>
      </c>
      <c r="H2900">
        <v>0</v>
      </c>
      <c r="I2900" t="s">
        <v>40</v>
      </c>
      <c r="J2900">
        <v>86.7</v>
      </c>
      <c r="K2900" s="1">
        <v>45427</v>
      </c>
      <c r="L2900">
        <v>79</v>
      </c>
      <c r="M2900">
        <v>0.21</v>
      </c>
    </row>
    <row r="2901" spans="1:13" x14ac:dyDescent="0.3">
      <c r="A2901" t="s">
        <v>2475</v>
      </c>
      <c r="B2901">
        <v>51</v>
      </c>
      <c r="C2901" t="s">
        <v>14</v>
      </c>
      <c r="D2901" t="s">
        <v>44</v>
      </c>
      <c r="E2901">
        <v>254.39</v>
      </c>
      <c r="F2901">
        <v>10</v>
      </c>
      <c r="G2901">
        <v>292</v>
      </c>
      <c r="H2901">
        <v>0</v>
      </c>
      <c r="I2901" t="s">
        <v>40</v>
      </c>
      <c r="J2901">
        <v>90</v>
      </c>
      <c r="K2901" s="1">
        <v>45068</v>
      </c>
      <c r="L2901">
        <v>37</v>
      </c>
      <c r="M2901">
        <v>0.11</v>
      </c>
    </row>
    <row r="2902" spans="1:13" x14ac:dyDescent="0.3">
      <c r="A2902" t="s">
        <v>1604</v>
      </c>
      <c r="B2902">
        <v>37</v>
      </c>
      <c r="C2902" t="s">
        <v>25</v>
      </c>
      <c r="D2902" t="s">
        <v>22</v>
      </c>
      <c r="F2902">
        <v>7</v>
      </c>
      <c r="G2902">
        <v>69</v>
      </c>
      <c r="H2902">
        <v>0</v>
      </c>
      <c r="I2902" t="s">
        <v>40</v>
      </c>
      <c r="J2902">
        <v>32.6</v>
      </c>
      <c r="K2902" s="1">
        <v>45657</v>
      </c>
      <c r="L2902">
        <v>56</v>
      </c>
      <c r="M2902">
        <v>0.05</v>
      </c>
    </row>
    <row r="2903" spans="1:13" x14ac:dyDescent="0.3">
      <c r="A2903" t="s">
        <v>1898</v>
      </c>
      <c r="B2903">
        <v>42</v>
      </c>
      <c r="C2903" t="s">
        <v>14</v>
      </c>
      <c r="D2903" t="s">
        <v>22</v>
      </c>
      <c r="E2903">
        <v>22.81</v>
      </c>
      <c r="F2903">
        <v>8</v>
      </c>
      <c r="G2903">
        <v>227</v>
      </c>
      <c r="H2903">
        <v>1</v>
      </c>
      <c r="I2903" t="s">
        <v>19</v>
      </c>
      <c r="J2903">
        <v>98.7</v>
      </c>
      <c r="K2903" s="1">
        <v>44774</v>
      </c>
      <c r="L2903">
        <v>41</v>
      </c>
      <c r="M2903">
        <v>0.47</v>
      </c>
    </row>
    <row r="2904" spans="1:13" x14ac:dyDescent="0.3">
      <c r="A2904" t="s">
        <v>2476</v>
      </c>
      <c r="B2904">
        <v>21</v>
      </c>
      <c r="C2904" t="s">
        <v>14</v>
      </c>
      <c r="D2904" t="s">
        <v>28</v>
      </c>
      <c r="E2904">
        <v>97.01</v>
      </c>
      <c r="F2904">
        <v>10</v>
      </c>
      <c r="G2904">
        <v>171</v>
      </c>
      <c r="H2904">
        <v>0</v>
      </c>
      <c r="I2904" t="s">
        <v>29</v>
      </c>
      <c r="J2904">
        <v>40.1</v>
      </c>
      <c r="K2904" s="1">
        <v>45505</v>
      </c>
      <c r="L2904">
        <v>60</v>
      </c>
      <c r="M2904">
        <v>0.31</v>
      </c>
    </row>
    <row r="2905" spans="1:13" x14ac:dyDescent="0.3">
      <c r="A2905" t="s">
        <v>247</v>
      </c>
      <c r="B2905">
        <v>27</v>
      </c>
      <c r="C2905" t="s">
        <v>25</v>
      </c>
      <c r="D2905" t="s">
        <v>50</v>
      </c>
      <c r="E2905">
        <v>93.27</v>
      </c>
      <c r="F2905">
        <v>7</v>
      </c>
      <c r="G2905">
        <v>130</v>
      </c>
      <c r="H2905">
        <v>0</v>
      </c>
      <c r="I2905" t="s">
        <v>40</v>
      </c>
      <c r="J2905">
        <v>96.2</v>
      </c>
      <c r="K2905" s="1">
        <v>45307</v>
      </c>
      <c r="L2905">
        <v>20</v>
      </c>
      <c r="M2905">
        <v>0.16</v>
      </c>
    </row>
    <row r="2906" spans="1:13" x14ac:dyDescent="0.3">
      <c r="A2906" t="s">
        <v>2477</v>
      </c>
      <c r="B2906">
        <v>27</v>
      </c>
      <c r="C2906" t="s">
        <v>21</v>
      </c>
      <c r="D2906" t="s">
        <v>18</v>
      </c>
      <c r="E2906">
        <v>68.25</v>
      </c>
      <c r="F2906">
        <v>12</v>
      </c>
      <c r="G2906">
        <v>9</v>
      </c>
      <c r="H2906">
        <v>0</v>
      </c>
      <c r="I2906" t="s">
        <v>29</v>
      </c>
      <c r="J2906">
        <v>98.7</v>
      </c>
      <c r="K2906" s="1">
        <v>44021</v>
      </c>
      <c r="L2906">
        <v>95</v>
      </c>
      <c r="M2906">
        <v>0.25</v>
      </c>
    </row>
    <row r="2907" spans="1:13" x14ac:dyDescent="0.3">
      <c r="A2907" t="s">
        <v>2478</v>
      </c>
      <c r="B2907">
        <v>41</v>
      </c>
      <c r="C2907" t="s">
        <v>14</v>
      </c>
      <c r="D2907" t="s">
        <v>26</v>
      </c>
      <c r="E2907">
        <v>121.74</v>
      </c>
      <c r="F2907">
        <v>13</v>
      </c>
      <c r="G2907">
        <v>55</v>
      </c>
      <c r="H2907">
        <v>0</v>
      </c>
      <c r="I2907" t="s">
        <v>29</v>
      </c>
      <c r="J2907">
        <v>82.7</v>
      </c>
      <c r="K2907" s="1">
        <v>45596</v>
      </c>
      <c r="L2907">
        <v>69</v>
      </c>
      <c r="M2907">
        <v>0.22</v>
      </c>
    </row>
    <row r="2908" spans="1:13" x14ac:dyDescent="0.3">
      <c r="A2908" t="s">
        <v>2479</v>
      </c>
      <c r="B2908">
        <v>38</v>
      </c>
      <c r="C2908" t="s">
        <v>14</v>
      </c>
      <c r="D2908" t="s">
        <v>18</v>
      </c>
      <c r="E2908">
        <v>105.88</v>
      </c>
      <c r="F2908">
        <v>8</v>
      </c>
      <c r="G2908">
        <v>32</v>
      </c>
      <c r="H2908">
        <v>0</v>
      </c>
      <c r="I2908" t="s">
        <v>19</v>
      </c>
      <c r="K2908" s="1">
        <v>45488</v>
      </c>
      <c r="L2908">
        <v>45</v>
      </c>
      <c r="M2908">
        <v>0.2</v>
      </c>
    </row>
    <row r="2909" spans="1:13" x14ac:dyDescent="0.3">
      <c r="A2909" t="s">
        <v>654</v>
      </c>
      <c r="B2909">
        <v>28</v>
      </c>
      <c r="C2909" t="s">
        <v>21</v>
      </c>
      <c r="D2909" t="s">
        <v>15</v>
      </c>
      <c r="E2909">
        <v>89.78</v>
      </c>
      <c r="F2909">
        <v>16</v>
      </c>
      <c r="G2909">
        <v>243</v>
      </c>
      <c r="H2909">
        <v>0</v>
      </c>
      <c r="I2909" t="s">
        <v>16</v>
      </c>
      <c r="J2909">
        <v>58.4</v>
      </c>
      <c r="K2909" s="1">
        <v>44898</v>
      </c>
      <c r="L2909">
        <v>58</v>
      </c>
      <c r="M2909">
        <v>0.2</v>
      </c>
    </row>
    <row r="2910" spans="1:13" x14ac:dyDescent="0.3">
      <c r="A2910" t="s">
        <v>2480</v>
      </c>
      <c r="B2910">
        <v>44</v>
      </c>
      <c r="C2910" t="s">
        <v>14</v>
      </c>
      <c r="D2910" t="s">
        <v>28</v>
      </c>
      <c r="E2910">
        <v>160.24</v>
      </c>
      <c r="F2910">
        <v>12</v>
      </c>
      <c r="G2910">
        <v>225</v>
      </c>
      <c r="H2910">
        <v>0</v>
      </c>
      <c r="I2910" t="s">
        <v>16</v>
      </c>
      <c r="J2910">
        <v>73.2</v>
      </c>
      <c r="K2910" s="1">
        <v>45631</v>
      </c>
      <c r="L2910">
        <v>76</v>
      </c>
      <c r="M2910">
        <v>0.14000000000000001</v>
      </c>
    </row>
    <row r="2911" spans="1:13" x14ac:dyDescent="0.3">
      <c r="A2911" t="s">
        <v>1716</v>
      </c>
      <c r="B2911">
        <v>33</v>
      </c>
      <c r="C2911" t="s">
        <v>14</v>
      </c>
      <c r="D2911" t="s">
        <v>26</v>
      </c>
      <c r="E2911">
        <v>271.70999999999998</v>
      </c>
      <c r="F2911">
        <v>9</v>
      </c>
      <c r="G2911">
        <v>227</v>
      </c>
      <c r="H2911">
        <v>0</v>
      </c>
      <c r="I2911" t="s">
        <v>23</v>
      </c>
      <c r="J2911">
        <v>7.7</v>
      </c>
      <c r="K2911" s="1">
        <v>45370</v>
      </c>
      <c r="L2911">
        <v>37</v>
      </c>
      <c r="M2911">
        <v>0.24</v>
      </c>
    </row>
    <row r="2912" spans="1:13" x14ac:dyDescent="0.3">
      <c r="A2912" t="s">
        <v>2481</v>
      </c>
      <c r="B2912">
        <v>43</v>
      </c>
      <c r="C2912" t="s">
        <v>21</v>
      </c>
      <c r="D2912" t="s">
        <v>52</v>
      </c>
      <c r="E2912">
        <v>51.73</v>
      </c>
      <c r="F2912">
        <v>12</v>
      </c>
      <c r="G2912">
        <v>244</v>
      </c>
      <c r="H2912">
        <v>0</v>
      </c>
      <c r="I2912" t="s">
        <v>16</v>
      </c>
      <c r="J2912">
        <v>89.4</v>
      </c>
      <c r="K2912" s="1">
        <v>45472</v>
      </c>
      <c r="L2912">
        <v>94</v>
      </c>
      <c r="M2912">
        <v>0.37</v>
      </c>
    </row>
    <row r="2913" spans="1:13" x14ac:dyDescent="0.3">
      <c r="A2913" t="s">
        <v>2482</v>
      </c>
      <c r="B2913">
        <v>78</v>
      </c>
      <c r="C2913" t="s">
        <v>21</v>
      </c>
      <c r="D2913" t="s">
        <v>37</v>
      </c>
      <c r="E2913">
        <v>51.88</v>
      </c>
      <c r="F2913">
        <v>16</v>
      </c>
      <c r="G2913">
        <v>102</v>
      </c>
      <c r="H2913">
        <v>0</v>
      </c>
      <c r="I2913" t="s">
        <v>40</v>
      </c>
      <c r="J2913">
        <v>85.2</v>
      </c>
      <c r="K2913" s="1">
        <v>45521</v>
      </c>
      <c r="L2913">
        <v>39</v>
      </c>
      <c r="M2913">
        <v>0.46</v>
      </c>
    </row>
    <row r="2914" spans="1:13" x14ac:dyDescent="0.3">
      <c r="A2914" t="s">
        <v>2483</v>
      </c>
      <c r="B2914">
        <v>78</v>
      </c>
      <c r="C2914" t="s">
        <v>21</v>
      </c>
      <c r="D2914" t="s">
        <v>26</v>
      </c>
      <c r="E2914">
        <v>142.83000000000001</v>
      </c>
      <c r="F2914">
        <v>13</v>
      </c>
      <c r="G2914">
        <v>196</v>
      </c>
      <c r="H2914">
        <v>0</v>
      </c>
      <c r="I2914" t="s">
        <v>19</v>
      </c>
      <c r="J2914">
        <v>93.4</v>
      </c>
      <c r="K2914" s="1">
        <v>44374</v>
      </c>
      <c r="L2914">
        <v>3</v>
      </c>
      <c r="M2914">
        <v>0.32</v>
      </c>
    </row>
    <row r="2915" spans="1:13" x14ac:dyDescent="0.3">
      <c r="A2915" t="s">
        <v>2484</v>
      </c>
      <c r="B2915">
        <v>47</v>
      </c>
      <c r="C2915" t="s">
        <v>14</v>
      </c>
      <c r="D2915" t="s">
        <v>35</v>
      </c>
      <c r="E2915">
        <v>71.19</v>
      </c>
      <c r="F2915">
        <v>8</v>
      </c>
      <c r="G2915">
        <v>300</v>
      </c>
      <c r="H2915">
        <v>0</v>
      </c>
      <c r="I2915" t="s">
        <v>29</v>
      </c>
      <c r="J2915">
        <v>51.4</v>
      </c>
      <c r="K2915" s="1">
        <v>45040</v>
      </c>
      <c r="L2915">
        <v>77</v>
      </c>
      <c r="M2915">
        <v>0.18</v>
      </c>
    </row>
    <row r="2916" spans="1:13" x14ac:dyDescent="0.3">
      <c r="A2916" t="s">
        <v>480</v>
      </c>
      <c r="B2916">
        <v>66</v>
      </c>
      <c r="C2916" t="s">
        <v>21</v>
      </c>
      <c r="D2916" t="s">
        <v>52</v>
      </c>
      <c r="E2916">
        <v>133.02000000000001</v>
      </c>
      <c r="F2916">
        <v>11</v>
      </c>
      <c r="G2916">
        <v>312</v>
      </c>
      <c r="H2916">
        <v>0</v>
      </c>
      <c r="I2916" t="s">
        <v>19</v>
      </c>
      <c r="J2916">
        <v>32.4</v>
      </c>
      <c r="K2916" s="1">
        <v>45197</v>
      </c>
      <c r="L2916">
        <v>75</v>
      </c>
      <c r="M2916">
        <v>0.31</v>
      </c>
    </row>
    <row r="2917" spans="1:13" x14ac:dyDescent="0.3">
      <c r="A2917" t="s">
        <v>2485</v>
      </c>
      <c r="B2917">
        <v>33</v>
      </c>
      <c r="C2917" t="s">
        <v>21</v>
      </c>
      <c r="D2917" t="s">
        <v>37</v>
      </c>
      <c r="E2917">
        <v>46.78</v>
      </c>
      <c r="F2917">
        <v>7</v>
      </c>
      <c r="G2917">
        <v>208</v>
      </c>
      <c r="H2917">
        <v>0</v>
      </c>
      <c r="I2917" t="s">
        <v>23</v>
      </c>
      <c r="J2917">
        <v>50.6</v>
      </c>
      <c r="K2917" s="1">
        <v>44598</v>
      </c>
      <c r="L2917">
        <v>74</v>
      </c>
      <c r="M2917">
        <v>0.05</v>
      </c>
    </row>
    <row r="2918" spans="1:13" x14ac:dyDescent="0.3">
      <c r="A2918" t="s">
        <v>2486</v>
      </c>
      <c r="B2918">
        <v>24</v>
      </c>
      <c r="C2918" t="s">
        <v>14</v>
      </c>
      <c r="D2918" t="s">
        <v>15</v>
      </c>
      <c r="E2918">
        <v>318.19</v>
      </c>
      <c r="F2918">
        <v>5</v>
      </c>
      <c r="G2918">
        <v>191</v>
      </c>
      <c r="H2918">
        <v>0</v>
      </c>
      <c r="I2918" t="s">
        <v>23</v>
      </c>
      <c r="J2918">
        <v>72.900000000000006</v>
      </c>
      <c r="K2918" s="1">
        <v>44364</v>
      </c>
      <c r="L2918">
        <v>94</v>
      </c>
      <c r="M2918">
        <v>0.31</v>
      </c>
    </row>
    <row r="2919" spans="1:13" x14ac:dyDescent="0.3">
      <c r="A2919" t="s">
        <v>2487</v>
      </c>
      <c r="B2919">
        <v>33</v>
      </c>
      <c r="C2919" t="s">
        <v>14</v>
      </c>
      <c r="D2919" t="s">
        <v>22</v>
      </c>
      <c r="E2919">
        <v>77.67</v>
      </c>
      <c r="F2919">
        <v>6</v>
      </c>
      <c r="G2919">
        <v>126</v>
      </c>
      <c r="H2919">
        <v>0</v>
      </c>
      <c r="I2919" t="s">
        <v>23</v>
      </c>
      <c r="J2919">
        <v>41.6</v>
      </c>
      <c r="K2919" s="1">
        <v>44850</v>
      </c>
      <c r="L2919">
        <v>73</v>
      </c>
      <c r="M2919">
        <v>0.28000000000000003</v>
      </c>
    </row>
    <row r="2920" spans="1:13" x14ac:dyDescent="0.3">
      <c r="A2920" t="s">
        <v>2488</v>
      </c>
      <c r="B2920">
        <v>52</v>
      </c>
      <c r="C2920" t="s">
        <v>14</v>
      </c>
      <c r="D2920" t="s">
        <v>37</v>
      </c>
      <c r="E2920">
        <v>231.69</v>
      </c>
      <c r="F2920">
        <v>9</v>
      </c>
      <c r="G2920">
        <v>9</v>
      </c>
      <c r="H2920">
        <v>0</v>
      </c>
      <c r="I2920" t="s">
        <v>29</v>
      </c>
      <c r="J2920">
        <v>35.200000000000003</v>
      </c>
      <c r="K2920" s="1">
        <v>44880</v>
      </c>
      <c r="L2920">
        <v>94</v>
      </c>
      <c r="M2920">
        <v>0.3</v>
      </c>
    </row>
    <row r="2921" spans="1:13" x14ac:dyDescent="0.3">
      <c r="A2921" t="s">
        <v>2489</v>
      </c>
      <c r="B2921">
        <v>75</v>
      </c>
      <c r="C2921" t="s">
        <v>14</v>
      </c>
      <c r="D2921" t="s">
        <v>35</v>
      </c>
      <c r="E2921">
        <v>140.56</v>
      </c>
      <c r="F2921">
        <v>12</v>
      </c>
      <c r="G2921">
        <v>329</v>
      </c>
      <c r="H2921">
        <v>0</v>
      </c>
      <c r="I2921" t="s">
        <v>23</v>
      </c>
      <c r="J2921">
        <v>7.7</v>
      </c>
      <c r="K2921" s="1">
        <v>44430</v>
      </c>
      <c r="L2921">
        <v>93</v>
      </c>
      <c r="M2921">
        <v>0.19</v>
      </c>
    </row>
    <row r="2922" spans="1:13" x14ac:dyDescent="0.3">
      <c r="A2922" t="s">
        <v>2490</v>
      </c>
      <c r="B2922">
        <v>33</v>
      </c>
      <c r="C2922" t="s">
        <v>14</v>
      </c>
      <c r="D2922" t="s">
        <v>28</v>
      </c>
      <c r="E2922">
        <v>104.87</v>
      </c>
      <c r="F2922">
        <v>11</v>
      </c>
      <c r="G2922">
        <v>65</v>
      </c>
      <c r="H2922">
        <v>0</v>
      </c>
      <c r="I2922" t="s">
        <v>23</v>
      </c>
      <c r="J2922">
        <v>44.7</v>
      </c>
      <c r="K2922" s="1">
        <v>44540</v>
      </c>
      <c r="L2922">
        <v>38</v>
      </c>
      <c r="M2922">
        <v>0.17</v>
      </c>
    </row>
    <row r="2923" spans="1:13" x14ac:dyDescent="0.3">
      <c r="A2923" t="s">
        <v>2491</v>
      </c>
      <c r="B2923">
        <v>57</v>
      </c>
      <c r="C2923" t="s">
        <v>25</v>
      </c>
      <c r="D2923" t="s">
        <v>37</v>
      </c>
      <c r="E2923">
        <v>83.03</v>
      </c>
      <c r="F2923">
        <v>10</v>
      </c>
      <c r="G2923">
        <v>357</v>
      </c>
      <c r="H2923">
        <v>0</v>
      </c>
      <c r="I2923" t="s">
        <v>23</v>
      </c>
      <c r="J2923">
        <v>39.299999999999997</v>
      </c>
      <c r="K2923" s="1">
        <v>45313</v>
      </c>
      <c r="L2923">
        <v>46</v>
      </c>
      <c r="M2923">
        <v>0.15</v>
      </c>
    </row>
    <row r="2924" spans="1:13" x14ac:dyDescent="0.3">
      <c r="A2924" t="s">
        <v>2492</v>
      </c>
      <c r="B2924">
        <v>79</v>
      </c>
      <c r="C2924" t="s">
        <v>14</v>
      </c>
      <c r="D2924" t="s">
        <v>26</v>
      </c>
      <c r="E2924">
        <v>63.97</v>
      </c>
      <c r="F2924">
        <v>7</v>
      </c>
      <c r="G2924">
        <v>340</v>
      </c>
      <c r="H2924">
        <v>0</v>
      </c>
      <c r="I2924" t="s">
        <v>29</v>
      </c>
      <c r="J2924">
        <v>66.3</v>
      </c>
      <c r="K2924" s="1">
        <v>45249</v>
      </c>
      <c r="L2924">
        <v>49</v>
      </c>
      <c r="M2924">
        <v>0.15</v>
      </c>
    </row>
    <row r="2925" spans="1:13" x14ac:dyDescent="0.3">
      <c r="A2925" t="s">
        <v>2493</v>
      </c>
      <c r="B2925">
        <v>29</v>
      </c>
      <c r="C2925" t="s">
        <v>14</v>
      </c>
      <c r="D2925" t="s">
        <v>26</v>
      </c>
      <c r="E2925">
        <v>104.26</v>
      </c>
      <c r="F2925">
        <v>5</v>
      </c>
      <c r="G2925">
        <v>157</v>
      </c>
      <c r="H2925">
        <v>0</v>
      </c>
      <c r="I2925" t="s">
        <v>23</v>
      </c>
      <c r="J2925">
        <v>43.9</v>
      </c>
      <c r="K2925" s="1">
        <v>44803</v>
      </c>
      <c r="L2925">
        <v>34</v>
      </c>
      <c r="M2925">
        <v>0.49</v>
      </c>
    </row>
    <row r="2926" spans="1:13" x14ac:dyDescent="0.3">
      <c r="A2926" t="s">
        <v>2494</v>
      </c>
      <c r="B2926">
        <v>52</v>
      </c>
      <c r="C2926" t="s">
        <v>21</v>
      </c>
      <c r="D2926" t="s">
        <v>28</v>
      </c>
      <c r="E2926">
        <v>141.66999999999999</v>
      </c>
      <c r="F2926">
        <v>11</v>
      </c>
      <c r="G2926">
        <v>255</v>
      </c>
      <c r="H2926">
        <v>0</v>
      </c>
      <c r="I2926" t="s">
        <v>40</v>
      </c>
      <c r="J2926">
        <v>0.4</v>
      </c>
      <c r="K2926" s="1">
        <v>45425</v>
      </c>
      <c r="L2926">
        <v>26</v>
      </c>
      <c r="M2926">
        <v>0.21</v>
      </c>
    </row>
    <row r="2927" spans="1:13" x14ac:dyDescent="0.3">
      <c r="A2927" t="s">
        <v>2495</v>
      </c>
      <c r="B2927">
        <v>66</v>
      </c>
      <c r="C2927" t="s">
        <v>25</v>
      </c>
      <c r="D2927" t="s">
        <v>26</v>
      </c>
      <c r="E2927">
        <v>69.290000000000006</v>
      </c>
      <c r="F2927">
        <v>10</v>
      </c>
      <c r="G2927">
        <v>337</v>
      </c>
      <c r="H2927">
        <v>0</v>
      </c>
      <c r="I2927" t="s">
        <v>19</v>
      </c>
      <c r="J2927">
        <v>48.4</v>
      </c>
      <c r="K2927" s="1">
        <v>44676</v>
      </c>
      <c r="L2927">
        <v>2</v>
      </c>
      <c r="M2927">
        <v>0.46</v>
      </c>
    </row>
    <row r="2928" spans="1:13" x14ac:dyDescent="0.3">
      <c r="A2928" t="s">
        <v>2496</v>
      </c>
      <c r="B2928">
        <v>38</v>
      </c>
      <c r="C2928" t="s">
        <v>21</v>
      </c>
      <c r="D2928" t="s">
        <v>15</v>
      </c>
      <c r="E2928">
        <v>99.06</v>
      </c>
      <c r="F2928">
        <v>13</v>
      </c>
      <c r="G2928">
        <v>34</v>
      </c>
      <c r="H2928">
        <v>0</v>
      </c>
      <c r="I2928" t="s">
        <v>23</v>
      </c>
      <c r="J2928">
        <v>77.400000000000006</v>
      </c>
      <c r="K2928" s="1">
        <v>45211</v>
      </c>
      <c r="L2928">
        <v>56</v>
      </c>
      <c r="M2928">
        <v>0.19</v>
      </c>
    </row>
    <row r="2929" spans="1:13" x14ac:dyDescent="0.3">
      <c r="A2929" t="s">
        <v>2497</v>
      </c>
      <c r="B2929">
        <v>67</v>
      </c>
      <c r="C2929" t="s">
        <v>21</v>
      </c>
      <c r="D2929" t="s">
        <v>35</v>
      </c>
      <c r="E2929">
        <v>68.98</v>
      </c>
      <c r="F2929">
        <v>10</v>
      </c>
      <c r="G2929">
        <v>308</v>
      </c>
      <c r="H2929">
        <v>0</v>
      </c>
      <c r="I2929" t="s">
        <v>23</v>
      </c>
      <c r="J2929">
        <v>94.5</v>
      </c>
      <c r="K2929" s="1">
        <v>45081</v>
      </c>
      <c r="L2929">
        <v>7</v>
      </c>
      <c r="M2929">
        <v>0.3</v>
      </c>
    </row>
    <row r="2930" spans="1:13" x14ac:dyDescent="0.3">
      <c r="A2930" t="s">
        <v>448</v>
      </c>
      <c r="B2930">
        <v>60</v>
      </c>
      <c r="C2930" t="s">
        <v>21</v>
      </c>
      <c r="D2930" t="s">
        <v>50</v>
      </c>
      <c r="E2930">
        <v>101.71</v>
      </c>
      <c r="F2930">
        <v>10</v>
      </c>
      <c r="G2930">
        <v>166</v>
      </c>
      <c r="H2930">
        <v>0</v>
      </c>
      <c r="I2930" t="s">
        <v>19</v>
      </c>
      <c r="J2930">
        <v>19.3</v>
      </c>
      <c r="K2930" s="1">
        <v>44725</v>
      </c>
      <c r="L2930">
        <v>36</v>
      </c>
      <c r="M2930">
        <v>0.19</v>
      </c>
    </row>
    <row r="2931" spans="1:13" x14ac:dyDescent="0.3">
      <c r="A2931" t="s">
        <v>2498</v>
      </c>
      <c r="B2931">
        <v>53</v>
      </c>
      <c r="C2931" t="s">
        <v>21</v>
      </c>
      <c r="D2931" t="s">
        <v>50</v>
      </c>
      <c r="E2931">
        <v>47.26</v>
      </c>
      <c r="F2931">
        <v>8</v>
      </c>
      <c r="G2931">
        <v>21</v>
      </c>
      <c r="H2931">
        <v>0</v>
      </c>
      <c r="I2931" t="s">
        <v>23</v>
      </c>
      <c r="J2931">
        <v>42.3</v>
      </c>
      <c r="K2931" s="1">
        <v>45503</v>
      </c>
      <c r="L2931">
        <v>40</v>
      </c>
      <c r="M2931">
        <v>0.5</v>
      </c>
    </row>
    <row r="2932" spans="1:13" x14ac:dyDescent="0.3">
      <c r="A2932" t="s">
        <v>2499</v>
      </c>
      <c r="B2932">
        <v>65</v>
      </c>
      <c r="C2932" t="s">
        <v>25</v>
      </c>
      <c r="D2932" t="s">
        <v>22</v>
      </c>
      <c r="E2932">
        <v>31.62</v>
      </c>
      <c r="F2932">
        <v>10</v>
      </c>
      <c r="G2932">
        <v>66</v>
      </c>
      <c r="H2932">
        <v>0</v>
      </c>
      <c r="I2932" t="s">
        <v>23</v>
      </c>
      <c r="K2932" s="1">
        <v>44434</v>
      </c>
      <c r="L2932">
        <v>78</v>
      </c>
      <c r="M2932">
        <v>0.19</v>
      </c>
    </row>
    <row r="2933" spans="1:13" x14ac:dyDescent="0.3">
      <c r="A2933" t="s">
        <v>792</v>
      </c>
      <c r="B2933">
        <v>34</v>
      </c>
      <c r="C2933" t="s">
        <v>14</v>
      </c>
      <c r="D2933" t="s">
        <v>44</v>
      </c>
      <c r="E2933">
        <v>164.17</v>
      </c>
      <c r="F2933">
        <v>9</v>
      </c>
      <c r="G2933">
        <v>197</v>
      </c>
      <c r="H2933">
        <v>0</v>
      </c>
      <c r="I2933" t="s">
        <v>40</v>
      </c>
      <c r="J2933">
        <v>4.3</v>
      </c>
      <c r="K2933" s="1">
        <v>44686</v>
      </c>
      <c r="L2933">
        <v>91</v>
      </c>
      <c r="M2933">
        <v>0.24</v>
      </c>
    </row>
    <row r="2934" spans="1:13" x14ac:dyDescent="0.3">
      <c r="A2934" t="s">
        <v>2500</v>
      </c>
      <c r="B2934">
        <v>49</v>
      </c>
      <c r="C2934" t="s">
        <v>14</v>
      </c>
      <c r="D2934" t="s">
        <v>15</v>
      </c>
      <c r="E2934">
        <v>31.94</v>
      </c>
      <c r="F2934">
        <v>11</v>
      </c>
      <c r="G2934">
        <v>99</v>
      </c>
      <c r="H2934">
        <v>0</v>
      </c>
      <c r="I2934" t="s">
        <v>16</v>
      </c>
      <c r="J2934">
        <v>35</v>
      </c>
      <c r="K2934" s="1">
        <v>45616</v>
      </c>
      <c r="L2934">
        <v>26</v>
      </c>
      <c r="M2934">
        <v>0.21</v>
      </c>
    </row>
    <row r="2935" spans="1:13" x14ac:dyDescent="0.3">
      <c r="A2935" t="s">
        <v>586</v>
      </c>
      <c r="B2935">
        <v>58</v>
      </c>
      <c r="C2935" t="s">
        <v>14</v>
      </c>
      <c r="D2935" t="s">
        <v>44</v>
      </c>
      <c r="E2935">
        <v>83.96</v>
      </c>
      <c r="F2935">
        <v>17</v>
      </c>
      <c r="G2935">
        <v>335</v>
      </c>
      <c r="H2935">
        <v>0</v>
      </c>
      <c r="I2935" t="s">
        <v>29</v>
      </c>
      <c r="K2935" s="1">
        <v>45350</v>
      </c>
      <c r="L2935">
        <v>84</v>
      </c>
      <c r="M2935">
        <v>0.13</v>
      </c>
    </row>
    <row r="2936" spans="1:13" x14ac:dyDescent="0.3">
      <c r="A2936" t="s">
        <v>2501</v>
      </c>
      <c r="B2936">
        <v>23</v>
      </c>
      <c r="C2936" t="s">
        <v>14</v>
      </c>
      <c r="D2936" t="s">
        <v>50</v>
      </c>
      <c r="E2936">
        <v>26.72</v>
      </c>
      <c r="F2936">
        <v>11</v>
      </c>
      <c r="G2936">
        <v>194</v>
      </c>
      <c r="H2936">
        <v>0</v>
      </c>
      <c r="I2936" t="s">
        <v>29</v>
      </c>
      <c r="J2936">
        <v>34.299999999999997</v>
      </c>
      <c r="K2936" s="1">
        <v>44257</v>
      </c>
      <c r="L2936">
        <v>99</v>
      </c>
      <c r="M2936">
        <v>0.52</v>
      </c>
    </row>
    <row r="2937" spans="1:13" x14ac:dyDescent="0.3">
      <c r="A2937" t="s">
        <v>2502</v>
      </c>
      <c r="B2937">
        <v>41</v>
      </c>
      <c r="C2937" t="s">
        <v>21</v>
      </c>
      <c r="D2937" t="s">
        <v>37</v>
      </c>
      <c r="E2937">
        <v>90.51</v>
      </c>
      <c r="F2937">
        <v>9</v>
      </c>
      <c r="G2937">
        <v>99</v>
      </c>
      <c r="H2937">
        <v>0</v>
      </c>
      <c r="I2937" t="s">
        <v>19</v>
      </c>
      <c r="J2937">
        <v>48.9</v>
      </c>
      <c r="K2937" s="1">
        <v>45126</v>
      </c>
      <c r="L2937">
        <v>75</v>
      </c>
      <c r="M2937">
        <v>0.04</v>
      </c>
    </row>
    <row r="2938" spans="1:13" x14ac:dyDescent="0.3">
      <c r="A2938" t="s">
        <v>2503</v>
      </c>
      <c r="B2938">
        <v>44</v>
      </c>
      <c r="C2938" t="s">
        <v>14</v>
      </c>
      <c r="D2938" t="s">
        <v>37</v>
      </c>
      <c r="E2938">
        <v>37.15</v>
      </c>
      <c r="F2938">
        <v>13</v>
      </c>
      <c r="G2938">
        <v>74</v>
      </c>
      <c r="H2938">
        <v>0</v>
      </c>
      <c r="I2938" t="s">
        <v>40</v>
      </c>
      <c r="J2938">
        <v>93.9</v>
      </c>
      <c r="K2938" s="1">
        <v>44107</v>
      </c>
      <c r="L2938">
        <v>90</v>
      </c>
      <c r="M2938">
        <v>0.28999999999999998</v>
      </c>
    </row>
    <row r="2939" spans="1:13" x14ac:dyDescent="0.3">
      <c r="A2939" t="s">
        <v>2467</v>
      </c>
      <c r="B2939">
        <v>37</v>
      </c>
      <c r="C2939" t="s">
        <v>14</v>
      </c>
      <c r="D2939" t="s">
        <v>37</v>
      </c>
      <c r="E2939">
        <v>102.71</v>
      </c>
      <c r="F2939">
        <v>5</v>
      </c>
      <c r="G2939">
        <v>16</v>
      </c>
      <c r="H2939">
        <v>0</v>
      </c>
      <c r="I2939" t="s">
        <v>29</v>
      </c>
      <c r="J2939">
        <v>2.4</v>
      </c>
      <c r="K2939" s="1">
        <v>44994</v>
      </c>
      <c r="L2939">
        <v>99</v>
      </c>
      <c r="M2939">
        <v>0.28999999999999998</v>
      </c>
    </row>
    <row r="2940" spans="1:13" x14ac:dyDescent="0.3">
      <c r="A2940" t="s">
        <v>2504</v>
      </c>
      <c r="B2940">
        <v>42</v>
      </c>
      <c r="C2940" t="s">
        <v>21</v>
      </c>
      <c r="D2940" t="s">
        <v>26</v>
      </c>
      <c r="E2940">
        <v>22.57</v>
      </c>
      <c r="F2940">
        <v>3</v>
      </c>
      <c r="G2940">
        <v>146</v>
      </c>
      <c r="H2940">
        <v>0</v>
      </c>
      <c r="I2940" t="s">
        <v>19</v>
      </c>
      <c r="J2940">
        <v>7.8</v>
      </c>
      <c r="K2940" s="1">
        <v>45151</v>
      </c>
      <c r="L2940">
        <v>69</v>
      </c>
      <c r="M2940">
        <v>0.18</v>
      </c>
    </row>
    <row r="2941" spans="1:13" x14ac:dyDescent="0.3">
      <c r="A2941" t="s">
        <v>2430</v>
      </c>
      <c r="B2941">
        <v>19</v>
      </c>
      <c r="C2941" t="s">
        <v>14</v>
      </c>
      <c r="D2941" t="s">
        <v>26</v>
      </c>
      <c r="E2941">
        <v>167.18</v>
      </c>
      <c r="F2941">
        <v>11</v>
      </c>
      <c r="G2941">
        <v>249</v>
      </c>
      <c r="H2941">
        <v>1</v>
      </c>
      <c r="I2941" t="s">
        <v>19</v>
      </c>
      <c r="J2941">
        <v>19.7</v>
      </c>
      <c r="K2941" s="1">
        <v>45572</v>
      </c>
      <c r="L2941">
        <v>16</v>
      </c>
      <c r="M2941">
        <v>0.2</v>
      </c>
    </row>
    <row r="2942" spans="1:13" x14ac:dyDescent="0.3">
      <c r="A2942" t="s">
        <v>2505</v>
      </c>
      <c r="B2942">
        <v>26</v>
      </c>
      <c r="C2942" t="s">
        <v>21</v>
      </c>
      <c r="D2942" t="s">
        <v>18</v>
      </c>
      <c r="E2942">
        <v>186.02</v>
      </c>
      <c r="F2942">
        <v>12</v>
      </c>
      <c r="G2942">
        <v>254</v>
      </c>
      <c r="H2942">
        <v>0</v>
      </c>
      <c r="I2942" t="s">
        <v>19</v>
      </c>
      <c r="J2942">
        <v>38.5</v>
      </c>
      <c r="K2942" s="1">
        <v>45077</v>
      </c>
      <c r="L2942">
        <v>75</v>
      </c>
      <c r="M2942">
        <v>0.46</v>
      </c>
    </row>
    <row r="2943" spans="1:13" x14ac:dyDescent="0.3">
      <c r="A2943" t="s">
        <v>2506</v>
      </c>
      <c r="B2943">
        <v>45</v>
      </c>
      <c r="C2943" t="s">
        <v>21</v>
      </c>
      <c r="D2943" t="s">
        <v>37</v>
      </c>
      <c r="E2943">
        <v>62.54</v>
      </c>
      <c r="F2943">
        <v>10</v>
      </c>
      <c r="G2943">
        <v>187</v>
      </c>
      <c r="H2943">
        <v>0</v>
      </c>
      <c r="I2943" t="s">
        <v>29</v>
      </c>
      <c r="J2943">
        <v>47.1</v>
      </c>
      <c r="K2943" s="1">
        <v>44590</v>
      </c>
      <c r="L2943">
        <v>97</v>
      </c>
      <c r="M2943">
        <v>0.34</v>
      </c>
    </row>
    <row r="2944" spans="1:13" x14ac:dyDescent="0.3">
      <c r="A2944" t="s">
        <v>2507</v>
      </c>
      <c r="B2944">
        <v>70</v>
      </c>
      <c r="C2944" t="s">
        <v>21</v>
      </c>
      <c r="D2944" t="s">
        <v>37</v>
      </c>
      <c r="E2944">
        <v>436.5</v>
      </c>
      <c r="F2944">
        <v>9</v>
      </c>
      <c r="G2944">
        <v>327</v>
      </c>
      <c r="H2944">
        <v>0</v>
      </c>
      <c r="I2944" t="s">
        <v>16</v>
      </c>
      <c r="J2944">
        <v>3.7</v>
      </c>
      <c r="K2944" s="1">
        <v>45750</v>
      </c>
      <c r="L2944">
        <v>9</v>
      </c>
      <c r="M2944">
        <v>0.21</v>
      </c>
    </row>
    <row r="2945" spans="1:13" x14ac:dyDescent="0.3">
      <c r="A2945" t="s">
        <v>1106</v>
      </c>
      <c r="B2945">
        <v>78</v>
      </c>
      <c r="C2945" t="s">
        <v>21</v>
      </c>
      <c r="D2945" t="s">
        <v>52</v>
      </c>
      <c r="F2945">
        <v>11</v>
      </c>
      <c r="G2945">
        <v>345</v>
      </c>
      <c r="H2945">
        <v>0</v>
      </c>
      <c r="I2945" t="s">
        <v>19</v>
      </c>
      <c r="J2945">
        <v>88.3</v>
      </c>
      <c r="K2945" s="1">
        <v>45450</v>
      </c>
      <c r="L2945">
        <v>22</v>
      </c>
      <c r="M2945">
        <v>0.32</v>
      </c>
    </row>
    <row r="2946" spans="1:13" x14ac:dyDescent="0.3">
      <c r="A2946" t="s">
        <v>2508</v>
      </c>
      <c r="B2946">
        <v>55</v>
      </c>
      <c r="C2946" t="s">
        <v>14</v>
      </c>
      <c r="D2946" t="s">
        <v>28</v>
      </c>
      <c r="E2946">
        <v>52.39</v>
      </c>
      <c r="F2946">
        <v>10</v>
      </c>
      <c r="G2946">
        <v>239</v>
      </c>
      <c r="H2946">
        <v>0</v>
      </c>
      <c r="I2946" t="s">
        <v>23</v>
      </c>
      <c r="J2946">
        <v>75.900000000000006</v>
      </c>
      <c r="K2946" s="1">
        <v>45088</v>
      </c>
      <c r="L2946">
        <v>5</v>
      </c>
      <c r="M2946">
        <v>0.62</v>
      </c>
    </row>
    <row r="2947" spans="1:13" x14ac:dyDescent="0.3">
      <c r="A2947" t="s">
        <v>178</v>
      </c>
      <c r="B2947">
        <v>20</v>
      </c>
      <c r="C2947" t="s">
        <v>14</v>
      </c>
      <c r="D2947" t="s">
        <v>50</v>
      </c>
      <c r="E2947">
        <v>60.72</v>
      </c>
      <c r="F2947">
        <v>6</v>
      </c>
      <c r="G2947">
        <v>306</v>
      </c>
      <c r="H2947">
        <v>0</v>
      </c>
      <c r="I2947" t="s">
        <v>16</v>
      </c>
      <c r="J2947">
        <v>26.8</v>
      </c>
      <c r="K2947" s="1">
        <v>45347</v>
      </c>
      <c r="L2947">
        <v>84</v>
      </c>
      <c r="M2947">
        <v>0.39</v>
      </c>
    </row>
    <row r="2948" spans="1:13" x14ac:dyDescent="0.3">
      <c r="A2948" t="s">
        <v>1535</v>
      </c>
      <c r="B2948">
        <v>37</v>
      </c>
      <c r="C2948" t="s">
        <v>21</v>
      </c>
      <c r="D2948" t="s">
        <v>26</v>
      </c>
      <c r="E2948">
        <v>31.59</v>
      </c>
      <c r="F2948">
        <v>14</v>
      </c>
      <c r="G2948">
        <v>175</v>
      </c>
      <c r="H2948">
        <v>0</v>
      </c>
      <c r="I2948" t="s">
        <v>16</v>
      </c>
      <c r="J2948">
        <v>25.7</v>
      </c>
      <c r="K2948" s="1">
        <v>45127</v>
      </c>
      <c r="L2948">
        <v>43</v>
      </c>
      <c r="M2948">
        <v>0.21</v>
      </c>
    </row>
    <row r="2949" spans="1:13" x14ac:dyDescent="0.3">
      <c r="A2949" t="s">
        <v>2509</v>
      </c>
      <c r="B2949">
        <v>23</v>
      </c>
      <c r="C2949" t="s">
        <v>14</v>
      </c>
      <c r="D2949" t="s">
        <v>35</v>
      </c>
      <c r="E2949">
        <v>214.94</v>
      </c>
      <c r="F2949">
        <v>11</v>
      </c>
      <c r="G2949">
        <v>312</v>
      </c>
      <c r="H2949">
        <v>1</v>
      </c>
      <c r="I2949" t="s">
        <v>23</v>
      </c>
      <c r="J2949">
        <v>2.6</v>
      </c>
      <c r="K2949" s="1">
        <v>45681</v>
      </c>
      <c r="L2949">
        <v>98</v>
      </c>
      <c r="M2949">
        <v>0.42</v>
      </c>
    </row>
    <row r="2950" spans="1:13" x14ac:dyDescent="0.3">
      <c r="A2950" t="s">
        <v>2510</v>
      </c>
      <c r="B2950">
        <v>56</v>
      </c>
      <c r="C2950" t="s">
        <v>14</v>
      </c>
      <c r="D2950" t="s">
        <v>26</v>
      </c>
      <c r="E2950">
        <v>119.41</v>
      </c>
      <c r="F2950">
        <v>10</v>
      </c>
      <c r="G2950">
        <v>31</v>
      </c>
      <c r="H2950">
        <v>0</v>
      </c>
      <c r="I2950" t="s">
        <v>29</v>
      </c>
      <c r="J2950">
        <v>39.9</v>
      </c>
      <c r="K2950" s="1">
        <v>45253</v>
      </c>
      <c r="L2950">
        <v>30</v>
      </c>
      <c r="M2950">
        <v>7.0000000000000007E-2</v>
      </c>
    </row>
    <row r="2951" spans="1:13" x14ac:dyDescent="0.3">
      <c r="A2951" t="s">
        <v>2363</v>
      </c>
      <c r="B2951">
        <v>50</v>
      </c>
      <c r="C2951" t="s">
        <v>21</v>
      </c>
      <c r="D2951" t="s">
        <v>35</v>
      </c>
      <c r="E2951">
        <v>180.8</v>
      </c>
      <c r="F2951">
        <v>8</v>
      </c>
      <c r="G2951">
        <v>334</v>
      </c>
      <c r="H2951">
        <v>0</v>
      </c>
      <c r="I2951" t="s">
        <v>29</v>
      </c>
      <c r="J2951">
        <v>25.4</v>
      </c>
      <c r="K2951" s="1">
        <v>44235</v>
      </c>
      <c r="L2951">
        <v>74</v>
      </c>
      <c r="M2951">
        <v>0.08</v>
      </c>
    </row>
    <row r="2952" spans="1:13" x14ac:dyDescent="0.3">
      <c r="A2952" t="s">
        <v>2511</v>
      </c>
      <c r="B2952">
        <v>72</v>
      </c>
      <c r="C2952" t="s">
        <v>21</v>
      </c>
      <c r="D2952" t="s">
        <v>18</v>
      </c>
      <c r="E2952">
        <v>22.93</v>
      </c>
      <c r="F2952">
        <v>2</v>
      </c>
      <c r="G2952">
        <v>121</v>
      </c>
      <c r="H2952">
        <v>0</v>
      </c>
      <c r="I2952" t="s">
        <v>40</v>
      </c>
      <c r="J2952">
        <v>61.8</v>
      </c>
      <c r="K2952" s="1">
        <v>44567</v>
      </c>
      <c r="L2952">
        <v>32</v>
      </c>
      <c r="M2952">
        <v>0.09</v>
      </c>
    </row>
    <row r="2953" spans="1:13" x14ac:dyDescent="0.3">
      <c r="A2953" t="s">
        <v>273</v>
      </c>
      <c r="B2953">
        <v>18</v>
      </c>
      <c r="C2953" t="s">
        <v>25</v>
      </c>
      <c r="D2953" t="s">
        <v>35</v>
      </c>
      <c r="E2953">
        <v>45.03</v>
      </c>
      <c r="F2953">
        <v>11</v>
      </c>
      <c r="G2953">
        <v>323</v>
      </c>
      <c r="H2953">
        <v>0</v>
      </c>
      <c r="I2953" t="s">
        <v>29</v>
      </c>
      <c r="J2953">
        <v>54.8</v>
      </c>
      <c r="K2953" s="1">
        <v>44323</v>
      </c>
      <c r="L2953">
        <v>88</v>
      </c>
      <c r="M2953">
        <v>0.55000000000000004</v>
      </c>
    </row>
    <row r="2954" spans="1:13" x14ac:dyDescent="0.3">
      <c r="A2954" t="s">
        <v>2512</v>
      </c>
      <c r="B2954">
        <v>54</v>
      </c>
      <c r="C2954" t="s">
        <v>14</v>
      </c>
      <c r="D2954" t="s">
        <v>26</v>
      </c>
      <c r="E2954">
        <v>72.73</v>
      </c>
      <c r="F2954">
        <v>13</v>
      </c>
      <c r="G2954">
        <v>27</v>
      </c>
      <c r="H2954">
        <v>1</v>
      </c>
      <c r="I2954" t="s">
        <v>40</v>
      </c>
      <c r="J2954">
        <v>95.7</v>
      </c>
      <c r="K2954" s="1">
        <v>44513</v>
      </c>
      <c r="L2954">
        <v>17</v>
      </c>
      <c r="M2954">
        <v>0.26</v>
      </c>
    </row>
    <row r="2955" spans="1:13" x14ac:dyDescent="0.3">
      <c r="A2955" t="s">
        <v>2513</v>
      </c>
      <c r="B2955">
        <v>23</v>
      </c>
      <c r="C2955" t="s">
        <v>25</v>
      </c>
      <c r="D2955" t="s">
        <v>22</v>
      </c>
      <c r="F2955">
        <v>13</v>
      </c>
      <c r="G2955">
        <v>188</v>
      </c>
      <c r="H2955">
        <v>0</v>
      </c>
      <c r="I2955" t="s">
        <v>19</v>
      </c>
      <c r="J2955">
        <v>79.5</v>
      </c>
      <c r="K2955" s="1">
        <v>45748</v>
      </c>
      <c r="L2955">
        <v>67</v>
      </c>
      <c r="M2955">
        <v>0.46</v>
      </c>
    </row>
    <row r="2956" spans="1:13" x14ac:dyDescent="0.3">
      <c r="A2956" t="s">
        <v>2514</v>
      </c>
      <c r="B2956">
        <v>62</v>
      </c>
      <c r="C2956" t="s">
        <v>21</v>
      </c>
      <c r="D2956" t="s">
        <v>26</v>
      </c>
      <c r="F2956">
        <v>16</v>
      </c>
      <c r="G2956">
        <v>332</v>
      </c>
      <c r="H2956">
        <v>0</v>
      </c>
      <c r="I2956" t="s">
        <v>29</v>
      </c>
      <c r="J2956">
        <v>8.1</v>
      </c>
      <c r="K2956" s="1">
        <v>45124</v>
      </c>
      <c r="L2956">
        <v>26</v>
      </c>
      <c r="M2956">
        <v>7.0000000000000007E-2</v>
      </c>
    </row>
    <row r="2957" spans="1:13" x14ac:dyDescent="0.3">
      <c r="A2957" t="s">
        <v>2515</v>
      </c>
      <c r="B2957">
        <v>51</v>
      </c>
      <c r="C2957" t="s">
        <v>14</v>
      </c>
      <c r="D2957" t="s">
        <v>15</v>
      </c>
      <c r="E2957">
        <v>44.13</v>
      </c>
      <c r="F2957">
        <v>7</v>
      </c>
      <c r="G2957">
        <v>139</v>
      </c>
      <c r="H2957">
        <v>0</v>
      </c>
      <c r="I2957" t="s">
        <v>29</v>
      </c>
      <c r="J2957">
        <v>70.400000000000006</v>
      </c>
      <c r="K2957" s="1">
        <v>44964</v>
      </c>
      <c r="L2957">
        <v>12</v>
      </c>
      <c r="M2957">
        <v>0.09</v>
      </c>
    </row>
    <row r="2958" spans="1:13" x14ac:dyDescent="0.3">
      <c r="A2958" t="s">
        <v>2516</v>
      </c>
      <c r="B2958">
        <v>64</v>
      </c>
      <c r="C2958" t="s">
        <v>21</v>
      </c>
      <c r="D2958" t="s">
        <v>22</v>
      </c>
      <c r="E2958">
        <v>156.51</v>
      </c>
      <c r="F2958">
        <v>7</v>
      </c>
      <c r="G2958">
        <v>270</v>
      </c>
      <c r="H2958">
        <v>0</v>
      </c>
      <c r="I2958" t="s">
        <v>23</v>
      </c>
      <c r="J2958">
        <v>10.7</v>
      </c>
      <c r="K2958" s="1">
        <v>45551</v>
      </c>
      <c r="L2958">
        <v>37</v>
      </c>
      <c r="M2958">
        <v>0.2</v>
      </c>
    </row>
    <row r="2959" spans="1:13" x14ac:dyDescent="0.3">
      <c r="A2959" t="s">
        <v>1264</v>
      </c>
      <c r="B2959">
        <v>32</v>
      </c>
      <c r="C2959" t="s">
        <v>21</v>
      </c>
      <c r="D2959" t="s">
        <v>37</v>
      </c>
      <c r="E2959">
        <v>137.29</v>
      </c>
      <c r="F2959">
        <v>10</v>
      </c>
      <c r="G2959">
        <v>284</v>
      </c>
      <c r="H2959">
        <v>0</v>
      </c>
      <c r="I2959" t="s">
        <v>19</v>
      </c>
      <c r="J2959">
        <v>32.299999999999997</v>
      </c>
      <c r="K2959" s="1">
        <v>44768</v>
      </c>
      <c r="L2959">
        <v>42</v>
      </c>
      <c r="M2959">
        <v>0.33</v>
      </c>
    </row>
    <row r="2960" spans="1:13" x14ac:dyDescent="0.3">
      <c r="A2960" t="s">
        <v>2517</v>
      </c>
      <c r="B2960">
        <v>62</v>
      </c>
      <c r="C2960" t="s">
        <v>14</v>
      </c>
      <c r="D2960" t="s">
        <v>50</v>
      </c>
      <c r="E2960">
        <v>97.3</v>
      </c>
      <c r="F2960">
        <v>10</v>
      </c>
      <c r="G2960">
        <v>342</v>
      </c>
      <c r="H2960">
        <v>0</v>
      </c>
      <c r="I2960" t="s">
        <v>40</v>
      </c>
      <c r="J2960">
        <v>55.5</v>
      </c>
      <c r="K2960" s="1">
        <v>45031</v>
      </c>
      <c r="L2960">
        <v>57</v>
      </c>
      <c r="M2960">
        <v>0.25</v>
      </c>
    </row>
    <row r="2961" spans="1:13" x14ac:dyDescent="0.3">
      <c r="A2961" t="s">
        <v>2518</v>
      </c>
      <c r="B2961">
        <v>43</v>
      </c>
      <c r="C2961" t="s">
        <v>21</v>
      </c>
      <c r="D2961" t="s">
        <v>35</v>
      </c>
      <c r="E2961">
        <v>71.989999999999995</v>
      </c>
      <c r="F2961">
        <v>12</v>
      </c>
      <c r="G2961">
        <v>268</v>
      </c>
      <c r="H2961">
        <v>0</v>
      </c>
      <c r="I2961" t="s">
        <v>19</v>
      </c>
      <c r="J2961">
        <v>49.6</v>
      </c>
      <c r="K2961" s="1">
        <v>45697</v>
      </c>
      <c r="L2961">
        <v>12</v>
      </c>
      <c r="M2961">
        <v>0.47</v>
      </c>
    </row>
    <row r="2962" spans="1:13" x14ac:dyDescent="0.3">
      <c r="A2962" t="s">
        <v>2519</v>
      </c>
      <c r="B2962">
        <v>74</v>
      </c>
      <c r="C2962" t="s">
        <v>21</v>
      </c>
      <c r="D2962" t="s">
        <v>26</v>
      </c>
      <c r="E2962">
        <v>72.61</v>
      </c>
      <c r="F2962">
        <v>12</v>
      </c>
      <c r="G2962">
        <v>293</v>
      </c>
      <c r="H2962">
        <v>0</v>
      </c>
      <c r="I2962" t="s">
        <v>16</v>
      </c>
      <c r="K2962" s="1">
        <v>44856</v>
      </c>
      <c r="L2962">
        <v>46</v>
      </c>
      <c r="M2962">
        <v>0.12</v>
      </c>
    </row>
    <row r="2963" spans="1:13" x14ac:dyDescent="0.3">
      <c r="A2963" t="s">
        <v>2520</v>
      </c>
      <c r="B2963">
        <v>31</v>
      </c>
      <c r="C2963" t="s">
        <v>21</v>
      </c>
      <c r="D2963" t="s">
        <v>26</v>
      </c>
      <c r="E2963">
        <v>25.21</v>
      </c>
      <c r="F2963">
        <v>8</v>
      </c>
      <c r="G2963">
        <v>185</v>
      </c>
      <c r="H2963">
        <v>0</v>
      </c>
      <c r="I2963" t="s">
        <v>23</v>
      </c>
      <c r="J2963">
        <v>81</v>
      </c>
      <c r="K2963" s="1">
        <v>44417</v>
      </c>
      <c r="L2963">
        <v>97</v>
      </c>
      <c r="M2963">
        <v>0.2</v>
      </c>
    </row>
    <row r="2964" spans="1:13" x14ac:dyDescent="0.3">
      <c r="A2964" t="s">
        <v>2521</v>
      </c>
      <c r="B2964">
        <v>75</v>
      </c>
      <c r="C2964" t="s">
        <v>21</v>
      </c>
      <c r="D2964" t="s">
        <v>35</v>
      </c>
      <c r="E2964">
        <v>361.97</v>
      </c>
      <c r="F2964">
        <v>9</v>
      </c>
      <c r="G2964">
        <v>109</v>
      </c>
      <c r="H2964">
        <v>0</v>
      </c>
      <c r="I2964" t="s">
        <v>16</v>
      </c>
      <c r="J2964">
        <v>82.9</v>
      </c>
      <c r="K2964" s="1">
        <v>44462</v>
      </c>
      <c r="L2964">
        <v>27</v>
      </c>
      <c r="M2964">
        <v>0.06</v>
      </c>
    </row>
    <row r="2965" spans="1:13" x14ac:dyDescent="0.3">
      <c r="A2965" t="s">
        <v>2254</v>
      </c>
      <c r="B2965">
        <v>71</v>
      </c>
      <c r="C2965" t="s">
        <v>14</v>
      </c>
      <c r="D2965" t="s">
        <v>44</v>
      </c>
      <c r="E2965">
        <v>43.72</v>
      </c>
      <c r="F2965">
        <v>15</v>
      </c>
      <c r="G2965">
        <v>254</v>
      </c>
      <c r="H2965">
        <v>0</v>
      </c>
      <c r="I2965" t="s">
        <v>40</v>
      </c>
      <c r="J2965">
        <v>5.8</v>
      </c>
      <c r="K2965" s="1">
        <v>45342</v>
      </c>
      <c r="L2965">
        <v>78</v>
      </c>
      <c r="M2965">
        <v>0.36</v>
      </c>
    </row>
    <row r="2966" spans="1:13" x14ac:dyDescent="0.3">
      <c r="A2966" t="s">
        <v>2522</v>
      </c>
      <c r="B2966">
        <v>24</v>
      </c>
      <c r="C2966" t="s">
        <v>14</v>
      </c>
      <c r="D2966" t="s">
        <v>50</v>
      </c>
      <c r="E2966">
        <v>55.31</v>
      </c>
      <c r="F2966">
        <v>10</v>
      </c>
      <c r="G2966">
        <v>34</v>
      </c>
      <c r="H2966">
        <v>0</v>
      </c>
      <c r="I2966" t="s">
        <v>29</v>
      </c>
      <c r="J2966">
        <v>64.2</v>
      </c>
      <c r="K2966" s="1">
        <v>44866</v>
      </c>
      <c r="L2966">
        <v>7</v>
      </c>
      <c r="M2966">
        <v>0.12</v>
      </c>
    </row>
    <row r="2967" spans="1:13" x14ac:dyDescent="0.3">
      <c r="A2967" t="s">
        <v>2523</v>
      </c>
      <c r="B2967">
        <v>63</v>
      </c>
      <c r="C2967" t="s">
        <v>21</v>
      </c>
      <c r="D2967" t="s">
        <v>52</v>
      </c>
      <c r="E2967">
        <v>34.659999999999997</v>
      </c>
      <c r="F2967">
        <v>6</v>
      </c>
      <c r="G2967">
        <v>331</v>
      </c>
      <c r="H2967">
        <v>0</v>
      </c>
      <c r="I2967" t="s">
        <v>29</v>
      </c>
      <c r="K2967" s="1">
        <v>45528</v>
      </c>
      <c r="L2967">
        <v>38</v>
      </c>
      <c r="M2967">
        <v>0.19</v>
      </c>
    </row>
    <row r="2968" spans="1:13" x14ac:dyDescent="0.3">
      <c r="A2968" t="s">
        <v>2524</v>
      </c>
      <c r="B2968">
        <v>75</v>
      </c>
      <c r="C2968" t="s">
        <v>21</v>
      </c>
      <c r="D2968" t="s">
        <v>28</v>
      </c>
      <c r="E2968">
        <v>49.15</v>
      </c>
      <c r="F2968">
        <v>10</v>
      </c>
      <c r="G2968">
        <v>221</v>
      </c>
      <c r="H2968">
        <v>0</v>
      </c>
      <c r="I2968" t="s">
        <v>29</v>
      </c>
      <c r="K2968" s="1">
        <v>44963</v>
      </c>
      <c r="L2968">
        <v>48</v>
      </c>
      <c r="M2968">
        <v>0.4</v>
      </c>
    </row>
    <row r="2969" spans="1:13" x14ac:dyDescent="0.3">
      <c r="A2969" t="s">
        <v>584</v>
      </c>
      <c r="B2969">
        <v>48</v>
      </c>
      <c r="C2969" t="s">
        <v>21</v>
      </c>
      <c r="D2969" t="s">
        <v>37</v>
      </c>
      <c r="E2969">
        <v>112.11</v>
      </c>
      <c r="F2969">
        <v>11</v>
      </c>
      <c r="G2969">
        <v>109</v>
      </c>
      <c r="H2969">
        <v>0</v>
      </c>
      <c r="I2969" t="s">
        <v>40</v>
      </c>
      <c r="J2969">
        <v>52</v>
      </c>
      <c r="K2969" s="1">
        <v>45062</v>
      </c>
      <c r="L2969">
        <v>42</v>
      </c>
      <c r="M2969">
        <v>0.08</v>
      </c>
    </row>
    <row r="2970" spans="1:13" x14ac:dyDescent="0.3">
      <c r="A2970" t="s">
        <v>2461</v>
      </c>
      <c r="B2970">
        <v>41</v>
      </c>
      <c r="C2970" t="s">
        <v>14</v>
      </c>
      <c r="D2970" t="s">
        <v>22</v>
      </c>
      <c r="E2970">
        <v>43.17</v>
      </c>
      <c r="F2970">
        <v>10</v>
      </c>
      <c r="G2970">
        <v>260</v>
      </c>
      <c r="H2970">
        <v>0</v>
      </c>
      <c r="I2970" t="s">
        <v>16</v>
      </c>
      <c r="J2970">
        <v>99.9</v>
      </c>
      <c r="K2970" s="1">
        <v>44623</v>
      </c>
      <c r="L2970">
        <v>27</v>
      </c>
      <c r="M2970">
        <v>0.26</v>
      </c>
    </row>
    <row r="2971" spans="1:13" x14ac:dyDescent="0.3">
      <c r="A2971" t="s">
        <v>2525</v>
      </c>
      <c r="B2971">
        <v>76</v>
      </c>
      <c r="C2971" t="s">
        <v>21</v>
      </c>
      <c r="D2971" t="s">
        <v>26</v>
      </c>
      <c r="E2971">
        <v>173.56</v>
      </c>
      <c r="F2971">
        <v>9</v>
      </c>
      <c r="G2971">
        <v>1</v>
      </c>
      <c r="H2971">
        <v>0</v>
      </c>
      <c r="I2971" t="s">
        <v>40</v>
      </c>
      <c r="J2971">
        <v>4.4000000000000004</v>
      </c>
      <c r="K2971" s="1">
        <v>45761</v>
      </c>
      <c r="L2971">
        <v>10</v>
      </c>
      <c r="M2971">
        <v>0.33</v>
      </c>
    </row>
    <row r="2972" spans="1:13" x14ac:dyDescent="0.3">
      <c r="A2972" t="s">
        <v>2526</v>
      </c>
      <c r="B2972">
        <v>48</v>
      </c>
      <c r="C2972" t="s">
        <v>14</v>
      </c>
      <c r="D2972" t="s">
        <v>18</v>
      </c>
      <c r="E2972">
        <v>65.03</v>
      </c>
      <c r="F2972">
        <v>8</v>
      </c>
      <c r="G2972">
        <v>233</v>
      </c>
      <c r="H2972">
        <v>1</v>
      </c>
      <c r="I2972" t="s">
        <v>40</v>
      </c>
      <c r="J2972">
        <v>8.8000000000000007</v>
      </c>
      <c r="K2972" s="1">
        <v>45615</v>
      </c>
      <c r="L2972">
        <v>42</v>
      </c>
      <c r="M2972">
        <v>0.12</v>
      </c>
    </row>
    <row r="2973" spans="1:13" x14ac:dyDescent="0.3">
      <c r="A2973" t="s">
        <v>2527</v>
      </c>
      <c r="B2973">
        <v>46</v>
      </c>
      <c r="C2973" t="s">
        <v>21</v>
      </c>
      <c r="D2973" t="s">
        <v>50</v>
      </c>
      <c r="E2973">
        <v>39.81</v>
      </c>
      <c r="F2973">
        <v>13</v>
      </c>
      <c r="G2973">
        <v>285</v>
      </c>
      <c r="H2973">
        <v>0</v>
      </c>
      <c r="I2973" t="s">
        <v>16</v>
      </c>
      <c r="J2973">
        <v>76.8</v>
      </c>
      <c r="K2973" s="1">
        <v>44906</v>
      </c>
      <c r="L2973">
        <v>58</v>
      </c>
      <c r="M2973">
        <v>0.37</v>
      </c>
    </row>
    <row r="2974" spans="1:13" x14ac:dyDescent="0.3">
      <c r="A2974" t="s">
        <v>2528</v>
      </c>
      <c r="B2974">
        <v>59</v>
      </c>
      <c r="C2974" t="s">
        <v>21</v>
      </c>
      <c r="D2974" t="s">
        <v>35</v>
      </c>
      <c r="F2974">
        <v>4</v>
      </c>
      <c r="G2974">
        <v>98</v>
      </c>
      <c r="H2974">
        <v>0</v>
      </c>
      <c r="I2974" t="s">
        <v>29</v>
      </c>
      <c r="J2974">
        <v>55</v>
      </c>
      <c r="K2974" s="1">
        <v>44774</v>
      </c>
      <c r="L2974">
        <v>41</v>
      </c>
      <c r="M2974">
        <v>0.44</v>
      </c>
    </row>
    <row r="2975" spans="1:13" x14ac:dyDescent="0.3">
      <c r="A2975" t="s">
        <v>2529</v>
      </c>
      <c r="B2975">
        <v>49</v>
      </c>
      <c r="C2975" t="s">
        <v>14</v>
      </c>
      <c r="D2975" t="s">
        <v>26</v>
      </c>
      <c r="E2975">
        <v>30.32</v>
      </c>
      <c r="F2975">
        <v>14</v>
      </c>
      <c r="G2975">
        <v>118</v>
      </c>
      <c r="H2975">
        <v>0</v>
      </c>
      <c r="I2975" t="s">
        <v>23</v>
      </c>
      <c r="K2975" s="1">
        <v>44088</v>
      </c>
      <c r="L2975">
        <v>9</v>
      </c>
      <c r="M2975">
        <v>0.02</v>
      </c>
    </row>
    <row r="2976" spans="1:13" x14ac:dyDescent="0.3">
      <c r="A2976" t="s">
        <v>1085</v>
      </c>
      <c r="B2976">
        <v>34</v>
      </c>
      <c r="C2976" t="s">
        <v>14</v>
      </c>
      <c r="D2976" t="s">
        <v>22</v>
      </c>
      <c r="E2976">
        <v>43.95</v>
      </c>
      <c r="F2976">
        <v>10</v>
      </c>
      <c r="G2976">
        <v>9</v>
      </c>
      <c r="H2976">
        <v>0</v>
      </c>
      <c r="I2976" t="s">
        <v>40</v>
      </c>
      <c r="J2976">
        <v>37.5</v>
      </c>
      <c r="K2976" s="1">
        <v>44013</v>
      </c>
      <c r="L2976">
        <v>98</v>
      </c>
      <c r="M2976">
        <v>0.18</v>
      </c>
    </row>
    <row r="2977" spans="1:13" x14ac:dyDescent="0.3">
      <c r="A2977" t="s">
        <v>2530</v>
      </c>
      <c r="B2977">
        <v>31</v>
      </c>
      <c r="C2977" t="s">
        <v>21</v>
      </c>
      <c r="D2977" t="s">
        <v>18</v>
      </c>
      <c r="E2977">
        <v>159.58000000000001</v>
      </c>
      <c r="F2977">
        <v>12</v>
      </c>
      <c r="G2977">
        <v>72</v>
      </c>
      <c r="H2977">
        <v>0</v>
      </c>
      <c r="I2977" t="s">
        <v>40</v>
      </c>
      <c r="J2977">
        <v>6.4</v>
      </c>
      <c r="K2977" s="1">
        <v>45738</v>
      </c>
      <c r="L2977">
        <v>46</v>
      </c>
      <c r="M2977">
        <v>0.22</v>
      </c>
    </row>
    <row r="2978" spans="1:13" x14ac:dyDescent="0.3">
      <c r="A2978" t="s">
        <v>2531</v>
      </c>
      <c r="B2978">
        <v>57</v>
      </c>
      <c r="C2978" t="s">
        <v>14</v>
      </c>
      <c r="D2978" t="s">
        <v>28</v>
      </c>
      <c r="E2978">
        <v>77.8</v>
      </c>
      <c r="F2978">
        <v>8</v>
      </c>
      <c r="G2978">
        <v>208</v>
      </c>
      <c r="H2978">
        <v>0</v>
      </c>
      <c r="I2978" t="s">
        <v>16</v>
      </c>
      <c r="J2978">
        <v>52.6</v>
      </c>
      <c r="K2978" s="1">
        <v>45741</v>
      </c>
      <c r="L2978">
        <v>93</v>
      </c>
      <c r="M2978">
        <v>0.35</v>
      </c>
    </row>
    <row r="2979" spans="1:13" x14ac:dyDescent="0.3">
      <c r="A2979" t="s">
        <v>2532</v>
      </c>
      <c r="B2979">
        <v>53</v>
      </c>
      <c r="C2979" t="s">
        <v>14</v>
      </c>
      <c r="D2979" t="s">
        <v>28</v>
      </c>
      <c r="E2979">
        <v>170.91</v>
      </c>
      <c r="F2979">
        <v>10</v>
      </c>
      <c r="G2979">
        <v>123</v>
      </c>
      <c r="H2979">
        <v>0</v>
      </c>
      <c r="I2979" t="s">
        <v>23</v>
      </c>
      <c r="J2979">
        <v>10.4</v>
      </c>
      <c r="K2979" s="1">
        <v>44622</v>
      </c>
      <c r="L2979">
        <v>82</v>
      </c>
      <c r="M2979">
        <v>0.09</v>
      </c>
    </row>
    <row r="2980" spans="1:13" x14ac:dyDescent="0.3">
      <c r="A2980" t="s">
        <v>2533</v>
      </c>
      <c r="B2980">
        <v>75</v>
      </c>
      <c r="C2980" t="s">
        <v>14</v>
      </c>
      <c r="D2980" t="s">
        <v>22</v>
      </c>
      <c r="E2980">
        <v>67.260000000000005</v>
      </c>
      <c r="F2980">
        <v>6</v>
      </c>
      <c r="G2980">
        <v>37</v>
      </c>
      <c r="H2980">
        <v>0</v>
      </c>
      <c r="I2980" t="s">
        <v>40</v>
      </c>
      <c r="J2980">
        <v>0.7</v>
      </c>
      <c r="K2980" s="1">
        <v>44020</v>
      </c>
      <c r="L2980">
        <v>54</v>
      </c>
      <c r="M2980">
        <v>0.26</v>
      </c>
    </row>
    <row r="2981" spans="1:13" x14ac:dyDescent="0.3">
      <c r="A2981" t="s">
        <v>2534</v>
      </c>
      <c r="B2981">
        <v>65</v>
      </c>
      <c r="C2981" t="s">
        <v>14</v>
      </c>
      <c r="D2981" t="s">
        <v>50</v>
      </c>
      <c r="E2981">
        <v>159.57</v>
      </c>
      <c r="F2981">
        <v>7</v>
      </c>
      <c r="G2981">
        <v>93</v>
      </c>
      <c r="H2981">
        <v>0</v>
      </c>
      <c r="I2981" t="s">
        <v>19</v>
      </c>
      <c r="J2981">
        <v>32.200000000000003</v>
      </c>
      <c r="K2981" s="1">
        <v>45442</v>
      </c>
      <c r="L2981">
        <v>93</v>
      </c>
      <c r="M2981">
        <v>0.13</v>
      </c>
    </row>
    <row r="2982" spans="1:13" x14ac:dyDescent="0.3">
      <c r="A2982" t="s">
        <v>547</v>
      </c>
      <c r="B2982">
        <v>41</v>
      </c>
      <c r="C2982" t="s">
        <v>14</v>
      </c>
      <c r="D2982" t="s">
        <v>18</v>
      </c>
      <c r="E2982">
        <v>78.22</v>
      </c>
      <c r="F2982">
        <v>6</v>
      </c>
      <c r="G2982">
        <v>232</v>
      </c>
      <c r="H2982">
        <v>0</v>
      </c>
      <c r="I2982" t="s">
        <v>23</v>
      </c>
      <c r="J2982">
        <v>23.4</v>
      </c>
      <c r="K2982" s="1">
        <v>45820</v>
      </c>
      <c r="L2982">
        <v>94</v>
      </c>
      <c r="M2982">
        <v>0.2</v>
      </c>
    </row>
    <row r="2983" spans="1:13" x14ac:dyDescent="0.3">
      <c r="A2983" t="s">
        <v>2535</v>
      </c>
      <c r="B2983">
        <v>62</v>
      </c>
      <c r="C2983" t="s">
        <v>25</v>
      </c>
      <c r="D2983" t="s">
        <v>35</v>
      </c>
      <c r="E2983">
        <v>121.84</v>
      </c>
      <c r="F2983">
        <v>8</v>
      </c>
      <c r="G2983">
        <v>162</v>
      </c>
      <c r="H2983">
        <v>0</v>
      </c>
      <c r="I2983" t="s">
        <v>40</v>
      </c>
      <c r="J2983">
        <v>36.200000000000003</v>
      </c>
      <c r="K2983" s="1">
        <v>44486</v>
      </c>
      <c r="L2983">
        <v>59</v>
      </c>
      <c r="M2983">
        <v>0.57999999999999996</v>
      </c>
    </row>
    <row r="2984" spans="1:13" x14ac:dyDescent="0.3">
      <c r="A2984" t="s">
        <v>2536</v>
      </c>
      <c r="B2984">
        <v>71</v>
      </c>
      <c r="C2984" t="s">
        <v>21</v>
      </c>
      <c r="D2984" t="s">
        <v>18</v>
      </c>
      <c r="E2984">
        <v>53.78</v>
      </c>
      <c r="F2984">
        <v>10</v>
      </c>
      <c r="G2984">
        <v>326</v>
      </c>
      <c r="H2984">
        <v>0</v>
      </c>
      <c r="I2984" t="s">
        <v>23</v>
      </c>
      <c r="J2984">
        <v>35</v>
      </c>
      <c r="K2984" s="1">
        <v>45811</v>
      </c>
      <c r="L2984">
        <v>13</v>
      </c>
      <c r="M2984">
        <v>0.2</v>
      </c>
    </row>
    <row r="2985" spans="1:13" x14ac:dyDescent="0.3">
      <c r="A2985" t="s">
        <v>2537</v>
      </c>
      <c r="B2985">
        <v>44</v>
      </c>
      <c r="C2985" t="s">
        <v>14</v>
      </c>
      <c r="D2985" t="s">
        <v>15</v>
      </c>
      <c r="E2985">
        <v>174.86</v>
      </c>
      <c r="F2985">
        <v>10</v>
      </c>
      <c r="G2985">
        <v>139</v>
      </c>
      <c r="H2985">
        <v>0</v>
      </c>
      <c r="I2985" t="s">
        <v>19</v>
      </c>
      <c r="J2985">
        <v>63</v>
      </c>
      <c r="K2985" s="1">
        <v>44747</v>
      </c>
      <c r="L2985">
        <v>86</v>
      </c>
      <c r="M2985">
        <v>0.41</v>
      </c>
    </row>
    <row r="2986" spans="1:13" x14ac:dyDescent="0.3">
      <c r="A2986" t="s">
        <v>2538</v>
      </c>
      <c r="B2986">
        <v>42</v>
      </c>
      <c r="C2986" t="s">
        <v>14</v>
      </c>
      <c r="D2986" t="s">
        <v>35</v>
      </c>
      <c r="E2986">
        <v>152.33000000000001</v>
      </c>
      <c r="F2986">
        <v>8</v>
      </c>
      <c r="G2986">
        <v>241</v>
      </c>
      <c r="H2986">
        <v>0</v>
      </c>
      <c r="I2986" t="s">
        <v>19</v>
      </c>
      <c r="J2986">
        <v>68</v>
      </c>
      <c r="K2986" s="1">
        <v>44613</v>
      </c>
      <c r="L2986">
        <v>16</v>
      </c>
      <c r="M2986">
        <v>0.28999999999999998</v>
      </c>
    </row>
    <row r="2987" spans="1:13" x14ac:dyDescent="0.3">
      <c r="A2987" t="s">
        <v>2539</v>
      </c>
      <c r="B2987">
        <v>76</v>
      </c>
      <c r="C2987" t="s">
        <v>21</v>
      </c>
      <c r="D2987" t="s">
        <v>37</v>
      </c>
      <c r="E2987">
        <v>61.56</v>
      </c>
      <c r="F2987">
        <v>5</v>
      </c>
      <c r="G2987">
        <v>169</v>
      </c>
      <c r="H2987">
        <v>0</v>
      </c>
      <c r="I2987" t="s">
        <v>23</v>
      </c>
      <c r="J2987">
        <v>12.7</v>
      </c>
      <c r="K2987" s="1">
        <v>44348</v>
      </c>
      <c r="L2987">
        <v>45</v>
      </c>
      <c r="M2987">
        <v>0.17</v>
      </c>
    </row>
    <row r="2988" spans="1:13" x14ac:dyDescent="0.3">
      <c r="A2988" t="s">
        <v>2540</v>
      </c>
      <c r="B2988">
        <v>49</v>
      </c>
      <c r="C2988" t="s">
        <v>21</v>
      </c>
      <c r="D2988" t="s">
        <v>52</v>
      </c>
      <c r="E2988">
        <v>104.22</v>
      </c>
      <c r="F2988">
        <v>11</v>
      </c>
      <c r="G2988">
        <v>97</v>
      </c>
      <c r="H2988">
        <v>0</v>
      </c>
      <c r="I2988" t="s">
        <v>29</v>
      </c>
      <c r="J2988">
        <v>48.9</v>
      </c>
      <c r="K2988" s="1">
        <v>44722</v>
      </c>
      <c r="L2988">
        <v>32</v>
      </c>
      <c r="M2988">
        <v>0.26</v>
      </c>
    </row>
    <row r="2989" spans="1:13" x14ac:dyDescent="0.3">
      <c r="A2989" t="s">
        <v>2541</v>
      </c>
      <c r="B2989">
        <v>69</v>
      </c>
      <c r="C2989" t="s">
        <v>21</v>
      </c>
      <c r="D2989" t="s">
        <v>37</v>
      </c>
      <c r="E2989">
        <v>52.05</v>
      </c>
      <c r="F2989">
        <v>9</v>
      </c>
      <c r="G2989">
        <v>66</v>
      </c>
      <c r="H2989">
        <v>0</v>
      </c>
      <c r="I2989" t="s">
        <v>23</v>
      </c>
      <c r="J2989">
        <v>88.9</v>
      </c>
      <c r="K2989" s="1">
        <v>44244</v>
      </c>
      <c r="L2989">
        <v>40</v>
      </c>
      <c r="M2989">
        <v>0.27</v>
      </c>
    </row>
    <row r="2990" spans="1:13" x14ac:dyDescent="0.3">
      <c r="A2990" t="s">
        <v>2542</v>
      </c>
      <c r="B2990">
        <v>35</v>
      </c>
      <c r="C2990" t="s">
        <v>14</v>
      </c>
      <c r="D2990" t="s">
        <v>52</v>
      </c>
      <c r="E2990">
        <v>53.31</v>
      </c>
      <c r="F2990">
        <v>13</v>
      </c>
      <c r="G2990">
        <v>288</v>
      </c>
      <c r="H2990">
        <v>0</v>
      </c>
      <c r="I2990" t="s">
        <v>16</v>
      </c>
      <c r="J2990">
        <v>14.8</v>
      </c>
      <c r="K2990" s="1">
        <v>45132</v>
      </c>
      <c r="L2990">
        <v>90</v>
      </c>
      <c r="M2990">
        <v>0.28000000000000003</v>
      </c>
    </row>
    <row r="2991" spans="1:13" x14ac:dyDescent="0.3">
      <c r="A2991" t="s">
        <v>2543</v>
      </c>
      <c r="B2991">
        <v>63</v>
      </c>
      <c r="C2991" t="s">
        <v>14</v>
      </c>
      <c r="D2991" t="s">
        <v>37</v>
      </c>
      <c r="E2991">
        <v>27.49</v>
      </c>
      <c r="F2991">
        <v>10</v>
      </c>
      <c r="G2991">
        <v>103</v>
      </c>
      <c r="H2991">
        <v>0</v>
      </c>
      <c r="I2991" t="s">
        <v>29</v>
      </c>
      <c r="J2991">
        <v>96.7</v>
      </c>
      <c r="K2991" s="1">
        <v>45632</v>
      </c>
      <c r="L2991">
        <v>95</v>
      </c>
      <c r="M2991">
        <v>0.32</v>
      </c>
    </row>
    <row r="2992" spans="1:13" x14ac:dyDescent="0.3">
      <c r="A2992" t="s">
        <v>2544</v>
      </c>
      <c r="B2992">
        <v>35</v>
      </c>
      <c r="C2992" t="s">
        <v>14</v>
      </c>
      <c r="D2992" t="s">
        <v>18</v>
      </c>
      <c r="E2992">
        <v>113.06</v>
      </c>
      <c r="F2992">
        <v>11</v>
      </c>
      <c r="G2992">
        <v>140</v>
      </c>
      <c r="H2992">
        <v>0</v>
      </c>
      <c r="I2992" t="s">
        <v>19</v>
      </c>
      <c r="J2992">
        <v>1.9</v>
      </c>
      <c r="K2992" s="1">
        <v>44665</v>
      </c>
      <c r="L2992">
        <v>44</v>
      </c>
      <c r="M2992">
        <v>0.35</v>
      </c>
    </row>
    <row r="2993" spans="1:13" x14ac:dyDescent="0.3">
      <c r="A2993" t="s">
        <v>32</v>
      </c>
      <c r="B2993">
        <v>54</v>
      </c>
      <c r="C2993" t="s">
        <v>21</v>
      </c>
      <c r="D2993" t="s">
        <v>50</v>
      </c>
      <c r="E2993">
        <v>27.66</v>
      </c>
      <c r="F2993">
        <v>11</v>
      </c>
      <c r="G2993">
        <v>202</v>
      </c>
      <c r="H2993">
        <v>0</v>
      </c>
      <c r="I2993" t="s">
        <v>29</v>
      </c>
      <c r="J2993">
        <v>10</v>
      </c>
      <c r="K2993" s="1">
        <v>45116</v>
      </c>
      <c r="L2993">
        <v>83</v>
      </c>
      <c r="M2993">
        <v>0.51</v>
      </c>
    </row>
    <row r="2994" spans="1:13" x14ac:dyDescent="0.3">
      <c r="A2994" t="s">
        <v>2441</v>
      </c>
      <c r="B2994">
        <v>43</v>
      </c>
      <c r="C2994" t="s">
        <v>14</v>
      </c>
      <c r="D2994" t="s">
        <v>22</v>
      </c>
      <c r="E2994">
        <v>74.89</v>
      </c>
      <c r="F2994">
        <v>12</v>
      </c>
      <c r="G2994">
        <v>289</v>
      </c>
      <c r="H2994">
        <v>0</v>
      </c>
      <c r="I2994" t="s">
        <v>19</v>
      </c>
      <c r="J2994">
        <v>17.8</v>
      </c>
      <c r="K2994" s="1">
        <v>44496</v>
      </c>
      <c r="L2994">
        <v>98</v>
      </c>
      <c r="M2994">
        <v>0.48</v>
      </c>
    </row>
    <row r="2995" spans="1:13" x14ac:dyDescent="0.3">
      <c r="A2995" t="s">
        <v>2545</v>
      </c>
      <c r="B2995">
        <v>26</v>
      </c>
      <c r="C2995" t="s">
        <v>25</v>
      </c>
      <c r="D2995" t="s">
        <v>26</v>
      </c>
      <c r="E2995">
        <v>44.99</v>
      </c>
      <c r="F2995">
        <v>4</v>
      </c>
      <c r="G2995">
        <v>305</v>
      </c>
      <c r="H2995">
        <v>0</v>
      </c>
      <c r="I2995" t="s">
        <v>19</v>
      </c>
      <c r="J2995">
        <v>47</v>
      </c>
      <c r="K2995" s="1">
        <v>44702</v>
      </c>
      <c r="L2995">
        <v>47</v>
      </c>
      <c r="M2995">
        <v>0.21</v>
      </c>
    </row>
    <row r="2996" spans="1:13" x14ac:dyDescent="0.3">
      <c r="A2996" t="s">
        <v>2546</v>
      </c>
      <c r="B2996">
        <v>77</v>
      </c>
      <c r="C2996" t="s">
        <v>21</v>
      </c>
      <c r="D2996" t="s">
        <v>52</v>
      </c>
      <c r="E2996">
        <v>264.66000000000003</v>
      </c>
      <c r="F2996">
        <v>12</v>
      </c>
      <c r="G2996">
        <v>136</v>
      </c>
      <c r="H2996">
        <v>0</v>
      </c>
      <c r="I2996" t="s">
        <v>19</v>
      </c>
      <c r="J2996">
        <v>29.9</v>
      </c>
      <c r="K2996" s="1">
        <v>44234</v>
      </c>
      <c r="L2996">
        <v>70</v>
      </c>
      <c r="M2996">
        <v>0.32</v>
      </c>
    </row>
    <row r="2997" spans="1:13" x14ac:dyDescent="0.3">
      <c r="A2997" t="s">
        <v>231</v>
      </c>
      <c r="B2997">
        <v>52</v>
      </c>
      <c r="C2997" t="s">
        <v>14</v>
      </c>
      <c r="D2997" t="s">
        <v>26</v>
      </c>
      <c r="E2997">
        <v>41.23</v>
      </c>
      <c r="F2997">
        <v>14</v>
      </c>
      <c r="G2997">
        <v>262</v>
      </c>
      <c r="H2997">
        <v>0</v>
      </c>
      <c r="I2997" t="s">
        <v>16</v>
      </c>
      <c r="J2997">
        <v>41.8</v>
      </c>
      <c r="K2997" s="1">
        <v>44438</v>
      </c>
      <c r="L2997">
        <v>60</v>
      </c>
      <c r="M2997">
        <v>0.32</v>
      </c>
    </row>
    <row r="2998" spans="1:13" x14ac:dyDescent="0.3">
      <c r="A2998" t="s">
        <v>867</v>
      </c>
      <c r="B2998">
        <v>25</v>
      </c>
      <c r="C2998" t="s">
        <v>14</v>
      </c>
      <c r="D2998" t="s">
        <v>15</v>
      </c>
      <c r="E2998">
        <v>142.97999999999999</v>
      </c>
      <c r="F2998">
        <v>12</v>
      </c>
      <c r="G2998">
        <v>105</v>
      </c>
      <c r="H2998">
        <v>0</v>
      </c>
      <c r="I2998" t="s">
        <v>16</v>
      </c>
      <c r="J2998">
        <v>94.1</v>
      </c>
      <c r="K2998" s="1">
        <v>44921</v>
      </c>
      <c r="L2998">
        <v>35</v>
      </c>
      <c r="M2998">
        <v>0.21</v>
      </c>
    </row>
    <row r="2999" spans="1:13" x14ac:dyDescent="0.3">
      <c r="A2999" t="s">
        <v>2547</v>
      </c>
      <c r="B2999">
        <v>37</v>
      </c>
      <c r="C2999" t="s">
        <v>14</v>
      </c>
      <c r="D2999" t="s">
        <v>15</v>
      </c>
      <c r="E2999">
        <v>128.43</v>
      </c>
      <c r="F2999">
        <v>4</v>
      </c>
      <c r="G2999">
        <v>129</v>
      </c>
      <c r="H2999">
        <v>0</v>
      </c>
      <c r="I2999" t="s">
        <v>40</v>
      </c>
      <c r="J2999">
        <v>34.1</v>
      </c>
      <c r="K2999" s="1">
        <v>44539</v>
      </c>
      <c r="L2999">
        <v>75</v>
      </c>
      <c r="M2999">
        <v>0.44</v>
      </c>
    </row>
    <row r="3000" spans="1:13" x14ac:dyDescent="0.3">
      <c r="A3000" t="s">
        <v>2548</v>
      </c>
      <c r="B3000">
        <v>71</v>
      </c>
      <c r="C3000" t="s">
        <v>14</v>
      </c>
      <c r="D3000" t="s">
        <v>26</v>
      </c>
      <c r="E3000">
        <v>102.62</v>
      </c>
      <c r="F3000">
        <v>9</v>
      </c>
      <c r="G3000">
        <v>260</v>
      </c>
      <c r="H3000">
        <v>0</v>
      </c>
      <c r="I3000" t="s">
        <v>16</v>
      </c>
      <c r="J3000">
        <v>84.8</v>
      </c>
      <c r="K3000" s="1">
        <v>45579</v>
      </c>
      <c r="L3000">
        <v>60</v>
      </c>
      <c r="M3000">
        <v>0.45</v>
      </c>
    </row>
    <row r="3001" spans="1:13" x14ac:dyDescent="0.3">
      <c r="A3001" t="s">
        <v>2549</v>
      </c>
      <c r="B3001">
        <v>59</v>
      </c>
      <c r="C3001" t="s">
        <v>14</v>
      </c>
      <c r="D3001" t="s">
        <v>15</v>
      </c>
      <c r="E3001">
        <v>108.23</v>
      </c>
      <c r="F3001">
        <v>9</v>
      </c>
      <c r="G3001">
        <v>112</v>
      </c>
      <c r="H3001">
        <v>0</v>
      </c>
      <c r="I3001" t="s">
        <v>19</v>
      </c>
      <c r="J3001">
        <v>7.3</v>
      </c>
      <c r="K3001" s="1">
        <v>44478</v>
      </c>
      <c r="L3001">
        <v>37</v>
      </c>
      <c r="M3001">
        <v>0.26</v>
      </c>
    </row>
    <row r="3002" spans="1:13" x14ac:dyDescent="0.3">
      <c r="A3002" t="s">
        <v>1567</v>
      </c>
      <c r="B3002">
        <v>39</v>
      </c>
      <c r="C3002" t="s">
        <v>21</v>
      </c>
      <c r="D3002" t="s">
        <v>35</v>
      </c>
      <c r="E3002">
        <v>36.520000000000003</v>
      </c>
      <c r="F3002">
        <v>10</v>
      </c>
      <c r="G3002">
        <v>321</v>
      </c>
      <c r="H3002">
        <v>0</v>
      </c>
      <c r="I3002" t="s">
        <v>23</v>
      </c>
      <c r="J3002">
        <v>81.2</v>
      </c>
      <c r="K3002" s="1">
        <v>44470</v>
      </c>
      <c r="L3002">
        <v>22</v>
      </c>
      <c r="M3002">
        <v>0.41</v>
      </c>
    </row>
    <row r="3003" spans="1:13" x14ac:dyDescent="0.3">
      <c r="A3003" t="s">
        <v>352</v>
      </c>
      <c r="B3003">
        <v>36</v>
      </c>
      <c r="C3003" t="s">
        <v>14</v>
      </c>
      <c r="D3003" t="s">
        <v>26</v>
      </c>
      <c r="E3003">
        <v>278.91000000000003</v>
      </c>
      <c r="F3003">
        <v>10</v>
      </c>
      <c r="G3003">
        <v>115</v>
      </c>
      <c r="H3003">
        <v>0</v>
      </c>
      <c r="I3003" t="s">
        <v>29</v>
      </c>
      <c r="J3003">
        <v>90.2</v>
      </c>
      <c r="K3003" s="1">
        <v>44377</v>
      </c>
      <c r="L3003">
        <v>13</v>
      </c>
      <c r="M3003">
        <v>0.09</v>
      </c>
    </row>
    <row r="3004" spans="1:13" x14ac:dyDescent="0.3">
      <c r="A3004" t="s">
        <v>1296</v>
      </c>
      <c r="B3004">
        <v>47</v>
      </c>
      <c r="C3004" t="s">
        <v>21</v>
      </c>
      <c r="D3004" t="s">
        <v>15</v>
      </c>
      <c r="E3004">
        <v>173.56</v>
      </c>
      <c r="F3004">
        <v>16</v>
      </c>
      <c r="G3004">
        <v>137</v>
      </c>
      <c r="H3004">
        <v>0</v>
      </c>
      <c r="I3004" t="s">
        <v>23</v>
      </c>
      <c r="J3004">
        <v>28.5</v>
      </c>
      <c r="K3004" s="1">
        <v>45121</v>
      </c>
      <c r="L3004">
        <v>16</v>
      </c>
      <c r="M3004">
        <v>0.31</v>
      </c>
    </row>
    <row r="3005" spans="1:13" x14ac:dyDescent="0.3">
      <c r="A3005" t="s">
        <v>2048</v>
      </c>
      <c r="B3005">
        <v>70</v>
      </c>
      <c r="C3005" t="s">
        <v>21</v>
      </c>
      <c r="D3005" t="s">
        <v>52</v>
      </c>
      <c r="E3005">
        <v>80.849999999999994</v>
      </c>
      <c r="F3005">
        <v>11</v>
      </c>
      <c r="G3005">
        <v>160</v>
      </c>
      <c r="H3005">
        <v>0</v>
      </c>
      <c r="I3005" t="s">
        <v>19</v>
      </c>
      <c r="J3005">
        <v>54.7</v>
      </c>
      <c r="K3005" s="1">
        <v>44083</v>
      </c>
      <c r="L3005">
        <v>90</v>
      </c>
      <c r="M3005">
        <v>0.2</v>
      </c>
    </row>
    <row r="3006" spans="1:13" x14ac:dyDescent="0.3">
      <c r="A3006" t="s">
        <v>2550</v>
      </c>
      <c r="B3006">
        <v>45</v>
      </c>
      <c r="C3006" t="s">
        <v>21</v>
      </c>
      <c r="D3006" t="s">
        <v>50</v>
      </c>
      <c r="E3006">
        <v>102.63</v>
      </c>
      <c r="F3006">
        <v>11</v>
      </c>
      <c r="G3006">
        <v>107</v>
      </c>
      <c r="H3006">
        <v>0</v>
      </c>
      <c r="I3006" t="s">
        <v>23</v>
      </c>
      <c r="J3006">
        <v>18.7</v>
      </c>
      <c r="K3006" s="1">
        <v>44838</v>
      </c>
      <c r="L3006">
        <v>86</v>
      </c>
      <c r="M3006">
        <v>0.35</v>
      </c>
    </row>
    <row r="3007" spans="1:13" x14ac:dyDescent="0.3">
      <c r="A3007" t="s">
        <v>1616</v>
      </c>
      <c r="B3007">
        <v>52</v>
      </c>
      <c r="C3007" t="s">
        <v>14</v>
      </c>
      <c r="D3007" t="s">
        <v>15</v>
      </c>
      <c r="E3007">
        <v>255.86</v>
      </c>
      <c r="F3007">
        <v>9</v>
      </c>
      <c r="G3007">
        <v>247</v>
      </c>
      <c r="H3007">
        <v>0</v>
      </c>
      <c r="I3007" t="s">
        <v>29</v>
      </c>
      <c r="J3007">
        <v>9.1</v>
      </c>
      <c r="K3007" s="1">
        <v>44892</v>
      </c>
      <c r="L3007">
        <v>60</v>
      </c>
      <c r="M3007">
        <v>0.31</v>
      </c>
    </row>
    <row r="3008" spans="1:13" x14ac:dyDescent="0.3">
      <c r="A3008" t="s">
        <v>2551</v>
      </c>
      <c r="B3008">
        <v>60</v>
      </c>
      <c r="C3008" t="s">
        <v>21</v>
      </c>
      <c r="D3008" t="s">
        <v>26</v>
      </c>
      <c r="E3008">
        <v>195.56</v>
      </c>
      <c r="F3008">
        <v>10</v>
      </c>
      <c r="G3008">
        <v>133</v>
      </c>
      <c r="H3008">
        <v>0</v>
      </c>
      <c r="I3008" t="s">
        <v>40</v>
      </c>
      <c r="K3008" s="1">
        <v>45312</v>
      </c>
      <c r="L3008">
        <v>42</v>
      </c>
      <c r="M3008">
        <v>0.2</v>
      </c>
    </row>
    <row r="3009" spans="1:13" x14ac:dyDescent="0.3">
      <c r="A3009" t="s">
        <v>1273</v>
      </c>
      <c r="B3009">
        <v>28</v>
      </c>
      <c r="C3009" t="s">
        <v>21</v>
      </c>
      <c r="D3009" t="s">
        <v>52</v>
      </c>
      <c r="E3009">
        <v>141.56</v>
      </c>
      <c r="F3009">
        <v>13</v>
      </c>
      <c r="G3009">
        <v>13</v>
      </c>
      <c r="H3009">
        <v>0</v>
      </c>
      <c r="I3009" t="s">
        <v>40</v>
      </c>
      <c r="J3009">
        <v>63</v>
      </c>
      <c r="K3009" s="1">
        <v>44780</v>
      </c>
      <c r="L3009">
        <v>13</v>
      </c>
      <c r="M3009">
        <v>0.02</v>
      </c>
    </row>
    <row r="3010" spans="1:13" x14ac:dyDescent="0.3">
      <c r="A3010" t="s">
        <v>758</v>
      </c>
      <c r="B3010">
        <v>48</v>
      </c>
      <c r="C3010" t="s">
        <v>21</v>
      </c>
      <c r="D3010" t="s">
        <v>26</v>
      </c>
      <c r="E3010">
        <v>56.54</v>
      </c>
      <c r="F3010">
        <v>9</v>
      </c>
      <c r="G3010">
        <v>77</v>
      </c>
      <c r="H3010">
        <v>0</v>
      </c>
      <c r="I3010" t="s">
        <v>16</v>
      </c>
      <c r="J3010">
        <v>75.2</v>
      </c>
      <c r="K3010" s="1">
        <v>45261</v>
      </c>
      <c r="L3010">
        <v>87</v>
      </c>
      <c r="M3010">
        <v>0.26</v>
      </c>
    </row>
    <row r="3011" spans="1:13" x14ac:dyDescent="0.3">
      <c r="A3011" t="s">
        <v>1189</v>
      </c>
      <c r="B3011">
        <v>66</v>
      </c>
      <c r="C3011" t="s">
        <v>25</v>
      </c>
      <c r="D3011" t="s">
        <v>28</v>
      </c>
      <c r="E3011">
        <v>123.31</v>
      </c>
      <c r="F3011">
        <v>8</v>
      </c>
      <c r="G3011">
        <v>270</v>
      </c>
      <c r="H3011">
        <v>0</v>
      </c>
      <c r="I3011" t="s">
        <v>23</v>
      </c>
      <c r="J3011">
        <v>44</v>
      </c>
      <c r="K3011" s="1">
        <v>45261</v>
      </c>
      <c r="L3011">
        <v>63</v>
      </c>
      <c r="M3011">
        <v>0.23</v>
      </c>
    </row>
    <row r="3012" spans="1:13" x14ac:dyDescent="0.3">
      <c r="A3012" t="s">
        <v>2552</v>
      </c>
      <c r="B3012">
        <v>65</v>
      </c>
      <c r="C3012" t="s">
        <v>14</v>
      </c>
      <c r="D3012" t="s">
        <v>18</v>
      </c>
      <c r="F3012">
        <v>13</v>
      </c>
      <c r="G3012">
        <v>224</v>
      </c>
      <c r="H3012">
        <v>0</v>
      </c>
      <c r="I3012" t="s">
        <v>16</v>
      </c>
      <c r="J3012">
        <v>25</v>
      </c>
      <c r="K3012" s="1">
        <v>45128</v>
      </c>
      <c r="L3012">
        <v>32</v>
      </c>
      <c r="M3012">
        <v>0.15</v>
      </c>
    </row>
    <row r="3013" spans="1:13" x14ac:dyDescent="0.3">
      <c r="A3013" t="s">
        <v>2553</v>
      </c>
      <c r="B3013">
        <v>56</v>
      </c>
      <c r="C3013" t="s">
        <v>14</v>
      </c>
      <c r="D3013" t="s">
        <v>18</v>
      </c>
      <c r="E3013">
        <v>53.56</v>
      </c>
      <c r="F3013">
        <v>10</v>
      </c>
      <c r="G3013">
        <v>120</v>
      </c>
      <c r="H3013">
        <v>0</v>
      </c>
      <c r="I3013" t="s">
        <v>16</v>
      </c>
      <c r="J3013">
        <v>42.7</v>
      </c>
      <c r="K3013" s="1">
        <v>45697</v>
      </c>
      <c r="L3013">
        <v>23</v>
      </c>
      <c r="M3013">
        <v>0.16</v>
      </c>
    </row>
    <row r="3014" spans="1:13" x14ac:dyDescent="0.3">
      <c r="A3014" t="s">
        <v>2160</v>
      </c>
      <c r="B3014">
        <v>53</v>
      </c>
      <c r="C3014" t="s">
        <v>14</v>
      </c>
      <c r="D3014" t="s">
        <v>18</v>
      </c>
      <c r="F3014">
        <v>10</v>
      </c>
      <c r="G3014">
        <v>222</v>
      </c>
      <c r="H3014">
        <v>0</v>
      </c>
      <c r="I3014" t="s">
        <v>23</v>
      </c>
      <c r="J3014">
        <v>6.5</v>
      </c>
      <c r="K3014" s="1">
        <v>44059</v>
      </c>
      <c r="L3014">
        <v>43</v>
      </c>
      <c r="M3014">
        <v>0.28000000000000003</v>
      </c>
    </row>
    <row r="3015" spans="1:13" x14ac:dyDescent="0.3">
      <c r="A3015" t="s">
        <v>2554</v>
      </c>
      <c r="B3015">
        <v>47</v>
      </c>
      <c r="C3015" t="s">
        <v>14</v>
      </c>
      <c r="D3015" t="s">
        <v>37</v>
      </c>
      <c r="E3015">
        <v>270.14999999999998</v>
      </c>
      <c r="F3015">
        <v>8</v>
      </c>
      <c r="G3015">
        <v>208</v>
      </c>
      <c r="H3015">
        <v>0</v>
      </c>
      <c r="I3015" t="s">
        <v>23</v>
      </c>
      <c r="J3015">
        <v>28.4</v>
      </c>
      <c r="K3015" s="1">
        <v>45413</v>
      </c>
      <c r="L3015">
        <v>32</v>
      </c>
      <c r="M3015">
        <v>0.28999999999999998</v>
      </c>
    </row>
    <row r="3016" spans="1:13" x14ac:dyDescent="0.3">
      <c r="A3016" t="s">
        <v>1859</v>
      </c>
      <c r="B3016">
        <v>40</v>
      </c>
      <c r="C3016" t="s">
        <v>21</v>
      </c>
      <c r="D3016" t="s">
        <v>35</v>
      </c>
      <c r="E3016">
        <v>73.459999999999994</v>
      </c>
      <c r="F3016">
        <v>5</v>
      </c>
      <c r="G3016">
        <v>239</v>
      </c>
      <c r="H3016">
        <v>0</v>
      </c>
      <c r="I3016" t="s">
        <v>29</v>
      </c>
      <c r="J3016">
        <v>29.8</v>
      </c>
      <c r="K3016" s="1">
        <v>44624</v>
      </c>
      <c r="L3016">
        <v>28</v>
      </c>
      <c r="M3016">
        <v>0.16</v>
      </c>
    </row>
    <row r="3017" spans="1:13" x14ac:dyDescent="0.3">
      <c r="A3017" t="s">
        <v>2555</v>
      </c>
      <c r="B3017">
        <v>36</v>
      </c>
      <c r="C3017" t="s">
        <v>25</v>
      </c>
      <c r="D3017" t="s">
        <v>26</v>
      </c>
      <c r="E3017">
        <v>106.36</v>
      </c>
      <c r="F3017">
        <v>10</v>
      </c>
      <c r="G3017">
        <v>20</v>
      </c>
      <c r="H3017">
        <v>0</v>
      </c>
      <c r="I3017" t="s">
        <v>23</v>
      </c>
      <c r="J3017">
        <v>71.5</v>
      </c>
      <c r="K3017" s="1">
        <v>45579</v>
      </c>
      <c r="L3017">
        <v>33</v>
      </c>
      <c r="M3017">
        <v>0.14000000000000001</v>
      </c>
    </row>
    <row r="3018" spans="1:13" x14ac:dyDescent="0.3">
      <c r="A3018" t="s">
        <v>2556</v>
      </c>
      <c r="B3018">
        <v>29</v>
      </c>
      <c r="C3018" t="s">
        <v>21</v>
      </c>
      <c r="D3018" t="s">
        <v>35</v>
      </c>
      <c r="E3018">
        <v>30.33</v>
      </c>
      <c r="F3018">
        <v>8</v>
      </c>
      <c r="G3018">
        <v>284</v>
      </c>
      <c r="H3018">
        <v>0</v>
      </c>
      <c r="I3018" t="s">
        <v>23</v>
      </c>
      <c r="J3018">
        <v>5.3</v>
      </c>
      <c r="K3018" s="1">
        <v>44127</v>
      </c>
      <c r="L3018">
        <v>26</v>
      </c>
      <c r="M3018">
        <v>0.25</v>
      </c>
    </row>
    <row r="3019" spans="1:13" x14ac:dyDescent="0.3">
      <c r="A3019" t="s">
        <v>2557</v>
      </c>
      <c r="B3019">
        <v>32</v>
      </c>
      <c r="C3019" t="s">
        <v>21</v>
      </c>
      <c r="D3019" t="s">
        <v>26</v>
      </c>
      <c r="E3019">
        <v>36.78</v>
      </c>
      <c r="F3019">
        <v>11</v>
      </c>
      <c r="G3019">
        <v>328</v>
      </c>
      <c r="H3019">
        <v>0</v>
      </c>
      <c r="I3019" t="s">
        <v>16</v>
      </c>
      <c r="J3019">
        <v>24.5</v>
      </c>
      <c r="K3019" s="1">
        <v>44516</v>
      </c>
      <c r="L3019">
        <v>94</v>
      </c>
      <c r="M3019">
        <v>0.4</v>
      </c>
    </row>
    <row r="3020" spans="1:13" x14ac:dyDescent="0.3">
      <c r="A3020" t="s">
        <v>2558</v>
      </c>
      <c r="B3020">
        <v>48</v>
      </c>
      <c r="C3020" t="s">
        <v>21</v>
      </c>
      <c r="D3020" t="s">
        <v>28</v>
      </c>
      <c r="E3020">
        <v>47.63</v>
      </c>
      <c r="F3020">
        <v>17</v>
      </c>
      <c r="G3020">
        <v>92</v>
      </c>
      <c r="H3020">
        <v>0</v>
      </c>
      <c r="I3020" t="s">
        <v>40</v>
      </c>
      <c r="J3020">
        <v>27.7</v>
      </c>
      <c r="K3020" s="1">
        <v>44576</v>
      </c>
      <c r="L3020">
        <v>81</v>
      </c>
      <c r="M3020">
        <v>0.06</v>
      </c>
    </row>
    <row r="3021" spans="1:13" x14ac:dyDescent="0.3">
      <c r="A3021" t="s">
        <v>2559</v>
      </c>
      <c r="B3021">
        <v>60</v>
      </c>
      <c r="C3021" t="s">
        <v>14</v>
      </c>
      <c r="D3021" t="s">
        <v>15</v>
      </c>
      <c r="E3021">
        <v>113.76</v>
      </c>
      <c r="F3021">
        <v>8</v>
      </c>
      <c r="G3021">
        <v>254</v>
      </c>
      <c r="H3021">
        <v>0</v>
      </c>
      <c r="I3021" t="s">
        <v>19</v>
      </c>
      <c r="J3021">
        <v>55.1</v>
      </c>
      <c r="K3021" s="1">
        <v>44877</v>
      </c>
      <c r="L3021">
        <v>42</v>
      </c>
      <c r="M3021">
        <v>0.21</v>
      </c>
    </row>
    <row r="3022" spans="1:13" x14ac:dyDescent="0.3">
      <c r="A3022" t="s">
        <v>813</v>
      </c>
      <c r="B3022">
        <v>54</v>
      </c>
      <c r="C3022" t="s">
        <v>14</v>
      </c>
      <c r="D3022" t="s">
        <v>37</v>
      </c>
      <c r="E3022">
        <v>190.92</v>
      </c>
      <c r="F3022">
        <v>17</v>
      </c>
      <c r="G3022">
        <v>161</v>
      </c>
      <c r="H3022">
        <v>0</v>
      </c>
      <c r="I3022" t="s">
        <v>40</v>
      </c>
      <c r="J3022">
        <v>24.5</v>
      </c>
      <c r="K3022" s="1">
        <v>45611</v>
      </c>
      <c r="L3022">
        <v>29</v>
      </c>
      <c r="M3022">
        <v>0.37</v>
      </c>
    </row>
    <row r="3023" spans="1:13" x14ac:dyDescent="0.3">
      <c r="A3023" t="s">
        <v>2560</v>
      </c>
      <c r="B3023">
        <v>54</v>
      </c>
      <c r="C3023" t="s">
        <v>14</v>
      </c>
      <c r="D3023" t="s">
        <v>50</v>
      </c>
      <c r="E3023">
        <v>83.91</v>
      </c>
      <c r="F3023">
        <v>5</v>
      </c>
      <c r="G3023">
        <v>302</v>
      </c>
      <c r="H3023">
        <v>0</v>
      </c>
      <c r="I3023" t="s">
        <v>23</v>
      </c>
      <c r="J3023">
        <v>13.2</v>
      </c>
      <c r="K3023" s="1">
        <v>44100</v>
      </c>
      <c r="L3023">
        <v>2</v>
      </c>
      <c r="M3023">
        <v>0.49</v>
      </c>
    </row>
    <row r="3024" spans="1:13" x14ac:dyDescent="0.3">
      <c r="A3024" t="s">
        <v>1602</v>
      </c>
      <c r="B3024">
        <v>32</v>
      </c>
      <c r="C3024" t="s">
        <v>21</v>
      </c>
      <c r="D3024" t="s">
        <v>26</v>
      </c>
      <c r="F3024">
        <v>9</v>
      </c>
      <c r="G3024">
        <v>251</v>
      </c>
      <c r="H3024">
        <v>0</v>
      </c>
      <c r="I3024" t="s">
        <v>19</v>
      </c>
      <c r="J3024">
        <v>25.8</v>
      </c>
      <c r="K3024" s="1">
        <v>45058</v>
      </c>
      <c r="L3024">
        <v>34</v>
      </c>
      <c r="M3024">
        <v>0.19</v>
      </c>
    </row>
    <row r="3025" spans="1:13" x14ac:dyDescent="0.3">
      <c r="A3025" t="s">
        <v>2561</v>
      </c>
      <c r="B3025">
        <v>46</v>
      </c>
      <c r="C3025" t="s">
        <v>14</v>
      </c>
      <c r="D3025" t="s">
        <v>52</v>
      </c>
      <c r="E3025">
        <v>69.23</v>
      </c>
      <c r="F3025">
        <v>8</v>
      </c>
      <c r="G3025">
        <v>264</v>
      </c>
      <c r="H3025">
        <v>0</v>
      </c>
      <c r="I3025" t="s">
        <v>23</v>
      </c>
      <c r="J3025">
        <v>42.2</v>
      </c>
      <c r="K3025" s="1">
        <v>44780</v>
      </c>
      <c r="L3025">
        <v>38</v>
      </c>
      <c r="M3025">
        <v>0.11</v>
      </c>
    </row>
    <row r="3026" spans="1:13" x14ac:dyDescent="0.3">
      <c r="A3026" t="s">
        <v>2562</v>
      </c>
      <c r="B3026">
        <v>67</v>
      </c>
      <c r="C3026" t="s">
        <v>21</v>
      </c>
      <c r="D3026" t="s">
        <v>15</v>
      </c>
      <c r="E3026">
        <v>321.19</v>
      </c>
      <c r="F3026">
        <v>12</v>
      </c>
      <c r="G3026">
        <v>187</v>
      </c>
      <c r="H3026">
        <v>0</v>
      </c>
      <c r="I3026" t="s">
        <v>29</v>
      </c>
      <c r="J3026">
        <v>52.5</v>
      </c>
      <c r="K3026" s="1">
        <v>44911</v>
      </c>
      <c r="L3026">
        <v>12</v>
      </c>
      <c r="M3026">
        <v>0.14000000000000001</v>
      </c>
    </row>
    <row r="3027" spans="1:13" x14ac:dyDescent="0.3">
      <c r="A3027" t="s">
        <v>2563</v>
      </c>
      <c r="B3027">
        <v>60</v>
      </c>
      <c r="C3027" t="s">
        <v>21</v>
      </c>
      <c r="D3027" t="s">
        <v>22</v>
      </c>
      <c r="E3027">
        <v>57.24</v>
      </c>
      <c r="F3027">
        <v>7</v>
      </c>
      <c r="G3027">
        <v>111</v>
      </c>
      <c r="H3027">
        <v>0</v>
      </c>
      <c r="I3027" t="s">
        <v>23</v>
      </c>
      <c r="J3027">
        <v>3.7</v>
      </c>
      <c r="K3027" s="1">
        <v>44811</v>
      </c>
      <c r="L3027">
        <v>52</v>
      </c>
      <c r="M3027">
        <v>0.17</v>
      </c>
    </row>
    <row r="3028" spans="1:13" x14ac:dyDescent="0.3">
      <c r="A3028" t="s">
        <v>2271</v>
      </c>
      <c r="B3028">
        <v>43</v>
      </c>
      <c r="C3028" t="s">
        <v>21</v>
      </c>
      <c r="D3028" t="s">
        <v>22</v>
      </c>
      <c r="F3028">
        <v>8</v>
      </c>
      <c r="G3028">
        <v>29</v>
      </c>
      <c r="H3028">
        <v>0</v>
      </c>
      <c r="I3028" t="s">
        <v>19</v>
      </c>
      <c r="J3028">
        <v>31</v>
      </c>
      <c r="K3028" s="1">
        <v>44726</v>
      </c>
      <c r="L3028">
        <v>21</v>
      </c>
      <c r="M3028">
        <v>7.0000000000000007E-2</v>
      </c>
    </row>
    <row r="3029" spans="1:13" x14ac:dyDescent="0.3">
      <c r="A3029" t="s">
        <v>2564</v>
      </c>
      <c r="B3029">
        <v>61</v>
      </c>
      <c r="C3029" t="s">
        <v>14</v>
      </c>
      <c r="D3029" t="s">
        <v>50</v>
      </c>
      <c r="F3029">
        <v>11</v>
      </c>
      <c r="G3029">
        <v>272</v>
      </c>
      <c r="H3029">
        <v>0</v>
      </c>
      <c r="I3029" t="s">
        <v>29</v>
      </c>
      <c r="J3029">
        <v>76.400000000000006</v>
      </c>
      <c r="K3029" s="1">
        <v>45195</v>
      </c>
      <c r="L3029">
        <v>91</v>
      </c>
      <c r="M3029">
        <v>0.1</v>
      </c>
    </row>
    <row r="3030" spans="1:13" x14ac:dyDescent="0.3">
      <c r="A3030" t="s">
        <v>2565</v>
      </c>
      <c r="B3030">
        <v>19</v>
      </c>
      <c r="C3030" t="s">
        <v>21</v>
      </c>
      <c r="D3030" t="s">
        <v>52</v>
      </c>
      <c r="E3030">
        <v>47.68</v>
      </c>
      <c r="F3030">
        <v>10</v>
      </c>
      <c r="G3030">
        <v>314</v>
      </c>
      <c r="H3030">
        <v>0</v>
      </c>
      <c r="I3030" t="s">
        <v>19</v>
      </c>
      <c r="J3030">
        <v>59.8</v>
      </c>
      <c r="K3030" s="1">
        <v>44372</v>
      </c>
      <c r="L3030">
        <v>40</v>
      </c>
      <c r="M3030">
        <v>0.49</v>
      </c>
    </row>
    <row r="3031" spans="1:13" x14ac:dyDescent="0.3">
      <c r="A3031" t="s">
        <v>2566</v>
      </c>
      <c r="B3031">
        <v>37</v>
      </c>
      <c r="C3031" t="s">
        <v>14</v>
      </c>
      <c r="D3031" t="s">
        <v>18</v>
      </c>
      <c r="E3031">
        <v>72.260000000000005</v>
      </c>
      <c r="F3031">
        <v>10</v>
      </c>
      <c r="G3031">
        <v>167</v>
      </c>
      <c r="H3031">
        <v>0</v>
      </c>
      <c r="I3031" t="s">
        <v>29</v>
      </c>
      <c r="J3031">
        <v>45.6</v>
      </c>
      <c r="K3031" s="1">
        <v>44060</v>
      </c>
      <c r="L3031">
        <v>67</v>
      </c>
      <c r="M3031">
        <v>0.34</v>
      </c>
    </row>
    <row r="3032" spans="1:13" x14ac:dyDescent="0.3">
      <c r="A3032" t="s">
        <v>2567</v>
      </c>
      <c r="B3032">
        <v>32</v>
      </c>
      <c r="C3032" t="s">
        <v>14</v>
      </c>
      <c r="D3032" t="s">
        <v>37</v>
      </c>
      <c r="E3032">
        <v>117.44</v>
      </c>
      <c r="F3032">
        <v>5</v>
      </c>
      <c r="G3032">
        <v>95</v>
      </c>
      <c r="H3032">
        <v>0</v>
      </c>
      <c r="I3032" t="s">
        <v>16</v>
      </c>
      <c r="J3032">
        <v>45.3</v>
      </c>
      <c r="K3032" s="1">
        <v>44355</v>
      </c>
      <c r="L3032">
        <v>49</v>
      </c>
      <c r="M3032">
        <v>0.67</v>
      </c>
    </row>
    <row r="3033" spans="1:13" x14ac:dyDescent="0.3">
      <c r="A3033" t="s">
        <v>2568</v>
      </c>
      <c r="B3033">
        <v>69</v>
      </c>
      <c r="C3033" t="s">
        <v>14</v>
      </c>
      <c r="D3033" t="s">
        <v>35</v>
      </c>
      <c r="E3033">
        <v>165.92</v>
      </c>
      <c r="F3033">
        <v>13</v>
      </c>
      <c r="G3033">
        <v>134</v>
      </c>
      <c r="H3033">
        <v>0</v>
      </c>
      <c r="I3033" t="s">
        <v>19</v>
      </c>
      <c r="J3033">
        <v>36.9</v>
      </c>
      <c r="K3033" s="1">
        <v>44367</v>
      </c>
      <c r="L3033">
        <v>26</v>
      </c>
      <c r="M3033">
        <v>0.26</v>
      </c>
    </row>
    <row r="3034" spans="1:13" x14ac:dyDescent="0.3">
      <c r="A3034" t="s">
        <v>2569</v>
      </c>
      <c r="B3034">
        <v>21</v>
      </c>
      <c r="C3034" t="s">
        <v>14</v>
      </c>
      <c r="D3034" t="s">
        <v>44</v>
      </c>
      <c r="E3034">
        <v>68.36</v>
      </c>
      <c r="F3034">
        <v>15</v>
      </c>
      <c r="G3034">
        <v>37</v>
      </c>
      <c r="H3034">
        <v>0</v>
      </c>
      <c r="I3034" t="s">
        <v>16</v>
      </c>
      <c r="J3034">
        <v>34.200000000000003</v>
      </c>
      <c r="K3034" s="1">
        <v>45138</v>
      </c>
      <c r="L3034">
        <v>52</v>
      </c>
      <c r="M3034">
        <v>0.31</v>
      </c>
    </row>
    <row r="3035" spans="1:13" x14ac:dyDescent="0.3">
      <c r="A3035" t="s">
        <v>2570</v>
      </c>
      <c r="B3035">
        <v>39</v>
      </c>
      <c r="C3035" t="s">
        <v>21</v>
      </c>
      <c r="D3035" t="s">
        <v>44</v>
      </c>
      <c r="E3035">
        <v>21.67</v>
      </c>
      <c r="F3035">
        <v>13</v>
      </c>
      <c r="G3035">
        <v>287</v>
      </c>
      <c r="H3035">
        <v>0</v>
      </c>
      <c r="I3035" t="s">
        <v>16</v>
      </c>
      <c r="J3035">
        <v>40.1</v>
      </c>
      <c r="K3035" s="1">
        <v>44947</v>
      </c>
      <c r="L3035">
        <v>62</v>
      </c>
      <c r="M3035">
        <v>0.08</v>
      </c>
    </row>
    <row r="3036" spans="1:13" x14ac:dyDescent="0.3">
      <c r="A3036" t="s">
        <v>2571</v>
      </c>
      <c r="B3036">
        <v>67</v>
      </c>
      <c r="C3036" t="s">
        <v>21</v>
      </c>
      <c r="D3036" t="s">
        <v>37</v>
      </c>
      <c r="E3036">
        <v>36.020000000000003</v>
      </c>
      <c r="F3036">
        <v>18</v>
      </c>
      <c r="G3036">
        <v>68</v>
      </c>
      <c r="H3036">
        <v>0</v>
      </c>
      <c r="I3036" t="s">
        <v>23</v>
      </c>
      <c r="J3036">
        <v>86.9</v>
      </c>
      <c r="K3036" s="1">
        <v>45487</v>
      </c>
      <c r="L3036">
        <v>69</v>
      </c>
      <c r="M3036">
        <v>0.38</v>
      </c>
    </row>
    <row r="3037" spans="1:13" x14ac:dyDescent="0.3">
      <c r="A3037" t="s">
        <v>2350</v>
      </c>
      <c r="B3037">
        <v>55</v>
      </c>
      <c r="C3037" t="s">
        <v>14</v>
      </c>
      <c r="D3037" t="s">
        <v>15</v>
      </c>
      <c r="E3037">
        <v>137.24</v>
      </c>
      <c r="F3037">
        <v>10</v>
      </c>
      <c r="G3037">
        <v>233</v>
      </c>
      <c r="H3037">
        <v>0</v>
      </c>
      <c r="I3037" t="s">
        <v>40</v>
      </c>
      <c r="J3037">
        <v>46.9</v>
      </c>
      <c r="K3037" s="1">
        <v>44684</v>
      </c>
      <c r="L3037">
        <v>61</v>
      </c>
      <c r="M3037">
        <v>0.55000000000000004</v>
      </c>
    </row>
    <row r="3038" spans="1:13" x14ac:dyDescent="0.3">
      <c r="A3038" t="s">
        <v>2572</v>
      </c>
      <c r="B3038">
        <v>40</v>
      </c>
      <c r="C3038" t="s">
        <v>14</v>
      </c>
      <c r="D3038" t="s">
        <v>28</v>
      </c>
      <c r="E3038">
        <v>68.37</v>
      </c>
      <c r="F3038">
        <v>11</v>
      </c>
      <c r="G3038">
        <v>66</v>
      </c>
      <c r="H3038">
        <v>0</v>
      </c>
      <c r="I3038" t="s">
        <v>29</v>
      </c>
      <c r="J3038">
        <v>66.900000000000006</v>
      </c>
      <c r="K3038" s="1">
        <v>45446</v>
      </c>
      <c r="L3038">
        <v>84</v>
      </c>
      <c r="M3038">
        <v>0.13</v>
      </c>
    </row>
    <row r="3039" spans="1:13" x14ac:dyDescent="0.3">
      <c r="A3039" t="s">
        <v>720</v>
      </c>
      <c r="B3039">
        <v>76</v>
      </c>
      <c r="C3039" t="s">
        <v>14</v>
      </c>
      <c r="D3039" t="s">
        <v>15</v>
      </c>
      <c r="E3039">
        <v>102.36</v>
      </c>
      <c r="F3039">
        <v>9</v>
      </c>
      <c r="G3039">
        <v>55</v>
      </c>
      <c r="H3039">
        <v>0</v>
      </c>
      <c r="I3039" t="s">
        <v>19</v>
      </c>
      <c r="J3039">
        <v>80.8</v>
      </c>
      <c r="K3039" s="1">
        <v>45577</v>
      </c>
      <c r="L3039">
        <v>46</v>
      </c>
      <c r="M3039">
        <v>0.27</v>
      </c>
    </row>
    <row r="3040" spans="1:13" x14ac:dyDescent="0.3">
      <c r="A3040" t="s">
        <v>2573</v>
      </c>
      <c r="B3040">
        <v>43</v>
      </c>
      <c r="C3040" t="s">
        <v>14</v>
      </c>
      <c r="D3040" t="s">
        <v>22</v>
      </c>
      <c r="E3040">
        <v>68.16</v>
      </c>
      <c r="F3040">
        <v>8</v>
      </c>
      <c r="G3040">
        <v>275</v>
      </c>
      <c r="H3040">
        <v>0</v>
      </c>
      <c r="I3040" t="s">
        <v>16</v>
      </c>
      <c r="J3040">
        <v>43.2</v>
      </c>
      <c r="K3040" s="1">
        <v>45223</v>
      </c>
      <c r="L3040">
        <v>72</v>
      </c>
      <c r="M3040">
        <v>0.12</v>
      </c>
    </row>
    <row r="3041" spans="1:13" x14ac:dyDescent="0.3">
      <c r="A3041" t="s">
        <v>45</v>
      </c>
      <c r="B3041">
        <v>68</v>
      </c>
      <c r="C3041" t="s">
        <v>21</v>
      </c>
      <c r="D3041" t="s">
        <v>35</v>
      </c>
      <c r="E3041">
        <v>78.099999999999994</v>
      </c>
      <c r="F3041">
        <v>11</v>
      </c>
      <c r="G3041">
        <v>191</v>
      </c>
      <c r="H3041">
        <v>0</v>
      </c>
      <c r="I3041" t="s">
        <v>23</v>
      </c>
      <c r="J3041">
        <v>83.9</v>
      </c>
      <c r="K3041" s="1">
        <v>44389</v>
      </c>
      <c r="L3041">
        <v>92</v>
      </c>
      <c r="M3041">
        <v>0.12</v>
      </c>
    </row>
    <row r="3042" spans="1:13" x14ac:dyDescent="0.3">
      <c r="A3042" t="s">
        <v>2574</v>
      </c>
      <c r="B3042">
        <v>28</v>
      </c>
      <c r="C3042" t="s">
        <v>21</v>
      </c>
      <c r="D3042" t="s">
        <v>22</v>
      </c>
      <c r="E3042">
        <v>43.32</v>
      </c>
      <c r="F3042">
        <v>11</v>
      </c>
      <c r="G3042">
        <v>119</v>
      </c>
      <c r="H3042">
        <v>0</v>
      </c>
      <c r="I3042" t="s">
        <v>19</v>
      </c>
      <c r="J3042">
        <v>99.3</v>
      </c>
      <c r="K3042" s="1">
        <v>45691</v>
      </c>
      <c r="L3042">
        <v>29</v>
      </c>
      <c r="M3042">
        <v>0.47</v>
      </c>
    </row>
    <row r="3043" spans="1:13" x14ac:dyDescent="0.3">
      <c r="A3043" t="s">
        <v>873</v>
      </c>
      <c r="B3043">
        <v>45</v>
      </c>
      <c r="C3043" t="s">
        <v>14</v>
      </c>
      <c r="D3043" t="s">
        <v>26</v>
      </c>
      <c r="E3043">
        <v>66.510000000000005</v>
      </c>
      <c r="F3043">
        <v>8</v>
      </c>
      <c r="G3043">
        <v>10</v>
      </c>
      <c r="H3043">
        <v>0</v>
      </c>
      <c r="I3043" t="s">
        <v>23</v>
      </c>
      <c r="J3043">
        <v>50.4</v>
      </c>
      <c r="K3043" s="1">
        <v>44956</v>
      </c>
      <c r="L3043">
        <v>50</v>
      </c>
      <c r="M3043">
        <v>0.18</v>
      </c>
    </row>
    <row r="3044" spans="1:13" x14ac:dyDescent="0.3">
      <c r="A3044" t="s">
        <v>2575</v>
      </c>
      <c r="B3044">
        <v>73</v>
      </c>
      <c r="C3044" t="s">
        <v>21</v>
      </c>
      <c r="D3044" t="s">
        <v>22</v>
      </c>
      <c r="E3044">
        <v>26.8</v>
      </c>
      <c r="F3044">
        <v>13</v>
      </c>
      <c r="G3044">
        <v>145</v>
      </c>
      <c r="H3044">
        <v>0</v>
      </c>
      <c r="I3044" t="s">
        <v>19</v>
      </c>
      <c r="J3044">
        <v>40.299999999999997</v>
      </c>
      <c r="K3044" s="1">
        <v>44858</v>
      </c>
      <c r="L3044">
        <v>2</v>
      </c>
      <c r="M3044">
        <v>0.1</v>
      </c>
    </row>
    <row r="3045" spans="1:13" x14ac:dyDescent="0.3">
      <c r="A3045" t="s">
        <v>1282</v>
      </c>
      <c r="B3045">
        <v>19</v>
      </c>
      <c r="C3045" t="s">
        <v>21</v>
      </c>
      <c r="D3045" t="s">
        <v>44</v>
      </c>
      <c r="E3045">
        <v>110.84</v>
      </c>
      <c r="F3045">
        <v>3</v>
      </c>
      <c r="G3045">
        <v>13</v>
      </c>
      <c r="H3045">
        <v>0</v>
      </c>
      <c r="I3045" t="s">
        <v>23</v>
      </c>
      <c r="J3045">
        <v>80.599999999999994</v>
      </c>
      <c r="K3045" s="1">
        <v>45249</v>
      </c>
      <c r="L3045">
        <v>64</v>
      </c>
      <c r="M3045">
        <v>0.14000000000000001</v>
      </c>
    </row>
    <row r="3046" spans="1:13" x14ac:dyDescent="0.3">
      <c r="A3046" t="s">
        <v>2310</v>
      </c>
      <c r="B3046">
        <v>76</v>
      </c>
      <c r="C3046" t="s">
        <v>14</v>
      </c>
      <c r="D3046" t="s">
        <v>44</v>
      </c>
      <c r="E3046">
        <v>262.47000000000003</v>
      </c>
      <c r="F3046">
        <v>11</v>
      </c>
      <c r="G3046">
        <v>33</v>
      </c>
      <c r="H3046">
        <v>0</v>
      </c>
      <c r="I3046" t="s">
        <v>23</v>
      </c>
      <c r="J3046">
        <v>64.900000000000006</v>
      </c>
      <c r="K3046" s="1">
        <v>45267</v>
      </c>
      <c r="L3046">
        <v>66</v>
      </c>
      <c r="M3046">
        <v>0.31</v>
      </c>
    </row>
    <row r="3047" spans="1:13" x14ac:dyDescent="0.3">
      <c r="A3047" t="s">
        <v>153</v>
      </c>
      <c r="B3047">
        <v>25</v>
      </c>
      <c r="C3047" t="s">
        <v>21</v>
      </c>
      <c r="D3047" t="s">
        <v>35</v>
      </c>
      <c r="E3047">
        <v>79.400000000000006</v>
      </c>
      <c r="F3047">
        <v>10</v>
      </c>
      <c r="G3047">
        <v>203</v>
      </c>
      <c r="H3047">
        <v>0</v>
      </c>
      <c r="I3047" t="s">
        <v>40</v>
      </c>
      <c r="J3047">
        <v>61.3</v>
      </c>
      <c r="K3047" s="1">
        <v>44881</v>
      </c>
      <c r="L3047">
        <v>43</v>
      </c>
      <c r="M3047">
        <v>0.11</v>
      </c>
    </row>
    <row r="3048" spans="1:13" x14ac:dyDescent="0.3">
      <c r="A3048" t="s">
        <v>1132</v>
      </c>
      <c r="B3048">
        <v>46</v>
      </c>
      <c r="C3048" t="s">
        <v>25</v>
      </c>
      <c r="D3048" t="s">
        <v>22</v>
      </c>
      <c r="E3048">
        <v>179.56</v>
      </c>
      <c r="F3048">
        <v>10</v>
      </c>
      <c r="G3048">
        <v>85</v>
      </c>
      <c r="H3048">
        <v>0</v>
      </c>
      <c r="I3048" t="s">
        <v>16</v>
      </c>
      <c r="J3048">
        <v>88.6</v>
      </c>
      <c r="K3048" s="1">
        <v>44895</v>
      </c>
      <c r="L3048">
        <v>87</v>
      </c>
      <c r="M3048">
        <v>0.26</v>
      </c>
    </row>
    <row r="3049" spans="1:13" x14ac:dyDescent="0.3">
      <c r="A3049" t="s">
        <v>2576</v>
      </c>
      <c r="B3049">
        <v>28</v>
      </c>
      <c r="C3049" t="s">
        <v>14</v>
      </c>
      <c r="D3049" t="s">
        <v>37</v>
      </c>
      <c r="E3049">
        <v>218.09</v>
      </c>
      <c r="F3049">
        <v>6</v>
      </c>
      <c r="G3049">
        <v>153</v>
      </c>
      <c r="H3049">
        <v>0</v>
      </c>
      <c r="I3049" t="s">
        <v>29</v>
      </c>
      <c r="J3049">
        <v>64.900000000000006</v>
      </c>
      <c r="K3049" s="1">
        <v>44405</v>
      </c>
      <c r="L3049">
        <v>10</v>
      </c>
      <c r="M3049">
        <v>0.22</v>
      </c>
    </row>
    <row r="3050" spans="1:13" x14ac:dyDescent="0.3">
      <c r="A3050" t="s">
        <v>2577</v>
      </c>
      <c r="B3050">
        <v>54</v>
      </c>
      <c r="C3050" t="s">
        <v>14</v>
      </c>
      <c r="D3050" t="s">
        <v>37</v>
      </c>
      <c r="E3050">
        <v>86.94</v>
      </c>
      <c r="F3050">
        <v>6</v>
      </c>
      <c r="G3050">
        <v>169</v>
      </c>
      <c r="H3050">
        <v>0</v>
      </c>
      <c r="I3050" t="s">
        <v>29</v>
      </c>
      <c r="J3050">
        <v>64.2</v>
      </c>
      <c r="K3050" s="1">
        <v>44100</v>
      </c>
      <c r="L3050">
        <v>53</v>
      </c>
      <c r="M3050">
        <v>0.42</v>
      </c>
    </row>
    <row r="3051" spans="1:13" x14ac:dyDescent="0.3">
      <c r="A3051" t="s">
        <v>2578</v>
      </c>
      <c r="B3051">
        <v>35</v>
      </c>
      <c r="C3051" t="s">
        <v>21</v>
      </c>
      <c r="D3051" t="s">
        <v>50</v>
      </c>
      <c r="E3051">
        <v>225.43</v>
      </c>
      <c r="F3051">
        <v>9</v>
      </c>
      <c r="G3051">
        <v>166</v>
      </c>
      <c r="H3051">
        <v>0</v>
      </c>
      <c r="I3051" t="s">
        <v>19</v>
      </c>
      <c r="J3051">
        <v>20.7</v>
      </c>
      <c r="K3051" s="1">
        <v>44215</v>
      </c>
      <c r="L3051">
        <v>92</v>
      </c>
      <c r="M3051">
        <v>0.52</v>
      </c>
    </row>
    <row r="3052" spans="1:13" x14ac:dyDescent="0.3">
      <c r="A3052" t="s">
        <v>2579</v>
      </c>
      <c r="B3052">
        <v>72</v>
      </c>
      <c r="C3052" t="s">
        <v>21</v>
      </c>
      <c r="D3052" t="s">
        <v>28</v>
      </c>
      <c r="E3052">
        <v>44.51</v>
      </c>
      <c r="F3052">
        <v>9</v>
      </c>
      <c r="G3052">
        <v>184</v>
      </c>
      <c r="H3052">
        <v>0</v>
      </c>
      <c r="I3052" t="s">
        <v>19</v>
      </c>
      <c r="J3052">
        <v>68.8</v>
      </c>
      <c r="K3052" s="1">
        <v>45223</v>
      </c>
      <c r="L3052">
        <v>83</v>
      </c>
      <c r="M3052">
        <v>0.04</v>
      </c>
    </row>
    <row r="3053" spans="1:13" x14ac:dyDescent="0.3">
      <c r="A3053" t="s">
        <v>2580</v>
      </c>
      <c r="B3053">
        <v>79</v>
      </c>
      <c r="C3053" t="s">
        <v>14</v>
      </c>
      <c r="D3053" t="s">
        <v>35</v>
      </c>
      <c r="F3053">
        <v>12</v>
      </c>
      <c r="G3053">
        <v>305</v>
      </c>
      <c r="H3053">
        <v>0</v>
      </c>
      <c r="I3053" t="s">
        <v>40</v>
      </c>
      <c r="K3053" s="1">
        <v>45564</v>
      </c>
      <c r="L3053">
        <v>28</v>
      </c>
      <c r="M3053">
        <v>0.19</v>
      </c>
    </row>
    <row r="3054" spans="1:13" x14ac:dyDescent="0.3">
      <c r="A3054" t="s">
        <v>2581</v>
      </c>
      <c r="B3054">
        <v>67</v>
      </c>
      <c r="C3054" t="s">
        <v>21</v>
      </c>
      <c r="D3054" t="s">
        <v>22</v>
      </c>
      <c r="E3054">
        <v>257.54000000000002</v>
      </c>
      <c r="F3054">
        <v>4</v>
      </c>
      <c r="G3054">
        <v>112</v>
      </c>
      <c r="H3054">
        <v>0</v>
      </c>
      <c r="I3054" t="s">
        <v>19</v>
      </c>
      <c r="J3054">
        <v>57.6</v>
      </c>
      <c r="K3054" s="1">
        <v>44870</v>
      </c>
      <c r="L3054">
        <v>95</v>
      </c>
      <c r="M3054">
        <v>0.19</v>
      </c>
    </row>
    <row r="3055" spans="1:13" x14ac:dyDescent="0.3">
      <c r="A3055" t="s">
        <v>2582</v>
      </c>
      <c r="B3055">
        <v>31</v>
      </c>
      <c r="C3055" t="s">
        <v>21</v>
      </c>
      <c r="D3055" t="s">
        <v>35</v>
      </c>
      <c r="E3055">
        <v>86.8</v>
      </c>
      <c r="F3055">
        <v>8</v>
      </c>
      <c r="G3055">
        <v>143</v>
      </c>
      <c r="H3055">
        <v>0</v>
      </c>
      <c r="I3055" t="s">
        <v>29</v>
      </c>
      <c r="J3055">
        <v>90.3</v>
      </c>
      <c r="K3055" s="1">
        <v>44167</v>
      </c>
      <c r="L3055">
        <v>2</v>
      </c>
      <c r="M3055">
        <v>0.14000000000000001</v>
      </c>
    </row>
    <row r="3056" spans="1:13" x14ac:dyDescent="0.3">
      <c r="A3056" t="s">
        <v>2583</v>
      </c>
      <c r="B3056">
        <v>71</v>
      </c>
      <c r="C3056" t="s">
        <v>21</v>
      </c>
      <c r="D3056" t="s">
        <v>15</v>
      </c>
      <c r="E3056">
        <v>52.88</v>
      </c>
      <c r="F3056">
        <v>6</v>
      </c>
      <c r="G3056">
        <v>317</v>
      </c>
      <c r="H3056">
        <v>0</v>
      </c>
      <c r="I3056" t="s">
        <v>16</v>
      </c>
      <c r="J3056">
        <v>34</v>
      </c>
      <c r="K3056" s="1">
        <v>45358</v>
      </c>
      <c r="L3056">
        <v>29</v>
      </c>
      <c r="M3056">
        <v>0.16</v>
      </c>
    </row>
    <row r="3057" spans="1:13" x14ac:dyDescent="0.3">
      <c r="A3057" t="s">
        <v>2584</v>
      </c>
      <c r="B3057">
        <v>27</v>
      </c>
      <c r="C3057" t="s">
        <v>21</v>
      </c>
      <c r="D3057" t="s">
        <v>18</v>
      </c>
      <c r="E3057">
        <v>32.69</v>
      </c>
      <c r="F3057">
        <v>8</v>
      </c>
      <c r="G3057">
        <v>353</v>
      </c>
      <c r="H3057">
        <v>0</v>
      </c>
      <c r="I3057" t="s">
        <v>40</v>
      </c>
      <c r="J3057">
        <v>4.3</v>
      </c>
      <c r="K3057" s="1">
        <v>44511</v>
      </c>
      <c r="L3057">
        <v>52</v>
      </c>
      <c r="M3057">
        <v>0.38</v>
      </c>
    </row>
    <row r="3058" spans="1:13" x14ac:dyDescent="0.3">
      <c r="A3058" t="s">
        <v>2585</v>
      </c>
      <c r="B3058">
        <v>52</v>
      </c>
      <c r="C3058" t="s">
        <v>21</v>
      </c>
      <c r="D3058" t="s">
        <v>52</v>
      </c>
      <c r="E3058">
        <v>121.15</v>
      </c>
      <c r="F3058">
        <v>10</v>
      </c>
      <c r="G3058">
        <v>210</v>
      </c>
      <c r="H3058">
        <v>0</v>
      </c>
      <c r="I3058" t="s">
        <v>19</v>
      </c>
      <c r="J3058">
        <v>44.5</v>
      </c>
      <c r="K3058" s="1">
        <v>44104</v>
      </c>
      <c r="L3058">
        <v>14</v>
      </c>
      <c r="M3058">
        <v>0.46</v>
      </c>
    </row>
    <row r="3059" spans="1:13" x14ac:dyDescent="0.3">
      <c r="A3059" t="s">
        <v>2586</v>
      </c>
      <c r="B3059">
        <v>26</v>
      </c>
      <c r="C3059" t="s">
        <v>14</v>
      </c>
      <c r="D3059" t="s">
        <v>15</v>
      </c>
      <c r="E3059">
        <v>106.22</v>
      </c>
      <c r="F3059">
        <v>9</v>
      </c>
      <c r="G3059">
        <v>190</v>
      </c>
      <c r="H3059">
        <v>0</v>
      </c>
      <c r="I3059" t="s">
        <v>40</v>
      </c>
      <c r="J3059">
        <v>0.4</v>
      </c>
      <c r="K3059" s="1">
        <v>44978</v>
      </c>
      <c r="L3059">
        <v>28</v>
      </c>
      <c r="M3059">
        <v>7.0000000000000007E-2</v>
      </c>
    </row>
    <row r="3060" spans="1:13" x14ac:dyDescent="0.3">
      <c r="A3060" t="s">
        <v>115</v>
      </c>
      <c r="B3060">
        <v>52</v>
      </c>
      <c r="C3060" t="s">
        <v>21</v>
      </c>
      <c r="D3060" t="s">
        <v>15</v>
      </c>
      <c r="E3060">
        <v>170.39</v>
      </c>
      <c r="F3060">
        <v>15</v>
      </c>
      <c r="G3060">
        <v>285</v>
      </c>
      <c r="H3060">
        <v>0</v>
      </c>
      <c r="I3060" t="s">
        <v>40</v>
      </c>
      <c r="J3060">
        <v>15.5</v>
      </c>
      <c r="K3060" s="1">
        <v>44192</v>
      </c>
      <c r="L3060">
        <v>1</v>
      </c>
      <c r="M3060">
        <v>0.4</v>
      </c>
    </row>
    <row r="3061" spans="1:13" x14ac:dyDescent="0.3">
      <c r="A3061" t="s">
        <v>2587</v>
      </c>
      <c r="B3061">
        <v>28</v>
      </c>
      <c r="C3061" t="s">
        <v>21</v>
      </c>
      <c r="D3061" t="s">
        <v>22</v>
      </c>
      <c r="E3061">
        <v>179.35</v>
      </c>
      <c r="F3061">
        <v>7</v>
      </c>
      <c r="G3061">
        <v>181</v>
      </c>
      <c r="H3061">
        <v>0</v>
      </c>
      <c r="I3061" t="s">
        <v>40</v>
      </c>
      <c r="J3061">
        <v>19.100000000000001</v>
      </c>
      <c r="K3061" s="1">
        <v>45553</v>
      </c>
      <c r="L3061">
        <v>59</v>
      </c>
      <c r="M3061">
        <v>0.47</v>
      </c>
    </row>
    <row r="3062" spans="1:13" x14ac:dyDescent="0.3">
      <c r="A3062" t="s">
        <v>485</v>
      </c>
      <c r="B3062">
        <v>61</v>
      </c>
      <c r="C3062" t="s">
        <v>14</v>
      </c>
      <c r="D3062" t="s">
        <v>18</v>
      </c>
      <c r="E3062">
        <v>71.58</v>
      </c>
      <c r="F3062">
        <v>12</v>
      </c>
      <c r="G3062">
        <v>154</v>
      </c>
      <c r="H3062">
        <v>0</v>
      </c>
      <c r="I3062" t="s">
        <v>19</v>
      </c>
      <c r="J3062">
        <v>53.4</v>
      </c>
      <c r="K3062" s="1">
        <v>44752</v>
      </c>
      <c r="L3062">
        <v>44</v>
      </c>
      <c r="M3062">
        <v>0.2</v>
      </c>
    </row>
    <row r="3063" spans="1:13" x14ac:dyDescent="0.3">
      <c r="A3063" t="s">
        <v>311</v>
      </c>
      <c r="B3063">
        <v>29</v>
      </c>
      <c r="C3063" t="s">
        <v>25</v>
      </c>
      <c r="D3063" t="s">
        <v>37</v>
      </c>
      <c r="E3063">
        <v>105.22</v>
      </c>
      <c r="F3063">
        <v>10</v>
      </c>
      <c r="G3063">
        <v>341</v>
      </c>
      <c r="H3063">
        <v>0</v>
      </c>
      <c r="I3063" t="s">
        <v>23</v>
      </c>
      <c r="J3063">
        <v>95</v>
      </c>
      <c r="K3063" s="1">
        <v>45493</v>
      </c>
      <c r="L3063">
        <v>80</v>
      </c>
      <c r="M3063">
        <v>0.46</v>
      </c>
    </row>
    <row r="3064" spans="1:13" x14ac:dyDescent="0.3">
      <c r="A3064" t="s">
        <v>1483</v>
      </c>
      <c r="B3064">
        <v>20</v>
      </c>
      <c r="C3064" t="s">
        <v>21</v>
      </c>
      <c r="D3064" t="s">
        <v>37</v>
      </c>
      <c r="E3064">
        <v>186.98</v>
      </c>
      <c r="F3064">
        <v>6</v>
      </c>
      <c r="G3064">
        <v>191</v>
      </c>
      <c r="H3064">
        <v>0</v>
      </c>
      <c r="I3064" t="s">
        <v>19</v>
      </c>
      <c r="J3064">
        <v>2</v>
      </c>
      <c r="K3064" s="1">
        <v>44829</v>
      </c>
      <c r="L3064">
        <v>85</v>
      </c>
      <c r="M3064">
        <v>0.05</v>
      </c>
    </row>
    <row r="3065" spans="1:13" x14ac:dyDescent="0.3">
      <c r="A3065" t="s">
        <v>2343</v>
      </c>
      <c r="B3065">
        <v>70</v>
      </c>
      <c r="C3065" t="s">
        <v>21</v>
      </c>
      <c r="D3065" t="s">
        <v>15</v>
      </c>
      <c r="E3065">
        <v>254.07</v>
      </c>
      <c r="F3065">
        <v>15</v>
      </c>
      <c r="G3065">
        <v>80</v>
      </c>
      <c r="H3065">
        <v>0</v>
      </c>
      <c r="I3065" t="s">
        <v>19</v>
      </c>
      <c r="J3065">
        <v>23.7</v>
      </c>
      <c r="K3065" s="1">
        <v>45290</v>
      </c>
      <c r="L3065">
        <v>78</v>
      </c>
      <c r="M3065">
        <v>0.17</v>
      </c>
    </row>
    <row r="3066" spans="1:13" x14ac:dyDescent="0.3">
      <c r="A3066" t="s">
        <v>2304</v>
      </c>
      <c r="B3066">
        <v>56</v>
      </c>
      <c r="C3066" t="s">
        <v>14</v>
      </c>
      <c r="D3066" t="s">
        <v>28</v>
      </c>
      <c r="E3066">
        <v>30.75</v>
      </c>
      <c r="F3066">
        <v>6</v>
      </c>
      <c r="G3066">
        <v>334</v>
      </c>
      <c r="H3066">
        <v>0</v>
      </c>
      <c r="I3066" t="s">
        <v>19</v>
      </c>
      <c r="K3066" s="1">
        <v>45470</v>
      </c>
      <c r="L3066">
        <v>43</v>
      </c>
      <c r="M3066">
        <v>0.28000000000000003</v>
      </c>
    </row>
    <row r="3067" spans="1:13" x14ac:dyDescent="0.3">
      <c r="A3067" t="s">
        <v>2588</v>
      </c>
      <c r="B3067">
        <v>31</v>
      </c>
      <c r="C3067" t="s">
        <v>25</v>
      </c>
      <c r="D3067" t="s">
        <v>37</v>
      </c>
      <c r="E3067">
        <v>60.36</v>
      </c>
      <c r="F3067">
        <v>5</v>
      </c>
      <c r="G3067">
        <v>331</v>
      </c>
      <c r="H3067">
        <v>0</v>
      </c>
      <c r="I3067" t="s">
        <v>19</v>
      </c>
      <c r="J3067">
        <v>88.2</v>
      </c>
      <c r="K3067" s="1">
        <v>44388</v>
      </c>
      <c r="L3067">
        <v>17</v>
      </c>
      <c r="M3067">
        <v>0.63</v>
      </c>
    </row>
    <row r="3068" spans="1:13" x14ac:dyDescent="0.3">
      <c r="A3068" t="s">
        <v>748</v>
      </c>
      <c r="B3068">
        <v>73</v>
      </c>
      <c r="C3068" t="s">
        <v>14</v>
      </c>
      <c r="D3068" t="s">
        <v>26</v>
      </c>
      <c r="E3068">
        <v>61.81</v>
      </c>
      <c r="F3068">
        <v>13</v>
      </c>
      <c r="G3068">
        <v>48</v>
      </c>
      <c r="H3068">
        <v>1</v>
      </c>
      <c r="I3068" t="s">
        <v>19</v>
      </c>
      <c r="J3068">
        <v>83.5</v>
      </c>
      <c r="K3068" s="1">
        <v>44126</v>
      </c>
      <c r="L3068">
        <v>54</v>
      </c>
      <c r="M3068">
        <v>0.67</v>
      </c>
    </row>
    <row r="3069" spans="1:13" x14ac:dyDescent="0.3">
      <c r="A3069" t="s">
        <v>1160</v>
      </c>
      <c r="B3069">
        <v>45</v>
      </c>
      <c r="C3069" t="s">
        <v>14</v>
      </c>
      <c r="D3069" t="s">
        <v>15</v>
      </c>
      <c r="E3069">
        <v>195.85</v>
      </c>
      <c r="F3069">
        <v>7</v>
      </c>
      <c r="G3069">
        <v>303</v>
      </c>
      <c r="H3069">
        <v>0</v>
      </c>
      <c r="I3069" t="s">
        <v>40</v>
      </c>
      <c r="J3069">
        <v>9.1999999999999993</v>
      </c>
      <c r="K3069" s="1">
        <v>45166</v>
      </c>
      <c r="L3069">
        <v>15</v>
      </c>
      <c r="M3069">
        <v>0.25</v>
      </c>
    </row>
    <row r="3070" spans="1:13" x14ac:dyDescent="0.3">
      <c r="A3070" t="s">
        <v>2589</v>
      </c>
      <c r="B3070">
        <v>28</v>
      </c>
      <c r="C3070" t="s">
        <v>21</v>
      </c>
      <c r="D3070" t="s">
        <v>52</v>
      </c>
      <c r="F3070">
        <v>6</v>
      </c>
      <c r="G3070">
        <v>54</v>
      </c>
      <c r="H3070">
        <v>1</v>
      </c>
      <c r="I3070" t="s">
        <v>40</v>
      </c>
      <c r="K3070" s="1">
        <v>44329</v>
      </c>
      <c r="L3070">
        <v>48</v>
      </c>
      <c r="M3070">
        <v>0.22</v>
      </c>
    </row>
    <row r="3071" spans="1:13" x14ac:dyDescent="0.3">
      <c r="A3071" t="s">
        <v>2590</v>
      </c>
      <c r="B3071">
        <v>56</v>
      </c>
      <c r="C3071" t="s">
        <v>14</v>
      </c>
      <c r="D3071" t="s">
        <v>18</v>
      </c>
      <c r="E3071">
        <v>91.67</v>
      </c>
      <c r="F3071">
        <v>12</v>
      </c>
      <c r="G3071">
        <v>335</v>
      </c>
      <c r="H3071">
        <v>0</v>
      </c>
      <c r="I3071" t="s">
        <v>19</v>
      </c>
      <c r="J3071">
        <v>20.3</v>
      </c>
      <c r="K3071" s="1">
        <v>44371</v>
      </c>
      <c r="L3071">
        <v>95</v>
      </c>
      <c r="M3071">
        <v>0.36</v>
      </c>
    </row>
    <row r="3072" spans="1:13" x14ac:dyDescent="0.3">
      <c r="A3072" t="s">
        <v>2278</v>
      </c>
      <c r="B3072">
        <v>42</v>
      </c>
      <c r="C3072" t="s">
        <v>21</v>
      </c>
      <c r="D3072" t="s">
        <v>50</v>
      </c>
      <c r="E3072">
        <v>116.37</v>
      </c>
      <c r="F3072">
        <v>6</v>
      </c>
      <c r="G3072">
        <v>66</v>
      </c>
      <c r="H3072">
        <v>0</v>
      </c>
      <c r="I3072" t="s">
        <v>16</v>
      </c>
      <c r="J3072">
        <v>65.099999999999994</v>
      </c>
      <c r="K3072" s="1">
        <v>45634</v>
      </c>
      <c r="L3072">
        <v>46</v>
      </c>
      <c r="M3072">
        <v>0.09</v>
      </c>
    </row>
    <row r="3073" spans="1:13" x14ac:dyDescent="0.3">
      <c r="A3073" t="s">
        <v>2591</v>
      </c>
      <c r="B3073">
        <v>38</v>
      </c>
      <c r="C3073" t="s">
        <v>14</v>
      </c>
      <c r="D3073" t="s">
        <v>44</v>
      </c>
      <c r="E3073">
        <v>70.52</v>
      </c>
      <c r="F3073">
        <v>13</v>
      </c>
      <c r="G3073">
        <v>114</v>
      </c>
      <c r="H3073">
        <v>0</v>
      </c>
      <c r="I3073" t="s">
        <v>16</v>
      </c>
      <c r="J3073">
        <v>42.8</v>
      </c>
      <c r="K3073" s="1">
        <v>44787</v>
      </c>
      <c r="L3073">
        <v>49</v>
      </c>
      <c r="M3073">
        <v>0.31</v>
      </c>
    </row>
    <row r="3074" spans="1:13" x14ac:dyDescent="0.3">
      <c r="A3074" t="s">
        <v>1329</v>
      </c>
      <c r="B3074">
        <v>27</v>
      </c>
      <c r="C3074" t="s">
        <v>14</v>
      </c>
      <c r="D3074" t="s">
        <v>35</v>
      </c>
      <c r="E3074">
        <v>103.53</v>
      </c>
      <c r="F3074">
        <v>4</v>
      </c>
      <c r="G3074">
        <v>111</v>
      </c>
      <c r="H3074">
        <v>0</v>
      </c>
      <c r="I3074" t="s">
        <v>23</v>
      </c>
      <c r="J3074">
        <v>63.6</v>
      </c>
      <c r="K3074" s="1">
        <v>44423</v>
      </c>
      <c r="L3074">
        <v>36</v>
      </c>
      <c r="M3074">
        <v>0.24</v>
      </c>
    </row>
    <row r="3075" spans="1:13" x14ac:dyDescent="0.3">
      <c r="A3075" t="s">
        <v>2592</v>
      </c>
      <c r="B3075">
        <v>60</v>
      </c>
      <c r="C3075" t="s">
        <v>25</v>
      </c>
      <c r="D3075" t="s">
        <v>15</v>
      </c>
      <c r="E3075">
        <v>56.07</v>
      </c>
      <c r="F3075">
        <v>9</v>
      </c>
      <c r="G3075">
        <v>158</v>
      </c>
      <c r="H3075">
        <v>0</v>
      </c>
      <c r="I3075" t="s">
        <v>16</v>
      </c>
      <c r="J3075">
        <v>42.9</v>
      </c>
      <c r="K3075" s="1">
        <v>45463</v>
      </c>
      <c r="L3075">
        <v>14</v>
      </c>
      <c r="M3075">
        <v>0.49</v>
      </c>
    </row>
    <row r="3076" spans="1:13" x14ac:dyDescent="0.3">
      <c r="A3076" t="s">
        <v>2593</v>
      </c>
      <c r="B3076">
        <v>32</v>
      </c>
      <c r="C3076" t="s">
        <v>21</v>
      </c>
      <c r="D3076" t="s">
        <v>37</v>
      </c>
      <c r="E3076">
        <v>43.79</v>
      </c>
      <c r="F3076">
        <v>9</v>
      </c>
      <c r="G3076">
        <v>106</v>
      </c>
      <c r="H3076">
        <v>0</v>
      </c>
      <c r="I3076" t="s">
        <v>29</v>
      </c>
      <c r="J3076">
        <v>90.8</v>
      </c>
      <c r="K3076" s="1">
        <v>45352</v>
      </c>
      <c r="L3076">
        <v>91</v>
      </c>
      <c r="M3076">
        <v>0.54</v>
      </c>
    </row>
    <row r="3077" spans="1:13" x14ac:dyDescent="0.3">
      <c r="A3077" t="s">
        <v>2594</v>
      </c>
      <c r="B3077">
        <v>36</v>
      </c>
      <c r="C3077" t="s">
        <v>21</v>
      </c>
      <c r="D3077" t="s">
        <v>35</v>
      </c>
      <c r="E3077">
        <v>85.86</v>
      </c>
      <c r="F3077">
        <v>12</v>
      </c>
      <c r="G3077">
        <v>25</v>
      </c>
      <c r="H3077">
        <v>0</v>
      </c>
      <c r="I3077" t="s">
        <v>29</v>
      </c>
      <c r="J3077">
        <v>2.5</v>
      </c>
      <c r="K3077" s="1">
        <v>45632</v>
      </c>
      <c r="L3077">
        <v>3</v>
      </c>
      <c r="M3077">
        <v>0.16</v>
      </c>
    </row>
    <row r="3078" spans="1:13" x14ac:dyDescent="0.3">
      <c r="A3078" t="s">
        <v>2595</v>
      </c>
      <c r="B3078">
        <v>65</v>
      </c>
      <c r="C3078" t="s">
        <v>14</v>
      </c>
      <c r="D3078" t="s">
        <v>52</v>
      </c>
      <c r="E3078">
        <v>154.97999999999999</v>
      </c>
      <c r="F3078">
        <v>9</v>
      </c>
      <c r="G3078">
        <v>109</v>
      </c>
      <c r="H3078">
        <v>0</v>
      </c>
      <c r="I3078" t="s">
        <v>16</v>
      </c>
      <c r="J3078">
        <v>19.2</v>
      </c>
      <c r="K3078" s="1">
        <v>44988</v>
      </c>
      <c r="L3078">
        <v>6</v>
      </c>
      <c r="M3078">
        <v>0.36</v>
      </c>
    </row>
    <row r="3079" spans="1:13" x14ac:dyDescent="0.3">
      <c r="A3079" t="s">
        <v>2596</v>
      </c>
      <c r="B3079">
        <v>39</v>
      </c>
      <c r="C3079" t="s">
        <v>14</v>
      </c>
      <c r="D3079" t="s">
        <v>22</v>
      </c>
      <c r="E3079">
        <v>108.98</v>
      </c>
      <c r="F3079">
        <v>13</v>
      </c>
      <c r="G3079">
        <v>65</v>
      </c>
      <c r="H3079">
        <v>0</v>
      </c>
      <c r="I3079" t="s">
        <v>19</v>
      </c>
      <c r="J3079">
        <v>83.3</v>
      </c>
      <c r="K3079" s="1">
        <v>45788</v>
      </c>
      <c r="L3079">
        <v>91</v>
      </c>
      <c r="M3079">
        <v>0.28000000000000003</v>
      </c>
    </row>
    <row r="3080" spans="1:13" x14ac:dyDescent="0.3">
      <c r="A3080" t="s">
        <v>2597</v>
      </c>
      <c r="B3080">
        <v>38</v>
      </c>
      <c r="C3080" t="s">
        <v>14</v>
      </c>
      <c r="D3080" t="s">
        <v>44</v>
      </c>
      <c r="E3080">
        <v>217.61</v>
      </c>
      <c r="F3080">
        <v>13</v>
      </c>
      <c r="G3080">
        <v>204</v>
      </c>
      <c r="H3080">
        <v>0</v>
      </c>
      <c r="I3080" t="s">
        <v>16</v>
      </c>
      <c r="J3080">
        <v>73.7</v>
      </c>
      <c r="K3080" s="1">
        <v>45529</v>
      </c>
      <c r="L3080">
        <v>22</v>
      </c>
      <c r="M3080">
        <v>0.56000000000000005</v>
      </c>
    </row>
    <row r="3081" spans="1:13" x14ac:dyDescent="0.3">
      <c r="A3081" t="s">
        <v>2598</v>
      </c>
      <c r="B3081">
        <v>77</v>
      </c>
      <c r="C3081" t="s">
        <v>21</v>
      </c>
      <c r="D3081" t="s">
        <v>28</v>
      </c>
      <c r="E3081">
        <v>92.24</v>
      </c>
      <c r="F3081">
        <v>8</v>
      </c>
      <c r="G3081">
        <v>100</v>
      </c>
      <c r="H3081">
        <v>0</v>
      </c>
      <c r="I3081" t="s">
        <v>29</v>
      </c>
      <c r="J3081">
        <v>18.600000000000001</v>
      </c>
      <c r="K3081" s="1">
        <v>44019</v>
      </c>
      <c r="L3081">
        <v>22</v>
      </c>
      <c r="M3081">
        <v>0.13</v>
      </c>
    </row>
    <row r="3082" spans="1:13" x14ac:dyDescent="0.3">
      <c r="A3082" t="s">
        <v>2599</v>
      </c>
      <c r="B3082">
        <v>69</v>
      </c>
      <c r="C3082" t="s">
        <v>21</v>
      </c>
      <c r="D3082" t="s">
        <v>50</v>
      </c>
      <c r="E3082">
        <v>17.920000000000002</v>
      </c>
      <c r="F3082">
        <v>9</v>
      </c>
      <c r="G3082">
        <v>205</v>
      </c>
      <c r="H3082">
        <v>0</v>
      </c>
      <c r="I3082" t="s">
        <v>16</v>
      </c>
      <c r="J3082">
        <v>12.1</v>
      </c>
      <c r="K3082" s="1">
        <v>44649</v>
      </c>
      <c r="L3082">
        <v>36</v>
      </c>
      <c r="M3082">
        <v>0.25</v>
      </c>
    </row>
    <row r="3083" spans="1:13" x14ac:dyDescent="0.3">
      <c r="A3083" t="s">
        <v>2600</v>
      </c>
      <c r="B3083">
        <v>61</v>
      </c>
      <c r="C3083" t="s">
        <v>14</v>
      </c>
      <c r="D3083" t="s">
        <v>22</v>
      </c>
      <c r="E3083">
        <v>73.03</v>
      </c>
      <c r="F3083">
        <v>6</v>
      </c>
      <c r="G3083">
        <v>0</v>
      </c>
      <c r="H3083">
        <v>0</v>
      </c>
      <c r="I3083" t="s">
        <v>40</v>
      </c>
      <c r="J3083">
        <v>31.1</v>
      </c>
      <c r="K3083" s="1">
        <v>44274</v>
      </c>
      <c r="L3083">
        <v>96</v>
      </c>
      <c r="M3083">
        <v>0.12</v>
      </c>
    </row>
    <row r="3084" spans="1:13" x14ac:dyDescent="0.3">
      <c r="A3084" t="s">
        <v>1423</v>
      </c>
      <c r="B3084">
        <v>49</v>
      </c>
      <c r="C3084" t="s">
        <v>21</v>
      </c>
      <c r="D3084" t="s">
        <v>52</v>
      </c>
      <c r="F3084">
        <v>18</v>
      </c>
      <c r="G3084">
        <v>223</v>
      </c>
      <c r="H3084">
        <v>0</v>
      </c>
      <c r="I3084" t="s">
        <v>23</v>
      </c>
      <c r="J3084">
        <v>48.2</v>
      </c>
      <c r="K3084" s="1">
        <v>44884</v>
      </c>
      <c r="L3084">
        <v>91</v>
      </c>
      <c r="M3084">
        <v>0.31</v>
      </c>
    </row>
    <row r="3085" spans="1:13" x14ac:dyDescent="0.3">
      <c r="A3085" t="s">
        <v>2601</v>
      </c>
      <c r="B3085">
        <v>67</v>
      </c>
      <c r="C3085" t="s">
        <v>14</v>
      </c>
      <c r="D3085" t="s">
        <v>37</v>
      </c>
      <c r="E3085">
        <v>122.23</v>
      </c>
      <c r="F3085">
        <v>11</v>
      </c>
      <c r="G3085">
        <v>69</v>
      </c>
      <c r="H3085">
        <v>0</v>
      </c>
      <c r="I3085" t="s">
        <v>40</v>
      </c>
      <c r="J3085">
        <v>4.7</v>
      </c>
      <c r="K3085" s="1">
        <v>44913</v>
      </c>
      <c r="L3085">
        <v>71</v>
      </c>
      <c r="M3085">
        <v>0.35</v>
      </c>
    </row>
    <row r="3086" spans="1:13" x14ac:dyDescent="0.3">
      <c r="A3086" t="s">
        <v>2602</v>
      </c>
      <c r="B3086">
        <v>40</v>
      </c>
      <c r="C3086" t="s">
        <v>14</v>
      </c>
      <c r="D3086" t="s">
        <v>26</v>
      </c>
      <c r="E3086">
        <v>67.13</v>
      </c>
      <c r="F3086">
        <v>12</v>
      </c>
      <c r="G3086">
        <v>149</v>
      </c>
      <c r="H3086">
        <v>0</v>
      </c>
      <c r="I3086" t="s">
        <v>40</v>
      </c>
      <c r="J3086">
        <v>84.6</v>
      </c>
      <c r="K3086" s="1">
        <v>44329</v>
      </c>
      <c r="L3086">
        <v>50</v>
      </c>
      <c r="M3086">
        <v>0.14000000000000001</v>
      </c>
    </row>
    <row r="3087" spans="1:13" x14ac:dyDescent="0.3">
      <c r="A3087" t="s">
        <v>2603</v>
      </c>
      <c r="B3087">
        <v>30</v>
      </c>
      <c r="C3087" t="s">
        <v>14</v>
      </c>
      <c r="D3087" t="s">
        <v>18</v>
      </c>
      <c r="E3087">
        <v>84.84</v>
      </c>
      <c r="F3087">
        <v>7</v>
      </c>
      <c r="G3087">
        <v>214</v>
      </c>
      <c r="H3087">
        <v>0</v>
      </c>
      <c r="I3087" t="s">
        <v>23</v>
      </c>
      <c r="J3087">
        <v>52.1</v>
      </c>
      <c r="K3087" s="1">
        <v>45540</v>
      </c>
      <c r="L3087">
        <v>76</v>
      </c>
      <c r="M3087">
        <v>0.34</v>
      </c>
    </row>
    <row r="3088" spans="1:13" x14ac:dyDescent="0.3">
      <c r="A3088" t="s">
        <v>2604</v>
      </c>
      <c r="B3088">
        <v>22</v>
      </c>
      <c r="C3088" t="s">
        <v>14</v>
      </c>
      <c r="D3088" t="s">
        <v>22</v>
      </c>
      <c r="E3088">
        <v>203.87</v>
      </c>
      <c r="F3088">
        <v>5</v>
      </c>
      <c r="G3088">
        <v>309</v>
      </c>
      <c r="H3088">
        <v>0</v>
      </c>
      <c r="I3088" t="s">
        <v>19</v>
      </c>
      <c r="J3088">
        <v>91.9</v>
      </c>
      <c r="K3088" s="1">
        <v>45051</v>
      </c>
      <c r="L3088">
        <v>80</v>
      </c>
      <c r="M3088">
        <v>0.21</v>
      </c>
    </row>
    <row r="3089" spans="1:13" x14ac:dyDescent="0.3">
      <c r="A3089" t="s">
        <v>192</v>
      </c>
      <c r="B3089">
        <v>21</v>
      </c>
      <c r="C3089" t="s">
        <v>14</v>
      </c>
      <c r="D3089" t="s">
        <v>22</v>
      </c>
      <c r="E3089">
        <v>114.57</v>
      </c>
      <c r="F3089">
        <v>9</v>
      </c>
      <c r="G3089">
        <v>141</v>
      </c>
      <c r="H3089">
        <v>0</v>
      </c>
      <c r="I3089" t="s">
        <v>23</v>
      </c>
      <c r="J3089">
        <v>32.6</v>
      </c>
      <c r="K3089" s="1">
        <v>45637</v>
      </c>
      <c r="L3089">
        <v>69</v>
      </c>
      <c r="M3089">
        <v>0.01</v>
      </c>
    </row>
    <row r="3090" spans="1:13" x14ac:dyDescent="0.3">
      <c r="A3090" t="s">
        <v>239</v>
      </c>
      <c r="B3090">
        <v>45</v>
      </c>
      <c r="C3090" t="s">
        <v>21</v>
      </c>
      <c r="D3090" t="s">
        <v>50</v>
      </c>
      <c r="E3090">
        <v>59.38</v>
      </c>
      <c r="F3090">
        <v>11</v>
      </c>
      <c r="G3090">
        <v>13</v>
      </c>
      <c r="H3090">
        <v>0</v>
      </c>
      <c r="I3090" t="s">
        <v>19</v>
      </c>
      <c r="J3090">
        <v>4.9000000000000004</v>
      </c>
      <c r="K3090" s="1">
        <v>45523</v>
      </c>
      <c r="L3090">
        <v>35</v>
      </c>
      <c r="M3090">
        <v>7.0000000000000007E-2</v>
      </c>
    </row>
    <row r="3091" spans="1:13" x14ac:dyDescent="0.3">
      <c r="A3091" t="s">
        <v>2605</v>
      </c>
      <c r="B3091">
        <v>31</v>
      </c>
      <c r="C3091" t="s">
        <v>14</v>
      </c>
      <c r="D3091" t="s">
        <v>18</v>
      </c>
      <c r="E3091">
        <v>121.41</v>
      </c>
      <c r="F3091">
        <v>12</v>
      </c>
      <c r="G3091">
        <v>198</v>
      </c>
      <c r="H3091">
        <v>0</v>
      </c>
      <c r="I3091" t="s">
        <v>29</v>
      </c>
      <c r="J3091">
        <v>87.1</v>
      </c>
      <c r="K3091" s="1">
        <v>44830</v>
      </c>
      <c r="L3091">
        <v>9</v>
      </c>
      <c r="M3091">
        <v>0.06</v>
      </c>
    </row>
    <row r="3092" spans="1:13" x14ac:dyDescent="0.3">
      <c r="A3092" t="s">
        <v>2293</v>
      </c>
      <c r="B3092">
        <v>25</v>
      </c>
      <c r="C3092" t="s">
        <v>21</v>
      </c>
      <c r="D3092" t="s">
        <v>52</v>
      </c>
      <c r="E3092">
        <v>152.4</v>
      </c>
      <c r="F3092">
        <v>9</v>
      </c>
      <c r="G3092">
        <v>18</v>
      </c>
      <c r="H3092">
        <v>0</v>
      </c>
      <c r="I3092" t="s">
        <v>16</v>
      </c>
      <c r="J3092">
        <v>15</v>
      </c>
      <c r="K3092" s="1">
        <v>45447</v>
      </c>
      <c r="L3092">
        <v>29</v>
      </c>
      <c r="M3092">
        <v>0.14000000000000001</v>
      </c>
    </row>
    <row r="3093" spans="1:13" x14ac:dyDescent="0.3">
      <c r="A3093" t="s">
        <v>2606</v>
      </c>
      <c r="B3093">
        <v>26</v>
      </c>
      <c r="C3093" t="s">
        <v>14</v>
      </c>
      <c r="D3093" t="s">
        <v>35</v>
      </c>
      <c r="E3093">
        <v>58.39</v>
      </c>
      <c r="F3093">
        <v>16</v>
      </c>
      <c r="G3093">
        <v>314</v>
      </c>
      <c r="H3093">
        <v>0</v>
      </c>
      <c r="I3093" t="s">
        <v>29</v>
      </c>
      <c r="K3093" s="1">
        <v>44480</v>
      </c>
      <c r="L3093">
        <v>27</v>
      </c>
      <c r="M3093">
        <v>0.5</v>
      </c>
    </row>
    <row r="3094" spans="1:13" x14ac:dyDescent="0.3">
      <c r="A3094" t="s">
        <v>2607</v>
      </c>
      <c r="B3094">
        <v>74</v>
      </c>
      <c r="C3094" t="s">
        <v>21</v>
      </c>
      <c r="D3094" t="s">
        <v>35</v>
      </c>
      <c r="E3094">
        <v>135.09</v>
      </c>
      <c r="F3094">
        <v>10</v>
      </c>
      <c r="G3094">
        <v>149</v>
      </c>
      <c r="H3094">
        <v>0</v>
      </c>
      <c r="I3094" t="s">
        <v>29</v>
      </c>
      <c r="J3094">
        <v>46.4</v>
      </c>
      <c r="K3094" s="1">
        <v>44695</v>
      </c>
      <c r="L3094">
        <v>57</v>
      </c>
      <c r="M3094">
        <v>0.09</v>
      </c>
    </row>
    <row r="3095" spans="1:13" x14ac:dyDescent="0.3">
      <c r="A3095" t="s">
        <v>2608</v>
      </c>
      <c r="B3095">
        <v>68</v>
      </c>
      <c r="C3095" t="s">
        <v>14</v>
      </c>
      <c r="D3095" t="s">
        <v>18</v>
      </c>
      <c r="E3095">
        <v>79.349999999999994</v>
      </c>
      <c r="F3095">
        <v>11</v>
      </c>
      <c r="G3095">
        <v>261</v>
      </c>
      <c r="H3095">
        <v>0</v>
      </c>
      <c r="I3095" t="s">
        <v>29</v>
      </c>
      <c r="J3095">
        <v>49.2</v>
      </c>
      <c r="K3095" s="1">
        <v>44929</v>
      </c>
      <c r="L3095">
        <v>96</v>
      </c>
      <c r="M3095">
        <v>0.17</v>
      </c>
    </row>
    <row r="3096" spans="1:13" x14ac:dyDescent="0.3">
      <c r="A3096" t="s">
        <v>2609</v>
      </c>
      <c r="B3096">
        <v>52</v>
      </c>
      <c r="C3096" t="s">
        <v>21</v>
      </c>
      <c r="D3096" t="s">
        <v>28</v>
      </c>
      <c r="E3096">
        <v>59.65</v>
      </c>
      <c r="F3096">
        <v>7</v>
      </c>
      <c r="G3096">
        <v>318</v>
      </c>
      <c r="H3096">
        <v>0</v>
      </c>
      <c r="I3096" t="s">
        <v>16</v>
      </c>
      <c r="J3096">
        <v>2.2999999999999998</v>
      </c>
      <c r="K3096" s="1">
        <v>44530</v>
      </c>
      <c r="L3096">
        <v>74</v>
      </c>
      <c r="M3096">
        <v>0.34</v>
      </c>
    </row>
    <row r="3097" spans="1:13" x14ac:dyDescent="0.3">
      <c r="A3097" t="s">
        <v>2610</v>
      </c>
      <c r="B3097">
        <v>54</v>
      </c>
      <c r="C3097" t="s">
        <v>21</v>
      </c>
      <c r="D3097" t="s">
        <v>15</v>
      </c>
      <c r="E3097">
        <v>99.23</v>
      </c>
      <c r="F3097">
        <v>8</v>
      </c>
      <c r="G3097">
        <v>332</v>
      </c>
      <c r="H3097">
        <v>0</v>
      </c>
      <c r="I3097" t="s">
        <v>19</v>
      </c>
      <c r="J3097">
        <v>52.7</v>
      </c>
      <c r="K3097" s="1">
        <v>44860</v>
      </c>
      <c r="L3097">
        <v>89</v>
      </c>
      <c r="M3097">
        <v>0.26</v>
      </c>
    </row>
    <row r="3098" spans="1:13" x14ac:dyDescent="0.3">
      <c r="A3098" t="s">
        <v>1408</v>
      </c>
      <c r="B3098">
        <v>38</v>
      </c>
      <c r="C3098" t="s">
        <v>25</v>
      </c>
      <c r="D3098" t="s">
        <v>28</v>
      </c>
      <c r="E3098">
        <v>48.18</v>
      </c>
      <c r="F3098">
        <v>10</v>
      </c>
      <c r="G3098">
        <v>73</v>
      </c>
      <c r="H3098">
        <v>0</v>
      </c>
      <c r="I3098" t="s">
        <v>23</v>
      </c>
      <c r="J3098">
        <v>7.7</v>
      </c>
      <c r="K3098" s="1">
        <v>45460</v>
      </c>
      <c r="L3098">
        <v>59</v>
      </c>
      <c r="M3098">
        <v>0.53</v>
      </c>
    </row>
    <row r="3099" spans="1:13" x14ac:dyDescent="0.3">
      <c r="A3099" t="s">
        <v>2611</v>
      </c>
      <c r="B3099">
        <v>75</v>
      </c>
      <c r="C3099" t="s">
        <v>21</v>
      </c>
      <c r="D3099" t="s">
        <v>28</v>
      </c>
      <c r="E3099">
        <v>133.54</v>
      </c>
      <c r="F3099">
        <v>11</v>
      </c>
      <c r="G3099">
        <v>350</v>
      </c>
      <c r="H3099">
        <v>0</v>
      </c>
      <c r="I3099" t="s">
        <v>19</v>
      </c>
      <c r="J3099">
        <v>32.700000000000003</v>
      </c>
      <c r="K3099" s="1">
        <v>45441</v>
      </c>
      <c r="L3099">
        <v>42</v>
      </c>
      <c r="M3099">
        <v>0.28999999999999998</v>
      </c>
    </row>
    <row r="3100" spans="1:13" x14ac:dyDescent="0.3">
      <c r="A3100" t="s">
        <v>2612</v>
      </c>
      <c r="B3100">
        <v>35</v>
      </c>
      <c r="C3100" t="s">
        <v>14</v>
      </c>
      <c r="D3100" t="s">
        <v>22</v>
      </c>
      <c r="E3100">
        <v>51.15</v>
      </c>
      <c r="F3100">
        <v>11</v>
      </c>
      <c r="G3100">
        <v>265</v>
      </c>
      <c r="H3100">
        <v>0</v>
      </c>
      <c r="I3100" t="s">
        <v>19</v>
      </c>
      <c r="J3100">
        <v>97.5</v>
      </c>
      <c r="K3100" s="1">
        <v>45452</v>
      </c>
      <c r="L3100">
        <v>53</v>
      </c>
      <c r="M3100">
        <v>0.57999999999999996</v>
      </c>
    </row>
    <row r="3101" spans="1:13" x14ac:dyDescent="0.3">
      <c r="A3101" t="s">
        <v>2613</v>
      </c>
      <c r="B3101">
        <v>50</v>
      </c>
      <c r="C3101" t="s">
        <v>25</v>
      </c>
      <c r="D3101" t="s">
        <v>22</v>
      </c>
      <c r="E3101">
        <v>178.49</v>
      </c>
      <c r="F3101">
        <v>8</v>
      </c>
      <c r="G3101">
        <v>292</v>
      </c>
      <c r="H3101">
        <v>0</v>
      </c>
      <c r="I3101" t="s">
        <v>40</v>
      </c>
      <c r="J3101">
        <v>28</v>
      </c>
      <c r="K3101" s="1">
        <v>45218</v>
      </c>
      <c r="L3101">
        <v>38</v>
      </c>
      <c r="M3101">
        <v>0.09</v>
      </c>
    </row>
    <row r="3102" spans="1:13" x14ac:dyDescent="0.3">
      <c r="A3102" t="s">
        <v>2614</v>
      </c>
      <c r="B3102">
        <v>25</v>
      </c>
      <c r="C3102" t="s">
        <v>21</v>
      </c>
      <c r="D3102" t="s">
        <v>44</v>
      </c>
      <c r="E3102">
        <v>107.34</v>
      </c>
      <c r="F3102">
        <v>6</v>
      </c>
      <c r="G3102">
        <v>144</v>
      </c>
      <c r="H3102">
        <v>0</v>
      </c>
      <c r="I3102" t="s">
        <v>16</v>
      </c>
      <c r="J3102">
        <v>81.3</v>
      </c>
      <c r="K3102" s="1">
        <v>45462</v>
      </c>
      <c r="L3102">
        <v>89</v>
      </c>
      <c r="M3102">
        <v>0.04</v>
      </c>
    </row>
    <row r="3103" spans="1:13" x14ac:dyDescent="0.3">
      <c r="A3103" t="s">
        <v>2615</v>
      </c>
      <c r="B3103">
        <v>68</v>
      </c>
      <c r="C3103" t="s">
        <v>14</v>
      </c>
      <c r="D3103" t="s">
        <v>37</v>
      </c>
      <c r="E3103">
        <v>181.38</v>
      </c>
      <c r="F3103">
        <v>10</v>
      </c>
      <c r="G3103">
        <v>132</v>
      </c>
      <c r="H3103">
        <v>0</v>
      </c>
      <c r="I3103" t="s">
        <v>19</v>
      </c>
      <c r="J3103">
        <v>51</v>
      </c>
      <c r="K3103" s="1">
        <v>44766</v>
      </c>
      <c r="L3103">
        <v>4</v>
      </c>
      <c r="M3103">
        <v>0.18</v>
      </c>
    </row>
    <row r="3104" spans="1:13" x14ac:dyDescent="0.3">
      <c r="A3104" t="s">
        <v>2616</v>
      </c>
      <c r="B3104">
        <v>66</v>
      </c>
      <c r="C3104" t="s">
        <v>21</v>
      </c>
      <c r="D3104" t="s">
        <v>52</v>
      </c>
      <c r="E3104">
        <v>71.989999999999995</v>
      </c>
      <c r="F3104">
        <v>11</v>
      </c>
      <c r="G3104">
        <v>147</v>
      </c>
      <c r="H3104">
        <v>0</v>
      </c>
      <c r="I3104" t="s">
        <v>19</v>
      </c>
      <c r="J3104">
        <v>20.2</v>
      </c>
      <c r="K3104" s="1">
        <v>45512</v>
      </c>
      <c r="L3104">
        <v>52</v>
      </c>
      <c r="M3104">
        <v>0.43</v>
      </c>
    </row>
    <row r="3105" spans="1:13" x14ac:dyDescent="0.3">
      <c r="A3105" t="s">
        <v>2617</v>
      </c>
      <c r="B3105">
        <v>34</v>
      </c>
      <c r="C3105" t="s">
        <v>21</v>
      </c>
      <c r="D3105" t="s">
        <v>52</v>
      </c>
      <c r="E3105">
        <v>67.489999999999995</v>
      </c>
      <c r="F3105">
        <v>8</v>
      </c>
      <c r="G3105">
        <v>78</v>
      </c>
      <c r="H3105">
        <v>0</v>
      </c>
      <c r="I3105" t="s">
        <v>29</v>
      </c>
      <c r="J3105">
        <v>72.2</v>
      </c>
      <c r="K3105" s="1">
        <v>44946</v>
      </c>
      <c r="L3105">
        <v>44</v>
      </c>
      <c r="M3105">
        <v>0.19</v>
      </c>
    </row>
    <row r="3106" spans="1:13" x14ac:dyDescent="0.3">
      <c r="A3106" t="s">
        <v>2618</v>
      </c>
      <c r="B3106">
        <v>60</v>
      </c>
      <c r="C3106" t="s">
        <v>21</v>
      </c>
      <c r="D3106" t="s">
        <v>44</v>
      </c>
      <c r="E3106">
        <v>144.4</v>
      </c>
      <c r="F3106">
        <v>8</v>
      </c>
      <c r="G3106">
        <v>308</v>
      </c>
      <c r="H3106">
        <v>0</v>
      </c>
      <c r="I3106" t="s">
        <v>40</v>
      </c>
      <c r="J3106">
        <v>55.5</v>
      </c>
      <c r="K3106" s="1">
        <v>44097</v>
      </c>
      <c r="L3106">
        <v>23</v>
      </c>
      <c r="M3106">
        <v>0.31</v>
      </c>
    </row>
    <row r="3107" spans="1:13" x14ac:dyDescent="0.3">
      <c r="A3107" t="s">
        <v>1977</v>
      </c>
      <c r="B3107">
        <v>48</v>
      </c>
      <c r="C3107" t="s">
        <v>25</v>
      </c>
      <c r="D3107" t="s">
        <v>22</v>
      </c>
      <c r="E3107">
        <v>72.66</v>
      </c>
      <c r="F3107">
        <v>9</v>
      </c>
      <c r="G3107">
        <v>214</v>
      </c>
      <c r="H3107">
        <v>0</v>
      </c>
      <c r="I3107" t="s">
        <v>23</v>
      </c>
      <c r="J3107">
        <v>53.3</v>
      </c>
      <c r="K3107" s="1">
        <v>45047</v>
      </c>
      <c r="L3107">
        <v>74</v>
      </c>
      <c r="M3107">
        <v>0.08</v>
      </c>
    </row>
    <row r="3108" spans="1:13" x14ac:dyDescent="0.3">
      <c r="A3108" t="s">
        <v>2619</v>
      </c>
      <c r="B3108">
        <v>51</v>
      </c>
      <c r="C3108" t="s">
        <v>21</v>
      </c>
      <c r="D3108" t="s">
        <v>50</v>
      </c>
      <c r="E3108">
        <v>81.89</v>
      </c>
      <c r="F3108">
        <v>9</v>
      </c>
      <c r="G3108">
        <v>32</v>
      </c>
      <c r="H3108">
        <v>0</v>
      </c>
      <c r="I3108" t="s">
        <v>40</v>
      </c>
      <c r="J3108">
        <v>3</v>
      </c>
      <c r="K3108" s="1">
        <v>44263</v>
      </c>
      <c r="L3108">
        <v>70</v>
      </c>
      <c r="M3108">
        <v>0.31</v>
      </c>
    </row>
    <row r="3109" spans="1:13" x14ac:dyDescent="0.3">
      <c r="A3109" t="s">
        <v>2620</v>
      </c>
      <c r="B3109">
        <v>23</v>
      </c>
      <c r="C3109" t="s">
        <v>14</v>
      </c>
      <c r="D3109" t="s">
        <v>50</v>
      </c>
      <c r="F3109">
        <v>8</v>
      </c>
      <c r="G3109">
        <v>193</v>
      </c>
      <c r="H3109">
        <v>0</v>
      </c>
      <c r="I3109" t="s">
        <v>29</v>
      </c>
      <c r="J3109">
        <v>33.4</v>
      </c>
      <c r="K3109" s="1">
        <v>44407</v>
      </c>
      <c r="L3109">
        <v>77</v>
      </c>
      <c r="M3109">
        <v>0.16</v>
      </c>
    </row>
    <row r="3110" spans="1:13" x14ac:dyDescent="0.3">
      <c r="A3110" t="s">
        <v>2621</v>
      </c>
      <c r="B3110">
        <v>39</v>
      </c>
      <c r="C3110" t="s">
        <v>14</v>
      </c>
      <c r="D3110" t="s">
        <v>37</v>
      </c>
      <c r="E3110">
        <v>23.37</v>
      </c>
      <c r="F3110">
        <v>8</v>
      </c>
      <c r="G3110">
        <v>177</v>
      </c>
      <c r="H3110">
        <v>0</v>
      </c>
      <c r="I3110" t="s">
        <v>29</v>
      </c>
      <c r="J3110">
        <v>73.5</v>
      </c>
      <c r="K3110" s="1">
        <v>45240</v>
      </c>
      <c r="L3110">
        <v>95</v>
      </c>
      <c r="M3110">
        <v>0.12</v>
      </c>
    </row>
    <row r="3111" spans="1:13" x14ac:dyDescent="0.3">
      <c r="A3111" t="s">
        <v>2622</v>
      </c>
      <c r="B3111">
        <v>31</v>
      </c>
      <c r="C3111" t="s">
        <v>14</v>
      </c>
      <c r="D3111" t="s">
        <v>18</v>
      </c>
      <c r="E3111">
        <v>246.62</v>
      </c>
      <c r="F3111">
        <v>7</v>
      </c>
      <c r="G3111">
        <v>287</v>
      </c>
      <c r="H3111">
        <v>0</v>
      </c>
      <c r="I3111" t="s">
        <v>29</v>
      </c>
      <c r="J3111">
        <v>79.599999999999994</v>
      </c>
      <c r="K3111" s="1">
        <v>44205</v>
      </c>
      <c r="L3111">
        <v>69</v>
      </c>
      <c r="M3111">
        <v>0.04</v>
      </c>
    </row>
    <row r="3112" spans="1:13" x14ac:dyDescent="0.3">
      <c r="A3112" t="s">
        <v>2623</v>
      </c>
      <c r="B3112">
        <v>20</v>
      </c>
      <c r="C3112" t="s">
        <v>21</v>
      </c>
      <c r="D3112" t="s">
        <v>22</v>
      </c>
      <c r="E3112">
        <v>122.02</v>
      </c>
      <c r="F3112">
        <v>11</v>
      </c>
      <c r="G3112">
        <v>334</v>
      </c>
      <c r="H3112">
        <v>0</v>
      </c>
      <c r="I3112" t="s">
        <v>16</v>
      </c>
      <c r="J3112">
        <v>81.5</v>
      </c>
      <c r="K3112" s="1">
        <v>45178</v>
      </c>
      <c r="L3112">
        <v>60</v>
      </c>
      <c r="M3112">
        <v>0.38</v>
      </c>
    </row>
    <row r="3113" spans="1:13" x14ac:dyDescent="0.3">
      <c r="A3113" t="s">
        <v>69</v>
      </c>
      <c r="B3113">
        <v>29</v>
      </c>
      <c r="C3113" t="s">
        <v>14</v>
      </c>
      <c r="D3113" t="s">
        <v>35</v>
      </c>
      <c r="E3113">
        <v>160.01</v>
      </c>
      <c r="F3113">
        <v>14</v>
      </c>
      <c r="G3113">
        <v>200</v>
      </c>
      <c r="H3113">
        <v>0</v>
      </c>
      <c r="I3113" t="s">
        <v>29</v>
      </c>
      <c r="J3113">
        <v>3.7</v>
      </c>
      <c r="K3113" s="1">
        <v>45258</v>
      </c>
      <c r="L3113">
        <v>4</v>
      </c>
      <c r="M3113">
        <v>0.66</v>
      </c>
    </row>
    <row r="3114" spans="1:13" x14ac:dyDescent="0.3">
      <c r="A3114" t="s">
        <v>958</v>
      </c>
      <c r="B3114">
        <v>53</v>
      </c>
      <c r="C3114" t="s">
        <v>14</v>
      </c>
      <c r="D3114" t="s">
        <v>35</v>
      </c>
      <c r="E3114">
        <v>107.88</v>
      </c>
      <c r="F3114">
        <v>12</v>
      </c>
      <c r="G3114">
        <v>2</v>
      </c>
      <c r="H3114">
        <v>0</v>
      </c>
      <c r="I3114" t="s">
        <v>19</v>
      </c>
      <c r="J3114">
        <v>16.3</v>
      </c>
      <c r="K3114" s="1">
        <v>44988</v>
      </c>
      <c r="L3114">
        <v>3</v>
      </c>
      <c r="M3114">
        <v>0.37</v>
      </c>
    </row>
    <row r="3115" spans="1:13" x14ac:dyDescent="0.3">
      <c r="A3115" t="s">
        <v>2624</v>
      </c>
      <c r="B3115">
        <v>29</v>
      </c>
      <c r="C3115" t="s">
        <v>14</v>
      </c>
      <c r="D3115" t="s">
        <v>22</v>
      </c>
      <c r="E3115">
        <v>111.49</v>
      </c>
      <c r="F3115">
        <v>10</v>
      </c>
      <c r="G3115">
        <v>52</v>
      </c>
      <c r="H3115">
        <v>0</v>
      </c>
      <c r="I3115" t="s">
        <v>16</v>
      </c>
      <c r="J3115">
        <v>98.6</v>
      </c>
      <c r="K3115" s="1">
        <v>45461</v>
      </c>
      <c r="L3115">
        <v>94</v>
      </c>
      <c r="M3115">
        <v>7.0000000000000007E-2</v>
      </c>
    </row>
    <row r="3116" spans="1:13" x14ac:dyDescent="0.3">
      <c r="A3116" t="s">
        <v>2625</v>
      </c>
      <c r="B3116">
        <v>62</v>
      </c>
      <c r="C3116" t="s">
        <v>25</v>
      </c>
      <c r="D3116" t="s">
        <v>26</v>
      </c>
      <c r="E3116">
        <v>94.84</v>
      </c>
      <c r="F3116">
        <v>9</v>
      </c>
      <c r="G3116">
        <v>257</v>
      </c>
      <c r="H3116">
        <v>0</v>
      </c>
      <c r="I3116" t="s">
        <v>29</v>
      </c>
      <c r="J3116">
        <v>15.5</v>
      </c>
      <c r="K3116" s="1">
        <v>44397</v>
      </c>
      <c r="L3116">
        <v>23</v>
      </c>
      <c r="M3116">
        <v>0.15</v>
      </c>
    </row>
    <row r="3117" spans="1:13" x14ac:dyDescent="0.3">
      <c r="A3117" t="s">
        <v>2626</v>
      </c>
      <c r="B3117">
        <v>19</v>
      </c>
      <c r="C3117" t="s">
        <v>14</v>
      </c>
      <c r="D3117" t="s">
        <v>18</v>
      </c>
      <c r="E3117">
        <v>33.479999999999997</v>
      </c>
      <c r="F3117">
        <v>9</v>
      </c>
      <c r="G3117">
        <v>120</v>
      </c>
      <c r="H3117">
        <v>0</v>
      </c>
      <c r="I3117" t="s">
        <v>16</v>
      </c>
      <c r="K3117" s="1">
        <v>45188</v>
      </c>
      <c r="L3117">
        <v>37</v>
      </c>
      <c r="M3117">
        <v>0.23</v>
      </c>
    </row>
    <row r="3118" spans="1:13" x14ac:dyDescent="0.3">
      <c r="A3118" t="s">
        <v>2627</v>
      </c>
      <c r="B3118">
        <v>19</v>
      </c>
      <c r="C3118" t="s">
        <v>21</v>
      </c>
      <c r="D3118" t="s">
        <v>35</v>
      </c>
      <c r="F3118">
        <v>14</v>
      </c>
      <c r="G3118">
        <v>149</v>
      </c>
      <c r="H3118">
        <v>0</v>
      </c>
      <c r="I3118" t="s">
        <v>19</v>
      </c>
      <c r="J3118">
        <v>80.3</v>
      </c>
      <c r="K3118" s="1">
        <v>44775</v>
      </c>
      <c r="L3118">
        <v>18</v>
      </c>
      <c r="M3118">
        <v>0.27</v>
      </c>
    </row>
    <row r="3119" spans="1:13" x14ac:dyDescent="0.3">
      <c r="A3119" t="s">
        <v>193</v>
      </c>
      <c r="B3119">
        <v>32</v>
      </c>
      <c r="C3119" t="s">
        <v>14</v>
      </c>
      <c r="D3119" t="s">
        <v>15</v>
      </c>
      <c r="E3119">
        <v>109.08</v>
      </c>
      <c r="F3119">
        <v>8</v>
      </c>
      <c r="G3119">
        <v>152</v>
      </c>
      <c r="H3119">
        <v>0</v>
      </c>
      <c r="I3119" t="s">
        <v>29</v>
      </c>
      <c r="J3119">
        <v>39.299999999999997</v>
      </c>
      <c r="K3119" s="1">
        <v>44113</v>
      </c>
      <c r="L3119">
        <v>99</v>
      </c>
      <c r="M3119">
        <v>0.7</v>
      </c>
    </row>
    <row r="3120" spans="1:13" x14ac:dyDescent="0.3">
      <c r="A3120" t="s">
        <v>2124</v>
      </c>
      <c r="B3120">
        <v>40</v>
      </c>
      <c r="C3120" t="s">
        <v>21</v>
      </c>
      <c r="D3120" t="s">
        <v>28</v>
      </c>
      <c r="E3120">
        <v>36</v>
      </c>
      <c r="F3120">
        <v>11</v>
      </c>
      <c r="G3120">
        <v>216</v>
      </c>
      <c r="H3120">
        <v>0</v>
      </c>
      <c r="I3120" t="s">
        <v>29</v>
      </c>
      <c r="J3120">
        <v>11.6</v>
      </c>
      <c r="K3120" s="1">
        <v>44588</v>
      </c>
      <c r="L3120">
        <v>5</v>
      </c>
      <c r="M3120">
        <v>0.03</v>
      </c>
    </row>
    <row r="3121" spans="1:13" x14ac:dyDescent="0.3">
      <c r="A3121" t="s">
        <v>2628</v>
      </c>
      <c r="B3121">
        <v>46</v>
      </c>
      <c r="C3121" t="s">
        <v>21</v>
      </c>
      <c r="D3121" t="s">
        <v>22</v>
      </c>
      <c r="E3121">
        <v>140.16</v>
      </c>
      <c r="F3121">
        <v>9</v>
      </c>
      <c r="G3121">
        <v>134</v>
      </c>
      <c r="H3121">
        <v>0</v>
      </c>
      <c r="I3121" t="s">
        <v>19</v>
      </c>
      <c r="J3121">
        <v>12.5</v>
      </c>
      <c r="K3121" s="1">
        <v>44862</v>
      </c>
      <c r="L3121">
        <v>41</v>
      </c>
      <c r="M3121">
        <v>0.11</v>
      </c>
    </row>
    <row r="3122" spans="1:13" x14ac:dyDescent="0.3">
      <c r="A3122" t="s">
        <v>2629</v>
      </c>
      <c r="B3122">
        <v>34</v>
      </c>
      <c r="C3122" t="s">
        <v>14</v>
      </c>
      <c r="D3122" t="s">
        <v>26</v>
      </c>
      <c r="E3122">
        <v>230.58</v>
      </c>
      <c r="F3122">
        <v>9</v>
      </c>
      <c r="G3122">
        <v>255</v>
      </c>
      <c r="H3122">
        <v>0</v>
      </c>
      <c r="I3122" t="s">
        <v>29</v>
      </c>
      <c r="J3122">
        <v>8.4</v>
      </c>
      <c r="K3122" s="1">
        <v>44769</v>
      </c>
      <c r="L3122">
        <v>92</v>
      </c>
      <c r="M3122">
        <v>0.37</v>
      </c>
    </row>
    <row r="3123" spans="1:13" x14ac:dyDescent="0.3">
      <c r="A3123" t="s">
        <v>2630</v>
      </c>
      <c r="B3123">
        <v>49</v>
      </c>
      <c r="C3123" t="s">
        <v>21</v>
      </c>
      <c r="D3123" t="s">
        <v>15</v>
      </c>
      <c r="E3123">
        <v>112.29</v>
      </c>
      <c r="F3123">
        <v>9</v>
      </c>
      <c r="G3123">
        <v>61</v>
      </c>
      <c r="H3123">
        <v>0</v>
      </c>
      <c r="I3123" t="s">
        <v>19</v>
      </c>
      <c r="J3123">
        <v>18.100000000000001</v>
      </c>
      <c r="K3123" s="1">
        <v>45243</v>
      </c>
      <c r="L3123">
        <v>38</v>
      </c>
      <c r="M3123">
        <v>0.14000000000000001</v>
      </c>
    </row>
    <row r="3124" spans="1:13" x14ac:dyDescent="0.3">
      <c r="A3124" t="s">
        <v>2631</v>
      </c>
      <c r="B3124">
        <v>24</v>
      </c>
      <c r="C3124" t="s">
        <v>21</v>
      </c>
      <c r="D3124" t="s">
        <v>28</v>
      </c>
      <c r="E3124">
        <v>235.86</v>
      </c>
      <c r="F3124">
        <v>5</v>
      </c>
      <c r="G3124">
        <v>286</v>
      </c>
      <c r="H3124">
        <v>0</v>
      </c>
      <c r="I3124" t="s">
        <v>29</v>
      </c>
      <c r="J3124">
        <v>49.7</v>
      </c>
      <c r="K3124" s="1">
        <v>44440</v>
      </c>
      <c r="L3124">
        <v>47</v>
      </c>
      <c r="M3124">
        <v>0.21</v>
      </c>
    </row>
    <row r="3125" spans="1:13" x14ac:dyDescent="0.3">
      <c r="A3125" t="s">
        <v>2632</v>
      </c>
      <c r="B3125">
        <v>47</v>
      </c>
      <c r="C3125" t="s">
        <v>25</v>
      </c>
      <c r="D3125" t="s">
        <v>28</v>
      </c>
      <c r="F3125">
        <v>12</v>
      </c>
      <c r="G3125">
        <v>62</v>
      </c>
      <c r="H3125">
        <v>0</v>
      </c>
      <c r="I3125" t="s">
        <v>29</v>
      </c>
      <c r="J3125">
        <v>1.5</v>
      </c>
      <c r="K3125" s="1">
        <v>44990</v>
      </c>
      <c r="L3125">
        <v>82</v>
      </c>
      <c r="M3125">
        <v>0.43</v>
      </c>
    </row>
    <row r="3126" spans="1:13" x14ac:dyDescent="0.3">
      <c r="A3126" t="s">
        <v>2633</v>
      </c>
      <c r="B3126">
        <v>45</v>
      </c>
      <c r="C3126" t="s">
        <v>21</v>
      </c>
      <c r="D3126" t="s">
        <v>37</v>
      </c>
      <c r="E3126">
        <v>132.69999999999999</v>
      </c>
      <c r="F3126">
        <v>9</v>
      </c>
      <c r="G3126">
        <v>292</v>
      </c>
      <c r="H3126">
        <v>0</v>
      </c>
      <c r="I3126" t="s">
        <v>40</v>
      </c>
      <c r="J3126">
        <v>11.7</v>
      </c>
      <c r="K3126" s="1">
        <v>45407</v>
      </c>
      <c r="L3126">
        <v>72</v>
      </c>
      <c r="M3126">
        <v>0.16</v>
      </c>
    </row>
    <row r="3127" spans="1:13" x14ac:dyDescent="0.3">
      <c r="A3127" t="s">
        <v>2333</v>
      </c>
      <c r="B3127">
        <v>31</v>
      </c>
      <c r="C3127" t="s">
        <v>25</v>
      </c>
      <c r="D3127" t="s">
        <v>18</v>
      </c>
      <c r="E3127">
        <v>180.89</v>
      </c>
      <c r="F3127">
        <v>15</v>
      </c>
      <c r="G3127">
        <v>67</v>
      </c>
      <c r="H3127">
        <v>0</v>
      </c>
      <c r="I3127" t="s">
        <v>16</v>
      </c>
      <c r="K3127" s="1">
        <v>45418</v>
      </c>
      <c r="L3127">
        <v>12</v>
      </c>
      <c r="M3127">
        <v>0.28000000000000003</v>
      </c>
    </row>
    <row r="3128" spans="1:13" x14ac:dyDescent="0.3">
      <c r="A3128" t="s">
        <v>2634</v>
      </c>
      <c r="B3128">
        <v>61</v>
      </c>
      <c r="C3128" t="s">
        <v>14</v>
      </c>
      <c r="D3128" t="s">
        <v>22</v>
      </c>
      <c r="E3128">
        <v>85.37</v>
      </c>
      <c r="F3128">
        <v>11</v>
      </c>
      <c r="G3128">
        <v>224</v>
      </c>
      <c r="H3128">
        <v>0</v>
      </c>
      <c r="I3128" t="s">
        <v>23</v>
      </c>
      <c r="J3128">
        <v>87.7</v>
      </c>
      <c r="K3128" s="1">
        <v>44702</v>
      </c>
      <c r="L3128">
        <v>30</v>
      </c>
      <c r="M3128">
        <v>0.15</v>
      </c>
    </row>
    <row r="3129" spans="1:13" x14ac:dyDescent="0.3">
      <c r="A3129" t="s">
        <v>2635</v>
      </c>
      <c r="B3129">
        <v>47</v>
      </c>
      <c r="C3129" t="s">
        <v>14</v>
      </c>
      <c r="D3129" t="s">
        <v>26</v>
      </c>
      <c r="E3129">
        <v>35.21</v>
      </c>
      <c r="F3129">
        <v>9</v>
      </c>
      <c r="G3129">
        <v>334</v>
      </c>
      <c r="H3129">
        <v>0</v>
      </c>
      <c r="I3129" t="s">
        <v>40</v>
      </c>
      <c r="J3129">
        <v>83.3</v>
      </c>
      <c r="K3129" s="1">
        <v>45238</v>
      </c>
      <c r="L3129">
        <v>86</v>
      </c>
      <c r="M3129">
        <v>0.08</v>
      </c>
    </row>
    <row r="3130" spans="1:13" x14ac:dyDescent="0.3">
      <c r="A3130" t="s">
        <v>2636</v>
      </c>
      <c r="B3130">
        <v>34</v>
      </c>
      <c r="C3130" t="s">
        <v>14</v>
      </c>
      <c r="D3130" t="s">
        <v>44</v>
      </c>
      <c r="E3130">
        <v>181.17</v>
      </c>
      <c r="F3130">
        <v>13</v>
      </c>
      <c r="G3130">
        <v>136</v>
      </c>
      <c r="H3130">
        <v>0</v>
      </c>
      <c r="I3130" t="s">
        <v>40</v>
      </c>
      <c r="J3130">
        <v>70.599999999999994</v>
      </c>
      <c r="K3130" s="1">
        <v>45771</v>
      </c>
      <c r="L3130">
        <v>6</v>
      </c>
      <c r="M3130">
        <v>0.22</v>
      </c>
    </row>
    <row r="3131" spans="1:13" x14ac:dyDescent="0.3">
      <c r="A3131" t="s">
        <v>2637</v>
      </c>
      <c r="B3131">
        <v>49</v>
      </c>
      <c r="C3131" t="s">
        <v>21</v>
      </c>
      <c r="D3131" t="s">
        <v>37</v>
      </c>
      <c r="F3131">
        <v>11</v>
      </c>
      <c r="G3131">
        <v>45</v>
      </c>
      <c r="H3131">
        <v>0</v>
      </c>
      <c r="I3131" t="s">
        <v>16</v>
      </c>
      <c r="J3131">
        <v>66.2</v>
      </c>
      <c r="K3131" s="1">
        <v>44074</v>
      </c>
      <c r="L3131">
        <v>61</v>
      </c>
      <c r="M3131">
        <v>0.28000000000000003</v>
      </c>
    </row>
    <row r="3132" spans="1:13" x14ac:dyDescent="0.3">
      <c r="A3132" t="s">
        <v>2279</v>
      </c>
      <c r="B3132">
        <v>63</v>
      </c>
      <c r="C3132" t="s">
        <v>21</v>
      </c>
      <c r="D3132" t="s">
        <v>50</v>
      </c>
      <c r="E3132">
        <v>50.56</v>
      </c>
      <c r="F3132">
        <v>7</v>
      </c>
      <c r="G3132">
        <v>94</v>
      </c>
      <c r="H3132">
        <v>0</v>
      </c>
      <c r="I3132" t="s">
        <v>40</v>
      </c>
      <c r="J3132">
        <v>27.6</v>
      </c>
      <c r="K3132" s="1">
        <v>44809</v>
      </c>
      <c r="L3132">
        <v>94</v>
      </c>
      <c r="M3132">
        <v>0.19</v>
      </c>
    </row>
    <row r="3133" spans="1:13" x14ac:dyDescent="0.3">
      <c r="A3133" t="s">
        <v>2638</v>
      </c>
      <c r="B3133">
        <v>23</v>
      </c>
      <c r="C3133" t="s">
        <v>21</v>
      </c>
      <c r="D3133" t="s">
        <v>15</v>
      </c>
      <c r="E3133">
        <v>54.64</v>
      </c>
      <c r="F3133">
        <v>14</v>
      </c>
      <c r="G3133">
        <v>289</v>
      </c>
      <c r="H3133">
        <v>0</v>
      </c>
      <c r="I3133" t="s">
        <v>19</v>
      </c>
      <c r="J3133">
        <v>33.5</v>
      </c>
      <c r="K3133" s="1">
        <v>44737</v>
      </c>
      <c r="L3133">
        <v>72</v>
      </c>
      <c r="M3133">
        <v>0.54</v>
      </c>
    </row>
    <row r="3134" spans="1:13" x14ac:dyDescent="0.3">
      <c r="A3134" t="s">
        <v>1780</v>
      </c>
      <c r="B3134">
        <v>68</v>
      </c>
      <c r="C3134" t="s">
        <v>21</v>
      </c>
      <c r="D3134" t="s">
        <v>44</v>
      </c>
      <c r="E3134">
        <v>99.7</v>
      </c>
      <c r="F3134">
        <v>9</v>
      </c>
      <c r="G3134">
        <v>363</v>
      </c>
      <c r="H3134">
        <v>0</v>
      </c>
      <c r="I3134" t="s">
        <v>40</v>
      </c>
      <c r="J3134">
        <v>23.6</v>
      </c>
      <c r="K3134" s="1">
        <v>45809</v>
      </c>
      <c r="L3134">
        <v>64</v>
      </c>
      <c r="M3134">
        <v>0.1</v>
      </c>
    </row>
    <row r="3135" spans="1:13" x14ac:dyDescent="0.3">
      <c r="A3135" t="s">
        <v>1205</v>
      </c>
      <c r="B3135">
        <v>41</v>
      </c>
      <c r="C3135" t="s">
        <v>25</v>
      </c>
      <c r="D3135" t="s">
        <v>15</v>
      </c>
      <c r="E3135">
        <v>481.9</v>
      </c>
      <c r="F3135">
        <v>13</v>
      </c>
      <c r="G3135">
        <v>246</v>
      </c>
      <c r="H3135">
        <v>0</v>
      </c>
      <c r="I3135" t="s">
        <v>23</v>
      </c>
      <c r="J3135">
        <v>98</v>
      </c>
      <c r="K3135" s="1">
        <v>44347</v>
      </c>
      <c r="L3135">
        <v>93</v>
      </c>
      <c r="M3135">
        <v>0.17</v>
      </c>
    </row>
    <row r="3136" spans="1:13" x14ac:dyDescent="0.3">
      <c r="A3136" t="s">
        <v>2639</v>
      </c>
      <c r="B3136">
        <v>23</v>
      </c>
      <c r="C3136" t="s">
        <v>14</v>
      </c>
      <c r="D3136" t="s">
        <v>22</v>
      </c>
      <c r="E3136">
        <v>55.57</v>
      </c>
      <c r="F3136">
        <v>14</v>
      </c>
      <c r="G3136">
        <v>315</v>
      </c>
      <c r="H3136">
        <v>0</v>
      </c>
      <c r="I3136" t="s">
        <v>19</v>
      </c>
      <c r="J3136">
        <v>63.4</v>
      </c>
      <c r="K3136" s="1">
        <v>44979</v>
      </c>
      <c r="L3136">
        <v>95</v>
      </c>
      <c r="M3136">
        <v>0.11</v>
      </c>
    </row>
    <row r="3137" spans="1:13" x14ac:dyDescent="0.3">
      <c r="A3137" t="s">
        <v>2494</v>
      </c>
      <c r="B3137">
        <v>44</v>
      </c>
      <c r="C3137" t="s">
        <v>21</v>
      </c>
      <c r="D3137" t="s">
        <v>26</v>
      </c>
      <c r="E3137">
        <v>131.88</v>
      </c>
      <c r="F3137">
        <v>11</v>
      </c>
      <c r="G3137">
        <v>291</v>
      </c>
      <c r="H3137">
        <v>0</v>
      </c>
      <c r="I3137" t="s">
        <v>16</v>
      </c>
      <c r="J3137">
        <v>96.6</v>
      </c>
      <c r="K3137" s="1">
        <v>45248</v>
      </c>
      <c r="L3137">
        <v>69</v>
      </c>
      <c r="M3137">
        <v>0.05</v>
      </c>
    </row>
    <row r="3138" spans="1:13" x14ac:dyDescent="0.3">
      <c r="A3138" t="s">
        <v>2423</v>
      </c>
      <c r="B3138">
        <v>35</v>
      </c>
      <c r="C3138" t="s">
        <v>21</v>
      </c>
      <c r="D3138" t="s">
        <v>26</v>
      </c>
      <c r="E3138">
        <v>55.59</v>
      </c>
      <c r="F3138">
        <v>10</v>
      </c>
      <c r="G3138">
        <v>213</v>
      </c>
      <c r="H3138">
        <v>0</v>
      </c>
      <c r="I3138" t="s">
        <v>16</v>
      </c>
      <c r="J3138">
        <v>27.2</v>
      </c>
      <c r="K3138" s="1">
        <v>45545</v>
      </c>
      <c r="L3138">
        <v>11</v>
      </c>
      <c r="M3138">
        <v>0.03</v>
      </c>
    </row>
    <row r="3139" spans="1:13" x14ac:dyDescent="0.3">
      <c r="A3139" t="s">
        <v>2640</v>
      </c>
      <c r="B3139">
        <v>41</v>
      </c>
      <c r="C3139" t="s">
        <v>21</v>
      </c>
      <c r="D3139" t="s">
        <v>28</v>
      </c>
      <c r="F3139">
        <v>12</v>
      </c>
      <c r="G3139">
        <v>255</v>
      </c>
      <c r="H3139">
        <v>0</v>
      </c>
      <c r="I3139" t="s">
        <v>16</v>
      </c>
      <c r="J3139">
        <v>62.1</v>
      </c>
      <c r="K3139" s="1">
        <v>45323</v>
      </c>
      <c r="L3139">
        <v>62</v>
      </c>
      <c r="M3139">
        <v>0.4</v>
      </c>
    </row>
    <row r="3140" spans="1:13" x14ac:dyDescent="0.3">
      <c r="A3140" t="s">
        <v>607</v>
      </c>
      <c r="B3140">
        <v>54</v>
      </c>
      <c r="C3140" t="s">
        <v>21</v>
      </c>
      <c r="D3140" t="s">
        <v>44</v>
      </c>
      <c r="E3140">
        <v>45.92</v>
      </c>
      <c r="F3140">
        <v>4</v>
      </c>
      <c r="G3140">
        <v>47</v>
      </c>
      <c r="H3140">
        <v>0</v>
      </c>
      <c r="I3140" t="s">
        <v>19</v>
      </c>
      <c r="J3140">
        <v>75.900000000000006</v>
      </c>
      <c r="K3140" s="1">
        <v>45816</v>
      </c>
      <c r="L3140">
        <v>17</v>
      </c>
      <c r="M3140">
        <v>0.47</v>
      </c>
    </row>
    <row r="3141" spans="1:13" x14ac:dyDescent="0.3">
      <c r="A3141" t="s">
        <v>2153</v>
      </c>
      <c r="B3141">
        <v>73</v>
      </c>
      <c r="C3141" t="s">
        <v>14</v>
      </c>
      <c r="D3141" t="s">
        <v>26</v>
      </c>
      <c r="E3141">
        <v>78.63</v>
      </c>
      <c r="F3141">
        <v>9</v>
      </c>
      <c r="G3141">
        <v>92</v>
      </c>
      <c r="H3141">
        <v>0</v>
      </c>
      <c r="I3141" t="s">
        <v>16</v>
      </c>
      <c r="J3141">
        <v>9.5</v>
      </c>
      <c r="K3141" s="1">
        <v>44298</v>
      </c>
      <c r="L3141">
        <v>77</v>
      </c>
      <c r="M3141">
        <v>0.33</v>
      </c>
    </row>
    <row r="3142" spans="1:13" x14ac:dyDescent="0.3">
      <c r="A3142" t="s">
        <v>2641</v>
      </c>
      <c r="B3142">
        <v>41</v>
      </c>
      <c r="C3142" t="s">
        <v>21</v>
      </c>
      <c r="D3142" t="s">
        <v>35</v>
      </c>
      <c r="E3142">
        <v>220.7</v>
      </c>
      <c r="F3142">
        <v>6</v>
      </c>
      <c r="G3142">
        <v>5</v>
      </c>
      <c r="H3142">
        <v>0</v>
      </c>
      <c r="I3142" t="s">
        <v>16</v>
      </c>
      <c r="J3142">
        <v>66.7</v>
      </c>
      <c r="K3142" s="1">
        <v>44800</v>
      </c>
      <c r="L3142">
        <v>20</v>
      </c>
      <c r="M3142">
        <v>0.12</v>
      </c>
    </row>
    <row r="3143" spans="1:13" x14ac:dyDescent="0.3">
      <c r="A3143" t="s">
        <v>2642</v>
      </c>
      <c r="B3143">
        <v>55</v>
      </c>
      <c r="C3143" t="s">
        <v>14</v>
      </c>
      <c r="D3143" t="s">
        <v>15</v>
      </c>
      <c r="E3143">
        <v>124.4</v>
      </c>
      <c r="F3143">
        <v>19</v>
      </c>
      <c r="G3143">
        <v>192</v>
      </c>
      <c r="H3143">
        <v>0</v>
      </c>
      <c r="I3143" t="s">
        <v>23</v>
      </c>
      <c r="J3143">
        <v>16.899999999999999</v>
      </c>
      <c r="K3143" s="1">
        <v>45672</v>
      </c>
      <c r="L3143">
        <v>95</v>
      </c>
      <c r="M3143">
        <v>0.3</v>
      </c>
    </row>
    <row r="3144" spans="1:13" x14ac:dyDescent="0.3">
      <c r="A3144" t="s">
        <v>306</v>
      </c>
      <c r="B3144">
        <v>51</v>
      </c>
      <c r="C3144" t="s">
        <v>21</v>
      </c>
      <c r="D3144" t="s">
        <v>28</v>
      </c>
      <c r="E3144">
        <v>14.16</v>
      </c>
      <c r="F3144">
        <v>7</v>
      </c>
      <c r="G3144">
        <v>102</v>
      </c>
      <c r="H3144">
        <v>0</v>
      </c>
      <c r="I3144" t="s">
        <v>29</v>
      </c>
      <c r="J3144">
        <v>32.799999999999997</v>
      </c>
      <c r="K3144" s="1">
        <v>44574</v>
      </c>
      <c r="L3144">
        <v>26</v>
      </c>
      <c r="M3144">
        <v>0.18</v>
      </c>
    </row>
    <row r="3145" spans="1:13" x14ac:dyDescent="0.3">
      <c r="A3145" t="s">
        <v>2385</v>
      </c>
      <c r="B3145">
        <v>57</v>
      </c>
      <c r="C3145" t="s">
        <v>21</v>
      </c>
      <c r="D3145" t="s">
        <v>22</v>
      </c>
      <c r="E3145">
        <v>165.63</v>
      </c>
      <c r="F3145">
        <v>11</v>
      </c>
      <c r="G3145">
        <v>73</v>
      </c>
      <c r="H3145">
        <v>0</v>
      </c>
      <c r="I3145" t="s">
        <v>29</v>
      </c>
      <c r="K3145" s="1">
        <v>44181</v>
      </c>
      <c r="L3145">
        <v>92</v>
      </c>
      <c r="M3145">
        <v>0.63</v>
      </c>
    </row>
    <row r="3146" spans="1:13" x14ac:dyDescent="0.3">
      <c r="A3146" t="s">
        <v>2643</v>
      </c>
      <c r="B3146">
        <v>64</v>
      </c>
      <c r="C3146" t="s">
        <v>14</v>
      </c>
      <c r="D3146" t="s">
        <v>26</v>
      </c>
      <c r="E3146">
        <v>150.88</v>
      </c>
      <c r="F3146">
        <v>10</v>
      </c>
      <c r="G3146">
        <v>73</v>
      </c>
      <c r="H3146">
        <v>0</v>
      </c>
      <c r="I3146" t="s">
        <v>29</v>
      </c>
      <c r="J3146">
        <v>44</v>
      </c>
      <c r="K3146" s="1">
        <v>44092</v>
      </c>
      <c r="L3146">
        <v>59</v>
      </c>
      <c r="M3146">
        <v>0.17</v>
      </c>
    </row>
    <row r="3147" spans="1:13" x14ac:dyDescent="0.3">
      <c r="A3147" t="s">
        <v>2644</v>
      </c>
      <c r="B3147">
        <v>32</v>
      </c>
      <c r="C3147" t="s">
        <v>14</v>
      </c>
      <c r="D3147" t="s">
        <v>52</v>
      </c>
      <c r="E3147">
        <v>56.28</v>
      </c>
      <c r="F3147">
        <v>12</v>
      </c>
      <c r="G3147">
        <v>112</v>
      </c>
      <c r="H3147">
        <v>0</v>
      </c>
      <c r="I3147" t="s">
        <v>16</v>
      </c>
      <c r="J3147">
        <v>92.1</v>
      </c>
      <c r="K3147" s="1">
        <v>44414</v>
      </c>
      <c r="L3147">
        <v>25</v>
      </c>
      <c r="M3147">
        <v>0.06</v>
      </c>
    </row>
    <row r="3148" spans="1:13" x14ac:dyDescent="0.3">
      <c r="A3148" t="s">
        <v>2645</v>
      </c>
      <c r="B3148">
        <v>28</v>
      </c>
      <c r="C3148" t="s">
        <v>25</v>
      </c>
      <c r="D3148" t="s">
        <v>22</v>
      </c>
      <c r="E3148">
        <v>83.1</v>
      </c>
      <c r="F3148">
        <v>17</v>
      </c>
      <c r="G3148">
        <v>151</v>
      </c>
      <c r="H3148">
        <v>0</v>
      </c>
      <c r="I3148" t="s">
        <v>19</v>
      </c>
      <c r="J3148">
        <v>24.1</v>
      </c>
      <c r="K3148" s="1">
        <v>45211</v>
      </c>
      <c r="L3148">
        <v>18</v>
      </c>
      <c r="M3148">
        <v>0.26</v>
      </c>
    </row>
    <row r="3149" spans="1:13" x14ac:dyDescent="0.3">
      <c r="A3149" t="s">
        <v>1900</v>
      </c>
      <c r="B3149">
        <v>39</v>
      </c>
      <c r="C3149" t="s">
        <v>14</v>
      </c>
      <c r="D3149" t="s">
        <v>44</v>
      </c>
      <c r="E3149">
        <v>44.01</v>
      </c>
      <c r="F3149">
        <v>9</v>
      </c>
      <c r="G3149">
        <v>262</v>
      </c>
      <c r="H3149">
        <v>0</v>
      </c>
      <c r="I3149" t="s">
        <v>16</v>
      </c>
      <c r="J3149">
        <v>15.4</v>
      </c>
      <c r="K3149" s="1">
        <v>44928</v>
      </c>
      <c r="L3149">
        <v>96</v>
      </c>
      <c r="M3149">
        <v>0.19</v>
      </c>
    </row>
    <row r="3150" spans="1:13" x14ac:dyDescent="0.3">
      <c r="A3150" t="s">
        <v>2646</v>
      </c>
      <c r="B3150">
        <v>71</v>
      </c>
      <c r="C3150" t="s">
        <v>21</v>
      </c>
      <c r="D3150" t="s">
        <v>35</v>
      </c>
      <c r="E3150">
        <v>122.73</v>
      </c>
      <c r="F3150">
        <v>5</v>
      </c>
      <c r="G3150">
        <v>85</v>
      </c>
      <c r="H3150">
        <v>0</v>
      </c>
      <c r="I3150" t="s">
        <v>29</v>
      </c>
      <c r="J3150">
        <v>33.700000000000003</v>
      </c>
      <c r="K3150" s="1">
        <v>44183</v>
      </c>
      <c r="L3150">
        <v>29</v>
      </c>
      <c r="M3150">
        <v>0.56000000000000005</v>
      </c>
    </row>
    <row r="3151" spans="1:13" x14ac:dyDescent="0.3">
      <c r="A3151" t="s">
        <v>2647</v>
      </c>
      <c r="B3151">
        <v>41</v>
      </c>
      <c r="C3151" t="s">
        <v>21</v>
      </c>
      <c r="D3151" t="s">
        <v>18</v>
      </c>
      <c r="E3151">
        <v>90.05</v>
      </c>
      <c r="F3151">
        <v>12</v>
      </c>
      <c r="G3151">
        <v>57</v>
      </c>
      <c r="H3151">
        <v>0</v>
      </c>
      <c r="I3151" t="s">
        <v>23</v>
      </c>
      <c r="J3151">
        <v>85.2</v>
      </c>
      <c r="K3151" s="1">
        <v>45104</v>
      </c>
      <c r="L3151">
        <v>67</v>
      </c>
      <c r="M3151">
        <v>0.41</v>
      </c>
    </row>
    <row r="3152" spans="1:13" x14ac:dyDescent="0.3">
      <c r="A3152" t="s">
        <v>2648</v>
      </c>
      <c r="B3152">
        <v>18</v>
      </c>
      <c r="C3152" t="s">
        <v>14</v>
      </c>
      <c r="D3152" t="s">
        <v>50</v>
      </c>
      <c r="E3152">
        <v>33.17</v>
      </c>
      <c r="F3152">
        <v>7</v>
      </c>
      <c r="G3152">
        <v>148</v>
      </c>
      <c r="H3152">
        <v>0</v>
      </c>
      <c r="I3152" t="s">
        <v>16</v>
      </c>
      <c r="J3152">
        <v>84.7</v>
      </c>
      <c r="K3152" s="1">
        <v>44649</v>
      </c>
      <c r="L3152">
        <v>35</v>
      </c>
      <c r="M3152">
        <v>0.26</v>
      </c>
    </row>
    <row r="3153" spans="1:13" x14ac:dyDescent="0.3">
      <c r="A3153" t="s">
        <v>2649</v>
      </c>
      <c r="B3153">
        <v>35</v>
      </c>
      <c r="C3153" t="s">
        <v>25</v>
      </c>
      <c r="D3153" t="s">
        <v>52</v>
      </c>
      <c r="E3153">
        <v>122.73</v>
      </c>
      <c r="F3153">
        <v>7</v>
      </c>
      <c r="G3153">
        <v>213</v>
      </c>
      <c r="H3153">
        <v>0</v>
      </c>
      <c r="I3153" t="s">
        <v>16</v>
      </c>
      <c r="J3153">
        <v>36.9</v>
      </c>
      <c r="K3153" s="1">
        <v>45056</v>
      </c>
      <c r="L3153">
        <v>15</v>
      </c>
      <c r="M3153">
        <v>0.32</v>
      </c>
    </row>
    <row r="3154" spans="1:13" x14ac:dyDescent="0.3">
      <c r="A3154" t="s">
        <v>2650</v>
      </c>
      <c r="B3154">
        <v>61</v>
      </c>
      <c r="C3154" t="s">
        <v>14</v>
      </c>
      <c r="D3154" t="s">
        <v>28</v>
      </c>
      <c r="E3154">
        <v>46.6</v>
      </c>
      <c r="F3154">
        <v>11</v>
      </c>
      <c r="G3154">
        <v>299</v>
      </c>
      <c r="H3154">
        <v>1</v>
      </c>
      <c r="I3154" t="s">
        <v>16</v>
      </c>
      <c r="J3154">
        <v>81</v>
      </c>
      <c r="K3154" s="1">
        <v>44246</v>
      </c>
      <c r="L3154">
        <v>51</v>
      </c>
      <c r="M3154">
        <v>0.34</v>
      </c>
    </row>
    <row r="3155" spans="1:13" x14ac:dyDescent="0.3">
      <c r="A3155" t="s">
        <v>1137</v>
      </c>
      <c r="B3155">
        <v>29</v>
      </c>
      <c r="C3155" t="s">
        <v>21</v>
      </c>
      <c r="D3155" t="s">
        <v>15</v>
      </c>
      <c r="E3155">
        <v>119.14</v>
      </c>
      <c r="F3155">
        <v>13</v>
      </c>
      <c r="G3155">
        <v>280</v>
      </c>
      <c r="H3155">
        <v>0</v>
      </c>
      <c r="I3155" t="s">
        <v>19</v>
      </c>
      <c r="J3155">
        <v>7.8</v>
      </c>
      <c r="K3155" s="1">
        <v>45699</v>
      </c>
      <c r="L3155">
        <v>3</v>
      </c>
      <c r="M3155">
        <v>0.12</v>
      </c>
    </row>
    <row r="3156" spans="1:13" x14ac:dyDescent="0.3">
      <c r="A3156" t="s">
        <v>2651</v>
      </c>
      <c r="B3156">
        <v>74</v>
      </c>
      <c r="C3156" t="s">
        <v>25</v>
      </c>
      <c r="D3156" t="s">
        <v>44</v>
      </c>
      <c r="E3156">
        <v>73.709999999999994</v>
      </c>
      <c r="F3156">
        <v>12</v>
      </c>
      <c r="G3156">
        <v>94</v>
      </c>
      <c r="H3156">
        <v>0</v>
      </c>
      <c r="I3156" t="s">
        <v>23</v>
      </c>
      <c r="J3156">
        <v>0.8</v>
      </c>
      <c r="K3156" s="1">
        <v>45544</v>
      </c>
      <c r="L3156">
        <v>21</v>
      </c>
      <c r="M3156">
        <v>0.19</v>
      </c>
    </row>
    <row r="3157" spans="1:13" x14ac:dyDescent="0.3">
      <c r="A3157" t="s">
        <v>2652</v>
      </c>
      <c r="B3157">
        <v>60</v>
      </c>
      <c r="C3157" t="s">
        <v>21</v>
      </c>
      <c r="D3157" t="s">
        <v>44</v>
      </c>
      <c r="E3157">
        <v>54.87</v>
      </c>
      <c r="F3157">
        <v>13</v>
      </c>
      <c r="G3157">
        <v>207</v>
      </c>
      <c r="H3157">
        <v>0</v>
      </c>
      <c r="I3157" t="s">
        <v>23</v>
      </c>
      <c r="J3157">
        <v>86.5</v>
      </c>
      <c r="K3157" s="1">
        <v>44674</v>
      </c>
      <c r="L3157">
        <v>61</v>
      </c>
      <c r="M3157">
        <v>0.05</v>
      </c>
    </row>
    <row r="3158" spans="1:13" x14ac:dyDescent="0.3">
      <c r="A3158" t="s">
        <v>2602</v>
      </c>
      <c r="B3158">
        <v>45</v>
      </c>
      <c r="C3158" t="s">
        <v>14</v>
      </c>
      <c r="D3158" t="s">
        <v>18</v>
      </c>
      <c r="E3158">
        <v>29.36</v>
      </c>
      <c r="F3158">
        <v>9</v>
      </c>
      <c r="G3158">
        <v>142</v>
      </c>
      <c r="H3158">
        <v>0</v>
      </c>
      <c r="I3158" t="s">
        <v>23</v>
      </c>
      <c r="J3158">
        <v>87.4</v>
      </c>
      <c r="K3158" s="1">
        <v>44873</v>
      </c>
      <c r="L3158">
        <v>3</v>
      </c>
      <c r="M3158">
        <v>0.64</v>
      </c>
    </row>
    <row r="3159" spans="1:13" x14ac:dyDescent="0.3">
      <c r="A3159" t="s">
        <v>2468</v>
      </c>
      <c r="B3159">
        <v>57</v>
      </c>
      <c r="C3159" t="s">
        <v>25</v>
      </c>
      <c r="D3159" t="s">
        <v>52</v>
      </c>
      <c r="E3159">
        <v>14.79</v>
      </c>
      <c r="F3159">
        <v>5</v>
      </c>
      <c r="G3159">
        <v>82</v>
      </c>
      <c r="H3159">
        <v>0</v>
      </c>
      <c r="I3159" t="s">
        <v>23</v>
      </c>
      <c r="J3159">
        <v>14.3</v>
      </c>
      <c r="K3159" s="1">
        <v>45138</v>
      </c>
      <c r="L3159">
        <v>53</v>
      </c>
      <c r="M3159">
        <v>0.14000000000000001</v>
      </c>
    </row>
    <row r="3160" spans="1:13" x14ac:dyDescent="0.3">
      <c r="A3160" t="s">
        <v>2653</v>
      </c>
      <c r="B3160">
        <v>77</v>
      </c>
      <c r="C3160" t="s">
        <v>21</v>
      </c>
      <c r="D3160" t="s">
        <v>15</v>
      </c>
      <c r="E3160">
        <v>73.47</v>
      </c>
      <c r="F3160">
        <v>13</v>
      </c>
      <c r="G3160">
        <v>51</v>
      </c>
      <c r="H3160">
        <v>0</v>
      </c>
      <c r="I3160" t="s">
        <v>29</v>
      </c>
      <c r="J3160">
        <v>29.8</v>
      </c>
      <c r="K3160" s="1">
        <v>45793</v>
      </c>
      <c r="L3160">
        <v>35</v>
      </c>
      <c r="M3160">
        <v>0.42</v>
      </c>
    </row>
    <row r="3161" spans="1:13" x14ac:dyDescent="0.3">
      <c r="A3161" t="s">
        <v>2654</v>
      </c>
      <c r="B3161">
        <v>24</v>
      </c>
      <c r="C3161" t="s">
        <v>25</v>
      </c>
      <c r="D3161" t="s">
        <v>50</v>
      </c>
      <c r="E3161">
        <v>197.2</v>
      </c>
      <c r="F3161">
        <v>8</v>
      </c>
      <c r="G3161">
        <v>16</v>
      </c>
      <c r="H3161">
        <v>0</v>
      </c>
      <c r="I3161" t="s">
        <v>16</v>
      </c>
      <c r="J3161">
        <v>85.1</v>
      </c>
      <c r="K3161" s="1">
        <v>44401</v>
      </c>
      <c r="L3161">
        <v>50</v>
      </c>
      <c r="M3161">
        <v>0.37</v>
      </c>
    </row>
    <row r="3162" spans="1:13" x14ac:dyDescent="0.3">
      <c r="A3162" t="s">
        <v>240</v>
      </c>
      <c r="B3162">
        <v>40</v>
      </c>
      <c r="C3162" t="s">
        <v>21</v>
      </c>
      <c r="D3162" t="s">
        <v>37</v>
      </c>
      <c r="E3162">
        <v>69.92</v>
      </c>
      <c r="F3162">
        <v>10</v>
      </c>
      <c r="G3162">
        <v>217</v>
      </c>
      <c r="H3162">
        <v>0</v>
      </c>
      <c r="I3162" t="s">
        <v>23</v>
      </c>
      <c r="J3162">
        <v>8.4</v>
      </c>
      <c r="K3162" s="1">
        <v>44913</v>
      </c>
      <c r="L3162">
        <v>8</v>
      </c>
      <c r="M3162">
        <v>0.62</v>
      </c>
    </row>
    <row r="3163" spans="1:13" x14ac:dyDescent="0.3">
      <c r="A3163" t="s">
        <v>352</v>
      </c>
      <c r="B3163">
        <v>38</v>
      </c>
      <c r="C3163" t="s">
        <v>25</v>
      </c>
      <c r="D3163" t="s">
        <v>37</v>
      </c>
      <c r="E3163">
        <v>138.36000000000001</v>
      </c>
      <c r="F3163">
        <v>8</v>
      </c>
      <c r="G3163">
        <v>227</v>
      </c>
      <c r="H3163">
        <v>0</v>
      </c>
      <c r="I3163" t="s">
        <v>40</v>
      </c>
      <c r="J3163">
        <v>86.3</v>
      </c>
      <c r="K3163" s="1">
        <v>45720</v>
      </c>
      <c r="L3163">
        <v>48</v>
      </c>
      <c r="M3163">
        <v>0.22</v>
      </c>
    </row>
    <row r="3164" spans="1:13" x14ac:dyDescent="0.3">
      <c r="A3164" t="s">
        <v>2655</v>
      </c>
      <c r="B3164">
        <v>51</v>
      </c>
      <c r="C3164" t="s">
        <v>21</v>
      </c>
      <c r="D3164" t="s">
        <v>44</v>
      </c>
      <c r="F3164">
        <v>11</v>
      </c>
      <c r="G3164">
        <v>291</v>
      </c>
      <c r="H3164">
        <v>0</v>
      </c>
      <c r="I3164" t="s">
        <v>40</v>
      </c>
      <c r="J3164">
        <v>57.5</v>
      </c>
      <c r="K3164" s="1">
        <v>45692</v>
      </c>
      <c r="L3164">
        <v>3</v>
      </c>
      <c r="M3164">
        <v>0.28999999999999998</v>
      </c>
    </row>
    <row r="3165" spans="1:13" x14ac:dyDescent="0.3">
      <c r="A3165" t="s">
        <v>2656</v>
      </c>
      <c r="B3165">
        <v>28</v>
      </c>
      <c r="C3165" t="s">
        <v>25</v>
      </c>
      <c r="D3165" t="s">
        <v>52</v>
      </c>
      <c r="E3165">
        <v>214.95</v>
      </c>
      <c r="F3165">
        <v>8</v>
      </c>
      <c r="G3165">
        <v>200</v>
      </c>
      <c r="H3165">
        <v>0</v>
      </c>
      <c r="I3165" t="s">
        <v>29</v>
      </c>
      <c r="J3165">
        <v>65.7</v>
      </c>
      <c r="K3165" s="1">
        <v>45065</v>
      </c>
      <c r="L3165">
        <v>54</v>
      </c>
      <c r="M3165">
        <v>0.4</v>
      </c>
    </row>
    <row r="3166" spans="1:13" x14ac:dyDescent="0.3">
      <c r="A3166" t="s">
        <v>2657</v>
      </c>
      <c r="B3166">
        <v>39</v>
      </c>
      <c r="C3166" t="s">
        <v>21</v>
      </c>
      <c r="D3166" t="s">
        <v>18</v>
      </c>
      <c r="E3166">
        <v>69.45</v>
      </c>
      <c r="F3166">
        <v>8</v>
      </c>
      <c r="G3166">
        <v>81</v>
      </c>
      <c r="H3166">
        <v>0</v>
      </c>
      <c r="I3166" t="s">
        <v>40</v>
      </c>
      <c r="J3166">
        <v>59.5</v>
      </c>
      <c r="K3166" s="1">
        <v>44365</v>
      </c>
      <c r="L3166">
        <v>75</v>
      </c>
      <c r="M3166">
        <v>0.34</v>
      </c>
    </row>
    <row r="3167" spans="1:13" x14ac:dyDescent="0.3">
      <c r="A3167" t="s">
        <v>2658</v>
      </c>
      <c r="B3167">
        <v>59</v>
      </c>
      <c r="C3167" t="s">
        <v>14</v>
      </c>
      <c r="D3167" t="s">
        <v>44</v>
      </c>
      <c r="E3167">
        <v>251.29</v>
      </c>
      <c r="F3167">
        <v>17</v>
      </c>
      <c r="G3167">
        <v>127</v>
      </c>
      <c r="H3167">
        <v>0</v>
      </c>
      <c r="I3167" t="s">
        <v>40</v>
      </c>
      <c r="J3167">
        <v>58.3</v>
      </c>
      <c r="K3167" s="1">
        <v>44528</v>
      </c>
      <c r="L3167">
        <v>2</v>
      </c>
      <c r="M3167">
        <v>0.27</v>
      </c>
    </row>
    <row r="3168" spans="1:13" x14ac:dyDescent="0.3">
      <c r="A3168" t="s">
        <v>401</v>
      </c>
      <c r="B3168">
        <v>52</v>
      </c>
      <c r="C3168" t="s">
        <v>14</v>
      </c>
      <c r="D3168" t="s">
        <v>37</v>
      </c>
      <c r="E3168">
        <v>109.53</v>
      </c>
      <c r="F3168">
        <v>6</v>
      </c>
      <c r="G3168">
        <v>79</v>
      </c>
      <c r="H3168">
        <v>0</v>
      </c>
      <c r="I3168" t="s">
        <v>40</v>
      </c>
      <c r="K3168" s="1">
        <v>45219</v>
      </c>
      <c r="L3168">
        <v>33</v>
      </c>
      <c r="M3168">
        <v>0.56000000000000005</v>
      </c>
    </row>
    <row r="3169" spans="1:13" x14ac:dyDescent="0.3">
      <c r="A3169" t="s">
        <v>2582</v>
      </c>
      <c r="B3169">
        <v>69</v>
      </c>
      <c r="C3169" t="s">
        <v>14</v>
      </c>
      <c r="D3169" t="s">
        <v>44</v>
      </c>
      <c r="E3169">
        <v>90.65</v>
      </c>
      <c r="F3169">
        <v>13</v>
      </c>
      <c r="G3169">
        <v>188</v>
      </c>
      <c r="H3169">
        <v>0</v>
      </c>
      <c r="I3169" t="s">
        <v>29</v>
      </c>
      <c r="J3169">
        <v>23.6</v>
      </c>
      <c r="K3169" s="1">
        <v>45663</v>
      </c>
      <c r="L3169">
        <v>72</v>
      </c>
      <c r="M3169">
        <v>0.11</v>
      </c>
    </row>
    <row r="3170" spans="1:13" x14ac:dyDescent="0.3">
      <c r="A3170" t="s">
        <v>261</v>
      </c>
      <c r="B3170">
        <v>46</v>
      </c>
      <c r="C3170" t="s">
        <v>21</v>
      </c>
      <c r="D3170" t="s">
        <v>37</v>
      </c>
      <c r="F3170">
        <v>10</v>
      </c>
      <c r="G3170">
        <v>155</v>
      </c>
      <c r="H3170">
        <v>0</v>
      </c>
      <c r="I3170" t="s">
        <v>16</v>
      </c>
      <c r="J3170">
        <v>58</v>
      </c>
      <c r="K3170" s="1">
        <v>44795</v>
      </c>
      <c r="L3170">
        <v>12</v>
      </c>
      <c r="M3170">
        <v>0.18</v>
      </c>
    </row>
    <row r="3171" spans="1:13" x14ac:dyDescent="0.3">
      <c r="A3171" t="s">
        <v>2659</v>
      </c>
      <c r="B3171">
        <v>59</v>
      </c>
      <c r="C3171" t="s">
        <v>14</v>
      </c>
      <c r="D3171" t="s">
        <v>52</v>
      </c>
      <c r="E3171">
        <v>147.25</v>
      </c>
      <c r="F3171">
        <v>10</v>
      </c>
      <c r="G3171">
        <v>315</v>
      </c>
      <c r="H3171">
        <v>0</v>
      </c>
      <c r="I3171" t="s">
        <v>29</v>
      </c>
      <c r="J3171">
        <v>40.1</v>
      </c>
      <c r="K3171" s="1">
        <v>44460</v>
      </c>
      <c r="L3171">
        <v>19</v>
      </c>
      <c r="M3171">
        <v>0.41</v>
      </c>
    </row>
    <row r="3172" spans="1:13" x14ac:dyDescent="0.3">
      <c r="A3172" t="s">
        <v>2660</v>
      </c>
      <c r="B3172">
        <v>45</v>
      </c>
      <c r="C3172" t="s">
        <v>21</v>
      </c>
      <c r="D3172" t="s">
        <v>52</v>
      </c>
      <c r="E3172">
        <v>106.72</v>
      </c>
      <c r="F3172">
        <v>9</v>
      </c>
      <c r="G3172">
        <v>159</v>
      </c>
      <c r="H3172">
        <v>0</v>
      </c>
      <c r="I3172" t="s">
        <v>19</v>
      </c>
      <c r="J3172">
        <v>54.1</v>
      </c>
      <c r="K3172" s="1">
        <v>44347</v>
      </c>
      <c r="L3172">
        <v>18</v>
      </c>
      <c r="M3172">
        <v>0.3</v>
      </c>
    </row>
    <row r="3173" spans="1:13" x14ac:dyDescent="0.3">
      <c r="A3173" t="s">
        <v>2661</v>
      </c>
      <c r="B3173">
        <v>76</v>
      </c>
      <c r="C3173" t="s">
        <v>14</v>
      </c>
      <c r="D3173" t="s">
        <v>18</v>
      </c>
      <c r="E3173">
        <v>64.03</v>
      </c>
      <c r="F3173">
        <v>14</v>
      </c>
      <c r="G3173">
        <v>241</v>
      </c>
      <c r="H3173">
        <v>0</v>
      </c>
      <c r="I3173" t="s">
        <v>19</v>
      </c>
      <c r="K3173" s="1">
        <v>45341</v>
      </c>
      <c r="L3173">
        <v>50</v>
      </c>
      <c r="M3173">
        <v>0.12</v>
      </c>
    </row>
    <row r="3174" spans="1:13" x14ac:dyDescent="0.3">
      <c r="A3174" t="s">
        <v>1195</v>
      </c>
      <c r="B3174">
        <v>35</v>
      </c>
      <c r="C3174" t="s">
        <v>21</v>
      </c>
      <c r="D3174" t="s">
        <v>28</v>
      </c>
      <c r="E3174">
        <v>177.36</v>
      </c>
      <c r="F3174">
        <v>13</v>
      </c>
      <c r="G3174">
        <v>313</v>
      </c>
      <c r="H3174">
        <v>0</v>
      </c>
      <c r="I3174" t="s">
        <v>40</v>
      </c>
      <c r="J3174">
        <v>46.4</v>
      </c>
      <c r="K3174" s="1">
        <v>44366</v>
      </c>
      <c r="L3174">
        <v>85</v>
      </c>
      <c r="M3174">
        <v>0.62</v>
      </c>
    </row>
    <row r="3175" spans="1:13" x14ac:dyDescent="0.3">
      <c r="A3175" t="s">
        <v>2662</v>
      </c>
      <c r="B3175">
        <v>31</v>
      </c>
      <c r="C3175" t="s">
        <v>25</v>
      </c>
      <c r="D3175" t="s">
        <v>28</v>
      </c>
      <c r="E3175">
        <v>92.52</v>
      </c>
      <c r="F3175">
        <v>12</v>
      </c>
      <c r="G3175">
        <v>81</v>
      </c>
      <c r="H3175">
        <v>0</v>
      </c>
      <c r="I3175" t="s">
        <v>40</v>
      </c>
      <c r="K3175" s="1">
        <v>45574</v>
      </c>
      <c r="L3175">
        <v>22</v>
      </c>
      <c r="M3175">
        <v>0.33</v>
      </c>
    </row>
    <row r="3176" spans="1:13" x14ac:dyDescent="0.3">
      <c r="A3176" t="s">
        <v>2663</v>
      </c>
      <c r="B3176">
        <v>35</v>
      </c>
      <c r="C3176" t="s">
        <v>21</v>
      </c>
      <c r="D3176" t="s">
        <v>44</v>
      </c>
      <c r="E3176">
        <v>107.47</v>
      </c>
      <c r="F3176">
        <v>6</v>
      </c>
      <c r="G3176">
        <v>43</v>
      </c>
      <c r="H3176">
        <v>0</v>
      </c>
      <c r="I3176" t="s">
        <v>16</v>
      </c>
      <c r="J3176">
        <v>3.8</v>
      </c>
      <c r="K3176" s="1">
        <v>44617</v>
      </c>
      <c r="L3176">
        <v>30</v>
      </c>
      <c r="M3176">
        <v>0.57999999999999996</v>
      </c>
    </row>
    <row r="3177" spans="1:13" x14ac:dyDescent="0.3">
      <c r="A3177" t="s">
        <v>1267</v>
      </c>
      <c r="B3177">
        <v>45</v>
      </c>
      <c r="C3177" t="s">
        <v>21</v>
      </c>
      <c r="D3177" t="s">
        <v>44</v>
      </c>
      <c r="E3177">
        <v>33.11</v>
      </c>
      <c r="F3177">
        <v>10</v>
      </c>
      <c r="G3177">
        <v>161</v>
      </c>
      <c r="H3177">
        <v>0</v>
      </c>
      <c r="I3177" t="s">
        <v>40</v>
      </c>
      <c r="J3177">
        <v>95.1</v>
      </c>
      <c r="K3177" s="1">
        <v>44445</v>
      </c>
      <c r="L3177">
        <v>82</v>
      </c>
      <c r="M3177">
        <v>0.23</v>
      </c>
    </row>
    <row r="3178" spans="1:13" x14ac:dyDescent="0.3">
      <c r="A3178" t="s">
        <v>1215</v>
      </c>
      <c r="B3178">
        <v>41</v>
      </c>
      <c r="C3178" t="s">
        <v>21</v>
      </c>
      <c r="D3178" t="s">
        <v>44</v>
      </c>
      <c r="E3178">
        <v>83.37</v>
      </c>
      <c r="F3178">
        <v>9</v>
      </c>
      <c r="G3178">
        <v>220</v>
      </c>
      <c r="H3178">
        <v>0</v>
      </c>
      <c r="I3178" t="s">
        <v>19</v>
      </c>
      <c r="J3178">
        <v>72.3</v>
      </c>
      <c r="K3178" s="1">
        <v>45129</v>
      </c>
      <c r="L3178">
        <v>6</v>
      </c>
      <c r="M3178">
        <v>0.32</v>
      </c>
    </row>
    <row r="3179" spans="1:13" x14ac:dyDescent="0.3">
      <c r="A3179" t="s">
        <v>2664</v>
      </c>
      <c r="B3179">
        <v>25</v>
      </c>
      <c r="C3179" t="s">
        <v>21</v>
      </c>
      <c r="D3179" t="s">
        <v>18</v>
      </c>
      <c r="E3179">
        <v>53.37</v>
      </c>
      <c r="F3179">
        <v>10</v>
      </c>
      <c r="G3179">
        <v>148</v>
      </c>
      <c r="H3179">
        <v>0</v>
      </c>
      <c r="I3179" t="s">
        <v>40</v>
      </c>
      <c r="J3179">
        <v>49.8</v>
      </c>
      <c r="K3179" s="1">
        <v>45648</v>
      </c>
      <c r="L3179">
        <v>1</v>
      </c>
      <c r="M3179">
        <v>0.32</v>
      </c>
    </row>
    <row r="3180" spans="1:13" x14ac:dyDescent="0.3">
      <c r="A3180" t="s">
        <v>2665</v>
      </c>
      <c r="B3180">
        <v>59</v>
      </c>
      <c r="C3180" t="s">
        <v>21</v>
      </c>
      <c r="D3180" t="s">
        <v>22</v>
      </c>
      <c r="E3180">
        <v>40.61</v>
      </c>
      <c r="F3180">
        <v>10</v>
      </c>
      <c r="G3180">
        <v>123</v>
      </c>
      <c r="H3180">
        <v>0</v>
      </c>
      <c r="I3180" t="s">
        <v>16</v>
      </c>
      <c r="J3180">
        <v>55.1</v>
      </c>
      <c r="K3180" s="1">
        <v>45429</v>
      </c>
      <c r="L3180">
        <v>9</v>
      </c>
      <c r="M3180">
        <v>0.15</v>
      </c>
    </row>
    <row r="3181" spans="1:13" x14ac:dyDescent="0.3">
      <c r="A3181" t="s">
        <v>2666</v>
      </c>
      <c r="B3181">
        <v>71</v>
      </c>
      <c r="C3181" t="s">
        <v>14</v>
      </c>
      <c r="D3181" t="s">
        <v>44</v>
      </c>
      <c r="E3181">
        <v>79.22</v>
      </c>
      <c r="F3181">
        <v>14</v>
      </c>
      <c r="G3181">
        <v>0</v>
      </c>
      <c r="H3181">
        <v>0</v>
      </c>
      <c r="I3181" t="s">
        <v>19</v>
      </c>
      <c r="J3181">
        <v>51.1</v>
      </c>
      <c r="K3181" s="1">
        <v>45690</v>
      </c>
      <c r="L3181">
        <v>52</v>
      </c>
      <c r="M3181">
        <v>0.27</v>
      </c>
    </row>
    <row r="3182" spans="1:13" x14ac:dyDescent="0.3">
      <c r="A3182" t="s">
        <v>2667</v>
      </c>
      <c r="B3182">
        <v>62</v>
      </c>
      <c r="C3182" t="s">
        <v>14</v>
      </c>
      <c r="D3182" t="s">
        <v>28</v>
      </c>
      <c r="E3182">
        <v>179.32</v>
      </c>
      <c r="F3182">
        <v>19</v>
      </c>
      <c r="G3182">
        <v>182</v>
      </c>
      <c r="H3182">
        <v>0</v>
      </c>
      <c r="I3182" t="s">
        <v>40</v>
      </c>
      <c r="J3182">
        <v>89.9</v>
      </c>
      <c r="K3182" s="1">
        <v>44515</v>
      </c>
      <c r="L3182">
        <v>80</v>
      </c>
      <c r="M3182">
        <v>0.3</v>
      </c>
    </row>
    <row r="3183" spans="1:13" x14ac:dyDescent="0.3">
      <c r="A3183" t="s">
        <v>2668</v>
      </c>
      <c r="B3183">
        <v>70</v>
      </c>
      <c r="C3183" t="s">
        <v>14</v>
      </c>
      <c r="D3183" t="s">
        <v>28</v>
      </c>
      <c r="E3183">
        <v>86.8</v>
      </c>
      <c r="F3183">
        <v>12</v>
      </c>
      <c r="G3183">
        <v>207</v>
      </c>
      <c r="H3183">
        <v>0</v>
      </c>
      <c r="I3183" t="s">
        <v>16</v>
      </c>
      <c r="J3183">
        <v>77.400000000000006</v>
      </c>
      <c r="K3183" s="1">
        <v>44187</v>
      </c>
      <c r="L3183">
        <v>29</v>
      </c>
      <c r="M3183">
        <v>0.57999999999999996</v>
      </c>
    </row>
    <row r="3184" spans="1:13" x14ac:dyDescent="0.3">
      <c r="A3184" t="s">
        <v>2669</v>
      </c>
      <c r="B3184">
        <v>25</v>
      </c>
      <c r="C3184" t="s">
        <v>14</v>
      </c>
      <c r="D3184" t="s">
        <v>15</v>
      </c>
      <c r="E3184">
        <v>213.05</v>
      </c>
      <c r="F3184">
        <v>12</v>
      </c>
      <c r="G3184">
        <v>96</v>
      </c>
      <c r="H3184">
        <v>0</v>
      </c>
      <c r="I3184" t="s">
        <v>16</v>
      </c>
      <c r="J3184">
        <v>32.5</v>
      </c>
      <c r="K3184" s="1">
        <v>45562</v>
      </c>
      <c r="L3184">
        <v>62</v>
      </c>
      <c r="M3184">
        <v>0.34</v>
      </c>
    </row>
    <row r="3185" spans="1:13" x14ac:dyDescent="0.3">
      <c r="A3185" t="s">
        <v>955</v>
      </c>
      <c r="B3185">
        <v>21</v>
      </c>
      <c r="C3185" t="s">
        <v>21</v>
      </c>
      <c r="D3185" t="s">
        <v>52</v>
      </c>
      <c r="E3185">
        <v>27.06</v>
      </c>
      <c r="F3185">
        <v>9</v>
      </c>
      <c r="G3185">
        <v>20</v>
      </c>
      <c r="H3185">
        <v>0</v>
      </c>
      <c r="I3185" t="s">
        <v>19</v>
      </c>
      <c r="J3185">
        <v>21.8</v>
      </c>
      <c r="K3185" s="1">
        <v>44748</v>
      </c>
      <c r="L3185">
        <v>29</v>
      </c>
      <c r="M3185">
        <v>0.21</v>
      </c>
    </row>
    <row r="3186" spans="1:13" x14ac:dyDescent="0.3">
      <c r="A3186" t="s">
        <v>2670</v>
      </c>
      <c r="B3186">
        <v>44</v>
      </c>
      <c r="C3186" t="s">
        <v>14</v>
      </c>
      <c r="D3186" t="s">
        <v>22</v>
      </c>
      <c r="E3186">
        <v>30.39</v>
      </c>
      <c r="F3186">
        <v>13</v>
      </c>
      <c r="G3186">
        <v>354</v>
      </c>
      <c r="H3186">
        <v>0</v>
      </c>
      <c r="I3186" t="s">
        <v>19</v>
      </c>
      <c r="J3186">
        <v>6.7</v>
      </c>
      <c r="K3186" s="1">
        <v>45278</v>
      </c>
      <c r="L3186">
        <v>5</v>
      </c>
      <c r="M3186">
        <v>0.12</v>
      </c>
    </row>
    <row r="3187" spans="1:13" x14ac:dyDescent="0.3">
      <c r="A3187" t="s">
        <v>2671</v>
      </c>
      <c r="B3187">
        <v>53</v>
      </c>
      <c r="C3187" t="s">
        <v>21</v>
      </c>
      <c r="D3187" t="s">
        <v>37</v>
      </c>
      <c r="E3187">
        <v>140.68</v>
      </c>
      <c r="F3187">
        <v>8</v>
      </c>
      <c r="G3187">
        <v>222</v>
      </c>
      <c r="H3187">
        <v>0</v>
      </c>
      <c r="I3187" t="s">
        <v>19</v>
      </c>
      <c r="J3187">
        <v>14.8</v>
      </c>
      <c r="K3187" s="1">
        <v>45718</v>
      </c>
      <c r="L3187">
        <v>83</v>
      </c>
      <c r="M3187">
        <v>0.18</v>
      </c>
    </row>
    <row r="3188" spans="1:13" x14ac:dyDescent="0.3">
      <c r="A3188" t="s">
        <v>1857</v>
      </c>
      <c r="B3188">
        <v>22</v>
      </c>
      <c r="C3188" t="s">
        <v>14</v>
      </c>
      <c r="D3188" t="s">
        <v>28</v>
      </c>
      <c r="E3188">
        <v>207.69</v>
      </c>
      <c r="F3188">
        <v>7</v>
      </c>
      <c r="G3188">
        <v>47</v>
      </c>
      <c r="H3188">
        <v>0</v>
      </c>
      <c r="I3188" t="s">
        <v>16</v>
      </c>
      <c r="J3188">
        <v>49</v>
      </c>
      <c r="K3188" s="1">
        <v>45563</v>
      </c>
      <c r="L3188">
        <v>22</v>
      </c>
      <c r="M3188">
        <v>0.34</v>
      </c>
    </row>
    <row r="3189" spans="1:13" x14ac:dyDescent="0.3">
      <c r="A3189" t="s">
        <v>2672</v>
      </c>
      <c r="B3189">
        <v>50</v>
      </c>
      <c r="C3189" t="s">
        <v>21</v>
      </c>
      <c r="D3189" t="s">
        <v>50</v>
      </c>
      <c r="E3189">
        <v>24.74</v>
      </c>
      <c r="F3189">
        <v>9</v>
      </c>
      <c r="G3189">
        <v>31</v>
      </c>
      <c r="H3189">
        <v>0</v>
      </c>
      <c r="I3189" t="s">
        <v>19</v>
      </c>
      <c r="J3189">
        <v>20.3</v>
      </c>
      <c r="K3189" s="1">
        <v>44922</v>
      </c>
      <c r="L3189">
        <v>49</v>
      </c>
      <c r="M3189">
        <v>0.23</v>
      </c>
    </row>
    <row r="3190" spans="1:13" x14ac:dyDescent="0.3">
      <c r="A3190" t="s">
        <v>876</v>
      </c>
      <c r="B3190">
        <v>66</v>
      </c>
      <c r="C3190" t="s">
        <v>21</v>
      </c>
      <c r="D3190" t="s">
        <v>50</v>
      </c>
      <c r="E3190">
        <v>75.52</v>
      </c>
      <c r="F3190">
        <v>11</v>
      </c>
      <c r="G3190">
        <v>287</v>
      </c>
      <c r="H3190">
        <v>0</v>
      </c>
      <c r="I3190" t="s">
        <v>19</v>
      </c>
      <c r="J3190">
        <v>31.2</v>
      </c>
      <c r="K3190" s="1">
        <v>45178</v>
      </c>
      <c r="L3190">
        <v>8</v>
      </c>
      <c r="M3190">
        <v>0.19</v>
      </c>
    </row>
    <row r="3191" spans="1:13" x14ac:dyDescent="0.3">
      <c r="A3191" t="s">
        <v>2673</v>
      </c>
      <c r="B3191">
        <v>51</v>
      </c>
      <c r="C3191" t="s">
        <v>21</v>
      </c>
      <c r="D3191" t="s">
        <v>28</v>
      </c>
      <c r="E3191">
        <v>209.81</v>
      </c>
      <c r="F3191">
        <v>8</v>
      </c>
      <c r="G3191">
        <v>129</v>
      </c>
      <c r="H3191">
        <v>0</v>
      </c>
      <c r="I3191" t="s">
        <v>16</v>
      </c>
      <c r="J3191">
        <v>13.3</v>
      </c>
      <c r="K3191" s="1">
        <v>44570</v>
      </c>
      <c r="L3191">
        <v>82</v>
      </c>
      <c r="M3191">
        <v>0.23</v>
      </c>
    </row>
    <row r="3192" spans="1:13" x14ac:dyDescent="0.3">
      <c r="A3192" t="s">
        <v>2674</v>
      </c>
      <c r="B3192">
        <v>47</v>
      </c>
      <c r="C3192" t="s">
        <v>14</v>
      </c>
      <c r="D3192" t="s">
        <v>50</v>
      </c>
      <c r="E3192">
        <v>34.590000000000003</v>
      </c>
      <c r="F3192">
        <v>6</v>
      </c>
      <c r="G3192">
        <v>277</v>
      </c>
      <c r="H3192">
        <v>0</v>
      </c>
      <c r="I3192" t="s">
        <v>16</v>
      </c>
      <c r="J3192">
        <v>92.3</v>
      </c>
      <c r="K3192" s="1">
        <v>45179</v>
      </c>
      <c r="L3192">
        <v>78</v>
      </c>
      <c r="M3192">
        <v>0.17</v>
      </c>
    </row>
    <row r="3193" spans="1:13" x14ac:dyDescent="0.3">
      <c r="A3193" t="s">
        <v>2675</v>
      </c>
      <c r="B3193">
        <v>25</v>
      </c>
      <c r="C3193" t="s">
        <v>21</v>
      </c>
      <c r="D3193" t="s">
        <v>26</v>
      </c>
      <c r="E3193">
        <v>52.6</v>
      </c>
      <c r="F3193">
        <v>7</v>
      </c>
      <c r="G3193">
        <v>244</v>
      </c>
      <c r="H3193">
        <v>1</v>
      </c>
      <c r="I3193" t="s">
        <v>19</v>
      </c>
      <c r="J3193">
        <v>3.4</v>
      </c>
      <c r="K3193" s="1">
        <v>44590</v>
      </c>
      <c r="L3193">
        <v>68</v>
      </c>
      <c r="M3193">
        <v>0.23</v>
      </c>
    </row>
    <row r="3194" spans="1:13" x14ac:dyDescent="0.3">
      <c r="A3194" t="s">
        <v>2676</v>
      </c>
      <c r="B3194">
        <v>56</v>
      </c>
      <c r="C3194" t="s">
        <v>14</v>
      </c>
      <c r="D3194" t="s">
        <v>22</v>
      </c>
      <c r="E3194">
        <v>122.53</v>
      </c>
      <c r="F3194">
        <v>11</v>
      </c>
      <c r="G3194">
        <v>51</v>
      </c>
      <c r="H3194">
        <v>0</v>
      </c>
      <c r="I3194" t="s">
        <v>19</v>
      </c>
      <c r="J3194">
        <v>35.200000000000003</v>
      </c>
      <c r="K3194" s="1">
        <v>44811</v>
      </c>
      <c r="L3194">
        <v>40</v>
      </c>
      <c r="M3194">
        <v>7.0000000000000007E-2</v>
      </c>
    </row>
    <row r="3195" spans="1:13" x14ac:dyDescent="0.3">
      <c r="A3195" t="s">
        <v>2677</v>
      </c>
      <c r="B3195">
        <v>64</v>
      </c>
      <c r="C3195" t="s">
        <v>21</v>
      </c>
      <c r="D3195" t="s">
        <v>52</v>
      </c>
      <c r="E3195">
        <v>99.89</v>
      </c>
      <c r="F3195">
        <v>10</v>
      </c>
      <c r="G3195">
        <v>208</v>
      </c>
      <c r="H3195">
        <v>0</v>
      </c>
      <c r="I3195" t="s">
        <v>19</v>
      </c>
      <c r="J3195">
        <v>25.8</v>
      </c>
      <c r="K3195" s="1">
        <v>44198</v>
      </c>
      <c r="L3195">
        <v>91</v>
      </c>
      <c r="M3195">
        <v>0.34</v>
      </c>
    </row>
    <row r="3196" spans="1:13" x14ac:dyDescent="0.3">
      <c r="A3196" t="s">
        <v>2678</v>
      </c>
      <c r="B3196">
        <v>43</v>
      </c>
      <c r="C3196" t="s">
        <v>14</v>
      </c>
      <c r="D3196" t="s">
        <v>28</v>
      </c>
      <c r="E3196">
        <v>40.65</v>
      </c>
      <c r="F3196">
        <v>17</v>
      </c>
      <c r="G3196">
        <v>351</v>
      </c>
      <c r="H3196">
        <v>0</v>
      </c>
      <c r="I3196" t="s">
        <v>16</v>
      </c>
      <c r="J3196">
        <v>0.8</v>
      </c>
      <c r="K3196" s="1">
        <v>45054</v>
      </c>
      <c r="L3196">
        <v>24</v>
      </c>
      <c r="M3196">
        <v>0.46</v>
      </c>
    </row>
    <row r="3197" spans="1:13" x14ac:dyDescent="0.3">
      <c r="A3197" t="s">
        <v>2679</v>
      </c>
      <c r="B3197">
        <v>74</v>
      </c>
      <c r="C3197" t="s">
        <v>25</v>
      </c>
      <c r="D3197" t="s">
        <v>28</v>
      </c>
      <c r="E3197">
        <v>16.170000000000002</v>
      </c>
      <c r="F3197">
        <v>9</v>
      </c>
      <c r="G3197">
        <v>229</v>
      </c>
      <c r="H3197">
        <v>1</v>
      </c>
      <c r="I3197" t="s">
        <v>23</v>
      </c>
      <c r="J3197">
        <v>92.9</v>
      </c>
      <c r="K3197" s="1">
        <v>44971</v>
      </c>
      <c r="L3197">
        <v>94</v>
      </c>
      <c r="M3197">
        <v>0.43</v>
      </c>
    </row>
    <row r="3198" spans="1:13" x14ac:dyDescent="0.3">
      <c r="A3198" t="s">
        <v>2680</v>
      </c>
      <c r="B3198">
        <v>54</v>
      </c>
      <c r="C3198" t="s">
        <v>21</v>
      </c>
      <c r="D3198" t="s">
        <v>37</v>
      </c>
      <c r="E3198">
        <v>99.15</v>
      </c>
      <c r="F3198">
        <v>11</v>
      </c>
      <c r="G3198">
        <v>185</v>
      </c>
      <c r="H3198">
        <v>1</v>
      </c>
      <c r="I3198" t="s">
        <v>29</v>
      </c>
      <c r="J3198">
        <v>31.4</v>
      </c>
      <c r="K3198" s="1">
        <v>45768</v>
      </c>
      <c r="L3198">
        <v>76</v>
      </c>
      <c r="M3198">
        <v>0.26</v>
      </c>
    </row>
    <row r="3199" spans="1:13" x14ac:dyDescent="0.3">
      <c r="A3199" t="s">
        <v>1202</v>
      </c>
      <c r="B3199">
        <v>51</v>
      </c>
      <c r="C3199" t="s">
        <v>14</v>
      </c>
      <c r="D3199" t="s">
        <v>22</v>
      </c>
      <c r="E3199">
        <v>26.38</v>
      </c>
      <c r="F3199">
        <v>8</v>
      </c>
      <c r="G3199">
        <v>161</v>
      </c>
      <c r="H3199">
        <v>0</v>
      </c>
      <c r="I3199" t="s">
        <v>40</v>
      </c>
      <c r="J3199">
        <v>50.2</v>
      </c>
      <c r="K3199" s="1">
        <v>44583</v>
      </c>
      <c r="L3199">
        <v>13</v>
      </c>
      <c r="M3199">
        <v>0.39</v>
      </c>
    </row>
    <row r="3200" spans="1:13" x14ac:dyDescent="0.3">
      <c r="A3200" t="s">
        <v>2681</v>
      </c>
      <c r="B3200">
        <v>24</v>
      </c>
      <c r="C3200" t="s">
        <v>25</v>
      </c>
      <c r="D3200" t="s">
        <v>44</v>
      </c>
      <c r="E3200">
        <v>173.01</v>
      </c>
      <c r="F3200">
        <v>9</v>
      </c>
      <c r="G3200">
        <v>198</v>
      </c>
      <c r="H3200">
        <v>0</v>
      </c>
      <c r="I3200" t="s">
        <v>29</v>
      </c>
      <c r="J3200">
        <v>58.3</v>
      </c>
      <c r="K3200" s="1">
        <v>44361</v>
      </c>
      <c r="L3200">
        <v>50</v>
      </c>
      <c r="M3200">
        <v>0.35</v>
      </c>
    </row>
    <row r="3201" spans="1:13" x14ac:dyDescent="0.3">
      <c r="A3201" t="s">
        <v>2682</v>
      </c>
      <c r="B3201">
        <v>57</v>
      </c>
      <c r="C3201" t="s">
        <v>14</v>
      </c>
      <c r="D3201" t="s">
        <v>44</v>
      </c>
      <c r="E3201">
        <v>58.53</v>
      </c>
      <c r="F3201">
        <v>8</v>
      </c>
      <c r="G3201">
        <v>278</v>
      </c>
      <c r="H3201">
        <v>0</v>
      </c>
      <c r="I3201" t="s">
        <v>16</v>
      </c>
      <c r="J3201">
        <v>61</v>
      </c>
      <c r="K3201" s="1">
        <v>45198</v>
      </c>
      <c r="L3201">
        <v>45</v>
      </c>
      <c r="M3201">
        <v>0.19</v>
      </c>
    </row>
    <row r="3202" spans="1:13" x14ac:dyDescent="0.3">
      <c r="A3202" t="s">
        <v>2683</v>
      </c>
      <c r="B3202">
        <v>45</v>
      </c>
      <c r="C3202" t="s">
        <v>14</v>
      </c>
      <c r="D3202" t="s">
        <v>35</v>
      </c>
      <c r="E3202">
        <v>111.64</v>
      </c>
      <c r="F3202">
        <v>9</v>
      </c>
      <c r="G3202">
        <v>32</v>
      </c>
      <c r="H3202">
        <v>0</v>
      </c>
      <c r="I3202" t="s">
        <v>23</v>
      </c>
      <c r="J3202">
        <v>46</v>
      </c>
      <c r="K3202" s="1">
        <v>45447</v>
      </c>
      <c r="L3202">
        <v>4</v>
      </c>
      <c r="M3202">
        <v>0.16</v>
      </c>
    </row>
    <row r="3203" spans="1:13" x14ac:dyDescent="0.3">
      <c r="A3203" t="s">
        <v>923</v>
      </c>
      <c r="B3203">
        <v>56</v>
      </c>
      <c r="C3203" t="s">
        <v>14</v>
      </c>
      <c r="D3203" t="s">
        <v>15</v>
      </c>
      <c r="E3203">
        <v>131.63999999999999</v>
      </c>
      <c r="F3203">
        <v>13</v>
      </c>
      <c r="G3203">
        <v>18</v>
      </c>
      <c r="H3203">
        <v>0</v>
      </c>
      <c r="I3203" t="s">
        <v>16</v>
      </c>
      <c r="J3203">
        <v>59.4</v>
      </c>
      <c r="K3203" s="1">
        <v>44721</v>
      </c>
      <c r="L3203">
        <v>90</v>
      </c>
      <c r="M3203">
        <v>0.28000000000000003</v>
      </c>
    </row>
    <row r="3204" spans="1:13" x14ac:dyDescent="0.3">
      <c r="A3204" t="s">
        <v>2684</v>
      </c>
      <c r="B3204">
        <v>79</v>
      </c>
      <c r="C3204" t="s">
        <v>14</v>
      </c>
      <c r="D3204" t="s">
        <v>26</v>
      </c>
      <c r="E3204">
        <v>176.45</v>
      </c>
      <c r="F3204">
        <v>5</v>
      </c>
      <c r="G3204">
        <v>120</v>
      </c>
      <c r="H3204">
        <v>0</v>
      </c>
      <c r="I3204" t="s">
        <v>19</v>
      </c>
      <c r="J3204">
        <v>75.2</v>
      </c>
      <c r="K3204" s="1">
        <v>44206</v>
      </c>
      <c r="L3204">
        <v>63</v>
      </c>
      <c r="M3204">
        <v>0.13</v>
      </c>
    </row>
    <row r="3205" spans="1:13" x14ac:dyDescent="0.3">
      <c r="A3205" t="s">
        <v>2685</v>
      </c>
      <c r="B3205">
        <v>56</v>
      </c>
      <c r="C3205" t="s">
        <v>21</v>
      </c>
      <c r="D3205" t="s">
        <v>18</v>
      </c>
      <c r="E3205">
        <v>167.94</v>
      </c>
      <c r="F3205">
        <v>9</v>
      </c>
      <c r="G3205">
        <v>68</v>
      </c>
      <c r="H3205">
        <v>0</v>
      </c>
      <c r="I3205" t="s">
        <v>40</v>
      </c>
      <c r="J3205">
        <v>95.2</v>
      </c>
      <c r="K3205" s="1">
        <v>44662</v>
      </c>
      <c r="L3205">
        <v>65</v>
      </c>
      <c r="M3205">
        <v>0.62</v>
      </c>
    </row>
    <row r="3206" spans="1:13" x14ac:dyDescent="0.3">
      <c r="A3206" t="s">
        <v>1609</v>
      </c>
      <c r="B3206">
        <v>45</v>
      </c>
      <c r="C3206" t="s">
        <v>14</v>
      </c>
      <c r="D3206" t="s">
        <v>18</v>
      </c>
      <c r="E3206">
        <v>63.92</v>
      </c>
      <c r="F3206">
        <v>16</v>
      </c>
      <c r="G3206">
        <v>292</v>
      </c>
      <c r="H3206">
        <v>0</v>
      </c>
      <c r="I3206" t="s">
        <v>29</v>
      </c>
      <c r="K3206" s="1">
        <v>45284</v>
      </c>
      <c r="L3206">
        <v>27</v>
      </c>
      <c r="M3206">
        <v>0.31</v>
      </c>
    </row>
    <row r="3207" spans="1:13" x14ac:dyDescent="0.3">
      <c r="A3207" t="s">
        <v>2686</v>
      </c>
      <c r="B3207">
        <v>31</v>
      </c>
      <c r="C3207" t="s">
        <v>21</v>
      </c>
      <c r="D3207" t="s">
        <v>35</v>
      </c>
      <c r="E3207">
        <v>102.91</v>
      </c>
      <c r="F3207">
        <v>8</v>
      </c>
      <c r="G3207">
        <v>214</v>
      </c>
      <c r="H3207">
        <v>0</v>
      </c>
      <c r="I3207" t="s">
        <v>16</v>
      </c>
      <c r="J3207">
        <v>46.2</v>
      </c>
      <c r="K3207" s="1">
        <v>44195</v>
      </c>
      <c r="L3207">
        <v>87</v>
      </c>
      <c r="M3207">
        <v>0.42</v>
      </c>
    </row>
    <row r="3208" spans="1:13" x14ac:dyDescent="0.3">
      <c r="A3208" t="s">
        <v>1345</v>
      </c>
      <c r="B3208">
        <v>70</v>
      </c>
      <c r="C3208" t="s">
        <v>21</v>
      </c>
      <c r="D3208" t="s">
        <v>52</v>
      </c>
      <c r="E3208">
        <v>361.66</v>
      </c>
      <c r="F3208">
        <v>9</v>
      </c>
      <c r="G3208">
        <v>122</v>
      </c>
      <c r="H3208">
        <v>0</v>
      </c>
      <c r="I3208" t="s">
        <v>23</v>
      </c>
      <c r="J3208">
        <v>44.5</v>
      </c>
      <c r="K3208" s="1">
        <v>45110</v>
      </c>
      <c r="L3208">
        <v>63</v>
      </c>
      <c r="M3208">
        <v>0.15</v>
      </c>
    </row>
    <row r="3209" spans="1:13" x14ac:dyDescent="0.3">
      <c r="A3209" t="s">
        <v>2687</v>
      </c>
      <c r="B3209">
        <v>67</v>
      </c>
      <c r="C3209" t="s">
        <v>14</v>
      </c>
      <c r="D3209" t="s">
        <v>18</v>
      </c>
      <c r="E3209">
        <v>291.08</v>
      </c>
      <c r="F3209">
        <v>10</v>
      </c>
      <c r="G3209">
        <v>279</v>
      </c>
      <c r="H3209">
        <v>0</v>
      </c>
      <c r="I3209" t="s">
        <v>19</v>
      </c>
      <c r="J3209">
        <v>71</v>
      </c>
      <c r="K3209" s="1">
        <v>45670</v>
      </c>
      <c r="L3209">
        <v>11</v>
      </c>
      <c r="M3209">
        <v>0.59</v>
      </c>
    </row>
    <row r="3210" spans="1:13" x14ac:dyDescent="0.3">
      <c r="A3210" t="s">
        <v>2688</v>
      </c>
      <c r="B3210">
        <v>55</v>
      </c>
      <c r="C3210" t="s">
        <v>21</v>
      </c>
      <c r="D3210" t="s">
        <v>44</v>
      </c>
      <c r="E3210">
        <v>154.08000000000001</v>
      </c>
      <c r="F3210">
        <v>13</v>
      </c>
      <c r="G3210">
        <v>53</v>
      </c>
      <c r="H3210">
        <v>0</v>
      </c>
      <c r="I3210" t="s">
        <v>23</v>
      </c>
      <c r="K3210" s="1">
        <v>44338</v>
      </c>
      <c r="L3210">
        <v>42</v>
      </c>
      <c r="M3210">
        <v>0.25</v>
      </c>
    </row>
    <row r="3211" spans="1:13" x14ac:dyDescent="0.3">
      <c r="A3211" t="s">
        <v>679</v>
      </c>
      <c r="B3211">
        <v>21</v>
      </c>
      <c r="C3211" t="s">
        <v>21</v>
      </c>
      <c r="D3211" t="s">
        <v>50</v>
      </c>
      <c r="E3211">
        <v>154.33000000000001</v>
      </c>
      <c r="F3211">
        <v>6</v>
      </c>
      <c r="G3211">
        <v>20</v>
      </c>
      <c r="H3211">
        <v>0</v>
      </c>
      <c r="I3211" t="s">
        <v>40</v>
      </c>
      <c r="J3211">
        <v>42</v>
      </c>
      <c r="K3211" s="1">
        <v>45727</v>
      </c>
      <c r="L3211">
        <v>85</v>
      </c>
      <c r="M3211">
        <v>0.11</v>
      </c>
    </row>
    <row r="3212" spans="1:13" x14ac:dyDescent="0.3">
      <c r="A3212" t="s">
        <v>2689</v>
      </c>
      <c r="B3212">
        <v>59</v>
      </c>
      <c r="C3212" t="s">
        <v>14</v>
      </c>
      <c r="D3212" t="s">
        <v>15</v>
      </c>
      <c r="E3212">
        <v>53.37</v>
      </c>
      <c r="F3212">
        <v>8</v>
      </c>
      <c r="G3212">
        <v>96</v>
      </c>
      <c r="H3212">
        <v>0</v>
      </c>
      <c r="I3212" t="s">
        <v>23</v>
      </c>
      <c r="J3212">
        <v>33.6</v>
      </c>
      <c r="K3212" s="1">
        <v>44657</v>
      </c>
      <c r="L3212">
        <v>86</v>
      </c>
      <c r="M3212">
        <v>0.76</v>
      </c>
    </row>
    <row r="3213" spans="1:13" x14ac:dyDescent="0.3">
      <c r="A3213" t="s">
        <v>1855</v>
      </c>
      <c r="B3213">
        <v>35</v>
      </c>
      <c r="C3213" t="s">
        <v>14</v>
      </c>
      <c r="D3213" t="s">
        <v>22</v>
      </c>
      <c r="E3213">
        <v>92.36</v>
      </c>
      <c r="F3213">
        <v>8</v>
      </c>
      <c r="G3213">
        <v>345</v>
      </c>
      <c r="H3213">
        <v>0</v>
      </c>
      <c r="I3213" t="s">
        <v>23</v>
      </c>
      <c r="J3213">
        <v>99.3</v>
      </c>
      <c r="K3213" s="1">
        <v>45573</v>
      </c>
      <c r="L3213">
        <v>92</v>
      </c>
      <c r="M3213">
        <v>0.44</v>
      </c>
    </row>
    <row r="3214" spans="1:13" x14ac:dyDescent="0.3">
      <c r="A3214" t="s">
        <v>2690</v>
      </c>
      <c r="B3214">
        <v>61</v>
      </c>
      <c r="C3214" t="s">
        <v>14</v>
      </c>
      <c r="D3214" t="s">
        <v>44</v>
      </c>
      <c r="E3214">
        <v>137.99</v>
      </c>
      <c r="F3214">
        <v>8</v>
      </c>
      <c r="G3214">
        <v>137</v>
      </c>
      <c r="H3214">
        <v>0</v>
      </c>
      <c r="I3214" t="s">
        <v>19</v>
      </c>
      <c r="J3214">
        <v>76.7</v>
      </c>
      <c r="K3214" s="1">
        <v>45316</v>
      </c>
      <c r="L3214">
        <v>38</v>
      </c>
      <c r="M3214">
        <v>0.12</v>
      </c>
    </row>
    <row r="3215" spans="1:13" x14ac:dyDescent="0.3">
      <c r="A3215" t="s">
        <v>2691</v>
      </c>
      <c r="B3215">
        <v>65</v>
      </c>
      <c r="C3215" t="s">
        <v>25</v>
      </c>
      <c r="D3215" t="s">
        <v>37</v>
      </c>
      <c r="E3215">
        <v>77.94</v>
      </c>
      <c r="F3215">
        <v>9</v>
      </c>
      <c r="G3215">
        <v>41</v>
      </c>
      <c r="H3215">
        <v>0</v>
      </c>
      <c r="I3215" t="s">
        <v>23</v>
      </c>
      <c r="J3215">
        <v>20.7</v>
      </c>
      <c r="K3215" s="1">
        <v>44928</v>
      </c>
      <c r="L3215">
        <v>70</v>
      </c>
      <c r="M3215">
        <v>0.11</v>
      </c>
    </row>
    <row r="3216" spans="1:13" x14ac:dyDescent="0.3">
      <c r="A3216" t="s">
        <v>2186</v>
      </c>
      <c r="B3216">
        <v>42</v>
      </c>
      <c r="C3216" t="s">
        <v>14</v>
      </c>
      <c r="D3216" t="s">
        <v>22</v>
      </c>
      <c r="E3216">
        <v>50.14</v>
      </c>
      <c r="F3216">
        <v>11</v>
      </c>
      <c r="G3216">
        <v>245</v>
      </c>
      <c r="H3216">
        <v>0</v>
      </c>
      <c r="I3216" t="s">
        <v>19</v>
      </c>
      <c r="J3216">
        <v>29.2</v>
      </c>
      <c r="K3216" s="1">
        <v>45303</v>
      </c>
      <c r="L3216">
        <v>89</v>
      </c>
      <c r="M3216">
        <v>0.05</v>
      </c>
    </row>
    <row r="3217" spans="1:13" x14ac:dyDescent="0.3">
      <c r="A3217" t="s">
        <v>2692</v>
      </c>
      <c r="B3217">
        <v>24</v>
      </c>
      <c r="C3217" t="s">
        <v>21</v>
      </c>
      <c r="D3217" t="s">
        <v>18</v>
      </c>
      <c r="E3217">
        <v>228.63</v>
      </c>
      <c r="F3217">
        <v>12</v>
      </c>
      <c r="G3217">
        <v>27</v>
      </c>
      <c r="H3217">
        <v>0</v>
      </c>
      <c r="I3217" t="s">
        <v>40</v>
      </c>
      <c r="J3217">
        <v>89.4</v>
      </c>
      <c r="K3217" s="1">
        <v>45168</v>
      </c>
      <c r="L3217">
        <v>62</v>
      </c>
      <c r="M3217">
        <v>0.3</v>
      </c>
    </row>
    <row r="3218" spans="1:13" x14ac:dyDescent="0.3">
      <c r="A3218" t="s">
        <v>1944</v>
      </c>
      <c r="B3218">
        <v>55</v>
      </c>
      <c r="C3218" t="s">
        <v>21</v>
      </c>
      <c r="D3218" t="s">
        <v>37</v>
      </c>
      <c r="E3218">
        <v>328.61</v>
      </c>
      <c r="F3218">
        <v>7</v>
      </c>
      <c r="G3218">
        <v>57</v>
      </c>
      <c r="H3218">
        <v>0</v>
      </c>
      <c r="I3218" t="s">
        <v>16</v>
      </c>
      <c r="J3218">
        <v>66.099999999999994</v>
      </c>
      <c r="K3218" s="1">
        <v>44296</v>
      </c>
      <c r="L3218">
        <v>4</v>
      </c>
      <c r="M3218">
        <v>0.1</v>
      </c>
    </row>
    <row r="3219" spans="1:13" x14ac:dyDescent="0.3">
      <c r="A3219" t="s">
        <v>2693</v>
      </c>
      <c r="B3219">
        <v>45</v>
      </c>
      <c r="C3219" t="s">
        <v>14</v>
      </c>
      <c r="D3219" t="s">
        <v>22</v>
      </c>
      <c r="E3219">
        <v>119.59</v>
      </c>
      <c r="F3219">
        <v>13</v>
      </c>
      <c r="G3219">
        <v>126</v>
      </c>
      <c r="H3219">
        <v>0</v>
      </c>
      <c r="I3219" t="s">
        <v>19</v>
      </c>
      <c r="K3219" s="1">
        <v>44274</v>
      </c>
      <c r="L3219">
        <v>34</v>
      </c>
      <c r="M3219">
        <v>0.41</v>
      </c>
    </row>
    <row r="3220" spans="1:13" x14ac:dyDescent="0.3">
      <c r="A3220" t="s">
        <v>2694</v>
      </c>
      <c r="B3220">
        <v>22</v>
      </c>
      <c r="C3220" t="s">
        <v>21</v>
      </c>
      <c r="D3220" t="s">
        <v>28</v>
      </c>
      <c r="E3220">
        <v>121.61</v>
      </c>
      <c r="F3220">
        <v>5</v>
      </c>
      <c r="G3220">
        <v>262</v>
      </c>
      <c r="H3220">
        <v>0</v>
      </c>
      <c r="I3220" t="s">
        <v>16</v>
      </c>
      <c r="J3220">
        <v>36.4</v>
      </c>
      <c r="K3220" s="1">
        <v>45141</v>
      </c>
      <c r="L3220">
        <v>26</v>
      </c>
      <c r="M3220">
        <v>0.25</v>
      </c>
    </row>
    <row r="3221" spans="1:13" x14ac:dyDescent="0.3">
      <c r="A3221" t="s">
        <v>260</v>
      </c>
      <c r="B3221">
        <v>20</v>
      </c>
      <c r="C3221" t="s">
        <v>14</v>
      </c>
      <c r="D3221" t="s">
        <v>26</v>
      </c>
      <c r="E3221">
        <v>106.48</v>
      </c>
      <c r="F3221">
        <v>10</v>
      </c>
      <c r="G3221">
        <v>143</v>
      </c>
      <c r="H3221">
        <v>0</v>
      </c>
      <c r="I3221" t="s">
        <v>29</v>
      </c>
      <c r="J3221">
        <v>37.9</v>
      </c>
      <c r="K3221" s="1">
        <v>45043</v>
      </c>
      <c r="L3221">
        <v>54</v>
      </c>
      <c r="M3221">
        <v>0.26</v>
      </c>
    </row>
    <row r="3222" spans="1:13" x14ac:dyDescent="0.3">
      <c r="A3222" t="s">
        <v>363</v>
      </c>
      <c r="B3222">
        <v>61</v>
      </c>
      <c r="C3222" t="s">
        <v>14</v>
      </c>
      <c r="D3222" t="s">
        <v>44</v>
      </c>
      <c r="E3222">
        <v>191.86</v>
      </c>
      <c r="F3222">
        <v>18</v>
      </c>
      <c r="G3222">
        <v>92</v>
      </c>
      <c r="H3222">
        <v>0</v>
      </c>
      <c r="I3222" t="s">
        <v>23</v>
      </c>
      <c r="J3222">
        <v>18.600000000000001</v>
      </c>
      <c r="K3222" s="1">
        <v>45788</v>
      </c>
      <c r="L3222">
        <v>27</v>
      </c>
      <c r="M3222">
        <v>0.54</v>
      </c>
    </row>
    <row r="3223" spans="1:13" x14ac:dyDescent="0.3">
      <c r="A3223" t="s">
        <v>2695</v>
      </c>
      <c r="B3223">
        <v>48</v>
      </c>
      <c r="C3223" t="s">
        <v>21</v>
      </c>
      <c r="D3223" t="s">
        <v>37</v>
      </c>
      <c r="E3223">
        <v>31.74</v>
      </c>
      <c r="F3223">
        <v>6</v>
      </c>
      <c r="G3223">
        <v>34</v>
      </c>
      <c r="H3223">
        <v>0</v>
      </c>
      <c r="I3223" t="s">
        <v>16</v>
      </c>
      <c r="J3223">
        <v>51.1</v>
      </c>
      <c r="K3223" s="1">
        <v>44907</v>
      </c>
      <c r="L3223">
        <v>39</v>
      </c>
      <c r="M3223">
        <v>0.48</v>
      </c>
    </row>
    <row r="3224" spans="1:13" x14ac:dyDescent="0.3">
      <c r="A3224" t="s">
        <v>2696</v>
      </c>
      <c r="B3224">
        <v>64</v>
      </c>
      <c r="C3224" t="s">
        <v>25</v>
      </c>
      <c r="D3224" t="s">
        <v>35</v>
      </c>
      <c r="E3224">
        <v>61.12</v>
      </c>
      <c r="F3224">
        <v>3</v>
      </c>
      <c r="G3224">
        <v>91</v>
      </c>
      <c r="H3224">
        <v>0</v>
      </c>
      <c r="I3224" t="s">
        <v>23</v>
      </c>
      <c r="J3224">
        <v>76.599999999999994</v>
      </c>
      <c r="K3224" s="1">
        <v>44728</v>
      </c>
      <c r="L3224">
        <v>85</v>
      </c>
      <c r="M3224">
        <v>0.51</v>
      </c>
    </row>
    <row r="3225" spans="1:13" x14ac:dyDescent="0.3">
      <c r="A3225" t="s">
        <v>2697</v>
      </c>
      <c r="B3225">
        <v>59</v>
      </c>
      <c r="C3225" t="s">
        <v>14</v>
      </c>
      <c r="D3225" t="s">
        <v>26</v>
      </c>
      <c r="E3225">
        <v>135.16</v>
      </c>
      <c r="F3225">
        <v>11</v>
      </c>
      <c r="G3225">
        <v>262</v>
      </c>
      <c r="H3225">
        <v>0</v>
      </c>
      <c r="I3225" t="s">
        <v>19</v>
      </c>
      <c r="J3225">
        <v>56.4</v>
      </c>
      <c r="K3225" s="1">
        <v>44646</v>
      </c>
      <c r="L3225">
        <v>21</v>
      </c>
      <c r="M3225">
        <v>0.5</v>
      </c>
    </row>
    <row r="3226" spans="1:13" x14ac:dyDescent="0.3">
      <c r="A3226" t="s">
        <v>550</v>
      </c>
      <c r="B3226">
        <v>75</v>
      </c>
      <c r="C3226" t="s">
        <v>14</v>
      </c>
      <c r="D3226" t="s">
        <v>22</v>
      </c>
      <c r="E3226">
        <v>84.86</v>
      </c>
      <c r="F3226">
        <v>14</v>
      </c>
      <c r="G3226">
        <v>13</v>
      </c>
      <c r="H3226">
        <v>0</v>
      </c>
      <c r="I3226" t="s">
        <v>23</v>
      </c>
      <c r="J3226">
        <v>65.599999999999994</v>
      </c>
      <c r="K3226" s="1">
        <v>44948</v>
      </c>
      <c r="L3226">
        <v>54</v>
      </c>
      <c r="M3226">
        <v>0.31</v>
      </c>
    </row>
    <row r="3227" spans="1:13" x14ac:dyDescent="0.3">
      <c r="A3227" t="s">
        <v>1565</v>
      </c>
      <c r="B3227">
        <v>37</v>
      </c>
      <c r="C3227" t="s">
        <v>25</v>
      </c>
      <c r="D3227" t="s">
        <v>52</v>
      </c>
      <c r="E3227">
        <v>131.87</v>
      </c>
      <c r="F3227">
        <v>9</v>
      </c>
      <c r="G3227">
        <v>314</v>
      </c>
      <c r="H3227">
        <v>0</v>
      </c>
      <c r="I3227" t="s">
        <v>40</v>
      </c>
      <c r="J3227">
        <v>59.5</v>
      </c>
      <c r="K3227" s="1">
        <v>44979</v>
      </c>
      <c r="L3227">
        <v>56</v>
      </c>
      <c r="M3227">
        <v>0.38</v>
      </c>
    </row>
    <row r="3228" spans="1:13" x14ac:dyDescent="0.3">
      <c r="A3228" t="s">
        <v>2698</v>
      </c>
      <c r="B3228">
        <v>36</v>
      </c>
      <c r="C3228" t="s">
        <v>14</v>
      </c>
      <c r="D3228" t="s">
        <v>35</v>
      </c>
      <c r="E3228">
        <v>44.25</v>
      </c>
      <c r="F3228">
        <v>13</v>
      </c>
      <c r="G3228">
        <v>317</v>
      </c>
      <c r="H3228">
        <v>0</v>
      </c>
      <c r="I3228" t="s">
        <v>16</v>
      </c>
      <c r="J3228">
        <v>5.9</v>
      </c>
      <c r="K3228" s="1">
        <v>45411</v>
      </c>
      <c r="L3228">
        <v>93</v>
      </c>
      <c r="M3228">
        <v>0.16</v>
      </c>
    </row>
    <row r="3229" spans="1:13" x14ac:dyDescent="0.3">
      <c r="A3229" t="s">
        <v>2699</v>
      </c>
      <c r="B3229">
        <v>65</v>
      </c>
      <c r="C3229" t="s">
        <v>21</v>
      </c>
      <c r="D3229" t="s">
        <v>44</v>
      </c>
      <c r="E3229">
        <v>134.32</v>
      </c>
      <c r="F3229">
        <v>9</v>
      </c>
      <c r="G3229">
        <v>201</v>
      </c>
      <c r="H3229">
        <v>0</v>
      </c>
      <c r="I3229" t="s">
        <v>23</v>
      </c>
      <c r="J3229">
        <v>18.8</v>
      </c>
      <c r="K3229" s="1">
        <v>45609</v>
      </c>
      <c r="L3229">
        <v>98</v>
      </c>
      <c r="M3229">
        <v>0.2</v>
      </c>
    </row>
    <row r="3230" spans="1:13" x14ac:dyDescent="0.3">
      <c r="A3230" t="s">
        <v>2700</v>
      </c>
      <c r="B3230">
        <v>77</v>
      </c>
      <c r="C3230" t="s">
        <v>14</v>
      </c>
      <c r="D3230" t="s">
        <v>28</v>
      </c>
      <c r="E3230">
        <v>126.79</v>
      </c>
      <c r="F3230">
        <v>16</v>
      </c>
      <c r="G3230">
        <v>321</v>
      </c>
      <c r="H3230">
        <v>0</v>
      </c>
      <c r="I3230" t="s">
        <v>16</v>
      </c>
      <c r="J3230">
        <v>35</v>
      </c>
      <c r="K3230" s="1">
        <v>44826</v>
      </c>
      <c r="L3230">
        <v>63</v>
      </c>
      <c r="M3230">
        <v>0.15</v>
      </c>
    </row>
    <row r="3231" spans="1:13" x14ac:dyDescent="0.3">
      <c r="A3231" t="s">
        <v>2701</v>
      </c>
      <c r="B3231">
        <v>28</v>
      </c>
      <c r="C3231" t="s">
        <v>14</v>
      </c>
      <c r="D3231" t="s">
        <v>37</v>
      </c>
      <c r="E3231">
        <v>99.81</v>
      </c>
      <c r="F3231">
        <v>12</v>
      </c>
      <c r="G3231">
        <v>277</v>
      </c>
      <c r="H3231">
        <v>0</v>
      </c>
      <c r="I3231" t="s">
        <v>16</v>
      </c>
      <c r="J3231">
        <v>88.9</v>
      </c>
      <c r="K3231" s="1">
        <v>44541</v>
      </c>
      <c r="L3231">
        <v>91</v>
      </c>
      <c r="M3231">
        <v>0.11</v>
      </c>
    </row>
    <row r="3232" spans="1:13" x14ac:dyDescent="0.3">
      <c r="A3232" t="s">
        <v>1890</v>
      </c>
      <c r="B3232">
        <v>57</v>
      </c>
      <c r="C3232" t="s">
        <v>14</v>
      </c>
      <c r="D3232" t="s">
        <v>50</v>
      </c>
      <c r="E3232">
        <v>56.19</v>
      </c>
      <c r="F3232">
        <v>9</v>
      </c>
      <c r="G3232">
        <v>143</v>
      </c>
      <c r="H3232">
        <v>0</v>
      </c>
      <c r="I3232" t="s">
        <v>40</v>
      </c>
      <c r="J3232">
        <v>34.9</v>
      </c>
      <c r="K3232" s="1">
        <v>45608</v>
      </c>
      <c r="L3232">
        <v>42</v>
      </c>
      <c r="M3232">
        <v>0.12</v>
      </c>
    </row>
    <row r="3233" spans="1:13" x14ac:dyDescent="0.3">
      <c r="A3233" t="s">
        <v>2702</v>
      </c>
      <c r="B3233">
        <v>20</v>
      </c>
      <c r="C3233" t="s">
        <v>14</v>
      </c>
      <c r="D3233" t="s">
        <v>37</v>
      </c>
      <c r="E3233">
        <v>143.88</v>
      </c>
      <c r="F3233">
        <v>9</v>
      </c>
      <c r="G3233">
        <v>354</v>
      </c>
      <c r="H3233">
        <v>0</v>
      </c>
      <c r="I3233" t="s">
        <v>19</v>
      </c>
      <c r="J3233">
        <v>32.700000000000003</v>
      </c>
      <c r="K3233" s="1">
        <v>44808</v>
      </c>
      <c r="L3233">
        <v>26</v>
      </c>
      <c r="M3233">
        <v>0.51</v>
      </c>
    </row>
    <row r="3234" spans="1:13" x14ac:dyDescent="0.3">
      <c r="A3234" t="s">
        <v>2150</v>
      </c>
      <c r="B3234">
        <v>40</v>
      </c>
      <c r="C3234" t="s">
        <v>14</v>
      </c>
      <c r="D3234" t="s">
        <v>26</v>
      </c>
      <c r="E3234">
        <v>58.57</v>
      </c>
      <c r="F3234">
        <v>8</v>
      </c>
      <c r="G3234">
        <v>298</v>
      </c>
      <c r="H3234">
        <v>0</v>
      </c>
      <c r="I3234" t="s">
        <v>23</v>
      </c>
      <c r="J3234">
        <v>8.1</v>
      </c>
      <c r="K3234" s="1">
        <v>44217</v>
      </c>
      <c r="L3234">
        <v>69</v>
      </c>
      <c r="M3234">
        <v>0.35</v>
      </c>
    </row>
    <row r="3235" spans="1:13" x14ac:dyDescent="0.3">
      <c r="A3235" t="s">
        <v>1086</v>
      </c>
      <c r="B3235">
        <v>24</v>
      </c>
      <c r="C3235" t="s">
        <v>21</v>
      </c>
      <c r="D3235" t="s">
        <v>37</v>
      </c>
      <c r="E3235">
        <v>73.72</v>
      </c>
      <c r="F3235">
        <v>8</v>
      </c>
      <c r="G3235">
        <v>352</v>
      </c>
      <c r="H3235">
        <v>0</v>
      </c>
      <c r="I3235" t="s">
        <v>29</v>
      </c>
      <c r="J3235">
        <v>97.2</v>
      </c>
      <c r="K3235" s="1">
        <v>44869</v>
      </c>
      <c r="L3235">
        <v>20</v>
      </c>
      <c r="M3235">
        <v>0.24</v>
      </c>
    </row>
    <row r="3236" spans="1:13" x14ac:dyDescent="0.3">
      <c r="A3236" t="s">
        <v>2703</v>
      </c>
      <c r="B3236">
        <v>40</v>
      </c>
      <c r="C3236" t="s">
        <v>14</v>
      </c>
      <c r="D3236" t="s">
        <v>26</v>
      </c>
      <c r="E3236">
        <v>133.53</v>
      </c>
      <c r="F3236">
        <v>11</v>
      </c>
      <c r="G3236">
        <v>353</v>
      </c>
      <c r="H3236">
        <v>0</v>
      </c>
      <c r="I3236" t="s">
        <v>16</v>
      </c>
      <c r="J3236">
        <v>77.900000000000006</v>
      </c>
      <c r="K3236" s="1">
        <v>45748</v>
      </c>
      <c r="L3236">
        <v>72</v>
      </c>
      <c r="M3236">
        <v>0.44</v>
      </c>
    </row>
    <row r="3237" spans="1:13" x14ac:dyDescent="0.3">
      <c r="A3237" t="s">
        <v>2704</v>
      </c>
      <c r="B3237">
        <v>78</v>
      </c>
      <c r="C3237" t="s">
        <v>14</v>
      </c>
      <c r="D3237" t="s">
        <v>35</v>
      </c>
      <c r="F3237">
        <v>15</v>
      </c>
      <c r="G3237">
        <v>244</v>
      </c>
      <c r="H3237">
        <v>0</v>
      </c>
      <c r="I3237" t="s">
        <v>19</v>
      </c>
      <c r="J3237">
        <v>76.599999999999994</v>
      </c>
      <c r="K3237" s="1">
        <v>45282</v>
      </c>
      <c r="L3237">
        <v>82</v>
      </c>
      <c r="M3237">
        <v>0.64</v>
      </c>
    </row>
    <row r="3238" spans="1:13" x14ac:dyDescent="0.3">
      <c r="A3238" t="s">
        <v>2705</v>
      </c>
      <c r="B3238">
        <v>24</v>
      </c>
      <c r="C3238" t="s">
        <v>21</v>
      </c>
      <c r="D3238" t="s">
        <v>37</v>
      </c>
      <c r="E3238">
        <v>48.37</v>
      </c>
      <c r="F3238">
        <v>8</v>
      </c>
      <c r="G3238">
        <v>11</v>
      </c>
      <c r="H3238">
        <v>0</v>
      </c>
      <c r="I3238" t="s">
        <v>29</v>
      </c>
      <c r="J3238">
        <v>38.4</v>
      </c>
      <c r="K3238" s="1">
        <v>45033</v>
      </c>
      <c r="L3238">
        <v>53</v>
      </c>
      <c r="M3238">
        <v>0.28000000000000003</v>
      </c>
    </row>
    <row r="3239" spans="1:13" x14ac:dyDescent="0.3">
      <c r="A3239" t="s">
        <v>2706</v>
      </c>
      <c r="B3239">
        <v>63</v>
      </c>
      <c r="C3239" t="s">
        <v>21</v>
      </c>
      <c r="D3239" t="s">
        <v>35</v>
      </c>
      <c r="E3239">
        <v>24.21</v>
      </c>
      <c r="F3239">
        <v>9</v>
      </c>
      <c r="G3239">
        <v>70</v>
      </c>
      <c r="H3239">
        <v>0</v>
      </c>
      <c r="I3239" t="s">
        <v>16</v>
      </c>
      <c r="J3239">
        <v>7.8</v>
      </c>
      <c r="K3239" s="1">
        <v>45212</v>
      </c>
      <c r="L3239">
        <v>69</v>
      </c>
      <c r="M3239">
        <v>0.49</v>
      </c>
    </row>
    <row r="3240" spans="1:13" x14ac:dyDescent="0.3">
      <c r="A3240" t="s">
        <v>2707</v>
      </c>
      <c r="B3240">
        <v>51</v>
      </c>
      <c r="C3240" t="s">
        <v>25</v>
      </c>
      <c r="D3240" t="s">
        <v>28</v>
      </c>
      <c r="E3240">
        <v>84.81</v>
      </c>
      <c r="F3240">
        <v>11</v>
      </c>
      <c r="G3240">
        <v>183</v>
      </c>
      <c r="H3240">
        <v>0</v>
      </c>
      <c r="I3240" t="s">
        <v>29</v>
      </c>
      <c r="J3240">
        <v>26.4</v>
      </c>
      <c r="K3240" s="1">
        <v>44645</v>
      </c>
      <c r="L3240">
        <v>68</v>
      </c>
      <c r="M3240">
        <v>0.21</v>
      </c>
    </row>
    <row r="3241" spans="1:13" x14ac:dyDescent="0.3">
      <c r="A3241" t="s">
        <v>2708</v>
      </c>
      <c r="B3241">
        <v>59</v>
      </c>
      <c r="C3241" t="s">
        <v>14</v>
      </c>
      <c r="D3241" t="s">
        <v>28</v>
      </c>
      <c r="E3241">
        <v>112.61</v>
      </c>
      <c r="F3241">
        <v>10</v>
      </c>
      <c r="G3241">
        <v>103</v>
      </c>
      <c r="H3241">
        <v>0</v>
      </c>
      <c r="I3241" t="s">
        <v>23</v>
      </c>
      <c r="J3241">
        <v>85.3</v>
      </c>
      <c r="K3241" s="1">
        <v>44435</v>
      </c>
      <c r="L3241">
        <v>5</v>
      </c>
      <c r="M3241">
        <v>0.62</v>
      </c>
    </row>
    <row r="3242" spans="1:13" x14ac:dyDescent="0.3">
      <c r="A3242" t="s">
        <v>2366</v>
      </c>
      <c r="B3242">
        <v>36</v>
      </c>
      <c r="C3242" t="s">
        <v>14</v>
      </c>
      <c r="D3242" t="s">
        <v>26</v>
      </c>
      <c r="E3242">
        <v>66.38</v>
      </c>
      <c r="F3242">
        <v>6</v>
      </c>
      <c r="G3242">
        <v>10</v>
      </c>
      <c r="H3242">
        <v>0</v>
      </c>
      <c r="I3242" t="s">
        <v>23</v>
      </c>
      <c r="J3242">
        <v>18</v>
      </c>
      <c r="K3242" s="1">
        <v>44196</v>
      </c>
      <c r="L3242">
        <v>16</v>
      </c>
      <c r="M3242">
        <v>0.14000000000000001</v>
      </c>
    </row>
    <row r="3243" spans="1:13" x14ac:dyDescent="0.3">
      <c r="A3243" t="s">
        <v>2709</v>
      </c>
      <c r="B3243">
        <v>75</v>
      </c>
      <c r="C3243" t="s">
        <v>14</v>
      </c>
      <c r="D3243" t="s">
        <v>22</v>
      </c>
      <c r="E3243">
        <v>143.69999999999999</v>
      </c>
      <c r="F3243">
        <v>12</v>
      </c>
      <c r="G3243">
        <v>207</v>
      </c>
      <c r="H3243">
        <v>0</v>
      </c>
      <c r="I3243" t="s">
        <v>16</v>
      </c>
      <c r="J3243">
        <v>89.4</v>
      </c>
      <c r="K3243" s="1">
        <v>45233</v>
      </c>
      <c r="L3243">
        <v>9</v>
      </c>
      <c r="M3243">
        <v>7.0000000000000007E-2</v>
      </c>
    </row>
    <row r="3244" spans="1:13" x14ac:dyDescent="0.3">
      <c r="A3244" t="s">
        <v>2710</v>
      </c>
      <c r="B3244">
        <v>26</v>
      </c>
      <c r="C3244" t="s">
        <v>14</v>
      </c>
      <c r="D3244" t="s">
        <v>28</v>
      </c>
      <c r="E3244">
        <v>105.87</v>
      </c>
      <c r="F3244">
        <v>15</v>
      </c>
      <c r="G3244">
        <v>224</v>
      </c>
      <c r="H3244">
        <v>0</v>
      </c>
      <c r="I3244" t="s">
        <v>16</v>
      </c>
      <c r="J3244">
        <v>53.6</v>
      </c>
      <c r="K3244" s="1">
        <v>44944</v>
      </c>
      <c r="L3244">
        <v>25</v>
      </c>
      <c r="M3244">
        <v>0.53</v>
      </c>
    </row>
    <row r="3245" spans="1:13" x14ac:dyDescent="0.3">
      <c r="A3245" t="s">
        <v>2711</v>
      </c>
      <c r="B3245">
        <v>65</v>
      </c>
      <c r="C3245" t="s">
        <v>14</v>
      </c>
      <c r="D3245" t="s">
        <v>15</v>
      </c>
      <c r="E3245">
        <v>54.24</v>
      </c>
      <c r="F3245">
        <v>8</v>
      </c>
      <c r="G3245">
        <v>316</v>
      </c>
      <c r="H3245">
        <v>0</v>
      </c>
      <c r="I3245" t="s">
        <v>23</v>
      </c>
      <c r="J3245">
        <v>71.5</v>
      </c>
      <c r="K3245" s="1">
        <v>44993</v>
      </c>
      <c r="L3245">
        <v>57</v>
      </c>
      <c r="M3245">
        <v>0.45</v>
      </c>
    </row>
    <row r="3246" spans="1:13" x14ac:dyDescent="0.3">
      <c r="A3246" t="s">
        <v>2712</v>
      </c>
      <c r="B3246">
        <v>68</v>
      </c>
      <c r="C3246" t="s">
        <v>14</v>
      </c>
      <c r="D3246" t="s">
        <v>37</v>
      </c>
      <c r="E3246">
        <v>125.62</v>
      </c>
      <c r="F3246">
        <v>9</v>
      </c>
      <c r="G3246">
        <v>272</v>
      </c>
      <c r="H3246">
        <v>0</v>
      </c>
      <c r="I3246" t="s">
        <v>19</v>
      </c>
      <c r="J3246">
        <v>45.4</v>
      </c>
      <c r="K3246" s="1">
        <v>44237</v>
      </c>
      <c r="L3246">
        <v>38</v>
      </c>
      <c r="M3246">
        <v>0.1</v>
      </c>
    </row>
    <row r="3247" spans="1:13" x14ac:dyDescent="0.3">
      <c r="A3247" t="s">
        <v>2713</v>
      </c>
      <c r="B3247">
        <v>35</v>
      </c>
      <c r="C3247" t="s">
        <v>21</v>
      </c>
      <c r="D3247" t="s">
        <v>15</v>
      </c>
      <c r="E3247">
        <v>457.22</v>
      </c>
      <c r="F3247">
        <v>19</v>
      </c>
      <c r="G3247">
        <v>53</v>
      </c>
      <c r="H3247">
        <v>0</v>
      </c>
      <c r="I3247" t="s">
        <v>29</v>
      </c>
      <c r="J3247">
        <v>93.2</v>
      </c>
      <c r="K3247" s="1">
        <v>45520</v>
      </c>
      <c r="L3247">
        <v>8</v>
      </c>
      <c r="M3247">
        <v>0.36</v>
      </c>
    </row>
    <row r="3248" spans="1:13" x14ac:dyDescent="0.3">
      <c r="A3248" t="s">
        <v>2714</v>
      </c>
      <c r="B3248">
        <v>58</v>
      </c>
      <c r="C3248" t="s">
        <v>14</v>
      </c>
      <c r="D3248" t="s">
        <v>37</v>
      </c>
      <c r="E3248">
        <v>149.08000000000001</v>
      </c>
      <c r="F3248">
        <v>13</v>
      </c>
      <c r="G3248">
        <v>172</v>
      </c>
      <c r="H3248">
        <v>0</v>
      </c>
      <c r="I3248" t="s">
        <v>16</v>
      </c>
      <c r="J3248">
        <v>24</v>
      </c>
      <c r="K3248" s="1">
        <v>44544</v>
      </c>
      <c r="L3248">
        <v>65</v>
      </c>
      <c r="M3248">
        <v>0.62</v>
      </c>
    </row>
    <row r="3249" spans="1:13" x14ac:dyDescent="0.3">
      <c r="A3249" t="s">
        <v>2715</v>
      </c>
      <c r="B3249">
        <v>65</v>
      </c>
      <c r="C3249" t="s">
        <v>14</v>
      </c>
      <c r="D3249" t="s">
        <v>18</v>
      </c>
      <c r="E3249">
        <v>42.16</v>
      </c>
      <c r="F3249">
        <v>9</v>
      </c>
      <c r="G3249">
        <v>246</v>
      </c>
      <c r="H3249">
        <v>0</v>
      </c>
      <c r="I3249" t="s">
        <v>16</v>
      </c>
      <c r="K3249" s="1">
        <v>44504</v>
      </c>
      <c r="L3249">
        <v>31</v>
      </c>
      <c r="M3249">
        <v>0.23</v>
      </c>
    </row>
    <row r="3250" spans="1:13" x14ac:dyDescent="0.3">
      <c r="A3250" t="s">
        <v>2716</v>
      </c>
      <c r="B3250">
        <v>62</v>
      </c>
      <c r="C3250" t="s">
        <v>14</v>
      </c>
      <c r="D3250" t="s">
        <v>35</v>
      </c>
      <c r="E3250">
        <v>50.87</v>
      </c>
      <c r="F3250">
        <v>6</v>
      </c>
      <c r="G3250">
        <v>152</v>
      </c>
      <c r="H3250">
        <v>0</v>
      </c>
      <c r="I3250" t="s">
        <v>40</v>
      </c>
      <c r="J3250">
        <v>6.9</v>
      </c>
      <c r="K3250" s="1">
        <v>44143</v>
      </c>
      <c r="L3250">
        <v>33</v>
      </c>
      <c r="M3250">
        <v>0.15</v>
      </c>
    </row>
    <row r="3251" spans="1:13" x14ac:dyDescent="0.3">
      <c r="A3251" t="s">
        <v>2717</v>
      </c>
      <c r="B3251">
        <v>59</v>
      </c>
      <c r="C3251" t="s">
        <v>14</v>
      </c>
      <c r="D3251" t="s">
        <v>26</v>
      </c>
      <c r="E3251">
        <v>86.97</v>
      </c>
      <c r="F3251">
        <v>7</v>
      </c>
      <c r="G3251">
        <v>105</v>
      </c>
      <c r="H3251">
        <v>0</v>
      </c>
      <c r="I3251" t="s">
        <v>29</v>
      </c>
      <c r="J3251">
        <v>48</v>
      </c>
      <c r="K3251" s="1">
        <v>44984</v>
      </c>
      <c r="L3251">
        <v>55</v>
      </c>
      <c r="M3251">
        <v>0.17</v>
      </c>
    </row>
    <row r="3252" spans="1:13" x14ac:dyDescent="0.3">
      <c r="A3252" t="s">
        <v>2718</v>
      </c>
      <c r="B3252">
        <v>42</v>
      </c>
      <c r="C3252" t="s">
        <v>14</v>
      </c>
      <c r="D3252" t="s">
        <v>44</v>
      </c>
      <c r="E3252">
        <v>21.18</v>
      </c>
      <c r="F3252">
        <v>14</v>
      </c>
      <c r="G3252">
        <v>158</v>
      </c>
      <c r="H3252">
        <v>0</v>
      </c>
      <c r="I3252" t="s">
        <v>23</v>
      </c>
      <c r="J3252">
        <v>97.3</v>
      </c>
      <c r="K3252" s="1">
        <v>44524</v>
      </c>
      <c r="L3252">
        <v>69</v>
      </c>
      <c r="M3252">
        <v>0.13</v>
      </c>
    </row>
    <row r="3253" spans="1:13" x14ac:dyDescent="0.3">
      <c r="A3253" t="s">
        <v>2719</v>
      </c>
      <c r="B3253">
        <v>69</v>
      </c>
      <c r="C3253" t="s">
        <v>21</v>
      </c>
      <c r="D3253" t="s">
        <v>44</v>
      </c>
      <c r="E3253">
        <v>99.21</v>
      </c>
      <c r="F3253">
        <v>11</v>
      </c>
      <c r="G3253">
        <v>105</v>
      </c>
      <c r="H3253">
        <v>0</v>
      </c>
      <c r="I3253" t="s">
        <v>16</v>
      </c>
      <c r="J3253">
        <v>8.8000000000000007</v>
      </c>
      <c r="K3253" s="1">
        <v>44895</v>
      </c>
      <c r="L3253">
        <v>82</v>
      </c>
      <c r="M3253">
        <v>0.21</v>
      </c>
    </row>
    <row r="3254" spans="1:13" x14ac:dyDescent="0.3">
      <c r="A3254" t="s">
        <v>2720</v>
      </c>
      <c r="B3254">
        <v>31</v>
      </c>
      <c r="C3254" t="s">
        <v>21</v>
      </c>
      <c r="D3254" t="s">
        <v>52</v>
      </c>
      <c r="E3254">
        <v>84.56</v>
      </c>
      <c r="F3254">
        <v>11</v>
      </c>
      <c r="G3254">
        <v>192</v>
      </c>
      <c r="H3254">
        <v>0</v>
      </c>
      <c r="I3254" t="s">
        <v>16</v>
      </c>
      <c r="J3254">
        <v>50.7</v>
      </c>
      <c r="K3254" s="1">
        <v>45524</v>
      </c>
      <c r="L3254">
        <v>36</v>
      </c>
      <c r="M3254">
        <v>0.41</v>
      </c>
    </row>
    <row r="3255" spans="1:13" x14ac:dyDescent="0.3">
      <c r="A3255" t="s">
        <v>2721</v>
      </c>
      <c r="B3255">
        <v>61</v>
      </c>
      <c r="C3255" t="s">
        <v>21</v>
      </c>
      <c r="D3255" t="s">
        <v>22</v>
      </c>
      <c r="E3255">
        <v>40.340000000000003</v>
      </c>
      <c r="F3255">
        <v>18</v>
      </c>
      <c r="G3255">
        <v>294</v>
      </c>
      <c r="H3255">
        <v>0</v>
      </c>
      <c r="I3255" t="s">
        <v>23</v>
      </c>
      <c r="J3255">
        <v>60.2</v>
      </c>
      <c r="K3255" s="1">
        <v>44754</v>
      </c>
      <c r="L3255">
        <v>84</v>
      </c>
      <c r="M3255">
        <v>0.52</v>
      </c>
    </row>
    <row r="3256" spans="1:13" x14ac:dyDescent="0.3">
      <c r="A3256" t="s">
        <v>493</v>
      </c>
      <c r="B3256">
        <v>42</v>
      </c>
      <c r="C3256" t="s">
        <v>21</v>
      </c>
      <c r="D3256" t="s">
        <v>26</v>
      </c>
      <c r="F3256">
        <v>14</v>
      </c>
      <c r="G3256">
        <v>275</v>
      </c>
      <c r="H3256">
        <v>0</v>
      </c>
      <c r="I3256" t="s">
        <v>29</v>
      </c>
      <c r="J3256">
        <v>93.2</v>
      </c>
      <c r="K3256" s="1">
        <v>44901</v>
      </c>
      <c r="L3256">
        <v>24</v>
      </c>
      <c r="M3256">
        <v>0.33</v>
      </c>
    </row>
    <row r="3257" spans="1:13" x14ac:dyDescent="0.3">
      <c r="A3257" t="s">
        <v>1563</v>
      </c>
      <c r="B3257">
        <v>36</v>
      </c>
      <c r="C3257" t="s">
        <v>25</v>
      </c>
      <c r="D3257" t="s">
        <v>28</v>
      </c>
      <c r="E3257">
        <v>76.260000000000005</v>
      </c>
      <c r="F3257">
        <v>8</v>
      </c>
      <c r="G3257">
        <v>72</v>
      </c>
      <c r="H3257">
        <v>0</v>
      </c>
      <c r="I3257" t="s">
        <v>19</v>
      </c>
      <c r="J3257">
        <v>29.7</v>
      </c>
      <c r="K3257" s="1">
        <v>44648</v>
      </c>
      <c r="L3257">
        <v>61</v>
      </c>
      <c r="M3257">
        <v>0.09</v>
      </c>
    </row>
    <row r="3258" spans="1:13" x14ac:dyDescent="0.3">
      <c r="A3258" t="s">
        <v>2722</v>
      </c>
      <c r="B3258">
        <v>56</v>
      </c>
      <c r="C3258" t="s">
        <v>21</v>
      </c>
      <c r="D3258" t="s">
        <v>50</v>
      </c>
      <c r="E3258">
        <v>19.45</v>
      </c>
      <c r="F3258">
        <v>8</v>
      </c>
      <c r="G3258">
        <v>42</v>
      </c>
      <c r="H3258">
        <v>0</v>
      </c>
      <c r="I3258" t="s">
        <v>23</v>
      </c>
      <c r="J3258">
        <v>50.3</v>
      </c>
      <c r="K3258" s="1">
        <v>45304</v>
      </c>
      <c r="L3258">
        <v>83</v>
      </c>
      <c r="M3258">
        <v>0.28999999999999998</v>
      </c>
    </row>
    <row r="3259" spans="1:13" x14ac:dyDescent="0.3">
      <c r="A3259" t="s">
        <v>814</v>
      </c>
      <c r="B3259">
        <v>72</v>
      </c>
      <c r="C3259" t="s">
        <v>21</v>
      </c>
      <c r="D3259" t="s">
        <v>22</v>
      </c>
      <c r="E3259">
        <v>60.33</v>
      </c>
      <c r="F3259">
        <v>12</v>
      </c>
      <c r="G3259">
        <v>193</v>
      </c>
      <c r="H3259">
        <v>0</v>
      </c>
      <c r="I3259" t="s">
        <v>19</v>
      </c>
      <c r="J3259">
        <v>98.7</v>
      </c>
      <c r="K3259" s="1">
        <v>44999</v>
      </c>
      <c r="L3259">
        <v>28</v>
      </c>
      <c r="M3259">
        <v>0.06</v>
      </c>
    </row>
    <row r="3260" spans="1:13" x14ac:dyDescent="0.3">
      <c r="A3260" t="s">
        <v>2723</v>
      </c>
      <c r="B3260">
        <v>32</v>
      </c>
      <c r="C3260" t="s">
        <v>14</v>
      </c>
      <c r="D3260" t="s">
        <v>22</v>
      </c>
      <c r="E3260">
        <v>56.72</v>
      </c>
      <c r="F3260">
        <v>11</v>
      </c>
      <c r="G3260">
        <v>128</v>
      </c>
      <c r="H3260">
        <v>0</v>
      </c>
      <c r="I3260" t="s">
        <v>16</v>
      </c>
      <c r="J3260">
        <v>76.900000000000006</v>
      </c>
      <c r="K3260" s="1">
        <v>44189</v>
      </c>
      <c r="L3260">
        <v>60</v>
      </c>
      <c r="M3260">
        <v>0.48</v>
      </c>
    </row>
    <row r="3261" spans="1:13" x14ac:dyDescent="0.3">
      <c r="A3261" t="s">
        <v>2724</v>
      </c>
      <c r="B3261">
        <v>33</v>
      </c>
      <c r="C3261" t="s">
        <v>14</v>
      </c>
      <c r="D3261" t="s">
        <v>50</v>
      </c>
      <c r="E3261">
        <v>84.46</v>
      </c>
      <c r="F3261">
        <v>6</v>
      </c>
      <c r="G3261">
        <v>310</v>
      </c>
      <c r="H3261">
        <v>0</v>
      </c>
      <c r="I3261" t="s">
        <v>19</v>
      </c>
      <c r="J3261">
        <v>81</v>
      </c>
      <c r="K3261" s="1">
        <v>44404</v>
      </c>
      <c r="L3261">
        <v>94</v>
      </c>
      <c r="M3261">
        <v>0.2</v>
      </c>
    </row>
    <row r="3262" spans="1:13" x14ac:dyDescent="0.3">
      <c r="A3262" t="s">
        <v>2725</v>
      </c>
      <c r="B3262">
        <v>44</v>
      </c>
      <c r="C3262" t="s">
        <v>21</v>
      </c>
      <c r="D3262" t="s">
        <v>35</v>
      </c>
      <c r="E3262">
        <v>178.36</v>
      </c>
      <c r="F3262">
        <v>14</v>
      </c>
      <c r="G3262">
        <v>107</v>
      </c>
      <c r="H3262">
        <v>0</v>
      </c>
      <c r="I3262" t="s">
        <v>19</v>
      </c>
      <c r="J3262">
        <v>78.099999999999994</v>
      </c>
      <c r="K3262" s="1">
        <v>45116</v>
      </c>
      <c r="L3262">
        <v>79</v>
      </c>
      <c r="M3262">
        <v>0.41</v>
      </c>
    </row>
    <row r="3263" spans="1:13" x14ac:dyDescent="0.3">
      <c r="A3263" t="s">
        <v>2726</v>
      </c>
      <c r="B3263">
        <v>57</v>
      </c>
      <c r="C3263" t="s">
        <v>14</v>
      </c>
      <c r="D3263" t="s">
        <v>22</v>
      </c>
      <c r="E3263">
        <v>106.69</v>
      </c>
      <c r="F3263">
        <v>13</v>
      </c>
      <c r="G3263">
        <v>102</v>
      </c>
      <c r="H3263">
        <v>0</v>
      </c>
      <c r="I3263" t="s">
        <v>23</v>
      </c>
      <c r="J3263">
        <v>51.5</v>
      </c>
      <c r="K3263" s="1">
        <v>44650</v>
      </c>
      <c r="L3263">
        <v>73</v>
      </c>
      <c r="M3263">
        <v>0.55000000000000004</v>
      </c>
    </row>
    <row r="3264" spans="1:13" x14ac:dyDescent="0.3">
      <c r="A3264" t="s">
        <v>2192</v>
      </c>
      <c r="B3264">
        <v>27</v>
      </c>
      <c r="C3264" t="s">
        <v>14</v>
      </c>
      <c r="D3264" t="s">
        <v>18</v>
      </c>
      <c r="E3264">
        <v>34.630000000000003</v>
      </c>
      <c r="F3264">
        <v>12</v>
      </c>
      <c r="G3264">
        <v>132</v>
      </c>
      <c r="H3264">
        <v>0</v>
      </c>
      <c r="I3264" t="s">
        <v>16</v>
      </c>
      <c r="J3264">
        <v>43.4</v>
      </c>
      <c r="K3264" s="1">
        <v>44520</v>
      </c>
      <c r="L3264">
        <v>39</v>
      </c>
      <c r="M3264">
        <v>0.32</v>
      </c>
    </row>
    <row r="3265" spans="1:13" x14ac:dyDescent="0.3">
      <c r="A3265" t="s">
        <v>2727</v>
      </c>
      <c r="B3265">
        <v>21</v>
      </c>
      <c r="C3265" t="s">
        <v>21</v>
      </c>
      <c r="D3265" t="s">
        <v>22</v>
      </c>
      <c r="E3265">
        <v>61.84</v>
      </c>
      <c r="F3265">
        <v>9</v>
      </c>
      <c r="G3265">
        <v>249</v>
      </c>
      <c r="H3265">
        <v>0</v>
      </c>
      <c r="I3265" t="s">
        <v>29</v>
      </c>
      <c r="J3265">
        <v>25.5</v>
      </c>
      <c r="K3265" s="1">
        <v>44209</v>
      </c>
      <c r="L3265">
        <v>31</v>
      </c>
      <c r="M3265">
        <v>0.11</v>
      </c>
    </row>
    <row r="3266" spans="1:13" x14ac:dyDescent="0.3">
      <c r="A3266" t="s">
        <v>2728</v>
      </c>
      <c r="B3266">
        <v>68</v>
      </c>
      <c r="C3266" t="s">
        <v>21</v>
      </c>
      <c r="D3266" t="s">
        <v>52</v>
      </c>
      <c r="E3266">
        <v>86.36</v>
      </c>
      <c r="F3266">
        <v>13</v>
      </c>
      <c r="G3266">
        <v>269</v>
      </c>
      <c r="H3266">
        <v>0</v>
      </c>
      <c r="I3266" t="s">
        <v>40</v>
      </c>
      <c r="J3266">
        <v>46.6</v>
      </c>
      <c r="K3266" s="1">
        <v>44350</v>
      </c>
      <c r="L3266">
        <v>1</v>
      </c>
      <c r="M3266">
        <v>0.61</v>
      </c>
    </row>
    <row r="3267" spans="1:13" x14ac:dyDescent="0.3">
      <c r="A3267" t="s">
        <v>2729</v>
      </c>
      <c r="B3267">
        <v>36</v>
      </c>
      <c r="C3267" t="s">
        <v>25</v>
      </c>
      <c r="D3267" t="s">
        <v>15</v>
      </c>
      <c r="E3267">
        <v>100.44</v>
      </c>
      <c r="F3267">
        <v>9</v>
      </c>
      <c r="G3267">
        <v>102</v>
      </c>
      <c r="H3267">
        <v>0</v>
      </c>
      <c r="I3267" t="s">
        <v>19</v>
      </c>
      <c r="J3267">
        <v>2.1</v>
      </c>
      <c r="K3267" s="1">
        <v>45243</v>
      </c>
      <c r="L3267">
        <v>13</v>
      </c>
      <c r="M3267">
        <v>0.06</v>
      </c>
    </row>
    <row r="3268" spans="1:13" x14ac:dyDescent="0.3">
      <c r="A3268" t="s">
        <v>2730</v>
      </c>
      <c r="B3268">
        <v>45</v>
      </c>
      <c r="C3268" t="s">
        <v>14</v>
      </c>
      <c r="D3268" t="s">
        <v>44</v>
      </c>
      <c r="E3268">
        <v>130.41999999999999</v>
      </c>
      <c r="F3268">
        <v>11</v>
      </c>
      <c r="G3268">
        <v>295</v>
      </c>
      <c r="H3268">
        <v>0</v>
      </c>
      <c r="I3268" t="s">
        <v>16</v>
      </c>
      <c r="J3268">
        <v>9.6999999999999993</v>
      </c>
      <c r="K3268" s="1">
        <v>44080</v>
      </c>
      <c r="L3268">
        <v>66</v>
      </c>
      <c r="M3268">
        <v>0.03</v>
      </c>
    </row>
    <row r="3269" spans="1:13" x14ac:dyDescent="0.3">
      <c r="A3269" t="s">
        <v>2731</v>
      </c>
      <c r="B3269">
        <v>38</v>
      </c>
      <c r="C3269" t="s">
        <v>14</v>
      </c>
      <c r="D3269" t="s">
        <v>35</v>
      </c>
      <c r="E3269">
        <v>118.3</v>
      </c>
      <c r="F3269">
        <v>8</v>
      </c>
      <c r="G3269">
        <v>237</v>
      </c>
      <c r="H3269">
        <v>0</v>
      </c>
      <c r="I3269" t="s">
        <v>40</v>
      </c>
      <c r="J3269">
        <v>28.7</v>
      </c>
      <c r="K3269" s="1">
        <v>45048</v>
      </c>
      <c r="L3269">
        <v>42</v>
      </c>
      <c r="M3269">
        <v>0.27</v>
      </c>
    </row>
    <row r="3270" spans="1:13" x14ac:dyDescent="0.3">
      <c r="A3270" t="s">
        <v>2732</v>
      </c>
      <c r="B3270">
        <v>76</v>
      </c>
      <c r="C3270" t="s">
        <v>21</v>
      </c>
      <c r="D3270" t="s">
        <v>26</v>
      </c>
      <c r="E3270">
        <v>118.65</v>
      </c>
      <c r="F3270">
        <v>14</v>
      </c>
      <c r="G3270">
        <v>107</v>
      </c>
      <c r="H3270">
        <v>0</v>
      </c>
      <c r="I3270" t="s">
        <v>29</v>
      </c>
      <c r="J3270">
        <v>33.4</v>
      </c>
      <c r="K3270" s="1">
        <v>44133</v>
      </c>
      <c r="L3270">
        <v>37</v>
      </c>
      <c r="M3270">
        <v>0.21</v>
      </c>
    </row>
    <row r="3271" spans="1:13" x14ac:dyDescent="0.3">
      <c r="A3271" t="s">
        <v>2733</v>
      </c>
      <c r="B3271">
        <v>64</v>
      </c>
      <c r="C3271" t="s">
        <v>21</v>
      </c>
      <c r="D3271" t="s">
        <v>28</v>
      </c>
      <c r="E3271">
        <v>107.61</v>
      </c>
      <c r="F3271">
        <v>8</v>
      </c>
      <c r="G3271">
        <v>136</v>
      </c>
      <c r="H3271">
        <v>0</v>
      </c>
      <c r="I3271" t="s">
        <v>40</v>
      </c>
      <c r="J3271">
        <v>70.8</v>
      </c>
      <c r="K3271" s="1">
        <v>45637</v>
      </c>
      <c r="L3271">
        <v>57</v>
      </c>
      <c r="M3271">
        <v>0.32</v>
      </c>
    </row>
    <row r="3272" spans="1:13" x14ac:dyDescent="0.3">
      <c r="A3272" t="s">
        <v>808</v>
      </c>
      <c r="B3272">
        <v>31</v>
      </c>
      <c r="C3272" t="s">
        <v>14</v>
      </c>
      <c r="D3272" t="s">
        <v>18</v>
      </c>
      <c r="E3272">
        <v>109.43</v>
      </c>
      <c r="F3272">
        <v>11</v>
      </c>
      <c r="G3272">
        <v>297</v>
      </c>
      <c r="H3272">
        <v>0</v>
      </c>
      <c r="I3272" t="s">
        <v>29</v>
      </c>
      <c r="J3272">
        <v>17.2</v>
      </c>
      <c r="K3272" s="1">
        <v>45587</v>
      </c>
      <c r="L3272">
        <v>35</v>
      </c>
      <c r="M3272">
        <v>0.05</v>
      </c>
    </row>
    <row r="3273" spans="1:13" x14ac:dyDescent="0.3">
      <c r="A3273" t="s">
        <v>2734</v>
      </c>
      <c r="B3273">
        <v>50</v>
      </c>
      <c r="C3273" t="s">
        <v>21</v>
      </c>
      <c r="D3273" t="s">
        <v>35</v>
      </c>
      <c r="E3273">
        <v>116.54</v>
      </c>
      <c r="F3273">
        <v>11</v>
      </c>
      <c r="G3273">
        <v>288</v>
      </c>
      <c r="H3273">
        <v>0</v>
      </c>
      <c r="I3273" t="s">
        <v>40</v>
      </c>
      <c r="J3273">
        <v>79.599999999999994</v>
      </c>
      <c r="K3273" s="1">
        <v>44045</v>
      </c>
      <c r="L3273">
        <v>37</v>
      </c>
      <c r="M3273">
        <v>0.56000000000000005</v>
      </c>
    </row>
    <row r="3274" spans="1:13" x14ac:dyDescent="0.3">
      <c r="A3274" t="s">
        <v>2735</v>
      </c>
      <c r="B3274">
        <v>65</v>
      </c>
      <c r="C3274" t="s">
        <v>21</v>
      </c>
      <c r="D3274" t="s">
        <v>15</v>
      </c>
      <c r="E3274">
        <v>48.12</v>
      </c>
      <c r="F3274">
        <v>15</v>
      </c>
      <c r="G3274">
        <v>24</v>
      </c>
      <c r="H3274">
        <v>0</v>
      </c>
      <c r="I3274" t="s">
        <v>29</v>
      </c>
      <c r="J3274">
        <v>80.099999999999994</v>
      </c>
      <c r="K3274" s="1">
        <v>45497</v>
      </c>
      <c r="L3274">
        <v>75</v>
      </c>
      <c r="M3274">
        <v>0.33</v>
      </c>
    </row>
    <row r="3275" spans="1:13" x14ac:dyDescent="0.3">
      <c r="A3275" t="s">
        <v>2736</v>
      </c>
      <c r="B3275">
        <v>27</v>
      </c>
      <c r="C3275" t="s">
        <v>14</v>
      </c>
      <c r="D3275" t="s">
        <v>52</v>
      </c>
      <c r="E3275">
        <v>50.08</v>
      </c>
      <c r="F3275">
        <v>8</v>
      </c>
      <c r="G3275">
        <v>117</v>
      </c>
      <c r="H3275">
        <v>0</v>
      </c>
      <c r="I3275" t="s">
        <v>19</v>
      </c>
      <c r="J3275">
        <v>58.7</v>
      </c>
      <c r="K3275" s="1">
        <v>45624</v>
      </c>
      <c r="L3275">
        <v>82</v>
      </c>
      <c r="M3275">
        <v>0.41</v>
      </c>
    </row>
    <row r="3276" spans="1:13" x14ac:dyDescent="0.3">
      <c r="A3276" t="s">
        <v>2737</v>
      </c>
      <c r="B3276">
        <v>36</v>
      </c>
      <c r="C3276" t="s">
        <v>21</v>
      </c>
      <c r="D3276" t="s">
        <v>15</v>
      </c>
      <c r="E3276">
        <v>190.89</v>
      </c>
      <c r="F3276">
        <v>12</v>
      </c>
      <c r="G3276">
        <v>229</v>
      </c>
      <c r="H3276">
        <v>1</v>
      </c>
      <c r="I3276" t="s">
        <v>40</v>
      </c>
      <c r="J3276">
        <v>49.1</v>
      </c>
      <c r="K3276" s="1">
        <v>45522</v>
      </c>
      <c r="L3276">
        <v>20</v>
      </c>
      <c r="M3276">
        <v>0.31</v>
      </c>
    </row>
    <row r="3277" spans="1:13" x14ac:dyDescent="0.3">
      <c r="A3277" t="s">
        <v>2738</v>
      </c>
      <c r="B3277">
        <v>47</v>
      </c>
      <c r="C3277" t="s">
        <v>14</v>
      </c>
      <c r="D3277" t="s">
        <v>26</v>
      </c>
      <c r="E3277">
        <v>106.76</v>
      </c>
      <c r="F3277">
        <v>12</v>
      </c>
      <c r="G3277">
        <v>333</v>
      </c>
      <c r="H3277">
        <v>0</v>
      </c>
      <c r="I3277" t="s">
        <v>29</v>
      </c>
      <c r="J3277">
        <v>46.7</v>
      </c>
      <c r="K3277" s="1">
        <v>45303</v>
      </c>
      <c r="L3277">
        <v>66</v>
      </c>
      <c r="M3277">
        <v>0.26</v>
      </c>
    </row>
    <row r="3278" spans="1:13" x14ac:dyDescent="0.3">
      <c r="A3278" t="s">
        <v>2739</v>
      </c>
      <c r="B3278">
        <v>39</v>
      </c>
      <c r="C3278" t="s">
        <v>14</v>
      </c>
      <c r="D3278" t="s">
        <v>50</v>
      </c>
      <c r="E3278">
        <v>121.71</v>
      </c>
      <c r="F3278">
        <v>12</v>
      </c>
      <c r="G3278">
        <v>255</v>
      </c>
      <c r="H3278">
        <v>0</v>
      </c>
      <c r="I3278" t="s">
        <v>16</v>
      </c>
      <c r="J3278">
        <v>42.1</v>
      </c>
      <c r="K3278" s="1">
        <v>44021</v>
      </c>
      <c r="L3278">
        <v>88</v>
      </c>
      <c r="M3278">
        <v>0.31</v>
      </c>
    </row>
    <row r="3279" spans="1:13" x14ac:dyDescent="0.3">
      <c r="A3279" t="s">
        <v>1524</v>
      </c>
      <c r="B3279">
        <v>20</v>
      </c>
      <c r="C3279" t="s">
        <v>21</v>
      </c>
      <c r="D3279" t="s">
        <v>28</v>
      </c>
      <c r="E3279">
        <v>69.22</v>
      </c>
      <c r="F3279">
        <v>9</v>
      </c>
      <c r="G3279">
        <v>8</v>
      </c>
      <c r="H3279">
        <v>0</v>
      </c>
      <c r="I3279" t="s">
        <v>23</v>
      </c>
      <c r="J3279">
        <v>8.9</v>
      </c>
      <c r="K3279" s="1">
        <v>44012</v>
      </c>
      <c r="L3279">
        <v>80</v>
      </c>
      <c r="M3279">
        <v>0.13</v>
      </c>
    </row>
    <row r="3280" spans="1:13" x14ac:dyDescent="0.3">
      <c r="A3280" t="s">
        <v>2740</v>
      </c>
      <c r="B3280">
        <v>54</v>
      </c>
      <c r="C3280" t="s">
        <v>14</v>
      </c>
      <c r="D3280" t="s">
        <v>50</v>
      </c>
      <c r="E3280">
        <v>212.48</v>
      </c>
      <c r="F3280">
        <v>11</v>
      </c>
      <c r="G3280">
        <v>118</v>
      </c>
      <c r="H3280">
        <v>0</v>
      </c>
      <c r="I3280" t="s">
        <v>40</v>
      </c>
      <c r="J3280">
        <v>65.5</v>
      </c>
      <c r="K3280" s="1">
        <v>45532</v>
      </c>
      <c r="L3280">
        <v>23</v>
      </c>
      <c r="M3280">
        <v>0.34</v>
      </c>
    </row>
    <row r="3281" spans="1:13" x14ac:dyDescent="0.3">
      <c r="A3281" t="s">
        <v>2741</v>
      </c>
      <c r="B3281">
        <v>58</v>
      </c>
      <c r="C3281" t="s">
        <v>21</v>
      </c>
      <c r="D3281" t="s">
        <v>37</v>
      </c>
      <c r="E3281">
        <v>83.63</v>
      </c>
      <c r="F3281">
        <v>9</v>
      </c>
      <c r="G3281">
        <v>118</v>
      </c>
      <c r="H3281">
        <v>0</v>
      </c>
      <c r="I3281" t="s">
        <v>40</v>
      </c>
      <c r="K3281" s="1">
        <v>44813</v>
      </c>
      <c r="L3281">
        <v>55</v>
      </c>
      <c r="M3281">
        <v>0.22</v>
      </c>
    </row>
    <row r="3282" spans="1:13" x14ac:dyDescent="0.3">
      <c r="A3282" t="s">
        <v>2742</v>
      </c>
      <c r="B3282">
        <v>35</v>
      </c>
      <c r="C3282" t="s">
        <v>14</v>
      </c>
      <c r="D3282" t="s">
        <v>52</v>
      </c>
      <c r="E3282">
        <v>171.11</v>
      </c>
      <c r="F3282">
        <v>6</v>
      </c>
      <c r="G3282">
        <v>90</v>
      </c>
      <c r="H3282">
        <v>0</v>
      </c>
      <c r="I3282" t="s">
        <v>40</v>
      </c>
      <c r="J3282">
        <v>1.6</v>
      </c>
      <c r="K3282" s="1">
        <v>45114</v>
      </c>
      <c r="L3282">
        <v>57</v>
      </c>
      <c r="M3282">
        <v>0.13</v>
      </c>
    </row>
    <row r="3283" spans="1:13" x14ac:dyDescent="0.3">
      <c r="A3283" t="s">
        <v>2743</v>
      </c>
      <c r="B3283">
        <v>28</v>
      </c>
      <c r="C3283" t="s">
        <v>21</v>
      </c>
      <c r="D3283" t="s">
        <v>28</v>
      </c>
      <c r="E3283">
        <v>107.46</v>
      </c>
      <c r="F3283">
        <v>10</v>
      </c>
      <c r="G3283">
        <v>171</v>
      </c>
      <c r="H3283">
        <v>0</v>
      </c>
      <c r="I3283" t="s">
        <v>40</v>
      </c>
      <c r="J3283">
        <v>20.3</v>
      </c>
      <c r="K3283" s="1">
        <v>45195</v>
      </c>
      <c r="L3283">
        <v>50</v>
      </c>
      <c r="M3283">
        <v>0.2</v>
      </c>
    </row>
    <row r="3284" spans="1:13" x14ac:dyDescent="0.3">
      <c r="A3284" t="s">
        <v>980</v>
      </c>
      <c r="B3284">
        <v>65</v>
      </c>
      <c r="C3284" t="s">
        <v>21</v>
      </c>
      <c r="D3284" t="s">
        <v>26</v>
      </c>
      <c r="E3284">
        <v>44.29</v>
      </c>
      <c r="F3284">
        <v>8</v>
      </c>
      <c r="G3284">
        <v>210</v>
      </c>
      <c r="H3284">
        <v>0</v>
      </c>
      <c r="I3284" t="s">
        <v>23</v>
      </c>
      <c r="J3284">
        <v>43.6</v>
      </c>
      <c r="K3284" s="1">
        <v>45428</v>
      </c>
      <c r="L3284">
        <v>38</v>
      </c>
      <c r="M3284">
        <v>0.68</v>
      </c>
    </row>
    <row r="3285" spans="1:13" x14ac:dyDescent="0.3">
      <c r="A3285" t="s">
        <v>2744</v>
      </c>
      <c r="B3285">
        <v>19</v>
      </c>
      <c r="C3285" t="s">
        <v>14</v>
      </c>
      <c r="D3285" t="s">
        <v>35</v>
      </c>
      <c r="E3285">
        <v>134.15</v>
      </c>
      <c r="F3285">
        <v>12</v>
      </c>
      <c r="G3285">
        <v>313</v>
      </c>
      <c r="H3285">
        <v>0</v>
      </c>
      <c r="I3285" t="s">
        <v>40</v>
      </c>
      <c r="J3285">
        <v>90.1</v>
      </c>
      <c r="K3285" s="1">
        <v>45330</v>
      </c>
      <c r="L3285">
        <v>47</v>
      </c>
      <c r="M3285">
        <v>0.06</v>
      </c>
    </row>
    <row r="3286" spans="1:13" x14ac:dyDescent="0.3">
      <c r="A3286" t="s">
        <v>2745</v>
      </c>
      <c r="B3286">
        <v>29</v>
      </c>
      <c r="C3286" t="s">
        <v>14</v>
      </c>
      <c r="D3286" t="s">
        <v>44</v>
      </c>
      <c r="E3286">
        <v>87.09</v>
      </c>
      <c r="F3286">
        <v>9</v>
      </c>
      <c r="G3286">
        <v>115</v>
      </c>
      <c r="H3286">
        <v>0</v>
      </c>
      <c r="I3286" t="s">
        <v>19</v>
      </c>
      <c r="J3286">
        <v>99</v>
      </c>
      <c r="K3286" s="1">
        <v>44352</v>
      </c>
      <c r="L3286">
        <v>93</v>
      </c>
      <c r="M3286">
        <v>7.0000000000000007E-2</v>
      </c>
    </row>
    <row r="3287" spans="1:13" x14ac:dyDescent="0.3">
      <c r="A3287" t="s">
        <v>2746</v>
      </c>
      <c r="B3287">
        <v>71</v>
      </c>
      <c r="C3287" t="s">
        <v>25</v>
      </c>
      <c r="D3287" t="s">
        <v>28</v>
      </c>
      <c r="E3287">
        <v>50.93</v>
      </c>
      <c r="F3287">
        <v>5</v>
      </c>
      <c r="G3287">
        <v>287</v>
      </c>
      <c r="H3287">
        <v>0</v>
      </c>
      <c r="I3287" t="s">
        <v>19</v>
      </c>
      <c r="J3287">
        <v>75.099999999999994</v>
      </c>
      <c r="K3287" s="1">
        <v>44842</v>
      </c>
      <c r="L3287">
        <v>30</v>
      </c>
      <c r="M3287">
        <v>0.45</v>
      </c>
    </row>
    <row r="3288" spans="1:13" x14ac:dyDescent="0.3">
      <c r="A3288" t="s">
        <v>2747</v>
      </c>
      <c r="B3288">
        <v>23</v>
      </c>
      <c r="C3288" t="s">
        <v>21</v>
      </c>
      <c r="D3288" t="s">
        <v>35</v>
      </c>
      <c r="E3288">
        <v>153.03</v>
      </c>
      <c r="F3288">
        <v>7</v>
      </c>
      <c r="G3288">
        <v>21</v>
      </c>
      <c r="H3288">
        <v>0</v>
      </c>
      <c r="I3288" t="s">
        <v>16</v>
      </c>
      <c r="J3288">
        <v>74.900000000000006</v>
      </c>
      <c r="K3288" s="1">
        <v>44958</v>
      </c>
      <c r="L3288">
        <v>68</v>
      </c>
      <c r="M3288">
        <v>0.48</v>
      </c>
    </row>
    <row r="3289" spans="1:13" x14ac:dyDescent="0.3">
      <c r="A3289" t="s">
        <v>1304</v>
      </c>
      <c r="B3289">
        <v>60</v>
      </c>
      <c r="C3289" t="s">
        <v>21</v>
      </c>
      <c r="D3289" t="s">
        <v>35</v>
      </c>
      <c r="E3289">
        <v>44.13</v>
      </c>
      <c r="F3289">
        <v>8</v>
      </c>
      <c r="G3289">
        <v>348</v>
      </c>
      <c r="H3289">
        <v>0</v>
      </c>
      <c r="I3289" t="s">
        <v>23</v>
      </c>
      <c r="J3289">
        <v>41.5</v>
      </c>
      <c r="K3289" s="1">
        <v>44385</v>
      </c>
      <c r="L3289">
        <v>93</v>
      </c>
      <c r="M3289">
        <v>0.2</v>
      </c>
    </row>
    <row r="3290" spans="1:13" x14ac:dyDescent="0.3">
      <c r="A3290" t="s">
        <v>2343</v>
      </c>
      <c r="B3290">
        <v>76</v>
      </c>
      <c r="C3290" t="s">
        <v>14</v>
      </c>
      <c r="D3290" t="s">
        <v>37</v>
      </c>
      <c r="E3290">
        <v>123.2</v>
      </c>
      <c r="F3290">
        <v>5</v>
      </c>
      <c r="G3290">
        <v>54</v>
      </c>
      <c r="H3290">
        <v>0</v>
      </c>
      <c r="I3290" t="s">
        <v>16</v>
      </c>
      <c r="J3290">
        <v>57.1</v>
      </c>
      <c r="K3290" s="1">
        <v>45072</v>
      </c>
      <c r="L3290">
        <v>43</v>
      </c>
      <c r="M3290">
        <v>0.06</v>
      </c>
    </row>
    <row r="3291" spans="1:13" x14ac:dyDescent="0.3">
      <c r="A3291" t="s">
        <v>2748</v>
      </c>
      <c r="B3291">
        <v>57</v>
      </c>
      <c r="C3291" t="s">
        <v>14</v>
      </c>
      <c r="D3291" t="s">
        <v>18</v>
      </c>
      <c r="E3291">
        <v>204.46</v>
      </c>
      <c r="F3291">
        <v>5</v>
      </c>
      <c r="G3291">
        <v>107</v>
      </c>
      <c r="H3291">
        <v>0</v>
      </c>
      <c r="I3291" t="s">
        <v>19</v>
      </c>
      <c r="J3291">
        <v>23.3</v>
      </c>
      <c r="K3291" s="1">
        <v>44071</v>
      </c>
      <c r="L3291">
        <v>27</v>
      </c>
      <c r="M3291">
        <v>0.56000000000000005</v>
      </c>
    </row>
    <row r="3292" spans="1:13" x14ac:dyDescent="0.3">
      <c r="A3292" t="s">
        <v>2749</v>
      </c>
      <c r="B3292">
        <v>61</v>
      </c>
      <c r="C3292" t="s">
        <v>21</v>
      </c>
      <c r="D3292" t="s">
        <v>52</v>
      </c>
      <c r="E3292">
        <v>108.66</v>
      </c>
      <c r="F3292">
        <v>12</v>
      </c>
      <c r="G3292">
        <v>76</v>
      </c>
      <c r="H3292">
        <v>0</v>
      </c>
      <c r="I3292" t="s">
        <v>40</v>
      </c>
      <c r="J3292">
        <v>73.8</v>
      </c>
      <c r="K3292" s="1">
        <v>44103</v>
      </c>
      <c r="L3292">
        <v>97</v>
      </c>
      <c r="M3292">
        <v>0.45</v>
      </c>
    </row>
    <row r="3293" spans="1:13" x14ac:dyDescent="0.3">
      <c r="A3293" t="s">
        <v>2750</v>
      </c>
      <c r="B3293">
        <v>46</v>
      </c>
      <c r="C3293" t="s">
        <v>14</v>
      </c>
      <c r="D3293" t="s">
        <v>52</v>
      </c>
      <c r="E3293">
        <v>156.09</v>
      </c>
      <c r="F3293">
        <v>8</v>
      </c>
      <c r="G3293">
        <v>60</v>
      </c>
      <c r="H3293">
        <v>0</v>
      </c>
      <c r="I3293" t="s">
        <v>40</v>
      </c>
      <c r="J3293">
        <v>6</v>
      </c>
      <c r="K3293" s="1">
        <v>44825</v>
      </c>
      <c r="L3293">
        <v>82</v>
      </c>
      <c r="M3293">
        <v>0.52</v>
      </c>
    </row>
    <row r="3294" spans="1:13" x14ac:dyDescent="0.3">
      <c r="A3294" t="s">
        <v>2252</v>
      </c>
      <c r="B3294">
        <v>76</v>
      </c>
      <c r="C3294" t="s">
        <v>14</v>
      </c>
      <c r="D3294" t="s">
        <v>37</v>
      </c>
      <c r="E3294">
        <v>169.33</v>
      </c>
      <c r="F3294">
        <v>13</v>
      </c>
      <c r="G3294">
        <v>121</v>
      </c>
      <c r="H3294">
        <v>0</v>
      </c>
      <c r="I3294" t="s">
        <v>29</v>
      </c>
      <c r="J3294">
        <v>41.7</v>
      </c>
      <c r="K3294" s="1">
        <v>45434</v>
      </c>
      <c r="L3294">
        <v>64</v>
      </c>
      <c r="M3294">
        <v>0.31</v>
      </c>
    </row>
    <row r="3295" spans="1:13" x14ac:dyDescent="0.3">
      <c r="A3295" t="s">
        <v>2751</v>
      </c>
      <c r="B3295">
        <v>47</v>
      </c>
      <c r="C3295" t="s">
        <v>14</v>
      </c>
      <c r="D3295" t="s">
        <v>50</v>
      </c>
      <c r="E3295">
        <v>231.27</v>
      </c>
      <c r="F3295">
        <v>4</v>
      </c>
      <c r="G3295">
        <v>91</v>
      </c>
      <c r="H3295">
        <v>0</v>
      </c>
      <c r="I3295" t="s">
        <v>23</v>
      </c>
      <c r="J3295">
        <v>83.1</v>
      </c>
      <c r="K3295" s="1">
        <v>45024</v>
      </c>
      <c r="L3295">
        <v>6</v>
      </c>
      <c r="M3295">
        <v>0.68</v>
      </c>
    </row>
    <row r="3296" spans="1:13" x14ac:dyDescent="0.3">
      <c r="A3296" t="s">
        <v>2752</v>
      </c>
      <c r="B3296">
        <v>19</v>
      </c>
      <c r="C3296" t="s">
        <v>25</v>
      </c>
      <c r="D3296" t="s">
        <v>50</v>
      </c>
      <c r="E3296">
        <v>57.08</v>
      </c>
      <c r="F3296">
        <v>7</v>
      </c>
      <c r="G3296">
        <v>322</v>
      </c>
      <c r="H3296">
        <v>0</v>
      </c>
      <c r="I3296" t="s">
        <v>29</v>
      </c>
      <c r="J3296">
        <v>98</v>
      </c>
      <c r="K3296" s="1">
        <v>44207</v>
      </c>
      <c r="L3296">
        <v>96</v>
      </c>
      <c r="M3296">
        <v>0.39</v>
      </c>
    </row>
    <row r="3297" spans="1:13" x14ac:dyDescent="0.3">
      <c r="A3297" t="s">
        <v>2753</v>
      </c>
      <c r="B3297">
        <v>26</v>
      </c>
      <c r="C3297" t="s">
        <v>21</v>
      </c>
      <c r="D3297" t="s">
        <v>26</v>
      </c>
      <c r="E3297">
        <v>183.88</v>
      </c>
      <c r="F3297">
        <v>7</v>
      </c>
      <c r="G3297">
        <v>221</v>
      </c>
      <c r="H3297">
        <v>0</v>
      </c>
      <c r="I3297" t="s">
        <v>23</v>
      </c>
      <c r="J3297">
        <v>69.7</v>
      </c>
      <c r="K3297" s="1">
        <v>45202</v>
      </c>
      <c r="L3297">
        <v>31</v>
      </c>
      <c r="M3297">
        <v>0.48</v>
      </c>
    </row>
    <row r="3298" spans="1:13" x14ac:dyDescent="0.3">
      <c r="A3298" t="s">
        <v>2754</v>
      </c>
      <c r="B3298">
        <v>64</v>
      </c>
      <c r="C3298" t="s">
        <v>14</v>
      </c>
      <c r="D3298" t="s">
        <v>18</v>
      </c>
      <c r="E3298">
        <v>121.96</v>
      </c>
      <c r="F3298">
        <v>5</v>
      </c>
      <c r="G3298">
        <v>129</v>
      </c>
      <c r="H3298">
        <v>0</v>
      </c>
      <c r="I3298" t="s">
        <v>23</v>
      </c>
      <c r="K3298" s="1">
        <v>45033</v>
      </c>
      <c r="L3298">
        <v>76</v>
      </c>
      <c r="M3298">
        <v>0.14000000000000001</v>
      </c>
    </row>
    <row r="3299" spans="1:13" x14ac:dyDescent="0.3">
      <c r="A3299" t="s">
        <v>1221</v>
      </c>
      <c r="B3299">
        <v>19</v>
      </c>
      <c r="C3299" t="s">
        <v>21</v>
      </c>
      <c r="D3299" t="s">
        <v>35</v>
      </c>
      <c r="E3299">
        <v>95.08</v>
      </c>
      <c r="F3299">
        <v>12</v>
      </c>
      <c r="G3299">
        <v>247</v>
      </c>
      <c r="H3299">
        <v>0</v>
      </c>
      <c r="I3299" t="s">
        <v>40</v>
      </c>
      <c r="J3299">
        <v>57.1</v>
      </c>
      <c r="K3299" s="1">
        <v>45334</v>
      </c>
      <c r="L3299">
        <v>87</v>
      </c>
      <c r="M3299">
        <v>0.38</v>
      </c>
    </row>
    <row r="3300" spans="1:13" x14ac:dyDescent="0.3">
      <c r="A3300" t="s">
        <v>2755</v>
      </c>
      <c r="B3300">
        <v>46</v>
      </c>
      <c r="C3300" t="s">
        <v>14</v>
      </c>
      <c r="D3300" t="s">
        <v>22</v>
      </c>
      <c r="E3300">
        <v>46.73</v>
      </c>
      <c r="F3300">
        <v>8</v>
      </c>
      <c r="G3300">
        <v>120</v>
      </c>
      <c r="H3300">
        <v>0</v>
      </c>
      <c r="I3300" t="s">
        <v>40</v>
      </c>
      <c r="J3300">
        <v>56.1</v>
      </c>
      <c r="K3300" s="1">
        <v>45635</v>
      </c>
      <c r="L3300">
        <v>29</v>
      </c>
      <c r="M3300">
        <v>0.52</v>
      </c>
    </row>
    <row r="3301" spans="1:13" x14ac:dyDescent="0.3">
      <c r="A3301" t="s">
        <v>2756</v>
      </c>
      <c r="B3301">
        <v>50</v>
      </c>
      <c r="C3301" t="s">
        <v>14</v>
      </c>
      <c r="D3301" t="s">
        <v>22</v>
      </c>
      <c r="E3301">
        <v>89.61</v>
      </c>
      <c r="F3301">
        <v>9</v>
      </c>
      <c r="G3301">
        <v>200</v>
      </c>
      <c r="H3301">
        <v>0</v>
      </c>
      <c r="I3301" t="s">
        <v>16</v>
      </c>
      <c r="K3301" s="1">
        <v>44954</v>
      </c>
      <c r="L3301">
        <v>3</v>
      </c>
      <c r="M3301">
        <v>0.31</v>
      </c>
    </row>
    <row r="3302" spans="1:13" x14ac:dyDescent="0.3">
      <c r="A3302" t="s">
        <v>2757</v>
      </c>
      <c r="B3302">
        <v>27</v>
      </c>
      <c r="C3302" t="s">
        <v>25</v>
      </c>
      <c r="D3302" t="s">
        <v>50</v>
      </c>
      <c r="E3302">
        <v>161.36000000000001</v>
      </c>
      <c r="F3302">
        <v>13</v>
      </c>
      <c r="G3302">
        <v>160</v>
      </c>
      <c r="H3302">
        <v>0</v>
      </c>
      <c r="I3302" t="s">
        <v>19</v>
      </c>
      <c r="J3302">
        <v>84</v>
      </c>
      <c r="K3302" s="1">
        <v>45361</v>
      </c>
      <c r="L3302">
        <v>97</v>
      </c>
      <c r="M3302">
        <v>0.28999999999999998</v>
      </c>
    </row>
    <row r="3303" spans="1:13" x14ac:dyDescent="0.3">
      <c r="A3303" t="s">
        <v>2758</v>
      </c>
      <c r="B3303">
        <v>51</v>
      </c>
      <c r="C3303" t="s">
        <v>14</v>
      </c>
      <c r="D3303" t="s">
        <v>37</v>
      </c>
      <c r="E3303">
        <v>110.98</v>
      </c>
      <c r="F3303">
        <v>9</v>
      </c>
      <c r="G3303">
        <v>249</v>
      </c>
      <c r="H3303">
        <v>0</v>
      </c>
      <c r="I3303" t="s">
        <v>19</v>
      </c>
      <c r="J3303">
        <v>4.9000000000000004</v>
      </c>
      <c r="K3303" s="1">
        <v>45281</v>
      </c>
      <c r="L3303">
        <v>92</v>
      </c>
      <c r="M3303">
        <v>0.21</v>
      </c>
    </row>
    <row r="3304" spans="1:13" x14ac:dyDescent="0.3">
      <c r="A3304" t="s">
        <v>2759</v>
      </c>
      <c r="B3304">
        <v>61</v>
      </c>
      <c r="C3304" t="s">
        <v>25</v>
      </c>
      <c r="D3304" t="s">
        <v>18</v>
      </c>
      <c r="E3304">
        <v>99.31</v>
      </c>
      <c r="F3304">
        <v>9</v>
      </c>
      <c r="G3304">
        <v>217</v>
      </c>
      <c r="H3304">
        <v>0</v>
      </c>
      <c r="I3304" t="s">
        <v>40</v>
      </c>
      <c r="J3304">
        <v>22</v>
      </c>
      <c r="K3304" s="1">
        <v>45320</v>
      </c>
      <c r="L3304">
        <v>82</v>
      </c>
      <c r="M3304">
        <v>0.49</v>
      </c>
    </row>
    <row r="3305" spans="1:13" x14ac:dyDescent="0.3">
      <c r="A3305" t="s">
        <v>2760</v>
      </c>
      <c r="B3305">
        <v>72</v>
      </c>
      <c r="C3305" t="s">
        <v>14</v>
      </c>
      <c r="D3305" t="s">
        <v>15</v>
      </c>
      <c r="E3305">
        <v>97.27</v>
      </c>
      <c r="F3305">
        <v>8</v>
      </c>
      <c r="G3305">
        <v>62</v>
      </c>
      <c r="H3305">
        <v>0</v>
      </c>
      <c r="I3305" t="s">
        <v>19</v>
      </c>
      <c r="J3305">
        <v>84.2</v>
      </c>
      <c r="K3305" s="1">
        <v>45107</v>
      </c>
      <c r="L3305">
        <v>86</v>
      </c>
      <c r="M3305">
        <v>0.06</v>
      </c>
    </row>
    <row r="3306" spans="1:13" x14ac:dyDescent="0.3">
      <c r="A3306" t="s">
        <v>2761</v>
      </c>
      <c r="B3306">
        <v>25</v>
      </c>
      <c r="C3306" t="s">
        <v>25</v>
      </c>
      <c r="D3306" t="s">
        <v>44</v>
      </c>
      <c r="E3306">
        <v>86.23</v>
      </c>
      <c r="F3306">
        <v>17</v>
      </c>
      <c r="G3306">
        <v>216</v>
      </c>
      <c r="H3306">
        <v>0</v>
      </c>
      <c r="I3306" t="s">
        <v>23</v>
      </c>
      <c r="J3306">
        <v>97.2</v>
      </c>
      <c r="K3306" s="1">
        <v>44887</v>
      </c>
      <c r="L3306">
        <v>20</v>
      </c>
      <c r="M3306">
        <v>0.19</v>
      </c>
    </row>
    <row r="3307" spans="1:13" x14ac:dyDescent="0.3">
      <c r="A3307" t="s">
        <v>2762</v>
      </c>
      <c r="B3307">
        <v>54</v>
      </c>
      <c r="C3307" t="s">
        <v>14</v>
      </c>
      <c r="D3307" t="s">
        <v>18</v>
      </c>
      <c r="E3307">
        <v>117.32</v>
      </c>
      <c r="F3307">
        <v>8</v>
      </c>
      <c r="G3307">
        <v>340</v>
      </c>
      <c r="H3307">
        <v>0</v>
      </c>
      <c r="I3307" t="s">
        <v>19</v>
      </c>
      <c r="J3307">
        <v>29.5</v>
      </c>
      <c r="K3307" s="1">
        <v>44042</v>
      </c>
      <c r="L3307">
        <v>80</v>
      </c>
      <c r="M3307">
        <v>0.11</v>
      </c>
    </row>
    <row r="3308" spans="1:13" x14ac:dyDescent="0.3">
      <c r="A3308" t="s">
        <v>2763</v>
      </c>
      <c r="B3308">
        <v>71</v>
      </c>
      <c r="C3308" t="s">
        <v>14</v>
      </c>
      <c r="D3308" t="s">
        <v>26</v>
      </c>
      <c r="E3308">
        <v>104.58</v>
      </c>
      <c r="F3308">
        <v>7</v>
      </c>
      <c r="G3308">
        <v>63</v>
      </c>
      <c r="H3308">
        <v>1</v>
      </c>
      <c r="I3308" t="s">
        <v>16</v>
      </c>
      <c r="J3308">
        <v>69.099999999999994</v>
      </c>
      <c r="K3308" s="1">
        <v>45411</v>
      </c>
      <c r="L3308">
        <v>58</v>
      </c>
      <c r="M3308">
        <v>0.39</v>
      </c>
    </row>
    <row r="3309" spans="1:13" x14ac:dyDescent="0.3">
      <c r="A3309" t="s">
        <v>2764</v>
      </c>
      <c r="B3309">
        <v>77</v>
      </c>
      <c r="C3309" t="s">
        <v>21</v>
      </c>
      <c r="D3309" t="s">
        <v>35</v>
      </c>
      <c r="E3309">
        <v>72.11</v>
      </c>
      <c r="F3309">
        <v>10</v>
      </c>
      <c r="G3309">
        <v>211</v>
      </c>
      <c r="H3309">
        <v>0</v>
      </c>
      <c r="I3309" t="s">
        <v>19</v>
      </c>
      <c r="J3309">
        <v>30.8</v>
      </c>
      <c r="K3309" s="1">
        <v>45031</v>
      </c>
      <c r="L3309">
        <v>57</v>
      </c>
      <c r="M3309">
        <v>0.17</v>
      </c>
    </row>
    <row r="3310" spans="1:13" x14ac:dyDescent="0.3">
      <c r="A3310" t="s">
        <v>2765</v>
      </c>
      <c r="B3310">
        <v>50</v>
      </c>
      <c r="C3310" t="s">
        <v>21</v>
      </c>
      <c r="D3310" t="s">
        <v>35</v>
      </c>
      <c r="E3310">
        <v>69.28</v>
      </c>
      <c r="F3310">
        <v>6</v>
      </c>
      <c r="G3310">
        <v>119</v>
      </c>
      <c r="H3310">
        <v>0</v>
      </c>
      <c r="I3310" t="s">
        <v>19</v>
      </c>
      <c r="J3310">
        <v>4.0999999999999996</v>
      </c>
      <c r="K3310" s="1">
        <v>44777</v>
      </c>
      <c r="L3310">
        <v>71</v>
      </c>
      <c r="M3310">
        <v>0.31</v>
      </c>
    </row>
    <row r="3311" spans="1:13" x14ac:dyDescent="0.3">
      <c r="A3311" t="s">
        <v>2766</v>
      </c>
      <c r="B3311">
        <v>64</v>
      </c>
      <c r="C3311" t="s">
        <v>21</v>
      </c>
      <c r="D3311" t="s">
        <v>52</v>
      </c>
      <c r="E3311">
        <v>71.61</v>
      </c>
      <c r="F3311">
        <v>13</v>
      </c>
      <c r="G3311">
        <v>68</v>
      </c>
      <c r="H3311">
        <v>0</v>
      </c>
      <c r="I3311" t="s">
        <v>16</v>
      </c>
      <c r="J3311">
        <v>82.9</v>
      </c>
      <c r="K3311" s="1">
        <v>44055</v>
      </c>
      <c r="L3311">
        <v>4</v>
      </c>
      <c r="M3311">
        <v>0.47</v>
      </c>
    </row>
    <row r="3312" spans="1:13" x14ac:dyDescent="0.3">
      <c r="A3312" t="s">
        <v>2767</v>
      </c>
      <c r="B3312">
        <v>23</v>
      </c>
      <c r="C3312" t="s">
        <v>14</v>
      </c>
      <c r="D3312" t="s">
        <v>28</v>
      </c>
      <c r="E3312">
        <v>55.56</v>
      </c>
      <c r="F3312">
        <v>8</v>
      </c>
      <c r="G3312">
        <v>123</v>
      </c>
      <c r="H3312">
        <v>0</v>
      </c>
      <c r="I3312" t="s">
        <v>16</v>
      </c>
      <c r="J3312">
        <v>73.900000000000006</v>
      </c>
      <c r="K3312" s="1">
        <v>44999</v>
      </c>
      <c r="L3312">
        <v>42</v>
      </c>
      <c r="M3312">
        <v>0.72</v>
      </c>
    </row>
    <row r="3313" spans="1:13" x14ac:dyDescent="0.3">
      <c r="A3313" t="s">
        <v>2768</v>
      </c>
      <c r="B3313">
        <v>61</v>
      </c>
      <c r="C3313" t="s">
        <v>14</v>
      </c>
      <c r="D3313" t="s">
        <v>28</v>
      </c>
      <c r="E3313">
        <v>50.43</v>
      </c>
      <c r="F3313">
        <v>16</v>
      </c>
      <c r="G3313">
        <v>144</v>
      </c>
      <c r="H3313">
        <v>0</v>
      </c>
      <c r="I3313" t="s">
        <v>40</v>
      </c>
      <c r="J3313">
        <v>5.3</v>
      </c>
      <c r="K3313" s="1">
        <v>45290</v>
      </c>
      <c r="L3313">
        <v>34</v>
      </c>
      <c r="M3313">
        <v>0.13</v>
      </c>
    </row>
    <row r="3314" spans="1:13" x14ac:dyDescent="0.3">
      <c r="A3314" t="s">
        <v>125</v>
      </c>
      <c r="B3314">
        <v>57</v>
      </c>
      <c r="C3314" t="s">
        <v>14</v>
      </c>
      <c r="D3314" t="s">
        <v>52</v>
      </c>
      <c r="E3314">
        <v>74.599999999999994</v>
      </c>
      <c r="F3314">
        <v>11</v>
      </c>
      <c r="G3314">
        <v>295</v>
      </c>
      <c r="H3314">
        <v>0</v>
      </c>
      <c r="I3314" t="s">
        <v>16</v>
      </c>
      <c r="J3314">
        <v>14.5</v>
      </c>
      <c r="K3314" s="1">
        <v>45813</v>
      </c>
      <c r="L3314">
        <v>18</v>
      </c>
      <c r="M3314">
        <v>0.62</v>
      </c>
    </row>
    <row r="3315" spans="1:13" x14ac:dyDescent="0.3">
      <c r="A3315" t="s">
        <v>2769</v>
      </c>
      <c r="B3315">
        <v>62</v>
      </c>
      <c r="C3315" t="s">
        <v>25</v>
      </c>
      <c r="D3315" t="s">
        <v>26</v>
      </c>
      <c r="E3315">
        <v>109.17</v>
      </c>
      <c r="F3315">
        <v>9</v>
      </c>
      <c r="G3315">
        <v>357</v>
      </c>
      <c r="H3315">
        <v>0</v>
      </c>
      <c r="I3315" t="s">
        <v>40</v>
      </c>
      <c r="J3315">
        <v>100</v>
      </c>
      <c r="K3315" s="1">
        <v>44863</v>
      </c>
      <c r="L3315">
        <v>97</v>
      </c>
      <c r="M3315">
        <v>0.47</v>
      </c>
    </row>
    <row r="3316" spans="1:13" x14ac:dyDescent="0.3">
      <c r="A3316" t="s">
        <v>2770</v>
      </c>
      <c r="B3316">
        <v>36</v>
      </c>
      <c r="C3316" t="s">
        <v>25</v>
      </c>
      <c r="D3316" t="s">
        <v>35</v>
      </c>
      <c r="E3316">
        <v>181.19</v>
      </c>
      <c r="F3316">
        <v>6</v>
      </c>
      <c r="G3316">
        <v>128</v>
      </c>
      <c r="H3316">
        <v>0</v>
      </c>
      <c r="I3316" t="s">
        <v>23</v>
      </c>
      <c r="J3316">
        <v>65.099999999999994</v>
      </c>
      <c r="K3316" s="1">
        <v>44775</v>
      </c>
      <c r="L3316">
        <v>65</v>
      </c>
      <c r="M3316">
        <v>0.39</v>
      </c>
    </row>
    <row r="3317" spans="1:13" x14ac:dyDescent="0.3">
      <c r="A3317" t="s">
        <v>2771</v>
      </c>
      <c r="B3317">
        <v>49</v>
      </c>
      <c r="C3317" t="s">
        <v>21</v>
      </c>
      <c r="D3317" t="s">
        <v>28</v>
      </c>
      <c r="E3317">
        <v>46.42</v>
      </c>
      <c r="F3317">
        <v>8</v>
      </c>
      <c r="G3317">
        <v>12</v>
      </c>
      <c r="H3317">
        <v>0</v>
      </c>
      <c r="I3317" t="s">
        <v>29</v>
      </c>
      <c r="J3317">
        <v>80</v>
      </c>
      <c r="K3317" s="1">
        <v>44381</v>
      </c>
      <c r="L3317">
        <v>25</v>
      </c>
      <c r="M3317">
        <v>0.28000000000000003</v>
      </c>
    </row>
    <row r="3318" spans="1:13" x14ac:dyDescent="0.3">
      <c r="A3318" t="s">
        <v>2772</v>
      </c>
      <c r="B3318">
        <v>44</v>
      </c>
      <c r="C3318" t="s">
        <v>21</v>
      </c>
      <c r="D3318" t="s">
        <v>28</v>
      </c>
      <c r="E3318">
        <v>74.84</v>
      </c>
      <c r="F3318">
        <v>15</v>
      </c>
      <c r="G3318">
        <v>273</v>
      </c>
      <c r="H3318">
        <v>0</v>
      </c>
      <c r="I3318" t="s">
        <v>19</v>
      </c>
      <c r="J3318">
        <v>38.9</v>
      </c>
      <c r="K3318" s="1">
        <v>45393</v>
      </c>
      <c r="L3318">
        <v>45</v>
      </c>
      <c r="M3318">
        <v>0.27</v>
      </c>
    </row>
    <row r="3319" spans="1:13" x14ac:dyDescent="0.3">
      <c r="A3319" t="s">
        <v>2773</v>
      </c>
      <c r="B3319">
        <v>18</v>
      </c>
      <c r="C3319" t="s">
        <v>21</v>
      </c>
      <c r="D3319" t="s">
        <v>44</v>
      </c>
      <c r="E3319">
        <v>102.58</v>
      </c>
      <c r="F3319">
        <v>14</v>
      </c>
      <c r="G3319">
        <v>67</v>
      </c>
      <c r="H3319">
        <v>0</v>
      </c>
      <c r="I3319" t="s">
        <v>16</v>
      </c>
      <c r="J3319">
        <v>51.8</v>
      </c>
      <c r="K3319" s="1">
        <v>45679</v>
      </c>
      <c r="L3319">
        <v>14</v>
      </c>
      <c r="M3319">
        <v>0.34</v>
      </c>
    </row>
    <row r="3320" spans="1:13" x14ac:dyDescent="0.3">
      <c r="A3320" t="s">
        <v>2774</v>
      </c>
      <c r="B3320">
        <v>60</v>
      </c>
      <c r="C3320" t="s">
        <v>21</v>
      </c>
      <c r="D3320" t="s">
        <v>28</v>
      </c>
      <c r="E3320">
        <v>119.15</v>
      </c>
      <c r="F3320">
        <v>12</v>
      </c>
      <c r="G3320">
        <v>269</v>
      </c>
      <c r="H3320">
        <v>0</v>
      </c>
      <c r="I3320" t="s">
        <v>19</v>
      </c>
      <c r="J3320">
        <v>62</v>
      </c>
      <c r="K3320" s="1">
        <v>44451</v>
      </c>
      <c r="L3320">
        <v>11</v>
      </c>
      <c r="M3320">
        <v>0.21</v>
      </c>
    </row>
    <row r="3321" spans="1:13" x14ac:dyDescent="0.3">
      <c r="A3321" t="s">
        <v>961</v>
      </c>
      <c r="B3321">
        <v>69</v>
      </c>
      <c r="C3321" t="s">
        <v>14</v>
      </c>
      <c r="D3321" t="s">
        <v>35</v>
      </c>
      <c r="E3321">
        <v>179.55</v>
      </c>
      <c r="F3321">
        <v>12</v>
      </c>
      <c r="G3321">
        <v>132</v>
      </c>
      <c r="H3321">
        <v>0</v>
      </c>
      <c r="I3321" t="s">
        <v>23</v>
      </c>
      <c r="J3321">
        <v>80.599999999999994</v>
      </c>
      <c r="K3321" s="1">
        <v>44937</v>
      </c>
      <c r="L3321">
        <v>52</v>
      </c>
      <c r="M3321">
        <v>0.08</v>
      </c>
    </row>
    <row r="3322" spans="1:13" x14ac:dyDescent="0.3">
      <c r="A3322" t="s">
        <v>2271</v>
      </c>
      <c r="B3322">
        <v>50</v>
      </c>
      <c r="C3322" t="s">
        <v>14</v>
      </c>
      <c r="D3322" t="s">
        <v>26</v>
      </c>
      <c r="E3322">
        <v>130.16999999999999</v>
      </c>
      <c r="F3322">
        <v>14</v>
      </c>
      <c r="G3322">
        <v>61</v>
      </c>
      <c r="H3322">
        <v>0</v>
      </c>
      <c r="I3322" t="s">
        <v>29</v>
      </c>
      <c r="J3322">
        <v>33.9</v>
      </c>
      <c r="K3322" s="1">
        <v>44743</v>
      </c>
      <c r="L3322">
        <v>8</v>
      </c>
      <c r="M3322">
        <v>0.18</v>
      </c>
    </row>
    <row r="3323" spans="1:13" x14ac:dyDescent="0.3">
      <c r="A3323" t="s">
        <v>2775</v>
      </c>
      <c r="B3323">
        <v>79</v>
      </c>
      <c r="C3323" t="s">
        <v>14</v>
      </c>
      <c r="D3323" t="s">
        <v>15</v>
      </c>
      <c r="E3323">
        <v>118.12</v>
      </c>
      <c r="F3323">
        <v>15</v>
      </c>
      <c r="G3323">
        <v>160</v>
      </c>
      <c r="H3323">
        <v>0</v>
      </c>
      <c r="I3323" t="s">
        <v>16</v>
      </c>
      <c r="J3323">
        <v>67.2</v>
      </c>
      <c r="K3323" s="1">
        <v>44342</v>
      </c>
      <c r="L3323">
        <v>60</v>
      </c>
      <c r="M3323">
        <v>0.26</v>
      </c>
    </row>
    <row r="3324" spans="1:13" x14ac:dyDescent="0.3">
      <c r="A3324" t="s">
        <v>2776</v>
      </c>
      <c r="B3324">
        <v>57</v>
      </c>
      <c r="C3324" t="s">
        <v>14</v>
      </c>
      <c r="D3324" t="s">
        <v>50</v>
      </c>
      <c r="E3324">
        <v>41.58</v>
      </c>
      <c r="F3324">
        <v>9</v>
      </c>
      <c r="G3324">
        <v>25</v>
      </c>
      <c r="H3324">
        <v>0</v>
      </c>
      <c r="I3324" t="s">
        <v>40</v>
      </c>
      <c r="J3324">
        <v>77.599999999999994</v>
      </c>
      <c r="K3324" s="1">
        <v>45590</v>
      </c>
      <c r="L3324">
        <v>42</v>
      </c>
      <c r="M3324">
        <v>0.49</v>
      </c>
    </row>
    <row r="3325" spans="1:13" x14ac:dyDescent="0.3">
      <c r="A3325" t="s">
        <v>2777</v>
      </c>
      <c r="B3325">
        <v>49</v>
      </c>
      <c r="C3325" t="s">
        <v>14</v>
      </c>
      <c r="D3325" t="s">
        <v>18</v>
      </c>
      <c r="E3325">
        <v>196.64</v>
      </c>
      <c r="F3325">
        <v>17</v>
      </c>
      <c r="G3325">
        <v>246</v>
      </c>
      <c r="H3325">
        <v>0</v>
      </c>
      <c r="I3325" t="s">
        <v>40</v>
      </c>
      <c r="J3325">
        <v>80.5</v>
      </c>
      <c r="K3325" s="1">
        <v>45409</v>
      </c>
      <c r="L3325">
        <v>16</v>
      </c>
      <c r="M3325">
        <v>0.4</v>
      </c>
    </row>
    <row r="3326" spans="1:13" x14ac:dyDescent="0.3">
      <c r="A3326" t="s">
        <v>2778</v>
      </c>
      <c r="B3326">
        <v>22</v>
      </c>
      <c r="C3326" t="s">
        <v>21</v>
      </c>
      <c r="D3326" t="s">
        <v>37</v>
      </c>
      <c r="E3326">
        <v>95.34</v>
      </c>
      <c r="F3326">
        <v>8</v>
      </c>
      <c r="G3326">
        <v>188</v>
      </c>
      <c r="H3326">
        <v>0</v>
      </c>
      <c r="I3326" t="s">
        <v>16</v>
      </c>
      <c r="J3326">
        <v>49.9</v>
      </c>
      <c r="K3326" s="1">
        <v>44984</v>
      </c>
      <c r="L3326">
        <v>39</v>
      </c>
      <c r="M3326">
        <v>0.28999999999999998</v>
      </c>
    </row>
    <row r="3327" spans="1:13" x14ac:dyDescent="0.3">
      <c r="A3327" t="s">
        <v>2779</v>
      </c>
      <c r="B3327">
        <v>34</v>
      </c>
      <c r="C3327" t="s">
        <v>14</v>
      </c>
      <c r="D3327" t="s">
        <v>22</v>
      </c>
      <c r="E3327">
        <v>281.60000000000002</v>
      </c>
      <c r="F3327">
        <v>15</v>
      </c>
      <c r="G3327">
        <v>285</v>
      </c>
      <c r="H3327">
        <v>0</v>
      </c>
      <c r="I3327" t="s">
        <v>16</v>
      </c>
      <c r="K3327" s="1">
        <v>44724</v>
      </c>
      <c r="L3327">
        <v>95</v>
      </c>
      <c r="M3327">
        <v>0.39</v>
      </c>
    </row>
    <row r="3328" spans="1:13" x14ac:dyDescent="0.3">
      <c r="A3328" t="s">
        <v>2780</v>
      </c>
      <c r="B3328">
        <v>79</v>
      </c>
      <c r="C3328" t="s">
        <v>21</v>
      </c>
      <c r="D3328" t="s">
        <v>18</v>
      </c>
      <c r="E3328">
        <v>58.25</v>
      </c>
      <c r="F3328">
        <v>12</v>
      </c>
      <c r="G3328">
        <v>317</v>
      </c>
      <c r="H3328">
        <v>0</v>
      </c>
      <c r="I3328" t="s">
        <v>23</v>
      </c>
      <c r="J3328">
        <v>10.5</v>
      </c>
      <c r="K3328" s="1">
        <v>44155</v>
      </c>
      <c r="L3328">
        <v>42</v>
      </c>
      <c r="M3328">
        <v>0.23</v>
      </c>
    </row>
    <row r="3329" spans="1:13" x14ac:dyDescent="0.3">
      <c r="A3329" t="s">
        <v>314</v>
      </c>
      <c r="B3329">
        <v>25</v>
      </c>
      <c r="C3329" t="s">
        <v>21</v>
      </c>
      <c r="D3329" t="s">
        <v>44</v>
      </c>
      <c r="E3329">
        <v>67.31</v>
      </c>
      <c r="F3329">
        <v>9</v>
      </c>
      <c r="G3329">
        <v>336</v>
      </c>
      <c r="H3329">
        <v>0</v>
      </c>
      <c r="I3329" t="s">
        <v>29</v>
      </c>
      <c r="J3329">
        <v>49.8</v>
      </c>
      <c r="K3329" s="1">
        <v>44077</v>
      </c>
      <c r="L3329">
        <v>18</v>
      </c>
      <c r="M3329">
        <v>0.25</v>
      </c>
    </row>
    <row r="3330" spans="1:13" x14ac:dyDescent="0.3">
      <c r="A3330" t="s">
        <v>1061</v>
      </c>
      <c r="B3330">
        <v>74</v>
      </c>
      <c r="C3330" t="s">
        <v>21</v>
      </c>
      <c r="D3330" t="s">
        <v>28</v>
      </c>
      <c r="F3330">
        <v>15</v>
      </c>
      <c r="G3330">
        <v>219</v>
      </c>
      <c r="H3330">
        <v>0</v>
      </c>
      <c r="I3330" t="s">
        <v>16</v>
      </c>
      <c r="J3330">
        <v>70.2</v>
      </c>
      <c r="K3330" s="1">
        <v>45596</v>
      </c>
      <c r="L3330">
        <v>7</v>
      </c>
      <c r="M3330">
        <v>0.09</v>
      </c>
    </row>
    <row r="3331" spans="1:13" x14ac:dyDescent="0.3">
      <c r="A3331" t="s">
        <v>2781</v>
      </c>
      <c r="B3331">
        <v>59</v>
      </c>
      <c r="C3331" t="s">
        <v>14</v>
      </c>
      <c r="D3331" t="s">
        <v>26</v>
      </c>
      <c r="E3331">
        <v>62.03</v>
      </c>
      <c r="F3331">
        <v>13</v>
      </c>
      <c r="G3331">
        <v>325</v>
      </c>
      <c r="H3331">
        <v>0</v>
      </c>
      <c r="I3331" t="s">
        <v>40</v>
      </c>
      <c r="J3331">
        <v>92.1</v>
      </c>
      <c r="K3331" s="1">
        <v>44470</v>
      </c>
      <c r="L3331">
        <v>4</v>
      </c>
      <c r="M3331">
        <v>0.52</v>
      </c>
    </row>
    <row r="3332" spans="1:13" x14ac:dyDescent="0.3">
      <c r="A3332" t="s">
        <v>2782</v>
      </c>
      <c r="B3332">
        <v>51</v>
      </c>
      <c r="C3332" t="s">
        <v>21</v>
      </c>
      <c r="D3332" t="s">
        <v>15</v>
      </c>
      <c r="E3332">
        <v>77.34</v>
      </c>
      <c r="F3332">
        <v>8</v>
      </c>
      <c r="G3332">
        <v>248</v>
      </c>
      <c r="H3332">
        <v>1</v>
      </c>
      <c r="I3332" t="s">
        <v>29</v>
      </c>
      <c r="J3332">
        <v>12.5</v>
      </c>
      <c r="K3332" s="1">
        <v>44973</v>
      </c>
      <c r="L3332">
        <v>96</v>
      </c>
      <c r="M3332">
        <v>0.16</v>
      </c>
    </row>
    <row r="3333" spans="1:13" x14ac:dyDescent="0.3">
      <c r="A3333" t="s">
        <v>2783</v>
      </c>
      <c r="B3333">
        <v>26</v>
      </c>
      <c r="C3333" t="s">
        <v>21</v>
      </c>
      <c r="D3333" t="s">
        <v>22</v>
      </c>
      <c r="E3333">
        <v>101.18</v>
      </c>
      <c r="F3333">
        <v>8</v>
      </c>
      <c r="G3333">
        <v>90</v>
      </c>
      <c r="H3333">
        <v>0</v>
      </c>
      <c r="I3333" t="s">
        <v>16</v>
      </c>
      <c r="J3333">
        <v>96.9</v>
      </c>
      <c r="K3333" s="1">
        <v>45416</v>
      </c>
      <c r="L3333">
        <v>95</v>
      </c>
      <c r="M3333">
        <v>0.15</v>
      </c>
    </row>
    <row r="3334" spans="1:13" x14ac:dyDescent="0.3">
      <c r="A3334" t="s">
        <v>909</v>
      </c>
      <c r="B3334">
        <v>73</v>
      </c>
      <c r="C3334" t="s">
        <v>14</v>
      </c>
      <c r="D3334" t="s">
        <v>52</v>
      </c>
      <c r="E3334">
        <v>76.89</v>
      </c>
      <c r="F3334">
        <v>13</v>
      </c>
      <c r="G3334">
        <v>35</v>
      </c>
      <c r="H3334">
        <v>0</v>
      </c>
      <c r="I3334" t="s">
        <v>29</v>
      </c>
      <c r="J3334">
        <v>23.4</v>
      </c>
      <c r="K3334" s="1">
        <v>44166</v>
      </c>
      <c r="L3334">
        <v>74</v>
      </c>
      <c r="M3334">
        <v>0.24</v>
      </c>
    </row>
    <row r="3335" spans="1:13" x14ac:dyDescent="0.3">
      <c r="A3335" t="s">
        <v>2784</v>
      </c>
      <c r="B3335">
        <v>40</v>
      </c>
      <c r="C3335" t="s">
        <v>14</v>
      </c>
      <c r="D3335" t="s">
        <v>15</v>
      </c>
      <c r="E3335">
        <v>245.07</v>
      </c>
      <c r="F3335">
        <v>6</v>
      </c>
      <c r="G3335">
        <v>6</v>
      </c>
      <c r="H3335">
        <v>0</v>
      </c>
      <c r="I3335" t="s">
        <v>23</v>
      </c>
      <c r="J3335">
        <v>17.600000000000001</v>
      </c>
      <c r="K3335" s="1">
        <v>44356</v>
      </c>
      <c r="L3335">
        <v>30</v>
      </c>
      <c r="M3335">
        <v>0.28999999999999998</v>
      </c>
    </row>
    <row r="3336" spans="1:13" x14ac:dyDescent="0.3">
      <c r="A3336" t="s">
        <v>2785</v>
      </c>
      <c r="B3336">
        <v>52</v>
      </c>
      <c r="C3336" t="s">
        <v>21</v>
      </c>
      <c r="D3336" t="s">
        <v>50</v>
      </c>
      <c r="E3336">
        <v>130.97999999999999</v>
      </c>
      <c r="F3336">
        <v>8</v>
      </c>
      <c r="G3336">
        <v>320</v>
      </c>
      <c r="H3336">
        <v>0</v>
      </c>
      <c r="I3336" t="s">
        <v>16</v>
      </c>
      <c r="J3336">
        <v>11.5</v>
      </c>
      <c r="K3336" s="1">
        <v>45686</v>
      </c>
      <c r="L3336">
        <v>50</v>
      </c>
      <c r="M3336">
        <v>0.09</v>
      </c>
    </row>
    <row r="3337" spans="1:13" x14ac:dyDescent="0.3">
      <c r="A3337" t="s">
        <v>2786</v>
      </c>
      <c r="B3337">
        <v>67</v>
      </c>
      <c r="C3337" t="s">
        <v>21</v>
      </c>
      <c r="D3337" t="s">
        <v>28</v>
      </c>
      <c r="E3337">
        <v>66.930000000000007</v>
      </c>
      <c r="F3337">
        <v>11</v>
      </c>
      <c r="G3337">
        <v>201</v>
      </c>
      <c r="H3337">
        <v>0</v>
      </c>
      <c r="I3337" t="s">
        <v>16</v>
      </c>
      <c r="J3337">
        <v>99</v>
      </c>
      <c r="K3337" s="1">
        <v>44961</v>
      </c>
      <c r="L3337">
        <v>99</v>
      </c>
      <c r="M3337">
        <v>0.28000000000000003</v>
      </c>
    </row>
    <row r="3338" spans="1:13" x14ac:dyDescent="0.3">
      <c r="A3338" t="s">
        <v>2787</v>
      </c>
      <c r="B3338">
        <v>24</v>
      </c>
      <c r="C3338" t="s">
        <v>14</v>
      </c>
      <c r="D3338" t="s">
        <v>37</v>
      </c>
      <c r="E3338">
        <v>185.26</v>
      </c>
      <c r="F3338">
        <v>10</v>
      </c>
      <c r="G3338">
        <v>332</v>
      </c>
      <c r="H3338">
        <v>0</v>
      </c>
      <c r="I3338" t="s">
        <v>29</v>
      </c>
      <c r="J3338">
        <v>56.1</v>
      </c>
      <c r="K3338" s="1">
        <v>44849</v>
      </c>
      <c r="L3338">
        <v>45</v>
      </c>
      <c r="M3338">
        <v>0.08</v>
      </c>
    </row>
    <row r="3339" spans="1:13" x14ac:dyDescent="0.3">
      <c r="A3339" t="s">
        <v>2462</v>
      </c>
      <c r="B3339">
        <v>32</v>
      </c>
      <c r="C3339" t="s">
        <v>21</v>
      </c>
      <c r="D3339" t="s">
        <v>22</v>
      </c>
      <c r="E3339">
        <v>129.77000000000001</v>
      </c>
      <c r="F3339">
        <v>11</v>
      </c>
      <c r="G3339">
        <v>40</v>
      </c>
      <c r="H3339">
        <v>0</v>
      </c>
      <c r="I3339" t="s">
        <v>16</v>
      </c>
      <c r="J3339">
        <v>27.1</v>
      </c>
      <c r="K3339" s="1">
        <v>45569</v>
      </c>
      <c r="L3339">
        <v>31</v>
      </c>
      <c r="M3339">
        <v>0.22</v>
      </c>
    </row>
    <row r="3340" spans="1:13" x14ac:dyDescent="0.3">
      <c r="A3340" t="s">
        <v>1745</v>
      </c>
      <c r="B3340">
        <v>70</v>
      </c>
      <c r="C3340" t="s">
        <v>25</v>
      </c>
      <c r="D3340" t="s">
        <v>28</v>
      </c>
      <c r="E3340">
        <v>182.45</v>
      </c>
      <c r="F3340">
        <v>15</v>
      </c>
      <c r="G3340">
        <v>31</v>
      </c>
      <c r="H3340">
        <v>0</v>
      </c>
      <c r="I3340" t="s">
        <v>29</v>
      </c>
      <c r="J3340">
        <v>31.8</v>
      </c>
      <c r="K3340" s="1">
        <v>44826</v>
      </c>
      <c r="L3340">
        <v>95</v>
      </c>
      <c r="M3340">
        <v>0.31</v>
      </c>
    </row>
    <row r="3341" spans="1:13" x14ac:dyDescent="0.3">
      <c r="A3341" t="s">
        <v>862</v>
      </c>
      <c r="B3341">
        <v>71</v>
      </c>
      <c r="C3341" t="s">
        <v>14</v>
      </c>
      <c r="D3341" t="s">
        <v>22</v>
      </c>
      <c r="E3341">
        <v>72.81</v>
      </c>
      <c r="F3341">
        <v>13</v>
      </c>
      <c r="G3341">
        <v>141</v>
      </c>
      <c r="H3341">
        <v>0</v>
      </c>
      <c r="I3341" t="s">
        <v>29</v>
      </c>
      <c r="J3341">
        <v>95</v>
      </c>
      <c r="K3341" s="1">
        <v>44761</v>
      </c>
      <c r="L3341">
        <v>46</v>
      </c>
      <c r="M3341">
        <v>0.47</v>
      </c>
    </row>
    <row r="3342" spans="1:13" x14ac:dyDescent="0.3">
      <c r="A3342" t="s">
        <v>2233</v>
      </c>
      <c r="B3342">
        <v>37</v>
      </c>
      <c r="C3342" t="s">
        <v>21</v>
      </c>
      <c r="D3342" t="s">
        <v>37</v>
      </c>
      <c r="E3342">
        <v>256.2</v>
      </c>
      <c r="F3342">
        <v>6</v>
      </c>
      <c r="G3342">
        <v>255</v>
      </c>
      <c r="H3342">
        <v>0</v>
      </c>
      <c r="I3342" t="s">
        <v>16</v>
      </c>
      <c r="J3342">
        <v>90</v>
      </c>
      <c r="K3342" s="1">
        <v>44349</v>
      </c>
      <c r="L3342">
        <v>54</v>
      </c>
      <c r="M3342">
        <v>0.21</v>
      </c>
    </row>
    <row r="3343" spans="1:13" x14ac:dyDescent="0.3">
      <c r="A3343" t="s">
        <v>2788</v>
      </c>
      <c r="B3343">
        <v>67</v>
      </c>
      <c r="C3343" t="s">
        <v>21</v>
      </c>
      <c r="D3343" t="s">
        <v>50</v>
      </c>
      <c r="E3343">
        <v>61.98</v>
      </c>
      <c r="F3343">
        <v>8</v>
      </c>
      <c r="G3343">
        <v>160</v>
      </c>
      <c r="H3343">
        <v>0</v>
      </c>
      <c r="I3343" t="s">
        <v>40</v>
      </c>
      <c r="J3343">
        <v>35</v>
      </c>
      <c r="K3343" s="1">
        <v>44169</v>
      </c>
      <c r="L3343">
        <v>46</v>
      </c>
      <c r="M3343">
        <v>0.31</v>
      </c>
    </row>
    <row r="3344" spans="1:13" x14ac:dyDescent="0.3">
      <c r="A3344" t="s">
        <v>2789</v>
      </c>
      <c r="B3344">
        <v>42</v>
      </c>
      <c r="C3344" t="s">
        <v>21</v>
      </c>
      <c r="D3344" t="s">
        <v>52</v>
      </c>
      <c r="E3344">
        <v>37.67</v>
      </c>
      <c r="F3344">
        <v>9</v>
      </c>
      <c r="G3344">
        <v>29</v>
      </c>
      <c r="H3344">
        <v>0</v>
      </c>
      <c r="I3344" t="s">
        <v>23</v>
      </c>
      <c r="J3344">
        <v>6.4</v>
      </c>
      <c r="K3344" s="1">
        <v>44082</v>
      </c>
      <c r="L3344">
        <v>97</v>
      </c>
      <c r="M3344">
        <v>0.2</v>
      </c>
    </row>
    <row r="3345" spans="1:13" x14ac:dyDescent="0.3">
      <c r="A3345" t="s">
        <v>2790</v>
      </c>
      <c r="B3345">
        <v>20</v>
      </c>
      <c r="C3345" t="s">
        <v>21</v>
      </c>
      <c r="D3345" t="s">
        <v>35</v>
      </c>
      <c r="E3345">
        <v>189.48</v>
      </c>
      <c r="F3345">
        <v>8</v>
      </c>
      <c r="G3345">
        <v>261</v>
      </c>
      <c r="H3345">
        <v>0</v>
      </c>
      <c r="I3345" t="s">
        <v>29</v>
      </c>
      <c r="J3345">
        <v>83.4</v>
      </c>
      <c r="K3345" s="1">
        <v>45416</v>
      </c>
      <c r="L3345">
        <v>5</v>
      </c>
      <c r="M3345">
        <v>0.39</v>
      </c>
    </row>
    <row r="3346" spans="1:13" x14ac:dyDescent="0.3">
      <c r="A3346" t="s">
        <v>2791</v>
      </c>
      <c r="B3346">
        <v>77</v>
      </c>
      <c r="C3346" t="s">
        <v>21</v>
      </c>
      <c r="D3346" t="s">
        <v>26</v>
      </c>
      <c r="E3346">
        <v>72.959999999999994</v>
      </c>
      <c r="F3346">
        <v>8</v>
      </c>
      <c r="G3346">
        <v>9</v>
      </c>
      <c r="H3346">
        <v>0</v>
      </c>
      <c r="I3346" t="s">
        <v>40</v>
      </c>
      <c r="J3346">
        <v>91.4</v>
      </c>
      <c r="K3346" s="1">
        <v>45702</v>
      </c>
      <c r="L3346">
        <v>10</v>
      </c>
      <c r="M3346">
        <v>0.16</v>
      </c>
    </row>
    <row r="3347" spans="1:13" x14ac:dyDescent="0.3">
      <c r="A3347" t="s">
        <v>2355</v>
      </c>
      <c r="B3347">
        <v>79</v>
      </c>
      <c r="C3347" t="s">
        <v>14</v>
      </c>
      <c r="D3347" t="s">
        <v>15</v>
      </c>
      <c r="E3347">
        <v>42.59</v>
      </c>
      <c r="F3347">
        <v>12</v>
      </c>
      <c r="G3347">
        <v>202</v>
      </c>
      <c r="H3347">
        <v>0</v>
      </c>
      <c r="I3347" t="s">
        <v>29</v>
      </c>
      <c r="J3347">
        <v>83.8</v>
      </c>
      <c r="K3347" s="1">
        <v>45351</v>
      </c>
      <c r="L3347">
        <v>23</v>
      </c>
      <c r="M3347">
        <v>0.45</v>
      </c>
    </row>
    <row r="3348" spans="1:13" x14ac:dyDescent="0.3">
      <c r="A3348" t="s">
        <v>2190</v>
      </c>
      <c r="B3348">
        <v>72</v>
      </c>
      <c r="C3348" t="s">
        <v>21</v>
      </c>
      <c r="D3348" t="s">
        <v>18</v>
      </c>
      <c r="E3348">
        <v>234.95</v>
      </c>
      <c r="F3348">
        <v>13</v>
      </c>
      <c r="G3348">
        <v>358</v>
      </c>
      <c r="H3348">
        <v>0</v>
      </c>
      <c r="I3348" t="s">
        <v>40</v>
      </c>
      <c r="J3348">
        <v>91.3</v>
      </c>
      <c r="K3348" s="1">
        <v>45023</v>
      </c>
      <c r="L3348">
        <v>7</v>
      </c>
      <c r="M3348">
        <v>0.31</v>
      </c>
    </row>
    <row r="3349" spans="1:13" x14ac:dyDescent="0.3">
      <c r="A3349" t="s">
        <v>2792</v>
      </c>
      <c r="B3349">
        <v>63</v>
      </c>
      <c r="C3349" t="s">
        <v>14</v>
      </c>
      <c r="D3349" t="s">
        <v>52</v>
      </c>
      <c r="E3349">
        <v>140.72</v>
      </c>
      <c r="F3349">
        <v>10</v>
      </c>
      <c r="G3349">
        <v>275</v>
      </c>
      <c r="H3349">
        <v>0</v>
      </c>
      <c r="I3349" t="s">
        <v>16</v>
      </c>
      <c r="J3349">
        <v>57.6</v>
      </c>
      <c r="K3349" s="1">
        <v>44993</v>
      </c>
      <c r="L3349">
        <v>58</v>
      </c>
      <c r="M3349">
        <v>0.19</v>
      </c>
    </row>
    <row r="3350" spans="1:13" x14ac:dyDescent="0.3">
      <c r="A3350" t="s">
        <v>660</v>
      </c>
      <c r="B3350">
        <v>41</v>
      </c>
      <c r="C3350" t="s">
        <v>14</v>
      </c>
      <c r="D3350" t="s">
        <v>52</v>
      </c>
      <c r="E3350">
        <v>164.57</v>
      </c>
      <c r="F3350">
        <v>7</v>
      </c>
      <c r="G3350">
        <v>344</v>
      </c>
      <c r="H3350">
        <v>1</v>
      </c>
      <c r="I3350" t="s">
        <v>23</v>
      </c>
      <c r="J3350">
        <v>84</v>
      </c>
      <c r="K3350" s="1">
        <v>44287</v>
      </c>
      <c r="L3350">
        <v>47</v>
      </c>
      <c r="M3350">
        <v>0.06</v>
      </c>
    </row>
    <row r="3351" spans="1:13" x14ac:dyDescent="0.3">
      <c r="A3351" t="s">
        <v>2793</v>
      </c>
      <c r="B3351">
        <v>51</v>
      </c>
      <c r="C3351" t="s">
        <v>21</v>
      </c>
      <c r="D3351" t="s">
        <v>44</v>
      </c>
      <c r="E3351">
        <v>155.57</v>
      </c>
      <c r="F3351">
        <v>12</v>
      </c>
      <c r="G3351">
        <v>123</v>
      </c>
      <c r="H3351">
        <v>0</v>
      </c>
      <c r="I3351" t="s">
        <v>40</v>
      </c>
      <c r="J3351">
        <v>94.4</v>
      </c>
      <c r="K3351" s="1">
        <v>45181</v>
      </c>
      <c r="L3351">
        <v>92</v>
      </c>
      <c r="M3351">
        <v>0.39</v>
      </c>
    </row>
    <row r="3352" spans="1:13" x14ac:dyDescent="0.3">
      <c r="A3352" t="s">
        <v>2794</v>
      </c>
      <c r="B3352">
        <v>63</v>
      </c>
      <c r="C3352" t="s">
        <v>21</v>
      </c>
      <c r="D3352" t="s">
        <v>22</v>
      </c>
      <c r="E3352">
        <v>44.63</v>
      </c>
      <c r="F3352">
        <v>8</v>
      </c>
      <c r="G3352">
        <v>117</v>
      </c>
      <c r="H3352">
        <v>0</v>
      </c>
      <c r="I3352" t="s">
        <v>19</v>
      </c>
      <c r="J3352">
        <v>89</v>
      </c>
      <c r="K3352" s="1">
        <v>45537</v>
      </c>
      <c r="L3352">
        <v>21</v>
      </c>
      <c r="M3352">
        <v>0.2</v>
      </c>
    </row>
    <row r="3353" spans="1:13" x14ac:dyDescent="0.3">
      <c r="A3353" t="s">
        <v>2795</v>
      </c>
      <c r="B3353">
        <v>39</v>
      </c>
      <c r="C3353" t="s">
        <v>21</v>
      </c>
      <c r="D3353" t="s">
        <v>22</v>
      </c>
      <c r="E3353">
        <v>75.02</v>
      </c>
      <c r="F3353">
        <v>6</v>
      </c>
      <c r="G3353">
        <v>267</v>
      </c>
      <c r="H3353">
        <v>0</v>
      </c>
      <c r="I3353" t="s">
        <v>29</v>
      </c>
      <c r="K3353" s="1">
        <v>45453</v>
      </c>
      <c r="L3353">
        <v>31</v>
      </c>
      <c r="M3353">
        <v>0.57999999999999996</v>
      </c>
    </row>
    <row r="3354" spans="1:13" x14ac:dyDescent="0.3">
      <c r="A3354" t="s">
        <v>2796</v>
      </c>
      <c r="B3354">
        <v>28</v>
      </c>
      <c r="C3354" t="s">
        <v>21</v>
      </c>
      <c r="D3354" t="s">
        <v>44</v>
      </c>
      <c r="E3354">
        <v>95.69</v>
      </c>
      <c r="F3354">
        <v>13</v>
      </c>
      <c r="G3354">
        <v>277</v>
      </c>
      <c r="H3354">
        <v>1</v>
      </c>
      <c r="I3354" t="s">
        <v>40</v>
      </c>
      <c r="J3354">
        <v>74.7</v>
      </c>
      <c r="K3354" s="1">
        <v>44188</v>
      </c>
      <c r="L3354">
        <v>27</v>
      </c>
      <c r="M3354">
        <v>0.15</v>
      </c>
    </row>
    <row r="3355" spans="1:13" x14ac:dyDescent="0.3">
      <c r="A3355" t="s">
        <v>2372</v>
      </c>
      <c r="B3355">
        <v>65</v>
      </c>
      <c r="C3355" t="s">
        <v>14</v>
      </c>
      <c r="D3355" t="s">
        <v>15</v>
      </c>
      <c r="E3355">
        <v>389.32</v>
      </c>
      <c r="F3355">
        <v>16</v>
      </c>
      <c r="G3355">
        <v>75</v>
      </c>
      <c r="H3355">
        <v>0</v>
      </c>
      <c r="I3355" t="s">
        <v>23</v>
      </c>
      <c r="J3355">
        <v>72.099999999999994</v>
      </c>
      <c r="K3355" s="1">
        <v>45246</v>
      </c>
      <c r="L3355">
        <v>29</v>
      </c>
      <c r="M3355">
        <v>0.71</v>
      </c>
    </row>
    <row r="3356" spans="1:13" x14ac:dyDescent="0.3">
      <c r="A3356" t="s">
        <v>2637</v>
      </c>
      <c r="B3356">
        <v>25</v>
      </c>
      <c r="C3356" t="s">
        <v>21</v>
      </c>
      <c r="D3356" t="s">
        <v>22</v>
      </c>
      <c r="E3356">
        <v>42.83</v>
      </c>
      <c r="F3356">
        <v>10</v>
      </c>
      <c r="G3356">
        <v>13</v>
      </c>
      <c r="H3356">
        <v>0</v>
      </c>
      <c r="I3356" t="s">
        <v>23</v>
      </c>
      <c r="J3356">
        <v>80.3</v>
      </c>
      <c r="K3356" s="1">
        <v>44097</v>
      </c>
      <c r="L3356">
        <v>10</v>
      </c>
      <c r="M3356">
        <v>0.68</v>
      </c>
    </row>
    <row r="3357" spans="1:13" x14ac:dyDescent="0.3">
      <c r="A3357" t="s">
        <v>2797</v>
      </c>
      <c r="B3357">
        <v>56</v>
      </c>
      <c r="C3357" t="s">
        <v>14</v>
      </c>
      <c r="D3357" t="s">
        <v>35</v>
      </c>
      <c r="E3357">
        <v>29.52</v>
      </c>
      <c r="F3357">
        <v>9</v>
      </c>
      <c r="G3357">
        <v>105</v>
      </c>
      <c r="H3357">
        <v>0</v>
      </c>
      <c r="I3357" t="s">
        <v>23</v>
      </c>
      <c r="J3357">
        <v>22.9</v>
      </c>
      <c r="K3357" s="1">
        <v>45426</v>
      </c>
      <c r="L3357">
        <v>72</v>
      </c>
      <c r="M3357">
        <v>0.54</v>
      </c>
    </row>
    <row r="3358" spans="1:13" x14ac:dyDescent="0.3">
      <c r="A3358" t="s">
        <v>2798</v>
      </c>
      <c r="B3358">
        <v>60</v>
      </c>
      <c r="C3358" t="s">
        <v>21</v>
      </c>
      <c r="D3358" t="s">
        <v>26</v>
      </c>
      <c r="E3358">
        <v>245.07</v>
      </c>
      <c r="F3358">
        <v>8</v>
      </c>
      <c r="G3358">
        <v>175</v>
      </c>
      <c r="H3358">
        <v>0</v>
      </c>
      <c r="I3358" t="s">
        <v>40</v>
      </c>
      <c r="J3358">
        <v>0.2</v>
      </c>
      <c r="K3358" s="1">
        <v>44424</v>
      </c>
      <c r="L3358">
        <v>9</v>
      </c>
      <c r="M3358">
        <v>0.24</v>
      </c>
    </row>
    <row r="3359" spans="1:13" x14ac:dyDescent="0.3">
      <c r="A3359" t="s">
        <v>2799</v>
      </c>
      <c r="B3359">
        <v>52</v>
      </c>
      <c r="C3359" t="s">
        <v>14</v>
      </c>
      <c r="D3359" t="s">
        <v>18</v>
      </c>
      <c r="E3359">
        <v>135.63</v>
      </c>
      <c r="F3359">
        <v>10</v>
      </c>
      <c r="G3359">
        <v>181</v>
      </c>
      <c r="H3359">
        <v>0</v>
      </c>
      <c r="I3359" t="s">
        <v>40</v>
      </c>
      <c r="J3359">
        <v>51</v>
      </c>
      <c r="K3359" s="1">
        <v>44785</v>
      </c>
      <c r="L3359">
        <v>11</v>
      </c>
      <c r="M3359">
        <v>0.05</v>
      </c>
    </row>
    <row r="3360" spans="1:13" x14ac:dyDescent="0.3">
      <c r="A3360" t="s">
        <v>2800</v>
      </c>
      <c r="B3360">
        <v>66</v>
      </c>
      <c r="C3360" t="s">
        <v>14</v>
      </c>
      <c r="D3360" t="s">
        <v>18</v>
      </c>
      <c r="E3360">
        <v>149.04</v>
      </c>
      <c r="F3360">
        <v>14</v>
      </c>
      <c r="G3360">
        <v>35</v>
      </c>
      <c r="H3360">
        <v>0</v>
      </c>
      <c r="I3360" t="s">
        <v>16</v>
      </c>
      <c r="J3360">
        <v>76.599999999999994</v>
      </c>
      <c r="K3360" s="1">
        <v>44485</v>
      </c>
      <c r="L3360">
        <v>22</v>
      </c>
      <c r="M3360">
        <v>0.39</v>
      </c>
    </row>
    <row r="3361" spans="1:13" x14ac:dyDescent="0.3">
      <c r="A3361" t="s">
        <v>2801</v>
      </c>
      <c r="B3361">
        <v>63</v>
      </c>
      <c r="C3361" t="s">
        <v>14</v>
      </c>
      <c r="D3361" t="s">
        <v>37</v>
      </c>
      <c r="E3361">
        <v>42.17</v>
      </c>
      <c r="F3361">
        <v>16</v>
      </c>
      <c r="G3361">
        <v>54</v>
      </c>
      <c r="H3361">
        <v>0</v>
      </c>
      <c r="I3361" t="s">
        <v>19</v>
      </c>
      <c r="J3361">
        <v>12.5</v>
      </c>
      <c r="K3361" s="1">
        <v>45539</v>
      </c>
      <c r="L3361">
        <v>90</v>
      </c>
      <c r="M3361">
        <v>7.0000000000000007E-2</v>
      </c>
    </row>
    <row r="3362" spans="1:13" x14ac:dyDescent="0.3">
      <c r="A3362" t="s">
        <v>419</v>
      </c>
      <c r="B3362">
        <v>55</v>
      </c>
      <c r="C3362" t="s">
        <v>21</v>
      </c>
      <c r="D3362" t="s">
        <v>37</v>
      </c>
      <c r="E3362">
        <v>140.4</v>
      </c>
      <c r="F3362">
        <v>16</v>
      </c>
      <c r="G3362">
        <v>269</v>
      </c>
      <c r="H3362">
        <v>0</v>
      </c>
      <c r="I3362" t="s">
        <v>40</v>
      </c>
      <c r="J3362">
        <v>53.3</v>
      </c>
      <c r="K3362" s="1">
        <v>44695</v>
      </c>
      <c r="L3362">
        <v>50</v>
      </c>
      <c r="M3362">
        <v>0.37</v>
      </c>
    </row>
    <row r="3363" spans="1:13" x14ac:dyDescent="0.3">
      <c r="A3363" t="s">
        <v>1482</v>
      </c>
      <c r="B3363">
        <v>25</v>
      </c>
      <c r="C3363" t="s">
        <v>21</v>
      </c>
      <c r="D3363" t="s">
        <v>26</v>
      </c>
      <c r="E3363">
        <v>51.24</v>
      </c>
      <c r="F3363">
        <v>12</v>
      </c>
      <c r="G3363">
        <v>1</v>
      </c>
      <c r="H3363">
        <v>0</v>
      </c>
      <c r="I3363" t="s">
        <v>16</v>
      </c>
      <c r="J3363">
        <v>31.4</v>
      </c>
      <c r="K3363" s="1">
        <v>45746</v>
      </c>
      <c r="L3363">
        <v>40</v>
      </c>
      <c r="M3363">
        <v>0.27</v>
      </c>
    </row>
    <row r="3364" spans="1:13" x14ac:dyDescent="0.3">
      <c r="A3364" t="s">
        <v>170</v>
      </c>
      <c r="B3364">
        <v>71</v>
      </c>
      <c r="C3364" t="s">
        <v>14</v>
      </c>
      <c r="D3364" t="s">
        <v>28</v>
      </c>
      <c r="E3364">
        <v>26.01</v>
      </c>
      <c r="F3364">
        <v>10</v>
      </c>
      <c r="G3364">
        <v>255</v>
      </c>
      <c r="H3364">
        <v>0</v>
      </c>
      <c r="I3364" t="s">
        <v>29</v>
      </c>
      <c r="J3364">
        <v>83.8</v>
      </c>
      <c r="K3364" s="1">
        <v>45695</v>
      </c>
      <c r="L3364">
        <v>66</v>
      </c>
      <c r="M3364">
        <v>0.61</v>
      </c>
    </row>
    <row r="3365" spans="1:13" x14ac:dyDescent="0.3">
      <c r="A3365" t="s">
        <v>2802</v>
      </c>
      <c r="B3365">
        <v>54</v>
      </c>
      <c r="C3365" t="s">
        <v>21</v>
      </c>
      <c r="D3365" t="s">
        <v>28</v>
      </c>
      <c r="F3365">
        <v>10</v>
      </c>
      <c r="G3365">
        <v>1</v>
      </c>
      <c r="H3365">
        <v>0</v>
      </c>
      <c r="I3365" t="s">
        <v>19</v>
      </c>
      <c r="J3365">
        <v>10</v>
      </c>
      <c r="K3365" s="1">
        <v>45629</v>
      </c>
      <c r="L3365">
        <v>63</v>
      </c>
      <c r="M3365">
        <v>0.35</v>
      </c>
    </row>
    <row r="3366" spans="1:13" x14ac:dyDescent="0.3">
      <c r="A3366" t="s">
        <v>1515</v>
      </c>
      <c r="B3366">
        <v>44</v>
      </c>
      <c r="C3366" t="s">
        <v>21</v>
      </c>
      <c r="D3366" t="s">
        <v>52</v>
      </c>
      <c r="E3366">
        <v>65.709999999999994</v>
      </c>
      <c r="F3366">
        <v>10</v>
      </c>
      <c r="G3366">
        <v>60</v>
      </c>
      <c r="H3366">
        <v>0</v>
      </c>
      <c r="I3366" t="s">
        <v>23</v>
      </c>
      <c r="J3366">
        <v>84.8</v>
      </c>
      <c r="K3366" s="1">
        <v>45448</v>
      </c>
      <c r="L3366">
        <v>19</v>
      </c>
      <c r="M3366">
        <v>0.37</v>
      </c>
    </row>
    <row r="3367" spans="1:13" x14ac:dyDescent="0.3">
      <c r="A3367" t="s">
        <v>2803</v>
      </c>
      <c r="B3367">
        <v>45</v>
      </c>
      <c r="C3367" t="s">
        <v>14</v>
      </c>
      <c r="D3367" t="s">
        <v>52</v>
      </c>
      <c r="E3367">
        <v>65.89</v>
      </c>
      <c r="F3367">
        <v>14</v>
      </c>
      <c r="G3367">
        <v>362</v>
      </c>
      <c r="H3367">
        <v>0</v>
      </c>
      <c r="I3367" t="s">
        <v>19</v>
      </c>
      <c r="J3367">
        <v>61.1</v>
      </c>
      <c r="K3367" s="1">
        <v>44175</v>
      </c>
      <c r="L3367">
        <v>16</v>
      </c>
      <c r="M3367">
        <v>0.18</v>
      </c>
    </row>
    <row r="3368" spans="1:13" x14ac:dyDescent="0.3">
      <c r="A3368" t="s">
        <v>1492</v>
      </c>
      <c r="B3368">
        <v>57</v>
      </c>
      <c r="C3368" t="s">
        <v>14</v>
      </c>
      <c r="D3368" t="s">
        <v>44</v>
      </c>
      <c r="E3368">
        <v>102.63</v>
      </c>
      <c r="F3368">
        <v>19</v>
      </c>
      <c r="G3368">
        <v>106</v>
      </c>
      <c r="H3368">
        <v>0</v>
      </c>
      <c r="I3368" t="s">
        <v>29</v>
      </c>
      <c r="J3368">
        <v>91.9</v>
      </c>
      <c r="K3368" s="1">
        <v>44113</v>
      </c>
      <c r="L3368">
        <v>4</v>
      </c>
      <c r="M3368">
        <v>0.26</v>
      </c>
    </row>
    <row r="3369" spans="1:13" x14ac:dyDescent="0.3">
      <c r="A3369" t="s">
        <v>2038</v>
      </c>
      <c r="B3369">
        <v>51</v>
      </c>
      <c r="C3369" t="s">
        <v>14</v>
      </c>
      <c r="D3369" t="s">
        <v>50</v>
      </c>
      <c r="E3369">
        <v>53.54</v>
      </c>
      <c r="F3369">
        <v>10</v>
      </c>
      <c r="G3369">
        <v>133</v>
      </c>
      <c r="H3369">
        <v>0</v>
      </c>
      <c r="I3369" t="s">
        <v>40</v>
      </c>
      <c r="J3369">
        <v>93.6</v>
      </c>
      <c r="K3369" s="1">
        <v>44658</v>
      </c>
      <c r="L3369">
        <v>49</v>
      </c>
      <c r="M3369">
        <v>0.39</v>
      </c>
    </row>
    <row r="3370" spans="1:13" x14ac:dyDescent="0.3">
      <c r="A3370" t="s">
        <v>2804</v>
      </c>
      <c r="B3370">
        <v>49</v>
      </c>
      <c r="C3370" t="s">
        <v>14</v>
      </c>
      <c r="D3370" t="s">
        <v>37</v>
      </c>
      <c r="E3370">
        <v>131.5</v>
      </c>
      <c r="F3370">
        <v>8</v>
      </c>
      <c r="G3370">
        <v>22</v>
      </c>
      <c r="H3370">
        <v>0</v>
      </c>
      <c r="I3370" t="s">
        <v>40</v>
      </c>
      <c r="J3370">
        <v>80.900000000000006</v>
      </c>
      <c r="K3370" s="1">
        <v>44035</v>
      </c>
      <c r="L3370">
        <v>38</v>
      </c>
      <c r="M3370">
        <v>0.68</v>
      </c>
    </row>
    <row r="3371" spans="1:13" x14ac:dyDescent="0.3">
      <c r="A3371" t="s">
        <v>2719</v>
      </c>
      <c r="B3371">
        <v>32</v>
      </c>
      <c r="C3371" t="s">
        <v>14</v>
      </c>
      <c r="D3371" t="s">
        <v>50</v>
      </c>
      <c r="E3371">
        <v>131.94999999999999</v>
      </c>
      <c r="F3371">
        <v>9</v>
      </c>
      <c r="G3371">
        <v>72</v>
      </c>
      <c r="H3371">
        <v>1</v>
      </c>
      <c r="I3371" t="s">
        <v>16</v>
      </c>
      <c r="J3371">
        <v>53</v>
      </c>
      <c r="K3371" s="1">
        <v>45058</v>
      </c>
      <c r="L3371">
        <v>7</v>
      </c>
      <c r="M3371">
        <v>0.56000000000000005</v>
      </c>
    </row>
    <row r="3372" spans="1:13" x14ac:dyDescent="0.3">
      <c r="A3372" t="s">
        <v>2805</v>
      </c>
      <c r="B3372">
        <v>61</v>
      </c>
      <c r="C3372" t="s">
        <v>14</v>
      </c>
      <c r="D3372" t="s">
        <v>22</v>
      </c>
      <c r="E3372">
        <v>189.33</v>
      </c>
      <c r="F3372">
        <v>11</v>
      </c>
      <c r="G3372">
        <v>350</v>
      </c>
      <c r="H3372">
        <v>0</v>
      </c>
      <c r="I3372" t="s">
        <v>40</v>
      </c>
      <c r="J3372">
        <v>14.3</v>
      </c>
      <c r="K3372" s="1">
        <v>44445</v>
      </c>
      <c r="L3372">
        <v>55</v>
      </c>
      <c r="M3372">
        <v>0.41</v>
      </c>
    </row>
    <row r="3373" spans="1:13" x14ac:dyDescent="0.3">
      <c r="A3373" t="s">
        <v>2806</v>
      </c>
      <c r="B3373">
        <v>34</v>
      </c>
      <c r="C3373" t="s">
        <v>14</v>
      </c>
      <c r="D3373" t="s">
        <v>18</v>
      </c>
      <c r="F3373">
        <v>12</v>
      </c>
      <c r="G3373">
        <v>27</v>
      </c>
      <c r="H3373">
        <v>0</v>
      </c>
      <c r="I3373" t="s">
        <v>40</v>
      </c>
      <c r="J3373">
        <v>22.5</v>
      </c>
      <c r="K3373" s="1">
        <v>45825</v>
      </c>
      <c r="L3373">
        <v>14</v>
      </c>
      <c r="M3373">
        <v>0.23</v>
      </c>
    </row>
    <row r="3374" spans="1:13" x14ac:dyDescent="0.3">
      <c r="A3374" t="s">
        <v>947</v>
      </c>
      <c r="B3374">
        <v>50</v>
      </c>
      <c r="C3374" t="s">
        <v>14</v>
      </c>
      <c r="D3374" t="s">
        <v>52</v>
      </c>
      <c r="E3374">
        <v>69.760000000000005</v>
      </c>
      <c r="F3374">
        <v>8</v>
      </c>
      <c r="G3374">
        <v>24</v>
      </c>
      <c r="H3374">
        <v>0</v>
      </c>
      <c r="I3374" t="s">
        <v>19</v>
      </c>
      <c r="J3374">
        <v>41.8</v>
      </c>
      <c r="K3374" s="1">
        <v>45597</v>
      </c>
      <c r="L3374">
        <v>76</v>
      </c>
      <c r="M3374">
        <v>0.55000000000000004</v>
      </c>
    </row>
    <row r="3375" spans="1:13" x14ac:dyDescent="0.3">
      <c r="A3375" t="s">
        <v>2807</v>
      </c>
      <c r="B3375">
        <v>64</v>
      </c>
      <c r="C3375" t="s">
        <v>14</v>
      </c>
      <c r="D3375" t="s">
        <v>28</v>
      </c>
      <c r="F3375">
        <v>9</v>
      </c>
      <c r="G3375">
        <v>354</v>
      </c>
      <c r="H3375">
        <v>0</v>
      </c>
      <c r="I3375" t="s">
        <v>29</v>
      </c>
      <c r="J3375">
        <v>72.900000000000006</v>
      </c>
      <c r="K3375" s="1">
        <v>44567</v>
      </c>
      <c r="L3375">
        <v>85</v>
      </c>
      <c r="M3375">
        <v>0.26</v>
      </c>
    </row>
    <row r="3376" spans="1:13" x14ac:dyDescent="0.3">
      <c r="A3376" t="s">
        <v>2808</v>
      </c>
      <c r="B3376">
        <v>63</v>
      </c>
      <c r="C3376" t="s">
        <v>21</v>
      </c>
      <c r="D3376" t="s">
        <v>26</v>
      </c>
      <c r="E3376">
        <v>35.49</v>
      </c>
      <c r="F3376">
        <v>9</v>
      </c>
      <c r="G3376">
        <v>64</v>
      </c>
      <c r="H3376">
        <v>0</v>
      </c>
      <c r="I3376" t="s">
        <v>23</v>
      </c>
      <c r="J3376">
        <v>54.5</v>
      </c>
      <c r="K3376" s="1">
        <v>44524</v>
      </c>
      <c r="L3376">
        <v>34</v>
      </c>
      <c r="M3376">
        <v>0.55000000000000004</v>
      </c>
    </row>
    <row r="3377" spans="1:13" x14ac:dyDescent="0.3">
      <c r="A3377" t="s">
        <v>2809</v>
      </c>
      <c r="B3377">
        <v>69</v>
      </c>
      <c r="C3377" t="s">
        <v>21</v>
      </c>
      <c r="D3377" t="s">
        <v>37</v>
      </c>
      <c r="E3377">
        <v>68.3</v>
      </c>
      <c r="F3377">
        <v>14</v>
      </c>
      <c r="G3377">
        <v>193</v>
      </c>
      <c r="H3377">
        <v>0</v>
      </c>
      <c r="I3377" t="s">
        <v>23</v>
      </c>
      <c r="J3377">
        <v>43.8</v>
      </c>
      <c r="K3377" s="1">
        <v>45620</v>
      </c>
      <c r="L3377">
        <v>21</v>
      </c>
      <c r="M3377">
        <v>0.42</v>
      </c>
    </row>
    <row r="3378" spans="1:13" x14ac:dyDescent="0.3">
      <c r="A3378" t="s">
        <v>2810</v>
      </c>
      <c r="B3378">
        <v>71</v>
      </c>
      <c r="C3378" t="s">
        <v>14</v>
      </c>
      <c r="D3378" t="s">
        <v>18</v>
      </c>
      <c r="E3378">
        <v>162.44</v>
      </c>
      <c r="F3378">
        <v>7</v>
      </c>
      <c r="G3378">
        <v>206</v>
      </c>
      <c r="H3378">
        <v>0</v>
      </c>
      <c r="I3378" t="s">
        <v>16</v>
      </c>
      <c r="J3378">
        <v>47.8</v>
      </c>
      <c r="K3378" s="1">
        <v>44132</v>
      </c>
      <c r="L3378">
        <v>36</v>
      </c>
      <c r="M3378">
        <v>0.61</v>
      </c>
    </row>
    <row r="3379" spans="1:13" x14ac:dyDescent="0.3">
      <c r="A3379" t="s">
        <v>1054</v>
      </c>
      <c r="B3379">
        <v>33</v>
      </c>
      <c r="C3379" t="s">
        <v>14</v>
      </c>
      <c r="D3379" t="s">
        <v>15</v>
      </c>
      <c r="E3379">
        <v>40.4</v>
      </c>
      <c r="F3379">
        <v>10</v>
      </c>
      <c r="G3379">
        <v>298</v>
      </c>
      <c r="H3379">
        <v>0</v>
      </c>
      <c r="I3379" t="s">
        <v>29</v>
      </c>
      <c r="J3379">
        <v>74.099999999999994</v>
      </c>
      <c r="K3379" s="1">
        <v>45801</v>
      </c>
      <c r="L3379">
        <v>63</v>
      </c>
      <c r="M3379">
        <v>0.25</v>
      </c>
    </row>
    <row r="3380" spans="1:13" x14ac:dyDescent="0.3">
      <c r="A3380" t="s">
        <v>1840</v>
      </c>
      <c r="B3380">
        <v>46</v>
      </c>
      <c r="C3380" t="s">
        <v>21</v>
      </c>
      <c r="D3380" t="s">
        <v>26</v>
      </c>
      <c r="E3380">
        <v>84</v>
      </c>
      <c r="F3380">
        <v>16</v>
      </c>
      <c r="G3380">
        <v>39</v>
      </c>
      <c r="H3380">
        <v>0</v>
      </c>
      <c r="I3380" t="s">
        <v>19</v>
      </c>
      <c r="J3380">
        <v>3.4</v>
      </c>
      <c r="K3380" s="1">
        <v>44419</v>
      </c>
      <c r="L3380">
        <v>42</v>
      </c>
      <c r="M3380">
        <v>0.13</v>
      </c>
    </row>
    <row r="3381" spans="1:13" x14ac:dyDescent="0.3">
      <c r="A3381" t="s">
        <v>2811</v>
      </c>
      <c r="B3381">
        <v>26</v>
      </c>
      <c r="C3381" t="s">
        <v>14</v>
      </c>
      <c r="D3381" t="s">
        <v>50</v>
      </c>
      <c r="E3381">
        <v>268.45999999999998</v>
      </c>
      <c r="F3381">
        <v>14</v>
      </c>
      <c r="G3381">
        <v>22</v>
      </c>
      <c r="H3381">
        <v>0</v>
      </c>
      <c r="I3381" t="s">
        <v>23</v>
      </c>
      <c r="J3381">
        <v>44.3</v>
      </c>
      <c r="K3381" s="1">
        <v>45729</v>
      </c>
      <c r="L3381">
        <v>49</v>
      </c>
      <c r="M3381">
        <v>0.42</v>
      </c>
    </row>
    <row r="3382" spans="1:13" x14ac:dyDescent="0.3">
      <c r="A3382" t="s">
        <v>2812</v>
      </c>
      <c r="B3382">
        <v>50</v>
      </c>
      <c r="C3382" t="s">
        <v>21</v>
      </c>
      <c r="D3382" t="s">
        <v>35</v>
      </c>
      <c r="E3382">
        <v>75.75</v>
      </c>
      <c r="F3382">
        <v>9</v>
      </c>
      <c r="G3382">
        <v>176</v>
      </c>
      <c r="H3382">
        <v>0</v>
      </c>
      <c r="I3382" t="s">
        <v>16</v>
      </c>
      <c r="J3382">
        <v>57.3</v>
      </c>
      <c r="K3382" s="1">
        <v>44472</v>
      </c>
      <c r="L3382">
        <v>71</v>
      </c>
      <c r="M3382">
        <v>0.27</v>
      </c>
    </row>
    <row r="3383" spans="1:13" x14ac:dyDescent="0.3">
      <c r="A3383" t="s">
        <v>2813</v>
      </c>
      <c r="B3383">
        <v>77</v>
      </c>
      <c r="C3383" t="s">
        <v>14</v>
      </c>
      <c r="D3383" t="s">
        <v>50</v>
      </c>
      <c r="E3383">
        <v>134.24</v>
      </c>
      <c r="F3383">
        <v>13</v>
      </c>
      <c r="G3383">
        <v>263</v>
      </c>
      <c r="H3383">
        <v>0</v>
      </c>
      <c r="I3383" t="s">
        <v>40</v>
      </c>
      <c r="J3383">
        <v>58.9</v>
      </c>
      <c r="K3383" s="1">
        <v>44132</v>
      </c>
      <c r="L3383">
        <v>85</v>
      </c>
      <c r="M3383">
        <v>0.14000000000000001</v>
      </c>
    </row>
    <row r="3384" spans="1:13" x14ac:dyDescent="0.3">
      <c r="A3384" t="s">
        <v>2814</v>
      </c>
      <c r="B3384">
        <v>66</v>
      </c>
      <c r="C3384" t="s">
        <v>14</v>
      </c>
      <c r="D3384" t="s">
        <v>37</v>
      </c>
      <c r="E3384">
        <v>106.73</v>
      </c>
      <c r="F3384">
        <v>13</v>
      </c>
      <c r="G3384">
        <v>127</v>
      </c>
      <c r="H3384">
        <v>0</v>
      </c>
      <c r="I3384" t="s">
        <v>40</v>
      </c>
      <c r="J3384">
        <v>61.9</v>
      </c>
      <c r="K3384" s="1">
        <v>45480</v>
      </c>
      <c r="L3384">
        <v>10</v>
      </c>
      <c r="M3384">
        <v>0.31</v>
      </c>
    </row>
    <row r="3385" spans="1:13" x14ac:dyDescent="0.3">
      <c r="A3385" t="s">
        <v>2815</v>
      </c>
      <c r="B3385">
        <v>46</v>
      </c>
      <c r="C3385" t="s">
        <v>25</v>
      </c>
      <c r="D3385" t="s">
        <v>26</v>
      </c>
      <c r="E3385">
        <v>125.47</v>
      </c>
      <c r="F3385">
        <v>11</v>
      </c>
      <c r="G3385">
        <v>262</v>
      </c>
      <c r="H3385">
        <v>0</v>
      </c>
      <c r="I3385" t="s">
        <v>19</v>
      </c>
      <c r="J3385">
        <v>5.3</v>
      </c>
      <c r="K3385" s="1">
        <v>44118</v>
      </c>
      <c r="L3385">
        <v>21</v>
      </c>
      <c r="M3385">
        <v>0.33</v>
      </c>
    </row>
    <row r="3386" spans="1:13" x14ac:dyDescent="0.3">
      <c r="A3386" t="s">
        <v>2816</v>
      </c>
      <c r="B3386">
        <v>30</v>
      </c>
      <c r="C3386" t="s">
        <v>21</v>
      </c>
      <c r="D3386" t="s">
        <v>35</v>
      </c>
      <c r="E3386">
        <v>31.16</v>
      </c>
      <c r="F3386">
        <v>11</v>
      </c>
      <c r="G3386">
        <v>276</v>
      </c>
      <c r="H3386">
        <v>0</v>
      </c>
      <c r="I3386" t="s">
        <v>23</v>
      </c>
      <c r="J3386">
        <v>55.8</v>
      </c>
      <c r="K3386" s="1">
        <v>45367</v>
      </c>
      <c r="L3386">
        <v>80</v>
      </c>
      <c r="M3386">
        <v>0.22</v>
      </c>
    </row>
    <row r="3387" spans="1:13" x14ac:dyDescent="0.3">
      <c r="A3387" t="s">
        <v>2817</v>
      </c>
      <c r="B3387">
        <v>38</v>
      </c>
      <c r="C3387" t="s">
        <v>14</v>
      </c>
      <c r="D3387" t="s">
        <v>22</v>
      </c>
      <c r="E3387">
        <v>85.8</v>
      </c>
      <c r="F3387">
        <v>17</v>
      </c>
      <c r="G3387">
        <v>34</v>
      </c>
      <c r="H3387">
        <v>0</v>
      </c>
      <c r="I3387" t="s">
        <v>40</v>
      </c>
      <c r="J3387">
        <v>55.1</v>
      </c>
      <c r="K3387" s="1">
        <v>44085</v>
      </c>
      <c r="L3387">
        <v>63</v>
      </c>
      <c r="M3387">
        <v>0.16</v>
      </c>
    </row>
    <row r="3388" spans="1:13" x14ac:dyDescent="0.3">
      <c r="A3388" t="s">
        <v>2818</v>
      </c>
      <c r="B3388">
        <v>75</v>
      </c>
      <c r="C3388" t="s">
        <v>21</v>
      </c>
      <c r="D3388" t="s">
        <v>15</v>
      </c>
      <c r="E3388">
        <v>109.33</v>
      </c>
      <c r="F3388">
        <v>12</v>
      </c>
      <c r="G3388">
        <v>100</v>
      </c>
      <c r="H3388">
        <v>0</v>
      </c>
      <c r="I3388" t="s">
        <v>16</v>
      </c>
      <c r="J3388">
        <v>85.5</v>
      </c>
      <c r="K3388" s="1">
        <v>45759</v>
      </c>
      <c r="L3388">
        <v>89</v>
      </c>
      <c r="M3388">
        <v>0.38</v>
      </c>
    </row>
    <row r="3389" spans="1:13" x14ac:dyDescent="0.3">
      <c r="A3389" t="s">
        <v>2819</v>
      </c>
      <c r="B3389">
        <v>38</v>
      </c>
      <c r="C3389" t="s">
        <v>21</v>
      </c>
      <c r="D3389" t="s">
        <v>50</v>
      </c>
      <c r="E3389">
        <v>68.290000000000006</v>
      </c>
      <c r="F3389">
        <v>17</v>
      </c>
      <c r="G3389">
        <v>224</v>
      </c>
      <c r="H3389">
        <v>0</v>
      </c>
      <c r="I3389" t="s">
        <v>16</v>
      </c>
      <c r="J3389">
        <v>76</v>
      </c>
      <c r="K3389" s="1">
        <v>44955</v>
      </c>
      <c r="L3389">
        <v>77</v>
      </c>
      <c r="M3389">
        <v>0.26</v>
      </c>
    </row>
    <row r="3390" spans="1:13" x14ac:dyDescent="0.3">
      <c r="A3390" t="s">
        <v>2820</v>
      </c>
      <c r="B3390">
        <v>22</v>
      </c>
      <c r="C3390" t="s">
        <v>21</v>
      </c>
      <c r="D3390" t="s">
        <v>15</v>
      </c>
      <c r="E3390">
        <v>35.950000000000003</v>
      </c>
      <c r="F3390">
        <v>6</v>
      </c>
      <c r="G3390">
        <v>228</v>
      </c>
      <c r="H3390">
        <v>0</v>
      </c>
      <c r="I3390" t="s">
        <v>23</v>
      </c>
      <c r="J3390">
        <v>3.1</v>
      </c>
      <c r="K3390" s="1">
        <v>45618</v>
      </c>
      <c r="L3390">
        <v>50</v>
      </c>
      <c r="M3390">
        <v>0.28999999999999998</v>
      </c>
    </row>
    <row r="3391" spans="1:13" x14ac:dyDescent="0.3">
      <c r="A3391" t="s">
        <v>2821</v>
      </c>
      <c r="B3391">
        <v>27</v>
      </c>
      <c r="C3391" t="s">
        <v>14</v>
      </c>
      <c r="D3391" t="s">
        <v>26</v>
      </c>
      <c r="E3391">
        <v>93.67</v>
      </c>
      <c r="F3391">
        <v>6</v>
      </c>
      <c r="G3391">
        <v>98</v>
      </c>
      <c r="H3391">
        <v>0</v>
      </c>
      <c r="I3391" t="s">
        <v>19</v>
      </c>
      <c r="J3391">
        <v>55.6</v>
      </c>
      <c r="K3391" s="1">
        <v>44809</v>
      </c>
      <c r="L3391">
        <v>27</v>
      </c>
      <c r="M3391">
        <v>0.24</v>
      </c>
    </row>
    <row r="3392" spans="1:13" x14ac:dyDescent="0.3">
      <c r="A3392" t="s">
        <v>2822</v>
      </c>
      <c r="B3392">
        <v>23</v>
      </c>
      <c r="C3392" t="s">
        <v>14</v>
      </c>
      <c r="D3392" t="s">
        <v>18</v>
      </c>
      <c r="F3392">
        <v>7</v>
      </c>
      <c r="G3392">
        <v>81</v>
      </c>
      <c r="H3392">
        <v>0</v>
      </c>
      <c r="I3392" t="s">
        <v>16</v>
      </c>
      <c r="J3392">
        <v>69.099999999999994</v>
      </c>
      <c r="K3392" s="1">
        <v>45188</v>
      </c>
      <c r="L3392">
        <v>8</v>
      </c>
      <c r="M3392">
        <v>0.1</v>
      </c>
    </row>
    <row r="3393" spans="1:13" x14ac:dyDescent="0.3">
      <c r="A3393" t="s">
        <v>1713</v>
      </c>
      <c r="B3393">
        <v>73</v>
      </c>
      <c r="C3393" t="s">
        <v>21</v>
      </c>
      <c r="D3393" t="s">
        <v>26</v>
      </c>
      <c r="E3393">
        <v>50.69</v>
      </c>
      <c r="F3393">
        <v>8</v>
      </c>
      <c r="G3393">
        <v>316</v>
      </c>
      <c r="H3393">
        <v>0</v>
      </c>
      <c r="I3393" t="s">
        <v>29</v>
      </c>
      <c r="J3393">
        <v>58</v>
      </c>
      <c r="K3393" s="1">
        <v>44889</v>
      </c>
      <c r="L3393">
        <v>30</v>
      </c>
      <c r="M3393">
        <v>0.33</v>
      </c>
    </row>
    <row r="3394" spans="1:13" x14ac:dyDescent="0.3">
      <c r="A3394" t="s">
        <v>2823</v>
      </c>
      <c r="B3394">
        <v>68</v>
      </c>
      <c r="C3394" t="s">
        <v>14</v>
      </c>
      <c r="D3394" t="s">
        <v>28</v>
      </c>
      <c r="E3394">
        <v>84.48</v>
      </c>
      <c r="F3394">
        <v>13</v>
      </c>
      <c r="G3394">
        <v>329</v>
      </c>
      <c r="H3394">
        <v>0</v>
      </c>
      <c r="I3394" t="s">
        <v>16</v>
      </c>
      <c r="J3394">
        <v>67.599999999999994</v>
      </c>
      <c r="K3394" s="1">
        <v>45727</v>
      </c>
      <c r="L3394">
        <v>95</v>
      </c>
      <c r="M3394">
        <v>0.21</v>
      </c>
    </row>
    <row r="3395" spans="1:13" x14ac:dyDescent="0.3">
      <c r="A3395" t="s">
        <v>2824</v>
      </c>
      <c r="B3395">
        <v>74</v>
      </c>
      <c r="C3395" t="s">
        <v>14</v>
      </c>
      <c r="D3395" t="s">
        <v>35</v>
      </c>
      <c r="E3395">
        <v>204.15</v>
      </c>
      <c r="F3395">
        <v>9</v>
      </c>
      <c r="G3395">
        <v>195</v>
      </c>
      <c r="H3395">
        <v>0</v>
      </c>
      <c r="I3395" t="s">
        <v>19</v>
      </c>
      <c r="K3395" s="1">
        <v>45113</v>
      </c>
      <c r="L3395">
        <v>71</v>
      </c>
      <c r="M3395">
        <v>0.62</v>
      </c>
    </row>
    <row r="3396" spans="1:13" x14ac:dyDescent="0.3">
      <c r="A3396" t="s">
        <v>2825</v>
      </c>
      <c r="B3396">
        <v>30</v>
      </c>
      <c r="C3396" t="s">
        <v>14</v>
      </c>
      <c r="D3396" t="s">
        <v>18</v>
      </c>
      <c r="E3396">
        <v>172.39</v>
      </c>
      <c r="F3396">
        <v>10</v>
      </c>
      <c r="G3396">
        <v>364</v>
      </c>
      <c r="H3396">
        <v>0</v>
      </c>
      <c r="I3396" t="s">
        <v>16</v>
      </c>
      <c r="J3396">
        <v>16.899999999999999</v>
      </c>
      <c r="K3396" s="1">
        <v>44567</v>
      </c>
      <c r="L3396">
        <v>30</v>
      </c>
      <c r="M3396">
        <v>0.02</v>
      </c>
    </row>
    <row r="3397" spans="1:13" x14ac:dyDescent="0.3">
      <c r="A3397" t="s">
        <v>2826</v>
      </c>
      <c r="B3397">
        <v>18</v>
      </c>
      <c r="C3397" t="s">
        <v>25</v>
      </c>
      <c r="D3397" t="s">
        <v>50</v>
      </c>
      <c r="E3397">
        <v>155.55000000000001</v>
      </c>
      <c r="F3397">
        <v>8</v>
      </c>
      <c r="G3397">
        <v>67</v>
      </c>
      <c r="H3397">
        <v>0</v>
      </c>
      <c r="I3397" t="s">
        <v>40</v>
      </c>
      <c r="J3397">
        <v>58.3</v>
      </c>
      <c r="K3397" s="1">
        <v>44216</v>
      </c>
      <c r="L3397">
        <v>18</v>
      </c>
      <c r="M3397">
        <v>0.34</v>
      </c>
    </row>
    <row r="3398" spans="1:13" x14ac:dyDescent="0.3">
      <c r="A3398" t="s">
        <v>2827</v>
      </c>
      <c r="B3398">
        <v>37</v>
      </c>
      <c r="C3398" t="s">
        <v>21</v>
      </c>
      <c r="D3398" t="s">
        <v>22</v>
      </c>
      <c r="E3398">
        <v>82.65</v>
      </c>
      <c r="F3398">
        <v>12</v>
      </c>
      <c r="G3398">
        <v>272</v>
      </c>
      <c r="H3398">
        <v>0</v>
      </c>
      <c r="I3398" t="s">
        <v>19</v>
      </c>
      <c r="J3398">
        <v>80.099999999999994</v>
      </c>
      <c r="K3398" s="1">
        <v>44075</v>
      </c>
      <c r="L3398">
        <v>23</v>
      </c>
      <c r="M3398">
        <v>0.54</v>
      </c>
    </row>
    <row r="3399" spans="1:13" x14ac:dyDescent="0.3">
      <c r="A3399" t="s">
        <v>2828</v>
      </c>
      <c r="B3399">
        <v>74</v>
      </c>
      <c r="C3399" t="s">
        <v>25</v>
      </c>
      <c r="D3399" t="s">
        <v>15</v>
      </c>
      <c r="E3399">
        <v>59.07</v>
      </c>
      <c r="F3399">
        <v>12</v>
      </c>
      <c r="G3399">
        <v>298</v>
      </c>
      <c r="H3399">
        <v>0</v>
      </c>
      <c r="I3399" t="s">
        <v>40</v>
      </c>
      <c r="J3399">
        <v>2.6</v>
      </c>
      <c r="K3399" s="1">
        <v>45149</v>
      </c>
      <c r="L3399">
        <v>38</v>
      </c>
      <c r="M3399">
        <v>0.09</v>
      </c>
    </row>
    <row r="3400" spans="1:13" x14ac:dyDescent="0.3">
      <c r="A3400" t="s">
        <v>814</v>
      </c>
      <c r="B3400">
        <v>64</v>
      </c>
      <c r="C3400" t="s">
        <v>14</v>
      </c>
      <c r="D3400" t="s">
        <v>26</v>
      </c>
      <c r="E3400">
        <v>260.83999999999997</v>
      </c>
      <c r="F3400">
        <v>9</v>
      </c>
      <c r="G3400">
        <v>358</v>
      </c>
      <c r="H3400">
        <v>0</v>
      </c>
      <c r="I3400" t="s">
        <v>40</v>
      </c>
      <c r="J3400">
        <v>43.6</v>
      </c>
      <c r="K3400" s="1">
        <v>44687</v>
      </c>
      <c r="L3400">
        <v>30</v>
      </c>
      <c r="M3400">
        <v>0.24</v>
      </c>
    </row>
    <row r="3401" spans="1:13" x14ac:dyDescent="0.3">
      <c r="A3401" t="s">
        <v>2829</v>
      </c>
      <c r="B3401">
        <v>63</v>
      </c>
      <c r="C3401" t="s">
        <v>21</v>
      </c>
      <c r="D3401" t="s">
        <v>44</v>
      </c>
      <c r="E3401">
        <v>142.66999999999999</v>
      </c>
      <c r="F3401">
        <v>8</v>
      </c>
      <c r="G3401">
        <v>343</v>
      </c>
      <c r="H3401">
        <v>0</v>
      </c>
      <c r="I3401" t="s">
        <v>23</v>
      </c>
      <c r="J3401">
        <v>99.2</v>
      </c>
      <c r="K3401" s="1">
        <v>44138</v>
      </c>
      <c r="L3401">
        <v>30</v>
      </c>
      <c r="M3401">
        <v>0.43</v>
      </c>
    </row>
    <row r="3402" spans="1:13" x14ac:dyDescent="0.3">
      <c r="A3402" t="s">
        <v>1080</v>
      </c>
      <c r="B3402">
        <v>25</v>
      </c>
      <c r="C3402" t="s">
        <v>21</v>
      </c>
      <c r="D3402" t="s">
        <v>37</v>
      </c>
      <c r="E3402">
        <v>64.099999999999994</v>
      </c>
      <c r="F3402">
        <v>10</v>
      </c>
      <c r="G3402">
        <v>358</v>
      </c>
      <c r="H3402">
        <v>0</v>
      </c>
      <c r="I3402" t="s">
        <v>19</v>
      </c>
      <c r="J3402">
        <v>76.599999999999994</v>
      </c>
      <c r="K3402" s="1">
        <v>44316</v>
      </c>
      <c r="L3402">
        <v>72</v>
      </c>
      <c r="M3402">
        <v>0.13</v>
      </c>
    </row>
    <row r="3403" spans="1:13" x14ac:dyDescent="0.3">
      <c r="A3403" t="s">
        <v>2830</v>
      </c>
      <c r="B3403">
        <v>27</v>
      </c>
      <c r="C3403" t="s">
        <v>21</v>
      </c>
      <c r="D3403" t="s">
        <v>50</v>
      </c>
      <c r="E3403">
        <v>80.459999999999994</v>
      </c>
      <c r="F3403">
        <v>8</v>
      </c>
      <c r="G3403">
        <v>140</v>
      </c>
      <c r="H3403">
        <v>0</v>
      </c>
      <c r="I3403" t="s">
        <v>40</v>
      </c>
      <c r="J3403">
        <v>45</v>
      </c>
      <c r="K3403" s="1">
        <v>44428</v>
      </c>
      <c r="L3403">
        <v>76</v>
      </c>
      <c r="M3403">
        <v>0.2</v>
      </c>
    </row>
    <row r="3404" spans="1:13" x14ac:dyDescent="0.3">
      <c r="A3404" t="s">
        <v>1401</v>
      </c>
      <c r="B3404">
        <v>26</v>
      </c>
      <c r="C3404" t="s">
        <v>21</v>
      </c>
      <c r="D3404" t="s">
        <v>37</v>
      </c>
      <c r="E3404">
        <v>131.27000000000001</v>
      </c>
      <c r="F3404">
        <v>8</v>
      </c>
      <c r="G3404">
        <v>184</v>
      </c>
      <c r="H3404">
        <v>0</v>
      </c>
      <c r="I3404" t="s">
        <v>23</v>
      </c>
      <c r="J3404">
        <v>9.8000000000000007</v>
      </c>
      <c r="K3404" s="1">
        <v>45795</v>
      </c>
      <c r="L3404">
        <v>74</v>
      </c>
      <c r="M3404">
        <v>0.28000000000000003</v>
      </c>
    </row>
    <row r="3405" spans="1:13" x14ac:dyDescent="0.3">
      <c r="A3405" t="s">
        <v>1327</v>
      </c>
      <c r="B3405">
        <v>66</v>
      </c>
      <c r="C3405" t="s">
        <v>14</v>
      </c>
      <c r="D3405" t="s">
        <v>18</v>
      </c>
      <c r="E3405">
        <v>113.74</v>
      </c>
      <c r="F3405">
        <v>3</v>
      </c>
      <c r="G3405">
        <v>153</v>
      </c>
      <c r="H3405">
        <v>0</v>
      </c>
      <c r="I3405" t="s">
        <v>23</v>
      </c>
      <c r="J3405">
        <v>35.9</v>
      </c>
      <c r="K3405" s="1">
        <v>44389</v>
      </c>
      <c r="L3405">
        <v>71</v>
      </c>
      <c r="M3405">
        <v>0.16</v>
      </c>
    </row>
    <row r="3406" spans="1:13" x14ac:dyDescent="0.3">
      <c r="A3406" t="s">
        <v>2033</v>
      </c>
      <c r="B3406">
        <v>58</v>
      </c>
      <c r="C3406" t="s">
        <v>14</v>
      </c>
      <c r="D3406" t="s">
        <v>28</v>
      </c>
      <c r="E3406">
        <v>36.97</v>
      </c>
      <c r="F3406">
        <v>10</v>
      </c>
      <c r="G3406">
        <v>188</v>
      </c>
      <c r="H3406">
        <v>0</v>
      </c>
      <c r="I3406" t="s">
        <v>40</v>
      </c>
      <c r="J3406">
        <v>15.4</v>
      </c>
      <c r="K3406" s="1">
        <v>44709</v>
      </c>
      <c r="L3406">
        <v>39</v>
      </c>
      <c r="M3406">
        <v>0.36</v>
      </c>
    </row>
    <row r="3407" spans="1:13" x14ac:dyDescent="0.3">
      <c r="A3407" t="s">
        <v>1691</v>
      </c>
      <c r="B3407">
        <v>20</v>
      </c>
      <c r="C3407" t="s">
        <v>14</v>
      </c>
      <c r="D3407" t="s">
        <v>50</v>
      </c>
      <c r="E3407">
        <v>87.15</v>
      </c>
      <c r="F3407">
        <v>14</v>
      </c>
      <c r="G3407">
        <v>61</v>
      </c>
      <c r="H3407">
        <v>0</v>
      </c>
      <c r="I3407" t="s">
        <v>40</v>
      </c>
      <c r="J3407">
        <v>92.1</v>
      </c>
      <c r="K3407" s="1">
        <v>45331</v>
      </c>
      <c r="L3407">
        <v>17</v>
      </c>
      <c r="M3407">
        <v>0.32</v>
      </c>
    </row>
    <row r="3408" spans="1:13" x14ac:dyDescent="0.3">
      <c r="A3408" t="s">
        <v>2831</v>
      </c>
      <c r="B3408">
        <v>28</v>
      </c>
      <c r="C3408" t="s">
        <v>14</v>
      </c>
      <c r="D3408" t="s">
        <v>28</v>
      </c>
      <c r="E3408">
        <v>20.25</v>
      </c>
      <c r="F3408">
        <v>9</v>
      </c>
      <c r="G3408">
        <v>18</v>
      </c>
      <c r="H3408">
        <v>0</v>
      </c>
      <c r="I3408" t="s">
        <v>29</v>
      </c>
      <c r="J3408">
        <v>68.599999999999994</v>
      </c>
      <c r="K3408" s="1">
        <v>45300</v>
      </c>
      <c r="L3408">
        <v>96</v>
      </c>
      <c r="M3408">
        <v>0.14000000000000001</v>
      </c>
    </row>
    <row r="3409" spans="1:13" x14ac:dyDescent="0.3">
      <c r="A3409" t="s">
        <v>2832</v>
      </c>
      <c r="B3409">
        <v>29</v>
      </c>
      <c r="C3409" t="s">
        <v>21</v>
      </c>
      <c r="D3409" t="s">
        <v>28</v>
      </c>
      <c r="E3409">
        <v>44.13</v>
      </c>
      <c r="F3409">
        <v>9</v>
      </c>
      <c r="G3409">
        <v>80</v>
      </c>
      <c r="H3409">
        <v>0</v>
      </c>
      <c r="I3409" t="s">
        <v>19</v>
      </c>
      <c r="J3409">
        <v>85.6</v>
      </c>
      <c r="K3409" s="1">
        <v>44496</v>
      </c>
      <c r="L3409">
        <v>69</v>
      </c>
      <c r="M3409">
        <v>0.31</v>
      </c>
    </row>
    <row r="3410" spans="1:13" x14ac:dyDescent="0.3">
      <c r="A3410" t="s">
        <v>2833</v>
      </c>
      <c r="B3410">
        <v>27</v>
      </c>
      <c r="C3410" t="s">
        <v>14</v>
      </c>
      <c r="D3410" t="s">
        <v>22</v>
      </c>
      <c r="E3410">
        <v>220.32</v>
      </c>
      <c r="F3410">
        <v>11</v>
      </c>
      <c r="G3410">
        <v>29</v>
      </c>
      <c r="H3410">
        <v>0</v>
      </c>
      <c r="I3410" t="s">
        <v>23</v>
      </c>
      <c r="J3410">
        <v>89.7</v>
      </c>
      <c r="K3410" s="1">
        <v>44456</v>
      </c>
      <c r="L3410">
        <v>85</v>
      </c>
      <c r="M3410">
        <v>0.24</v>
      </c>
    </row>
    <row r="3411" spans="1:13" x14ac:dyDescent="0.3">
      <c r="A3411" t="s">
        <v>2834</v>
      </c>
      <c r="B3411">
        <v>42</v>
      </c>
      <c r="C3411" t="s">
        <v>21</v>
      </c>
      <c r="D3411" t="s">
        <v>18</v>
      </c>
      <c r="E3411">
        <v>151.97999999999999</v>
      </c>
      <c r="F3411">
        <v>7</v>
      </c>
      <c r="G3411">
        <v>126</v>
      </c>
      <c r="H3411">
        <v>0</v>
      </c>
      <c r="I3411" t="s">
        <v>19</v>
      </c>
      <c r="J3411">
        <v>60.7</v>
      </c>
      <c r="K3411" s="1">
        <v>45669</v>
      </c>
      <c r="L3411">
        <v>95</v>
      </c>
      <c r="M3411">
        <v>0.4</v>
      </c>
    </row>
    <row r="3412" spans="1:13" x14ac:dyDescent="0.3">
      <c r="A3412" t="s">
        <v>2835</v>
      </c>
      <c r="B3412">
        <v>66</v>
      </c>
      <c r="C3412" t="s">
        <v>25</v>
      </c>
      <c r="D3412" t="s">
        <v>26</v>
      </c>
      <c r="E3412">
        <v>139.47</v>
      </c>
      <c r="F3412">
        <v>7</v>
      </c>
      <c r="G3412">
        <v>217</v>
      </c>
      <c r="H3412">
        <v>0</v>
      </c>
      <c r="I3412" t="s">
        <v>23</v>
      </c>
      <c r="J3412">
        <v>0.7</v>
      </c>
      <c r="K3412" s="1">
        <v>44459</v>
      </c>
      <c r="L3412">
        <v>52</v>
      </c>
      <c r="M3412">
        <v>0.17</v>
      </c>
    </row>
    <row r="3413" spans="1:13" x14ac:dyDescent="0.3">
      <c r="A3413" t="s">
        <v>2836</v>
      </c>
      <c r="B3413">
        <v>66</v>
      </c>
      <c r="C3413" t="s">
        <v>21</v>
      </c>
      <c r="D3413" t="s">
        <v>44</v>
      </c>
      <c r="E3413">
        <v>87.98</v>
      </c>
      <c r="F3413">
        <v>12</v>
      </c>
      <c r="G3413">
        <v>12</v>
      </c>
      <c r="H3413">
        <v>0</v>
      </c>
      <c r="I3413" t="s">
        <v>16</v>
      </c>
      <c r="J3413">
        <v>55.6</v>
      </c>
      <c r="K3413" s="1">
        <v>44323</v>
      </c>
      <c r="L3413">
        <v>79</v>
      </c>
      <c r="M3413">
        <v>0.16</v>
      </c>
    </row>
    <row r="3414" spans="1:13" x14ac:dyDescent="0.3">
      <c r="A3414" t="s">
        <v>2721</v>
      </c>
      <c r="B3414">
        <v>42</v>
      </c>
      <c r="C3414" t="s">
        <v>25</v>
      </c>
      <c r="D3414" t="s">
        <v>35</v>
      </c>
      <c r="E3414">
        <v>209.3</v>
      </c>
      <c r="F3414">
        <v>13</v>
      </c>
      <c r="G3414">
        <v>176</v>
      </c>
      <c r="H3414">
        <v>0</v>
      </c>
      <c r="I3414" t="s">
        <v>16</v>
      </c>
      <c r="J3414">
        <v>80.2</v>
      </c>
      <c r="K3414" s="1">
        <v>45383</v>
      </c>
      <c r="L3414">
        <v>13</v>
      </c>
      <c r="M3414">
        <v>0.11</v>
      </c>
    </row>
    <row r="3415" spans="1:13" x14ac:dyDescent="0.3">
      <c r="A3415" t="s">
        <v>2837</v>
      </c>
      <c r="B3415">
        <v>28</v>
      </c>
      <c r="C3415" t="s">
        <v>21</v>
      </c>
      <c r="D3415" t="s">
        <v>28</v>
      </c>
      <c r="E3415">
        <v>79.95</v>
      </c>
      <c r="F3415">
        <v>10</v>
      </c>
      <c r="G3415">
        <v>337</v>
      </c>
      <c r="H3415">
        <v>0</v>
      </c>
      <c r="I3415" t="s">
        <v>23</v>
      </c>
      <c r="J3415">
        <v>31.4</v>
      </c>
      <c r="K3415" s="1">
        <v>45104</v>
      </c>
      <c r="L3415">
        <v>7</v>
      </c>
      <c r="M3415">
        <v>0.49</v>
      </c>
    </row>
    <row r="3416" spans="1:13" x14ac:dyDescent="0.3">
      <c r="A3416" t="s">
        <v>2838</v>
      </c>
      <c r="B3416">
        <v>79</v>
      </c>
      <c r="C3416" t="s">
        <v>21</v>
      </c>
      <c r="D3416" t="s">
        <v>18</v>
      </c>
      <c r="E3416">
        <v>157.72</v>
      </c>
      <c r="F3416">
        <v>11</v>
      </c>
      <c r="G3416">
        <v>120</v>
      </c>
      <c r="H3416">
        <v>0</v>
      </c>
      <c r="I3416" t="s">
        <v>29</v>
      </c>
      <c r="J3416">
        <v>92.8</v>
      </c>
      <c r="K3416" s="1">
        <v>45643</v>
      </c>
      <c r="L3416">
        <v>88</v>
      </c>
      <c r="M3416">
        <v>0.23</v>
      </c>
    </row>
    <row r="3417" spans="1:13" x14ac:dyDescent="0.3">
      <c r="A3417" t="s">
        <v>2839</v>
      </c>
      <c r="B3417">
        <v>71</v>
      </c>
      <c r="C3417" t="s">
        <v>21</v>
      </c>
      <c r="D3417" t="s">
        <v>22</v>
      </c>
      <c r="E3417">
        <v>65.010000000000005</v>
      </c>
      <c r="F3417">
        <v>12</v>
      </c>
      <c r="G3417">
        <v>178</v>
      </c>
      <c r="H3417">
        <v>0</v>
      </c>
      <c r="I3417" t="s">
        <v>16</v>
      </c>
      <c r="J3417">
        <v>99.7</v>
      </c>
      <c r="K3417" s="1">
        <v>45234</v>
      </c>
      <c r="L3417">
        <v>68</v>
      </c>
      <c r="M3417">
        <v>0.31</v>
      </c>
    </row>
    <row r="3418" spans="1:13" x14ac:dyDescent="0.3">
      <c r="A3418" t="s">
        <v>2840</v>
      </c>
      <c r="B3418">
        <v>53</v>
      </c>
      <c r="C3418" t="s">
        <v>14</v>
      </c>
      <c r="D3418" t="s">
        <v>50</v>
      </c>
      <c r="E3418">
        <v>19.84</v>
      </c>
      <c r="F3418">
        <v>17</v>
      </c>
      <c r="G3418">
        <v>110</v>
      </c>
      <c r="H3418">
        <v>0</v>
      </c>
      <c r="I3418" t="s">
        <v>19</v>
      </c>
      <c r="J3418">
        <v>54.9</v>
      </c>
      <c r="K3418" s="1">
        <v>44288</v>
      </c>
      <c r="L3418">
        <v>60</v>
      </c>
      <c r="M3418">
        <v>0.28999999999999998</v>
      </c>
    </row>
    <row r="3419" spans="1:13" x14ac:dyDescent="0.3">
      <c r="A3419" t="s">
        <v>2841</v>
      </c>
      <c r="B3419">
        <v>56</v>
      </c>
      <c r="C3419" t="s">
        <v>14</v>
      </c>
      <c r="D3419" t="s">
        <v>52</v>
      </c>
      <c r="E3419">
        <v>55.34</v>
      </c>
      <c r="F3419">
        <v>10</v>
      </c>
      <c r="G3419">
        <v>8</v>
      </c>
      <c r="H3419">
        <v>0</v>
      </c>
      <c r="I3419" t="s">
        <v>40</v>
      </c>
      <c r="J3419">
        <v>53.1</v>
      </c>
      <c r="K3419" s="1">
        <v>45819</v>
      </c>
      <c r="L3419">
        <v>83</v>
      </c>
      <c r="M3419">
        <v>0.21</v>
      </c>
    </row>
    <row r="3420" spans="1:13" x14ac:dyDescent="0.3">
      <c r="A3420" t="s">
        <v>1055</v>
      </c>
      <c r="B3420">
        <v>70</v>
      </c>
      <c r="C3420" t="s">
        <v>21</v>
      </c>
      <c r="D3420" t="s">
        <v>52</v>
      </c>
      <c r="E3420">
        <v>87.81</v>
      </c>
      <c r="F3420">
        <v>8</v>
      </c>
      <c r="G3420">
        <v>221</v>
      </c>
      <c r="H3420">
        <v>0</v>
      </c>
      <c r="I3420" t="s">
        <v>19</v>
      </c>
      <c r="J3420">
        <v>65.5</v>
      </c>
      <c r="K3420" s="1">
        <v>45144</v>
      </c>
      <c r="L3420">
        <v>46</v>
      </c>
      <c r="M3420">
        <v>0.28000000000000003</v>
      </c>
    </row>
    <row r="3421" spans="1:13" x14ac:dyDescent="0.3">
      <c r="A3421" t="s">
        <v>2842</v>
      </c>
      <c r="B3421">
        <v>43</v>
      </c>
      <c r="C3421" t="s">
        <v>25</v>
      </c>
      <c r="D3421" t="s">
        <v>44</v>
      </c>
      <c r="E3421">
        <v>174.43</v>
      </c>
      <c r="F3421">
        <v>9</v>
      </c>
      <c r="G3421">
        <v>284</v>
      </c>
      <c r="H3421">
        <v>0</v>
      </c>
      <c r="I3421" t="s">
        <v>19</v>
      </c>
      <c r="J3421">
        <v>56.6</v>
      </c>
      <c r="K3421" s="1">
        <v>45256</v>
      </c>
      <c r="L3421">
        <v>35</v>
      </c>
      <c r="M3421">
        <v>0.1</v>
      </c>
    </row>
    <row r="3422" spans="1:13" x14ac:dyDescent="0.3">
      <c r="A3422" t="s">
        <v>682</v>
      </c>
      <c r="B3422">
        <v>31</v>
      </c>
      <c r="C3422" t="s">
        <v>14</v>
      </c>
      <c r="D3422" t="s">
        <v>22</v>
      </c>
      <c r="E3422">
        <v>63.07</v>
      </c>
      <c r="F3422">
        <v>10</v>
      </c>
      <c r="G3422">
        <v>348</v>
      </c>
      <c r="H3422">
        <v>0</v>
      </c>
      <c r="I3422" t="s">
        <v>19</v>
      </c>
      <c r="J3422">
        <v>16</v>
      </c>
      <c r="K3422" s="1">
        <v>44362</v>
      </c>
      <c r="L3422">
        <v>29</v>
      </c>
      <c r="M3422">
        <v>0.18</v>
      </c>
    </row>
    <row r="3423" spans="1:13" x14ac:dyDescent="0.3">
      <c r="A3423" t="s">
        <v>2843</v>
      </c>
      <c r="B3423">
        <v>56</v>
      </c>
      <c r="C3423" t="s">
        <v>14</v>
      </c>
      <c r="D3423" t="s">
        <v>18</v>
      </c>
      <c r="E3423">
        <v>88.75</v>
      </c>
      <c r="F3423">
        <v>14</v>
      </c>
      <c r="G3423">
        <v>109</v>
      </c>
      <c r="H3423">
        <v>1</v>
      </c>
      <c r="I3423" t="s">
        <v>23</v>
      </c>
      <c r="J3423">
        <v>27.1</v>
      </c>
      <c r="K3423" s="1">
        <v>45091</v>
      </c>
      <c r="L3423">
        <v>34</v>
      </c>
      <c r="M3423">
        <v>0.41</v>
      </c>
    </row>
    <row r="3424" spans="1:13" x14ac:dyDescent="0.3">
      <c r="A3424" t="s">
        <v>2844</v>
      </c>
      <c r="B3424">
        <v>73</v>
      </c>
      <c r="C3424" t="s">
        <v>14</v>
      </c>
      <c r="D3424" t="s">
        <v>22</v>
      </c>
      <c r="E3424">
        <v>173.72</v>
      </c>
      <c r="F3424">
        <v>6</v>
      </c>
      <c r="G3424">
        <v>135</v>
      </c>
      <c r="H3424">
        <v>0</v>
      </c>
      <c r="I3424" t="s">
        <v>23</v>
      </c>
      <c r="J3424">
        <v>20.2</v>
      </c>
      <c r="K3424" s="1">
        <v>44865</v>
      </c>
      <c r="L3424">
        <v>8</v>
      </c>
      <c r="M3424">
        <v>0.13</v>
      </c>
    </row>
    <row r="3425" spans="1:13" x14ac:dyDescent="0.3">
      <c r="A3425" t="s">
        <v>2397</v>
      </c>
      <c r="B3425">
        <v>57</v>
      </c>
      <c r="C3425" t="s">
        <v>21</v>
      </c>
      <c r="D3425" t="s">
        <v>35</v>
      </c>
      <c r="E3425">
        <v>72.739999999999995</v>
      </c>
      <c r="F3425">
        <v>9</v>
      </c>
      <c r="G3425">
        <v>107</v>
      </c>
      <c r="H3425">
        <v>0</v>
      </c>
      <c r="I3425" t="s">
        <v>19</v>
      </c>
      <c r="K3425" s="1">
        <v>44620</v>
      </c>
      <c r="L3425">
        <v>66</v>
      </c>
      <c r="M3425">
        <v>0.42</v>
      </c>
    </row>
    <row r="3426" spans="1:13" x14ac:dyDescent="0.3">
      <c r="A3426" t="s">
        <v>2845</v>
      </c>
      <c r="B3426">
        <v>18</v>
      </c>
      <c r="C3426" t="s">
        <v>21</v>
      </c>
      <c r="D3426" t="s">
        <v>35</v>
      </c>
      <c r="E3426">
        <v>95.18</v>
      </c>
      <c r="F3426">
        <v>9</v>
      </c>
      <c r="G3426">
        <v>336</v>
      </c>
      <c r="H3426">
        <v>0</v>
      </c>
      <c r="I3426" t="s">
        <v>40</v>
      </c>
      <c r="J3426">
        <v>14</v>
      </c>
      <c r="K3426" s="1">
        <v>44541</v>
      </c>
      <c r="L3426">
        <v>4</v>
      </c>
      <c r="M3426">
        <v>0.13</v>
      </c>
    </row>
    <row r="3427" spans="1:13" x14ac:dyDescent="0.3">
      <c r="A3427" t="s">
        <v>2846</v>
      </c>
      <c r="B3427">
        <v>73</v>
      </c>
      <c r="C3427" t="s">
        <v>25</v>
      </c>
      <c r="D3427" t="s">
        <v>26</v>
      </c>
      <c r="E3427">
        <v>91.07</v>
      </c>
      <c r="F3427">
        <v>12</v>
      </c>
      <c r="G3427">
        <v>203</v>
      </c>
      <c r="H3427">
        <v>0</v>
      </c>
      <c r="I3427" t="s">
        <v>29</v>
      </c>
      <c r="J3427">
        <v>97.2</v>
      </c>
      <c r="K3427" s="1">
        <v>45226</v>
      </c>
      <c r="L3427">
        <v>66</v>
      </c>
      <c r="M3427">
        <v>0.55000000000000004</v>
      </c>
    </row>
    <row r="3428" spans="1:13" x14ac:dyDescent="0.3">
      <c r="A3428" t="s">
        <v>2847</v>
      </c>
      <c r="B3428">
        <v>71</v>
      </c>
      <c r="C3428" t="s">
        <v>25</v>
      </c>
      <c r="D3428" t="s">
        <v>52</v>
      </c>
      <c r="E3428">
        <v>115.66</v>
      </c>
      <c r="F3428">
        <v>9</v>
      </c>
      <c r="G3428">
        <v>14</v>
      </c>
      <c r="H3428">
        <v>1</v>
      </c>
      <c r="I3428" t="s">
        <v>29</v>
      </c>
      <c r="K3428" s="1">
        <v>44464</v>
      </c>
      <c r="L3428">
        <v>94</v>
      </c>
      <c r="M3428">
        <v>0.4</v>
      </c>
    </row>
    <row r="3429" spans="1:13" x14ac:dyDescent="0.3">
      <c r="A3429" t="s">
        <v>2848</v>
      </c>
      <c r="B3429">
        <v>21</v>
      </c>
      <c r="C3429" t="s">
        <v>25</v>
      </c>
      <c r="D3429" t="s">
        <v>52</v>
      </c>
      <c r="E3429">
        <v>66.69</v>
      </c>
      <c r="F3429">
        <v>6</v>
      </c>
      <c r="G3429">
        <v>161</v>
      </c>
      <c r="H3429">
        <v>0</v>
      </c>
      <c r="I3429" t="s">
        <v>16</v>
      </c>
      <c r="J3429">
        <v>12.6</v>
      </c>
      <c r="K3429" s="1">
        <v>44373</v>
      </c>
      <c r="L3429">
        <v>57</v>
      </c>
      <c r="M3429">
        <v>0.34</v>
      </c>
    </row>
    <row r="3430" spans="1:13" x14ac:dyDescent="0.3">
      <c r="A3430" t="s">
        <v>46</v>
      </c>
      <c r="B3430">
        <v>78</v>
      </c>
      <c r="C3430" t="s">
        <v>25</v>
      </c>
      <c r="D3430" t="s">
        <v>35</v>
      </c>
      <c r="E3430">
        <v>97.31</v>
      </c>
      <c r="F3430">
        <v>4</v>
      </c>
      <c r="G3430">
        <v>194</v>
      </c>
      <c r="H3430">
        <v>0</v>
      </c>
      <c r="I3430" t="s">
        <v>16</v>
      </c>
      <c r="J3430">
        <v>71.3</v>
      </c>
      <c r="K3430" s="1">
        <v>44195</v>
      </c>
      <c r="L3430">
        <v>93</v>
      </c>
      <c r="M3430">
        <v>0.3</v>
      </c>
    </row>
    <row r="3431" spans="1:13" x14ac:dyDescent="0.3">
      <c r="A3431" t="s">
        <v>32</v>
      </c>
      <c r="B3431">
        <v>47</v>
      </c>
      <c r="C3431" t="s">
        <v>21</v>
      </c>
      <c r="D3431" t="s">
        <v>22</v>
      </c>
      <c r="F3431">
        <v>11</v>
      </c>
      <c r="G3431">
        <v>260</v>
      </c>
      <c r="H3431">
        <v>0</v>
      </c>
      <c r="I3431" t="s">
        <v>40</v>
      </c>
      <c r="K3431" s="1">
        <v>45594</v>
      </c>
      <c r="L3431">
        <v>4</v>
      </c>
      <c r="M3431">
        <v>0.15</v>
      </c>
    </row>
    <row r="3432" spans="1:13" x14ac:dyDescent="0.3">
      <c r="A3432" t="s">
        <v>2849</v>
      </c>
      <c r="B3432">
        <v>29</v>
      </c>
      <c r="C3432" t="s">
        <v>14</v>
      </c>
      <c r="D3432" t="s">
        <v>44</v>
      </c>
      <c r="E3432">
        <v>124.82</v>
      </c>
      <c r="F3432">
        <v>5</v>
      </c>
      <c r="G3432">
        <v>353</v>
      </c>
      <c r="H3432">
        <v>0</v>
      </c>
      <c r="I3432" t="s">
        <v>19</v>
      </c>
      <c r="J3432">
        <v>22.5</v>
      </c>
      <c r="K3432" s="1">
        <v>45701</v>
      </c>
      <c r="L3432">
        <v>85</v>
      </c>
      <c r="M3432">
        <v>0.3</v>
      </c>
    </row>
    <row r="3433" spans="1:13" x14ac:dyDescent="0.3">
      <c r="A3433" t="s">
        <v>2850</v>
      </c>
      <c r="B3433">
        <v>73</v>
      </c>
      <c r="C3433" t="s">
        <v>21</v>
      </c>
      <c r="D3433" t="s">
        <v>44</v>
      </c>
      <c r="E3433">
        <v>19.03</v>
      </c>
      <c r="F3433">
        <v>8</v>
      </c>
      <c r="G3433">
        <v>8</v>
      </c>
      <c r="H3433">
        <v>0</v>
      </c>
      <c r="I3433" t="s">
        <v>23</v>
      </c>
      <c r="J3433">
        <v>94.4</v>
      </c>
      <c r="K3433" s="1">
        <v>45115</v>
      </c>
      <c r="L3433">
        <v>73</v>
      </c>
      <c r="M3433">
        <v>0.09</v>
      </c>
    </row>
    <row r="3434" spans="1:13" x14ac:dyDescent="0.3">
      <c r="A3434" t="s">
        <v>2851</v>
      </c>
      <c r="B3434">
        <v>52</v>
      </c>
      <c r="C3434" t="s">
        <v>25</v>
      </c>
      <c r="D3434" t="s">
        <v>28</v>
      </c>
      <c r="E3434">
        <v>217.2</v>
      </c>
      <c r="F3434">
        <v>12</v>
      </c>
      <c r="G3434">
        <v>215</v>
      </c>
      <c r="H3434">
        <v>0</v>
      </c>
      <c r="I3434" t="s">
        <v>16</v>
      </c>
      <c r="J3434">
        <v>22.5</v>
      </c>
      <c r="K3434" s="1">
        <v>44156</v>
      </c>
      <c r="L3434">
        <v>66</v>
      </c>
      <c r="M3434">
        <v>0.27</v>
      </c>
    </row>
    <row r="3435" spans="1:13" x14ac:dyDescent="0.3">
      <c r="A3435" t="s">
        <v>2852</v>
      </c>
      <c r="B3435">
        <v>30</v>
      </c>
      <c r="C3435" t="s">
        <v>14</v>
      </c>
      <c r="D3435" t="s">
        <v>50</v>
      </c>
      <c r="E3435">
        <v>123.86</v>
      </c>
      <c r="F3435">
        <v>6</v>
      </c>
      <c r="G3435">
        <v>260</v>
      </c>
      <c r="H3435">
        <v>0</v>
      </c>
      <c r="I3435" t="s">
        <v>19</v>
      </c>
      <c r="J3435">
        <v>9.8000000000000007</v>
      </c>
      <c r="K3435" s="1">
        <v>44297</v>
      </c>
      <c r="L3435">
        <v>20</v>
      </c>
      <c r="M3435">
        <v>0.69</v>
      </c>
    </row>
    <row r="3436" spans="1:13" x14ac:dyDescent="0.3">
      <c r="A3436" t="s">
        <v>2853</v>
      </c>
      <c r="B3436">
        <v>69</v>
      </c>
      <c r="C3436" t="s">
        <v>14</v>
      </c>
      <c r="D3436" t="s">
        <v>52</v>
      </c>
      <c r="E3436">
        <v>41.3</v>
      </c>
      <c r="F3436">
        <v>10</v>
      </c>
      <c r="G3436">
        <v>112</v>
      </c>
      <c r="H3436">
        <v>0</v>
      </c>
      <c r="I3436" t="s">
        <v>29</v>
      </c>
      <c r="J3436">
        <v>20.6</v>
      </c>
      <c r="K3436" s="1">
        <v>44072</v>
      </c>
      <c r="L3436">
        <v>97</v>
      </c>
      <c r="M3436">
        <v>0.28000000000000003</v>
      </c>
    </row>
    <row r="3437" spans="1:13" x14ac:dyDescent="0.3">
      <c r="A3437" t="s">
        <v>2854</v>
      </c>
      <c r="B3437">
        <v>48</v>
      </c>
      <c r="C3437" t="s">
        <v>14</v>
      </c>
      <c r="D3437" t="s">
        <v>35</v>
      </c>
      <c r="E3437">
        <v>55.49</v>
      </c>
      <c r="F3437">
        <v>9</v>
      </c>
      <c r="G3437">
        <v>116</v>
      </c>
      <c r="H3437">
        <v>0</v>
      </c>
      <c r="I3437" t="s">
        <v>40</v>
      </c>
      <c r="J3437">
        <v>91.2</v>
      </c>
      <c r="K3437" s="1">
        <v>45143</v>
      </c>
      <c r="L3437">
        <v>55</v>
      </c>
      <c r="M3437">
        <v>0.26</v>
      </c>
    </row>
    <row r="3438" spans="1:13" x14ac:dyDescent="0.3">
      <c r="A3438" t="s">
        <v>2855</v>
      </c>
      <c r="B3438">
        <v>55</v>
      </c>
      <c r="C3438" t="s">
        <v>21</v>
      </c>
      <c r="D3438" t="s">
        <v>22</v>
      </c>
      <c r="E3438">
        <v>56.3</v>
      </c>
      <c r="F3438">
        <v>11</v>
      </c>
      <c r="G3438">
        <v>339</v>
      </c>
      <c r="H3438">
        <v>0</v>
      </c>
      <c r="I3438" t="s">
        <v>23</v>
      </c>
      <c r="J3438">
        <v>85.8</v>
      </c>
      <c r="K3438" s="1">
        <v>44779</v>
      </c>
      <c r="L3438">
        <v>6</v>
      </c>
      <c r="M3438">
        <v>0.38</v>
      </c>
    </row>
    <row r="3439" spans="1:13" x14ac:dyDescent="0.3">
      <c r="A3439" t="s">
        <v>2856</v>
      </c>
      <c r="B3439">
        <v>60</v>
      </c>
      <c r="C3439" t="s">
        <v>21</v>
      </c>
      <c r="D3439" t="s">
        <v>18</v>
      </c>
      <c r="E3439">
        <v>58.85</v>
      </c>
      <c r="F3439">
        <v>11</v>
      </c>
      <c r="G3439">
        <v>46</v>
      </c>
      <c r="H3439">
        <v>0</v>
      </c>
      <c r="I3439" t="s">
        <v>23</v>
      </c>
      <c r="J3439">
        <v>89.4</v>
      </c>
      <c r="K3439" s="1">
        <v>44589</v>
      </c>
      <c r="L3439">
        <v>29</v>
      </c>
      <c r="M3439">
        <v>0.48</v>
      </c>
    </row>
    <row r="3440" spans="1:13" x14ac:dyDescent="0.3">
      <c r="A3440" t="s">
        <v>2857</v>
      </c>
      <c r="B3440">
        <v>40</v>
      </c>
      <c r="C3440" t="s">
        <v>14</v>
      </c>
      <c r="D3440" t="s">
        <v>50</v>
      </c>
      <c r="E3440">
        <v>172.67</v>
      </c>
      <c r="F3440">
        <v>6</v>
      </c>
      <c r="G3440">
        <v>317</v>
      </c>
      <c r="H3440">
        <v>0</v>
      </c>
      <c r="I3440" t="s">
        <v>16</v>
      </c>
      <c r="J3440">
        <v>91.6</v>
      </c>
      <c r="K3440" s="1">
        <v>45062</v>
      </c>
      <c r="L3440">
        <v>80</v>
      </c>
      <c r="M3440">
        <v>0.25</v>
      </c>
    </row>
    <row r="3441" spans="1:13" x14ac:dyDescent="0.3">
      <c r="A3441" t="s">
        <v>2858</v>
      </c>
      <c r="B3441">
        <v>21</v>
      </c>
      <c r="C3441" t="s">
        <v>14</v>
      </c>
      <c r="D3441" t="s">
        <v>44</v>
      </c>
      <c r="E3441">
        <v>183.21</v>
      </c>
      <c r="F3441">
        <v>17</v>
      </c>
      <c r="G3441">
        <v>300</v>
      </c>
      <c r="H3441">
        <v>0</v>
      </c>
      <c r="I3441" t="s">
        <v>19</v>
      </c>
      <c r="J3441">
        <v>7.7</v>
      </c>
      <c r="K3441" s="1">
        <v>44503</v>
      </c>
      <c r="L3441">
        <v>5</v>
      </c>
      <c r="M3441">
        <v>0.21</v>
      </c>
    </row>
    <row r="3442" spans="1:13" x14ac:dyDescent="0.3">
      <c r="A3442" t="s">
        <v>2859</v>
      </c>
      <c r="B3442">
        <v>69</v>
      </c>
      <c r="C3442" t="s">
        <v>21</v>
      </c>
      <c r="D3442" t="s">
        <v>37</v>
      </c>
      <c r="E3442">
        <v>141.05000000000001</v>
      </c>
      <c r="F3442">
        <v>13</v>
      </c>
      <c r="G3442">
        <v>321</v>
      </c>
      <c r="H3442">
        <v>0</v>
      </c>
      <c r="I3442" t="s">
        <v>23</v>
      </c>
      <c r="K3442" s="1">
        <v>44434</v>
      </c>
      <c r="L3442">
        <v>37</v>
      </c>
      <c r="M3442">
        <v>0.21</v>
      </c>
    </row>
    <row r="3443" spans="1:13" x14ac:dyDescent="0.3">
      <c r="A3443" t="s">
        <v>2860</v>
      </c>
      <c r="B3443">
        <v>33</v>
      </c>
      <c r="C3443" t="s">
        <v>14</v>
      </c>
      <c r="D3443" t="s">
        <v>37</v>
      </c>
      <c r="E3443">
        <v>41.3</v>
      </c>
      <c r="F3443">
        <v>11</v>
      </c>
      <c r="G3443">
        <v>278</v>
      </c>
      <c r="H3443">
        <v>0</v>
      </c>
      <c r="I3443" t="s">
        <v>29</v>
      </c>
      <c r="J3443">
        <v>66.5</v>
      </c>
      <c r="K3443" s="1">
        <v>45219</v>
      </c>
      <c r="L3443">
        <v>9</v>
      </c>
      <c r="M3443">
        <v>0.21</v>
      </c>
    </row>
    <row r="3444" spans="1:13" x14ac:dyDescent="0.3">
      <c r="A3444" t="s">
        <v>2861</v>
      </c>
      <c r="B3444">
        <v>24</v>
      </c>
      <c r="C3444" t="s">
        <v>14</v>
      </c>
      <c r="D3444" t="s">
        <v>22</v>
      </c>
      <c r="E3444">
        <v>71.319999999999993</v>
      </c>
      <c r="F3444">
        <v>2</v>
      </c>
      <c r="G3444">
        <v>97</v>
      </c>
      <c r="H3444">
        <v>0</v>
      </c>
      <c r="I3444" t="s">
        <v>29</v>
      </c>
      <c r="K3444" s="1">
        <v>44919</v>
      </c>
      <c r="L3444">
        <v>96</v>
      </c>
      <c r="M3444">
        <v>0.21</v>
      </c>
    </row>
    <row r="3445" spans="1:13" x14ac:dyDescent="0.3">
      <c r="A3445" t="s">
        <v>2862</v>
      </c>
      <c r="B3445">
        <v>39</v>
      </c>
      <c r="C3445" t="s">
        <v>21</v>
      </c>
      <c r="D3445" t="s">
        <v>15</v>
      </c>
      <c r="E3445">
        <v>52.04</v>
      </c>
      <c r="F3445">
        <v>13</v>
      </c>
      <c r="G3445">
        <v>92</v>
      </c>
      <c r="H3445">
        <v>0</v>
      </c>
      <c r="I3445" t="s">
        <v>40</v>
      </c>
      <c r="J3445">
        <v>71.5</v>
      </c>
      <c r="K3445" s="1">
        <v>44793</v>
      </c>
      <c r="L3445">
        <v>37</v>
      </c>
      <c r="M3445">
        <v>0.09</v>
      </c>
    </row>
    <row r="3446" spans="1:13" x14ac:dyDescent="0.3">
      <c r="A3446" t="s">
        <v>2863</v>
      </c>
      <c r="B3446">
        <v>46</v>
      </c>
      <c r="C3446" t="s">
        <v>21</v>
      </c>
      <c r="D3446" t="s">
        <v>15</v>
      </c>
      <c r="E3446">
        <v>55.85</v>
      </c>
      <c r="F3446">
        <v>9</v>
      </c>
      <c r="G3446">
        <v>298</v>
      </c>
      <c r="H3446">
        <v>0</v>
      </c>
      <c r="I3446" t="s">
        <v>40</v>
      </c>
      <c r="J3446">
        <v>79.2</v>
      </c>
      <c r="K3446" s="1">
        <v>44434</v>
      </c>
      <c r="L3446">
        <v>98</v>
      </c>
      <c r="M3446">
        <v>0.32</v>
      </c>
    </row>
    <row r="3447" spans="1:13" x14ac:dyDescent="0.3">
      <c r="A3447" t="s">
        <v>714</v>
      </c>
      <c r="B3447">
        <v>28</v>
      </c>
      <c r="C3447" t="s">
        <v>14</v>
      </c>
      <c r="D3447" t="s">
        <v>52</v>
      </c>
      <c r="E3447">
        <v>64.95</v>
      </c>
      <c r="F3447">
        <v>13</v>
      </c>
      <c r="G3447">
        <v>251</v>
      </c>
      <c r="H3447">
        <v>0</v>
      </c>
      <c r="I3447" t="s">
        <v>29</v>
      </c>
      <c r="J3447">
        <v>71.5</v>
      </c>
      <c r="K3447" s="1">
        <v>45260</v>
      </c>
      <c r="L3447">
        <v>39</v>
      </c>
      <c r="M3447">
        <v>0.34</v>
      </c>
    </row>
    <row r="3448" spans="1:13" x14ac:dyDescent="0.3">
      <c r="A3448" t="s">
        <v>2864</v>
      </c>
      <c r="B3448">
        <v>73</v>
      </c>
      <c r="C3448" t="s">
        <v>14</v>
      </c>
      <c r="D3448" t="s">
        <v>18</v>
      </c>
      <c r="E3448">
        <v>55.22</v>
      </c>
      <c r="F3448">
        <v>12</v>
      </c>
      <c r="G3448">
        <v>162</v>
      </c>
      <c r="H3448">
        <v>1</v>
      </c>
      <c r="I3448" t="s">
        <v>29</v>
      </c>
      <c r="J3448">
        <v>62.1</v>
      </c>
      <c r="K3448" s="1">
        <v>44798</v>
      </c>
      <c r="L3448">
        <v>63</v>
      </c>
      <c r="M3448">
        <v>0.11</v>
      </c>
    </row>
    <row r="3449" spans="1:13" x14ac:dyDescent="0.3">
      <c r="A3449" t="s">
        <v>2865</v>
      </c>
      <c r="B3449">
        <v>50</v>
      </c>
      <c r="C3449" t="s">
        <v>14</v>
      </c>
      <c r="D3449" t="s">
        <v>28</v>
      </c>
      <c r="E3449">
        <v>57.98</v>
      </c>
      <c r="F3449">
        <v>8</v>
      </c>
      <c r="G3449">
        <v>157</v>
      </c>
      <c r="H3449">
        <v>0</v>
      </c>
      <c r="I3449" t="s">
        <v>19</v>
      </c>
      <c r="J3449">
        <v>55.3</v>
      </c>
      <c r="K3449" s="1">
        <v>44340</v>
      </c>
      <c r="L3449">
        <v>57</v>
      </c>
      <c r="M3449">
        <v>0.51</v>
      </c>
    </row>
    <row r="3450" spans="1:13" x14ac:dyDescent="0.3">
      <c r="A3450" t="s">
        <v>1261</v>
      </c>
      <c r="B3450">
        <v>75</v>
      </c>
      <c r="C3450" t="s">
        <v>14</v>
      </c>
      <c r="D3450" t="s">
        <v>22</v>
      </c>
      <c r="E3450">
        <v>110.47</v>
      </c>
      <c r="F3450">
        <v>3</v>
      </c>
      <c r="G3450">
        <v>66</v>
      </c>
      <c r="H3450">
        <v>0</v>
      </c>
      <c r="I3450" t="s">
        <v>23</v>
      </c>
      <c r="J3450">
        <v>96.9</v>
      </c>
      <c r="K3450" s="1">
        <v>45782</v>
      </c>
      <c r="L3450">
        <v>40</v>
      </c>
      <c r="M3450">
        <v>0.19</v>
      </c>
    </row>
    <row r="3451" spans="1:13" x14ac:dyDescent="0.3">
      <c r="A3451" t="s">
        <v>2866</v>
      </c>
      <c r="B3451">
        <v>46</v>
      </c>
      <c r="C3451" t="s">
        <v>21</v>
      </c>
      <c r="D3451" t="s">
        <v>37</v>
      </c>
      <c r="E3451">
        <v>74.52</v>
      </c>
      <c r="F3451">
        <v>12</v>
      </c>
      <c r="G3451">
        <v>137</v>
      </c>
      <c r="H3451">
        <v>0</v>
      </c>
      <c r="I3451" t="s">
        <v>19</v>
      </c>
      <c r="J3451">
        <v>93.6</v>
      </c>
      <c r="K3451" s="1">
        <v>44971</v>
      </c>
      <c r="L3451">
        <v>93</v>
      </c>
      <c r="M3451">
        <v>0.27</v>
      </c>
    </row>
    <row r="3452" spans="1:13" x14ac:dyDescent="0.3">
      <c r="A3452" t="s">
        <v>2867</v>
      </c>
      <c r="B3452">
        <v>76</v>
      </c>
      <c r="C3452" t="s">
        <v>14</v>
      </c>
      <c r="D3452" t="s">
        <v>37</v>
      </c>
      <c r="E3452">
        <v>213.72</v>
      </c>
      <c r="F3452">
        <v>17</v>
      </c>
      <c r="G3452">
        <v>311</v>
      </c>
      <c r="H3452">
        <v>0</v>
      </c>
      <c r="I3452" t="s">
        <v>40</v>
      </c>
      <c r="J3452">
        <v>43.8</v>
      </c>
      <c r="K3452" s="1">
        <v>44066</v>
      </c>
      <c r="L3452">
        <v>64</v>
      </c>
      <c r="M3452">
        <v>0.3</v>
      </c>
    </row>
    <row r="3453" spans="1:13" x14ac:dyDescent="0.3">
      <c r="A3453" t="s">
        <v>2868</v>
      </c>
      <c r="B3453">
        <v>56</v>
      </c>
      <c r="C3453" t="s">
        <v>21</v>
      </c>
      <c r="D3453" t="s">
        <v>18</v>
      </c>
      <c r="E3453">
        <v>23.32</v>
      </c>
      <c r="F3453">
        <v>8</v>
      </c>
      <c r="G3453">
        <v>289</v>
      </c>
      <c r="H3453">
        <v>0</v>
      </c>
      <c r="I3453" t="s">
        <v>40</v>
      </c>
      <c r="J3453">
        <v>28.4</v>
      </c>
      <c r="K3453" s="1">
        <v>45501</v>
      </c>
      <c r="L3453">
        <v>95</v>
      </c>
      <c r="M3453">
        <v>0.27</v>
      </c>
    </row>
    <row r="3454" spans="1:13" x14ac:dyDescent="0.3">
      <c r="A3454" t="s">
        <v>2869</v>
      </c>
      <c r="B3454">
        <v>29</v>
      </c>
      <c r="C3454" t="s">
        <v>21</v>
      </c>
      <c r="D3454" t="s">
        <v>52</v>
      </c>
      <c r="E3454">
        <v>100.44</v>
      </c>
      <c r="F3454">
        <v>21</v>
      </c>
      <c r="G3454">
        <v>64</v>
      </c>
      <c r="H3454">
        <v>0</v>
      </c>
      <c r="I3454" t="s">
        <v>40</v>
      </c>
      <c r="J3454">
        <v>50.9</v>
      </c>
      <c r="K3454" s="1">
        <v>44295</v>
      </c>
      <c r="L3454">
        <v>3</v>
      </c>
      <c r="M3454">
        <v>0.16</v>
      </c>
    </row>
    <row r="3455" spans="1:13" x14ac:dyDescent="0.3">
      <c r="A3455" t="s">
        <v>2870</v>
      </c>
      <c r="B3455">
        <v>24</v>
      </c>
      <c r="C3455" t="s">
        <v>14</v>
      </c>
      <c r="D3455" t="s">
        <v>15</v>
      </c>
      <c r="F3455">
        <v>8</v>
      </c>
      <c r="G3455">
        <v>261</v>
      </c>
      <c r="H3455">
        <v>0</v>
      </c>
      <c r="I3455" t="s">
        <v>23</v>
      </c>
      <c r="J3455">
        <v>74.599999999999994</v>
      </c>
      <c r="K3455" s="1">
        <v>45335</v>
      </c>
      <c r="L3455">
        <v>43</v>
      </c>
      <c r="M3455">
        <v>0.06</v>
      </c>
    </row>
    <row r="3456" spans="1:13" x14ac:dyDescent="0.3">
      <c r="A3456" t="s">
        <v>2871</v>
      </c>
      <c r="B3456">
        <v>76</v>
      </c>
      <c r="C3456" t="s">
        <v>25</v>
      </c>
      <c r="D3456" t="s">
        <v>26</v>
      </c>
      <c r="E3456">
        <v>180.84</v>
      </c>
      <c r="F3456">
        <v>11</v>
      </c>
      <c r="G3456">
        <v>197</v>
      </c>
      <c r="H3456">
        <v>0</v>
      </c>
      <c r="I3456" t="s">
        <v>16</v>
      </c>
      <c r="J3456">
        <v>40.1</v>
      </c>
      <c r="K3456" s="1">
        <v>44950</v>
      </c>
      <c r="L3456">
        <v>25</v>
      </c>
      <c r="M3456">
        <v>0.26</v>
      </c>
    </row>
    <row r="3457" spans="1:13" x14ac:dyDescent="0.3">
      <c r="A3457" t="s">
        <v>1647</v>
      </c>
      <c r="B3457">
        <v>72</v>
      </c>
      <c r="C3457" t="s">
        <v>21</v>
      </c>
      <c r="D3457" t="s">
        <v>52</v>
      </c>
      <c r="E3457">
        <v>98.92</v>
      </c>
      <c r="F3457">
        <v>12</v>
      </c>
      <c r="G3457">
        <v>170</v>
      </c>
      <c r="H3457">
        <v>0</v>
      </c>
      <c r="I3457" t="s">
        <v>40</v>
      </c>
      <c r="J3457">
        <v>53.7</v>
      </c>
      <c r="K3457" s="1">
        <v>44907</v>
      </c>
      <c r="L3457">
        <v>55</v>
      </c>
      <c r="M3457">
        <v>0.1</v>
      </c>
    </row>
    <row r="3458" spans="1:13" x14ac:dyDescent="0.3">
      <c r="A3458" t="s">
        <v>1586</v>
      </c>
      <c r="B3458">
        <v>56</v>
      </c>
      <c r="C3458" t="s">
        <v>21</v>
      </c>
      <c r="D3458" t="s">
        <v>52</v>
      </c>
      <c r="E3458">
        <v>68.98</v>
      </c>
      <c r="F3458">
        <v>8</v>
      </c>
      <c r="G3458">
        <v>15</v>
      </c>
      <c r="H3458">
        <v>0</v>
      </c>
      <c r="I3458" t="s">
        <v>40</v>
      </c>
      <c r="J3458">
        <v>29.9</v>
      </c>
      <c r="K3458" s="1">
        <v>45663</v>
      </c>
      <c r="L3458">
        <v>36</v>
      </c>
      <c r="M3458">
        <v>0.24</v>
      </c>
    </row>
    <row r="3459" spans="1:13" x14ac:dyDescent="0.3">
      <c r="A3459" t="s">
        <v>2872</v>
      </c>
      <c r="B3459">
        <v>59</v>
      </c>
      <c r="C3459" t="s">
        <v>14</v>
      </c>
      <c r="D3459" t="s">
        <v>44</v>
      </c>
      <c r="E3459">
        <v>89.32</v>
      </c>
      <c r="F3459">
        <v>9</v>
      </c>
      <c r="G3459">
        <v>190</v>
      </c>
      <c r="H3459">
        <v>1</v>
      </c>
      <c r="I3459" t="s">
        <v>19</v>
      </c>
      <c r="J3459">
        <v>42.8</v>
      </c>
      <c r="K3459" s="1">
        <v>44092</v>
      </c>
      <c r="L3459">
        <v>58</v>
      </c>
      <c r="M3459">
        <v>0.33</v>
      </c>
    </row>
    <row r="3460" spans="1:13" x14ac:dyDescent="0.3">
      <c r="A3460" t="s">
        <v>2287</v>
      </c>
      <c r="B3460">
        <v>79</v>
      </c>
      <c r="C3460" t="s">
        <v>14</v>
      </c>
      <c r="D3460" t="s">
        <v>28</v>
      </c>
      <c r="E3460">
        <v>23.59</v>
      </c>
      <c r="F3460">
        <v>16</v>
      </c>
      <c r="G3460">
        <v>24</v>
      </c>
      <c r="H3460">
        <v>0</v>
      </c>
      <c r="I3460" t="s">
        <v>19</v>
      </c>
      <c r="J3460">
        <v>95.7</v>
      </c>
      <c r="K3460" s="1">
        <v>45490</v>
      </c>
      <c r="L3460">
        <v>77</v>
      </c>
      <c r="M3460">
        <v>0.1</v>
      </c>
    </row>
    <row r="3461" spans="1:13" x14ac:dyDescent="0.3">
      <c r="A3461" t="s">
        <v>2873</v>
      </c>
      <c r="B3461">
        <v>65</v>
      </c>
      <c r="C3461" t="s">
        <v>14</v>
      </c>
      <c r="D3461" t="s">
        <v>28</v>
      </c>
      <c r="E3461">
        <v>55.82</v>
      </c>
      <c r="F3461">
        <v>4</v>
      </c>
      <c r="G3461">
        <v>249</v>
      </c>
      <c r="H3461">
        <v>0</v>
      </c>
      <c r="I3461" t="s">
        <v>16</v>
      </c>
      <c r="J3461">
        <v>21.5</v>
      </c>
      <c r="K3461" s="1">
        <v>44738</v>
      </c>
      <c r="L3461">
        <v>19</v>
      </c>
      <c r="M3461">
        <v>0.19</v>
      </c>
    </row>
    <row r="3462" spans="1:13" x14ac:dyDescent="0.3">
      <c r="A3462" t="s">
        <v>2874</v>
      </c>
      <c r="B3462">
        <v>43</v>
      </c>
      <c r="C3462" t="s">
        <v>14</v>
      </c>
      <c r="D3462" t="s">
        <v>37</v>
      </c>
      <c r="E3462">
        <v>238.58</v>
      </c>
      <c r="F3462">
        <v>14</v>
      </c>
      <c r="G3462">
        <v>26</v>
      </c>
      <c r="H3462">
        <v>0</v>
      </c>
      <c r="I3462" t="s">
        <v>16</v>
      </c>
      <c r="J3462">
        <v>98.9</v>
      </c>
      <c r="K3462" s="1">
        <v>45290</v>
      </c>
      <c r="L3462">
        <v>59</v>
      </c>
      <c r="M3462">
        <v>0.11</v>
      </c>
    </row>
    <row r="3463" spans="1:13" x14ac:dyDescent="0.3">
      <c r="A3463" t="s">
        <v>2875</v>
      </c>
      <c r="B3463">
        <v>57</v>
      </c>
      <c r="C3463" t="s">
        <v>14</v>
      </c>
      <c r="D3463" t="s">
        <v>28</v>
      </c>
      <c r="E3463">
        <v>163.58000000000001</v>
      </c>
      <c r="F3463">
        <v>18</v>
      </c>
      <c r="G3463">
        <v>169</v>
      </c>
      <c r="H3463">
        <v>0</v>
      </c>
      <c r="I3463" t="s">
        <v>16</v>
      </c>
      <c r="J3463">
        <v>21.6</v>
      </c>
      <c r="K3463" s="1">
        <v>45317</v>
      </c>
      <c r="L3463">
        <v>16</v>
      </c>
      <c r="M3463">
        <v>0.18</v>
      </c>
    </row>
    <row r="3464" spans="1:13" x14ac:dyDescent="0.3">
      <c r="A3464" t="s">
        <v>2876</v>
      </c>
      <c r="B3464">
        <v>26</v>
      </c>
      <c r="C3464" t="s">
        <v>14</v>
      </c>
      <c r="D3464" t="s">
        <v>37</v>
      </c>
      <c r="E3464">
        <v>105.34</v>
      </c>
      <c r="F3464">
        <v>14</v>
      </c>
      <c r="G3464">
        <v>116</v>
      </c>
      <c r="H3464">
        <v>0</v>
      </c>
      <c r="I3464" t="s">
        <v>16</v>
      </c>
      <c r="J3464">
        <v>31.9</v>
      </c>
      <c r="K3464" s="1">
        <v>44703</v>
      </c>
      <c r="L3464">
        <v>94</v>
      </c>
      <c r="M3464">
        <v>0.17</v>
      </c>
    </row>
    <row r="3465" spans="1:13" x14ac:dyDescent="0.3">
      <c r="A3465" t="s">
        <v>2456</v>
      </c>
      <c r="B3465">
        <v>58</v>
      </c>
      <c r="C3465" t="s">
        <v>21</v>
      </c>
      <c r="D3465" t="s">
        <v>52</v>
      </c>
      <c r="E3465">
        <v>59.69</v>
      </c>
      <c r="F3465">
        <v>4</v>
      </c>
      <c r="G3465">
        <v>54</v>
      </c>
      <c r="H3465">
        <v>0</v>
      </c>
      <c r="I3465" t="s">
        <v>19</v>
      </c>
      <c r="J3465">
        <v>8.6999999999999993</v>
      </c>
      <c r="K3465" s="1">
        <v>44613</v>
      </c>
      <c r="L3465">
        <v>99</v>
      </c>
      <c r="M3465">
        <v>0.38</v>
      </c>
    </row>
    <row r="3466" spans="1:13" x14ac:dyDescent="0.3">
      <c r="A3466" t="s">
        <v>2297</v>
      </c>
      <c r="B3466">
        <v>51</v>
      </c>
      <c r="C3466" t="s">
        <v>21</v>
      </c>
      <c r="D3466" t="s">
        <v>18</v>
      </c>
      <c r="E3466">
        <v>105.2</v>
      </c>
      <c r="F3466">
        <v>9</v>
      </c>
      <c r="G3466">
        <v>362</v>
      </c>
      <c r="H3466">
        <v>0</v>
      </c>
      <c r="I3466" t="s">
        <v>40</v>
      </c>
      <c r="J3466">
        <v>75.2</v>
      </c>
      <c r="K3466" s="1">
        <v>45290</v>
      </c>
      <c r="L3466">
        <v>2</v>
      </c>
      <c r="M3466">
        <v>0.39</v>
      </c>
    </row>
    <row r="3467" spans="1:13" x14ac:dyDescent="0.3">
      <c r="A3467" t="s">
        <v>1846</v>
      </c>
      <c r="B3467">
        <v>62</v>
      </c>
      <c r="C3467" t="s">
        <v>21</v>
      </c>
      <c r="D3467" t="s">
        <v>26</v>
      </c>
      <c r="F3467">
        <v>12</v>
      </c>
      <c r="G3467">
        <v>25</v>
      </c>
      <c r="H3467">
        <v>0</v>
      </c>
      <c r="I3467" t="s">
        <v>19</v>
      </c>
      <c r="J3467">
        <v>1.8</v>
      </c>
      <c r="K3467" s="1">
        <v>45041</v>
      </c>
      <c r="L3467">
        <v>65</v>
      </c>
      <c r="M3467">
        <v>0.11</v>
      </c>
    </row>
    <row r="3468" spans="1:13" x14ac:dyDescent="0.3">
      <c r="A3468" t="s">
        <v>1878</v>
      </c>
      <c r="B3468">
        <v>30</v>
      </c>
      <c r="C3468" t="s">
        <v>14</v>
      </c>
      <c r="D3468" t="s">
        <v>18</v>
      </c>
      <c r="E3468">
        <v>173.09</v>
      </c>
      <c r="F3468">
        <v>11</v>
      </c>
      <c r="G3468">
        <v>271</v>
      </c>
      <c r="H3468">
        <v>0</v>
      </c>
      <c r="I3468" t="s">
        <v>29</v>
      </c>
      <c r="J3468">
        <v>78.8</v>
      </c>
      <c r="K3468" s="1">
        <v>44080</v>
      </c>
      <c r="L3468">
        <v>59</v>
      </c>
      <c r="M3468">
        <v>0.53</v>
      </c>
    </row>
    <row r="3469" spans="1:13" x14ac:dyDescent="0.3">
      <c r="A3469" t="s">
        <v>2877</v>
      </c>
      <c r="B3469">
        <v>72</v>
      </c>
      <c r="C3469" t="s">
        <v>25</v>
      </c>
      <c r="D3469" t="s">
        <v>52</v>
      </c>
      <c r="E3469">
        <v>16.12</v>
      </c>
      <c r="F3469">
        <v>8</v>
      </c>
      <c r="G3469">
        <v>364</v>
      </c>
      <c r="H3469">
        <v>0</v>
      </c>
      <c r="I3469" t="s">
        <v>29</v>
      </c>
      <c r="J3469">
        <v>57.7</v>
      </c>
      <c r="K3469" s="1">
        <v>44069</v>
      </c>
      <c r="L3469">
        <v>48</v>
      </c>
      <c r="M3469">
        <v>0.13</v>
      </c>
    </row>
    <row r="3470" spans="1:13" x14ac:dyDescent="0.3">
      <c r="A3470" t="s">
        <v>2878</v>
      </c>
      <c r="B3470">
        <v>72</v>
      </c>
      <c r="C3470" t="s">
        <v>14</v>
      </c>
      <c r="D3470" t="s">
        <v>35</v>
      </c>
      <c r="E3470">
        <v>30.92</v>
      </c>
      <c r="F3470">
        <v>10</v>
      </c>
      <c r="G3470">
        <v>107</v>
      </c>
      <c r="H3470">
        <v>0</v>
      </c>
      <c r="I3470" t="s">
        <v>40</v>
      </c>
      <c r="J3470">
        <v>74.900000000000006</v>
      </c>
      <c r="K3470" s="1">
        <v>45034</v>
      </c>
      <c r="L3470">
        <v>3</v>
      </c>
      <c r="M3470">
        <v>0.17</v>
      </c>
    </row>
    <row r="3471" spans="1:13" x14ac:dyDescent="0.3">
      <c r="A3471" t="s">
        <v>2678</v>
      </c>
      <c r="B3471">
        <v>53</v>
      </c>
      <c r="C3471" t="s">
        <v>21</v>
      </c>
      <c r="D3471" t="s">
        <v>22</v>
      </c>
      <c r="E3471">
        <v>109.54</v>
      </c>
      <c r="F3471">
        <v>13</v>
      </c>
      <c r="G3471">
        <v>89</v>
      </c>
      <c r="H3471">
        <v>0</v>
      </c>
      <c r="I3471" t="s">
        <v>16</v>
      </c>
      <c r="K3471" s="1">
        <v>45691</v>
      </c>
      <c r="L3471">
        <v>26</v>
      </c>
      <c r="M3471">
        <v>0.15</v>
      </c>
    </row>
    <row r="3472" spans="1:13" x14ac:dyDescent="0.3">
      <c r="A3472" t="s">
        <v>2879</v>
      </c>
      <c r="B3472">
        <v>42</v>
      </c>
      <c r="C3472" t="s">
        <v>21</v>
      </c>
      <c r="D3472" t="s">
        <v>15</v>
      </c>
      <c r="E3472">
        <v>116.71</v>
      </c>
      <c r="F3472">
        <v>9</v>
      </c>
      <c r="G3472">
        <v>356</v>
      </c>
      <c r="H3472">
        <v>0</v>
      </c>
      <c r="I3472" t="s">
        <v>40</v>
      </c>
      <c r="J3472">
        <v>12.4</v>
      </c>
      <c r="K3472" s="1">
        <v>45530</v>
      </c>
      <c r="L3472">
        <v>92</v>
      </c>
      <c r="M3472">
        <v>0.12</v>
      </c>
    </row>
    <row r="3473" spans="1:13" x14ac:dyDescent="0.3">
      <c r="A3473" t="s">
        <v>2880</v>
      </c>
      <c r="B3473">
        <v>41</v>
      </c>
      <c r="C3473" t="s">
        <v>21</v>
      </c>
      <c r="D3473" t="s">
        <v>22</v>
      </c>
      <c r="E3473">
        <v>145.24</v>
      </c>
      <c r="F3473">
        <v>10</v>
      </c>
      <c r="G3473">
        <v>121</v>
      </c>
      <c r="H3473">
        <v>0</v>
      </c>
      <c r="I3473" t="s">
        <v>29</v>
      </c>
      <c r="J3473">
        <v>2.1</v>
      </c>
      <c r="K3473" s="1">
        <v>44163</v>
      </c>
      <c r="L3473">
        <v>91</v>
      </c>
      <c r="M3473">
        <v>0.37</v>
      </c>
    </row>
    <row r="3474" spans="1:13" x14ac:dyDescent="0.3">
      <c r="A3474" t="s">
        <v>720</v>
      </c>
      <c r="B3474">
        <v>61</v>
      </c>
      <c r="C3474" t="s">
        <v>21</v>
      </c>
      <c r="D3474" t="s">
        <v>26</v>
      </c>
      <c r="E3474">
        <v>81.39</v>
      </c>
      <c r="F3474">
        <v>7</v>
      </c>
      <c r="G3474">
        <v>344</v>
      </c>
      <c r="H3474">
        <v>0</v>
      </c>
      <c r="I3474" t="s">
        <v>40</v>
      </c>
      <c r="J3474">
        <v>16.899999999999999</v>
      </c>
      <c r="K3474" s="1">
        <v>44340</v>
      </c>
      <c r="L3474">
        <v>14</v>
      </c>
      <c r="M3474">
        <v>0.31</v>
      </c>
    </row>
    <row r="3475" spans="1:13" x14ac:dyDescent="0.3">
      <c r="A3475" t="s">
        <v>2881</v>
      </c>
      <c r="B3475">
        <v>34</v>
      </c>
      <c r="C3475" t="s">
        <v>14</v>
      </c>
      <c r="D3475" t="s">
        <v>28</v>
      </c>
      <c r="E3475">
        <v>101.44</v>
      </c>
      <c r="F3475">
        <v>11</v>
      </c>
      <c r="G3475">
        <v>242</v>
      </c>
      <c r="H3475">
        <v>0</v>
      </c>
      <c r="I3475" t="s">
        <v>16</v>
      </c>
      <c r="J3475">
        <v>38.4</v>
      </c>
      <c r="K3475" s="1">
        <v>45750</v>
      </c>
      <c r="L3475">
        <v>24</v>
      </c>
      <c r="M3475">
        <v>0.21</v>
      </c>
    </row>
    <row r="3476" spans="1:13" x14ac:dyDescent="0.3">
      <c r="A3476" t="s">
        <v>2882</v>
      </c>
      <c r="B3476">
        <v>19</v>
      </c>
      <c r="C3476" t="s">
        <v>25</v>
      </c>
      <c r="D3476" t="s">
        <v>22</v>
      </c>
      <c r="E3476">
        <v>160.25</v>
      </c>
      <c r="F3476">
        <v>6</v>
      </c>
      <c r="G3476">
        <v>268</v>
      </c>
      <c r="H3476">
        <v>1</v>
      </c>
      <c r="I3476" t="s">
        <v>19</v>
      </c>
      <c r="J3476">
        <v>7.3</v>
      </c>
      <c r="K3476" s="1">
        <v>45131</v>
      </c>
      <c r="L3476">
        <v>35</v>
      </c>
      <c r="M3476">
        <v>0.19</v>
      </c>
    </row>
    <row r="3477" spans="1:13" x14ac:dyDescent="0.3">
      <c r="A3477" t="s">
        <v>2883</v>
      </c>
      <c r="B3477">
        <v>30</v>
      </c>
      <c r="C3477" t="s">
        <v>25</v>
      </c>
      <c r="D3477" t="s">
        <v>28</v>
      </c>
      <c r="E3477">
        <v>228.3</v>
      </c>
      <c r="F3477">
        <v>12</v>
      </c>
      <c r="G3477">
        <v>251</v>
      </c>
      <c r="H3477">
        <v>0</v>
      </c>
      <c r="I3477" t="s">
        <v>16</v>
      </c>
      <c r="J3477">
        <v>45.7</v>
      </c>
      <c r="K3477" s="1">
        <v>45188</v>
      </c>
      <c r="L3477">
        <v>98</v>
      </c>
      <c r="M3477">
        <v>0.41</v>
      </c>
    </row>
    <row r="3478" spans="1:13" x14ac:dyDescent="0.3">
      <c r="A3478" t="s">
        <v>2884</v>
      </c>
      <c r="B3478">
        <v>48</v>
      </c>
      <c r="C3478" t="s">
        <v>14</v>
      </c>
      <c r="D3478" t="s">
        <v>52</v>
      </c>
      <c r="E3478">
        <v>43.47</v>
      </c>
      <c r="F3478">
        <v>6</v>
      </c>
      <c r="G3478">
        <v>74</v>
      </c>
      <c r="H3478">
        <v>0</v>
      </c>
      <c r="I3478" t="s">
        <v>19</v>
      </c>
      <c r="J3478">
        <v>28.5</v>
      </c>
      <c r="K3478" s="1">
        <v>44712</v>
      </c>
      <c r="L3478">
        <v>88</v>
      </c>
      <c r="M3478">
        <v>0.19</v>
      </c>
    </row>
    <row r="3479" spans="1:13" x14ac:dyDescent="0.3">
      <c r="A3479" t="s">
        <v>2885</v>
      </c>
      <c r="B3479">
        <v>46</v>
      </c>
      <c r="C3479" t="s">
        <v>14</v>
      </c>
      <c r="D3479" t="s">
        <v>26</v>
      </c>
      <c r="E3479">
        <v>52.17</v>
      </c>
      <c r="F3479">
        <v>10</v>
      </c>
      <c r="G3479">
        <v>111</v>
      </c>
      <c r="H3479">
        <v>0</v>
      </c>
      <c r="I3479" t="s">
        <v>29</v>
      </c>
      <c r="J3479">
        <v>36.4</v>
      </c>
      <c r="K3479" s="1">
        <v>45085</v>
      </c>
      <c r="L3479">
        <v>6</v>
      </c>
      <c r="M3479">
        <v>0.01</v>
      </c>
    </row>
    <row r="3480" spans="1:13" x14ac:dyDescent="0.3">
      <c r="A3480" t="s">
        <v>2886</v>
      </c>
      <c r="B3480">
        <v>67</v>
      </c>
      <c r="C3480" t="s">
        <v>14</v>
      </c>
      <c r="D3480" t="s">
        <v>44</v>
      </c>
      <c r="E3480">
        <v>64.06</v>
      </c>
      <c r="F3480">
        <v>9</v>
      </c>
      <c r="G3480">
        <v>150</v>
      </c>
      <c r="H3480">
        <v>0</v>
      </c>
      <c r="I3480" t="s">
        <v>23</v>
      </c>
      <c r="K3480" s="1">
        <v>44532</v>
      </c>
      <c r="L3480">
        <v>62</v>
      </c>
      <c r="M3480">
        <v>0.39</v>
      </c>
    </row>
    <row r="3481" spans="1:13" x14ac:dyDescent="0.3">
      <c r="A3481" t="s">
        <v>2887</v>
      </c>
      <c r="B3481">
        <v>45</v>
      </c>
      <c r="C3481" t="s">
        <v>21</v>
      </c>
      <c r="D3481" t="s">
        <v>15</v>
      </c>
      <c r="E3481">
        <v>75.209999999999994</v>
      </c>
      <c r="F3481">
        <v>4</v>
      </c>
      <c r="G3481">
        <v>269</v>
      </c>
      <c r="H3481">
        <v>0</v>
      </c>
      <c r="I3481" t="s">
        <v>40</v>
      </c>
      <c r="J3481">
        <v>72.400000000000006</v>
      </c>
      <c r="K3481" s="1">
        <v>45836</v>
      </c>
      <c r="L3481">
        <v>95</v>
      </c>
      <c r="M3481">
        <v>0.49</v>
      </c>
    </row>
    <row r="3482" spans="1:13" x14ac:dyDescent="0.3">
      <c r="A3482" t="s">
        <v>2888</v>
      </c>
      <c r="B3482">
        <v>77</v>
      </c>
      <c r="C3482" t="s">
        <v>14</v>
      </c>
      <c r="D3482" t="s">
        <v>15</v>
      </c>
      <c r="F3482">
        <v>4</v>
      </c>
      <c r="G3482">
        <v>97</v>
      </c>
      <c r="H3482">
        <v>0</v>
      </c>
      <c r="I3482" t="s">
        <v>23</v>
      </c>
      <c r="J3482">
        <v>65.8</v>
      </c>
      <c r="K3482" s="1">
        <v>44769</v>
      </c>
      <c r="L3482">
        <v>93</v>
      </c>
      <c r="M3482">
        <v>0.28999999999999998</v>
      </c>
    </row>
    <row r="3483" spans="1:13" x14ac:dyDescent="0.3">
      <c r="A3483" t="s">
        <v>2889</v>
      </c>
      <c r="B3483">
        <v>44</v>
      </c>
      <c r="C3483" t="s">
        <v>14</v>
      </c>
      <c r="D3483" t="s">
        <v>35</v>
      </c>
      <c r="E3483">
        <v>52.07</v>
      </c>
      <c r="F3483">
        <v>8</v>
      </c>
      <c r="G3483">
        <v>359</v>
      </c>
      <c r="H3483">
        <v>0</v>
      </c>
      <c r="I3483" t="s">
        <v>16</v>
      </c>
      <c r="K3483" s="1">
        <v>45239</v>
      </c>
      <c r="L3483">
        <v>36</v>
      </c>
      <c r="M3483">
        <v>0.28999999999999998</v>
      </c>
    </row>
    <row r="3484" spans="1:13" x14ac:dyDescent="0.3">
      <c r="A3484" t="s">
        <v>2890</v>
      </c>
      <c r="B3484">
        <v>32</v>
      </c>
      <c r="C3484" t="s">
        <v>14</v>
      </c>
      <c r="D3484" t="s">
        <v>44</v>
      </c>
      <c r="E3484">
        <v>35.049999999999997</v>
      </c>
      <c r="F3484">
        <v>7</v>
      </c>
      <c r="G3484">
        <v>254</v>
      </c>
      <c r="H3484">
        <v>0</v>
      </c>
      <c r="I3484" t="s">
        <v>19</v>
      </c>
      <c r="J3484">
        <v>55.5</v>
      </c>
      <c r="K3484" s="1">
        <v>44603</v>
      </c>
      <c r="L3484">
        <v>29</v>
      </c>
      <c r="M3484">
        <v>0.06</v>
      </c>
    </row>
    <row r="3485" spans="1:13" x14ac:dyDescent="0.3">
      <c r="A3485" t="s">
        <v>1159</v>
      </c>
      <c r="B3485">
        <v>48</v>
      </c>
      <c r="C3485" t="s">
        <v>21</v>
      </c>
      <c r="D3485" t="s">
        <v>37</v>
      </c>
      <c r="E3485">
        <v>65.819999999999993</v>
      </c>
      <c r="F3485">
        <v>6</v>
      </c>
      <c r="G3485">
        <v>167</v>
      </c>
      <c r="H3485">
        <v>0</v>
      </c>
      <c r="I3485" t="s">
        <v>16</v>
      </c>
      <c r="J3485">
        <v>51.3</v>
      </c>
      <c r="K3485" s="1">
        <v>44187</v>
      </c>
      <c r="L3485">
        <v>13</v>
      </c>
      <c r="M3485">
        <v>0.4</v>
      </c>
    </row>
    <row r="3486" spans="1:13" x14ac:dyDescent="0.3">
      <c r="A3486" t="s">
        <v>2786</v>
      </c>
      <c r="B3486">
        <v>57</v>
      </c>
      <c r="C3486" t="s">
        <v>21</v>
      </c>
      <c r="D3486" t="s">
        <v>15</v>
      </c>
      <c r="E3486">
        <v>131.1</v>
      </c>
      <c r="F3486">
        <v>9</v>
      </c>
      <c r="G3486">
        <v>249</v>
      </c>
      <c r="H3486">
        <v>1</v>
      </c>
      <c r="I3486" t="s">
        <v>16</v>
      </c>
      <c r="J3486">
        <v>88.2</v>
      </c>
      <c r="K3486" s="1">
        <v>44752</v>
      </c>
      <c r="L3486">
        <v>8</v>
      </c>
      <c r="M3486">
        <v>0.34</v>
      </c>
    </row>
    <row r="3487" spans="1:13" x14ac:dyDescent="0.3">
      <c r="A3487" t="s">
        <v>2891</v>
      </c>
      <c r="B3487">
        <v>32</v>
      </c>
      <c r="C3487" t="s">
        <v>21</v>
      </c>
      <c r="D3487" t="s">
        <v>50</v>
      </c>
      <c r="E3487">
        <v>112.66</v>
      </c>
      <c r="F3487">
        <v>10</v>
      </c>
      <c r="G3487">
        <v>319</v>
      </c>
      <c r="H3487">
        <v>0</v>
      </c>
      <c r="I3487" t="s">
        <v>29</v>
      </c>
      <c r="J3487">
        <v>7.5</v>
      </c>
      <c r="K3487" s="1">
        <v>45673</v>
      </c>
      <c r="L3487">
        <v>15</v>
      </c>
      <c r="M3487">
        <v>0.26</v>
      </c>
    </row>
    <row r="3488" spans="1:13" x14ac:dyDescent="0.3">
      <c r="A3488" t="s">
        <v>2892</v>
      </c>
      <c r="B3488">
        <v>50</v>
      </c>
      <c r="C3488" t="s">
        <v>25</v>
      </c>
      <c r="D3488" t="s">
        <v>37</v>
      </c>
      <c r="E3488">
        <v>503.63</v>
      </c>
      <c r="F3488">
        <v>7</v>
      </c>
      <c r="G3488">
        <v>245</v>
      </c>
      <c r="H3488">
        <v>0</v>
      </c>
      <c r="I3488" t="s">
        <v>16</v>
      </c>
      <c r="J3488">
        <v>28.9</v>
      </c>
      <c r="K3488" s="1">
        <v>44690</v>
      </c>
      <c r="L3488">
        <v>33</v>
      </c>
      <c r="M3488">
        <v>0.52</v>
      </c>
    </row>
    <row r="3489" spans="1:13" x14ac:dyDescent="0.3">
      <c r="A3489" t="s">
        <v>2893</v>
      </c>
      <c r="B3489">
        <v>37</v>
      </c>
      <c r="C3489" t="s">
        <v>21</v>
      </c>
      <c r="D3489" t="s">
        <v>15</v>
      </c>
      <c r="E3489">
        <v>187.26</v>
      </c>
      <c r="F3489">
        <v>8</v>
      </c>
      <c r="G3489">
        <v>212</v>
      </c>
      <c r="H3489">
        <v>0</v>
      </c>
      <c r="I3489" t="s">
        <v>40</v>
      </c>
      <c r="J3489">
        <v>10.4</v>
      </c>
      <c r="K3489" s="1">
        <v>45166</v>
      </c>
      <c r="L3489">
        <v>89</v>
      </c>
      <c r="M3489">
        <v>0.03</v>
      </c>
    </row>
    <row r="3490" spans="1:13" x14ac:dyDescent="0.3">
      <c r="A3490" t="s">
        <v>2894</v>
      </c>
      <c r="B3490">
        <v>59</v>
      </c>
      <c r="C3490" t="s">
        <v>14</v>
      </c>
      <c r="D3490" t="s">
        <v>52</v>
      </c>
      <c r="E3490">
        <v>90.04</v>
      </c>
      <c r="F3490">
        <v>7</v>
      </c>
      <c r="G3490">
        <v>275</v>
      </c>
      <c r="H3490">
        <v>0</v>
      </c>
      <c r="I3490" t="s">
        <v>29</v>
      </c>
      <c r="J3490">
        <v>1.1000000000000001</v>
      </c>
      <c r="K3490" s="1">
        <v>44475</v>
      </c>
      <c r="L3490">
        <v>16</v>
      </c>
      <c r="M3490">
        <v>0.35</v>
      </c>
    </row>
    <row r="3491" spans="1:13" x14ac:dyDescent="0.3">
      <c r="A3491" t="s">
        <v>2895</v>
      </c>
      <c r="B3491">
        <v>29</v>
      </c>
      <c r="C3491" t="s">
        <v>14</v>
      </c>
      <c r="D3491" t="s">
        <v>26</v>
      </c>
      <c r="E3491">
        <v>110.61</v>
      </c>
      <c r="F3491">
        <v>9</v>
      </c>
      <c r="G3491">
        <v>333</v>
      </c>
      <c r="H3491">
        <v>0</v>
      </c>
      <c r="I3491" t="s">
        <v>23</v>
      </c>
      <c r="J3491">
        <v>1.4</v>
      </c>
      <c r="K3491" s="1">
        <v>45772</v>
      </c>
      <c r="L3491">
        <v>85</v>
      </c>
      <c r="M3491">
        <v>0.14000000000000001</v>
      </c>
    </row>
    <row r="3492" spans="1:13" x14ac:dyDescent="0.3">
      <c r="A3492" t="s">
        <v>2896</v>
      </c>
      <c r="B3492">
        <v>54</v>
      </c>
      <c r="C3492" t="s">
        <v>21</v>
      </c>
      <c r="D3492" t="s">
        <v>26</v>
      </c>
      <c r="E3492">
        <v>23.6</v>
      </c>
      <c r="F3492">
        <v>8</v>
      </c>
      <c r="G3492">
        <v>279</v>
      </c>
      <c r="H3492">
        <v>0</v>
      </c>
      <c r="I3492" t="s">
        <v>16</v>
      </c>
      <c r="J3492">
        <v>2.4</v>
      </c>
      <c r="K3492" s="1">
        <v>45001</v>
      </c>
      <c r="L3492">
        <v>52</v>
      </c>
      <c r="M3492">
        <v>0.26</v>
      </c>
    </row>
    <row r="3493" spans="1:13" x14ac:dyDescent="0.3">
      <c r="A3493" t="s">
        <v>2897</v>
      </c>
      <c r="B3493">
        <v>26</v>
      </c>
      <c r="C3493" t="s">
        <v>14</v>
      </c>
      <c r="D3493" t="s">
        <v>50</v>
      </c>
      <c r="E3493">
        <v>66.06</v>
      </c>
      <c r="F3493">
        <v>13</v>
      </c>
      <c r="G3493">
        <v>45</v>
      </c>
      <c r="H3493">
        <v>0</v>
      </c>
      <c r="I3493" t="s">
        <v>23</v>
      </c>
      <c r="J3493">
        <v>68.2</v>
      </c>
      <c r="K3493" s="1">
        <v>44772</v>
      </c>
      <c r="L3493">
        <v>81</v>
      </c>
      <c r="M3493">
        <v>7.0000000000000007E-2</v>
      </c>
    </row>
    <row r="3494" spans="1:13" x14ac:dyDescent="0.3">
      <c r="A3494" t="s">
        <v>2898</v>
      </c>
      <c r="B3494">
        <v>40</v>
      </c>
      <c r="C3494" t="s">
        <v>14</v>
      </c>
      <c r="D3494" t="s">
        <v>52</v>
      </c>
      <c r="E3494">
        <v>111.01</v>
      </c>
      <c r="F3494">
        <v>11</v>
      </c>
      <c r="G3494">
        <v>17</v>
      </c>
      <c r="H3494">
        <v>0</v>
      </c>
      <c r="I3494" t="s">
        <v>40</v>
      </c>
      <c r="J3494">
        <v>11.1</v>
      </c>
      <c r="K3494" s="1">
        <v>44164</v>
      </c>
      <c r="L3494">
        <v>34</v>
      </c>
      <c r="M3494">
        <v>0.2</v>
      </c>
    </row>
    <row r="3495" spans="1:13" x14ac:dyDescent="0.3">
      <c r="A3495" t="s">
        <v>1019</v>
      </c>
      <c r="B3495">
        <v>25</v>
      </c>
      <c r="C3495" t="s">
        <v>14</v>
      </c>
      <c r="D3495" t="s">
        <v>50</v>
      </c>
      <c r="E3495">
        <v>171.33</v>
      </c>
      <c r="F3495">
        <v>6</v>
      </c>
      <c r="G3495">
        <v>245</v>
      </c>
      <c r="H3495">
        <v>0</v>
      </c>
      <c r="I3495" t="s">
        <v>40</v>
      </c>
      <c r="J3495">
        <v>20.2</v>
      </c>
      <c r="K3495" s="1">
        <v>44212</v>
      </c>
      <c r="L3495">
        <v>77</v>
      </c>
      <c r="M3495">
        <v>0.27</v>
      </c>
    </row>
    <row r="3496" spans="1:13" x14ac:dyDescent="0.3">
      <c r="A3496" t="s">
        <v>2899</v>
      </c>
      <c r="B3496">
        <v>49</v>
      </c>
      <c r="C3496" t="s">
        <v>25</v>
      </c>
      <c r="D3496" t="s">
        <v>28</v>
      </c>
      <c r="E3496">
        <v>82.41</v>
      </c>
      <c r="F3496">
        <v>11</v>
      </c>
      <c r="G3496">
        <v>349</v>
      </c>
      <c r="H3496">
        <v>0</v>
      </c>
      <c r="I3496" t="s">
        <v>40</v>
      </c>
      <c r="J3496">
        <v>41.9</v>
      </c>
      <c r="K3496" s="1">
        <v>45731</v>
      </c>
      <c r="L3496">
        <v>34</v>
      </c>
      <c r="M3496">
        <v>0.15</v>
      </c>
    </row>
    <row r="3497" spans="1:13" x14ac:dyDescent="0.3">
      <c r="A3497" t="s">
        <v>2900</v>
      </c>
      <c r="B3497">
        <v>65</v>
      </c>
      <c r="C3497" t="s">
        <v>21</v>
      </c>
      <c r="D3497" t="s">
        <v>18</v>
      </c>
      <c r="E3497">
        <v>115.33</v>
      </c>
      <c r="F3497">
        <v>11</v>
      </c>
      <c r="G3497">
        <v>219</v>
      </c>
      <c r="H3497">
        <v>0</v>
      </c>
      <c r="I3497" t="s">
        <v>23</v>
      </c>
      <c r="J3497">
        <v>26.9</v>
      </c>
      <c r="K3497" s="1">
        <v>44915</v>
      </c>
      <c r="L3497">
        <v>43</v>
      </c>
      <c r="M3497">
        <v>0.11</v>
      </c>
    </row>
    <row r="3498" spans="1:13" x14ac:dyDescent="0.3">
      <c r="A3498" t="s">
        <v>1091</v>
      </c>
      <c r="B3498">
        <v>31</v>
      </c>
      <c r="C3498" t="s">
        <v>21</v>
      </c>
      <c r="D3498" t="s">
        <v>15</v>
      </c>
      <c r="E3498">
        <v>181.46</v>
      </c>
      <c r="F3498">
        <v>15</v>
      </c>
      <c r="G3498">
        <v>175</v>
      </c>
      <c r="H3498">
        <v>0</v>
      </c>
      <c r="I3498" t="s">
        <v>23</v>
      </c>
      <c r="J3498">
        <v>81.7</v>
      </c>
      <c r="K3498" s="1">
        <v>44702</v>
      </c>
      <c r="L3498">
        <v>61</v>
      </c>
      <c r="M3498">
        <v>0.5</v>
      </c>
    </row>
    <row r="3499" spans="1:13" x14ac:dyDescent="0.3">
      <c r="A3499" t="s">
        <v>2901</v>
      </c>
      <c r="B3499">
        <v>44</v>
      </c>
      <c r="C3499" t="s">
        <v>14</v>
      </c>
      <c r="D3499" t="s">
        <v>52</v>
      </c>
      <c r="E3499">
        <v>67.430000000000007</v>
      </c>
      <c r="F3499">
        <v>10</v>
      </c>
      <c r="G3499">
        <v>233</v>
      </c>
      <c r="H3499">
        <v>0</v>
      </c>
      <c r="I3499" t="s">
        <v>19</v>
      </c>
      <c r="J3499">
        <v>62.3</v>
      </c>
      <c r="K3499" s="1">
        <v>44792</v>
      </c>
      <c r="L3499">
        <v>79</v>
      </c>
      <c r="M3499">
        <v>0.46</v>
      </c>
    </row>
    <row r="3500" spans="1:13" x14ac:dyDescent="0.3">
      <c r="A3500" t="s">
        <v>2902</v>
      </c>
      <c r="B3500">
        <v>42</v>
      </c>
      <c r="C3500" t="s">
        <v>14</v>
      </c>
      <c r="D3500" t="s">
        <v>18</v>
      </c>
      <c r="E3500">
        <v>61.38</v>
      </c>
      <c r="F3500">
        <v>10</v>
      </c>
      <c r="G3500">
        <v>148</v>
      </c>
      <c r="H3500">
        <v>0</v>
      </c>
      <c r="I3500" t="s">
        <v>29</v>
      </c>
      <c r="J3500">
        <v>33.299999999999997</v>
      </c>
      <c r="K3500" s="1">
        <v>44600</v>
      </c>
      <c r="L3500">
        <v>22</v>
      </c>
      <c r="M3500">
        <v>0.23</v>
      </c>
    </row>
    <row r="3501" spans="1:13" x14ac:dyDescent="0.3">
      <c r="A3501" t="s">
        <v>2067</v>
      </c>
      <c r="B3501">
        <v>30</v>
      </c>
      <c r="C3501" t="s">
        <v>25</v>
      </c>
      <c r="D3501" t="s">
        <v>18</v>
      </c>
      <c r="E3501">
        <v>162.74</v>
      </c>
      <c r="F3501">
        <v>12</v>
      </c>
      <c r="G3501">
        <v>97</v>
      </c>
      <c r="H3501">
        <v>0</v>
      </c>
      <c r="I3501" t="s">
        <v>16</v>
      </c>
      <c r="J3501">
        <v>31.8</v>
      </c>
      <c r="K3501" s="1">
        <v>44494</v>
      </c>
      <c r="L3501">
        <v>51</v>
      </c>
      <c r="M3501">
        <v>0.23</v>
      </c>
    </row>
    <row r="3502" spans="1:13" x14ac:dyDescent="0.3">
      <c r="A3502" t="s">
        <v>2903</v>
      </c>
      <c r="B3502">
        <v>72</v>
      </c>
      <c r="C3502" t="s">
        <v>14</v>
      </c>
      <c r="D3502" t="s">
        <v>26</v>
      </c>
      <c r="E3502">
        <v>20.16</v>
      </c>
      <c r="F3502">
        <v>10</v>
      </c>
      <c r="G3502">
        <v>4</v>
      </c>
      <c r="H3502">
        <v>0</v>
      </c>
      <c r="I3502" t="s">
        <v>29</v>
      </c>
      <c r="J3502">
        <v>68.400000000000006</v>
      </c>
      <c r="K3502" s="1">
        <v>45099</v>
      </c>
      <c r="L3502">
        <v>4</v>
      </c>
      <c r="M3502">
        <v>0.39</v>
      </c>
    </row>
    <row r="3503" spans="1:13" x14ac:dyDescent="0.3">
      <c r="A3503" t="s">
        <v>2904</v>
      </c>
      <c r="B3503">
        <v>38</v>
      </c>
      <c r="C3503" t="s">
        <v>25</v>
      </c>
      <c r="D3503" t="s">
        <v>26</v>
      </c>
      <c r="E3503">
        <v>101.62</v>
      </c>
      <c r="F3503">
        <v>8</v>
      </c>
      <c r="G3503">
        <v>158</v>
      </c>
      <c r="H3503">
        <v>0</v>
      </c>
      <c r="I3503" t="s">
        <v>40</v>
      </c>
      <c r="J3503">
        <v>17.100000000000001</v>
      </c>
      <c r="K3503" s="1">
        <v>45623</v>
      </c>
      <c r="L3503">
        <v>49</v>
      </c>
      <c r="M3503">
        <v>0.05</v>
      </c>
    </row>
    <row r="3504" spans="1:13" x14ac:dyDescent="0.3">
      <c r="A3504" t="s">
        <v>2905</v>
      </c>
      <c r="B3504">
        <v>62</v>
      </c>
      <c r="C3504" t="s">
        <v>14</v>
      </c>
      <c r="D3504" t="s">
        <v>44</v>
      </c>
      <c r="E3504">
        <v>82.02</v>
      </c>
      <c r="F3504">
        <v>7</v>
      </c>
      <c r="G3504">
        <v>86</v>
      </c>
      <c r="H3504">
        <v>0</v>
      </c>
      <c r="I3504" t="s">
        <v>16</v>
      </c>
      <c r="J3504">
        <v>28.1</v>
      </c>
      <c r="K3504" s="1">
        <v>45221</v>
      </c>
      <c r="L3504">
        <v>39</v>
      </c>
      <c r="M3504">
        <v>0.28000000000000003</v>
      </c>
    </row>
    <row r="3505" spans="1:13" x14ac:dyDescent="0.3">
      <c r="A3505" t="s">
        <v>2906</v>
      </c>
      <c r="B3505">
        <v>48</v>
      </c>
      <c r="C3505" t="s">
        <v>14</v>
      </c>
      <c r="D3505" t="s">
        <v>28</v>
      </c>
      <c r="E3505">
        <v>199.19</v>
      </c>
      <c r="F3505">
        <v>7</v>
      </c>
      <c r="G3505">
        <v>230</v>
      </c>
      <c r="H3505">
        <v>0</v>
      </c>
      <c r="I3505" t="s">
        <v>19</v>
      </c>
      <c r="J3505">
        <v>35.299999999999997</v>
      </c>
      <c r="K3505" s="1">
        <v>44893</v>
      </c>
      <c r="L3505">
        <v>87</v>
      </c>
      <c r="M3505">
        <v>0.31</v>
      </c>
    </row>
    <row r="3506" spans="1:13" x14ac:dyDescent="0.3">
      <c r="A3506" t="s">
        <v>2907</v>
      </c>
      <c r="B3506">
        <v>54</v>
      </c>
      <c r="C3506" t="s">
        <v>14</v>
      </c>
      <c r="D3506" t="s">
        <v>52</v>
      </c>
      <c r="E3506">
        <v>80.349999999999994</v>
      </c>
      <c r="F3506">
        <v>9</v>
      </c>
      <c r="G3506">
        <v>119</v>
      </c>
      <c r="H3506">
        <v>0</v>
      </c>
      <c r="I3506" t="s">
        <v>29</v>
      </c>
      <c r="J3506">
        <v>45.5</v>
      </c>
      <c r="K3506" s="1">
        <v>45771</v>
      </c>
      <c r="L3506">
        <v>77</v>
      </c>
      <c r="M3506">
        <v>0.3</v>
      </c>
    </row>
    <row r="3507" spans="1:13" x14ac:dyDescent="0.3">
      <c r="A3507" t="s">
        <v>2908</v>
      </c>
      <c r="B3507">
        <v>65</v>
      </c>
      <c r="C3507" t="s">
        <v>21</v>
      </c>
      <c r="D3507" t="s">
        <v>35</v>
      </c>
      <c r="E3507">
        <v>50.99</v>
      </c>
      <c r="F3507">
        <v>6</v>
      </c>
      <c r="G3507">
        <v>171</v>
      </c>
      <c r="H3507">
        <v>0</v>
      </c>
      <c r="I3507" t="s">
        <v>40</v>
      </c>
      <c r="J3507">
        <v>19.100000000000001</v>
      </c>
      <c r="K3507" s="1">
        <v>45510</v>
      </c>
      <c r="L3507">
        <v>72</v>
      </c>
      <c r="M3507">
        <v>0.48</v>
      </c>
    </row>
    <row r="3508" spans="1:13" x14ac:dyDescent="0.3">
      <c r="A3508" t="s">
        <v>2909</v>
      </c>
      <c r="B3508">
        <v>75</v>
      </c>
      <c r="C3508" t="s">
        <v>25</v>
      </c>
      <c r="D3508" t="s">
        <v>52</v>
      </c>
      <c r="E3508">
        <v>53.69</v>
      </c>
      <c r="F3508">
        <v>8</v>
      </c>
      <c r="G3508">
        <v>63</v>
      </c>
      <c r="H3508">
        <v>0</v>
      </c>
      <c r="I3508" t="s">
        <v>16</v>
      </c>
      <c r="J3508">
        <v>15.7</v>
      </c>
      <c r="K3508" s="1">
        <v>45818</v>
      </c>
      <c r="L3508">
        <v>1</v>
      </c>
      <c r="M3508">
        <v>0.11</v>
      </c>
    </row>
    <row r="3509" spans="1:13" x14ac:dyDescent="0.3">
      <c r="A3509" t="s">
        <v>2910</v>
      </c>
      <c r="B3509">
        <v>60</v>
      </c>
      <c r="C3509" t="s">
        <v>21</v>
      </c>
      <c r="D3509" t="s">
        <v>28</v>
      </c>
      <c r="E3509">
        <v>132.12</v>
      </c>
      <c r="F3509">
        <v>10</v>
      </c>
      <c r="G3509">
        <v>93</v>
      </c>
      <c r="H3509">
        <v>0</v>
      </c>
      <c r="I3509" t="s">
        <v>16</v>
      </c>
      <c r="J3509">
        <v>99</v>
      </c>
      <c r="K3509" s="1">
        <v>45520</v>
      </c>
      <c r="L3509">
        <v>41</v>
      </c>
      <c r="M3509">
        <v>0.24</v>
      </c>
    </row>
    <row r="3510" spans="1:13" x14ac:dyDescent="0.3">
      <c r="A3510" t="s">
        <v>2911</v>
      </c>
      <c r="B3510">
        <v>71</v>
      </c>
      <c r="C3510" t="s">
        <v>14</v>
      </c>
      <c r="D3510" t="s">
        <v>26</v>
      </c>
      <c r="E3510">
        <v>90.38</v>
      </c>
      <c r="F3510">
        <v>9</v>
      </c>
      <c r="G3510">
        <v>169</v>
      </c>
      <c r="H3510">
        <v>0</v>
      </c>
      <c r="I3510" t="s">
        <v>40</v>
      </c>
      <c r="J3510">
        <v>91.3</v>
      </c>
      <c r="K3510" s="1">
        <v>45053</v>
      </c>
      <c r="L3510">
        <v>50</v>
      </c>
      <c r="M3510">
        <v>0.05</v>
      </c>
    </row>
    <row r="3511" spans="1:13" x14ac:dyDescent="0.3">
      <c r="A3511" t="s">
        <v>334</v>
      </c>
      <c r="B3511">
        <v>22</v>
      </c>
      <c r="C3511" t="s">
        <v>21</v>
      </c>
      <c r="D3511" t="s">
        <v>26</v>
      </c>
      <c r="E3511">
        <v>63.61</v>
      </c>
      <c r="F3511">
        <v>11</v>
      </c>
      <c r="G3511">
        <v>234</v>
      </c>
      <c r="H3511">
        <v>0</v>
      </c>
      <c r="I3511" t="s">
        <v>23</v>
      </c>
      <c r="K3511" s="1">
        <v>45029</v>
      </c>
      <c r="L3511">
        <v>81</v>
      </c>
      <c r="M3511">
        <v>0.24</v>
      </c>
    </row>
    <row r="3512" spans="1:13" x14ac:dyDescent="0.3">
      <c r="A3512" t="s">
        <v>1418</v>
      </c>
      <c r="B3512">
        <v>30</v>
      </c>
      <c r="C3512" t="s">
        <v>14</v>
      </c>
      <c r="D3512" t="s">
        <v>15</v>
      </c>
      <c r="E3512">
        <v>129.24</v>
      </c>
      <c r="F3512">
        <v>10</v>
      </c>
      <c r="G3512">
        <v>120</v>
      </c>
      <c r="H3512">
        <v>0</v>
      </c>
      <c r="I3512" t="s">
        <v>29</v>
      </c>
      <c r="J3512">
        <v>76.599999999999994</v>
      </c>
      <c r="K3512" s="1">
        <v>45387</v>
      </c>
      <c r="L3512">
        <v>17</v>
      </c>
      <c r="M3512">
        <v>0.48</v>
      </c>
    </row>
    <row r="3513" spans="1:13" x14ac:dyDescent="0.3">
      <c r="A3513" t="s">
        <v>764</v>
      </c>
      <c r="B3513">
        <v>45</v>
      </c>
      <c r="C3513" t="s">
        <v>14</v>
      </c>
      <c r="D3513" t="s">
        <v>22</v>
      </c>
      <c r="E3513">
        <v>116.23</v>
      </c>
      <c r="F3513">
        <v>8</v>
      </c>
      <c r="G3513">
        <v>99</v>
      </c>
      <c r="H3513">
        <v>0</v>
      </c>
      <c r="I3513" t="s">
        <v>16</v>
      </c>
      <c r="J3513">
        <v>67.400000000000006</v>
      </c>
      <c r="K3513" s="1">
        <v>44425</v>
      </c>
      <c r="L3513">
        <v>8</v>
      </c>
      <c r="M3513">
        <v>0.16</v>
      </c>
    </row>
    <row r="3514" spans="1:13" x14ac:dyDescent="0.3">
      <c r="A3514" t="s">
        <v>2912</v>
      </c>
      <c r="B3514">
        <v>60</v>
      </c>
      <c r="C3514" t="s">
        <v>21</v>
      </c>
      <c r="D3514" t="s">
        <v>26</v>
      </c>
      <c r="F3514">
        <v>8</v>
      </c>
      <c r="G3514">
        <v>134</v>
      </c>
      <c r="H3514">
        <v>0</v>
      </c>
      <c r="I3514" t="s">
        <v>23</v>
      </c>
      <c r="J3514">
        <v>7.5</v>
      </c>
      <c r="K3514" s="1">
        <v>45254</v>
      </c>
      <c r="L3514">
        <v>67</v>
      </c>
      <c r="M3514">
        <v>0.13</v>
      </c>
    </row>
    <row r="3515" spans="1:13" x14ac:dyDescent="0.3">
      <c r="A3515" t="s">
        <v>2913</v>
      </c>
      <c r="B3515">
        <v>42</v>
      </c>
      <c r="C3515" t="s">
        <v>14</v>
      </c>
      <c r="D3515" t="s">
        <v>50</v>
      </c>
      <c r="E3515">
        <v>157.19</v>
      </c>
      <c r="F3515">
        <v>8</v>
      </c>
      <c r="G3515">
        <v>314</v>
      </c>
      <c r="H3515">
        <v>0</v>
      </c>
      <c r="I3515" t="s">
        <v>19</v>
      </c>
      <c r="J3515">
        <v>51.8</v>
      </c>
      <c r="K3515" s="1">
        <v>45736</v>
      </c>
      <c r="L3515">
        <v>93</v>
      </c>
      <c r="M3515">
        <v>0.16</v>
      </c>
    </row>
    <row r="3516" spans="1:13" x14ac:dyDescent="0.3">
      <c r="A3516" t="s">
        <v>2914</v>
      </c>
      <c r="B3516">
        <v>68</v>
      </c>
      <c r="C3516" t="s">
        <v>21</v>
      </c>
      <c r="D3516" t="s">
        <v>15</v>
      </c>
      <c r="E3516">
        <v>139.59</v>
      </c>
      <c r="F3516">
        <v>7</v>
      </c>
      <c r="G3516">
        <v>68</v>
      </c>
      <c r="H3516">
        <v>0</v>
      </c>
      <c r="I3516" t="s">
        <v>16</v>
      </c>
      <c r="J3516">
        <v>18.399999999999999</v>
      </c>
      <c r="K3516" s="1">
        <v>45387</v>
      </c>
      <c r="L3516">
        <v>86</v>
      </c>
      <c r="M3516">
        <v>0.72</v>
      </c>
    </row>
    <row r="3517" spans="1:13" x14ac:dyDescent="0.3">
      <c r="A3517" t="s">
        <v>2915</v>
      </c>
      <c r="B3517">
        <v>52</v>
      </c>
      <c r="C3517" t="s">
        <v>14</v>
      </c>
      <c r="D3517" t="s">
        <v>37</v>
      </c>
      <c r="E3517">
        <v>213.17</v>
      </c>
      <c r="F3517">
        <v>11</v>
      </c>
      <c r="G3517">
        <v>197</v>
      </c>
      <c r="H3517">
        <v>0</v>
      </c>
      <c r="I3517" t="s">
        <v>16</v>
      </c>
      <c r="J3517">
        <v>58.4</v>
      </c>
      <c r="K3517" s="1">
        <v>45765</v>
      </c>
      <c r="L3517">
        <v>66</v>
      </c>
      <c r="M3517">
        <v>0.49</v>
      </c>
    </row>
    <row r="3518" spans="1:13" x14ac:dyDescent="0.3">
      <c r="A3518" t="s">
        <v>2916</v>
      </c>
      <c r="B3518">
        <v>64</v>
      </c>
      <c r="C3518" t="s">
        <v>21</v>
      </c>
      <c r="D3518" t="s">
        <v>22</v>
      </c>
      <c r="E3518">
        <v>174.36</v>
      </c>
      <c r="F3518">
        <v>12</v>
      </c>
      <c r="G3518">
        <v>304</v>
      </c>
      <c r="H3518">
        <v>0</v>
      </c>
      <c r="I3518" t="s">
        <v>19</v>
      </c>
      <c r="J3518">
        <v>6.2</v>
      </c>
      <c r="K3518" s="1">
        <v>45315</v>
      </c>
      <c r="L3518">
        <v>2</v>
      </c>
      <c r="M3518">
        <v>0.48</v>
      </c>
    </row>
    <row r="3519" spans="1:13" x14ac:dyDescent="0.3">
      <c r="A3519" t="s">
        <v>2917</v>
      </c>
      <c r="B3519">
        <v>56</v>
      </c>
      <c r="C3519" t="s">
        <v>21</v>
      </c>
      <c r="D3519" t="s">
        <v>22</v>
      </c>
      <c r="E3519">
        <v>123.41</v>
      </c>
      <c r="F3519">
        <v>10</v>
      </c>
      <c r="G3519">
        <v>205</v>
      </c>
      <c r="H3519">
        <v>0</v>
      </c>
      <c r="I3519" t="s">
        <v>19</v>
      </c>
      <c r="J3519">
        <v>16.3</v>
      </c>
      <c r="K3519" s="1">
        <v>44417</v>
      </c>
      <c r="L3519">
        <v>17</v>
      </c>
      <c r="M3519">
        <v>0.13</v>
      </c>
    </row>
    <row r="3520" spans="1:13" x14ac:dyDescent="0.3">
      <c r="A3520" t="s">
        <v>2918</v>
      </c>
      <c r="B3520">
        <v>24</v>
      </c>
      <c r="C3520" t="s">
        <v>21</v>
      </c>
      <c r="D3520" t="s">
        <v>50</v>
      </c>
      <c r="E3520">
        <v>175.33</v>
      </c>
      <c r="F3520">
        <v>8</v>
      </c>
      <c r="G3520">
        <v>10</v>
      </c>
      <c r="H3520">
        <v>0</v>
      </c>
      <c r="I3520" t="s">
        <v>16</v>
      </c>
      <c r="J3520">
        <v>78.2</v>
      </c>
      <c r="K3520" s="1">
        <v>45771</v>
      </c>
      <c r="L3520">
        <v>73</v>
      </c>
      <c r="M3520">
        <v>0.41</v>
      </c>
    </row>
    <row r="3521" spans="1:13" x14ac:dyDescent="0.3">
      <c r="A3521" t="s">
        <v>2919</v>
      </c>
      <c r="B3521">
        <v>55</v>
      </c>
      <c r="C3521" t="s">
        <v>14</v>
      </c>
      <c r="D3521" t="s">
        <v>22</v>
      </c>
      <c r="E3521">
        <v>101.81</v>
      </c>
      <c r="F3521">
        <v>8</v>
      </c>
      <c r="G3521">
        <v>356</v>
      </c>
      <c r="H3521">
        <v>0</v>
      </c>
      <c r="I3521" t="s">
        <v>40</v>
      </c>
      <c r="J3521">
        <v>84.3</v>
      </c>
      <c r="K3521" s="1">
        <v>44789</v>
      </c>
      <c r="L3521">
        <v>33</v>
      </c>
      <c r="M3521">
        <v>0.05</v>
      </c>
    </row>
    <row r="3522" spans="1:13" x14ac:dyDescent="0.3">
      <c r="A3522" t="s">
        <v>2920</v>
      </c>
      <c r="B3522">
        <v>49</v>
      </c>
      <c r="C3522" t="s">
        <v>21</v>
      </c>
      <c r="D3522" t="s">
        <v>35</v>
      </c>
      <c r="E3522">
        <v>128.63</v>
      </c>
      <c r="F3522">
        <v>19</v>
      </c>
      <c r="G3522">
        <v>129</v>
      </c>
      <c r="H3522">
        <v>0</v>
      </c>
      <c r="I3522" t="s">
        <v>19</v>
      </c>
      <c r="J3522">
        <v>90.7</v>
      </c>
      <c r="K3522" s="1">
        <v>45229</v>
      </c>
      <c r="L3522">
        <v>93</v>
      </c>
      <c r="M3522">
        <v>0.13</v>
      </c>
    </row>
    <row r="3523" spans="1:13" x14ac:dyDescent="0.3">
      <c r="A3523" t="s">
        <v>805</v>
      </c>
      <c r="B3523">
        <v>20</v>
      </c>
      <c r="C3523" t="s">
        <v>25</v>
      </c>
      <c r="D3523" t="s">
        <v>26</v>
      </c>
      <c r="E3523">
        <v>82.2</v>
      </c>
      <c r="F3523">
        <v>7</v>
      </c>
      <c r="G3523">
        <v>222</v>
      </c>
      <c r="H3523">
        <v>0</v>
      </c>
      <c r="I3523" t="s">
        <v>23</v>
      </c>
      <c r="J3523">
        <v>89.7</v>
      </c>
      <c r="K3523" s="1">
        <v>45434</v>
      </c>
      <c r="L3523">
        <v>93</v>
      </c>
      <c r="M3523">
        <v>0.2</v>
      </c>
    </row>
    <row r="3524" spans="1:13" x14ac:dyDescent="0.3">
      <c r="A3524" t="s">
        <v>2921</v>
      </c>
      <c r="B3524">
        <v>79</v>
      </c>
      <c r="C3524" t="s">
        <v>21</v>
      </c>
      <c r="D3524" t="s">
        <v>26</v>
      </c>
      <c r="E3524">
        <v>96.31</v>
      </c>
      <c r="F3524">
        <v>11</v>
      </c>
      <c r="G3524">
        <v>109</v>
      </c>
      <c r="H3524">
        <v>0</v>
      </c>
      <c r="I3524" t="s">
        <v>19</v>
      </c>
      <c r="J3524">
        <v>90.7</v>
      </c>
      <c r="K3524" s="1">
        <v>44994</v>
      </c>
      <c r="L3524">
        <v>54</v>
      </c>
      <c r="M3524">
        <v>0.53</v>
      </c>
    </row>
    <row r="3525" spans="1:13" x14ac:dyDescent="0.3">
      <c r="A3525" t="s">
        <v>2639</v>
      </c>
      <c r="B3525">
        <v>62</v>
      </c>
      <c r="C3525" t="s">
        <v>21</v>
      </c>
      <c r="D3525" t="s">
        <v>15</v>
      </c>
      <c r="E3525">
        <v>69.7</v>
      </c>
      <c r="F3525">
        <v>9</v>
      </c>
      <c r="G3525">
        <v>26</v>
      </c>
      <c r="H3525">
        <v>0</v>
      </c>
      <c r="I3525" t="s">
        <v>16</v>
      </c>
      <c r="J3525">
        <v>9.5</v>
      </c>
      <c r="K3525" s="1">
        <v>45816</v>
      </c>
      <c r="L3525">
        <v>70</v>
      </c>
      <c r="M3525">
        <v>0.52</v>
      </c>
    </row>
    <row r="3526" spans="1:13" x14ac:dyDescent="0.3">
      <c r="A3526" t="s">
        <v>852</v>
      </c>
      <c r="B3526">
        <v>56</v>
      </c>
      <c r="C3526" t="s">
        <v>21</v>
      </c>
      <c r="D3526" t="s">
        <v>28</v>
      </c>
      <c r="E3526">
        <v>81.739999999999995</v>
      </c>
      <c r="F3526">
        <v>7</v>
      </c>
      <c r="G3526">
        <v>319</v>
      </c>
      <c r="H3526">
        <v>0</v>
      </c>
      <c r="I3526" t="s">
        <v>16</v>
      </c>
      <c r="J3526">
        <v>65.900000000000006</v>
      </c>
      <c r="K3526" s="1">
        <v>45599</v>
      </c>
      <c r="L3526">
        <v>6</v>
      </c>
      <c r="M3526">
        <v>0.48</v>
      </c>
    </row>
    <row r="3527" spans="1:13" x14ac:dyDescent="0.3">
      <c r="A3527" t="s">
        <v>2922</v>
      </c>
      <c r="B3527">
        <v>54</v>
      </c>
      <c r="C3527" t="s">
        <v>21</v>
      </c>
      <c r="D3527" t="s">
        <v>50</v>
      </c>
      <c r="F3527">
        <v>7</v>
      </c>
      <c r="G3527">
        <v>193</v>
      </c>
      <c r="H3527">
        <v>0</v>
      </c>
      <c r="I3527" t="s">
        <v>29</v>
      </c>
      <c r="J3527">
        <v>70.099999999999994</v>
      </c>
      <c r="K3527" s="1">
        <v>45497</v>
      </c>
      <c r="L3527">
        <v>52</v>
      </c>
      <c r="M3527">
        <v>0.4</v>
      </c>
    </row>
    <row r="3528" spans="1:13" x14ac:dyDescent="0.3">
      <c r="A3528" t="s">
        <v>2923</v>
      </c>
      <c r="B3528">
        <v>72</v>
      </c>
      <c r="C3528" t="s">
        <v>14</v>
      </c>
      <c r="D3528" t="s">
        <v>26</v>
      </c>
      <c r="E3528">
        <v>35.01</v>
      </c>
      <c r="F3528">
        <v>8</v>
      </c>
      <c r="G3528">
        <v>345</v>
      </c>
      <c r="H3528">
        <v>0</v>
      </c>
      <c r="I3528" t="s">
        <v>23</v>
      </c>
      <c r="J3528">
        <v>26.8</v>
      </c>
      <c r="K3528" s="1">
        <v>44271</v>
      </c>
      <c r="L3528">
        <v>45</v>
      </c>
      <c r="M3528">
        <v>0.17</v>
      </c>
    </row>
    <row r="3529" spans="1:13" x14ac:dyDescent="0.3">
      <c r="A3529" t="s">
        <v>2041</v>
      </c>
      <c r="B3529">
        <v>67</v>
      </c>
      <c r="C3529" t="s">
        <v>14</v>
      </c>
      <c r="D3529" t="s">
        <v>18</v>
      </c>
      <c r="E3529">
        <v>40.94</v>
      </c>
      <c r="F3529">
        <v>4</v>
      </c>
      <c r="G3529">
        <v>15</v>
      </c>
      <c r="H3529">
        <v>0</v>
      </c>
      <c r="I3529" t="s">
        <v>29</v>
      </c>
      <c r="J3529">
        <v>99.3</v>
      </c>
      <c r="K3529" s="1">
        <v>44321</v>
      </c>
      <c r="L3529">
        <v>1</v>
      </c>
      <c r="M3529">
        <v>0.23</v>
      </c>
    </row>
    <row r="3530" spans="1:13" x14ac:dyDescent="0.3">
      <c r="A3530" t="s">
        <v>786</v>
      </c>
      <c r="B3530">
        <v>39</v>
      </c>
      <c r="C3530" t="s">
        <v>14</v>
      </c>
      <c r="D3530" t="s">
        <v>44</v>
      </c>
      <c r="E3530">
        <v>39.21</v>
      </c>
      <c r="F3530">
        <v>9</v>
      </c>
      <c r="G3530">
        <v>72</v>
      </c>
      <c r="H3530">
        <v>0</v>
      </c>
      <c r="I3530" t="s">
        <v>19</v>
      </c>
      <c r="K3530" s="1">
        <v>44717</v>
      </c>
      <c r="L3530">
        <v>80</v>
      </c>
      <c r="M3530">
        <v>0.41</v>
      </c>
    </row>
    <row r="3531" spans="1:13" x14ac:dyDescent="0.3">
      <c r="A3531" t="s">
        <v>947</v>
      </c>
      <c r="B3531">
        <v>79</v>
      </c>
      <c r="C3531" t="s">
        <v>21</v>
      </c>
      <c r="D3531" t="s">
        <v>26</v>
      </c>
      <c r="E3531">
        <v>80.45</v>
      </c>
      <c r="F3531">
        <v>8</v>
      </c>
      <c r="G3531">
        <v>115</v>
      </c>
      <c r="H3531">
        <v>1</v>
      </c>
      <c r="I3531" t="s">
        <v>29</v>
      </c>
      <c r="J3531">
        <v>57.5</v>
      </c>
      <c r="K3531" s="1">
        <v>44401</v>
      </c>
      <c r="L3531">
        <v>51</v>
      </c>
      <c r="M3531">
        <v>0.3</v>
      </c>
    </row>
    <row r="3532" spans="1:13" x14ac:dyDescent="0.3">
      <c r="A3532" t="s">
        <v>2924</v>
      </c>
      <c r="B3532">
        <v>25</v>
      </c>
      <c r="C3532" t="s">
        <v>21</v>
      </c>
      <c r="D3532" t="s">
        <v>52</v>
      </c>
      <c r="E3532">
        <v>169.66</v>
      </c>
      <c r="F3532">
        <v>8</v>
      </c>
      <c r="G3532">
        <v>200</v>
      </c>
      <c r="H3532">
        <v>0</v>
      </c>
      <c r="I3532" t="s">
        <v>16</v>
      </c>
      <c r="K3532" s="1">
        <v>44276</v>
      </c>
      <c r="L3532">
        <v>11</v>
      </c>
      <c r="M3532">
        <v>0.67</v>
      </c>
    </row>
    <row r="3533" spans="1:13" x14ac:dyDescent="0.3">
      <c r="A3533" t="s">
        <v>2925</v>
      </c>
      <c r="B3533">
        <v>34</v>
      </c>
      <c r="C3533" t="s">
        <v>14</v>
      </c>
      <c r="D3533" t="s">
        <v>18</v>
      </c>
      <c r="E3533">
        <v>139.41999999999999</v>
      </c>
      <c r="F3533">
        <v>10</v>
      </c>
      <c r="G3533">
        <v>132</v>
      </c>
      <c r="H3533">
        <v>1</v>
      </c>
      <c r="I3533" t="s">
        <v>40</v>
      </c>
      <c r="J3533">
        <v>28.9</v>
      </c>
      <c r="K3533" s="1">
        <v>44065</v>
      </c>
      <c r="L3533">
        <v>22</v>
      </c>
      <c r="M3533">
        <v>0.19</v>
      </c>
    </row>
    <row r="3534" spans="1:13" x14ac:dyDescent="0.3">
      <c r="A3534" t="s">
        <v>2926</v>
      </c>
      <c r="B3534">
        <v>69</v>
      </c>
      <c r="C3534" t="s">
        <v>25</v>
      </c>
      <c r="D3534" t="s">
        <v>28</v>
      </c>
      <c r="E3534">
        <v>63.01</v>
      </c>
      <c r="F3534">
        <v>9</v>
      </c>
      <c r="G3534">
        <v>163</v>
      </c>
      <c r="H3534">
        <v>0</v>
      </c>
      <c r="I3534" t="s">
        <v>19</v>
      </c>
      <c r="J3534">
        <v>60.7</v>
      </c>
      <c r="K3534" s="1">
        <v>45075</v>
      </c>
      <c r="L3534">
        <v>34</v>
      </c>
      <c r="M3534">
        <v>0.37</v>
      </c>
    </row>
    <row r="3535" spans="1:13" x14ac:dyDescent="0.3">
      <c r="A3535" t="s">
        <v>2927</v>
      </c>
      <c r="B3535">
        <v>44</v>
      </c>
      <c r="C3535" t="s">
        <v>21</v>
      </c>
      <c r="D3535" t="s">
        <v>18</v>
      </c>
      <c r="E3535">
        <v>102.28</v>
      </c>
      <c r="F3535">
        <v>9</v>
      </c>
      <c r="G3535">
        <v>6</v>
      </c>
      <c r="H3535">
        <v>0</v>
      </c>
      <c r="I3535" t="s">
        <v>16</v>
      </c>
      <c r="J3535">
        <v>72</v>
      </c>
      <c r="K3535" s="1">
        <v>45361</v>
      </c>
      <c r="L3535">
        <v>1</v>
      </c>
      <c r="M3535">
        <v>0.37</v>
      </c>
    </row>
    <row r="3536" spans="1:13" x14ac:dyDescent="0.3">
      <c r="A3536" t="s">
        <v>2928</v>
      </c>
      <c r="B3536">
        <v>50</v>
      </c>
      <c r="C3536" t="s">
        <v>14</v>
      </c>
      <c r="D3536" t="s">
        <v>22</v>
      </c>
      <c r="E3536">
        <v>89.07</v>
      </c>
      <c r="F3536">
        <v>10</v>
      </c>
      <c r="G3536">
        <v>60</v>
      </c>
      <c r="H3536">
        <v>0</v>
      </c>
      <c r="I3536" t="s">
        <v>19</v>
      </c>
      <c r="J3536">
        <v>62.7</v>
      </c>
      <c r="K3536" s="1">
        <v>44951</v>
      </c>
      <c r="L3536">
        <v>77</v>
      </c>
      <c r="M3536">
        <v>0.22</v>
      </c>
    </row>
    <row r="3537" spans="1:13" x14ac:dyDescent="0.3">
      <c r="A3537" t="s">
        <v>1553</v>
      </c>
      <c r="B3537">
        <v>63</v>
      </c>
      <c r="C3537" t="s">
        <v>21</v>
      </c>
      <c r="D3537" t="s">
        <v>44</v>
      </c>
      <c r="E3537">
        <v>267.75</v>
      </c>
      <c r="F3537">
        <v>10</v>
      </c>
      <c r="G3537">
        <v>351</v>
      </c>
      <c r="H3537">
        <v>0</v>
      </c>
      <c r="I3537" t="s">
        <v>29</v>
      </c>
      <c r="J3537">
        <v>40.6</v>
      </c>
      <c r="K3537" s="1">
        <v>44095</v>
      </c>
      <c r="L3537">
        <v>49</v>
      </c>
      <c r="M3537">
        <v>0.36</v>
      </c>
    </row>
    <row r="3538" spans="1:13" x14ac:dyDescent="0.3">
      <c r="A3538" t="s">
        <v>509</v>
      </c>
      <c r="B3538">
        <v>34</v>
      </c>
      <c r="C3538" t="s">
        <v>21</v>
      </c>
      <c r="D3538" t="s">
        <v>37</v>
      </c>
      <c r="E3538">
        <v>104.98</v>
      </c>
      <c r="F3538">
        <v>11</v>
      </c>
      <c r="G3538">
        <v>119</v>
      </c>
      <c r="H3538">
        <v>0</v>
      </c>
      <c r="I3538" t="s">
        <v>29</v>
      </c>
      <c r="J3538">
        <v>94.5</v>
      </c>
      <c r="K3538" s="1">
        <v>44226</v>
      </c>
      <c r="L3538">
        <v>49</v>
      </c>
      <c r="M3538">
        <v>0.52</v>
      </c>
    </row>
    <row r="3539" spans="1:13" x14ac:dyDescent="0.3">
      <c r="A3539" t="s">
        <v>2506</v>
      </c>
      <c r="B3539">
        <v>59</v>
      </c>
      <c r="C3539" t="s">
        <v>14</v>
      </c>
      <c r="D3539" t="s">
        <v>44</v>
      </c>
      <c r="E3539">
        <v>26.48</v>
      </c>
      <c r="F3539">
        <v>3</v>
      </c>
      <c r="G3539">
        <v>30</v>
      </c>
      <c r="H3539">
        <v>0</v>
      </c>
      <c r="I3539" t="s">
        <v>19</v>
      </c>
      <c r="J3539">
        <v>61.2</v>
      </c>
      <c r="K3539" s="1">
        <v>44362</v>
      </c>
      <c r="L3539">
        <v>42</v>
      </c>
      <c r="M3539">
        <v>0.27</v>
      </c>
    </row>
    <row r="3540" spans="1:13" x14ac:dyDescent="0.3">
      <c r="A3540" t="s">
        <v>451</v>
      </c>
      <c r="B3540">
        <v>29</v>
      </c>
      <c r="C3540" t="s">
        <v>21</v>
      </c>
      <c r="D3540" t="s">
        <v>26</v>
      </c>
      <c r="E3540">
        <v>56.93</v>
      </c>
      <c r="F3540">
        <v>10</v>
      </c>
      <c r="G3540">
        <v>47</v>
      </c>
      <c r="H3540">
        <v>0</v>
      </c>
      <c r="I3540" t="s">
        <v>19</v>
      </c>
      <c r="J3540">
        <v>22.4</v>
      </c>
      <c r="K3540" s="1">
        <v>44144</v>
      </c>
      <c r="L3540">
        <v>92</v>
      </c>
      <c r="M3540">
        <v>0.13</v>
      </c>
    </row>
    <row r="3541" spans="1:13" x14ac:dyDescent="0.3">
      <c r="A3541" t="s">
        <v>2929</v>
      </c>
      <c r="B3541">
        <v>65</v>
      </c>
      <c r="C3541" t="s">
        <v>14</v>
      </c>
      <c r="D3541" t="s">
        <v>15</v>
      </c>
      <c r="E3541">
        <v>28.18</v>
      </c>
      <c r="F3541">
        <v>6</v>
      </c>
      <c r="G3541">
        <v>90</v>
      </c>
      <c r="H3541">
        <v>0</v>
      </c>
      <c r="I3541" t="s">
        <v>29</v>
      </c>
      <c r="J3541">
        <v>80.599999999999994</v>
      </c>
      <c r="K3541" s="1">
        <v>45315</v>
      </c>
      <c r="L3541">
        <v>49</v>
      </c>
      <c r="M3541">
        <v>0.17</v>
      </c>
    </row>
    <row r="3542" spans="1:13" x14ac:dyDescent="0.3">
      <c r="A3542" t="s">
        <v>2930</v>
      </c>
      <c r="B3542">
        <v>63</v>
      </c>
      <c r="C3542" t="s">
        <v>21</v>
      </c>
      <c r="D3542" t="s">
        <v>35</v>
      </c>
      <c r="E3542">
        <v>58.69</v>
      </c>
      <c r="F3542">
        <v>12</v>
      </c>
      <c r="G3542">
        <v>5</v>
      </c>
      <c r="H3542">
        <v>0</v>
      </c>
      <c r="I3542" t="s">
        <v>19</v>
      </c>
      <c r="J3542">
        <v>65.599999999999994</v>
      </c>
      <c r="K3542" s="1">
        <v>45366</v>
      </c>
      <c r="L3542">
        <v>13</v>
      </c>
      <c r="M3542">
        <v>0.22</v>
      </c>
    </row>
    <row r="3543" spans="1:13" x14ac:dyDescent="0.3">
      <c r="A3543" t="s">
        <v>2337</v>
      </c>
      <c r="B3543">
        <v>79</v>
      </c>
      <c r="C3543" t="s">
        <v>14</v>
      </c>
      <c r="D3543" t="s">
        <v>28</v>
      </c>
      <c r="E3543">
        <v>147.16</v>
      </c>
      <c r="F3543">
        <v>13</v>
      </c>
      <c r="G3543">
        <v>284</v>
      </c>
      <c r="H3543">
        <v>0</v>
      </c>
      <c r="I3543" t="s">
        <v>29</v>
      </c>
      <c r="J3543">
        <v>11</v>
      </c>
      <c r="K3543" s="1">
        <v>45450</v>
      </c>
      <c r="L3543">
        <v>94</v>
      </c>
      <c r="M3543">
        <v>0.17</v>
      </c>
    </row>
    <row r="3544" spans="1:13" x14ac:dyDescent="0.3">
      <c r="A3544" t="s">
        <v>2931</v>
      </c>
      <c r="B3544">
        <v>44</v>
      </c>
      <c r="C3544" t="s">
        <v>21</v>
      </c>
      <c r="D3544" t="s">
        <v>15</v>
      </c>
      <c r="E3544">
        <v>114.05</v>
      </c>
      <c r="F3544">
        <v>10</v>
      </c>
      <c r="G3544">
        <v>83</v>
      </c>
      <c r="H3544">
        <v>0</v>
      </c>
      <c r="I3544" t="s">
        <v>19</v>
      </c>
      <c r="J3544">
        <v>27.8</v>
      </c>
      <c r="K3544" s="1">
        <v>45203</v>
      </c>
      <c r="L3544">
        <v>68</v>
      </c>
      <c r="M3544">
        <v>0.54</v>
      </c>
    </row>
    <row r="3545" spans="1:13" x14ac:dyDescent="0.3">
      <c r="A3545" t="s">
        <v>1430</v>
      </c>
      <c r="B3545">
        <v>65</v>
      </c>
      <c r="C3545" t="s">
        <v>25</v>
      </c>
      <c r="D3545" t="s">
        <v>26</v>
      </c>
      <c r="E3545">
        <v>78.75</v>
      </c>
      <c r="F3545">
        <v>12</v>
      </c>
      <c r="G3545">
        <v>138</v>
      </c>
      <c r="H3545">
        <v>0</v>
      </c>
      <c r="I3545" t="s">
        <v>40</v>
      </c>
      <c r="J3545">
        <v>15.8</v>
      </c>
      <c r="K3545" s="1">
        <v>44850</v>
      </c>
      <c r="L3545">
        <v>14</v>
      </c>
      <c r="M3545">
        <v>0.06</v>
      </c>
    </row>
    <row r="3546" spans="1:13" x14ac:dyDescent="0.3">
      <c r="A3546" t="s">
        <v>2932</v>
      </c>
      <c r="B3546">
        <v>25</v>
      </c>
      <c r="C3546" t="s">
        <v>21</v>
      </c>
      <c r="D3546" t="s">
        <v>15</v>
      </c>
      <c r="E3546">
        <v>156.21</v>
      </c>
      <c r="F3546">
        <v>17</v>
      </c>
      <c r="G3546">
        <v>274</v>
      </c>
      <c r="H3546">
        <v>0</v>
      </c>
      <c r="I3546" t="s">
        <v>19</v>
      </c>
      <c r="J3546">
        <v>7.3</v>
      </c>
      <c r="K3546" s="1">
        <v>45693</v>
      </c>
      <c r="L3546">
        <v>36</v>
      </c>
      <c r="M3546">
        <v>0.05</v>
      </c>
    </row>
    <row r="3547" spans="1:13" x14ac:dyDescent="0.3">
      <c r="A3547" t="s">
        <v>2933</v>
      </c>
      <c r="B3547">
        <v>40</v>
      </c>
      <c r="C3547" t="s">
        <v>14</v>
      </c>
      <c r="D3547" t="s">
        <v>52</v>
      </c>
      <c r="E3547">
        <v>107.6</v>
      </c>
      <c r="F3547">
        <v>14</v>
      </c>
      <c r="G3547">
        <v>329</v>
      </c>
      <c r="H3547">
        <v>0</v>
      </c>
      <c r="I3547" t="s">
        <v>19</v>
      </c>
      <c r="J3547">
        <v>23</v>
      </c>
      <c r="K3547" s="1">
        <v>44529</v>
      </c>
      <c r="L3547">
        <v>56</v>
      </c>
      <c r="M3547">
        <v>0.52</v>
      </c>
    </row>
    <row r="3548" spans="1:13" x14ac:dyDescent="0.3">
      <c r="A3548" t="s">
        <v>2934</v>
      </c>
      <c r="B3548">
        <v>77</v>
      </c>
      <c r="C3548" t="s">
        <v>14</v>
      </c>
      <c r="D3548" t="s">
        <v>18</v>
      </c>
      <c r="E3548">
        <v>224.97</v>
      </c>
      <c r="F3548">
        <v>15</v>
      </c>
      <c r="G3548">
        <v>132</v>
      </c>
      <c r="H3548">
        <v>0</v>
      </c>
      <c r="I3548" t="s">
        <v>16</v>
      </c>
      <c r="J3548">
        <v>27.8</v>
      </c>
      <c r="K3548" s="1">
        <v>44491</v>
      </c>
      <c r="L3548">
        <v>87</v>
      </c>
      <c r="M3548">
        <v>0.21</v>
      </c>
    </row>
    <row r="3549" spans="1:13" x14ac:dyDescent="0.3">
      <c r="A3549" t="s">
        <v>2935</v>
      </c>
      <c r="B3549">
        <v>59</v>
      </c>
      <c r="C3549" t="s">
        <v>25</v>
      </c>
      <c r="D3549" t="s">
        <v>35</v>
      </c>
      <c r="E3549">
        <v>77.45</v>
      </c>
      <c r="F3549">
        <v>10</v>
      </c>
      <c r="G3549">
        <v>102</v>
      </c>
      <c r="H3549">
        <v>0</v>
      </c>
      <c r="I3549" t="s">
        <v>40</v>
      </c>
      <c r="J3549">
        <v>46.7</v>
      </c>
      <c r="K3549" s="1">
        <v>44823</v>
      </c>
      <c r="L3549">
        <v>69</v>
      </c>
      <c r="M3549">
        <v>0.47</v>
      </c>
    </row>
    <row r="3550" spans="1:13" x14ac:dyDescent="0.3">
      <c r="A3550" t="s">
        <v>2936</v>
      </c>
      <c r="B3550">
        <v>78</v>
      </c>
      <c r="C3550" t="s">
        <v>14</v>
      </c>
      <c r="D3550" t="s">
        <v>26</v>
      </c>
      <c r="E3550">
        <v>33.270000000000003</v>
      </c>
      <c r="F3550">
        <v>4</v>
      </c>
      <c r="G3550">
        <v>325</v>
      </c>
      <c r="H3550">
        <v>0</v>
      </c>
      <c r="I3550" t="s">
        <v>29</v>
      </c>
      <c r="J3550">
        <v>96.9</v>
      </c>
      <c r="K3550" s="1">
        <v>45081</v>
      </c>
      <c r="L3550">
        <v>46</v>
      </c>
      <c r="M3550">
        <v>0.64</v>
      </c>
    </row>
    <row r="3551" spans="1:13" x14ac:dyDescent="0.3">
      <c r="A3551" t="s">
        <v>2937</v>
      </c>
      <c r="B3551">
        <v>66</v>
      </c>
      <c r="C3551" t="s">
        <v>14</v>
      </c>
      <c r="D3551" t="s">
        <v>22</v>
      </c>
      <c r="E3551">
        <v>101.04</v>
      </c>
      <c r="F3551">
        <v>13</v>
      </c>
      <c r="G3551">
        <v>94</v>
      </c>
      <c r="H3551">
        <v>0</v>
      </c>
      <c r="I3551" t="s">
        <v>29</v>
      </c>
      <c r="J3551">
        <v>94.3</v>
      </c>
      <c r="K3551" s="1">
        <v>44719</v>
      </c>
      <c r="L3551">
        <v>15</v>
      </c>
      <c r="M3551">
        <v>0.44</v>
      </c>
    </row>
    <row r="3552" spans="1:13" x14ac:dyDescent="0.3">
      <c r="A3552" t="s">
        <v>59</v>
      </c>
      <c r="B3552">
        <v>76</v>
      </c>
      <c r="C3552" t="s">
        <v>21</v>
      </c>
      <c r="D3552" t="s">
        <v>28</v>
      </c>
      <c r="E3552">
        <v>143.13999999999999</v>
      </c>
      <c r="F3552">
        <v>8</v>
      </c>
      <c r="G3552">
        <v>17</v>
      </c>
      <c r="H3552">
        <v>0</v>
      </c>
      <c r="I3552" t="s">
        <v>23</v>
      </c>
      <c r="J3552">
        <v>75.400000000000006</v>
      </c>
      <c r="K3552" s="1">
        <v>44295</v>
      </c>
      <c r="L3552">
        <v>87</v>
      </c>
      <c r="M3552">
        <v>0.04</v>
      </c>
    </row>
    <row r="3553" spans="1:13" x14ac:dyDescent="0.3">
      <c r="A3553" t="s">
        <v>2938</v>
      </c>
      <c r="B3553">
        <v>79</v>
      </c>
      <c r="C3553" t="s">
        <v>21</v>
      </c>
      <c r="D3553" t="s">
        <v>22</v>
      </c>
      <c r="E3553">
        <v>103.06</v>
      </c>
      <c r="F3553">
        <v>9</v>
      </c>
      <c r="G3553">
        <v>20</v>
      </c>
      <c r="H3553">
        <v>0</v>
      </c>
      <c r="I3553" t="s">
        <v>40</v>
      </c>
      <c r="J3553">
        <v>64.7</v>
      </c>
      <c r="K3553" s="1">
        <v>44682</v>
      </c>
      <c r="L3553">
        <v>8</v>
      </c>
      <c r="M3553">
        <v>0.32</v>
      </c>
    </row>
    <row r="3554" spans="1:13" x14ac:dyDescent="0.3">
      <c r="A3554" t="s">
        <v>2772</v>
      </c>
      <c r="B3554">
        <v>46</v>
      </c>
      <c r="C3554" t="s">
        <v>21</v>
      </c>
      <c r="D3554" t="s">
        <v>18</v>
      </c>
      <c r="E3554">
        <v>202.57</v>
      </c>
      <c r="F3554">
        <v>9</v>
      </c>
      <c r="G3554">
        <v>5</v>
      </c>
      <c r="H3554">
        <v>0</v>
      </c>
      <c r="I3554" t="s">
        <v>40</v>
      </c>
      <c r="J3554">
        <v>94.7</v>
      </c>
      <c r="K3554" s="1">
        <v>45577</v>
      </c>
      <c r="L3554">
        <v>56</v>
      </c>
      <c r="M3554">
        <v>0.21</v>
      </c>
    </row>
    <row r="3555" spans="1:13" x14ac:dyDescent="0.3">
      <c r="A3555" t="s">
        <v>2256</v>
      </c>
      <c r="B3555">
        <v>67</v>
      </c>
      <c r="C3555" t="s">
        <v>21</v>
      </c>
      <c r="D3555" t="s">
        <v>35</v>
      </c>
      <c r="E3555">
        <v>83.24</v>
      </c>
      <c r="F3555">
        <v>7</v>
      </c>
      <c r="G3555">
        <v>23</v>
      </c>
      <c r="H3555">
        <v>0</v>
      </c>
      <c r="I3555" t="s">
        <v>19</v>
      </c>
      <c r="J3555">
        <v>14.2</v>
      </c>
      <c r="K3555" s="1">
        <v>44492</v>
      </c>
      <c r="L3555">
        <v>11</v>
      </c>
      <c r="M3555">
        <v>0.18</v>
      </c>
    </row>
    <row r="3556" spans="1:13" x14ac:dyDescent="0.3">
      <c r="A3556" t="s">
        <v>2465</v>
      </c>
      <c r="B3556">
        <v>37</v>
      </c>
      <c r="C3556" t="s">
        <v>25</v>
      </c>
      <c r="D3556" t="s">
        <v>18</v>
      </c>
      <c r="E3556">
        <v>38.659999999999997</v>
      </c>
      <c r="F3556">
        <v>6</v>
      </c>
      <c r="G3556">
        <v>224</v>
      </c>
      <c r="H3556">
        <v>0</v>
      </c>
      <c r="I3556" t="s">
        <v>16</v>
      </c>
      <c r="J3556">
        <v>33</v>
      </c>
      <c r="K3556" s="1">
        <v>44127</v>
      </c>
      <c r="L3556">
        <v>71</v>
      </c>
      <c r="M3556">
        <v>0.3</v>
      </c>
    </row>
    <row r="3557" spans="1:13" x14ac:dyDescent="0.3">
      <c r="A3557" t="s">
        <v>2939</v>
      </c>
      <c r="B3557">
        <v>33</v>
      </c>
      <c r="C3557" t="s">
        <v>21</v>
      </c>
      <c r="D3557" t="s">
        <v>50</v>
      </c>
      <c r="E3557">
        <v>53.71</v>
      </c>
      <c r="F3557">
        <v>5</v>
      </c>
      <c r="G3557">
        <v>59</v>
      </c>
      <c r="H3557">
        <v>0</v>
      </c>
      <c r="I3557" t="s">
        <v>29</v>
      </c>
      <c r="J3557">
        <v>55.3</v>
      </c>
      <c r="K3557" s="1">
        <v>44053</v>
      </c>
      <c r="L3557">
        <v>23</v>
      </c>
      <c r="M3557">
        <v>0.47</v>
      </c>
    </row>
    <row r="3558" spans="1:13" x14ac:dyDescent="0.3">
      <c r="A3558" t="s">
        <v>2940</v>
      </c>
      <c r="B3558">
        <v>34</v>
      </c>
      <c r="C3558" t="s">
        <v>14</v>
      </c>
      <c r="D3558" t="s">
        <v>22</v>
      </c>
      <c r="E3558">
        <v>25.65</v>
      </c>
      <c r="F3558">
        <v>10</v>
      </c>
      <c r="G3558">
        <v>283</v>
      </c>
      <c r="H3558">
        <v>0</v>
      </c>
      <c r="I3558" t="s">
        <v>29</v>
      </c>
      <c r="J3558">
        <v>81.400000000000006</v>
      </c>
      <c r="K3558" s="1">
        <v>44532</v>
      </c>
      <c r="L3558">
        <v>45</v>
      </c>
      <c r="M3558">
        <v>0.43</v>
      </c>
    </row>
    <row r="3559" spans="1:13" x14ac:dyDescent="0.3">
      <c r="A3559" t="s">
        <v>2463</v>
      </c>
      <c r="B3559">
        <v>33</v>
      </c>
      <c r="C3559" t="s">
        <v>14</v>
      </c>
      <c r="D3559" t="s">
        <v>18</v>
      </c>
      <c r="E3559">
        <v>120.76</v>
      </c>
      <c r="F3559">
        <v>9</v>
      </c>
      <c r="G3559">
        <v>219</v>
      </c>
      <c r="H3559">
        <v>0</v>
      </c>
      <c r="I3559" t="s">
        <v>16</v>
      </c>
      <c r="J3559">
        <v>62.4</v>
      </c>
      <c r="K3559" s="1">
        <v>45694</v>
      </c>
      <c r="L3559">
        <v>27</v>
      </c>
      <c r="M3559">
        <v>0.24</v>
      </c>
    </row>
    <row r="3560" spans="1:13" x14ac:dyDescent="0.3">
      <c r="A3560" t="s">
        <v>116</v>
      </c>
      <c r="B3560">
        <v>36</v>
      </c>
      <c r="C3560" t="s">
        <v>14</v>
      </c>
      <c r="D3560" t="s">
        <v>18</v>
      </c>
      <c r="E3560">
        <v>112.42</v>
      </c>
      <c r="F3560">
        <v>10</v>
      </c>
      <c r="G3560">
        <v>329</v>
      </c>
      <c r="H3560">
        <v>0</v>
      </c>
      <c r="I3560" t="s">
        <v>16</v>
      </c>
      <c r="J3560">
        <v>80.900000000000006</v>
      </c>
      <c r="K3560" s="1">
        <v>44688</v>
      </c>
      <c r="L3560">
        <v>31</v>
      </c>
      <c r="M3560">
        <v>0.79</v>
      </c>
    </row>
    <row r="3561" spans="1:13" x14ac:dyDescent="0.3">
      <c r="A3561" t="s">
        <v>2392</v>
      </c>
      <c r="B3561">
        <v>73</v>
      </c>
      <c r="C3561" t="s">
        <v>14</v>
      </c>
      <c r="D3561" t="s">
        <v>15</v>
      </c>
      <c r="E3561">
        <v>155.84</v>
      </c>
      <c r="F3561">
        <v>9</v>
      </c>
      <c r="G3561">
        <v>278</v>
      </c>
      <c r="H3561">
        <v>0</v>
      </c>
      <c r="I3561" t="s">
        <v>40</v>
      </c>
      <c r="J3561">
        <v>15.3</v>
      </c>
      <c r="K3561" s="1">
        <v>44378</v>
      </c>
      <c r="L3561">
        <v>47</v>
      </c>
      <c r="M3561">
        <v>0.22</v>
      </c>
    </row>
    <row r="3562" spans="1:13" x14ac:dyDescent="0.3">
      <c r="A3562" t="s">
        <v>2941</v>
      </c>
      <c r="B3562">
        <v>73</v>
      </c>
      <c r="C3562" t="s">
        <v>21</v>
      </c>
      <c r="D3562" t="s">
        <v>26</v>
      </c>
      <c r="E3562">
        <v>23.93</v>
      </c>
      <c r="F3562">
        <v>10</v>
      </c>
      <c r="G3562">
        <v>334</v>
      </c>
      <c r="H3562">
        <v>0</v>
      </c>
      <c r="I3562" t="s">
        <v>16</v>
      </c>
      <c r="J3562">
        <v>19.3</v>
      </c>
      <c r="K3562" s="1">
        <v>45023</v>
      </c>
      <c r="L3562">
        <v>66</v>
      </c>
      <c r="M3562">
        <v>0.3</v>
      </c>
    </row>
    <row r="3563" spans="1:13" x14ac:dyDescent="0.3">
      <c r="A3563" t="s">
        <v>2819</v>
      </c>
      <c r="B3563">
        <v>25</v>
      </c>
      <c r="C3563" t="s">
        <v>14</v>
      </c>
      <c r="D3563" t="s">
        <v>15</v>
      </c>
      <c r="E3563">
        <v>101.99</v>
      </c>
      <c r="F3563">
        <v>4</v>
      </c>
      <c r="G3563">
        <v>45</v>
      </c>
      <c r="H3563">
        <v>0</v>
      </c>
      <c r="I3563" t="s">
        <v>16</v>
      </c>
      <c r="J3563">
        <v>74.099999999999994</v>
      </c>
      <c r="K3563" s="1">
        <v>45724</v>
      </c>
      <c r="L3563">
        <v>95</v>
      </c>
      <c r="M3563">
        <v>0.2</v>
      </c>
    </row>
    <row r="3564" spans="1:13" x14ac:dyDescent="0.3">
      <c r="A3564" t="s">
        <v>701</v>
      </c>
      <c r="B3564">
        <v>55</v>
      </c>
      <c r="C3564" t="s">
        <v>21</v>
      </c>
      <c r="D3564" t="s">
        <v>50</v>
      </c>
      <c r="E3564">
        <v>48.3</v>
      </c>
      <c r="F3564">
        <v>11</v>
      </c>
      <c r="G3564">
        <v>292</v>
      </c>
      <c r="H3564">
        <v>0</v>
      </c>
      <c r="I3564" t="s">
        <v>19</v>
      </c>
      <c r="J3564">
        <v>34.799999999999997</v>
      </c>
      <c r="K3564" s="1">
        <v>45368</v>
      </c>
      <c r="L3564">
        <v>61</v>
      </c>
      <c r="M3564">
        <v>0.18</v>
      </c>
    </row>
    <row r="3565" spans="1:13" x14ac:dyDescent="0.3">
      <c r="A3565" t="s">
        <v>2942</v>
      </c>
      <c r="B3565">
        <v>55</v>
      </c>
      <c r="C3565" t="s">
        <v>25</v>
      </c>
      <c r="D3565" t="s">
        <v>44</v>
      </c>
      <c r="E3565">
        <v>26.99</v>
      </c>
      <c r="F3565">
        <v>5</v>
      </c>
      <c r="G3565">
        <v>141</v>
      </c>
      <c r="H3565">
        <v>0</v>
      </c>
      <c r="I3565" t="s">
        <v>40</v>
      </c>
      <c r="J3565">
        <v>43.6</v>
      </c>
      <c r="K3565" s="1">
        <v>45323</v>
      </c>
      <c r="L3565">
        <v>8</v>
      </c>
      <c r="M3565">
        <v>7.0000000000000007E-2</v>
      </c>
    </row>
    <row r="3566" spans="1:13" x14ac:dyDescent="0.3">
      <c r="A3566" t="s">
        <v>1971</v>
      </c>
      <c r="B3566">
        <v>70</v>
      </c>
      <c r="C3566" t="s">
        <v>14</v>
      </c>
      <c r="D3566" t="s">
        <v>44</v>
      </c>
      <c r="E3566">
        <v>137.57</v>
      </c>
      <c r="F3566">
        <v>8</v>
      </c>
      <c r="G3566">
        <v>303</v>
      </c>
      <c r="H3566">
        <v>0</v>
      </c>
      <c r="I3566" t="s">
        <v>23</v>
      </c>
      <c r="J3566">
        <v>79.2</v>
      </c>
      <c r="K3566" s="1">
        <v>45231</v>
      </c>
      <c r="L3566">
        <v>65</v>
      </c>
      <c r="M3566">
        <v>0.23</v>
      </c>
    </row>
    <row r="3567" spans="1:13" x14ac:dyDescent="0.3">
      <c r="A3567" t="s">
        <v>2943</v>
      </c>
      <c r="B3567">
        <v>46</v>
      </c>
      <c r="C3567" t="s">
        <v>25</v>
      </c>
      <c r="D3567" t="s">
        <v>15</v>
      </c>
      <c r="E3567">
        <v>209.22</v>
      </c>
      <c r="F3567">
        <v>15</v>
      </c>
      <c r="G3567">
        <v>77</v>
      </c>
      <c r="H3567">
        <v>0</v>
      </c>
      <c r="I3567" t="s">
        <v>23</v>
      </c>
      <c r="J3567">
        <v>7</v>
      </c>
      <c r="K3567" s="1">
        <v>44055</v>
      </c>
      <c r="L3567">
        <v>25</v>
      </c>
      <c r="M3567">
        <v>0.23</v>
      </c>
    </row>
    <row r="3568" spans="1:13" x14ac:dyDescent="0.3">
      <c r="A3568" t="s">
        <v>2944</v>
      </c>
      <c r="B3568">
        <v>58</v>
      </c>
      <c r="C3568" t="s">
        <v>21</v>
      </c>
      <c r="D3568" t="s">
        <v>37</v>
      </c>
      <c r="E3568">
        <v>26.77</v>
      </c>
      <c r="F3568">
        <v>6</v>
      </c>
      <c r="G3568">
        <v>198</v>
      </c>
      <c r="H3568">
        <v>0</v>
      </c>
      <c r="I3568" t="s">
        <v>29</v>
      </c>
      <c r="J3568">
        <v>16.8</v>
      </c>
      <c r="K3568" s="1">
        <v>44698</v>
      </c>
      <c r="L3568">
        <v>17</v>
      </c>
      <c r="M3568">
        <v>0.38</v>
      </c>
    </row>
    <row r="3569" spans="1:13" x14ac:dyDescent="0.3">
      <c r="A3569" t="s">
        <v>2945</v>
      </c>
      <c r="B3569">
        <v>53</v>
      </c>
      <c r="C3569" t="s">
        <v>21</v>
      </c>
      <c r="D3569" t="s">
        <v>22</v>
      </c>
      <c r="E3569">
        <v>151.21</v>
      </c>
      <c r="F3569">
        <v>9</v>
      </c>
      <c r="G3569">
        <v>114</v>
      </c>
      <c r="H3569">
        <v>0</v>
      </c>
      <c r="I3569" t="s">
        <v>16</v>
      </c>
      <c r="J3569">
        <v>29.6</v>
      </c>
      <c r="K3569" s="1">
        <v>44303</v>
      </c>
      <c r="L3569">
        <v>30</v>
      </c>
      <c r="M3569">
        <v>7.0000000000000007E-2</v>
      </c>
    </row>
    <row r="3570" spans="1:13" x14ac:dyDescent="0.3">
      <c r="A3570" t="s">
        <v>2946</v>
      </c>
      <c r="B3570">
        <v>43</v>
      </c>
      <c r="C3570" t="s">
        <v>21</v>
      </c>
      <c r="D3570" t="s">
        <v>15</v>
      </c>
      <c r="E3570">
        <v>63.43</v>
      </c>
      <c r="F3570">
        <v>13</v>
      </c>
      <c r="G3570">
        <v>35</v>
      </c>
      <c r="H3570">
        <v>0</v>
      </c>
      <c r="I3570" t="s">
        <v>19</v>
      </c>
      <c r="J3570">
        <v>88.3</v>
      </c>
      <c r="K3570" s="1">
        <v>44542</v>
      </c>
      <c r="L3570">
        <v>24</v>
      </c>
      <c r="M3570">
        <v>0.31</v>
      </c>
    </row>
    <row r="3571" spans="1:13" x14ac:dyDescent="0.3">
      <c r="A3571" t="s">
        <v>2947</v>
      </c>
      <c r="B3571">
        <v>48</v>
      </c>
      <c r="C3571" t="s">
        <v>21</v>
      </c>
      <c r="D3571" t="s">
        <v>52</v>
      </c>
      <c r="E3571">
        <v>96.99</v>
      </c>
      <c r="F3571">
        <v>6</v>
      </c>
      <c r="G3571">
        <v>59</v>
      </c>
      <c r="H3571">
        <v>0</v>
      </c>
      <c r="I3571" t="s">
        <v>16</v>
      </c>
      <c r="K3571" s="1">
        <v>44171</v>
      </c>
      <c r="L3571">
        <v>95</v>
      </c>
      <c r="M3571">
        <v>0.49</v>
      </c>
    </row>
    <row r="3572" spans="1:13" x14ac:dyDescent="0.3">
      <c r="A3572" t="s">
        <v>2788</v>
      </c>
      <c r="B3572">
        <v>61</v>
      </c>
      <c r="C3572" t="s">
        <v>21</v>
      </c>
      <c r="D3572" t="s">
        <v>52</v>
      </c>
      <c r="E3572">
        <v>150.22999999999999</v>
      </c>
      <c r="F3572">
        <v>15</v>
      </c>
      <c r="G3572">
        <v>244</v>
      </c>
      <c r="H3572">
        <v>0</v>
      </c>
      <c r="I3572" t="s">
        <v>29</v>
      </c>
      <c r="J3572">
        <v>25.2</v>
      </c>
      <c r="K3572" s="1">
        <v>45390</v>
      </c>
      <c r="L3572">
        <v>52</v>
      </c>
      <c r="M3572">
        <v>0.05</v>
      </c>
    </row>
    <row r="3573" spans="1:13" x14ac:dyDescent="0.3">
      <c r="A3573" t="s">
        <v>2948</v>
      </c>
      <c r="B3573">
        <v>77</v>
      </c>
      <c r="C3573" t="s">
        <v>14</v>
      </c>
      <c r="D3573" t="s">
        <v>28</v>
      </c>
      <c r="E3573">
        <v>48.91</v>
      </c>
      <c r="F3573">
        <v>11</v>
      </c>
      <c r="G3573">
        <v>78</v>
      </c>
      <c r="H3573">
        <v>0</v>
      </c>
      <c r="I3573" t="s">
        <v>16</v>
      </c>
      <c r="J3573">
        <v>67.8</v>
      </c>
      <c r="K3573" s="1">
        <v>44855</v>
      </c>
      <c r="L3573">
        <v>63</v>
      </c>
      <c r="M3573">
        <v>0.28000000000000003</v>
      </c>
    </row>
    <row r="3574" spans="1:13" x14ac:dyDescent="0.3">
      <c r="A3574" t="s">
        <v>733</v>
      </c>
      <c r="B3574">
        <v>29</v>
      </c>
      <c r="C3574" t="s">
        <v>21</v>
      </c>
      <c r="D3574" t="s">
        <v>50</v>
      </c>
      <c r="E3574">
        <v>107.42</v>
      </c>
      <c r="F3574">
        <v>11</v>
      </c>
      <c r="G3574">
        <v>190</v>
      </c>
      <c r="H3574">
        <v>0</v>
      </c>
      <c r="I3574" t="s">
        <v>23</v>
      </c>
      <c r="J3574">
        <v>3</v>
      </c>
      <c r="K3574" s="1">
        <v>45781</v>
      </c>
      <c r="L3574">
        <v>61</v>
      </c>
      <c r="M3574">
        <v>0.48</v>
      </c>
    </row>
    <row r="3575" spans="1:13" x14ac:dyDescent="0.3">
      <c r="A3575" t="s">
        <v>2815</v>
      </c>
      <c r="B3575">
        <v>72</v>
      </c>
      <c r="C3575" t="s">
        <v>14</v>
      </c>
      <c r="D3575" t="s">
        <v>50</v>
      </c>
      <c r="E3575">
        <v>87.89</v>
      </c>
      <c r="F3575">
        <v>3</v>
      </c>
      <c r="G3575">
        <v>96</v>
      </c>
      <c r="H3575">
        <v>0</v>
      </c>
      <c r="I3575" t="s">
        <v>40</v>
      </c>
      <c r="J3575">
        <v>77.5</v>
      </c>
      <c r="K3575" s="1">
        <v>45759</v>
      </c>
      <c r="L3575">
        <v>77</v>
      </c>
      <c r="M3575">
        <v>0.57999999999999996</v>
      </c>
    </row>
    <row r="3576" spans="1:13" x14ac:dyDescent="0.3">
      <c r="A3576" t="s">
        <v>2949</v>
      </c>
      <c r="B3576">
        <v>34</v>
      </c>
      <c r="C3576" t="s">
        <v>14</v>
      </c>
      <c r="D3576" t="s">
        <v>15</v>
      </c>
      <c r="E3576">
        <v>80.7</v>
      </c>
      <c r="F3576">
        <v>6</v>
      </c>
      <c r="G3576">
        <v>303</v>
      </c>
      <c r="H3576">
        <v>0</v>
      </c>
      <c r="I3576" t="s">
        <v>16</v>
      </c>
      <c r="K3576" s="1">
        <v>44393</v>
      </c>
      <c r="L3576">
        <v>58</v>
      </c>
      <c r="M3576">
        <v>0.26</v>
      </c>
    </row>
    <row r="3577" spans="1:13" x14ac:dyDescent="0.3">
      <c r="A3577" t="s">
        <v>2950</v>
      </c>
      <c r="B3577">
        <v>32</v>
      </c>
      <c r="C3577" t="s">
        <v>14</v>
      </c>
      <c r="D3577" t="s">
        <v>35</v>
      </c>
      <c r="E3577">
        <v>41.73</v>
      </c>
      <c r="F3577">
        <v>13</v>
      </c>
      <c r="G3577">
        <v>149</v>
      </c>
      <c r="H3577">
        <v>0</v>
      </c>
      <c r="I3577" t="s">
        <v>23</v>
      </c>
      <c r="J3577">
        <v>5.5</v>
      </c>
      <c r="K3577" s="1">
        <v>45293</v>
      </c>
      <c r="L3577">
        <v>79</v>
      </c>
      <c r="M3577">
        <v>0.38</v>
      </c>
    </row>
    <row r="3578" spans="1:13" x14ac:dyDescent="0.3">
      <c r="A3578" t="s">
        <v>2951</v>
      </c>
      <c r="B3578">
        <v>26</v>
      </c>
      <c r="C3578" t="s">
        <v>21</v>
      </c>
      <c r="D3578" t="s">
        <v>18</v>
      </c>
      <c r="E3578">
        <v>171.2</v>
      </c>
      <c r="F3578">
        <v>10</v>
      </c>
      <c r="G3578">
        <v>42</v>
      </c>
      <c r="H3578">
        <v>0</v>
      </c>
      <c r="I3578" t="s">
        <v>23</v>
      </c>
      <c r="J3578">
        <v>49.8</v>
      </c>
      <c r="K3578" s="1">
        <v>45223</v>
      </c>
      <c r="L3578">
        <v>90</v>
      </c>
      <c r="M3578">
        <v>0.17</v>
      </c>
    </row>
    <row r="3579" spans="1:13" x14ac:dyDescent="0.3">
      <c r="A3579" t="s">
        <v>2952</v>
      </c>
      <c r="B3579">
        <v>56</v>
      </c>
      <c r="C3579" t="s">
        <v>21</v>
      </c>
      <c r="D3579" t="s">
        <v>26</v>
      </c>
      <c r="E3579">
        <v>137.54</v>
      </c>
      <c r="F3579">
        <v>9</v>
      </c>
      <c r="G3579">
        <v>296</v>
      </c>
      <c r="H3579">
        <v>0</v>
      </c>
      <c r="I3579" t="s">
        <v>29</v>
      </c>
      <c r="J3579">
        <v>40.4</v>
      </c>
      <c r="K3579" s="1">
        <v>45555</v>
      </c>
      <c r="L3579">
        <v>32</v>
      </c>
      <c r="M3579">
        <v>0.41</v>
      </c>
    </row>
    <row r="3580" spans="1:13" x14ac:dyDescent="0.3">
      <c r="A3580" t="s">
        <v>1392</v>
      </c>
      <c r="B3580">
        <v>59</v>
      </c>
      <c r="C3580" t="s">
        <v>14</v>
      </c>
      <c r="D3580" t="s">
        <v>18</v>
      </c>
      <c r="E3580">
        <v>229.37</v>
      </c>
      <c r="F3580">
        <v>13</v>
      </c>
      <c r="G3580">
        <v>318</v>
      </c>
      <c r="H3580">
        <v>0</v>
      </c>
      <c r="I3580" t="s">
        <v>40</v>
      </c>
      <c r="J3580">
        <v>15.8</v>
      </c>
      <c r="K3580" s="1">
        <v>45642</v>
      </c>
      <c r="L3580">
        <v>35</v>
      </c>
      <c r="M3580">
        <v>0.17</v>
      </c>
    </row>
    <row r="3581" spans="1:13" x14ac:dyDescent="0.3">
      <c r="A3581" t="s">
        <v>2953</v>
      </c>
      <c r="B3581">
        <v>65</v>
      </c>
      <c r="C3581" t="s">
        <v>21</v>
      </c>
      <c r="D3581" t="s">
        <v>18</v>
      </c>
      <c r="F3581">
        <v>9</v>
      </c>
      <c r="G3581">
        <v>217</v>
      </c>
      <c r="H3581">
        <v>0</v>
      </c>
      <c r="I3581" t="s">
        <v>29</v>
      </c>
      <c r="J3581">
        <v>15.4</v>
      </c>
      <c r="K3581" s="1">
        <v>45228</v>
      </c>
      <c r="L3581">
        <v>16</v>
      </c>
      <c r="M3581">
        <v>0.27</v>
      </c>
    </row>
    <row r="3582" spans="1:13" x14ac:dyDescent="0.3">
      <c r="A3582" t="s">
        <v>2120</v>
      </c>
      <c r="B3582">
        <v>29</v>
      </c>
      <c r="C3582" t="s">
        <v>14</v>
      </c>
      <c r="D3582" t="s">
        <v>50</v>
      </c>
      <c r="E3582">
        <v>179.67</v>
      </c>
      <c r="F3582">
        <v>14</v>
      </c>
      <c r="G3582">
        <v>206</v>
      </c>
      <c r="H3582">
        <v>0</v>
      </c>
      <c r="I3582" t="s">
        <v>19</v>
      </c>
      <c r="J3582">
        <v>16</v>
      </c>
      <c r="K3582" s="1">
        <v>44574</v>
      </c>
      <c r="L3582">
        <v>9</v>
      </c>
      <c r="M3582">
        <v>0.32</v>
      </c>
    </row>
    <row r="3583" spans="1:13" x14ac:dyDescent="0.3">
      <c r="A3583" t="s">
        <v>2954</v>
      </c>
      <c r="B3583">
        <v>49</v>
      </c>
      <c r="C3583" t="s">
        <v>21</v>
      </c>
      <c r="D3583" t="s">
        <v>50</v>
      </c>
      <c r="E3583">
        <v>108.38</v>
      </c>
      <c r="F3583">
        <v>9</v>
      </c>
      <c r="G3583">
        <v>145</v>
      </c>
      <c r="H3583">
        <v>0</v>
      </c>
      <c r="I3583" t="s">
        <v>40</v>
      </c>
      <c r="J3583">
        <v>60</v>
      </c>
      <c r="K3583" s="1">
        <v>44844</v>
      </c>
      <c r="L3583">
        <v>19</v>
      </c>
      <c r="M3583">
        <v>0.23</v>
      </c>
    </row>
    <row r="3584" spans="1:13" x14ac:dyDescent="0.3">
      <c r="A3584" t="s">
        <v>2491</v>
      </c>
      <c r="B3584">
        <v>42</v>
      </c>
      <c r="C3584" t="s">
        <v>14</v>
      </c>
      <c r="D3584" t="s">
        <v>52</v>
      </c>
      <c r="E3584">
        <v>29.31</v>
      </c>
      <c r="F3584">
        <v>11</v>
      </c>
      <c r="G3584">
        <v>327</v>
      </c>
      <c r="H3584">
        <v>0</v>
      </c>
      <c r="I3584" t="s">
        <v>19</v>
      </c>
      <c r="J3584">
        <v>17.100000000000001</v>
      </c>
      <c r="K3584" s="1">
        <v>45422</v>
      </c>
      <c r="L3584">
        <v>40</v>
      </c>
      <c r="M3584">
        <v>0.13</v>
      </c>
    </row>
    <row r="3585" spans="1:13" x14ac:dyDescent="0.3">
      <c r="A3585" t="s">
        <v>2955</v>
      </c>
      <c r="B3585">
        <v>56</v>
      </c>
      <c r="C3585" t="s">
        <v>14</v>
      </c>
      <c r="D3585" t="s">
        <v>50</v>
      </c>
      <c r="E3585">
        <v>78.42</v>
      </c>
      <c r="F3585">
        <v>10</v>
      </c>
      <c r="G3585">
        <v>258</v>
      </c>
      <c r="H3585">
        <v>0</v>
      </c>
      <c r="I3585" t="s">
        <v>40</v>
      </c>
      <c r="J3585">
        <v>6</v>
      </c>
      <c r="K3585" s="1">
        <v>44046</v>
      </c>
      <c r="L3585">
        <v>40</v>
      </c>
      <c r="M3585">
        <v>0.39</v>
      </c>
    </row>
    <row r="3586" spans="1:13" x14ac:dyDescent="0.3">
      <c r="A3586" t="s">
        <v>1026</v>
      </c>
      <c r="B3586">
        <v>35</v>
      </c>
      <c r="C3586" t="s">
        <v>14</v>
      </c>
      <c r="D3586" t="s">
        <v>15</v>
      </c>
      <c r="E3586">
        <v>221.27</v>
      </c>
      <c r="F3586">
        <v>10</v>
      </c>
      <c r="G3586">
        <v>53</v>
      </c>
      <c r="H3586">
        <v>0</v>
      </c>
      <c r="I3586" t="s">
        <v>23</v>
      </c>
      <c r="J3586">
        <v>95.8</v>
      </c>
      <c r="K3586" s="1">
        <v>44087</v>
      </c>
      <c r="L3586">
        <v>46</v>
      </c>
      <c r="M3586">
        <v>0.39</v>
      </c>
    </row>
    <row r="3587" spans="1:13" x14ac:dyDescent="0.3">
      <c r="A3587" t="s">
        <v>2956</v>
      </c>
      <c r="B3587">
        <v>32</v>
      </c>
      <c r="C3587" t="s">
        <v>21</v>
      </c>
      <c r="D3587" t="s">
        <v>52</v>
      </c>
      <c r="E3587">
        <v>143.22999999999999</v>
      </c>
      <c r="F3587">
        <v>18</v>
      </c>
      <c r="G3587">
        <v>118</v>
      </c>
      <c r="H3587">
        <v>0</v>
      </c>
      <c r="I3587" t="s">
        <v>19</v>
      </c>
      <c r="J3587">
        <v>3.9</v>
      </c>
      <c r="K3587" s="1">
        <v>45219</v>
      </c>
      <c r="L3587">
        <v>3</v>
      </c>
      <c r="M3587">
        <v>0.28000000000000003</v>
      </c>
    </row>
    <row r="3588" spans="1:13" x14ac:dyDescent="0.3">
      <c r="A3588" t="s">
        <v>2957</v>
      </c>
      <c r="B3588">
        <v>49</v>
      </c>
      <c r="C3588" t="s">
        <v>21</v>
      </c>
      <c r="D3588" t="s">
        <v>22</v>
      </c>
      <c r="E3588">
        <v>174.41</v>
      </c>
      <c r="F3588">
        <v>15</v>
      </c>
      <c r="G3588">
        <v>242</v>
      </c>
      <c r="H3588">
        <v>0</v>
      </c>
      <c r="I3588" t="s">
        <v>40</v>
      </c>
      <c r="K3588" s="1">
        <v>45722</v>
      </c>
      <c r="L3588">
        <v>26</v>
      </c>
      <c r="M3588">
        <v>0.27</v>
      </c>
    </row>
    <row r="3589" spans="1:13" x14ac:dyDescent="0.3">
      <c r="A3589" t="s">
        <v>552</v>
      </c>
      <c r="B3589">
        <v>23</v>
      </c>
      <c r="C3589" t="s">
        <v>14</v>
      </c>
      <c r="D3589" t="s">
        <v>18</v>
      </c>
      <c r="E3589">
        <v>40.299999999999997</v>
      </c>
      <c r="F3589">
        <v>7</v>
      </c>
      <c r="G3589">
        <v>141</v>
      </c>
      <c r="H3589">
        <v>0</v>
      </c>
      <c r="I3589" t="s">
        <v>40</v>
      </c>
      <c r="J3589">
        <v>93.6</v>
      </c>
      <c r="K3589" s="1">
        <v>45349</v>
      </c>
      <c r="L3589">
        <v>72</v>
      </c>
      <c r="M3589">
        <v>0.1</v>
      </c>
    </row>
    <row r="3590" spans="1:13" x14ac:dyDescent="0.3">
      <c r="A3590" t="s">
        <v>2958</v>
      </c>
      <c r="B3590">
        <v>75</v>
      </c>
      <c r="C3590" t="s">
        <v>14</v>
      </c>
      <c r="D3590" t="s">
        <v>22</v>
      </c>
      <c r="E3590">
        <v>62.24</v>
      </c>
      <c r="F3590">
        <v>10</v>
      </c>
      <c r="G3590">
        <v>289</v>
      </c>
      <c r="H3590">
        <v>0</v>
      </c>
      <c r="I3590" t="s">
        <v>19</v>
      </c>
      <c r="K3590" s="1">
        <v>45401</v>
      </c>
      <c r="L3590">
        <v>70</v>
      </c>
      <c r="M3590">
        <v>7.0000000000000007E-2</v>
      </c>
    </row>
    <row r="3591" spans="1:13" x14ac:dyDescent="0.3">
      <c r="A3591" t="s">
        <v>2959</v>
      </c>
      <c r="B3591">
        <v>61</v>
      </c>
      <c r="C3591" t="s">
        <v>21</v>
      </c>
      <c r="D3591" t="s">
        <v>18</v>
      </c>
      <c r="E3591">
        <v>77.930000000000007</v>
      </c>
      <c r="F3591">
        <v>11</v>
      </c>
      <c r="G3591">
        <v>126</v>
      </c>
      <c r="H3591">
        <v>0</v>
      </c>
      <c r="I3591" t="s">
        <v>40</v>
      </c>
      <c r="J3591">
        <v>96.6</v>
      </c>
      <c r="K3591" s="1">
        <v>44124</v>
      </c>
      <c r="L3591">
        <v>5</v>
      </c>
      <c r="M3591">
        <v>0.25</v>
      </c>
    </row>
    <row r="3592" spans="1:13" x14ac:dyDescent="0.3">
      <c r="A3592" t="s">
        <v>491</v>
      </c>
      <c r="B3592">
        <v>60</v>
      </c>
      <c r="C3592" t="s">
        <v>21</v>
      </c>
      <c r="D3592" t="s">
        <v>18</v>
      </c>
      <c r="E3592">
        <v>131.74</v>
      </c>
      <c r="F3592">
        <v>12</v>
      </c>
      <c r="G3592">
        <v>224</v>
      </c>
      <c r="H3592">
        <v>0</v>
      </c>
      <c r="I3592" t="s">
        <v>29</v>
      </c>
      <c r="J3592">
        <v>50.2</v>
      </c>
      <c r="K3592" s="1">
        <v>45237</v>
      </c>
      <c r="L3592">
        <v>85</v>
      </c>
      <c r="M3592">
        <v>7.0000000000000007E-2</v>
      </c>
    </row>
    <row r="3593" spans="1:13" x14ac:dyDescent="0.3">
      <c r="A3593" t="s">
        <v>2960</v>
      </c>
      <c r="B3593">
        <v>69</v>
      </c>
      <c r="C3593" t="s">
        <v>21</v>
      </c>
      <c r="D3593" t="s">
        <v>28</v>
      </c>
      <c r="E3593">
        <v>194.74</v>
      </c>
      <c r="F3593">
        <v>10</v>
      </c>
      <c r="G3593">
        <v>228</v>
      </c>
      <c r="H3593">
        <v>0</v>
      </c>
      <c r="I3593" t="s">
        <v>29</v>
      </c>
      <c r="J3593">
        <v>78.5</v>
      </c>
      <c r="K3593" s="1">
        <v>44229</v>
      </c>
      <c r="L3593">
        <v>27</v>
      </c>
      <c r="M3593">
        <v>0.35</v>
      </c>
    </row>
    <row r="3594" spans="1:13" x14ac:dyDescent="0.3">
      <c r="A3594" t="s">
        <v>2961</v>
      </c>
      <c r="B3594">
        <v>52</v>
      </c>
      <c r="C3594" t="s">
        <v>14</v>
      </c>
      <c r="D3594" t="s">
        <v>18</v>
      </c>
      <c r="E3594">
        <v>72.69</v>
      </c>
      <c r="F3594">
        <v>4</v>
      </c>
      <c r="G3594">
        <v>240</v>
      </c>
      <c r="H3594">
        <v>0</v>
      </c>
      <c r="I3594" t="s">
        <v>19</v>
      </c>
      <c r="K3594" s="1">
        <v>44572</v>
      </c>
      <c r="L3594">
        <v>44</v>
      </c>
      <c r="M3594">
        <v>0.33</v>
      </c>
    </row>
    <row r="3595" spans="1:13" x14ac:dyDescent="0.3">
      <c r="A3595" t="s">
        <v>2962</v>
      </c>
      <c r="B3595">
        <v>51</v>
      </c>
      <c r="C3595" t="s">
        <v>21</v>
      </c>
      <c r="D3595" t="s">
        <v>35</v>
      </c>
      <c r="E3595">
        <v>55.76</v>
      </c>
      <c r="F3595">
        <v>7</v>
      </c>
      <c r="G3595">
        <v>256</v>
      </c>
      <c r="H3595">
        <v>0</v>
      </c>
      <c r="I3595" t="s">
        <v>23</v>
      </c>
      <c r="J3595">
        <v>61.7</v>
      </c>
      <c r="K3595" s="1">
        <v>45782</v>
      </c>
      <c r="L3595">
        <v>38</v>
      </c>
      <c r="M3595">
        <v>0.67</v>
      </c>
    </row>
    <row r="3596" spans="1:13" x14ac:dyDescent="0.3">
      <c r="A3596" t="s">
        <v>2240</v>
      </c>
      <c r="B3596">
        <v>55</v>
      </c>
      <c r="C3596" t="s">
        <v>14</v>
      </c>
      <c r="D3596" t="s">
        <v>22</v>
      </c>
      <c r="E3596">
        <v>74.92</v>
      </c>
      <c r="F3596">
        <v>8</v>
      </c>
      <c r="G3596">
        <v>244</v>
      </c>
      <c r="H3596">
        <v>0</v>
      </c>
      <c r="I3596" t="s">
        <v>16</v>
      </c>
      <c r="J3596">
        <v>78.900000000000006</v>
      </c>
      <c r="K3596" s="1">
        <v>44122</v>
      </c>
      <c r="L3596">
        <v>72</v>
      </c>
      <c r="M3596">
        <v>0.4</v>
      </c>
    </row>
    <row r="3597" spans="1:13" x14ac:dyDescent="0.3">
      <c r="A3597" t="s">
        <v>2963</v>
      </c>
      <c r="B3597">
        <v>73</v>
      </c>
      <c r="C3597" t="s">
        <v>14</v>
      </c>
      <c r="D3597" t="s">
        <v>18</v>
      </c>
      <c r="E3597">
        <v>25.49</v>
      </c>
      <c r="F3597">
        <v>11</v>
      </c>
      <c r="G3597">
        <v>175</v>
      </c>
      <c r="H3597">
        <v>1</v>
      </c>
      <c r="I3597" t="s">
        <v>19</v>
      </c>
      <c r="J3597">
        <v>6.5</v>
      </c>
      <c r="K3597" s="1">
        <v>44220</v>
      </c>
      <c r="L3597">
        <v>86</v>
      </c>
      <c r="M3597">
        <v>0.27</v>
      </c>
    </row>
    <row r="3598" spans="1:13" x14ac:dyDescent="0.3">
      <c r="A3598" t="s">
        <v>800</v>
      </c>
      <c r="B3598">
        <v>71</v>
      </c>
      <c r="C3598" t="s">
        <v>14</v>
      </c>
      <c r="D3598" t="s">
        <v>37</v>
      </c>
      <c r="E3598">
        <v>72.92</v>
      </c>
      <c r="F3598">
        <v>13</v>
      </c>
      <c r="G3598">
        <v>354</v>
      </c>
      <c r="H3598">
        <v>0</v>
      </c>
      <c r="I3598" t="s">
        <v>19</v>
      </c>
      <c r="K3598" s="1">
        <v>45294</v>
      </c>
      <c r="L3598">
        <v>87</v>
      </c>
      <c r="M3598">
        <v>0.15</v>
      </c>
    </row>
    <row r="3599" spans="1:13" x14ac:dyDescent="0.3">
      <c r="A3599" t="s">
        <v>2555</v>
      </c>
      <c r="B3599">
        <v>74</v>
      </c>
      <c r="C3599" t="s">
        <v>14</v>
      </c>
      <c r="D3599" t="s">
        <v>37</v>
      </c>
      <c r="E3599">
        <v>53.57</v>
      </c>
      <c r="F3599">
        <v>9</v>
      </c>
      <c r="G3599">
        <v>9</v>
      </c>
      <c r="H3599">
        <v>0</v>
      </c>
      <c r="I3599" t="s">
        <v>19</v>
      </c>
      <c r="J3599">
        <v>97</v>
      </c>
      <c r="K3599" s="1">
        <v>45797</v>
      </c>
      <c r="L3599">
        <v>89</v>
      </c>
      <c r="M3599">
        <v>0.64</v>
      </c>
    </row>
    <row r="3600" spans="1:13" x14ac:dyDescent="0.3">
      <c r="A3600" t="s">
        <v>668</v>
      </c>
      <c r="B3600">
        <v>79</v>
      </c>
      <c r="C3600" t="s">
        <v>14</v>
      </c>
      <c r="D3600" t="s">
        <v>37</v>
      </c>
      <c r="E3600">
        <v>126.36</v>
      </c>
      <c r="F3600">
        <v>10</v>
      </c>
      <c r="G3600">
        <v>82</v>
      </c>
      <c r="H3600">
        <v>0</v>
      </c>
      <c r="I3600" t="s">
        <v>19</v>
      </c>
      <c r="J3600">
        <v>5.5</v>
      </c>
      <c r="K3600" s="1">
        <v>45486</v>
      </c>
      <c r="L3600">
        <v>71</v>
      </c>
      <c r="M3600">
        <v>0.11</v>
      </c>
    </row>
    <row r="3601" spans="1:13" x14ac:dyDescent="0.3">
      <c r="A3601" t="s">
        <v>2964</v>
      </c>
      <c r="B3601">
        <v>22</v>
      </c>
      <c r="C3601" t="s">
        <v>14</v>
      </c>
      <c r="D3601" t="s">
        <v>15</v>
      </c>
      <c r="E3601">
        <v>139.65</v>
      </c>
      <c r="F3601">
        <v>10</v>
      </c>
      <c r="G3601">
        <v>138</v>
      </c>
      <c r="H3601">
        <v>0</v>
      </c>
      <c r="I3601" t="s">
        <v>29</v>
      </c>
      <c r="J3601">
        <v>26.3</v>
      </c>
      <c r="K3601" s="1">
        <v>44638</v>
      </c>
      <c r="L3601">
        <v>78</v>
      </c>
      <c r="M3601">
        <v>0.37</v>
      </c>
    </row>
    <row r="3602" spans="1:13" x14ac:dyDescent="0.3">
      <c r="A3602" t="s">
        <v>515</v>
      </c>
      <c r="B3602">
        <v>35</v>
      </c>
      <c r="C3602" t="s">
        <v>21</v>
      </c>
      <c r="D3602" t="s">
        <v>52</v>
      </c>
      <c r="E3602">
        <v>118.65</v>
      </c>
      <c r="F3602">
        <v>11</v>
      </c>
      <c r="G3602">
        <v>118</v>
      </c>
      <c r="H3602">
        <v>0</v>
      </c>
      <c r="I3602" t="s">
        <v>19</v>
      </c>
      <c r="J3602">
        <v>67.2</v>
      </c>
      <c r="K3602" s="1">
        <v>44651</v>
      </c>
      <c r="L3602">
        <v>41</v>
      </c>
      <c r="M3602">
        <v>0.27</v>
      </c>
    </row>
    <row r="3603" spans="1:13" x14ac:dyDescent="0.3">
      <c r="A3603" t="s">
        <v>2668</v>
      </c>
      <c r="B3603">
        <v>33</v>
      </c>
      <c r="C3603" t="s">
        <v>21</v>
      </c>
      <c r="D3603" t="s">
        <v>22</v>
      </c>
      <c r="E3603">
        <v>74.59</v>
      </c>
      <c r="F3603">
        <v>8</v>
      </c>
      <c r="G3603">
        <v>126</v>
      </c>
      <c r="H3603">
        <v>0</v>
      </c>
      <c r="I3603" t="s">
        <v>23</v>
      </c>
      <c r="J3603">
        <v>10</v>
      </c>
      <c r="K3603" s="1">
        <v>45655</v>
      </c>
      <c r="L3603">
        <v>58</v>
      </c>
      <c r="M3603">
        <v>0.18</v>
      </c>
    </row>
    <row r="3604" spans="1:13" x14ac:dyDescent="0.3">
      <c r="A3604" t="s">
        <v>2965</v>
      </c>
      <c r="B3604">
        <v>25</v>
      </c>
      <c r="C3604" t="s">
        <v>14</v>
      </c>
      <c r="D3604" t="s">
        <v>18</v>
      </c>
      <c r="E3604">
        <v>30.49</v>
      </c>
      <c r="F3604">
        <v>14</v>
      </c>
      <c r="G3604">
        <v>98</v>
      </c>
      <c r="H3604">
        <v>0</v>
      </c>
      <c r="I3604" t="s">
        <v>16</v>
      </c>
      <c r="J3604">
        <v>53.7</v>
      </c>
      <c r="K3604" s="1">
        <v>44128</v>
      </c>
      <c r="L3604">
        <v>29</v>
      </c>
      <c r="M3604">
        <v>0.45</v>
      </c>
    </row>
    <row r="3605" spans="1:13" x14ac:dyDescent="0.3">
      <c r="A3605" t="s">
        <v>2966</v>
      </c>
      <c r="B3605">
        <v>42</v>
      </c>
      <c r="C3605" t="s">
        <v>14</v>
      </c>
      <c r="D3605" t="s">
        <v>44</v>
      </c>
      <c r="E3605">
        <v>42.99</v>
      </c>
      <c r="F3605">
        <v>12</v>
      </c>
      <c r="G3605">
        <v>65</v>
      </c>
      <c r="H3605">
        <v>0</v>
      </c>
      <c r="I3605" t="s">
        <v>16</v>
      </c>
      <c r="J3605">
        <v>71.3</v>
      </c>
      <c r="K3605" s="1">
        <v>44537</v>
      </c>
      <c r="L3605">
        <v>81</v>
      </c>
      <c r="M3605">
        <v>0.16</v>
      </c>
    </row>
    <row r="3606" spans="1:13" x14ac:dyDescent="0.3">
      <c r="A3606" t="s">
        <v>583</v>
      </c>
      <c r="B3606">
        <v>49</v>
      </c>
      <c r="C3606" t="s">
        <v>14</v>
      </c>
      <c r="D3606" t="s">
        <v>52</v>
      </c>
      <c r="E3606">
        <v>21.79</v>
      </c>
      <c r="F3606">
        <v>8</v>
      </c>
      <c r="G3606">
        <v>258</v>
      </c>
      <c r="H3606">
        <v>0</v>
      </c>
      <c r="I3606" t="s">
        <v>23</v>
      </c>
      <c r="J3606">
        <v>75.7</v>
      </c>
      <c r="K3606" s="1">
        <v>44064</v>
      </c>
      <c r="L3606">
        <v>51</v>
      </c>
      <c r="M3606">
        <v>0.52</v>
      </c>
    </row>
    <row r="3607" spans="1:13" x14ac:dyDescent="0.3">
      <c r="A3607" t="s">
        <v>2967</v>
      </c>
      <c r="B3607">
        <v>79</v>
      </c>
      <c r="C3607" t="s">
        <v>21</v>
      </c>
      <c r="D3607" t="s">
        <v>44</v>
      </c>
      <c r="E3607">
        <v>114.08</v>
      </c>
      <c r="F3607">
        <v>16</v>
      </c>
      <c r="G3607">
        <v>142</v>
      </c>
      <c r="H3607">
        <v>0</v>
      </c>
      <c r="I3607" t="s">
        <v>19</v>
      </c>
      <c r="J3607">
        <v>56.1</v>
      </c>
      <c r="K3607" s="1">
        <v>45130</v>
      </c>
      <c r="L3607">
        <v>70</v>
      </c>
      <c r="M3607">
        <v>0.16</v>
      </c>
    </row>
    <row r="3608" spans="1:13" x14ac:dyDescent="0.3">
      <c r="A3608" t="s">
        <v>2968</v>
      </c>
      <c r="B3608">
        <v>43</v>
      </c>
      <c r="C3608" t="s">
        <v>14</v>
      </c>
      <c r="D3608" t="s">
        <v>26</v>
      </c>
      <c r="E3608">
        <v>72.260000000000005</v>
      </c>
      <c r="F3608">
        <v>13</v>
      </c>
      <c r="G3608">
        <v>58</v>
      </c>
      <c r="H3608">
        <v>0</v>
      </c>
      <c r="I3608" t="s">
        <v>16</v>
      </c>
      <c r="J3608">
        <v>50.1</v>
      </c>
      <c r="K3608" s="1">
        <v>44469</v>
      </c>
      <c r="L3608">
        <v>96</v>
      </c>
      <c r="M3608">
        <v>7.0000000000000007E-2</v>
      </c>
    </row>
    <row r="3609" spans="1:13" x14ac:dyDescent="0.3">
      <c r="A3609" t="s">
        <v>2741</v>
      </c>
      <c r="B3609">
        <v>69</v>
      </c>
      <c r="C3609" t="s">
        <v>21</v>
      </c>
      <c r="D3609" t="s">
        <v>35</v>
      </c>
      <c r="E3609">
        <v>209.81</v>
      </c>
      <c r="F3609">
        <v>6</v>
      </c>
      <c r="G3609">
        <v>243</v>
      </c>
      <c r="H3609">
        <v>0</v>
      </c>
      <c r="I3609" t="s">
        <v>29</v>
      </c>
      <c r="J3609">
        <v>71.400000000000006</v>
      </c>
      <c r="K3609" s="1">
        <v>44378</v>
      </c>
      <c r="L3609">
        <v>63</v>
      </c>
      <c r="M3609">
        <v>0.32</v>
      </c>
    </row>
    <row r="3610" spans="1:13" x14ac:dyDescent="0.3">
      <c r="A3610" t="s">
        <v>2969</v>
      </c>
      <c r="B3610">
        <v>39</v>
      </c>
      <c r="C3610" t="s">
        <v>14</v>
      </c>
      <c r="D3610" t="s">
        <v>26</v>
      </c>
      <c r="E3610">
        <v>167.64</v>
      </c>
      <c r="F3610">
        <v>11</v>
      </c>
      <c r="G3610">
        <v>360</v>
      </c>
      <c r="H3610">
        <v>0</v>
      </c>
      <c r="I3610" t="s">
        <v>16</v>
      </c>
      <c r="J3610">
        <v>14.5</v>
      </c>
      <c r="K3610" s="1">
        <v>45763</v>
      </c>
      <c r="L3610">
        <v>19</v>
      </c>
      <c r="M3610">
        <v>0.15</v>
      </c>
    </row>
    <row r="3611" spans="1:13" x14ac:dyDescent="0.3">
      <c r="A3611" t="s">
        <v>2970</v>
      </c>
      <c r="B3611">
        <v>48</v>
      </c>
      <c r="C3611" t="s">
        <v>21</v>
      </c>
      <c r="D3611" t="s">
        <v>50</v>
      </c>
      <c r="E3611">
        <v>109</v>
      </c>
      <c r="F3611">
        <v>13</v>
      </c>
      <c r="G3611">
        <v>191</v>
      </c>
      <c r="H3611">
        <v>0</v>
      </c>
      <c r="I3611" t="s">
        <v>23</v>
      </c>
      <c r="K3611" s="1">
        <v>44483</v>
      </c>
      <c r="L3611">
        <v>27</v>
      </c>
      <c r="M3611">
        <v>0.33</v>
      </c>
    </row>
    <row r="3612" spans="1:13" x14ac:dyDescent="0.3">
      <c r="A3612" t="s">
        <v>2971</v>
      </c>
      <c r="B3612">
        <v>60</v>
      </c>
      <c r="C3612" t="s">
        <v>14</v>
      </c>
      <c r="D3612" t="s">
        <v>52</v>
      </c>
      <c r="E3612">
        <v>59.59</v>
      </c>
      <c r="F3612">
        <v>12</v>
      </c>
      <c r="G3612">
        <v>347</v>
      </c>
      <c r="H3612">
        <v>0</v>
      </c>
      <c r="I3612" t="s">
        <v>16</v>
      </c>
      <c r="J3612">
        <v>91.9</v>
      </c>
      <c r="K3612" s="1">
        <v>45160</v>
      </c>
      <c r="L3612">
        <v>94</v>
      </c>
      <c r="M3612">
        <v>0.28999999999999998</v>
      </c>
    </row>
    <row r="3613" spans="1:13" x14ac:dyDescent="0.3">
      <c r="A3613" t="s">
        <v>2972</v>
      </c>
      <c r="B3613">
        <v>27</v>
      </c>
      <c r="C3613" t="s">
        <v>21</v>
      </c>
      <c r="D3613" t="s">
        <v>44</v>
      </c>
      <c r="E3613">
        <v>200.44</v>
      </c>
      <c r="F3613">
        <v>4</v>
      </c>
      <c r="G3613">
        <v>129</v>
      </c>
      <c r="H3613">
        <v>0</v>
      </c>
      <c r="I3613" t="s">
        <v>23</v>
      </c>
      <c r="J3613">
        <v>68.3</v>
      </c>
      <c r="K3613" s="1">
        <v>44014</v>
      </c>
      <c r="L3613">
        <v>53</v>
      </c>
      <c r="M3613">
        <v>0.19</v>
      </c>
    </row>
    <row r="3614" spans="1:13" x14ac:dyDescent="0.3">
      <c r="A3614" t="s">
        <v>346</v>
      </c>
      <c r="B3614">
        <v>73</v>
      </c>
      <c r="C3614" t="s">
        <v>21</v>
      </c>
      <c r="D3614" t="s">
        <v>28</v>
      </c>
      <c r="E3614">
        <v>55.18</v>
      </c>
      <c r="F3614">
        <v>3</v>
      </c>
      <c r="G3614">
        <v>157</v>
      </c>
      <c r="H3614">
        <v>0</v>
      </c>
      <c r="I3614" t="s">
        <v>19</v>
      </c>
      <c r="J3614">
        <v>4.7</v>
      </c>
      <c r="K3614" s="1">
        <v>44431</v>
      </c>
      <c r="L3614">
        <v>97</v>
      </c>
      <c r="M3614">
        <v>0.28000000000000003</v>
      </c>
    </row>
    <row r="3615" spans="1:13" x14ac:dyDescent="0.3">
      <c r="A3615" t="s">
        <v>1014</v>
      </c>
      <c r="B3615">
        <v>74</v>
      </c>
      <c r="C3615" t="s">
        <v>14</v>
      </c>
      <c r="D3615" t="s">
        <v>18</v>
      </c>
      <c r="E3615">
        <v>65.14</v>
      </c>
      <c r="F3615">
        <v>5</v>
      </c>
      <c r="G3615">
        <v>165</v>
      </c>
      <c r="H3615">
        <v>0</v>
      </c>
      <c r="I3615" t="s">
        <v>16</v>
      </c>
      <c r="J3615">
        <v>50.6</v>
      </c>
      <c r="K3615" s="1">
        <v>45075</v>
      </c>
      <c r="L3615">
        <v>45</v>
      </c>
      <c r="M3615">
        <v>0.34</v>
      </c>
    </row>
    <row r="3616" spans="1:13" x14ac:dyDescent="0.3">
      <c r="A3616" t="s">
        <v>2973</v>
      </c>
      <c r="B3616">
        <v>29</v>
      </c>
      <c r="C3616" t="s">
        <v>21</v>
      </c>
      <c r="D3616" t="s">
        <v>15</v>
      </c>
      <c r="E3616">
        <v>64.59</v>
      </c>
      <c r="F3616">
        <v>10</v>
      </c>
      <c r="G3616">
        <v>260</v>
      </c>
      <c r="H3616">
        <v>0</v>
      </c>
      <c r="I3616" t="s">
        <v>23</v>
      </c>
      <c r="J3616">
        <v>72.599999999999994</v>
      </c>
      <c r="K3616" s="1">
        <v>45613</v>
      </c>
      <c r="L3616">
        <v>11</v>
      </c>
      <c r="M3616">
        <v>0.26</v>
      </c>
    </row>
    <row r="3617" spans="1:13" x14ac:dyDescent="0.3">
      <c r="A3617" t="s">
        <v>1248</v>
      </c>
      <c r="B3617">
        <v>70</v>
      </c>
      <c r="C3617" t="s">
        <v>14</v>
      </c>
      <c r="D3617" t="s">
        <v>22</v>
      </c>
      <c r="E3617">
        <v>199.01</v>
      </c>
      <c r="F3617">
        <v>8</v>
      </c>
      <c r="G3617">
        <v>132</v>
      </c>
      <c r="H3617">
        <v>0</v>
      </c>
      <c r="I3617" t="s">
        <v>29</v>
      </c>
      <c r="J3617">
        <v>4.3</v>
      </c>
      <c r="K3617" s="1">
        <v>45811</v>
      </c>
      <c r="L3617">
        <v>10</v>
      </c>
      <c r="M3617">
        <v>0.13</v>
      </c>
    </row>
    <row r="3618" spans="1:13" x14ac:dyDescent="0.3">
      <c r="A3618" t="s">
        <v>2974</v>
      </c>
      <c r="B3618">
        <v>45</v>
      </c>
      <c r="C3618" t="s">
        <v>14</v>
      </c>
      <c r="D3618" t="s">
        <v>18</v>
      </c>
      <c r="E3618">
        <v>81.83</v>
      </c>
      <c r="F3618">
        <v>9</v>
      </c>
      <c r="G3618">
        <v>11</v>
      </c>
      <c r="H3618">
        <v>0</v>
      </c>
      <c r="I3618" t="s">
        <v>29</v>
      </c>
      <c r="J3618">
        <v>76.2</v>
      </c>
      <c r="K3618" s="1">
        <v>45095</v>
      </c>
      <c r="L3618">
        <v>93</v>
      </c>
      <c r="M3618">
        <v>0.24</v>
      </c>
    </row>
    <row r="3619" spans="1:13" x14ac:dyDescent="0.3">
      <c r="A3619" t="s">
        <v>1271</v>
      </c>
      <c r="B3619">
        <v>23</v>
      </c>
      <c r="C3619" t="s">
        <v>14</v>
      </c>
      <c r="D3619" t="s">
        <v>22</v>
      </c>
      <c r="E3619">
        <v>63.42</v>
      </c>
      <c r="F3619">
        <v>12</v>
      </c>
      <c r="G3619">
        <v>131</v>
      </c>
      <c r="H3619">
        <v>0</v>
      </c>
      <c r="I3619" t="s">
        <v>40</v>
      </c>
      <c r="J3619">
        <v>28.2</v>
      </c>
      <c r="K3619" s="1">
        <v>44292</v>
      </c>
      <c r="L3619">
        <v>86</v>
      </c>
      <c r="M3619">
        <v>0.06</v>
      </c>
    </row>
    <row r="3620" spans="1:13" x14ac:dyDescent="0.3">
      <c r="A3620" t="s">
        <v>2975</v>
      </c>
      <c r="B3620">
        <v>76</v>
      </c>
      <c r="C3620" t="s">
        <v>21</v>
      </c>
      <c r="D3620" t="s">
        <v>28</v>
      </c>
      <c r="E3620">
        <v>153.54</v>
      </c>
      <c r="F3620">
        <v>12</v>
      </c>
      <c r="G3620">
        <v>152</v>
      </c>
      <c r="H3620">
        <v>0</v>
      </c>
      <c r="I3620" t="s">
        <v>16</v>
      </c>
      <c r="J3620">
        <v>58.9</v>
      </c>
      <c r="K3620" s="1">
        <v>44087</v>
      </c>
      <c r="L3620">
        <v>20</v>
      </c>
      <c r="M3620">
        <v>0.22</v>
      </c>
    </row>
    <row r="3621" spans="1:13" x14ac:dyDescent="0.3">
      <c r="A3621" t="s">
        <v>2976</v>
      </c>
      <c r="B3621">
        <v>37</v>
      </c>
      <c r="C3621" t="s">
        <v>14</v>
      </c>
      <c r="D3621" t="s">
        <v>18</v>
      </c>
      <c r="E3621">
        <v>78.489999999999995</v>
      </c>
      <c r="F3621">
        <v>6</v>
      </c>
      <c r="G3621">
        <v>281</v>
      </c>
      <c r="H3621">
        <v>0</v>
      </c>
      <c r="I3621" t="s">
        <v>19</v>
      </c>
      <c r="J3621">
        <v>96.6</v>
      </c>
      <c r="K3621" s="1">
        <v>44050</v>
      </c>
      <c r="L3621">
        <v>19</v>
      </c>
      <c r="M3621">
        <v>0.3</v>
      </c>
    </row>
    <row r="3622" spans="1:13" x14ac:dyDescent="0.3">
      <c r="A3622" t="s">
        <v>1382</v>
      </c>
      <c r="B3622">
        <v>22</v>
      </c>
      <c r="C3622" t="s">
        <v>14</v>
      </c>
      <c r="D3622" t="s">
        <v>35</v>
      </c>
      <c r="E3622">
        <v>54.18</v>
      </c>
      <c r="F3622">
        <v>17</v>
      </c>
      <c r="G3622">
        <v>54</v>
      </c>
      <c r="H3622">
        <v>0</v>
      </c>
      <c r="I3622" t="s">
        <v>40</v>
      </c>
      <c r="J3622">
        <v>99.5</v>
      </c>
      <c r="K3622" s="1">
        <v>45139</v>
      </c>
      <c r="L3622">
        <v>88</v>
      </c>
      <c r="M3622">
        <v>0.21</v>
      </c>
    </row>
    <row r="3623" spans="1:13" x14ac:dyDescent="0.3">
      <c r="A3623" t="s">
        <v>2977</v>
      </c>
      <c r="B3623">
        <v>40</v>
      </c>
      <c r="C3623" t="s">
        <v>14</v>
      </c>
      <c r="D3623" t="s">
        <v>50</v>
      </c>
      <c r="E3623">
        <v>90.38</v>
      </c>
      <c r="F3623">
        <v>7</v>
      </c>
      <c r="G3623">
        <v>255</v>
      </c>
      <c r="H3623">
        <v>1</v>
      </c>
      <c r="I3623" t="s">
        <v>16</v>
      </c>
      <c r="J3623">
        <v>63.4</v>
      </c>
      <c r="K3623" s="1">
        <v>44033</v>
      </c>
      <c r="L3623">
        <v>92</v>
      </c>
      <c r="M3623">
        <v>0.1</v>
      </c>
    </row>
    <row r="3624" spans="1:13" x14ac:dyDescent="0.3">
      <c r="A3624" t="s">
        <v>2978</v>
      </c>
      <c r="B3624">
        <v>26</v>
      </c>
      <c r="C3624" t="s">
        <v>14</v>
      </c>
      <c r="D3624" t="s">
        <v>37</v>
      </c>
      <c r="E3624">
        <v>68.12</v>
      </c>
      <c r="F3624">
        <v>13</v>
      </c>
      <c r="G3624">
        <v>125</v>
      </c>
      <c r="H3624">
        <v>0</v>
      </c>
      <c r="I3624" t="s">
        <v>29</v>
      </c>
      <c r="J3624">
        <v>49.1</v>
      </c>
      <c r="K3624" s="1">
        <v>45497</v>
      </c>
      <c r="L3624">
        <v>2</v>
      </c>
      <c r="M3624">
        <v>0.1</v>
      </c>
    </row>
    <row r="3625" spans="1:13" x14ac:dyDescent="0.3">
      <c r="A3625" t="s">
        <v>827</v>
      </c>
      <c r="B3625">
        <v>75</v>
      </c>
      <c r="C3625" t="s">
        <v>21</v>
      </c>
      <c r="D3625" t="s">
        <v>28</v>
      </c>
      <c r="E3625">
        <v>239.28</v>
      </c>
      <c r="F3625">
        <v>11</v>
      </c>
      <c r="G3625">
        <v>45</v>
      </c>
      <c r="H3625">
        <v>0</v>
      </c>
      <c r="I3625" t="s">
        <v>19</v>
      </c>
      <c r="J3625">
        <v>17.8</v>
      </c>
      <c r="K3625" s="1">
        <v>45475</v>
      </c>
      <c r="L3625">
        <v>40</v>
      </c>
      <c r="M3625">
        <v>0.06</v>
      </c>
    </row>
    <row r="3626" spans="1:13" x14ac:dyDescent="0.3">
      <c r="A3626" t="s">
        <v>1313</v>
      </c>
      <c r="B3626">
        <v>76</v>
      </c>
      <c r="C3626" t="s">
        <v>21</v>
      </c>
      <c r="D3626" t="s">
        <v>50</v>
      </c>
      <c r="E3626">
        <v>61.1</v>
      </c>
      <c r="F3626">
        <v>13</v>
      </c>
      <c r="G3626">
        <v>173</v>
      </c>
      <c r="H3626">
        <v>0</v>
      </c>
      <c r="I3626" t="s">
        <v>29</v>
      </c>
      <c r="J3626">
        <v>20.8</v>
      </c>
      <c r="K3626" s="1">
        <v>44428</v>
      </c>
      <c r="L3626">
        <v>18</v>
      </c>
      <c r="M3626">
        <v>0.48</v>
      </c>
    </row>
    <row r="3627" spans="1:13" x14ac:dyDescent="0.3">
      <c r="A3627" t="s">
        <v>2979</v>
      </c>
      <c r="B3627">
        <v>46</v>
      </c>
      <c r="C3627" t="s">
        <v>21</v>
      </c>
      <c r="D3627" t="s">
        <v>18</v>
      </c>
      <c r="E3627">
        <v>24.03</v>
      </c>
      <c r="F3627">
        <v>3</v>
      </c>
      <c r="G3627">
        <v>298</v>
      </c>
      <c r="H3627">
        <v>0</v>
      </c>
      <c r="I3627" t="s">
        <v>16</v>
      </c>
      <c r="J3627">
        <v>42.9</v>
      </c>
      <c r="K3627" s="1">
        <v>44053</v>
      </c>
      <c r="L3627">
        <v>82</v>
      </c>
      <c r="M3627">
        <v>0.41</v>
      </c>
    </row>
    <row r="3628" spans="1:13" x14ac:dyDescent="0.3">
      <c r="A3628" t="s">
        <v>2980</v>
      </c>
      <c r="B3628">
        <v>33</v>
      </c>
      <c r="C3628" t="s">
        <v>21</v>
      </c>
      <c r="D3628" t="s">
        <v>44</v>
      </c>
      <c r="E3628">
        <v>235.27</v>
      </c>
      <c r="F3628">
        <v>14</v>
      </c>
      <c r="G3628">
        <v>20</v>
      </c>
      <c r="H3628">
        <v>0</v>
      </c>
      <c r="I3628" t="s">
        <v>19</v>
      </c>
      <c r="J3628">
        <v>70.2</v>
      </c>
      <c r="K3628" s="1">
        <v>45794</v>
      </c>
      <c r="L3628">
        <v>2</v>
      </c>
      <c r="M3628">
        <v>0.5</v>
      </c>
    </row>
    <row r="3629" spans="1:13" x14ac:dyDescent="0.3">
      <c r="A3629" t="s">
        <v>2981</v>
      </c>
      <c r="B3629">
        <v>71</v>
      </c>
      <c r="C3629" t="s">
        <v>21</v>
      </c>
      <c r="D3629" t="s">
        <v>50</v>
      </c>
      <c r="E3629">
        <v>114.05</v>
      </c>
      <c r="F3629">
        <v>12</v>
      </c>
      <c r="G3629">
        <v>254</v>
      </c>
      <c r="H3629">
        <v>0</v>
      </c>
      <c r="I3629" t="s">
        <v>19</v>
      </c>
      <c r="K3629" s="1">
        <v>44272</v>
      </c>
      <c r="L3629">
        <v>47</v>
      </c>
      <c r="M3629">
        <v>0.32</v>
      </c>
    </row>
    <row r="3630" spans="1:13" x14ac:dyDescent="0.3">
      <c r="A3630" t="s">
        <v>2982</v>
      </c>
      <c r="B3630">
        <v>63</v>
      </c>
      <c r="C3630" t="s">
        <v>14</v>
      </c>
      <c r="D3630" t="s">
        <v>15</v>
      </c>
      <c r="E3630">
        <v>138.96</v>
      </c>
      <c r="F3630">
        <v>15</v>
      </c>
      <c r="G3630">
        <v>164</v>
      </c>
      <c r="H3630">
        <v>0</v>
      </c>
      <c r="I3630" t="s">
        <v>40</v>
      </c>
      <c r="J3630">
        <v>22.2</v>
      </c>
      <c r="K3630" s="1">
        <v>45358</v>
      </c>
      <c r="L3630">
        <v>49</v>
      </c>
      <c r="M3630">
        <v>0.57999999999999996</v>
      </c>
    </row>
    <row r="3631" spans="1:13" x14ac:dyDescent="0.3">
      <c r="A3631" t="s">
        <v>2983</v>
      </c>
      <c r="B3631">
        <v>39</v>
      </c>
      <c r="C3631" t="s">
        <v>14</v>
      </c>
      <c r="D3631" t="s">
        <v>50</v>
      </c>
      <c r="E3631">
        <v>170.56</v>
      </c>
      <c r="F3631">
        <v>16</v>
      </c>
      <c r="G3631">
        <v>267</v>
      </c>
      <c r="H3631">
        <v>0</v>
      </c>
      <c r="I3631" t="s">
        <v>19</v>
      </c>
      <c r="K3631" s="1">
        <v>44569</v>
      </c>
      <c r="L3631">
        <v>23</v>
      </c>
      <c r="M3631">
        <v>0.22</v>
      </c>
    </row>
    <row r="3632" spans="1:13" x14ac:dyDescent="0.3">
      <c r="A3632" t="s">
        <v>2984</v>
      </c>
      <c r="B3632">
        <v>25</v>
      </c>
      <c r="C3632" t="s">
        <v>21</v>
      </c>
      <c r="D3632" t="s">
        <v>26</v>
      </c>
      <c r="E3632">
        <v>138.03</v>
      </c>
      <c r="F3632">
        <v>13</v>
      </c>
      <c r="G3632">
        <v>100</v>
      </c>
      <c r="H3632">
        <v>0</v>
      </c>
      <c r="I3632" t="s">
        <v>16</v>
      </c>
      <c r="J3632">
        <v>59.2</v>
      </c>
      <c r="K3632" s="1">
        <v>45705</v>
      </c>
      <c r="L3632">
        <v>47</v>
      </c>
      <c r="M3632">
        <v>0.3</v>
      </c>
    </row>
    <row r="3633" spans="1:13" x14ac:dyDescent="0.3">
      <c r="A3633" t="s">
        <v>2985</v>
      </c>
      <c r="B3633">
        <v>76</v>
      </c>
      <c r="C3633" t="s">
        <v>25</v>
      </c>
      <c r="D3633" t="s">
        <v>35</v>
      </c>
      <c r="E3633">
        <v>129.68</v>
      </c>
      <c r="F3633">
        <v>10</v>
      </c>
      <c r="G3633">
        <v>148</v>
      </c>
      <c r="H3633">
        <v>0</v>
      </c>
      <c r="I3633" t="s">
        <v>23</v>
      </c>
      <c r="J3633">
        <v>89.3</v>
      </c>
      <c r="K3633" s="1">
        <v>45208</v>
      </c>
      <c r="L3633">
        <v>79</v>
      </c>
      <c r="M3633">
        <v>0.08</v>
      </c>
    </row>
    <row r="3634" spans="1:13" x14ac:dyDescent="0.3">
      <c r="A3634" t="s">
        <v>2986</v>
      </c>
      <c r="B3634">
        <v>37</v>
      </c>
      <c r="C3634" t="s">
        <v>14</v>
      </c>
      <c r="D3634" t="s">
        <v>28</v>
      </c>
      <c r="E3634">
        <v>25.34</v>
      </c>
      <c r="F3634">
        <v>11</v>
      </c>
      <c r="G3634">
        <v>140</v>
      </c>
      <c r="H3634">
        <v>0</v>
      </c>
      <c r="I3634" t="s">
        <v>23</v>
      </c>
      <c r="J3634">
        <v>87.6</v>
      </c>
      <c r="K3634" s="1">
        <v>45283</v>
      </c>
      <c r="L3634">
        <v>89</v>
      </c>
      <c r="M3634">
        <v>0.21</v>
      </c>
    </row>
    <row r="3635" spans="1:13" x14ac:dyDescent="0.3">
      <c r="A3635" t="s">
        <v>1221</v>
      </c>
      <c r="B3635">
        <v>68</v>
      </c>
      <c r="C3635" t="s">
        <v>25</v>
      </c>
      <c r="D3635" t="s">
        <v>37</v>
      </c>
      <c r="E3635">
        <v>175.53</v>
      </c>
      <c r="F3635">
        <v>8</v>
      </c>
      <c r="G3635">
        <v>32</v>
      </c>
      <c r="H3635">
        <v>0</v>
      </c>
      <c r="I3635" t="s">
        <v>19</v>
      </c>
      <c r="J3635">
        <v>81.7</v>
      </c>
      <c r="K3635" s="1">
        <v>44103</v>
      </c>
      <c r="L3635">
        <v>45</v>
      </c>
      <c r="M3635">
        <v>0.22</v>
      </c>
    </row>
    <row r="3636" spans="1:13" x14ac:dyDescent="0.3">
      <c r="A3636" t="s">
        <v>2987</v>
      </c>
      <c r="B3636">
        <v>31</v>
      </c>
      <c r="C3636" t="s">
        <v>14</v>
      </c>
      <c r="D3636" t="s">
        <v>18</v>
      </c>
      <c r="E3636">
        <v>73.47</v>
      </c>
      <c r="F3636">
        <v>11</v>
      </c>
      <c r="G3636">
        <v>235</v>
      </c>
      <c r="H3636">
        <v>0</v>
      </c>
      <c r="I3636" t="s">
        <v>23</v>
      </c>
      <c r="J3636">
        <v>51.7</v>
      </c>
      <c r="K3636" s="1">
        <v>44223</v>
      </c>
      <c r="L3636">
        <v>82</v>
      </c>
      <c r="M3636">
        <v>0.13</v>
      </c>
    </row>
    <row r="3637" spans="1:13" x14ac:dyDescent="0.3">
      <c r="A3637" t="s">
        <v>2988</v>
      </c>
      <c r="B3637">
        <v>56</v>
      </c>
      <c r="C3637" t="s">
        <v>14</v>
      </c>
      <c r="D3637" t="s">
        <v>28</v>
      </c>
      <c r="E3637">
        <v>319.02</v>
      </c>
      <c r="F3637">
        <v>11</v>
      </c>
      <c r="G3637">
        <v>197</v>
      </c>
      <c r="H3637">
        <v>0</v>
      </c>
      <c r="I3637" t="s">
        <v>16</v>
      </c>
      <c r="J3637">
        <v>6.5</v>
      </c>
      <c r="K3637" s="1">
        <v>44020</v>
      </c>
      <c r="L3637">
        <v>21</v>
      </c>
      <c r="M3637">
        <v>0.09</v>
      </c>
    </row>
    <row r="3638" spans="1:13" x14ac:dyDescent="0.3">
      <c r="A3638" t="s">
        <v>2989</v>
      </c>
      <c r="B3638">
        <v>54</v>
      </c>
      <c r="C3638" t="s">
        <v>21</v>
      </c>
      <c r="D3638" t="s">
        <v>52</v>
      </c>
      <c r="E3638">
        <v>302.5</v>
      </c>
      <c r="F3638">
        <v>13</v>
      </c>
      <c r="G3638">
        <v>234</v>
      </c>
      <c r="H3638">
        <v>0</v>
      </c>
      <c r="I3638" t="s">
        <v>40</v>
      </c>
      <c r="J3638">
        <v>33.4</v>
      </c>
      <c r="K3638" s="1">
        <v>45693</v>
      </c>
      <c r="L3638">
        <v>47</v>
      </c>
      <c r="M3638">
        <v>0.32</v>
      </c>
    </row>
    <row r="3639" spans="1:13" x14ac:dyDescent="0.3">
      <c r="A3639" t="s">
        <v>2990</v>
      </c>
      <c r="B3639">
        <v>67</v>
      </c>
      <c r="C3639" t="s">
        <v>21</v>
      </c>
      <c r="D3639" t="s">
        <v>28</v>
      </c>
      <c r="E3639">
        <v>94.85</v>
      </c>
      <c r="F3639">
        <v>10</v>
      </c>
      <c r="G3639">
        <v>331</v>
      </c>
      <c r="H3639">
        <v>0</v>
      </c>
      <c r="I3639" t="s">
        <v>29</v>
      </c>
      <c r="J3639">
        <v>62.2</v>
      </c>
      <c r="K3639" s="1">
        <v>45158</v>
      </c>
      <c r="L3639">
        <v>32</v>
      </c>
      <c r="M3639">
        <v>0.18</v>
      </c>
    </row>
    <row r="3640" spans="1:13" x14ac:dyDescent="0.3">
      <c r="A3640" t="s">
        <v>642</v>
      </c>
      <c r="B3640">
        <v>51</v>
      </c>
      <c r="C3640" t="s">
        <v>21</v>
      </c>
      <c r="D3640" t="s">
        <v>15</v>
      </c>
      <c r="E3640">
        <v>303.3</v>
      </c>
      <c r="F3640">
        <v>8</v>
      </c>
      <c r="G3640">
        <v>119</v>
      </c>
      <c r="H3640">
        <v>0</v>
      </c>
      <c r="I3640" t="s">
        <v>29</v>
      </c>
      <c r="J3640">
        <v>63.8</v>
      </c>
      <c r="K3640" s="1">
        <v>45169</v>
      </c>
      <c r="L3640">
        <v>19</v>
      </c>
      <c r="M3640">
        <v>0.55000000000000004</v>
      </c>
    </row>
    <row r="3641" spans="1:13" x14ac:dyDescent="0.3">
      <c r="A3641" t="s">
        <v>360</v>
      </c>
      <c r="B3641">
        <v>28</v>
      </c>
      <c r="C3641" t="s">
        <v>14</v>
      </c>
      <c r="D3641" t="s">
        <v>28</v>
      </c>
      <c r="E3641">
        <v>98.7</v>
      </c>
      <c r="F3641">
        <v>9</v>
      </c>
      <c r="G3641">
        <v>157</v>
      </c>
      <c r="H3641">
        <v>0</v>
      </c>
      <c r="I3641" t="s">
        <v>16</v>
      </c>
      <c r="J3641">
        <v>84.9</v>
      </c>
      <c r="K3641" s="1">
        <v>44666</v>
      </c>
      <c r="L3641">
        <v>18</v>
      </c>
      <c r="M3641">
        <v>0.48</v>
      </c>
    </row>
    <row r="3642" spans="1:13" x14ac:dyDescent="0.3">
      <c r="A3642" t="s">
        <v>2991</v>
      </c>
      <c r="B3642">
        <v>71</v>
      </c>
      <c r="C3642" t="s">
        <v>21</v>
      </c>
      <c r="D3642" t="s">
        <v>52</v>
      </c>
      <c r="F3642">
        <v>4</v>
      </c>
      <c r="G3642">
        <v>36</v>
      </c>
      <c r="H3642">
        <v>0</v>
      </c>
      <c r="I3642" t="s">
        <v>40</v>
      </c>
      <c r="J3642">
        <v>37.9</v>
      </c>
      <c r="K3642" s="1">
        <v>44654</v>
      </c>
      <c r="L3642">
        <v>24</v>
      </c>
      <c r="M3642">
        <v>0.19</v>
      </c>
    </row>
    <row r="3643" spans="1:13" x14ac:dyDescent="0.3">
      <c r="A3643" t="s">
        <v>2992</v>
      </c>
      <c r="B3643">
        <v>57</v>
      </c>
      <c r="C3643" t="s">
        <v>14</v>
      </c>
      <c r="D3643" t="s">
        <v>50</v>
      </c>
      <c r="E3643">
        <v>107.48</v>
      </c>
      <c r="F3643">
        <v>15</v>
      </c>
      <c r="G3643">
        <v>337</v>
      </c>
      <c r="H3643">
        <v>0</v>
      </c>
      <c r="I3643" t="s">
        <v>16</v>
      </c>
      <c r="J3643">
        <v>93.7</v>
      </c>
      <c r="K3643" s="1">
        <v>44190</v>
      </c>
      <c r="L3643">
        <v>47</v>
      </c>
      <c r="M3643">
        <v>0.17</v>
      </c>
    </row>
    <row r="3644" spans="1:13" x14ac:dyDescent="0.3">
      <c r="A3644" t="s">
        <v>2906</v>
      </c>
      <c r="B3644">
        <v>50</v>
      </c>
      <c r="C3644" t="s">
        <v>21</v>
      </c>
      <c r="D3644" t="s">
        <v>26</v>
      </c>
      <c r="E3644">
        <v>57.95</v>
      </c>
      <c r="F3644">
        <v>11</v>
      </c>
      <c r="G3644">
        <v>143</v>
      </c>
      <c r="H3644">
        <v>0</v>
      </c>
      <c r="I3644" t="s">
        <v>19</v>
      </c>
      <c r="J3644">
        <v>16.3</v>
      </c>
      <c r="K3644" s="1">
        <v>44650</v>
      </c>
      <c r="L3644">
        <v>30</v>
      </c>
      <c r="M3644">
        <v>0.18</v>
      </c>
    </row>
    <row r="3645" spans="1:13" x14ac:dyDescent="0.3">
      <c r="A3645" t="s">
        <v>2993</v>
      </c>
      <c r="B3645">
        <v>48</v>
      </c>
      <c r="C3645" t="s">
        <v>14</v>
      </c>
      <c r="D3645" t="s">
        <v>50</v>
      </c>
      <c r="E3645">
        <v>107.19</v>
      </c>
      <c r="F3645">
        <v>14</v>
      </c>
      <c r="G3645">
        <v>44</v>
      </c>
      <c r="H3645">
        <v>0</v>
      </c>
      <c r="I3645" t="s">
        <v>40</v>
      </c>
      <c r="J3645">
        <v>5</v>
      </c>
      <c r="K3645" s="1">
        <v>45206</v>
      </c>
      <c r="L3645">
        <v>93</v>
      </c>
      <c r="M3645">
        <v>0.17</v>
      </c>
    </row>
    <row r="3646" spans="1:13" x14ac:dyDescent="0.3">
      <c r="A3646" t="s">
        <v>1809</v>
      </c>
      <c r="B3646">
        <v>76</v>
      </c>
      <c r="C3646" t="s">
        <v>21</v>
      </c>
      <c r="D3646" t="s">
        <v>50</v>
      </c>
      <c r="E3646">
        <v>67.3</v>
      </c>
      <c r="F3646">
        <v>6</v>
      </c>
      <c r="G3646">
        <v>198</v>
      </c>
      <c r="H3646">
        <v>0</v>
      </c>
      <c r="I3646" t="s">
        <v>23</v>
      </c>
      <c r="J3646">
        <v>17.7</v>
      </c>
      <c r="K3646" s="1">
        <v>44458</v>
      </c>
      <c r="L3646">
        <v>85</v>
      </c>
      <c r="M3646">
        <v>0.43</v>
      </c>
    </row>
    <row r="3647" spans="1:13" x14ac:dyDescent="0.3">
      <c r="A3647" t="s">
        <v>2994</v>
      </c>
      <c r="B3647">
        <v>71</v>
      </c>
      <c r="C3647" t="s">
        <v>21</v>
      </c>
      <c r="D3647" t="s">
        <v>52</v>
      </c>
      <c r="E3647">
        <v>89.55</v>
      </c>
      <c r="F3647">
        <v>10</v>
      </c>
      <c r="G3647">
        <v>237</v>
      </c>
      <c r="H3647">
        <v>0</v>
      </c>
      <c r="I3647" t="s">
        <v>19</v>
      </c>
      <c r="K3647" s="1">
        <v>44228</v>
      </c>
      <c r="L3647">
        <v>21</v>
      </c>
      <c r="M3647">
        <v>0.22</v>
      </c>
    </row>
    <row r="3648" spans="1:13" x14ac:dyDescent="0.3">
      <c r="A3648" t="s">
        <v>2995</v>
      </c>
      <c r="B3648">
        <v>61</v>
      </c>
      <c r="C3648" t="s">
        <v>21</v>
      </c>
      <c r="D3648" t="s">
        <v>22</v>
      </c>
      <c r="E3648">
        <v>256.39999999999998</v>
      </c>
      <c r="F3648">
        <v>9</v>
      </c>
      <c r="G3648">
        <v>128</v>
      </c>
      <c r="H3648">
        <v>0</v>
      </c>
      <c r="I3648" t="s">
        <v>23</v>
      </c>
      <c r="J3648">
        <v>82.3</v>
      </c>
      <c r="K3648" s="1">
        <v>44284</v>
      </c>
      <c r="L3648">
        <v>48</v>
      </c>
      <c r="M3648">
        <v>0.21</v>
      </c>
    </row>
    <row r="3649" spans="1:13" x14ac:dyDescent="0.3">
      <c r="A3649" t="s">
        <v>2996</v>
      </c>
      <c r="B3649">
        <v>51</v>
      </c>
      <c r="C3649" t="s">
        <v>21</v>
      </c>
      <c r="D3649" t="s">
        <v>37</v>
      </c>
      <c r="E3649">
        <v>122.47</v>
      </c>
      <c r="F3649">
        <v>7</v>
      </c>
      <c r="G3649">
        <v>180</v>
      </c>
      <c r="H3649">
        <v>0</v>
      </c>
      <c r="I3649" t="s">
        <v>19</v>
      </c>
      <c r="J3649">
        <v>15.4</v>
      </c>
      <c r="K3649" s="1">
        <v>45766</v>
      </c>
      <c r="L3649">
        <v>66</v>
      </c>
      <c r="M3649">
        <v>0.21</v>
      </c>
    </row>
    <row r="3650" spans="1:13" x14ac:dyDescent="0.3">
      <c r="A3650" t="s">
        <v>2997</v>
      </c>
      <c r="B3650">
        <v>67</v>
      </c>
      <c r="C3650" t="s">
        <v>21</v>
      </c>
      <c r="D3650" t="s">
        <v>52</v>
      </c>
      <c r="E3650">
        <v>199.79</v>
      </c>
      <c r="F3650">
        <v>8</v>
      </c>
      <c r="G3650">
        <v>27</v>
      </c>
      <c r="H3650">
        <v>0</v>
      </c>
      <c r="I3650" t="s">
        <v>19</v>
      </c>
      <c r="J3650">
        <v>54.8</v>
      </c>
      <c r="K3650" s="1">
        <v>45309</v>
      </c>
      <c r="L3650">
        <v>45</v>
      </c>
      <c r="M3650">
        <v>0.08</v>
      </c>
    </row>
    <row r="3651" spans="1:13" x14ac:dyDescent="0.3">
      <c r="A3651" t="s">
        <v>2998</v>
      </c>
      <c r="B3651">
        <v>24</v>
      </c>
      <c r="C3651" t="s">
        <v>14</v>
      </c>
      <c r="D3651" t="s">
        <v>50</v>
      </c>
      <c r="F3651">
        <v>8</v>
      </c>
      <c r="G3651">
        <v>299</v>
      </c>
      <c r="H3651">
        <v>0</v>
      </c>
      <c r="I3651" t="s">
        <v>19</v>
      </c>
      <c r="J3651">
        <v>77.7</v>
      </c>
      <c r="K3651" s="1">
        <v>44699</v>
      </c>
      <c r="L3651">
        <v>1</v>
      </c>
      <c r="M3651">
        <v>0.48</v>
      </c>
    </row>
    <row r="3652" spans="1:13" x14ac:dyDescent="0.3">
      <c r="A3652" t="s">
        <v>2999</v>
      </c>
      <c r="B3652">
        <v>75</v>
      </c>
      <c r="C3652" t="s">
        <v>21</v>
      </c>
      <c r="D3652" t="s">
        <v>28</v>
      </c>
      <c r="E3652">
        <v>122.54</v>
      </c>
      <c r="F3652">
        <v>17</v>
      </c>
      <c r="G3652">
        <v>66</v>
      </c>
      <c r="H3652">
        <v>0</v>
      </c>
      <c r="I3652" t="s">
        <v>19</v>
      </c>
      <c r="J3652">
        <v>3.5</v>
      </c>
      <c r="K3652" s="1">
        <v>44057</v>
      </c>
      <c r="L3652">
        <v>22</v>
      </c>
      <c r="M3652">
        <v>0.53</v>
      </c>
    </row>
    <row r="3653" spans="1:13" x14ac:dyDescent="0.3">
      <c r="A3653" t="s">
        <v>3000</v>
      </c>
      <c r="B3653">
        <v>66</v>
      </c>
      <c r="C3653" t="s">
        <v>21</v>
      </c>
      <c r="D3653" t="s">
        <v>37</v>
      </c>
      <c r="E3653">
        <v>155.55000000000001</v>
      </c>
      <c r="F3653">
        <v>15</v>
      </c>
      <c r="G3653">
        <v>241</v>
      </c>
      <c r="H3653">
        <v>0</v>
      </c>
      <c r="I3653" t="s">
        <v>40</v>
      </c>
      <c r="K3653" s="1">
        <v>45479</v>
      </c>
      <c r="L3653">
        <v>56</v>
      </c>
      <c r="M3653">
        <v>0.53</v>
      </c>
    </row>
    <row r="3654" spans="1:13" x14ac:dyDescent="0.3">
      <c r="A3654" t="s">
        <v>3001</v>
      </c>
      <c r="B3654">
        <v>71</v>
      </c>
      <c r="C3654" t="s">
        <v>14</v>
      </c>
      <c r="D3654" t="s">
        <v>18</v>
      </c>
      <c r="E3654">
        <v>31.85</v>
      </c>
      <c r="F3654">
        <v>10</v>
      </c>
      <c r="G3654">
        <v>362</v>
      </c>
      <c r="H3654">
        <v>0</v>
      </c>
      <c r="I3654" t="s">
        <v>40</v>
      </c>
      <c r="J3654">
        <v>49.1</v>
      </c>
      <c r="K3654" s="1">
        <v>45336</v>
      </c>
      <c r="L3654">
        <v>40</v>
      </c>
      <c r="M3654">
        <v>0.26</v>
      </c>
    </row>
    <row r="3655" spans="1:13" x14ac:dyDescent="0.3">
      <c r="A3655" t="s">
        <v>1383</v>
      </c>
      <c r="B3655">
        <v>79</v>
      </c>
      <c r="C3655" t="s">
        <v>21</v>
      </c>
      <c r="D3655" t="s">
        <v>44</v>
      </c>
      <c r="E3655">
        <v>54.87</v>
      </c>
      <c r="F3655">
        <v>20</v>
      </c>
      <c r="G3655">
        <v>243</v>
      </c>
      <c r="H3655">
        <v>0</v>
      </c>
      <c r="I3655" t="s">
        <v>19</v>
      </c>
      <c r="J3655">
        <v>18.3</v>
      </c>
      <c r="K3655" s="1">
        <v>44519</v>
      </c>
      <c r="L3655">
        <v>38</v>
      </c>
      <c r="M3655">
        <v>0.27</v>
      </c>
    </row>
    <row r="3656" spans="1:13" x14ac:dyDescent="0.3">
      <c r="A3656" t="s">
        <v>2728</v>
      </c>
      <c r="B3656">
        <v>40</v>
      </c>
      <c r="C3656" t="s">
        <v>25</v>
      </c>
      <c r="D3656" t="s">
        <v>18</v>
      </c>
      <c r="E3656">
        <v>173.18</v>
      </c>
      <c r="F3656">
        <v>7</v>
      </c>
      <c r="G3656">
        <v>166</v>
      </c>
      <c r="H3656">
        <v>0</v>
      </c>
      <c r="I3656" t="s">
        <v>16</v>
      </c>
      <c r="J3656">
        <v>45.1</v>
      </c>
      <c r="K3656" s="1">
        <v>44265</v>
      </c>
      <c r="L3656">
        <v>19</v>
      </c>
      <c r="M3656">
        <v>0.32</v>
      </c>
    </row>
    <row r="3657" spans="1:13" x14ac:dyDescent="0.3">
      <c r="A3657" t="s">
        <v>3002</v>
      </c>
      <c r="B3657">
        <v>63</v>
      </c>
      <c r="C3657" t="s">
        <v>25</v>
      </c>
      <c r="D3657" t="s">
        <v>15</v>
      </c>
      <c r="E3657">
        <v>120.33</v>
      </c>
      <c r="F3657">
        <v>14</v>
      </c>
      <c r="G3657">
        <v>265</v>
      </c>
      <c r="H3657">
        <v>0</v>
      </c>
      <c r="I3657" t="s">
        <v>19</v>
      </c>
      <c r="J3657">
        <v>4.4000000000000004</v>
      </c>
      <c r="K3657" s="1">
        <v>44768</v>
      </c>
      <c r="L3657">
        <v>19</v>
      </c>
      <c r="M3657">
        <v>0.17</v>
      </c>
    </row>
    <row r="3658" spans="1:13" x14ac:dyDescent="0.3">
      <c r="A3658" t="s">
        <v>3003</v>
      </c>
      <c r="B3658">
        <v>73</v>
      </c>
      <c r="C3658" t="s">
        <v>21</v>
      </c>
      <c r="D3658" t="s">
        <v>50</v>
      </c>
      <c r="E3658">
        <v>36.409999999999997</v>
      </c>
      <c r="F3658">
        <v>10</v>
      </c>
      <c r="G3658">
        <v>50</v>
      </c>
      <c r="H3658">
        <v>0</v>
      </c>
      <c r="I3658" t="s">
        <v>19</v>
      </c>
      <c r="J3658">
        <v>97.7</v>
      </c>
      <c r="K3658" s="1">
        <v>44678</v>
      </c>
      <c r="L3658">
        <v>66</v>
      </c>
      <c r="M3658">
        <v>0.5</v>
      </c>
    </row>
    <row r="3659" spans="1:13" x14ac:dyDescent="0.3">
      <c r="A3659" t="s">
        <v>3004</v>
      </c>
      <c r="B3659">
        <v>24</v>
      </c>
      <c r="C3659" t="s">
        <v>21</v>
      </c>
      <c r="D3659" t="s">
        <v>28</v>
      </c>
      <c r="E3659">
        <v>175.24</v>
      </c>
      <c r="F3659">
        <v>10</v>
      </c>
      <c r="G3659">
        <v>108</v>
      </c>
      <c r="H3659">
        <v>0</v>
      </c>
      <c r="I3659" t="s">
        <v>16</v>
      </c>
      <c r="K3659" s="1">
        <v>45237</v>
      </c>
      <c r="L3659">
        <v>93</v>
      </c>
      <c r="M3659">
        <v>0.51</v>
      </c>
    </row>
    <row r="3660" spans="1:13" x14ac:dyDescent="0.3">
      <c r="A3660" t="s">
        <v>2862</v>
      </c>
      <c r="B3660">
        <v>71</v>
      </c>
      <c r="C3660" t="s">
        <v>21</v>
      </c>
      <c r="D3660" t="s">
        <v>22</v>
      </c>
      <c r="F3660">
        <v>6</v>
      </c>
      <c r="G3660">
        <v>334</v>
      </c>
      <c r="H3660">
        <v>0</v>
      </c>
      <c r="I3660" t="s">
        <v>16</v>
      </c>
      <c r="J3660">
        <v>68.7</v>
      </c>
      <c r="K3660" s="1">
        <v>45623</v>
      </c>
      <c r="L3660">
        <v>87</v>
      </c>
      <c r="M3660">
        <v>0.4</v>
      </c>
    </row>
    <row r="3661" spans="1:13" x14ac:dyDescent="0.3">
      <c r="A3661" t="s">
        <v>3005</v>
      </c>
      <c r="B3661">
        <v>42</v>
      </c>
      <c r="C3661" t="s">
        <v>14</v>
      </c>
      <c r="D3661" t="s">
        <v>26</v>
      </c>
      <c r="E3661">
        <v>19.96</v>
      </c>
      <c r="F3661">
        <v>9</v>
      </c>
      <c r="G3661">
        <v>133</v>
      </c>
      <c r="H3661">
        <v>0</v>
      </c>
      <c r="I3661" t="s">
        <v>19</v>
      </c>
      <c r="J3661">
        <v>51</v>
      </c>
      <c r="K3661" s="1">
        <v>45221</v>
      </c>
      <c r="L3661">
        <v>47</v>
      </c>
      <c r="M3661">
        <v>0.25</v>
      </c>
    </row>
    <row r="3662" spans="1:13" x14ac:dyDescent="0.3">
      <c r="A3662" t="s">
        <v>2951</v>
      </c>
      <c r="B3662">
        <v>78</v>
      </c>
      <c r="C3662" t="s">
        <v>14</v>
      </c>
      <c r="D3662" t="s">
        <v>26</v>
      </c>
      <c r="E3662">
        <v>162.34</v>
      </c>
      <c r="F3662">
        <v>10</v>
      </c>
      <c r="G3662">
        <v>166</v>
      </c>
      <c r="H3662">
        <v>0</v>
      </c>
      <c r="I3662" t="s">
        <v>29</v>
      </c>
      <c r="J3662">
        <v>82.5</v>
      </c>
      <c r="K3662" s="1">
        <v>44363</v>
      </c>
      <c r="L3662">
        <v>58</v>
      </c>
      <c r="M3662">
        <v>0.33</v>
      </c>
    </row>
    <row r="3663" spans="1:13" x14ac:dyDescent="0.3">
      <c r="A3663" t="s">
        <v>2927</v>
      </c>
      <c r="B3663">
        <v>20</v>
      </c>
      <c r="C3663" t="s">
        <v>14</v>
      </c>
      <c r="D3663" t="s">
        <v>37</v>
      </c>
      <c r="E3663">
        <v>152.9</v>
      </c>
      <c r="F3663">
        <v>6</v>
      </c>
      <c r="G3663">
        <v>79</v>
      </c>
      <c r="H3663">
        <v>0</v>
      </c>
      <c r="I3663" t="s">
        <v>29</v>
      </c>
      <c r="J3663">
        <v>83.3</v>
      </c>
      <c r="K3663" s="1">
        <v>44938</v>
      </c>
      <c r="L3663">
        <v>57</v>
      </c>
      <c r="M3663">
        <v>0.39</v>
      </c>
    </row>
    <row r="3664" spans="1:13" x14ac:dyDescent="0.3">
      <c r="A3664" t="s">
        <v>882</v>
      </c>
      <c r="B3664">
        <v>76</v>
      </c>
      <c r="C3664" t="s">
        <v>14</v>
      </c>
      <c r="D3664" t="s">
        <v>22</v>
      </c>
      <c r="E3664">
        <v>222.65</v>
      </c>
      <c r="F3664">
        <v>10</v>
      </c>
      <c r="G3664">
        <v>337</v>
      </c>
      <c r="H3664">
        <v>0</v>
      </c>
      <c r="I3664" t="s">
        <v>16</v>
      </c>
      <c r="J3664">
        <v>15.9</v>
      </c>
      <c r="K3664" s="1">
        <v>44956</v>
      </c>
      <c r="L3664">
        <v>48</v>
      </c>
      <c r="M3664">
        <v>0.39</v>
      </c>
    </row>
    <row r="3665" spans="1:13" x14ac:dyDescent="0.3">
      <c r="A3665" t="s">
        <v>2157</v>
      </c>
      <c r="B3665">
        <v>55</v>
      </c>
      <c r="C3665" t="s">
        <v>21</v>
      </c>
      <c r="D3665" t="s">
        <v>44</v>
      </c>
      <c r="E3665">
        <v>169.27</v>
      </c>
      <c r="F3665">
        <v>18</v>
      </c>
      <c r="G3665">
        <v>98</v>
      </c>
      <c r="H3665">
        <v>0</v>
      </c>
      <c r="I3665" t="s">
        <v>19</v>
      </c>
      <c r="J3665">
        <v>76.8</v>
      </c>
      <c r="K3665" s="1">
        <v>44185</v>
      </c>
      <c r="L3665">
        <v>91</v>
      </c>
      <c r="M3665">
        <v>0.28000000000000003</v>
      </c>
    </row>
    <row r="3666" spans="1:13" x14ac:dyDescent="0.3">
      <c r="A3666" t="s">
        <v>3006</v>
      </c>
      <c r="B3666">
        <v>37</v>
      </c>
      <c r="C3666" t="s">
        <v>14</v>
      </c>
      <c r="D3666" t="s">
        <v>18</v>
      </c>
      <c r="E3666">
        <v>261.12</v>
      </c>
      <c r="F3666">
        <v>11</v>
      </c>
      <c r="G3666">
        <v>152</v>
      </c>
      <c r="H3666">
        <v>0</v>
      </c>
      <c r="I3666" t="s">
        <v>23</v>
      </c>
      <c r="J3666">
        <v>56.7</v>
      </c>
      <c r="K3666" s="1">
        <v>45406</v>
      </c>
      <c r="L3666">
        <v>45</v>
      </c>
      <c r="M3666">
        <v>0.21</v>
      </c>
    </row>
    <row r="3667" spans="1:13" x14ac:dyDescent="0.3">
      <c r="A3667" t="s">
        <v>2554</v>
      </c>
      <c r="B3667">
        <v>51</v>
      </c>
      <c r="C3667" t="s">
        <v>14</v>
      </c>
      <c r="D3667" t="s">
        <v>44</v>
      </c>
      <c r="E3667">
        <v>51.96</v>
      </c>
      <c r="F3667">
        <v>13</v>
      </c>
      <c r="G3667">
        <v>288</v>
      </c>
      <c r="H3667">
        <v>0</v>
      </c>
      <c r="I3667" t="s">
        <v>23</v>
      </c>
      <c r="K3667" s="1">
        <v>45810</v>
      </c>
      <c r="L3667">
        <v>87</v>
      </c>
      <c r="M3667">
        <v>0.27</v>
      </c>
    </row>
    <row r="3668" spans="1:13" x14ac:dyDescent="0.3">
      <c r="A3668" t="s">
        <v>3007</v>
      </c>
      <c r="B3668">
        <v>66</v>
      </c>
      <c r="C3668" t="s">
        <v>14</v>
      </c>
      <c r="D3668" t="s">
        <v>35</v>
      </c>
      <c r="E3668">
        <v>72.36</v>
      </c>
      <c r="F3668">
        <v>5</v>
      </c>
      <c r="G3668">
        <v>82</v>
      </c>
      <c r="H3668">
        <v>0</v>
      </c>
      <c r="I3668" t="s">
        <v>19</v>
      </c>
      <c r="J3668">
        <v>91.9</v>
      </c>
      <c r="K3668" s="1">
        <v>44211</v>
      </c>
      <c r="L3668">
        <v>92</v>
      </c>
      <c r="M3668">
        <v>0.19</v>
      </c>
    </row>
    <row r="3669" spans="1:13" x14ac:dyDescent="0.3">
      <c r="A3669" t="s">
        <v>3008</v>
      </c>
      <c r="B3669">
        <v>61</v>
      </c>
      <c r="C3669" t="s">
        <v>14</v>
      </c>
      <c r="D3669" t="s">
        <v>18</v>
      </c>
      <c r="E3669">
        <v>232.55</v>
      </c>
      <c r="F3669">
        <v>13</v>
      </c>
      <c r="G3669">
        <v>101</v>
      </c>
      <c r="H3669">
        <v>0</v>
      </c>
      <c r="I3669" t="s">
        <v>19</v>
      </c>
      <c r="J3669">
        <v>33.5</v>
      </c>
      <c r="K3669" s="1">
        <v>44705</v>
      </c>
      <c r="L3669">
        <v>28</v>
      </c>
      <c r="M3669">
        <v>0.12</v>
      </c>
    </row>
    <row r="3670" spans="1:13" x14ac:dyDescent="0.3">
      <c r="A3670" t="s">
        <v>3009</v>
      </c>
      <c r="B3670">
        <v>61</v>
      </c>
      <c r="C3670" t="s">
        <v>14</v>
      </c>
      <c r="D3670" t="s">
        <v>18</v>
      </c>
      <c r="E3670">
        <v>63.73</v>
      </c>
      <c r="F3670">
        <v>13</v>
      </c>
      <c r="G3670">
        <v>330</v>
      </c>
      <c r="H3670">
        <v>0</v>
      </c>
      <c r="I3670" t="s">
        <v>19</v>
      </c>
      <c r="J3670">
        <v>57.1</v>
      </c>
      <c r="K3670" s="1">
        <v>44435</v>
      </c>
      <c r="L3670">
        <v>60</v>
      </c>
      <c r="M3670">
        <v>0.1</v>
      </c>
    </row>
    <row r="3671" spans="1:13" x14ac:dyDescent="0.3">
      <c r="A3671" t="s">
        <v>3010</v>
      </c>
      <c r="B3671">
        <v>47</v>
      </c>
      <c r="C3671" t="s">
        <v>21</v>
      </c>
      <c r="D3671" t="s">
        <v>18</v>
      </c>
      <c r="E3671">
        <v>380.3</v>
      </c>
      <c r="F3671">
        <v>7</v>
      </c>
      <c r="G3671">
        <v>230</v>
      </c>
      <c r="H3671">
        <v>0</v>
      </c>
      <c r="I3671" t="s">
        <v>23</v>
      </c>
      <c r="J3671">
        <v>78.7</v>
      </c>
      <c r="K3671" s="1">
        <v>45199</v>
      </c>
      <c r="L3671">
        <v>5</v>
      </c>
      <c r="M3671">
        <v>0.11</v>
      </c>
    </row>
    <row r="3672" spans="1:13" x14ac:dyDescent="0.3">
      <c r="A3672" t="s">
        <v>398</v>
      </c>
      <c r="B3672">
        <v>34</v>
      </c>
      <c r="C3672" t="s">
        <v>21</v>
      </c>
      <c r="D3672" t="s">
        <v>28</v>
      </c>
      <c r="E3672">
        <v>26.36</v>
      </c>
      <c r="F3672">
        <v>11</v>
      </c>
      <c r="G3672">
        <v>251</v>
      </c>
      <c r="H3672">
        <v>0</v>
      </c>
      <c r="I3672" t="s">
        <v>23</v>
      </c>
      <c r="J3672">
        <v>98.7</v>
      </c>
      <c r="K3672" s="1">
        <v>44695</v>
      </c>
      <c r="L3672">
        <v>18</v>
      </c>
      <c r="M3672">
        <v>0.32</v>
      </c>
    </row>
    <row r="3673" spans="1:13" x14ac:dyDescent="0.3">
      <c r="A3673" t="s">
        <v>1220</v>
      </c>
      <c r="B3673">
        <v>76</v>
      </c>
      <c r="C3673" t="s">
        <v>14</v>
      </c>
      <c r="D3673" t="s">
        <v>52</v>
      </c>
      <c r="E3673">
        <v>25.22</v>
      </c>
      <c r="F3673">
        <v>16</v>
      </c>
      <c r="G3673">
        <v>357</v>
      </c>
      <c r="H3673">
        <v>0</v>
      </c>
      <c r="I3673" t="s">
        <v>16</v>
      </c>
      <c r="J3673">
        <v>61.3</v>
      </c>
      <c r="K3673" s="1">
        <v>44753</v>
      </c>
      <c r="L3673">
        <v>94</v>
      </c>
      <c r="M3673">
        <v>0.47</v>
      </c>
    </row>
    <row r="3674" spans="1:13" x14ac:dyDescent="0.3">
      <c r="A3674" t="s">
        <v>2850</v>
      </c>
      <c r="B3674">
        <v>27</v>
      </c>
      <c r="C3674" t="s">
        <v>21</v>
      </c>
      <c r="D3674" t="s">
        <v>28</v>
      </c>
      <c r="E3674">
        <v>40.03</v>
      </c>
      <c r="F3674">
        <v>6</v>
      </c>
      <c r="G3674">
        <v>320</v>
      </c>
      <c r="H3674">
        <v>0</v>
      </c>
      <c r="I3674" t="s">
        <v>40</v>
      </c>
      <c r="J3674">
        <v>72.099999999999994</v>
      </c>
      <c r="K3674" s="1">
        <v>44178</v>
      </c>
      <c r="L3674">
        <v>88</v>
      </c>
      <c r="M3674">
        <v>0.12</v>
      </c>
    </row>
    <row r="3675" spans="1:13" x14ac:dyDescent="0.3">
      <c r="A3675" t="s">
        <v>3011</v>
      </c>
      <c r="B3675">
        <v>52</v>
      </c>
      <c r="C3675" t="s">
        <v>25</v>
      </c>
      <c r="D3675" t="s">
        <v>26</v>
      </c>
      <c r="E3675">
        <v>99.67</v>
      </c>
      <c r="F3675">
        <v>16</v>
      </c>
      <c r="G3675">
        <v>24</v>
      </c>
      <c r="H3675">
        <v>0</v>
      </c>
      <c r="I3675" t="s">
        <v>16</v>
      </c>
      <c r="J3675">
        <v>84.6</v>
      </c>
      <c r="K3675" s="1">
        <v>44996</v>
      </c>
      <c r="L3675">
        <v>37</v>
      </c>
      <c r="M3675">
        <v>0.42</v>
      </c>
    </row>
    <row r="3676" spans="1:13" x14ac:dyDescent="0.3">
      <c r="A3676" t="s">
        <v>1622</v>
      </c>
      <c r="B3676">
        <v>37</v>
      </c>
      <c r="C3676" t="s">
        <v>21</v>
      </c>
      <c r="D3676" t="s">
        <v>28</v>
      </c>
      <c r="E3676">
        <v>194.41</v>
      </c>
      <c r="F3676">
        <v>10</v>
      </c>
      <c r="G3676">
        <v>56</v>
      </c>
      <c r="H3676">
        <v>0</v>
      </c>
      <c r="I3676" t="s">
        <v>16</v>
      </c>
      <c r="J3676">
        <v>75.099999999999994</v>
      </c>
      <c r="K3676" s="1">
        <v>45355</v>
      </c>
      <c r="L3676">
        <v>80</v>
      </c>
      <c r="M3676">
        <v>0.42</v>
      </c>
    </row>
    <row r="3677" spans="1:13" x14ac:dyDescent="0.3">
      <c r="A3677" t="s">
        <v>2883</v>
      </c>
      <c r="B3677">
        <v>35</v>
      </c>
      <c r="C3677" t="s">
        <v>14</v>
      </c>
      <c r="D3677" t="s">
        <v>44</v>
      </c>
      <c r="E3677">
        <v>135.44999999999999</v>
      </c>
      <c r="F3677">
        <v>7</v>
      </c>
      <c r="G3677">
        <v>301</v>
      </c>
      <c r="H3677">
        <v>0</v>
      </c>
      <c r="I3677" t="s">
        <v>29</v>
      </c>
      <c r="J3677">
        <v>94.2</v>
      </c>
      <c r="K3677" s="1">
        <v>45415</v>
      </c>
      <c r="L3677">
        <v>93</v>
      </c>
      <c r="M3677">
        <v>0.24</v>
      </c>
    </row>
    <row r="3678" spans="1:13" x14ac:dyDescent="0.3">
      <c r="A3678" t="s">
        <v>3012</v>
      </c>
      <c r="B3678">
        <v>62</v>
      </c>
      <c r="C3678" t="s">
        <v>14</v>
      </c>
      <c r="D3678" t="s">
        <v>28</v>
      </c>
      <c r="E3678">
        <v>127.31</v>
      </c>
      <c r="F3678">
        <v>7</v>
      </c>
      <c r="G3678">
        <v>99</v>
      </c>
      <c r="H3678">
        <v>0</v>
      </c>
      <c r="I3678" t="s">
        <v>16</v>
      </c>
      <c r="J3678">
        <v>23</v>
      </c>
      <c r="K3678" s="1">
        <v>44442</v>
      </c>
      <c r="L3678">
        <v>94</v>
      </c>
      <c r="M3678">
        <v>0.33</v>
      </c>
    </row>
    <row r="3679" spans="1:13" x14ac:dyDescent="0.3">
      <c r="A3679" t="s">
        <v>3013</v>
      </c>
      <c r="B3679">
        <v>61</v>
      </c>
      <c r="C3679" t="s">
        <v>21</v>
      </c>
      <c r="D3679" t="s">
        <v>52</v>
      </c>
      <c r="E3679">
        <v>85.82</v>
      </c>
      <c r="F3679">
        <v>12</v>
      </c>
      <c r="G3679">
        <v>118</v>
      </c>
      <c r="H3679">
        <v>0</v>
      </c>
      <c r="I3679" t="s">
        <v>16</v>
      </c>
      <c r="J3679">
        <v>90.8</v>
      </c>
      <c r="K3679" s="1">
        <v>45323</v>
      </c>
      <c r="L3679">
        <v>25</v>
      </c>
      <c r="M3679">
        <v>0.22</v>
      </c>
    </row>
    <row r="3680" spans="1:13" x14ac:dyDescent="0.3">
      <c r="A3680" t="s">
        <v>3014</v>
      </c>
      <c r="B3680">
        <v>44</v>
      </c>
      <c r="C3680" t="s">
        <v>25</v>
      </c>
      <c r="D3680" t="s">
        <v>37</v>
      </c>
      <c r="E3680">
        <v>28.06</v>
      </c>
      <c r="F3680">
        <v>15</v>
      </c>
      <c r="G3680">
        <v>150</v>
      </c>
      <c r="H3680">
        <v>0</v>
      </c>
      <c r="I3680" t="s">
        <v>16</v>
      </c>
      <c r="J3680">
        <v>20.7</v>
      </c>
      <c r="K3680" s="1">
        <v>44469</v>
      </c>
      <c r="L3680">
        <v>38</v>
      </c>
      <c r="M3680">
        <v>0.14000000000000001</v>
      </c>
    </row>
    <row r="3681" spans="1:13" x14ac:dyDescent="0.3">
      <c r="A3681" t="s">
        <v>3015</v>
      </c>
      <c r="B3681">
        <v>76</v>
      </c>
      <c r="C3681" t="s">
        <v>14</v>
      </c>
      <c r="D3681" t="s">
        <v>22</v>
      </c>
      <c r="E3681">
        <v>33.53</v>
      </c>
      <c r="F3681">
        <v>7</v>
      </c>
      <c r="G3681">
        <v>79</v>
      </c>
      <c r="H3681">
        <v>0</v>
      </c>
      <c r="I3681" t="s">
        <v>16</v>
      </c>
      <c r="K3681" s="1">
        <v>45183</v>
      </c>
      <c r="L3681">
        <v>1</v>
      </c>
      <c r="M3681">
        <v>0.17</v>
      </c>
    </row>
    <row r="3682" spans="1:13" x14ac:dyDescent="0.3">
      <c r="A3682" t="s">
        <v>3016</v>
      </c>
      <c r="B3682">
        <v>79</v>
      </c>
      <c r="C3682" t="s">
        <v>14</v>
      </c>
      <c r="D3682" t="s">
        <v>37</v>
      </c>
      <c r="E3682">
        <v>23.41</v>
      </c>
      <c r="F3682">
        <v>9</v>
      </c>
      <c r="G3682">
        <v>330</v>
      </c>
      <c r="H3682">
        <v>0</v>
      </c>
      <c r="I3682" t="s">
        <v>40</v>
      </c>
      <c r="J3682">
        <v>52.3</v>
      </c>
      <c r="K3682" s="1">
        <v>45035</v>
      </c>
      <c r="L3682">
        <v>40</v>
      </c>
      <c r="M3682">
        <v>0.5</v>
      </c>
    </row>
    <row r="3683" spans="1:13" x14ac:dyDescent="0.3">
      <c r="A3683" t="s">
        <v>3017</v>
      </c>
      <c r="B3683">
        <v>76</v>
      </c>
      <c r="C3683" t="s">
        <v>21</v>
      </c>
      <c r="D3683" t="s">
        <v>35</v>
      </c>
      <c r="F3683">
        <v>10</v>
      </c>
      <c r="G3683">
        <v>149</v>
      </c>
      <c r="H3683">
        <v>0</v>
      </c>
      <c r="I3683" t="s">
        <v>29</v>
      </c>
      <c r="J3683">
        <v>83.1</v>
      </c>
      <c r="K3683" s="1">
        <v>44652</v>
      </c>
      <c r="L3683">
        <v>55</v>
      </c>
      <c r="M3683">
        <v>0.14000000000000001</v>
      </c>
    </row>
    <row r="3684" spans="1:13" x14ac:dyDescent="0.3">
      <c r="A3684" t="s">
        <v>3018</v>
      </c>
      <c r="B3684">
        <v>66</v>
      </c>
      <c r="C3684" t="s">
        <v>21</v>
      </c>
      <c r="D3684" t="s">
        <v>26</v>
      </c>
      <c r="E3684">
        <v>43.17</v>
      </c>
      <c r="F3684">
        <v>5</v>
      </c>
      <c r="G3684">
        <v>358</v>
      </c>
      <c r="H3684">
        <v>0</v>
      </c>
      <c r="I3684" t="s">
        <v>23</v>
      </c>
      <c r="J3684">
        <v>39.9</v>
      </c>
      <c r="K3684" s="1">
        <v>45107</v>
      </c>
      <c r="L3684">
        <v>95</v>
      </c>
      <c r="M3684">
        <v>0.2</v>
      </c>
    </row>
    <row r="3685" spans="1:13" x14ac:dyDescent="0.3">
      <c r="A3685" t="s">
        <v>3019</v>
      </c>
      <c r="B3685">
        <v>53</v>
      </c>
      <c r="C3685" t="s">
        <v>21</v>
      </c>
      <c r="D3685" t="s">
        <v>35</v>
      </c>
      <c r="E3685">
        <v>99.72</v>
      </c>
      <c r="F3685">
        <v>11</v>
      </c>
      <c r="G3685">
        <v>125</v>
      </c>
      <c r="H3685">
        <v>0</v>
      </c>
      <c r="I3685" t="s">
        <v>19</v>
      </c>
      <c r="J3685">
        <v>14.3</v>
      </c>
      <c r="K3685" s="1">
        <v>44220</v>
      </c>
      <c r="L3685">
        <v>39</v>
      </c>
      <c r="M3685">
        <v>0.18</v>
      </c>
    </row>
    <row r="3686" spans="1:13" x14ac:dyDescent="0.3">
      <c r="A3686" t="s">
        <v>3020</v>
      </c>
      <c r="B3686">
        <v>40</v>
      </c>
      <c r="C3686" t="s">
        <v>21</v>
      </c>
      <c r="D3686" t="s">
        <v>35</v>
      </c>
      <c r="E3686">
        <v>75.8</v>
      </c>
      <c r="F3686">
        <v>6</v>
      </c>
      <c r="G3686">
        <v>288</v>
      </c>
      <c r="H3686">
        <v>0</v>
      </c>
      <c r="I3686" t="s">
        <v>23</v>
      </c>
      <c r="J3686">
        <v>70.7</v>
      </c>
      <c r="K3686" s="1">
        <v>45415</v>
      </c>
      <c r="L3686">
        <v>95</v>
      </c>
      <c r="M3686">
        <v>0.12</v>
      </c>
    </row>
    <row r="3687" spans="1:13" x14ac:dyDescent="0.3">
      <c r="A3687" t="s">
        <v>3021</v>
      </c>
      <c r="B3687">
        <v>49</v>
      </c>
      <c r="C3687" t="s">
        <v>14</v>
      </c>
      <c r="D3687" t="s">
        <v>22</v>
      </c>
      <c r="E3687">
        <v>56.08</v>
      </c>
      <c r="F3687">
        <v>10</v>
      </c>
      <c r="G3687">
        <v>40</v>
      </c>
      <c r="H3687">
        <v>0</v>
      </c>
      <c r="I3687" t="s">
        <v>29</v>
      </c>
      <c r="J3687">
        <v>60.7</v>
      </c>
      <c r="K3687" s="1">
        <v>45612</v>
      </c>
      <c r="L3687">
        <v>97</v>
      </c>
      <c r="M3687">
        <v>0.3</v>
      </c>
    </row>
    <row r="3688" spans="1:13" x14ac:dyDescent="0.3">
      <c r="A3688" t="s">
        <v>3022</v>
      </c>
      <c r="B3688">
        <v>27</v>
      </c>
      <c r="C3688" t="s">
        <v>25</v>
      </c>
      <c r="D3688" t="s">
        <v>22</v>
      </c>
      <c r="E3688">
        <v>79.84</v>
      </c>
      <c r="F3688">
        <v>6</v>
      </c>
      <c r="G3688">
        <v>189</v>
      </c>
      <c r="H3688">
        <v>0</v>
      </c>
      <c r="I3688" t="s">
        <v>16</v>
      </c>
      <c r="J3688">
        <v>82.7</v>
      </c>
      <c r="K3688" s="1">
        <v>45675</v>
      </c>
      <c r="L3688">
        <v>76</v>
      </c>
      <c r="M3688">
        <v>0.1</v>
      </c>
    </row>
    <row r="3689" spans="1:13" x14ac:dyDescent="0.3">
      <c r="A3689" t="s">
        <v>3023</v>
      </c>
      <c r="B3689">
        <v>28</v>
      </c>
      <c r="C3689" t="s">
        <v>14</v>
      </c>
      <c r="D3689" t="s">
        <v>52</v>
      </c>
      <c r="E3689">
        <v>88.5</v>
      </c>
      <c r="F3689">
        <v>7</v>
      </c>
      <c r="G3689">
        <v>62</v>
      </c>
      <c r="H3689">
        <v>0</v>
      </c>
      <c r="I3689" t="s">
        <v>23</v>
      </c>
      <c r="J3689">
        <v>75.900000000000006</v>
      </c>
      <c r="K3689" s="1">
        <v>45627</v>
      </c>
      <c r="L3689">
        <v>25</v>
      </c>
      <c r="M3689">
        <v>0.51</v>
      </c>
    </row>
    <row r="3690" spans="1:13" x14ac:dyDescent="0.3">
      <c r="A3690" t="s">
        <v>3024</v>
      </c>
      <c r="B3690">
        <v>55</v>
      </c>
      <c r="C3690" t="s">
        <v>14</v>
      </c>
      <c r="D3690" t="s">
        <v>52</v>
      </c>
      <c r="E3690">
        <v>31.47</v>
      </c>
      <c r="F3690">
        <v>3</v>
      </c>
      <c r="G3690">
        <v>204</v>
      </c>
      <c r="H3690">
        <v>0</v>
      </c>
      <c r="I3690" t="s">
        <v>16</v>
      </c>
      <c r="J3690">
        <v>89.5</v>
      </c>
      <c r="K3690" s="1">
        <v>44811</v>
      </c>
      <c r="L3690">
        <v>23</v>
      </c>
      <c r="M3690">
        <v>0.24</v>
      </c>
    </row>
    <row r="3691" spans="1:13" x14ac:dyDescent="0.3">
      <c r="A3691" t="s">
        <v>3025</v>
      </c>
      <c r="B3691">
        <v>23</v>
      </c>
      <c r="C3691" t="s">
        <v>14</v>
      </c>
      <c r="D3691" t="s">
        <v>37</v>
      </c>
      <c r="E3691">
        <v>73.430000000000007</v>
      </c>
      <c r="F3691">
        <v>10</v>
      </c>
      <c r="G3691">
        <v>340</v>
      </c>
      <c r="H3691">
        <v>0</v>
      </c>
      <c r="I3691" t="s">
        <v>40</v>
      </c>
      <c r="K3691" s="1">
        <v>44839</v>
      </c>
      <c r="L3691">
        <v>43</v>
      </c>
      <c r="M3691">
        <v>0.47</v>
      </c>
    </row>
    <row r="3692" spans="1:13" x14ac:dyDescent="0.3">
      <c r="A3692" t="s">
        <v>3026</v>
      </c>
      <c r="B3692">
        <v>76</v>
      </c>
      <c r="C3692" t="s">
        <v>14</v>
      </c>
      <c r="D3692" t="s">
        <v>52</v>
      </c>
      <c r="E3692">
        <v>52.79</v>
      </c>
      <c r="F3692">
        <v>12</v>
      </c>
      <c r="G3692">
        <v>203</v>
      </c>
      <c r="H3692">
        <v>0</v>
      </c>
      <c r="I3692" t="s">
        <v>40</v>
      </c>
      <c r="J3692">
        <v>68.599999999999994</v>
      </c>
      <c r="K3692" s="1">
        <v>44070</v>
      </c>
      <c r="L3692">
        <v>48</v>
      </c>
      <c r="M3692">
        <v>0.75</v>
      </c>
    </row>
    <row r="3693" spans="1:13" x14ac:dyDescent="0.3">
      <c r="A3693" t="s">
        <v>865</v>
      </c>
      <c r="B3693">
        <v>58</v>
      </c>
      <c r="C3693" t="s">
        <v>14</v>
      </c>
      <c r="D3693" t="s">
        <v>52</v>
      </c>
      <c r="E3693">
        <v>51.5</v>
      </c>
      <c r="F3693">
        <v>8</v>
      </c>
      <c r="G3693">
        <v>178</v>
      </c>
      <c r="H3693">
        <v>0</v>
      </c>
      <c r="I3693" t="s">
        <v>29</v>
      </c>
      <c r="J3693">
        <v>46.6</v>
      </c>
      <c r="K3693" s="1">
        <v>44251</v>
      </c>
      <c r="L3693">
        <v>92</v>
      </c>
      <c r="M3693">
        <v>0.45</v>
      </c>
    </row>
    <row r="3694" spans="1:13" x14ac:dyDescent="0.3">
      <c r="A3694" t="s">
        <v>3027</v>
      </c>
      <c r="B3694">
        <v>79</v>
      </c>
      <c r="C3694" t="s">
        <v>14</v>
      </c>
      <c r="D3694" t="s">
        <v>15</v>
      </c>
      <c r="E3694">
        <v>96.42</v>
      </c>
      <c r="F3694">
        <v>13</v>
      </c>
      <c r="G3694">
        <v>345</v>
      </c>
      <c r="H3694">
        <v>0</v>
      </c>
      <c r="I3694" t="s">
        <v>23</v>
      </c>
      <c r="J3694">
        <v>2</v>
      </c>
      <c r="K3694" s="1">
        <v>45244</v>
      </c>
      <c r="L3694">
        <v>97</v>
      </c>
      <c r="M3694">
        <v>0.08</v>
      </c>
    </row>
    <row r="3695" spans="1:13" x14ac:dyDescent="0.3">
      <c r="A3695" t="s">
        <v>3028</v>
      </c>
      <c r="B3695">
        <v>64</v>
      </c>
      <c r="C3695" t="s">
        <v>14</v>
      </c>
      <c r="D3695" t="s">
        <v>50</v>
      </c>
      <c r="E3695">
        <v>192.83</v>
      </c>
      <c r="F3695">
        <v>10</v>
      </c>
      <c r="G3695">
        <v>320</v>
      </c>
      <c r="H3695">
        <v>0</v>
      </c>
      <c r="I3695" t="s">
        <v>40</v>
      </c>
      <c r="J3695">
        <v>30.8</v>
      </c>
      <c r="K3695" s="1">
        <v>45423</v>
      </c>
      <c r="L3695">
        <v>38</v>
      </c>
      <c r="M3695">
        <v>0.28000000000000003</v>
      </c>
    </row>
    <row r="3696" spans="1:13" x14ac:dyDescent="0.3">
      <c r="A3696" t="s">
        <v>3029</v>
      </c>
      <c r="B3696">
        <v>51</v>
      </c>
      <c r="C3696" t="s">
        <v>21</v>
      </c>
      <c r="D3696" t="s">
        <v>37</v>
      </c>
      <c r="E3696">
        <v>97.72</v>
      </c>
      <c r="F3696">
        <v>13</v>
      </c>
      <c r="G3696">
        <v>104</v>
      </c>
      <c r="H3696">
        <v>0</v>
      </c>
      <c r="I3696" t="s">
        <v>29</v>
      </c>
      <c r="J3696">
        <v>72.8</v>
      </c>
      <c r="K3696" s="1">
        <v>45350</v>
      </c>
      <c r="L3696">
        <v>90</v>
      </c>
      <c r="M3696">
        <v>0.34</v>
      </c>
    </row>
    <row r="3697" spans="1:13" x14ac:dyDescent="0.3">
      <c r="A3697" t="s">
        <v>3030</v>
      </c>
      <c r="B3697">
        <v>53</v>
      </c>
      <c r="C3697" t="s">
        <v>21</v>
      </c>
      <c r="D3697" t="s">
        <v>22</v>
      </c>
      <c r="E3697">
        <v>366.02</v>
      </c>
      <c r="F3697">
        <v>7</v>
      </c>
      <c r="G3697">
        <v>312</v>
      </c>
      <c r="H3697">
        <v>0</v>
      </c>
      <c r="I3697" t="s">
        <v>29</v>
      </c>
      <c r="J3697">
        <v>6</v>
      </c>
      <c r="K3697" s="1">
        <v>45468</v>
      </c>
      <c r="L3697">
        <v>24</v>
      </c>
      <c r="M3697">
        <v>0.38</v>
      </c>
    </row>
    <row r="3698" spans="1:13" x14ac:dyDescent="0.3">
      <c r="A3698" t="s">
        <v>3031</v>
      </c>
      <c r="B3698">
        <v>54</v>
      </c>
      <c r="C3698" t="s">
        <v>14</v>
      </c>
      <c r="D3698" t="s">
        <v>37</v>
      </c>
      <c r="E3698">
        <v>107.12</v>
      </c>
      <c r="F3698">
        <v>12</v>
      </c>
      <c r="G3698">
        <v>85</v>
      </c>
      <c r="H3698">
        <v>0</v>
      </c>
      <c r="I3698" t="s">
        <v>29</v>
      </c>
      <c r="K3698" s="1">
        <v>44727</v>
      </c>
      <c r="L3698">
        <v>5</v>
      </c>
      <c r="M3698">
        <v>0.53</v>
      </c>
    </row>
    <row r="3699" spans="1:13" x14ac:dyDescent="0.3">
      <c r="A3699" t="s">
        <v>3032</v>
      </c>
      <c r="B3699">
        <v>34</v>
      </c>
      <c r="C3699" t="s">
        <v>14</v>
      </c>
      <c r="D3699" t="s">
        <v>22</v>
      </c>
      <c r="E3699">
        <v>189.15</v>
      </c>
      <c r="F3699">
        <v>13</v>
      </c>
      <c r="G3699">
        <v>327</v>
      </c>
      <c r="H3699">
        <v>0</v>
      </c>
      <c r="I3699" t="s">
        <v>23</v>
      </c>
      <c r="J3699">
        <v>51.6</v>
      </c>
      <c r="K3699" s="1">
        <v>45331</v>
      </c>
      <c r="L3699">
        <v>60</v>
      </c>
      <c r="M3699">
        <v>0.38</v>
      </c>
    </row>
    <row r="3700" spans="1:13" x14ac:dyDescent="0.3">
      <c r="A3700" t="s">
        <v>3033</v>
      </c>
      <c r="B3700">
        <v>57</v>
      </c>
      <c r="C3700" t="s">
        <v>14</v>
      </c>
      <c r="D3700" t="s">
        <v>28</v>
      </c>
      <c r="E3700">
        <v>39.229999999999997</v>
      </c>
      <c r="F3700">
        <v>11</v>
      </c>
      <c r="G3700">
        <v>250</v>
      </c>
      <c r="H3700">
        <v>0</v>
      </c>
      <c r="I3700" t="s">
        <v>23</v>
      </c>
      <c r="J3700">
        <v>86.8</v>
      </c>
      <c r="K3700" s="1">
        <v>44705</v>
      </c>
      <c r="L3700">
        <v>17</v>
      </c>
      <c r="M3700">
        <v>0.46</v>
      </c>
    </row>
    <row r="3701" spans="1:13" x14ac:dyDescent="0.3">
      <c r="A3701" t="s">
        <v>3034</v>
      </c>
      <c r="B3701">
        <v>57</v>
      </c>
      <c r="C3701" t="s">
        <v>25</v>
      </c>
      <c r="D3701" t="s">
        <v>50</v>
      </c>
      <c r="E3701">
        <v>42.15</v>
      </c>
      <c r="F3701">
        <v>7</v>
      </c>
      <c r="G3701">
        <v>337</v>
      </c>
      <c r="H3701">
        <v>0</v>
      </c>
      <c r="I3701" t="s">
        <v>29</v>
      </c>
      <c r="J3701">
        <v>66</v>
      </c>
      <c r="K3701" s="1">
        <v>44236</v>
      </c>
      <c r="L3701">
        <v>37</v>
      </c>
      <c r="M3701">
        <v>0.13</v>
      </c>
    </row>
    <row r="3702" spans="1:13" x14ac:dyDescent="0.3">
      <c r="A3702" t="s">
        <v>3035</v>
      </c>
      <c r="B3702">
        <v>71</v>
      </c>
      <c r="C3702" t="s">
        <v>21</v>
      </c>
      <c r="D3702" t="s">
        <v>15</v>
      </c>
      <c r="E3702">
        <v>100.72</v>
      </c>
      <c r="F3702">
        <v>9</v>
      </c>
      <c r="G3702">
        <v>3</v>
      </c>
      <c r="H3702">
        <v>0</v>
      </c>
      <c r="I3702" t="s">
        <v>19</v>
      </c>
      <c r="J3702">
        <v>79.8</v>
      </c>
      <c r="K3702" s="1">
        <v>44920</v>
      </c>
      <c r="L3702">
        <v>15</v>
      </c>
      <c r="M3702">
        <v>0.28999999999999998</v>
      </c>
    </row>
    <row r="3703" spans="1:13" x14ac:dyDescent="0.3">
      <c r="A3703" t="s">
        <v>3036</v>
      </c>
      <c r="B3703">
        <v>29</v>
      </c>
      <c r="C3703" t="s">
        <v>14</v>
      </c>
      <c r="D3703" t="s">
        <v>15</v>
      </c>
      <c r="E3703">
        <v>59.66</v>
      </c>
      <c r="F3703">
        <v>8</v>
      </c>
      <c r="G3703">
        <v>320</v>
      </c>
      <c r="H3703">
        <v>0</v>
      </c>
      <c r="I3703" t="s">
        <v>23</v>
      </c>
      <c r="J3703">
        <v>17.2</v>
      </c>
      <c r="K3703" s="1">
        <v>44840</v>
      </c>
      <c r="L3703">
        <v>66</v>
      </c>
      <c r="M3703">
        <v>0.38</v>
      </c>
    </row>
    <row r="3704" spans="1:13" x14ac:dyDescent="0.3">
      <c r="A3704" t="s">
        <v>3037</v>
      </c>
      <c r="B3704">
        <v>38</v>
      </c>
      <c r="C3704" t="s">
        <v>21</v>
      </c>
      <c r="D3704" t="s">
        <v>44</v>
      </c>
      <c r="E3704">
        <v>178.8</v>
      </c>
      <c r="F3704">
        <v>13</v>
      </c>
      <c r="G3704">
        <v>183</v>
      </c>
      <c r="H3704">
        <v>0</v>
      </c>
      <c r="I3704" t="s">
        <v>23</v>
      </c>
      <c r="J3704">
        <v>17.3</v>
      </c>
      <c r="K3704" s="1">
        <v>45769</v>
      </c>
      <c r="L3704">
        <v>98</v>
      </c>
      <c r="M3704">
        <v>0.12</v>
      </c>
    </row>
    <row r="3705" spans="1:13" x14ac:dyDescent="0.3">
      <c r="A3705" t="s">
        <v>178</v>
      </c>
      <c r="B3705">
        <v>57</v>
      </c>
      <c r="C3705" t="s">
        <v>14</v>
      </c>
      <c r="D3705" t="s">
        <v>26</v>
      </c>
      <c r="E3705">
        <v>125.67</v>
      </c>
      <c r="F3705">
        <v>8</v>
      </c>
      <c r="G3705">
        <v>180</v>
      </c>
      <c r="H3705">
        <v>0</v>
      </c>
      <c r="I3705" t="s">
        <v>19</v>
      </c>
      <c r="J3705">
        <v>21.1</v>
      </c>
      <c r="K3705" s="1">
        <v>44227</v>
      </c>
      <c r="L3705">
        <v>20</v>
      </c>
      <c r="M3705">
        <v>0.13</v>
      </c>
    </row>
    <row r="3706" spans="1:13" x14ac:dyDescent="0.3">
      <c r="A3706" t="s">
        <v>3038</v>
      </c>
      <c r="B3706">
        <v>36</v>
      </c>
      <c r="C3706" t="s">
        <v>14</v>
      </c>
      <c r="D3706" t="s">
        <v>22</v>
      </c>
      <c r="E3706">
        <v>97.28</v>
      </c>
      <c r="F3706">
        <v>8</v>
      </c>
      <c r="G3706">
        <v>299</v>
      </c>
      <c r="H3706">
        <v>0</v>
      </c>
      <c r="I3706" t="s">
        <v>23</v>
      </c>
      <c r="J3706">
        <v>33.299999999999997</v>
      </c>
      <c r="K3706" s="1">
        <v>45379</v>
      </c>
      <c r="L3706">
        <v>30</v>
      </c>
      <c r="M3706">
        <v>0.56999999999999995</v>
      </c>
    </row>
    <row r="3707" spans="1:13" x14ac:dyDescent="0.3">
      <c r="A3707" t="s">
        <v>2967</v>
      </c>
      <c r="B3707">
        <v>20</v>
      </c>
      <c r="C3707" t="s">
        <v>21</v>
      </c>
      <c r="D3707" t="s">
        <v>26</v>
      </c>
      <c r="E3707">
        <v>85.17</v>
      </c>
      <c r="F3707">
        <v>5</v>
      </c>
      <c r="G3707">
        <v>15</v>
      </c>
      <c r="H3707">
        <v>0</v>
      </c>
      <c r="I3707" t="s">
        <v>23</v>
      </c>
      <c r="J3707">
        <v>90.4</v>
      </c>
      <c r="K3707" s="1">
        <v>44216</v>
      </c>
      <c r="L3707">
        <v>16</v>
      </c>
      <c r="M3707">
        <v>0.17</v>
      </c>
    </row>
    <row r="3708" spans="1:13" x14ac:dyDescent="0.3">
      <c r="A3708" t="s">
        <v>3039</v>
      </c>
      <c r="B3708">
        <v>35</v>
      </c>
      <c r="C3708" t="s">
        <v>14</v>
      </c>
      <c r="D3708" t="s">
        <v>28</v>
      </c>
      <c r="E3708">
        <v>104.06</v>
      </c>
      <c r="F3708">
        <v>8</v>
      </c>
      <c r="G3708">
        <v>93</v>
      </c>
      <c r="H3708">
        <v>0</v>
      </c>
      <c r="I3708" t="s">
        <v>40</v>
      </c>
      <c r="J3708">
        <v>77.400000000000006</v>
      </c>
      <c r="K3708" s="1">
        <v>45374</v>
      </c>
      <c r="L3708">
        <v>44</v>
      </c>
      <c r="M3708">
        <v>0.25</v>
      </c>
    </row>
    <row r="3709" spans="1:13" x14ac:dyDescent="0.3">
      <c r="A3709" t="s">
        <v>3040</v>
      </c>
      <c r="B3709">
        <v>70</v>
      </c>
      <c r="C3709" t="s">
        <v>14</v>
      </c>
      <c r="D3709" t="s">
        <v>15</v>
      </c>
      <c r="E3709">
        <v>69.3</v>
      </c>
      <c r="F3709">
        <v>7</v>
      </c>
      <c r="G3709">
        <v>278</v>
      </c>
      <c r="H3709">
        <v>0</v>
      </c>
      <c r="I3709" t="s">
        <v>19</v>
      </c>
      <c r="J3709">
        <v>36.5</v>
      </c>
      <c r="K3709" s="1">
        <v>44277</v>
      </c>
      <c r="L3709">
        <v>59</v>
      </c>
      <c r="M3709">
        <v>0.15</v>
      </c>
    </row>
    <row r="3710" spans="1:13" x14ac:dyDescent="0.3">
      <c r="A3710" t="s">
        <v>3041</v>
      </c>
      <c r="B3710">
        <v>68</v>
      </c>
      <c r="C3710" t="s">
        <v>21</v>
      </c>
      <c r="D3710" t="s">
        <v>28</v>
      </c>
      <c r="E3710">
        <v>51.8</v>
      </c>
      <c r="F3710">
        <v>9</v>
      </c>
      <c r="G3710">
        <v>155</v>
      </c>
      <c r="H3710">
        <v>0</v>
      </c>
      <c r="I3710" t="s">
        <v>40</v>
      </c>
      <c r="J3710">
        <v>91.8</v>
      </c>
      <c r="K3710" s="1">
        <v>44500</v>
      </c>
      <c r="L3710">
        <v>4</v>
      </c>
      <c r="M3710">
        <v>0.3</v>
      </c>
    </row>
    <row r="3711" spans="1:13" x14ac:dyDescent="0.3">
      <c r="A3711" t="s">
        <v>3042</v>
      </c>
      <c r="B3711">
        <v>36</v>
      </c>
      <c r="C3711" t="s">
        <v>14</v>
      </c>
      <c r="D3711" t="s">
        <v>35</v>
      </c>
      <c r="E3711">
        <v>140.44999999999999</v>
      </c>
      <c r="F3711">
        <v>4</v>
      </c>
      <c r="G3711">
        <v>356</v>
      </c>
      <c r="H3711">
        <v>0</v>
      </c>
      <c r="I3711" t="s">
        <v>19</v>
      </c>
      <c r="J3711">
        <v>77.900000000000006</v>
      </c>
      <c r="K3711" s="1">
        <v>45139</v>
      </c>
      <c r="L3711">
        <v>31</v>
      </c>
      <c r="M3711">
        <v>0.24</v>
      </c>
    </row>
    <row r="3712" spans="1:13" x14ac:dyDescent="0.3">
      <c r="A3712" t="s">
        <v>1549</v>
      </c>
      <c r="B3712">
        <v>64</v>
      </c>
      <c r="C3712" t="s">
        <v>14</v>
      </c>
      <c r="D3712" t="s">
        <v>50</v>
      </c>
      <c r="E3712">
        <v>50.67</v>
      </c>
      <c r="F3712">
        <v>12</v>
      </c>
      <c r="G3712">
        <v>15</v>
      </c>
      <c r="H3712">
        <v>0</v>
      </c>
      <c r="I3712" t="s">
        <v>19</v>
      </c>
      <c r="J3712">
        <v>65.599999999999994</v>
      </c>
      <c r="K3712" s="1">
        <v>44713</v>
      </c>
      <c r="L3712">
        <v>26</v>
      </c>
      <c r="M3712">
        <v>0.11</v>
      </c>
    </row>
    <row r="3713" spans="1:13" x14ac:dyDescent="0.3">
      <c r="A3713" t="s">
        <v>1782</v>
      </c>
      <c r="B3713">
        <v>23</v>
      </c>
      <c r="C3713" t="s">
        <v>25</v>
      </c>
      <c r="D3713" t="s">
        <v>44</v>
      </c>
      <c r="E3713">
        <v>110.33</v>
      </c>
      <c r="F3713">
        <v>17</v>
      </c>
      <c r="G3713">
        <v>40</v>
      </c>
      <c r="H3713">
        <v>0</v>
      </c>
      <c r="I3713" t="s">
        <v>19</v>
      </c>
      <c r="J3713">
        <v>43.7</v>
      </c>
      <c r="K3713" s="1">
        <v>44333</v>
      </c>
      <c r="L3713">
        <v>41</v>
      </c>
      <c r="M3713">
        <v>0.15</v>
      </c>
    </row>
    <row r="3714" spans="1:13" x14ac:dyDescent="0.3">
      <c r="A3714" t="s">
        <v>3043</v>
      </c>
      <c r="B3714">
        <v>33</v>
      </c>
      <c r="C3714" t="s">
        <v>21</v>
      </c>
      <c r="D3714" t="s">
        <v>28</v>
      </c>
      <c r="E3714">
        <v>297.56</v>
      </c>
      <c r="F3714">
        <v>7</v>
      </c>
      <c r="G3714">
        <v>136</v>
      </c>
      <c r="H3714">
        <v>0</v>
      </c>
      <c r="I3714" t="s">
        <v>23</v>
      </c>
      <c r="J3714">
        <v>65.2</v>
      </c>
      <c r="K3714" s="1">
        <v>45548</v>
      </c>
      <c r="L3714">
        <v>76</v>
      </c>
      <c r="M3714">
        <v>0.2</v>
      </c>
    </row>
    <row r="3715" spans="1:13" x14ac:dyDescent="0.3">
      <c r="A3715" t="s">
        <v>1726</v>
      </c>
      <c r="B3715">
        <v>25</v>
      </c>
      <c r="C3715" t="s">
        <v>21</v>
      </c>
      <c r="D3715" t="s">
        <v>44</v>
      </c>
      <c r="E3715">
        <v>214.44</v>
      </c>
      <c r="F3715">
        <v>9</v>
      </c>
      <c r="G3715">
        <v>257</v>
      </c>
      <c r="H3715">
        <v>0</v>
      </c>
      <c r="I3715" t="s">
        <v>29</v>
      </c>
      <c r="J3715">
        <v>59.3</v>
      </c>
      <c r="K3715" s="1">
        <v>45321</v>
      </c>
      <c r="L3715">
        <v>2</v>
      </c>
      <c r="M3715">
        <v>0.16</v>
      </c>
    </row>
    <row r="3716" spans="1:13" x14ac:dyDescent="0.3">
      <c r="A3716" t="s">
        <v>3044</v>
      </c>
      <c r="B3716">
        <v>65</v>
      </c>
      <c r="C3716" t="s">
        <v>14</v>
      </c>
      <c r="D3716" t="s">
        <v>50</v>
      </c>
      <c r="E3716">
        <v>61.71</v>
      </c>
      <c r="F3716">
        <v>12</v>
      </c>
      <c r="G3716">
        <v>42</v>
      </c>
      <c r="H3716">
        <v>0</v>
      </c>
      <c r="I3716" t="s">
        <v>16</v>
      </c>
      <c r="K3716" s="1">
        <v>45190</v>
      </c>
      <c r="L3716">
        <v>8</v>
      </c>
      <c r="M3716">
        <v>0.45</v>
      </c>
    </row>
    <row r="3717" spans="1:13" x14ac:dyDescent="0.3">
      <c r="A3717" t="s">
        <v>3045</v>
      </c>
      <c r="B3717">
        <v>35</v>
      </c>
      <c r="C3717" t="s">
        <v>21</v>
      </c>
      <c r="D3717" t="s">
        <v>37</v>
      </c>
      <c r="E3717">
        <v>72.099999999999994</v>
      </c>
      <c r="F3717">
        <v>3</v>
      </c>
      <c r="G3717">
        <v>65</v>
      </c>
      <c r="H3717">
        <v>0</v>
      </c>
      <c r="I3717" t="s">
        <v>29</v>
      </c>
      <c r="J3717">
        <v>22.6</v>
      </c>
      <c r="K3717" s="1">
        <v>45167</v>
      </c>
      <c r="L3717">
        <v>78</v>
      </c>
      <c r="M3717">
        <v>0.19</v>
      </c>
    </row>
    <row r="3718" spans="1:13" x14ac:dyDescent="0.3">
      <c r="A3718" t="s">
        <v>1807</v>
      </c>
      <c r="B3718">
        <v>69</v>
      </c>
      <c r="C3718" t="s">
        <v>25</v>
      </c>
      <c r="D3718" t="s">
        <v>28</v>
      </c>
      <c r="E3718">
        <v>243.96</v>
      </c>
      <c r="F3718">
        <v>10</v>
      </c>
      <c r="G3718">
        <v>351</v>
      </c>
      <c r="H3718">
        <v>0</v>
      </c>
      <c r="I3718" t="s">
        <v>23</v>
      </c>
      <c r="J3718">
        <v>88.6</v>
      </c>
      <c r="K3718" s="1">
        <v>45232</v>
      </c>
      <c r="L3718">
        <v>24</v>
      </c>
      <c r="M3718">
        <v>0.12</v>
      </c>
    </row>
    <row r="3719" spans="1:13" x14ac:dyDescent="0.3">
      <c r="A3719" t="s">
        <v>3046</v>
      </c>
      <c r="B3719">
        <v>65</v>
      </c>
      <c r="C3719" t="s">
        <v>21</v>
      </c>
      <c r="D3719" t="s">
        <v>52</v>
      </c>
      <c r="F3719">
        <v>10</v>
      </c>
      <c r="G3719">
        <v>207</v>
      </c>
      <c r="H3719">
        <v>0</v>
      </c>
      <c r="I3719" t="s">
        <v>23</v>
      </c>
      <c r="J3719">
        <v>59.2</v>
      </c>
      <c r="K3719" s="1">
        <v>45378</v>
      </c>
      <c r="L3719">
        <v>40</v>
      </c>
      <c r="M3719">
        <v>0.45</v>
      </c>
    </row>
    <row r="3720" spans="1:13" x14ac:dyDescent="0.3">
      <c r="A3720" t="s">
        <v>3047</v>
      </c>
      <c r="B3720">
        <v>60</v>
      </c>
      <c r="C3720" t="s">
        <v>14</v>
      </c>
      <c r="D3720" t="s">
        <v>18</v>
      </c>
      <c r="E3720">
        <v>199.58</v>
      </c>
      <c r="F3720">
        <v>9</v>
      </c>
      <c r="G3720">
        <v>244</v>
      </c>
      <c r="H3720">
        <v>0</v>
      </c>
      <c r="I3720" t="s">
        <v>16</v>
      </c>
      <c r="J3720">
        <v>80.7</v>
      </c>
      <c r="K3720" s="1">
        <v>45267</v>
      </c>
      <c r="L3720">
        <v>25</v>
      </c>
      <c r="M3720">
        <v>0.09</v>
      </c>
    </row>
    <row r="3721" spans="1:13" x14ac:dyDescent="0.3">
      <c r="A3721" t="s">
        <v>2720</v>
      </c>
      <c r="B3721">
        <v>56</v>
      </c>
      <c r="C3721" t="s">
        <v>14</v>
      </c>
      <c r="D3721" t="s">
        <v>15</v>
      </c>
      <c r="E3721">
        <v>94.9</v>
      </c>
      <c r="F3721">
        <v>12</v>
      </c>
      <c r="G3721">
        <v>242</v>
      </c>
      <c r="H3721">
        <v>0</v>
      </c>
      <c r="I3721" t="s">
        <v>23</v>
      </c>
      <c r="J3721">
        <v>34.700000000000003</v>
      </c>
      <c r="K3721" s="1">
        <v>45318</v>
      </c>
      <c r="L3721">
        <v>62</v>
      </c>
      <c r="M3721">
        <v>0.55000000000000004</v>
      </c>
    </row>
    <row r="3722" spans="1:13" x14ac:dyDescent="0.3">
      <c r="A3722" t="s">
        <v>3048</v>
      </c>
      <c r="B3722">
        <v>66</v>
      </c>
      <c r="C3722" t="s">
        <v>21</v>
      </c>
      <c r="D3722" t="s">
        <v>15</v>
      </c>
      <c r="E3722">
        <v>118.84</v>
      </c>
      <c r="F3722">
        <v>8</v>
      </c>
      <c r="G3722">
        <v>76</v>
      </c>
      <c r="H3722">
        <v>0</v>
      </c>
      <c r="I3722" t="s">
        <v>19</v>
      </c>
      <c r="J3722">
        <v>39.200000000000003</v>
      </c>
      <c r="K3722" s="1">
        <v>45507</v>
      </c>
      <c r="L3722">
        <v>58</v>
      </c>
      <c r="M3722">
        <v>0.26</v>
      </c>
    </row>
    <row r="3723" spans="1:13" x14ac:dyDescent="0.3">
      <c r="A3723" t="s">
        <v>941</v>
      </c>
      <c r="B3723">
        <v>66</v>
      </c>
      <c r="C3723" t="s">
        <v>21</v>
      </c>
      <c r="D3723" t="s">
        <v>15</v>
      </c>
      <c r="E3723">
        <v>91.05</v>
      </c>
      <c r="F3723">
        <v>9</v>
      </c>
      <c r="G3723">
        <v>218</v>
      </c>
      <c r="H3723">
        <v>0</v>
      </c>
      <c r="I3723" t="s">
        <v>40</v>
      </c>
      <c r="J3723">
        <v>93.7</v>
      </c>
      <c r="K3723" s="1">
        <v>44040</v>
      </c>
      <c r="L3723">
        <v>71</v>
      </c>
      <c r="M3723">
        <v>0.06</v>
      </c>
    </row>
    <row r="3724" spans="1:13" x14ac:dyDescent="0.3">
      <c r="A3724" t="s">
        <v>3049</v>
      </c>
      <c r="B3724">
        <v>29</v>
      </c>
      <c r="C3724" t="s">
        <v>14</v>
      </c>
      <c r="D3724" t="s">
        <v>37</v>
      </c>
      <c r="E3724">
        <v>102.18</v>
      </c>
      <c r="F3724">
        <v>15</v>
      </c>
      <c r="G3724">
        <v>222</v>
      </c>
      <c r="H3724">
        <v>0</v>
      </c>
      <c r="I3724" t="s">
        <v>40</v>
      </c>
      <c r="J3724">
        <v>62.2</v>
      </c>
      <c r="K3724" s="1">
        <v>45048</v>
      </c>
      <c r="L3724">
        <v>32</v>
      </c>
      <c r="M3724">
        <v>0.11</v>
      </c>
    </row>
    <row r="3725" spans="1:13" x14ac:dyDescent="0.3">
      <c r="A3725" t="s">
        <v>3050</v>
      </c>
      <c r="B3725">
        <v>62</v>
      </c>
      <c r="C3725" t="s">
        <v>14</v>
      </c>
      <c r="D3725" t="s">
        <v>18</v>
      </c>
      <c r="E3725">
        <v>249.68</v>
      </c>
      <c r="F3725">
        <v>10</v>
      </c>
      <c r="G3725">
        <v>352</v>
      </c>
      <c r="H3725">
        <v>0</v>
      </c>
      <c r="I3725" t="s">
        <v>19</v>
      </c>
      <c r="J3725">
        <v>31.8</v>
      </c>
      <c r="K3725" s="1">
        <v>45724</v>
      </c>
      <c r="L3725">
        <v>87</v>
      </c>
      <c r="M3725">
        <v>0.4</v>
      </c>
    </row>
    <row r="3726" spans="1:13" x14ac:dyDescent="0.3">
      <c r="A3726" t="s">
        <v>3051</v>
      </c>
      <c r="B3726">
        <v>27</v>
      </c>
      <c r="C3726" t="s">
        <v>21</v>
      </c>
      <c r="D3726" t="s">
        <v>50</v>
      </c>
      <c r="E3726">
        <v>16.010000000000002</v>
      </c>
      <c r="F3726">
        <v>5</v>
      </c>
      <c r="G3726">
        <v>20</v>
      </c>
      <c r="H3726">
        <v>0</v>
      </c>
      <c r="I3726" t="s">
        <v>29</v>
      </c>
      <c r="J3726">
        <v>8.1999999999999993</v>
      </c>
      <c r="K3726" s="1">
        <v>45388</v>
      </c>
      <c r="L3726">
        <v>46</v>
      </c>
      <c r="M3726">
        <v>0.24</v>
      </c>
    </row>
    <row r="3727" spans="1:13" x14ac:dyDescent="0.3">
      <c r="A3727" t="s">
        <v>3052</v>
      </c>
      <c r="B3727">
        <v>24</v>
      </c>
      <c r="C3727" t="s">
        <v>25</v>
      </c>
      <c r="D3727" t="s">
        <v>37</v>
      </c>
      <c r="E3727">
        <v>145.88999999999999</v>
      </c>
      <c r="F3727">
        <v>8</v>
      </c>
      <c r="G3727">
        <v>146</v>
      </c>
      <c r="H3727">
        <v>0</v>
      </c>
      <c r="I3727" t="s">
        <v>40</v>
      </c>
      <c r="J3727">
        <v>43.4</v>
      </c>
      <c r="K3727" s="1">
        <v>44702</v>
      </c>
      <c r="L3727">
        <v>26</v>
      </c>
      <c r="M3727">
        <v>0.09</v>
      </c>
    </row>
    <row r="3728" spans="1:13" x14ac:dyDescent="0.3">
      <c r="A3728" t="s">
        <v>269</v>
      </c>
      <c r="B3728">
        <v>63</v>
      </c>
      <c r="C3728" t="s">
        <v>21</v>
      </c>
      <c r="D3728" t="s">
        <v>15</v>
      </c>
      <c r="E3728">
        <v>103.69</v>
      </c>
      <c r="F3728">
        <v>12</v>
      </c>
      <c r="G3728">
        <v>312</v>
      </c>
      <c r="H3728">
        <v>0</v>
      </c>
      <c r="I3728" t="s">
        <v>19</v>
      </c>
      <c r="J3728">
        <v>84.9</v>
      </c>
      <c r="K3728" s="1">
        <v>45714</v>
      </c>
      <c r="L3728">
        <v>42</v>
      </c>
      <c r="M3728">
        <v>0.21</v>
      </c>
    </row>
    <row r="3729" spans="1:13" x14ac:dyDescent="0.3">
      <c r="A3729" t="s">
        <v>3053</v>
      </c>
      <c r="B3729">
        <v>72</v>
      </c>
      <c r="C3729" t="s">
        <v>21</v>
      </c>
      <c r="D3729" t="s">
        <v>15</v>
      </c>
      <c r="E3729">
        <v>201.13</v>
      </c>
      <c r="F3729">
        <v>13</v>
      </c>
      <c r="G3729">
        <v>76</v>
      </c>
      <c r="H3729">
        <v>0</v>
      </c>
      <c r="I3729" t="s">
        <v>29</v>
      </c>
      <c r="J3729">
        <v>25.1</v>
      </c>
      <c r="K3729" s="1">
        <v>45559</v>
      </c>
      <c r="L3729">
        <v>7</v>
      </c>
      <c r="M3729">
        <v>0.56999999999999995</v>
      </c>
    </row>
    <row r="3730" spans="1:13" x14ac:dyDescent="0.3">
      <c r="A3730" t="s">
        <v>2255</v>
      </c>
      <c r="B3730">
        <v>18</v>
      </c>
      <c r="C3730" t="s">
        <v>14</v>
      </c>
      <c r="D3730" t="s">
        <v>26</v>
      </c>
      <c r="E3730">
        <v>110.59</v>
      </c>
      <c r="F3730">
        <v>8</v>
      </c>
      <c r="G3730">
        <v>315</v>
      </c>
      <c r="H3730">
        <v>0</v>
      </c>
      <c r="I3730" t="s">
        <v>40</v>
      </c>
      <c r="J3730">
        <v>86</v>
      </c>
      <c r="K3730" s="1">
        <v>44182</v>
      </c>
      <c r="L3730">
        <v>56</v>
      </c>
      <c r="M3730">
        <v>0.13</v>
      </c>
    </row>
    <row r="3731" spans="1:13" x14ac:dyDescent="0.3">
      <c r="A3731" t="s">
        <v>3054</v>
      </c>
      <c r="B3731">
        <v>66</v>
      </c>
      <c r="C3731" t="s">
        <v>21</v>
      </c>
      <c r="D3731" t="s">
        <v>44</v>
      </c>
      <c r="E3731">
        <v>137.88999999999999</v>
      </c>
      <c r="F3731">
        <v>6</v>
      </c>
      <c r="G3731">
        <v>354</v>
      </c>
      <c r="H3731">
        <v>0</v>
      </c>
      <c r="I3731" t="s">
        <v>19</v>
      </c>
      <c r="J3731">
        <v>16.2</v>
      </c>
      <c r="K3731" s="1">
        <v>45611</v>
      </c>
      <c r="L3731">
        <v>47</v>
      </c>
      <c r="M3731">
        <v>0.43</v>
      </c>
    </row>
    <row r="3732" spans="1:13" x14ac:dyDescent="0.3">
      <c r="A3732" t="s">
        <v>663</v>
      </c>
      <c r="B3732">
        <v>53</v>
      </c>
      <c r="C3732" t="s">
        <v>25</v>
      </c>
      <c r="D3732" t="s">
        <v>44</v>
      </c>
      <c r="E3732">
        <v>90.5</v>
      </c>
      <c r="F3732">
        <v>4</v>
      </c>
      <c r="G3732">
        <v>34</v>
      </c>
      <c r="H3732">
        <v>0</v>
      </c>
      <c r="I3732" t="s">
        <v>40</v>
      </c>
      <c r="J3732">
        <v>13</v>
      </c>
      <c r="K3732" s="1">
        <v>44211</v>
      </c>
      <c r="L3732">
        <v>50</v>
      </c>
      <c r="M3732">
        <v>0.23</v>
      </c>
    </row>
    <row r="3733" spans="1:13" x14ac:dyDescent="0.3">
      <c r="A3733" t="s">
        <v>49</v>
      </c>
      <c r="B3733">
        <v>38</v>
      </c>
      <c r="C3733" t="s">
        <v>21</v>
      </c>
      <c r="D3733" t="s">
        <v>26</v>
      </c>
      <c r="F3733">
        <v>8</v>
      </c>
      <c r="G3733">
        <v>125</v>
      </c>
      <c r="H3733">
        <v>0</v>
      </c>
      <c r="I3733" t="s">
        <v>40</v>
      </c>
      <c r="J3733">
        <v>60.6</v>
      </c>
      <c r="K3733" s="1">
        <v>44916</v>
      </c>
      <c r="L3733">
        <v>45</v>
      </c>
      <c r="M3733">
        <v>0.25</v>
      </c>
    </row>
    <row r="3734" spans="1:13" x14ac:dyDescent="0.3">
      <c r="A3734" t="s">
        <v>2428</v>
      </c>
      <c r="B3734">
        <v>54</v>
      </c>
      <c r="C3734" t="s">
        <v>21</v>
      </c>
      <c r="D3734" t="s">
        <v>35</v>
      </c>
      <c r="E3734">
        <v>47.31</v>
      </c>
      <c r="F3734">
        <v>9</v>
      </c>
      <c r="G3734">
        <v>322</v>
      </c>
      <c r="H3734">
        <v>0</v>
      </c>
      <c r="I3734" t="s">
        <v>40</v>
      </c>
      <c r="J3734">
        <v>80.5</v>
      </c>
      <c r="K3734" s="1">
        <v>45793</v>
      </c>
      <c r="L3734">
        <v>68</v>
      </c>
      <c r="M3734">
        <v>0.28999999999999998</v>
      </c>
    </row>
    <row r="3735" spans="1:13" x14ac:dyDescent="0.3">
      <c r="A3735" t="s">
        <v>3055</v>
      </c>
      <c r="B3735">
        <v>69</v>
      </c>
      <c r="C3735" t="s">
        <v>21</v>
      </c>
      <c r="D3735" t="s">
        <v>26</v>
      </c>
      <c r="E3735">
        <v>158.9</v>
      </c>
      <c r="F3735">
        <v>10</v>
      </c>
      <c r="G3735">
        <v>231</v>
      </c>
      <c r="H3735">
        <v>0</v>
      </c>
      <c r="I3735" t="s">
        <v>16</v>
      </c>
      <c r="J3735">
        <v>78</v>
      </c>
      <c r="K3735" s="1">
        <v>44840</v>
      </c>
      <c r="L3735">
        <v>44</v>
      </c>
      <c r="M3735">
        <v>0.35</v>
      </c>
    </row>
    <row r="3736" spans="1:13" x14ac:dyDescent="0.3">
      <c r="A3736" t="s">
        <v>1710</v>
      </c>
      <c r="B3736">
        <v>41</v>
      </c>
      <c r="C3736" t="s">
        <v>14</v>
      </c>
      <c r="D3736" t="s">
        <v>44</v>
      </c>
      <c r="E3736">
        <v>145.16</v>
      </c>
      <c r="F3736">
        <v>11</v>
      </c>
      <c r="G3736">
        <v>86</v>
      </c>
      <c r="H3736">
        <v>0</v>
      </c>
      <c r="I3736" t="s">
        <v>29</v>
      </c>
      <c r="J3736">
        <v>54.4</v>
      </c>
      <c r="K3736" s="1">
        <v>44422</v>
      </c>
      <c r="L3736">
        <v>25</v>
      </c>
      <c r="M3736">
        <v>0.37</v>
      </c>
    </row>
    <row r="3737" spans="1:13" x14ac:dyDescent="0.3">
      <c r="A3737" t="s">
        <v>3056</v>
      </c>
      <c r="B3737">
        <v>72</v>
      </c>
      <c r="C3737" t="s">
        <v>14</v>
      </c>
      <c r="D3737" t="s">
        <v>15</v>
      </c>
      <c r="E3737">
        <v>59.16</v>
      </c>
      <c r="F3737">
        <v>8</v>
      </c>
      <c r="G3737">
        <v>303</v>
      </c>
      <c r="H3737">
        <v>0</v>
      </c>
      <c r="I3737" t="s">
        <v>40</v>
      </c>
      <c r="J3737">
        <v>63.9</v>
      </c>
      <c r="K3737" s="1">
        <v>45765</v>
      </c>
      <c r="L3737">
        <v>52</v>
      </c>
      <c r="M3737">
        <v>0.11</v>
      </c>
    </row>
    <row r="3738" spans="1:13" x14ac:dyDescent="0.3">
      <c r="A3738" t="s">
        <v>1346</v>
      </c>
      <c r="B3738">
        <v>42</v>
      </c>
      <c r="C3738" t="s">
        <v>14</v>
      </c>
      <c r="D3738" t="s">
        <v>52</v>
      </c>
      <c r="E3738">
        <v>54.13</v>
      </c>
      <c r="F3738">
        <v>8</v>
      </c>
      <c r="G3738">
        <v>187</v>
      </c>
      <c r="H3738">
        <v>0</v>
      </c>
      <c r="I3738" t="s">
        <v>19</v>
      </c>
      <c r="J3738">
        <v>25.8</v>
      </c>
      <c r="K3738" s="1">
        <v>44099</v>
      </c>
      <c r="L3738">
        <v>18</v>
      </c>
      <c r="M3738">
        <v>0.63</v>
      </c>
    </row>
    <row r="3739" spans="1:13" x14ac:dyDescent="0.3">
      <c r="A3739" t="s">
        <v>3055</v>
      </c>
      <c r="B3739">
        <v>24</v>
      </c>
      <c r="C3739" t="s">
        <v>21</v>
      </c>
      <c r="D3739" t="s">
        <v>44</v>
      </c>
      <c r="E3739">
        <v>90.88</v>
      </c>
      <c r="F3739">
        <v>6</v>
      </c>
      <c r="G3739">
        <v>44</v>
      </c>
      <c r="H3739">
        <v>0</v>
      </c>
      <c r="I3739" t="s">
        <v>16</v>
      </c>
      <c r="J3739">
        <v>55.1</v>
      </c>
      <c r="K3739" s="1">
        <v>44094</v>
      </c>
      <c r="L3739">
        <v>7</v>
      </c>
      <c r="M3739">
        <v>0.2</v>
      </c>
    </row>
    <row r="3740" spans="1:13" x14ac:dyDescent="0.3">
      <c r="A3740" t="s">
        <v>3057</v>
      </c>
      <c r="B3740">
        <v>59</v>
      </c>
      <c r="C3740" t="s">
        <v>21</v>
      </c>
      <c r="D3740" t="s">
        <v>18</v>
      </c>
      <c r="E3740">
        <v>68.23</v>
      </c>
      <c r="F3740">
        <v>12</v>
      </c>
      <c r="G3740">
        <v>330</v>
      </c>
      <c r="H3740">
        <v>0</v>
      </c>
      <c r="I3740" t="s">
        <v>23</v>
      </c>
      <c r="J3740">
        <v>20.8</v>
      </c>
      <c r="K3740" s="1">
        <v>45645</v>
      </c>
      <c r="L3740">
        <v>22</v>
      </c>
      <c r="M3740">
        <v>0.13</v>
      </c>
    </row>
    <row r="3741" spans="1:13" x14ac:dyDescent="0.3">
      <c r="A3741" t="s">
        <v>3058</v>
      </c>
      <c r="B3741">
        <v>34</v>
      </c>
      <c r="C3741" t="s">
        <v>14</v>
      </c>
      <c r="D3741" t="s">
        <v>52</v>
      </c>
      <c r="F3741">
        <v>16</v>
      </c>
      <c r="G3741">
        <v>323</v>
      </c>
      <c r="H3741">
        <v>0</v>
      </c>
      <c r="I3741" t="s">
        <v>23</v>
      </c>
      <c r="J3741">
        <v>92.8</v>
      </c>
      <c r="K3741" s="1">
        <v>45737</v>
      </c>
      <c r="L3741">
        <v>4</v>
      </c>
      <c r="M3741">
        <v>0.18</v>
      </c>
    </row>
    <row r="3742" spans="1:13" x14ac:dyDescent="0.3">
      <c r="A3742" t="s">
        <v>3059</v>
      </c>
      <c r="B3742">
        <v>46</v>
      </c>
      <c r="C3742" t="s">
        <v>21</v>
      </c>
      <c r="D3742" t="s">
        <v>37</v>
      </c>
      <c r="E3742">
        <v>117.11</v>
      </c>
      <c r="F3742">
        <v>11</v>
      </c>
      <c r="G3742">
        <v>347</v>
      </c>
      <c r="H3742">
        <v>0</v>
      </c>
      <c r="I3742" t="s">
        <v>29</v>
      </c>
      <c r="J3742">
        <v>67.8</v>
      </c>
      <c r="K3742" s="1">
        <v>45712</v>
      </c>
      <c r="L3742">
        <v>29</v>
      </c>
      <c r="M3742">
        <v>0.3</v>
      </c>
    </row>
    <row r="3743" spans="1:13" x14ac:dyDescent="0.3">
      <c r="A3743" t="s">
        <v>3060</v>
      </c>
      <c r="B3743">
        <v>47</v>
      </c>
      <c r="C3743" t="s">
        <v>14</v>
      </c>
      <c r="D3743" t="s">
        <v>44</v>
      </c>
      <c r="E3743">
        <v>53.46</v>
      </c>
      <c r="F3743">
        <v>10</v>
      </c>
      <c r="G3743">
        <v>71</v>
      </c>
      <c r="H3743">
        <v>0</v>
      </c>
      <c r="I3743" t="s">
        <v>19</v>
      </c>
      <c r="J3743">
        <v>56.5</v>
      </c>
      <c r="K3743" s="1">
        <v>44330</v>
      </c>
      <c r="L3743">
        <v>88</v>
      </c>
      <c r="M3743">
        <v>0.1</v>
      </c>
    </row>
    <row r="3744" spans="1:13" x14ac:dyDescent="0.3">
      <c r="A3744" t="s">
        <v>3061</v>
      </c>
      <c r="B3744">
        <v>24</v>
      </c>
      <c r="C3744" t="s">
        <v>21</v>
      </c>
      <c r="D3744" t="s">
        <v>50</v>
      </c>
      <c r="E3744">
        <v>148.62</v>
      </c>
      <c r="F3744">
        <v>10</v>
      </c>
      <c r="G3744">
        <v>215</v>
      </c>
      <c r="H3744">
        <v>0</v>
      </c>
      <c r="I3744" t="s">
        <v>16</v>
      </c>
      <c r="J3744">
        <v>24.7</v>
      </c>
      <c r="K3744" s="1">
        <v>45238</v>
      </c>
      <c r="L3744">
        <v>40</v>
      </c>
      <c r="M3744">
        <v>0.32</v>
      </c>
    </row>
    <row r="3745" spans="1:13" x14ac:dyDescent="0.3">
      <c r="A3745" t="s">
        <v>1365</v>
      </c>
      <c r="B3745">
        <v>50</v>
      </c>
      <c r="C3745" t="s">
        <v>14</v>
      </c>
      <c r="D3745" t="s">
        <v>28</v>
      </c>
      <c r="E3745">
        <v>70.150000000000006</v>
      </c>
      <c r="F3745">
        <v>13</v>
      </c>
      <c r="G3745">
        <v>97</v>
      </c>
      <c r="H3745">
        <v>0</v>
      </c>
      <c r="I3745" t="s">
        <v>19</v>
      </c>
      <c r="J3745">
        <v>40.9</v>
      </c>
      <c r="K3745" s="1">
        <v>44825</v>
      </c>
      <c r="L3745">
        <v>52</v>
      </c>
      <c r="M3745">
        <v>0.43</v>
      </c>
    </row>
    <row r="3746" spans="1:13" x14ac:dyDescent="0.3">
      <c r="A3746" t="s">
        <v>1816</v>
      </c>
      <c r="B3746">
        <v>24</v>
      </c>
      <c r="C3746" t="s">
        <v>21</v>
      </c>
      <c r="D3746" t="s">
        <v>28</v>
      </c>
      <c r="E3746">
        <v>87.71</v>
      </c>
      <c r="F3746">
        <v>16</v>
      </c>
      <c r="G3746">
        <v>270</v>
      </c>
      <c r="H3746">
        <v>0</v>
      </c>
      <c r="I3746" t="s">
        <v>16</v>
      </c>
      <c r="J3746">
        <v>78</v>
      </c>
      <c r="K3746" s="1">
        <v>44842</v>
      </c>
      <c r="L3746">
        <v>60</v>
      </c>
      <c r="M3746">
        <v>0.16</v>
      </c>
    </row>
    <row r="3747" spans="1:13" x14ac:dyDescent="0.3">
      <c r="A3747" t="s">
        <v>3062</v>
      </c>
      <c r="B3747">
        <v>75</v>
      </c>
      <c r="C3747" t="s">
        <v>14</v>
      </c>
      <c r="D3747" t="s">
        <v>18</v>
      </c>
      <c r="E3747">
        <v>16.23</v>
      </c>
      <c r="F3747">
        <v>5</v>
      </c>
      <c r="G3747">
        <v>90</v>
      </c>
      <c r="H3747">
        <v>0</v>
      </c>
      <c r="I3747" t="s">
        <v>16</v>
      </c>
      <c r="J3747">
        <v>23.9</v>
      </c>
      <c r="K3747" s="1">
        <v>44437</v>
      </c>
      <c r="L3747">
        <v>41</v>
      </c>
      <c r="M3747">
        <v>0.22</v>
      </c>
    </row>
    <row r="3748" spans="1:13" x14ac:dyDescent="0.3">
      <c r="A3748" t="s">
        <v>3063</v>
      </c>
      <c r="B3748">
        <v>41</v>
      </c>
      <c r="C3748" t="s">
        <v>21</v>
      </c>
      <c r="D3748" t="s">
        <v>22</v>
      </c>
      <c r="E3748">
        <v>270.18</v>
      </c>
      <c r="F3748">
        <v>12</v>
      </c>
      <c r="G3748">
        <v>141</v>
      </c>
      <c r="H3748">
        <v>0</v>
      </c>
      <c r="I3748" t="s">
        <v>23</v>
      </c>
      <c r="J3748">
        <v>12.9</v>
      </c>
      <c r="K3748" s="1">
        <v>44331</v>
      </c>
      <c r="L3748">
        <v>76</v>
      </c>
      <c r="M3748">
        <v>0.45</v>
      </c>
    </row>
    <row r="3749" spans="1:13" x14ac:dyDescent="0.3">
      <c r="A3749" t="s">
        <v>1863</v>
      </c>
      <c r="B3749">
        <v>28</v>
      </c>
      <c r="C3749" t="s">
        <v>21</v>
      </c>
      <c r="D3749" t="s">
        <v>28</v>
      </c>
      <c r="E3749">
        <v>64.5</v>
      </c>
      <c r="F3749">
        <v>9</v>
      </c>
      <c r="G3749">
        <v>116</v>
      </c>
      <c r="H3749">
        <v>0</v>
      </c>
      <c r="I3749" t="s">
        <v>29</v>
      </c>
      <c r="J3749">
        <v>30.7</v>
      </c>
      <c r="K3749" s="1">
        <v>44437</v>
      </c>
      <c r="L3749">
        <v>73</v>
      </c>
      <c r="M3749">
        <v>7.0000000000000007E-2</v>
      </c>
    </row>
    <row r="3750" spans="1:13" x14ac:dyDescent="0.3">
      <c r="A3750" t="s">
        <v>604</v>
      </c>
      <c r="B3750">
        <v>26</v>
      </c>
      <c r="C3750" t="s">
        <v>21</v>
      </c>
      <c r="D3750" t="s">
        <v>18</v>
      </c>
      <c r="E3750">
        <v>51.81</v>
      </c>
      <c r="F3750">
        <v>7</v>
      </c>
      <c r="G3750">
        <v>1</v>
      </c>
      <c r="H3750">
        <v>0</v>
      </c>
      <c r="I3750" t="s">
        <v>29</v>
      </c>
      <c r="J3750">
        <v>79.400000000000006</v>
      </c>
      <c r="K3750" s="1">
        <v>45124</v>
      </c>
      <c r="L3750">
        <v>15</v>
      </c>
      <c r="M3750">
        <v>0.44</v>
      </c>
    </row>
    <row r="3751" spans="1:13" x14ac:dyDescent="0.3">
      <c r="A3751" t="s">
        <v>3064</v>
      </c>
      <c r="B3751">
        <v>29</v>
      </c>
      <c r="C3751" t="s">
        <v>21</v>
      </c>
      <c r="D3751" t="s">
        <v>22</v>
      </c>
      <c r="E3751">
        <v>21.58</v>
      </c>
      <c r="F3751">
        <v>5</v>
      </c>
      <c r="G3751">
        <v>42</v>
      </c>
      <c r="H3751">
        <v>0</v>
      </c>
      <c r="I3751" t="s">
        <v>19</v>
      </c>
      <c r="J3751">
        <v>88.3</v>
      </c>
      <c r="K3751" s="1">
        <v>44218</v>
      </c>
      <c r="L3751">
        <v>77</v>
      </c>
      <c r="M3751">
        <v>0.13</v>
      </c>
    </row>
    <row r="3752" spans="1:13" x14ac:dyDescent="0.3">
      <c r="A3752" t="s">
        <v>3065</v>
      </c>
      <c r="B3752">
        <v>52</v>
      </c>
      <c r="C3752" t="s">
        <v>21</v>
      </c>
      <c r="D3752" t="s">
        <v>37</v>
      </c>
      <c r="E3752">
        <v>73.069999999999993</v>
      </c>
      <c r="F3752">
        <v>15</v>
      </c>
      <c r="G3752">
        <v>70</v>
      </c>
      <c r="H3752">
        <v>0</v>
      </c>
      <c r="I3752" t="s">
        <v>16</v>
      </c>
      <c r="J3752">
        <v>41.4</v>
      </c>
      <c r="K3752" s="1">
        <v>44265</v>
      </c>
      <c r="L3752">
        <v>57</v>
      </c>
      <c r="M3752">
        <v>0.4</v>
      </c>
    </row>
    <row r="3753" spans="1:13" x14ac:dyDescent="0.3">
      <c r="A3753" t="s">
        <v>3066</v>
      </c>
      <c r="B3753">
        <v>21</v>
      </c>
      <c r="C3753" t="s">
        <v>14</v>
      </c>
      <c r="D3753" t="s">
        <v>22</v>
      </c>
      <c r="E3753">
        <v>51.76</v>
      </c>
      <c r="F3753">
        <v>11</v>
      </c>
      <c r="G3753">
        <v>143</v>
      </c>
      <c r="H3753">
        <v>0</v>
      </c>
      <c r="I3753" t="s">
        <v>16</v>
      </c>
      <c r="J3753">
        <v>78.099999999999994</v>
      </c>
      <c r="K3753" s="1">
        <v>45007</v>
      </c>
      <c r="L3753">
        <v>94</v>
      </c>
      <c r="M3753">
        <v>0.56999999999999995</v>
      </c>
    </row>
    <row r="3754" spans="1:13" x14ac:dyDescent="0.3">
      <c r="A3754" t="s">
        <v>2210</v>
      </c>
      <c r="B3754">
        <v>53</v>
      </c>
      <c r="C3754" t="s">
        <v>14</v>
      </c>
      <c r="D3754" t="s">
        <v>50</v>
      </c>
      <c r="E3754">
        <v>196.16</v>
      </c>
      <c r="F3754">
        <v>7</v>
      </c>
      <c r="G3754">
        <v>341</v>
      </c>
      <c r="H3754">
        <v>0</v>
      </c>
      <c r="I3754" t="s">
        <v>40</v>
      </c>
      <c r="J3754">
        <v>33.200000000000003</v>
      </c>
      <c r="K3754" s="1">
        <v>45410</v>
      </c>
      <c r="L3754">
        <v>99</v>
      </c>
      <c r="M3754">
        <v>0.34</v>
      </c>
    </row>
    <row r="3755" spans="1:13" x14ac:dyDescent="0.3">
      <c r="A3755" t="s">
        <v>3067</v>
      </c>
      <c r="B3755">
        <v>45</v>
      </c>
      <c r="C3755" t="s">
        <v>14</v>
      </c>
      <c r="D3755" t="s">
        <v>44</v>
      </c>
      <c r="E3755">
        <v>83.5</v>
      </c>
      <c r="F3755">
        <v>8</v>
      </c>
      <c r="G3755">
        <v>245</v>
      </c>
      <c r="H3755">
        <v>0</v>
      </c>
      <c r="I3755" t="s">
        <v>29</v>
      </c>
      <c r="J3755">
        <v>50.9</v>
      </c>
      <c r="K3755" s="1">
        <v>45070</v>
      </c>
      <c r="L3755">
        <v>35</v>
      </c>
      <c r="M3755">
        <v>0.41</v>
      </c>
    </row>
    <row r="3756" spans="1:13" x14ac:dyDescent="0.3">
      <c r="A3756" t="s">
        <v>1996</v>
      </c>
      <c r="B3756">
        <v>74</v>
      </c>
      <c r="C3756" t="s">
        <v>14</v>
      </c>
      <c r="D3756" t="s">
        <v>28</v>
      </c>
      <c r="E3756">
        <v>76.13</v>
      </c>
      <c r="F3756">
        <v>10</v>
      </c>
      <c r="G3756">
        <v>283</v>
      </c>
      <c r="H3756">
        <v>0</v>
      </c>
      <c r="I3756" t="s">
        <v>16</v>
      </c>
      <c r="J3756">
        <v>2</v>
      </c>
      <c r="K3756" s="1">
        <v>44328</v>
      </c>
      <c r="L3756">
        <v>90</v>
      </c>
      <c r="M3756">
        <v>0.23</v>
      </c>
    </row>
    <row r="3757" spans="1:13" x14ac:dyDescent="0.3">
      <c r="A3757" t="s">
        <v>3068</v>
      </c>
      <c r="B3757">
        <v>30</v>
      </c>
      <c r="C3757" t="s">
        <v>14</v>
      </c>
      <c r="D3757" t="s">
        <v>15</v>
      </c>
      <c r="E3757">
        <v>62.46</v>
      </c>
      <c r="F3757">
        <v>4</v>
      </c>
      <c r="G3757">
        <v>326</v>
      </c>
      <c r="H3757">
        <v>0</v>
      </c>
      <c r="I3757" t="s">
        <v>19</v>
      </c>
      <c r="J3757">
        <v>71.2</v>
      </c>
      <c r="K3757" s="1">
        <v>44914</v>
      </c>
      <c r="L3757">
        <v>19</v>
      </c>
      <c r="M3757">
        <v>0.71</v>
      </c>
    </row>
    <row r="3758" spans="1:13" x14ac:dyDescent="0.3">
      <c r="A3758" t="s">
        <v>1176</v>
      </c>
      <c r="B3758">
        <v>40</v>
      </c>
      <c r="C3758" t="s">
        <v>21</v>
      </c>
      <c r="D3758" t="s">
        <v>26</v>
      </c>
      <c r="E3758">
        <v>46.73</v>
      </c>
      <c r="F3758">
        <v>7</v>
      </c>
      <c r="G3758">
        <v>213</v>
      </c>
      <c r="H3758">
        <v>0</v>
      </c>
      <c r="I3758" t="s">
        <v>23</v>
      </c>
      <c r="J3758">
        <v>71.900000000000006</v>
      </c>
      <c r="K3758" s="1">
        <v>45716</v>
      </c>
      <c r="L3758">
        <v>21</v>
      </c>
      <c r="M3758">
        <v>0.38</v>
      </c>
    </row>
    <row r="3759" spans="1:13" x14ac:dyDescent="0.3">
      <c r="A3759" t="s">
        <v>3069</v>
      </c>
      <c r="B3759">
        <v>36</v>
      </c>
      <c r="C3759" t="s">
        <v>14</v>
      </c>
      <c r="D3759" t="s">
        <v>44</v>
      </c>
      <c r="E3759">
        <v>71.010000000000005</v>
      </c>
      <c r="F3759">
        <v>13</v>
      </c>
      <c r="G3759">
        <v>106</v>
      </c>
      <c r="H3759">
        <v>0</v>
      </c>
      <c r="I3759" t="s">
        <v>23</v>
      </c>
      <c r="J3759">
        <v>10</v>
      </c>
      <c r="K3759" s="1">
        <v>44297</v>
      </c>
      <c r="L3759">
        <v>85</v>
      </c>
      <c r="M3759">
        <v>0.27</v>
      </c>
    </row>
    <row r="3760" spans="1:13" x14ac:dyDescent="0.3">
      <c r="A3760" t="s">
        <v>3070</v>
      </c>
      <c r="B3760">
        <v>59</v>
      </c>
      <c r="C3760" t="s">
        <v>21</v>
      </c>
      <c r="D3760" t="s">
        <v>37</v>
      </c>
      <c r="E3760">
        <v>205.29</v>
      </c>
      <c r="F3760">
        <v>15</v>
      </c>
      <c r="G3760">
        <v>262</v>
      </c>
      <c r="H3760">
        <v>0</v>
      </c>
      <c r="I3760" t="s">
        <v>29</v>
      </c>
      <c r="J3760">
        <v>35.9</v>
      </c>
      <c r="K3760" s="1">
        <v>44068</v>
      </c>
      <c r="L3760">
        <v>13</v>
      </c>
      <c r="M3760">
        <v>0.26</v>
      </c>
    </row>
    <row r="3761" spans="1:13" x14ac:dyDescent="0.3">
      <c r="A3761" t="s">
        <v>3071</v>
      </c>
      <c r="B3761">
        <v>54</v>
      </c>
      <c r="C3761" t="s">
        <v>14</v>
      </c>
      <c r="D3761" t="s">
        <v>37</v>
      </c>
      <c r="E3761">
        <v>42.99</v>
      </c>
      <c r="F3761">
        <v>9</v>
      </c>
      <c r="G3761">
        <v>293</v>
      </c>
      <c r="H3761">
        <v>0</v>
      </c>
      <c r="I3761" t="s">
        <v>29</v>
      </c>
      <c r="K3761" s="1">
        <v>45514</v>
      </c>
      <c r="L3761">
        <v>21</v>
      </c>
      <c r="M3761">
        <v>0.41</v>
      </c>
    </row>
    <row r="3762" spans="1:13" x14ac:dyDescent="0.3">
      <c r="A3762" t="s">
        <v>3072</v>
      </c>
      <c r="B3762">
        <v>56</v>
      </c>
      <c r="C3762" t="s">
        <v>21</v>
      </c>
      <c r="D3762" t="s">
        <v>18</v>
      </c>
      <c r="E3762">
        <v>50.51</v>
      </c>
      <c r="F3762">
        <v>11</v>
      </c>
      <c r="G3762">
        <v>175</v>
      </c>
      <c r="H3762">
        <v>0</v>
      </c>
      <c r="I3762" t="s">
        <v>40</v>
      </c>
      <c r="J3762">
        <v>77.400000000000006</v>
      </c>
      <c r="K3762" s="1">
        <v>44268</v>
      </c>
      <c r="L3762">
        <v>88</v>
      </c>
      <c r="M3762">
        <v>0.57999999999999996</v>
      </c>
    </row>
    <row r="3763" spans="1:13" x14ac:dyDescent="0.3">
      <c r="A3763" t="s">
        <v>3073</v>
      </c>
      <c r="B3763">
        <v>41</v>
      </c>
      <c r="C3763" t="s">
        <v>21</v>
      </c>
      <c r="D3763" t="s">
        <v>35</v>
      </c>
      <c r="E3763">
        <v>32.409999999999997</v>
      </c>
      <c r="F3763">
        <v>15</v>
      </c>
      <c r="G3763">
        <v>106</v>
      </c>
      <c r="H3763">
        <v>0</v>
      </c>
      <c r="I3763" t="s">
        <v>29</v>
      </c>
      <c r="J3763">
        <v>82.4</v>
      </c>
      <c r="K3763" s="1">
        <v>45404</v>
      </c>
      <c r="L3763">
        <v>26</v>
      </c>
      <c r="M3763">
        <v>0.18</v>
      </c>
    </row>
    <row r="3764" spans="1:13" x14ac:dyDescent="0.3">
      <c r="A3764" t="s">
        <v>3074</v>
      </c>
      <c r="B3764">
        <v>33</v>
      </c>
      <c r="C3764" t="s">
        <v>14</v>
      </c>
      <c r="D3764" t="s">
        <v>22</v>
      </c>
      <c r="E3764">
        <v>69.69</v>
      </c>
      <c r="F3764">
        <v>11</v>
      </c>
      <c r="G3764">
        <v>85</v>
      </c>
      <c r="H3764">
        <v>0</v>
      </c>
      <c r="I3764" t="s">
        <v>16</v>
      </c>
      <c r="J3764">
        <v>71.900000000000006</v>
      </c>
      <c r="K3764" s="1">
        <v>44668</v>
      </c>
      <c r="L3764">
        <v>56</v>
      </c>
      <c r="M3764">
        <v>0.33</v>
      </c>
    </row>
    <row r="3765" spans="1:13" x14ac:dyDescent="0.3">
      <c r="A3765" t="s">
        <v>2477</v>
      </c>
      <c r="B3765">
        <v>50</v>
      </c>
      <c r="C3765" t="s">
        <v>21</v>
      </c>
      <c r="D3765" t="s">
        <v>22</v>
      </c>
      <c r="E3765">
        <v>131.15</v>
      </c>
      <c r="F3765">
        <v>9</v>
      </c>
      <c r="G3765">
        <v>226</v>
      </c>
      <c r="H3765">
        <v>0</v>
      </c>
      <c r="I3765" t="s">
        <v>16</v>
      </c>
      <c r="J3765">
        <v>21.6</v>
      </c>
      <c r="K3765" s="1">
        <v>44359</v>
      </c>
      <c r="L3765">
        <v>31</v>
      </c>
      <c r="M3765">
        <v>0.27</v>
      </c>
    </row>
    <row r="3766" spans="1:13" x14ac:dyDescent="0.3">
      <c r="A3766" t="s">
        <v>3075</v>
      </c>
      <c r="B3766">
        <v>29</v>
      </c>
      <c r="C3766" t="s">
        <v>14</v>
      </c>
      <c r="D3766" t="s">
        <v>18</v>
      </c>
      <c r="E3766">
        <v>67.209999999999994</v>
      </c>
      <c r="F3766">
        <v>14</v>
      </c>
      <c r="G3766">
        <v>81</v>
      </c>
      <c r="H3766">
        <v>0</v>
      </c>
      <c r="I3766" t="s">
        <v>16</v>
      </c>
      <c r="J3766">
        <v>35.6</v>
      </c>
      <c r="K3766" s="1">
        <v>45587</v>
      </c>
      <c r="L3766">
        <v>30</v>
      </c>
      <c r="M3766">
        <v>0.31</v>
      </c>
    </row>
    <row r="3767" spans="1:13" x14ac:dyDescent="0.3">
      <c r="A3767" t="s">
        <v>3076</v>
      </c>
      <c r="B3767">
        <v>51</v>
      </c>
      <c r="C3767" t="s">
        <v>14</v>
      </c>
      <c r="D3767" t="s">
        <v>26</v>
      </c>
      <c r="E3767">
        <v>120.5</v>
      </c>
      <c r="F3767">
        <v>8</v>
      </c>
      <c r="G3767">
        <v>328</v>
      </c>
      <c r="H3767">
        <v>0</v>
      </c>
      <c r="I3767" t="s">
        <v>16</v>
      </c>
      <c r="J3767">
        <v>24.7</v>
      </c>
      <c r="K3767" s="1">
        <v>45771</v>
      </c>
      <c r="L3767">
        <v>24</v>
      </c>
      <c r="M3767">
        <v>0.28999999999999998</v>
      </c>
    </row>
    <row r="3768" spans="1:13" x14ac:dyDescent="0.3">
      <c r="A3768" t="s">
        <v>3077</v>
      </c>
      <c r="B3768">
        <v>24</v>
      </c>
      <c r="C3768" t="s">
        <v>21</v>
      </c>
      <c r="D3768" t="s">
        <v>15</v>
      </c>
      <c r="E3768">
        <v>229.79</v>
      </c>
      <c r="F3768">
        <v>11</v>
      </c>
      <c r="G3768">
        <v>240</v>
      </c>
      <c r="H3768">
        <v>0</v>
      </c>
      <c r="I3768" t="s">
        <v>40</v>
      </c>
      <c r="J3768">
        <v>63.7</v>
      </c>
      <c r="K3768" s="1">
        <v>44100</v>
      </c>
      <c r="L3768">
        <v>96</v>
      </c>
      <c r="M3768">
        <v>0.33</v>
      </c>
    </row>
    <row r="3769" spans="1:13" x14ac:dyDescent="0.3">
      <c r="A3769" t="s">
        <v>3078</v>
      </c>
      <c r="B3769">
        <v>28</v>
      </c>
      <c r="C3769" t="s">
        <v>21</v>
      </c>
      <c r="D3769" t="s">
        <v>37</v>
      </c>
      <c r="E3769">
        <v>87.24</v>
      </c>
      <c r="F3769">
        <v>8</v>
      </c>
      <c r="G3769">
        <v>1</v>
      </c>
      <c r="H3769">
        <v>0</v>
      </c>
      <c r="I3769" t="s">
        <v>29</v>
      </c>
      <c r="J3769">
        <v>64.7</v>
      </c>
      <c r="K3769" s="1">
        <v>45272</v>
      </c>
      <c r="L3769">
        <v>30</v>
      </c>
      <c r="M3769">
        <v>0.38</v>
      </c>
    </row>
    <row r="3770" spans="1:13" x14ac:dyDescent="0.3">
      <c r="A3770" t="s">
        <v>3079</v>
      </c>
      <c r="B3770">
        <v>48</v>
      </c>
      <c r="C3770" t="s">
        <v>14</v>
      </c>
      <c r="D3770" t="s">
        <v>44</v>
      </c>
      <c r="E3770">
        <v>77.489999999999995</v>
      </c>
      <c r="F3770">
        <v>8</v>
      </c>
      <c r="G3770">
        <v>250</v>
      </c>
      <c r="H3770">
        <v>0</v>
      </c>
      <c r="I3770" t="s">
        <v>29</v>
      </c>
      <c r="J3770">
        <v>1.6</v>
      </c>
      <c r="K3770" s="1">
        <v>44695</v>
      </c>
      <c r="L3770">
        <v>26</v>
      </c>
      <c r="M3770">
        <v>0.17</v>
      </c>
    </row>
    <row r="3771" spans="1:13" x14ac:dyDescent="0.3">
      <c r="A3771" t="s">
        <v>3080</v>
      </c>
      <c r="B3771">
        <v>46</v>
      </c>
      <c r="C3771" t="s">
        <v>14</v>
      </c>
      <c r="D3771" t="s">
        <v>26</v>
      </c>
      <c r="E3771">
        <v>136.62</v>
      </c>
      <c r="F3771">
        <v>5</v>
      </c>
      <c r="G3771">
        <v>41</v>
      </c>
      <c r="H3771">
        <v>0</v>
      </c>
      <c r="I3771" t="s">
        <v>29</v>
      </c>
      <c r="J3771">
        <v>73.2</v>
      </c>
      <c r="K3771" s="1">
        <v>44803</v>
      </c>
      <c r="L3771">
        <v>82</v>
      </c>
      <c r="M3771">
        <v>0.25</v>
      </c>
    </row>
    <row r="3772" spans="1:13" x14ac:dyDescent="0.3">
      <c r="A3772" t="s">
        <v>185</v>
      </c>
      <c r="B3772">
        <v>79</v>
      </c>
      <c r="C3772" t="s">
        <v>21</v>
      </c>
      <c r="D3772" t="s">
        <v>15</v>
      </c>
      <c r="E3772">
        <v>66.069999999999993</v>
      </c>
      <c r="F3772">
        <v>10</v>
      </c>
      <c r="G3772">
        <v>80</v>
      </c>
      <c r="H3772">
        <v>0</v>
      </c>
      <c r="I3772" t="s">
        <v>40</v>
      </c>
      <c r="J3772">
        <v>23</v>
      </c>
      <c r="K3772" s="1">
        <v>45085</v>
      </c>
      <c r="L3772">
        <v>54</v>
      </c>
      <c r="M3772">
        <v>0.21</v>
      </c>
    </row>
    <row r="3773" spans="1:13" x14ac:dyDescent="0.3">
      <c r="A3773" t="s">
        <v>2608</v>
      </c>
      <c r="B3773">
        <v>30</v>
      </c>
      <c r="C3773" t="s">
        <v>14</v>
      </c>
      <c r="D3773" t="s">
        <v>35</v>
      </c>
      <c r="E3773">
        <v>22.98</v>
      </c>
      <c r="F3773">
        <v>7</v>
      </c>
      <c r="G3773">
        <v>261</v>
      </c>
      <c r="H3773">
        <v>0</v>
      </c>
      <c r="I3773" t="s">
        <v>40</v>
      </c>
      <c r="J3773">
        <v>80.099999999999994</v>
      </c>
      <c r="K3773" s="1">
        <v>44328</v>
      </c>
      <c r="L3773">
        <v>76</v>
      </c>
      <c r="M3773">
        <v>0.1</v>
      </c>
    </row>
    <row r="3774" spans="1:13" x14ac:dyDescent="0.3">
      <c r="A3774" t="s">
        <v>3081</v>
      </c>
      <c r="B3774">
        <v>48</v>
      </c>
      <c r="C3774" t="s">
        <v>14</v>
      </c>
      <c r="D3774" t="s">
        <v>44</v>
      </c>
      <c r="E3774">
        <v>175.72</v>
      </c>
      <c r="F3774">
        <v>8</v>
      </c>
      <c r="G3774">
        <v>196</v>
      </c>
      <c r="H3774">
        <v>0</v>
      </c>
      <c r="I3774" t="s">
        <v>16</v>
      </c>
      <c r="J3774">
        <v>83.3</v>
      </c>
      <c r="K3774" s="1">
        <v>44650</v>
      </c>
      <c r="L3774">
        <v>21</v>
      </c>
      <c r="M3774">
        <v>0.28000000000000003</v>
      </c>
    </row>
    <row r="3775" spans="1:13" x14ac:dyDescent="0.3">
      <c r="A3775" t="s">
        <v>3082</v>
      </c>
      <c r="B3775">
        <v>19</v>
      </c>
      <c r="C3775" t="s">
        <v>21</v>
      </c>
      <c r="D3775" t="s">
        <v>18</v>
      </c>
      <c r="E3775">
        <v>120.9</v>
      </c>
      <c r="F3775">
        <v>6</v>
      </c>
      <c r="G3775">
        <v>247</v>
      </c>
      <c r="H3775">
        <v>0</v>
      </c>
      <c r="I3775" t="s">
        <v>40</v>
      </c>
      <c r="J3775">
        <v>79.7</v>
      </c>
      <c r="K3775" s="1">
        <v>45421</v>
      </c>
      <c r="L3775">
        <v>23</v>
      </c>
      <c r="M3775">
        <v>0.26</v>
      </c>
    </row>
    <row r="3776" spans="1:13" x14ac:dyDescent="0.3">
      <c r="A3776" t="s">
        <v>3083</v>
      </c>
      <c r="B3776">
        <v>56</v>
      </c>
      <c r="C3776" t="s">
        <v>21</v>
      </c>
      <c r="D3776" t="s">
        <v>44</v>
      </c>
      <c r="E3776">
        <v>131.74</v>
      </c>
      <c r="F3776">
        <v>14</v>
      </c>
      <c r="G3776">
        <v>329</v>
      </c>
      <c r="H3776">
        <v>0</v>
      </c>
      <c r="I3776" t="s">
        <v>40</v>
      </c>
      <c r="K3776" s="1">
        <v>45260</v>
      </c>
      <c r="L3776">
        <v>28</v>
      </c>
      <c r="M3776">
        <v>0.1</v>
      </c>
    </row>
    <row r="3777" spans="1:13" x14ac:dyDescent="0.3">
      <c r="A3777" t="s">
        <v>265</v>
      </c>
      <c r="B3777">
        <v>32</v>
      </c>
      <c r="C3777" t="s">
        <v>14</v>
      </c>
      <c r="D3777" t="s">
        <v>50</v>
      </c>
      <c r="E3777">
        <v>238.99</v>
      </c>
      <c r="F3777">
        <v>9</v>
      </c>
      <c r="G3777">
        <v>295</v>
      </c>
      <c r="H3777">
        <v>0</v>
      </c>
      <c r="I3777" t="s">
        <v>19</v>
      </c>
      <c r="J3777">
        <v>34.799999999999997</v>
      </c>
      <c r="K3777" s="1">
        <v>44261</v>
      </c>
      <c r="L3777">
        <v>81</v>
      </c>
      <c r="M3777">
        <v>0.2</v>
      </c>
    </row>
    <row r="3778" spans="1:13" x14ac:dyDescent="0.3">
      <c r="A3778" t="s">
        <v>3084</v>
      </c>
      <c r="B3778">
        <v>74</v>
      </c>
      <c r="C3778" t="s">
        <v>21</v>
      </c>
      <c r="D3778" t="s">
        <v>35</v>
      </c>
      <c r="E3778">
        <v>213.81</v>
      </c>
      <c r="F3778">
        <v>9</v>
      </c>
      <c r="G3778">
        <v>35</v>
      </c>
      <c r="H3778">
        <v>0</v>
      </c>
      <c r="I3778" t="s">
        <v>16</v>
      </c>
      <c r="J3778">
        <v>43.5</v>
      </c>
      <c r="K3778" s="1">
        <v>44410</v>
      </c>
      <c r="L3778">
        <v>79</v>
      </c>
      <c r="M3778">
        <v>0.15</v>
      </c>
    </row>
    <row r="3779" spans="1:13" x14ac:dyDescent="0.3">
      <c r="A3779" t="s">
        <v>3085</v>
      </c>
      <c r="B3779">
        <v>28</v>
      </c>
      <c r="C3779" t="s">
        <v>14</v>
      </c>
      <c r="D3779" t="s">
        <v>18</v>
      </c>
      <c r="E3779">
        <v>39.11</v>
      </c>
      <c r="F3779">
        <v>9</v>
      </c>
      <c r="G3779">
        <v>102</v>
      </c>
      <c r="H3779">
        <v>0</v>
      </c>
      <c r="I3779" t="s">
        <v>16</v>
      </c>
      <c r="J3779">
        <v>52.7</v>
      </c>
      <c r="K3779" s="1">
        <v>44382</v>
      </c>
      <c r="L3779">
        <v>23</v>
      </c>
      <c r="M3779">
        <v>0.17</v>
      </c>
    </row>
    <row r="3780" spans="1:13" x14ac:dyDescent="0.3">
      <c r="A3780" t="s">
        <v>1843</v>
      </c>
      <c r="B3780">
        <v>51</v>
      </c>
      <c r="C3780" t="s">
        <v>21</v>
      </c>
      <c r="D3780" t="s">
        <v>18</v>
      </c>
      <c r="E3780">
        <v>77.22</v>
      </c>
      <c r="F3780">
        <v>11</v>
      </c>
      <c r="G3780">
        <v>302</v>
      </c>
      <c r="H3780">
        <v>0</v>
      </c>
      <c r="I3780" t="s">
        <v>19</v>
      </c>
      <c r="J3780">
        <v>25</v>
      </c>
      <c r="K3780" s="1">
        <v>45152</v>
      </c>
      <c r="L3780">
        <v>59</v>
      </c>
      <c r="M3780">
        <v>0.51</v>
      </c>
    </row>
    <row r="3781" spans="1:13" x14ac:dyDescent="0.3">
      <c r="A3781" t="s">
        <v>1750</v>
      </c>
      <c r="B3781">
        <v>56</v>
      </c>
      <c r="C3781" t="s">
        <v>14</v>
      </c>
      <c r="D3781" t="s">
        <v>18</v>
      </c>
      <c r="E3781">
        <v>23.28</v>
      </c>
      <c r="F3781">
        <v>5</v>
      </c>
      <c r="G3781">
        <v>97</v>
      </c>
      <c r="H3781">
        <v>0</v>
      </c>
      <c r="I3781" t="s">
        <v>29</v>
      </c>
      <c r="J3781">
        <v>93.2</v>
      </c>
      <c r="K3781" s="1">
        <v>45409</v>
      </c>
      <c r="L3781">
        <v>53</v>
      </c>
      <c r="M3781">
        <v>0.53</v>
      </c>
    </row>
    <row r="3782" spans="1:13" x14ac:dyDescent="0.3">
      <c r="A3782" t="s">
        <v>3086</v>
      </c>
      <c r="B3782">
        <v>21</v>
      </c>
      <c r="C3782" t="s">
        <v>14</v>
      </c>
      <c r="D3782" t="s">
        <v>28</v>
      </c>
      <c r="E3782">
        <v>30.55</v>
      </c>
      <c r="F3782">
        <v>8</v>
      </c>
      <c r="G3782">
        <v>144</v>
      </c>
      <c r="H3782">
        <v>0</v>
      </c>
      <c r="I3782" t="s">
        <v>19</v>
      </c>
      <c r="J3782">
        <v>50.4</v>
      </c>
      <c r="K3782" s="1">
        <v>44383</v>
      </c>
      <c r="L3782">
        <v>53</v>
      </c>
      <c r="M3782">
        <v>0.19</v>
      </c>
    </row>
    <row r="3783" spans="1:13" x14ac:dyDescent="0.3">
      <c r="A3783" t="s">
        <v>3087</v>
      </c>
      <c r="B3783">
        <v>28</v>
      </c>
      <c r="C3783" t="s">
        <v>14</v>
      </c>
      <c r="D3783" t="s">
        <v>26</v>
      </c>
      <c r="E3783">
        <v>123.38</v>
      </c>
      <c r="F3783">
        <v>5</v>
      </c>
      <c r="G3783">
        <v>281</v>
      </c>
      <c r="H3783">
        <v>0</v>
      </c>
      <c r="I3783" t="s">
        <v>19</v>
      </c>
      <c r="J3783">
        <v>7.3</v>
      </c>
      <c r="K3783" s="1">
        <v>44538</v>
      </c>
      <c r="L3783">
        <v>34</v>
      </c>
      <c r="M3783">
        <v>0.14000000000000001</v>
      </c>
    </row>
    <row r="3784" spans="1:13" x14ac:dyDescent="0.3">
      <c r="A3784" t="s">
        <v>3088</v>
      </c>
      <c r="B3784">
        <v>46</v>
      </c>
      <c r="C3784" t="s">
        <v>21</v>
      </c>
      <c r="D3784" t="s">
        <v>15</v>
      </c>
      <c r="E3784">
        <v>295.88</v>
      </c>
      <c r="F3784">
        <v>11</v>
      </c>
      <c r="G3784">
        <v>126</v>
      </c>
      <c r="H3784">
        <v>0</v>
      </c>
      <c r="I3784" t="s">
        <v>19</v>
      </c>
      <c r="J3784">
        <v>99.7</v>
      </c>
      <c r="K3784" s="1">
        <v>44428</v>
      </c>
      <c r="L3784">
        <v>92</v>
      </c>
      <c r="M3784">
        <v>0.08</v>
      </c>
    </row>
    <row r="3785" spans="1:13" x14ac:dyDescent="0.3">
      <c r="A3785" t="s">
        <v>3089</v>
      </c>
      <c r="B3785">
        <v>19</v>
      </c>
      <c r="C3785" t="s">
        <v>21</v>
      </c>
      <c r="D3785" t="s">
        <v>22</v>
      </c>
      <c r="E3785">
        <v>131.28</v>
      </c>
      <c r="F3785">
        <v>8</v>
      </c>
      <c r="G3785">
        <v>303</v>
      </c>
      <c r="H3785">
        <v>0</v>
      </c>
      <c r="I3785" t="s">
        <v>40</v>
      </c>
      <c r="J3785">
        <v>48.4</v>
      </c>
      <c r="K3785" s="1">
        <v>44413</v>
      </c>
      <c r="L3785">
        <v>68</v>
      </c>
      <c r="M3785">
        <v>0.44</v>
      </c>
    </row>
    <row r="3786" spans="1:13" x14ac:dyDescent="0.3">
      <c r="A3786" t="s">
        <v>3090</v>
      </c>
      <c r="B3786">
        <v>78</v>
      </c>
      <c r="C3786" t="s">
        <v>14</v>
      </c>
      <c r="D3786" t="s">
        <v>37</v>
      </c>
      <c r="E3786">
        <v>26.29</v>
      </c>
      <c r="F3786">
        <v>13</v>
      </c>
      <c r="G3786">
        <v>282</v>
      </c>
      <c r="H3786">
        <v>0</v>
      </c>
      <c r="I3786" t="s">
        <v>19</v>
      </c>
      <c r="J3786">
        <v>94.7</v>
      </c>
      <c r="K3786" s="1">
        <v>44767</v>
      </c>
      <c r="L3786">
        <v>12</v>
      </c>
      <c r="M3786">
        <v>0.46</v>
      </c>
    </row>
    <row r="3787" spans="1:13" x14ac:dyDescent="0.3">
      <c r="A3787" t="s">
        <v>1372</v>
      </c>
      <c r="B3787">
        <v>33</v>
      </c>
      <c r="C3787" t="s">
        <v>21</v>
      </c>
      <c r="D3787" t="s">
        <v>37</v>
      </c>
      <c r="E3787">
        <v>15.34</v>
      </c>
      <c r="F3787">
        <v>6</v>
      </c>
      <c r="G3787">
        <v>301</v>
      </c>
      <c r="H3787">
        <v>0</v>
      </c>
      <c r="I3787" t="s">
        <v>23</v>
      </c>
      <c r="J3787">
        <v>39</v>
      </c>
      <c r="K3787" s="1">
        <v>44642</v>
      </c>
      <c r="L3787">
        <v>2</v>
      </c>
      <c r="M3787">
        <v>0.44</v>
      </c>
    </row>
    <row r="3788" spans="1:13" x14ac:dyDescent="0.3">
      <c r="A3788" t="s">
        <v>3091</v>
      </c>
      <c r="B3788">
        <v>56</v>
      </c>
      <c r="C3788" t="s">
        <v>21</v>
      </c>
      <c r="D3788" t="s">
        <v>50</v>
      </c>
      <c r="E3788">
        <v>64.569999999999993</v>
      </c>
      <c r="F3788">
        <v>8</v>
      </c>
      <c r="G3788">
        <v>66</v>
      </c>
      <c r="H3788">
        <v>0</v>
      </c>
      <c r="I3788" t="s">
        <v>19</v>
      </c>
      <c r="J3788">
        <v>22.5</v>
      </c>
      <c r="K3788" s="1">
        <v>45570</v>
      </c>
      <c r="L3788">
        <v>25</v>
      </c>
      <c r="M3788">
        <v>0.28000000000000003</v>
      </c>
    </row>
    <row r="3789" spans="1:13" x14ac:dyDescent="0.3">
      <c r="A3789" t="s">
        <v>2399</v>
      </c>
      <c r="B3789">
        <v>30</v>
      </c>
      <c r="C3789" t="s">
        <v>25</v>
      </c>
      <c r="D3789" t="s">
        <v>50</v>
      </c>
      <c r="E3789">
        <v>180.23</v>
      </c>
      <c r="F3789">
        <v>11</v>
      </c>
      <c r="G3789">
        <v>146</v>
      </c>
      <c r="H3789">
        <v>0</v>
      </c>
      <c r="I3789" t="s">
        <v>29</v>
      </c>
      <c r="J3789">
        <v>73.7</v>
      </c>
      <c r="K3789" s="1">
        <v>45797</v>
      </c>
      <c r="L3789">
        <v>88</v>
      </c>
      <c r="M3789">
        <v>0.23</v>
      </c>
    </row>
    <row r="3790" spans="1:13" x14ac:dyDescent="0.3">
      <c r="A3790" t="s">
        <v>3092</v>
      </c>
      <c r="B3790">
        <v>54</v>
      </c>
      <c r="C3790" t="s">
        <v>21</v>
      </c>
      <c r="D3790" t="s">
        <v>50</v>
      </c>
      <c r="E3790">
        <v>64.150000000000006</v>
      </c>
      <c r="F3790">
        <v>10</v>
      </c>
      <c r="G3790">
        <v>327</v>
      </c>
      <c r="H3790">
        <v>0</v>
      </c>
      <c r="I3790" t="s">
        <v>29</v>
      </c>
      <c r="J3790">
        <v>43.2</v>
      </c>
      <c r="K3790" s="1">
        <v>44872</v>
      </c>
      <c r="L3790">
        <v>95</v>
      </c>
      <c r="M3790">
        <v>0.15</v>
      </c>
    </row>
    <row r="3791" spans="1:13" x14ac:dyDescent="0.3">
      <c r="A3791" t="s">
        <v>157</v>
      </c>
      <c r="B3791">
        <v>34</v>
      </c>
      <c r="C3791" t="s">
        <v>21</v>
      </c>
      <c r="D3791" t="s">
        <v>52</v>
      </c>
      <c r="E3791">
        <v>108.73</v>
      </c>
      <c r="F3791">
        <v>10</v>
      </c>
      <c r="G3791">
        <v>80</v>
      </c>
      <c r="H3791">
        <v>0</v>
      </c>
      <c r="I3791" t="s">
        <v>29</v>
      </c>
      <c r="J3791">
        <v>88.1</v>
      </c>
      <c r="K3791" s="1">
        <v>44901</v>
      </c>
      <c r="L3791">
        <v>68</v>
      </c>
      <c r="M3791">
        <v>0.25</v>
      </c>
    </row>
    <row r="3792" spans="1:13" x14ac:dyDescent="0.3">
      <c r="A3792" t="s">
        <v>3009</v>
      </c>
      <c r="B3792">
        <v>38</v>
      </c>
      <c r="C3792" t="s">
        <v>21</v>
      </c>
      <c r="D3792" t="s">
        <v>50</v>
      </c>
      <c r="E3792">
        <v>79.17</v>
      </c>
      <c r="F3792">
        <v>11</v>
      </c>
      <c r="G3792">
        <v>252</v>
      </c>
      <c r="H3792">
        <v>0</v>
      </c>
      <c r="I3792" t="s">
        <v>19</v>
      </c>
      <c r="J3792">
        <v>46.4</v>
      </c>
      <c r="K3792" s="1">
        <v>44486</v>
      </c>
      <c r="L3792">
        <v>44</v>
      </c>
      <c r="M3792">
        <v>0.05</v>
      </c>
    </row>
    <row r="3793" spans="1:13" x14ac:dyDescent="0.3">
      <c r="A3793" t="s">
        <v>3093</v>
      </c>
      <c r="B3793">
        <v>61</v>
      </c>
      <c r="C3793" t="s">
        <v>14</v>
      </c>
      <c r="D3793" t="s">
        <v>37</v>
      </c>
      <c r="E3793">
        <v>33.229999999999997</v>
      </c>
      <c r="F3793">
        <v>13</v>
      </c>
      <c r="G3793">
        <v>241</v>
      </c>
      <c r="H3793">
        <v>0</v>
      </c>
      <c r="I3793" t="s">
        <v>16</v>
      </c>
      <c r="J3793">
        <v>33.799999999999997</v>
      </c>
      <c r="K3793" s="1">
        <v>44700</v>
      </c>
      <c r="L3793">
        <v>34</v>
      </c>
      <c r="M3793">
        <v>0.32</v>
      </c>
    </row>
    <row r="3794" spans="1:13" x14ac:dyDescent="0.3">
      <c r="A3794" t="s">
        <v>3094</v>
      </c>
      <c r="B3794">
        <v>77</v>
      </c>
      <c r="C3794" t="s">
        <v>14</v>
      </c>
      <c r="D3794" t="s">
        <v>35</v>
      </c>
      <c r="E3794">
        <v>33.659999999999997</v>
      </c>
      <c r="F3794">
        <v>6</v>
      </c>
      <c r="G3794">
        <v>64</v>
      </c>
      <c r="H3794">
        <v>0</v>
      </c>
      <c r="I3794" t="s">
        <v>29</v>
      </c>
      <c r="J3794">
        <v>96.7</v>
      </c>
      <c r="K3794" s="1">
        <v>45594</v>
      </c>
      <c r="L3794">
        <v>6</v>
      </c>
      <c r="M3794">
        <v>0.11</v>
      </c>
    </row>
    <row r="3795" spans="1:13" x14ac:dyDescent="0.3">
      <c r="A3795" t="s">
        <v>3095</v>
      </c>
      <c r="B3795">
        <v>36</v>
      </c>
      <c r="C3795" t="s">
        <v>21</v>
      </c>
      <c r="D3795" t="s">
        <v>15</v>
      </c>
      <c r="E3795">
        <v>198.89</v>
      </c>
      <c r="F3795">
        <v>10</v>
      </c>
      <c r="G3795">
        <v>70</v>
      </c>
      <c r="H3795">
        <v>0</v>
      </c>
      <c r="I3795" t="s">
        <v>19</v>
      </c>
      <c r="J3795">
        <v>83</v>
      </c>
      <c r="K3795" s="1">
        <v>44510</v>
      </c>
      <c r="L3795">
        <v>95</v>
      </c>
      <c r="M3795">
        <v>0.3</v>
      </c>
    </row>
    <row r="3796" spans="1:13" x14ac:dyDescent="0.3">
      <c r="A3796" t="s">
        <v>3096</v>
      </c>
      <c r="B3796">
        <v>24</v>
      </c>
      <c r="C3796" t="s">
        <v>21</v>
      </c>
      <c r="D3796" t="s">
        <v>50</v>
      </c>
      <c r="F3796">
        <v>5</v>
      </c>
      <c r="G3796">
        <v>35</v>
      </c>
      <c r="H3796">
        <v>0</v>
      </c>
      <c r="I3796" t="s">
        <v>29</v>
      </c>
      <c r="J3796">
        <v>20.6</v>
      </c>
      <c r="K3796" s="1">
        <v>45028</v>
      </c>
      <c r="L3796">
        <v>39</v>
      </c>
      <c r="M3796">
        <v>0.5</v>
      </c>
    </row>
    <row r="3797" spans="1:13" x14ac:dyDescent="0.3">
      <c r="A3797" t="s">
        <v>3097</v>
      </c>
      <c r="B3797">
        <v>55</v>
      </c>
      <c r="C3797" t="s">
        <v>21</v>
      </c>
      <c r="D3797" t="s">
        <v>35</v>
      </c>
      <c r="E3797">
        <v>97.87</v>
      </c>
      <c r="F3797">
        <v>12</v>
      </c>
      <c r="G3797">
        <v>66</v>
      </c>
      <c r="H3797">
        <v>0</v>
      </c>
      <c r="I3797" t="s">
        <v>40</v>
      </c>
      <c r="J3797">
        <v>48.9</v>
      </c>
      <c r="K3797" s="1">
        <v>45660</v>
      </c>
      <c r="L3797">
        <v>50</v>
      </c>
      <c r="M3797">
        <v>0.47</v>
      </c>
    </row>
    <row r="3798" spans="1:13" x14ac:dyDescent="0.3">
      <c r="A3798" t="s">
        <v>2252</v>
      </c>
      <c r="B3798">
        <v>25</v>
      </c>
      <c r="C3798" t="s">
        <v>14</v>
      </c>
      <c r="D3798" t="s">
        <v>52</v>
      </c>
      <c r="E3798">
        <v>130.81</v>
      </c>
      <c r="F3798">
        <v>12</v>
      </c>
      <c r="G3798">
        <v>82</v>
      </c>
      <c r="H3798">
        <v>0</v>
      </c>
      <c r="I3798" t="s">
        <v>40</v>
      </c>
      <c r="J3798">
        <v>11.3</v>
      </c>
      <c r="K3798" s="1">
        <v>44862</v>
      </c>
      <c r="L3798">
        <v>24</v>
      </c>
      <c r="M3798">
        <v>0.24</v>
      </c>
    </row>
    <row r="3799" spans="1:13" x14ac:dyDescent="0.3">
      <c r="A3799" t="s">
        <v>2439</v>
      </c>
      <c r="B3799">
        <v>30</v>
      </c>
      <c r="C3799" t="s">
        <v>21</v>
      </c>
      <c r="D3799" t="s">
        <v>52</v>
      </c>
      <c r="E3799">
        <v>115.12</v>
      </c>
      <c r="F3799">
        <v>13</v>
      </c>
      <c r="G3799">
        <v>169</v>
      </c>
      <c r="H3799">
        <v>0</v>
      </c>
      <c r="I3799" t="s">
        <v>19</v>
      </c>
      <c r="K3799" s="1">
        <v>44826</v>
      </c>
      <c r="L3799">
        <v>89</v>
      </c>
      <c r="M3799">
        <v>0.12</v>
      </c>
    </row>
    <row r="3800" spans="1:13" x14ac:dyDescent="0.3">
      <c r="A3800" t="s">
        <v>3098</v>
      </c>
      <c r="B3800">
        <v>54</v>
      </c>
      <c r="C3800" t="s">
        <v>25</v>
      </c>
      <c r="D3800" t="s">
        <v>22</v>
      </c>
      <c r="E3800">
        <v>111.33</v>
      </c>
      <c r="F3800">
        <v>10</v>
      </c>
      <c r="G3800">
        <v>66</v>
      </c>
      <c r="H3800">
        <v>0</v>
      </c>
      <c r="I3800" t="s">
        <v>29</v>
      </c>
      <c r="J3800">
        <v>85.3</v>
      </c>
      <c r="K3800" s="1">
        <v>44064</v>
      </c>
      <c r="L3800">
        <v>5</v>
      </c>
      <c r="M3800">
        <v>0.45</v>
      </c>
    </row>
    <row r="3801" spans="1:13" x14ac:dyDescent="0.3">
      <c r="A3801" t="s">
        <v>140</v>
      </c>
      <c r="B3801">
        <v>19</v>
      </c>
      <c r="C3801" t="s">
        <v>21</v>
      </c>
      <c r="D3801" t="s">
        <v>28</v>
      </c>
      <c r="E3801">
        <v>59.56</v>
      </c>
      <c r="F3801">
        <v>10</v>
      </c>
      <c r="G3801">
        <v>97</v>
      </c>
      <c r="H3801">
        <v>0</v>
      </c>
      <c r="I3801" t="s">
        <v>29</v>
      </c>
      <c r="J3801">
        <v>93.2</v>
      </c>
      <c r="K3801" s="1">
        <v>45070</v>
      </c>
      <c r="L3801">
        <v>54</v>
      </c>
      <c r="M3801">
        <v>0.59</v>
      </c>
    </row>
    <row r="3802" spans="1:13" x14ac:dyDescent="0.3">
      <c r="A3802" t="s">
        <v>1845</v>
      </c>
      <c r="B3802">
        <v>58</v>
      </c>
      <c r="C3802" t="s">
        <v>25</v>
      </c>
      <c r="D3802" t="s">
        <v>28</v>
      </c>
      <c r="E3802">
        <v>69.36</v>
      </c>
      <c r="F3802">
        <v>13</v>
      </c>
      <c r="G3802">
        <v>324</v>
      </c>
      <c r="H3802">
        <v>0</v>
      </c>
      <c r="I3802" t="s">
        <v>23</v>
      </c>
      <c r="J3802">
        <v>73.900000000000006</v>
      </c>
      <c r="K3802" s="1">
        <v>44090</v>
      </c>
      <c r="L3802">
        <v>54</v>
      </c>
      <c r="M3802">
        <v>0.33</v>
      </c>
    </row>
    <row r="3803" spans="1:13" x14ac:dyDescent="0.3">
      <c r="A3803" t="s">
        <v>3099</v>
      </c>
      <c r="B3803">
        <v>79</v>
      </c>
      <c r="C3803" t="s">
        <v>21</v>
      </c>
      <c r="D3803" t="s">
        <v>44</v>
      </c>
      <c r="E3803">
        <v>54.96</v>
      </c>
      <c r="F3803">
        <v>10</v>
      </c>
      <c r="G3803">
        <v>292</v>
      </c>
      <c r="H3803">
        <v>0</v>
      </c>
      <c r="I3803" t="s">
        <v>29</v>
      </c>
      <c r="J3803">
        <v>98.9</v>
      </c>
      <c r="K3803" s="1">
        <v>45399</v>
      </c>
      <c r="L3803">
        <v>10</v>
      </c>
      <c r="M3803">
        <v>0.22</v>
      </c>
    </row>
    <row r="3804" spans="1:13" x14ac:dyDescent="0.3">
      <c r="A3804" t="s">
        <v>2263</v>
      </c>
      <c r="B3804">
        <v>28</v>
      </c>
      <c r="C3804" t="s">
        <v>14</v>
      </c>
      <c r="D3804" t="s">
        <v>28</v>
      </c>
      <c r="E3804">
        <v>57.59</v>
      </c>
      <c r="F3804">
        <v>8</v>
      </c>
      <c r="G3804">
        <v>249</v>
      </c>
      <c r="H3804">
        <v>0</v>
      </c>
      <c r="I3804" t="s">
        <v>16</v>
      </c>
      <c r="J3804">
        <v>4.5</v>
      </c>
      <c r="K3804" s="1">
        <v>44769</v>
      </c>
      <c r="L3804">
        <v>82</v>
      </c>
      <c r="M3804">
        <v>0.18</v>
      </c>
    </row>
    <row r="3805" spans="1:13" x14ac:dyDescent="0.3">
      <c r="A3805" t="s">
        <v>3100</v>
      </c>
      <c r="B3805">
        <v>41</v>
      </c>
      <c r="C3805" t="s">
        <v>21</v>
      </c>
      <c r="D3805" t="s">
        <v>44</v>
      </c>
      <c r="E3805">
        <v>78.8</v>
      </c>
      <c r="F3805">
        <v>16</v>
      </c>
      <c r="G3805">
        <v>301</v>
      </c>
      <c r="H3805">
        <v>0</v>
      </c>
      <c r="I3805" t="s">
        <v>40</v>
      </c>
      <c r="J3805">
        <v>33.200000000000003</v>
      </c>
      <c r="K3805" s="1">
        <v>45512</v>
      </c>
      <c r="L3805">
        <v>93</v>
      </c>
      <c r="M3805">
        <v>0.39</v>
      </c>
    </row>
    <row r="3806" spans="1:13" x14ac:dyDescent="0.3">
      <c r="A3806" t="s">
        <v>3101</v>
      </c>
      <c r="B3806">
        <v>23</v>
      </c>
      <c r="C3806" t="s">
        <v>21</v>
      </c>
      <c r="D3806" t="s">
        <v>26</v>
      </c>
      <c r="E3806">
        <v>101.92</v>
      </c>
      <c r="F3806">
        <v>8</v>
      </c>
      <c r="G3806">
        <v>207</v>
      </c>
      <c r="H3806">
        <v>0</v>
      </c>
      <c r="I3806" t="s">
        <v>29</v>
      </c>
      <c r="J3806">
        <v>13.2</v>
      </c>
      <c r="K3806" s="1">
        <v>45247</v>
      </c>
      <c r="L3806">
        <v>75</v>
      </c>
      <c r="M3806">
        <v>0.22</v>
      </c>
    </row>
    <row r="3807" spans="1:13" x14ac:dyDescent="0.3">
      <c r="A3807" t="s">
        <v>3102</v>
      </c>
      <c r="B3807">
        <v>78</v>
      </c>
      <c r="C3807" t="s">
        <v>14</v>
      </c>
      <c r="D3807" t="s">
        <v>28</v>
      </c>
      <c r="E3807">
        <v>222.26</v>
      </c>
      <c r="F3807">
        <v>10</v>
      </c>
      <c r="G3807">
        <v>311</v>
      </c>
      <c r="H3807">
        <v>0</v>
      </c>
      <c r="I3807" t="s">
        <v>16</v>
      </c>
      <c r="J3807">
        <v>78.2</v>
      </c>
      <c r="K3807" s="1">
        <v>45648</v>
      </c>
      <c r="L3807">
        <v>94</v>
      </c>
      <c r="M3807">
        <v>0.37</v>
      </c>
    </row>
    <row r="3808" spans="1:13" x14ac:dyDescent="0.3">
      <c r="A3808" t="s">
        <v>3103</v>
      </c>
      <c r="B3808">
        <v>43</v>
      </c>
      <c r="C3808" t="s">
        <v>14</v>
      </c>
      <c r="D3808" t="s">
        <v>52</v>
      </c>
      <c r="E3808">
        <v>101.16</v>
      </c>
      <c r="F3808">
        <v>7</v>
      </c>
      <c r="G3808">
        <v>62</v>
      </c>
      <c r="H3808">
        <v>0</v>
      </c>
      <c r="I3808" t="s">
        <v>19</v>
      </c>
      <c r="J3808">
        <v>89</v>
      </c>
      <c r="K3808" s="1">
        <v>44257</v>
      </c>
      <c r="L3808">
        <v>69</v>
      </c>
      <c r="M3808">
        <v>0.28000000000000003</v>
      </c>
    </row>
    <row r="3809" spans="1:13" x14ac:dyDescent="0.3">
      <c r="A3809" t="s">
        <v>3104</v>
      </c>
      <c r="B3809">
        <v>24</v>
      </c>
      <c r="C3809" t="s">
        <v>21</v>
      </c>
      <c r="D3809" t="s">
        <v>22</v>
      </c>
      <c r="E3809">
        <v>22.86</v>
      </c>
      <c r="F3809">
        <v>11</v>
      </c>
      <c r="G3809">
        <v>77</v>
      </c>
      <c r="H3809">
        <v>0</v>
      </c>
      <c r="I3809" t="s">
        <v>40</v>
      </c>
      <c r="J3809">
        <v>44.7</v>
      </c>
      <c r="K3809" s="1">
        <v>44808</v>
      </c>
      <c r="L3809">
        <v>6</v>
      </c>
      <c r="M3809">
        <v>0.2</v>
      </c>
    </row>
    <row r="3810" spans="1:13" x14ac:dyDescent="0.3">
      <c r="A3810" t="s">
        <v>3105</v>
      </c>
      <c r="B3810">
        <v>74</v>
      </c>
      <c r="C3810" t="s">
        <v>14</v>
      </c>
      <c r="D3810" t="s">
        <v>35</v>
      </c>
      <c r="E3810">
        <v>74.05</v>
      </c>
      <c r="F3810">
        <v>12</v>
      </c>
      <c r="G3810">
        <v>29</v>
      </c>
      <c r="H3810">
        <v>0</v>
      </c>
      <c r="I3810" t="s">
        <v>19</v>
      </c>
      <c r="J3810">
        <v>82.9</v>
      </c>
      <c r="K3810" s="1">
        <v>45658</v>
      </c>
      <c r="L3810">
        <v>78</v>
      </c>
      <c r="M3810">
        <v>0.38</v>
      </c>
    </row>
    <row r="3811" spans="1:13" x14ac:dyDescent="0.3">
      <c r="A3811" t="s">
        <v>3106</v>
      </c>
      <c r="B3811">
        <v>56</v>
      </c>
      <c r="C3811" t="s">
        <v>14</v>
      </c>
      <c r="D3811" t="s">
        <v>50</v>
      </c>
      <c r="E3811">
        <v>70.41</v>
      </c>
      <c r="F3811">
        <v>19</v>
      </c>
      <c r="G3811">
        <v>351</v>
      </c>
      <c r="H3811">
        <v>1</v>
      </c>
      <c r="I3811" t="s">
        <v>29</v>
      </c>
      <c r="J3811">
        <v>84.8</v>
      </c>
      <c r="K3811" s="1">
        <v>44396</v>
      </c>
      <c r="L3811">
        <v>16</v>
      </c>
      <c r="M3811">
        <v>0.11</v>
      </c>
    </row>
    <row r="3812" spans="1:13" x14ac:dyDescent="0.3">
      <c r="A3812" t="s">
        <v>3107</v>
      </c>
      <c r="B3812">
        <v>36</v>
      </c>
      <c r="C3812" t="s">
        <v>14</v>
      </c>
      <c r="D3812" t="s">
        <v>28</v>
      </c>
      <c r="E3812">
        <v>70.849999999999994</v>
      </c>
      <c r="F3812">
        <v>9</v>
      </c>
      <c r="G3812">
        <v>250</v>
      </c>
      <c r="H3812">
        <v>0</v>
      </c>
      <c r="I3812" t="s">
        <v>19</v>
      </c>
      <c r="J3812">
        <v>14</v>
      </c>
      <c r="K3812" s="1">
        <v>44159</v>
      </c>
      <c r="L3812">
        <v>60</v>
      </c>
      <c r="M3812">
        <v>0.17</v>
      </c>
    </row>
    <row r="3813" spans="1:13" x14ac:dyDescent="0.3">
      <c r="A3813" t="s">
        <v>1228</v>
      </c>
      <c r="B3813">
        <v>23</v>
      </c>
      <c r="C3813" t="s">
        <v>21</v>
      </c>
      <c r="D3813" t="s">
        <v>44</v>
      </c>
      <c r="E3813">
        <v>129.18</v>
      </c>
      <c r="F3813">
        <v>6</v>
      </c>
      <c r="G3813">
        <v>318</v>
      </c>
      <c r="H3813">
        <v>0</v>
      </c>
      <c r="I3813" t="s">
        <v>40</v>
      </c>
      <c r="K3813" s="1">
        <v>45053</v>
      </c>
      <c r="L3813">
        <v>14</v>
      </c>
      <c r="M3813">
        <v>0.35</v>
      </c>
    </row>
    <row r="3814" spans="1:13" x14ac:dyDescent="0.3">
      <c r="A3814" t="s">
        <v>3108</v>
      </c>
      <c r="B3814">
        <v>60</v>
      </c>
      <c r="C3814" t="s">
        <v>14</v>
      </c>
      <c r="D3814" t="s">
        <v>35</v>
      </c>
      <c r="E3814">
        <v>57.8</v>
      </c>
      <c r="F3814">
        <v>10</v>
      </c>
      <c r="G3814">
        <v>114</v>
      </c>
      <c r="H3814">
        <v>0</v>
      </c>
      <c r="I3814" t="s">
        <v>19</v>
      </c>
      <c r="J3814">
        <v>18.8</v>
      </c>
      <c r="K3814" s="1">
        <v>45234</v>
      </c>
      <c r="L3814">
        <v>33</v>
      </c>
      <c r="M3814">
        <v>0.18</v>
      </c>
    </row>
    <row r="3815" spans="1:13" x14ac:dyDescent="0.3">
      <c r="A3815" t="s">
        <v>128</v>
      </c>
      <c r="B3815">
        <v>46</v>
      </c>
      <c r="C3815" t="s">
        <v>14</v>
      </c>
      <c r="D3815" t="s">
        <v>18</v>
      </c>
      <c r="E3815">
        <v>107.24</v>
      </c>
      <c r="F3815">
        <v>11</v>
      </c>
      <c r="G3815">
        <v>364</v>
      </c>
      <c r="H3815">
        <v>0</v>
      </c>
      <c r="I3815" t="s">
        <v>19</v>
      </c>
      <c r="J3815">
        <v>67</v>
      </c>
      <c r="K3815" s="1">
        <v>44644</v>
      </c>
      <c r="L3815">
        <v>69</v>
      </c>
      <c r="M3815">
        <v>0.22</v>
      </c>
    </row>
    <row r="3816" spans="1:13" x14ac:dyDescent="0.3">
      <c r="A3816" t="s">
        <v>3109</v>
      </c>
      <c r="B3816">
        <v>60</v>
      </c>
      <c r="C3816" t="s">
        <v>21</v>
      </c>
      <c r="D3816" t="s">
        <v>37</v>
      </c>
      <c r="E3816">
        <v>31.15</v>
      </c>
      <c r="F3816">
        <v>13</v>
      </c>
      <c r="G3816">
        <v>331</v>
      </c>
      <c r="H3816">
        <v>0</v>
      </c>
      <c r="I3816" t="s">
        <v>19</v>
      </c>
      <c r="J3816">
        <v>38.700000000000003</v>
      </c>
      <c r="K3816" s="1">
        <v>45823</v>
      </c>
      <c r="L3816">
        <v>40</v>
      </c>
      <c r="M3816">
        <v>0.39</v>
      </c>
    </row>
    <row r="3817" spans="1:13" x14ac:dyDescent="0.3">
      <c r="A3817" t="s">
        <v>3110</v>
      </c>
      <c r="B3817">
        <v>56</v>
      </c>
      <c r="C3817" t="s">
        <v>14</v>
      </c>
      <c r="D3817" t="s">
        <v>28</v>
      </c>
      <c r="F3817">
        <v>9</v>
      </c>
      <c r="G3817">
        <v>218</v>
      </c>
      <c r="H3817">
        <v>0</v>
      </c>
      <c r="I3817" t="s">
        <v>16</v>
      </c>
      <c r="J3817">
        <v>66.8</v>
      </c>
      <c r="K3817" s="1">
        <v>45735</v>
      </c>
      <c r="L3817">
        <v>78</v>
      </c>
      <c r="M3817">
        <v>0.28000000000000003</v>
      </c>
    </row>
    <row r="3818" spans="1:13" x14ac:dyDescent="0.3">
      <c r="A3818" t="s">
        <v>2563</v>
      </c>
      <c r="B3818">
        <v>19</v>
      </c>
      <c r="C3818" t="s">
        <v>21</v>
      </c>
      <c r="D3818" t="s">
        <v>37</v>
      </c>
      <c r="E3818">
        <v>159.96</v>
      </c>
      <c r="F3818">
        <v>8</v>
      </c>
      <c r="G3818">
        <v>153</v>
      </c>
      <c r="H3818">
        <v>0</v>
      </c>
      <c r="I3818" t="s">
        <v>16</v>
      </c>
      <c r="J3818">
        <v>87.6</v>
      </c>
      <c r="K3818" s="1">
        <v>45027</v>
      </c>
      <c r="L3818">
        <v>40</v>
      </c>
      <c r="M3818">
        <v>0.32</v>
      </c>
    </row>
    <row r="3819" spans="1:13" x14ac:dyDescent="0.3">
      <c r="A3819" t="s">
        <v>858</v>
      </c>
      <c r="B3819">
        <v>36</v>
      </c>
      <c r="C3819" t="s">
        <v>21</v>
      </c>
      <c r="D3819" t="s">
        <v>28</v>
      </c>
      <c r="E3819">
        <v>240.59</v>
      </c>
      <c r="F3819">
        <v>10</v>
      </c>
      <c r="G3819">
        <v>220</v>
      </c>
      <c r="H3819">
        <v>0</v>
      </c>
      <c r="I3819" t="s">
        <v>29</v>
      </c>
      <c r="J3819">
        <v>41.3</v>
      </c>
      <c r="K3819" s="1">
        <v>45720</v>
      </c>
      <c r="L3819">
        <v>9</v>
      </c>
      <c r="M3819">
        <v>0.13</v>
      </c>
    </row>
    <row r="3820" spans="1:13" x14ac:dyDescent="0.3">
      <c r="A3820" t="s">
        <v>3111</v>
      </c>
      <c r="B3820">
        <v>21</v>
      </c>
      <c r="C3820" t="s">
        <v>14</v>
      </c>
      <c r="D3820" t="s">
        <v>18</v>
      </c>
      <c r="E3820">
        <v>40.92</v>
      </c>
      <c r="F3820">
        <v>8</v>
      </c>
      <c r="G3820">
        <v>22</v>
      </c>
      <c r="H3820">
        <v>0</v>
      </c>
      <c r="I3820" t="s">
        <v>19</v>
      </c>
      <c r="J3820">
        <v>97.2</v>
      </c>
      <c r="K3820" s="1">
        <v>45085</v>
      </c>
      <c r="L3820">
        <v>91</v>
      </c>
      <c r="M3820">
        <v>0.36</v>
      </c>
    </row>
    <row r="3821" spans="1:13" x14ac:dyDescent="0.3">
      <c r="A3821" t="s">
        <v>3112</v>
      </c>
      <c r="B3821">
        <v>75</v>
      </c>
      <c r="C3821" t="s">
        <v>14</v>
      </c>
      <c r="D3821" t="s">
        <v>50</v>
      </c>
      <c r="E3821">
        <v>42.89</v>
      </c>
      <c r="F3821">
        <v>6</v>
      </c>
      <c r="G3821">
        <v>213</v>
      </c>
      <c r="H3821">
        <v>0</v>
      </c>
      <c r="I3821" t="s">
        <v>16</v>
      </c>
      <c r="J3821">
        <v>40.9</v>
      </c>
      <c r="K3821" s="1">
        <v>45229</v>
      </c>
      <c r="L3821">
        <v>67</v>
      </c>
      <c r="M3821">
        <v>0.12</v>
      </c>
    </row>
    <row r="3822" spans="1:13" x14ac:dyDescent="0.3">
      <c r="A3822" t="s">
        <v>1512</v>
      </c>
      <c r="B3822">
        <v>23</v>
      </c>
      <c r="C3822" t="s">
        <v>21</v>
      </c>
      <c r="D3822" t="s">
        <v>26</v>
      </c>
      <c r="E3822">
        <v>229.66</v>
      </c>
      <c r="F3822">
        <v>8</v>
      </c>
      <c r="G3822">
        <v>147</v>
      </c>
      <c r="H3822">
        <v>0</v>
      </c>
      <c r="I3822" t="s">
        <v>40</v>
      </c>
      <c r="J3822">
        <v>21.4</v>
      </c>
      <c r="K3822" s="1">
        <v>45044</v>
      </c>
      <c r="L3822">
        <v>74</v>
      </c>
      <c r="M3822">
        <v>0.18</v>
      </c>
    </row>
    <row r="3823" spans="1:13" x14ac:dyDescent="0.3">
      <c r="A3823" t="s">
        <v>3113</v>
      </c>
      <c r="B3823">
        <v>66</v>
      </c>
      <c r="C3823" t="s">
        <v>21</v>
      </c>
      <c r="D3823" t="s">
        <v>15</v>
      </c>
      <c r="E3823">
        <v>137.12</v>
      </c>
      <c r="F3823">
        <v>9</v>
      </c>
      <c r="G3823">
        <v>357</v>
      </c>
      <c r="H3823">
        <v>0</v>
      </c>
      <c r="I3823" t="s">
        <v>40</v>
      </c>
      <c r="J3823">
        <v>52.9</v>
      </c>
      <c r="K3823" s="1">
        <v>45742</v>
      </c>
      <c r="L3823">
        <v>48</v>
      </c>
      <c r="M3823">
        <v>0.43</v>
      </c>
    </row>
    <row r="3824" spans="1:13" x14ac:dyDescent="0.3">
      <c r="A3824" t="s">
        <v>3114</v>
      </c>
      <c r="B3824">
        <v>74</v>
      </c>
      <c r="C3824" t="s">
        <v>25</v>
      </c>
      <c r="D3824" t="s">
        <v>35</v>
      </c>
      <c r="E3824">
        <v>100.64</v>
      </c>
      <c r="F3824">
        <v>7</v>
      </c>
      <c r="G3824">
        <v>301</v>
      </c>
      <c r="H3824">
        <v>0</v>
      </c>
      <c r="I3824" t="s">
        <v>19</v>
      </c>
      <c r="J3824">
        <v>39.9</v>
      </c>
      <c r="K3824" s="1">
        <v>44529</v>
      </c>
      <c r="L3824">
        <v>75</v>
      </c>
      <c r="M3824">
        <v>0.06</v>
      </c>
    </row>
    <row r="3825" spans="1:13" x14ac:dyDescent="0.3">
      <c r="A3825" t="s">
        <v>279</v>
      </c>
      <c r="B3825">
        <v>54</v>
      </c>
      <c r="C3825" t="s">
        <v>21</v>
      </c>
      <c r="D3825" t="s">
        <v>35</v>
      </c>
      <c r="E3825">
        <v>111.44</v>
      </c>
      <c r="F3825">
        <v>10</v>
      </c>
      <c r="G3825">
        <v>207</v>
      </c>
      <c r="H3825">
        <v>0</v>
      </c>
      <c r="I3825" t="s">
        <v>29</v>
      </c>
      <c r="K3825" s="1">
        <v>44649</v>
      </c>
      <c r="L3825">
        <v>98</v>
      </c>
      <c r="M3825">
        <v>0.5</v>
      </c>
    </row>
    <row r="3826" spans="1:13" x14ac:dyDescent="0.3">
      <c r="A3826" t="s">
        <v>3115</v>
      </c>
      <c r="B3826">
        <v>78</v>
      </c>
      <c r="C3826" t="s">
        <v>14</v>
      </c>
      <c r="D3826" t="s">
        <v>50</v>
      </c>
      <c r="E3826">
        <v>74.900000000000006</v>
      </c>
      <c r="F3826">
        <v>7</v>
      </c>
      <c r="G3826">
        <v>158</v>
      </c>
      <c r="H3826">
        <v>0</v>
      </c>
      <c r="I3826" t="s">
        <v>16</v>
      </c>
      <c r="J3826">
        <v>2.2999999999999998</v>
      </c>
      <c r="K3826" s="1">
        <v>44694</v>
      </c>
      <c r="L3826">
        <v>65</v>
      </c>
      <c r="M3826">
        <v>0.49</v>
      </c>
    </row>
    <row r="3827" spans="1:13" x14ac:dyDescent="0.3">
      <c r="A3827" t="s">
        <v>3116</v>
      </c>
      <c r="B3827">
        <v>45</v>
      </c>
      <c r="C3827" t="s">
        <v>14</v>
      </c>
      <c r="D3827" t="s">
        <v>22</v>
      </c>
      <c r="F3827">
        <v>15</v>
      </c>
      <c r="G3827">
        <v>306</v>
      </c>
      <c r="H3827">
        <v>0</v>
      </c>
      <c r="I3827" t="s">
        <v>16</v>
      </c>
      <c r="J3827">
        <v>74.400000000000006</v>
      </c>
      <c r="K3827" s="1">
        <v>45059</v>
      </c>
      <c r="L3827">
        <v>10</v>
      </c>
      <c r="M3827">
        <v>0.32</v>
      </c>
    </row>
    <row r="3828" spans="1:13" x14ac:dyDescent="0.3">
      <c r="A3828" t="s">
        <v>3117</v>
      </c>
      <c r="B3828">
        <v>47</v>
      </c>
      <c r="C3828" t="s">
        <v>21</v>
      </c>
      <c r="D3828" t="s">
        <v>52</v>
      </c>
      <c r="E3828">
        <v>44.98</v>
      </c>
      <c r="F3828">
        <v>15</v>
      </c>
      <c r="G3828">
        <v>166</v>
      </c>
      <c r="H3828">
        <v>0</v>
      </c>
      <c r="I3828" t="s">
        <v>16</v>
      </c>
      <c r="J3828">
        <v>93.3</v>
      </c>
      <c r="K3828" s="1">
        <v>44805</v>
      </c>
      <c r="L3828">
        <v>6</v>
      </c>
      <c r="M3828">
        <v>0.28999999999999998</v>
      </c>
    </row>
    <row r="3829" spans="1:13" x14ac:dyDescent="0.3">
      <c r="A3829" t="s">
        <v>2533</v>
      </c>
      <c r="B3829">
        <v>24</v>
      </c>
      <c r="C3829" t="s">
        <v>25</v>
      </c>
      <c r="D3829" t="s">
        <v>28</v>
      </c>
      <c r="E3829">
        <v>71.14</v>
      </c>
      <c r="F3829">
        <v>5</v>
      </c>
      <c r="G3829">
        <v>62</v>
      </c>
      <c r="H3829">
        <v>0</v>
      </c>
      <c r="I3829" t="s">
        <v>29</v>
      </c>
      <c r="J3829">
        <v>44</v>
      </c>
      <c r="K3829" s="1">
        <v>44020</v>
      </c>
      <c r="L3829">
        <v>72</v>
      </c>
      <c r="M3829">
        <v>0.4</v>
      </c>
    </row>
    <row r="3830" spans="1:13" x14ac:dyDescent="0.3">
      <c r="A3830" t="s">
        <v>3118</v>
      </c>
      <c r="B3830">
        <v>26</v>
      </c>
      <c r="C3830" t="s">
        <v>14</v>
      </c>
      <c r="D3830" t="s">
        <v>15</v>
      </c>
      <c r="E3830">
        <v>95.07</v>
      </c>
      <c r="F3830">
        <v>6</v>
      </c>
      <c r="G3830">
        <v>324</v>
      </c>
      <c r="H3830">
        <v>0</v>
      </c>
      <c r="I3830" t="s">
        <v>23</v>
      </c>
      <c r="J3830">
        <v>6.5</v>
      </c>
      <c r="K3830" s="1">
        <v>45669</v>
      </c>
      <c r="L3830">
        <v>62</v>
      </c>
      <c r="M3830">
        <v>0.11</v>
      </c>
    </row>
    <row r="3831" spans="1:13" x14ac:dyDescent="0.3">
      <c r="A3831" t="s">
        <v>3119</v>
      </c>
      <c r="B3831">
        <v>42</v>
      </c>
      <c r="C3831" t="s">
        <v>14</v>
      </c>
      <c r="D3831" t="s">
        <v>22</v>
      </c>
      <c r="E3831">
        <v>114.48</v>
      </c>
      <c r="F3831">
        <v>8</v>
      </c>
      <c r="G3831">
        <v>275</v>
      </c>
      <c r="H3831">
        <v>0</v>
      </c>
      <c r="I3831" t="s">
        <v>16</v>
      </c>
      <c r="J3831">
        <v>74.099999999999994</v>
      </c>
      <c r="K3831" s="1">
        <v>44249</v>
      </c>
      <c r="L3831">
        <v>31</v>
      </c>
      <c r="M3831">
        <v>0.64</v>
      </c>
    </row>
    <row r="3832" spans="1:13" x14ac:dyDescent="0.3">
      <c r="A3832" t="s">
        <v>3120</v>
      </c>
      <c r="B3832">
        <v>50</v>
      </c>
      <c r="C3832" t="s">
        <v>14</v>
      </c>
      <c r="D3832" t="s">
        <v>15</v>
      </c>
      <c r="E3832">
        <v>60.18</v>
      </c>
      <c r="F3832">
        <v>10</v>
      </c>
      <c r="G3832">
        <v>22</v>
      </c>
      <c r="H3832">
        <v>0</v>
      </c>
      <c r="I3832" t="s">
        <v>19</v>
      </c>
      <c r="J3832">
        <v>86.7</v>
      </c>
      <c r="K3832" s="1">
        <v>44151</v>
      </c>
      <c r="L3832">
        <v>6</v>
      </c>
      <c r="M3832">
        <v>0.35</v>
      </c>
    </row>
    <row r="3833" spans="1:13" x14ac:dyDescent="0.3">
      <c r="A3833" t="s">
        <v>1588</v>
      </c>
      <c r="B3833">
        <v>18</v>
      </c>
      <c r="C3833" t="s">
        <v>14</v>
      </c>
      <c r="D3833" t="s">
        <v>52</v>
      </c>
      <c r="F3833">
        <v>7</v>
      </c>
      <c r="G3833">
        <v>223</v>
      </c>
      <c r="H3833">
        <v>0</v>
      </c>
      <c r="I3833" t="s">
        <v>16</v>
      </c>
      <c r="J3833">
        <v>32.4</v>
      </c>
      <c r="K3833" s="1">
        <v>45596</v>
      </c>
      <c r="L3833">
        <v>95</v>
      </c>
      <c r="M3833">
        <v>0.21</v>
      </c>
    </row>
    <row r="3834" spans="1:13" x14ac:dyDescent="0.3">
      <c r="A3834" t="s">
        <v>3121</v>
      </c>
      <c r="B3834">
        <v>68</v>
      </c>
      <c r="C3834" t="s">
        <v>14</v>
      </c>
      <c r="D3834" t="s">
        <v>37</v>
      </c>
      <c r="E3834">
        <v>198.29</v>
      </c>
      <c r="F3834">
        <v>10</v>
      </c>
      <c r="G3834">
        <v>200</v>
      </c>
      <c r="H3834">
        <v>0</v>
      </c>
      <c r="I3834" t="s">
        <v>16</v>
      </c>
      <c r="J3834">
        <v>22.2</v>
      </c>
      <c r="K3834" s="1">
        <v>45632</v>
      </c>
      <c r="L3834">
        <v>34</v>
      </c>
      <c r="M3834">
        <v>0.64</v>
      </c>
    </row>
    <row r="3835" spans="1:13" x14ac:dyDescent="0.3">
      <c r="A3835" t="s">
        <v>3122</v>
      </c>
      <c r="B3835">
        <v>23</v>
      </c>
      <c r="C3835" t="s">
        <v>14</v>
      </c>
      <c r="D3835" t="s">
        <v>28</v>
      </c>
      <c r="E3835">
        <v>59.55</v>
      </c>
      <c r="F3835">
        <v>8</v>
      </c>
      <c r="G3835">
        <v>282</v>
      </c>
      <c r="H3835">
        <v>0</v>
      </c>
      <c r="I3835" t="s">
        <v>23</v>
      </c>
      <c r="J3835">
        <v>33.700000000000003</v>
      </c>
      <c r="K3835" s="1">
        <v>44994</v>
      </c>
      <c r="L3835">
        <v>93</v>
      </c>
      <c r="M3835">
        <v>0.08</v>
      </c>
    </row>
    <row r="3836" spans="1:13" x14ac:dyDescent="0.3">
      <c r="A3836" t="s">
        <v>312</v>
      </c>
      <c r="B3836">
        <v>35</v>
      </c>
      <c r="C3836" t="s">
        <v>21</v>
      </c>
      <c r="D3836" t="s">
        <v>52</v>
      </c>
      <c r="E3836">
        <v>289.64999999999998</v>
      </c>
      <c r="F3836">
        <v>7</v>
      </c>
      <c r="G3836">
        <v>346</v>
      </c>
      <c r="H3836">
        <v>0</v>
      </c>
      <c r="I3836" t="s">
        <v>19</v>
      </c>
      <c r="J3836">
        <v>90.8</v>
      </c>
      <c r="K3836" s="1">
        <v>44192</v>
      </c>
      <c r="L3836">
        <v>67</v>
      </c>
      <c r="M3836">
        <v>0.14000000000000001</v>
      </c>
    </row>
    <row r="3837" spans="1:13" x14ac:dyDescent="0.3">
      <c r="A3837" t="s">
        <v>3123</v>
      </c>
      <c r="B3837">
        <v>27</v>
      </c>
      <c r="C3837" t="s">
        <v>21</v>
      </c>
      <c r="D3837" t="s">
        <v>35</v>
      </c>
      <c r="E3837">
        <v>190.82</v>
      </c>
      <c r="F3837">
        <v>10</v>
      </c>
      <c r="G3837">
        <v>335</v>
      </c>
      <c r="H3837">
        <v>0</v>
      </c>
      <c r="I3837" t="s">
        <v>19</v>
      </c>
      <c r="J3837">
        <v>41.8</v>
      </c>
      <c r="K3837" s="1">
        <v>45806</v>
      </c>
      <c r="L3837">
        <v>62</v>
      </c>
      <c r="M3837">
        <v>0.17</v>
      </c>
    </row>
    <row r="3838" spans="1:13" x14ac:dyDescent="0.3">
      <c r="A3838" t="s">
        <v>3124</v>
      </c>
      <c r="B3838">
        <v>45</v>
      </c>
      <c r="C3838" t="s">
        <v>21</v>
      </c>
      <c r="D3838" t="s">
        <v>35</v>
      </c>
      <c r="E3838">
        <v>135.72</v>
      </c>
      <c r="F3838">
        <v>11</v>
      </c>
      <c r="G3838">
        <v>214</v>
      </c>
      <c r="H3838">
        <v>0</v>
      </c>
      <c r="I3838" t="s">
        <v>19</v>
      </c>
      <c r="J3838">
        <v>65.400000000000006</v>
      </c>
      <c r="K3838" s="1">
        <v>45117</v>
      </c>
      <c r="L3838">
        <v>86</v>
      </c>
      <c r="M3838">
        <v>0.51</v>
      </c>
    </row>
    <row r="3839" spans="1:13" x14ac:dyDescent="0.3">
      <c r="A3839" t="s">
        <v>3125</v>
      </c>
      <c r="B3839">
        <v>28</v>
      </c>
      <c r="C3839" t="s">
        <v>21</v>
      </c>
      <c r="D3839" t="s">
        <v>28</v>
      </c>
      <c r="E3839">
        <v>45.16</v>
      </c>
      <c r="F3839">
        <v>9</v>
      </c>
      <c r="G3839">
        <v>264</v>
      </c>
      <c r="H3839">
        <v>0</v>
      </c>
      <c r="I3839" t="s">
        <v>16</v>
      </c>
      <c r="J3839">
        <v>7.4</v>
      </c>
      <c r="K3839" s="1">
        <v>44588</v>
      </c>
      <c r="L3839">
        <v>12</v>
      </c>
      <c r="M3839">
        <v>0.31</v>
      </c>
    </row>
    <row r="3840" spans="1:13" x14ac:dyDescent="0.3">
      <c r="A3840" t="s">
        <v>3126</v>
      </c>
      <c r="B3840">
        <v>50</v>
      </c>
      <c r="C3840" t="s">
        <v>21</v>
      </c>
      <c r="D3840" t="s">
        <v>26</v>
      </c>
      <c r="E3840">
        <v>68.41</v>
      </c>
      <c r="F3840">
        <v>9</v>
      </c>
      <c r="G3840">
        <v>228</v>
      </c>
      <c r="H3840">
        <v>0</v>
      </c>
      <c r="I3840" t="s">
        <v>16</v>
      </c>
      <c r="J3840">
        <v>28.2</v>
      </c>
      <c r="K3840" s="1">
        <v>45684</v>
      </c>
      <c r="L3840">
        <v>38</v>
      </c>
      <c r="M3840">
        <v>0.45</v>
      </c>
    </row>
    <row r="3841" spans="1:13" x14ac:dyDescent="0.3">
      <c r="A3841" t="s">
        <v>1131</v>
      </c>
      <c r="B3841">
        <v>18</v>
      </c>
      <c r="C3841" t="s">
        <v>14</v>
      </c>
      <c r="D3841" t="s">
        <v>50</v>
      </c>
      <c r="E3841">
        <v>190.06</v>
      </c>
      <c r="F3841">
        <v>6</v>
      </c>
      <c r="G3841">
        <v>226</v>
      </c>
      <c r="H3841">
        <v>0</v>
      </c>
      <c r="I3841" t="s">
        <v>40</v>
      </c>
      <c r="J3841">
        <v>22.8</v>
      </c>
      <c r="K3841" s="1">
        <v>44249</v>
      </c>
      <c r="L3841">
        <v>83</v>
      </c>
      <c r="M3841">
        <v>0.38</v>
      </c>
    </row>
    <row r="3842" spans="1:13" x14ac:dyDescent="0.3">
      <c r="A3842" t="s">
        <v>3127</v>
      </c>
      <c r="B3842">
        <v>30</v>
      </c>
      <c r="C3842" t="s">
        <v>14</v>
      </c>
      <c r="D3842" t="s">
        <v>50</v>
      </c>
      <c r="E3842">
        <v>229.33</v>
      </c>
      <c r="F3842">
        <v>8</v>
      </c>
      <c r="G3842">
        <v>326</v>
      </c>
      <c r="H3842">
        <v>0</v>
      </c>
      <c r="I3842" t="s">
        <v>23</v>
      </c>
      <c r="J3842">
        <v>6.3</v>
      </c>
      <c r="K3842" s="1">
        <v>44523</v>
      </c>
      <c r="L3842">
        <v>7</v>
      </c>
      <c r="M3842">
        <v>0.32</v>
      </c>
    </row>
    <row r="3843" spans="1:13" x14ac:dyDescent="0.3">
      <c r="A3843" t="s">
        <v>3128</v>
      </c>
      <c r="B3843">
        <v>54</v>
      </c>
      <c r="C3843" t="s">
        <v>14</v>
      </c>
      <c r="D3843" t="s">
        <v>35</v>
      </c>
      <c r="E3843">
        <v>64.52</v>
      </c>
      <c r="F3843">
        <v>9</v>
      </c>
      <c r="G3843">
        <v>334</v>
      </c>
      <c r="H3843">
        <v>0</v>
      </c>
      <c r="I3843" t="s">
        <v>19</v>
      </c>
      <c r="J3843">
        <v>12.1</v>
      </c>
      <c r="K3843" s="1">
        <v>45257</v>
      </c>
      <c r="L3843">
        <v>64</v>
      </c>
      <c r="M3843">
        <v>0.31</v>
      </c>
    </row>
    <row r="3844" spans="1:13" x14ac:dyDescent="0.3">
      <c r="A3844" t="s">
        <v>3030</v>
      </c>
      <c r="B3844">
        <v>37</v>
      </c>
      <c r="C3844" t="s">
        <v>14</v>
      </c>
      <c r="D3844" t="s">
        <v>35</v>
      </c>
      <c r="E3844">
        <v>144.55000000000001</v>
      </c>
      <c r="F3844">
        <v>12</v>
      </c>
      <c r="G3844">
        <v>276</v>
      </c>
      <c r="H3844">
        <v>0</v>
      </c>
      <c r="I3844" t="s">
        <v>19</v>
      </c>
      <c r="J3844">
        <v>41.7</v>
      </c>
      <c r="K3844" s="1">
        <v>44227</v>
      </c>
      <c r="L3844">
        <v>87</v>
      </c>
      <c r="M3844">
        <v>0.31</v>
      </c>
    </row>
    <row r="3845" spans="1:13" x14ac:dyDescent="0.3">
      <c r="A3845" t="s">
        <v>3129</v>
      </c>
      <c r="B3845">
        <v>18</v>
      </c>
      <c r="C3845" t="s">
        <v>14</v>
      </c>
      <c r="D3845" t="s">
        <v>52</v>
      </c>
      <c r="E3845">
        <v>129.09</v>
      </c>
      <c r="F3845">
        <v>12</v>
      </c>
      <c r="G3845">
        <v>229</v>
      </c>
      <c r="H3845">
        <v>0</v>
      </c>
      <c r="I3845" t="s">
        <v>40</v>
      </c>
      <c r="J3845">
        <v>55.8</v>
      </c>
      <c r="K3845" s="1">
        <v>45748</v>
      </c>
      <c r="L3845">
        <v>77</v>
      </c>
      <c r="M3845">
        <v>0.13</v>
      </c>
    </row>
    <row r="3846" spans="1:13" x14ac:dyDescent="0.3">
      <c r="A3846" t="s">
        <v>3130</v>
      </c>
      <c r="B3846">
        <v>69</v>
      </c>
      <c r="C3846" t="s">
        <v>14</v>
      </c>
      <c r="D3846" t="s">
        <v>18</v>
      </c>
      <c r="E3846">
        <v>91.42</v>
      </c>
      <c r="F3846">
        <v>15</v>
      </c>
      <c r="G3846">
        <v>355</v>
      </c>
      <c r="H3846">
        <v>0</v>
      </c>
      <c r="I3846" t="s">
        <v>16</v>
      </c>
      <c r="J3846">
        <v>31.2</v>
      </c>
      <c r="K3846" s="1">
        <v>45790</v>
      </c>
      <c r="L3846">
        <v>4</v>
      </c>
      <c r="M3846">
        <v>0.11</v>
      </c>
    </row>
    <row r="3847" spans="1:13" x14ac:dyDescent="0.3">
      <c r="A3847" t="s">
        <v>746</v>
      </c>
      <c r="B3847">
        <v>20</v>
      </c>
      <c r="C3847" t="s">
        <v>14</v>
      </c>
      <c r="D3847" t="s">
        <v>44</v>
      </c>
      <c r="E3847">
        <v>236.19</v>
      </c>
      <c r="F3847">
        <v>8</v>
      </c>
      <c r="G3847">
        <v>214</v>
      </c>
      <c r="H3847">
        <v>0</v>
      </c>
      <c r="I3847" t="s">
        <v>40</v>
      </c>
      <c r="K3847" s="1">
        <v>44804</v>
      </c>
      <c r="L3847">
        <v>21</v>
      </c>
      <c r="M3847">
        <v>0.56999999999999995</v>
      </c>
    </row>
    <row r="3848" spans="1:13" x14ac:dyDescent="0.3">
      <c r="A3848" t="s">
        <v>3131</v>
      </c>
      <c r="B3848">
        <v>35</v>
      </c>
      <c r="C3848" t="s">
        <v>21</v>
      </c>
      <c r="D3848" t="s">
        <v>26</v>
      </c>
      <c r="E3848">
        <v>85.85</v>
      </c>
      <c r="F3848">
        <v>14</v>
      </c>
      <c r="G3848">
        <v>156</v>
      </c>
      <c r="H3848">
        <v>0</v>
      </c>
      <c r="I3848" t="s">
        <v>40</v>
      </c>
      <c r="J3848">
        <v>75.900000000000006</v>
      </c>
      <c r="K3848" s="1">
        <v>45481</v>
      </c>
      <c r="L3848">
        <v>78</v>
      </c>
      <c r="M3848">
        <v>0.47</v>
      </c>
    </row>
    <row r="3849" spans="1:13" x14ac:dyDescent="0.3">
      <c r="A3849" t="s">
        <v>3132</v>
      </c>
      <c r="B3849">
        <v>58</v>
      </c>
      <c r="C3849" t="s">
        <v>25</v>
      </c>
      <c r="D3849" t="s">
        <v>22</v>
      </c>
      <c r="E3849">
        <v>84.89</v>
      </c>
      <c r="F3849">
        <v>7</v>
      </c>
      <c r="G3849">
        <v>12</v>
      </c>
      <c r="H3849">
        <v>0</v>
      </c>
      <c r="I3849" t="s">
        <v>16</v>
      </c>
      <c r="J3849">
        <v>24.7</v>
      </c>
      <c r="K3849" s="1">
        <v>45355</v>
      </c>
      <c r="L3849">
        <v>36</v>
      </c>
      <c r="M3849">
        <v>0.32</v>
      </c>
    </row>
    <row r="3850" spans="1:13" x14ac:dyDescent="0.3">
      <c r="A3850" t="s">
        <v>3133</v>
      </c>
      <c r="B3850">
        <v>31</v>
      </c>
      <c r="C3850" t="s">
        <v>14</v>
      </c>
      <c r="D3850" t="s">
        <v>44</v>
      </c>
      <c r="E3850">
        <v>18.61</v>
      </c>
      <c r="F3850">
        <v>6</v>
      </c>
      <c r="G3850">
        <v>196</v>
      </c>
      <c r="H3850">
        <v>0</v>
      </c>
      <c r="I3850" t="s">
        <v>29</v>
      </c>
      <c r="J3850">
        <v>3.4</v>
      </c>
      <c r="K3850" s="1">
        <v>44417</v>
      </c>
      <c r="L3850">
        <v>7</v>
      </c>
      <c r="M3850">
        <v>0.09</v>
      </c>
    </row>
    <row r="3851" spans="1:13" x14ac:dyDescent="0.3">
      <c r="A3851" t="s">
        <v>3134</v>
      </c>
      <c r="B3851">
        <v>48</v>
      </c>
      <c r="C3851" t="s">
        <v>21</v>
      </c>
      <c r="D3851" t="s">
        <v>52</v>
      </c>
      <c r="F3851">
        <v>10</v>
      </c>
      <c r="G3851">
        <v>110</v>
      </c>
      <c r="H3851">
        <v>0</v>
      </c>
      <c r="I3851" t="s">
        <v>23</v>
      </c>
      <c r="J3851">
        <v>25.7</v>
      </c>
      <c r="K3851" s="1">
        <v>45810</v>
      </c>
      <c r="L3851">
        <v>77</v>
      </c>
      <c r="M3851">
        <v>7.0000000000000007E-2</v>
      </c>
    </row>
    <row r="3852" spans="1:13" x14ac:dyDescent="0.3">
      <c r="A3852" t="s">
        <v>3135</v>
      </c>
      <c r="B3852">
        <v>44</v>
      </c>
      <c r="C3852" t="s">
        <v>14</v>
      </c>
      <c r="D3852" t="s">
        <v>44</v>
      </c>
      <c r="E3852">
        <v>82.31</v>
      </c>
      <c r="F3852">
        <v>13</v>
      </c>
      <c r="G3852">
        <v>102</v>
      </c>
      <c r="H3852">
        <v>0</v>
      </c>
      <c r="I3852" t="s">
        <v>29</v>
      </c>
      <c r="J3852">
        <v>92.1</v>
      </c>
      <c r="K3852" s="1">
        <v>44981</v>
      </c>
      <c r="L3852">
        <v>35</v>
      </c>
      <c r="M3852">
        <v>0.35</v>
      </c>
    </row>
    <row r="3853" spans="1:13" x14ac:dyDescent="0.3">
      <c r="A3853" t="s">
        <v>3136</v>
      </c>
      <c r="B3853">
        <v>34</v>
      </c>
      <c r="C3853" t="s">
        <v>14</v>
      </c>
      <c r="D3853" t="s">
        <v>44</v>
      </c>
      <c r="E3853">
        <v>73.349999999999994</v>
      </c>
      <c r="F3853">
        <v>14</v>
      </c>
      <c r="G3853">
        <v>102</v>
      </c>
      <c r="H3853">
        <v>0</v>
      </c>
      <c r="I3853" t="s">
        <v>29</v>
      </c>
      <c r="J3853">
        <v>1.8</v>
      </c>
      <c r="K3853" s="1">
        <v>44018</v>
      </c>
      <c r="L3853">
        <v>49</v>
      </c>
      <c r="M3853">
        <v>0.33</v>
      </c>
    </row>
    <row r="3854" spans="1:13" x14ac:dyDescent="0.3">
      <c r="A3854" t="s">
        <v>3137</v>
      </c>
      <c r="B3854">
        <v>72</v>
      </c>
      <c r="C3854" t="s">
        <v>21</v>
      </c>
      <c r="D3854" t="s">
        <v>52</v>
      </c>
      <c r="E3854">
        <v>50.51</v>
      </c>
      <c r="F3854">
        <v>10</v>
      </c>
      <c r="G3854">
        <v>169</v>
      </c>
      <c r="H3854">
        <v>0</v>
      </c>
      <c r="I3854" t="s">
        <v>23</v>
      </c>
      <c r="J3854">
        <v>12.9</v>
      </c>
      <c r="K3854" s="1">
        <v>45790</v>
      </c>
      <c r="L3854">
        <v>97</v>
      </c>
      <c r="M3854">
        <v>0.56999999999999995</v>
      </c>
    </row>
    <row r="3855" spans="1:13" x14ac:dyDescent="0.3">
      <c r="A3855" t="s">
        <v>3138</v>
      </c>
      <c r="B3855">
        <v>63</v>
      </c>
      <c r="C3855" t="s">
        <v>14</v>
      </c>
      <c r="D3855" t="s">
        <v>35</v>
      </c>
      <c r="E3855">
        <v>421.06</v>
      </c>
      <c r="F3855">
        <v>7</v>
      </c>
      <c r="G3855">
        <v>108</v>
      </c>
      <c r="H3855">
        <v>0</v>
      </c>
      <c r="I3855" t="s">
        <v>29</v>
      </c>
      <c r="K3855" s="1">
        <v>44417</v>
      </c>
      <c r="L3855">
        <v>11</v>
      </c>
      <c r="M3855">
        <v>0.12</v>
      </c>
    </row>
    <row r="3856" spans="1:13" x14ac:dyDescent="0.3">
      <c r="A3856" t="s">
        <v>3139</v>
      </c>
      <c r="B3856">
        <v>46</v>
      </c>
      <c r="C3856" t="s">
        <v>21</v>
      </c>
      <c r="D3856" t="s">
        <v>35</v>
      </c>
      <c r="E3856">
        <v>242.95</v>
      </c>
      <c r="F3856">
        <v>12</v>
      </c>
      <c r="G3856">
        <v>125</v>
      </c>
      <c r="H3856">
        <v>0</v>
      </c>
      <c r="I3856" t="s">
        <v>16</v>
      </c>
      <c r="J3856">
        <v>37.700000000000003</v>
      </c>
      <c r="K3856" s="1">
        <v>44683</v>
      </c>
      <c r="L3856">
        <v>89</v>
      </c>
      <c r="M3856">
        <v>0.25</v>
      </c>
    </row>
    <row r="3857" spans="1:13" x14ac:dyDescent="0.3">
      <c r="A3857" t="s">
        <v>3140</v>
      </c>
      <c r="B3857">
        <v>53</v>
      </c>
      <c r="C3857" t="s">
        <v>21</v>
      </c>
      <c r="D3857" t="s">
        <v>28</v>
      </c>
      <c r="E3857">
        <v>149.75</v>
      </c>
      <c r="F3857">
        <v>9</v>
      </c>
      <c r="G3857">
        <v>234</v>
      </c>
      <c r="H3857">
        <v>0</v>
      </c>
      <c r="I3857" t="s">
        <v>29</v>
      </c>
      <c r="J3857">
        <v>64.8</v>
      </c>
      <c r="K3857" s="1">
        <v>45652</v>
      </c>
      <c r="L3857">
        <v>24</v>
      </c>
      <c r="M3857">
        <v>0.26</v>
      </c>
    </row>
    <row r="3858" spans="1:13" x14ac:dyDescent="0.3">
      <c r="A3858" t="s">
        <v>1289</v>
      </c>
      <c r="B3858">
        <v>54</v>
      </c>
      <c r="C3858" t="s">
        <v>25</v>
      </c>
      <c r="D3858" t="s">
        <v>44</v>
      </c>
      <c r="E3858">
        <v>96.33</v>
      </c>
      <c r="F3858">
        <v>11</v>
      </c>
      <c r="G3858">
        <v>147</v>
      </c>
      <c r="H3858">
        <v>0</v>
      </c>
      <c r="I3858" t="s">
        <v>29</v>
      </c>
      <c r="J3858">
        <v>91</v>
      </c>
      <c r="K3858" s="1">
        <v>44040</v>
      </c>
      <c r="L3858">
        <v>22</v>
      </c>
      <c r="M3858">
        <v>0.22</v>
      </c>
    </row>
    <row r="3859" spans="1:13" x14ac:dyDescent="0.3">
      <c r="A3859" t="s">
        <v>3141</v>
      </c>
      <c r="B3859">
        <v>43</v>
      </c>
      <c r="C3859" t="s">
        <v>14</v>
      </c>
      <c r="D3859" t="s">
        <v>22</v>
      </c>
      <c r="E3859">
        <v>17.100000000000001</v>
      </c>
      <c r="F3859">
        <v>13</v>
      </c>
      <c r="G3859">
        <v>170</v>
      </c>
      <c r="H3859">
        <v>0</v>
      </c>
      <c r="I3859" t="s">
        <v>29</v>
      </c>
      <c r="J3859">
        <v>79.400000000000006</v>
      </c>
      <c r="K3859" s="1">
        <v>44279</v>
      </c>
      <c r="L3859">
        <v>43</v>
      </c>
      <c r="M3859">
        <v>0.35</v>
      </c>
    </row>
    <row r="3860" spans="1:13" x14ac:dyDescent="0.3">
      <c r="A3860" t="s">
        <v>3142</v>
      </c>
      <c r="B3860">
        <v>70</v>
      </c>
      <c r="C3860" t="s">
        <v>14</v>
      </c>
      <c r="D3860" t="s">
        <v>52</v>
      </c>
      <c r="E3860">
        <v>45.66</v>
      </c>
      <c r="F3860">
        <v>7</v>
      </c>
      <c r="G3860">
        <v>0</v>
      </c>
      <c r="H3860">
        <v>0</v>
      </c>
      <c r="I3860" t="s">
        <v>16</v>
      </c>
      <c r="J3860">
        <v>25.1</v>
      </c>
      <c r="K3860" s="1">
        <v>45547</v>
      </c>
      <c r="L3860">
        <v>51</v>
      </c>
      <c r="M3860">
        <v>0.14000000000000001</v>
      </c>
    </row>
    <row r="3861" spans="1:13" x14ac:dyDescent="0.3">
      <c r="A3861" t="s">
        <v>2294</v>
      </c>
      <c r="B3861">
        <v>34</v>
      </c>
      <c r="C3861" t="s">
        <v>14</v>
      </c>
      <c r="D3861" t="s">
        <v>22</v>
      </c>
      <c r="E3861">
        <v>105.27</v>
      </c>
      <c r="F3861">
        <v>4</v>
      </c>
      <c r="G3861">
        <v>39</v>
      </c>
      <c r="H3861">
        <v>0</v>
      </c>
      <c r="I3861" t="s">
        <v>40</v>
      </c>
      <c r="J3861">
        <v>63.5</v>
      </c>
      <c r="K3861" s="1">
        <v>45634</v>
      </c>
      <c r="L3861">
        <v>49</v>
      </c>
      <c r="M3861">
        <v>0.28000000000000003</v>
      </c>
    </row>
    <row r="3862" spans="1:13" x14ac:dyDescent="0.3">
      <c r="A3862" t="s">
        <v>1303</v>
      </c>
      <c r="B3862">
        <v>39</v>
      </c>
      <c r="C3862" t="s">
        <v>21</v>
      </c>
      <c r="D3862" t="s">
        <v>15</v>
      </c>
      <c r="E3862">
        <v>35.44</v>
      </c>
      <c r="F3862">
        <v>9</v>
      </c>
      <c r="G3862">
        <v>236</v>
      </c>
      <c r="H3862">
        <v>0</v>
      </c>
      <c r="I3862" t="s">
        <v>19</v>
      </c>
      <c r="J3862">
        <v>66.400000000000006</v>
      </c>
      <c r="K3862" s="1">
        <v>45080</v>
      </c>
      <c r="L3862">
        <v>22</v>
      </c>
      <c r="M3862">
        <v>0.2</v>
      </c>
    </row>
    <row r="3863" spans="1:13" x14ac:dyDescent="0.3">
      <c r="A3863" t="s">
        <v>2028</v>
      </c>
      <c r="B3863">
        <v>78</v>
      </c>
      <c r="C3863" t="s">
        <v>14</v>
      </c>
      <c r="D3863" t="s">
        <v>50</v>
      </c>
      <c r="E3863">
        <v>124.07</v>
      </c>
      <c r="F3863">
        <v>8</v>
      </c>
      <c r="G3863">
        <v>6</v>
      </c>
      <c r="H3863">
        <v>0</v>
      </c>
      <c r="I3863" t="s">
        <v>23</v>
      </c>
      <c r="J3863">
        <v>9.1</v>
      </c>
      <c r="K3863" s="1">
        <v>45637</v>
      </c>
      <c r="L3863">
        <v>79</v>
      </c>
      <c r="M3863">
        <v>0.26</v>
      </c>
    </row>
    <row r="3864" spans="1:13" x14ac:dyDescent="0.3">
      <c r="A3864" t="s">
        <v>3143</v>
      </c>
      <c r="B3864">
        <v>42</v>
      </c>
      <c r="C3864" t="s">
        <v>14</v>
      </c>
      <c r="D3864" t="s">
        <v>28</v>
      </c>
      <c r="E3864">
        <v>99.16</v>
      </c>
      <c r="F3864">
        <v>9</v>
      </c>
      <c r="G3864">
        <v>162</v>
      </c>
      <c r="H3864">
        <v>0</v>
      </c>
      <c r="I3864" t="s">
        <v>23</v>
      </c>
      <c r="J3864">
        <v>42.7</v>
      </c>
      <c r="K3864" s="1">
        <v>45685</v>
      </c>
      <c r="L3864">
        <v>18</v>
      </c>
      <c r="M3864">
        <v>0.17</v>
      </c>
    </row>
    <row r="3865" spans="1:13" x14ac:dyDescent="0.3">
      <c r="A3865" t="s">
        <v>3144</v>
      </c>
      <c r="B3865">
        <v>19</v>
      </c>
      <c r="C3865" t="s">
        <v>25</v>
      </c>
      <c r="D3865" t="s">
        <v>50</v>
      </c>
      <c r="E3865">
        <v>101.58</v>
      </c>
      <c r="F3865">
        <v>5</v>
      </c>
      <c r="G3865">
        <v>289</v>
      </c>
      <c r="H3865">
        <v>0</v>
      </c>
      <c r="I3865" t="s">
        <v>16</v>
      </c>
      <c r="J3865">
        <v>31.1</v>
      </c>
      <c r="K3865" s="1">
        <v>44081</v>
      </c>
      <c r="L3865">
        <v>44</v>
      </c>
      <c r="M3865">
        <v>0.41</v>
      </c>
    </row>
    <row r="3866" spans="1:13" x14ac:dyDescent="0.3">
      <c r="A3866" t="s">
        <v>825</v>
      </c>
      <c r="B3866">
        <v>72</v>
      </c>
      <c r="C3866" t="s">
        <v>21</v>
      </c>
      <c r="D3866" t="s">
        <v>28</v>
      </c>
      <c r="E3866">
        <v>240.68</v>
      </c>
      <c r="F3866">
        <v>13</v>
      </c>
      <c r="G3866">
        <v>324</v>
      </c>
      <c r="H3866">
        <v>0</v>
      </c>
      <c r="I3866" t="s">
        <v>19</v>
      </c>
      <c r="J3866">
        <v>15.7</v>
      </c>
      <c r="K3866" s="1">
        <v>45085</v>
      </c>
      <c r="L3866">
        <v>32</v>
      </c>
      <c r="M3866">
        <v>0.01</v>
      </c>
    </row>
    <row r="3867" spans="1:13" x14ac:dyDescent="0.3">
      <c r="A3867" t="s">
        <v>3145</v>
      </c>
      <c r="B3867">
        <v>39</v>
      </c>
      <c r="C3867" t="s">
        <v>14</v>
      </c>
      <c r="D3867" t="s">
        <v>26</v>
      </c>
      <c r="E3867">
        <v>59.66</v>
      </c>
      <c r="F3867">
        <v>13</v>
      </c>
      <c r="G3867">
        <v>156</v>
      </c>
      <c r="H3867">
        <v>0</v>
      </c>
      <c r="I3867" t="s">
        <v>29</v>
      </c>
      <c r="J3867">
        <v>5.9</v>
      </c>
      <c r="K3867" s="1">
        <v>45122</v>
      </c>
      <c r="L3867">
        <v>58</v>
      </c>
      <c r="M3867">
        <v>0.3</v>
      </c>
    </row>
    <row r="3868" spans="1:13" x14ac:dyDescent="0.3">
      <c r="A3868" t="s">
        <v>3146</v>
      </c>
      <c r="B3868">
        <v>22</v>
      </c>
      <c r="C3868" t="s">
        <v>25</v>
      </c>
      <c r="D3868" t="s">
        <v>52</v>
      </c>
      <c r="E3868">
        <v>34.369999999999997</v>
      </c>
      <c r="F3868">
        <v>10</v>
      </c>
      <c r="G3868">
        <v>113</v>
      </c>
      <c r="H3868">
        <v>0</v>
      </c>
      <c r="I3868" t="s">
        <v>23</v>
      </c>
      <c r="J3868">
        <v>2.7</v>
      </c>
      <c r="K3868" s="1">
        <v>44876</v>
      </c>
      <c r="L3868">
        <v>56</v>
      </c>
      <c r="M3868">
        <v>0.28000000000000003</v>
      </c>
    </row>
    <row r="3869" spans="1:13" x14ac:dyDescent="0.3">
      <c r="A3869" t="s">
        <v>3147</v>
      </c>
      <c r="B3869">
        <v>21</v>
      </c>
      <c r="C3869" t="s">
        <v>14</v>
      </c>
      <c r="D3869" t="s">
        <v>50</v>
      </c>
      <c r="E3869">
        <v>43.74</v>
      </c>
      <c r="F3869">
        <v>10</v>
      </c>
      <c r="G3869">
        <v>111</v>
      </c>
      <c r="H3869">
        <v>0</v>
      </c>
      <c r="I3869" t="s">
        <v>29</v>
      </c>
      <c r="J3869">
        <v>85.9</v>
      </c>
      <c r="K3869" s="1">
        <v>44510</v>
      </c>
      <c r="L3869">
        <v>74</v>
      </c>
      <c r="M3869">
        <v>0.16</v>
      </c>
    </row>
    <row r="3870" spans="1:13" x14ac:dyDescent="0.3">
      <c r="A3870" t="s">
        <v>3148</v>
      </c>
      <c r="B3870">
        <v>53</v>
      </c>
      <c r="C3870" t="s">
        <v>25</v>
      </c>
      <c r="D3870" t="s">
        <v>22</v>
      </c>
      <c r="F3870">
        <v>14</v>
      </c>
      <c r="G3870">
        <v>256</v>
      </c>
      <c r="H3870">
        <v>0</v>
      </c>
      <c r="I3870" t="s">
        <v>16</v>
      </c>
      <c r="K3870" s="1">
        <v>45451</v>
      </c>
      <c r="L3870">
        <v>9</v>
      </c>
      <c r="M3870">
        <v>0.3</v>
      </c>
    </row>
    <row r="3871" spans="1:13" x14ac:dyDescent="0.3">
      <c r="A3871" t="s">
        <v>3149</v>
      </c>
      <c r="B3871">
        <v>23</v>
      </c>
      <c r="C3871" t="s">
        <v>21</v>
      </c>
      <c r="D3871" t="s">
        <v>52</v>
      </c>
      <c r="E3871">
        <v>346.3</v>
      </c>
      <c r="F3871">
        <v>7</v>
      </c>
      <c r="G3871">
        <v>72</v>
      </c>
      <c r="H3871">
        <v>0</v>
      </c>
      <c r="I3871" t="s">
        <v>16</v>
      </c>
      <c r="J3871">
        <v>49.3</v>
      </c>
      <c r="K3871" s="1">
        <v>44900</v>
      </c>
      <c r="L3871">
        <v>63</v>
      </c>
      <c r="M3871">
        <v>0.16</v>
      </c>
    </row>
    <row r="3872" spans="1:13" x14ac:dyDescent="0.3">
      <c r="A3872" t="s">
        <v>3150</v>
      </c>
      <c r="B3872">
        <v>69</v>
      </c>
      <c r="C3872" t="s">
        <v>25</v>
      </c>
      <c r="D3872" t="s">
        <v>22</v>
      </c>
      <c r="E3872">
        <v>61.86</v>
      </c>
      <c r="F3872">
        <v>8</v>
      </c>
      <c r="G3872">
        <v>192</v>
      </c>
      <c r="H3872">
        <v>0</v>
      </c>
      <c r="I3872" t="s">
        <v>16</v>
      </c>
      <c r="J3872">
        <v>29.2</v>
      </c>
      <c r="K3872" s="1">
        <v>45378</v>
      </c>
      <c r="L3872">
        <v>89</v>
      </c>
      <c r="M3872">
        <v>0.48</v>
      </c>
    </row>
    <row r="3873" spans="1:13" x14ac:dyDescent="0.3">
      <c r="A3873" t="s">
        <v>3151</v>
      </c>
      <c r="B3873">
        <v>38</v>
      </c>
      <c r="C3873" t="s">
        <v>14</v>
      </c>
      <c r="D3873" t="s">
        <v>44</v>
      </c>
      <c r="E3873">
        <v>198.59</v>
      </c>
      <c r="F3873">
        <v>7</v>
      </c>
      <c r="G3873">
        <v>272</v>
      </c>
      <c r="H3873">
        <v>0</v>
      </c>
      <c r="I3873" t="s">
        <v>40</v>
      </c>
      <c r="J3873">
        <v>16.600000000000001</v>
      </c>
      <c r="K3873" s="1">
        <v>44430</v>
      </c>
      <c r="L3873">
        <v>4</v>
      </c>
      <c r="M3873">
        <v>0.46</v>
      </c>
    </row>
    <row r="3874" spans="1:13" x14ac:dyDescent="0.3">
      <c r="A3874" t="s">
        <v>3152</v>
      </c>
      <c r="B3874">
        <v>30</v>
      </c>
      <c r="C3874" t="s">
        <v>21</v>
      </c>
      <c r="D3874" t="s">
        <v>50</v>
      </c>
      <c r="E3874">
        <v>68.7</v>
      </c>
      <c r="F3874">
        <v>17</v>
      </c>
      <c r="G3874">
        <v>223</v>
      </c>
      <c r="H3874">
        <v>0</v>
      </c>
      <c r="I3874" t="s">
        <v>16</v>
      </c>
      <c r="J3874">
        <v>26.1</v>
      </c>
      <c r="K3874" s="1">
        <v>44145</v>
      </c>
      <c r="L3874">
        <v>38</v>
      </c>
      <c r="M3874">
        <v>0.36</v>
      </c>
    </row>
    <row r="3875" spans="1:13" x14ac:dyDescent="0.3">
      <c r="A3875" t="s">
        <v>3153</v>
      </c>
      <c r="B3875">
        <v>71</v>
      </c>
      <c r="C3875" t="s">
        <v>25</v>
      </c>
      <c r="D3875" t="s">
        <v>44</v>
      </c>
      <c r="E3875">
        <v>94.36</v>
      </c>
      <c r="F3875">
        <v>11</v>
      </c>
      <c r="G3875">
        <v>360</v>
      </c>
      <c r="H3875">
        <v>0</v>
      </c>
      <c r="I3875" t="s">
        <v>29</v>
      </c>
      <c r="J3875">
        <v>17</v>
      </c>
      <c r="K3875" s="1">
        <v>45305</v>
      </c>
      <c r="L3875">
        <v>42</v>
      </c>
      <c r="M3875">
        <v>0.13</v>
      </c>
    </row>
    <row r="3876" spans="1:13" x14ac:dyDescent="0.3">
      <c r="A3876" t="s">
        <v>460</v>
      </c>
      <c r="B3876">
        <v>54</v>
      </c>
      <c r="C3876" t="s">
        <v>14</v>
      </c>
      <c r="D3876" t="s">
        <v>35</v>
      </c>
      <c r="E3876">
        <v>55.35</v>
      </c>
      <c r="F3876">
        <v>11</v>
      </c>
      <c r="G3876">
        <v>93</v>
      </c>
      <c r="H3876">
        <v>0</v>
      </c>
      <c r="I3876" t="s">
        <v>40</v>
      </c>
      <c r="J3876">
        <v>75.8</v>
      </c>
      <c r="K3876" s="1">
        <v>44990</v>
      </c>
      <c r="L3876">
        <v>7</v>
      </c>
      <c r="M3876">
        <v>0.1</v>
      </c>
    </row>
    <row r="3877" spans="1:13" x14ac:dyDescent="0.3">
      <c r="A3877" t="s">
        <v>3154</v>
      </c>
      <c r="B3877">
        <v>72</v>
      </c>
      <c r="C3877" t="s">
        <v>14</v>
      </c>
      <c r="D3877" t="s">
        <v>15</v>
      </c>
      <c r="E3877">
        <v>170.49</v>
      </c>
      <c r="F3877">
        <v>11</v>
      </c>
      <c r="G3877">
        <v>206</v>
      </c>
      <c r="H3877">
        <v>0</v>
      </c>
      <c r="I3877" t="s">
        <v>29</v>
      </c>
      <c r="J3877">
        <v>90.8</v>
      </c>
      <c r="K3877" s="1">
        <v>45088</v>
      </c>
      <c r="L3877">
        <v>42</v>
      </c>
      <c r="M3877">
        <v>0.21</v>
      </c>
    </row>
    <row r="3878" spans="1:13" x14ac:dyDescent="0.3">
      <c r="A3878" t="s">
        <v>3155</v>
      </c>
      <c r="B3878">
        <v>42</v>
      </c>
      <c r="C3878" t="s">
        <v>14</v>
      </c>
      <c r="D3878" t="s">
        <v>26</v>
      </c>
      <c r="E3878">
        <v>25.96</v>
      </c>
      <c r="F3878">
        <v>6</v>
      </c>
      <c r="G3878">
        <v>169</v>
      </c>
      <c r="H3878">
        <v>0</v>
      </c>
      <c r="I3878" t="s">
        <v>16</v>
      </c>
      <c r="J3878">
        <v>43.5</v>
      </c>
      <c r="K3878" s="1">
        <v>45727</v>
      </c>
      <c r="L3878">
        <v>60</v>
      </c>
      <c r="M3878">
        <v>0.47</v>
      </c>
    </row>
    <row r="3879" spans="1:13" x14ac:dyDescent="0.3">
      <c r="A3879" t="s">
        <v>3156</v>
      </c>
      <c r="B3879">
        <v>43</v>
      </c>
      <c r="C3879" t="s">
        <v>21</v>
      </c>
      <c r="D3879" t="s">
        <v>26</v>
      </c>
      <c r="E3879">
        <v>73.91</v>
      </c>
      <c r="F3879">
        <v>12</v>
      </c>
      <c r="G3879">
        <v>155</v>
      </c>
      <c r="H3879">
        <v>0</v>
      </c>
      <c r="I3879" t="s">
        <v>40</v>
      </c>
      <c r="J3879">
        <v>82.3</v>
      </c>
      <c r="K3879" s="1">
        <v>44637</v>
      </c>
      <c r="L3879">
        <v>90</v>
      </c>
      <c r="M3879">
        <v>0.11</v>
      </c>
    </row>
    <row r="3880" spans="1:13" x14ac:dyDescent="0.3">
      <c r="A3880" t="s">
        <v>3157</v>
      </c>
      <c r="B3880">
        <v>72</v>
      </c>
      <c r="C3880" t="s">
        <v>14</v>
      </c>
      <c r="D3880" t="s">
        <v>50</v>
      </c>
      <c r="E3880">
        <v>192.16</v>
      </c>
      <c r="F3880">
        <v>9</v>
      </c>
      <c r="G3880">
        <v>243</v>
      </c>
      <c r="H3880">
        <v>0</v>
      </c>
      <c r="I3880" t="s">
        <v>19</v>
      </c>
      <c r="J3880">
        <v>42.6</v>
      </c>
      <c r="K3880" s="1">
        <v>44056</v>
      </c>
      <c r="L3880">
        <v>20</v>
      </c>
      <c r="M3880">
        <v>0.24</v>
      </c>
    </row>
    <row r="3881" spans="1:13" x14ac:dyDescent="0.3">
      <c r="A3881" t="s">
        <v>3158</v>
      </c>
      <c r="B3881">
        <v>56</v>
      </c>
      <c r="C3881" t="s">
        <v>14</v>
      </c>
      <c r="D3881" t="s">
        <v>37</v>
      </c>
      <c r="E3881">
        <v>46.65</v>
      </c>
      <c r="F3881">
        <v>13</v>
      </c>
      <c r="G3881">
        <v>2</v>
      </c>
      <c r="H3881">
        <v>0</v>
      </c>
      <c r="I3881" t="s">
        <v>16</v>
      </c>
      <c r="J3881">
        <v>44.7</v>
      </c>
      <c r="K3881" s="1">
        <v>44295</v>
      </c>
      <c r="L3881">
        <v>63</v>
      </c>
      <c r="M3881">
        <v>0.36</v>
      </c>
    </row>
    <row r="3882" spans="1:13" x14ac:dyDescent="0.3">
      <c r="A3882" t="s">
        <v>2976</v>
      </c>
      <c r="B3882">
        <v>37</v>
      </c>
      <c r="C3882" t="s">
        <v>21</v>
      </c>
      <c r="D3882" t="s">
        <v>15</v>
      </c>
      <c r="F3882">
        <v>11</v>
      </c>
      <c r="G3882">
        <v>219</v>
      </c>
      <c r="H3882">
        <v>0</v>
      </c>
      <c r="I3882" t="s">
        <v>40</v>
      </c>
      <c r="J3882">
        <v>48.5</v>
      </c>
      <c r="K3882" s="1">
        <v>45190</v>
      </c>
      <c r="L3882">
        <v>21</v>
      </c>
      <c r="M3882">
        <v>0.36</v>
      </c>
    </row>
    <row r="3883" spans="1:13" x14ac:dyDescent="0.3">
      <c r="A3883" t="s">
        <v>1393</v>
      </c>
      <c r="B3883">
        <v>50</v>
      </c>
      <c r="C3883" t="s">
        <v>21</v>
      </c>
      <c r="D3883" t="s">
        <v>18</v>
      </c>
      <c r="E3883">
        <v>104.57</v>
      </c>
      <c r="F3883">
        <v>9</v>
      </c>
      <c r="G3883">
        <v>4</v>
      </c>
      <c r="H3883">
        <v>0</v>
      </c>
      <c r="I3883" t="s">
        <v>40</v>
      </c>
      <c r="J3883">
        <v>82</v>
      </c>
      <c r="K3883" s="1">
        <v>44773</v>
      </c>
      <c r="L3883">
        <v>5</v>
      </c>
      <c r="M3883">
        <v>0.24</v>
      </c>
    </row>
    <row r="3884" spans="1:13" x14ac:dyDescent="0.3">
      <c r="A3884" t="s">
        <v>3159</v>
      </c>
      <c r="B3884">
        <v>31</v>
      </c>
      <c r="C3884" t="s">
        <v>21</v>
      </c>
      <c r="D3884" t="s">
        <v>28</v>
      </c>
      <c r="E3884">
        <v>50.88</v>
      </c>
      <c r="F3884">
        <v>9</v>
      </c>
      <c r="G3884">
        <v>193</v>
      </c>
      <c r="H3884">
        <v>0</v>
      </c>
      <c r="I3884" t="s">
        <v>40</v>
      </c>
      <c r="J3884">
        <v>93.6</v>
      </c>
      <c r="K3884" s="1">
        <v>45731</v>
      </c>
      <c r="L3884">
        <v>30</v>
      </c>
      <c r="M3884">
        <v>0.38</v>
      </c>
    </row>
    <row r="3885" spans="1:13" x14ac:dyDescent="0.3">
      <c r="A3885" t="s">
        <v>3160</v>
      </c>
      <c r="B3885">
        <v>73</v>
      </c>
      <c r="C3885" t="s">
        <v>21</v>
      </c>
      <c r="D3885" t="s">
        <v>26</v>
      </c>
      <c r="E3885">
        <v>170.82</v>
      </c>
      <c r="F3885">
        <v>14</v>
      </c>
      <c r="G3885">
        <v>53</v>
      </c>
      <c r="H3885">
        <v>0</v>
      </c>
      <c r="I3885" t="s">
        <v>23</v>
      </c>
      <c r="J3885">
        <v>74.400000000000006</v>
      </c>
      <c r="K3885" s="1">
        <v>44215</v>
      </c>
      <c r="L3885">
        <v>63</v>
      </c>
      <c r="M3885">
        <v>0.12</v>
      </c>
    </row>
    <row r="3886" spans="1:13" x14ac:dyDescent="0.3">
      <c r="A3886" t="s">
        <v>2274</v>
      </c>
      <c r="B3886">
        <v>53</v>
      </c>
      <c r="C3886" t="s">
        <v>14</v>
      </c>
      <c r="D3886" t="s">
        <v>52</v>
      </c>
      <c r="E3886">
        <v>99.23</v>
      </c>
      <c r="F3886">
        <v>6</v>
      </c>
      <c r="G3886">
        <v>299</v>
      </c>
      <c r="H3886">
        <v>0</v>
      </c>
      <c r="I3886" t="s">
        <v>40</v>
      </c>
      <c r="J3886">
        <v>88.8</v>
      </c>
      <c r="K3886" s="1">
        <v>45022</v>
      </c>
      <c r="L3886">
        <v>59</v>
      </c>
      <c r="M3886">
        <v>0.05</v>
      </c>
    </row>
    <row r="3887" spans="1:13" x14ac:dyDescent="0.3">
      <c r="A3887" t="s">
        <v>445</v>
      </c>
      <c r="B3887">
        <v>34</v>
      </c>
      <c r="C3887" t="s">
        <v>14</v>
      </c>
      <c r="D3887" t="s">
        <v>35</v>
      </c>
      <c r="E3887">
        <v>230.13</v>
      </c>
      <c r="F3887">
        <v>7</v>
      </c>
      <c r="G3887">
        <v>208</v>
      </c>
      <c r="H3887">
        <v>0</v>
      </c>
      <c r="I3887" t="s">
        <v>19</v>
      </c>
      <c r="J3887">
        <v>64.3</v>
      </c>
      <c r="K3887" s="1">
        <v>45046</v>
      </c>
      <c r="L3887">
        <v>38</v>
      </c>
      <c r="M3887">
        <v>0.28000000000000003</v>
      </c>
    </row>
    <row r="3888" spans="1:13" x14ac:dyDescent="0.3">
      <c r="A3888" t="s">
        <v>475</v>
      </c>
      <c r="B3888">
        <v>38</v>
      </c>
      <c r="C3888" t="s">
        <v>25</v>
      </c>
      <c r="D3888" t="s">
        <v>44</v>
      </c>
      <c r="E3888">
        <v>69.7</v>
      </c>
      <c r="F3888">
        <v>5</v>
      </c>
      <c r="G3888">
        <v>75</v>
      </c>
      <c r="H3888">
        <v>0</v>
      </c>
      <c r="I3888" t="s">
        <v>16</v>
      </c>
      <c r="J3888">
        <v>83.9</v>
      </c>
      <c r="K3888" s="1">
        <v>44503</v>
      </c>
      <c r="L3888">
        <v>36</v>
      </c>
      <c r="M3888">
        <v>0.08</v>
      </c>
    </row>
    <row r="3889" spans="1:13" x14ac:dyDescent="0.3">
      <c r="A3889" t="s">
        <v>3161</v>
      </c>
      <c r="B3889">
        <v>63</v>
      </c>
      <c r="C3889" t="s">
        <v>14</v>
      </c>
      <c r="D3889" t="s">
        <v>18</v>
      </c>
      <c r="E3889">
        <v>126.95</v>
      </c>
      <c r="F3889">
        <v>8</v>
      </c>
      <c r="G3889">
        <v>217</v>
      </c>
      <c r="H3889">
        <v>0</v>
      </c>
      <c r="I3889" t="s">
        <v>16</v>
      </c>
      <c r="J3889">
        <v>55.7</v>
      </c>
      <c r="K3889" s="1">
        <v>45054</v>
      </c>
      <c r="L3889">
        <v>38</v>
      </c>
      <c r="M3889">
        <v>0.56999999999999995</v>
      </c>
    </row>
    <row r="3890" spans="1:13" x14ac:dyDescent="0.3">
      <c r="A3890" t="s">
        <v>2162</v>
      </c>
      <c r="B3890">
        <v>33</v>
      </c>
      <c r="C3890" t="s">
        <v>21</v>
      </c>
      <c r="D3890" t="s">
        <v>52</v>
      </c>
      <c r="E3890">
        <v>82.01</v>
      </c>
      <c r="F3890">
        <v>18</v>
      </c>
      <c r="G3890">
        <v>117</v>
      </c>
      <c r="H3890">
        <v>0</v>
      </c>
      <c r="I3890" t="s">
        <v>16</v>
      </c>
      <c r="K3890" s="1">
        <v>45307</v>
      </c>
      <c r="L3890">
        <v>23</v>
      </c>
      <c r="M3890">
        <v>0.41</v>
      </c>
    </row>
    <row r="3891" spans="1:13" x14ac:dyDescent="0.3">
      <c r="A3891" t="s">
        <v>3162</v>
      </c>
      <c r="B3891">
        <v>63</v>
      </c>
      <c r="C3891" t="s">
        <v>25</v>
      </c>
      <c r="D3891" t="s">
        <v>50</v>
      </c>
      <c r="E3891">
        <v>47.49</v>
      </c>
      <c r="F3891">
        <v>14</v>
      </c>
      <c r="G3891">
        <v>279</v>
      </c>
      <c r="H3891">
        <v>0</v>
      </c>
      <c r="I3891" t="s">
        <v>40</v>
      </c>
      <c r="J3891">
        <v>70.5</v>
      </c>
      <c r="K3891" s="1">
        <v>45496</v>
      </c>
      <c r="L3891">
        <v>23</v>
      </c>
      <c r="M3891">
        <v>0.37</v>
      </c>
    </row>
    <row r="3892" spans="1:13" x14ac:dyDescent="0.3">
      <c r="A3892" t="s">
        <v>1849</v>
      </c>
      <c r="B3892">
        <v>33</v>
      </c>
      <c r="C3892" t="s">
        <v>14</v>
      </c>
      <c r="D3892" t="s">
        <v>15</v>
      </c>
      <c r="E3892">
        <v>168.76</v>
      </c>
      <c r="F3892">
        <v>10</v>
      </c>
      <c r="G3892">
        <v>79</v>
      </c>
      <c r="H3892">
        <v>0</v>
      </c>
      <c r="I3892" t="s">
        <v>16</v>
      </c>
      <c r="J3892">
        <v>74.900000000000006</v>
      </c>
      <c r="K3892" s="1">
        <v>44886</v>
      </c>
      <c r="L3892">
        <v>58</v>
      </c>
      <c r="M3892">
        <v>0.53</v>
      </c>
    </row>
    <row r="3893" spans="1:13" x14ac:dyDescent="0.3">
      <c r="A3893" t="s">
        <v>3163</v>
      </c>
      <c r="B3893">
        <v>73</v>
      </c>
      <c r="C3893" t="s">
        <v>14</v>
      </c>
      <c r="D3893" t="s">
        <v>26</v>
      </c>
      <c r="E3893">
        <v>69.48</v>
      </c>
      <c r="F3893">
        <v>8</v>
      </c>
      <c r="G3893">
        <v>186</v>
      </c>
      <c r="H3893">
        <v>0</v>
      </c>
      <c r="I3893" t="s">
        <v>19</v>
      </c>
      <c r="J3893">
        <v>23.4</v>
      </c>
      <c r="K3893" s="1">
        <v>44688</v>
      </c>
      <c r="L3893">
        <v>48</v>
      </c>
      <c r="M3893">
        <v>0.17</v>
      </c>
    </row>
    <row r="3894" spans="1:13" x14ac:dyDescent="0.3">
      <c r="A3894" t="s">
        <v>1335</v>
      </c>
      <c r="B3894">
        <v>37</v>
      </c>
      <c r="C3894" t="s">
        <v>14</v>
      </c>
      <c r="D3894" t="s">
        <v>28</v>
      </c>
      <c r="E3894">
        <v>28.68</v>
      </c>
      <c r="F3894">
        <v>12</v>
      </c>
      <c r="G3894">
        <v>7</v>
      </c>
      <c r="H3894">
        <v>0</v>
      </c>
      <c r="I3894" t="s">
        <v>23</v>
      </c>
      <c r="J3894">
        <v>15.4</v>
      </c>
      <c r="K3894" s="1">
        <v>45770</v>
      </c>
      <c r="L3894">
        <v>6</v>
      </c>
      <c r="M3894">
        <v>0.27</v>
      </c>
    </row>
    <row r="3895" spans="1:13" x14ac:dyDescent="0.3">
      <c r="A3895" t="s">
        <v>3164</v>
      </c>
      <c r="B3895">
        <v>46</v>
      </c>
      <c r="C3895" t="s">
        <v>25</v>
      </c>
      <c r="D3895" t="s">
        <v>18</v>
      </c>
      <c r="E3895">
        <v>105.33</v>
      </c>
      <c r="F3895">
        <v>7</v>
      </c>
      <c r="G3895">
        <v>90</v>
      </c>
      <c r="H3895">
        <v>0</v>
      </c>
      <c r="I3895" t="s">
        <v>19</v>
      </c>
      <c r="J3895">
        <v>65.3</v>
      </c>
      <c r="K3895" s="1">
        <v>44375</v>
      </c>
      <c r="L3895">
        <v>46</v>
      </c>
      <c r="M3895">
        <v>0.15</v>
      </c>
    </row>
    <row r="3896" spans="1:13" x14ac:dyDescent="0.3">
      <c r="A3896" t="s">
        <v>3165</v>
      </c>
      <c r="B3896">
        <v>45</v>
      </c>
      <c r="C3896" t="s">
        <v>14</v>
      </c>
      <c r="D3896" t="s">
        <v>26</v>
      </c>
      <c r="E3896">
        <v>57.99</v>
      </c>
      <c r="F3896">
        <v>12</v>
      </c>
      <c r="G3896">
        <v>345</v>
      </c>
      <c r="H3896">
        <v>0</v>
      </c>
      <c r="I3896" t="s">
        <v>23</v>
      </c>
      <c r="J3896">
        <v>48.3</v>
      </c>
      <c r="K3896" s="1">
        <v>44146</v>
      </c>
      <c r="L3896">
        <v>87</v>
      </c>
      <c r="M3896">
        <v>0.28000000000000003</v>
      </c>
    </row>
    <row r="3897" spans="1:13" x14ac:dyDescent="0.3">
      <c r="A3897" t="s">
        <v>1456</v>
      </c>
      <c r="B3897">
        <v>25</v>
      </c>
      <c r="C3897" t="s">
        <v>21</v>
      </c>
      <c r="D3897" t="s">
        <v>37</v>
      </c>
      <c r="E3897">
        <v>38.81</v>
      </c>
      <c r="F3897">
        <v>7</v>
      </c>
      <c r="G3897">
        <v>350</v>
      </c>
      <c r="H3897">
        <v>0</v>
      </c>
      <c r="I3897" t="s">
        <v>16</v>
      </c>
      <c r="K3897" s="1">
        <v>45154</v>
      </c>
      <c r="L3897">
        <v>15</v>
      </c>
      <c r="M3897">
        <v>0.11</v>
      </c>
    </row>
    <row r="3898" spans="1:13" x14ac:dyDescent="0.3">
      <c r="A3898" t="s">
        <v>3166</v>
      </c>
      <c r="B3898">
        <v>41</v>
      </c>
      <c r="C3898" t="s">
        <v>14</v>
      </c>
      <c r="D3898" t="s">
        <v>37</v>
      </c>
      <c r="E3898">
        <v>94.8</v>
      </c>
      <c r="F3898">
        <v>6</v>
      </c>
      <c r="G3898">
        <v>209</v>
      </c>
      <c r="H3898">
        <v>0</v>
      </c>
      <c r="I3898" t="s">
        <v>29</v>
      </c>
      <c r="J3898">
        <v>14.7</v>
      </c>
      <c r="K3898" s="1">
        <v>45259</v>
      </c>
      <c r="L3898">
        <v>1</v>
      </c>
      <c r="M3898">
        <v>0.48</v>
      </c>
    </row>
    <row r="3899" spans="1:13" x14ac:dyDescent="0.3">
      <c r="A3899" t="s">
        <v>2619</v>
      </c>
      <c r="B3899">
        <v>20</v>
      </c>
      <c r="C3899" t="s">
        <v>21</v>
      </c>
      <c r="D3899" t="s">
        <v>37</v>
      </c>
      <c r="E3899">
        <v>85.09</v>
      </c>
      <c r="F3899">
        <v>12</v>
      </c>
      <c r="G3899">
        <v>257</v>
      </c>
      <c r="H3899">
        <v>0</v>
      </c>
      <c r="I3899" t="s">
        <v>23</v>
      </c>
      <c r="J3899">
        <v>94.8</v>
      </c>
      <c r="K3899" s="1">
        <v>45187</v>
      </c>
      <c r="L3899">
        <v>92</v>
      </c>
      <c r="M3899">
        <v>0.28000000000000003</v>
      </c>
    </row>
    <row r="3900" spans="1:13" x14ac:dyDescent="0.3">
      <c r="A3900" t="s">
        <v>492</v>
      </c>
      <c r="B3900">
        <v>42</v>
      </c>
      <c r="C3900" t="s">
        <v>21</v>
      </c>
      <c r="D3900" t="s">
        <v>35</v>
      </c>
      <c r="E3900">
        <v>61.27</v>
      </c>
      <c r="F3900">
        <v>9</v>
      </c>
      <c r="G3900">
        <v>40</v>
      </c>
      <c r="H3900">
        <v>0</v>
      </c>
      <c r="I3900" t="s">
        <v>19</v>
      </c>
      <c r="J3900">
        <v>70.400000000000006</v>
      </c>
      <c r="K3900" s="1">
        <v>44170</v>
      </c>
      <c r="L3900">
        <v>74</v>
      </c>
      <c r="M3900">
        <v>0.03</v>
      </c>
    </row>
    <row r="3901" spans="1:13" x14ac:dyDescent="0.3">
      <c r="A3901" t="s">
        <v>1206</v>
      </c>
      <c r="B3901">
        <v>36</v>
      </c>
      <c r="C3901" t="s">
        <v>21</v>
      </c>
      <c r="D3901" t="s">
        <v>44</v>
      </c>
      <c r="E3901">
        <v>101.04</v>
      </c>
      <c r="F3901">
        <v>10</v>
      </c>
      <c r="G3901">
        <v>214</v>
      </c>
      <c r="H3901">
        <v>0</v>
      </c>
      <c r="I3901" t="s">
        <v>19</v>
      </c>
      <c r="J3901">
        <v>2.2999999999999998</v>
      </c>
      <c r="K3901" s="1">
        <v>45343</v>
      </c>
      <c r="L3901">
        <v>33</v>
      </c>
      <c r="M3901">
        <v>0.48</v>
      </c>
    </row>
    <row r="3902" spans="1:13" x14ac:dyDescent="0.3">
      <c r="A3902" t="s">
        <v>3167</v>
      </c>
      <c r="B3902">
        <v>50</v>
      </c>
      <c r="C3902" t="s">
        <v>21</v>
      </c>
      <c r="D3902" t="s">
        <v>50</v>
      </c>
      <c r="E3902">
        <v>91.81</v>
      </c>
      <c r="F3902">
        <v>6</v>
      </c>
      <c r="G3902">
        <v>183</v>
      </c>
      <c r="H3902">
        <v>0</v>
      </c>
      <c r="I3902" t="s">
        <v>29</v>
      </c>
      <c r="J3902">
        <v>57.7</v>
      </c>
      <c r="K3902" s="1">
        <v>45509</v>
      </c>
      <c r="L3902">
        <v>24</v>
      </c>
      <c r="M3902">
        <v>7.0000000000000007E-2</v>
      </c>
    </row>
    <row r="3903" spans="1:13" x14ac:dyDescent="0.3">
      <c r="A3903" t="s">
        <v>3168</v>
      </c>
      <c r="B3903">
        <v>19</v>
      </c>
      <c r="C3903" t="s">
        <v>21</v>
      </c>
      <c r="D3903" t="s">
        <v>52</v>
      </c>
      <c r="E3903">
        <v>264.99</v>
      </c>
      <c r="F3903">
        <v>9</v>
      </c>
      <c r="G3903">
        <v>303</v>
      </c>
      <c r="H3903">
        <v>0</v>
      </c>
      <c r="I3903" t="s">
        <v>23</v>
      </c>
      <c r="J3903">
        <v>31.3</v>
      </c>
      <c r="K3903" s="1">
        <v>45045</v>
      </c>
      <c r="L3903">
        <v>70</v>
      </c>
      <c r="M3903">
        <v>0.45</v>
      </c>
    </row>
    <row r="3904" spans="1:13" x14ac:dyDescent="0.3">
      <c r="A3904" t="s">
        <v>676</v>
      </c>
      <c r="B3904">
        <v>32</v>
      </c>
      <c r="C3904" t="s">
        <v>21</v>
      </c>
      <c r="D3904" t="s">
        <v>26</v>
      </c>
      <c r="E3904">
        <v>189.59</v>
      </c>
      <c r="F3904">
        <v>13</v>
      </c>
      <c r="G3904">
        <v>240</v>
      </c>
      <c r="H3904">
        <v>0</v>
      </c>
      <c r="I3904" t="s">
        <v>23</v>
      </c>
      <c r="J3904">
        <v>27.5</v>
      </c>
      <c r="K3904" s="1">
        <v>44109</v>
      </c>
      <c r="L3904">
        <v>14</v>
      </c>
      <c r="M3904">
        <v>0.21</v>
      </c>
    </row>
    <row r="3905" spans="1:13" x14ac:dyDescent="0.3">
      <c r="A3905" t="s">
        <v>3169</v>
      </c>
      <c r="B3905">
        <v>39</v>
      </c>
      <c r="C3905" t="s">
        <v>14</v>
      </c>
      <c r="D3905" t="s">
        <v>52</v>
      </c>
      <c r="E3905">
        <v>132.96</v>
      </c>
      <c r="F3905">
        <v>14</v>
      </c>
      <c r="G3905">
        <v>105</v>
      </c>
      <c r="H3905">
        <v>0</v>
      </c>
      <c r="I3905" t="s">
        <v>19</v>
      </c>
      <c r="J3905">
        <v>90.2</v>
      </c>
      <c r="K3905" s="1">
        <v>44654</v>
      </c>
      <c r="L3905">
        <v>96</v>
      </c>
      <c r="M3905">
        <v>0.42</v>
      </c>
    </row>
    <row r="3906" spans="1:13" x14ac:dyDescent="0.3">
      <c r="A3906" t="s">
        <v>3170</v>
      </c>
      <c r="B3906">
        <v>77</v>
      </c>
      <c r="C3906" t="s">
        <v>14</v>
      </c>
      <c r="D3906" t="s">
        <v>52</v>
      </c>
      <c r="E3906">
        <v>130.57</v>
      </c>
      <c r="F3906">
        <v>4</v>
      </c>
      <c r="G3906">
        <v>21</v>
      </c>
      <c r="H3906">
        <v>0</v>
      </c>
      <c r="I3906" t="s">
        <v>23</v>
      </c>
      <c r="J3906">
        <v>83.6</v>
      </c>
      <c r="K3906" s="1">
        <v>44063</v>
      </c>
      <c r="L3906">
        <v>83</v>
      </c>
      <c r="M3906">
        <v>0.67</v>
      </c>
    </row>
    <row r="3907" spans="1:13" x14ac:dyDescent="0.3">
      <c r="A3907" t="s">
        <v>1531</v>
      </c>
      <c r="B3907">
        <v>27</v>
      </c>
      <c r="C3907" t="s">
        <v>25</v>
      </c>
      <c r="D3907" t="s">
        <v>26</v>
      </c>
      <c r="E3907">
        <v>114.08</v>
      </c>
      <c r="F3907">
        <v>9</v>
      </c>
      <c r="G3907">
        <v>352</v>
      </c>
      <c r="H3907">
        <v>0</v>
      </c>
      <c r="I3907" t="s">
        <v>29</v>
      </c>
      <c r="J3907">
        <v>1</v>
      </c>
      <c r="K3907" s="1">
        <v>45160</v>
      </c>
      <c r="L3907">
        <v>70</v>
      </c>
      <c r="M3907">
        <v>0.55000000000000004</v>
      </c>
    </row>
    <row r="3908" spans="1:13" x14ac:dyDescent="0.3">
      <c r="A3908" t="s">
        <v>2060</v>
      </c>
      <c r="B3908">
        <v>35</v>
      </c>
      <c r="C3908" t="s">
        <v>21</v>
      </c>
      <c r="D3908" t="s">
        <v>44</v>
      </c>
      <c r="E3908">
        <v>87.98</v>
      </c>
      <c r="F3908">
        <v>17</v>
      </c>
      <c r="G3908">
        <v>244</v>
      </c>
      <c r="H3908">
        <v>0</v>
      </c>
      <c r="I3908" t="s">
        <v>23</v>
      </c>
      <c r="J3908">
        <v>18.2</v>
      </c>
      <c r="K3908" s="1">
        <v>44135</v>
      </c>
      <c r="L3908">
        <v>84</v>
      </c>
      <c r="M3908">
        <v>0.12</v>
      </c>
    </row>
    <row r="3909" spans="1:13" x14ac:dyDescent="0.3">
      <c r="A3909" t="s">
        <v>1440</v>
      </c>
      <c r="B3909">
        <v>39</v>
      </c>
      <c r="C3909" t="s">
        <v>14</v>
      </c>
      <c r="D3909" t="s">
        <v>35</v>
      </c>
      <c r="E3909">
        <v>44.56</v>
      </c>
      <c r="F3909">
        <v>10</v>
      </c>
      <c r="G3909">
        <v>273</v>
      </c>
      <c r="H3909">
        <v>0</v>
      </c>
      <c r="I3909" t="s">
        <v>23</v>
      </c>
      <c r="J3909">
        <v>72</v>
      </c>
      <c r="K3909" s="1">
        <v>45725</v>
      </c>
      <c r="L3909">
        <v>89</v>
      </c>
      <c r="M3909">
        <v>0.43</v>
      </c>
    </row>
    <row r="3910" spans="1:13" x14ac:dyDescent="0.3">
      <c r="A3910" t="s">
        <v>3171</v>
      </c>
      <c r="B3910">
        <v>63</v>
      </c>
      <c r="C3910" t="s">
        <v>25</v>
      </c>
      <c r="D3910" t="s">
        <v>35</v>
      </c>
      <c r="E3910">
        <v>47.26</v>
      </c>
      <c r="F3910">
        <v>10</v>
      </c>
      <c r="G3910">
        <v>78</v>
      </c>
      <c r="H3910">
        <v>0</v>
      </c>
      <c r="I3910" t="s">
        <v>29</v>
      </c>
      <c r="J3910">
        <v>84.8</v>
      </c>
      <c r="K3910" s="1">
        <v>44439</v>
      </c>
      <c r="L3910">
        <v>84</v>
      </c>
      <c r="M3910">
        <v>0.09</v>
      </c>
    </row>
    <row r="3911" spans="1:13" x14ac:dyDescent="0.3">
      <c r="A3911" t="s">
        <v>1796</v>
      </c>
      <c r="B3911">
        <v>66</v>
      </c>
      <c r="C3911" t="s">
        <v>21</v>
      </c>
      <c r="D3911" t="s">
        <v>15</v>
      </c>
      <c r="F3911">
        <v>11</v>
      </c>
      <c r="G3911">
        <v>322</v>
      </c>
      <c r="H3911">
        <v>0</v>
      </c>
      <c r="I3911" t="s">
        <v>16</v>
      </c>
      <c r="J3911">
        <v>71.8</v>
      </c>
      <c r="K3911" s="1">
        <v>45257</v>
      </c>
      <c r="L3911">
        <v>38</v>
      </c>
      <c r="M3911">
        <v>0.18</v>
      </c>
    </row>
    <row r="3912" spans="1:13" x14ac:dyDescent="0.3">
      <c r="A3912" t="s">
        <v>3172</v>
      </c>
      <c r="B3912">
        <v>44</v>
      </c>
      <c r="C3912" t="s">
        <v>14</v>
      </c>
      <c r="D3912" t="s">
        <v>50</v>
      </c>
      <c r="E3912">
        <v>162.77000000000001</v>
      </c>
      <c r="F3912">
        <v>12</v>
      </c>
      <c r="G3912">
        <v>303</v>
      </c>
      <c r="H3912">
        <v>0</v>
      </c>
      <c r="I3912" t="s">
        <v>23</v>
      </c>
      <c r="J3912">
        <v>52.5</v>
      </c>
      <c r="K3912" s="1">
        <v>45683</v>
      </c>
      <c r="L3912">
        <v>11</v>
      </c>
      <c r="M3912">
        <v>0.19</v>
      </c>
    </row>
    <row r="3913" spans="1:13" x14ac:dyDescent="0.3">
      <c r="A3913" t="s">
        <v>3173</v>
      </c>
      <c r="B3913">
        <v>30</v>
      </c>
      <c r="C3913" t="s">
        <v>14</v>
      </c>
      <c r="D3913" t="s">
        <v>15</v>
      </c>
      <c r="E3913">
        <v>73.709999999999994</v>
      </c>
      <c r="F3913">
        <v>15</v>
      </c>
      <c r="G3913">
        <v>22</v>
      </c>
      <c r="H3913">
        <v>0</v>
      </c>
      <c r="I3913" t="s">
        <v>19</v>
      </c>
      <c r="J3913">
        <v>98.5</v>
      </c>
      <c r="K3913" s="1">
        <v>44082</v>
      </c>
      <c r="L3913">
        <v>63</v>
      </c>
      <c r="M3913">
        <v>0.09</v>
      </c>
    </row>
    <row r="3914" spans="1:13" x14ac:dyDescent="0.3">
      <c r="A3914" t="s">
        <v>3174</v>
      </c>
      <c r="B3914">
        <v>50</v>
      </c>
      <c r="C3914" t="s">
        <v>21</v>
      </c>
      <c r="D3914" t="s">
        <v>44</v>
      </c>
      <c r="E3914">
        <v>91.43</v>
      </c>
      <c r="F3914">
        <v>11</v>
      </c>
      <c r="G3914">
        <v>110</v>
      </c>
      <c r="H3914">
        <v>0</v>
      </c>
      <c r="I3914" t="s">
        <v>40</v>
      </c>
      <c r="J3914">
        <v>79.7</v>
      </c>
      <c r="K3914" s="1">
        <v>44384</v>
      </c>
      <c r="L3914">
        <v>32</v>
      </c>
      <c r="M3914">
        <v>0.23</v>
      </c>
    </row>
    <row r="3915" spans="1:13" x14ac:dyDescent="0.3">
      <c r="A3915" t="s">
        <v>3175</v>
      </c>
      <c r="B3915">
        <v>22</v>
      </c>
      <c r="C3915" t="s">
        <v>14</v>
      </c>
      <c r="D3915" t="s">
        <v>52</v>
      </c>
      <c r="E3915">
        <v>33.549999999999997</v>
      </c>
      <c r="F3915">
        <v>12</v>
      </c>
      <c r="G3915">
        <v>129</v>
      </c>
      <c r="H3915">
        <v>0</v>
      </c>
      <c r="I3915" t="s">
        <v>19</v>
      </c>
      <c r="J3915">
        <v>46.8</v>
      </c>
      <c r="K3915" s="1">
        <v>44043</v>
      </c>
      <c r="L3915">
        <v>29</v>
      </c>
      <c r="M3915">
        <v>0.27</v>
      </c>
    </row>
    <row r="3916" spans="1:13" x14ac:dyDescent="0.3">
      <c r="A3916" t="s">
        <v>3176</v>
      </c>
      <c r="B3916">
        <v>43</v>
      </c>
      <c r="C3916" t="s">
        <v>14</v>
      </c>
      <c r="D3916" t="s">
        <v>50</v>
      </c>
      <c r="F3916">
        <v>7</v>
      </c>
      <c r="G3916">
        <v>361</v>
      </c>
      <c r="H3916">
        <v>0</v>
      </c>
      <c r="I3916" t="s">
        <v>19</v>
      </c>
      <c r="J3916">
        <v>58.3</v>
      </c>
      <c r="K3916" s="1">
        <v>45045</v>
      </c>
      <c r="L3916">
        <v>30</v>
      </c>
      <c r="M3916">
        <v>0.38</v>
      </c>
    </row>
    <row r="3917" spans="1:13" x14ac:dyDescent="0.3">
      <c r="A3917" t="s">
        <v>3177</v>
      </c>
      <c r="B3917">
        <v>30</v>
      </c>
      <c r="C3917" t="s">
        <v>21</v>
      </c>
      <c r="D3917" t="s">
        <v>15</v>
      </c>
      <c r="E3917">
        <v>36.57</v>
      </c>
      <c r="F3917">
        <v>6</v>
      </c>
      <c r="G3917">
        <v>259</v>
      </c>
      <c r="H3917">
        <v>0</v>
      </c>
      <c r="I3917" t="s">
        <v>16</v>
      </c>
      <c r="J3917">
        <v>4.5</v>
      </c>
      <c r="K3917" s="1">
        <v>44837</v>
      </c>
      <c r="L3917">
        <v>29</v>
      </c>
      <c r="M3917">
        <v>0.25</v>
      </c>
    </row>
    <row r="3918" spans="1:13" x14ac:dyDescent="0.3">
      <c r="A3918" t="s">
        <v>3178</v>
      </c>
      <c r="B3918">
        <v>44</v>
      </c>
      <c r="C3918" t="s">
        <v>21</v>
      </c>
      <c r="D3918" t="s">
        <v>15</v>
      </c>
      <c r="E3918">
        <v>99.67</v>
      </c>
      <c r="F3918">
        <v>12</v>
      </c>
      <c r="G3918">
        <v>153</v>
      </c>
      <c r="H3918">
        <v>0</v>
      </c>
      <c r="I3918" t="s">
        <v>16</v>
      </c>
      <c r="J3918">
        <v>96.5</v>
      </c>
      <c r="K3918" s="1">
        <v>44017</v>
      </c>
      <c r="L3918">
        <v>86</v>
      </c>
      <c r="M3918">
        <v>0.33</v>
      </c>
    </row>
    <row r="3919" spans="1:13" x14ac:dyDescent="0.3">
      <c r="A3919" t="s">
        <v>3179</v>
      </c>
      <c r="B3919">
        <v>74</v>
      </c>
      <c r="C3919" t="s">
        <v>21</v>
      </c>
      <c r="D3919" t="s">
        <v>37</v>
      </c>
      <c r="E3919">
        <v>67.94</v>
      </c>
      <c r="F3919">
        <v>13</v>
      </c>
      <c r="G3919">
        <v>18</v>
      </c>
      <c r="H3919">
        <v>0</v>
      </c>
      <c r="I3919" t="s">
        <v>19</v>
      </c>
      <c r="J3919">
        <v>36.299999999999997</v>
      </c>
      <c r="K3919" s="1">
        <v>45453</v>
      </c>
      <c r="L3919">
        <v>11</v>
      </c>
      <c r="M3919">
        <v>0.28999999999999998</v>
      </c>
    </row>
    <row r="3920" spans="1:13" x14ac:dyDescent="0.3">
      <c r="A3920" t="s">
        <v>2055</v>
      </c>
      <c r="B3920">
        <v>31</v>
      </c>
      <c r="C3920" t="s">
        <v>21</v>
      </c>
      <c r="D3920" t="s">
        <v>35</v>
      </c>
      <c r="E3920">
        <v>77.73</v>
      </c>
      <c r="F3920">
        <v>10</v>
      </c>
      <c r="G3920">
        <v>48</v>
      </c>
      <c r="H3920">
        <v>0</v>
      </c>
      <c r="I3920" t="s">
        <v>23</v>
      </c>
      <c r="K3920" s="1">
        <v>44682</v>
      </c>
      <c r="L3920">
        <v>49</v>
      </c>
      <c r="M3920">
        <v>0.04</v>
      </c>
    </row>
    <row r="3921" spans="1:13" x14ac:dyDescent="0.3">
      <c r="A3921" t="s">
        <v>1122</v>
      </c>
      <c r="B3921">
        <v>41</v>
      </c>
      <c r="C3921" t="s">
        <v>14</v>
      </c>
      <c r="D3921" t="s">
        <v>22</v>
      </c>
      <c r="E3921">
        <v>161.85</v>
      </c>
      <c r="F3921">
        <v>7</v>
      </c>
      <c r="G3921">
        <v>73</v>
      </c>
      <c r="H3921">
        <v>0</v>
      </c>
      <c r="I3921" t="s">
        <v>19</v>
      </c>
      <c r="J3921">
        <v>66.7</v>
      </c>
      <c r="K3921" s="1">
        <v>45576</v>
      </c>
      <c r="L3921">
        <v>84</v>
      </c>
      <c r="M3921">
        <v>0.14000000000000001</v>
      </c>
    </row>
    <row r="3922" spans="1:13" x14ac:dyDescent="0.3">
      <c r="A3922" t="s">
        <v>3180</v>
      </c>
      <c r="B3922">
        <v>20</v>
      </c>
      <c r="C3922" t="s">
        <v>14</v>
      </c>
      <c r="D3922" t="s">
        <v>15</v>
      </c>
      <c r="E3922">
        <v>64.709999999999994</v>
      </c>
      <c r="F3922">
        <v>7</v>
      </c>
      <c r="G3922">
        <v>213</v>
      </c>
      <c r="H3922">
        <v>0</v>
      </c>
      <c r="I3922" t="s">
        <v>23</v>
      </c>
      <c r="J3922">
        <v>5.7</v>
      </c>
      <c r="K3922" s="1">
        <v>44061</v>
      </c>
      <c r="L3922">
        <v>78</v>
      </c>
      <c r="M3922">
        <v>0.4</v>
      </c>
    </row>
    <row r="3923" spans="1:13" x14ac:dyDescent="0.3">
      <c r="A3923" t="s">
        <v>3181</v>
      </c>
      <c r="B3923">
        <v>64</v>
      </c>
      <c r="C3923" t="s">
        <v>21</v>
      </c>
      <c r="D3923" t="s">
        <v>18</v>
      </c>
      <c r="E3923">
        <v>46.6</v>
      </c>
      <c r="F3923">
        <v>6</v>
      </c>
      <c r="G3923">
        <v>52</v>
      </c>
      <c r="H3923">
        <v>0</v>
      </c>
      <c r="I3923" t="s">
        <v>29</v>
      </c>
      <c r="J3923">
        <v>26.6</v>
      </c>
      <c r="K3923" s="1">
        <v>45086</v>
      </c>
      <c r="L3923">
        <v>91</v>
      </c>
      <c r="M3923">
        <v>0.27</v>
      </c>
    </row>
    <row r="3924" spans="1:13" x14ac:dyDescent="0.3">
      <c r="A3924" t="s">
        <v>3182</v>
      </c>
      <c r="B3924">
        <v>68</v>
      </c>
      <c r="C3924" t="s">
        <v>25</v>
      </c>
      <c r="D3924" t="s">
        <v>37</v>
      </c>
      <c r="E3924">
        <v>214.25</v>
      </c>
      <c r="F3924">
        <v>12</v>
      </c>
      <c r="G3924">
        <v>189</v>
      </c>
      <c r="H3924">
        <v>1</v>
      </c>
      <c r="I3924" t="s">
        <v>29</v>
      </c>
      <c r="J3924">
        <v>65.599999999999994</v>
      </c>
      <c r="K3924" s="1">
        <v>44298</v>
      </c>
      <c r="L3924">
        <v>64</v>
      </c>
      <c r="M3924">
        <v>0.68</v>
      </c>
    </row>
    <row r="3925" spans="1:13" x14ac:dyDescent="0.3">
      <c r="A3925" t="s">
        <v>3183</v>
      </c>
      <c r="B3925">
        <v>66</v>
      </c>
      <c r="C3925" t="s">
        <v>21</v>
      </c>
      <c r="D3925" t="s">
        <v>52</v>
      </c>
      <c r="E3925">
        <v>37.93</v>
      </c>
      <c r="F3925">
        <v>14</v>
      </c>
      <c r="G3925">
        <v>128</v>
      </c>
      <c r="H3925">
        <v>0</v>
      </c>
      <c r="I3925" t="s">
        <v>16</v>
      </c>
      <c r="J3925">
        <v>91.2</v>
      </c>
      <c r="K3925" s="1">
        <v>45642</v>
      </c>
      <c r="L3925">
        <v>38</v>
      </c>
      <c r="M3925">
        <v>0.4</v>
      </c>
    </row>
    <row r="3926" spans="1:13" x14ac:dyDescent="0.3">
      <c r="A3926" t="s">
        <v>2671</v>
      </c>
      <c r="B3926">
        <v>47</v>
      </c>
      <c r="C3926" t="s">
        <v>21</v>
      </c>
      <c r="D3926" t="s">
        <v>28</v>
      </c>
      <c r="E3926">
        <v>90.69</v>
      </c>
      <c r="F3926">
        <v>10</v>
      </c>
      <c r="G3926">
        <v>143</v>
      </c>
      <c r="H3926">
        <v>0</v>
      </c>
      <c r="I3926" t="s">
        <v>40</v>
      </c>
      <c r="J3926">
        <v>77.900000000000006</v>
      </c>
      <c r="K3926" s="1">
        <v>44646</v>
      </c>
      <c r="L3926">
        <v>60</v>
      </c>
      <c r="M3926">
        <v>0.39</v>
      </c>
    </row>
    <row r="3927" spans="1:13" x14ac:dyDescent="0.3">
      <c r="A3927" t="s">
        <v>3184</v>
      </c>
      <c r="B3927">
        <v>52</v>
      </c>
      <c r="C3927" t="s">
        <v>21</v>
      </c>
      <c r="D3927" t="s">
        <v>35</v>
      </c>
      <c r="E3927">
        <v>74.25</v>
      </c>
      <c r="F3927">
        <v>9</v>
      </c>
      <c r="G3927">
        <v>247</v>
      </c>
      <c r="H3927">
        <v>0</v>
      </c>
      <c r="I3927" t="s">
        <v>40</v>
      </c>
      <c r="J3927">
        <v>58</v>
      </c>
      <c r="K3927" s="1">
        <v>44846</v>
      </c>
      <c r="L3927">
        <v>68</v>
      </c>
      <c r="M3927">
        <v>0.12</v>
      </c>
    </row>
    <row r="3928" spans="1:13" x14ac:dyDescent="0.3">
      <c r="A3928" t="s">
        <v>3185</v>
      </c>
      <c r="B3928">
        <v>65</v>
      </c>
      <c r="C3928" t="s">
        <v>14</v>
      </c>
      <c r="D3928" t="s">
        <v>44</v>
      </c>
      <c r="E3928">
        <v>70.5</v>
      </c>
      <c r="F3928">
        <v>9</v>
      </c>
      <c r="G3928">
        <v>179</v>
      </c>
      <c r="H3928">
        <v>0</v>
      </c>
      <c r="I3928" t="s">
        <v>16</v>
      </c>
      <c r="J3928">
        <v>23.2</v>
      </c>
      <c r="K3928" s="1">
        <v>44726</v>
      </c>
      <c r="L3928">
        <v>7</v>
      </c>
      <c r="M3928">
        <v>0.09</v>
      </c>
    </row>
    <row r="3929" spans="1:13" x14ac:dyDescent="0.3">
      <c r="A3929" t="s">
        <v>1904</v>
      </c>
      <c r="B3929">
        <v>31</v>
      </c>
      <c r="C3929" t="s">
        <v>21</v>
      </c>
      <c r="D3929" t="s">
        <v>26</v>
      </c>
      <c r="E3929">
        <v>107.74</v>
      </c>
      <c r="F3929">
        <v>12</v>
      </c>
      <c r="G3929">
        <v>6</v>
      </c>
      <c r="H3929">
        <v>0</v>
      </c>
      <c r="I3929" t="s">
        <v>29</v>
      </c>
      <c r="J3929">
        <v>94.9</v>
      </c>
      <c r="K3929" s="1">
        <v>44578</v>
      </c>
      <c r="L3929">
        <v>94</v>
      </c>
      <c r="M3929">
        <v>0.34</v>
      </c>
    </row>
    <row r="3930" spans="1:13" x14ac:dyDescent="0.3">
      <c r="A3930" t="s">
        <v>719</v>
      </c>
      <c r="B3930">
        <v>29</v>
      </c>
      <c r="C3930" t="s">
        <v>21</v>
      </c>
      <c r="D3930" t="s">
        <v>44</v>
      </c>
      <c r="E3930">
        <v>75.56</v>
      </c>
      <c r="F3930">
        <v>12</v>
      </c>
      <c r="G3930">
        <v>343</v>
      </c>
      <c r="H3930">
        <v>0</v>
      </c>
      <c r="I3930" t="s">
        <v>16</v>
      </c>
      <c r="J3930">
        <v>40.4</v>
      </c>
      <c r="K3930" s="1">
        <v>44627</v>
      </c>
      <c r="L3930">
        <v>74</v>
      </c>
      <c r="M3930">
        <v>0.4</v>
      </c>
    </row>
    <row r="3931" spans="1:13" x14ac:dyDescent="0.3">
      <c r="A3931" t="s">
        <v>3186</v>
      </c>
      <c r="B3931">
        <v>45</v>
      </c>
      <c r="C3931" t="s">
        <v>21</v>
      </c>
      <c r="D3931" t="s">
        <v>37</v>
      </c>
      <c r="E3931">
        <v>83.25</v>
      </c>
      <c r="F3931">
        <v>10</v>
      </c>
      <c r="G3931">
        <v>290</v>
      </c>
      <c r="H3931">
        <v>0</v>
      </c>
      <c r="I3931" t="s">
        <v>29</v>
      </c>
      <c r="J3931">
        <v>15</v>
      </c>
      <c r="K3931" s="1">
        <v>45082</v>
      </c>
      <c r="L3931">
        <v>7</v>
      </c>
      <c r="M3931">
        <v>0.21</v>
      </c>
    </row>
    <row r="3932" spans="1:13" x14ac:dyDescent="0.3">
      <c r="A3932" t="s">
        <v>3187</v>
      </c>
      <c r="B3932">
        <v>61</v>
      </c>
      <c r="C3932" t="s">
        <v>14</v>
      </c>
      <c r="D3932" t="s">
        <v>18</v>
      </c>
      <c r="E3932">
        <v>70.38</v>
      </c>
      <c r="F3932">
        <v>15</v>
      </c>
      <c r="G3932">
        <v>205</v>
      </c>
      <c r="H3932">
        <v>0</v>
      </c>
      <c r="I3932" t="s">
        <v>23</v>
      </c>
      <c r="J3932">
        <v>2.2000000000000002</v>
      </c>
      <c r="K3932" s="1">
        <v>45100</v>
      </c>
      <c r="L3932">
        <v>5</v>
      </c>
      <c r="M3932">
        <v>0.27</v>
      </c>
    </row>
    <row r="3933" spans="1:13" x14ac:dyDescent="0.3">
      <c r="A3933" t="s">
        <v>3188</v>
      </c>
      <c r="B3933">
        <v>46</v>
      </c>
      <c r="C3933" t="s">
        <v>25</v>
      </c>
      <c r="D3933" t="s">
        <v>44</v>
      </c>
      <c r="E3933">
        <v>72.010000000000005</v>
      </c>
      <c r="F3933">
        <v>7</v>
      </c>
      <c r="G3933">
        <v>67</v>
      </c>
      <c r="H3933">
        <v>1</v>
      </c>
      <c r="I3933" t="s">
        <v>29</v>
      </c>
      <c r="J3933">
        <v>95</v>
      </c>
      <c r="K3933" s="1">
        <v>44132</v>
      </c>
      <c r="L3933">
        <v>68</v>
      </c>
      <c r="M3933">
        <v>0.41</v>
      </c>
    </row>
    <row r="3934" spans="1:13" x14ac:dyDescent="0.3">
      <c r="A3934" t="s">
        <v>2723</v>
      </c>
      <c r="B3934">
        <v>60</v>
      </c>
      <c r="C3934" t="s">
        <v>21</v>
      </c>
      <c r="D3934" t="s">
        <v>18</v>
      </c>
      <c r="E3934">
        <v>146.97</v>
      </c>
      <c r="F3934">
        <v>6</v>
      </c>
      <c r="G3934">
        <v>360</v>
      </c>
      <c r="H3934">
        <v>0</v>
      </c>
      <c r="I3934" t="s">
        <v>29</v>
      </c>
      <c r="J3934">
        <v>77.8</v>
      </c>
      <c r="K3934" s="1">
        <v>44155</v>
      </c>
      <c r="L3934">
        <v>47</v>
      </c>
      <c r="M3934">
        <v>0.06</v>
      </c>
    </row>
    <row r="3935" spans="1:13" x14ac:dyDescent="0.3">
      <c r="A3935" t="s">
        <v>2310</v>
      </c>
      <c r="B3935">
        <v>34</v>
      </c>
      <c r="C3935" t="s">
        <v>21</v>
      </c>
      <c r="D3935" t="s">
        <v>26</v>
      </c>
      <c r="E3935">
        <v>211.27</v>
      </c>
      <c r="F3935">
        <v>9</v>
      </c>
      <c r="G3935">
        <v>142</v>
      </c>
      <c r="H3935">
        <v>0</v>
      </c>
      <c r="I3935" t="s">
        <v>29</v>
      </c>
      <c r="J3935">
        <v>21.6</v>
      </c>
      <c r="K3935" s="1">
        <v>44856</v>
      </c>
      <c r="L3935">
        <v>36</v>
      </c>
      <c r="M3935">
        <v>0.41</v>
      </c>
    </row>
    <row r="3936" spans="1:13" x14ac:dyDescent="0.3">
      <c r="A3936" t="s">
        <v>1159</v>
      </c>
      <c r="B3936">
        <v>57</v>
      </c>
      <c r="C3936" t="s">
        <v>14</v>
      </c>
      <c r="D3936" t="s">
        <v>28</v>
      </c>
      <c r="E3936">
        <v>82.67</v>
      </c>
      <c r="F3936">
        <v>10</v>
      </c>
      <c r="G3936">
        <v>107</v>
      </c>
      <c r="H3936">
        <v>0</v>
      </c>
      <c r="I3936" t="s">
        <v>40</v>
      </c>
      <c r="J3936">
        <v>14.2</v>
      </c>
      <c r="K3936" s="1">
        <v>45086</v>
      </c>
      <c r="L3936">
        <v>15</v>
      </c>
      <c r="M3936">
        <v>0.27</v>
      </c>
    </row>
    <row r="3937" spans="1:13" x14ac:dyDescent="0.3">
      <c r="A3937" t="s">
        <v>655</v>
      </c>
      <c r="B3937">
        <v>66</v>
      </c>
      <c r="C3937" t="s">
        <v>14</v>
      </c>
      <c r="D3937" t="s">
        <v>35</v>
      </c>
      <c r="E3937">
        <v>81.2</v>
      </c>
      <c r="F3937">
        <v>7</v>
      </c>
      <c r="G3937">
        <v>184</v>
      </c>
      <c r="H3937">
        <v>0</v>
      </c>
      <c r="I3937" t="s">
        <v>29</v>
      </c>
      <c r="J3937">
        <v>95.9</v>
      </c>
      <c r="K3937" s="1">
        <v>44357</v>
      </c>
      <c r="L3937">
        <v>39</v>
      </c>
      <c r="M3937">
        <v>0.25</v>
      </c>
    </row>
    <row r="3938" spans="1:13" x14ac:dyDescent="0.3">
      <c r="A3938" t="s">
        <v>3189</v>
      </c>
      <c r="B3938">
        <v>38</v>
      </c>
      <c r="C3938" t="s">
        <v>21</v>
      </c>
      <c r="D3938" t="s">
        <v>35</v>
      </c>
      <c r="E3938">
        <v>201.33</v>
      </c>
      <c r="F3938">
        <v>9</v>
      </c>
      <c r="G3938">
        <v>239</v>
      </c>
      <c r="H3938">
        <v>0</v>
      </c>
      <c r="I3938" t="s">
        <v>19</v>
      </c>
      <c r="J3938">
        <v>24.1</v>
      </c>
      <c r="K3938" s="1">
        <v>44148</v>
      </c>
      <c r="L3938">
        <v>38</v>
      </c>
      <c r="M3938">
        <v>0.02</v>
      </c>
    </row>
    <row r="3939" spans="1:13" x14ac:dyDescent="0.3">
      <c r="A3939" t="s">
        <v>3190</v>
      </c>
      <c r="B3939">
        <v>74</v>
      </c>
      <c r="C3939" t="s">
        <v>25</v>
      </c>
      <c r="D3939" t="s">
        <v>22</v>
      </c>
      <c r="E3939">
        <v>64.95</v>
      </c>
      <c r="F3939">
        <v>9</v>
      </c>
      <c r="G3939">
        <v>150</v>
      </c>
      <c r="H3939">
        <v>0</v>
      </c>
      <c r="I3939" t="s">
        <v>23</v>
      </c>
      <c r="J3939">
        <v>46.2</v>
      </c>
      <c r="K3939" s="1">
        <v>45167</v>
      </c>
      <c r="L3939">
        <v>36</v>
      </c>
      <c r="M3939">
        <v>0.32</v>
      </c>
    </row>
    <row r="3940" spans="1:13" x14ac:dyDescent="0.3">
      <c r="A3940" t="s">
        <v>3191</v>
      </c>
      <c r="B3940">
        <v>40</v>
      </c>
      <c r="C3940" t="s">
        <v>14</v>
      </c>
      <c r="D3940" t="s">
        <v>18</v>
      </c>
      <c r="E3940">
        <v>96.33</v>
      </c>
      <c r="F3940">
        <v>7</v>
      </c>
      <c r="G3940">
        <v>210</v>
      </c>
      <c r="H3940">
        <v>0</v>
      </c>
      <c r="I3940" t="s">
        <v>40</v>
      </c>
      <c r="J3940">
        <v>61.1</v>
      </c>
      <c r="K3940" s="1">
        <v>45551</v>
      </c>
      <c r="L3940">
        <v>2</v>
      </c>
      <c r="M3940">
        <v>0.39</v>
      </c>
    </row>
    <row r="3941" spans="1:13" x14ac:dyDescent="0.3">
      <c r="A3941" t="s">
        <v>1466</v>
      </c>
      <c r="B3941">
        <v>37</v>
      </c>
      <c r="C3941" t="s">
        <v>14</v>
      </c>
      <c r="D3941" t="s">
        <v>26</v>
      </c>
      <c r="E3941">
        <v>93.28</v>
      </c>
      <c r="F3941">
        <v>13</v>
      </c>
      <c r="G3941">
        <v>77</v>
      </c>
      <c r="H3941">
        <v>0</v>
      </c>
      <c r="I3941" t="s">
        <v>19</v>
      </c>
      <c r="J3941">
        <v>6.2</v>
      </c>
      <c r="K3941" s="1">
        <v>44215</v>
      </c>
      <c r="L3941">
        <v>15</v>
      </c>
      <c r="M3941">
        <v>0.15</v>
      </c>
    </row>
    <row r="3942" spans="1:13" x14ac:dyDescent="0.3">
      <c r="A3942" t="s">
        <v>3192</v>
      </c>
      <c r="B3942">
        <v>28</v>
      </c>
      <c r="C3942" t="s">
        <v>14</v>
      </c>
      <c r="D3942" t="s">
        <v>15</v>
      </c>
      <c r="E3942">
        <v>50.46</v>
      </c>
      <c r="F3942">
        <v>13</v>
      </c>
      <c r="G3942">
        <v>227</v>
      </c>
      <c r="H3942">
        <v>0</v>
      </c>
      <c r="I3942" t="s">
        <v>40</v>
      </c>
      <c r="J3942">
        <v>34.4</v>
      </c>
      <c r="K3942" s="1">
        <v>45816</v>
      </c>
      <c r="L3942">
        <v>84</v>
      </c>
      <c r="M3942">
        <v>0.36</v>
      </c>
    </row>
    <row r="3943" spans="1:13" x14ac:dyDescent="0.3">
      <c r="A3943" t="s">
        <v>3193</v>
      </c>
      <c r="B3943">
        <v>74</v>
      </c>
      <c r="C3943" t="s">
        <v>25</v>
      </c>
      <c r="D3943" t="s">
        <v>15</v>
      </c>
      <c r="E3943">
        <v>72.900000000000006</v>
      </c>
      <c r="F3943">
        <v>8</v>
      </c>
      <c r="G3943">
        <v>246</v>
      </c>
      <c r="H3943">
        <v>0</v>
      </c>
      <c r="I3943" t="s">
        <v>40</v>
      </c>
      <c r="J3943">
        <v>94.4</v>
      </c>
      <c r="K3943" s="1">
        <v>45760</v>
      </c>
      <c r="L3943">
        <v>55</v>
      </c>
      <c r="M3943">
        <v>0.1</v>
      </c>
    </row>
    <row r="3944" spans="1:13" x14ac:dyDescent="0.3">
      <c r="A3944" t="s">
        <v>2302</v>
      </c>
      <c r="B3944">
        <v>74</v>
      </c>
      <c r="C3944" t="s">
        <v>14</v>
      </c>
      <c r="D3944" t="s">
        <v>52</v>
      </c>
      <c r="E3944">
        <v>23.52</v>
      </c>
      <c r="F3944">
        <v>11</v>
      </c>
      <c r="G3944">
        <v>101</v>
      </c>
      <c r="H3944">
        <v>0</v>
      </c>
      <c r="I3944" t="s">
        <v>19</v>
      </c>
      <c r="J3944">
        <v>70</v>
      </c>
      <c r="K3944" s="1">
        <v>45274</v>
      </c>
      <c r="L3944">
        <v>98</v>
      </c>
      <c r="M3944">
        <v>0.24</v>
      </c>
    </row>
    <row r="3945" spans="1:13" x14ac:dyDescent="0.3">
      <c r="A3945" t="s">
        <v>3194</v>
      </c>
      <c r="B3945">
        <v>51</v>
      </c>
      <c r="C3945" t="s">
        <v>21</v>
      </c>
      <c r="D3945" t="s">
        <v>18</v>
      </c>
      <c r="E3945">
        <v>89.66</v>
      </c>
      <c r="F3945">
        <v>7</v>
      </c>
      <c r="G3945">
        <v>213</v>
      </c>
      <c r="H3945">
        <v>0</v>
      </c>
      <c r="I3945" t="s">
        <v>16</v>
      </c>
      <c r="J3945">
        <v>36.799999999999997</v>
      </c>
      <c r="K3945" s="1">
        <v>44848</v>
      </c>
      <c r="L3945">
        <v>77</v>
      </c>
      <c r="M3945">
        <v>0.16</v>
      </c>
    </row>
    <row r="3946" spans="1:13" x14ac:dyDescent="0.3">
      <c r="A3946" t="s">
        <v>3195</v>
      </c>
      <c r="B3946">
        <v>27</v>
      </c>
      <c r="C3946" t="s">
        <v>21</v>
      </c>
      <c r="D3946" t="s">
        <v>50</v>
      </c>
      <c r="E3946">
        <v>55.81</v>
      </c>
      <c r="F3946">
        <v>14</v>
      </c>
      <c r="G3946">
        <v>138</v>
      </c>
      <c r="H3946">
        <v>0</v>
      </c>
      <c r="I3946" t="s">
        <v>16</v>
      </c>
      <c r="J3946">
        <v>79.2</v>
      </c>
      <c r="K3946" s="1">
        <v>45679</v>
      </c>
      <c r="L3946">
        <v>60</v>
      </c>
      <c r="M3946">
        <v>0.46</v>
      </c>
    </row>
    <row r="3947" spans="1:13" x14ac:dyDescent="0.3">
      <c r="A3947" t="s">
        <v>2871</v>
      </c>
      <c r="B3947">
        <v>27</v>
      </c>
      <c r="C3947" t="s">
        <v>14</v>
      </c>
      <c r="D3947" t="s">
        <v>44</v>
      </c>
      <c r="E3947">
        <v>58.06</v>
      </c>
      <c r="F3947">
        <v>7</v>
      </c>
      <c r="G3947">
        <v>185</v>
      </c>
      <c r="H3947">
        <v>0</v>
      </c>
      <c r="I3947" t="s">
        <v>29</v>
      </c>
      <c r="J3947">
        <v>83.7</v>
      </c>
      <c r="K3947" s="1">
        <v>45446</v>
      </c>
      <c r="L3947">
        <v>25</v>
      </c>
      <c r="M3947">
        <v>0.2</v>
      </c>
    </row>
    <row r="3948" spans="1:13" x14ac:dyDescent="0.3">
      <c r="A3948" t="s">
        <v>3076</v>
      </c>
      <c r="B3948">
        <v>60</v>
      </c>
      <c r="C3948" t="s">
        <v>21</v>
      </c>
      <c r="D3948" t="s">
        <v>52</v>
      </c>
      <c r="E3948">
        <v>160.6</v>
      </c>
      <c r="F3948">
        <v>13</v>
      </c>
      <c r="G3948">
        <v>167</v>
      </c>
      <c r="H3948">
        <v>0</v>
      </c>
      <c r="I3948" t="s">
        <v>19</v>
      </c>
      <c r="J3948">
        <v>15.2</v>
      </c>
      <c r="K3948" s="1">
        <v>45018</v>
      </c>
      <c r="L3948">
        <v>14</v>
      </c>
      <c r="M3948">
        <v>0.31</v>
      </c>
    </row>
    <row r="3949" spans="1:13" x14ac:dyDescent="0.3">
      <c r="A3949" t="s">
        <v>3196</v>
      </c>
      <c r="B3949">
        <v>77</v>
      </c>
      <c r="C3949" t="s">
        <v>14</v>
      </c>
      <c r="D3949" t="s">
        <v>52</v>
      </c>
      <c r="E3949">
        <v>170.2</v>
      </c>
      <c r="F3949">
        <v>7</v>
      </c>
      <c r="G3949">
        <v>57</v>
      </c>
      <c r="H3949">
        <v>0</v>
      </c>
      <c r="I3949" t="s">
        <v>29</v>
      </c>
      <c r="J3949">
        <v>58.7</v>
      </c>
      <c r="K3949" s="1">
        <v>44108</v>
      </c>
      <c r="L3949">
        <v>9</v>
      </c>
      <c r="M3949">
        <v>0.44</v>
      </c>
    </row>
    <row r="3950" spans="1:13" x14ac:dyDescent="0.3">
      <c r="A3950" t="s">
        <v>3197</v>
      </c>
      <c r="B3950">
        <v>23</v>
      </c>
      <c r="C3950" t="s">
        <v>14</v>
      </c>
      <c r="D3950" t="s">
        <v>52</v>
      </c>
      <c r="E3950">
        <v>67.75</v>
      </c>
      <c r="F3950">
        <v>8</v>
      </c>
      <c r="G3950">
        <v>118</v>
      </c>
      <c r="H3950">
        <v>0</v>
      </c>
      <c r="I3950" t="s">
        <v>16</v>
      </c>
      <c r="J3950">
        <v>36.700000000000003</v>
      </c>
      <c r="K3950" s="1">
        <v>44458</v>
      </c>
      <c r="L3950">
        <v>49</v>
      </c>
      <c r="M3950">
        <v>0.15</v>
      </c>
    </row>
    <row r="3951" spans="1:13" x14ac:dyDescent="0.3">
      <c r="A3951" t="s">
        <v>3001</v>
      </c>
      <c r="B3951">
        <v>53</v>
      </c>
      <c r="C3951" t="s">
        <v>14</v>
      </c>
      <c r="D3951" t="s">
        <v>26</v>
      </c>
      <c r="E3951">
        <v>43.96</v>
      </c>
      <c r="F3951">
        <v>9</v>
      </c>
      <c r="G3951">
        <v>87</v>
      </c>
      <c r="H3951">
        <v>0</v>
      </c>
      <c r="I3951" t="s">
        <v>19</v>
      </c>
      <c r="J3951">
        <v>50.7</v>
      </c>
      <c r="K3951" s="1">
        <v>45284</v>
      </c>
      <c r="L3951">
        <v>35</v>
      </c>
      <c r="M3951">
        <v>0.46</v>
      </c>
    </row>
    <row r="3952" spans="1:13" x14ac:dyDescent="0.3">
      <c r="A3952" t="s">
        <v>3198</v>
      </c>
      <c r="B3952">
        <v>41</v>
      </c>
      <c r="C3952" t="s">
        <v>25</v>
      </c>
      <c r="D3952" t="s">
        <v>35</v>
      </c>
      <c r="E3952">
        <v>142.38</v>
      </c>
      <c r="F3952">
        <v>12</v>
      </c>
      <c r="G3952">
        <v>121</v>
      </c>
      <c r="H3952">
        <v>0</v>
      </c>
      <c r="I3952" t="s">
        <v>19</v>
      </c>
      <c r="J3952">
        <v>46.9</v>
      </c>
      <c r="K3952" s="1">
        <v>45772</v>
      </c>
      <c r="L3952">
        <v>86</v>
      </c>
      <c r="M3952">
        <v>0.81</v>
      </c>
    </row>
    <row r="3953" spans="1:13" x14ac:dyDescent="0.3">
      <c r="A3953" t="s">
        <v>3199</v>
      </c>
      <c r="B3953">
        <v>29</v>
      </c>
      <c r="C3953" t="s">
        <v>21</v>
      </c>
      <c r="D3953" t="s">
        <v>52</v>
      </c>
      <c r="E3953">
        <v>49.34</v>
      </c>
      <c r="F3953">
        <v>10</v>
      </c>
      <c r="G3953">
        <v>243</v>
      </c>
      <c r="H3953">
        <v>0</v>
      </c>
      <c r="I3953" t="s">
        <v>19</v>
      </c>
      <c r="J3953">
        <v>50.4</v>
      </c>
      <c r="K3953" s="1">
        <v>44341</v>
      </c>
      <c r="L3953">
        <v>5</v>
      </c>
      <c r="M3953">
        <v>0.14000000000000001</v>
      </c>
    </row>
    <row r="3954" spans="1:13" x14ac:dyDescent="0.3">
      <c r="A3954" t="s">
        <v>3200</v>
      </c>
      <c r="B3954">
        <v>60</v>
      </c>
      <c r="C3954" t="s">
        <v>14</v>
      </c>
      <c r="D3954" t="s">
        <v>35</v>
      </c>
      <c r="E3954">
        <v>78.150000000000006</v>
      </c>
      <c r="F3954">
        <v>12</v>
      </c>
      <c r="G3954">
        <v>66</v>
      </c>
      <c r="H3954">
        <v>0</v>
      </c>
      <c r="I3954" t="s">
        <v>29</v>
      </c>
      <c r="J3954">
        <v>52.2</v>
      </c>
      <c r="K3954" s="1">
        <v>45368</v>
      </c>
      <c r="L3954">
        <v>78</v>
      </c>
      <c r="M3954">
        <v>0.24</v>
      </c>
    </row>
    <row r="3955" spans="1:13" x14ac:dyDescent="0.3">
      <c r="A3955" t="s">
        <v>3201</v>
      </c>
      <c r="B3955">
        <v>72</v>
      </c>
      <c r="C3955" t="s">
        <v>14</v>
      </c>
      <c r="D3955" t="s">
        <v>35</v>
      </c>
      <c r="E3955">
        <v>15.44</v>
      </c>
      <c r="F3955">
        <v>13</v>
      </c>
      <c r="G3955">
        <v>293</v>
      </c>
      <c r="H3955">
        <v>0</v>
      </c>
      <c r="I3955" t="s">
        <v>40</v>
      </c>
      <c r="J3955">
        <v>6.9</v>
      </c>
      <c r="K3955" s="1">
        <v>44214</v>
      </c>
      <c r="L3955">
        <v>17</v>
      </c>
      <c r="M3955">
        <v>0.28999999999999998</v>
      </c>
    </row>
    <row r="3956" spans="1:13" x14ac:dyDescent="0.3">
      <c r="A3956" t="s">
        <v>2941</v>
      </c>
      <c r="B3956">
        <v>40</v>
      </c>
      <c r="C3956" t="s">
        <v>21</v>
      </c>
      <c r="D3956" t="s">
        <v>18</v>
      </c>
      <c r="E3956">
        <v>88.2</v>
      </c>
      <c r="F3956">
        <v>17</v>
      </c>
      <c r="G3956">
        <v>129</v>
      </c>
      <c r="H3956">
        <v>0</v>
      </c>
      <c r="I3956" t="s">
        <v>40</v>
      </c>
      <c r="J3956">
        <v>17.8</v>
      </c>
      <c r="K3956" s="1">
        <v>45093</v>
      </c>
      <c r="L3956">
        <v>69</v>
      </c>
      <c r="M3956">
        <v>0.17</v>
      </c>
    </row>
    <row r="3957" spans="1:13" x14ac:dyDescent="0.3">
      <c r="A3957" t="s">
        <v>1669</v>
      </c>
      <c r="B3957">
        <v>44</v>
      </c>
      <c r="C3957" t="s">
        <v>14</v>
      </c>
      <c r="D3957" t="s">
        <v>26</v>
      </c>
      <c r="E3957">
        <v>150.13999999999999</v>
      </c>
      <c r="F3957">
        <v>8</v>
      </c>
      <c r="G3957">
        <v>342</v>
      </c>
      <c r="H3957">
        <v>0</v>
      </c>
      <c r="I3957" t="s">
        <v>40</v>
      </c>
      <c r="K3957" s="1">
        <v>44864</v>
      </c>
      <c r="L3957">
        <v>77</v>
      </c>
      <c r="M3957">
        <v>0.38</v>
      </c>
    </row>
    <row r="3958" spans="1:13" x14ac:dyDescent="0.3">
      <c r="A3958" t="s">
        <v>2536</v>
      </c>
      <c r="B3958">
        <v>75</v>
      </c>
      <c r="C3958" t="s">
        <v>21</v>
      </c>
      <c r="D3958" t="s">
        <v>35</v>
      </c>
      <c r="E3958">
        <v>149.16999999999999</v>
      </c>
      <c r="F3958">
        <v>14</v>
      </c>
      <c r="G3958">
        <v>39</v>
      </c>
      <c r="H3958">
        <v>0</v>
      </c>
      <c r="I3958" t="s">
        <v>19</v>
      </c>
      <c r="J3958">
        <v>93.6</v>
      </c>
      <c r="K3958" s="1">
        <v>45146</v>
      </c>
      <c r="L3958">
        <v>54</v>
      </c>
      <c r="M3958">
        <v>0.39</v>
      </c>
    </row>
    <row r="3959" spans="1:13" x14ac:dyDescent="0.3">
      <c r="A3959" t="s">
        <v>1681</v>
      </c>
      <c r="B3959">
        <v>74</v>
      </c>
      <c r="C3959" t="s">
        <v>14</v>
      </c>
      <c r="D3959" t="s">
        <v>52</v>
      </c>
      <c r="E3959">
        <v>208.16</v>
      </c>
      <c r="F3959">
        <v>8</v>
      </c>
      <c r="G3959">
        <v>211</v>
      </c>
      <c r="H3959">
        <v>0</v>
      </c>
      <c r="I3959" t="s">
        <v>16</v>
      </c>
      <c r="J3959">
        <v>74.7</v>
      </c>
      <c r="K3959" s="1">
        <v>45014</v>
      </c>
      <c r="L3959">
        <v>47</v>
      </c>
      <c r="M3959">
        <v>0.27</v>
      </c>
    </row>
    <row r="3960" spans="1:13" x14ac:dyDescent="0.3">
      <c r="A3960" t="s">
        <v>3202</v>
      </c>
      <c r="B3960">
        <v>62</v>
      </c>
      <c r="C3960" t="s">
        <v>14</v>
      </c>
      <c r="D3960" t="s">
        <v>26</v>
      </c>
      <c r="E3960">
        <v>44.86</v>
      </c>
      <c r="F3960">
        <v>8</v>
      </c>
      <c r="G3960">
        <v>55</v>
      </c>
      <c r="H3960">
        <v>0</v>
      </c>
      <c r="I3960" t="s">
        <v>29</v>
      </c>
      <c r="J3960">
        <v>23.9</v>
      </c>
      <c r="K3960" s="1">
        <v>44888</v>
      </c>
      <c r="L3960">
        <v>95</v>
      </c>
      <c r="M3960">
        <v>0.44</v>
      </c>
    </row>
    <row r="3961" spans="1:13" x14ac:dyDescent="0.3">
      <c r="A3961" t="s">
        <v>2930</v>
      </c>
      <c r="B3961">
        <v>54</v>
      </c>
      <c r="C3961" t="s">
        <v>21</v>
      </c>
      <c r="D3961" t="s">
        <v>52</v>
      </c>
      <c r="E3961">
        <v>26.04</v>
      </c>
      <c r="F3961">
        <v>10</v>
      </c>
      <c r="G3961">
        <v>199</v>
      </c>
      <c r="H3961">
        <v>0</v>
      </c>
      <c r="I3961" t="s">
        <v>29</v>
      </c>
      <c r="J3961">
        <v>36.200000000000003</v>
      </c>
      <c r="K3961" s="1">
        <v>44181</v>
      </c>
      <c r="L3961">
        <v>49</v>
      </c>
      <c r="M3961">
        <v>0.19</v>
      </c>
    </row>
    <row r="3962" spans="1:13" x14ac:dyDescent="0.3">
      <c r="A3962" t="s">
        <v>3203</v>
      </c>
      <c r="B3962">
        <v>23</v>
      </c>
      <c r="C3962" t="s">
        <v>14</v>
      </c>
      <c r="D3962" t="s">
        <v>37</v>
      </c>
      <c r="E3962">
        <v>37.08</v>
      </c>
      <c r="F3962">
        <v>2</v>
      </c>
      <c r="G3962">
        <v>290</v>
      </c>
      <c r="H3962">
        <v>0</v>
      </c>
      <c r="I3962" t="s">
        <v>16</v>
      </c>
      <c r="J3962">
        <v>33.5</v>
      </c>
      <c r="K3962" s="1">
        <v>44711</v>
      </c>
      <c r="L3962">
        <v>74</v>
      </c>
      <c r="M3962">
        <v>0.17</v>
      </c>
    </row>
    <row r="3963" spans="1:13" x14ac:dyDescent="0.3">
      <c r="A3963" t="s">
        <v>3204</v>
      </c>
      <c r="B3963">
        <v>18</v>
      </c>
      <c r="C3963" t="s">
        <v>14</v>
      </c>
      <c r="D3963" t="s">
        <v>44</v>
      </c>
      <c r="E3963">
        <v>37.75</v>
      </c>
      <c r="F3963">
        <v>12</v>
      </c>
      <c r="G3963">
        <v>304</v>
      </c>
      <c r="H3963">
        <v>0</v>
      </c>
      <c r="I3963" t="s">
        <v>40</v>
      </c>
      <c r="J3963">
        <v>77</v>
      </c>
      <c r="K3963" s="1">
        <v>44011</v>
      </c>
      <c r="L3963">
        <v>62</v>
      </c>
      <c r="M3963">
        <v>0.21</v>
      </c>
    </row>
    <row r="3964" spans="1:13" x14ac:dyDescent="0.3">
      <c r="A3964" t="s">
        <v>194</v>
      </c>
      <c r="B3964">
        <v>23</v>
      </c>
      <c r="C3964" t="s">
        <v>21</v>
      </c>
      <c r="D3964" t="s">
        <v>37</v>
      </c>
      <c r="E3964">
        <v>137.87</v>
      </c>
      <c r="F3964">
        <v>10</v>
      </c>
      <c r="G3964">
        <v>106</v>
      </c>
      <c r="H3964">
        <v>0</v>
      </c>
      <c r="I3964" t="s">
        <v>23</v>
      </c>
      <c r="J3964">
        <v>97.2</v>
      </c>
      <c r="K3964" s="1">
        <v>44755</v>
      </c>
      <c r="L3964">
        <v>23</v>
      </c>
      <c r="M3964">
        <v>0.42</v>
      </c>
    </row>
    <row r="3965" spans="1:13" x14ac:dyDescent="0.3">
      <c r="A3965" t="s">
        <v>3205</v>
      </c>
      <c r="B3965">
        <v>67</v>
      </c>
      <c r="C3965" t="s">
        <v>21</v>
      </c>
      <c r="D3965" t="s">
        <v>37</v>
      </c>
      <c r="E3965">
        <v>128.44</v>
      </c>
      <c r="F3965">
        <v>7</v>
      </c>
      <c r="G3965">
        <v>194</v>
      </c>
      <c r="H3965">
        <v>0</v>
      </c>
      <c r="I3965" t="s">
        <v>16</v>
      </c>
      <c r="J3965">
        <v>35.5</v>
      </c>
      <c r="K3965" s="1">
        <v>45760</v>
      </c>
      <c r="L3965">
        <v>93</v>
      </c>
      <c r="M3965">
        <v>0.59</v>
      </c>
    </row>
    <row r="3966" spans="1:13" x14ac:dyDescent="0.3">
      <c r="A3966" t="s">
        <v>3206</v>
      </c>
      <c r="B3966">
        <v>39</v>
      </c>
      <c r="C3966" t="s">
        <v>21</v>
      </c>
      <c r="D3966" t="s">
        <v>18</v>
      </c>
      <c r="E3966">
        <v>173.02</v>
      </c>
      <c r="F3966">
        <v>7</v>
      </c>
      <c r="G3966">
        <v>351</v>
      </c>
      <c r="H3966">
        <v>0</v>
      </c>
      <c r="I3966" t="s">
        <v>40</v>
      </c>
      <c r="J3966">
        <v>1.5</v>
      </c>
      <c r="K3966" s="1">
        <v>44962</v>
      </c>
      <c r="L3966">
        <v>16</v>
      </c>
      <c r="M3966">
        <v>0.38</v>
      </c>
    </row>
    <row r="3967" spans="1:13" x14ac:dyDescent="0.3">
      <c r="A3967" t="s">
        <v>3207</v>
      </c>
      <c r="B3967">
        <v>58</v>
      </c>
      <c r="C3967" t="s">
        <v>14</v>
      </c>
      <c r="D3967" t="s">
        <v>50</v>
      </c>
      <c r="E3967">
        <v>47.4</v>
      </c>
      <c r="F3967">
        <v>5</v>
      </c>
      <c r="G3967">
        <v>121</v>
      </c>
      <c r="H3967">
        <v>0</v>
      </c>
      <c r="I3967" t="s">
        <v>19</v>
      </c>
      <c r="J3967">
        <v>93.7</v>
      </c>
      <c r="K3967" s="1">
        <v>44987</v>
      </c>
      <c r="L3967">
        <v>81</v>
      </c>
      <c r="M3967">
        <v>0.52</v>
      </c>
    </row>
    <row r="3968" spans="1:13" x14ac:dyDescent="0.3">
      <c r="A3968" t="s">
        <v>2149</v>
      </c>
      <c r="B3968">
        <v>41</v>
      </c>
      <c r="C3968" t="s">
        <v>14</v>
      </c>
      <c r="D3968" t="s">
        <v>44</v>
      </c>
      <c r="E3968">
        <v>144.86000000000001</v>
      </c>
      <c r="F3968">
        <v>10</v>
      </c>
      <c r="G3968">
        <v>94</v>
      </c>
      <c r="H3968">
        <v>0</v>
      </c>
      <c r="I3968" t="s">
        <v>16</v>
      </c>
      <c r="J3968">
        <v>75.3</v>
      </c>
      <c r="K3968" s="1">
        <v>44811</v>
      </c>
      <c r="L3968">
        <v>7</v>
      </c>
      <c r="M3968">
        <v>0.17</v>
      </c>
    </row>
    <row r="3969" spans="1:13" x14ac:dyDescent="0.3">
      <c r="A3969" t="s">
        <v>94</v>
      </c>
      <c r="B3969">
        <v>42</v>
      </c>
      <c r="C3969" t="s">
        <v>25</v>
      </c>
      <c r="D3969" t="s">
        <v>18</v>
      </c>
      <c r="E3969">
        <v>157.71</v>
      </c>
      <c r="F3969">
        <v>11</v>
      </c>
      <c r="G3969">
        <v>286</v>
      </c>
      <c r="H3969">
        <v>0</v>
      </c>
      <c r="I3969" t="s">
        <v>40</v>
      </c>
      <c r="J3969">
        <v>83.4</v>
      </c>
      <c r="K3969" s="1">
        <v>45135</v>
      </c>
      <c r="L3969">
        <v>43</v>
      </c>
      <c r="M3969">
        <v>0.16</v>
      </c>
    </row>
    <row r="3970" spans="1:13" x14ac:dyDescent="0.3">
      <c r="A3970" t="s">
        <v>3208</v>
      </c>
      <c r="B3970">
        <v>78</v>
      </c>
      <c r="C3970" t="s">
        <v>14</v>
      </c>
      <c r="D3970" t="s">
        <v>52</v>
      </c>
      <c r="E3970">
        <v>164.91</v>
      </c>
      <c r="F3970">
        <v>7</v>
      </c>
      <c r="G3970">
        <v>124</v>
      </c>
      <c r="H3970">
        <v>0</v>
      </c>
      <c r="I3970" t="s">
        <v>29</v>
      </c>
      <c r="J3970">
        <v>20.9</v>
      </c>
      <c r="K3970" s="1">
        <v>45506</v>
      </c>
      <c r="L3970">
        <v>78</v>
      </c>
      <c r="M3970">
        <v>0.27</v>
      </c>
    </row>
    <row r="3971" spans="1:13" x14ac:dyDescent="0.3">
      <c r="A3971" t="s">
        <v>3209</v>
      </c>
      <c r="B3971">
        <v>32</v>
      </c>
      <c r="C3971" t="s">
        <v>14</v>
      </c>
      <c r="D3971" t="s">
        <v>18</v>
      </c>
      <c r="E3971">
        <v>79.09</v>
      </c>
      <c r="F3971">
        <v>8</v>
      </c>
      <c r="G3971">
        <v>331</v>
      </c>
      <c r="H3971">
        <v>0</v>
      </c>
      <c r="I3971" t="s">
        <v>23</v>
      </c>
      <c r="J3971">
        <v>64.599999999999994</v>
      </c>
      <c r="K3971" s="1">
        <v>44662</v>
      </c>
      <c r="L3971">
        <v>44</v>
      </c>
      <c r="M3971">
        <v>0.37</v>
      </c>
    </row>
    <row r="3972" spans="1:13" x14ac:dyDescent="0.3">
      <c r="A3972" t="s">
        <v>831</v>
      </c>
      <c r="B3972">
        <v>43</v>
      </c>
      <c r="C3972" t="s">
        <v>21</v>
      </c>
      <c r="D3972" t="s">
        <v>52</v>
      </c>
      <c r="F3972">
        <v>6</v>
      </c>
      <c r="G3972">
        <v>125</v>
      </c>
      <c r="H3972">
        <v>0</v>
      </c>
      <c r="I3972" t="s">
        <v>23</v>
      </c>
      <c r="J3972">
        <v>23.3</v>
      </c>
      <c r="K3972" s="1">
        <v>44769</v>
      </c>
      <c r="L3972">
        <v>9</v>
      </c>
      <c r="M3972">
        <v>0.28999999999999998</v>
      </c>
    </row>
    <row r="3973" spans="1:13" x14ac:dyDescent="0.3">
      <c r="A3973" t="s">
        <v>3210</v>
      </c>
      <c r="B3973">
        <v>25</v>
      </c>
      <c r="C3973" t="s">
        <v>14</v>
      </c>
      <c r="D3973" t="s">
        <v>50</v>
      </c>
      <c r="E3973">
        <v>158.62</v>
      </c>
      <c r="F3973">
        <v>12</v>
      </c>
      <c r="G3973">
        <v>343</v>
      </c>
      <c r="H3973">
        <v>0</v>
      </c>
      <c r="I3973" t="s">
        <v>23</v>
      </c>
      <c r="J3973">
        <v>1.2</v>
      </c>
      <c r="K3973" s="1">
        <v>45709</v>
      </c>
      <c r="L3973">
        <v>71</v>
      </c>
      <c r="M3973">
        <v>0.16</v>
      </c>
    </row>
    <row r="3974" spans="1:13" x14ac:dyDescent="0.3">
      <c r="A3974" t="s">
        <v>3066</v>
      </c>
      <c r="B3974">
        <v>68</v>
      </c>
      <c r="C3974" t="s">
        <v>21</v>
      </c>
      <c r="D3974" t="s">
        <v>35</v>
      </c>
      <c r="E3974">
        <v>30.44</v>
      </c>
      <c r="F3974">
        <v>11</v>
      </c>
      <c r="G3974">
        <v>35</v>
      </c>
      <c r="H3974">
        <v>0</v>
      </c>
      <c r="I3974" t="s">
        <v>40</v>
      </c>
      <c r="J3974">
        <v>15.7</v>
      </c>
      <c r="K3974" s="1">
        <v>45833</v>
      </c>
      <c r="L3974">
        <v>78</v>
      </c>
      <c r="M3974">
        <v>0.36</v>
      </c>
    </row>
    <row r="3975" spans="1:13" x14ac:dyDescent="0.3">
      <c r="A3975" t="s">
        <v>3211</v>
      </c>
      <c r="B3975">
        <v>41</v>
      </c>
      <c r="C3975" t="s">
        <v>21</v>
      </c>
      <c r="D3975" t="s">
        <v>18</v>
      </c>
      <c r="F3975">
        <v>9</v>
      </c>
      <c r="G3975">
        <v>216</v>
      </c>
      <c r="H3975">
        <v>0</v>
      </c>
      <c r="I3975" t="s">
        <v>40</v>
      </c>
      <c r="J3975">
        <v>92.3</v>
      </c>
      <c r="K3975" s="1">
        <v>44137</v>
      </c>
      <c r="L3975">
        <v>80</v>
      </c>
      <c r="M3975">
        <v>0.4</v>
      </c>
    </row>
    <row r="3976" spans="1:13" x14ac:dyDescent="0.3">
      <c r="A3976" t="s">
        <v>3212</v>
      </c>
      <c r="B3976">
        <v>65</v>
      </c>
      <c r="C3976" t="s">
        <v>14</v>
      </c>
      <c r="D3976" t="s">
        <v>22</v>
      </c>
      <c r="E3976">
        <v>114.23</v>
      </c>
      <c r="F3976">
        <v>10</v>
      </c>
      <c r="G3976">
        <v>2</v>
      </c>
      <c r="H3976">
        <v>0</v>
      </c>
      <c r="I3976" t="s">
        <v>19</v>
      </c>
      <c r="J3976">
        <v>21.5</v>
      </c>
      <c r="K3976" s="1">
        <v>44197</v>
      </c>
      <c r="L3976">
        <v>60</v>
      </c>
      <c r="M3976">
        <v>0.27</v>
      </c>
    </row>
    <row r="3977" spans="1:13" x14ac:dyDescent="0.3">
      <c r="A3977" t="s">
        <v>3213</v>
      </c>
      <c r="B3977">
        <v>55</v>
      </c>
      <c r="C3977" t="s">
        <v>21</v>
      </c>
      <c r="D3977" t="s">
        <v>35</v>
      </c>
      <c r="E3977">
        <v>45.04</v>
      </c>
      <c r="F3977">
        <v>7</v>
      </c>
      <c r="G3977">
        <v>29</v>
      </c>
      <c r="H3977">
        <v>0</v>
      </c>
      <c r="I3977" t="s">
        <v>23</v>
      </c>
      <c r="J3977">
        <v>58.5</v>
      </c>
      <c r="K3977" s="1">
        <v>44450</v>
      </c>
      <c r="L3977">
        <v>10</v>
      </c>
      <c r="M3977">
        <v>0.02</v>
      </c>
    </row>
    <row r="3978" spans="1:13" x14ac:dyDescent="0.3">
      <c r="A3978" t="s">
        <v>2733</v>
      </c>
      <c r="B3978">
        <v>78</v>
      </c>
      <c r="C3978" t="s">
        <v>14</v>
      </c>
      <c r="D3978" t="s">
        <v>28</v>
      </c>
      <c r="F3978">
        <v>9</v>
      </c>
      <c r="G3978">
        <v>254</v>
      </c>
      <c r="H3978">
        <v>0</v>
      </c>
      <c r="I3978" t="s">
        <v>29</v>
      </c>
      <c r="J3978">
        <v>96.8</v>
      </c>
      <c r="K3978" s="1">
        <v>44112</v>
      </c>
      <c r="L3978">
        <v>5</v>
      </c>
      <c r="M3978">
        <v>0.18</v>
      </c>
    </row>
    <row r="3979" spans="1:13" x14ac:dyDescent="0.3">
      <c r="A3979" t="s">
        <v>1496</v>
      </c>
      <c r="B3979">
        <v>23</v>
      </c>
      <c r="C3979" t="s">
        <v>14</v>
      </c>
      <c r="D3979" t="s">
        <v>18</v>
      </c>
      <c r="E3979">
        <v>137.41</v>
      </c>
      <c r="F3979">
        <v>7</v>
      </c>
      <c r="G3979">
        <v>44</v>
      </c>
      <c r="H3979">
        <v>0</v>
      </c>
      <c r="I3979" t="s">
        <v>23</v>
      </c>
      <c r="J3979">
        <v>7.6</v>
      </c>
      <c r="K3979" s="1">
        <v>44249</v>
      </c>
      <c r="L3979">
        <v>51</v>
      </c>
      <c r="M3979">
        <v>0.12</v>
      </c>
    </row>
    <row r="3980" spans="1:13" x14ac:dyDescent="0.3">
      <c r="A3980" t="s">
        <v>1885</v>
      </c>
      <c r="B3980">
        <v>71</v>
      </c>
      <c r="C3980" t="s">
        <v>21</v>
      </c>
      <c r="D3980" t="s">
        <v>52</v>
      </c>
      <c r="E3980">
        <v>45.58</v>
      </c>
      <c r="F3980">
        <v>14</v>
      </c>
      <c r="G3980">
        <v>176</v>
      </c>
      <c r="H3980">
        <v>0</v>
      </c>
      <c r="I3980" t="s">
        <v>16</v>
      </c>
      <c r="J3980">
        <v>80.8</v>
      </c>
      <c r="K3980" s="1">
        <v>45829</v>
      </c>
      <c r="L3980">
        <v>7</v>
      </c>
      <c r="M3980">
        <v>0.23</v>
      </c>
    </row>
    <row r="3981" spans="1:13" x14ac:dyDescent="0.3">
      <c r="A3981" t="s">
        <v>3214</v>
      </c>
      <c r="B3981">
        <v>52</v>
      </c>
      <c r="C3981" t="s">
        <v>21</v>
      </c>
      <c r="D3981" t="s">
        <v>44</v>
      </c>
      <c r="E3981">
        <v>67.34</v>
      </c>
      <c r="F3981">
        <v>4</v>
      </c>
      <c r="G3981">
        <v>221</v>
      </c>
      <c r="H3981">
        <v>0</v>
      </c>
      <c r="I3981" t="s">
        <v>16</v>
      </c>
      <c r="J3981">
        <v>59.8</v>
      </c>
      <c r="K3981" s="1">
        <v>44979</v>
      </c>
      <c r="L3981">
        <v>22</v>
      </c>
      <c r="M3981">
        <v>0.28999999999999998</v>
      </c>
    </row>
    <row r="3982" spans="1:13" x14ac:dyDescent="0.3">
      <c r="A3982" t="s">
        <v>1886</v>
      </c>
      <c r="B3982">
        <v>59</v>
      </c>
      <c r="C3982" t="s">
        <v>14</v>
      </c>
      <c r="D3982" t="s">
        <v>18</v>
      </c>
      <c r="E3982">
        <v>132.31</v>
      </c>
      <c r="F3982">
        <v>7</v>
      </c>
      <c r="G3982">
        <v>112</v>
      </c>
      <c r="H3982">
        <v>0</v>
      </c>
      <c r="I3982" t="s">
        <v>29</v>
      </c>
      <c r="J3982">
        <v>32.299999999999997</v>
      </c>
      <c r="K3982" s="1">
        <v>44265</v>
      </c>
      <c r="L3982">
        <v>24</v>
      </c>
      <c r="M3982">
        <v>0.21</v>
      </c>
    </row>
    <row r="3983" spans="1:13" x14ac:dyDescent="0.3">
      <c r="A3983" t="s">
        <v>3215</v>
      </c>
      <c r="B3983">
        <v>18</v>
      </c>
      <c r="C3983" t="s">
        <v>14</v>
      </c>
      <c r="D3983" t="s">
        <v>52</v>
      </c>
      <c r="E3983">
        <v>113.89</v>
      </c>
      <c r="F3983">
        <v>12</v>
      </c>
      <c r="G3983">
        <v>121</v>
      </c>
      <c r="H3983">
        <v>0</v>
      </c>
      <c r="I3983" t="s">
        <v>40</v>
      </c>
      <c r="J3983">
        <v>36.4</v>
      </c>
      <c r="K3983" s="1">
        <v>44138</v>
      </c>
      <c r="L3983">
        <v>42</v>
      </c>
      <c r="M3983">
        <v>0.08</v>
      </c>
    </row>
    <row r="3984" spans="1:13" x14ac:dyDescent="0.3">
      <c r="A3984" t="s">
        <v>2291</v>
      </c>
      <c r="B3984">
        <v>77</v>
      </c>
      <c r="C3984" t="s">
        <v>21</v>
      </c>
      <c r="D3984" t="s">
        <v>50</v>
      </c>
      <c r="E3984">
        <v>158.02000000000001</v>
      </c>
      <c r="F3984">
        <v>13</v>
      </c>
      <c r="G3984">
        <v>274</v>
      </c>
      <c r="H3984">
        <v>0</v>
      </c>
      <c r="I3984" t="s">
        <v>23</v>
      </c>
      <c r="J3984">
        <v>2.7</v>
      </c>
      <c r="K3984" s="1">
        <v>44959</v>
      </c>
      <c r="L3984">
        <v>22</v>
      </c>
      <c r="M3984">
        <v>0.47</v>
      </c>
    </row>
    <row r="3985" spans="1:13" x14ac:dyDescent="0.3">
      <c r="A3985" t="s">
        <v>3216</v>
      </c>
      <c r="B3985">
        <v>63</v>
      </c>
      <c r="C3985" t="s">
        <v>21</v>
      </c>
      <c r="D3985" t="s">
        <v>37</v>
      </c>
      <c r="E3985">
        <v>71.459999999999994</v>
      </c>
      <c r="F3985">
        <v>11</v>
      </c>
      <c r="G3985">
        <v>231</v>
      </c>
      <c r="H3985">
        <v>0</v>
      </c>
      <c r="I3985" t="s">
        <v>16</v>
      </c>
      <c r="J3985">
        <v>25.6</v>
      </c>
      <c r="K3985" s="1">
        <v>45057</v>
      </c>
      <c r="L3985">
        <v>35</v>
      </c>
      <c r="M3985">
        <v>0.05</v>
      </c>
    </row>
    <row r="3986" spans="1:13" x14ac:dyDescent="0.3">
      <c r="A3986" t="s">
        <v>3217</v>
      </c>
      <c r="B3986">
        <v>53</v>
      </c>
      <c r="C3986" t="s">
        <v>14</v>
      </c>
      <c r="D3986" t="s">
        <v>18</v>
      </c>
      <c r="E3986">
        <v>125.63</v>
      </c>
      <c r="F3986">
        <v>12</v>
      </c>
      <c r="G3986">
        <v>311</v>
      </c>
      <c r="H3986">
        <v>0</v>
      </c>
      <c r="I3986" t="s">
        <v>29</v>
      </c>
      <c r="J3986">
        <v>42.3</v>
      </c>
      <c r="K3986" s="1">
        <v>45078</v>
      </c>
      <c r="L3986">
        <v>55</v>
      </c>
      <c r="M3986">
        <v>0.21</v>
      </c>
    </row>
    <row r="3987" spans="1:13" x14ac:dyDescent="0.3">
      <c r="A3987" t="s">
        <v>3218</v>
      </c>
      <c r="B3987">
        <v>75</v>
      </c>
      <c r="C3987" t="s">
        <v>14</v>
      </c>
      <c r="D3987" t="s">
        <v>15</v>
      </c>
      <c r="E3987">
        <v>43.03</v>
      </c>
      <c r="F3987">
        <v>15</v>
      </c>
      <c r="G3987">
        <v>248</v>
      </c>
      <c r="H3987">
        <v>0</v>
      </c>
      <c r="I3987" t="s">
        <v>19</v>
      </c>
      <c r="J3987">
        <v>71.7</v>
      </c>
      <c r="K3987" s="1">
        <v>44719</v>
      </c>
      <c r="L3987">
        <v>3</v>
      </c>
      <c r="M3987">
        <v>0.5</v>
      </c>
    </row>
    <row r="3988" spans="1:13" x14ac:dyDescent="0.3">
      <c r="A3988" t="s">
        <v>3219</v>
      </c>
      <c r="B3988">
        <v>29</v>
      </c>
      <c r="C3988" t="s">
        <v>21</v>
      </c>
      <c r="D3988" t="s">
        <v>28</v>
      </c>
      <c r="E3988">
        <v>163.13999999999999</v>
      </c>
      <c r="F3988">
        <v>9</v>
      </c>
      <c r="G3988">
        <v>328</v>
      </c>
      <c r="H3988">
        <v>0</v>
      </c>
      <c r="I3988" t="s">
        <v>16</v>
      </c>
      <c r="J3988">
        <v>27.5</v>
      </c>
      <c r="K3988" s="1">
        <v>45403</v>
      </c>
      <c r="L3988">
        <v>71</v>
      </c>
      <c r="M3988">
        <v>0.48</v>
      </c>
    </row>
    <row r="3989" spans="1:13" x14ac:dyDescent="0.3">
      <c r="A3989" t="s">
        <v>3220</v>
      </c>
      <c r="B3989">
        <v>55</v>
      </c>
      <c r="C3989" t="s">
        <v>21</v>
      </c>
      <c r="D3989" t="s">
        <v>15</v>
      </c>
      <c r="E3989">
        <v>106.59</v>
      </c>
      <c r="F3989">
        <v>9</v>
      </c>
      <c r="G3989">
        <v>102</v>
      </c>
      <c r="H3989">
        <v>0</v>
      </c>
      <c r="I3989" t="s">
        <v>16</v>
      </c>
      <c r="J3989">
        <v>58</v>
      </c>
      <c r="K3989" s="1">
        <v>45135</v>
      </c>
      <c r="L3989">
        <v>19</v>
      </c>
      <c r="M3989">
        <v>0.37</v>
      </c>
    </row>
    <row r="3990" spans="1:13" x14ac:dyDescent="0.3">
      <c r="A3990" t="s">
        <v>3221</v>
      </c>
      <c r="B3990">
        <v>28</v>
      </c>
      <c r="C3990" t="s">
        <v>14</v>
      </c>
      <c r="D3990" t="s">
        <v>35</v>
      </c>
      <c r="E3990">
        <v>296.58</v>
      </c>
      <c r="F3990">
        <v>7</v>
      </c>
      <c r="G3990">
        <v>175</v>
      </c>
      <c r="H3990">
        <v>0</v>
      </c>
      <c r="I3990" t="s">
        <v>23</v>
      </c>
      <c r="J3990">
        <v>73.2</v>
      </c>
      <c r="K3990" s="1">
        <v>44951</v>
      </c>
      <c r="L3990">
        <v>42</v>
      </c>
      <c r="M3990">
        <v>0.23</v>
      </c>
    </row>
    <row r="3991" spans="1:13" x14ac:dyDescent="0.3">
      <c r="A3991" t="s">
        <v>1657</v>
      </c>
      <c r="B3991">
        <v>29</v>
      </c>
      <c r="C3991" t="s">
        <v>14</v>
      </c>
      <c r="D3991" t="s">
        <v>35</v>
      </c>
      <c r="E3991">
        <v>71.42</v>
      </c>
      <c r="F3991">
        <v>8</v>
      </c>
      <c r="G3991">
        <v>235</v>
      </c>
      <c r="H3991">
        <v>0</v>
      </c>
      <c r="I3991" t="s">
        <v>40</v>
      </c>
      <c r="J3991">
        <v>69.900000000000006</v>
      </c>
      <c r="K3991" s="1">
        <v>44799</v>
      </c>
      <c r="L3991">
        <v>46</v>
      </c>
      <c r="M3991">
        <v>0.14000000000000001</v>
      </c>
    </row>
    <row r="3992" spans="1:13" x14ac:dyDescent="0.3">
      <c r="A3992" t="s">
        <v>988</v>
      </c>
      <c r="B3992">
        <v>59</v>
      </c>
      <c r="C3992" t="s">
        <v>25</v>
      </c>
      <c r="D3992" t="s">
        <v>37</v>
      </c>
      <c r="E3992">
        <v>192.98</v>
      </c>
      <c r="F3992">
        <v>10</v>
      </c>
      <c r="G3992">
        <v>281</v>
      </c>
      <c r="H3992">
        <v>0</v>
      </c>
      <c r="I3992" t="s">
        <v>16</v>
      </c>
      <c r="J3992">
        <v>59</v>
      </c>
      <c r="K3992" s="1">
        <v>44240</v>
      </c>
      <c r="L3992">
        <v>72</v>
      </c>
      <c r="M3992">
        <v>0.36</v>
      </c>
    </row>
    <row r="3993" spans="1:13" x14ac:dyDescent="0.3">
      <c r="A3993" t="s">
        <v>3222</v>
      </c>
      <c r="B3993">
        <v>67</v>
      </c>
      <c r="C3993" t="s">
        <v>14</v>
      </c>
      <c r="D3993" t="s">
        <v>37</v>
      </c>
      <c r="E3993">
        <v>157.02000000000001</v>
      </c>
      <c r="F3993">
        <v>8</v>
      </c>
      <c r="G3993">
        <v>244</v>
      </c>
      <c r="H3993">
        <v>0</v>
      </c>
      <c r="I3993" t="s">
        <v>16</v>
      </c>
      <c r="K3993" s="1">
        <v>45243</v>
      </c>
      <c r="L3993">
        <v>87</v>
      </c>
      <c r="M3993">
        <v>0.23</v>
      </c>
    </row>
    <row r="3994" spans="1:13" x14ac:dyDescent="0.3">
      <c r="A3994" t="s">
        <v>2838</v>
      </c>
      <c r="B3994">
        <v>56</v>
      </c>
      <c r="C3994" t="s">
        <v>25</v>
      </c>
      <c r="D3994" t="s">
        <v>35</v>
      </c>
      <c r="E3994">
        <v>189.35</v>
      </c>
      <c r="F3994">
        <v>10</v>
      </c>
      <c r="G3994">
        <v>132</v>
      </c>
      <c r="H3994">
        <v>0</v>
      </c>
      <c r="I3994" t="s">
        <v>23</v>
      </c>
      <c r="J3994">
        <v>72.099999999999994</v>
      </c>
      <c r="K3994" s="1">
        <v>45431</v>
      </c>
      <c r="L3994">
        <v>20</v>
      </c>
      <c r="M3994">
        <v>0.17</v>
      </c>
    </row>
    <row r="3995" spans="1:13" x14ac:dyDescent="0.3">
      <c r="A3995" t="s">
        <v>1210</v>
      </c>
      <c r="B3995">
        <v>24</v>
      </c>
      <c r="C3995" t="s">
        <v>21</v>
      </c>
      <c r="D3995" t="s">
        <v>18</v>
      </c>
      <c r="E3995">
        <v>192.08</v>
      </c>
      <c r="F3995">
        <v>13</v>
      </c>
      <c r="G3995">
        <v>343</v>
      </c>
      <c r="H3995">
        <v>0</v>
      </c>
      <c r="I3995" t="s">
        <v>40</v>
      </c>
      <c r="J3995">
        <v>33.6</v>
      </c>
      <c r="K3995" s="1">
        <v>45755</v>
      </c>
      <c r="L3995">
        <v>33</v>
      </c>
      <c r="M3995">
        <v>0.41</v>
      </c>
    </row>
    <row r="3996" spans="1:13" x14ac:dyDescent="0.3">
      <c r="A3996" t="s">
        <v>3223</v>
      </c>
      <c r="B3996">
        <v>28</v>
      </c>
      <c r="C3996" t="s">
        <v>14</v>
      </c>
      <c r="D3996" t="s">
        <v>26</v>
      </c>
      <c r="E3996">
        <v>107.34</v>
      </c>
      <c r="F3996">
        <v>12</v>
      </c>
      <c r="G3996">
        <v>158</v>
      </c>
      <c r="H3996">
        <v>0</v>
      </c>
      <c r="I3996" t="s">
        <v>19</v>
      </c>
      <c r="J3996">
        <v>45</v>
      </c>
      <c r="K3996" s="1">
        <v>44234</v>
      </c>
      <c r="L3996">
        <v>6</v>
      </c>
      <c r="M3996">
        <v>0.21</v>
      </c>
    </row>
    <row r="3997" spans="1:13" x14ac:dyDescent="0.3">
      <c r="A3997" t="s">
        <v>3224</v>
      </c>
      <c r="B3997">
        <v>53</v>
      </c>
      <c r="C3997" t="s">
        <v>21</v>
      </c>
      <c r="D3997" t="s">
        <v>18</v>
      </c>
      <c r="E3997">
        <v>50.86</v>
      </c>
      <c r="F3997">
        <v>11</v>
      </c>
      <c r="G3997">
        <v>279</v>
      </c>
      <c r="H3997">
        <v>0</v>
      </c>
      <c r="I3997" t="s">
        <v>19</v>
      </c>
      <c r="J3997">
        <v>96.6</v>
      </c>
      <c r="K3997" s="1">
        <v>44609</v>
      </c>
      <c r="L3997">
        <v>15</v>
      </c>
      <c r="M3997">
        <v>0.39</v>
      </c>
    </row>
    <row r="3998" spans="1:13" x14ac:dyDescent="0.3">
      <c r="A3998" t="s">
        <v>168</v>
      </c>
      <c r="B3998">
        <v>69</v>
      </c>
      <c r="C3998" t="s">
        <v>14</v>
      </c>
      <c r="D3998" t="s">
        <v>28</v>
      </c>
      <c r="E3998">
        <v>43.49</v>
      </c>
      <c r="F3998">
        <v>13</v>
      </c>
      <c r="G3998">
        <v>340</v>
      </c>
      <c r="H3998">
        <v>0</v>
      </c>
      <c r="I3998" t="s">
        <v>19</v>
      </c>
      <c r="J3998">
        <v>66.900000000000006</v>
      </c>
      <c r="K3998" s="1">
        <v>45423</v>
      </c>
      <c r="L3998">
        <v>69</v>
      </c>
      <c r="M3998">
        <v>0.17</v>
      </c>
    </row>
    <row r="3999" spans="1:13" x14ac:dyDescent="0.3">
      <c r="A3999" t="s">
        <v>1861</v>
      </c>
      <c r="B3999">
        <v>48</v>
      </c>
      <c r="C3999" t="s">
        <v>14</v>
      </c>
      <c r="D3999" t="s">
        <v>35</v>
      </c>
      <c r="E3999">
        <v>51.1</v>
      </c>
      <c r="F3999">
        <v>9</v>
      </c>
      <c r="G3999">
        <v>21</v>
      </c>
      <c r="H3999">
        <v>0</v>
      </c>
      <c r="I3999" t="s">
        <v>19</v>
      </c>
      <c r="J3999">
        <v>52</v>
      </c>
      <c r="K3999" s="1">
        <v>44844</v>
      </c>
      <c r="L3999">
        <v>78</v>
      </c>
      <c r="M3999">
        <v>0.2</v>
      </c>
    </row>
    <row r="4000" spans="1:13" x14ac:dyDescent="0.3">
      <c r="A4000" t="s">
        <v>399</v>
      </c>
      <c r="B4000">
        <v>50</v>
      </c>
      <c r="C4000" t="s">
        <v>21</v>
      </c>
      <c r="D4000" t="s">
        <v>15</v>
      </c>
      <c r="E4000">
        <v>65.540000000000006</v>
      </c>
      <c r="F4000">
        <v>13</v>
      </c>
      <c r="G4000">
        <v>101</v>
      </c>
      <c r="H4000">
        <v>0</v>
      </c>
      <c r="I4000" t="s">
        <v>40</v>
      </c>
      <c r="J4000">
        <v>57.8</v>
      </c>
      <c r="K4000" s="1">
        <v>45679</v>
      </c>
      <c r="L4000">
        <v>73</v>
      </c>
      <c r="M4000">
        <v>0.46</v>
      </c>
    </row>
    <row r="4001" spans="1:13" x14ac:dyDescent="0.3">
      <c r="A4001" t="s">
        <v>3225</v>
      </c>
      <c r="B4001">
        <v>30</v>
      </c>
      <c r="C4001" t="s">
        <v>14</v>
      </c>
      <c r="D4001" t="s">
        <v>37</v>
      </c>
      <c r="E4001">
        <v>55.39</v>
      </c>
      <c r="F4001">
        <v>7</v>
      </c>
      <c r="G4001">
        <v>149</v>
      </c>
      <c r="H4001">
        <v>0</v>
      </c>
      <c r="I4001" t="s">
        <v>19</v>
      </c>
      <c r="J4001">
        <v>10.4</v>
      </c>
      <c r="K4001" s="1">
        <v>44344</v>
      </c>
      <c r="L4001">
        <v>90</v>
      </c>
      <c r="M4001">
        <v>0.14000000000000001</v>
      </c>
    </row>
    <row r="4002" spans="1:13" x14ac:dyDescent="0.3">
      <c r="A4002" t="s">
        <v>3226</v>
      </c>
      <c r="B4002">
        <v>35</v>
      </c>
      <c r="C4002" t="s">
        <v>14</v>
      </c>
      <c r="D4002" t="s">
        <v>15</v>
      </c>
      <c r="E4002">
        <v>34.53</v>
      </c>
      <c r="F4002">
        <v>9</v>
      </c>
      <c r="G4002">
        <v>56</v>
      </c>
      <c r="H4002">
        <v>0</v>
      </c>
      <c r="I4002" t="s">
        <v>23</v>
      </c>
      <c r="J4002">
        <v>59.2</v>
      </c>
      <c r="K4002" s="1">
        <v>45226</v>
      </c>
      <c r="L4002">
        <v>96</v>
      </c>
      <c r="M4002">
        <v>0.54</v>
      </c>
    </row>
    <row r="4003" spans="1:13" x14ac:dyDescent="0.3">
      <c r="A4003" t="s">
        <v>3227</v>
      </c>
      <c r="B4003">
        <v>58</v>
      </c>
      <c r="C4003" t="s">
        <v>21</v>
      </c>
      <c r="D4003" t="s">
        <v>35</v>
      </c>
      <c r="E4003">
        <v>127.45</v>
      </c>
      <c r="F4003">
        <v>9</v>
      </c>
      <c r="G4003">
        <v>157</v>
      </c>
      <c r="H4003">
        <v>0</v>
      </c>
      <c r="I4003" t="s">
        <v>23</v>
      </c>
      <c r="J4003">
        <v>83.6</v>
      </c>
      <c r="K4003" s="1">
        <v>44200</v>
      </c>
      <c r="L4003">
        <v>31</v>
      </c>
      <c r="M4003">
        <v>0.17</v>
      </c>
    </row>
    <row r="4004" spans="1:13" x14ac:dyDescent="0.3">
      <c r="A4004" t="s">
        <v>3228</v>
      </c>
      <c r="B4004">
        <v>75</v>
      </c>
      <c r="C4004" t="s">
        <v>14</v>
      </c>
      <c r="D4004" t="s">
        <v>50</v>
      </c>
      <c r="E4004">
        <v>119.98</v>
      </c>
      <c r="F4004">
        <v>14</v>
      </c>
      <c r="G4004">
        <v>302</v>
      </c>
      <c r="H4004">
        <v>0</v>
      </c>
      <c r="I4004" t="s">
        <v>23</v>
      </c>
      <c r="J4004">
        <v>52.4</v>
      </c>
      <c r="K4004" s="1">
        <v>45025</v>
      </c>
      <c r="L4004">
        <v>6</v>
      </c>
      <c r="M4004">
        <v>0.62</v>
      </c>
    </row>
    <row r="4005" spans="1:13" x14ac:dyDescent="0.3">
      <c r="A4005" t="s">
        <v>3229</v>
      </c>
      <c r="B4005">
        <v>73</v>
      </c>
      <c r="C4005" t="s">
        <v>21</v>
      </c>
      <c r="D4005" t="s">
        <v>35</v>
      </c>
      <c r="E4005">
        <v>70.23</v>
      </c>
      <c r="F4005">
        <v>9</v>
      </c>
      <c r="G4005">
        <v>194</v>
      </c>
      <c r="H4005">
        <v>0</v>
      </c>
      <c r="I4005" t="s">
        <v>19</v>
      </c>
      <c r="J4005">
        <v>17.7</v>
      </c>
      <c r="K4005" s="1">
        <v>44576</v>
      </c>
      <c r="L4005">
        <v>1</v>
      </c>
      <c r="M4005">
        <v>0.44</v>
      </c>
    </row>
    <row r="4006" spans="1:13" x14ac:dyDescent="0.3">
      <c r="A4006" t="s">
        <v>3230</v>
      </c>
      <c r="B4006">
        <v>41</v>
      </c>
      <c r="C4006" t="s">
        <v>21</v>
      </c>
      <c r="D4006" t="s">
        <v>22</v>
      </c>
      <c r="E4006">
        <v>82.39</v>
      </c>
      <c r="F4006">
        <v>15</v>
      </c>
      <c r="G4006">
        <v>166</v>
      </c>
      <c r="H4006">
        <v>0</v>
      </c>
      <c r="I4006" t="s">
        <v>23</v>
      </c>
      <c r="J4006">
        <v>44.8</v>
      </c>
      <c r="K4006" s="1">
        <v>44029</v>
      </c>
      <c r="L4006">
        <v>19</v>
      </c>
      <c r="M4006">
        <v>7.0000000000000007E-2</v>
      </c>
    </row>
    <row r="4007" spans="1:13" x14ac:dyDescent="0.3">
      <c r="A4007" t="s">
        <v>3231</v>
      </c>
      <c r="B4007">
        <v>26</v>
      </c>
      <c r="C4007" t="s">
        <v>14</v>
      </c>
      <c r="D4007" t="s">
        <v>28</v>
      </c>
      <c r="E4007">
        <v>98.33</v>
      </c>
      <c r="F4007">
        <v>11</v>
      </c>
      <c r="G4007">
        <v>344</v>
      </c>
      <c r="H4007">
        <v>0</v>
      </c>
      <c r="I4007" t="s">
        <v>23</v>
      </c>
      <c r="J4007">
        <v>27.8</v>
      </c>
      <c r="K4007" s="1">
        <v>44682</v>
      </c>
      <c r="L4007">
        <v>15</v>
      </c>
      <c r="M4007">
        <v>0.24</v>
      </c>
    </row>
    <row r="4008" spans="1:13" x14ac:dyDescent="0.3">
      <c r="A4008" t="s">
        <v>3232</v>
      </c>
      <c r="B4008">
        <v>48</v>
      </c>
      <c r="C4008" t="s">
        <v>21</v>
      </c>
      <c r="D4008" t="s">
        <v>22</v>
      </c>
      <c r="E4008">
        <v>49.91</v>
      </c>
      <c r="F4008">
        <v>7</v>
      </c>
      <c r="G4008">
        <v>193</v>
      </c>
      <c r="H4008">
        <v>0</v>
      </c>
      <c r="I4008" t="s">
        <v>29</v>
      </c>
      <c r="J4008">
        <v>36</v>
      </c>
      <c r="K4008" s="1">
        <v>45757</v>
      </c>
      <c r="L4008">
        <v>34</v>
      </c>
      <c r="M4008">
        <v>0.51</v>
      </c>
    </row>
    <row r="4009" spans="1:13" x14ac:dyDescent="0.3">
      <c r="A4009" t="s">
        <v>3233</v>
      </c>
      <c r="B4009">
        <v>72</v>
      </c>
      <c r="C4009" t="s">
        <v>25</v>
      </c>
      <c r="D4009" t="s">
        <v>44</v>
      </c>
      <c r="E4009">
        <v>84.9</v>
      </c>
      <c r="F4009">
        <v>11</v>
      </c>
      <c r="G4009">
        <v>346</v>
      </c>
      <c r="H4009">
        <v>0</v>
      </c>
      <c r="I4009" t="s">
        <v>19</v>
      </c>
      <c r="K4009" s="1">
        <v>44652</v>
      </c>
      <c r="L4009">
        <v>64</v>
      </c>
      <c r="M4009">
        <v>0.49</v>
      </c>
    </row>
    <row r="4010" spans="1:13" x14ac:dyDescent="0.3">
      <c r="A4010" t="s">
        <v>2428</v>
      </c>
      <c r="B4010">
        <v>78</v>
      </c>
      <c r="C4010" t="s">
        <v>21</v>
      </c>
      <c r="D4010" t="s">
        <v>15</v>
      </c>
      <c r="E4010">
        <v>167.2</v>
      </c>
      <c r="F4010">
        <v>9</v>
      </c>
      <c r="G4010">
        <v>259</v>
      </c>
      <c r="H4010">
        <v>1</v>
      </c>
      <c r="I4010" t="s">
        <v>23</v>
      </c>
      <c r="J4010">
        <v>33.4</v>
      </c>
      <c r="K4010" s="1">
        <v>44057</v>
      </c>
      <c r="L4010">
        <v>83</v>
      </c>
      <c r="M4010">
        <v>0.36</v>
      </c>
    </row>
    <row r="4011" spans="1:13" x14ac:dyDescent="0.3">
      <c r="A4011" t="s">
        <v>2920</v>
      </c>
      <c r="B4011">
        <v>58</v>
      </c>
      <c r="C4011" t="s">
        <v>14</v>
      </c>
      <c r="D4011" t="s">
        <v>50</v>
      </c>
      <c r="E4011">
        <v>37.74</v>
      </c>
      <c r="F4011">
        <v>6</v>
      </c>
      <c r="G4011">
        <v>199</v>
      </c>
      <c r="H4011">
        <v>0</v>
      </c>
      <c r="I4011" t="s">
        <v>40</v>
      </c>
      <c r="J4011">
        <v>82.2</v>
      </c>
      <c r="K4011" s="1">
        <v>44957</v>
      </c>
      <c r="L4011">
        <v>49</v>
      </c>
      <c r="M4011">
        <v>0.28000000000000003</v>
      </c>
    </row>
    <row r="4012" spans="1:13" x14ac:dyDescent="0.3">
      <c r="A4012" t="s">
        <v>3234</v>
      </c>
      <c r="B4012">
        <v>27</v>
      </c>
      <c r="C4012" t="s">
        <v>14</v>
      </c>
      <c r="D4012" t="s">
        <v>28</v>
      </c>
      <c r="E4012">
        <v>160.19</v>
      </c>
      <c r="F4012">
        <v>11</v>
      </c>
      <c r="G4012">
        <v>4</v>
      </c>
      <c r="H4012">
        <v>0</v>
      </c>
      <c r="I4012" t="s">
        <v>23</v>
      </c>
      <c r="J4012">
        <v>75.8</v>
      </c>
      <c r="K4012" s="1">
        <v>45326</v>
      </c>
      <c r="L4012">
        <v>75</v>
      </c>
      <c r="M4012">
        <v>0.2</v>
      </c>
    </row>
    <row r="4013" spans="1:13" x14ac:dyDescent="0.3">
      <c r="A4013" t="s">
        <v>2657</v>
      </c>
      <c r="B4013">
        <v>77</v>
      </c>
      <c r="C4013" t="s">
        <v>21</v>
      </c>
      <c r="D4013" t="s">
        <v>52</v>
      </c>
      <c r="E4013">
        <v>245.27</v>
      </c>
      <c r="F4013">
        <v>10</v>
      </c>
      <c r="G4013">
        <v>299</v>
      </c>
      <c r="H4013">
        <v>0</v>
      </c>
      <c r="I4013" t="s">
        <v>29</v>
      </c>
      <c r="J4013">
        <v>49.1</v>
      </c>
      <c r="K4013" s="1">
        <v>44084</v>
      </c>
      <c r="L4013">
        <v>82</v>
      </c>
      <c r="M4013">
        <v>0.3</v>
      </c>
    </row>
    <row r="4014" spans="1:13" x14ac:dyDescent="0.3">
      <c r="A4014" t="s">
        <v>3235</v>
      </c>
      <c r="B4014">
        <v>19</v>
      </c>
      <c r="C4014" t="s">
        <v>21</v>
      </c>
      <c r="D4014" t="s">
        <v>44</v>
      </c>
      <c r="E4014">
        <v>169.56</v>
      </c>
      <c r="F4014">
        <v>7</v>
      </c>
      <c r="G4014">
        <v>90</v>
      </c>
      <c r="H4014">
        <v>0</v>
      </c>
      <c r="I4014" t="s">
        <v>40</v>
      </c>
      <c r="J4014">
        <v>78.3</v>
      </c>
      <c r="K4014" s="1">
        <v>45630</v>
      </c>
      <c r="L4014">
        <v>88</v>
      </c>
      <c r="M4014">
        <v>0.39</v>
      </c>
    </row>
    <row r="4015" spans="1:13" x14ac:dyDescent="0.3">
      <c r="A4015" t="s">
        <v>2786</v>
      </c>
      <c r="B4015">
        <v>55</v>
      </c>
      <c r="C4015" t="s">
        <v>14</v>
      </c>
      <c r="D4015" t="s">
        <v>26</v>
      </c>
      <c r="E4015">
        <v>54.75</v>
      </c>
      <c r="F4015">
        <v>13</v>
      </c>
      <c r="G4015">
        <v>23</v>
      </c>
      <c r="H4015">
        <v>0</v>
      </c>
      <c r="I4015" t="s">
        <v>40</v>
      </c>
      <c r="J4015">
        <v>97.6</v>
      </c>
      <c r="K4015" s="1">
        <v>44720</v>
      </c>
      <c r="L4015">
        <v>46</v>
      </c>
      <c r="M4015">
        <v>0.13</v>
      </c>
    </row>
    <row r="4016" spans="1:13" x14ac:dyDescent="0.3">
      <c r="A4016" t="s">
        <v>3236</v>
      </c>
      <c r="B4016">
        <v>32</v>
      </c>
      <c r="C4016" t="s">
        <v>14</v>
      </c>
      <c r="D4016" t="s">
        <v>22</v>
      </c>
      <c r="F4016">
        <v>7</v>
      </c>
      <c r="G4016">
        <v>235</v>
      </c>
      <c r="H4016">
        <v>0</v>
      </c>
      <c r="I4016" t="s">
        <v>16</v>
      </c>
      <c r="J4016">
        <v>40.6</v>
      </c>
      <c r="K4016" s="1">
        <v>45176</v>
      </c>
      <c r="L4016">
        <v>51</v>
      </c>
      <c r="M4016">
        <v>0.22</v>
      </c>
    </row>
    <row r="4017" spans="1:13" x14ac:dyDescent="0.3">
      <c r="A4017" t="s">
        <v>3237</v>
      </c>
      <c r="B4017">
        <v>20</v>
      </c>
      <c r="C4017" t="s">
        <v>21</v>
      </c>
      <c r="D4017" t="s">
        <v>28</v>
      </c>
      <c r="E4017">
        <v>49.89</v>
      </c>
      <c r="F4017">
        <v>8</v>
      </c>
      <c r="G4017">
        <v>234</v>
      </c>
      <c r="H4017">
        <v>0</v>
      </c>
      <c r="I4017" t="s">
        <v>29</v>
      </c>
      <c r="J4017">
        <v>98</v>
      </c>
      <c r="K4017" s="1">
        <v>45434</v>
      </c>
      <c r="L4017">
        <v>73</v>
      </c>
      <c r="M4017">
        <v>0.41</v>
      </c>
    </row>
    <row r="4018" spans="1:13" x14ac:dyDescent="0.3">
      <c r="A4018" t="s">
        <v>1165</v>
      </c>
      <c r="B4018">
        <v>60</v>
      </c>
      <c r="C4018" t="s">
        <v>14</v>
      </c>
      <c r="D4018" t="s">
        <v>28</v>
      </c>
      <c r="E4018">
        <v>95.51</v>
      </c>
      <c r="F4018">
        <v>12</v>
      </c>
      <c r="G4018">
        <v>225</v>
      </c>
      <c r="H4018">
        <v>0</v>
      </c>
      <c r="I4018" t="s">
        <v>29</v>
      </c>
      <c r="J4018">
        <v>24.6</v>
      </c>
      <c r="K4018" s="1">
        <v>45419</v>
      </c>
      <c r="L4018">
        <v>11</v>
      </c>
      <c r="M4018">
        <v>0.2</v>
      </c>
    </row>
    <row r="4019" spans="1:13" x14ac:dyDescent="0.3">
      <c r="A4019" t="s">
        <v>3238</v>
      </c>
      <c r="B4019">
        <v>48</v>
      </c>
      <c r="C4019" t="s">
        <v>21</v>
      </c>
      <c r="D4019" t="s">
        <v>22</v>
      </c>
      <c r="E4019">
        <v>202.27</v>
      </c>
      <c r="F4019">
        <v>9</v>
      </c>
      <c r="G4019">
        <v>27</v>
      </c>
      <c r="H4019">
        <v>0</v>
      </c>
      <c r="I4019" t="s">
        <v>23</v>
      </c>
      <c r="J4019">
        <v>95.5</v>
      </c>
      <c r="K4019" s="1">
        <v>44305</v>
      </c>
      <c r="L4019">
        <v>4</v>
      </c>
      <c r="M4019">
        <v>0.18</v>
      </c>
    </row>
    <row r="4020" spans="1:13" x14ac:dyDescent="0.3">
      <c r="A4020" t="s">
        <v>3239</v>
      </c>
      <c r="B4020">
        <v>23</v>
      </c>
      <c r="C4020" t="s">
        <v>21</v>
      </c>
      <c r="D4020" t="s">
        <v>44</v>
      </c>
      <c r="F4020">
        <v>12</v>
      </c>
      <c r="G4020">
        <v>151</v>
      </c>
      <c r="H4020">
        <v>0</v>
      </c>
      <c r="I4020" t="s">
        <v>29</v>
      </c>
      <c r="J4020">
        <v>86.4</v>
      </c>
      <c r="K4020" s="1">
        <v>44878</v>
      </c>
      <c r="L4020">
        <v>82</v>
      </c>
      <c r="M4020">
        <v>0.43</v>
      </c>
    </row>
    <row r="4021" spans="1:13" x14ac:dyDescent="0.3">
      <c r="A4021" t="s">
        <v>3240</v>
      </c>
      <c r="B4021">
        <v>20</v>
      </c>
      <c r="C4021" t="s">
        <v>14</v>
      </c>
      <c r="D4021" t="s">
        <v>50</v>
      </c>
      <c r="E4021">
        <v>23.8</v>
      </c>
      <c r="F4021">
        <v>8</v>
      </c>
      <c r="G4021">
        <v>245</v>
      </c>
      <c r="H4021">
        <v>0</v>
      </c>
      <c r="I4021" t="s">
        <v>40</v>
      </c>
      <c r="J4021">
        <v>19.899999999999999</v>
      </c>
      <c r="K4021" s="1">
        <v>44062</v>
      </c>
      <c r="L4021">
        <v>87</v>
      </c>
      <c r="M4021">
        <v>0.18</v>
      </c>
    </row>
    <row r="4022" spans="1:13" x14ac:dyDescent="0.3">
      <c r="A4022" t="s">
        <v>3241</v>
      </c>
      <c r="B4022">
        <v>73</v>
      </c>
      <c r="C4022" t="s">
        <v>21</v>
      </c>
      <c r="D4022" t="s">
        <v>50</v>
      </c>
      <c r="E4022">
        <v>68.59</v>
      </c>
      <c r="F4022">
        <v>11</v>
      </c>
      <c r="G4022">
        <v>4</v>
      </c>
      <c r="H4022">
        <v>0</v>
      </c>
      <c r="I4022" t="s">
        <v>40</v>
      </c>
      <c r="J4022">
        <v>35</v>
      </c>
      <c r="K4022" s="1">
        <v>45774</v>
      </c>
      <c r="L4022">
        <v>41</v>
      </c>
      <c r="M4022">
        <v>0.39</v>
      </c>
    </row>
    <row r="4023" spans="1:13" x14ac:dyDescent="0.3">
      <c r="A4023" t="s">
        <v>550</v>
      </c>
      <c r="B4023">
        <v>28</v>
      </c>
      <c r="C4023" t="s">
        <v>14</v>
      </c>
      <c r="D4023" t="s">
        <v>37</v>
      </c>
      <c r="E4023">
        <v>151.47999999999999</v>
      </c>
      <c r="F4023">
        <v>4</v>
      </c>
      <c r="G4023">
        <v>12</v>
      </c>
      <c r="H4023">
        <v>0</v>
      </c>
      <c r="I4023" t="s">
        <v>23</v>
      </c>
      <c r="J4023">
        <v>70.8</v>
      </c>
      <c r="K4023" s="1">
        <v>45409</v>
      </c>
      <c r="L4023">
        <v>64</v>
      </c>
      <c r="M4023">
        <v>0.37</v>
      </c>
    </row>
    <row r="4024" spans="1:13" x14ac:dyDescent="0.3">
      <c r="A4024" t="s">
        <v>467</v>
      </c>
      <c r="B4024">
        <v>32</v>
      </c>
      <c r="C4024" t="s">
        <v>14</v>
      </c>
      <c r="D4024" t="s">
        <v>18</v>
      </c>
      <c r="E4024">
        <v>52.21</v>
      </c>
      <c r="F4024">
        <v>6</v>
      </c>
      <c r="G4024">
        <v>54</v>
      </c>
      <c r="H4024">
        <v>0</v>
      </c>
      <c r="I4024" t="s">
        <v>40</v>
      </c>
      <c r="J4024">
        <v>19.2</v>
      </c>
      <c r="K4024" s="1">
        <v>45244</v>
      </c>
      <c r="L4024">
        <v>1</v>
      </c>
      <c r="M4024">
        <v>0.46</v>
      </c>
    </row>
    <row r="4025" spans="1:13" x14ac:dyDescent="0.3">
      <c r="A4025" t="s">
        <v>3242</v>
      </c>
      <c r="B4025">
        <v>62</v>
      </c>
      <c r="C4025" t="s">
        <v>25</v>
      </c>
      <c r="D4025" t="s">
        <v>44</v>
      </c>
      <c r="E4025">
        <v>39.89</v>
      </c>
      <c r="F4025">
        <v>7</v>
      </c>
      <c r="G4025">
        <v>285</v>
      </c>
      <c r="H4025">
        <v>0</v>
      </c>
      <c r="I4025" t="s">
        <v>23</v>
      </c>
      <c r="J4025">
        <v>59.1</v>
      </c>
      <c r="K4025" s="1">
        <v>44682</v>
      </c>
      <c r="L4025">
        <v>89</v>
      </c>
      <c r="M4025">
        <v>0.15</v>
      </c>
    </row>
    <row r="4026" spans="1:13" x14ac:dyDescent="0.3">
      <c r="A4026" t="s">
        <v>3243</v>
      </c>
      <c r="B4026">
        <v>69</v>
      </c>
      <c r="C4026" t="s">
        <v>14</v>
      </c>
      <c r="D4026" t="s">
        <v>15</v>
      </c>
      <c r="E4026">
        <v>70.099999999999994</v>
      </c>
      <c r="F4026">
        <v>8</v>
      </c>
      <c r="G4026">
        <v>101</v>
      </c>
      <c r="H4026">
        <v>0</v>
      </c>
      <c r="I4026" t="s">
        <v>16</v>
      </c>
      <c r="J4026">
        <v>53.5</v>
      </c>
      <c r="K4026" s="1">
        <v>45014</v>
      </c>
      <c r="L4026">
        <v>9</v>
      </c>
      <c r="M4026">
        <v>0.23</v>
      </c>
    </row>
    <row r="4027" spans="1:13" x14ac:dyDescent="0.3">
      <c r="A4027" t="s">
        <v>3244</v>
      </c>
      <c r="B4027">
        <v>45</v>
      </c>
      <c r="C4027" t="s">
        <v>25</v>
      </c>
      <c r="D4027" t="s">
        <v>15</v>
      </c>
      <c r="E4027">
        <v>150.11000000000001</v>
      </c>
      <c r="F4027">
        <v>8</v>
      </c>
      <c r="G4027">
        <v>338</v>
      </c>
      <c r="H4027">
        <v>0</v>
      </c>
      <c r="I4027" t="s">
        <v>29</v>
      </c>
      <c r="J4027">
        <v>29.2</v>
      </c>
      <c r="K4027" s="1">
        <v>44607</v>
      </c>
      <c r="L4027">
        <v>39</v>
      </c>
      <c r="M4027">
        <v>0.13</v>
      </c>
    </row>
    <row r="4028" spans="1:13" x14ac:dyDescent="0.3">
      <c r="A4028" t="s">
        <v>3245</v>
      </c>
      <c r="B4028">
        <v>27</v>
      </c>
      <c r="C4028" t="s">
        <v>14</v>
      </c>
      <c r="D4028" t="s">
        <v>44</v>
      </c>
      <c r="E4028">
        <v>136</v>
      </c>
      <c r="F4028">
        <v>8</v>
      </c>
      <c r="G4028">
        <v>213</v>
      </c>
      <c r="H4028">
        <v>0</v>
      </c>
      <c r="I4028" t="s">
        <v>29</v>
      </c>
      <c r="J4028">
        <v>30.1</v>
      </c>
      <c r="K4028" s="1">
        <v>45486</v>
      </c>
      <c r="L4028">
        <v>65</v>
      </c>
      <c r="M4028">
        <v>0.18</v>
      </c>
    </row>
    <row r="4029" spans="1:13" x14ac:dyDescent="0.3">
      <c r="A4029" t="s">
        <v>3246</v>
      </c>
      <c r="B4029">
        <v>55</v>
      </c>
      <c r="C4029" t="s">
        <v>14</v>
      </c>
      <c r="D4029" t="s">
        <v>22</v>
      </c>
      <c r="E4029">
        <v>105.59</v>
      </c>
      <c r="F4029">
        <v>10</v>
      </c>
      <c r="G4029">
        <v>112</v>
      </c>
      <c r="H4029">
        <v>0</v>
      </c>
      <c r="I4029" t="s">
        <v>29</v>
      </c>
      <c r="J4029">
        <v>51.6</v>
      </c>
      <c r="K4029" s="1">
        <v>45817</v>
      </c>
      <c r="L4029">
        <v>17</v>
      </c>
      <c r="M4029">
        <v>0.54</v>
      </c>
    </row>
    <row r="4030" spans="1:13" x14ac:dyDescent="0.3">
      <c r="A4030" t="s">
        <v>1553</v>
      </c>
      <c r="B4030">
        <v>64</v>
      </c>
      <c r="C4030" t="s">
        <v>25</v>
      </c>
      <c r="D4030" t="s">
        <v>15</v>
      </c>
      <c r="E4030">
        <v>129.59</v>
      </c>
      <c r="F4030">
        <v>9</v>
      </c>
      <c r="G4030">
        <v>337</v>
      </c>
      <c r="H4030">
        <v>1</v>
      </c>
      <c r="I4030" t="s">
        <v>16</v>
      </c>
      <c r="J4030">
        <v>30</v>
      </c>
      <c r="K4030" s="1">
        <v>45355</v>
      </c>
      <c r="L4030">
        <v>67</v>
      </c>
      <c r="M4030">
        <v>0.46</v>
      </c>
    </row>
    <row r="4031" spans="1:13" x14ac:dyDescent="0.3">
      <c r="A4031" t="s">
        <v>3247</v>
      </c>
      <c r="B4031">
        <v>74</v>
      </c>
      <c r="C4031" t="s">
        <v>14</v>
      </c>
      <c r="D4031" t="s">
        <v>15</v>
      </c>
      <c r="E4031">
        <v>85.84</v>
      </c>
      <c r="F4031">
        <v>7</v>
      </c>
      <c r="G4031">
        <v>89</v>
      </c>
      <c r="H4031">
        <v>0</v>
      </c>
      <c r="I4031" t="s">
        <v>29</v>
      </c>
      <c r="J4031">
        <v>18</v>
      </c>
      <c r="K4031" s="1">
        <v>45556</v>
      </c>
      <c r="L4031">
        <v>87</v>
      </c>
      <c r="M4031">
        <v>0.84</v>
      </c>
    </row>
    <row r="4032" spans="1:13" x14ac:dyDescent="0.3">
      <c r="A4032" t="s">
        <v>3203</v>
      </c>
      <c r="B4032">
        <v>67</v>
      </c>
      <c r="C4032" t="s">
        <v>21</v>
      </c>
      <c r="D4032" t="s">
        <v>18</v>
      </c>
      <c r="E4032">
        <v>65.14</v>
      </c>
      <c r="F4032">
        <v>11</v>
      </c>
      <c r="G4032">
        <v>270</v>
      </c>
      <c r="H4032">
        <v>0</v>
      </c>
      <c r="I4032" t="s">
        <v>16</v>
      </c>
      <c r="J4032">
        <v>77.3</v>
      </c>
      <c r="K4032" s="1">
        <v>44448</v>
      </c>
      <c r="L4032">
        <v>1</v>
      </c>
      <c r="M4032">
        <v>0.25</v>
      </c>
    </row>
    <row r="4033" spans="1:13" x14ac:dyDescent="0.3">
      <c r="A4033" t="s">
        <v>3248</v>
      </c>
      <c r="B4033">
        <v>67</v>
      </c>
      <c r="C4033" t="s">
        <v>14</v>
      </c>
      <c r="D4033" t="s">
        <v>28</v>
      </c>
      <c r="E4033">
        <v>24.04</v>
      </c>
      <c r="F4033">
        <v>10</v>
      </c>
      <c r="G4033">
        <v>246</v>
      </c>
      <c r="H4033">
        <v>0</v>
      </c>
      <c r="I4033" t="s">
        <v>16</v>
      </c>
      <c r="J4033">
        <v>58.2</v>
      </c>
      <c r="K4033" s="1">
        <v>45508</v>
      </c>
      <c r="L4033">
        <v>24</v>
      </c>
      <c r="M4033">
        <v>0.36</v>
      </c>
    </row>
    <row r="4034" spans="1:13" x14ac:dyDescent="0.3">
      <c r="A4034" t="s">
        <v>3249</v>
      </c>
      <c r="B4034">
        <v>24</v>
      </c>
      <c r="C4034" t="s">
        <v>25</v>
      </c>
      <c r="D4034" t="s">
        <v>28</v>
      </c>
      <c r="E4034">
        <v>27.6</v>
      </c>
      <c r="F4034">
        <v>16</v>
      </c>
      <c r="G4034">
        <v>29</v>
      </c>
      <c r="H4034">
        <v>0</v>
      </c>
      <c r="I4034" t="s">
        <v>23</v>
      </c>
      <c r="J4034">
        <v>43.8</v>
      </c>
      <c r="K4034" s="1">
        <v>45378</v>
      </c>
      <c r="L4034">
        <v>77</v>
      </c>
      <c r="M4034">
        <v>0.19</v>
      </c>
    </row>
    <row r="4035" spans="1:13" x14ac:dyDescent="0.3">
      <c r="A4035" t="s">
        <v>3250</v>
      </c>
      <c r="B4035">
        <v>32</v>
      </c>
      <c r="C4035" t="s">
        <v>14</v>
      </c>
      <c r="D4035" t="s">
        <v>44</v>
      </c>
      <c r="E4035">
        <v>177.14</v>
      </c>
      <c r="F4035">
        <v>8</v>
      </c>
      <c r="G4035">
        <v>27</v>
      </c>
      <c r="H4035">
        <v>1</v>
      </c>
      <c r="I4035" t="s">
        <v>19</v>
      </c>
      <c r="J4035">
        <v>18.100000000000001</v>
      </c>
      <c r="K4035" s="1">
        <v>44234</v>
      </c>
      <c r="L4035">
        <v>20</v>
      </c>
      <c r="M4035">
        <v>0.2</v>
      </c>
    </row>
    <row r="4036" spans="1:13" x14ac:dyDescent="0.3">
      <c r="A4036" t="s">
        <v>3251</v>
      </c>
      <c r="B4036">
        <v>35</v>
      </c>
      <c r="C4036" t="s">
        <v>14</v>
      </c>
      <c r="D4036" t="s">
        <v>35</v>
      </c>
      <c r="E4036">
        <v>156.69</v>
      </c>
      <c r="F4036">
        <v>6</v>
      </c>
      <c r="G4036">
        <v>67</v>
      </c>
      <c r="H4036">
        <v>0</v>
      </c>
      <c r="I4036" t="s">
        <v>19</v>
      </c>
      <c r="J4036">
        <v>59.4</v>
      </c>
      <c r="K4036" s="1">
        <v>44871</v>
      </c>
      <c r="L4036">
        <v>64</v>
      </c>
      <c r="M4036">
        <v>0.23</v>
      </c>
    </row>
    <row r="4037" spans="1:13" x14ac:dyDescent="0.3">
      <c r="A4037" t="s">
        <v>2093</v>
      </c>
      <c r="B4037">
        <v>35</v>
      </c>
      <c r="C4037" t="s">
        <v>14</v>
      </c>
      <c r="D4037" t="s">
        <v>28</v>
      </c>
      <c r="E4037">
        <v>136.33000000000001</v>
      </c>
      <c r="F4037">
        <v>15</v>
      </c>
      <c r="G4037">
        <v>356</v>
      </c>
      <c r="H4037">
        <v>0</v>
      </c>
      <c r="I4037" t="s">
        <v>23</v>
      </c>
      <c r="J4037">
        <v>62.9</v>
      </c>
      <c r="K4037" s="1">
        <v>45167</v>
      </c>
      <c r="L4037">
        <v>20</v>
      </c>
      <c r="M4037">
        <v>0.3</v>
      </c>
    </row>
    <row r="4038" spans="1:13" x14ac:dyDescent="0.3">
      <c r="A4038" t="s">
        <v>3245</v>
      </c>
      <c r="B4038">
        <v>69</v>
      </c>
      <c r="C4038" t="s">
        <v>25</v>
      </c>
      <c r="D4038" t="s">
        <v>22</v>
      </c>
      <c r="E4038">
        <v>99.41</v>
      </c>
      <c r="F4038">
        <v>11</v>
      </c>
      <c r="G4038">
        <v>142</v>
      </c>
      <c r="H4038">
        <v>0</v>
      </c>
      <c r="I4038" t="s">
        <v>23</v>
      </c>
      <c r="J4038">
        <v>48</v>
      </c>
      <c r="K4038" s="1">
        <v>45821</v>
      </c>
      <c r="L4038">
        <v>76</v>
      </c>
      <c r="M4038">
        <v>0.25</v>
      </c>
    </row>
    <row r="4039" spans="1:13" x14ac:dyDescent="0.3">
      <c r="A4039" t="s">
        <v>512</v>
      </c>
      <c r="B4039">
        <v>58</v>
      </c>
      <c r="C4039" t="s">
        <v>21</v>
      </c>
      <c r="D4039" t="s">
        <v>52</v>
      </c>
      <c r="E4039">
        <v>130.30000000000001</v>
      </c>
      <c r="F4039">
        <v>10</v>
      </c>
      <c r="G4039">
        <v>33</v>
      </c>
      <c r="H4039">
        <v>0</v>
      </c>
      <c r="I4039" t="s">
        <v>23</v>
      </c>
      <c r="J4039">
        <v>37.299999999999997</v>
      </c>
      <c r="K4039" s="1">
        <v>44851</v>
      </c>
      <c r="L4039">
        <v>81</v>
      </c>
      <c r="M4039">
        <v>0.05</v>
      </c>
    </row>
    <row r="4040" spans="1:13" x14ac:dyDescent="0.3">
      <c r="A4040" t="s">
        <v>3252</v>
      </c>
      <c r="B4040">
        <v>41</v>
      </c>
      <c r="C4040" t="s">
        <v>14</v>
      </c>
      <c r="D4040" t="s">
        <v>35</v>
      </c>
      <c r="E4040">
        <v>59.88</v>
      </c>
      <c r="F4040">
        <v>9</v>
      </c>
      <c r="G4040">
        <v>354</v>
      </c>
      <c r="H4040">
        <v>0</v>
      </c>
      <c r="I4040" t="s">
        <v>29</v>
      </c>
      <c r="J4040">
        <v>86.7</v>
      </c>
      <c r="K4040" s="1">
        <v>44545</v>
      </c>
      <c r="L4040">
        <v>85</v>
      </c>
      <c r="M4040">
        <v>0.47</v>
      </c>
    </row>
    <row r="4041" spans="1:13" x14ac:dyDescent="0.3">
      <c r="A4041" t="s">
        <v>3253</v>
      </c>
      <c r="B4041">
        <v>19</v>
      </c>
      <c r="C4041" t="s">
        <v>21</v>
      </c>
      <c r="D4041" t="s">
        <v>18</v>
      </c>
      <c r="E4041">
        <v>63.86</v>
      </c>
      <c r="F4041">
        <v>13</v>
      </c>
      <c r="G4041">
        <v>226</v>
      </c>
      <c r="H4041">
        <v>1</v>
      </c>
      <c r="I4041" t="s">
        <v>40</v>
      </c>
      <c r="J4041">
        <v>70.5</v>
      </c>
      <c r="K4041" s="1">
        <v>44171</v>
      </c>
      <c r="L4041">
        <v>40</v>
      </c>
      <c r="M4041">
        <v>0.17</v>
      </c>
    </row>
    <row r="4042" spans="1:13" x14ac:dyDescent="0.3">
      <c r="A4042" t="s">
        <v>3254</v>
      </c>
      <c r="B4042">
        <v>57</v>
      </c>
      <c r="C4042" t="s">
        <v>14</v>
      </c>
      <c r="D4042" t="s">
        <v>22</v>
      </c>
      <c r="E4042">
        <v>94.84</v>
      </c>
      <c r="F4042">
        <v>16</v>
      </c>
      <c r="G4042">
        <v>202</v>
      </c>
      <c r="H4042">
        <v>0</v>
      </c>
      <c r="I4042" t="s">
        <v>23</v>
      </c>
      <c r="K4042" s="1">
        <v>44686</v>
      </c>
      <c r="L4042">
        <v>88</v>
      </c>
      <c r="M4042">
        <v>0.06</v>
      </c>
    </row>
    <row r="4043" spans="1:13" x14ac:dyDescent="0.3">
      <c r="A4043" t="s">
        <v>1986</v>
      </c>
      <c r="B4043">
        <v>37</v>
      </c>
      <c r="C4043" t="s">
        <v>14</v>
      </c>
      <c r="D4043" t="s">
        <v>50</v>
      </c>
      <c r="E4043">
        <v>70.3</v>
      </c>
      <c r="F4043">
        <v>15</v>
      </c>
      <c r="G4043">
        <v>60</v>
      </c>
      <c r="H4043">
        <v>0</v>
      </c>
      <c r="I4043" t="s">
        <v>16</v>
      </c>
      <c r="J4043">
        <v>59.3</v>
      </c>
      <c r="K4043" s="1">
        <v>44301</v>
      </c>
      <c r="L4043">
        <v>30</v>
      </c>
      <c r="M4043">
        <v>0.2</v>
      </c>
    </row>
    <row r="4044" spans="1:13" x14ac:dyDescent="0.3">
      <c r="A4044" t="s">
        <v>105</v>
      </c>
      <c r="B4044">
        <v>51</v>
      </c>
      <c r="C4044" t="s">
        <v>21</v>
      </c>
      <c r="D4044" t="s">
        <v>18</v>
      </c>
      <c r="E4044">
        <v>48.48</v>
      </c>
      <c r="F4044">
        <v>12</v>
      </c>
      <c r="G4044">
        <v>190</v>
      </c>
      <c r="H4044">
        <v>0</v>
      </c>
      <c r="I4044" t="s">
        <v>19</v>
      </c>
      <c r="K4044" s="1">
        <v>44506</v>
      </c>
      <c r="L4044">
        <v>23</v>
      </c>
      <c r="M4044">
        <v>0.06</v>
      </c>
    </row>
    <row r="4045" spans="1:13" x14ac:dyDescent="0.3">
      <c r="A4045" t="s">
        <v>3149</v>
      </c>
      <c r="B4045">
        <v>60</v>
      </c>
      <c r="C4045" t="s">
        <v>21</v>
      </c>
      <c r="D4045" t="s">
        <v>37</v>
      </c>
      <c r="E4045">
        <v>251.52</v>
      </c>
      <c r="F4045">
        <v>8</v>
      </c>
      <c r="G4045">
        <v>1</v>
      </c>
      <c r="H4045">
        <v>0</v>
      </c>
      <c r="I4045" t="s">
        <v>29</v>
      </c>
      <c r="J4045">
        <v>1.1000000000000001</v>
      </c>
      <c r="K4045" s="1">
        <v>45193</v>
      </c>
      <c r="L4045">
        <v>23</v>
      </c>
      <c r="M4045">
        <v>0.05</v>
      </c>
    </row>
    <row r="4046" spans="1:13" x14ac:dyDescent="0.3">
      <c r="A4046" t="s">
        <v>2928</v>
      </c>
      <c r="B4046">
        <v>43</v>
      </c>
      <c r="C4046" t="s">
        <v>14</v>
      </c>
      <c r="D4046" t="s">
        <v>15</v>
      </c>
      <c r="E4046">
        <v>107.52</v>
      </c>
      <c r="F4046">
        <v>12</v>
      </c>
      <c r="G4046">
        <v>117</v>
      </c>
      <c r="H4046">
        <v>0</v>
      </c>
      <c r="I4046" t="s">
        <v>40</v>
      </c>
      <c r="J4046">
        <v>86.9</v>
      </c>
      <c r="K4046" s="1">
        <v>44200</v>
      </c>
      <c r="L4046">
        <v>56</v>
      </c>
      <c r="M4046">
        <v>0.28999999999999998</v>
      </c>
    </row>
    <row r="4047" spans="1:13" x14ac:dyDescent="0.3">
      <c r="A4047" t="s">
        <v>1702</v>
      </c>
      <c r="B4047">
        <v>24</v>
      </c>
      <c r="C4047" t="s">
        <v>21</v>
      </c>
      <c r="D4047" t="s">
        <v>26</v>
      </c>
      <c r="E4047">
        <v>70.56</v>
      </c>
      <c r="F4047">
        <v>12</v>
      </c>
      <c r="G4047">
        <v>307</v>
      </c>
      <c r="H4047">
        <v>0</v>
      </c>
      <c r="I4047" t="s">
        <v>19</v>
      </c>
      <c r="J4047">
        <v>81.900000000000006</v>
      </c>
      <c r="K4047" s="1">
        <v>44715</v>
      </c>
      <c r="L4047">
        <v>47</v>
      </c>
      <c r="M4047">
        <v>0.25</v>
      </c>
    </row>
    <row r="4048" spans="1:13" x14ac:dyDescent="0.3">
      <c r="A4048" t="s">
        <v>3255</v>
      </c>
      <c r="B4048">
        <v>55</v>
      </c>
      <c r="C4048" t="s">
        <v>21</v>
      </c>
      <c r="D4048" t="s">
        <v>50</v>
      </c>
      <c r="E4048">
        <v>136.30000000000001</v>
      </c>
      <c r="F4048">
        <v>9</v>
      </c>
      <c r="G4048">
        <v>51</v>
      </c>
      <c r="H4048">
        <v>0</v>
      </c>
      <c r="I4048" t="s">
        <v>19</v>
      </c>
      <c r="J4048">
        <v>63.9</v>
      </c>
      <c r="K4048" s="1">
        <v>44515</v>
      </c>
      <c r="L4048">
        <v>17</v>
      </c>
      <c r="M4048">
        <v>0.38</v>
      </c>
    </row>
    <row r="4049" spans="1:13" x14ac:dyDescent="0.3">
      <c r="A4049" t="s">
        <v>3256</v>
      </c>
      <c r="B4049">
        <v>47</v>
      </c>
      <c r="C4049" t="s">
        <v>14</v>
      </c>
      <c r="D4049" t="s">
        <v>35</v>
      </c>
      <c r="E4049">
        <v>174.27</v>
      </c>
      <c r="F4049">
        <v>11</v>
      </c>
      <c r="G4049">
        <v>14</v>
      </c>
      <c r="H4049">
        <v>0</v>
      </c>
      <c r="I4049" t="s">
        <v>19</v>
      </c>
      <c r="J4049">
        <v>81.099999999999994</v>
      </c>
      <c r="K4049" s="1">
        <v>44940</v>
      </c>
      <c r="L4049">
        <v>2</v>
      </c>
      <c r="M4049">
        <v>0.54</v>
      </c>
    </row>
    <row r="4050" spans="1:13" x14ac:dyDescent="0.3">
      <c r="A4050" t="s">
        <v>2134</v>
      </c>
      <c r="B4050">
        <v>59</v>
      </c>
      <c r="C4050" t="s">
        <v>21</v>
      </c>
      <c r="D4050" t="s">
        <v>22</v>
      </c>
      <c r="E4050">
        <v>38.590000000000003</v>
      </c>
      <c r="F4050">
        <v>13</v>
      </c>
      <c r="G4050">
        <v>283</v>
      </c>
      <c r="H4050">
        <v>0</v>
      </c>
      <c r="I4050" t="s">
        <v>16</v>
      </c>
      <c r="J4050">
        <v>78.099999999999994</v>
      </c>
      <c r="K4050" s="1">
        <v>45257</v>
      </c>
      <c r="L4050">
        <v>88</v>
      </c>
      <c r="M4050">
        <v>0.23</v>
      </c>
    </row>
    <row r="4051" spans="1:13" x14ac:dyDescent="0.3">
      <c r="A4051" t="s">
        <v>3257</v>
      </c>
      <c r="B4051">
        <v>22</v>
      </c>
      <c r="C4051" t="s">
        <v>14</v>
      </c>
      <c r="D4051" t="s">
        <v>50</v>
      </c>
      <c r="E4051">
        <v>43.75</v>
      </c>
      <c r="F4051">
        <v>12</v>
      </c>
      <c r="G4051">
        <v>95</v>
      </c>
      <c r="H4051">
        <v>0</v>
      </c>
      <c r="I4051" t="s">
        <v>16</v>
      </c>
      <c r="J4051">
        <v>86</v>
      </c>
      <c r="K4051" s="1">
        <v>44161</v>
      </c>
      <c r="L4051">
        <v>33</v>
      </c>
      <c r="M4051">
        <v>0.41</v>
      </c>
    </row>
    <row r="4052" spans="1:13" x14ac:dyDescent="0.3">
      <c r="A4052" t="s">
        <v>3258</v>
      </c>
      <c r="B4052">
        <v>28</v>
      </c>
      <c r="C4052" t="s">
        <v>25</v>
      </c>
      <c r="D4052" t="s">
        <v>37</v>
      </c>
      <c r="E4052">
        <v>168.01</v>
      </c>
      <c r="F4052">
        <v>6</v>
      </c>
      <c r="G4052">
        <v>97</v>
      </c>
      <c r="H4052">
        <v>0</v>
      </c>
      <c r="I4052" t="s">
        <v>16</v>
      </c>
      <c r="J4052">
        <v>89.2</v>
      </c>
      <c r="K4052" s="1">
        <v>45775</v>
      </c>
      <c r="L4052">
        <v>15</v>
      </c>
      <c r="M4052">
        <v>0.09</v>
      </c>
    </row>
    <row r="4053" spans="1:13" x14ac:dyDescent="0.3">
      <c r="A4053" t="s">
        <v>3259</v>
      </c>
      <c r="B4053">
        <v>18</v>
      </c>
      <c r="C4053" t="s">
        <v>21</v>
      </c>
      <c r="D4053" t="s">
        <v>22</v>
      </c>
      <c r="E4053">
        <v>249.74</v>
      </c>
      <c r="F4053">
        <v>8</v>
      </c>
      <c r="G4053">
        <v>54</v>
      </c>
      <c r="H4053">
        <v>0</v>
      </c>
      <c r="I4053" t="s">
        <v>40</v>
      </c>
      <c r="J4053">
        <v>81.900000000000006</v>
      </c>
      <c r="K4053" s="1">
        <v>44271</v>
      </c>
      <c r="L4053">
        <v>32</v>
      </c>
      <c r="M4053">
        <v>0.78</v>
      </c>
    </row>
    <row r="4054" spans="1:13" x14ac:dyDescent="0.3">
      <c r="A4054" t="s">
        <v>3260</v>
      </c>
      <c r="B4054">
        <v>51</v>
      </c>
      <c r="C4054" t="s">
        <v>21</v>
      </c>
      <c r="D4054" t="s">
        <v>26</v>
      </c>
      <c r="E4054">
        <v>148.61000000000001</v>
      </c>
      <c r="F4054">
        <v>6</v>
      </c>
      <c r="G4054">
        <v>277</v>
      </c>
      <c r="H4054">
        <v>0</v>
      </c>
      <c r="I4054" t="s">
        <v>19</v>
      </c>
      <c r="J4054">
        <v>85.2</v>
      </c>
      <c r="K4054" s="1">
        <v>44197</v>
      </c>
      <c r="L4054">
        <v>34</v>
      </c>
      <c r="M4054">
        <v>0.08</v>
      </c>
    </row>
    <row r="4055" spans="1:13" x14ac:dyDescent="0.3">
      <c r="A4055" t="s">
        <v>3261</v>
      </c>
      <c r="B4055">
        <v>73</v>
      </c>
      <c r="C4055" t="s">
        <v>14</v>
      </c>
      <c r="D4055" t="s">
        <v>35</v>
      </c>
      <c r="E4055">
        <v>82.48</v>
      </c>
      <c r="F4055">
        <v>13</v>
      </c>
      <c r="G4055">
        <v>244</v>
      </c>
      <c r="H4055">
        <v>0</v>
      </c>
      <c r="I4055" t="s">
        <v>23</v>
      </c>
      <c r="J4055">
        <v>50.2</v>
      </c>
      <c r="K4055" s="1">
        <v>44737</v>
      </c>
      <c r="L4055">
        <v>60</v>
      </c>
      <c r="M4055">
        <v>0.21</v>
      </c>
    </row>
    <row r="4056" spans="1:13" x14ac:dyDescent="0.3">
      <c r="A4056" t="s">
        <v>3262</v>
      </c>
      <c r="B4056">
        <v>18</v>
      </c>
      <c r="C4056" t="s">
        <v>14</v>
      </c>
      <c r="D4056" t="s">
        <v>18</v>
      </c>
      <c r="E4056">
        <v>154.38999999999999</v>
      </c>
      <c r="F4056">
        <v>12</v>
      </c>
      <c r="G4056">
        <v>327</v>
      </c>
      <c r="H4056">
        <v>1</v>
      </c>
      <c r="I4056" t="s">
        <v>40</v>
      </c>
      <c r="J4056">
        <v>70.8</v>
      </c>
      <c r="K4056" s="1">
        <v>45067</v>
      </c>
      <c r="L4056">
        <v>86</v>
      </c>
      <c r="M4056">
        <v>0.45</v>
      </c>
    </row>
    <row r="4057" spans="1:13" x14ac:dyDescent="0.3">
      <c r="A4057" t="s">
        <v>3263</v>
      </c>
      <c r="B4057">
        <v>36</v>
      </c>
      <c r="C4057" t="s">
        <v>25</v>
      </c>
      <c r="D4057" t="s">
        <v>44</v>
      </c>
      <c r="E4057">
        <v>51.12</v>
      </c>
      <c r="F4057">
        <v>8</v>
      </c>
      <c r="G4057">
        <v>37</v>
      </c>
      <c r="H4057">
        <v>0</v>
      </c>
      <c r="I4057" t="s">
        <v>16</v>
      </c>
      <c r="J4057">
        <v>33.299999999999997</v>
      </c>
      <c r="K4057" s="1">
        <v>45471</v>
      </c>
      <c r="L4057">
        <v>31</v>
      </c>
      <c r="M4057">
        <v>0.28999999999999998</v>
      </c>
    </row>
    <row r="4058" spans="1:13" x14ac:dyDescent="0.3">
      <c r="A4058" t="s">
        <v>946</v>
      </c>
      <c r="B4058">
        <v>19</v>
      </c>
      <c r="C4058" t="s">
        <v>25</v>
      </c>
      <c r="D4058" t="s">
        <v>50</v>
      </c>
      <c r="E4058">
        <v>74.739999999999995</v>
      </c>
      <c r="F4058">
        <v>13</v>
      </c>
      <c r="G4058">
        <v>119</v>
      </c>
      <c r="H4058">
        <v>0</v>
      </c>
      <c r="I4058" t="s">
        <v>16</v>
      </c>
      <c r="J4058">
        <v>86.1</v>
      </c>
      <c r="K4058" s="1">
        <v>44167</v>
      </c>
      <c r="L4058">
        <v>15</v>
      </c>
      <c r="M4058">
        <v>0.13</v>
      </c>
    </row>
    <row r="4059" spans="1:13" x14ac:dyDescent="0.3">
      <c r="A4059" t="s">
        <v>560</v>
      </c>
      <c r="B4059">
        <v>38</v>
      </c>
      <c r="C4059" t="s">
        <v>14</v>
      </c>
      <c r="D4059" t="s">
        <v>26</v>
      </c>
      <c r="E4059">
        <v>54.42</v>
      </c>
      <c r="F4059">
        <v>9</v>
      </c>
      <c r="G4059">
        <v>257</v>
      </c>
      <c r="H4059">
        <v>0</v>
      </c>
      <c r="I4059" t="s">
        <v>16</v>
      </c>
      <c r="J4059">
        <v>85.9</v>
      </c>
      <c r="K4059" s="1">
        <v>44083</v>
      </c>
      <c r="L4059">
        <v>20</v>
      </c>
      <c r="M4059">
        <v>0.12</v>
      </c>
    </row>
    <row r="4060" spans="1:13" x14ac:dyDescent="0.3">
      <c r="A4060" t="s">
        <v>3208</v>
      </c>
      <c r="B4060">
        <v>37</v>
      </c>
      <c r="C4060" t="s">
        <v>21</v>
      </c>
      <c r="D4060" t="s">
        <v>37</v>
      </c>
      <c r="E4060">
        <v>33.11</v>
      </c>
      <c r="F4060">
        <v>13</v>
      </c>
      <c r="G4060">
        <v>139</v>
      </c>
      <c r="H4060">
        <v>0</v>
      </c>
      <c r="I4060" t="s">
        <v>29</v>
      </c>
      <c r="J4060">
        <v>6.6</v>
      </c>
      <c r="K4060" s="1">
        <v>45806</v>
      </c>
      <c r="L4060">
        <v>87</v>
      </c>
      <c r="M4060">
        <v>0.28000000000000003</v>
      </c>
    </row>
    <row r="4061" spans="1:13" x14ac:dyDescent="0.3">
      <c r="A4061" t="s">
        <v>2790</v>
      </c>
      <c r="B4061">
        <v>78</v>
      </c>
      <c r="C4061" t="s">
        <v>21</v>
      </c>
      <c r="D4061" t="s">
        <v>50</v>
      </c>
      <c r="F4061">
        <v>6</v>
      </c>
      <c r="G4061">
        <v>182</v>
      </c>
      <c r="H4061">
        <v>0</v>
      </c>
      <c r="I4061" t="s">
        <v>19</v>
      </c>
      <c r="J4061">
        <v>34.700000000000003</v>
      </c>
      <c r="K4061" s="1">
        <v>44621</v>
      </c>
      <c r="L4061">
        <v>31</v>
      </c>
      <c r="M4061">
        <v>0.1</v>
      </c>
    </row>
    <row r="4062" spans="1:13" x14ac:dyDescent="0.3">
      <c r="A4062" t="s">
        <v>3264</v>
      </c>
      <c r="B4062">
        <v>40</v>
      </c>
      <c r="C4062" t="s">
        <v>21</v>
      </c>
      <c r="D4062" t="s">
        <v>52</v>
      </c>
      <c r="E4062">
        <v>85.17</v>
      </c>
      <c r="F4062">
        <v>13</v>
      </c>
      <c r="G4062">
        <v>212</v>
      </c>
      <c r="H4062">
        <v>0</v>
      </c>
      <c r="I4062" t="s">
        <v>23</v>
      </c>
      <c r="J4062">
        <v>17.100000000000001</v>
      </c>
      <c r="K4062" s="1">
        <v>45630</v>
      </c>
      <c r="L4062">
        <v>2</v>
      </c>
      <c r="M4062">
        <v>0.59</v>
      </c>
    </row>
    <row r="4063" spans="1:13" x14ac:dyDescent="0.3">
      <c r="A4063" t="s">
        <v>3265</v>
      </c>
      <c r="B4063">
        <v>38</v>
      </c>
      <c r="C4063" t="s">
        <v>21</v>
      </c>
      <c r="D4063" t="s">
        <v>52</v>
      </c>
      <c r="E4063">
        <v>125.57</v>
      </c>
      <c r="F4063">
        <v>12</v>
      </c>
      <c r="G4063">
        <v>125</v>
      </c>
      <c r="H4063">
        <v>0</v>
      </c>
      <c r="I4063" t="s">
        <v>19</v>
      </c>
      <c r="J4063">
        <v>13.6</v>
      </c>
      <c r="K4063" s="1">
        <v>45055</v>
      </c>
      <c r="L4063">
        <v>13</v>
      </c>
      <c r="M4063">
        <v>0.01</v>
      </c>
    </row>
    <row r="4064" spans="1:13" x14ac:dyDescent="0.3">
      <c r="A4064" t="s">
        <v>3266</v>
      </c>
      <c r="B4064">
        <v>41</v>
      </c>
      <c r="C4064" t="s">
        <v>14</v>
      </c>
      <c r="D4064" t="s">
        <v>35</v>
      </c>
      <c r="E4064">
        <v>96.13</v>
      </c>
      <c r="F4064">
        <v>4</v>
      </c>
      <c r="G4064">
        <v>139</v>
      </c>
      <c r="H4064">
        <v>0</v>
      </c>
      <c r="I4064" t="s">
        <v>40</v>
      </c>
      <c r="J4064">
        <v>41.5</v>
      </c>
      <c r="K4064" s="1">
        <v>45239</v>
      </c>
      <c r="L4064">
        <v>96</v>
      </c>
      <c r="M4064">
        <v>0.3</v>
      </c>
    </row>
    <row r="4065" spans="1:13" x14ac:dyDescent="0.3">
      <c r="A4065" t="s">
        <v>2591</v>
      </c>
      <c r="B4065">
        <v>21</v>
      </c>
      <c r="C4065" t="s">
        <v>14</v>
      </c>
      <c r="D4065" t="s">
        <v>18</v>
      </c>
      <c r="E4065">
        <v>71.59</v>
      </c>
      <c r="F4065">
        <v>8</v>
      </c>
      <c r="G4065">
        <v>108</v>
      </c>
      <c r="H4065">
        <v>0</v>
      </c>
      <c r="I4065" t="s">
        <v>29</v>
      </c>
      <c r="J4065">
        <v>62.6</v>
      </c>
      <c r="K4065" s="1">
        <v>45243</v>
      </c>
      <c r="L4065">
        <v>16</v>
      </c>
      <c r="M4065">
        <v>0.09</v>
      </c>
    </row>
    <row r="4066" spans="1:13" x14ac:dyDescent="0.3">
      <c r="A4066" t="s">
        <v>2003</v>
      </c>
      <c r="B4066">
        <v>29</v>
      </c>
      <c r="C4066" t="s">
        <v>21</v>
      </c>
      <c r="D4066" t="s">
        <v>35</v>
      </c>
      <c r="E4066">
        <v>20.58</v>
      </c>
      <c r="F4066">
        <v>9</v>
      </c>
      <c r="G4066">
        <v>8</v>
      </c>
      <c r="H4066">
        <v>0</v>
      </c>
      <c r="I4066" t="s">
        <v>40</v>
      </c>
      <c r="J4066">
        <v>34.4</v>
      </c>
      <c r="K4066" s="1">
        <v>44842</v>
      </c>
      <c r="L4066">
        <v>15</v>
      </c>
      <c r="M4066">
        <v>0.23</v>
      </c>
    </row>
    <row r="4067" spans="1:13" x14ac:dyDescent="0.3">
      <c r="A4067" t="s">
        <v>3267</v>
      </c>
      <c r="B4067">
        <v>39</v>
      </c>
      <c r="C4067" t="s">
        <v>14</v>
      </c>
      <c r="D4067" t="s">
        <v>35</v>
      </c>
      <c r="E4067">
        <v>52.83</v>
      </c>
      <c r="F4067">
        <v>13</v>
      </c>
      <c r="G4067">
        <v>31</v>
      </c>
      <c r="H4067">
        <v>0</v>
      </c>
      <c r="I4067" t="s">
        <v>16</v>
      </c>
      <c r="J4067">
        <v>30.9</v>
      </c>
      <c r="K4067" s="1">
        <v>45746</v>
      </c>
      <c r="L4067">
        <v>25</v>
      </c>
      <c r="M4067">
        <v>0.41</v>
      </c>
    </row>
    <row r="4068" spans="1:13" x14ac:dyDescent="0.3">
      <c r="A4068" t="s">
        <v>507</v>
      </c>
      <c r="B4068">
        <v>37</v>
      </c>
      <c r="C4068" t="s">
        <v>21</v>
      </c>
      <c r="D4068" t="s">
        <v>15</v>
      </c>
      <c r="E4068">
        <v>349.08</v>
      </c>
      <c r="F4068">
        <v>5</v>
      </c>
      <c r="G4068">
        <v>234</v>
      </c>
      <c r="H4068">
        <v>0</v>
      </c>
      <c r="I4068" t="s">
        <v>16</v>
      </c>
      <c r="J4068">
        <v>9.4</v>
      </c>
      <c r="K4068" s="1">
        <v>44879</v>
      </c>
      <c r="L4068">
        <v>76</v>
      </c>
      <c r="M4068">
        <v>0.69</v>
      </c>
    </row>
    <row r="4069" spans="1:13" x14ac:dyDescent="0.3">
      <c r="A4069" t="s">
        <v>3268</v>
      </c>
      <c r="B4069">
        <v>35</v>
      </c>
      <c r="C4069" t="s">
        <v>21</v>
      </c>
      <c r="D4069" t="s">
        <v>18</v>
      </c>
      <c r="E4069">
        <v>165.99</v>
      </c>
      <c r="F4069">
        <v>14</v>
      </c>
      <c r="G4069">
        <v>72</v>
      </c>
      <c r="H4069">
        <v>0</v>
      </c>
      <c r="I4069" t="s">
        <v>23</v>
      </c>
      <c r="J4069">
        <v>38.299999999999997</v>
      </c>
      <c r="K4069" s="1">
        <v>45139</v>
      </c>
      <c r="L4069">
        <v>28</v>
      </c>
      <c r="M4069">
        <v>0.23</v>
      </c>
    </row>
    <row r="4070" spans="1:13" x14ac:dyDescent="0.3">
      <c r="A4070" t="s">
        <v>3269</v>
      </c>
      <c r="B4070">
        <v>18</v>
      </c>
      <c r="C4070" t="s">
        <v>14</v>
      </c>
      <c r="D4070" t="s">
        <v>15</v>
      </c>
      <c r="E4070">
        <v>27.21</v>
      </c>
      <c r="F4070">
        <v>10</v>
      </c>
      <c r="G4070">
        <v>135</v>
      </c>
      <c r="H4070">
        <v>0</v>
      </c>
      <c r="I4070" t="s">
        <v>19</v>
      </c>
      <c r="J4070">
        <v>47.1</v>
      </c>
      <c r="K4070" s="1">
        <v>45012</v>
      </c>
      <c r="L4070">
        <v>12</v>
      </c>
      <c r="M4070">
        <v>0.1</v>
      </c>
    </row>
    <row r="4071" spans="1:13" x14ac:dyDescent="0.3">
      <c r="A4071" t="s">
        <v>3270</v>
      </c>
      <c r="B4071">
        <v>47</v>
      </c>
      <c r="C4071" t="s">
        <v>21</v>
      </c>
      <c r="D4071" t="s">
        <v>22</v>
      </c>
      <c r="E4071">
        <v>37.520000000000003</v>
      </c>
      <c r="F4071">
        <v>7</v>
      </c>
      <c r="G4071">
        <v>253</v>
      </c>
      <c r="H4071">
        <v>0</v>
      </c>
      <c r="I4071" t="s">
        <v>40</v>
      </c>
      <c r="J4071">
        <v>39.9</v>
      </c>
      <c r="K4071" s="1">
        <v>45199</v>
      </c>
      <c r="L4071">
        <v>85</v>
      </c>
      <c r="M4071">
        <v>0.34</v>
      </c>
    </row>
    <row r="4072" spans="1:13" x14ac:dyDescent="0.3">
      <c r="A4072" t="s">
        <v>3271</v>
      </c>
      <c r="B4072">
        <v>79</v>
      </c>
      <c r="C4072" t="s">
        <v>21</v>
      </c>
      <c r="D4072" t="s">
        <v>26</v>
      </c>
      <c r="F4072">
        <v>7</v>
      </c>
      <c r="G4072">
        <v>115</v>
      </c>
      <c r="H4072">
        <v>0</v>
      </c>
      <c r="I4072" t="s">
        <v>16</v>
      </c>
      <c r="J4072">
        <v>68</v>
      </c>
      <c r="K4072" s="1">
        <v>45015</v>
      </c>
      <c r="L4072">
        <v>76</v>
      </c>
      <c r="M4072">
        <v>0.27</v>
      </c>
    </row>
    <row r="4073" spans="1:13" x14ac:dyDescent="0.3">
      <c r="A4073" t="s">
        <v>3272</v>
      </c>
      <c r="B4073">
        <v>50</v>
      </c>
      <c r="C4073" t="s">
        <v>21</v>
      </c>
      <c r="D4073" t="s">
        <v>26</v>
      </c>
      <c r="E4073">
        <v>217.51</v>
      </c>
      <c r="F4073">
        <v>7</v>
      </c>
      <c r="G4073">
        <v>155</v>
      </c>
      <c r="H4073">
        <v>0</v>
      </c>
      <c r="I4073" t="s">
        <v>23</v>
      </c>
      <c r="J4073">
        <v>28.8</v>
      </c>
      <c r="K4073" s="1">
        <v>44420</v>
      </c>
      <c r="L4073">
        <v>54</v>
      </c>
      <c r="M4073">
        <v>0.62</v>
      </c>
    </row>
    <row r="4074" spans="1:13" x14ac:dyDescent="0.3">
      <c r="A4074" t="s">
        <v>1557</v>
      </c>
      <c r="B4074">
        <v>41</v>
      </c>
      <c r="C4074" t="s">
        <v>21</v>
      </c>
      <c r="D4074" t="s">
        <v>18</v>
      </c>
      <c r="E4074">
        <v>289.83</v>
      </c>
      <c r="F4074">
        <v>11</v>
      </c>
      <c r="G4074">
        <v>81</v>
      </c>
      <c r="H4074">
        <v>0</v>
      </c>
      <c r="I4074" t="s">
        <v>23</v>
      </c>
      <c r="J4074">
        <v>71.599999999999994</v>
      </c>
      <c r="K4074" s="1">
        <v>44906</v>
      </c>
      <c r="L4074">
        <v>58</v>
      </c>
      <c r="M4074">
        <v>0.41</v>
      </c>
    </row>
    <row r="4075" spans="1:13" x14ac:dyDescent="0.3">
      <c r="A4075" t="s">
        <v>3273</v>
      </c>
      <c r="B4075">
        <v>31</v>
      </c>
      <c r="C4075" t="s">
        <v>14</v>
      </c>
      <c r="D4075" t="s">
        <v>18</v>
      </c>
      <c r="E4075">
        <v>37.76</v>
      </c>
      <c r="F4075">
        <v>5</v>
      </c>
      <c r="G4075">
        <v>106</v>
      </c>
      <c r="H4075">
        <v>0</v>
      </c>
      <c r="I4075" t="s">
        <v>40</v>
      </c>
      <c r="J4075">
        <v>88.3</v>
      </c>
      <c r="K4075" s="1">
        <v>44454</v>
      </c>
      <c r="L4075">
        <v>16</v>
      </c>
      <c r="M4075">
        <v>0.4</v>
      </c>
    </row>
    <row r="4076" spans="1:13" x14ac:dyDescent="0.3">
      <c r="A4076" t="s">
        <v>3274</v>
      </c>
      <c r="B4076">
        <v>53</v>
      </c>
      <c r="C4076" t="s">
        <v>25</v>
      </c>
      <c r="D4076" t="s">
        <v>22</v>
      </c>
      <c r="E4076">
        <v>191.72</v>
      </c>
      <c r="F4076">
        <v>9</v>
      </c>
      <c r="G4076">
        <v>228</v>
      </c>
      <c r="H4076">
        <v>0</v>
      </c>
      <c r="I4076" t="s">
        <v>19</v>
      </c>
      <c r="K4076" s="1">
        <v>45154</v>
      </c>
      <c r="L4076">
        <v>62</v>
      </c>
      <c r="M4076">
        <v>0.32</v>
      </c>
    </row>
    <row r="4077" spans="1:13" x14ac:dyDescent="0.3">
      <c r="A4077" t="s">
        <v>3275</v>
      </c>
      <c r="B4077">
        <v>22</v>
      </c>
      <c r="C4077" t="s">
        <v>21</v>
      </c>
      <c r="D4077" t="s">
        <v>26</v>
      </c>
      <c r="E4077">
        <v>147.88999999999999</v>
      </c>
      <c r="F4077">
        <v>10</v>
      </c>
      <c r="G4077">
        <v>291</v>
      </c>
      <c r="H4077">
        <v>0</v>
      </c>
      <c r="I4077" t="s">
        <v>29</v>
      </c>
      <c r="J4077">
        <v>38.9</v>
      </c>
      <c r="K4077" s="1">
        <v>44275</v>
      </c>
      <c r="L4077">
        <v>74</v>
      </c>
      <c r="M4077">
        <v>0.25</v>
      </c>
    </row>
    <row r="4078" spans="1:13" x14ac:dyDescent="0.3">
      <c r="A4078" t="s">
        <v>2177</v>
      </c>
      <c r="B4078">
        <v>28</v>
      </c>
      <c r="C4078" t="s">
        <v>21</v>
      </c>
      <c r="D4078" t="s">
        <v>22</v>
      </c>
      <c r="E4078">
        <v>41.38</v>
      </c>
      <c r="F4078">
        <v>9</v>
      </c>
      <c r="G4078">
        <v>116</v>
      </c>
      <c r="H4078">
        <v>0</v>
      </c>
      <c r="I4078" t="s">
        <v>23</v>
      </c>
      <c r="J4078">
        <v>18</v>
      </c>
      <c r="K4078" s="1">
        <v>45605</v>
      </c>
      <c r="L4078">
        <v>10</v>
      </c>
      <c r="M4078">
        <v>0.75</v>
      </c>
    </row>
    <row r="4079" spans="1:13" x14ac:dyDescent="0.3">
      <c r="A4079" t="s">
        <v>3276</v>
      </c>
      <c r="B4079">
        <v>41</v>
      </c>
      <c r="C4079" t="s">
        <v>14</v>
      </c>
      <c r="D4079" t="s">
        <v>44</v>
      </c>
      <c r="E4079">
        <v>23.3</v>
      </c>
      <c r="F4079">
        <v>9</v>
      </c>
      <c r="G4079">
        <v>287</v>
      </c>
      <c r="H4079">
        <v>0</v>
      </c>
      <c r="I4079" t="s">
        <v>40</v>
      </c>
      <c r="J4079">
        <v>93.2</v>
      </c>
      <c r="K4079" s="1">
        <v>45740</v>
      </c>
      <c r="L4079">
        <v>66</v>
      </c>
      <c r="M4079">
        <v>0.11</v>
      </c>
    </row>
    <row r="4080" spans="1:13" x14ac:dyDescent="0.3">
      <c r="A4080" t="s">
        <v>3277</v>
      </c>
      <c r="B4080">
        <v>77</v>
      </c>
      <c r="C4080" t="s">
        <v>25</v>
      </c>
      <c r="D4080" t="s">
        <v>37</v>
      </c>
      <c r="E4080">
        <v>19.309999999999999</v>
      </c>
      <c r="F4080">
        <v>9</v>
      </c>
      <c r="G4080">
        <v>212</v>
      </c>
      <c r="H4080">
        <v>0</v>
      </c>
      <c r="I4080" t="s">
        <v>16</v>
      </c>
      <c r="J4080">
        <v>75.2</v>
      </c>
      <c r="K4080" s="1">
        <v>45309</v>
      </c>
      <c r="L4080">
        <v>91</v>
      </c>
      <c r="M4080">
        <v>0.17</v>
      </c>
    </row>
    <row r="4081" spans="1:13" x14ac:dyDescent="0.3">
      <c r="A4081" t="s">
        <v>3278</v>
      </c>
      <c r="B4081">
        <v>48</v>
      </c>
      <c r="C4081" t="s">
        <v>21</v>
      </c>
      <c r="D4081" t="s">
        <v>52</v>
      </c>
      <c r="E4081">
        <v>80.930000000000007</v>
      </c>
      <c r="F4081">
        <v>13</v>
      </c>
      <c r="G4081">
        <v>166</v>
      </c>
      <c r="H4081">
        <v>0</v>
      </c>
      <c r="I4081" t="s">
        <v>29</v>
      </c>
      <c r="J4081">
        <v>24.6</v>
      </c>
      <c r="K4081" s="1">
        <v>44265</v>
      </c>
      <c r="L4081">
        <v>52</v>
      </c>
      <c r="M4081">
        <v>0.3</v>
      </c>
    </row>
    <row r="4082" spans="1:13" x14ac:dyDescent="0.3">
      <c r="A4082" t="s">
        <v>3279</v>
      </c>
      <c r="B4082">
        <v>72</v>
      </c>
      <c r="C4082" t="s">
        <v>21</v>
      </c>
      <c r="D4082" t="s">
        <v>44</v>
      </c>
      <c r="E4082">
        <v>91.17</v>
      </c>
      <c r="F4082">
        <v>13</v>
      </c>
      <c r="G4082">
        <v>48</v>
      </c>
      <c r="H4082">
        <v>0</v>
      </c>
      <c r="I4082" t="s">
        <v>29</v>
      </c>
      <c r="J4082">
        <v>15.1</v>
      </c>
      <c r="K4082" s="1">
        <v>45632</v>
      </c>
      <c r="L4082">
        <v>30</v>
      </c>
      <c r="M4082">
        <v>0.31</v>
      </c>
    </row>
    <row r="4083" spans="1:13" x14ac:dyDescent="0.3">
      <c r="A4083" t="s">
        <v>3280</v>
      </c>
      <c r="B4083">
        <v>30</v>
      </c>
      <c r="C4083" t="s">
        <v>14</v>
      </c>
      <c r="D4083" t="s">
        <v>35</v>
      </c>
      <c r="E4083">
        <v>66.05</v>
      </c>
      <c r="F4083">
        <v>12</v>
      </c>
      <c r="G4083">
        <v>220</v>
      </c>
      <c r="H4083">
        <v>0</v>
      </c>
      <c r="I4083" t="s">
        <v>19</v>
      </c>
      <c r="J4083">
        <v>4.9000000000000004</v>
      </c>
      <c r="K4083" s="1">
        <v>45702</v>
      </c>
      <c r="L4083">
        <v>97</v>
      </c>
      <c r="M4083">
        <v>0.1</v>
      </c>
    </row>
    <row r="4084" spans="1:13" x14ac:dyDescent="0.3">
      <c r="A4084" t="s">
        <v>3281</v>
      </c>
      <c r="B4084">
        <v>33</v>
      </c>
      <c r="C4084" t="s">
        <v>14</v>
      </c>
      <c r="D4084" t="s">
        <v>50</v>
      </c>
      <c r="F4084">
        <v>12</v>
      </c>
      <c r="G4084">
        <v>278</v>
      </c>
      <c r="H4084">
        <v>0</v>
      </c>
      <c r="I4084" t="s">
        <v>40</v>
      </c>
      <c r="J4084">
        <v>19.100000000000001</v>
      </c>
      <c r="K4084" s="1">
        <v>44151</v>
      </c>
      <c r="L4084">
        <v>16</v>
      </c>
      <c r="M4084">
        <v>0.06</v>
      </c>
    </row>
    <row r="4085" spans="1:13" x14ac:dyDescent="0.3">
      <c r="A4085" t="s">
        <v>3227</v>
      </c>
      <c r="B4085">
        <v>41</v>
      </c>
      <c r="C4085" t="s">
        <v>21</v>
      </c>
      <c r="D4085" t="s">
        <v>15</v>
      </c>
      <c r="E4085">
        <v>85.72</v>
      </c>
      <c r="F4085">
        <v>6</v>
      </c>
      <c r="G4085">
        <v>288</v>
      </c>
      <c r="H4085">
        <v>0</v>
      </c>
      <c r="I4085" t="s">
        <v>19</v>
      </c>
      <c r="J4085">
        <v>73.2</v>
      </c>
      <c r="K4085" s="1">
        <v>44725</v>
      </c>
      <c r="L4085">
        <v>10</v>
      </c>
      <c r="M4085">
        <v>0.41</v>
      </c>
    </row>
    <row r="4086" spans="1:13" x14ac:dyDescent="0.3">
      <c r="A4086" t="s">
        <v>3282</v>
      </c>
      <c r="B4086">
        <v>30</v>
      </c>
      <c r="C4086" t="s">
        <v>14</v>
      </c>
      <c r="D4086" t="s">
        <v>28</v>
      </c>
      <c r="E4086">
        <v>78.34</v>
      </c>
      <c r="F4086">
        <v>10</v>
      </c>
      <c r="G4086">
        <v>178</v>
      </c>
      <c r="H4086">
        <v>0</v>
      </c>
      <c r="I4086" t="s">
        <v>23</v>
      </c>
      <c r="J4086">
        <v>63</v>
      </c>
      <c r="K4086" s="1">
        <v>44757</v>
      </c>
      <c r="L4086">
        <v>15</v>
      </c>
      <c r="M4086">
        <v>0.19</v>
      </c>
    </row>
    <row r="4087" spans="1:13" x14ac:dyDescent="0.3">
      <c r="A4087" t="s">
        <v>3283</v>
      </c>
      <c r="B4087">
        <v>41</v>
      </c>
      <c r="C4087" t="s">
        <v>21</v>
      </c>
      <c r="D4087" t="s">
        <v>50</v>
      </c>
      <c r="E4087">
        <v>238.12</v>
      </c>
      <c r="F4087">
        <v>9</v>
      </c>
      <c r="G4087">
        <v>170</v>
      </c>
      <c r="H4087">
        <v>0</v>
      </c>
      <c r="I4087" t="s">
        <v>23</v>
      </c>
      <c r="J4087">
        <v>96.7</v>
      </c>
      <c r="K4087" s="1">
        <v>44544</v>
      </c>
      <c r="L4087">
        <v>26</v>
      </c>
      <c r="M4087">
        <v>0.25</v>
      </c>
    </row>
    <row r="4088" spans="1:13" x14ac:dyDescent="0.3">
      <c r="A4088" t="s">
        <v>3284</v>
      </c>
      <c r="B4088">
        <v>71</v>
      </c>
      <c r="C4088" t="s">
        <v>14</v>
      </c>
      <c r="D4088" t="s">
        <v>18</v>
      </c>
      <c r="E4088">
        <v>42.87</v>
      </c>
      <c r="F4088">
        <v>14</v>
      </c>
      <c r="G4088">
        <v>3</v>
      </c>
      <c r="H4088">
        <v>1</v>
      </c>
      <c r="I4088" t="s">
        <v>40</v>
      </c>
      <c r="J4088">
        <v>32.200000000000003</v>
      </c>
      <c r="K4088" s="1">
        <v>44918</v>
      </c>
      <c r="L4088">
        <v>61</v>
      </c>
      <c r="M4088">
        <v>0.47</v>
      </c>
    </row>
    <row r="4089" spans="1:13" x14ac:dyDescent="0.3">
      <c r="A4089" t="s">
        <v>3285</v>
      </c>
      <c r="B4089">
        <v>43</v>
      </c>
      <c r="C4089" t="s">
        <v>14</v>
      </c>
      <c r="D4089" t="s">
        <v>37</v>
      </c>
      <c r="E4089">
        <v>63.58</v>
      </c>
      <c r="F4089">
        <v>7</v>
      </c>
      <c r="G4089">
        <v>335</v>
      </c>
      <c r="H4089">
        <v>0</v>
      </c>
      <c r="I4089" t="s">
        <v>16</v>
      </c>
      <c r="J4089">
        <v>78.7</v>
      </c>
      <c r="K4089" s="1">
        <v>45296</v>
      </c>
      <c r="L4089">
        <v>15</v>
      </c>
      <c r="M4089">
        <v>0.27</v>
      </c>
    </row>
    <row r="4090" spans="1:13" x14ac:dyDescent="0.3">
      <c r="A4090" t="s">
        <v>437</v>
      </c>
      <c r="B4090">
        <v>19</v>
      </c>
      <c r="C4090" t="s">
        <v>14</v>
      </c>
      <c r="D4090" t="s">
        <v>44</v>
      </c>
      <c r="E4090">
        <v>121.44</v>
      </c>
      <c r="F4090">
        <v>8</v>
      </c>
      <c r="G4090">
        <v>194</v>
      </c>
      <c r="H4090">
        <v>0</v>
      </c>
      <c r="I4090" t="s">
        <v>23</v>
      </c>
      <c r="J4090">
        <v>12</v>
      </c>
      <c r="K4090" s="1">
        <v>44872</v>
      </c>
      <c r="L4090">
        <v>6</v>
      </c>
      <c r="M4090">
        <v>0.48</v>
      </c>
    </row>
    <row r="4091" spans="1:13" x14ac:dyDescent="0.3">
      <c r="A4091" t="s">
        <v>3286</v>
      </c>
      <c r="B4091">
        <v>33</v>
      </c>
      <c r="C4091" t="s">
        <v>14</v>
      </c>
      <c r="D4091" t="s">
        <v>28</v>
      </c>
      <c r="E4091">
        <v>86.88</v>
      </c>
      <c r="F4091">
        <v>3</v>
      </c>
      <c r="G4091">
        <v>257</v>
      </c>
      <c r="H4091">
        <v>0</v>
      </c>
      <c r="I4091" t="s">
        <v>23</v>
      </c>
      <c r="J4091">
        <v>56.3</v>
      </c>
      <c r="K4091" s="1">
        <v>45443</v>
      </c>
      <c r="L4091">
        <v>81</v>
      </c>
      <c r="M4091">
        <v>0.1</v>
      </c>
    </row>
    <row r="4092" spans="1:13" x14ac:dyDescent="0.3">
      <c r="A4092" t="s">
        <v>3287</v>
      </c>
      <c r="B4092">
        <v>55</v>
      </c>
      <c r="C4092" t="s">
        <v>21</v>
      </c>
      <c r="D4092" t="s">
        <v>28</v>
      </c>
      <c r="E4092">
        <v>156.33000000000001</v>
      </c>
      <c r="F4092">
        <v>9</v>
      </c>
      <c r="G4092">
        <v>44</v>
      </c>
      <c r="H4092">
        <v>0</v>
      </c>
      <c r="I4092" t="s">
        <v>16</v>
      </c>
      <c r="J4092">
        <v>46.7</v>
      </c>
      <c r="K4092" s="1">
        <v>44069</v>
      </c>
      <c r="L4092">
        <v>1</v>
      </c>
      <c r="M4092">
        <v>0.12</v>
      </c>
    </row>
    <row r="4093" spans="1:13" x14ac:dyDescent="0.3">
      <c r="A4093" t="s">
        <v>288</v>
      </c>
      <c r="B4093">
        <v>63</v>
      </c>
      <c r="C4093" t="s">
        <v>21</v>
      </c>
      <c r="D4093" t="s">
        <v>18</v>
      </c>
      <c r="E4093">
        <v>29.49</v>
      </c>
      <c r="F4093">
        <v>11</v>
      </c>
      <c r="G4093">
        <v>343</v>
      </c>
      <c r="H4093">
        <v>0</v>
      </c>
      <c r="I4093" t="s">
        <v>29</v>
      </c>
      <c r="J4093">
        <v>83.8</v>
      </c>
      <c r="K4093" s="1">
        <v>45800</v>
      </c>
      <c r="L4093">
        <v>87</v>
      </c>
      <c r="M4093">
        <v>0.35</v>
      </c>
    </row>
    <row r="4094" spans="1:13" x14ac:dyDescent="0.3">
      <c r="A4094" t="s">
        <v>2652</v>
      </c>
      <c r="B4094">
        <v>18</v>
      </c>
      <c r="C4094" t="s">
        <v>14</v>
      </c>
      <c r="D4094" t="s">
        <v>44</v>
      </c>
      <c r="E4094">
        <v>51.1</v>
      </c>
      <c r="F4094">
        <v>7</v>
      </c>
      <c r="G4094">
        <v>207</v>
      </c>
      <c r="H4094">
        <v>0</v>
      </c>
      <c r="I4094" t="s">
        <v>40</v>
      </c>
      <c r="J4094">
        <v>70.2</v>
      </c>
      <c r="K4094" s="1">
        <v>44469</v>
      </c>
      <c r="L4094">
        <v>98</v>
      </c>
      <c r="M4094">
        <v>0.31</v>
      </c>
    </row>
    <row r="4095" spans="1:13" x14ac:dyDescent="0.3">
      <c r="A4095" t="s">
        <v>3288</v>
      </c>
      <c r="B4095">
        <v>66</v>
      </c>
      <c r="C4095" t="s">
        <v>21</v>
      </c>
      <c r="D4095" t="s">
        <v>28</v>
      </c>
      <c r="E4095">
        <v>98.98</v>
      </c>
      <c r="F4095">
        <v>16</v>
      </c>
      <c r="G4095">
        <v>114</v>
      </c>
      <c r="H4095">
        <v>0</v>
      </c>
      <c r="I4095" t="s">
        <v>29</v>
      </c>
      <c r="J4095">
        <v>19.399999999999999</v>
      </c>
      <c r="K4095" s="1">
        <v>45154</v>
      </c>
      <c r="L4095">
        <v>35</v>
      </c>
      <c r="M4095">
        <v>0.19</v>
      </c>
    </row>
    <row r="4096" spans="1:13" x14ac:dyDescent="0.3">
      <c r="A4096" t="s">
        <v>981</v>
      </c>
      <c r="B4096">
        <v>28</v>
      </c>
      <c r="C4096" t="s">
        <v>21</v>
      </c>
      <c r="D4096" t="s">
        <v>44</v>
      </c>
      <c r="E4096">
        <v>80.08</v>
      </c>
      <c r="F4096">
        <v>10</v>
      </c>
      <c r="G4096">
        <v>129</v>
      </c>
      <c r="H4096">
        <v>0</v>
      </c>
      <c r="I4096" t="s">
        <v>19</v>
      </c>
      <c r="J4096">
        <v>98.4</v>
      </c>
      <c r="K4096" s="1">
        <v>44018</v>
      </c>
      <c r="L4096">
        <v>89</v>
      </c>
      <c r="M4096">
        <v>0.48</v>
      </c>
    </row>
    <row r="4097" spans="1:13" x14ac:dyDescent="0.3">
      <c r="A4097" t="s">
        <v>3289</v>
      </c>
      <c r="B4097">
        <v>68</v>
      </c>
      <c r="C4097" t="s">
        <v>21</v>
      </c>
      <c r="D4097" t="s">
        <v>15</v>
      </c>
      <c r="E4097">
        <v>73.599999999999994</v>
      </c>
      <c r="F4097">
        <v>10</v>
      </c>
      <c r="G4097">
        <v>159</v>
      </c>
      <c r="H4097">
        <v>0</v>
      </c>
      <c r="I4097" t="s">
        <v>16</v>
      </c>
      <c r="J4097">
        <v>82.3</v>
      </c>
      <c r="K4097" s="1">
        <v>45834</v>
      </c>
      <c r="L4097">
        <v>1</v>
      </c>
      <c r="M4097">
        <v>0.47</v>
      </c>
    </row>
    <row r="4098" spans="1:13" x14ac:dyDescent="0.3">
      <c r="A4098" t="s">
        <v>3290</v>
      </c>
      <c r="B4098">
        <v>52</v>
      </c>
      <c r="C4098" t="s">
        <v>14</v>
      </c>
      <c r="D4098" t="s">
        <v>15</v>
      </c>
      <c r="E4098">
        <v>134.11000000000001</v>
      </c>
      <c r="F4098">
        <v>9</v>
      </c>
      <c r="G4098">
        <v>0</v>
      </c>
      <c r="H4098">
        <v>0</v>
      </c>
      <c r="I4098" t="s">
        <v>40</v>
      </c>
      <c r="J4098">
        <v>35.5</v>
      </c>
      <c r="K4098" s="1">
        <v>45535</v>
      </c>
      <c r="L4098">
        <v>89</v>
      </c>
      <c r="M4098">
        <v>0.28999999999999998</v>
      </c>
    </row>
    <row r="4099" spans="1:13" x14ac:dyDescent="0.3">
      <c r="A4099" t="s">
        <v>3291</v>
      </c>
      <c r="B4099">
        <v>60</v>
      </c>
      <c r="C4099" t="s">
        <v>14</v>
      </c>
      <c r="D4099" t="s">
        <v>28</v>
      </c>
      <c r="E4099">
        <v>139.72</v>
      </c>
      <c r="F4099">
        <v>10</v>
      </c>
      <c r="G4099">
        <v>273</v>
      </c>
      <c r="H4099">
        <v>0</v>
      </c>
      <c r="I4099" t="s">
        <v>16</v>
      </c>
      <c r="J4099">
        <v>82.6</v>
      </c>
      <c r="K4099" s="1">
        <v>44552</v>
      </c>
      <c r="L4099">
        <v>38</v>
      </c>
      <c r="M4099">
        <v>0.2</v>
      </c>
    </row>
    <row r="4100" spans="1:13" x14ac:dyDescent="0.3">
      <c r="A4100" t="s">
        <v>3292</v>
      </c>
      <c r="B4100">
        <v>46</v>
      </c>
      <c r="C4100" t="s">
        <v>21</v>
      </c>
      <c r="D4100" t="s">
        <v>28</v>
      </c>
      <c r="E4100">
        <v>123.11</v>
      </c>
      <c r="F4100">
        <v>15</v>
      </c>
      <c r="G4100">
        <v>159</v>
      </c>
      <c r="H4100">
        <v>0</v>
      </c>
      <c r="I4100" t="s">
        <v>16</v>
      </c>
      <c r="K4100" s="1">
        <v>44198</v>
      </c>
      <c r="L4100">
        <v>80</v>
      </c>
      <c r="M4100">
        <v>0.48</v>
      </c>
    </row>
    <row r="4101" spans="1:13" x14ac:dyDescent="0.3">
      <c r="A4101" t="s">
        <v>2712</v>
      </c>
      <c r="B4101">
        <v>54</v>
      </c>
      <c r="C4101" t="s">
        <v>21</v>
      </c>
      <c r="D4101" t="s">
        <v>18</v>
      </c>
      <c r="E4101">
        <v>31.97</v>
      </c>
      <c r="F4101">
        <v>7</v>
      </c>
      <c r="G4101">
        <v>264</v>
      </c>
      <c r="H4101">
        <v>0</v>
      </c>
      <c r="I4101" t="s">
        <v>29</v>
      </c>
      <c r="J4101">
        <v>89</v>
      </c>
      <c r="K4101" s="1">
        <v>44901</v>
      </c>
      <c r="L4101">
        <v>41</v>
      </c>
      <c r="M4101">
        <v>0.12</v>
      </c>
    </row>
    <row r="4102" spans="1:13" x14ac:dyDescent="0.3">
      <c r="A4102" t="s">
        <v>1813</v>
      </c>
      <c r="B4102">
        <v>34</v>
      </c>
      <c r="C4102" t="s">
        <v>14</v>
      </c>
      <c r="D4102" t="s">
        <v>44</v>
      </c>
      <c r="E4102">
        <v>198.07</v>
      </c>
      <c r="F4102">
        <v>9</v>
      </c>
      <c r="G4102">
        <v>310</v>
      </c>
      <c r="H4102">
        <v>0</v>
      </c>
      <c r="I4102" t="s">
        <v>29</v>
      </c>
      <c r="J4102">
        <v>55.6</v>
      </c>
      <c r="K4102" s="1">
        <v>44522</v>
      </c>
      <c r="L4102">
        <v>12</v>
      </c>
      <c r="M4102">
        <v>0.56000000000000005</v>
      </c>
    </row>
    <row r="4103" spans="1:13" x14ac:dyDescent="0.3">
      <c r="A4103" t="s">
        <v>3293</v>
      </c>
      <c r="B4103">
        <v>75</v>
      </c>
      <c r="C4103" t="s">
        <v>14</v>
      </c>
      <c r="D4103" t="s">
        <v>26</v>
      </c>
      <c r="F4103">
        <v>8</v>
      </c>
      <c r="G4103">
        <v>322</v>
      </c>
      <c r="H4103">
        <v>0</v>
      </c>
      <c r="I4103" t="s">
        <v>19</v>
      </c>
      <c r="J4103">
        <v>57.7</v>
      </c>
      <c r="K4103" s="1">
        <v>44167</v>
      </c>
      <c r="L4103">
        <v>64</v>
      </c>
      <c r="M4103">
        <v>0.12</v>
      </c>
    </row>
    <row r="4104" spans="1:13" x14ac:dyDescent="0.3">
      <c r="A4104" t="s">
        <v>397</v>
      </c>
      <c r="B4104">
        <v>71</v>
      </c>
      <c r="C4104" t="s">
        <v>14</v>
      </c>
      <c r="D4104" t="s">
        <v>22</v>
      </c>
      <c r="E4104">
        <v>35.17</v>
      </c>
      <c r="F4104">
        <v>6</v>
      </c>
      <c r="G4104">
        <v>247</v>
      </c>
      <c r="H4104">
        <v>0</v>
      </c>
      <c r="I4104" t="s">
        <v>40</v>
      </c>
      <c r="J4104">
        <v>10.7</v>
      </c>
      <c r="K4104" s="1">
        <v>44438</v>
      </c>
      <c r="L4104">
        <v>10</v>
      </c>
      <c r="M4104">
        <v>0.41</v>
      </c>
    </row>
    <row r="4105" spans="1:13" x14ac:dyDescent="0.3">
      <c r="A4105" t="s">
        <v>3294</v>
      </c>
      <c r="B4105">
        <v>56</v>
      </c>
      <c r="C4105" t="s">
        <v>14</v>
      </c>
      <c r="D4105" t="s">
        <v>22</v>
      </c>
      <c r="E4105">
        <v>86.52</v>
      </c>
      <c r="F4105">
        <v>11</v>
      </c>
      <c r="G4105">
        <v>23</v>
      </c>
      <c r="H4105">
        <v>0</v>
      </c>
      <c r="I4105" t="s">
        <v>16</v>
      </c>
      <c r="J4105">
        <v>16.5</v>
      </c>
      <c r="K4105" s="1">
        <v>44771</v>
      </c>
      <c r="L4105">
        <v>27</v>
      </c>
      <c r="M4105">
        <v>7.0000000000000007E-2</v>
      </c>
    </row>
    <row r="4106" spans="1:13" x14ac:dyDescent="0.3">
      <c r="A4106" t="s">
        <v>2028</v>
      </c>
      <c r="B4106">
        <v>59</v>
      </c>
      <c r="C4106" t="s">
        <v>25</v>
      </c>
      <c r="D4106" t="s">
        <v>50</v>
      </c>
      <c r="E4106">
        <v>33.369999999999997</v>
      </c>
      <c r="F4106">
        <v>11</v>
      </c>
      <c r="G4106">
        <v>266</v>
      </c>
      <c r="H4106">
        <v>0</v>
      </c>
      <c r="I4106" t="s">
        <v>19</v>
      </c>
      <c r="J4106">
        <v>98.3</v>
      </c>
      <c r="K4106" s="1">
        <v>45413</v>
      </c>
      <c r="L4106">
        <v>39</v>
      </c>
      <c r="M4106">
        <v>0.45</v>
      </c>
    </row>
    <row r="4107" spans="1:13" x14ac:dyDescent="0.3">
      <c r="A4107" t="s">
        <v>3295</v>
      </c>
      <c r="B4107">
        <v>45</v>
      </c>
      <c r="C4107" t="s">
        <v>21</v>
      </c>
      <c r="D4107" t="s">
        <v>50</v>
      </c>
      <c r="E4107">
        <v>27.72</v>
      </c>
      <c r="F4107">
        <v>12</v>
      </c>
      <c r="G4107">
        <v>155</v>
      </c>
      <c r="H4107">
        <v>0</v>
      </c>
      <c r="I4107" t="s">
        <v>16</v>
      </c>
      <c r="J4107">
        <v>77</v>
      </c>
      <c r="K4107" s="1">
        <v>45400</v>
      </c>
      <c r="L4107">
        <v>71</v>
      </c>
      <c r="M4107">
        <v>0.38</v>
      </c>
    </row>
    <row r="4108" spans="1:13" x14ac:dyDescent="0.3">
      <c r="A4108" t="s">
        <v>2943</v>
      </c>
      <c r="B4108">
        <v>46</v>
      </c>
      <c r="C4108" t="s">
        <v>25</v>
      </c>
      <c r="D4108" t="s">
        <v>28</v>
      </c>
      <c r="E4108">
        <v>57.45</v>
      </c>
      <c r="F4108">
        <v>9</v>
      </c>
      <c r="G4108">
        <v>271</v>
      </c>
      <c r="H4108">
        <v>0</v>
      </c>
      <c r="I4108" t="s">
        <v>19</v>
      </c>
      <c r="J4108">
        <v>2.6</v>
      </c>
      <c r="K4108" s="1">
        <v>44070</v>
      </c>
      <c r="L4108">
        <v>70</v>
      </c>
      <c r="M4108">
        <v>0.27</v>
      </c>
    </row>
    <row r="4109" spans="1:13" x14ac:dyDescent="0.3">
      <c r="A4109" t="s">
        <v>3296</v>
      </c>
      <c r="B4109">
        <v>60</v>
      </c>
      <c r="C4109" t="s">
        <v>21</v>
      </c>
      <c r="D4109" t="s">
        <v>52</v>
      </c>
      <c r="E4109">
        <v>16.54</v>
      </c>
      <c r="F4109">
        <v>5</v>
      </c>
      <c r="G4109">
        <v>92</v>
      </c>
      <c r="H4109">
        <v>0</v>
      </c>
      <c r="I4109" t="s">
        <v>16</v>
      </c>
      <c r="J4109">
        <v>54.8</v>
      </c>
      <c r="K4109" s="1">
        <v>44199</v>
      </c>
      <c r="L4109">
        <v>45</v>
      </c>
      <c r="M4109">
        <v>0.16</v>
      </c>
    </row>
    <row r="4110" spans="1:13" x14ac:dyDescent="0.3">
      <c r="A4110" t="s">
        <v>2575</v>
      </c>
      <c r="B4110">
        <v>20</v>
      </c>
      <c r="C4110" t="s">
        <v>21</v>
      </c>
      <c r="D4110" t="s">
        <v>15</v>
      </c>
      <c r="E4110">
        <v>99.92</v>
      </c>
      <c r="F4110">
        <v>4</v>
      </c>
      <c r="G4110">
        <v>360</v>
      </c>
      <c r="H4110">
        <v>0</v>
      </c>
      <c r="I4110" t="s">
        <v>29</v>
      </c>
      <c r="J4110">
        <v>34.5</v>
      </c>
      <c r="K4110" s="1">
        <v>45341</v>
      </c>
      <c r="L4110">
        <v>11</v>
      </c>
      <c r="M4110">
        <v>0.55000000000000004</v>
      </c>
    </row>
    <row r="4111" spans="1:13" x14ac:dyDescent="0.3">
      <c r="A4111" t="s">
        <v>1747</v>
      </c>
      <c r="B4111">
        <v>69</v>
      </c>
      <c r="C4111" t="s">
        <v>14</v>
      </c>
      <c r="D4111" t="s">
        <v>35</v>
      </c>
      <c r="E4111">
        <v>175.23</v>
      </c>
      <c r="F4111">
        <v>7</v>
      </c>
      <c r="G4111">
        <v>11</v>
      </c>
      <c r="H4111">
        <v>0</v>
      </c>
      <c r="I4111" t="s">
        <v>23</v>
      </c>
      <c r="J4111">
        <v>31.2</v>
      </c>
      <c r="K4111" s="1">
        <v>44621</v>
      </c>
      <c r="L4111">
        <v>24</v>
      </c>
      <c r="M4111">
        <v>0.49</v>
      </c>
    </row>
    <row r="4112" spans="1:13" x14ac:dyDescent="0.3">
      <c r="A4112" t="s">
        <v>3297</v>
      </c>
      <c r="B4112">
        <v>27</v>
      </c>
      <c r="C4112" t="s">
        <v>21</v>
      </c>
      <c r="D4112" t="s">
        <v>44</v>
      </c>
      <c r="E4112">
        <v>249.24</v>
      </c>
      <c r="F4112">
        <v>7</v>
      </c>
      <c r="G4112">
        <v>237</v>
      </c>
      <c r="H4112">
        <v>0</v>
      </c>
      <c r="I4112" t="s">
        <v>19</v>
      </c>
      <c r="J4112">
        <v>55.7</v>
      </c>
      <c r="K4112" s="1">
        <v>44059</v>
      </c>
      <c r="L4112">
        <v>57</v>
      </c>
      <c r="M4112">
        <v>0.31</v>
      </c>
    </row>
    <row r="4113" spans="1:13" x14ac:dyDescent="0.3">
      <c r="A4113" t="s">
        <v>3298</v>
      </c>
      <c r="B4113">
        <v>76</v>
      </c>
      <c r="C4113" t="s">
        <v>21</v>
      </c>
      <c r="D4113" t="s">
        <v>37</v>
      </c>
      <c r="E4113">
        <v>116.05</v>
      </c>
      <c r="F4113">
        <v>12</v>
      </c>
      <c r="G4113">
        <v>120</v>
      </c>
      <c r="H4113">
        <v>0</v>
      </c>
      <c r="I4113" t="s">
        <v>19</v>
      </c>
      <c r="J4113">
        <v>32</v>
      </c>
      <c r="K4113" s="1">
        <v>44449</v>
      </c>
      <c r="L4113">
        <v>40</v>
      </c>
      <c r="M4113">
        <v>0.17</v>
      </c>
    </row>
    <row r="4114" spans="1:13" x14ac:dyDescent="0.3">
      <c r="A4114" t="s">
        <v>3299</v>
      </c>
      <c r="B4114">
        <v>59</v>
      </c>
      <c r="C4114" t="s">
        <v>21</v>
      </c>
      <c r="D4114" t="s">
        <v>37</v>
      </c>
      <c r="E4114">
        <v>75.28</v>
      </c>
      <c r="F4114">
        <v>11</v>
      </c>
      <c r="G4114">
        <v>89</v>
      </c>
      <c r="H4114">
        <v>0</v>
      </c>
      <c r="I4114" t="s">
        <v>23</v>
      </c>
      <c r="J4114">
        <v>25.2</v>
      </c>
      <c r="K4114" s="1">
        <v>44464</v>
      </c>
      <c r="L4114">
        <v>89</v>
      </c>
      <c r="M4114">
        <v>0.11</v>
      </c>
    </row>
    <row r="4115" spans="1:13" x14ac:dyDescent="0.3">
      <c r="A4115" t="s">
        <v>642</v>
      </c>
      <c r="B4115">
        <v>31</v>
      </c>
      <c r="C4115" t="s">
        <v>14</v>
      </c>
      <c r="D4115" t="s">
        <v>15</v>
      </c>
      <c r="E4115">
        <v>138.16</v>
      </c>
      <c r="F4115">
        <v>15</v>
      </c>
      <c r="G4115">
        <v>74</v>
      </c>
      <c r="H4115">
        <v>0</v>
      </c>
      <c r="I4115" t="s">
        <v>29</v>
      </c>
      <c r="J4115">
        <v>93.8</v>
      </c>
      <c r="K4115" s="1">
        <v>45834</v>
      </c>
      <c r="L4115">
        <v>37</v>
      </c>
      <c r="M4115">
        <v>0.23</v>
      </c>
    </row>
    <row r="4116" spans="1:13" x14ac:dyDescent="0.3">
      <c r="A4116" t="s">
        <v>3300</v>
      </c>
      <c r="B4116">
        <v>29</v>
      </c>
      <c r="C4116" t="s">
        <v>21</v>
      </c>
      <c r="D4116" t="s">
        <v>50</v>
      </c>
      <c r="E4116">
        <v>93.87</v>
      </c>
      <c r="F4116">
        <v>10</v>
      </c>
      <c r="G4116">
        <v>321</v>
      </c>
      <c r="H4116">
        <v>1</v>
      </c>
      <c r="I4116" t="s">
        <v>19</v>
      </c>
      <c r="K4116" s="1">
        <v>44523</v>
      </c>
      <c r="L4116">
        <v>3</v>
      </c>
      <c r="M4116">
        <v>0.44</v>
      </c>
    </row>
    <row r="4117" spans="1:13" x14ac:dyDescent="0.3">
      <c r="A4117" t="s">
        <v>1291</v>
      </c>
      <c r="B4117">
        <v>64</v>
      </c>
      <c r="C4117" t="s">
        <v>14</v>
      </c>
      <c r="D4117" t="s">
        <v>18</v>
      </c>
      <c r="E4117">
        <v>187.04</v>
      </c>
      <c r="F4117">
        <v>10</v>
      </c>
      <c r="G4117">
        <v>30</v>
      </c>
      <c r="H4117">
        <v>0</v>
      </c>
      <c r="I4117" t="s">
        <v>29</v>
      </c>
      <c r="J4117">
        <v>43.6</v>
      </c>
      <c r="K4117" s="1">
        <v>44944</v>
      </c>
      <c r="L4117">
        <v>68</v>
      </c>
      <c r="M4117">
        <v>0.06</v>
      </c>
    </row>
    <row r="4118" spans="1:13" x14ac:dyDescent="0.3">
      <c r="A4118" t="s">
        <v>1222</v>
      </c>
      <c r="B4118">
        <v>59</v>
      </c>
      <c r="C4118" t="s">
        <v>14</v>
      </c>
      <c r="D4118" t="s">
        <v>37</v>
      </c>
      <c r="E4118">
        <v>65.55</v>
      </c>
      <c r="F4118">
        <v>11</v>
      </c>
      <c r="G4118">
        <v>194</v>
      </c>
      <c r="H4118">
        <v>0</v>
      </c>
      <c r="I4118" t="s">
        <v>16</v>
      </c>
      <c r="J4118">
        <v>51.1</v>
      </c>
      <c r="K4118" s="1">
        <v>44237</v>
      </c>
      <c r="L4118">
        <v>68</v>
      </c>
      <c r="M4118">
        <v>0.51</v>
      </c>
    </row>
    <row r="4119" spans="1:13" x14ac:dyDescent="0.3">
      <c r="A4119" t="s">
        <v>498</v>
      </c>
      <c r="B4119">
        <v>47</v>
      </c>
      <c r="C4119" t="s">
        <v>14</v>
      </c>
      <c r="D4119" t="s">
        <v>28</v>
      </c>
      <c r="E4119">
        <v>102.51</v>
      </c>
      <c r="F4119">
        <v>13</v>
      </c>
      <c r="G4119">
        <v>88</v>
      </c>
      <c r="H4119">
        <v>0</v>
      </c>
      <c r="I4119" t="s">
        <v>16</v>
      </c>
      <c r="J4119">
        <v>44</v>
      </c>
      <c r="K4119" s="1">
        <v>45392</v>
      </c>
      <c r="L4119">
        <v>1</v>
      </c>
      <c r="M4119">
        <v>0.28999999999999998</v>
      </c>
    </row>
    <row r="4120" spans="1:13" x14ac:dyDescent="0.3">
      <c r="A4120" t="s">
        <v>1779</v>
      </c>
      <c r="B4120">
        <v>49</v>
      </c>
      <c r="C4120" t="s">
        <v>21</v>
      </c>
      <c r="D4120" t="s">
        <v>52</v>
      </c>
      <c r="E4120">
        <v>141.56</v>
      </c>
      <c r="F4120">
        <v>4</v>
      </c>
      <c r="G4120">
        <v>97</v>
      </c>
      <c r="H4120">
        <v>0</v>
      </c>
      <c r="I4120" t="s">
        <v>23</v>
      </c>
      <c r="J4120">
        <v>65.7</v>
      </c>
      <c r="K4120" s="1">
        <v>45041</v>
      </c>
      <c r="L4120">
        <v>94</v>
      </c>
      <c r="M4120">
        <v>0.56999999999999995</v>
      </c>
    </row>
    <row r="4121" spans="1:13" x14ac:dyDescent="0.3">
      <c r="A4121" t="s">
        <v>3301</v>
      </c>
      <c r="B4121">
        <v>49</v>
      </c>
      <c r="C4121" t="s">
        <v>25</v>
      </c>
      <c r="D4121" t="s">
        <v>37</v>
      </c>
      <c r="E4121">
        <v>183.53</v>
      </c>
      <c r="F4121">
        <v>10</v>
      </c>
      <c r="G4121">
        <v>128</v>
      </c>
      <c r="H4121">
        <v>0</v>
      </c>
      <c r="I4121" t="s">
        <v>40</v>
      </c>
      <c r="J4121">
        <v>2.6</v>
      </c>
      <c r="K4121" s="1">
        <v>45690</v>
      </c>
      <c r="L4121">
        <v>79</v>
      </c>
      <c r="M4121">
        <v>0.18</v>
      </c>
    </row>
    <row r="4122" spans="1:13" x14ac:dyDescent="0.3">
      <c r="A4122" t="s">
        <v>1956</v>
      </c>
      <c r="B4122">
        <v>59</v>
      </c>
      <c r="C4122" t="s">
        <v>21</v>
      </c>
      <c r="D4122" t="s">
        <v>22</v>
      </c>
      <c r="E4122">
        <v>51.86</v>
      </c>
      <c r="F4122">
        <v>11</v>
      </c>
      <c r="G4122">
        <v>294</v>
      </c>
      <c r="H4122">
        <v>0</v>
      </c>
      <c r="I4122" t="s">
        <v>29</v>
      </c>
      <c r="J4122">
        <v>88.5</v>
      </c>
      <c r="K4122" s="1">
        <v>45769</v>
      </c>
      <c r="L4122">
        <v>45</v>
      </c>
      <c r="M4122">
        <v>0.11</v>
      </c>
    </row>
    <row r="4123" spans="1:13" x14ac:dyDescent="0.3">
      <c r="A4123" t="s">
        <v>574</v>
      </c>
      <c r="B4123">
        <v>49</v>
      </c>
      <c r="C4123" t="s">
        <v>21</v>
      </c>
      <c r="D4123" t="s">
        <v>52</v>
      </c>
      <c r="E4123">
        <v>90.76</v>
      </c>
      <c r="F4123">
        <v>6</v>
      </c>
      <c r="G4123">
        <v>94</v>
      </c>
      <c r="H4123">
        <v>0</v>
      </c>
      <c r="I4123" t="s">
        <v>40</v>
      </c>
      <c r="J4123">
        <v>50</v>
      </c>
      <c r="K4123" s="1">
        <v>45420</v>
      </c>
      <c r="L4123">
        <v>31</v>
      </c>
      <c r="M4123">
        <v>0.31</v>
      </c>
    </row>
    <row r="4124" spans="1:13" x14ac:dyDescent="0.3">
      <c r="A4124" t="s">
        <v>3302</v>
      </c>
      <c r="B4124">
        <v>43</v>
      </c>
      <c r="C4124" t="s">
        <v>21</v>
      </c>
      <c r="D4124" t="s">
        <v>52</v>
      </c>
      <c r="E4124">
        <v>83</v>
      </c>
      <c r="F4124">
        <v>10</v>
      </c>
      <c r="G4124">
        <v>163</v>
      </c>
      <c r="H4124">
        <v>0</v>
      </c>
      <c r="I4124" t="s">
        <v>40</v>
      </c>
      <c r="J4124">
        <v>55.4</v>
      </c>
      <c r="K4124" s="1">
        <v>44812</v>
      </c>
      <c r="L4124">
        <v>37</v>
      </c>
      <c r="M4124">
        <v>0.09</v>
      </c>
    </row>
    <row r="4125" spans="1:13" x14ac:dyDescent="0.3">
      <c r="A4125" t="s">
        <v>3303</v>
      </c>
      <c r="B4125">
        <v>68</v>
      </c>
      <c r="C4125" t="s">
        <v>14</v>
      </c>
      <c r="D4125" t="s">
        <v>37</v>
      </c>
      <c r="E4125">
        <v>271.20999999999998</v>
      </c>
      <c r="F4125">
        <v>8</v>
      </c>
      <c r="G4125">
        <v>229</v>
      </c>
      <c r="H4125">
        <v>0</v>
      </c>
      <c r="I4125" t="s">
        <v>29</v>
      </c>
      <c r="K4125" s="1">
        <v>44168</v>
      </c>
      <c r="L4125">
        <v>69</v>
      </c>
      <c r="M4125">
        <v>0.49</v>
      </c>
    </row>
    <row r="4126" spans="1:13" x14ac:dyDescent="0.3">
      <c r="A4126" t="s">
        <v>3304</v>
      </c>
      <c r="B4126">
        <v>18</v>
      </c>
      <c r="C4126" t="s">
        <v>21</v>
      </c>
      <c r="D4126" t="s">
        <v>18</v>
      </c>
      <c r="E4126">
        <v>33.549999999999997</v>
      </c>
      <c r="F4126">
        <v>6</v>
      </c>
      <c r="G4126">
        <v>139</v>
      </c>
      <c r="H4126">
        <v>0</v>
      </c>
      <c r="I4126" t="s">
        <v>40</v>
      </c>
      <c r="J4126">
        <v>44.5</v>
      </c>
      <c r="K4126" s="1">
        <v>45820</v>
      </c>
      <c r="L4126">
        <v>43</v>
      </c>
      <c r="M4126">
        <v>0.21</v>
      </c>
    </row>
    <row r="4127" spans="1:13" x14ac:dyDescent="0.3">
      <c r="A4127" t="s">
        <v>3305</v>
      </c>
      <c r="B4127">
        <v>73</v>
      </c>
      <c r="C4127" t="s">
        <v>21</v>
      </c>
      <c r="D4127" t="s">
        <v>18</v>
      </c>
      <c r="E4127">
        <v>67.84</v>
      </c>
      <c r="F4127">
        <v>14</v>
      </c>
      <c r="G4127">
        <v>316</v>
      </c>
      <c r="H4127">
        <v>0</v>
      </c>
      <c r="I4127" t="s">
        <v>19</v>
      </c>
      <c r="J4127">
        <v>18.7</v>
      </c>
      <c r="K4127" s="1">
        <v>44443</v>
      </c>
      <c r="L4127">
        <v>85</v>
      </c>
      <c r="M4127">
        <v>0.12</v>
      </c>
    </row>
    <row r="4128" spans="1:13" x14ac:dyDescent="0.3">
      <c r="A4128" t="s">
        <v>2916</v>
      </c>
      <c r="B4128">
        <v>78</v>
      </c>
      <c r="C4128" t="s">
        <v>21</v>
      </c>
      <c r="D4128" t="s">
        <v>50</v>
      </c>
      <c r="E4128">
        <v>104.4</v>
      </c>
      <c r="F4128">
        <v>9</v>
      </c>
      <c r="G4128">
        <v>327</v>
      </c>
      <c r="H4128">
        <v>0</v>
      </c>
      <c r="I4128" t="s">
        <v>16</v>
      </c>
      <c r="J4128">
        <v>50.4</v>
      </c>
      <c r="K4128" s="1">
        <v>44830</v>
      </c>
      <c r="L4128">
        <v>99</v>
      </c>
      <c r="M4128">
        <v>0.12</v>
      </c>
    </row>
    <row r="4129" spans="1:13" x14ac:dyDescent="0.3">
      <c r="A4129" t="s">
        <v>3306</v>
      </c>
      <c r="B4129">
        <v>75</v>
      </c>
      <c r="C4129" t="s">
        <v>21</v>
      </c>
      <c r="D4129" t="s">
        <v>15</v>
      </c>
      <c r="E4129">
        <v>67.680000000000007</v>
      </c>
      <c r="F4129">
        <v>4</v>
      </c>
      <c r="G4129">
        <v>108</v>
      </c>
      <c r="H4129">
        <v>0</v>
      </c>
      <c r="I4129" t="s">
        <v>23</v>
      </c>
      <c r="J4129">
        <v>42.1</v>
      </c>
      <c r="K4129" s="1">
        <v>45366</v>
      </c>
      <c r="L4129">
        <v>4</v>
      </c>
      <c r="M4129">
        <v>0.27</v>
      </c>
    </row>
    <row r="4130" spans="1:13" x14ac:dyDescent="0.3">
      <c r="A4130" t="s">
        <v>609</v>
      </c>
      <c r="B4130">
        <v>59</v>
      </c>
      <c r="C4130" t="s">
        <v>14</v>
      </c>
      <c r="D4130" t="s">
        <v>28</v>
      </c>
      <c r="E4130">
        <v>103.65</v>
      </c>
      <c r="F4130">
        <v>11</v>
      </c>
      <c r="G4130">
        <v>13</v>
      </c>
      <c r="H4130">
        <v>0</v>
      </c>
      <c r="I4130" t="s">
        <v>29</v>
      </c>
      <c r="J4130">
        <v>46.8</v>
      </c>
      <c r="K4130" s="1">
        <v>44698</v>
      </c>
      <c r="L4130">
        <v>71</v>
      </c>
      <c r="M4130">
        <v>0.43</v>
      </c>
    </row>
    <row r="4131" spans="1:13" x14ac:dyDescent="0.3">
      <c r="A4131" t="s">
        <v>1522</v>
      </c>
      <c r="B4131">
        <v>19</v>
      </c>
      <c r="C4131" t="s">
        <v>14</v>
      </c>
      <c r="D4131" t="s">
        <v>35</v>
      </c>
      <c r="E4131">
        <v>77.94</v>
      </c>
      <c r="F4131">
        <v>12</v>
      </c>
      <c r="G4131">
        <v>160</v>
      </c>
      <c r="H4131">
        <v>0</v>
      </c>
      <c r="I4131" t="s">
        <v>23</v>
      </c>
      <c r="J4131">
        <v>1.4</v>
      </c>
      <c r="K4131" s="1">
        <v>45545</v>
      </c>
      <c r="L4131">
        <v>29</v>
      </c>
      <c r="M4131">
        <v>0.32</v>
      </c>
    </row>
    <row r="4132" spans="1:13" x14ac:dyDescent="0.3">
      <c r="A4132" t="s">
        <v>3307</v>
      </c>
      <c r="B4132">
        <v>34</v>
      </c>
      <c r="C4132" t="s">
        <v>14</v>
      </c>
      <c r="D4132" t="s">
        <v>26</v>
      </c>
      <c r="E4132">
        <v>63.21</v>
      </c>
      <c r="F4132">
        <v>14</v>
      </c>
      <c r="G4132">
        <v>131</v>
      </c>
      <c r="H4132">
        <v>0</v>
      </c>
      <c r="I4132" t="s">
        <v>16</v>
      </c>
      <c r="J4132">
        <v>13.1</v>
      </c>
      <c r="K4132" s="1">
        <v>45425</v>
      </c>
      <c r="L4132">
        <v>99</v>
      </c>
      <c r="M4132">
        <v>0.21</v>
      </c>
    </row>
    <row r="4133" spans="1:13" x14ac:dyDescent="0.3">
      <c r="A4133" t="s">
        <v>3308</v>
      </c>
      <c r="B4133">
        <v>47</v>
      </c>
      <c r="C4133" t="s">
        <v>21</v>
      </c>
      <c r="D4133" t="s">
        <v>35</v>
      </c>
      <c r="E4133">
        <v>88.46</v>
      </c>
      <c r="F4133">
        <v>12</v>
      </c>
      <c r="G4133">
        <v>112</v>
      </c>
      <c r="H4133">
        <v>0</v>
      </c>
      <c r="I4133" t="s">
        <v>23</v>
      </c>
      <c r="J4133">
        <v>76.3</v>
      </c>
      <c r="K4133" s="1">
        <v>44673</v>
      </c>
      <c r="L4133">
        <v>96</v>
      </c>
      <c r="M4133">
        <v>0.7</v>
      </c>
    </row>
    <row r="4134" spans="1:13" x14ac:dyDescent="0.3">
      <c r="A4134" t="s">
        <v>3309</v>
      </c>
      <c r="B4134">
        <v>73</v>
      </c>
      <c r="C4134" t="s">
        <v>21</v>
      </c>
      <c r="D4134" t="s">
        <v>22</v>
      </c>
      <c r="E4134">
        <v>128.41999999999999</v>
      </c>
      <c r="F4134">
        <v>7</v>
      </c>
      <c r="G4134">
        <v>285</v>
      </c>
      <c r="H4134">
        <v>0</v>
      </c>
      <c r="I4134" t="s">
        <v>29</v>
      </c>
      <c r="J4134">
        <v>41.9</v>
      </c>
      <c r="K4134" s="1">
        <v>45647</v>
      </c>
      <c r="L4134">
        <v>11</v>
      </c>
      <c r="M4134">
        <v>0.25</v>
      </c>
    </row>
    <row r="4135" spans="1:13" x14ac:dyDescent="0.3">
      <c r="A4135" t="s">
        <v>3310</v>
      </c>
      <c r="B4135">
        <v>56</v>
      </c>
      <c r="C4135" t="s">
        <v>25</v>
      </c>
      <c r="D4135" t="s">
        <v>18</v>
      </c>
      <c r="E4135">
        <v>54.72</v>
      </c>
      <c r="F4135">
        <v>11</v>
      </c>
      <c r="G4135">
        <v>339</v>
      </c>
      <c r="H4135">
        <v>0</v>
      </c>
      <c r="I4135" t="s">
        <v>23</v>
      </c>
      <c r="J4135">
        <v>74.3</v>
      </c>
      <c r="K4135" s="1">
        <v>44758</v>
      </c>
      <c r="L4135">
        <v>33</v>
      </c>
      <c r="M4135">
        <v>0.37</v>
      </c>
    </row>
    <row r="4136" spans="1:13" x14ac:dyDescent="0.3">
      <c r="A4136" t="s">
        <v>3311</v>
      </c>
      <c r="B4136">
        <v>24</v>
      </c>
      <c r="C4136" t="s">
        <v>21</v>
      </c>
      <c r="D4136" t="s">
        <v>50</v>
      </c>
      <c r="E4136">
        <v>139.97</v>
      </c>
      <c r="F4136">
        <v>6</v>
      </c>
      <c r="G4136">
        <v>93</v>
      </c>
      <c r="H4136">
        <v>0</v>
      </c>
      <c r="I4136" t="s">
        <v>40</v>
      </c>
      <c r="J4136">
        <v>17.100000000000001</v>
      </c>
      <c r="K4136" s="1">
        <v>44624</v>
      </c>
      <c r="L4136">
        <v>53</v>
      </c>
      <c r="M4136">
        <v>0.51</v>
      </c>
    </row>
    <row r="4137" spans="1:13" x14ac:dyDescent="0.3">
      <c r="A4137" t="s">
        <v>3312</v>
      </c>
      <c r="B4137">
        <v>69</v>
      </c>
      <c r="C4137" t="s">
        <v>14</v>
      </c>
      <c r="D4137" t="s">
        <v>22</v>
      </c>
      <c r="E4137">
        <v>90.21</v>
      </c>
      <c r="F4137">
        <v>16</v>
      </c>
      <c r="G4137">
        <v>346</v>
      </c>
      <c r="H4137">
        <v>0</v>
      </c>
      <c r="I4137" t="s">
        <v>40</v>
      </c>
      <c r="K4137" s="1">
        <v>45687</v>
      </c>
      <c r="L4137">
        <v>17</v>
      </c>
      <c r="M4137">
        <v>0.04</v>
      </c>
    </row>
    <row r="4138" spans="1:13" x14ac:dyDescent="0.3">
      <c r="A4138" t="s">
        <v>2713</v>
      </c>
      <c r="B4138">
        <v>44</v>
      </c>
      <c r="C4138" t="s">
        <v>21</v>
      </c>
      <c r="D4138" t="s">
        <v>35</v>
      </c>
      <c r="E4138">
        <v>46.59</v>
      </c>
      <c r="F4138">
        <v>10</v>
      </c>
      <c r="G4138">
        <v>88</v>
      </c>
      <c r="H4138">
        <v>0</v>
      </c>
      <c r="I4138" t="s">
        <v>16</v>
      </c>
      <c r="J4138">
        <v>28.9</v>
      </c>
      <c r="K4138" s="1">
        <v>44659</v>
      </c>
      <c r="L4138">
        <v>12</v>
      </c>
      <c r="M4138">
        <v>0.09</v>
      </c>
    </row>
    <row r="4139" spans="1:13" x14ac:dyDescent="0.3">
      <c r="A4139" t="s">
        <v>3313</v>
      </c>
      <c r="B4139">
        <v>26</v>
      </c>
      <c r="C4139" t="s">
        <v>25</v>
      </c>
      <c r="D4139" t="s">
        <v>52</v>
      </c>
      <c r="F4139">
        <v>13</v>
      </c>
      <c r="G4139">
        <v>309</v>
      </c>
      <c r="H4139">
        <v>0</v>
      </c>
      <c r="I4139" t="s">
        <v>40</v>
      </c>
      <c r="J4139">
        <v>70.5</v>
      </c>
      <c r="K4139" s="1">
        <v>45733</v>
      </c>
      <c r="L4139">
        <v>1</v>
      </c>
      <c r="M4139">
        <v>0.38</v>
      </c>
    </row>
    <row r="4140" spans="1:13" x14ac:dyDescent="0.3">
      <c r="A4140" t="s">
        <v>3314</v>
      </c>
      <c r="B4140">
        <v>39</v>
      </c>
      <c r="C4140" t="s">
        <v>21</v>
      </c>
      <c r="D4140" t="s">
        <v>15</v>
      </c>
      <c r="E4140">
        <v>67.13</v>
      </c>
      <c r="F4140">
        <v>12</v>
      </c>
      <c r="G4140">
        <v>133</v>
      </c>
      <c r="H4140">
        <v>0</v>
      </c>
      <c r="I4140" t="s">
        <v>23</v>
      </c>
      <c r="J4140">
        <v>8.6999999999999993</v>
      </c>
      <c r="K4140" s="1">
        <v>45738</v>
      </c>
      <c r="L4140">
        <v>56</v>
      </c>
      <c r="M4140">
        <v>0.27</v>
      </c>
    </row>
    <row r="4141" spans="1:13" x14ac:dyDescent="0.3">
      <c r="A4141" t="s">
        <v>3315</v>
      </c>
      <c r="B4141">
        <v>51</v>
      </c>
      <c r="C4141" t="s">
        <v>21</v>
      </c>
      <c r="D4141" t="s">
        <v>52</v>
      </c>
      <c r="E4141">
        <v>50.01</v>
      </c>
      <c r="F4141">
        <v>6</v>
      </c>
      <c r="G4141">
        <v>260</v>
      </c>
      <c r="H4141">
        <v>0</v>
      </c>
      <c r="I4141" t="s">
        <v>19</v>
      </c>
      <c r="K4141" s="1">
        <v>45552</v>
      </c>
      <c r="L4141">
        <v>23</v>
      </c>
      <c r="M4141">
        <v>0.21</v>
      </c>
    </row>
    <row r="4142" spans="1:13" x14ac:dyDescent="0.3">
      <c r="A4142" t="s">
        <v>3316</v>
      </c>
      <c r="B4142">
        <v>63</v>
      </c>
      <c r="C4142" t="s">
        <v>14</v>
      </c>
      <c r="D4142" t="s">
        <v>35</v>
      </c>
      <c r="E4142">
        <v>80.819999999999993</v>
      </c>
      <c r="F4142">
        <v>10</v>
      </c>
      <c r="G4142">
        <v>205</v>
      </c>
      <c r="H4142">
        <v>0</v>
      </c>
      <c r="I4142" t="s">
        <v>23</v>
      </c>
      <c r="J4142">
        <v>11.9</v>
      </c>
      <c r="K4142" s="1">
        <v>44766</v>
      </c>
      <c r="L4142">
        <v>7</v>
      </c>
      <c r="M4142">
        <v>0.14000000000000001</v>
      </c>
    </row>
    <row r="4143" spans="1:13" x14ac:dyDescent="0.3">
      <c r="A4143" t="s">
        <v>2686</v>
      </c>
      <c r="B4143">
        <v>66</v>
      </c>
      <c r="C4143" t="s">
        <v>14</v>
      </c>
      <c r="D4143" t="s">
        <v>37</v>
      </c>
      <c r="E4143">
        <v>93.6</v>
      </c>
      <c r="F4143">
        <v>10</v>
      </c>
      <c r="G4143">
        <v>306</v>
      </c>
      <c r="H4143">
        <v>0</v>
      </c>
      <c r="I4143" t="s">
        <v>19</v>
      </c>
      <c r="J4143">
        <v>63</v>
      </c>
      <c r="K4143" s="1">
        <v>44616</v>
      </c>
      <c r="L4143">
        <v>78</v>
      </c>
      <c r="M4143">
        <v>0.09</v>
      </c>
    </row>
    <row r="4144" spans="1:13" x14ac:dyDescent="0.3">
      <c r="A4144" t="s">
        <v>3317</v>
      </c>
      <c r="B4144">
        <v>18</v>
      </c>
      <c r="C4144" t="s">
        <v>21</v>
      </c>
      <c r="D4144" t="s">
        <v>15</v>
      </c>
      <c r="E4144">
        <v>144.51</v>
      </c>
      <c r="F4144">
        <v>17</v>
      </c>
      <c r="G4144">
        <v>33</v>
      </c>
      <c r="H4144">
        <v>0</v>
      </c>
      <c r="I4144" t="s">
        <v>23</v>
      </c>
      <c r="J4144">
        <v>39.299999999999997</v>
      </c>
      <c r="K4144" s="1">
        <v>44836</v>
      </c>
      <c r="L4144">
        <v>41</v>
      </c>
      <c r="M4144">
        <v>0.2</v>
      </c>
    </row>
    <row r="4145" spans="1:13" x14ac:dyDescent="0.3">
      <c r="A4145" t="s">
        <v>3318</v>
      </c>
      <c r="B4145">
        <v>26</v>
      </c>
      <c r="C4145" t="s">
        <v>14</v>
      </c>
      <c r="D4145" t="s">
        <v>50</v>
      </c>
      <c r="E4145">
        <v>104.63</v>
      </c>
      <c r="F4145">
        <v>9</v>
      </c>
      <c r="G4145">
        <v>168</v>
      </c>
      <c r="H4145">
        <v>0</v>
      </c>
      <c r="I4145" t="s">
        <v>19</v>
      </c>
      <c r="J4145">
        <v>7.4</v>
      </c>
      <c r="K4145" s="1">
        <v>45611</v>
      </c>
      <c r="L4145">
        <v>53</v>
      </c>
      <c r="M4145">
        <v>0.32</v>
      </c>
    </row>
    <row r="4146" spans="1:13" x14ac:dyDescent="0.3">
      <c r="A4146" t="s">
        <v>3319</v>
      </c>
      <c r="B4146">
        <v>37</v>
      </c>
      <c r="C4146" t="s">
        <v>14</v>
      </c>
      <c r="D4146" t="s">
        <v>44</v>
      </c>
      <c r="E4146">
        <v>23.63</v>
      </c>
      <c r="F4146">
        <v>13</v>
      </c>
      <c r="G4146">
        <v>344</v>
      </c>
      <c r="H4146">
        <v>0</v>
      </c>
      <c r="I4146" t="s">
        <v>19</v>
      </c>
      <c r="J4146">
        <v>52.6</v>
      </c>
      <c r="K4146" s="1">
        <v>44123</v>
      </c>
      <c r="L4146">
        <v>7</v>
      </c>
      <c r="M4146">
        <v>0.41</v>
      </c>
    </row>
    <row r="4147" spans="1:13" x14ac:dyDescent="0.3">
      <c r="A4147" t="s">
        <v>2185</v>
      </c>
      <c r="B4147">
        <v>70</v>
      </c>
      <c r="C4147" t="s">
        <v>21</v>
      </c>
      <c r="D4147" t="s">
        <v>52</v>
      </c>
      <c r="E4147">
        <v>64.34</v>
      </c>
      <c r="F4147">
        <v>11</v>
      </c>
      <c r="G4147">
        <v>145</v>
      </c>
      <c r="H4147">
        <v>0</v>
      </c>
      <c r="I4147" t="s">
        <v>29</v>
      </c>
      <c r="J4147">
        <v>2.5</v>
      </c>
      <c r="K4147" s="1">
        <v>45706</v>
      </c>
      <c r="L4147">
        <v>78</v>
      </c>
      <c r="M4147">
        <v>0.55000000000000004</v>
      </c>
    </row>
    <row r="4148" spans="1:13" x14ac:dyDescent="0.3">
      <c r="A4148" t="s">
        <v>1817</v>
      </c>
      <c r="B4148">
        <v>36</v>
      </c>
      <c r="C4148" t="s">
        <v>21</v>
      </c>
      <c r="D4148" t="s">
        <v>37</v>
      </c>
      <c r="E4148">
        <v>90.42</v>
      </c>
      <c r="F4148">
        <v>18</v>
      </c>
      <c r="G4148">
        <v>19</v>
      </c>
      <c r="H4148">
        <v>0</v>
      </c>
      <c r="I4148" t="s">
        <v>29</v>
      </c>
      <c r="J4148">
        <v>81.8</v>
      </c>
      <c r="K4148" s="1">
        <v>45605</v>
      </c>
      <c r="L4148">
        <v>98</v>
      </c>
      <c r="M4148">
        <v>0.21</v>
      </c>
    </row>
    <row r="4149" spans="1:13" x14ac:dyDescent="0.3">
      <c r="A4149" t="s">
        <v>1063</v>
      </c>
      <c r="B4149">
        <v>53</v>
      </c>
      <c r="C4149" t="s">
        <v>14</v>
      </c>
      <c r="D4149" t="s">
        <v>22</v>
      </c>
      <c r="E4149">
        <v>68.38</v>
      </c>
      <c r="F4149">
        <v>9</v>
      </c>
      <c r="G4149">
        <v>106</v>
      </c>
      <c r="H4149">
        <v>0</v>
      </c>
      <c r="I4149" t="s">
        <v>23</v>
      </c>
      <c r="J4149">
        <v>93.8</v>
      </c>
      <c r="K4149" s="1">
        <v>45729</v>
      </c>
      <c r="L4149">
        <v>66</v>
      </c>
      <c r="M4149">
        <v>0.09</v>
      </c>
    </row>
    <row r="4150" spans="1:13" x14ac:dyDescent="0.3">
      <c r="A4150" t="s">
        <v>3320</v>
      </c>
      <c r="B4150">
        <v>77</v>
      </c>
      <c r="C4150" t="s">
        <v>21</v>
      </c>
      <c r="D4150" t="s">
        <v>44</v>
      </c>
      <c r="E4150">
        <v>157.1</v>
      </c>
      <c r="F4150">
        <v>17</v>
      </c>
      <c r="G4150">
        <v>135</v>
      </c>
      <c r="H4150">
        <v>0</v>
      </c>
      <c r="I4150" t="s">
        <v>40</v>
      </c>
      <c r="J4150">
        <v>81</v>
      </c>
      <c r="K4150" s="1">
        <v>45330</v>
      </c>
      <c r="L4150">
        <v>84</v>
      </c>
      <c r="M4150">
        <v>0.06</v>
      </c>
    </row>
    <row r="4151" spans="1:13" x14ac:dyDescent="0.3">
      <c r="A4151" t="s">
        <v>2274</v>
      </c>
      <c r="B4151">
        <v>57</v>
      </c>
      <c r="C4151" t="s">
        <v>14</v>
      </c>
      <c r="D4151" t="s">
        <v>22</v>
      </c>
      <c r="E4151">
        <v>191.65</v>
      </c>
      <c r="F4151">
        <v>15</v>
      </c>
      <c r="G4151">
        <v>25</v>
      </c>
      <c r="H4151">
        <v>0</v>
      </c>
      <c r="I4151" t="s">
        <v>29</v>
      </c>
      <c r="J4151">
        <v>95.2</v>
      </c>
      <c r="K4151" s="1">
        <v>45544</v>
      </c>
      <c r="L4151">
        <v>81</v>
      </c>
      <c r="M4151">
        <v>0.25</v>
      </c>
    </row>
    <row r="4152" spans="1:13" x14ac:dyDescent="0.3">
      <c r="A4152" t="s">
        <v>1870</v>
      </c>
      <c r="B4152">
        <v>62</v>
      </c>
      <c r="C4152" t="s">
        <v>21</v>
      </c>
      <c r="D4152" t="s">
        <v>18</v>
      </c>
      <c r="E4152">
        <v>26.53</v>
      </c>
      <c r="F4152">
        <v>10</v>
      </c>
      <c r="G4152">
        <v>245</v>
      </c>
      <c r="H4152">
        <v>0</v>
      </c>
      <c r="I4152" t="s">
        <v>19</v>
      </c>
      <c r="J4152">
        <v>89.7</v>
      </c>
      <c r="K4152" s="1">
        <v>44063</v>
      </c>
      <c r="L4152">
        <v>74</v>
      </c>
      <c r="M4152">
        <v>0.19</v>
      </c>
    </row>
    <row r="4153" spans="1:13" x14ac:dyDescent="0.3">
      <c r="A4153" t="s">
        <v>3321</v>
      </c>
      <c r="B4153">
        <v>21</v>
      </c>
      <c r="C4153" t="s">
        <v>21</v>
      </c>
      <c r="D4153" t="s">
        <v>44</v>
      </c>
      <c r="E4153">
        <v>109.81</v>
      </c>
      <c r="F4153">
        <v>13</v>
      </c>
      <c r="G4153">
        <v>340</v>
      </c>
      <c r="H4153">
        <v>0</v>
      </c>
      <c r="I4153" t="s">
        <v>23</v>
      </c>
      <c r="J4153">
        <v>89.5</v>
      </c>
      <c r="K4153" s="1">
        <v>44759</v>
      </c>
      <c r="L4153">
        <v>53</v>
      </c>
      <c r="M4153">
        <v>0.64</v>
      </c>
    </row>
    <row r="4154" spans="1:13" x14ac:dyDescent="0.3">
      <c r="A4154" t="s">
        <v>3322</v>
      </c>
      <c r="B4154">
        <v>26</v>
      </c>
      <c r="C4154" t="s">
        <v>21</v>
      </c>
      <c r="D4154" t="s">
        <v>15</v>
      </c>
      <c r="E4154">
        <v>40.020000000000003</v>
      </c>
      <c r="F4154">
        <v>10</v>
      </c>
      <c r="G4154">
        <v>154</v>
      </c>
      <c r="H4154">
        <v>0</v>
      </c>
      <c r="I4154" t="s">
        <v>40</v>
      </c>
      <c r="J4154">
        <v>24.5</v>
      </c>
      <c r="K4154" s="1">
        <v>44130</v>
      </c>
      <c r="L4154">
        <v>5</v>
      </c>
      <c r="M4154">
        <v>0.2</v>
      </c>
    </row>
    <row r="4155" spans="1:13" x14ac:dyDescent="0.3">
      <c r="A4155" t="s">
        <v>932</v>
      </c>
      <c r="B4155">
        <v>58</v>
      </c>
      <c r="C4155" t="s">
        <v>14</v>
      </c>
      <c r="D4155" t="s">
        <v>18</v>
      </c>
      <c r="E4155">
        <v>188.84</v>
      </c>
      <c r="F4155">
        <v>9</v>
      </c>
      <c r="G4155">
        <v>41</v>
      </c>
      <c r="H4155">
        <v>0</v>
      </c>
      <c r="I4155" t="s">
        <v>23</v>
      </c>
      <c r="J4155">
        <v>23.1</v>
      </c>
      <c r="K4155" s="1">
        <v>45330</v>
      </c>
      <c r="L4155">
        <v>97</v>
      </c>
      <c r="M4155">
        <v>0.49</v>
      </c>
    </row>
    <row r="4156" spans="1:13" x14ac:dyDescent="0.3">
      <c r="A4156" t="s">
        <v>3323</v>
      </c>
      <c r="B4156">
        <v>39</v>
      </c>
      <c r="C4156" t="s">
        <v>21</v>
      </c>
      <c r="D4156" t="s">
        <v>15</v>
      </c>
      <c r="E4156">
        <v>47.03</v>
      </c>
      <c r="F4156">
        <v>8</v>
      </c>
      <c r="G4156">
        <v>177</v>
      </c>
      <c r="H4156">
        <v>0</v>
      </c>
      <c r="I4156" t="s">
        <v>19</v>
      </c>
      <c r="J4156">
        <v>80.900000000000006</v>
      </c>
      <c r="K4156" s="1">
        <v>45144</v>
      </c>
      <c r="L4156">
        <v>36</v>
      </c>
      <c r="M4156">
        <v>0.13</v>
      </c>
    </row>
    <row r="4157" spans="1:13" x14ac:dyDescent="0.3">
      <c r="A4157" t="s">
        <v>1424</v>
      </c>
      <c r="B4157">
        <v>35</v>
      </c>
      <c r="C4157" t="s">
        <v>21</v>
      </c>
      <c r="D4157" t="s">
        <v>28</v>
      </c>
      <c r="E4157">
        <v>43.03</v>
      </c>
      <c r="F4157">
        <v>8</v>
      </c>
      <c r="G4157">
        <v>80</v>
      </c>
      <c r="H4157">
        <v>0</v>
      </c>
      <c r="I4157" t="s">
        <v>29</v>
      </c>
      <c r="J4157">
        <v>49.1</v>
      </c>
      <c r="K4157" s="1">
        <v>45211</v>
      </c>
      <c r="L4157">
        <v>44</v>
      </c>
      <c r="M4157">
        <v>0.22</v>
      </c>
    </row>
    <row r="4158" spans="1:13" x14ac:dyDescent="0.3">
      <c r="A4158" t="s">
        <v>3324</v>
      </c>
      <c r="B4158">
        <v>29</v>
      </c>
      <c r="C4158" t="s">
        <v>21</v>
      </c>
      <c r="D4158" t="s">
        <v>37</v>
      </c>
      <c r="E4158">
        <v>165</v>
      </c>
      <c r="F4158">
        <v>8</v>
      </c>
      <c r="G4158">
        <v>176</v>
      </c>
      <c r="H4158">
        <v>0</v>
      </c>
      <c r="I4158" t="s">
        <v>29</v>
      </c>
      <c r="J4158">
        <v>94.2</v>
      </c>
      <c r="K4158" s="1">
        <v>45585</v>
      </c>
      <c r="L4158">
        <v>11</v>
      </c>
      <c r="M4158">
        <v>7.0000000000000007E-2</v>
      </c>
    </row>
    <row r="4159" spans="1:13" x14ac:dyDescent="0.3">
      <c r="A4159" t="s">
        <v>2972</v>
      </c>
      <c r="B4159">
        <v>59</v>
      </c>
      <c r="C4159" t="s">
        <v>25</v>
      </c>
      <c r="D4159" t="s">
        <v>35</v>
      </c>
      <c r="E4159">
        <v>130.81</v>
      </c>
      <c r="F4159">
        <v>9</v>
      </c>
      <c r="G4159">
        <v>192</v>
      </c>
      <c r="H4159">
        <v>0</v>
      </c>
      <c r="I4159" t="s">
        <v>16</v>
      </c>
      <c r="J4159">
        <v>89.7</v>
      </c>
      <c r="K4159" s="1">
        <v>44019</v>
      </c>
      <c r="L4159">
        <v>64</v>
      </c>
      <c r="M4159">
        <v>0.64</v>
      </c>
    </row>
    <row r="4160" spans="1:13" x14ac:dyDescent="0.3">
      <c r="A4160" t="s">
        <v>3325</v>
      </c>
      <c r="B4160">
        <v>60</v>
      </c>
      <c r="C4160" t="s">
        <v>21</v>
      </c>
      <c r="D4160" t="s">
        <v>22</v>
      </c>
      <c r="E4160">
        <v>126.03</v>
      </c>
      <c r="F4160">
        <v>14</v>
      </c>
      <c r="G4160">
        <v>190</v>
      </c>
      <c r="H4160">
        <v>0</v>
      </c>
      <c r="I4160" t="s">
        <v>16</v>
      </c>
      <c r="J4160">
        <v>89.3</v>
      </c>
      <c r="K4160" s="1">
        <v>45741</v>
      </c>
      <c r="L4160">
        <v>21</v>
      </c>
      <c r="M4160">
        <v>0.34</v>
      </c>
    </row>
    <row r="4161" spans="1:13" x14ac:dyDescent="0.3">
      <c r="A4161" t="s">
        <v>465</v>
      </c>
      <c r="B4161">
        <v>56</v>
      </c>
      <c r="C4161" t="s">
        <v>14</v>
      </c>
      <c r="D4161" t="s">
        <v>35</v>
      </c>
      <c r="E4161">
        <v>134.06</v>
      </c>
      <c r="F4161">
        <v>7</v>
      </c>
      <c r="G4161">
        <v>282</v>
      </c>
      <c r="H4161">
        <v>0</v>
      </c>
      <c r="I4161" t="s">
        <v>23</v>
      </c>
      <c r="J4161">
        <v>32.6</v>
      </c>
      <c r="K4161" s="1">
        <v>45017</v>
      </c>
      <c r="L4161">
        <v>4</v>
      </c>
      <c r="M4161">
        <v>0.38</v>
      </c>
    </row>
    <row r="4162" spans="1:13" x14ac:dyDescent="0.3">
      <c r="A4162" t="s">
        <v>3326</v>
      </c>
      <c r="B4162">
        <v>26</v>
      </c>
      <c r="C4162" t="s">
        <v>21</v>
      </c>
      <c r="D4162" t="s">
        <v>44</v>
      </c>
      <c r="E4162">
        <v>57.14</v>
      </c>
      <c r="F4162">
        <v>8</v>
      </c>
      <c r="G4162">
        <v>245</v>
      </c>
      <c r="H4162">
        <v>0</v>
      </c>
      <c r="I4162" t="s">
        <v>23</v>
      </c>
      <c r="J4162">
        <v>13.3</v>
      </c>
      <c r="K4162" s="1">
        <v>45451</v>
      </c>
      <c r="L4162">
        <v>89</v>
      </c>
      <c r="M4162">
        <v>0.24</v>
      </c>
    </row>
    <row r="4163" spans="1:13" x14ac:dyDescent="0.3">
      <c r="A4163" t="s">
        <v>3327</v>
      </c>
      <c r="B4163">
        <v>23</v>
      </c>
      <c r="C4163" t="s">
        <v>21</v>
      </c>
      <c r="D4163" t="s">
        <v>52</v>
      </c>
      <c r="E4163">
        <v>78.099999999999994</v>
      </c>
      <c r="F4163">
        <v>9</v>
      </c>
      <c r="G4163">
        <v>99</v>
      </c>
      <c r="H4163">
        <v>0</v>
      </c>
      <c r="I4163" t="s">
        <v>40</v>
      </c>
      <c r="K4163" s="1">
        <v>44584</v>
      </c>
      <c r="L4163">
        <v>35</v>
      </c>
      <c r="M4163">
        <v>0.27</v>
      </c>
    </row>
    <row r="4164" spans="1:13" x14ac:dyDescent="0.3">
      <c r="A4164" t="s">
        <v>3328</v>
      </c>
      <c r="B4164">
        <v>36</v>
      </c>
      <c r="C4164" t="s">
        <v>14</v>
      </c>
      <c r="D4164" t="s">
        <v>52</v>
      </c>
      <c r="E4164">
        <v>187.61</v>
      </c>
      <c r="F4164">
        <v>11</v>
      </c>
      <c r="G4164">
        <v>34</v>
      </c>
      <c r="H4164">
        <v>0</v>
      </c>
      <c r="I4164" t="s">
        <v>29</v>
      </c>
      <c r="J4164">
        <v>44.1</v>
      </c>
      <c r="K4164" s="1">
        <v>45193</v>
      </c>
      <c r="L4164">
        <v>35</v>
      </c>
      <c r="M4164">
        <v>0.13</v>
      </c>
    </row>
    <row r="4165" spans="1:13" x14ac:dyDescent="0.3">
      <c r="A4165" t="s">
        <v>3329</v>
      </c>
      <c r="B4165">
        <v>65</v>
      </c>
      <c r="C4165" t="s">
        <v>14</v>
      </c>
      <c r="D4165" t="s">
        <v>22</v>
      </c>
      <c r="E4165">
        <v>260.3</v>
      </c>
      <c r="F4165">
        <v>12</v>
      </c>
      <c r="G4165">
        <v>293</v>
      </c>
      <c r="H4165">
        <v>0</v>
      </c>
      <c r="I4165" t="s">
        <v>29</v>
      </c>
      <c r="J4165">
        <v>93.4</v>
      </c>
      <c r="K4165" s="1">
        <v>44037</v>
      </c>
      <c r="L4165">
        <v>35</v>
      </c>
      <c r="M4165">
        <v>0.39</v>
      </c>
    </row>
    <row r="4166" spans="1:13" x14ac:dyDescent="0.3">
      <c r="A4166" t="s">
        <v>3330</v>
      </c>
      <c r="B4166">
        <v>79</v>
      </c>
      <c r="C4166" t="s">
        <v>25</v>
      </c>
      <c r="D4166" t="s">
        <v>18</v>
      </c>
      <c r="E4166">
        <v>77.069999999999993</v>
      </c>
      <c r="F4166">
        <v>10</v>
      </c>
      <c r="G4166">
        <v>293</v>
      </c>
      <c r="H4166">
        <v>0</v>
      </c>
      <c r="I4166" t="s">
        <v>16</v>
      </c>
      <c r="J4166">
        <v>85.4</v>
      </c>
      <c r="K4166" s="1">
        <v>45474</v>
      </c>
      <c r="L4166">
        <v>39</v>
      </c>
      <c r="M4166">
        <v>0.03</v>
      </c>
    </row>
    <row r="4167" spans="1:13" x14ac:dyDescent="0.3">
      <c r="A4167" t="s">
        <v>3331</v>
      </c>
      <c r="B4167">
        <v>64</v>
      </c>
      <c r="C4167" t="s">
        <v>25</v>
      </c>
      <c r="D4167" t="s">
        <v>22</v>
      </c>
      <c r="E4167">
        <v>58.25</v>
      </c>
      <c r="F4167">
        <v>11</v>
      </c>
      <c r="G4167">
        <v>41</v>
      </c>
      <c r="H4167">
        <v>0</v>
      </c>
      <c r="I4167" t="s">
        <v>19</v>
      </c>
      <c r="J4167">
        <v>92.9</v>
      </c>
      <c r="K4167" s="1">
        <v>45355</v>
      </c>
      <c r="L4167">
        <v>33</v>
      </c>
      <c r="M4167">
        <v>0.45</v>
      </c>
    </row>
    <row r="4168" spans="1:13" x14ac:dyDescent="0.3">
      <c r="A4168" t="s">
        <v>1610</v>
      </c>
      <c r="B4168">
        <v>24</v>
      </c>
      <c r="C4168" t="s">
        <v>14</v>
      </c>
      <c r="D4168" t="s">
        <v>28</v>
      </c>
      <c r="E4168">
        <v>211.97</v>
      </c>
      <c r="F4168">
        <v>13</v>
      </c>
      <c r="G4168">
        <v>169</v>
      </c>
      <c r="H4168">
        <v>0</v>
      </c>
      <c r="I4168" t="s">
        <v>19</v>
      </c>
      <c r="J4168">
        <v>56.8</v>
      </c>
      <c r="K4168" s="1">
        <v>45002</v>
      </c>
      <c r="L4168">
        <v>77</v>
      </c>
      <c r="M4168">
        <v>0.33</v>
      </c>
    </row>
    <row r="4169" spans="1:13" x14ac:dyDescent="0.3">
      <c r="A4169" t="s">
        <v>3332</v>
      </c>
      <c r="B4169">
        <v>33</v>
      </c>
      <c r="C4169" t="s">
        <v>14</v>
      </c>
      <c r="D4169" t="s">
        <v>28</v>
      </c>
      <c r="E4169">
        <v>124.56</v>
      </c>
      <c r="F4169">
        <v>11</v>
      </c>
      <c r="G4169">
        <v>56</v>
      </c>
      <c r="H4169">
        <v>0</v>
      </c>
      <c r="I4169" t="s">
        <v>16</v>
      </c>
      <c r="J4169">
        <v>52.6</v>
      </c>
      <c r="K4169" s="1">
        <v>45176</v>
      </c>
      <c r="L4169">
        <v>68</v>
      </c>
      <c r="M4169">
        <v>0.09</v>
      </c>
    </row>
    <row r="4170" spans="1:13" x14ac:dyDescent="0.3">
      <c r="A4170" t="s">
        <v>3187</v>
      </c>
      <c r="B4170">
        <v>22</v>
      </c>
      <c r="C4170" t="s">
        <v>14</v>
      </c>
      <c r="D4170" t="s">
        <v>35</v>
      </c>
      <c r="E4170">
        <v>95.22</v>
      </c>
      <c r="F4170">
        <v>11</v>
      </c>
      <c r="G4170">
        <v>355</v>
      </c>
      <c r="H4170">
        <v>0</v>
      </c>
      <c r="I4170" t="s">
        <v>23</v>
      </c>
      <c r="J4170">
        <v>84.7</v>
      </c>
      <c r="K4170" s="1">
        <v>45090</v>
      </c>
      <c r="L4170">
        <v>44</v>
      </c>
      <c r="M4170">
        <v>0.48</v>
      </c>
    </row>
    <row r="4171" spans="1:13" x14ac:dyDescent="0.3">
      <c r="A4171" t="s">
        <v>3333</v>
      </c>
      <c r="B4171">
        <v>33</v>
      </c>
      <c r="C4171" t="s">
        <v>21</v>
      </c>
      <c r="D4171" t="s">
        <v>44</v>
      </c>
      <c r="F4171">
        <v>7</v>
      </c>
      <c r="G4171">
        <v>53</v>
      </c>
      <c r="H4171">
        <v>0</v>
      </c>
      <c r="I4171" t="s">
        <v>29</v>
      </c>
      <c r="J4171">
        <v>51.2</v>
      </c>
      <c r="K4171" s="1">
        <v>45044</v>
      </c>
      <c r="L4171">
        <v>51</v>
      </c>
      <c r="M4171">
        <v>0.18</v>
      </c>
    </row>
    <row r="4172" spans="1:13" x14ac:dyDescent="0.3">
      <c r="A4172" t="s">
        <v>3334</v>
      </c>
      <c r="B4172">
        <v>18</v>
      </c>
      <c r="C4172" t="s">
        <v>25</v>
      </c>
      <c r="D4172" t="s">
        <v>28</v>
      </c>
      <c r="E4172">
        <v>93.34</v>
      </c>
      <c r="F4172">
        <v>13</v>
      </c>
      <c r="G4172">
        <v>187</v>
      </c>
      <c r="H4172">
        <v>0</v>
      </c>
      <c r="I4172" t="s">
        <v>29</v>
      </c>
      <c r="J4172">
        <v>90</v>
      </c>
      <c r="K4172" s="1">
        <v>44842</v>
      </c>
      <c r="L4172">
        <v>38</v>
      </c>
      <c r="M4172">
        <v>0.39</v>
      </c>
    </row>
    <row r="4173" spans="1:13" x14ac:dyDescent="0.3">
      <c r="A4173" t="s">
        <v>3335</v>
      </c>
      <c r="B4173">
        <v>68</v>
      </c>
      <c r="C4173" t="s">
        <v>14</v>
      </c>
      <c r="D4173" t="s">
        <v>37</v>
      </c>
      <c r="E4173">
        <v>229.36</v>
      </c>
      <c r="F4173">
        <v>11</v>
      </c>
      <c r="G4173">
        <v>295</v>
      </c>
      <c r="H4173">
        <v>0</v>
      </c>
      <c r="I4173" t="s">
        <v>29</v>
      </c>
      <c r="J4173">
        <v>3.4</v>
      </c>
      <c r="K4173" s="1">
        <v>44258</v>
      </c>
      <c r="L4173">
        <v>42</v>
      </c>
      <c r="M4173">
        <v>0.35</v>
      </c>
    </row>
    <row r="4174" spans="1:13" x14ac:dyDescent="0.3">
      <c r="A4174" t="s">
        <v>2956</v>
      </c>
      <c r="B4174">
        <v>54</v>
      </c>
      <c r="C4174" t="s">
        <v>14</v>
      </c>
      <c r="D4174" t="s">
        <v>18</v>
      </c>
      <c r="E4174">
        <v>177.19</v>
      </c>
      <c r="F4174">
        <v>10</v>
      </c>
      <c r="G4174">
        <v>85</v>
      </c>
      <c r="H4174">
        <v>0</v>
      </c>
      <c r="I4174" t="s">
        <v>19</v>
      </c>
      <c r="J4174">
        <v>35.9</v>
      </c>
      <c r="K4174" s="1">
        <v>44048</v>
      </c>
      <c r="L4174">
        <v>45</v>
      </c>
      <c r="M4174">
        <v>0.48</v>
      </c>
    </row>
    <row r="4175" spans="1:13" x14ac:dyDescent="0.3">
      <c r="A4175" t="s">
        <v>3085</v>
      </c>
      <c r="B4175">
        <v>56</v>
      </c>
      <c r="C4175" t="s">
        <v>21</v>
      </c>
      <c r="D4175" t="s">
        <v>18</v>
      </c>
      <c r="E4175">
        <v>60.97</v>
      </c>
      <c r="F4175">
        <v>12</v>
      </c>
      <c r="G4175">
        <v>63</v>
      </c>
      <c r="H4175">
        <v>0</v>
      </c>
      <c r="I4175" t="s">
        <v>23</v>
      </c>
      <c r="K4175" s="1">
        <v>44781</v>
      </c>
      <c r="L4175">
        <v>30</v>
      </c>
      <c r="M4175">
        <v>0.09</v>
      </c>
    </row>
    <row r="4176" spans="1:13" x14ac:dyDescent="0.3">
      <c r="A4176" t="s">
        <v>1946</v>
      </c>
      <c r="B4176">
        <v>36</v>
      </c>
      <c r="C4176" t="s">
        <v>21</v>
      </c>
      <c r="D4176" t="s">
        <v>28</v>
      </c>
      <c r="E4176">
        <v>284.45999999999998</v>
      </c>
      <c r="F4176">
        <v>15</v>
      </c>
      <c r="G4176">
        <v>80</v>
      </c>
      <c r="H4176">
        <v>0</v>
      </c>
      <c r="I4176" t="s">
        <v>19</v>
      </c>
      <c r="J4176">
        <v>21</v>
      </c>
      <c r="K4176" s="1">
        <v>45572</v>
      </c>
      <c r="L4176">
        <v>91</v>
      </c>
      <c r="M4176">
        <v>0.31</v>
      </c>
    </row>
    <row r="4177" spans="1:13" x14ac:dyDescent="0.3">
      <c r="A4177" t="s">
        <v>3040</v>
      </c>
      <c r="B4177">
        <v>71</v>
      </c>
      <c r="C4177" t="s">
        <v>25</v>
      </c>
      <c r="D4177" t="s">
        <v>26</v>
      </c>
      <c r="E4177">
        <v>54.84</v>
      </c>
      <c r="F4177">
        <v>9</v>
      </c>
      <c r="G4177">
        <v>267</v>
      </c>
      <c r="H4177">
        <v>0</v>
      </c>
      <c r="I4177" t="s">
        <v>23</v>
      </c>
      <c r="J4177">
        <v>39.9</v>
      </c>
      <c r="K4177" s="1">
        <v>45724</v>
      </c>
      <c r="L4177">
        <v>35</v>
      </c>
      <c r="M4177">
        <v>0.26</v>
      </c>
    </row>
    <row r="4178" spans="1:13" x14ac:dyDescent="0.3">
      <c r="A4178" t="s">
        <v>3336</v>
      </c>
      <c r="B4178">
        <v>54</v>
      </c>
      <c r="C4178" t="s">
        <v>21</v>
      </c>
      <c r="D4178" t="s">
        <v>52</v>
      </c>
      <c r="E4178">
        <v>85.88</v>
      </c>
      <c r="F4178">
        <v>12</v>
      </c>
      <c r="G4178">
        <v>184</v>
      </c>
      <c r="H4178">
        <v>0</v>
      </c>
      <c r="I4178" t="s">
        <v>16</v>
      </c>
      <c r="J4178">
        <v>1</v>
      </c>
      <c r="K4178" s="1">
        <v>45269</v>
      </c>
      <c r="L4178">
        <v>28</v>
      </c>
      <c r="M4178">
        <v>0.34</v>
      </c>
    </row>
    <row r="4179" spans="1:13" x14ac:dyDescent="0.3">
      <c r="A4179" t="s">
        <v>2372</v>
      </c>
      <c r="B4179">
        <v>78</v>
      </c>
      <c r="C4179" t="s">
        <v>21</v>
      </c>
      <c r="D4179" t="s">
        <v>26</v>
      </c>
      <c r="E4179">
        <v>144.9</v>
      </c>
      <c r="F4179">
        <v>10</v>
      </c>
      <c r="G4179">
        <v>344</v>
      </c>
      <c r="H4179">
        <v>0</v>
      </c>
      <c r="I4179" t="s">
        <v>23</v>
      </c>
      <c r="J4179">
        <v>30.2</v>
      </c>
      <c r="K4179" s="1">
        <v>45387</v>
      </c>
      <c r="L4179">
        <v>41</v>
      </c>
      <c r="M4179">
        <v>0.56999999999999995</v>
      </c>
    </row>
    <row r="4180" spans="1:13" x14ac:dyDescent="0.3">
      <c r="A4180" t="s">
        <v>3337</v>
      </c>
      <c r="B4180">
        <v>34</v>
      </c>
      <c r="C4180" t="s">
        <v>21</v>
      </c>
      <c r="D4180" t="s">
        <v>44</v>
      </c>
      <c r="E4180">
        <v>156.47</v>
      </c>
      <c r="F4180">
        <v>12</v>
      </c>
      <c r="G4180">
        <v>25</v>
      </c>
      <c r="H4180">
        <v>1</v>
      </c>
      <c r="I4180" t="s">
        <v>19</v>
      </c>
      <c r="J4180">
        <v>31.9</v>
      </c>
      <c r="K4180" s="1">
        <v>44431</v>
      </c>
      <c r="L4180">
        <v>45</v>
      </c>
      <c r="M4180">
        <v>0.46</v>
      </c>
    </row>
    <row r="4181" spans="1:13" x14ac:dyDescent="0.3">
      <c r="A4181" t="s">
        <v>3338</v>
      </c>
      <c r="B4181">
        <v>43</v>
      </c>
      <c r="C4181" t="s">
        <v>14</v>
      </c>
      <c r="D4181" t="s">
        <v>44</v>
      </c>
      <c r="E4181">
        <v>62.81</v>
      </c>
      <c r="F4181">
        <v>8</v>
      </c>
      <c r="G4181">
        <v>237</v>
      </c>
      <c r="H4181">
        <v>0</v>
      </c>
      <c r="I4181" t="s">
        <v>29</v>
      </c>
      <c r="J4181">
        <v>73.3</v>
      </c>
      <c r="K4181" s="1">
        <v>45823</v>
      </c>
      <c r="L4181">
        <v>48</v>
      </c>
      <c r="M4181">
        <v>0.14000000000000001</v>
      </c>
    </row>
    <row r="4182" spans="1:13" x14ac:dyDescent="0.3">
      <c r="A4182" t="s">
        <v>3339</v>
      </c>
      <c r="B4182">
        <v>39</v>
      </c>
      <c r="C4182" t="s">
        <v>21</v>
      </c>
      <c r="D4182" t="s">
        <v>15</v>
      </c>
      <c r="E4182">
        <v>95.83</v>
      </c>
      <c r="F4182">
        <v>9</v>
      </c>
      <c r="G4182">
        <v>295</v>
      </c>
      <c r="H4182">
        <v>0</v>
      </c>
      <c r="I4182" t="s">
        <v>19</v>
      </c>
      <c r="J4182">
        <v>67.7</v>
      </c>
      <c r="K4182" s="1">
        <v>45329</v>
      </c>
      <c r="L4182">
        <v>55</v>
      </c>
      <c r="M4182">
        <v>0.41</v>
      </c>
    </row>
    <row r="4183" spans="1:13" x14ac:dyDescent="0.3">
      <c r="A4183" t="s">
        <v>3340</v>
      </c>
      <c r="B4183">
        <v>79</v>
      </c>
      <c r="C4183" t="s">
        <v>14</v>
      </c>
      <c r="D4183" t="s">
        <v>44</v>
      </c>
      <c r="E4183">
        <v>68.959999999999994</v>
      </c>
      <c r="F4183">
        <v>9</v>
      </c>
      <c r="G4183">
        <v>298</v>
      </c>
      <c r="H4183">
        <v>0</v>
      </c>
      <c r="I4183" t="s">
        <v>16</v>
      </c>
      <c r="J4183">
        <v>44.5</v>
      </c>
      <c r="K4183" s="1">
        <v>45490</v>
      </c>
      <c r="L4183">
        <v>8</v>
      </c>
      <c r="M4183">
        <v>7.0000000000000007E-2</v>
      </c>
    </row>
    <row r="4184" spans="1:13" x14ac:dyDescent="0.3">
      <c r="A4184" t="s">
        <v>2471</v>
      </c>
      <c r="B4184">
        <v>25</v>
      </c>
      <c r="C4184" t="s">
        <v>21</v>
      </c>
      <c r="D4184" t="s">
        <v>15</v>
      </c>
      <c r="E4184">
        <v>316</v>
      </c>
      <c r="F4184">
        <v>8</v>
      </c>
      <c r="G4184">
        <v>224</v>
      </c>
      <c r="H4184">
        <v>0</v>
      </c>
      <c r="I4184" t="s">
        <v>29</v>
      </c>
      <c r="J4184">
        <v>72.900000000000006</v>
      </c>
      <c r="K4184" s="1">
        <v>45765</v>
      </c>
      <c r="L4184">
        <v>26</v>
      </c>
      <c r="M4184">
        <v>0.5</v>
      </c>
    </row>
    <row r="4185" spans="1:13" x14ac:dyDescent="0.3">
      <c r="A4185" t="s">
        <v>2002</v>
      </c>
      <c r="B4185">
        <v>78</v>
      </c>
      <c r="C4185" t="s">
        <v>14</v>
      </c>
      <c r="D4185" t="s">
        <v>18</v>
      </c>
      <c r="E4185">
        <v>60.74</v>
      </c>
      <c r="F4185">
        <v>12</v>
      </c>
      <c r="G4185">
        <v>327</v>
      </c>
      <c r="H4185">
        <v>0</v>
      </c>
      <c r="I4185" t="s">
        <v>19</v>
      </c>
      <c r="J4185">
        <v>42.8</v>
      </c>
      <c r="K4185" s="1">
        <v>45263</v>
      </c>
      <c r="L4185">
        <v>98</v>
      </c>
      <c r="M4185">
        <v>0.21</v>
      </c>
    </row>
    <row r="4186" spans="1:13" x14ac:dyDescent="0.3">
      <c r="A4186" t="s">
        <v>2329</v>
      </c>
      <c r="B4186">
        <v>78</v>
      </c>
      <c r="C4186" t="s">
        <v>14</v>
      </c>
      <c r="D4186" t="s">
        <v>37</v>
      </c>
      <c r="E4186">
        <v>164.02</v>
      </c>
      <c r="F4186">
        <v>8</v>
      </c>
      <c r="G4186">
        <v>89</v>
      </c>
      <c r="H4186">
        <v>0</v>
      </c>
      <c r="I4186" t="s">
        <v>29</v>
      </c>
      <c r="J4186">
        <v>43.5</v>
      </c>
      <c r="K4186" s="1">
        <v>44383</v>
      </c>
      <c r="L4186">
        <v>29</v>
      </c>
      <c r="M4186">
        <v>0.02</v>
      </c>
    </row>
    <row r="4187" spans="1:13" x14ac:dyDescent="0.3">
      <c r="A4187" t="s">
        <v>3057</v>
      </c>
      <c r="B4187">
        <v>50</v>
      </c>
      <c r="C4187" t="s">
        <v>21</v>
      </c>
      <c r="D4187" t="s">
        <v>50</v>
      </c>
      <c r="E4187">
        <v>27.62</v>
      </c>
      <c r="F4187">
        <v>13</v>
      </c>
      <c r="G4187">
        <v>16</v>
      </c>
      <c r="H4187">
        <v>0</v>
      </c>
      <c r="I4187" t="s">
        <v>16</v>
      </c>
      <c r="J4187">
        <v>64.599999999999994</v>
      </c>
      <c r="K4187" s="1">
        <v>44582</v>
      </c>
      <c r="L4187">
        <v>55</v>
      </c>
      <c r="M4187">
        <v>0.47</v>
      </c>
    </row>
    <row r="4188" spans="1:13" x14ac:dyDescent="0.3">
      <c r="A4188" t="s">
        <v>2679</v>
      </c>
      <c r="B4188">
        <v>19</v>
      </c>
      <c r="C4188" t="s">
        <v>14</v>
      </c>
      <c r="D4188" t="s">
        <v>52</v>
      </c>
      <c r="E4188">
        <v>94.46</v>
      </c>
      <c r="F4188">
        <v>12</v>
      </c>
      <c r="G4188">
        <v>87</v>
      </c>
      <c r="H4188">
        <v>0</v>
      </c>
      <c r="I4188" t="s">
        <v>23</v>
      </c>
      <c r="J4188">
        <v>72.3</v>
      </c>
      <c r="K4188" s="1">
        <v>45547</v>
      </c>
      <c r="L4188">
        <v>66</v>
      </c>
      <c r="M4188">
        <v>0.16</v>
      </c>
    </row>
    <row r="4189" spans="1:13" x14ac:dyDescent="0.3">
      <c r="A4189" t="s">
        <v>3341</v>
      </c>
      <c r="B4189">
        <v>47</v>
      </c>
      <c r="C4189" t="s">
        <v>21</v>
      </c>
      <c r="D4189" t="s">
        <v>15</v>
      </c>
      <c r="E4189">
        <v>90.93</v>
      </c>
      <c r="F4189">
        <v>9</v>
      </c>
      <c r="G4189">
        <v>23</v>
      </c>
      <c r="H4189">
        <v>0</v>
      </c>
      <c r="I4189" t="s">
        <v>23</v>
      </c>
      <c r="J4189">
        <v>84.7</v>
      </c>
      <c r="K4189" s="1">
        <v>45025</v>
      </c>
      <c r="L4189">
        <v>70</v>
      </c>
      <c r="M4189">
        <v>0.28999999999999998</v>
      </c>
    </row>
    <row r="4190" spans="1:13" x14ac:dyDescent="0.3">
      <c r="A4190" t="s">
        <v>966</v>
      </c>
      <c r="B4190">
        <v>64</v>
      </c>
      <c r="C4190" t="s">
        <v>21</v>
      </c>
      <c r="D4190" t="s">
        <v>35</v>
      </c>
      <c r="E4190">
        <v>114.98</v>
      </c>
      <c r="F4190">
        <v>17</v>
      </c>
      <c r="G4190">
        <v>331</v>
      </c>
      <c r="H4190">
        <v>1</v>
      </c>
      <c r="I4190" t="s">
        <v>40</v>
      </c>
      <c r="J4190">
        <v>75.099999999999994</v>
      </c>
      <c r="K4190" s="1">
        <v>45630</v>
      </c>
      <c r="L4190">
        <v>48</v>
      </c>
      <c r="M4190">
        <v>0.28000000000000003</v>
      </c>
    </row>
    <row r="4191" spans="1:13" x14ac:dyDescent="0.3">
      <c r="A4191" t="s">
        <v>3342</v>
      </c>
      <c r="B4191">
        <v>37</v>
      </c>
      <c r="C4191" t="s">
        <v>14</v>
      </c>
      <c r="D4191" t="s">
        <v>37</v>
      </c>
      <c r="E4191">
        <v>66</v>
      </c>
      <c r="F4191">
        <v>7</v>
      </c>
      <c r="G4191">
        <v>222</v>
      </c>
      <c r="H4191">
        <v>0</v>
      </c>
      <c r="I4191" t="s">
        <v>29</v>
      </c>
      <c r="K4191" s="1">
        <v>45809</v>
      </c>
      <c r="L4191">
        <v>80</v>
      </c>
      <c r="M4191">
        <v>0.14000000000000001</v>
      </c>
    </row>
    <row r="4192" spans="1:13" x14ac:dyDescent="0.3">
      <c r="A4192" t="s">
        <v>2065</v>
      </c>
      <c r="B4192">
        <v>77</v>
      </c>
      <c r="C4192" t="s">
        <v>21</v>
      </c>
      <c r="D4192" t="s">
        <v>22</v>
      </c>
      <c r="E4192">
        <v>52.24</v>
      </c>
      <c r="F4192">
        <v>11</v>
      </c>
      <c r="G4192">
        <v>57</v>
      </c>
      <c r="H4192">
        <v>0</v>
      </c>
      <c r="I4192" t="s">
        <v>16</v>
      </c>
      <c r="J4192">
        <v>56.1</v>
      </c>
      <c r="K4192" s="1">
        <v>44031</v>
      </c>
      <c r="L4192">
        <v>7</v>
      </c>
      <c r="M4192">
        <v>0.52</v>
      </c>
    </row>
    <row r="4193" spans="1:13" x14ac:dyDescent="0.3">
      <c r="A4193" t="s">
        <v>1139</v>
      </c>
      <c r="B4193">
        <v>35</v>
      </c>
      <c r="C4193" t="s">
        <v>21</v>
      </c>
      <c r="D4193" t="s">
        <v>35</v>
      </c>
      <c r="E4193">
        <v>37.6</v>
      </c>
      <c r="F4193">
        <v>10</v>
      </c>
      <c r="G4193">
        <v>188</v>
      </c>
      <c r="H4193">
        <v>0</v>
      </c>
      <c r="I4193" t="s">
        <v>19</v>
      </c>
      <c r="J4193">
        <v>30.8</v>
      </c>
      <c r="K4193" s="1">
        <v>45527</v>
      </c>
      <c r="L4193">
        <v>75</v>
      </c>
      <c r="M4193">
        <v>0.19</v>
      </c>
    </row>
    <row r="4194" spans="1:13" x14ac:dyDescent="0.3">
      <c r="A4194" t="s">
        <v>3343</v>
      </c>
      <c r="B4194">
        <v>60</v>
      </c>
      <c r="C4194" t="s">
        <v>21</v>
      </c>
      <c r="D4194" t="s">
        <v>37</v>
      </c>
      <c r="E4194">
        <v>81.69</v>
      </c>
      <c r="F4194">
        <v>9</v>
      </c>
      <c r="G4194">
        <v>221</v>
      </c>
      <c r="H4194">
        <v>0</v>
      </c>
      <c r="I4194" t="s">
        <v>19</v>
      </c>
      <c r="J4194">
        <v>26.1</v>
      </c>
      <c r="K4194" s="1">
        <v>44616</v>
      </c>
      <c r="L4194">
        <v>80</v>
      </c>
      <c r="M4194">
        <v>0.49</v>
      </c>
    </row>
    <row r="4195" spans="1:13" x14ac:dyDescent="0.3">
      <c r="A4195" t="s">
        <v>3344</v>
      </c>
      <c r="B4195">
        <v>74</v>
      </c>
      <c r="C4195" t="s">
        <v>21</v>
      </c>
      <c r="D4195" t="s">
        <v>35</v>
      </c>
      <c r="E4195">
        <v>27.72</v>
      </c>
      <c r="F4195">
        <v>5</v>
      </c>
      <c r="G4195">
        <v>352</v>
      </c>
      <c r="H4195">
        <v>0</v>
      </c>
      <c r="I4195" t="s">
        <v>40</v>
      </c>
      <c r="J4195">
        <v>84.3</v>
      </c>
      <c r="K4195" s="1">
        <v>44972</v>
      </c>
      <c r="L4195">
        <v>6</v>
      </c>
      <c r="M4195">
        <v>0.27</v>
      </c>
    </row>
    <row r="4196" spans="1:13" x14ac:dyDescent="0.3">
      <c r="A4196" t="s">
        <v>3345</v>
      </c>
      <c r="B4196">
        <v>27</v>
      </c>
      <c r="C4196" t="s">
        <v>14</v>
      </c>
      <c r="D4196" t="s">
        <v>28</v>
      </c>
      <c r="E4196">
        <v>40.75</v>
      </c>
      <c r="F4196">
        <v>16</v>
      </c>
      <c r="G4196">
        <v>50</v>
      </c>
      <c r="H4196">
        <v>0</v>
      </c>
      <c r="I4196" t="s">
        <v>19</v>
      </c>
      <c r="J4196">
        <v>71.7</v>
      </c>
      <c r="K4196" s="1">
        <v>45061</v>
      </c>
      <c r="L4196">
        <v>37</v>
      </c>
      <c r="M4196">
        <v>0.28999999999999998</v>
      </c>
    </row>
    <row r="4197" spans="1:13" x14ac:dyDescent="0.3">
      <c r="A4197" t="s">
        <v>3346</v>
      </c>
      <c r="B4197">
        <v>41</v>
      </c>
      <c r="C4197" t="s">
        <v>21</v>
      </c>
      <c r="D4197" t="s">
        <v>35</v>
      </c>
      <c r="E4197">
        <v>37.270000000000003</v>
      </c>
      <c r="F4197">
        <v>11</v>
      </c>
      <c r="G4197">
        <v>87</v>
      </c>
      <c r="H4197">
        <v>0</v>
      </c>
      <c r="I4197" t="s">
        <v>16</v>
      </c>
      <c r="J4197">
        <v>66.5</v>
      </c>
      <c r="K4197" s="1">
        <v>44153</v>
      </c>
      <c r="L4197">
        <v>9</v>
      </c>
      <c r="M4197">
        <v>0.19</v>
      </c>
    </row>
    <row r="4198" spans="1:13" x14ac:dyDescent="0.3">
      <c r="A4198" t="s">
        <v>3347</v>
      </c>
      <c r="B4198">
        <v>73</v>
      </c>
      <c r="C4198" t="s">
        <v>25</v>
      </c>
      <c r="D4198" t="s">
        <v>15</v>
      </c>
      <c r="E4198">
        <v>76.37</v>
      </c>
      <c r="F4198">
        <v>9</v>
      </c>
      <c r="G4198">
        <v>221</v>
      </c>
      <c r="H4198">
        <v>0</v>
      </c>
      <c r="I4198" t="s">
        <v>16</v>
      </c>
      <c r="J4198">
        <v>25.9</v>
      </c>
      <c r="K4198" s="1">
        <v>44725</v>
      </c>
      <c r="L4198">
        <v>3</v>
      </c>
      <c r="M4198">
        <v>0.35</v>
      </c>
    </row>
    <row r="4199" spans="1:13" x14ac:dyDescent="0.3">
      <c r="A4199" t="s">
        <v>612</v>
      </c>
      <c r="B4199">
        <v>21</v>
      </c>
      <c r="C4199" t="s">
        <v>25</v>
      </c>
      <c r="D4199" t="s">
        <v>37</v>
      </c>
      <c r="E4199">
        <v>187.01</v>
      </c>
      <c r="F4199">
        <v>6</v>
      </c>
      <c r="G4199">
        <v>347</v>
      </c>
      <c r="H4199">
        <v>0</v>
      </c>
      <c r="I4199" t="s">
        <v>23</v>
      </c>
      <c r="J4199">
        <v>97</v>
      </c>
      <c r="K4199" s="1">
        <v>44958</v>
      </c>
      <c r="L4199">
        <v>53</v>
      </c>
      <c r="M4199">
        <v>0.15</v>
      </c>
    </row>
    <row r="4200" spans="1:13" x14ac:dyDescent="0.3">
      <c r="A4200" t="s">
        <v>815</v>
      </c>
      <c r="B4200">
        <v>54</v>
      </c>
      <c r="C4200" t="s">
        <v>21</v>
      </c>
      <c r="D4200" t="s">
        <v>22</v>
      </c>
      <c r="E4200">
        <v>78.67</v>
      </c>
      <c r="F4200">
        <v>9</v>
      </c>
      <c r="G4200">
        <v>166</v>
      </c>
      <c r="H4200">
        <v>0</v>
      </c>
      <c r="I4200" t="s">
        <v>29</v>
      </c>
      <c r="J4200">
        <v>8.1</v>
      </c>
      <c r="K4200" s="1">
        <v>44312</v>
      </c>
      <c r="L4200">
        <v>93</v>
      </c>
      <c r="M4200">
        <v>0.28999999999999998</v>
      </c>
    </row>
    <row r="4201" spans="1:13" x14ac:dyDescent="0.3">
      <c r="A4201" t="s">
        <v>1565</v>
      </c>
      <c r="B4201">
        <v>21</v>
      </c>
      <c r="C4201" t="s">
        <v>21</v>
      </c>
      <c r="D4201" t="s">
        <v>44</v>
      </c>
      <c r="E4201">
        <v>31.32</v>
      </c>
      <c r="F4201">
        <v>7</v>
      </c>
      <c r="G4201">
        <v>193</v>
      </c>
      <c r="H4201">
        <v>0</v>
      </c>
      <c r="I4201" t="s">
        <v>29</v>
      </c>
      <c r="J4201">
        <v>83.8</v>
      </c>
      <c r="K4201" s="1">
        <v>45224</v>
      </c>
      <c r="L4201">
        <v>8</v>
      </c>
      <c r="M4201">
        <v>0.49</v>
      </c>
    </row>
    <row r="4202" spans="1:13" x14ac:dyDescent="0.3">
      <c r="A4202" t="s">
        <v>3348</v>
      </c>
      <c r="B4202">
        <v>30</v>
      </c>
      <c r="C4202" t="s">
        <v>14</v>
      </c>
      <c r="D4202" t="s">
        <v>35</v>
      </c>
      <c r="E4202">
        <v>133.69</v>
      </c>
      <c r="F4202">
        <v>9</v>
      </c>
      <c r="G4202">
        <v>100</v>
      </c>
      <c r="H4202">
        <v>0</v>
      </c>
      <c r="I4202" t="s">
        <v>19</v>
      </c>
      <c r="J4202">
        <v>21.1</v>
      </c>
      <c r="K4202" s="1">
        <v>45057</v>
      </c>
      <c r="L4202">
        <v>40</v>
      </c>
      <c r="M4202">
        <v>0.52</v>
      </c>
    </row>
    <row r="4203" spans="1:13" x14ac:dyDescent="0.3">
      <c r="A4203" t="s">
        <v>2097</v>
      </c>
      <c r="B4203">
        <v>42</v>
      </c>
      <c r="C4203" t="s">
        <v>21</v>
      </c>
      <c r="D4203" t="s">
        <v>22</v>
      </c>
      <c r="E4203">
        <v>145.02000000000001</v>
      </c>
      <c r="F4203">
        <v>9</v>
      </c>
      <c r="G4203">
        <v>201</v>
      </c>
      <c r="H4203">
        <v>0</v>
      </c>
      <c r="I4203" t="s">
        <v>29</v>
      </c>
      <c r="J4203">
        <v>39.200000000000003</v>
      </c>
      <c r="K4203" s="1">
        <v>44993</v>
      </c>
      <c r="L4203">
        <v>17</v>
      </c>
      <c r="M4203">
        <v>0.18</v>
      </c>
    </row>
    <row r="4204" spans="1:13" x14ac:dyDescent="0.3">
      <c r="A4204" t="s">
        <v>3349</v>
      </c>
      <c r="B4204">
        <v>30</v>
      </c>
      <c r="C4204" t="s">
        <v>21</v>
      </c>
      <c r="D4204" t="s">
        <v>37</v>
      </c>
      <c r="E4204">
        <v>429.27</v>
      </c>
      <c r="F4204">
        <v>10</v>
      </c>
      <c r="G4204">
        <v>12</v>
      </c>
      <c r="H4204">
        <v>0</v>
      </c>
      <c r="I4204" t="s">
        <v>40</v>
      </c>
      <c r="K4204" s="1">
        <v>45721</v>
      </c>
      <c r="L4204">
        <v>70</v>
      </c>
      <c r="M4204">
        <v>0.21</v>
      </c>
    </row>
    <row r="4205" spans="1:13" x14ac:dyDescent="0.3">
      <c r="A4205" t="s">
        <v>1106</v>
      </c>
      <c r="B4205">
        <v>35</v>
      </c>
      <c r="C4205" t="s">
        <v>21</v>
      </c>
      <c r="D4205" t="s">
        <v>22</v>
      </c>
      <c r="E4205">
        <v>87.02</v>
      </c>
      <c r="F4205">
        <v>10</v>
      </c>
      <c r="G4205">
        <v>146</v>
      </c>
      <c r="H4205">
        <v>0</v>
      </c>
      <c r="I4205" t="s">
        <v>29</v>
      </c>
      <c r="J4205">
        <v>66.3</v>
      </c>
      <c r="K4205" s="1">
        <v>45248</v>
      </c>
      <c r="L4205">
        <v>47</v>
      </c>
      <c r="M4205">
        <v>0.18</v>
      </c>
    </row>
    <row r="4206" spans="1:13" x14ac:dyDescent="0.3">
      <c r="A4206" t="s">
        <v>3350</v>
      </c>
      <c r="B4206">
        <v>78</v>
      </c>
      <c r="C4206" t="s">
        <v>14</v>
      </c>
      <c r="D4206" t="s">
        <v>50</v>
      </c>
      <c r="E4206">
        <v>157.81</v>
      </c>
      <c r="F4206">
        <v>8</v>
      </c>
      <c r="G4206">
        <v>261</v>
      </c>
      <c r="H4206">
        <v>0</v>
      </c>
      <c r="I4206" t="s">
        <v>19</v>
      </c>
      <c r="J4206">
        <v>54.7</v>
      </c>
      <c r="K4206" s="1">
        <v>45175</v>
      </c>
      <c r="L4206">
        <v>11</v>
      </c>
      <c r="M4206">
        <v>0.2</v>
      </c>
    </row>
    <row r="4207" spans="1:13" x14ac:dyDescent="0.3">
      <c r="A4207" t="s">
        <v>3254</v>
      </c>
      <c r="B4207">
        <v>76</v>
      </c>
      <c r="C4207" t="s">
        <v>14</v>
      </c>
      <c r="D4207" t="s">
        <v>50</v>
      </c>
      <c r="E4207">
        <v>269.60000000000002</v>
      </c>
      <c r="F4207">
        <v>10</v>
      </c>
      <c r="G4207">
        <v>145</v>
      </c>
      <c r="H4207">
        <v>0</v>
      </c>
      <c r="I4207" t="s">
        <v>29</v>
      </c>
      <c r="K4207" s="1">
        <v>44933</v>
      </c>
      <c r="L4207">
        <v>10</v>
      </c>
      <c r="M4207">
        <v>0.45</v>
      </c>
    </row>
    <row r="4208" spans="1:13" x14ac:dyDescent="0.3">
      <c r="A4208" t="s">
        <v>174</v>
      </c>
      <c r="B4208">
        <v>41</v>
      </c>
      <c r="C4208" t="s">
        <v>21</v>
      </c>
      <c r="D4208" t="s">
        <v>35</v>
      </c>
      <c r="E4208">
        <v>90.34</v>
      </c>
      <c r="F4208">
        <v>9</v>
      </c>
      <c r="G4208">
        <v>8</v>
      </c>
      <c r="H4208">
        <v>0</v>
      </c>
      <c r="I4208" t="s">
        <v>16</v>
      </c>
      <c r="J4208">
        <v>3</v>
      </c>
      <c r="K4208" s="1">
        <v>44858</v>
      </c>
      <c r="L4208">
        <v>61</v>
      </c>
      <c r="M4208">
        <v>0.5</v>
      </c>
    </row>
    <row r="4209" spans="1:13" x14ac:dyDescent="0.3">
      <c r="A4209" t="s">
        <v>2997</v>
      </c>
      <c r="B4209">
        <v>19</v>
      </c>
      <c r="C4209" t="s">
        <v>21</v>
      </c>
      <c r="D4209" t="s">
        <v>35</v>
      </c>
      <c r="E4209">
        <v>20.7</v>
      </c>
      <c r="F4209">
        <v>14</v>
      </c>
      <c r="G4209">
        <v>80</v>
      </c>
      <c r="H4209">
        <v>0</v>
      </c>
      <c r="I4209" t="s">
        <v>16</v>
      </c>
      <c r="J4209">
        <v>71.7</v>
      </c>
      <c r="K4209" s="1">
        <v>45513</v>
      </c>
      <c r="L4209">
        <v>2</v>
      </c>
      <c r="M4209">
        <v>0.08</v>
      </c>
    </row>
    <row r="4210" spans="1:13" x14ac:dyDescent="0.3">
      <c r="A4210" t="s">
        <v>3351</v>
      </c>
      <c r="B4210">
        <v>65</v>
      </c>
      <c r="C4210" t="s">
        <v>25</v>
      </c>
      <c r="D4210" t="s">
        <v>35</v>
      </c>
      <c r="E4210">
        <v>135.55000000000001</v>
      </c>
      <c r="F4210">
        <v>11</v>
      </c>
      <c r="G4210">
        <v>67</v>
      </c>
      <c r="H4210">
        <v>0</v>
      </c>
      <c r="I4210" t="s">
        <v>23</v>
      </c>
      <c r="J4210">
        <v>50.5</v>
      </c>
      <c r="K4210" s="1">
        <v>45541</v>
      </c>
      <c r="L4210">
        <v>29</v>
      </c>
      <c r="M4210">
        <v>0.33</v>
      </c>
    </row>
    <row r="4211" spans="1:13" x14ac:dyDescent="0.3">
      <c r="A4211" t="s">
        <v>1737</v>
      </c>
      <c r="B4211">
        <v>50</v>
      </c>
      <c r="C4211" t="s">
        <v>14</v>
      </c>
      <c r="D4211" t="s">
        <v>52</v>
      </c>
      <c r="E4211">
        <v>80.099999999999994</v>
      </c>
      <c r="F4211">
        <v>11</v>
      </c>
      <c r="G4211">
        <v>309</v>
      </c>
      <c r="H4211">
        <v>0</v>
      </c>
      <c r="I4211" t="s">
        <v>23</v>
      </c>
      <c r="J4211">
        <v>36.200000000000003</v>
      </c>
      <c r="K4211" s="1">
        <v>45002</v>
      </c>
      <c r="L4211">
        <v>70</v>
      </c>
      <c r="M4211">
        <v>0.26</v>
      </c>
    </row>
    <row r="4212" spans="1:13" x14ac:dyDescent="0.3">
      <c r="A4212" t="s">
        <v>3352</v>
      </c>
      <c r="B4212">
        <v>75</v>
      </c>
      <c r="C4212" t="s">
        <v>14</v>
      </c>
      <c r="D4212" t="s">
        <v>28</v>
      </c>
      <c r="E4212">
        <v>160.57</v>
      </c>
      <c r="F4212">
        <v>14</v>
      </c>
      <c r="G4212">
        <v>125</v>
      </c>
      <c r="H4212">
        <v>0</v>
      </c>
      <c r="I4212" t="s">
        <v>23</v>
      </c>
      <c r="J4212">
        <v>28.5</v>
      </c>
      <c r="K4212" s="1">
        <v>45455</v>
      </c>
      <c r="L4212">
        <v>51</v>
      </c>
      <c r="M4212">
        <v>0.42</v>
      </c>
    </row>
    <row r="4213" spans="1:13" x14ac:dyDescent="0.3">
      <c r="A4213" t="s">
        <v>732</v>
      </c>
      <c r="B4213">
        <v>36</v>
      </c>
      <c r="C4213" t="s">
        <v>14</v>
      </c>
      <c r="D4213" t="s">
        <v>22</v>
      </c>
      <c r="E4213">
        <v>66.709999999999994</v>
      </c>
      <c r="F4213">
        <v>14</v>
      </c>
      <c r="G4213">
        <v>49</v>
      </c>
      <c r="H4213">
        <v>0</v>
      </c>
      <c r="I4213" t="s">
        <v>23</v>
      </c>
      <c r="J4213">
        <v>82.3</v>
      </c>
      <c r="K4213" s="1">
        <v>45443</v>
      </c>
      <c r="L4213">
        <v>73</v>
      </c>
      <c r="M4213">
        <v>0.25</v>
      </c>
    </row>
    <row r="4214" spans="1:13" x14ac:dyDescent="0.3">
      <c r="A4214" t="s">
        <v>3353</v>
      </c>
      <c r="B4214">
        <v>26</v>
      </c>
      <c r="C4214" t="s">
        <v>21</v>
      </c>
      <c r="D4214" t="s">
        <v>26</v>
      </c>
      <c r="E4214">
        <v>155.54</v>
      </c>
      <c r="F4214">
        <v>12</v>
      </c>
      <c r="G4214">
        <v>69</v>
      </c>
      <c r="H4214">
        <v>0</v>
      </c>
      <c r="I4214" t="s">
        <v>29</v>
      </c>
      <c r="J4214">
        <v>79.599999999999994</v>
      </c>
      <c r="K4214" s="1">
        <v>44834</v>
      </c>
      <c r="L4214">
        <v>66</v>
      </c>
      <c r="M4214">
        <v>0.44</v>
      </c>
    </row>
    <row r="4215" spans="1:13" x14ac:dyDescent="0.3">
      <c r="A4215" t="s">
        <v>845</v>
      </c>
      <c r="B4215">
        <v>45</v>
      </c>
      <c r="C4215" t="s">
        <v>14</v>
      </c>
      <c r="D4215" t="s">
        <v>18</v>
      </c>
      <c r="E4215">
        <v>44.03</v>
      </c>
      <c r="F4215">
        <v>5</v>
      </c>
      <c r="G4215">
        <v>138</v>
      </c>
      <c r="H4215">
        <v>0</v>
      </c>
      <c r="I4215" t="s">
        <v>19</v>
      </c>
      <c r="J4215">
        <v>82.6</v>
      </c>
      <c r="K4215" s="1">
        <v>44327</v>
      </c>
      <c r="L4215">
        <v>68</v>
      </c>
      <c r="M4215">
        <v>0.35</v>
      </c>
    </row>
    <row r="4216" spans="1:13" x14ac:dyDescent="0.3">
      <c r="A4216" t="s">
        <v>3354</v>
      </c>
      <c r="B4216">
        <v>52</v>
      </c>
      <c r="C4216" t="s">
        <v>21</v>
      </c>
      <c r="D4216" t="s">
        <v>35</v>
      </c>
      <c r="E4216">
        <v>34.72</v>
      </c>
      <c r="F4216">
        <v>10</v>
      </c>
      <c r="G4216">
        <v>169</v>
      </c>
      <c r="H4216">
        <v>0</v>
      </c>
      <c r="I4216" t="s">
        <v>29</v>
      </c>
      <c r="J4216">
        <v>21.9</v>
      </c>
      <c r="K4216" s="1">
        <v>44502</v>
      </c>
      <c r="L4216">
        <v>57</v>
      </c>
      <c r="M4216">
        <v>0.25</v>
      </c>
    </row>
    <row r="4217" spans="1:13" x14ac:dyDescent="0.3">
      <c r="A4217" t="s">
        <v>3355</v>
      </c>
      <c r="B4217">
        <v>74</v>
      </c>
      <c r="C4217" t="s">
        <v>21</v>
      </c>
      <c r="D4217" t="s">
        <v>15</v>
      </c>
      <c r="E4217">
        <v>145.25</v>
      </c>
      <c r="F4217">
        <v>8</v>
      </c>
      <c r="G4217">
        <v>89</v>
      </c>
      <c r="H4217">
        <v>0</v>
      </c>
      <c r="I4217" t="s">
        <v>19</v>
      </c>
      <c r="J4217">
        <v>85.2</v>
      </c>
      <c r="K4217" s="1">
        <v>44506</v>
      </c>
      <c r="L4217">
        <v>41</v>
      </c>
      <c r="M4217">
        <v>0.15</v>
      </c>
    </row>
    <row r="4218" spans="1:13" x14ac:dyDescent="0.3">
      <c r="A4218" t="s">
        <v>1814</v>
      </c>
      <c r="B4218">
        <v>56</v>
      </c>
      <c r="C4218" t="s">
        <v>14</v>
      </c>
      <c r="D4218" t="s">
        <v>50</v>
      </c>
      <c r="E4218">
        <v>55.97</v>
      </c>
      <c r="F4218">
        <v>7</v>
      </c>
      <c r="G4218">
        <v>138</v>
      </c>
      <c r="H4218">
        <v>0</v>
      </c>
      <c r="I4218" t="s">
        <v>19</v>
      </c>
      <c r="J4218">
        <v>98.6</v>
      </c>
      <c r="K4218" s="1">
        <v>44230</v>
      </c>
      <c r="L4218">
        <v>94</v>
      </c>
      <c r="M4218">
        <v>0.27</v>
      </c>
    </row>
    <row r="4219" spans="1:13" x14ac:dyDescent="0.3">
      <c r="A4219" t="s">
        <v>1207</v>
      </c>
      <c r="B4219">
        <v>78</v>
      </c>
      <c r="C4219" t="s">
        <v>21</v>
      </c>
      <c r="D4219" t="s">
        <v>50</v>
      </c>
      <c r="E4219">
        <v>147.5</v>
      </c>
      <c r="F4219">
        <v>8</v>
      </c>
      <c r="G4219">
        <v>71</v>
      </c>
      <c r="H4219">
        <v>0</v>
      </c>
      <c r="I4219" t="s">
        <v>19</v>
      </c>
      <c r="J4219">
        <v>59.9</v>
      </c>
      <c r="K4219" s="1">
        <v>45438</v>
      </c>
      <c r="L4219">
        <v>64</v>
      </c>
      <c r="M4219">
        <v>0.14000000000000001</v>
      </c>
    </row>
    <row r="4220" spans="1:13" x14ac:dyDescent="0.3">
      <c r="A4220" t="s">
        <v>1485</v>
      </c>
      <c r="B4220">
        <v>27</v>
      </c>
      <c r="C4220" t="s">
        <v>25</v>
      </c>
      <c r="D4220" t="s">
        <v>44</v>
      </c>
      <c r="E4220">
        <v>76.45</v>
      </c>
      <c r="F4220">
        <v>12</v>
      </c>
      <c r="G4220">
        <v>244</v>
      </c>
      <c r="H4220">
        <v>0</v>
      </c>
      <c r="I4220" t="s">
        <v>19</v>
      </c>
      <c r="J4220">
        <v>4.7</v>
      </c>
      <c r="K4220" s="1">
        <v>45483</v>
      </c>
      <c r="L4220">
        <v>4</v>
      </c>
      <c r="M4220">
        <v>0.35</v>
      </c>
    </row>
    <row r="4221" spans="1:13" x14ac:dyDescent="0.3">
      <c r="A4221" t="s">
        <v>2264</v>
      </c>
      <c r="B4221">
        <v>18</v>
      </c>
      <c r="C4221" t="s">
        <v>21</v>
      </c>
      <c r="D4221" t="s">
        <v>18</v>
      </c>
      <c r="F4221">
        <v>10</v>
      </c>
      <c r="G4221">
        <v>66</v>
      </c>
      <c r="H4221">
        <v>0</v>
      </c>
      <c r="I4221" t="s">
        <v>16</v>
      </c>
      <c r="J4221">
        <v>70.2</v>
      </c>
      <c r="K4221" s="1">
        <v>44333</v>
      </c>
      <c r="L4221">
        <v>1</v>
      </c>
      <c r="M4221">
        <v>0.12</v>
      </c>
    </row>
    <row r="4222" spans="1:13" x14ac:dyDescent="0.3">
      <c r="A4222" t="s">
        <v>3356</v>
      </c>
      <c r="B4222">
        <v>59</v>
      </c>
      <c r="C4222" t="s">
        <v>25</v>
      </c>
      <c r="D4222" t="s">
        <v>22</v>
      </c>
      <c r="E4222">
        <v>184.51</v>
      </c>
      <c r="F4222">
        <v>11</v>
      </c>
      <c r="G4222">
        <v>129</v>
      </c>
      <c r="H4222">
        <v>0</v>
      </c>
      <c r="I4222" t="s">
        <v>19</v>
      </c>
      <c r="J4222">
        <v>53.8</v>
      </c>
      <c r="K4222" s="1">
        <v>44459</v>
      </c>
      <c r="L4222">
        <v>75</v>
      </c>
      <c r="M4222">
        <v>0.42</v>
      </c>
    </row>
    <row r="4223" spans="1:13" x14ac:dyDescent="0.3">
      <c r="A4223" t="s">
        <v>30</v>
      </c>
      <c r="B4223">
        <v>38</v>
      </c>
      <c r="C4223" t="s">
        <v>25</v>
      </c>
      <c r="D4223" t="s">
        <v>37</v>
      </c>
      <c r="E4223">
        <v>38.200000000000003</v>
      </c>
      <c r="F4223">
        <v>7</v>
      </c>
      <c r="G4223">
        <v>209</v>
      </c>
      <c r="H4223">
        <v>0</v>
      </c>
      <c r="I4223" t="s">
        <v>29</v>
      </c>
      <c r="K4223" s="1">
        <v>45044</v>
      </c>
      <c r="L4223">
        <v>7</v>
      </c>
      <c r="M4223">
        <v>0.18</v>
      </c>
    </row>
    <row r="4224" spans="1:13" x14ac:dyDescent="0.3">
      <c r="A4224" t="s">
        <v>320</v>
      </c>
      <c r="B4224">
        <v>26</v>
      </c>
      <c r="C4224" t="s">
        <v>21</v>
      </c>
      <c r="D4224" t="s">
        <v>18</v>
      </c>
      <c r="E4224">
        <v>157.52000000000001</v>
      </c>
      <c r="F4224">
        <v>12</v>
      </c>
      <c r="G4224">
        <v>193</v>
      </c>
      <c r="H4224">
        <v>0</v>
      </c>
      <c r="I4224" t="s">
        <v>19</v>
      </c>
      <c r="J4224">
        <v>18.8</v>
      </c>
      <c r="K4224" s="1">
        <v>44187</v>
      </c>
      <c r="L4224">
        <v>82</v>
      </c>
      <c r="M4224">
        <v>0.7</v>
      </c>
    </row>
    <row r="4225" spans="1:13" x14ac:dyDescent="0.3">
      <c r="A4225" t="s">
        <v>3357</v>
      </c>
      <c r="B4225">
        <v>77</v>
      </c>
      <c r="C4225" t="s">
        <v>14</v>
      </c>
      <c r="D4225" t="s">
        <v>28</v>
      </c>
      <c r="E4225">
        <v>94.57</v>
      </c>
      <c r="F4225">
        <v>8</v>
      </c>
      <c r="G4225">
        <v>25</v>
      </c>
      <c r="H4225">
        <v>0</v>
      </c>
      <c r="I4225" t="s">
        <v>16</v>
      </c>
      <c r="J4225">
        <v>60.6</v>
      </c>
      <c r="K4225" s="1">
        <v>44296</v>
      </c>
      <c r="L4225">
        <v>8</v>
      </c>
      <c r="M4225">
        <v>0.08</v>
      </c>
    </row>
    <row r="4226" spans="1:13" x14ac:dyDescent="0.3">
      <c r="A4226" t="s">
        <v>3358</v>
      </c>
      <c r="B4226">
        <v>64</v>
      </c>
      <c r="C4226" t="s">
        <v>21</v>
      </c>
      <c r="D4226" t="s">
        <v>35</v>
      </c>
      <c r="E4226">
        <v>83.13</v>
      </c>
      <c r="F4226">
        <v>14</v>
      </c>
      <c r="G4226">
        <v>331</v>
      </c>
      <c r="H4226">
        <v>0</v>
      </c>
      <c r="I4226" t="s">
        <v>29</v>
      </c>
      <c r="J4226">
        <v>53.9</v>
      </c>
      <c r="K4226" s="1">
        <v>44271</v>
      </c>
      <c r="L4226">
        <v>94</v>
      </c>
      <c r="M4226">
        <v>0.1</v>
      </c>
    </row>
    <row r="4227" spans="1:13" x14ac:dyDescent="0.3">
      <c r="A4227" t="s">
        <v>2502</v>
      </c>
      <c r="B4227">
        <v>32</v>
      </c>
      <c r="C4227" t="s">
        <v>25</v>
      </c>
      <c r="D4227" t="s">
        <v>15</v>
      </c>
      <c r="E4227">
        <v>93.97</v>
      </c>
      <c r="F4227">
        <v>12</v>
      </c>
      <c r="G4227">
        <v>292</v>
      </c>
      <c r="H4227">
        <v>0</v>
      </c>
      <c r="I4227" t="s">
        <v>40</v>
      </c>
      <c r="J4227">
        <v>60.2</v>
      </c>
      <c r="K4227" s="1">
        <v>44658</v>
      </c>
      <c r="L4227">
        <v>79</v>
      </c>
      <c r="M4227">
        <v>0.13</v>
      </c>
    </row>
    <row r="4228" spans="1:13" x14ac:dyDescent="0.3">
      <c r="A4228" t="s">
        <v>3359</v>
      </c>
      <c r="B4228">
        <v>52</v>
      </c>
      <c r="C4228" t="s">
        <v>14</v>
      </c>
      <c r="D4228" t="s">
        <v>22</v>
      </c>
      <c r="E4228">
        <v>61.3</v>
      </c>
      <c r="F4228">
        <v>8</v>
      </c>
      <c r="G4228">
        <v>217</v>
      </c>
      <c r="H4228">
        <v>0</v>
      </c>
      <c r="I4228" t="s">
        <v>29</v>
      </c>
      <c r="J4228">
        <v>72.8</v>
      </c>
      <c r="K4228" s="1">
        <v>44893</v>
      </c>
      <c r="L4228">
        <v>58</v>
      </c>
      <c r="M4228">
        <v>0.26</v>
      </c>
    </row>
    <row r="4229" spans="1:13" x14ac:dyDescent="0.3">
      <c r="A4229" t="s">
        <v>1666</v>
      </c>
      <c r="B4229">
        <v>74</v>
      </c>
      <c r="C4229" t="s">
        <v>14</v>
      </c>
      <c r="D4229" t="s">
        <v>22</v>
      </c>
      <c r="E4229">
        <v>62.15</v>
      </c>
      <c r="F4229">
        <v>18</v>
      </c>
      <c r="G4229">
        <v>35</v>
      </c>
      <c r="H4229">
        <v>0</v>
      </c>
      <c r="I4229" t="s">
        <v>16</v>
      </c>
      <c r="J4229">
        <v>54.4</v>
      </c>
      <c r="K4229" s="1">
        <v>44867</v>
      </c>
      <c r="L4229">
        <v>10</v>
      </c>
      <c r="M4229">
        <v>0.12</v>
      </c>
    </row>
    <row r="4230" spans="1:13" x14ac:dyDescent="0.3">
      <c r="A4230" t="s">
        <v>2817</v>
      </c>
      <c r="B4230">
        <v>22</v>
      </c>
      <c r="C4230" t="s">
        <v>14</v>
      </c>
      <c r="D4230" t="s">
        <v>35</v>
      </c>
      <c r="E4230">
        <v>65.2</v>
      </c>
      <c r="F4230">
        <v>9</v>
      </c>
      <c r="G4230">
        <v>15</v>
      </c>
      <c r="H4230">
        <v>0</v>
      </c>
      <c r="I4230" t="s">
        <v>16</v>
      </c>
      <c r="J4230">
        <v>32.200000000000003</v>
      </c>
      <c r="K4230" s="1">
        <v>44834</v>
      </c>
      <c r="L4230">
        <v>66</v>
      </c>
      <c r="M4230">
        <v>0.11</v>
      </c>
    </row>
    <row r="4231" spans="1:13" x14ac:dyDescent="0.3">
      <c r="A4231" t="s">
        <v>3360</v>
      </c>
      <c r="B4231">
        <v>58</v>
      </c>
      <c r="C4231" t="s">
        <v>21</v>
      </c>
      <c r="D4231" t="s">
        <v>28</v>
      </c>
      <c r="E4231">
        <v>35.99</v>
      </c>
      <c r="F4231">
        <v>10</v>
      </c>
      <c r="G4231">
        <v>77</v>
      </c>
      <c r="H4231">
        <v>0</v>
      </c>
      <c r="I4231" t="s">
        <v>23</v>
      </c>
      <c r="J4231">
        <v>30.9</v>
      </c>
      <c r="K4231" s="1">
        <v>45394</v>
      </c>
      <c r="L4231">
        <v>79</v>
      </c>
      <c r="M4231">
        <v>0.23</v>
      </c>
    </row>
    <row r="4232" spans="1:13" x14ac:dyDescent="0.3">
      <c r="A4232" t="s">
        <v>3361</v>
      </c>
      <c r="B4232">
        <v>75</v>
      </c>
      <c r="C4232" t="s">
        <v>21</v>
      </c>
      <c r="D4232" t="s">
        <v>35</v>
      </c>
      <c r="E4232">
        <v>130.15</v>
      </c>
      <c r="F4232">
        <v>10</v>
      </c>
      <c r="G4232">
        <v>321</v>
      </c>
      <c r="H4232">
        <v>0</v>
      </c>
      <c r="I4232" t="s">
        <v>40</v>
      </c>
      <c r="J4232">
        <v>69.5</v>
      </c>
      <c r="K4232" s="1">
        <v>45321</v>
      </c>
      <c r="L4232">
        <v>22</v>
      </c>
      <c r="M4232">
        <v>0.44</v>
      </c>
    </row>
    <row r="4233" spans="1:13" x14ac:dyDescent="0.3">
      <c r="A4233" t="s">
        <v>3362</v>
      </c>
      <c r="B4233">
        <v>39</v>
      </c>
      <c r="C4233" t="s">
        <v>21</v>
      </c>
      <c r="D4233" t="s">
        <v>35</v>
      </c>
      <c r="E4233">
        <v>95.57</v>
      </c>
      <c r="F4233">
        <v>14</v>
      </c>
      <c r="G4233">
        <v>20</v>
      </c>
      <c r="H4233">
        <v>0</v>
      </c>
      <c r="I4233" t="s">
        <v>19</v>
      </c>
      <c r="J4233">
        <v>66.400000000000006</v>
      </c>
      <c r="K4233" s="1">
        <v>44517</v>
      </c>
      <c r="L4233">
        <v>52</v>
      </c>
      <c r="M4233">
        <v>0.18</v>
      </c>
    </row>
    <row r="4234" spans="1:13" x14ac:dyDescent="0.3">
      <c r="A4234" t="s">
        <v>3363</v>
      </c>
      <c r="B4234">
        <v>58</v>
      </c>
      <c r="C4234" t="s">
        <v>14</v>
      </c>
      <c r="D4234" t="s">
        <v>18</v>
      </c>
      <c r="E4234">
        <v>137.82</v>
      </c>
      <c r="F4234">
        <v>10</v>
      </c>
      <c r="G4234">
        <v>134</v>
      </c>
      <c r="H4234">
        <v>0</v>
      </c>
      <c r="I4234" t="s">
        <v>16</v>
      </c>
      <c r="J4234">
        <v>42.2</v>
      </c>
      <c r="K4234" s="1">
        <v>45700</v>
      </c>
      <c r="L4234">
        <v>98</v>
      </c>
      <c r="M4234">
        <v>0.26</v>
      </c>
    </row>
    <row r="4235" spans="1:13" x14ac:dyDescent="0.3">
      <c r="A4235" t="s">
        <v>1068</v>
      </c>
      <c r="B4235">
        <v>40</v>
      </c>
      <c r="C4235" t="s">
        <v>14</v>
      </c>
      <c r="D4235" t="s">
        <v>15</v>
      </c>
      <c r="E4235">
        <v>119.1</v>
      </c>
      <c r="F4235">
        <v>10</v>
      </c>
      <c r="G4235">
        <v>244</v>
      </c>
      <c r="H4235">
        <v>0</v>
      </c>
      <c r="I4235" t="s">
        <v>23</v>
      </c>
      <c r="J4235">
        <v>35.4</v>
      </c>
      <c r="K4235" s="1">
        <v>44442</v>
      </c>
      <c r="L4235">
        <v>49</v>
      </c>
      <c r="M4235">
        <v>0.18</v>
      </c>
    </row>
    <row r="4236" spans="1:13" x14ac:dyDescent="0.3">
      <c r="A4236" t="s">
        <v>3364</v>
      </c>
      <c r="B4236">
        <v>24</v>
      </c>
      <c r="C4236" t="s">
        <v>14</v>
      </c>
      <c r="D4236" t="s">
        <v>22</v>
      </c>
      <c r="E4236">
        <v>129.96</v>
      </c>
      <c r="F4236">
        <v>4</v>
      </c>
      <c r="G4236">
        <v>183</v>
      </c>
      <c r="H4236">
        <v>0</v>
      </c>
      <c r="I4236" t="s">
        <v>23</v>
      </c>
      <c r="J4236">
        <v>62</v>
      </c>
      <c r="K4236" s="1">
        <v>44853</v>
      </c>
      <c r="L4236">
        <v>67</v>
      </c>
      <c r="M4236">
        <v>7.0000000000000007E-2</v>
      </c>
    </row>
    <row r="4237" spans="1:13" x14ac:dyDescent="0.3">
      <c r="A4237" t="s">
        <v>966</v>
      </c>
      <c r="B4237">
        <v>73</v>
      </c>
      <c r="C4237" t="s">
        <v>21</v>
      </c>
      <c r="D4237" t="s">
        <v>44</v>
      </c>
      <c r="E4237">
        <v>71.599999999999994</v>
      </c>
      <c r="F4237">
        <v>4</v>
      </c>
      <c r="G4237">
        <v>171</v>
      </c>
      <c r="H4237">
        <v>0</v>
      </c>
      <c r="I4237" t="s">
        <v>19</v>
      </c>
      <c r="J4237">
        <v>31.2</v>
      </c>
      <c r="K4237" s="1">
        <v>45705</v>
      </c>
      <c r="L4237">
        <v>4</v>
      </c>
      <c r="M4237">
        <v>0.18</v>
      </c>
    </row>
    <row r="4238" spans="1:13" x14ac:dyDescent="0.3">
      <c r="A4238" t="s">
        <v>3365</v>
      </c>
      <c r="B4238">
        <v>40</v>
      </c>
      <c r="C4238" t="s">
        <v>14</v>
      </c>
      <c r="D4238" t="s">
        <v>35</v>
      </c>
      <c r="E4238">
        <v>126.85</v>
      </c>
      <c r="F4238">
        <v>9</v>
      </c>
      <c r="G4238">
        <v>53</v>
      </c>
      <c r="H4238">
        <v>0</v>
      </c>
      <c r="I4238" t="s">
        <v>29</v>
      </c>
      <c r="J4238">
        <v>96.3</v>
      </c>
      <c r="K4238" s="1">
        <v>45518</v>
      </c>
      <c r="L4238">
        <v>89</v>
      </c>
      <c r="M4238">
        <v>0.1</v>
      </c>
    </row>
    <row r="4239" spans="1:13" x14ac:dyDescent="0.3">
      <c r="A4239" t="s">
        <v>3366</v>
      </c>
      <c r="B4239">
        <v>61</v>
      </c>
      <c r="C4239" t="s">
        <v>21</v>
      </c>
      <c r="D4239" t="s">
        <v>52</v>
      </c>
      <c r="E4239">
        <v>127.73</v>
      </c>
      <c r="F4239">
        <v>12</v>
      </c>
      <c r="G4239">
        <v>92</v>
      </c>
      <c r="H4239">
        <v>0</v>
      </c>
      <c r="I4239" t="s">
        <v>40</v>
      </c>
      <c r="J4239">
        <v>59.6</v>
      </c>
      <c r="K4239" s="1">
        <v>44847</v>
      </c>
      <c r="L4239">
        <v>57</v>
      </c>
      <c r="M4239">
        <v>0.19</v>
      </c>
    </row>
    <row r="4240" spans="1:13" x14ac:dyDescent="0.3">
      <c r="A4240" t="s">
        <v>3367</v>
      </c>
      <c r="B4240">
        <v>42</v>
      </c>
      <c r="C4240" t="s">
        <v>14</v>
      </c>
      <c r="D4240" t="s">
        <v>37</v>
      </c>
      <c r="E4240">
        <v>79.27</v>
      </c>
      <c r="F4240">
        <v>8</v>
      </c>
      <c r="G4240">
        <v>313</v>
      </c>
      <c r="H4240">
        <v>0</v>
      </c>
      <c r="I4240" t="s">
        <v>19</v>
      </c>
      <c r="J4240">
        <v>59.2</v>
      </c>
      <c r="K4240" s="1">
        <v>45596</v>
      </c>
      <c r="L4240">
        <v>69</v>
      </c>
      <c r="M4240">
        <v>0.6</v>
      </c>
    </row>
    <row r="4241" spans="1:13" x14ac:dyDescent="0.3">
      <c r="A4241" t="s">
        <v>101</v>
      </c>
      <c r="B4241">
        <v>44</v>
      </c>
      <c r="C4241" t="s">
        <v>25</v>
      </c>
      <c r="D4241" t="s">
        <v>35</v>
      </c>
      <c r="E4241">
        <v>189.93</v>
      </c>
      <c r="F4241">
        <v>9</v>
      </c>
      <c r="G4241">
        <v>292</v>
      </c>
      <c r="H4241">
        <v>0</v>
      </c>
      <c r="I4241" t="s">
        <v>19</v>
      </c>
      <c r="J4241">
        <v>13.6</v>
      </c>
      <c r="K4241" s="1">
        <v>44343</v>
      </c>
      <c r="L4241">
        <v>76</v>
      </c>
      <c r="M4241">
        <v>0.23</v>
      </c>
    </row>
    <row r="4242" spans="1:13" x14ac:dyDescent="0.3">
      <c r="A4242" t="s">
        <v>363</v>
      </c>
      <c r="B4242">
        <v>58</v>
      </c>
      <c r="C4242" t="s">
        <v>21</v>
      </c>
      <c r="D4242" t="s">
        <v>35</v>
      </c>
      <c r="E4242">
        <v>72.34</v>
      </c>
      <c r="F4242">
        <v>17</v>
      </c>
      <c r="G4242">
        <v>175</v>
      </c>
      <c r="H4242">
        <v>0</v>
      </c>
      <c r="I4242" t="s">
        <v>29</v>
      </c>
      <c r="J4242">
        <v>61</v>
      </c>
      <c r="K4242" s="1">
        <v>44305</v>
      </c>
      <c r="L4242">
        <v>53</v>
      </c>
      <c r="M4242">
        <v>0.12</v>
      </c>
    </row>
    <row r="4243" spans="1:13" x14ac:dyDescent="0.3">
      <c r="A4243" t="s">
        <v>3210</v>
      </c>
      <c r="B4243">
        <v>23</v>
      </c>
      <c r="C4243" t="s">
        <v>21</v>
      </c>
      <c r="D4243" t="s">
        <v>22</v>
      </c>
      <c r="E4243">
        <v>328.63</v>
      </c>
      <c r="F4243">
        <v>13</v>
      </c>
      <c r="G4243">
        <v>189</v>
      </c>
      <c r="H4243">
        <v>0</v>
      </c>
      <c r="I4243" t="s">
        <v>29</v>
      </c>
      <c r="J4243">
        <v>29.5</v>
      </c>
      <c r="K4243" s="1">
        <v>44356</v>
      </c>
      <c r="L4243">
        <v>55</v>
      </c>
      <c r="M4243">
        <v>0.19</v>
      </c>
    </row>
    <row r="4244" spans="1:13" x14ac:dyDescent="0.3">
      <c r="A4244" t="s">
        <v>3368</v>
      </c>
      <c r="B4244">
        <v>72</v>
      </c>
      <c r="C4244" t="s">
        <v>21</v>
      </c>
      <c r="D4244" t="s">
        <v>50</v>
      </c>
      <c r="E4244">
        <v>124.13</v>
      </c>
      <c r="F4244">
        <v>14</v>
      </c>
      <c r="G4244">
        <v>245</v>
      </c>
      <c r="H4244">
        <v>0</v>
      </c>
      <c r="I4244" t="s">
        <v>16</v>
      </c>
      <c r="J4244">
        <v>45.2</v>
      </c>
      <c r="K4244" s="1">
        <v>44626</v>
      </c>
      <c r="L4244">
        <v>24</v>
      </c>
      <c r="M4244">
        <v>0.22</v>
      </c>
    </row>
    <row r="4245" spans="1:13" x14ac:dyDescent="0.3">
      <c r="A4245" t="s">
        <v>3369</v>
      </c>
      <c r="B4245">
        <v>51</v>
      </c>
      <c r="C4245" t="s">
        <v>14</v>
      </c>
      <c r="D4245" t="s">
        <v>26</v>
      </c>
      <c r="E4245">
        <v>68.459999999999994</v>
      </c>
      <c r="F4245">
        <v>13</v>
      </c>
      <c r="G4245">
        <v>294</v>
      </c>
      <c r="H4245">
        <v>0</v>
      </c>
      <c r="I4245" t="s">
        <v>29</v>
      </c>
      <c r="J4245">
        <v>53.8</v>
      </c>
      <c r="K4245" s="1">
        <v>44751</v>
      </c>
      <c r="L4245">
        <v>83</v>
      </c>
      <c r="M4245">
        <v>0.23</v>
      </c>
    </row>
    <row r="4246" spans="1:13" x14ac:dyDescent="0.3">
      <c r="A4246" t="s">
        <v>3370</v>
      </c>
      <c r="B4246">
        <v>26</v>
      </c>
      <c r="C4246" t="s">
        <v>14</v>
      </c>
      <c r="D4246" t="s">
        <v>37</v>
      </c>
      <c r="E4246">
        <v>87.58</v>
      </c>
      <c r="F4246">
        <v>9</v>
      </c>
      <c r="G4246">
        <v>191</v>
      </c>
      <c r="H4246">
        <v>0</v>
      </c>
      <c r="I4246" t="s">
        <v>29</v>
      </c>
      <c r="J4246">
        <v>47.8</v>
      </c>
      <c r="K4246" s="1">
        <v>44383</v>
      </c>
      <c r="L4246">
        <v>96</v>
      </c>
      <c r="M4246">
        <v>0.43</v>
      </c>
    </row>
    <row r="4247" spans="1:13" x14ac:dyDescent="0.3">
      <c r="A4247" t="s">
        <v>3371</v>
      </c>
      <c r="B4247">
        <v>77</v>
      </c>
      <c r="C4247" t="s">
        <v>14</v>
      </c>
      <c r="D4247" t="s">
        <v>50</v>
      </c>
      <c r="E4247">
        <v>260.25</v>
      </c>
      <c r="F4247">
        <v>4</v>
      </c>
      <c r="G4247">
        <v>103</v>
      </c>
      <c r="H4247">
        <v>0</v>
      </c>
      <c r="I4247" t="s">
        <v>40</v>
      </c>
      <c r="J4247">
        <v>80.900000000000006</v>
      </c>
      <c r="K4247" s="1">
        <v>44935</v>
      </c>
      <c r="L4247">
        <v>12</v>
      </c>
      <c r="M4247">
        <v>0.18</v>
      </c>
    </row>
    <row r="4248" spans="1:13" x14ac:dyDescent="0.3">
      <c r="A4248" t="s">
        <v>3372</v>
      </c>
      <c r="B4248">
        <v>78</v>
      </c>
      <c r="C4248" t="s">
        <v>21</v>
      </c>
      <c r="D4248" t="s">
        <v>18</v>
      </c>
      <c r="E4248">
        <v>211.6</v>
      </c>
      <c r="F4248">
        <v>9</v>
      </c>
      <c r="G4248">
        <v>67</v>
      </c>
      <c r="H4248">
        <v>0</v>
      </c>
      <c r="I4248" t="s">
        <v>40</v>
      </c>
      <c r="J4248">
        <v>9.9</v>
      </c>
      <c r="K4248" s="1">
        <v>44654</v>
      </c>
      <c r="L4248">
        <v>55</v>
      </c>
      <c r="M4248">
        <v>0.47</v>
      </c>
    </row>
    <row r="4249" spans="1:13" x14ac:dyDescent="0.3">
      <c r="A4249" t="s">
        <v>3373</v>
      </c>
      <c r="B4249">
        <v>66</v>
      </c>
      <c r="C4249" t="s">
        <v>14</v>
      </c>
      <c r="D4249" t="s">
        <v>52</v>
      </c>
      <c r="E4249">
        <v>20.239999999999998</v>
      </c>
      <c r="F4249">
        <v>11</v>
      </c>
      <c r="G4249">
        <v>323</v>
      </c>
      <c r="H4249">
        <v>0</v>
      </c>
      <c r="I4249" t="s">
        <v>40</v>
      </c>
      <c r="J4249">
        <v>16.7</v>
      </c>
      <c r="K4249" s="1">
        <v>45812</v>
      </c>
      <c r="L4249">
        <v>47</v>
      </c>
      <c r="M4249">
        <v>0.43</v>
      </c>
    </row>
    <row r="4250" spans="1:13" x14ac:dyDescent="0.3">
      <c r="A4250" t="s">
        <v>3374</v>
      </c>
      <c r="B4250">
        <v>50</v>
      </c>
      <c r="C4250" t="s">
        <v>14</v>
      </c>
      <c r="D4250" t="s">
        <v>26</v>
      </c>
      <c r="E4250">
        <v>176.15</v>
      </c>
      <c r="F4250">
        <v>12</v>
      </c>
      <c r="G4250">
        <v>154</v>
      </c>
      <c r="H4250">
        <v>0</v>
      </c>
      <c r="I4250" t="s">
        <v>19</v>
      </c>
      <c r="J4250">
        <v>15.7</v>
      </c>
      <c r="K4250" s="1">
        <v>44683</v>
      </c>
      <c r="L4250">
        <v>27</v>
      </c>
      <c r="M4250">
        <v>0.12</v>
      </c>
    </row>
    <row r="4251" spans="1:13" x14ac:dyDescent="0.3">
      <c r="A4251" t="s">
        <v>3375</v>
      </c>
      <c r="B4251">
        <v>68</v>
      </c>
      <c r="C4251" t="s">
        <v>21</v>
      </c>
      <c r="D4251" t="s">
        <v>37</v>
      </c>
      <c r="E4251">
        <v>62.12</v>
      </c>
      <c r="F4251">
        <v>17</v>
      </c>
      <c r="G4251">
        <v>225</v>
      </c>
      <c r="H4251">
        <v>0</v>
      </c>
      <c r="I4251" t="s">
        <v>40</v>
      </c>
      <c r="J4251">
        <v>81.7</v>
      </c>
      <c r="K4251" s="1">
        <v>44580</v>
      </c>
      <c r="L4251">
        <v>18</v>
      </c>
      <c r="M4251">
        <v>0.54</v>
      </c>
    </row>
    <row r="4252" spans="1:13" x14ac:dyDescent="0.3">
      <c r="A4252" t="s">
        <v>1113</v>
      </c>
      <c r="B4252">
        <v>77</v>
      </c>
      <c r="C4252" t="s">
        <v>14</v>
      </c>
      <c r="D4252" t="s">
        <v>50</v>
      </c>
      <c r="E4252">
        <v>66.48</v>
      </c>
      <c r="F4252">
        <v>8</v>
      </c>
      <c r="G4252">
        <v>232</v>
      </c>
      <c r="H4252">
        <v>0</v>
      </c>
      <c r="I4252" t="s">
        <v>40</v>
      </c>
      <c r="J4252">
        <v>11.8</v>
      </c>
      <c r="K4252" s="1">
        <v>44450</v>
      </c>
      <c r="L4252">
        <v>89</v>
      </c>
      <c r="M4252">
        <v>0.55000000000000004</v>
      </c>
    </row>
    <row r="4253" spans="1:13" x14ac:dyDescent="0.3">
      <c r="A4253" t="s">
        <v>3376</v>
      </c>
      <c r="B4253">
        <v>23</v>
      </c>
      <c r="C4253" t="s">
        <v>21</v>
      </c>
      <c r="D4253" t="s">
        <v>15</v>
      </c>
      <c r="E4253">
        <v>89.05</v>
      </c>
      <c r="F4253">
        <v>16</v>
      </c>
      <c r="G4253">
        <v>103</v>
      </c>
      <c r="H4253">
        <v>0</v>
      </c>
      <c r="I4253" t="s">
        <v>23</v>
      </c>
      <c r="J4253">
        <v>97.1</v>
      </c>
      <c r="K4253" s="1">
        <v>45802</v>
      </c>
      <c r="L4253">
        <v>51</v>
      </c>
      <c r="M4253">
        <v>0.52</v>
      </c>
    </row>
    <row r="4254" spans="1:13" x14ac:dyDescent="0.3">
      <c r="A4254" t="s">
        <v>3377</v>
      </c>
      <c r="B4254">
        <v>54</v>
      </c>
      <c r="C4254" t="s">
        <v>14</v>
      </c>
      <c r="D4254" t="s">
        <v>15</v>
      </c>
      <c r="E4254">
        <v>74.77</v>
      </c>
      <c r="F4254">
        <v>9</v>
      </c>
      <c r="G4254">
        <v>315</v>
      </c>
      <c r="H4254">
        <v>0</v>
      </c>
      <c r="I4254" t="s">
        <v>40</v>
      </c>
      <c r="K4254" s="1">
        <v>45827</v>
      </c>
      <c r="L4254">
        <v>87</v>
      </c>
      <c r="M4254">
        <v>0.41</v>
      </c>
    </row>
    <row r="4255" spans="1:13" x14ac:dyDescent="0.3">
      <c r="A4255" t="s">
        <v>3378</v>
      </c>
      <c r="B4255">
        <v>48</v>
      </c>
      <c r="C4255" t="s">
        <v>14</v>
      </c>
      <c r="D4255" t="s">
        <v>28</v>
      </c>
      <c r="E4255">
        <v>61.09</v>
      </c>
      <c r="F4255">
        <v>16</v>
      </c>
      <c r="G4255">
        <v>239</v>
      </c>
      <c r="H4255">
        <v>0</v>
      </c>
      <c r="I4255" t="s">
        <v>19</v>
      </c>
      <c r="J4255">
        <v>99.2</v>
      </c>
      <c r="K4255" s="1">
        <v>44992</v>
      </c>
      <c r="L4255">
        <v>60</v>
      </c>
      <c r="M4255">
        <v>0.18</v>
      </c>
    </row>
    <row r="4256" spans="1:13" x14ac:dyDescent="0.3">
      <c r="A4256" t="s">
        <v>3379</v>
      </c>
      <c r="B4256">
        <v>51</v>
      </c>
      <c r="C4256" t="s">
        <v>21</v>
      </c>
      <c r="D4256" t="s">
        <v>35</v>
      </c>
      <c r="E4256">
        <v>60.23</v>
      </c>
      <c r="F4256">
        <v>7</v>
      </c>
      <c r="G4256">
        <v>211</v>
      </c>
      <c r="H4256">
        <v>0</v>
      </c>
      <c r="I4256" t="s">
        <v>23</v>
      </c>
      <c r="J4256">
        <v>98</v>
      </c>
      <c r="K4256" s="1">
        <v>45019</v>
      </c>
      <c r="L4256">
        <v>57</v>
      </c>
      <c r="M4256">
        <v>0.12</v>
      </c>
    </row>
    <row r="4257" spans="1:13" x14ac:dyDescent="0.3">
      <c r="A4257" t="s">
        <v>3380</v>
      </c>
      <c r="B4257">
        <v>58</v>
      </c>
      <c r="C4257" t="s">
        <v>14</v>
      </c>
      <c r="D4257" t="s">
        <v>52</v>
      </c>
      <c r="E4257">
        <v>24.66</v>
      </c>
      <c r="F4257">
        <v>10</v>
      </c>
      <c r="G4257">
        <v>125</v>
      </c>
      <c r="H4257">
        <v>0</v>
      </c>
      <c r="I4257" t="s">
        <v>19</v>
      </c>
      <c r="J4257">
        <v>14.9</v>
      </c>
      <c r="K4257" s="1">
        <v>45336</v>
      </c>
      <c r="L4257">
        <v>67</v>
      </c>
      <c r="M4257">
        <v>0.28999999999999998</v>
      </c>
    </row>
    <row r="4258" spans="1:13" x14ac:dyDescent="0.3">
      <c r="A4258" t="s">
        <v>3381</v>
      </c>
      <c r="B4258">
        <v>79</v>
      </c>
      <c r="C4258" t="s">
        <v>14</v>
      </c>
      <c r="D4258" t="s">
        <v>26</v>
      </c>
      <c r="E4258">
        <v>65.540000000000006</v>
      </c>
      <c r="F4258">
        <v>10</v>
      </c>
      <c r="G4258">
        <v>122</v>
      </c>
      <c r="H4258">
        <v>1</v>
      </c>
      <c r="I4258" t="s">
        <v>19</v>
      </c>
      <c r="J4258">
        <v>65.7</v>
      </c>
      <c r="K4258" s="1">
        <v>45530</v>
      </c>
      <c r="L4258">
        <v>2</v>
      </c>
      <c r="M4258">
        <v>0.33</v>
      </c>
    </row>
    <row r="4259" spans="1:13" x14ac:dyDescent="0.3">
      <c r="A4259" t="s">
        <v>3382</v>
      </c>
      <c r="B4259">
        <v>46</v>
      </c>
      <c r="C4259" t="s">
        <v>21</v>
      </c>
      <c r="D4259" t="s">
        <v>37</v>
      </c>
      <c r="F4259">
        <v>9</v>
      </c>
      <c r="G4259">
        <v>35</v>
      </c>
      <c r="H4259">
        <v>0</v>
      </c>
      <c r="I4259" t="s">
        <v>23</v>
      </c>
      <c r="J4259">
        <v>40</v>
      </c>
      <c r="K4259" s="1">
        <v>44825</v>
      </c>
      <c r="L4259">
        <v>11</v>
      </c>
      <c r="M4259">
        <v>0.47</v>
      </c>
    </row>
    <row r="4260" spans="1:13" x14ac:dyDescent="0.3">
      <c r="A4260" t="s">
        <v>3383</v>
      </c>
      <c r="B4260">
        <v>75</v>
      </c>
      <c r="C4260" t="s">
        <v>14</v>
      </c>
      <c r="D4260" t="s">
        <v>15</v>
      </c>
      <c r="E4260">
        <v>130.16</v>
      </c>
      <c r="F4260">
        <v>8</v>
      </c>
      <c r="G4260">
        <v>237</v>
      </c>
      <c r="H4260">
        <v>0</v>
      </c>
      <c r="I4260" t="s">
        <v>23</v>
      </c>
      <c r="J4260">
        <v>73.2</v>
      </c>
      <c r="K4260" s="1">
        <v>45798</v>
      </c>
      <c r="L4260">
        <v>94</v>
      </c>
      <c r="M4260">
        <v>0.15</v>
      </c>
    </row>
    <row r="4261" spans="1:13" x14ac:dyDescent="0.3">
      <c r="A4261" t="s">
        <v>561</v>
      </c>
      <c r="B4261">
        <v>31</v>
      </c>
      <c r="C4261" t="s">
        <v>14</v>
      </c>
      <c r="D4261" t="s">
        <v>52</v>
      </c>
      <c r="E4261">
        <v>63.69</v>
      </c>
      <c r="F4261">
        <v>12</v>
      </c>
      <c r="G4261">
        <v>241</v>
      </c>
      <c r="H4261">
        <v>0</v>
      </c>
      <c r="I4261" t="s">
        <v>23</v>
      </c>
      <c r="J4261">
        <v>40.6</v>
      </c>
      <c r="K4261" s="1">
        <v>44826</v>
      </c>
      <c r="L4261">
        <v>13</v>
      </c>
      <c r="M4261">
        <v>0.05</v>
      </c>
    </row>
    <row r="4262" spans="1:13" x14ac:dyDescent="0.3">
      <c r="A4262" t="s">
        <v>3384</v>
      </c>
      <c r="B4262">
        <v>53</v>
      </c>
      <c r="C4262" t="s">
        <v>21</v>
      </c>
      <c r="D4262" t="s">
        <v>26</v>
      </c>
      <c r="E4262">
        <v>25.23</v>
      </c>
      <c r="F4262">
        <v>9</v>
      </c>
      <c r="G4262">
        <v>132</v>
      </c>
      <c r="H4262">
        <v>0</v>
      </c>
      <c r="I4262" t="s">
        <v>23</v>
      </c>
      <c r="J4262">
        <v>38.299999999999997</v>
      </c>
      <c r="K4262" s="1">
        <v>44937</v>
      </c>
      <c r="L4262">
        <v>40</v>
      </c>
      <c r="M4262">
        <v>0.04</v>
      </c>
    </row>
    <row r="4263" spans="1:13" x14ac:dyDescent="0.3">
      <c r="A4263" t="s">
        <v>3385</v>
      </c>
      <c r="B4263">
        <v>53</v>
      </c>
      <c r="C4263" t="s">
        <v>21</v>
      </c>
      <c r="D4263" t="s">
        <v>28</v>
      </c>
      <c r="E4263">
        <v>117.58</v>
      </c>
      <c r="F4263">
        <v>12</v>
      </c>
      <c r="G4263">
        <v>226</v>
      </c>
      <c r="H4263">
        <v>0</v>
      </c>
      <c r="I4263" t="s">
        <v>19</v>
      </c>
      <c r="J4263">
        <v>90.4</v>
      </c>
      <c r="K4263" s="1">
        <v>44421</v>
      </c>
      <c r="L4263">
        <v>6</v>
      </c>
      <c r="M4263">
        <v>0.14000000000000001</v>
      </c>
    </row>
    <row r="4264" spans="1:13" x14ac:dyDescent="0.3">
      <c r="A4264" t="s">
        <v>3386</v>
      </c>
      <c r="B4264">
        <v>70</v>
      </c>
      <c r="C4264" t="s">
        <v>21</v>
      </c>
      <c r="D4264" t="s">
        <v>15</v>
      </c>
      <c r="E4264">
        <v>41.52</v>
      </c>
      <c r="F4264">
        <v>11</v>
      </c>
      <c r="G4264">
        <v>89</v>
      </c>
      <c r="H4264">
        <v>0</v>
      </c>
      <c r="I4264" t="s">
        <v>23</v>
      </c>
      <c r="J4264">
        <v>49.5</v>
      </c>
      <c r="K4264" s="1">
        <v>44709</v>
      </c>
      <c r="L4264">
        <v>12</v>
      </c>
      <c r="M4264">
        <v>0.27</v>
      </c>
    </row>
    <row r="4265" spans="1:13" x14ac:dyDescent="0.3">
      <c r="A4265" t="s">
        <v>3387</v>
      </c>
      <c r="B4265">
        <v>32</v>
      </c>
      <c r="C4265" t="s">
        <v>21</v>
      </c>
      <c r="D4265" t="s">
        <v>22</v>
      </c>
      <c r="F4265">
        <v>10</v>
      </c>
      <c r="G4265">
        <v>254</v>
      </c>
      <c r="H4265">
        <v>0</v>
      </c>
      <c r="I4265" t="s">
        <v>29</v>
      </c>
      <c r="J4265">
        <v>74</v>
      </c>
      <c r="K4265" s="1">
        <v>44661</v>
      </c>
      <c r="L4265">
        <v>43</v>
      </c>
      <c r="M4265">
        <v>0.41</v>
      </c>
    </row>
    <row r="4266" spans="1:13" x14ac:dyDescent="0.3">
      <c r="A4266" t="s">
        <v>1039</v>
      </c>
      <c r="B4266">
        <v>25</v>
      </c>
      <c r="C4266" t="s">
        <v>21</v>
      </c>
      <c r="D4266" t="s">
        <v>15</v>
      </c>
      <c r="F4266">
        <v>7</v>
      </c>
      <c r="G4266">
        <v>82</v>
      </c>
      <c r="H4266">
        <v>0</v>
      </c>
      <c r="I4266" t="s">
        <v>40</v>
      </c>
      <c r="J4266">
        <v>65</v>
      </c>
      <c r="K4266" s="1">
        <v>45589</v>
      </c>
      <c r="L4266">
        <v>72</v>
      </c>
      <c r="M4266">
        <v>0.25</v>
      </c>
    </row>
    <row r="4267" spans="1:13" x14ac:dyDescent="0.3">
      <c r="A4267" t="s">
        <v>2094</v>
      </c>
      <c r="B4267">
        <v>43</v>
      </c>
      <c r="C4267" t="s">
        <v>21</v>
      </c>
      <c r="D4267" t="s">
        <v>44</v>
      </c>
      <c r="E4267">
        <v>32.92</v>
      </c>
      <c r="F4267">
        <v>11</v>
      </c>
      <c r="G4267">
        <v>138</v>
      </c>
      <c r="H4267">
        <v>0</v>
      </c>
      <c r="I4267" t="s">
        <v>40</v>
      </c>
      <c r="J4267">
        <v>65.8</v>
      </c>
      <c r="K4267" s="1">
        <v>44575</v>
      </c>
      <c r="L4267">
        <v>73</v>
      </c>
      <c r="M4267">
        <v>0.59</v>
      </c>
    </row>
    <row r="4268" spans="1:13" x14ac:dyDescent="0.3">
      <c r="A4268" t="s">
        <v>2653</v>
      </c>
      <c r="B4268">
        <v>53</v>
      </c>
      <c r="C4268" t="s">
        <v>21</v>
      </c>
      <c r="D4268" t="s">
        <v>22</v>
      </c>
      <c r="E4268">
        <v>62.31</v>
      </c>
      <c r="F4268">
        <v>15</v>
      </c>
      <c r="G4268">
        <v>308</v>
      </c>
      <c r="H4268">
        <v>0</v>
      </c>
      <c r="I4268" t="s">
        <v>29</v>
      </c>
      <c r="J4268">
        <v>34.9</v>
      </c>
      <c r="K4268" s="1">
        <v>45818</v>
      </c>
      <c r="L4268">
        <v>4</v>
      </c>
      <c r="M4268">
        <v>0.31</v>
      </c>
    </row>
    <row r="4269" spans="1:13" x14ac:dyDescent="0.3">
      <c r="A4269" t="s">
        <v>3388</v>
      </c>
      <c r="B4269">
        <v>65</v>
      </c>
      <c r="C4269" t="s">
        <v>25</v>
      </c>
      <c r="D4269" t="s">
        <v>52</v>
      </c>
      <c r="E4269">
        <v>85.97</v>
      </c>
      <c r="F4269">
        <v>9</v>
      </c>
      <c r="G4269">
        <v>19</v>
      </c>
      <c r="H4269">
        <v>0</v>
      </c>
      <c r="I4269" t="s">
        <v>19</v>
      </c>
      <c r="J4269">
        <v>25.2</v>
      </c>
      <c r="K4269" s="1">
        <v>45235</v>
      </c>
      <c r="L4269">
        <v>37</v>
      </c>
      <c r="M4269">
        <v>0.45</v>
      </c>
    </row>
    <row r="4270" spans="1:13" x14ac:dyDescent="0.3">
      <c r="A4270" t="s">
        <v>3389</v>
      </c>
      <c r="B4270">
        <v>38</v>
      </c>
      <c r="C4270" t="s">
        <v>21</v>
      </c>
      <c r="D4270" t="s">
        <v>28</v>
      </c>
      <c r="E4270">
        <v>82.81</v>
      </c>
      <c r="F4270">
        <v>10</v>
      </c>
      <c r="G4270">
        <v>328</v>
      </c>
      <c r="H4270">
        <v>0</v>
      </c>
      <c r="I4270" t="s">
        <v>19</v>
      </c>
      <c r="J4270">
        <v>88.5</v>
      </c>
      <c r="K4270" s="1">
        <v>44215</v>
      </c>
      <c r="L4270">
        <v>36</v>
      </c>
      <c r="M4270">
        <v>0.09</v>
      </c>
    </row>
    <row r="4271" spans="1:13" x14ac:dyDescent="0.3">
      <c r="A4271" t="s">
        <v>3390</v>
      </c>
      <c r="B4271">
        <v>45</v>
      </c>
      <c r="C4271" t="s">
        <v>14</v>
      </c>
      <c r="D4271" t="s">
        <v>50</v>
      </c>
      <c r="E4271">
        <v>119.88</v>
      </c>
      <c r="F4271">
        <v>11</v>
      </c>
      <c r="G4271">
        <v>83</v>
      </c>
      <c r="H4271">
        <v>0</v>
      </c>
      <c r="I4271" t="s">
        <v>40</v>
      </c>
      <c r="J4271">
        <v>2.5</v>
      </c>
      <c r="K4271" s="1">
        <v>44826</v>
      </c>
      <c r="L4271">
        <v>32</v>
      </c>
      <c r="M4271">
        <v>0.24</v>
      </c>
    </row>
    <row r="4272" spans="1:13" x14ac:dyDescent="0.3">
      <c r="A4272" t="s">
        <v>3391</v>
      </c>
      <c r="B4272">
        <v>21</v>
      </c>
      <c r="C4272" t="s">
        <v>14</v>
      </c>
      <c r="D4272" t="s">
        <v>18</v>
      </c>
      <c r="E4272">
        <v>77.75</v>
      </c>
      <c r="F4272">
        <v>7</v>
      </c>
      <c r="G4272">
        <v>26</v>
      </c>
      <c r="H4272">
        <v>0</v>
      </c>
      <c r="I4272" t="s">
        <v>16</v>
      </c>
      <c r="K4272" s="1">
        <v>44497</v>
      </c>
      <c r="L4272">
        <v>57</v>
      </c>
      <c r="M4272">
        <v>0.1</v>
      </c>
    </row>
    <row r="4273" spans="1:13" x14ac:dyDescent="0.3">
      <c r="A4273" t="s">
        <v>3392</v>
      </c>
      <c r="B4273">
        <v>79</v>
      </c>
      <c r="C4273" t="s">
        <v>14</v>
      </c>
      <c r="D4273" t="s">
        <v>35</v>
      </c>
      <c r="E4273">
        <v>175.55</v>
      </c>
      <c r="F4273">
        <v>7</v>
      </c>
      <c r="G4273">
        <v>57</v>
      </c>
      <c r="H4273">
        <v>0</v>
      </c>
      <c r="I4273" t="s">
        <v>29</v>
      </c>
      <c r="J4273">
        <v>13.3</v>
      </c>
      <c r="K4273" s="1">
        <v>44788</v>
      </c>
      <c r="L4273">
        <v>12</v>
      </c>
      <c r="M4273">
        <v>0.05</v>
      </c>
    </row>
    <row r="4274" spans="1:13" x14ac:dyDescent="0.3">
      <c r="A4274" t="s">
        <v>2162</v>
      </c>
      <c r="B4274">
        <v>33</v>
      </c>
      <c r="C4274" t="s">
        <v>21</v>
      </c>
      <c r="D4274" t="s">
        <v>35</v>
      </c>
      <c r="E4274">
        <v>40.36</v>
      </c>
      <c r="F4274">
        <v>6</v>
      </c>
      <c r="G4274">
        <v>329</v>
      </c>
      <c r="H4274">
        <v>0</v>
      </c>
      <c r="I4274" t="s">
        <v>29</v>
      </c>
      <c r="J4274">
        <v>94.9</v>
      </c>
      <c r="K4274" s="1">
        <v>44094</v>
      </c>
      <c r="L4274">
        <v>18</v>
      </c>
      <c r="M4274">
        <v>0.35</v>
      </c>
    </row>
    <row r="4275" spans="1:13" x14ac:dyDescent="0.3">
      <c r="A4275" t="s">
        <v>3314</v>
      </c>
      <c r="B4275">
        <v>39</v>
      </c>
      <c r="C4275" t="s">
        <v>25</v>
      </c>
      <c r="D4275" t="s">
        <v>15</v>
      </c>
      <c r="E4275">
        <v>86.86</v>
      </c>
      <c r="F4275">
        <v>7</v>
      </c>
      <c r="G4275">
        <v>216</v>
      </c>
      <c r="H4275">
        <v>0</v>
      </c>
      <c r="I4275" t="s">
        <v>40</v>
      </c>
      <c r="J4275">
        <v>0.5</v>
      </c>
      <c r="K4275" s="1">
        <v>45395</v>
      </c>
      <c r="L4275">
        <v>61</v>
      </c>
      <c r="M4275">
        <v>0.16</v>
      </c>
    </row>
    <row r="4276" spans="1:13" x14ac:dyDescent="0.3">
      <c r="A4276" t="s">
        <v>3393</v>
      </c>
      <c r="B4276">
        <v>29</v>
      </c>
      <c r="C4276" t="s">
        <v>14</v>
      </c>
      <c r="D4276" t="s">
        <v>37</v>
      </c>
      <c r="E4276">
        <v>270.72000000000003</v>
      </c>
      <c r="F4276">
        <v>12</v>
      </c>
      <c r="G4276">
        <v>332</v>
      </c>
      <c r="H4276">
        <v>0</v>
      </c>
      <c r="I4276" t="s">
        <v>23</v>
      </c>
      <c r="J4276">
        <v>0.8</v>
      </c>
      <c r="K4276" s="1">
        <v>44440</v>
      </c>
      <c r="L4276">
        <v>31</v>
      </c>
      <c r="M4276">
        <v>0.56999999999999995</v>
      </c>
    </row>
    <row r="4277" spans="1:13" x14ac:dyDescent="0.3">
      <c r="A4277" t="s">
        <v>2543</v>
      </c>
      <c r="B4277">
        <v>33</v>
      </c>
      <c r="C4277" t="s">
        <v>14</v>
      </c>
      <c r="D4277" t="s">
        <v>22</v>
      </c>
      <c r="E4277">
        <v>264.66000000000003</v>
      </c>
      <c r="F4277">
        <v>8</v>
      </c>
      <c r="G4277">
        <v>124</v>
      </c>
      <c r="H4277">
        <v>0</v>
      </c>
      <c r="I4277" t="s">
        <v>16</v>
      </c>
      <c r="J4277">
        <v>22.7</v>
      </c>
      <c r="K4277" s="1">
        <v>44536</v>
      </c>
      <c r="L4277">
        <v>40</v>
      </c>
      <c r="M4277">
        <v>0.31</v>
      </c>
    </row>
    <row r="4278" spans="1:13" x14ac:dyDescent="0.3">
      <c r="A4278" t="s">
        <v>3394</v>
      </c>
      <c r="B4278">
        <v>68</v>
      </c>
      <c r="C4278" t="s">
        <v>21</v>
      </c>
      <c r="D4278" t="s">
        <v>44</v>
      </c>
      <c r="E4278">
        <v>80.12</v>
      </c>
      <c r="F4278">
        <v>10</v>
      </c>
      <c r="G4278">
        <v>287</v>
      </c>
      <c r="H4278">
        <v>0</v>
      </c>
      <c r="I4278" t="s">
        <v>19</v>
      </c>
      <c r="J4278">
        <v>27.9</v>
      </c>
      <c r="K4278" s="1">
        <v>45294</v>
      </c>
      <c r="L4278">
        <v>46</v>
      </c>
      <c r="M4278">
        <v>0.44</v>
      </c>
    </row>
    <row r="4279" spans="1:13" x14ac:dyDescent="0.3">
      <c r="A4279" t="s">
        <v>3395</v>
      </c>
      <c r="B4279">
        <v>57</v>
      </c>
      <c r="C4279" t="s">
        <v>21</v>
      </c>
      <c r="D4279" t="s">
        <v>15</v>
      </c>
      <c r="E4279">
        <v>155.68</v>
      </c>
      <c r="F4279">
        <v>13</v>
      </c>
      <c r="G4279">
        <v>199</v>
      </c>
      <c r="H4279">
        <v>0</v>
      </c>
      <c r="I4279" t="s">
        <v>19</v>
      </c>
      <c r="J4279">
        <v>56</v>
      </c>
      <c r="K4279" s="1">
        <v>44042</v>
      </c>
      <c r="L4279">
        <v>39</v>
      </c>
      <c r="M4279">
        <v>0.22</v>
      </c>
    </row>
    <row r="4280" spans="1:13" x14ac:dyDescent="0.3">
      <c r="A4280" t="s">
        <v>2020</v>
      </c>
      <c r="B4280">
        <v>55</v>
      </c>
      <c r="C4280" t="s">
        <v>14</v>
      </c>
      <c r="D4280" t="s">
        <v>28</v>
      </c>
      <c r="E4280">
        <v>100.5</v>
      </c>
      <c r="F4280">
        <v>9</v>
      </c>
      <c r="G4280">
        <v>282</v>
      </c>
      <c r="H4280">
        <v>0</v>
      </c>
      <c r="I4280" t="s">
        <v>19</v>
      </c>
      <c r="J4280">
        <v>96.1</v>
      </c>
      <c r="K4280" s="1">
        <v>44980</v>
      </c>
      <c r="L4280">
        <v>63</v>
      </c>
      <c r="M4280">
        <v>0.08</v>
      </c>
    </row>
    <row r="4281" spans="1:13" x14ac:dyDescent="0.3">
      <c r="A4281" t="s">
        <v>3396</v>
      </c>
      <c r="B4281">
        <v>59</v>
      </c>
      <c r="C4281" t="s">
        <v>21</v>
      </c>
      <c r="D4281" t="s">
        <v>18</v>
      </c>
      <c r="E4281">
        <v>61.74</v>
      </c>
      <c r="F4281">
        <v>10</v>
      </c>
      <c r="G4281">
        <v>213</v>
      </c>
      <c r="H4281">
        <v>0</v>
      </c>
      <c r="I4281" t="s">
        <v>19</v>
      </c>
      <c r="J4281">
        <v>46.5</v>
      </c>
      <c r="K4281" s="1">
        <v>45364</v>
      </c>
      <c r="L4281">
        <v>93</v>
      </c>
      <c r="M4281">
        <v>0.25</v>
      </c>
    </row>
    <row r="4282" spans="1:13" x14ac:dyDescent="0.3">
      <c r="A4282" t="s">
        <v>670</v>
      </c>
      <c r="B4282">
        <v>54</v>
      </c>
      <c r="C4282" t="s">
        <v>14</v>
      </c>
      <c r="D4282" t="s">
        <v>50</v>
      </c>
      <c r="E4282">
        <v>39.950000000000003</v>
      </c>
      <c r="F4282">
        <v>9</v>
      </c>
      <c r="G4282">
        <v>155</v>
      </c>
      <c r="H4282">
        <v>0</v>
      </c>
      <c r="I4282" t="s">
        <v>29</v>
      </c>
      <c r="J4282">
        <v>28.9</v>
      </c>
      <c r="K4282" s="1">
        <v>45604</v>
      </c>
      <c r="L4282">
        <v>55</v>
      </c>
      <c r="M4282">
        <v>0.45</v>
      </c>
    </row>
    <row r="4283" spans="1:13" x14ac:dyDescent="0.3">
      <c r="A4283" t="s">
        <v>2687</v>
      </c>
      <c r="B4283">
        <v>46</v>
      </c>
      <c r="C4283" t="s">
        <v>21</v>
      </c>
      <c r="D4283" t="s">
        <v>18</v>
      </c>
      <c r="E4283">
        <v>227.45</v>
      </c>
      <c r="F4283">
        <v>11</v>
      </c>
      <c r="G4283">
        <v>17</v>
      </c>
      <c r="H4283">
        <v>0</v>
      </c>
      <c r="I4283" t="s">
        <v>29</v>
      </c>
      <c r="J4283">
        <v>81.7</v>
      </c>
      <c r="K4283" s="1">
        <v>45349</v>
      </c>
      <c r="L4283">
        <v>40</v>
      </c>
      <c r="M4283">
        <v>0.33</v>
      </c>
    </row>
    <row r="4284" spans="1:13" x14ac:dyDescent="0.3">
      <c r="A4284" t="s">
        <v>3397</v>
      </c>
      <c r="B4284">
        <v>35</v>
      </c>
      <c r="C4284" t="s">
        <v>14</v>
      </c>
      <c r="D4284" t="s">
        <v>44</v>
      </c>
      <c r="E4284">
        <v>95.6</v>
      </c>
      <c r="F4284">
        <v>9</v>
      </c>
      <c r="G4284">
        <v>342</v>
      </c>
      <c r="H4284">
        <v>0</v>
      </c>
      <c r="I4284" t="s">
        <v>23</v>
      </c>
      <c r="J4284">
        <v>38.6</v>
      </c>
      <c r="K4284" s="1">
        <v>45637</v>
      </c>
      <c r="L4284">
        <v>29</v>
      </c>
      <c r="M4284">
        <v>0.26</v>
      </c>
    </row>
    <row r="4285" spans="1:13" x14ac:dyDescent="0.3">
      <c r="A4285" t="s">
        <v>2695</v>
      </c>
      <c r="B4285">
        <v>27</v>
      </c>
      <c r="C4285" t="s">
        <v>25</v>
      </c>
      <c r="D4285" t="s">
        <v>18</v>
      </c>
      <c r="E4285">
        <v>77.209999999999994</v>
      </c>
      <c r="F4285">
        <v>12</v>
      </c>
      <c r="G4285">
        <v>104</v>
      </c>
      <c r="H4285">
        <v>0</v>
      </c>
      <c r="I4285" t="s">
        <v>29</v>
      </c>
      <c r="J4285">
        <v>14.2</v>
      </c>
      <c r="K4285" s="1">
        <v>45249</v>
      </c>
      <c r="L4285">
        <v>91</v>
      </c>
      <c r="M4285">
        <v>0.28999999999999998</v>
      </c>
    </row>
    <row r="4286" spans="1:13" x14ac:dyDescent="0.3">
      <c r="A4286" t="s">
        <v>2231</v>
      </c>
      <c r="B4286">
        <v>59</v>
      </c>
      <c r="C4286" t="s">
        <v>14</v>
      </c>
      <c r="D4286" t="s">
        <v>18</v>
      </c>
      <c r="E4286">
        <v>22.64</v>
      </c>
      <c r="F4286">
        <v>6</v>
      </c>
      <c r="G4286">
        <v>158</v>
      </c>
      <c r="H4286">
        <v>0</v>
      </c>
      <c r="I4286" t="s">
        <v>23</v>
      </c>
      <c r="J4286">
        <v>79.5</v>
      </c>
      <c r="K4286" s="1">
        <v>44912</v>
      </c>
      <c r="L4286">
        <v>11</v>
      </c>
      <c r="M4286">
        <v>0.25</v>
      </c>
    </row>
    <row r="4287" spans="1:13" x14ac:dyDescent="0.3">
      <c r="A4287" t="s">
        <v>3398</v>
      </c>
      <c r="B4287">
        <v>56</v>
      </c>
      <c r="C4287" t="s">
        <v>14</v>
      </c>
      <c r="D4287" t="s">
        <v>52</v>
      </c>
      <c r="E4287">
        <v>207.24</v>
      </c>
      <c r="F4287">
        <v>16</v>
      </c>
      <c r="G4287">
        <v>40</v>
      </c>
      <c r="H4287">
        <v>0</v>
      </c>
      <c r="I4287" t="s">
        <v>23</v>
      </c>
      <c r="J4287">
        <v>0.2</v>
      </c>
      <c r="K4287" s="1">
        <v>45183</v>
      </c>
      <c r="L4287">
        <v>97</v>
      </c>
      <c r="M4287">
        <v>0.11</v>
      </c>
    </row>
    <row r="4288" spans="1:13" x14ac:dyDescent="0.3">
      <c r="A4288" t="s">
        <v>3399</v>
      </c>
      <c r="B4288">
        <v>35</v>
      </c>
      <c r="C4288" t="s">
        <v>14</v>
      </c>
      <c r="D4288" t="s">
        <v>28</v>
      </c>
      <c r="E4288">
        <v>108.27</v>
      </c>
      <c r="F4288">
        <v>8</v>
      </c>
      <c r="G4288">
        <v>289</v>
      </c>
      <c r="H4288">
        <v>0</v>
      </c>
      <c r="I4288" t="s">
        <v>19</v>
      </c>
      <c r="K4288" s="1">
        <v>44898</v>
      </c>
      <c r="L4288">
        <v>39</v>
      </c>
      <c r="M4288">
        <v>0.11</v>
      </c>
    </row>
    <row r="4289" spans="1:13" x14ac:dyDescent="0.3">
      <c r="A4289" t="s">
        <v>3400</v>
      </c>
      <c r="B4289">
        <v>18</v>
      </c>
      <c r="C4289" t="s">
        <v>14</v>
      </c>
      <c r="D4289" t="s">
        <v>28</v>
      </c>
      <c r="E4289">
        <v>171.37</v>
      </c>
      <c r="F4289">
        <v>8</v>
      </c>
      <c r="G4289">
        <v>6</v>
      </c>
      <c r="H4289">
        <v>0</v>
      </c>
      <c r="I4289" t="s">
        <v>19</v>
      </c>
      <c r="J4289">
        <v>63.5</v>
      </c>
      <c r="K4289" s="1">
        <v>44588</v>
      </c>
      <c r="L4289">
        <v>82</v>
      </c>
      <c r="M4289">
        <v>0.32</v>
      </c>
    </row>
    <row r="4290" spans="1:13" x14ac:dyDescent="0.3">
      <c r="A4290" t="s">
        <v>3401</v>
      </c>
      <c r="B4290">
        <v>56</v>
      </c>
      <c r="C4290" t="s">
        <v>25</v>
      </c>
      <c r="D4290" t="s">
        <v>26</v>
      </c>
      <c r="E4290">
        <v>67.319999999999993</v>
      </c>
      <c r="F4290">
        <v>8</v>
      </c>
      <c r="G4290">
        <v>4</v>
      </c>
      <c r="H4290">
        <v>0</v>
      </c>
      <c r="I4290" t="s">
        <v>29</v>
      </c>
      <c r="J4290">
        <v>10.199999999999999</v>
      </c>
      <c r="K4290" s="1">
        <v>44709</v>
      </c>
      <c r="L4290">
        <v>44</v>
      </c>
      <c r="M4290">
        <v>0.19</v>
      </c>
    </row>
    <row r="4291" spans="1:13" x14ac:dyDescent="0.3">
      <c r="A4291" t="s">
        <v>3402</v>
      </c>
      <c r="B4291">
        <v>38</v>
      </c>
      <c r="C4291" t="s">
        <v>14</v>
      </c>
      <c r="D4291" t="s">
        <v>15</v>
      </c>
      <c r="E4291">
        <v>99.42</v>
      </c>
      <c r="F4291">
        <v>3</v>
      </c>
      <c r="G4291">
        <v>20</v>
      </c>
      <c r="H4291">
        <v>0</v>
      </c>
      <c r="I4291" t="s">
        <v>29</v>
      </c>
      <c r="J4291">
        <v>25.6</v>
      </c>
      <c r="K4291" s="1">
        <v>44642</v>
      </c>
      <c r="L4291">
        <v>20</v>
      </c>
      <c r="M4291">
        <v>0.3</v>
      </c>
    </row>
    <row r="4292" spans="1:13" x14ac:dyDescent="0.3">
      <c r="A4292" t="s">
        <v>3403</v>
      </c>
      <c r="B4292">
        <v>18</v>
      </c>
      <c r="C4292" t="s">
        <v>14</v>
      </c>
      <c r="D4292" t="s">
        <v>37</v>
      </c>
      <c r="E4292">
        <v>115.74</v>
      </c>
      <c r="F4292">
        <v>10</v>
      </c>
      <c r="G4292">
        <v>133</v>
      </c>
      <c r="H4292">
        <v>0</v>
      </c>
      <c r="I4292" t="s">
        <v>23</v>
      </c>
      <c r="J4292">
        <v>39.299999999999997</v>
      </c>
      <c r="K4292" s="1">
        <v>45688</v>
      </c>
      <c r="L4292">
        <v>92</v>
      </c>
      <c r="M4292">
        <v>0.19</v>
      </c>
    </row>
    <row r="4293" spans="1:13" x14ac:dyDescent="0.3">
      <c r="A4293" t="s">
        <v>337</v>
      </c>
      <c r="B4293">
        <v>32</v>
      </c>
      <c r="C4293" t="s">
        <v>21</v>
      </c>
      <c r="D4293" t="s">
        <v>26</v>
      </c>
      <c r="E4293">
        <v>179.19</v>
      </c>
      <c r="F4293">
        <v>13</v>
      </c>
      <c r="G4293">
        <v>119</v>
      </c>
      <c r="H4293">
        <v>0</v>
      </c>
      <c r="I4293" t="s">
        <v>40</v>
      </c>
      <c r="J4293">
        <v>39.6</v>
      </c>
      <c r="K4293" s="1">
        <v>45094</v>
      </c>
      <c r="L4293">
        <v>86</v>
      </c>
      <c r="M4293">
        <v>0.2</v>
      </c>
    </row>
    <row r="4294" spans="1:13" x14ac:dyDescent="0.3">
      <c r="A4294" t="s">
        <v>3404</v>
      </c>
      <c r="B4294">
        <v>21</v>
      </c>
      <c r="C4294" t="s">
        <v>14</v>
      </c>
      <c r="D4294" t="s">
        <v>28</v>
      </c>
      <c r="F4294">
        <v>9</v>
      </c>
      <c r="G4294">
        <v>241</v>
      </c>
      <c r="H4294">
        <v>0</v>
      </c>
      <c r="I4294" t="s">
        <v>19</v>
      </c>
      <c r="J4294">
        <v>97.3</v>
      </c>
      <c r="K4294" s="1">
        <v>45386</v>
      </c>
      <c r="L4294">
        <v>96</v>
      </c>
      <c r="M4294">
        <v>0.39</v>
      </c>
    </row>
    <row r="4295" spans="1:13" x14ac:dyDescent="0.3">
      <c r="A4295" t="s">
        <v>2539</v>
      </c>
      <c r="B4295">
        <v>77</v>
      </c>
      <c r="C4295" t="s">
        <v>21</v>
      </c>
      <c r="D4295" t="s">
        <v>35</v>
      </c>
      <c r="E4295">
        <v>78.459999999999994</v>
      </c>
      <c r="F4295">
        <v>9</v>
      </c>
      <c r="G4295">
        <v>105</v>
      </c>
      <c r="H4295">
        <v>0</v>
      </c>
      <c r="I4295" t="s">
        <v>16</v>
      </c>
      <c r="J4295">
        <v>67.599999999999994</v>
      </c>
      <c r="K4295" s="1">
        <v>45394</v>
      </c>
      <c r="L4295">
        <v>85</v>
      </c>
      <c r="M4295">
        <v>0.36</v>
      </c>
    </row>
    <row r="4296" spans="1:13" x14ac:dyDescent="0.3">
      <c r="A4296" t="s">
        <v>2667</v>
      </c>
      <c r="B4296">
        <v>78</v>
      </c>
      <c r="C4296" t="s">
        <v>21</v>
      </c>
      <c r="D4296" t="s">
        <v>15</v>
      </c>
      <c r="E4296">
        <v>60.46</v>
      </c>
      <c r="F4296">
        <v>8</v>
      </c>
      <c r="G4296">
        <v>342</v>
      </c>
      <c r="H4296">
        <v>0</v>
      </c>
      <c r="I4296" t="s">
        <v>40</v>
      </c>
      <c r="J4296">
        <v>3.7</v>
      </c>
      <c r="K4296" s="1">
        <v>44337</v>
      </c>
      <c r="L4296">
        <v>27</v>
      </c>
      <c r="M4296">
        <v>0.51</v>
      </c>
    </row>
    <row r="4297" spans="1:13" x14ac:dyDescent="0.3">
      <c r="A4297" t="s">
        <v>585</v>
      </c>
      <c r="B4297">
        <v>37</v>
      </c>
      <c r="C4297" t="s">
        <v>14</v>
      </c>
      <c r="D4297" t="s">
        <v>44</v>
      </c>
      <c r="E4297">
        <v>407.48</v>
      </c>
      <c r="F4297">
        <v>8</v>
      </c>
      <c r="G4297">
        <v>130</v>
      </c>
      <c r="H4297">
        <v>0</v>
      </c>
      <c r="I4297" t="s">
        <v>19</v>
      </c>
      <c r="J4297">
        <v>22.1</v>
      </c>
      <c r="K4297" s="1">
        <v>44671</v>
      </c>
      <c r="L4297">
        <v>38</v>
      </c>
      <c r="M4297">
        <v>0.46</v>
      </c>
    </row>
    <row r="4298" spans="1:13" x14ac:dyDescent="0.3">
      <c r="A4298" t="s">
        <v>3405</v>
      </c>
      <c r="B4298">
        <v>27</v>
      </c>
      <c r="C4298" t="s">
        <v>14</v>
      </c>
      <c r="D4298" t="s">
        <v>52</v>
      </c>
      <c r="E4298">
        <v>141.72999999999999</v>
      </c>
      <c r="F4298">
        <v>6</v>
      </c>
      <c r="G4298">
        <v>37</v>
      </c>
      <c r="H4298">
        <v>0</v>
      </c>
      <c r="I4298" t="s">
        <v>19</v>
      </c>
      <c r="J4298">
        <v>61.6</v>
      </c>
      <c r="K4298" s="1">
        <v>44926</v>
      </c>
      <c r="L4298">
        <v>90</v>
      </c>
      <c r="M4298">
        <v>0.22</v>
      </c>
    </row>
    <row r="4299" spans="1:13" x14ac:dyDescent="0.3">
      <c r="A4299" t="s">
        <v>3406</v>
      </c>
      <c r="B4299">
        <v>40</v>
      </c>
      <c r="C4299" t="s">
        <v>14</v>
      </c>
      <c r="D4299" t="s">
        <v>50</v>
      </c>
      <c r="E4299">
        <v>88.12</v>
      </c>
      <c r="F4299">
        <v>11</v>
      </c>
      <c r="G4299">
        <v>86</v>
      </c>
      <c r="H4299">
        <v>1</v>
      </c>
      <c r="I4299" t="s">
        <v>29</v>
      </c>
      <c r="J4299">
        <v>71.3</v>
      </c>
      <c r="K4299" s="1">
        <v>45314</v>
      </c>
      <c r="L4299">
        <v>87</v>
      </c>
      <c r="M4299">
        <v>0.04</v>
      </c>
    </row>
    <row r="4300" spans="1:13" x14ac:dyDescent="0.3">
      <c r="A4300" t="s">
        <v>794</v>
      </c>
      <c r="B4300">
        <v>58</v>
      </c>
      <c r="C4300" t="s">
        <v>21</v>
      </c>
      <c r="D4300" t="s">
        <v>35</v>
      </c>
      <c r="E4300">
        <v>61.98</v>
      </c>
      <c r="F4300">
        <v>11</v>
      </c>
      <c r="G4300">
        <v>335</v>
      </c>
      <c r="H4300">
        <v>0</v>
      </c>
      <c r="I4300" t="s">
        <v>16</v>
      </c>
      <c r="J4300">
        <v>38.1</v>
      </c>
      <c r="K4300" s="1">
        <v>44050</v>
      </c>
      <c r="L4300">
        <v>98</v>
      </c>
      <c r="M4300">
        <v>0.06</v>
      </c>
    </row>
    <row r="4301" spans="1:13" x14ac:dyDescent="0.3">
      <c r="A4301" t="s">
        <v>3407</v>
      </c>
      <c r="B4301">
        <v>51</v>
      </c>
      <c r="C4301" t="s">
        <v>21</v>
      </c>
      <c r="D4301" t="s">
        <v>28</v>
      </c>
      <c r="F4301">
        <v>11</v>
      </c>
      <c r="G4301">
        <v>112</v>
      </c>
      <c r="H4301">
        <v>0</v>
      </c>
      <c r="I4301" t="s">
        <v>16</v>
      </c>
      <c r="J4301">
        <v>85.7</v>
      </c>
      <c r="K4301" s="1">
        <v>44821</v>
      </c>
      <c r="L4301">
        <v>76</v>
      </c>
      <c r="M4301">
        <v>0.49</v>
      </c>
    </row>
    <row r="4302" spans="1:13" x14ac:dyDescent="0.3">
      <c r="A4302" t="s">
        <v>3408</v>
      </c>
      <c r="B4302">
        <v>77</v>
      </c>
      <c r="C4302" t="s">
        <v>14</v>
      </c>
      <c r="D4302" t="s">
        <v>15</v>
      </c>
      <c r="E4302">
        <v>75.959999999999994</v>
      </c>
      <c r="F4302">
        <v>11</v>
      </c>
      <c r="G4302">
        <v>250</v>
      </c>
      <c r="H4302">
        <v>0</v>
      </c>
      <c r="I4302" t="s">
        <v>19</v>
      </c>
      <c r="J4302">
        <v>94.3</v>
      </c>
      <c r="K4302" s="1">
        <v>45511</v>
      </c>
      <c r="L4302">
        <v>11</v>
      </c>
      <c r="M4302">
        <v>0.48</v>
      </c>
    </row>
    <row r="4303" spans="1:13" x14ac:dyDescent="0.3">
      <c r="A4303" t="s">
        <v>3409</v>
      </c>
      <c r="B4303">
        <v>63</v>
      </c>
      <c r="C4303" t="s">
        <v>21</v>
      </c>
      <c r="D4303" t="s">
        <v>28</v>
      </c>
      <c r="E4303">
        <v>102.79</v>
      </c>
      <c r="F4303">
        <v>9</v>
      </c>
      <c r="G4303">
        <v>344</v>
      </c>
      <c r="H4303">
        <v>0</v>
      </c>
      <c r="I4303" t="s">
        <v>23</v>
      </c>
      <c r="J4303">
        <v>61.4</v>
      </c>
      <c r="K4303" s="1">
        <v>45598</v>
      </c>
      <c r="L4303">
        <v>36</v>
      </c>
      <c r="M4303">
        <v>0.25</v>
      </c>
    </row>
    <row r="4304" spans="1:13" x14ac:dyDescent="0.3">
      <c r="A4304" t="s">
        <v>3410</v>
      </c>
      <c r="B4304">
        <v>65</v>
      </c>
      <c r="C4304" t="s">
        <v>14</v>
      </c>
      <c r="D4304" t="s">
        <v>22</v>
      </c>
      <c r="E4304">
        <v>42.99</v>
      </c>
      <c r="F4304">
        <v>8</v>
      </c>
      <c r="G4304">
        <v>361</v>
      </c>
      <c r="H4304">
        <v>0</v>
      </c>
      <c r="I4304" t="s">
        <v>16</v>
      </c>
      <c r="J4304">
        <v>56.2</v>
      </c>
      <c r="K4304" s="1">
        <v>44167</v>
      </c>
      <c r="L4304">
        <v>32</v>
      </c>
      <c r="M4304">
        <v>0.52</v>
      </c>
    </row>
    <row r="4305" spans="1:13" x14ac:dyDescent="0.3">
      <c r="A4305" t="s">
        <v>213</v>
      </c>
      <c r="B4305">
        <v>50</v>
      </c>
      <c r="C4305" t="s">
        <v>21</v>
      </c>
      <c r="D4305" t="s">
        <v>26</v>
      </c>
      <c r="E4305">
        <v>148.93</v>
      </c>
      <c r="F4305">
        <v>10</v>
      </c>
      <c r="G4305">
        <v>70</v>
      </c>
      <c r="H4305">
        <v>1</v>
      </c>
      <c r="I4305" t="s">
        <v>40</v>
      </c>
      <c r="J4305">
        <v>75.099999999999994</v>
      </c>
      <c r="K4305" s="1">
        <v>45770</v>
      </c>
      <c r="L4305">
        <v>62</v>
      </c>
      <c r="M4305">
        <v>0.24</v>
      </c>
    </row>
    <row r="4306" spans="1:13" x14ac:dyDescent="0.3">
      <c r="A4306" t="s">
        <v>3411</v>
      </c>
      <c r="B4306">
        <v>51</v>
      </c>
      <c r="C4306" t="s">
        <v>21</v>
      </c>
      <c r="D4306" t="s">
        <v>50</v>
      </c>
      <c r="E4306">
        <v>130.19999999999999</v>
      </c>
      <c r="F4306">
        <v>16</v>
      </c>
      <c r="G4306">
        <v>263</v>
      </c>
      <c r="H4306">
        <v>0</v>
      </c>
      <c r="I4306" t="s">
        <v>23</v>
      </c>
      <c r="J4306">
        <v>78.2</v>
      </c>
      <c r="K4306" s="1">
        <v>44993</v>
      </c>
      <c r="L4306">
        <v>16</v>
      </c>
      <c r="M4306">
        <v>0.28000000000000003</v>
      </c>
    </row>
    <row r="4307" spans="1:13" x14ac:dyDescent="0.3">
      <c r="A4307" t="s">
        <v>3412</v>
      </c>
      <c r="B4307">
        <v>56</v>
      </c>
      <c r="C4307" t="s">
        <v>25</v>
      </c>
      <c r="D4307" t="s">
        <v>50</v>
      </c>
      <c r="E4307">
        <v>69.459999999999994</v>
      </c>
      <c r="F4307">
        <v>7</v>
      </c>
      <c r="G4307">
        <v>68</v>
      </c>
      <c r="H4307">
        <v>0</v>
      </c>
      <c r="I4307" t="s">
        <v>29</v>
      </c>
      <c r="J4307">
        <v>21.5</v>
      </c>
      <c r="K4307" s="1">
        <v>45237</v>
      </c>
      <c r="L4307">
        <v>42</v>
      </c>
      <c r="M4307">
        <v>0.2</v>
      </c>
    </row>
    <row r="4308" spans="1:13" x14ac:dyDescent="0.3">
      <c r="A4308" t="s">
        <v>2656</v>
      </c>
      <c r="B4308">
        <v>78</v>
      </c>
      <c r="C4308" t="s">
        <v>21</v>
      </c>
      <c r="D4308" t="s">
        <v>37</v>
      </c>
      <c r="E4308">
        <v>94.32</v>
      </c>
      <c r="F4308">
        <v>7</v>
      </c>
      <c r="G4308">
        <v>254</v>
      </c>
      <c r="H4308">
        <v>0</v>
      </c>
      <c r="I4308" t="s">
        <v>19</v>
      </c>
      <c r="J4308">
        <v>48.4</v>
      </c>
      <c r="K4308" s="1">
        <v>45604</v>
      </c>
      <c r="L4308">
        <v>31</v>
      </c>
      <c r="M4308">
        <v>0.34</v>
      </c>
    </row>
    <row r="4309" spans="1:13" x14ac:dyDescent="0.3">
      <c r="A4309" t="s">
        <v>3413</v>
      </c>
      <c r="B4309">
        <v>27</v>
      </c>
      <c r="C4309" t="s">
        <v>21</v>
      </c>
      <c r="D4309" t="s">
        <v>22</v>
      </c>
      <c r="E4309">
        <v>162.28</v>
      </c>
      <c r="F4309">
        <v>8</v>
      </c>
      <c r="G4309">
        <v>274</v>
      </c>
      <c r="H4309">
        <v>0</v>
      </c>
      <c r="I4309" t="s">
        <v>19</v>
      </c>
      <c r="J4309">
        <v>44.7</v>
      </c>
      <c r="K4309" s="1">
        <v>45439</v>
      </c>
      <c r="L4309">
        <v>70</v>
      </c>
      <c r="M4309">
        <v>0.38</v>
      </c>
    </row>
    <row r="4310" spans="1:13" x14ac:dyDescent="0.3">
      <c r="A4310" t="s">
        <v>3414</v>
      </c>
      <c r="B4310">
        <v>71</v>
      </c>
      <c r="C4310" t="s">
        <v>21</v>
      </c>
      <c r="D4310" t="s">
        <v>18</v>
      </c>
      <c r="E4310">
        <v>40.270000000000003</v>
      </c>
      <c r="F4310">
        <v>9</v>
      </c>
      <c r="G4310">
        <v>85</v>
      </c>
      <c r="H4310">
        <v>0</v>
      </c>
      <c r="I4310" t="s">
        <v>40</v>
      </c>
      <c r="J4310">
        <v>94.1</v>
      </c>
      <c r="K4310" s="1">
        <v>45639</v>
      </c>
      <c r="L4310">
        <v>13</v>
      </c>
      <c r="M4310">
        <v>0.05</v>
      </c>
    </row>
    <row r="4311" spans="1:13" x14ac:dyDescent="0.3">
      <c r="A4311" t="s">
        <v>3415</v>
      </c>
      <c r="B4311">
        <v>37</v>
      </c>
      <c r="C4311" t="s">
        <v>25</v>
      </c>
      <c r="D4311" t="s">
        <v>22</v>
      </c>
      <c r="E4311">
        <v>45.36</v>
      </c>
      <c r="F4311">
        <v>6</v>
      </c>
      <c r="G4311">
        <v>217</v>
      </c>
      <c r="H4311">
        <v>0</v>
      </c>
      <c r="I4311" t="s">
        <v>40</v>
      </c>
      <c r="J4311">
        <v>11.2</v>
      </c>
      <c r="K4311" s="1">
        <v>44228</v>
      </c>
      <c r="L4311">
        <v>36</v>
      </c>
      <c r="M4311">
        <v>0.19</v>
      </c>
    </row>
    <row r="4312" spans="1:13" x14ac:dyDescent="0.3">
      <c r="A4312" t="s">
        <v>491</v>
      </c>
      <c r="B4312">
        <v>18</v>
      </c>
      <c r="C4312" t="s">
        <v>14</v>
      </c>
      <c r="D4312" t="s">
        <v>50</v>
      </c>
      <c r="E4312">
        <v>73.510000000000005</v>
      </c>
      <c r="F4312">
        <v>7</v>
      </c>
      <c r="G4312">
        <v>49</v>
      </c>
      <c r="H4312">
        <v>0</v>
      </c>
      <c r="I4312" t="s">
        <v>29</v>
      </c>
      <c r="J4312">
        <v>94.3</v>
      </c>
      <c r="K4312" s="1">
        <v>45469</v>
      </c>
      <c r="L4312">
        <v>75</v>
      </c>
      <c r="M4312">
        <v>0.12</v>
      </c>
    </row>
    <row r="4313" spans="1:13" x14ac:dyDescent="0.3">
      <c r="A4313" t="s">
        <v>120</v>
      </c>
      <c r="B4313">
        <v>30</v>
      </c>
      <c r="C4313" t="s">
        <v>21</v>
      </c>
      <c r="D4313" t="s">
        <v>35</v>
      </c>
      <c r="E4313">
        <v>124.85</v>
      </c>
      <c r="F4313">
        <v>12</v>
      </c>
      <c r="G4313">
        <v>133</v>
      </c>
      <c r="H4313">
        <v>0</v>
      </c>
      <c r="I4313" t="s">
        <v>29</v>
      </c>
      <c r="J4313">
        <v>57.3</v>
      </c>
      <c r="K4313" s="1">
        <v>45514</v>
      </c>
      <c r="L4313">
        <v>11</v>
      </c>
      <c r="M4313">
        <v>0.46</v>
      </c>
    </row>
    <row r="4314" spans="1:13" x14ac:dyDescent="0.3">
      <c r="A4314" t="s">
        <v>3416</v>
      </c>
      <c r="B4314">
        <v>18</v>
      </c>
      <c r="C4314" t="s">
        <v>21</v>
      </c>
      <c r="D4314" t="s">
        <v>37</v>
      </c>
      <c r="E4314">
        <v>193.37</v>
      </c>
      <c r="F4314">
        <v>9</v>
      </c>
      <c r="G4314">
        <v>229</v>
      </c>
      <c r="H4314">
        <v>0</v>
      </c>
      <c r="I4314" t="s">
        <v>16</v>
      </c>
      <c r="J4314">
        <v>28.8</v>
      </c>
      <c r="K4314" s="1">
        <v>44686</v>
      </c>
      <c r="L4314">
        <v>48</v>
      </c>
      <c r="M4314">
        <v>0.24</v>
      </c>
    </row>
    <row r="4315" spans="1:13" x14ac:dyDescent="0.3">
      <c r="A4315" t="s">
        <v>1707</v>
      </c>
      <c r="B4315">
        <v>22</v>
      </c>
      <c r="C4315" t="s">
        <v>14</v>
      </c>
      <c r="D4315" t="s">
        <v>44</v>
      </c>
      <c r="E4315">
        <v>70.41</v>
      </c>
      <c r="F4315">
        <v>4</v>
      </c>
      <c r="G4315">
        <v>60</v>
      </c>
      <c r="H4315">
        <v>0</v>
      </c>
      <c r="I4315" t="s">
        <v>23</v>
      </c>
      <c r="J4315">
        <v>86.9</v>
      </c>
      <c r="K4315" s="1">
        <v>44297</v>
      </c>
      <c r="L4315">
        <v>20</v>
      </c>
      <c r="M4315">
        <v>0.3</v>
      </c>
    </row>
    <row r="4316" spans="1:13" x14ac:dyDescent="0.3">
      <c r="A4316" t="s">
        <v>2631</v>
      </c>
      <c r="B4316">
        <v>33</v>
      </c>
      <c r="C4316" t="s">
        <v>21</v>
      </c>
      <c r="D4316" t="s">
        <v>35</v>
      </c>
      <c r="E4316">
        <v>67.27</v>
      </c>
      <c r="F4316">
        <v>8</v>
      </c>
      <c r="G4316">
        <v>251</v>
      </c>
      <c r="H4316">
        <v>0</v>
      </c>
      <c r="I4316" t="s">
        <v>19</v>
      </c>
      <c r="J4316">
        <v>5</v>
      </c>
      <c r="K4316" s="1">
        <v>44532</v>
      </c>
      <c r="L4316">
        <v>29</v>
      </c>
      <c r="M4316">
        <v>0.44</v>
      </c>
    </row>
    <row r="4317" spans="1:13" x14ac:dyDescent="0.3">
      <c r="A4317" t="s">
        <v>3417</v>
      </c>
      <c r="B4317">
        <v>32</v>
      </c>
      <c r="C4317" t="s">
        <v>14</v>
      </c>
      <c r="D4317" t="s">
        <v>15</v>
      </c>
      <c r="E4317">
        <v>76.459999999999994</v>
      </c>
      <c r="F4317">
        <v>8</v>
      </c>
      <c r="G4317">
        <v>229</v>
      </c>
      <c r="H4317">
        <v>0</v>
      </c>
      <c r="I4317" t="s">
        <v>16</v>
      </c>
      <c r="J4317">
        <v>31.9</v>
      </c>
      <c r="K4317" s="1">
        <v>45787</v>
      </c>
      <c r="L4317">
        <v>19</v>
      </c>
      <c r="M4317">
        <v>0.56000000000000005</v>
      </c>
    </row>
    <row r="4318" spans="1:13" x14ac:dyDescent="0.3">
      <c r="A4318" t="s">
        <v>33</v>
      </c>
      <c r="B4318">
        <v>66</v>
      </c>
      <c r="C4318" t="s">
        <v>21</v>
      </c>
      <c r="D4318" t="s">
        <v>18</v>
      </c>
      <c r="E4318">
        <v>130.88999999999999</v>
      </c>
      <c r="F4318">
        <v>15</v>
      </c>
      <c r="G4318">
        <v>350</v>
      </c>
      <c r="H4318">
        <v>0</v>
      </c>
      <c r="I4318" t="s">
        <v>29</v>
      </c>
      <c r="J4318">
        <v>75.3</v>
      </c>
      <c r="K4318" s="1">
        <v>44572</v>
      </c>
      <c r="L4318">
        <v>94</v>
      </c>
      <c r="M4318">
        <v>0</v>
      </c>
    </row>
    <row r="4319" spans="1:13" x14ac:dyDescent="0.3">
      <c r="A4319" t="s">
        <v>3418</v>
      </c>
      <c r="B4319">
        <v>45</v>
      </c>
      <c r="C4319" t="s">
        <v>21</v>
      </c>
      <c r="D4319" t="s">
        <v>26</v>
      </c>
      <c r="E4319">
        <v>37.25</v>
      </c>
      <c r="F4319">
        <v>11</v>
      </c>
      <c r="G4319">
        <v>57</v>
      </c>
      <c r="H4319">
        <v>0</v>
      </c>
      <c r="I4319" t="s">
        <v>40</v>
      </c>
      <c r="J4319">
        <v>82.8</v>
      </c>
      <c r="K4319" s="1">
        <v>44247</v>
      </c>
      <c r="L4319">
        <v>6</v>
      </c>
      <c r="M4319">
        <v>0.48</v>
      </c>
    </row>
    <row r="4320" spans="1:13" x14ac:dyDescent="0.3">
      <c r="A4320" t="s">
        <v>1753</v>
      </c>
      <c r="B4320">
        <v>48</v>
      </c>
      <c r="C4320" t="s">
        <v>14</v>
      </c>
      <c r="D4320" t="s">
        <v>44</v>
      </c>
      <c r="E4320">
        <v>64.540000000000006</v>
      </c>
      <c r="F4320">
        <v>12</v>
      </c>
      <c r="G4320">
        <v>184</v>
      </c>
      <c r="H4320">
        <v>0</v>
      </c>
      <c r="I4320" t="s">
        <v>16</v>
      </c>
      <c r="J4320">
        <v>16.7</v>
      </c>
      <c r="K4320" s="1">
        <v>45110</v>
      </c>
      <c r="L4320">
        <v>56</v>
      </c>
      <c r="M4320">
        <v>0.17</v>
      </c>
    </row>
    <row r="4321" spans="1:13" x14ac:dyDescent="0.3">
      <c r="A4321" t="s">
        <v>3419</v>
      </c>
      <c r="B4321">
        <v>40</v>
      </c>
      <c r="C4321" t="s">
        <v>21</v>
      </c>
      <c r="D4321" t="s">
        <v>35</v>
      </c>
      <c r="E4321">
        <v>44.78</v>
      </c>
      <c r="F4321">
        <v>9</v>
      </c>
      <c r="G4321">
        <v>202</v>
      </c>
      <c r="H4321">
        <v>0</v>
      </c>
      <c r="I4321" t="s">
        <v>40</v>
      </c>
      <c r="J4321">
        <v>94.2</v>
      </c>
      <c r="K4321" s="1">
        <v>44737</v>
      </c>
      <c r="L4321">
        <v>81</v>
      </c>
      <c r="M4321">
        <v>0.17</v>
      </c>
    </row>
    <row r="4322" spans="1:13" x14ac:dyDescent="0.3">
      <c r="A4322" t="s">
        <v>346</v>
      </c>
      <c r="B4322">
        <v>65</v>
      </c>
      <c r="C4322" t="s">
        <v>14</v>
      </c>
      <c r="D4322" t="s">
        <v>15</v>
      </c>
      <c r="E4322">
        <v>67.27</v>
      </c>
      <c r="F4322">
        <v>10</v>
      </c>
      <c r="G4322">
        <v>31</v>
      </c>
      <c r="H4322">
        <v>0</v>
      </c>
      <c r="I4322" t="s">
        <v>23</v>
      </c>
      <c r="J4322">
        <v>5.4</v>
      </c>
      <c r="K4322" s="1">
        <v>45466</v>
      </c>
      <c r="L4322">
        <v>82</v>
      </c>
      <c r="M4322">
        <v>0.03</v>
      </c>
    </row>
    <row r="4323" spans="1:13" x14ac:dyDescent="0.3">
      <c r="A4323" t="s">
        <v>2993</v>
      </c>
      <c r="B4323">
        <v>62</v>
      </c>
      <c r="C4323" t="s">
        <v>21</v>
      </c>
      <c r="D4323" t="s">
        <v>28</v>
      </c>
      <c r="E4323">
        <v>97.22</v>
      </c>
      <c r="F4323">
        <v>8</v>
      </c>
      <c r="G4323">
        <v>144</v>
      </c>
      <c r="H4323">
        <v>0</v>
      </c>
      <c r="I4323" t="s">
        <v>40</v>
      </c>
      <c r="J4323">
        <v>43.4</v>
      </c>
      <c r="K4323" s="1">
        <v>44521</v>
      </c>
      <c r="L4323">
        <v>18</v>
      </c>
      <c r="M4323">
        <v>0.01</v>
      </c>
    </row>
    <row r="4324" spans="1:13" x14ac:dyDescent="0.3">
      <c r="A4324" t="s">
        <v>3420</v>
      </c>
      <c r="B4324">
        <v>60</v>
      </c>
      <c r="C4324" t="s">
        <v>21</v>
      </c>
      <c r="D4324" t="s">
        <v>52</v>
      </c>
      <c r="E4324">
        <v>56.68</v>
      </c>
      <c r="F4324">
        <v>12</v>
      </c>
      <c r="G4324">
        <v>168</v>
      </c>
      <c r="H4324">
        <v>0</v>
      </c>
      <c r="I4324" t="s">
        <v>19</v>
      </c>
      <c r="J4324">
        <v>9.6999999999999993</v>
      </c>
      <c r="K4324" s="1">
        <v>45647</v>
      </c>
      <c r="L4324">
        <v>76</v>
      </c>
      <c r="M4324">
        <v>0.41</v>
      </c>
    </row>
    <row r="4325" spans="1:13" x14ac:dyDescent="0.3">
      <c r="A4325" t="s">
        <v>3421</v>
      </c>
      <c r="B4325">
        <v>34</v>
      </c>
      <c r="C4325" t="s">
        <v>25</v>
      </c>
      <c r="D4325" t="s">
        <v>18</v>
      </c>
      <c r="E4325">
        <v>141.32</v>
      </c>
      <c r="F4325">
        <v>7</v>
      </c>
      <c r="G4325">
        <v>21</v>
      </c>
      <c r="H4325">
        <v>0</v>
      </c>
      <c r="I4325" t="s">
        <v>23</v>
      </c>
      <c r="J4325">
        <v>9.8000000000000007</v>
      </c>
      <c r="K4325" s="1">
        <v>45742</v>
      </c>
      <c r="L4325">
        <v>42</v>
      </c>
      <c r="M4325">
        <v>0.56000000000000005</v>
      </c>
    </row>
    <row r="4326" spans="1:13" x14ac:dyDescent="0.3">
      <c r="A4326" t="s">
        <v>2239</v>
      </c>
      <c r="B4326">
        <v>66</v>
      </c>
      <c r="C4326" t="s">
        <v>21</v>
      </c>
      <c r="D4326" t="s">
        <v>26</v>
      </c>
      <c r="E4326">
        <v>21.85</v>
      </c>
      <c r="F4326">
        <v>6</v>
      </c>
      <c r="G4326">
        <v>335</v>
      </c>
      <c r="H4326">
        <v>0</v>
      </c>
      <c r="I4326" t="s">
        <v>40</v>
      </c>
      <c r="J4326">
        <v>91.4</v>
      </c>
      <c r="K4326" s="1">
        <v>44763</v>
      </c>
      <c r="L4326">
        <v>60</v>
      </c>
      <c r="M4326">
        <v>0.31</v>
      </c>
    </row>
    <row r="4327" spans="1:13" x14ac:dyDescent="0.3">
      <c r="A4327" t="s">
        <v>257</v>
      </c>
      <c r="B4327">
        <v>51</v>
      </c>
      <c r="C4327" t="s">
        <v>14</v>
      </c>
      <c r="D4327" t="s">
        <v>37</v>
      </c>
      <c r="E4327">
        <v>22.89</v>
      </c>
      <c r="F4327">
        <v>15</v>
      </c>
      <c r="G4327">
        <v>297</v>
      </c>
      <c r="H4327">
        <v>0</v>
      </c>
      <c r="I4327" t="s">
        <v>16</v>
      </c>
      <c r="J4327">
        <v>90.4</v>
      </c>
      <c r="K4327" s="1">
        <v>45084</v>
      </c>
      <c r="L4327">
        <v>56</v>
      </c>
      <c r="M4327">
        <v>0.16</v>
      </c>
    </row>
    <row r="4328" spans="1:13" x14ac:dyDescent="0.3">
      <c r="A4328" t="s">
        <v>166</v>
      </c>
      <c r="B4328">
        <v>30</v>
      </c>
      <c r="C4328" t="s">
        <v>21</v>
      </c>
      <c r="D4328" t="s">
        <v>22</v>
      </c>
      <c r="E4328">
        <v>31.26</v>
      </c>
      <c r="F4328">
        <v>11</v>
      </c>
      <c r="G4328">
        <v>78</v>
      </c>
      <c r="H4328">
        <v>0</v>
      </c>
      <c r="I4328" t="s">
        <v>19</v>
      </c>
      <c r="J4328">
        <v>61.5</v>
      </c>
      <c r="K4328" s="1">
        <v>44960</v>
      </c>
      <c r="L4328">
        <v>3</v>
      </c>
      <c r="M4328">
        <v>0.23</v>
      </c>
    </row>
    <row r="4329" spans="1:13" x14ac:dyDescent="0.3">
      <c r="A4329" t="s">
        <v>3422</v>
      </c>
      <c r="B4329">
        <v>31</v>
      </c>
      <c r="C4329" t="s">
        <v>14</v>
      </c>
      <c r="D4329" t="s">
        <v>52</v>
      </c>
      <c r="E4329">
        <v>49.79</v>
      </c>
      <c r="F4329">
        <v>8</v>
      </c>
      <c r="G4329">
        <v>135</v>
      </c>
      <c r="H4329">
        <v>1</v>
      </c>
      <c r="I4329" t="s">
        <v>19</v>
      </c>
      <c r="J4329">
        <v>96.6</v>
      </c>
      <c r="K4329" s="1">
        <v>45639</v>
      </c>
      <c r="L4329">
        <v>82</v>
      </c>
      <c r="M4329">
        <v>0.13</v>
      </c>
    </row>
    <row r="4330" spans="1:13" x14ac:dyDescent="0.3">
      <c r="A4330" t="s">
        <v>3423</v>
      </c>
      <c r="B4330">
        <v>28</v>
      </c>
      <c r="C4330" t="s">
        <v>14</v>
      </c>
      <c r="D4330" t="s">
        <v>18</v>
      </c>
      <c r="E4330">
        <v>102.7</v>
      </c>
      <c r="F4330">
        <v>11</v>
      </c>
      <c r="G4330">
        <v>301</v>
      </c>
      <c r="H4330">
        <v>0</v>
      </c>
      <c r="I4330" t="s">
        <v>29</v>
      </c>
      <c r="J4330">
        <v>49.1</v>
      </c>
      <c r="K4330" s="1">
        <v>44708</v>
      </c>
      <c r="L4330">
        <v>80</v>
      </c>
      <c r="M4330">
        <v>0.43</v>
      </c>
    </row>
    <row r="4331" spans="1:13" x14ac:dyDescent="0.3">
      <c r="A4331" t="s">
        <v>3424</v>
      </c>
      <c r="B4331">
        <v>45</v>
      </c>
      <c r="C4331" t="s">
        <v>21</v>
      </c>
      <c r="D4331" t="s">
        <v>44</v>
      </c>
      <c r="E4331">
        <v>23.16</v>
      </c>
      <c r="F4331">
        <v>9</v>
      </c>
      <c r="G4331">
        <v>175</v>
      </c>
      <c r="H4331">
        <v>0</v>
      </c>
      <c r="I4331" t="s">
        <v>29</v>
      </c>
      <c r="J4331">
        <v>78.3</v>
      </c>
      <c r="K4331" s="1">
        <v>45128</v>
      </c>
      <c r="L4331">
        <v>39</v>
      </c>
      <c r="M4331">
        <v>0.36</v>
      </c>
    </row>
    <row r="4332" spans="1:13" x14ac:dyDescent="0.3">
      <c r="A4332" t="s">
        <v>3425</v>
      </c>
      <c r="B4332">
        <v>59</v>
      </c>
      <c r="C4332" t="s">
        <v>14</v>
      </c>
      <c r="D4332" t="s">
        <v>28</v>
      </c>
      <c r="E4332">
        <v>46.7</v>
      </c>
      <c r="F4332">
        <v>9</v>
      </c>
      <c r="G4332">
        <v>76</v>
      </c>
      <c r="H4332">
        <v>0</v>
      </c>
      <c r="I4332" t="s">
        <v>16</v>
      </c>
      <c r="J4332">
        <v>9.6999999999999993</v>
      </c>
      <c r="K4332" s="1">
        <v>45130</v>
      </c>
      <c r="L4332">
        <v>43</v>
      </c>
      <c r="M4332">
        <v>0.12</v>
      </c>
    </row>
    <row r="4333" spans="1:13" x14ac:dyDescent="0.3">
      <c r="A4333" t="s">
        <v>1668</v>
      </c>
      <c r="B4333">
        <v>49</v>
      </c>
      <c r="C4333" t="s">
        <v>14</v>
      </c>
      <c r="D4333" t="s">
        <v>37</v>
      </c>
      <c r="E4333">
        <v>60.43</v>
      </c>
      <c r="F4333">
        <v>14</v>
      </c>
      <c r="G4333">
        <v>29</v>
      </c>
      <c r="H4333">
        <v>0</v>
      </c>
      <c r="I4333" t="s">
        <v>29</v>
      </c>
      <c r="J4333">
        <v>39.6</v>
      </c>
      <c r="K4333" s="1">
        <v>44254</v>
      </c>
      <c r="L4333">
        <v>28</v>
      </c>
      <c r="M4333">
        <v>0.14000000000000001</v>
      </c>
    </row>
    <row r="4334" spans="1:13" x14ac:dyDescent="0.3">
      <c r="A4334" t="s">
        <v>1068</v>
      </c>
      <c r="B4334">
        <v>52</v>
      </c>
      <c r="C4334" t="s">
        <v>21</v>
      </c>
      <c r="D4334" t="s">
        <v>50</v>
      </c>
      <c r="E4334">
        <v>121.22</v>
      </c>
      <c r="F4334">
        <v>10</v>
      </c>
      <c r="G4334">
        <v>283</v>
      </c>
      <c r="H4334">
        <v>0</v>
      </c>
      <c r="I4334" t="s">
        <v>40</v>
      </c>
      <c r="J4334">
        <v>51.5</v>
      </c>
      <c r="K4334" s="1">
        <v>45119</v>
      </c>
      <c r="L4334">
        <v>42</v>
      </c>
      <c r="M4334">
        <v>0.12</v>
      </c>
    </row>
    <row r="4335" spans="1:13" x14ac:dyDescent="0.3">
      <c r="A4335" t="s">
        <v>3191</v>
      </c>
      <c r="B4335">
        <v>78</v>
      </c>
      <c r="C4335" t="s">
        <v>14</v>
      </c>
      <c r="D4335" t="s">
        <v>35</v>
      </c>
      <c r="F4335">
        <v>15</v>
      </c>
      <c r="G4335">
        <v>328</v>
      </c>
      <c r="H4335">
        <v>0</v>
      </c>
      <c r="I4335" t="s">
        <v>29</v>
      </c>
      <c r="J4335">
        <v>77.8</v>
      </c>
      <c r="K4335" s="1">
        <v>45403</v>
      </c>
      <c r="L4335">
        <v>9</v>
      </c>
      <c r="M4335">
        <v>0.23</v>
      </c>
    </row>
    <row r="4336" spans="1:13" x14ac:dyDescent="0.3">
      <c r="A4336" t="s">
        <v>378</v>
      </c>
      <c r="B4336">
        <v>76</v>
      </c>
      <c r="C4336" t="s">
        <v>14</v>
      </c>
      <c r="D4336" t="s">
        <v>35</v>
      </c>
      <c r="E4336">
        <v>36.99</v>
      </c>
      <c r="F4336">
        <v>7</v>
      </c>
      <c r="G4336">
        <v>152</v>
      </c>
      <c r="H4336">
        <v>0</v>
      </c>
      <c r="I4336" t="s">
        <v>19</v>
      </c>
      <c r="J4336">
        <v>33.4</v>
      </c>
      <c r="K4336" s="1">
        <v>44423</v>
      </c>
      <c r="L4336">
        <v>84</v>
      </c>
      <c r="M4336">
        <v>0.2</v>
      </c>
    </row>
    <row r="4337" spans="1:13" x14ac:dyDescent="0.3">
      <c r="A4337" t="s">
        <v>3426</v>
      </c>
      <c r="B4337">
        <v>48</v>
      </c>
      <c r="C4337" t="s">
        <v>21</v>
      </c>
      <c r="D4337" t="s">
        <v>37</v>
      </c>
      <c r="E4337">
        <v>51.84</v>
      </c>
      <c r="F4337">
        <v>11</v>
      </c>
      <c r="G4337">
        <v>212</v>
      </c>
      <c r="H4337">
        <v>0</v>
      </c>
      <c r="I4337" t="s">
        <v>16</v>
      </c>
      <c r="J4337">
        <v>98</v>
      </c>
      <c r="K4337" s="1">
        <v>45285</v>
      </c>
      <c r="L4337">
        <v>18</v>
      </c>
      <c r="M4337">
        <v>0.18</v>
      </c>
    </row>
    <row r="4338" spans="1:13" x14ac:dyDescent="0.3">
      <c r="A4338" t="s">
        <v>3427</v>
      </c>
      <c r="B4338">
        <v>34</v>
      </c>
      <c r="C4338" t="s">
        <v>21</v>
      </c>
      <c r="D4338" t="s">
        <v>50</v>
      </c>
      <c r="E4338">
        <v>72.5</v>
      </c>
      <c r="F4338">
        <v>8</v>
      </c>
      <c r="G4338">
        <v>178</v>
      </c>
      <c r="H4338">
        <v>0</v>
      </c>
      <c r="I4338" t="s">
        <v>40</v>
      </c>
      <c r="J4338">
        <v>73.5</v>
      </c>
      <c r="K4338" s="1">
        <v>44194</v>
      </c>
      <c r="L4338">
        <v>89</v>
      </c>
      <c r="M4338">
        <v>0.34</v>
      </c>
    </row>
    <row r="4339" spans="1:13" x14ac:dyDescent="0.3">
      <c r="A4339" t="s">
        <v>3428</v>
      </c>
      <c r="B4339">
        <v>64</v>
      </c>
      <c r="C4339" t="s">
        <v>21</v>
      </c>
      <c r="D4339" t="s">
        <v>35</v>
      </c>
      <c r="E4339">
        <v>112.04</v>
      </c>
      <c r="F4339">
        <v>13</v>
      </c>
      <c r="G4339">
        <v>294</v>
      </c>
      <c r="H4339">
        <v>0</v>
      </c>
      <c r="I4339" t="s">
        <v>19</v>
      </c>
      <c r="J4339">
        <v>53.3</v>
      </c>
      <c r="K4339" s="1">
        <v>45377</v>
      </c>
      <c r="L4339">
        <v>21</v>
      </c>
      <c r="M4339">
        <v>0.21</v>
      </c>
    </row>
    <row r="4340" spans="1:13" x14ac:dyDescent="0.3">
      <c r="A4340" t="s">
        <v>3429</v>
      </c>
      <c r="B4340">
        <v>26</v>
      </c>
      <c r="C4340" t="s">
        <v>21</v>
      </c>
      <c r="D4340" t="s">
        <v>18</v>
      </c>
      <c r="E4340">
        <v>47.55</v>
      </c>
      <c r="F4340">
        <v>12</v>
      </c>
      <c r="G4340">
        <v>82</v>
      </c>
      <c r="H4340">
        <v>0</v>
      </c>
      <c r="I4340" t="s">
        <v>19</v>
      </c>
      <c r="J4340">
        <v>33.1</v>
      </c>
      <c r="K4340" s="1">
        <v>44866</v>
      </c>
      <c r="L4340">
        <v>26</v>
      </c>
      <c r="M4340">
        <v>0.34</v>
      </c>
    </row>
    <row r="4341" spans="1:13" x14ac:dyDescent="0.3">
      <c r="A4341" t="s">
        <v>3430</v>
      </c>
      <c r="B4341">
        <v>27</v>
      </c>
      <c r="C4341" t="s">
        <v>14</v>
      </c>
      <c r="D4341" t="s">
        <v>37</v>
      </c>
      <c r="E4341">
        <v>144.4</v>
      </c>
      <c r="F4341">
        <v>16</v>
      </c>
      <c r="G4341">
        <v>199</v>
      </c>
      <c r="H4341">
        <v>0</v>
      </c>
      <c r="I4341" t="s">
        <v>23</v>
      </c>
      <c r="K4341" s="1">
        <v>44259</v>
      </c>
      <c r="L4341">
        <v>23</v>
      </c>
      <c r="M4341">
        <v>0.42</v>
      </c>
    </row>
    <row r="4342" spans="1:13" x14ac:dyDescent="0.3">
      <c r="A4342" t="s">
        <v>3431</v>
      </c>
      <c r="B4342">
        <v>25</v>
      </c>
      <c r="C4342" t="s">
        <v>14</v>
      </c>
      <c r="D4342" t="s">
        <v>37</v>
      </c>
      <c r="F4342">
        <v>9</v>
      </c>
      <c r="G4342">
        <v>322</v>
      </c>
      <c r="H4342">
        <v>0</v>
      </c>
      <c r="I4342" t="s">
        <v>29</v>
      </c>
      <c r="J4342">
        <v>67.3</v>
      </c>
      <c r="K4342" s="1">
        <v>44138</v>
      </c>
      <c r="L4342">
        <v>10</v>
      </c>
      <c r="M4342">
        <v>0.14000000000000001</v>
      </c>
    </row>
    <row r="4343" spans="1:13" x14ac:dyDescent="0.3">
      <c r="A4343" t="s">
        <v>1037</v>
      </c>
      <c r="B4343">
        <v>38</v>
      </c>
      <c r="C4343" t="s">
        <v>25</v>
      </c>
      <c r="D4343" t="s">
        <v>44</v>
      </c>
      <c r="E4343">
        <v>62.34</v>
      </c>
      <c r="F4343">
        <v>8</v>
      </c>
      <c r="G4343">
        <v>128</v>
      </c>
      <c r="H4343">
        <v>0</v>
      </c>
      <c r="I4343" t="s">
        <v>40</v>
      </c>
      <c r="J4343">
        <v>67.900000000000006</v>
      </c>
      <c r="K4343" s="1">
        <v>44301</v>
      </c>
      <c r="L4343">
        <v>44</v>
      </c>
      <c r="M4343">
        <v>0.72</v>
      </c>
    </row>
    <row r="4344" spans="1:13" x14ac:dyDescent="0.3">
      <c r="A4344" t="s">
        <v>3432</v>
      </c>
      <c r="B4344">
        <v>30</v>
      </c>
      <c r="C4344" t="s">
        <v>21</v>
      </c>
      <c r="D4344" t="s">
        <v>50</v>
      </c>
      <c r="E4344">
        <v>121.36</v>
      </c>
      <c r="F4344">
        <v>7</v>
      </c>
      <c r="G4344">
        <v>293</v>
      </c>
      <c r="H4344">
        <v>0</v>
      </c>
      <c r="I4344" t="s">
        <v>16</v>
      </c>
      <c r="J4344">
        <v>58.6</v>
      </c>
      <c r="K4344" s="1">
        <v>44701</v>
      </c>
      <c r="L4344">
        <v>13</v>
      </c>
      <c r="M4344">
        <v>0.41</v>
      </c>
    </row>
    <row r="4345" spans="1:13" x14ac:dyDescent="0.3">
      <c r="A4345" t="s">
        <v>3433</v>
      </c>
      <c r="B4345">
        <v>76</v>
      </c>
      <c r="C4345" t="s">
        <v>21</v>
      </c>
      <c r="D4345" t="s">
        <v>44</v>
      </c>
      <c r="E4345">
        <v>171.66</v>
      </c>
      <c r="F4345">
        <v>12</v>
      </c>
      <c r="G4345">
        <v>190</v>
      </c>
      <c r="H4345">
        <v>0</v>
      </c>
      <c r="I4345" t="s">
        <v>16</v>
      </c>
      <c r="J4345">
        <v>40</v>
      </c>
      <c r="K4345" s="1">
        <v>44164</v>
      </c>
      <c r="L4345">
        <v>53</v>
      </c>
      <c r="M4345">
        <v>0.36</v>
      </c>
    </row>
    <row r="4346" spans="1:13" x14ac:dyDescent="0.3">
      <c r="A4346" t="s">
        <v>3434</v>
      </c>
      <c r="B4346">
        <v>67</v>
      </c>
      <c r="C4346" t="s">
        <v>14</v>
      </c>
      <c r="D4346" t="s">
        <v>50</v>
      </c>
      <c r="E4346">
        <v>103.59</v>
      </c>
      <c r="F4346">
        <v>8</v>
      </c>
      <c r="G4346">
        <v>51</v>
      </c>
      <c r="H4346">
        <v>0</v>
      </c>
      <c r="I4346" t="s">
        <v>16</v>
      </c>
      <c r="J4346">
        <v>81.7</v>
      </c>
      <c r="K4346" s="1">
        <v>44607</v>
      </c>
      <c r="L4346">
        <v>37</v>
      </c>
      <c r="M4346">
        <v>0.4</v>
      </c>
    </row>
    <row r="4347" spans="1:13" x14ac:dyDescent="0.3">
      <c r="A4347" t="s">
        <v>2898</v>
      </c>
      <c r="B4347">
        <v>22</v>
      </c>
      <c r="C4347" t="s">
        <v>14</v>
      </c>
      <c r="D4347" t="s">
        <v>44</v>
      </c>
      <c r="E4347">
        <v>100.64</v>
      </c>
      <c r="F4347">
        <v>10</v>
      </c>
      <c r="G4347">
        <v>82</v>
      </c>
      <c r="H4347">
        <v>0</v>
      </c>
      <c r="I4347" t="s">
        <v>23</v>
      </c>
      <c r="J4347">
        <v>25.8</v>
      </c>
      <c r="K4347" s="1">
        <v>45718</v>
      </c>
      <c r="L4347">
        <v>56</v>
      </c>
      <c r="M4347">
        <v>0.35</v>
      </c>
    </row>
    <row r="4348" spans="1:13" x14ac:dyDescent="0.3">
      <c r="A4348" t="s">
        <v>3435</v>
      </c>
      <c r="B4348">
        <v>23</v>
      </c>
      <c r="C4348" t="s">
        <v>14</v>
      </c>
      <c r="D4348" t="s">
        <v>37</v>
      </c>
      <c r="E4348">
        <v>97.02</v>
      </c>
      <c r="F4348">
        <v>12</v>
      </c>
      <c r="G4348">
        <v>340</v>
      </c>
      <c r="H4348">
        <v>0</v>
      </c>
      <c r="I4348" t="s">
        <v>40</v>
      </c>
      <c r="J4348">
        <v>62.5</v>
      </c>
      <c r="K4348" s="1">
        <v>45244</v>
      </c>
      <c r="L4348">
        <v>59</v>
      </c>
      <c r="M4348">
        <v>0.23</v>
      </c>
    </row>
    <row r="4349" spans="1:13" x14ac:dyDescent="0.3">
      <c r="A4349" t="s">
        <v>3436</v>
      </c>
      <c r="B4349">
        <v>47</v>
      </c>
      <c r="C4349" t="s">
        <v>21</v>
      </c>
      <c r="D4349" t="s">
        <v>22</v>
      </c>
      <c r="E4349">
        <v>58.1</v>
      </c>
      <c r="F4349">
        <v>8</v>
      </c>
      <c r="G4349">
        <v>187</v>
      </c>
      <c r="H4349">
        <v>0</v>
      </c>
      <c r="I4349" t="s">
        <v>19</v>
      </c>
      <c r="J4349">
        <v>47.2</v>
      </c>
      <c r="K4349" s="1">
        <v>44490</v>
      </c>
      <c r="L4349">
        <v>12</v>
      </c>
      <c r="M4349">
        <v>0.85</v>
      </c>
    </row>
    <row r="4350" spans="1:13" x14ac:dyDescent="0.3">
      <c r="A4350" t="s">
        <v>845</v>
      </c>
      <c r="B4350">
        <v>48</v>
      </c>
      <c r="C4350" t="s">
        <v>21</v>
      </c>
      <c r="D4350" t="s">
        <v>22</v>
      </c>
      <c r="E4350">
        <v>70.599999999999994</v>
      </c>
      <c r="F4350">
        <v>3</v>
      </c>
      <c r="G4350">
        <v>12</v>
      </c>
      <c r="H4350">
        <v>0</v>
      </c>
      <c r="I4350" t="s">
        <v>23</v>
      </c>
      <c r="J4350">
        <v>89.3</v>
      </c>
      <c r="K4350" s="1">
        <v>44022</v>
      </c>
      <c r="L4350">
        <v>3</v>
      </c>
      <c r="M4350">
        <v>0.49</v>
      </c>
    </row>
    <row r="4351" spans="1:13" x14ac:dyDescent="0.3">
      <c r="A4351" t="s">
        <v>3437</v>
      </c>
      <c r="B4351">
        <v>34</v>
      </c>
      <c r="C4351" t="s">
        <v>21</v>
      </c>
      <c r="D4351" t="s">
        <v>22</v>
      </c>
      <c r="F4351">
        <v>16</v>
      </c>
      <c r="G4351">
        <v>218</v>
      </c>
      <c r="H4351">
        <v>0</v>
      </c>
      <c r="I4351" t="s">
        <v>29</v>
      </c>
      <c r="J4351">
        <v>59.1</v>
      </c>
      <c r="K4351" s="1">
        <v>45031</v>
      </c>
      <c r="L4351">
        <v>14</v>
      </c>
      <c r="M4351">
        <v>0.12</v>
      </c>
    </row>
    <row r="4352" spans="1:13" x14ac:dyDescent="0.3">
      <c r="A4352" t="s">
        <v>3438</v>
      </c>
      <c r="B4352">
        <v>28</v>
      </c>
      <c r="C4352" t="s">
        <v>25</v>
      </c>
      <c r="D4352" t="s">
        <v>37</v>
      </c>
      <c r="E4352">
        <v>154.58000000000001</v>
      </c>
      <c r="F4352">
        <v>8</v>
      </c>
      <c r="G4352">
        <v>16</v>
      </c>
      <c r="H4352">
        <v>0</v>
      </c>
      <c r="I4352" t="s">
        <v>19</v>
      </c>
      <c r="J4352">
        <v>85.6</v>
      </c>
      <c r="K4352" s="1">
        <v>44576</v>
      </c>
      <c r="L4352">
        <v>35</v>
      </c>
      <c r="M4352">
        <v>0.37</v>
      </c>
    </row>
    <row r="4353" spans="1:13" x14ac:dyDescent="0.3">
      <c r="A4353" t="s">
        <v>1571</v>
      </c>
      <c r="B4353">
        <v>37</v>
      </c>
      <c r="C4353" t="s">
        <v>21</v>
      </c>
      <c r="D4353" t="s">
        <v>35</v>
      </c>
      <c r="E4353">
        <v>75.290000000000006</v>
      </c>
      <c r="F4353">
        <v>14</v>
      </c>
      <c r="G4353">
        <v>241</v>
      </c>
      <c r="H4353">
        <v>0</v>
      </c>
      <c r="I4353" t="s">
        <v>16</v>
      </c>
      <c r="J4353">
        <v>95.3</v>
      </c>
      <c r="K4353" s="1">
        <v>45528</v>
      </c>
      <c r="L4353">
        <v>98</v>
      </c>
      <c r="M4353">
        <v>0.14000000000000001</v>
      </c>
    </row>
    <row r="4354" spans="1:13" x14ac:dyDescent="0.3">
      <c r="A4354" t="s">
        <v>3439</v>
      </c>
      <c r="B4354">
        <v>65</v>
      </c>
      <c r="C4354" t="s">
        <v>14</v>
      </c>
      <c r="D4354" t="s">
        <v>28</v>
      </c>
      <c r="E4354">
        <v>97.42</v>
      </c>
      <c r="F4354">
        <v>7</v>
      </c>
      <c r="G4354">
        <v>339</v>
      </c>
      <c r="H4354">
        <v>0</v>
      </c>
      <c r="I4354" t="s">
        <v>29</v>
      </c>
      <c r="J4354">
        <v>12.7</v>
      </c>
      <c r="K4354" s="1">
        <v>45407</v>
      </c>
      <c r="L4354">
        <v>93</v>
      </c>
      <c r="M4354">
        <v>0.1</v>
      </c>
    </row>
    <row r="4355" spans="1:13" x14ac:dyDescent="0.3">
      <c r="A4355" t="s">
        <v>1781</v>
      </c>
      <c r="B4355">
        <v>26</v>
      </c>
      <c r="C4355" t="s">
        <v>14</v>
      </c>
      <c r="D4355" t="s">
        <v>26</v>
      </c>
      <c r="E4355">
        <v>67.95</v>
      </c>
      <c r="F4355">
        <v>9</v>
      </c>
      <c r="G4355">
        <v>157</v>
      </c>
      <c r="H4355">
        <v>0</v>
      </c>
      <c r="I4355" t="s">
        <v>40</v>
      </c>
      <c r="J4355">
        <v>55.5</v>
      </c>
      <c r="K4355" s="1">
        <v>45197</v>
      </c>
      <c r="L4355">
        <v>30</v>
      </c>
      <c r="M4355">
        <v>0.32</v>
      </c>
    </row>
    <row r="4356" spans="1:13" x14ac:dyDescent="0.3">
      <c r="A4356" t="s">
        <v>3126</v>
      </c>
      <c r="B4356">
        <v>19</v>
      </c>
      <c r="C4356" t="s">
        <v>21</v>
      </c>
      <c r="D4356" t="s">
        <v>28</v>
      </c>
      <c r="E4356">
        <v>82.28</v>
      </c>
      <c r="F4356">
        <v>7</v>
      </c>
      <c r="G4356">
        <v>165</v>
      </c>
      <c r="H4356">
        <v>0</v>
      </c>
      <c r="I4356" t="s">
        <v>40</v>
      </c>
      <c r="J4356">
        <v>88.4</v>
      </c>
      <c r="K4356" s="1">
        <v>45278</v>
      </c>
      <c r="L4356">
        <v>71</v>
      </c>
      <c r="M4356">
        <v>0.06</v>
      </c>
    </row>
    <row r="4357" spans="1:13" x14ac:dyDescent="0.3">
      <c r="A4357" t="s">
        <v>3440</v>
      </c>
      <c r="B4357">
        <v>54</v>
      </c>
      <c r="C4357" t="s">
        <v>14</v>
      </c>
      <c r="D4357" t="s">
        <v>22</v>
      </c>
      <c r="F4357">
        <v>6</v>
      </c>
      <c r="G4357">
        <v>138</v>
      </c>
      <c r="H4357">
        <v>0</v>
      </c>
      <c r="I4357" t="s">
        <v>23</v>
      </c>
      <c r="J4357">
        <v>87.2</v>
      </c>
      <c r="K4357" s="1">
        <v>45587</v>
      </c>
      <c r="L4357">
        <v>66</v>
      </c>
      <c r="M4357">
        <v>0.44</v>
      </c>
    </row>
    <row r="4358" spans="1:13" x14ac:dyDescent="0.3">
      <c r="A4358" t="s">
        <v>1819</v>
      </c>
      <c r="B4358">
        <v>18</v>
      </c>
      <c r="C4358" t="s">
        <v>14</v>
      </c>
      <c r="D4358" t="s">
        <v>35</v>
      </c>
      <c r="E4358">
        <v>98.55</v>
      </c>
      <c r="F4358">
        <v>11</v>
      </c>
      <c r="G4358">
        <v>293</v>
      </c>
      <c r="H4358">
        <v>0</v>
      </c>
      <c r="I4358" t="s">
        <v>40</v>
      </c>
      <c r="J4358">
        <v>19.600000000000001</v>
      </c>
      <c r="K4358" s="1">
        <v>44141</v>
      </c>
      <c r="L4358">
        <v>18</v>
      </c>
      <c r="M4358">
        <v>0.28999999999999998</v>
      </c>
    </row>
    <row r="4359" spans="1:13" x14ac:dyDescent="0.3">
      <c r="A4359" t="s">
        <v>1329</v>
      </c>
      <c r="B4359">
        <v>21</v>
      </c>
      <c r="C4359" t="s">
        <v>14</v>
      </c>
      <c r="D4359" t="s">
        <v>37</v>
      </c>
      <c r="E4359">
        <v>186.16</v>
      </c>
      <c r="F4359">
        <v>9</v>
      </c>
      <c r="G4359">
        <v>27</v>
      </c>
      <c r="H4359">
        <v>0</v>
      </c>
      <c r="I4359" t="s">
        <v>16</v>
      </c>
      <c r="J4359">
        <v>48.1</v>
      </c>
      <c r="K4359" s="1">
        <v>45006</v>
      </c>
      <c r="L4359">
        <v>26</v>
      </c>
      <c r="M4359">
        <v>0.33</v>
      </c>
    </row>
    <row r="4360" spans="1:13" x14ac:dyDescent="0.3">
      <c r="A4360" t="s">
        <v>3441</v>
      </c>
      <c r="B4360">
        <v>53</v>
      </c>
      <c r="C4360" t="s">
        <v>21</v>
      </c>
      <c r="D4360" t="s">
        <v>15</v>
      </c>
      <c r="E4360">
        <v>166.39</v>
      </c>
      <c r="F4360">
        <v>17</v>
      </c>
      <c r="G4360">
        <v>358</v>
      </c>
      <c r="H4360">
        <v>0</v>
      </c>
      <c r="I4360" t="s">
        <v>23</v>
      </c>
      <c r="J4360">
        <v>22.3</v>
      </c>
      <c r="K4360" s="1">
        <v>44663</v>
      </c>
      <c r="L4360">
        <v>81</v>
      </c>
      <c r="M4360">
        <v>0.43</v>
      </c>
    </row>
    <row r="4361" spans="1:13" x14ac:dyDescent="0.3">
      <c r="A4361" t="s">
        <v>1375</v>
      </c>
      <c r="B4361">
        <v>71</v>
      </c>
      <c r="C4361" t="s">
        <v>21</v>
      </c>
      <c r="D4361" t="s">
        <v>35</v>
      </c>
      <c r="E4361">
        <v>52.07</v>
      </c>
      <c r="F4361">
        <v>8</v>
      </c>
      <c r="G4361">
        <v>160</v>
      </c>
      <c r="H4361">
        <v>0</v>
      </c>
      <c r="I4361" t="s">
        <v>23</v>
      </c>
      <c r="J4361">
        <v>89.7</v>
      </c>
      <c r="K4361" s="1">
        <v>44086</v>
      </c>
      <c r="L4361">
        <v>46</v>
      </c>
      <c r="M4361">
        <v>7.0000000000000007E-2</v>
      </c>
    </row>
    <row r="4362" spans="1:13" x14ac:dyDescent="0.3">
      <c r="A4362" t="s">
        <v>1601</v>
      </c>
      <c r="B4362">
        <v>75</v>
      </c>
      <c r="C4362" t="s">
        <v>21</v>
      </c>
      <c r="D4362" t="s">
        <v>15</v>
      </c>
      <c r="E4362">
        <v>47.61</v>
      </c>
      <c r="F4362">
        <v>6</v>
      </c>
      <c r="G4362">
        <v>181</v>
      </c>
      <c r="H4362">
        <v>0</v>
      </c>
      <c r="I4362" t="s">
        <v>16</v>
      </c>
      <c r="J4362">
        <v>0.3</v>
      </c>
      <c r="K4362" s="1">
        <v>44742</v>
      </c>
      <c r="L4362">
        <v>12</v>
      </c>
      <c r="M4362">
        <v>0.13</v>
      </c>
    </row>
    <row r="4363" spans="1:13" x14ac:dyDescent="0.3">
      <c r="A4363" t="s">
        <v>3442</v>
      </c>
      <c r="B4363">
        <v>42</v>
      </c>
      <c r="C4363" t="s">
        <v>21</v>
      </c>
      <c r="D4363" t="s">
        <v>37</v>
      </c>
      <c r="E4363">
        <v>87.62</v>
      </c>
      <c r="F4363">
        <v>8</v>
      </c>
      <c r="G4363">
        <v>279</v>
      </c>
      <c r="H4363">
        <v>0</v>
      </c>
      <c r="I4363" t="s">
        <v>40</v>
      </c>
      <c r="J4363">
        <v>21.8</v>
      </c>
      <c r="K4363" s="1">
        <v>45031</v>
      </c>
      <c r="L4363">
        <v>58</v>
      </c>
      <c r="M4363">
        <v>0.51</v>
      </c>
    </row>
    <row r="4364" spans="1:13" x14ac:dyDescent="0.3">
      <c r="A4364" t="s">
        <v>3443</v>
      </c>
      <c r="B4364">
        <v>20</v>
      </c>
      <c r="C4364" t="s">
        <v>14</v>
      </c>
      <c r="D4364" t="s">
        <v>18</v>
      </c>
      <c r="E4364">
        <v>30.97</v>
      </c>
      <c r="F4364">
        <v>6</v>
      </c>
      <c r="G4364">
        <v>154</v>
      </c>
      <c r="H4364">
        <v>0</v>
      </c>
      <c r="I4364" t="s">
        <v>29</v>
      </c>
      <c r="J4364">
        <v>40.9</v>
      </c>
      <c r="K4364" s="1">
        <v>45796</v>
      </c>
      <c r="L4364">
        <v>57</v>
      </c>
      <c r="M4364">
        <v>7.0000000000000007E-2</v>
      </c>
    </row>
    <row r="4365" spans="1:13" x14ac:dyDescent="0.3">
      <c r="A4365" t="s">
        <v>3444</v>
      </c>
      <c r="B4365">
        <v>26</v>
      </c>
      <c r="C4365" t="s">
        <v>14</v>
      </c>
      <c r="D4365" t="s">
        <v>50</v>
      </c>
      <c r="E4365">
        <v>149.21</v>
      </c>
      <c r="F4365">
        <v>8</v>
      </c>
      <c r="G4365">
        <v>301</v>
      </c>
      <c r="H4365">
        <v>0</v>
      </c>
      <c r="I4365" t="s">
        <v>23</v>
      </c>
      <c r="J4365">
        <v>22.1</v>
      </c>
      <c r="K4365" s="1">
        <v>44148</v>
      </c>
      <c r="L4365">
        <v>32</v>
      </c>
      <c r="M4365">
        <v>0.28999999999999998</v>
      </c>
    </row>
    <row r="4366" spans="1:13" x14ac:dyDescent="0.3">
      <c r="A4366" t="s">
        <v>1701</v>
      </c>
      <c r="B4366">
        <v>39</v>
      </c>
      <c r="C4366" t="s">
        <v>21</v>
      </c>
      <c r="D4366" t="s">
        <v>26</v>
      </c>
      <c r="E4366">
        <v>55.09</v>
      </c>
      <c r="F4366">
        <v>9</v>
      </c>
      <c r="G4366">
        <v>213</v>
      </c>
      <c r="H4366">
        <v>0</v>
      </c>
      <c r="I4366" t="s">
        <v>29</v>
      </c>
      <c r="J4366">
        <v>97.4</v>
      </c>
      <c r="K4366" s="1">
        <v>44241</v>
      </c>
      <c r="L4366">
        <v>93</v>
      </c>
      <c r="M4366">
        <v>7.0000000000000007E-2</v>
      </c>
    </row>
    <row r="4367" spans="1:13" x14ac:dyDescent="0.3">
      <c r="A4367" t="s">
        <v>3445</v>
      </c>
      <c r="B4367">
        <v>40</v>
      </c>
      <c r="C4367" t="s">
        <v>14</v>
      </c>
      <c r="D4367" t="s">
        <v>28</v>
      </c>
      <c r="E4367">
        <v>148.83000000000001</v>
      </c>
      <c r="F4367">
        <v>6</v>
      </c>
      <c r="G4367">
        <v>339</v>
      </c>
      <c r="H4367">
        <v>0</v>
      </c>
      <c r="I4367" t="s">
        <v>29</v>
      </c>
      <c r="J4367">
        <v>24.4</v>
      </c>
      <c r="K4367" s="1">
        <v>45270</v>
      </c>
      <c r="L4367">
        <v>64</v>
      </c>
      <c r="M4367">
        <v>0.22</v>
      </c>
    </row>
    <row r="4368" spans="1:13" x14ac:dyDescent="0.3">
      <c r="A4368" t="s">
        <v>3138</v>
      </c>
      <c r="B4368">
        <v>29</v>
      </c>
      <c r="C4368" t="s">
        <v>14</v>
      </c>
      <c r="D4368" t="s">
        <v>44</v>
      </c>
      <c r="E4368">
        <v>52.9</v>
      </c>
      <c r="F4368">
        <v>10</v>
      </c>
      <c r="G4368">
        <v>352</v>
      </c>
      <c r="H4368">
        <v>0</v>
      </c>
      <c r="I4368" t="s">
        <v>29</v>
      </c>
      <c r="J4368">
        <v>36.200000000000003</v>
      </c>
      <c r="K4368" s="1">
        <v>44273</v>
      </c>
      <c r="L4368">
        <v>74</v>
      </c>
      <c r="M4368">
        <v>0.22</v>
      </c>
    </row>
    <row r="4369" spans="1:13" x14ac:dyDescent="0.3">
      <c r="A4369" t="s">
        <v>2812</v>
      </c>
      <c r="B4369">
        <v>27</v>
      </c>
      <c r="C4369" t="s">
        <v>21</v>
      </c>
      <c r="D4369" t="s">
        <v>44</v>
      </c>
      <c r="F4369">
        <v>9</v>
      </c>
      <c r="G4369">
        <v>68</v>
      </c>
      <c r="H4369">
        <v>0</v>
      </c>
      <c r="I4369" t="s">
        <v>29</v>
      </c>
      <c r="J4369">
        <v>17.399999999999999</v>
      </c>
      <c r="K4369" s="1">
        <v>45728</v>
      </c>
      <c r="L4369">
        <v>66</v>
      </c>
      <c r="M4369">
        <v>0.18</v>
      </c>
    </row>
    <row r="4370" spans="1:13" x14ac:dyDescent="0.3">
      <c r="A4370" t="s">
        <v>3307</v>
      </c>
      <c r="B4370">
        <v>51</v>
      </c>
      <c r="C4370" t="s">
        <v>21</v>
      </c>
      <c r="D4370" t="s">
        <v>50</v>
      </c>
      <c r="E4370">
        <v>214.18</v>
      </c>
      <c r="F4370">
        <v>12</v>
      </c>
      <c r="G4370">
        <v>324</v>
      </c>
      <c r="H4370">
        <v>0</v>
      </c>
      <c r="I4370" t="s">
        <v>16</v>
      </c>
      <c r="J4370">
        <v>92.7</v>
      </c>
      <c r="K4370" s="1">
        <v>44044</v>
      </c>
      <c r="L4370">
        <v>37</v>
      </c>
      <c r="M4370">
        <v>0.27</v>
      </c>
    </row>
    <row r="4371" spans="1:13" x14ac:dyDescent="0.3">
      <c r="A4371" t="s">
        <v>3446</v>
      </c>
      <c r="B4371">
        <v>60</v>
      </c>
      <c r="C4371" t="s">
        <v>14</v>
      </c>
      <c r="D4371" t="s">
        <v>35</v>
      </c>
      <c r="E4371">
        <v>119.98</v>
      </c>
      <c r="F4371">
        <v>12</v>
      </c>
      <c r="G4371">
        <v>294</v>
      </c>
      <c r="H4371">
        <v>0</v>
      </c>
      <c r="I4371" t="s">
        <v>19</v>
      </c>
      <c r="J4371">
        <v>41.1</v>
      </c>
      <c r="K4371" s="1">
        <v>45031</v>
      </c>
      <c r="L4371">
        <v>14</v>
      </c>
      <c r="M4371">
        <v>0.26</v>
      </c>
    </row>
    <row r="4372" spans="1:13" x14ac:dyDescent="0.3">
      <c r="A4372" t="s">
        <v>3447</v>
      </c>
      <c r="B4372">
        <v>27</v>
      </c>
      <c r="C4372" t="s">
        <v>14</v>
      </c>
      <c r="D4372" t="s">
        <v>44</v>
      </c>
      <c r="E4372">
        <v>96.19</v>
      </c>
      <c r="F4372">
        <v>9</v>
      </c>
      <c r="G4372">
        <v>208</v>
      </c>
      <c r="H4372">
        <v>0</v>
      </c>
      <c r="I4372" t="s">
        <v>40</v>
      </c>
      <c r="J4372">
        <v>26.2</v>
      </c>
      <c r="K4372" s="1">
        <v>44178</v>
      </c>
      <c r="L4372">
        <v>10</v>
      </c>
      <c r="M4372">
        <v>0.31</v>
      </c>
    </row>
    <row r="4373" spans="1:13" x14ac:dyDescent="0.3">
      <c r="A4373" t="s">
        <v>3448</v>
      </c>
      <c r="B4373">
        <v>47</v>
      </c>
      <c r="C4373" t="s">
        <v>14</v>
      </c>
      <c r="D4373" t="s">
        <v>52</v>
      </c>
      <c r="E4373">
        <v>111.71</v>
      </c>
      <c r="F4373">
        <v>11</v>
      </c>
      <c r="G4373">
        <v>156</v>
      </c>
      <c r="H4373">
        <v>0</v>
      </c>
      <c r="I4373" t="s">
        <v>19</v>
      </c>
      <c r="J4373">
        <v>24.6</v>
      </c>
      <c r="K4373" s="1">
        <v>44675</v>
      </c>
      <c r="L4373">
        <v>65</v>
      </c>
      <c r="M4373">
        <v>0.27</v>
      </c>
    </row>
    <row r="4374" spans="1:13" x14ac:dyDescent="0.3">
      <c r="A4374" t="s">
        <v>3022</v>
      </c>
      <c r="B4374">
        <v>39</v>
      </c>
      <c r="C4374" t="s">
        <v>21</v>
      </c>
      <c r="D4374" t="s">
        <v>44</v>
      </c>
      <c r="E4374">
        <v>39.75</v>
      </c>
      <c r="F4374">
        <v>16</v>
      </c>
      <c r="G4374">
        <v>74</v>
      </c>
      <c r="H4374">
        <v>0</v>
      </c>
      <c r="I4374" t="s">
        <v>19</v>
      </c>
      <c r="J4374">
        <v>58.6</v>
      </c>
      <c r="K4374" s="1">
        <v>45108</v>
      </c>
      <c r="L4374">
        <v>64</v>
      </c>
      <c r="M4374">
        <v>0.49</v>
      </c>
    </row>
    <row r="4375" spans="1:13" x14ac:dyDescent="0.3">
      <c r="A4375" t="s">
        <v>3449</v>
      </c>
      <c r="B4375">
        <v>23</v>
      </c>
      <c r="C4375" t="s">
        <v>21</v>
      </c>
      <c r="D4375" t="s">
        <v>37</v>
      </c>
      <c r="E4375">
        <v>198.19</v>
      </c>
      <c r="F4375">
        <v>14</v>
      </c>
      <c r="G4375">
        <v>341</v>
      </c>
      <c r="H4375">
        <v>0</v>
      </c>
      <c r="I4375" t="s">
        <v>23</v>
      </c>
      <c r="J4375">
        <v>97.8</v>
      </c>
      <c r="K4375" s="1">
        <v>44595</v>
      </c>
      <c r="L4375">
        <v>41</v>
      </c>
      <c r="M4375">
        <v>0.17</v>
      </c>
    </row>
    <row r="4376" spans="1:13" x14ac:dyDescent="0.3">
      <c r="A4376" t="s">
        <v>3450</v>
      </c>
      <c r="B4376">
        <v>67</v>
      </c>
      <c r="C4376" t="s">
        <v>21</v>
      </c>
      <c r="D4376" t="s">
        <v>50</v>
      </c>
      <c r="E4376">
        <v>157.66</v>
      </c>
      <c r="F4376">
        <v>11</v>
      </c>
      <c r="G4376">
        <v>286</v>
      </c>
      <c r="H4376">
        <v>0</v>
      </c>
      <c r="I4376" t="s">
        <v>19</v>
      </c>
      <c r="J4376">
        <v>97.4</v>
      </c>
      <c r="K4376" s="1">
        <v>44973</v>
      </c>
      <c r="L4376">
        <v>21</v>
      </c>
      <c r="M4376">
        <v>0.37</v>
      </c>
    </row>
    <row r="4377" spans="1:13" x14ac:dyDescent="0.3">
      <c r="A4377" t="s">
        <v>3451</v>
      </c>
      <c r="B4377">
        <v>19</v>
      </c>
      <c r="C4377" t="s">
        <v>14</v>
      </c>
      <c r="D4377" t="s">
        <v>26</v>
      </c>
      <c r="E4377">
        <v>84.53</v>
      </c>
      <c r="F4377">
        <v>6</v>
      </c>
      <c r="G4377">
        <v>230</v>
      </c>
      <c r="H4377">
        <v>0</v>
      </c>
      <c r="I4377" t="s">
        <v>19</v>
      </c>
      <c r="J4377">
        <v>98.2</v>
      </c>
      <c r="K4377" s="1">
        <v>45568</v>
      </c>
      <c r="L4377">
        <v>69</v>
      </c>
      <c r="M4377">
        <v>0.18</v>
      </c>
    </row>
    <row r="4378" spans="1:13" x14ac:dyDescent="0.3">
      <c r="A4378" t="s">
        <v>1962</v>
      </c>
      <c r="B4378">
        <v>47</v>
      </c>
      <c r="C4378" t="s">
        <v>14</v>
      </c>
      <c r="D4378" t="s">
        <v>50</v>
      </c>
      <c r="E4378">
        <v>99.91</v>
      </c>
      <c r="F4378">
        <v>7</v>
      </c>
      <c r="G4378">
        <v>64</v>
      </c>
      <c r="H4378">
        <v>0</v>
      </c>
      <c r="I4378" t="s">
        <v>16</v>
      </c>
      <c r="J4378">
        <v>38.700000000000003</v>
      </c>
      <c r="K4378" s="1">
        <v>45222</v>
      </c>
      <c r="L4378">
        <v>9</v>
      </c>
      <c r="M4378">
        <v>0.46</v>
      </c>
    </row>
    <row r="4379" spans="1:13" x14ac:dyDescent="0.3">
      <c r="A4379" t="s">
        <v>3452</v>
      </c>
      <c r="B4379">
        <v>19</v>
      </c>
      <c r="C4379" t="s">
        <v>21</v>
      </c>
      <c r="D4379" t="s">
        <v>26</v>
      </c>
      <c r="E4379">
        <v>108.02</v>
      </c>
      <c r="F4379">
        <v>9</v>
      </c>
      <c r="G4379">
        <v>270</v>
      </c>
      <c r="H4379">
        <v>0</v>
      </c>
      <c r="I4379" t="s">
        <v>29</v>
      </c>
      <c r="J4379">
        <v>91.4</v>
      </c>
      <c r="K4379" s="1">
        <v>45349</v>
      </c>
      <c r="L4379">
        <v>9</v>
      </c>
      <c r="M4379">
        <v>0.03</v>
      </c>
    </row>
    <row r="4380" spans="1:13" x14ac:dyDescent="0.3">
      <c r="A4380" t="s">
        <v>3453</v>
      </c>
      <c r="B4380">
        <v>49</v>
      </c>
      <c r="C4380" t="s">
        <v>14</v>
      </c>
      <c r="D4380" t="s">
        <v>52</v>
      </c>
      <c r="E4380">
        <v>181.35</v>
      </c>
      <c r="F4380">
        <v>7</v>
      </c>
      <c r="G4380">
        <v>82</v>
      </c>
      <c r="H4380">
        <v>0</v>
      </c>
      <c r="I4380" t="s">
        <v>19</v>
      </c>
      <c r="J4380">
        <v>44.4</v>
      </c>
      <c r="K4380" s="1">
        <v>44273</v>
      </c>
      <c r="L4380">
        <v>18</v>
      </c>
      <c r="M4380">
        <v>0.27</v>
      </c>
    </row>
    <row r="4381" spans="1:13" x14ac:dyDescent="0.3">
      <c r="A4381" t="s">
        <v>3454</v>
      </c>
      <c r="B4381">
        <v>59</v>
      </c>
      <c r="C4381" t="s">
        <v>14</v>
      </c>
      <c r="D4381" t="s">
        <v>44</v>
      </c>
      <c r="E4381">
        <v>175.23</v>
      </c>
      <c r="F4381">
        <v>8</v>
      </c>
      <c r="G4381">
        <v>73</v>
      </c>
      <c r="H4381">
        <v>0</v>
      </c>
      <c r="I4381" t="s">
        <v>19</v>
      </c>
      <c r="J4381">
        <v>51.1</v>
      </c>
      <c r="K4381" s="1">
        <v>44862</v>
      </c>
      <c r="L4381">
        <v>69</v>
      </c>
      <c r="M4381">
        <v>0.13</v>
      </c>
    </row>
    <row r="4382" spans="1:13" x14ac:dyDescent="0.3">
      <c r="A4382" t="s">
        <v>3455</v>
      </c>
      <c r="B4382">
        <v>33</v>
      </c>
      <c r="C4382" t="s">
        <v>14</v>
      </c>
      <c r="D4382" t="s">
        <v>50</v>
      </c>
      <c r="E4382">
        <v>24.71</v>
      </c>
      <c r="F4382">
        <v>11</v>
      </c>
      <c r="G4382">
        <v>264</v>
      </c>
      <c r="H4382">
        <v>0</v>
      </c>
      <c r="I4382" t="s">
        <v>23</v>
      </c>
      <c r="J4382">
        <v>52</v>
      </c>
      <c r="K4382" s="1">
        <v>44170</v>
      </c>
      <c r="L4382">
        <v>62</v>
      </c>
      <c r="M4382">
        <v>0.2</v>
      </c>
    </row>
    <row r="4383" spans="1:13" x14ac:dyDescent="0.3">
      <c r="A4383" t="s">
        <v>1287</v>
      </c>
      <c r="B4383">
        <v>29</v>
      </c>
      <c r="C4383" t="s">
        <v>25</v>
      </c>
      <c r="D4383" t="s">
        <v>15</v>
      </c>
      <c r="E4383">
        <v>58.87</v>
      </c>
      <c r="F4383">
        <v>13</v>
      </c>
      <c r="G4383">
        <v>268</v>
      </c>
      <c r="H4383">
        <v>0</v>
      </c>
      <c r="I4383" t="s">
        <v>40</v>
      </c>
      <c r="J4383">
        <v>6.4</v>
      </c>
      <c r="K4383" s="1">
        <v>45674</v>
      </c>
      <c r="L4383">
        <v>16</v>
      </c>
      <c r="M4383">
        <v>0.4</v>
      </c>
    </row>
    <row r="4384" spans="1:13" x14ac:dyDescent="0.3">
      <c r="A4384" t="s">
        <v>3032</v>
      </c>
      <c r="B4384">
        <v>18</v>
      </c>
      <c r="C4384" t="s">
        <v>21</v>
      </c>
      <c r="D4384" t="s">
        <v>22</v>
      </c>
      <c r="E4384">
        <v>112.73</v>
      </c>
      <c r="F4384">
        <v>16</v>
      </c>
      <c r="G4384">
        <v>300</v>
      </c>
      <c r="H4384">
        <v>0</v>
      </c>
      <c r="I4384" t="s">
        <v>23</v>
      </c>
      <c r="J4384">
        <v>17.7</v>
      </c>
      <c r="K4384" s="1">
        <v>44076</v>
      </c>
      <c r="L4384">
        <v>98</v>
      </c>
      <c r="M4384">
        <v>0.05</v>
      </c>
    </row>
    <row r="4385" spans="1:13" x14ac:dyDescent="0.3">
      <c r="A4385" t="s">
        <v>975</v>
      </c>
      <c r="B4385">
        <v>70</v>
      </c>
      <c r="C4385" t="s">
        <v>25</v>
      </c>
      <c r="D4385" t="s">
        <v>52</v>
      </c>
      <c r="E4385">
        <v>150.80000000000001</v>
      </c>
      <c r="F4385">
        <v>11</v>
      </c>
      <c r="G4385">
        <v>89</v>
      </c>
      <c r="H4385">
        <v>0</v>
      </c>
      <c r="I4385" t="s">
        <v>40</v>
      </c>
      <c r="J4385">
        <v>88.6</v>
      </c>
      <c r="K4385" s="1">
        <v>44751</v>
      </c>
      <c r="L4385">
        <v>4</v>
      </c>
      <c r="M4385">
        <v>0.01</v>
      </c>
    </row>
    <row r="4386" spans="1:13" x14ac:dyDescent="0.3">
      <c r="A4386" t="s">
        <v>3456</v>
      </c>
      <c r="B4386">
        <v>25</v>
      </c>
      <c r="C4386" t="s">
        <v>21</v>
      </c>
      <c r="D4386" t="s">
        <v>35</v>
      </c>
      <c r="E4386">
        <v>55.28</v>
      </c>
      <c r="F4386">
        <v>10</v>
      </c>
      <c r="G4386">
        <v>359</v>
      </c>
      <c r="H4386">
        <v>0</v>
      </c>
      <c r="I4386" t="s">
        <v>40</v>
      </c>
      <c r="J4386">
        <v>89.6</v>
      </c>
      <c r="K4386" s="1">
        <v>44547</v>
      </c>
      <c r="L4386">
        <v>21</v>
      </c>
      <c r="M4386">
        <v>0.32</v>
      </c>
    </row>
    <row r="4387" spans="1:13" x14ac:dyDescent="0.3">
      <c r="A4387" t="s">
        <v>3457</v>
      </c>
      <c r="B4387">
        <v>65</v>
      </c>
      <c r="C4387" t="s">
        <v>21</v>
      </c>
      <c r="D4387" t="s">
        <v>15</v>
      </c>
      <c r="E4387">
        <v>126.97</v>
      </c>
      <c r="F4387">
        <v>10</v>
      </c>
      <c r="G4387">
        <v>299</v>
      </c>
      <c r="H4387">
        <v>0</v>
      </c>
      <c r="I4387" t="s">
        <v>40</v>
      </c>
      <c r="J4387">
        <v>20.2</v>
      </c>
      <c r="K4387" s="1">
        <v>45379</v>
      </c>
      <c r="L4387">
        <v>44</v>
      </c>
      <c r="M4387">
        <v>0.46</v>
      </c>
    </row>
    <row r="4388" spans="1:13" x14ac:dyDescent="0.3">
      <c r="A4388" t="s">
        <v>3458</v>
      </c>
      <c r="B4388">
        <v>67</v>
      </c>
      <c r="C4388" t="s">
        <v>14</v>
      </c>
      <c r="D4388" t="s">
        <v>26</v>
      </c>
      <c r="E4388">
        <v>105.09</v>
      </c>
      <c r="F4388">
        <v>12</v>
      </c>
      <c r="G4388">
        <v>1</v>
      </c>
      <c r="H4388">
        <v>0</v>
      </c>
      <c r="I4388" t="s">
        <v>16</v>
      </c>
      <c r="J4388">
        <v>30.3</v>
      </c>
      <c r="K4388" s="1">
        <v>45144</v>
      </c>
      <c r="L4388">
        <v>78</v>
      </c>
      <c r="M4388">
        <v>0.15</v>
      </c>
    </row>
    <row r="4389" spans="1:13" x14ac:dyDescent="0.3">
      <c r="A4389" t="s">
        <v>3422</v>
      </c>
      <c r="B4389">
        <v>30</v>
      </c>
      <c r="C4389" t="s">
        <v>25</v>
      </c>
      <c r="D4389" t="s">
        <v>50</v>
      </c>
      <c r="E4389">
        <v>119.83</v>
      </c>
      <c r="F4389">
        <v>11</v>
      </c>
      <c r="G4389">
        <v>175</v>
      </c>
      <c r="H4389">
        <v>0</v>
      </c>
      <c r="I4389" t="s">
        <v>16</v>
      </c>
      <c r="J4389">
        <v>83</v>
      </c>
      <c r="K4389" s="1">
        <v>44043</v>
      </c>
      <c r="L4389">
        <v>91</v>
      </c>
      <c r="M4389">
        <v>0.32</v>
      </c>
    </row>
    <row r="4390" spans="1:13" x14ac:dyDescent="0.3">
      <c r="A4390" t="s">
        <v>3459</v>
      </c>
      <c r="B4390">
        <v>32</v>
      </c>
      <c r="C4390" t="s">
        <v>14</v>
      </c>
      <c r="D4390" t="s">
        <v>26</v>
      </c>
      <c r="E4390">
        <v>56.36</v>
      </c>
      <c r="F4390">
        <v>9</v>
      </c>
      <c r="G4390">
        <v>124</v>
      </c>
      <c r="H4390">
        <v>0</v>
      </c>
      <c r="I4390" t="s">
        <v>29</v>
      </c>
      <c r="J4390">
        <v>20.399999999999999</v>
      </c>
      <c r="K4390" s="1">
        <v>45067</v>
      </c>
      <c r="L4390">
        <v>76</v>
      </c>
      <c r="M4390">
        <v>0.26</v>
      </c>
    </row>
    <row r="4391" spans="1:13" x14ac:dyDescent="0.3">
      <c r="A4391" t="s">
        <v>3460</v>
      </c>
      <c r="B4391">
        <v>70</v>
      </c>
      <c r="C4391" t="s">
        <v>14</v>
      </c>
      <c r="D4391" t="s">
        <v>26</v>
      </c>
      <c r="E4391">
        <v>81.83</v>
      </c>
      <c r="F4391">
        <v>4</v>
      </c>
      <c r="G4391">
        <v>267</v>
      </c>
      <c r="H4391">
        <v>0</v>
      </c>
      <c r="I4391" t="s">
        <v>40</v>
      </c>
      <c r="J4391">
        <v>88.1</v>
      </c>
      <c r="K4391" s="1">
        <v>44874</v>
      </c>
      <c r="L4391">
        <v>27</v>
      </c>
      <c r="M4391">
        <v>0.61</v>
      </c>
    </row>
    <row r="4392" spans="1:13" x14ac:dyDescent="0.3">
      <c r="A4392" t="s">
        <v>3461</v>
      </c>
      <c r="B4392">
        <v>61</v>
      </c>
      <c r="C4392" t="s">
        <v>14</v>
      </c>
      <c r="D4392" t="s">
        <v>52</v>
      </c>
      <c r="E4392">
        <v>123.98</v>
      </c>
      <c r="F4392">
        <v>12</v>
      </c>
      <c r="G4392">
        <v>214</v>
      </c>
      <c r="H4392">
        <v>0</v>
      </c>
      <c r="I4392" t="s">
        <v>16</v>
      </c>
      <c r="J4392">
        <v>82.3</v>
      </c>
      <c r="K4392" s="1">
        <v>45533</v>
      </c>
      <c r="L4392">
        <v>34</v>
      </c>
      <c r="M4392">
        <v>0.22</v>
      </c>
    </row>
    <row r="4393" spans="1:13" x14ac:dyDescent="0.3">
      <c r="A4393" t="s">
        <v>538</v>
      </c>
      <c r="B4393">
        <v>25</v>
      </c>
      <c r="C4393" t="s">
        <v>14</v>
      </c>
      <c r="D4393" t="s">
        <v>15</v>
      </c>
      <c r="E4393">
        <v>120.03</v>
      </c>
      <c r="F4393">
        <v>10</v>
      </c>
      <c r="G4393">
        <v>66</v>
      </c>
      <c r="H4393">
        <v>0</v>
      </c>
      <c r="I4393" t="s">
        <v>16</v>
      </c>
      <c r="J4393">
        <v>80.8</v>
      </c>
      <c r="K4393" s="1">
        <v>44179</v>
      </c>
      <c r="L4393">
        <v>4</v>
      </c>
      <c r="M4393">
        <v>0.18</v>
      </c>
    </row>
    <row r="4394" spans="1:13" x14ac:dyDescent="0.3">
      <c r="A4394" t="s">
        <v>1020</v>
      </c>
      <c r="B4394">
        <v>27</v>
      </c>
      <c r="C4394" t="s">
        <v>21</v>
      </c>
      <c r="D4394" t="s">
        <v>50</v>
      </c>
      <c r="E4394">
        <v>113</v>
      </c>
      <c r="F4394">
        <v>13</v>
      </c>
      <c r="G4394">
        <v>177</v>
      </c>
      <c r="H4394">
        <v>0</v>
      </c>
      <c r="I4394" t="s">
        <v>19</v>
      </c>
      <c r="J4394">
        <v>89.2</v>
      </c>
      <c r="K4394" s="1">
        <v>45738</v>
      </c>
      <c r="L4394">
        <v>51</v>
      </c>
      <c r="M4394">
        <v>0.12</v>
      </c>
    </row>
    <row r="4395" spans="1:13" x14ac:dyDescent="0.3">
      <c r="A4395" t="s">
        <v>3462</v>
      </c>
      <c r="B4395">
        <v>63</v>
      </c>
      <c r="C4395" t="s">
        <v>14</v>
      </c>
      <c r="D4395" t="s">
        <v>44</v>
      </c>
      <c r="E4395">
        <v>36.64</v>
      </c>
      <c r="F4395">
        <v>14</v>
      </c>
      <c r="G4395">
        <v>266</v>
      </c>
      <c r="H4395">
        <v>1</v>
      </c>
      <c r="I4395" t="s">
        <v>40</v>
      </c>
      <c r="J4395">
        <v>88.7</v>
      </c>
      <c r="K4395" s="1">
        <v>45121</v>
      </c>
      <c r="L4395">
        <v>2</v>
      </c>
      <c r="M4395">
        <v>0.28000000000000003</v>
      </c>
    </row>
    <row r="4396" spans="1:13" x14ac:dyDescent="0.3">
      <c r="A4396" t="s">
        <v>3463</v>
      </c>
      <c r="B4396">
        <v>22</v>
      </c>
      <c r="C4396" t="s">
        <v>14</v>
      </c>
      <c r="D4396" t="s">
        <v>18</v>
      </c>
      <c r="E4396">
        <v>73.84</v>
      </c>
      <c r="F4396">
        <v>11</v>
      </c>
      <c r="G4396">
        <v>4</v>
      </c>
      <c r="H4396">
        <v>0</v>
      </c>
      <c r="I4396" t="s">
        <v>23</v>
      </c>
      <c r="K4396" s="1">
        <v>44550</v>
      </c>
      <c r="L4396">
        <v>32</v>
      </c>
      <c r="M4396">
        <v>0.45</v>
      </c>
    </row>
    <row r="4397" spans="1:13" x14ac:dyDescent="0.3">
      <c r="A4397" t="s">
        <v>2967</v>
      </c>
      <c r="B4397">
        <v>67</v>
      </c>
      <c r="C4397" t="s">
        <v>14</v>
      </c>
      <c r="D4397" t="s">
        <v>28</v>
      </c>
      <c r="E4397">
        <v>51.25</v>
      </c>
      <c r="F4397">
        <v>11</v>
      </c>
      <c r="G4397">
        <v>300</v>
      </c>
      <c r="H4397">
        <v>0</v>
      </c>
      <c r="I4397" t="s">
        <v>19</v>
      </c>
      <c r="J4397">
        <v>88</v>
      </c>
      <c r="K4397" s="1">
        <v>45678</v>
      </c>
      <c r="L4397">
        <v>2</v>
      </c>
      <c r="M4397">
        <v>0.67</v>
      </c>
    </row>
    <row r="4398" spans="1:13" x14ac:dyDescent="0.3">
      <c r="A4398" t="s">
        <v>3464</v>
      </c>
      <c r="B4398">
        <v>36</v>
      </c>
      <c r="C4398" t="s">
        <v>21</v>
      </c>
      <c r="D4398" t="s">
        <v>28</v>
      </c>
      <c r="E4398">
        <v>121.78</v>
      </c>
      <c r="F4398">
        <v>5</v>
      </c>
      <c r="G4398">
        <v>201</v>
      </c>
      <c r="H4398">
        <v>0</v>
      </c>
      <c r="I4398" t="s">
        <v>16</v>
      </c>
      <c r="J4398">
        <v>60.7</v>
      </c>
      <c r="K4398" s="1">
        <v>45539</v>
      </c>
      <c r="L4398">
        <v>58</v>
      </c>
      <c r="M4398">
        <v>0.25</v>
      </c>
    </row>
    <row r="4399" spans="1:13" x14ac:dyDescent="0.3">
      <c r="A4399" t="s">
        <v>3465</v>
      </c>
      <c r="B4399">
        <v>64</v>
      </c>
      <c r="C4399" t="s">
        <v>14</v>
      </c>
      <c r="D4399" t="s">
        <v>52</v>
      </c>
      <c r="E4399">
        <v>232.1</v>
      </c>
      <c r="F4399">
        <v>12</v>
      </c>
      <c r="G4399">
        <v>116</v>
      </c>
      <c r="H4399">
        <v>0</v>
      </c>
      <c r="I4399" t="s">
        <v>16</v>
      </c>
      <c r="J4399">
        <v>15.8</v>
      </c>
      <c r="K4399" s="1">
        <v>44673</v>
      </c>
      <c r="L4399">
        <v>22</v>
      </c>
      <c r="M4399">
        <v>0.28000000000000003</v>
      </c>
    </row>
    <row r="4400" spans="1:13" x14ac:dyDescent="0.3">
      <c r="A4400" t="s">
        <v>3466</v>
      </c>
      <c r="B4400">
        <v>55</v>
      </c>
      <c r="C4400" t="s">
        <v>25</v>
      </c>
      <c r="D4400" t="s">
        <v>35</v>
      </c>
      <c r="E4400">
        <v>100.03</v>
      </c>
      <c r="F4400">
        <v>10</v>
      </c>
      <c r="G4400">
        <v>335</v>
      </c>
      <c r="H4400">
        <v>0</v>
      </c>
      <c r="I4400" t="s">
        <v>16</v>
      </c>
      <c r="J4400">
        <v>60.9</v>
      </c>
      <c r="K4400" s="1">
        <v>45049</v>
      </c>
      <c r="L4400">
        <v>19</v>
      </c>
      <c r="M4400">
        <v>0.36</v>
      </c>
    </row>
    <row r="4401" spans="1:13" x14ac:dyDescent="0.3">
      <c r="A4401" t="s">
        <v>3467</v>
      </c>
      <c r="B4401">
        <v>76</v>
      </c>
      <c r="C4401" t="s">
        <v>14</v>
      </c>
      <c r="D4401" t="s">
        <v>37</v>
      </c>
      <c r="E4401">
        <v>180.45</v>
      </c>
      <c r="F4401">
        <v>13</v>
      </c>
      <c r="G4401">
        <v>349</v>
      </c>
      <c r="H4401">
        <v>0</v>
      </c>
      <c r="I4401" t="s">
        <v>16</v>
      </c>
      <c r="J4401">
        <v>94.2</v>
      </c>
      <c r="K4401" s="1">
        <v>45221</v>
      </c>
      <c r="L4401">
        <v>90</v>
      </c>
      <c r="M4401">
        <v>0.3</v>
      </c>
    </row>
    <row r="4402" spans="1:13" x14ac:dyDescent="0.3">
      <c r="A4402" t="s">
        <v>2971</v>
      </c>
      <c r="B4402">
        <v>28</v>
      </c>
      <c r="C4402" t="s">
        <v>25</v>
      </c>
      <c r="D4402" t="s">
        <v>18</v>
      </c>
      <c r="F4402">
        <v>7</v>
      </c>
      <c r="G4402">
        <v>231</v>
      </c>
      <c r="H4402">
        <v>0</v>
      </c>
      <c r="I4402" t="s">
        <v>23</v>
      </c>
      <c r="J4402">
        <v>96.8</v>
      </c>
      <c r="K4402" s="1">
        <v>44910</v>
      </c>
      <c r="L4402">
        <v>20</v>
      </c>
      <c r="M4402">
        <v>0.16</v>
      </c>
    </row>
    <row r="4403" spans="1:13" x14ac:dyDescent="0.3">
      <c r="A4403" t="s">
        <v>3468</v>
      </c>
      <c r="B4403">
        <v>70</v>
      </c>
      <c r="C4403" t="s">
        <v>21</v>
      </c>
      <c r="D4403" t="s">
        <v>50</v>
      </c>
      <c r="E4403">
        <v>99.57</v>
      </c>
      <c r="F4403">
        <v>6</v>
      </c>
      <c r="G4403">
        <v>83</v>
      </c>
      <c r="H4403">
        <v>0</v>
      </c>
      <c r="I4403" t="s">
        <v>29</v>
      </c>
      <c r="J4403">
        <v>72.8</v>
      </c>
      <c r="K4403" s="1">
        <v>44239</v>
      </c>
      <c r="L4403">
        <v>18</v>
      </c>
      <c r="M4403">
        <v>0.22</v>
      </c>
    </row>
    <row r="4404" spans="1:13" x14ac:dyDescent="0.3">
      <c r="A4404" t="s">
        <v>3469</v>
      </c>
      <c r="B4404">
        <v>60</v>
      </c>
      <c r="C4404" t="s">
        <v>14</v>
      </c>
      <c r="D4404" t="s">
        <v>28</v>
      </c>
      <c r="E4404">
        <v>88.91</v>
      </c>
      <c r="F4404">
        <v>7</v>
      </c>
      <c r="G4404">
        <v>88</v>
      </c>
      <c r="H4404">
        <v>1</v>
      </c>
      <c r="I4404" t="s">
        <v>29</v>
      </c>
      <c r="J4404">
        <v>69.400000000000006</v>
      </c>
      <c r="K4404" s="1">
        <v>44969</v>
      </c>
      <c r="L4404">
        <v>50</v>
      </c>
      <c r="M4404">
        <v>0.02</v>
      </c>
    </row>
    <row r="4405" spans="1:13" x14ac:dyDescent="0.3">
      <c r="A4405" t="s">
        <v>3470</v>
      </c>
      <c r="B4405">
        <v>37</v>
      </c>
      <c r="C4405" t="s">
        <v>14</v>
      </c>
      <c r="D4405" t="s">
        <v>35</v>
      </c>
      <c r="E4405">
        <v>43.78</v>
      </c>
      <c r="F4405">
        <v>10</v>
      </c>
      <c r="G4405">
        <v>226</v>
      </c>
      <c r="H4405">
        <v>0</v>
      </c>
      <c r="I4405" t="s">
        <v>40</v>
      </c>
      <c r="J4405">
        <v>93.8</v>
      </c>
      <c r="K4405" s="1">
        <v>45397</v>
      </c>
      <c r="L4405">
        <v>14</v>
      </c>
      <c r="M4405">
        <v>0.48</v>
      </c>
    </row>
    <row r="4406" spans="1:13" x14ac:dyDescent="0.3">
      <c r="A4406" t="s">
        <v>3471</v>
      </c>
      <c r="B4406">
        <v>37</v>
      </c>
      <c r="C4406" t="s">
        <v>14</v>
      </c>
      <c r="D4406" t="s">
        <v>37</v>
      </c>
      <c r="E4406">
        <v>60.4</v>
      </c>
      <c r="F4406">
        <v>12</v>
      </c>
      <c r="G4406">
        <v>110</v>
      </c>
      <c r="H4406">
        <v>0</v>
      </c>
      <c r="I4406" t="s">
        <v>16</v>
      </c>
      <c r="J4406">
        <v>29.1</v>
      </c>
      <c r="K4406" s="1">
        <v>45635</v>
      </c>
      <c r="L4406">
        <v>20</v>
      </c>
      <c r="M4406">
        <v>0.24</v>
      </c>
    </row>
    <row r="4407" spans="1:13" x14ac:dyDescent="0.3">
      <c r="A4407" t="s">
        <v>3472</v>
      </c>
      <c r="B4407">
        <v>38</v>
      </c>
      <c r="C4407" t="s">
        <v>14</v>
      </c>
      <c r="D4407" t="s">
        <v>15</v>
      </c>
      <c r="E4407">
        <v>86.45</v>
      </c>
      <c r="F4407">
        <v>13</v>
      </c>
      <c r="G4407">
        <v>322</v>
      </c>
      <c r="H4407">
        <v>0</v>
      </c>
      <c r="I4407" t="s">
        <v>40</v>
      </c>
      <c r="J4407">
        <v>15.1</v>
      </c>
      <c r="K4407" s="1">
        <v>44542</v>
      </c>
      <c r="L4407">
        <v>45</v>
      </c>
      <c r="M4407">
        <v>0.52</v>
      </c>
    </row>
    <row r="4408" spans="1:13" x14ac:dyDescent="0.3">
      <c r="A4408" t="s">
        <v>2870</v>
      </c>
      <c r="B4408">
        <v>35</v>
      </c>
      <c r="C4408" t="s">
        <v>14</v>
      </c>
      <c r="D4408" t="s">
        <v>50</v>
      </c>
      <c r="E4408">
        <v>89.35</v>
      </c>
      <c r="F4408">
        <v>10</v>
      </c>
      <c r="G4408">
        <v>11</v>
      </c>
      <c r="H4408">
        <v>0</v>
      </c>
      <c r="I4408" t="s">
        <v>23</v>
      </c>
      <c r="J4408">
        <v>29</v>
      </c>
      <c r="K4408" s="1">
        <v>44241</v>
      </c>
      <c r="L4408">
        <v>88</v>
      </c>
      <c r="M4408">
        <v>0.24</v>
      </c>
    </row>
    <row r="4409" spans="1:13" x14ac:dyDescent="0.3">
      <c r="A4409" t="s">
        <v>3473</v>
      </c>
      <c r="B4409">
        <v>74</v>
      </c>
      <c r="C4409" t="s">
        <v>14</v>
      </c>
      <c r="D4409" t="s">
        <v>26</v>
      </c>
      <c r="E4409">
        <v>340.83</v>
      </c>
      <c r="F4409">
        <v>7</v>
      </c>
      <c r="G4409">
        <v>26</v>
      </c>
      <c r="H4409">
        <v>0</v>
      </c>
      <c r="I4409" t="s">
        <v>40</v>
      </c>
      <c r="J4409">
        <v>94.9</v>
      </c>
      <c r="K4409" s="1">
        <v>45444</v>
      </c>
      <c r="L4409">
        <v>47</v>
      </c>
      <c r="M4409">
        <v>0.61</v>
      </c>
    </row>
    <row r="4410" spans="1:13" x14ac:dyDescent="0.3">
      <c r="A4410" t="s">
        <v>178</v>
      </c>
      <c r="B4410">
        <v>67</v>
      </c>
      <c r="C4410" t="s">
        <v>14</v>
      </c>
      <c r="D4410" t="s">
        <v>35</v>
      </c>
      <c r="E4410">
        <v>67.959999999999994</v>
      </c>
      <c r="F4410">
        <v>11</v>
      </c>
      <c r="G4410">
        <v>104</v>
      </c>
      <c r="H4410">
        <v>0</v>
      </c>
      <c r="I4410" t="s">
        <v>29</v>
      </c>
      <c r="J4410">
        <v>21.2</v>
      </c>
      <c r="K4410" s="1">
        <v>44348</v>
      </c>
      <c r="L4410">
        <v>57</v>
      </c>
      <c r="M4410">
        <v>0.42</v>
      </c>
    </row>
    <row r="4411" spans="1:13" x14ac:dyDescent="0.3">
      <c r="A4411" t="s">
        <v>1273</v>
      </c>
      <c r="B4411">
        <v>27</v>
      </c>
      <c r="C4411" t="s">
        <v>21</v>
      </c>
      <c r="D4411" t="s">
        <v>50</v>
      </c>
      <c r="E4411">
        <v>228.05</v>
      </c>
      <c r="F4411">
        <v>17</v>
      </c>
      <c r="G4411">
        <v>85</v>
      </c>
      <c r="H4411">
        <v>0</v>
      </c>
      <c r="I4411" t="s">
        <v>29</v>
      </c>
      <c r="J4411">
        <v>22.5</v>
      </c>
      <c r="K4411" s="1">
        <v>44536</v>
      </c>
      <c r="L4411">
        <v>31</v>
      </c>
      <c r="M4411">
        <v>0.56000000000000005</v>
      </c>
    </row>
    <row r="4412" spans="1:13" x14ac:dyDescent="0.3">
      <c r="A4412" t="s">
        <v>3474</v>
      </c>
      <c r="B4412">
        <v>51</v>
      </c>
      <c r="C4412" t="s">
        <v>14</v>
      </c>
      <c r="D4412" t="s">
        <v>18</v>
      </c>
      <c r="E4412">
        <v>41.18</v>
      </c>
      <c r="F4412">
        <v>15</v>
      </c>
      <c r="G4412">
        <v>155</v>
      </c>
      <c r="H4412">
        <v>0</v>
      </c>
      <c r="I4412" t="s">
        <v>29</v>
      </c>
      <c r="J4412">
        <v>19.3</v>
      </c>
      <c r="K4412" s="1">
        <v>44080</v>
      </c>
      <c r="L4412">
        <v>52</v>
      </c>
      <c r="M4412">
        <v>0.31</v>
      </c>
    </row>
    <row r="4413" spans="1:13" x14ac:dyDescent="0.3">
      <c r="A4413" t="s">
        <v>2378</v>
      </c>
      <c r="B4413">
        <v>43</v>
      </c>
      <c r="C4413" t="s">
        <v>21</v>
      </c>
      <c r="D4413" t="s">
        <v>26</v>
      </c>
      <c r="E4413">
        <v>269.52</v>
      </c>
      <c r="F4413">
        <v>13</v>
      </c>
      <c r="G4413">
        <v>198</v>
      </c>
      <c r="H4413">
        <v>0</v>
      </c>
      <c r="I4413" t="s">
        <v>40</v>
      </c>
      <c r="J4413">
        <v>48.5</v>
      </c>
      <c r="K4413" s="1">
        <v>44930</v>
      </c>
      <c r="L4413">
        <v>79</v>
      </c>
      <c r="M4413">
        <v>0.52</v>
      </c>
    </row>
    <row r="4414" spans="1:13" x14ac:dyDescent="0.3">
      <c r="A4414" t="s">
        <v>3475</v>
      </c>
      <c r="B4414">
        <v>47</v>
      </c>
      <c r="C4414" t="s">
        <v>21</v>
      </c>
      <c r="D4414" t="s">
        <v>18</v>
      </c>
      <c r="E4414">
        <v>125.38</v>
      </c>
      <c r="F4414">
        <v>10</v>
      </c>
      <c r="G4414">
        <v>136</v>
      </c>
      <c r="H4414">
        <v>0</v>
      </c>
      <c r="I4414" t="s">
        <v>16</v>
      </c>
      <c r="J4414">
        <v>79.599999999999994</v>
      </c>
      <c r="K4414" s="1">
        <v>44878</v>
      </c>
      <c r="L4414">
        <v>46</v>
      </c>
      <c r="M4414">
        <v>0.53</v>
      </c>
    </row>
    <row r="4415" spans="1:13" x14ac:dyDescent="0.3">
      <c r="A4415" t="s">
        <v>1962</v>
      </c>
      <c r="B4415">
        <v>26</v>
      </c>
      <c r="C4415" t="s">
        <v>14</v>
      </c>
      <c r="D4415" t="s">
        <v>22</v>
      </c>
      <c r="E4415">
        <v>57.62</v>
      </c>
      <c r="F4415">
        <v>12</v>
      </c>
      <c r="G4415">
        <v>30</v>
      </c>
      <c r="H4415">
        <v>1</v>
      </c>
      <c r="I4415" t="s">
        <v>19</v>
      </c>
      <c r="J4415">
        <v>38.200000000000003</v>
      </c>
      <c r="K4415" s="1">
        <v>44503</v>
      </c>
      <c r="L4415">
        <v>7</v>
      </c>
      <c r="M4415">
        <v>0.08</v>
      </c>
    </row>
    <row r="4416" spans="1:13" x14ac:dyDescent="0.3">
      <c r="A4416" t="s">
        <v>1213</v>
      </c>
      <c r="B4416">
        <v>63</v>
      </c>
      <c r="C4416" t="s">
        <v>21</v>
      </c>
      <c r="D4416" t="s">
        <v>28</v>
      </c>
      <c r="F4416">
        <v>10</v>
      </c>
      <c r="G4416">
        <v>163</v>
      </c>
      <c r="H4416">
        <v>0</v>
      </c>
      <c r="I4416" t="s">
        <v>29</v>
      </c>
      <c r="J4416">
        <v>10</v>
      </c>
      <c r="K4416" s="1">
        <v>44490</v>
      </c>
      <c r="L4416">
        <v>49</v>
      </c>
      <c r="M4416">
        <v>0.19</v>
      </c>
    </row>
    <row r="4417" spans="1:13" x14ac:dyDescent="0.3">
      <c r="A4417" t="s">
        <v>3476</v>
      </c>
      <c r="B4417">
        <v>68</v>
      </c>
      <c r="C4417" t="s">
        <v>14</v>
      </c>
      <c r="D4417" t="s">
        <v>37</v>
      </c>
      <c r="E4417">
        <v>91.28</v>
      </c>
      <c r="F4417">
        <v>10</v>
      </c>
      <c r="G4417">
        <v>112</v>
      </c>
      <c r="H4417">
        <v>0</v>
      </c>
      <c r="I4417" t="s">
        <v>40</v>
      </c>
      <c r="K4417" s="1">
        <v>45181</v>
      </c>
      <c r="L4417">
        <v>23</v>
      </c>
      <c r="M4417">
        <v>0.48</v>
      </c>
    </row>
    <row r="4418" spans="1:13" x14ac:dyDescent="0.3">
      <c r="A4418" t="s">
        <v>3477</v>
      </c>
      <c r="B4418">
        <v>48</v>
      </c>
      <c r="C4418" t="s">
        <v>21</v>
      </c>
      <c r="D4418" t="s">
        <v>35</v>
      </c>
      <c r="E4418">
        <v>36.39</v>
      </c>
      <c r="F4418">
        <v>10</v>
      </c>
      <c r="G4418">
        <v>360</v>
      </c>
      <c r="H4418">
        <v>0</v>
      </c>
      <c r="I4418" t="s">
        <v>19</v>
      </c>
      <c r="J4418">
        <v>61</v>
      </c>
      <c r="K4418" s="1">
        <v>44346</v>
      </c>
      <c r="L4418">
        <v>93</v>
      </c>
      <c r="M4418">
        <v>0.17</v>
      </c>
    </row>
    <row r="4419" spans="1:13" x14ac:dyDescent="0.3">
      <c r="A4419" t="s">
        <v>3478</v>
      </c>
      <c r="B4419">
        <v>59</v>
      </c>
      <c r="C4419" t="s">
        <v>21</v>
      </c>
      <c r="D4419" t="s">
        <v>26</v>
      </c>
      <c r="E4419">
        <v>90.3</v>
      </c>
      <c r="F4419">
        <v>16</v>
      </c>
      <c r="G4419">
        <v>270</v>
      </c>
      <c r="H4419">
        <v>0</v>
      </c>
      <c r="I4419" t="s">
        <v>29</v>
      </c>
      <c r="J4419">
        <v>47.9</v>
      </c>
      <c r="K4419" s="1">
        <v>44664</v>
      </c>
      <c r="L4419">
        <v>41</v>
      </c>
      <c r="M4419">
        <v>0.28999999999999998</v>
      </c>
    </row>
    <row r="4420" spans="1:13" x14ac:dyDescent="0.3">
      <c r="A4420" t="s">
        <v>3347</v>
      </c>
      <c r="B4420">
        <v>72</v>
      </c>
      <c r="C4420" t="s">
        <v>14</v>
      </c>
      <c r="D4420" t="s">
        <v>28</v>
      </c>
      <c r="E4420">
        <v>245.26</v>
      </c>
      <c r="F4420">
        <v>13</v>
      </c>
      <c r="G4420">
        <v>352</v>
      </c>
      <c r="H4420">
        <v>0</v>
      </c>
      <c r="I4420" t="s">
        <v>29</v>
      </c>
      <c r="J4420">
        <v>96.4</v>
      </c>
      <c r="K4420" s="1">
        <v>45544</v>
      </c>
      <c r="L4420">
        <v>4</v>
      </c>
      <c r="M4420">
        <v>0.23</v>
      </c>
    </row>
    <row r="4421" spans="1:13" x14ac:dyDescent="0.3">
      <c r="A4421" t="s">
        <v>3479</v>
      </c>
      <c r="B4421">
        <v>21</v>
      </c>
      <c r="C4421" t="s">
        <v>21</v>
      </c>
      <c r="D4421" t="s">
        <v>52</v>
      </c>
      <c r="E4421">
        <v>41.8</v>
      </c>
      <c r="F4421">
        <v>10</v>
      </c>
      <c r="G4421">
        <v>286</v>
      </c>
      <c r="H4421">
        <v>0</v>
      </c>
      <c r="I4421" t="s">
        <v>23</v>
      </c>
      <c r="J4421">
        <v>47</v>
      </c>
      <c r="K4421" s="1">
        <v>44744</v>
      </c>
      <c r="L4421">
        <v>95</v>
      </c>
      <c r="M4421">
        <v>0.38</v>
      </c>
    </row>
    <row r="4422" spans="1:13" x14ac:dyDescent="0.3">
      <c r="A4422" t="s">
        <v>3480</v>
      </c>
      <c r="B4422">
        <v>78</v>
      </c>
      <c r="C4422" t="s">
        <v>14</v>
      </c>
      <c r="D4422" t="s">
        <v>18</v>
      </c>
      <c r="E4422">
        <v>153.49</v>
      </c>
      <c r="F4422">
        <v>4</v>
      </c>
      <c r="G4422">
        <v>257</v>
      </c>
      <c r="H4422">
        <v>1</v>
      </c>
      <c r="I4422" t="s">
        <v>29</v>
      </c>
      <c r="J4422">
        <v>73.3</v>
      </c>
      <c r="K4422" s="1">
        <v>45454</v>
      </c>
      <c r="L4422">
        <v>82</v>
      </c>
      <c r="M4422">
        <v>0.53</v>
      </c>
    </row>
    <row r="4423" spans="1:13" x14ac:dyDescent="0.3">
      <c r="A4423" t="s">
        <v>220</v>
      </c>
      <c r="B4423">
        <v>78</v>
      </c>
      <c r="C4423" t="s">
        <v>21</v>
      </c>
      <c r="D4423" t="s">
        <v>22</v>
      </c>
      <c r="E4423">
        <v>163.99</v>
      </c>
      <c r="F4423">
        <v>8</v>
      </c>
      <c r="G4423">
        <v>200</v>
      </c>
      <c r="H4423">
        <v>0</v>
      </c>
      <c r="I4423" t="s">
        <v>19</v>
      </c>
      <c r="J4423">
        <v>15.9</v>
      </c>
      <c r="K4423" s="1">
        <v>44294</v>
      </c>
      <c r="L4423">
        <v>31</v>
      </c>
      <c r="M4423">
        <v>0.47</v>
      </c>
    </row>
    <row r="4424" spans="1:13" x14ac:dyDescent="0.3">
      <c r="A4424" t="s">
        <v>2722</v>
      </c>
      <c r="B4424">
        <v>23</v>
      </c>
      <c r="C4424" t="s">
        <v>21</v>
      </c>
      <c r="D4424" t="s">
        <v>18</v>
      </c>
      <c r="E4424">
        <v>29.7</v>
      </c>
      <c r="F4424">
        <v>9</v>
      </c>
      <c r="G4424">
        <v>298</v>
      </c>
      <c r="H4424">
        <v>0</v>
      </c>
      <c r="I4424" t="s">
        <v>19</v>
      </c>
      <c r="J4424">
        <v>41.7</v>
      </c>
      <c r="K4424" s="1">
        <v>44536</v>
      </c>
      <c r="L4424">
        <v>47</v>
      </c>
      <c r="M4424">
        <v>0.06</v>
      </c>
    </row>
    <row r="4425" spans="1:13" x14ac:dyDescent="0.3">
      <c r="A4425" t="s">
        <v>3481</v>
      </c>
      <c r="B4425">
        <v>31</v>
      </c>
      <c r="C4425" t="s">
        <v>21</v>
      </c>
      <c r="D4425" t="s">
        <v>50</v>
      </c>
      <c r="E4425">
        <v>64.5</v>
      </c>
      <c r="F4425">
        <v>5</v>
      </c>
      <c r="G4425">
        <v>0</v>
      </c>
      <c r="H4425">
        <v>0</v>
      </c>
      <c r="I4425" t="s">
        <v>16</v>
      </c>
      <c r="K4425" s="1">
        <v>45400</v>
      </c>
      <c r="L4425">
        <v>18</v>
      </c>
      <c r="M4425">
        <v>0.65</v>
      </c>
    </row>
    <row r="4426" spans="1:13" x14ac:dyDescent="0.3">
      <c r="A4426" t="s">
        <v>3482</v>
      </c>
      <c r="B4426">
        <v>21</v>
      </c>
      <c r="C4426" t="s">
        <v>21</v>
      </c>
      <c r="D4426" t="s">
        <v>15</v>
      </c>
      <c r="E4426">
        <v>186.82</v>
      </c>
      <c r="F4426">
        <v>8</v>
      </c>
      <c r="G4426">
        <v>210</v>
      </c>
      <c r="H4426">
        <v>0</v>
      </c>
      <c r="I4426" t="s">
        <v>19</v>
      </c>
      <c r="J4426">
        <v>34.799999999999997</v>
      </c>
      <c r="K4426" s="1">
        <v>45600</v>
      </c>
      <c r="L4426">
        <v>74</v>
      </c>
      <c r="M4426">
        <v>0.32</v>
      </c>
    </row>
    <row r="4427" spans="1:13" x14ac:dyDescent="0.3">
      <c r="A4427" t="s">
        <v>2382</v>
      </c>
      <c r="B4427">
        <v>43</v>
      </c>
      <c r="C4427" t="s">
        <v>14</v>
      </c>
      <c r="D4427" t="s">
        <v>22</v>
      </c>
      <c r="E4427">
        <v>46.11</v>
      </c>
      <c r="F4427">
        <v>11</v>
      </c>
      <c r="G4427">
        <v>264</v>
      </c>
      <c r="H4427">
        <v>0</v>
      </c>
      <c r="I4427" t="s">
        <v>40</v>
      </c>
      <c r="J4427">
        <v>48</v>
      </c>
      <c r="K4427" s="1">
        <v>45804</v>
      </c>
      <c r="L4427">
        <v>7</v>
      </c>
      <c r="M4427">
        <v>0.55000000000000004</v>
      </c>
    </row>
    <row r="4428" spans="1:13" x14ac:dyDescent="0.3">
      <c r="A4428" t="s">
        <v>3483</v>
      </c>
      <c r="B4428">
        <v>64</v>
      </c>
      <c r="C4428" t="s">
        <v>21</v>
      </c>
      <c r="D4428" t="s">
        <v>22</v>
      </c>
      <c r="E4428">
        <v>151.08000000000001</v>
      </c>
      <c r="F4428">
        <v>13</v>
      </c>
      <c r="G4428">
        <v>187</v>
      </c>
      <c r="H4428">
        <v>0</v>
      </c>
      <c r="I4428" t="s">
        <v>40</v>
      </c>
      <c r="J4428">
        <v>17.399999999999999</v>
      </c>
      <c r="K4428" s="1">
        <v>44444</v>
      </c>
      <c r="L4428">
        <v>38</v>
      </c>
      <c r="M4428">
        <v>0.17</v>
      </c>
    </row>
    <row r="4429" spans="1:13" x14ac:dyDescent="0.3">
      <c r="A4429" t="s">
        <v>3484</v>
      </c>
      <c r="B4429">
        <v>65</v>
      </c>
      <c r="C4429" t="s">
        <v>14</v>
      </c>
      <c r="D4429" t="s">
        <v>37</v>
      </c>
      <c r="E4429">
        <v>45.14</v>
      </c>
      <c r="F4429">
        <v>11</v>
      </c>
      <c r="G4429">
        <v>356</v>
      </c>
      <c r="H4429">
        <v>0</v>
      </c>
      <c r="I4429" t="s">
        <v>29</v>
      </c>
      <c r="J4429">
        <v>80.3</v>
      </c>
      <c r="K4429" s="1">
        <v>45640</v>
      </c>
      <c r="L4429">
        <v>45</v>
      </c>
      <c r="M4429">
        <v>0.46</v>
      </c>
    </row>
    <row r="4430" spans="1:13" x14ac:dyDescent="0.3">
      <c r="A4430" t="s">
        <v>3485</v>
      </c>
      <c r="B4430">
        <v>56</v>
      </c>
      <c r="C4430" t="s">
        <v>25</v>
      </c>
      <c r="D4430" t="s">
        <v>35</v>
      </c>
      <c r="E4430">
        <v>43.73</v>
      </c>
      <c r="F4430">
        <v>9</v>
      </c>
      <c r="G4430">
        <v>240</v>
      </c>
      <c r="H4430">
        <v>0</v>
      </c>
      <c r="I4430" t="s">
        <v>16</v>
      </c>
      <c r="J4430">
        <v>37.6</v>
      </c>
      <c r="K4430" s="1">
        <v>45012</v>
      </c>
      <c r="L4430">
        <v>28</v>
      </c>
      <c r="M4430">
        <v>0.35</v>
      </c>
    </row>
    <row r="4431" spans="1:13" x14ac:dyDescent="0.3">
      <c r="A4431" t="s">
        <v>3486</v>
      </c>
      <c r="B4431">
        <v>34</v>
      </c>
      <c r="C4431" t="s">
        <v>14</v>
      </c>
      <c r="D4431" t="s">
        <v>52</v>
      </c>
      <c r="E4431">
        <v>178.09</v>
      </c>
      <c r="F4431">
        <v>13</v>
      </c>
      <c r="G4431">
        <v>192</v>
      </c>
      <c r="H4431">
        <v>0</v>
      </c>
      <c r="I4431" t="s">
        <v>29</v>
      </c>
      <c r="J4431">
        <v>89.7</v>
      </c>
      <c r="K4431" s="1">
        <v>44847</v>
      </c>
      <c r="L4431">
        <v>59</v>
      </c>
      <c r="M4431">
        <v>0.44</v>
      </c>
    </row>
    <row r="4432" spans="1:13" x14ac:dyDescent="0.3">
      <c r="A4432" t="s">
        <v>3487</v>
      </c>
      <c r="B4432">
        <v>36</v>
      </c>
      <c r="C4432" t="s">
        <v>14</v>
      </c>
      <c r="D4432" t="s">
        <v>52</v>
      </c>
      <c r="E4432">
        <v>59.88</v>
      </c>
      <c r="F4432">
        <v>15</v>
      </c>
      <c r="G4432">
        <v>109</v>
      </c>
      <c r="H4432">
        <v>0</v>
      </c>
      <c r="I4432" t="s">
        <v>16</v>
      </c>
      <c r="J4432">
        <v>67.5</v>
      </c>
      <c r="K4432" s="1">
        <v>44488</v>
      </c>
      <c r="L4432">
        <v>18</v>
      </c>
      <c r="M4432">
        <v>0.06</v>
      </c>
    </row>
    <row r="4433" spans="1:13" x14ac:dyDescent="0.3">
      <c r="A4433" t="s">
        <v>3488</v>
      </c>
      <c r="B4433">
        <v>78</v>
      </c>
      <c r="C4433" t="s">
        <v>21</v>
      </c>
      <c r="D4433" t="s">
        <v>37</v>
      </c>
      <c r="E4433">
        <v>54.29</v>
      </c>
      <c r="F4433">
        <v>10</v>
      </c>
      <c r="G4433">
        <v>110</v>
      </c>
      <c r="H4433">
        <v>0</v>
      </c>
      <c r="I4433" t="s">
        <v>23</v>
      </c>
      <c r="J4433">
        <v>17.7</v>
      </c>
      <c r="K4433" s="1">
        <v>45720</v>
      </c>
      <c r="L4433">
        <v>95</v>
      </c>
      <c r="M4433">
        <v>0.09</v>
      </c>
    </row>
    <row r="4434" spans="1:13" x14ac:dyDescent="0.3">
      <c r="A4434" t="s">
        <v>3489</v>
      </c>
      <c r="B4434">
        <v>68</v>
      </c>
      <c r="C4434" t="s">
        <v>21</v>
      </c>
      <c r="D4434" t="s">
        <v>18</v>
      </c>
      <c r="E4434">
        <v>41.85</v>
      </c>
      <c r="F4434">
        <v>9</v>
      </c>
      <c r="G4434">
        <v>64</v>
      </c>
      <c r="H4434">
        <v>0</v>
      </c>
      <c r="I4434" t="s">
        <v>16</v>
      </c>
      <c r="J4434">
        <v>64.2</v>
      </c>
      <c r="K4434" s="1">
        <v>45080</v>
      </c>
      <c r="L4434">
        <v>9</v>
      </c>
      <c r="M4434">
        <v>0.51</v>
      </c>
    </row>
    <row r="4435" spans="1:13" x14ac:dyDescent="0.3">
      <c r="A4435" t="s">
        <v>3490</v>
      </c>
      <c r="B4435">
        <v>66</v>
      </c>
      <c r="C4435" t="s">
        <v>14</v>
      </c>
      <c r="D4435" t="s">
        <v>44</v>
      </c>
      <c r="E4435">
        <v>24.86</v>
      </c>
      <c r="F4435">
        <v>9</v>
      </c>
      <c r="G4435">
        <v>64</v>
      </c>
      <c r="H4435">
        <v>0</v>
      </c>
      <c r="I4435" t="s">
        <v>23</v>
      </c>
      <c r="J4435">
        <v>2.2999999999999998</v>
      </c>
      <c r="K4435" s="1">
        <v>45216</v>
      </c>
      <c r="L4435">
        <v>16</v>
      </c>
      <c r="M4435">
        <v>0.42</v>
      </c>
    </row>
    <row r="4436" spans="1:13" x14ac:dyDescent="0.3">
      <c r="A4436" t="s">
        <v>1476</v>
      </c>
      <c r="B4436">
        <v>23</v>
      </c>
      <c r="C4436" t="s">
        <v>14</v>
      </c>
      <c r="D4436" t="s">
        <v>28</v>
      </c>
      <c r="E4436">
        <v>69.959999999999994</v>
      </c>
      <c r="F4436">
        <v>9</v>
      </c>
      <c r="G4436">
        <v>316</v>
      </c>
      <c r="H4436">
        <v>0</v>
      </c>
      <c r="I4436" t="s">
        <v>23</v>
      </c>
      <c r="J4436">
        <v>80.7</v>
      </c>
      <c r="K4436" s="1">
        <v>45157</v>
      </c>
      <c r="L4436">
        <v>62</v>
      </c>
      <c r="M4436">
        <v>0.2</v>
      </c>
    </row>
    <row r="4437" spans="1:13" x14ac:dyDescent="0.3">
      <c r="A4437" t="s">
        <v>2622</v>
      </c>
      <c r="B4437">
        <v>46</v>
      </c>
      <c r="C4437" t="s">
        <v>14</v>
      </c>
      <c r="D4437" t="s">
        <v>44</v>
      </c>
      <c r="E4437">
        <v>248.88</v>
      </c>
      <c r="F4437">
        <v>11</v>
      </c>
      <c r="G4437">
        <v>234</v>
      </c>
      <c r="H4437">
        <v>0</v>
      </c>
      <c r="I4437" t="s">
        <v>29</v>
      </c>
      <c r="J4437">
        <v>97.4</v>
      </c>
      <c r="K4437" s="1">
        <v>44826</v>
      </c>
      <c r="L4437">
        <v>40</v>
      </c>
      <c r="M4437">
        <v>0.28999999999999998</v>
      </c>
    </row>
    <row r="4438" spans="1:13" x14ac:dyDescent="0.3">
      <c r="A4438" t="s">
        <v>2207</v>
      </c>
      <c r="B4438">
        <v>28</v>
      </c>
      <c r="C4438" t="s">
        <v>14</v>
      </c>
      <c r="D4438" t="s">
        <v>50</v>
      </c>
      <c r="E4438">
        <v>43.27</v>
      </c>
      <c r="F4438">
        <v>8</v>
      </c>
      <c r="G4438">
        <v>94</v>
      </c>
      <c r="H4438">
        <v>0</v>
      </c>
      <c r="I4438" t="s">
        <v>40</v>
      </c>
      <c r="J4438">
        <v>67.8</v>
      </c>
      <c r="K4438" s="1">
        <v>44620</v>
      </c>
      <c r="L4438">
        <v>89</v>
      </c>
      <c r="M4438">
        <v>0.34</v>
      </c>
    </row>
    <row r="4439" spans="1:13" x14ac:dyDescent="0.3">
      <c r="A4439" t="s">
        <v>3225</v>
      </c>
      <c r="B4439">
        <v>33</v>
      </c>
      <c r="C4439" t="s">
        <v>21</v>
      </c>
      <c r="D4439" t="s">
        <v>52</v>
      </c>
      <c r="E4439">
        <v>163.51</v>
      </c>
      <c r="F4439">
        <v>13</v>
      </c>
      <c r="G4439">
        <v>196</v>
      </c>
      <c r="H4439">
        <v>0</v>
      </c>
      <c r="I4439" t="s">
        <v>16</v>
      </c>
      <c r="K4439" s="1">
        <v>45224</v>
      </c>
      <c r="L4439">
        <v>94</v>
      </c>
      <c r="M4439">
        <v>0.09</v>
      </c>
    </row>
    <row r="4440" spans="1:13" x14ac:dyDescent="0.3">
      <c r="A4440" t="s">
        <v>3491</v>
      </c>
      <c r="B4440">
        <v>47</v>
      </c>
      <c r="C4440" t="s">
        <v>21</v>
      </c>
      <c r="D4440" t="s">
        <v>35</v>
      </c>
      <c r="F4440">
        <v>7</v>
      </c>
      <c r="G4440">
        <v>290</v>
      </c>
      <c r="H4440">
        <v>0</v>
      </c>
      <c r="I4440" t="s">
        <v>29</v>
      </c>
      <c r="J4440">
        <v>29.5</v>
      </c>
      <c r="K4440" s="1">
        <v>44573</v>
      </c>
      <c r="L4440">
        <v>58</v>
      </c>
      <c r="M4440">
        <v>0.16</v>
      </c>
    </row>
    <row r="4441" spans="1:13" x14ac:dyDescent="0.3">
      <c r="A4441" t="s">
        <v>3492</v>
      </c>
      <c r="B4441">
        <v>42</v>
      </c>
      <c r="C4441" t="s">
        <v>14</v>
      </c>
      <c r="D4441" t="s">
        <v>15</v>
      </c>
      <c r="E4441">
        <v>141.58000000000001</v>
      </c>
      <c r="F4441">
        <v>6</v>
      </c>
      <c r="G4441">
        <v>195</v>
      </c>
      <c r="H4441">
        <v>0</v>
      </c>
      <c r="I4441" t="s">
        <v>23</v>
      </c>
      <c r="K4441" s="1">
        <v>45828</v>
      </c>
      <c r="L4441">
        <v>66</v>
      </c>
      <c r="M4441">
        <v>0.21</v>
      </c>
    </row>
    <row r="4442" spans="1:13" x14ac:dyDescent="0.3">
      <c r="A4442" t="s">
        <v>2674</v>
      </c>
      <c r="B4442">
        <v>57</v>
      </c>
      <c r="C4442" t="s">
        <v>14</v>
      </c>
      <c r="D4442" t="s">
        <v>18</v>
      </c>
      <c r="E4442">
        <v>59.56</v>
      </c>
      <c r="F4442">
        <v>11</v>
      </c>
      <c r="G4442">
        <v>37</v>
      </c>
      <c r="H4442">
        <v>0</v>
      </c>
      <c r="I4442" t="s">
        <v>23</v>
      </c>
      <c r="J4442">
        <v>42.5</v>
      </c>
      <c r="K4442" s="1">
        <v>44466</v>
      </c>
      <c r="L4442">
        <v>69</v>
      </c>
      <c r="M4442">
        <v>0.69</v>
      </c>
    </row>
    <row r="4443" spans="1:13" x14ac:dyDescent="0.3">
      <c r="A4443" t="s">
        <v>3493</v>
      </c>
      <c r="B4443">
        <v>28</v>
      </c>
      <c r="C4443" t="s">
        <v>14</v>
      </c>
      <c r="D4443" t="s">
        <v>35</v>
      </c>
      <c r="E4443">
        <v>206.96</v>
      </c>
      <c r="F4443">
        <v>12</v>
      </c>
      <c r="G4443">
        <v>38</v>
      </c>
      <c r="H4443">
        <v>0</v>
      </c>
      <c r="I4443" t="s">
        <v>19</v>
      </c>
      <c r="J4443">
        <v>11.2</v>
      </c>
      <c r="K4443" s="1">
        <v>45063</v>
      </c>
      <c r="L4443">
        <v>94</v>
      </c>
      <c r="M4443">
        <v>0.41</v>
      </c>
    </row>
    <row r="4444" spans="1:13" x14ac:dyDescent="0.3">
      <c r="A4444" t="s">
        <v>169</v>
      </c>
      <c r="B4444">
        <v>24</v>
      </c>
      <c r="C4444" t="s">
        <v>14</v>
      </c>
      <c r="D4444" t="s">
        <v>35</v>
      </c>
      <c r="E4444">
        <v>58.54</v>
      </c>
      <c r="F4444">
        <v>7</v>
      </c>
      <c r="G4444">
        <v>148</v>
      </c>
      <c r="H4444">
        <v>0</v>
      </c>
      <c r="I4444" t="s">
        <v>19</v>
      </c>
      <c r="K4444" s="1">
        <v>45218</v>
      </c>
      <c r="L4444">
        <v>19</v>
      </c>
      <c r="M4444">
        <v>0.27</v>
      </c>
    </row>
    <row r="4445" spans="1:13" x14ac:dyDescent="0.3">
      <c r="A4445" t="s">
        <v>3494</v>
      </c>
      <c r="B4445">
        <v>43</v>
      </c>
      <c r="C4445" t="s">
        <v>21</v>
      </c>
      <c r="D4445" t="s">
        <v>26</v>
      </c>
      <c r="E4445">
        <v>65.27</v>
      </c>
      <c r="F4445">
        <v>11</v>
      </c>
      <c r="G4445">
        <v>163</v>
      </c>
      <c r="H4445">
        <v>0</v>
      </c>
      <c r="I4445" t="s">
        <v>16</v>
      </c>
      <c r="J4445">
        <v>49.5</v>
      </c>
      <c r="K4445" s="1">
        <v>45101</v>
      </c>
      <c r="L4445">
        <v>78</v>
      </c>
      <c r="M4445">
        <v>0.3</v>
      </c>
    </row>
    <row r="4446" spans="1:13" x14ac:dyDescent="0.3">
      <c r="A4446" t="s">
        <v>3495</v>
      </c>
      <c r="B4446">
        <v>73</v>
      </c>
      <c r="C4446" t="s">
        <v>21</v>
      </c>
      <c r="D4446" t="s">
        <v>22</v>
      </c>
      <c r="E4446">
        <v>83.58</v>
      </c>
      <c r="F4446">
        <v>9</v>
      </c>
      <c r="G4446">
        <v>219</v>
      </c>
      <c r="H4446">
        <v>0</v>
      </c>
      <c r="I4446" t="s">
        <v>40</v>
      </c>
      <c r="J4446">
        <v>49</v>
      </c>
      <c r="K4446" s="1">
        <v>44291</v>
      </c>
      <c r="L4446">
        <v>27</v>
      </c>
      <c r="M4446">
        <v>0.1</v>
      </c>
    </row>
    <row r="4447" spans="1:13" x14ac:dyDescent="0.3">
      <c r="A4447" t="s">
        <v>3496</v>
      </c>
      <c r="B4447">
        <v>39</v>
      </c>
      <c r="C4447" t="s">
        <v>14</v>
      </c>
      <c r="D4447" t="s">
        <v>28</v>
      </c>
      <c r="F4447">
        <v>12</v>
      </c>
      <c r="G4447">
        <v>275</v>
      </c>
      <c r="H4447">
        <v>0</v>
      </c>
      <c r="I4447" t="s">
        <v>19</v>
      </c>
      <c r="K4447" s="1">
        <v>45390</v>
      </c>
      <c r="L4447">
        <v>30</v>
      </c>
      <c r="M4447">
        <v>0.27</v>
      </c>
    </row>
    <row r="4448" spans="1:13" x14ac:dyDescent="0.3">
      <c r="A4448" t="s">
        <v>2044</v>
      </c>
      <c r="B4448">
        <v>42</v>
      </c>
      <c r="C4448" t="s">
        <v>14</v>
      </c>
      <c r="D4448" t="s">
        <v>22</v>
      </c>
      <c r="E4448">
        <v>94.28</v>
      </c>
      <c r="F4448">
        <v>9</v>
      </c>
      <c r="G4448">
        <v>42</v>
      </c>
      <c r="H4448">
        <v>0</v>
      </c>
      <c r="I4448" t="s">
        <v>23</v>
      </c>
      <c r="J4448">
        <v>17.100000000000001</v>
      </c>
      <c r="K4448" s="1">
        <v>44654</v>
      </c>
      <c r="L4448">
        <v>45</v>
      </c>
      <c r="M4448">
        <v>0.11</v>
      </c>
    </row>
    <row r="4449" spans="1:13" x14ac:dyDescent="0.3">
      <c r="A4449" t="s">
        <v>3497</v>
      </c>
      <c r="B4449">
        <v>36</v>
      </c>
      <c r="C4449" t="s">
        <v>14</v>
      </c>
      <c r="D4449" t="s">
        <v>35</v>
      </c>
      <c r="F4449">
        <v>7</v>
      </c>
      <c r="G4449">
        <v>237</v>
      </c>
      <c r="H4449">
        <v>0</v>
      </c>
      <c r="I4449" t="s">
        <v>29</v>
      </c>
      <c r="J4449">
        <v>81</v>
      </c>
      <c r="K4449" s="1">
        <v>45644</v>
      </c>
      <c r="L4449">
        <v>78</v>
      </c>
      <c r="M4449">
        <v>0.03</v>
      </c>
    </row>
    <row r="4450" spans="1:13" x14ac:dyDescent="0.3">
      <c r="A4450" t="s">
        <v>3498</v>
      </c>
      <c r="B4450">
        <v>48</v>
      </c>
      <c r="C4450" t="s">
        <v>21</v>
      </c>
      <c r="D4450" t="s">
        <v>37</v>
      </c>
      <c r="E4450">
        <v>181.77</v>
      </c>
      <c r="F4450">
        <v>20</v>
      </c>
      <c r="G4450">
        <v>162</v>
      </c>
      <c r="H4450">
        <v>0</v>
      </c>
      <c r="I4450" t="s">
        <v>40</v>
      </c>
      <c r="J4450">
        <v>36.6</v>
      </c>
      <c r="K4450" s="1">
        <v>44909</v>
      </c>
      <c r="L4450">
        <v>31</v>
      </c>
      <c r="M4450">
        <v>0.34</v>
      </c>
    </row>
    <row r="4451" spans="1:13" x14ac:dyDescent="0.3">
      <c r="A4451" t="s">
        <v>3499</v>
      </c>
      <c r="B4451">
        <v>43</v>
      </c>
      <c r="C4451" t="s">
        <v>21</v>
      </c>
      <c r="D4451" t="s">
        <v>44</v>
      </c>
      <c r="E4451">
        <v>230.51</v>
      </c>
      <c r="F4451">
        <v>7</v>
      </c>
      <c r="G4451">
        <v>319</v>
      </c>
      <c r="H4451">
        <v>0</v>
      </c>
      <c r="I4451" t="s">
        <v>16</v>
      </c>
      <c r="J4451">
        <v>8</v>
      </c>
      <c r="K4451" s="1">
        <v>45146</v>
      </c>
      <c r="L4451">
        <v>36</v>
      </c>
      <c r="M4451">
        <v>0.24</v>
      </c>
    </row>
    <row r="4452" spans="1:13" x14ac:dyDescent="0.3">
      <c r="A4452" t="s">
        <v>3500</v>
      </c>
      <c r="B4452">
        <v>59</v>
      </c>
      <c r="C4452" t="s">
        <v>14</v>
      </c>
      <c r="D4452" t="s">
        <v>26</v>
      </c>
      <c r="E4452">
        <v>206.18</v>
      </c>
      <c r="F4452">
        <v>10</v>
      </c>
      <c r="G4452">
        <v>106</v>
      </c>
      <c r="H4452">
        <v>0</v>
      </c>
      <c r="I4452" t="s">
        <v>29</v>
      </c>
      <c r="J4452">
        <v>19</v>
      </c>
      <c r="K4452" s="1">
        <v>45606</v>
      </c>
      <c r="L4452">
        <v>39</v>
      </c>
      <c r="M4452">
        <v>0.32</v>
      </c>
    </row>
    <row r="4453" spans="1:13" x14ac:dyDescent="0.3">
      <c r="A4453" t="s">
        <v>3501</v>
      </c>
      <c r="B4453">
        <v>58</v>
      </c>
      <c r="C4453" t="s">
        <v>21</v>
      </c>
      <c r="D4453" t="s">
        <v>22</v>
      </c>
      <c r="E4453">
        <v>77.09</v>
      </c>
      <c r="F4453">
        <v>9</v>
      </c>
      <c r="G4453">
        <v>287</v>
      </c>
      <c r="H4453">
        <v>0</v>
      </c>
      <c r="I4453" t="s">
        <v>16</v>
      </c>
      <c r="J4453">
        <v>25.3</v>
      </c>
      <c r="K4453" s="1">
        <v>45444</v>
      </c>
      <c r="L4453">
        <v>50</v>
      </c>
      <c r="M4453">
        <v>0.18</v>
      </c>
    </row>
    <row r="4454" spans="1:13" x14ac:dyDescent="0.3">
      <c r="A4454" t="s">
        <v>3502</v>
      </c>
      <c r="B4454">
        <v>53</v>
      </c>
      <c r="C4454" t="s">
        <v>14</v>
      </c>
      <c r="D4454" t="s">
        <v>50</v>
      </c>
      <c r="E4454">
        <v>261.83</v>
      </c>
      <c r="F4454">
        <v>15</v>
      </c>
      <c r="G4454">
        <v>291</v>
      </c>
      <c r="H4454">
        <v>0</v>
      </c>
      <c r="I4454" t="s">
        <v>29</v>
      </c>
      <c r="J4454">
        <v>17.8</v>
      </c>
      <c r="K4454" s="1">
        <v>44816</v>
      </c>
      <c r="L4454">
        <v>94</v>
      </c>
      <c r="M4454">
        <v>0.22</v>
      </c>
    </row>
    <row r="4455" spans="1:13" x14ac:dyDescent="0.3">
      <c r="A4455" t="s">
        <v>3503</v>
      </c>
      <c r="B4455">
        <v>40</v>
      </c>
      <c r="C4455" t="s">
        <v>25</v>
      </c>
      <c r="D4455" t="s">
        <v>15</v>
      </c>
      <c r="E4455">
        <v>114.33</v>
      </c>
      <c r="F4455">
        <v>6</v>
      </c>
      <c r="G4455">
        <v>104</v>
      </c>
      <c r="H4455">
        <v>0</v>
      </c>
      <c r="I4455" t="s">
        <v>29</v>
      </c>
      <c r="J4455">
        <v>24.2</v>
      </c>
      <c r="K4455" s="1">
        <v>44372</v>
      </c>
      <c r="L4455">
        <v>38</v>
      </c>
      <c r="M4455">
        <v>0.23</v>
      </c>
    </row>
    <row r="4456" spans="1:13" x14ac:dyDescent="0.3">
      <c r="A4456" t="s">
        <v>3504</v>
      </c>
      <c r="B4456">
        <v>64</v>
      </c>
      <c r="C4456" t="s">
        <v>14</v>
      </c>
      <c r="D4456" t="s">
        <v>15</v>
      </c>
      <c r="E4456">
        <v>113.83</v>
      </c>
      <c r="F4456">
        <v>13</v>
      </c>
      <c r="G4456">
        <v>68</v>
      </c>
      <c r="H4456">
        <v>0</v>
      </c>
      <c r="I4456" t="s">
        <v>40</v>
      </c>
      <c r="J4456">
        <v>99.6</v>
      </c>
      <c r="K4456" s="1">
        <v>44068</v>
      </c>
      <c r="L4456">
        <v>11</v>
      </c>
      <c r="M4456">
        <v>0.31</v>
      </c>
    </row>
    <row r="4457" spans="1:13" x14ac:dyDescent="0.3">
      <c r="A4457" t="s">
        <v>3505</v>
      </c>
      <c r="B4457">
        <v>30</v>
      </c>
      <c r="C4457" t="s">
        <v>21</v>
      </c>
      <c r="D4457" t="s">
        <v>28</v>
      </c>
      <c r="E4457">
        <v>63.69</v>
      </c>
      <c r="F4457">
        <v>12</v>
      </c>
      <c r="G4457">
        <v>108</v>
      </c>
      <c r="H4457">
        <v>0</v>
      </c>
      <c r="I4457" t="s">
        <v>16</v>
      </c>
      <c r="J4457">
        <v>53.8</v>
      </c>
      <c r="K4457" s="1">
        <v>44808</v>
      </c>
      <c r="L4457">
        <v>81</v>
      </c>
      <c r="M4457">
        <v>0.17</v>
      </c>
    </row>
    <row r="4458" spans="1:13" x14ac:dyDescent="0.3">
      <c r="A4458" t="s">
        <v>1560</v>
      </c>
      <c r="B4458">
        <v>42</v>
      </c>
      <c r="C4458" t="s">
        <v>14</v>
      </c>
      <c r="D4458" t="s">
        <v>50</v>
      </c>
      <c r="E4458">
        <v>29.11</v>
      </c>
      <c r="F4458">
        <v>8</v>
      </c>
      <c r="G4458">
        <v>179</v>
      </c>
      <c r="H4458">
        <v>1</v>
      </c>
      <c r="I4458" t="s">
        <v>19</v>
      </c>
      <c r="J4458">
        <v>60.3</v>
      </c>
      <c r="K4458" s="1">
        <v>44869</v>
      </c>
      <c r="L4458">
        <v>74</v>
      </c>
      <c r="M4458">
        <v>0.09</v>
      </c>
    </row>
    <row r="4459" spans="1:13" x14ac:dyDescent="0.3">
      <c r="A4459" t="s">
        <v>3506</v>
      </c>
      <c r="B4459">
        <v>19</v>
      </c>
      <c r="C4459" t="s">
        <v>21</v>
      </c>
      <c r="D4459" t="s">
        <v>22</v>
      </c>
      <c r="E4459">
        <v>29.14</v>
      </c>
      <c r="F4459">
        <v>11</v>
      </c>
      <c r="G4459">
        <v>131</v>
      </c>
      <c r="H4459">
        <v>0</v>
      </c>
      <c r="I4459" t="s">
        <v>29</v>
      </c>
      <c r="J4459">
        <v>16.600000000000001</v>
      </c>
      <c r="K4459" s="1">
        <v>45642</v>
      </c>
      <c r="L4459">
        <v>16</v>
      </c>
      <c r="M4459">
        <v>0.22</v>
      </c>
    </row>
    <row r="4460" spans="1:13" x14ac:dyDescent="0.3">
      <c r="A4460" t="s">
        <v>3507</v>
      </c>
      <c r="B4460">
        <v>19</v>
      </c>
      <c r="C4460" t="s">
        <v>21</v>
      </c>
      <c r="D4460" t="s">
        <v>22</v>
      </c>
      <c r="F4460">
        <v>14</v>
      </c>
      <c r="G4460">
        <v>6</v>
      </c>
      <c r="H4460">
        <v>0</v>
      </c>
      <c r="I4460" t="s">
        <v>29</v>
      </c>
      <c r="J4460">
        <v>4.4000000000000004</v>
      </c>
      <c r="K4460" s="1">
        <v>44606</v>
      </c>
      <c r="L4460">
        <v>51</v>
      </c>
      <c r="M4460">
        <v>0.54</v>
      </c>
    </row>
    <row r="4461" spans="1:13" x14ac:dyDescent="0.3">
      <c r="A4461" t="s">
        <v>3508</v>
      </c>
      <c r="B4461">
        <v>33</v>
      </c>
      <c r="C4461" t="s">
        <v>21</v>
      </c>
      <c r="D4461" t="s">
        <v>35</v>
      </c>
      <c r="E4461">
        <v>118.16</v>
      </c>
      <c r="F4461">
        <v>12</v>
      </c>
      <c r="G4461">
        <v>339</v>
      </c>
      <c r="H4461">
        <v>0</v>
      </c>
      <c r="I4461" t="s">
        <v>19</v>
      </c>
      <c r="J4461">
        <v>31</v>
      </c>
      <c r="K4461" s="1">
        <v>45206</v>
      </c>
      <c r="L4461">
        <v>75</v>
      </c>
      <c r="M4461">
        <v>0.04</v>
      </c>
    </row>
    <row r="4462" spans="1:13" x14ac:dyDescent="0.3">
      <c r="A4462" t="s">
        <v>3509</v>
      </c>
      <c r="B4462">
        <v>26</v>
      </c>
      <c r="C4462" t="s">
        <v>21</v>
      </c>
      <c r="D4462" t="s">
        <v>22</v>
      </c>
      <c r="E4462">
        <v>131.13</v>
      </c>
      <c r="F4462">
        <v>10</v>
      </c>
      <c r="G4462">
        <v>148</v>
      </c>
      <c r="H4462">
        <v>0</v>
      </c>
      <c r="I4462" t="s">
        <v>40</v>
      </c>
      <c r="J4462">
        <v>77</v>
      </c>
      <c r="K4462" s="1">
        <v>45078</v>
      </c>
      <c r="L4462">
        <v>39</v>
      </c>
      <c r="M4462">
        <v>0.2</v>
      </c>
    </row>
    <row r="4463" spans="1:13" x14ac:dyDescent="0.3">
      <c r="A4463" t="s">
        <v>326</v>
      </c>
      <c r="B4463">
        <v>45</v>
      </c>
      <c r="C4463" t="s">
        <v>25</v>
      </c>
      <c r="D4463" t="s">
        <v>50</v>
      </c>
      <c r="E4463">
        <v>49.9</v>
      </c>
      <c r="F4463">
        <v>9</v>
      </c>
      <c r="G4463">
        <v>184</v>
      </c>
      <c r="H4463">
        <v>0</v>
      </c>
      <c r="I4463" t="s">
        <v>40</v>
      </c>
      <c r="J4463">
        <v>55.9</v>
      </c>
      <c r="K4463" s="1">
        <v>44768</v>
      </c>
      <c r="L4463">
        <v>92</v>
      </c>
      <c r="M4463">
        <v>0.08</v>
      </c>
    </row>
    <row r="4464" spans="1:13" x14ac:dyDescent="0.3">
      <c r="A4464" t="s">
        <v>815</v>
      </c>
      <c r="B4464">
        <v>30</v>
      </c>
      <c r="C4464" t="s">
        <v>21</v>
      </c>
      <c r="D4464" t="s">
        <v>15</v>
      </c>
      <c r="E4464">
        <v>20.96</v>
      </c>
      <c r="F4464">
        <v>6</v>
      </c>
      <c r="G4464">
        <v>155</v>
      </c>
      <c r="H4464">
        <v>0</v>
      </c>
      <c r="I4464" t="s">
        <v>40</v>
      </c>
      <c r="J4464">
        <v>1.1000000000000001</v>
      </c>
      <c r="K4464" s="1">
        <v>44379</v>
      </c>
      <c r="L4464">
        <v>85</v>
      </c>
      <c r="M4464">
        <v>0.3</v>
      </c>
    </row>
    <row r="4465" spans="1:13" x14ac:dyDescent="0.3">
      <c r="A4465" t="s">
        <v>3510</v>
      </c>
      <c r="B4465">
        <v>52</v>
      </c>
      <c r="C4465" t="s">
        <v>21</v>
      </c>
      <c r="D4465" t="s">
        <v>35</v>
      </c>
      <c r="E4465">
        <v>96.76</v>
      </c>
      <c r="F4465">
        <v>9</v>
      </c>
      <c r="G4465">
        <v>289</v>
      </c>
      <c r="H4465">
        <v>0</v>
      </c>
      <c r="I4465" t="s">
        <v>23</v>
      </c>
      <c r="J4465">
        <v>78.900000000000006</v>
      </c>
      <c r="K4465" s="1">
        <v>44271</v>
      </c>
      <c r="L4465">
        <v>92</v>
      </c>
      <c r="M4465">
        <v>0.18</v>
      </c>
    </row>
    <row r="4466" spans="1:13" x14ac:dyDescent="0.3">
      <c r="A4466" t="s">
        <v>3082</v>
      </c>
      <c r="B4466">
        <v>58</v>
      </c>
      <c r="C4466" t="s">
        <v>25</v>
      </c>
      <c r="D4466" t="s">
        <v>18</v>
      </c>
      <c r="E4466">
        <v>53.83</v>
      </c>
      <c r="F4466">
        <v>9</v>
      </c>
      <c r="G4466">
        <v>244</v>
      </c>
      <c r="H4466">
        <v>0</v>
      </c>
      <c r="I4466" t="s">
        <v>23</v>
      </c>
      <c r="J4466">
        <v>10.4</v>
      </c>
      <c r="K4466" s="1">
        <v>45508</v>
      </c>
      <c r="L4466">
        <v>23</v>
      </c>
      <c r="M4466">
        <v>0.33</v>
      </c>
    </row>
    <row r="4467" spans="1:13" x14ac:dyDescent="0.3">
      <c r="A4467" t="s">
        <v>2025</v>
      </c>
      <c r="B4467">
        <v>30</v>
      </c>
      <c r="C4467" t="s">
        <v>21</v>
      </c>
      <c r="D4467" t="s">
        <v>50</v>
      </c>
      <c r="E4467">
        <v>80.3</v>
      </c>
      <c r="F4467">
        <v>9</v>
      </c>
      <c r="G4467">
        <v>271</v>
      </c>
      <c r="H4467">
        <v>0</v>
      </c>
      <c r="I4467" t="s">
        <v>40</v>
      </c>
      <c r="J4467">
        <v>44</v>
      </c>
      <c r="K4467" s="1">
        <v>44088</v>
      </c>
      <c r="L4467">
        <v>65</v>
      </c>
      <c r="M4467">
        <v>0.21</v>
      </c>
    </row>
    <row r="4468" spans="1:13" x14ac:dyDescent="0.3">
      <c r="A4468" t="s">
        <v>979</v>
      </c>
      <c r="B4468">
        <v>48</v>
      </c>
      <c r="C4468" t="s">
        <v>14</v>
      </c>
      <c r="D4468" t="s">
        <v>37</v>
      </c>
      <c r="E4468">
        <v>125.63</v>
      </c>
      <c r="F4468">
        <v>6</v>
      </c>
      <c r="G4468">
        <v>37</v>
      </c>
      <c r="H4468">
        <v>0</v>
      </c>
      <c r="I4468" t="s">
        <v>40</v>
      </c>
      <c r="J4468">
        <v>99.9</v>
      </c>
      <c r="K4468" s="1">
        <v>45416</v>
      </c>
      <c r="L4468">
        <v>49</v>
      </c>
      <c r="M4468">
        <v>0.21</v>
      </c>
    </row>
    <row r="4469" spans="1:13" x14ac:dyDescent="0.3">
      <c r="A4469" t="s">
        <v>3511</v>
      </c>
      <c r="B4469">
        <v>38</v>
      </c>
      <c r="C4469" t="s">
        <v>21</v>
      </c>
      <c r="D4469" t="s">
        <v>22</v>
      </c>
      <c r="E4469">
        <v>248.79</v>
      </c>
      <c r="F4469">
        <v>13</v>
      </c>
      <c r="G4469">
        <v>114</v>
      </c>
      <c r="H4469">
        <v>0</v>
      </c>
      <c r="I4469" t="s">
        <v>19</v>
      </c>
      <c r="J4469">
        <v>12.1</v>
      </c>
      <c r="K4469" s="1">
        <v>45041</v>
      </c>
      <c r="L4469">
        <v>61</v>
      </c>
      <c r="M4469">
        <v>0.09</v>
      </c>
    </row>
    <row r="4470" spans="1:13" x14ac:dyDescent="0.3">
      <c r="A4470" t="s">
        <v>3512</v>
      </c>
      <c r="B4470">
        <v>49</v>
      </c>
      <c r="C4470" t="s">
        <v>21</v>
      </c>
      <c r="D4470" t="s">
        <v>15</v>
      </c>
      <c r="E4470">
        <v>72.430000000000007</v>
      </c>
      <c r="F4470">
        <v>10</v>
      </c>
      <c r="G4470">
        <v>336</v>
      </c>
      <c r="H4470">
        <v>0</v>
      </c>
      <c r="I4470" t="s">
        <v>23</v>
      </c>
      <c r="J4470">
        <v>81.5</v>
      </c>
      <c r="K4470" s="1">
        <v>45017</v>
      </c>
      <c r="L4470">
        <v>54</v>
      </c>
      <c r="M4470">
        <v>0.52</v>
      </c>
    </row>
    <row r="4471" spans="1:13" x14ac:dyDescent="0.3">
      <c r="A4471" t="s">
        <v>3513</v>
      </c>
      <c r="B4471">
        <v>71</v>
      </c>
      <c r="C4471" t="s">
        <v>25</v>
      </c>
      <c r="D4471" t="s">
        <v>44</v>
      </c>
      <c r="E4471">
        <v>97.92</v>
      </c>
      <c r="F4471">
        <v>5</v>
      </c>
      <c r="G4471">
        <v>118</v>
      </c>
      <c r="H4471">
        <v>0</v>
      </c>
      <c r="I4471" t="s">
        <v>16</v>
      </c>
      <c r="J4471">
        <v>79.900000000000006</v>
      </c>
      <c r="K4471" s="1">
        <v>44659</v>
      </c>
      <c r="L4471">
        <v>13</v>
      </c>
      <c r="M4471">
        <v>0.14000000000000001</v>
      </c>
    </row>
    <row r="4472" spans="1:13" x14ac:dyDescent="0.3">
      <c r="A4472" t="s">
        <v>612</v>
      </c>
      <c r="B4472">
        <v>51</v>
      </c>
      <c r="C4472" t="s">
        <v>21</v>
      </c>
      <c r="D4472" t="s">
        <v>22</v>
      </c>
      <c r="E4472">
        <v>19.68</v>
      </c>
      <c r="F4472">
        <v>13</v>
      </c>
      <c r="G4472">
        <v>131</v>
      </c>
      <c r="H4472">
        <v>0</v>
      </c>
      <c r="I4472" t="s">
        <v>40</v>
      </c>
      <c r="J4472">
        <v>44.5</v>
      </c>
      <c r="K4472" s="1">
        <v>44475</v>
      </c>
      <c r="L4472">
        <v>72</v>
      </c>
      <c r="M4472">
        <v>0.18</v>
      </c>
    </row>
    <row r="4473" spans="1:13" x14ac:dyDescent="0.3">
      <c r="A4473" t="s">
        <v>3514</v>
      </c>
      <c r="B4473">
        <v>25</v>
      </c>
      <c r="C4473" t="s">
        <v>14</v>
      </c>
      <c r="D4473" t="s">
        <v>37</v>
      </c>
      <c r="E4473">
        <v>125.4</v>
      </c>
      <c r="F4473">
        <v>9</v>
      </c>
      <c r="G4473">
        <v>55</v>
      </c>
      <c r="H4473">
        <v>0</v>
      </c>
      <c r="I4473" t="s">
        <v>40</v>
      </c>
      <c r="J4473">
        <v>98.8</v>
      </c>
      <c r="K4473" s="1">
        <v>44080</v>
      </c>
      <c r="L4473">
        <v>83</v>
      </c>
      <c r="M4473">
        <v>0.69</v>
      </c>
    </row>
    <row r="4474" spans="1:13" x14ac:dyDescent="0.3">
      <c r="A4474" t="s">
        <v>3515</v>
      </c>
      <c r="B4474">
        <v>76</v>
      </c>
      <c r="C4474" t="s">
        <v>21</v>
      </c>
      <c r="D4474" t="s">
        <v>15</v>
      </c>
      <c r="E4474">
        <v>294.41000000000003</v>
      </c>
      <c r="F4474">
        <v>11</v>
      </c>
      <c r="G4474">
        <v>119</v>
      </c>
      <c r="H4474">
        <v>0</v>
      </c>
      <c r="I4474" t="s">
        <v>40</v>
      </c>
      <c r="J4474">
        <v>30.8</v>
      </c>
      <c r="K4474" s="1">
        <v>45151</v>
      </c>
      <c r="L4474">
        <v>24</v>
      </c>
      <c r="M4474">
        <v>0.04</v>
      </c>
    </row>
    <row r="4475" spans="1:13" x14ac:dyDescent="0.3">
      <c r="A4475" t="s">
        <v>3516</v>
      </c>
      <c r="B4475">
        <v>58</v>
      </c>
      <c r="C4475" t="s">
        <v>21</v>
      </c>
      <c r="D4475" t="s">
        <v>28</v>
      </c>
      <c r="E4475">
        <v>165.66</v>
      </c>
      <c r="F4475">
        <v>8</v>
      </c>
      <c r="G4475">
        <v>49</v>
      </c>
      <c r="H4475">
        <v>0</v>
      </c>
      <c r="I4475" t="s">
        <v>29</v>
      </c>
      <c r="J4475">
        <v>31.6</v>
      </c>
      <c r="K4475" s="1">
        <v>44400</v>
      </c>
      <c r="L4475">
        <v>49</v>
      </c>
      <c r="M4475">
        <v>7.0000000000000007E-2</v>
      </c>
    </row>
    <row r="4476" spans="1:13" x14ac:dyDescent="0.3">
      <c r="A4476" t="s">
        <v>3517</v>
      </c>
      <c r="B4476">
        <v>65</v>
      </c>
      <c r="C4476" t="s">
        <v>21</v>
      </c>
      <c r="D4476" t="s">
        <v>22</v>
      </c>
      <c r="E4476">
        <v>183.23</v>
      </c>
      <c r="F4476">
        <v>10</v>
      </c>
      <c r="G4476">
        <v>364</v>
      </c>
      <c r="H4476">
        <v>0</v>
      </c>
      <c r="I4476" t="s">
        <v>23</v>
      </c>
      <c r="J4476">
        <v>15.2</v>
      </c>
      <c r="K4476" s="1">
        <v>44670</v>
      </c>
      <c r="L4476">
        <v>37</v>
      </c>
      <c r="M4476">
        <v>0.38</v>
      </c>
    </row>
    <row r="4477" spans="1:13" x14ac:dyDescent="0.3">
      <c r="A4477" t="s">
        <v>3317</v>
      </c>
      <c r="B4477">
        <v>19</v>
      </c>
      <c r="C4477" t="s">
        <v>21</v>
      </c>
      <c r="D4477" t="s">
        <v>35</v>
      </c>
      <c r="E4477">
        <v>26.83</v>
      </c>
      <c r="F4477">
        <v>10</v>
      </c>
      <c r="G4477">
        <v>361</v>
      </c>
      <c r="H4477">
        <v>0</v>
      </c>
      <c r="I4477" t="s">
        <v>16</v>
      </c>
      <c r="J4477">
        <v>37</v>
      </c>
      <c r="K4477" s="1">
        <v>45191</v>
      </c>
      <c r="L4477">
        <v>89</v>
      </c>
      <c r="M4477">
        <v>0.41</v>
      </c>
    </row>
    <row r="4478" spans="1:13" x14ac:dyDescent="0.3">
      <c r="A4478" t="s">
        <v>3400</v>
      </c>
      <c r="B4478">
        <v>55</v>
      </c>
      <c r="C4478" t="s">
        <v>21</v>
      </c>
      <c r="D4478" t="s">
        <v>26</v>
      </c>
      <c r="E4478">
        <v>125.47</v>
      </c>
      <c r="F4478">
        <v>12</v>
      </c>
      <c r="G4478">
        <v>81</v>
      </c>
      <c r="H4478">
        <v>0</v>
      </c>
      <c r="I4478" t="s">
        <v>29</v>
      </c>
      <c r="J4478">
        <v>29.6</v>
      </c>
      <c r="K4478" s="1">
        <v>44819</v>
      </c>
      <c r="L4478">
        <v>26</v>
      </c>
      <c r="M4478">
        <v>0.28999999999999998</v>
      </c>
    </row>
    <row r="4479" spans="1:13" x14ac:dyDescent="0.3">
      <c r="A4479" t="s">
        <v>3518</v>
      </c>
      <c r="B4479">
        <v>49</v>
      </c>
      <c r="C4479" t="s">
        <v>14</v>
      </c>
      <c r="D4479" t="s">
        <v>50</v>
      </c>
      <c r="E4479">
        <v>87.14</v>
      </c>
      <c r="F4479">
        <v>15</v>
      </c>
      <c r="G4479">
        <v>48</v>
      </c>
      <c r="H4479">
        <v>1</v>
      </c>
      <c r="I4479" t="s">
        <v>29</v>
      </c>
      <c r="J4479">
        <v>60.4</v>
      </c>
      <c r="K4479" s="1">
        <v>44012</v>
      </c>
      <c r="L4479">
        <v>42</v>
      </c>
      <c r="M4479">
        <v>0.17</v>
      </c>
    </row>
    <row r="4480" spans="1:13" x14ac:dyDescent="0.3">
      <c r="A4480" t="s">
        <v>3519</v>
      </c>
      <c r="B4480">
        <v>71</v>
      </c>
      <c r="C4480" t="s">
        <v>14</v>
      </c>
      <c r="D4480" t="s">
        <v>37</v>
      </c>
      <c r="E4480">
        <v>14.04</v>
      </c>
      <c r="F4480">
        <v>11</v>
      </c>
      <c r="G4480">
        <v>47</v>
      </c>
      <c r="H4480">
        <v>0</v>
      </c>
      <c r="I4480" t="s">
        <v>16</v>
      </c>
      <c r="J4480">
        <v>4.0999999999999996</v>
      </c>
      <c r="K4480" s="1">
        <v>45803</v>
      </c>
      <c r="L4480">
        <v>91</v>
      </c>
      <c r="M4480">
        <v>0.37</v>
      </c>
    </row>
    <row r="4481" spans="1:13" x14ac:dyDescent="0.3">
      <c r="A4481" t="s">
        <v>3520</v>
      </c>
      <c r="B4481">
        <v>57</v>
      </c>
      <c r="C4481" t="s">
        <v>21</v>
      </c>
      <c r="D4481" t="s">
        <v>22</v>
      </c>
      <c r="E4481">
        <v>125.07</v>
      </c>
      <c r="F4481">
        <v>7</v>
      </c>
      <c r="G4481">
        <v>133</v>
      </c>
      <c r="H4481">
        <v>0</v>
      </c>
      <c r="I4481" t="s">
        <v>16</v>
      </c>
      <c r="J4481">
        <v>31</v>
      </c>
      <c r="K4481" s="1">
        <v>45212</v>
      </c>
      <c r="L4481">
        <v>96</v>
      </c>
      <c r="M4481">
        <v>0.6</v>
      </c>
    </row>
    <row r="4482" spans="1:13" x14ac:dyDescent="0.3">
      <c r="A4482" t="s">
        <v>2478</v>
      </c>
      <c r="B4482">
        <v>75</v>
      </c>
      <c r="C4482" t="s">
        <v>21</v>
      </c>
      <c r="D4482" t="s">
        <v>18</v>
      </c>
      <c r="E4482">
        <v>52.94</v>
      </c>
      <c r="F4482">
        <v>8</v>
      </c>
      <c r="G4482">
        <v>237</v>
      </c>
      <c r="H4482">
        <v>0</v>
      </c>
      <c r="I4482" t="s">
        <v>16</v>
      </c>
      <c r="J4482">
        <v>0.5</v>
      </c>
      <c r="K4482" s="1">
        <v>45433</v>
      </c>
      <c r="L4482">
        <v>3</v>
      </c>
      <c r="M4482">
        <v>0.22</v>
      </c>
    </row>
    <row r="4483" spans="1:13" x14ac:dyDescent="0.3">
      <c r="A4483" t="s">
        <v>3521</v>
      </c>
      <c r="B4483">
        <v>45</v>
      </c>
      <c r="C4483" t="s">
        <v>25</v>
      </c>
      <c r="D4483" t="s">
        <v>44</v>
      </c>
      <c r="E4483">
        <v>39.58</v>
      </c>
      <c r="F4483">
        <v>17</v>
      </c>
      <c r="G4483">
        <v>334</v>
      </c>
      <c r="H4483">
        <v>0</v>
      </c>
      <c r="I4483" t="s">
        <v>16</v>
      </c>
      <c r="J4483">
        <v>0.6</v>
      </c>
      <c r="K4483" s="1">
        <v>44202</v>
      </c>
      <c r="L4483">
        <v>61</v>
      </c>
      <c r="M4483">
        <v>0.38</v>
      </c>
    </row>
    <row r="4484" spans="1:13" x14ac:dyDescent="0.3">
      <c r="A4484" t="s">
        <v>2535</v>
      </c>
      <c r="B4484">
        <v>54</v>
      </c>
      <c r="C4484" t="s">
        <v>25</v>
      </c>
      <c r="D4484" t="s">
        <v>15</v>
      </c>
      <c r="E4484">
        <v>83.68</v>
      </c>
      <c r="F4484">
        <v>11</v>
      </c>
      <c r="G4484">
        <v>172</v>
      </c>
      <c r="H4484">
        <v>0</v>
      </c>
      <c r="I4484" t="s">
        <v>16</v>
      </c>
      <c r="J4484">
        <v>82</v>
      </c>
      <c r="K4484" s="1">
        <v>44569</v>
      </c>
      <c r="L4484">
        <v>43</v>
      </c>
      <c r="M4484">
        <v>0.33</v>
      </c>
    </row>
    <row r="4485" spans="1:13" x14ac:dyDescent="0.3">
      <c r="A4485" t="s">
        <v>1460</v>
      </c>
      <c r="B4485">
        <v>58</v>
      </c>
      <c r="C4485" t="s">
        <v>14</v>
      </c>
      <c r="D4485" t="s">
        <v>37</v>
      </c>
      <c r="E4485">
        <v>49.22</v>
      </c>
      <c r="F4485">
        <v>5</v>
      </c>
      <c r="G4485">
        <v>144</v>
      </c>
      <c r="H4485">
        <v>0</v>
      </c>
      <c r="I4485" t="s">
        <v>40</v>
      </c>
      <c r="J4485">
        <v>75</v>
      </c>
      <c r="K4485" s="1">
        <v>45403</v>
      </c>
      <c r="L4485">
        <v>73</v>
      </c>
      <c r="M4485">
        <v>0.63</v>
      </c>
    </row>
    <row r="4486" spans="1:13" x14ac:dyDescent="0.3">
      <c r="A4486" t="s">
        <v>714</v>
      </c>
      <c r="B4486">
        <v>18</v>
      </c>
      <c r="C4486" t="s">
        <v>14</v>
      </c>
      <c r="D4486" t="s">
        <v>50</v>
      </c>
      <c r="E4486">
        <v>78.12</v>
      </c>
      <c r="F4486">
        <v>10</v>
      </c>
      <c r="G4486">
        <v>186</v>
      </c>
      <c r="H4486">
        <v>0</v>
      </c>
      <c r="I4486" t="s">
        <v>16</v>
      </c>
      <c r="J4486">
        <v>74.400000000000006</v>
      </c>
      <c r="K4486" s="1">
        <v>44838</v>
      </c>
      <c r="L4486">
        <v>65</v>
      </c>
      <c r="M4486">
        <v>0.3</v>
      </c>
    </row>
    <row r="4487" spans="1:13" x14ac:dyDescent="0.3">
      <c r="A4487" t="s">
        <v>3522</v>
      </c>
      <c r="B4487">
        <v>58</v>
      </c>
      <c r="C4487" t="s">
        <v>21</v>
      </c>
      <c r="D4487" t="s">
        <v>22</v>
      </c>
      <c r="E4487">
        <v>223.02</v>
      </c>
      <c r="F4487">
        <v>12</v>
      </c>
      <c r="G4487">
        <v>119</v>
      </c>
      <c r="H4487">
        <v>0</v>
      </c>
      <c r="I4487" t="s">
        <v>16</v>
      </c>
      <c r="J4487">
        <v>35.4</v>
      </c>
      <c r="K4487" s="1">
        <v>45380</v>
      </c>
      <c r="L4487">
        <v>18</v>
      </c>
      <c r="M4487">
        <v>0.23</v>
      </c>
    </row>
    <row r="4488" spans="1:13" x14ac:dyDescent="0.3">
      <c r="A4488" t="s">
        <v>3191</v>
      </c>
      <c r="B4488">
        <v>27</v>
      </c>
      <c r="C4488" t="s">
        <v>21</v>
      </c>
      <c r="D4488" t="s">
        <v>18</v>
      </c>
      <c r="E4488">
        <v>67.599999999999994</v>
      </c>
      <c r="F4488">
        <v>14</v>
      </c>
      <c r="G4488">
        <v>183</v>
      </c>
      <c r="H4488">
        <v>0</v>
      </c>
      <c r="I4488" t="s">
        <v>23</v>
      </c>
      <c r="J4488">
        <v>69.900000000000006</v>
      </c>
      <c r="K4488" s="1">
        <v>45581</v>
      </c>
      <c r="L4488">
        <v>67</v>
      </c>
      <c r="M4488">
        <v>0.37</v>
      </c>
    </row>
    <row r="4489" spans="1:13" x14ac:dyDescent="0.3">
      <c r="A4489" t="s">
        <v>3523</v>
      </c>
      <c r="B4489">
        <v>72</v>
      </c>
      <c r="C4489" t="s">
        <v>14</v>
      </c>
      <c r="D4489" t="s">
        <v>15</v>
      </c>
      <c r="E4489">
        <v>140.46</v>
      </c>
      <c r="F4489">
        <v>3</v>
      </c>
      <c r="G4489">
        <v>356</v>
      </c>
      <c r="H4489">
        <v>0</v>
      </c>
      <c r="I4489" t="s">
        <v>40</v>
      </c>
      <c r="J4489">
        <v>25.7</v>
      </c>
      <c r="K4489" s="1">
        <v>45806</v>
      </c>
      <c r="L4489">
        <v>14</v>
      </c>
      <c r="M4489">
        <v>0.06</v>
      </c>
    </row>
    <row r="4490" spans="1:13" x14ac:dyDescent="0.3">
      <c r="A4490" t="s">
        <v>3524</v>
      </c>
      <c r="B4490">
        <v>21</v>
      </c>
      <c r="C4490" t="s">
        <v>14</v>
      </c>
      <c r="D4490" t="s">
        <v>50</v>
      </c>
      <c r="E4490">
        <v>35.700000000000003</v>
      </c>
      <c r="F4490">
        <v>5</v>
      </c>
      <c r="G4490">
        <v>362</v>
      </c>
      <c r="H4490">
        <v>0</v>
      </c>
      <c r="I4490" t="s">
        <v>29</v>
      </c>
      <c r="J4490">
        <v>30.9</v>
      </c>
      <c r="K4490" s="1">
        <v>44193</v>
      </c>
      <c r="L4490">
        <v>64</v>
      </c>
      <c r="M4490">
        <v>0.18</v>
      </c>
    </row>
    <row r="4491" spans="1:13" x14ac:dyDescent="0.3">
      <c r="A4491" t="s">
        <v>3525</v>
      </c>
      <c r="B4491">
        <v>52</v>
      </c>
      <c r="C4491" t="s">
        <v>14</v>
      </c>
      <c r="D4491" t="s">
        <v>15</v>
      </c>
      <c r="F4491">
        <v>9</v>
      </c>
      <c r="G4491">
        <v>78</v>
      </c>
      <c r="H4491">
        <v>0</v>
      </c>
      <c r="I4491" t="s">
        <v>40</v>
      </c>
      <c r="J4491">
        <v>56.2</v>
      </c>
      <c r="K4491" s="1">
        <v>44756</v>
      </c>
      <c r="L4491">
        <v>32</v>
      </c>
      <c r="M4491">
        <v>7.0000000000000007E-2</v>
      </c>
    </row>
    <row r="4492" spans="1:13" x14ac:dyDescent="0.3">
      <c r="A4492" t="s">
        <v>3526</v>
      </c>
      <c r="B4492">
        <v>79</v>
      </c>
      <c r="C4492" t="s">
        <v>21</v>
      </c>
      <c r="D4492" t="s">
        <v>50</v>
      </c>
      <c r="E4492">
        <v>106.97</v>
      </c>
      <c r="F4492">
        <v>13</v>
      </c>
      <c r="G4492">
        <v>162</v>
      </c>
      <c r="H4492">
        <v>0</v>
      </c>
      <c r="I4492" t="s">
        <v>19</v>
      </c>
      <c r="K4492" s="1">
        <v>45074</v>
      </c>
      <c r="L4492">
        <v>68</v>
      </c>
      <c r="M4492">
        <v>0.28999999999999998</v>
      </c>
    </row>
    <row r="4493" spans="1:13" x14ac:dyDescent="0.3">
      <c r="A4493" t="s">
        <v>334</v>
      </c>
      <c r="B4493">
        <v>27</v>
      </c>
      <c r="C4493" t="s">
        <v>25</v>
      </c>
      <c r="D4493" t="s">
        <v>22</v>
      </c>
      <c r="E4493">
        <v>144.62</v>
      </c>
      <c r="F4493">
        <v>9</v>
      </c>
      <c r="G4493">
        <v>7</v>
      </c>
      <c r="H4493">
        <v>0</v>
      </c>
      <c r="I4493" t="s">
        <v>16</v>
      </c>
      <c r="J4493">
        <v>26.6</v>
      </c>
      <c r="K4493" s="1">
        <v>44328</v>
      </c>
      <c r="L4493">
        <v>60</v>
      </c>
      <c r="M4493">
        <v>0.16</v>
      </c>
    </row>
    <row r="4494" spans="1:13" x14ac:dyDescent="0.3">
      <c r="A4494" t="s">
        <v>3527</v>
      </c>
      <c r="B4494">
        <v>64</v>
      </c>
      <c r="C4494" t="s">
        <v>14</v>
      </c>
      <c r="D4494" t="s">
        <v>26</v>
      </c>
      <c r="E4494">
        <v>51.61</v>
      </c>
      <c r="F4494">
        <v>11</v>
      </c>
      <c r="G4494">
        <v>98</v>
      </c>
      <c r="H4494">
        <v>0</v>
      </c>
      <c r="I4494" t="s">
        <v>29</v>
      </c>
      <c r="J4494">
        <v>67.900000000000006</v>
      </c>
      <c r="K4494" s="1">
        <v>45827</v>
      </c>
      <c r="L4494">
        <v>21</v>
      </c>
      <c r="M4494">
        <v>0.59</v>
      </c>
    </row>
    <row r="4495" spans="1:13" x14ac:dyDescent="0.3">
      <c r="A4495" t="s">
        <v>657</v>
      </c>
      <c r="B4495">
        <v>28</v>
      </c>
      <c r="C4495" t="s">
        <v>21</v>
      </c>
      <c r="D4495" t="s">
        <v>52</v>
      </c>
      <c r="E4495">
        <v>116.38</v>
      </c>
      <c r="F4495">
        <v>10</v>
      </c>
      <c r="G4495">
        <v>316</v>
      </c>
      <c r="H4495">
        <v>0</v>
      </c>
      <c r="I4495" t="s">
        <v>19</v>
      </c>
      <c r="J4495">
        <v>96.2</v>
      </c>
      <c r="K4495" s="1">
        <v>45099</v>
      </c>
      <c r="L4495">
        <v>27</v>
      </c>
      <c r="M4495">
        <v>0.23</v>
      </c>
    </row>
    <row r="4496" spans="1:13" x14ac:dyDescent="0.3">
      <c r="A4496" t="s">
        <v>329</v>
      </c>
      <c r="B4496">
        <v>31</v>
      </c>
      <c r="C4496" t="s">
        <v>14</v>
      </c>
      <c r="D4496" t="s">
        <v>35</v>
      </c>
      <c r="E4496">
        <v>375.82</v>
      </c>
      <c r="F4496">
        <v>8</v>
      </c>
      <c r="G4496">
        <v>355</v>
      </c>
      <c r="H4496">
        <v>0</v>
      </c>
      <c r="I4496" t="s">
        <v>29</v>
      </c>
      <c r="J4496">
        <v>49.4</v>
      </c>
      <c r="K4496" s="1">
        <v>44234</v>
      </c>
      <c r="L4496">
        <v>5</v>
      </c>
      <c r="M4496">
        <v>0.32</v>
      </c>
    </row>
    <row r="4497" spans="1:13" x14ac:dyDescent="0.3">
      <c r="A4497" t="s">
        <v>3528</v>
      </c>
      <c r="B4497">
        <v>55</v>
      </c>
      <c r="C4497" t="s">
        <v>21</v>
      </c>
      <c r="D4497" t="s">
        <v>26</v>
      </c>
      <c r="E4497">
        <v>140.24</v>
      </c>
      <c r="F4497">
        <v>13</v>
      </c>
      <c r="G4497">
        <v>26</v>
      </c>
      <c r="H4497">
        <v>0</v>
      </c>
      <c r="I4497" t="s">
        <v>40</v>
      </c>
      <c r="J4497">
        <v>40.700000000000003</v>
      </c>
      <c r="K4497" s="1">
        <v>44929</v>
      </c>
      <c r="L4497">
        <v>67</v>
      </c>
      <c r="M4497">
        <v>0.08</v>
      </c>
    </row>
    <row r="4498" spans="1:13" x14ac:dyDescent="0.3">
      <c r="A4498" t="s">
        <v>3529</v>
      </c>
      <c r="B4498">
        <v>29</v>
      </c>
      <c r="C4498" t="s">
        <v>21</v>
      </c>
      <c r="D4498" t="s">
        <v>52</v>
      </c>
      <c r="E4498">
        <v>87.97</v>
      </c>
      <c r="F4498">
        <v>14</v>
      </c>
      <c r="G4498">
        <v>275</v>
      </c>
      <c r="H4498">
        <v>0</v>
      </c>
      <c r="I4498" t="s">
        <v>19</v>
      </c>
      <c r="J4498">
        <v>23.2</v>
      </c>
      <c r="K4498" s="1">
        <v>44257</v>
      </c>
      <c r="L4498">
        <v>86</v>
      </c>
      <c r="M4498">
        <v>0.26</v>
      </c>
    </row>
    <row r="4499" spans="1:13" x14ac:dyDescent="0.3">
      <c r="A4499" t="s">
        <v>3530</v>
      </c>
      <c r="B4499">
        <v>62</v>
      </c>
      <c r="C4499" t="s">
        <v>21</v>
      </c>
      <c r="D4499" t="s">
        <v>22</v>
      </c>
      <c r="E4499">
        <v>108.13</v>
      </c>
      <c r="F4499">
        <v>6</v>
      </c>
      <c r="G4499">
        <v>312</v>
      </c>
      <c r="H4499">
        <v>0</v>
      </c>
      <c r="I4499" t="s">
        <v>16</v>
      </c>
      <c r="J4499">
        <v>35.6</v>
      </c>
      <c r="K4499" s="1">
        <v>44478</v>
      </c>
      <c r="L4499">
        <v>84</v>
      </c>
      <c r="M4499">
        <v>0.06</v>
      </c>
    </row>
    <row r="4500" spans="1:13" x14ac:dyDescent="0.3">
      <c r="A4500" t="s">
        <v>2296</v>
      </c>
      <c r="B4500">
        <v>34</v>
      </c>
      <c r="C4500" t="s">
        <v>21</v>
      </c>
      <c r="D4500" t="s">
        <v>22</v>
      </c>
      <c r="E4500">
        <v>53.95</v>
      </c>
      <c r="F4500">
        <v>9</v>
      </c>
      <c r="G4500">
        <v>278</v>
      </c>
      <c r="H4500">
        <v>0</v>
      </c>
      <c r="I4500" t="s">
        <v>16</v>
      </c>
      <c r="J4500">
        <v>52.9</v>
      </c>
      <c r="K4500" s="1">
        <v>44366</v>
      </c>
      <c r="L4500">
        <v>41</v>
      </c>
      <c r="M4500">
        <v>0.2</v>
      </c>
    </row>
    <row r="4501" spans="1:13" x14ac:dyDescent="0.3">
      <c r="A4501" t="s">
        <v>3531</v>
      </c>
      <c r="B4501">
        <v>33</v>
      </c>
      <c r="C4501" t="s">
        <v>21</v>
      </c>
      <c r="D4501" t="s">
        <v>22</v>
      </c>
      <c r="E4501">
        <v>115.98</v>
      </c>
      <c r="F4501">
        <v>18</v>
      </c>
      <c r="G4501">
        <v>355</v>
      </c>
      <c r="H4501">
        <v>0</v>
      </c>
      <c r="I4501" t="s">
        <v>19</v>
      </c>
      <c r="J4501">
        <v>94.4</v>
      </c>
      <c r="K4501" s="1">
        <v>45316</v>
      </c>
      <c r="L4501">
        <v>2</v>
      </c>
      <c r="M4501">
        <v>0.11</v>
      </c>
    </row>
    <row r="4502" spans="1:13" x14ac:dyDescent="0.3">
      <c r="A4502" t="s">
        <v>3532</v>
      </c>
      <c r="B4502">
        <v>52</v>
      </c>
      <c r="C4502" t="s">
        <v>14</v>
      </c>
      <c r="D4502" t="s">
        <v>52</v>
      </c>
      <c r="E4502">
        <v>130.44</v>
      </c>
      <c r="F4502">
        <v>12</v>
      </c>
      <c r="G4502">
        <v>203</v>
      </c>
      <c r="H4502">
        <v>0</v>
      </c>
      <c r="I4502" t="s">
        <v>40</v>
      </c>
      <c r="J4502">
        <v>26.1</v>
      </c>
      <c r="K4502" s="1">
        <v>44625</v>
      </c>
      <c r="L4502">
        <v>43</v>
      </c>
      <c r="M4502">
        <v>0.57999999999999996</v>
      </c>
    </row>
    <row r="4503" spans="1:13" x14ac:dyDescent="0.3">
      <c r="A4503" t="s">
        <v>3533</v>
      </c>
      <c r="B4503">
        <v>19</v>
      </c>
      <c r="C4503" t="s">
        <v>21</v>
      </c>
      <c r="D4503" t="s">
        <v>18</v>
      </c>
      <c r="F4503">
        <v>9</v>
      </c>
      <c r="G4503">
        <v>159</v>
      </c>
      <c r="H4503">
        <v>0</v>
      </c>
      <c r="I4503" t="s">
        <v>19</v>
      </c>
      <c r="J4503">
        <v>23.1</v>
      </c>
      <c r="K4503" s="1">
        <v>44628</v>
      </c>
      <c r="L4503">
        <v>1</v>
      </c>
      <c r="M4503">
        <v>0.36</v>
      </c>
    </row>
    <row r="4504" spans="1:13" x14ac:dyDescent="0.3">
      <c r="A4504" t="s">
        <v>3534</v>
      </c>
      <c r="B4504">
        <v>28</v>
      </c>
      <c r="C4504" t="s">
        <v>14</v>
      </c>
      <c r="D4504" t="s">
        <v>37</v>
      </c>
      <c r="E4504">
        <v>36.74</v>
      </c>
      <c r="F4504">
        <v>11</v>
      </c>
      <c r="G4504">
        <v>177</v>
      </c>
      <c r="H4504">
        <v>0</v>
      </c>
      <c r="I4504" t="s">
        <v>40</v>
      </c>
      <c r="J4504">
        <v>96.1</v>
      </c>
      <c r="K4504" s="1">
        <v>45025</v>
      </c>
      <c r="L4504">
        <v>23</v>
      </c>
      <c r="M4504">
        <v>0.38</v>
      </c>
    </row>
    <row r="4505" spans="1:13" x14ac:dyDescent="0.3">
      <c r="A4505" t="s">
        <v>3535</v>
      </c>
      <c r="B4505">
        <v>78</v>
      </c>
      <c r="C4505" t="s">
        <v>21</v>
      </c>
      <c r="D4505" t="s">
        <v>52</v>
      </c>
      <c r="E4505">
        <v>44.42</v>
      </c>
      <c r="F4505">
        <v>7</v>
      </c>
      <c r="G4505">
        <v>191</v>
      </c>
      <c r="H4505">
        <v>0</v>
      </c>
      <c r="I4505" t="s">
        <v>29</v>
      </c>
      <c r="J4505">
        <v>60.6</v>
      </c>
      <c r="K4505" s="1">
        <v>45444</v>
      </c>
      <c r="L4505">
        <v>63</v>
      </c>
      <c r="M4505">
        <v>0.14000000000000001</v>
      </c>
    </row>
    <row r="4506" spans="1:13" x14ac:dyDescent="0.3">
      <c r="A4506" t="s">
        <v>2726</v>
      </c>
      <c r="B4506">
        <v>58</v>
      </c>
      <c r="C4506" t="s">
        <v>21</v>
      </c>
      <c r="D4506" t="s">
        <v>44</v>
      </c>
      <c r="E4506">
        <v>33.54</v>
      </c>
      <c r="F4506">
        <v>12</v>
      </c>
      <c r="G4506">
        <v>39</v>
      </c>
      <c r="H4506">
        <v>0</v>
      </c>
      <c r="I4506" t="s">
        <v>40</v>
      </c>
      <c r="J4506">
        <v>73.5</v>
      </c>
      <c r="K4506" s="1">
        <v>45607</v>
      </c>
      <c r="L4506">
        <v>48</v>
      </c>
      <c r="M4506">
        <v>0.44</v>
      </c>
    </row>
    <row r="4507" spans="1:13" x14ac:dyDescent="0.3">
      <c r="A4507" t="s">
        <v>3536</v>
      </c>
      <c r="B4507">
        <v>20</v>
      </c>
      <c r="C4507" t="s">
        <v>14</v>
      </c>
      <c r="D4507" t="s">
        <v>37</v>
      </c>
      <c r="E4507">
        <v>50.42</v>
      </c>
      <c r="F4507">
        <v>13</v>
      </c>
      <c r="G4507">
        <v>359</v>
      </c>
      <c r="H4507">
        <v>0</v>
      </c>
      <c r="I4507" t="s">
        <v>19</v>
      </c>
      <c r="J4507">
        <v>83</v>
      </c>
      <c r="K4507" s="1">
        <v>45013</v>
      </c>
      <c r="L4507">
        <v>25</v>
      </c>
      <c r="M4507">
        <v>0.1</v>
      </c>
    </row>
    <row r="4508" spans="1:13" x14ac:dyDescent="0.3">
      <c r="A4508" t="s">
        <v>3537</v>
      </c>
      <c r="B4508">
        <v>46</v>
      </c>
      <c r="C4508" t="s">
        <v>14</v>
      </c>
      <c r="D4508" t="s">
        <v>44</v>
      </c>
      <c r="E4508">
        <v>36.67</v>
      </c>
      <c r="F4508">
        <v>8</v>
      </c>
      <c r="G4508">
        <v>235</v>
      </c>
      <c r="H4508">
        <v>0</v>
      </c>
      <c r="I4508" t="s">
        <v>19</v>
      </c>
      <c r="J4508">
        <v>8.1999999999999993</v>
      </c>
      <c r="K4508" s="1">
        <v>45825</v>
      </c>
      <c r="L4508">
        <v>90</v>
      </c>
      <c r="M4508">
        <v>0.3</v>
      </c>
    </row>
    <row r="4509" spans="1:13" x14ac:dyDescent="0.3">
      <c r="A4509" t="s">
        <v>3538</v>
      </c>
      <c r="B4509">
        <v>35</v>
      </c>
      <c r="C4509" t="s">
        <v>25</v>
      </c>
      <c r="D4509" t="s">
        <v>50</v>
      </c>
      <c r="E4509">
        <v>46.42</v>
      </c>
      <c r="F4509">
        <v>4</v>
      </c>
      <c r="G4509">
        <v>32</v>
      </c>
      <c r="H4509">
        <v>0</v>
      </c>
      <c r="I4509" t="s">
        <v>29</v>
      </c>
      <c r="J4509">
        <v>48.5</v>
      </c>
      <c r="K4509" s="1">
        <v>45270</v>
      </c>
      <c r="L4509">
        <v>67</v>
      </c>
      <c r="M4509">
        <v>0.55000000000000004</v>
      </c>
    </row>
    <row r="4510" spans="1:13" x14ac:dyDescent="0.3">
      <c r="A4510" t="s">
        <v>3539</v>
      </c>
      <c r="B4510">
        <v>37</v>
      </c>
      <c r="C4510" t="s">
        <v>25</v>
      </c>
      <c r="D4510" t="s">
        <v>35</v>
      </c>
      <c r="E4510">
        <v>37.54</v>
      </c>
      <c r="F4510">
        <v>15</v>
      </c>
      <c r="G4510">
        <v>28</v>
      </c>
      <c r="H4510">
        <v>0</v>
      </c>
      <c r="I4510" t="s">
        <v>19</v>
      </c>
      <c r="J4510">
        <v>14</v>
      </c>
      <c r="K4510" s="1">
        <v>44055</v>
      </c>
      <c r="L4510">
        <v>95</v>
      </c>
      <c r="M4510">
        <v>0.25</v>
      </c>
    </row>
    <row r="4511" spans="1:13" x14ac:dyDescent="0.3">
      <c r="A4511" t="s">
        <v>3156</v>
      </c>
      <c r="B4511">
        <v>64</v>
      </c>
      <c r="C4511" t="s">
        <v>21</v>
      </c>
      <c r="D4511" t="s">
        <v>35</v>
      </c>
      <c r="E4511">
        <v>64.2</v>
      </c>
      <c r="F4511">
        <v>9</v>
      </c>
      <c r="G4511">
        <v>32</v>
      </c>
      <c r="H4511">
        <v>0</v>
      </c>
      <c r="I4511" t="s">
        <v>23</v>
      </c>
      <c r="J4511">
        <v>62.4</v>
      </c>
      <c r="K4511" s="1">
        <v>45002</v>
      </c>
      <c r="L4511">
        <v>91</v>
      </c>
      <c r="M4511">
        <v>0.37</v>
      </c>
    </row>
    <row r="4512" spans="1:13" x14ac:dyDescent="0.3">
      <c r="A4512" t="s">
        <v>3540</v>
      </c>
      <c r="B4512">
        <v>31</v>
      </c>
      <c r="C4512" t="s">
        <v>21</v>
      </c>
      <c r="D4512" t="s">
        <v>35</v>
      </c>
      <c r="E4512">
        <v>35.97</v>
      </c>
      <c r="F4512">
        <v>10</v>
      </c>
      <c r="G4512">
        <v>99</v>
      </c>
      <c r="H4512">
        <v>0</v>
      </c>
      <c r="I4512" t="s">
        <v>19</v>
      </c>
      <c r="J4512">
        <v>95.4</v>
      </c>
      <c r="K4512" s="1">
        <v>45272</v>
      </c>
      <c r="L4512">
        <v>77</v>
      </c>
      <c r="M4512">
        <v>0.42</v>
      </c>
    </row>
    <row r="4513" spans="1:13" x14ac:dyDescent="0.3">
      <c r="A4513" t="s">
        <v>3541</v>
      </c>
      <c r="B4513">
        <v>51</v>
      </c>
      <c r="C4513" t="s">
        <v>14</v>
      </c>
      <c r="D4513" t="s">
        <v>28</v>
      </c>
      <c r="E4513">
        <v>87.83</v>
      </c>
      <c r="F4513">
        <v>9</v>
      </c>
      <c r="G4513">
        <v>144</v>
      </c>
      <c r="H4513">
        <v>0</v>
      </c>
      <c r="I4513" t="s">
        <v>23</v>
      </c>
      <c r="J4513">
        <v>5.6</v>
      </c>
      <c r="K4513" s="1">
        <v>44518</v>
      </c>
      <c r="L4513">
        <v>47</v>
      </c>
      <c r="M4513">
        <v>0.52</v>
      </c>
    </row>
    <row r="4514" spans="1:13" x14ac:dyDescent="0.3">
      <c r="A4514" t="s">
        <v>3542</v>
      </c>
      <c r="B4514">
        <v>66</v>
      </c>
      <c r="C4514" t="s">
        <v>25</v>
      </c>
      <c r="D4514" t="s">
        <v>52</v>
      </c>
      <c r="E4514">
        <v>50.37</v>
      </c>
      <c r="F4514">
        <v>12</v>
      </c>
      <c r="G4514">
        <v>329</v>
      </c>
      <c r="H4514">
        <v>0</v>
      </c>
      <c r="I4514" t="s">
        <v>19</v>
      </c>
      <c r="J4514">
        <v>27.4</v>
      </c>
      <c r="K4514" s="1">
        <v>45489</v>
      </c>
      <c r="L4514">
        <v>97</v>
      </c>
      <c r="M4514">
        <v>0.22</v>
      </c>
    </row>
    <row r="4515" spans="1:13" x14ac:dyDescent="0.3">
      <c r="A4515" t="s">
        <v>1846</v>
      </c>
      <c r="B4515">
        <v>71</v>
      </c>
      <c r="C4515" t="s">
        <v>14</v>
      </c>
      <c r="D4515" t="s">
        <v>18</v>
      </c>
      <c r="E4515">
        <v>91.9</v>
      </c>
      <c r="F4515">
        <v>12</v>
      </c>
      <c r="G4515">
        <v>64</v>
      </c>
      <c r="H4515">
        <v>0</v>
      </c>
      <c r="I4515" t="s">
        <v>19</v>
      </c>
      <c r="J4515">
        <v>100</v>
      </c>
      <c r="K4515" s="1">
        <v>45188</v>
      </c>
      <c r="L4515">
        <v>89</v>
      </c>
      <c r="M4515">
        <v>0.47</v>
      </c>
    </row>
    <row r="4516" spans="1:13" x14ac:dyDescent="0.3">
      <c r="A4516" t="s">
        <v>2546</v>
      </c>
      <c r="B4516">
        <v>48</v>
      </c>
      <c r="C4516" t="s">
        <v>14</v>
      </c>
      <c r="D4516" t="s">
        <v>50</v>
      </c>
      <c r="E4516">
        <v>180.44</v>
      </c>
      <c r="F4516">
        <v>9</v>
      </c>
      <c r="G4516">
        <v>121</v>
      </c>
      <c r="H4516">
        <v>0</v>
      </c>
      <c r="I4516" t="s">
        <v>29</v>
      </c>
      <c r="J4516">
        <v>0.5</v>
      </c>
      <c r="K4516" s="1">
        <v>45307</v>
      </c>
      <c r="L4516">
        <v>56</v>
      </c>
      <c r="M4516">
        <v>0.3</v>
      </c>
    </row>
    <row r="4517" spans="1:13" x14ac:dyDescent="0.3">
      <c r="A4517" t="s">
        <v>3543</v>
      </c>
      <c r="B4517">
        <v>75</v>
      </c>
      <c r="C4517" t="s">
        <v>14</v>
      </c>
      <c r="D4517" t="s">
        <v>22</v>
      </c>
      <c r="E4517">
        <v>307.99</v>
      </c>
      <c r="F4517">
        <v>15</v>
      </c>
      <c r="G4517">
        <v>42</v>
      </c>
      <c r="H4517">
        <v>0</v>
      </c>
      <c r="I4517" t="s">
        <v>23</v>
      </c>
      <c r="J4517">
        <v>14</v>
      </c>
      <c r="K4517" s="1">
        <v>45440</v>
      </c>
      <c r="L4517">
        <v>59</v>
      </c>
      <c r="M4517">
        <v>0.56000000000000005</v>
      </c>
    </row>
    <row r="4518" spans="1:13" x14ac:dyDescent="0.3">
      <c r="A4518" t="s">
        <v>3544</v>
      </c>
      <c r="B4518">
        <v>57</v>
      </c>
      <c r="C4518" t="s">
        <v>21</v>
      </c>
      <c r="D4518" t="s">
        <v>52</v>
      </c>
      <c r="E4518">
        <v>115.83</v>
      </c>
      <c r="F4518">
        <v>10</v>
      </c>
      <c r="G4518">
        <v>208</v>
      </c>
      <c r="H4518">
        <v>0</v>
      </c>
      <c r="I4518" t="s">
        <v>29</v>
      </c>
      <c r="J4518">
        <v>8.1</v>
      </c>
      <c r="K4518" s="1">
        <v>44300</v>
      </c>
      <c r="L4518">
        <v>16</v>
      </c>
      <c r="M4518">
        <v>0.62</v>
      </c>
    </row>
    <row r="4519" spans="1:13" x14ac:dyDescent="0.3">
      <c r="A4519" t="s">
        <v>1117</v>
      </c>
      <c r="B4519">
        <v>59</v>
      </c>
      <c r="C4519" t="s">
        <v>14</v>
      </c>
      <c r="D4519" t="s">
        <v>44</v>
      </c>
      <c r="E4519">
        <v>28.08</v>
      </c>
      <c r="F4519">
        <v>13</v>
      </c>
      <c r="G4519">
        <v>229</v>
      </c>
      <c r="H4519">
        <v>0</v>
      </c>
      <c r="I4519" t="s">
        <v>23</v>
      </c>
      <c r="J4519">
        <v>76.400000000000006</v>
      </c>
      <c r="K4519" s="1">
        <v>44557</v>
      </c>
      <c r="L4519">
        <v>47</v>
      </c>
      <c r="M4519">
        <v>0.21</v>
      </c>
    </row>
    <row r="4520" spans="1:13" x14ac:dyDescent="0.3">
      <c r="A4520" t="s">
        <v>208</v>
      </c>
      <c r="B4520">
        <v>75</v>
      </c>
      <c r="C4520" t="s">
        <v>14</v>
      </c>
      <c r="D4520" t="s">
        <v>44</v>
      </c>
      <c r="E4520">
        <v>41.14</v>
      </c>
      <c r="F4520">
        <v>7</v>
      </c>
      <c r="G4520">
        <v>126</v>
      </c>
      <c r="H4520">
        <v>0</v>
      </c>
      <c r="I4520" t="s">
        <v>23</v>
      </c>
      <c r="J4520">
        <v>75.099999999999994</v>
      </c>
      <c r="K4520" s="1">
        <v>45425</v>
      </c>
      <c r="L4520">
        <v>90</v>
      </c>
      <c r="M4520">
        <v>0.26</v>
      </c>
    </row>
    <row r="4521" spans="1:13" x14ac:dyDescent="0.3">
      <c r="A4521" t="s">
        <v>3545</v>
      </c>
      <c r="B4521">
        <v>35</v>
      </c>
      <c r="C4521" t="s">
        <v>14</v>
      </c>
      <c r="D4521" t="s">
        <v>37</v>
      </c>
      <c r="E4521">
        <v>113.4</v>
      </c>
      <c r="F4521">
        <v>14</v>
      </c>
      <c r="G4521">
        <v>355</v>
      </c>
      <c r="H4521">
        <v>0</v>
      </c>
      <c r="I4521" t="s">
        <v>16</v>
      </c>
      <c r="J4521">
        <v>77.8</v>
      </c>
      <c r="K4521" s="1">
        <v>44723</v>
      </c>
      <c r="L4521">
        <v>54</v>
      </c>
      <c r="M4521">
        <v>0.22</v>
      </c>
    </row>
    <row r="4522" spans="1:13" x14ac:dyDescent="0.3">
      <c r="A4522" t="s">
        <v>3424</v>
      </c>
      <c r="B4522">
        <v>47</v>
      </c>
      <c r="C4522" t="s">
        <v>21</v>
      </c>
      <c r="D4522" t="s">
        <v>22</v>
      </c>
      <c r="E4522">
        <v>99.45</v>
      </c>
      <c r="F4522">
        <v>10</v>
      </c>
      <c r="G4522">
        <v>185</v>
      </c>
      <c r="H4522">
        <v>1</v>
      </c>
      <c r="I4522" t="s">
        <v>23</v>
      </c>
      <c r="J4522">
        <v>77.5</v>
      </c>
      <c r="K4522" s="1">
        <v>45277</v>
      </c>
      <c r="L4522">
        <v>47</v>
      </c>
      <c r="M4522">
        <v>0.03</v>
      </c>
    </row>
    <row r="4523" spans="1:13" x14ac:dyDescent="0.3">
      <c r="A4523" t="s">
        <v>3546</v>
      </c>
      <c r="B4523">
        <v>42</v>
      </c>
      <c r="C4523" t="s">
        <v>21</v>
      </c>
      <c r="D4523" t="s">
        <v>28</v>
      </c>
      <c r="F4523">
        <v>11</v>
      </c>
      <c r="G4523">
        <v>236</v>
      </c>
      <c r="H4523">
        <v>0</v>
      </c>
      <c r="I4523" t="s">
        <v>29</v>
      </c>
      <c r="J4523">
        <v>83.5</v>
      </c>
      <c r="K4523" s="1">
        <v>44918</v>
      </c>
      <c r="L4523">
        <v>52</v>
      </c>
      <c r="M4523">
        <v>0.21</v>
      </c>
    </row>
    <row r="4524" spans="1:13" x14ac:dyDescent="0.3">
      <c r="A4524" t="s">
        <v>1969</v>
      </c>
      <c r="B4524">
        <v>78</v>
      </c>
      <c r="C4524" t="s">
        <v>21</v>
      </c>
      <c r="D4524" t="s">
        <v>44</v>
      </c>
      <c r="E4524">
        <v>248.77</v>
      </c>
      <c r="F4524">
        <v>11</v>
      </c>
      <c r="G4524">
        <v>90</v>
      </c>
      <c r="H4524">
        <v>0</v>
      </c>
      <c r="I4524" t="s">
        <v>29</v>
      </c>
      <c r="J4524">
        <v>77.3</v>
      </c>
      <c r="K4524" s="1">
        <v>45100</v>
      </c>
      <c r="L4524">
        <v>18</v>
      </c>
      <c r="M4524">
        <v>0.11</v>
      </c>
    </row>
    <row r="4525" spans="1:13" x14ac:dyDescent="0.3">
      <c r="A4525" t="s">
        <v>3547</v>
      </c>
      <c r="B4525">
        <v>36</v>
      </c>
      <c r="C4525" t="s">
        <v>21</v>
      </c>
      <c r="D4525" t="s">
        <v>35</v>
      </c>
      <c r="E4525">
        <v>41.67</v>
      </c>
      <c r="F4525">
        <v>9</v>
      </c>
      <c r="G4525">
        <v>42</v>
      </c>
      <c r="H4525">
        <v>0</v>
      </c>
      <c r="I4525" t="s">
        <v>40</v>
      </c>
      <c r="J4525">
        <v>48.4</v>
      </c>
      <c r="K4525" s="1">
        <v>44105</v>
      </c>
      <c r="L4525">
        <v>81</v>
      </c>
      <c r="M4525">
        <v>0.24</v>
      </c>
    </row>
    <row r="4526" spans="1:13" x14ac:dyDescent="0.3">
      <c r="A4526" t="s">
        <v>3548</v>
      </c>
      <c r="B4526">
        <v>25</v>
      </c>
      <c r="C4526" t="s">
        <v>25</v>
      </c>
      <c r="D4526" t="s">
        <v>37</v>
      </c>
      <c r="E4526">
        <v>179.43</v>
      </c>
      <c r="F4526">
        <v>10</v>
      </c>
      <c r="G4526">
        <v>45</v>
      </c>
      <c r="H4526">
        <v>0</v>
      </c>
      <c r="I4526" t="s">
        <v>19</v>
      </c>
      <c r="J4526">
        <v>74.5</v>
      </c>
      <c r="K4526" s="1">
        <v>44697</v>
      </c>
      <c r="L4526">
        <v>46</v>
      </c>
      <c r="M4526">
        <v>0.21</v>
      </c>
    </row>
    <row r="4527" spans="1:13" x14ac:dyDescent="0.3">
      <c r="A4527" t="s">
        <v>3549</v>
      </c>
      <c r="B4527">
        <v>45</v>
      </c>
      <c r="C4527" t="s">
        <v>21</v>
      </c>
      <c r="D4527" t="s">
        <v>26</v>
      </c>
      <c r="E4527">
        <v>30.82</v>
      </c>
      <c r="F4527">
        <v>10</v>
      </c>
      <c r="G4527">
        <v>24</v>
      </c>
      <c r="H4527">
        <v>0</v>
      </c>
      <c r="I4527" t="s">
        <v>16</v>
      </c>
      <c r="J4527">
        <v>59.8</v>
      </c>
      <c r="K4527" s="1">
        <v>45756</v>
      </c>
      <c r="L4527">
        <v>89</v>
      </c>
      <c r="M4527">
        <v>0.18</v>
      </c>
    </row>
    <row r="4528" spans="1:13" x14ac:dyDescent="0.3">
      <c r="A4528" t="s">
        <v>3550</v>
      </c>
      <c r="B4528">
        <v>25</v>
      </c>
      <c r="C4528" t="s">
        <v>21</v>
      </c>
      <c r="D4528" t="s">
        <v>15</v>
      </c>
      <c r="E4528">
        <v>188.69</v>
      </c>
      <c r="F4528">
        <v>9</v>
      </c>
      <c r="G4528">
        <v>353</v>
      </c>
      <c r="H4528">
        <v>0</v>
      </c>
      <c r="I4528" t="s">
        <v>19</v>
      </c>
      <c r="J4528">
        <v>36.700000000000003</v>
      </c>
      <c r="K4528" s="1">
        <v>45328</v>
      </c>
      <c r="L4528">
        <v>26</v>
      </c>
      <c r="M4528">
        <v>0.18</v>
      </c>
    </row>
    <row r="4529" spans="1:13" x14ac:dyDescent="0.3">
      <c r="A4529" t="s">
        <v>1059</v>
      </c>
      <c r="B4529">
        <v>48</v>
      </c>
      <c r="C4529" t="s">
        <v>21</v>
      </c>
      <c r="D4529" t="s">
        <v>37</v>
      </c>
      <c r="E4529">
        <v>205.75</v>
      </c>
      <c r="F4529">
        <v>13</v>
      </c>
      <c r="G4529">
        <v>194</v>
      </c>
      <c r="H4529">
        <v>0</v>
      </c>
      <c r="I4529" t="s">
        <v>29</v>
      </c>
      <c r="J4529">
        <v>83.7</v>
      </c>
      <c r="K4529" s="1">
        <v>45777</v>
      </c>
      <c r="L4529">
        <v>18</v>
      </c>
      <c r="M4529">
        <v>0.28999999999999998</v>
      </c>
    </row>
    <row r="4530" spans="1:13" x14ac:dyDescent="0.3">
      <c r="A4530" t="s">
        <v>353</v>
      </c>
      <c r="B4530">
        <v>20</v>
      </c>
      <c r="C4530" t="s">
        <v>14</v>
      </c>
      <c r="D4530" t="s">
        <v>37</v>
      </c>
      <c r="E4530">
        <v>44.88</v>
      </c>
      <c r="F4530">
        <v>16</v>
      </c>
      <c r="G4530">
        <v>348</v>
      </c>
      <c r="H4530">
        <v>0</v>
      </c>
      <c r="I4530" t="s">
        <v>16</v>
      </c>
      <c r="K4530" s="1">
        <v>44582</v>
      </c>
      <c r="L4530">
        <v>49</v>
      </c>
      <c r="M4530">
        <v>0.08</v>
      </c>
    </row>
    <row r="4531" spans="1:13" x14ac:dyDescent="0.3">
      <c r="A4531" t="s">
        <v>88</v>
      </c>
      <c r="B4531">
        <v>20</v>
      </c>
      <c r="C4531" t="s">
        <v>14</v>
      </c>
      <c r="D4531" t="s">
        <v>44</v>
      </c>
      <c r="E4531">
        <v>36</v>
      </c>
      <c r="F4531">
        <v>11</v>
      </c>
      <c r="G4531">
        <v>98</v>
      </c>
      <c r="H4531">
        <v>0</v>
      </c>
      <c r="I4531" t="s">
        <v>23</v>
      </c>
      <c r="J4531">
        <v>17.3</v>
      </c>
      <c r="K4531" s="1">
        <v>45081</v>
      </c>
      <c r="L4531">
        <v>65</v>
      </c>
      <c r="M4531">
        <v>0.32</v>
      </c>
    </row>
    <row r="4532" spans="1:13" x14ac:dyDescent="0.3">
      <c r="A4532" t="s">
        <v>3551</v>
      </c>
      <c r="B4532">
        <v>61</v>
      </c>
      <c r="C4532" t="s">
        <v>21</v>
      </c>
      <c r="D4532" t="s">
        <v>52</v>
      </c>
      <c r="E4532">
        <v>43.55</v>
      </c>
      <c r="F4532">
        <v>3</v>
      </c>
      <c r="G4532">
        <v>255</v>
      </c>
      <c r="H4532">
        <v>0</v>
      </c>
      <c r="I4532" t="s">
        <v>29</v>
      </c>
      <c r="J4532">
        <v>2.4</v>
      </c>
      <c r="K4532" s="1">
        <v>44701</v>
      </c>
      <c r="L4532">
        <v>7</v>
      </c>
      <c r="M4532">
        <v>0.41</v>
      </c>
    </row>
    <row r="4533" spans="1:13" x14ac:dyDescent="0.3">
      <c r="A4533" t="s">
        <v>1502</v>
      </c>
      <c r="B4533">
        <v>39</v>
      </c>
      <c r="C4533" t="s">
        <v>21</v>
      </c>
      <c r="D4533" t="s">
        <v>22</v>
      </c>
      <c r="E4533">
        <v>348.62</v>
      </c>
      <c r="F4533">
        <v>13</v>
      </c>
      <c r="G4533">
        <v>360</v>
      </c>
      <c r="H4533">
        <v>0</v>
      </c>
      <c r="I4533" t="s">
        <v>29</v>
      </c>
      <c r="J4533">
        <v>31.6</v>
      </c>
      <c r="K4533" s="1">
        <v>44432</v>
      </c>
      <c r="L4533">
        <v>30</v>
      </c>
      <c r="M4533">
        <v>0.72</v>
      </c>
    </row>
    <row r="4534" spans="1:13" x14ac:dyDescent="0.3">
      <c r="A4534" t="s">
        <v>3552</v>
      </c>
      <c r="B4534">
        <v>34</v>
      </c>
      <c r="C4534" t="s">
        <v>21</v>
      </c>
      <c r="D4534" t="s">
        <v>26</v>
      </c>
      <c r="E4534">
        <v>197.61</v>
      </c>
      <c r="F4534">
        <v>10</v>
      </c>
      <c r="G4534">
        <v>329</v>
      </c>
      <c r="H4534">
        <v>0</v>
      </c>
      <c r="I4534" t="s">
        <v>29</v>
      </c>
      <c r="J4534">
        <v>40.4</v>
      </c>
      <c r="K4534" s="1">
        <v>45812</v>
      </c>
      <c r="L4534">
        <v>97</v>
      </c>
      <c r="M4534">
        <v>0.5</v>
      </c>
    </row>
    <row r="4535" spans="1:13" x14ac:dyDescent="0.3">
      <c r="A4535" t="s">
        <v>3553</v>
      </c>
      <c r="B4535">
        <v>53</v>
      </c>
      <c r="C4535" t="s">
        <v>14</v>
      </c>
      <c r="D4535" t="s">
        <v>35</v>
      </c>
      <c r="F4535">
        <v>13</v>
      </c>
      <c r="G4535">
        <v>293</v>
      </c>
      <c r="H4535">
        <v>0</v>
      </c>
      <c r="I4535" t="s">
        <v>29</v>
      </c>
      <c r="J4535">
        <v>17.399999999999999</v>
      </c>
      <c r="K4535" s="1">
        <v>44390</v>
      </c>
      <c r="L4535">
        <v>25</v>
      </c>
      <c r="M4535">
        <v>0.09</v>
      </c>
    </row>
    <row r="4536" spans="1:13" x14ac:dyDescent="0.3">
      <c r="A4536" t="s">
        <v>3554</v>
      </c>
      <c r="B4536">
        <v>34</v>
      </c>
      <c r="C4536" t="s">
        <v>21</v>
      </c>
      <c r="D4536" t="s">
        <v>52</v>
      </c>
      <c r="E4536">
        <v>118.94</v>
      </c>
      <c r="F4536">
        <v>9</v>
      </c>
      <c r="G4536">
        <v>245</v>
      </c>
      <c r="H4536">
        <v>1</v>
      </c>
      <c r="I4536" t="s">
        <v>16</v>
      </c>
      <c r="J4536">
        <v>85.5</v>
      </c>
      <c r="K4536" s="1">
        <v>44611</v>
      </c>
      <c r="L4536">
        <v>25</v>
      </c>
      <c r="M4536">
        <v>0.22</v>
      </c>
    </row>
    <row r="4537" spans="1:13" x14ac:dyDescent="0.3">
      <c r="A4537" t="s">
        <v>2525</v>
      </c>
      <c r="B4537">
        <v>31</v>
      </c>
      <c r="C4537" t="s">
        <v>25</v>
      </c>
      <c r="D4537" t="s">
        <v>50</v>
      </c>
      <c r="E4537">
        <v>219.22</v>
      </c>
      <c r="F4537">
        <v>4</v>
      </c>
      <c r="G4537">
        <v>165</v>
      </c>
      <c r="H4537">
        <v>0</v>
      </c>
      <c r="I4537" t="s">
        <v>19</v>
      </c>
      <c r="J4537">
        <v>3.4</v>
      </c>
      <c r="K4537" s="1">
        <v>44231</v>
      </c>
      <c r="L4537">
        <v>27</v>
      </c>
      <c r="M4537">
        <v>0.33</v>
      </c>
    </row>
    <row r="4538" spans="1:13" x14ac:dyDescent="0.3">
      <c r="A4538" t="s">
        <v>3555</v>
      </c>
      <c r="B4538">
        <v>68</v>
      </c>
      <c r="C4538" t="s">
        <v>14</v>
      </c>
      <c r="D4538" t="s">
        <v>44</v>
      </c>
      <c r="E4538">
        <v>109.54</v>
      </c>
      <c r="F4538">
        <v>18</v>
      </c>
      <c r="G4538">
        <v>256</v>
      </c>
      <c r="H4538">
        <v>0</v>
      </c>
      <c r="I4538" t="s">
        <v>19</v>
      </c>
      <c r="J4538">
        <v>48.4</v>
      </c>
      <c r="K4538" s="1">
        <v>44161</v>
      </c>
      <c r="L4538">
        <v>35</v>
      </c>
      <c r="M4538">
        <v>0.18</v>
      </c>
    </row>
    <row r="4539" spans="1:13" x14ac:dyDescent="0.3">
      <c r="A4539" t="s">
        <v>3556</v>
      </c>
      <c r="B4539">
        <v>26</v>
      </c>
      <c r="C4539" t="s">
        <v>21</v>
      </c>
      <c r="D4539" t="s">
        <v>22</v>
      </c>
      <c r="E4539">
        <v>28.36</v>
      </c>
      <c r="F4539">
        <v>10</v>
      </c>
      <c r="G4539">
        <v>309</v>
      </c>
      <c r="H4539">
        <v>0</v>
      </c>
      <c r="I4539" t="s">
        <v>23</v>
      </c>
      <c r="J4539">
        <v>5.5</v>
      </c>
      <c r="K4539" s="1">
        <v>44137</v>
      </c>
      <c r="L4539">
        <v>82</v>
      </c>
      <c r="M4539">
        <v>0.43</v>
      </c>
    </row>
    <row r="4540" spans="1:13" x14ac:dyDescent="0.3">
      <c r="A4540" t="s">
        <v>3009</v>
      </c>
      <c r="B4540">
        <v>79</v>
      </c>
      <c r="C4540" t="s">
        <v>14</v>
      </c>
      <c r="D4540" t="s">
        <v>18</v>
      </c>
      <c r="E4540">
        <v>83.95</v>
      </c>
      <c r="F4540">
        <v>7</v>
      </c>
      <c r="G4540">
        <v>351</v>
      </c>
      <c r="H4540">
        <v>0</v>
      </c>
      <c r="I4540" t="s">
        <v>29</v>
      </c>
      <c r="J4540">
        <v>53.7</v>
      </c>
      <c r="K4540" s="1">
        <v>45502</v>
      </c>
      <c r="L4540">
        <v>30</v>
      </c>
      <c r="M4540">
        <v>0.32</v>
      </c>
    </row>
    <row r="4541" spans="1:13" x14ac:dyDescent="0.3">
      <c r="A4541" t="s">
        <v>3557</v>
      </c>
      <c r="B4541">
        <v>47</v>
      </c>
      <c r="C4541" t="s">
        <v>21</v>
      </c>
      <c r="D4541" t="s">
        <v>35</v>
      </c>
      <c r="E4541">
        <v>33.340000000000003</v>
      </c>
      <c r="F4541">
        <v>10</v>
      </c>
      <c r="G4541">
        <v>277</v>
      </c>
      <c r="H4541">
        <v>0</v>
      </c>
      <c r="I4541" t="s">
        <v>29</v>
      </c>
      <c r="J4541">
        <v>46.4</v>
      </c>
      <c r="K4541" s="1">
        <v>45223</v>
      </c>
      <c r="L4541">
        <v>14</v>
      </c>
      <c r="M4541">
        <v>0.65</v>
      </c>
    </row>
    <row r="4542" spans="1:13" x14ac:dyDescent="0.3">
      <c r="A4542" t="s">
        <v>3558</v>
      </c>
      <c r="B4542">
        <v>38</v>
      </c>
      <c r="C4542" t="s">
        <v>14</v>
      </c>
      <c r="D4542" t="s">
        <v>52</v>
      </c>
      <c r="E4542">
        <v>114.01</v>
      </c>
      <c r="F4542">
        <v>10</v>
      </c>
      <c r="G4542">
        <v>188</v>
      </c>
      <c r="H4542">
        <v>0</v>
      </c>
      <c r="I4542" t="s">
        <v>19</v>
      </c>
      <c r="J4542">
        <v>78</v>
      </c>
      <c r="K4542" s="1">
        <v>44693</v>
      </c>
      <c r="L4542">
        <v>35</v>
      </c>
      <c r="M4542">
        <v>0.44</v>
      </c>
    </row>
    <row r="4543" spans="1:13" x14ac:dyDescent="0.3">
      <c r="A4543" t="s">
        <v>3559</v>
      </c>
      <c r="B4543">
        <v>29</v>
      </c>
      <c r="C4543" t="s">
        <v>21</v>
      </c>
      <c r="D4543" t="s">
        <v>35</v>
      </c>
      <c r="E4543">
        <v>106.14</v>
      </c>
      <c r="F4543">
        <v>12</v>
      </c>
      <c r="G4543">
        <v>185</v>
      </c>
      <c r="H4543">
        <v>0</v>
      </c>
      <c r="I4543" t="s">
        <v>23</v>
      </c>
      <c r="J4543">
        <v>69</v>
      </c>
      <c r="K4543" s="1">
        <v>45698</v>
      </c>
      <c r="L4543">
        <v>34</v>
      </c>
      <c r="M4543">
        <v>0.2</v>
      </c>
    </row>
    <row r="4544" spans="1:13" x14ac:dyDescent="0.3">
      <c r="A4544" t="s">
        <v>3560</v>
      </c>
      <c r="B4544">
        <v>54</v>
      </c>
      <c r="C4544" t="s">
        <v>14</v>
      </c>
      <c r="D4544" t="s">
        <v>22</v>
      </c>
      <c r="E4544">
        <v>66.28</v>
      </c>
      <c r="F4544">
        <v>13</v>
      </c>
      <c r="G4544">
        <v>181</v>
      </c>
      <c r="H4544">
        <v>0</v>
      </c>
      <c r="I4544" t="s">
        <v>40</v>
      </c>
      <c r="J4544">
        <v>84.4</v>
      </c>
      <c r="K4544" s="1">
        <v>45004</v>
      </c>
      <c r="L4544">
        <v>84</v>
      </c>
      <c r="M4544">
        <v>0.34</v>
      </c>
    </row>
    <row r="4545" spans="1:13" x14ac:dyDescent="0.3">
      <c r="A4545" t="s">
        <v>3561</v>
      </c>
      <c r="B4545">
        <v>49</v>
      </c>
      <c r="C4545" t="s">
        <v>14</v>
      </c>
      <c r="D4545" t="s">
        <v>50</v>
      </c>
      <c r="E4545">
        <v>26.51</v>
      </c>
      <c r="F4545">
        <v>11</v>
      </c>
      <c r="G4545">
        <v>274</v>
      </c>
      <c r="H4545">
        <v>0</v>
      </c>
      <c r="I4545" t="s">
        <v>16</v>
      </c>
      <c r="J4545">
        <v>54.4</v>
      </c>
      <c r="K4545" s="1">
        <v>44093</v>
      </c>
      <c r="L4545">
        <v>15</v>
      </c>
      <c r="M4545">
        <v>0.05</v>
      </c>
    </row>
    <row r="4546" spans="1:13" x14ac:dyDescent="0.3">
      <c r="A4546" t="s">
        <v>3562</v>
      </c>
      <c r="B4546">
        <v>28</v>
      </c>
      <c r="C4546" t="s">
        <v>25</v>
      </c>
      <c r="D4546" t="s">
        <v>50</v>
      </c>
      <c r="E4546">
        <v>73.540000000000006</v>
      </c>
      <c r="F4546">
        <v>12</v>
      </c>
      <c r="G4546">
        <v>226</v>
      </c>
      <c r="H4546">
        <v>0</v>
      </c>
      <c r="I4546" t="s">
        <v>19</v>
      </c>
      <c r="J4546">
        <v>82.2</v>
      </c>
      <c r="K4546" s="1">
        <v>45687</v>
      </c>
      <c r="L4546">
        <v>7</v>
      </c>
      <c r="M4546">
        <v>0.27</v>
      </c>
    </row>
    <row r="4547" spans="1:13" x14ac:dyDescent="0.3">
      <c r="A4547" t="s">
        <v>3563</v>
      </c>
      <c r="B4547">
        <v>37</v>
      </c>
      <c r="C4547" t="s">
        <v>21</v>
      </c>
      <c r="D4547" t="s">
        <v>35</v>
      </c>
      <c r="E4547">
        <v>166.74</v>
      </c>
      <c r="F4547">
        <v>13</v>
      </c>
      <c r="G4547">
        <v>33</v>
      </c>
      <c r="H4547">
        <v>0</v>
      </c>
      <c r="I4547" t="s">
        <v>16</v>
      </c>
      <c r="J4547">
        <v>71.900000000000006</v>
      </c>
      <c r="K4547" s="1">
        <v>44608</v>
      </c>
      <c r="L4547">
        <v>13</v>
      </c>
      <c r="M4547">
        <v>0.43</v>
      </c>
    </row>
    <row r="4548" spans="1:13" x14ac:dyDescent="0.3">
      <c r="A4548" t="s">
        <v>3564</v>
      </c>
      <c r="B4548">
        <v>52</v>
      </c>
      <c r="C4548" t="s">
        <v>21</v>
      </c>
      <c r="D4548" t="s">
        <v>50</v>
      </c>
      <c r="E4548">
        <v>41.6</v>
      </c>
      <c r="F4548">
        <v>7</v>
      </c>
      <c r="G4548">
        <v>206</v>
      </c>
      <c r="H4548">
        <v>0</v>
      </c>
      <c r="I4548" t="s">
        <v>19</v>
      </c>
      <c r="J4548">
        <v>78</v>
      </c>
      <c r="K4548" s="1">
        <v>44841</v>
      </c>
      <c r="L4548">
        <v>40</v>
      </c>
      <c r="M4548">
        <v>0.21</v>
      </c>
    </row>
    <row r="4549" spans="1:13" x14ac:dyDescent="0.3">
      <c r="A4549" t="s">
        <v>3565</v>
      </c>
      <c r="B4549">
        <v>70</v>
      </c>
      <c r="C4549" t="s">
        <v>14</v>
      </c>
      <c r="D4549" t="s">
        <v>52</v>
      </c>
      <c r="E4549">
        <v>102.38</v>
      </c>
      <c r="F4549">
        <v>11</v>
      </c>
      <c r="G4549">
        <v>43</v>
      </c>
      <c r="H4549">
        <v>0</v>
      </c>
      <c r="I4549" t="s">
        <v>23</v>
      </c>
      <c r="J4549">
        <v>60.1</v>
      </c>
      <c r="K4549" s="1">
        <v>45046</v>
      </c>
      <c r="L4549">
        <v>60</v>
      </c>
      <c r="M4549">
        <v>0.17</v>
      </c>
    </row>
    <row r="4550" spans="1:13" x14ac:dyDescent="0.3">
      <c r="A4550" t="s">
        <v>3566</v>
      </c>
      <c r="B4550">
        <v>64</v>
      </c>
      <c r="C4550" t="s">
        <v>25</v>
      </c>
      <c r="D4550" t="s">
        <v>35</v>
      </c>
      <c r="E4550">
        <v>270.77999999999997</v>
      </c>
      <c r="F4550">
        <v>8</v>
      </c>
      <c r="G4550">
        <v>244</v>
      </c>
      <c r="H4550">
        <v>0</v>
      </c>
      <c r="I4550" t="s">
        <v>29</v>
      </c>
      <c r="J4550">
        <v>72</v>
      </c>
      <c r="K4550" s="1">
        <v>44949</v>
      </c>
      <c r="L4550">
        <v>34</v>
      </c>
      <c r="M4550">
        <v>0.59</v>
      </c>
    </row>
    <row r="4551" spans="1:13" x14ac:dyDescent="0.3">
      <c r="A4551" t="s">
        <v>3567</v>
      </c>
      <c r="B4551">
        <v>63</v>
      </c>
      <c r="C4551" t="s">
        <v>25</v>
      </c>
      <c r="D4551" t="s">
        <v>52</v>
      </c>
      <c r="E4551">
        <v>338.37</v>
      </c>
      <c r="F4551">
        <v>13</v>
      </c>
      <c r="G4551">
        <v>253</v>
      </c>
      <c r="H4551">
        <v>0</v>
      </c>
      <c r="I4551" t="s">
        <v>40</v>
      </c>
      <c r="K4551" s="1">
        <v>44815</v>
      </c>
      <c r="L4551">
        <v>13</v>
      </c>
      <c r="M4551">
        <v>0.33</v>
      </c>
    </row>
    <row r="4552" spans="1:13" x14ac:dyDescent="0.3">
      <c r="A4552" t="s">
        <v>3568</v>
      </c>
      <c r="B4552">
        <v>28</v>
      </c>
      <c r="C4552" t="s">
        <v>21</v>
      </c>
      <c r="D4552" t="s">
        <v>50</v>
      </c>
      <c r="E4552">
        <v>53.6</v>
      </c>
      <c r="F4552">
        <v>3</v>
      </c>
      <c r="G4552">
        <v>108</v>
      </c>
      <c r="H4552">
        <v>0</v>
      </c>
      <c r="I4552" t="s">
        <v>16</v>
      </c>
      <c r="J4552">
        <v>8.5</v>
      </c>
      <c r="K4552" s="1">
        <v>45492</v>
      </c>
      <c r="L4552">
        <v>4</v>
      </c>
      <c r="M4552">
        <v>0.12</v>
      </c>
    </row>
    <row r="4553" spans="1:13" x14ac:dyDescent="0.3">
      <c r="A4553" t="s">
        <v>2225</v>
      </c>
      <c r="B4553">
        <v>69</v>
      </c>
      <c r="C4553" t="s">
        <v>21</v>
      </c>
      <c r="D4553" t="s">
        <v>28</v>
      </c>
      <c r="E4553">
        <v>157.84</v>
      </c>
      <c r="F4553">
        <v>8</v>
      </c>
      <c r="G4553">
        <v>322</v>
      </c>
      <c r="H4553">
        <v>0</v>
      </c>
      <c r="I4553" t="s">
        <v>40</v>
      </c>
      <c r="J4553">
        <v>41.7</v>
      </c>
      <c r="K4553" s="1">
        <v>45143</v>
      </c>
      <c r="L4553">
        <v>13</v>
      </c>
      <c r="M4553">
        <v>0.15</v>
      </c>
    </row>
    <row r="4554" spans="1:13" x14ac:dyDescent="0.3">
      <c r="A4554" t="s">
        <v>3569</v>
      </c>
      <c r="B4554">
        <v>25</v>
      </c>
      <c r="C4554" t="s">
        <v>14</v>
      </c>
      <c r="D4554" t="s">
        <v>15</v>
      </c>
      <c r="E4554">
        <v>23.43</v>
      </c>
      <c r="F4554">
        <v>14</v>
      </c>
      <c r="G4554">
        <v>113</v>
      </c>
      <c r="H4554">
        <v>0</v>
      </c>
      <c r="I4554" t="s">
        <v>29</v>
      </c>
      <c r="J4554">
        <v>17.3</v>
      </c>
      <c r="K4554" s="1">
        <v>44910</v>
      </c>
      <c r="L4554">
        <v>48</v>
      </c>
      <c r="M4554">
        <v>0.25</v>
      </c>
    </row>
    <row r="4555" spans="1:13" x14ac:dyDescent="0.3">
      <c r="A4555" t="s">
        <v>595</v>
      </c>
      <c r="B4555">
        <v>21</v>
      </c>
      <c r="C4555" t="s">
        <v>21</v>
      </c>
      <c r="D4555" t="s">
        <v>18</v>
      </c>
      <c r="E4555">
        <v>237.9</v>
      </c>
      <c r="F4555">
        <v>8</v>
      </c>
      <c r="G4555">
        <v>277</v>
      </c>
      <c r="H4555">
        <v>0</v>
      </c>
      <c r="I4555" t="s">
        <v>19</v>
      </c>
      <c r="J4555">
        <v>62.9</v>
      </c>
      <c r="K4555" s="1">
        <v>45436</v>
      </c>
      <c r="L4555">
        <v>13</v>
      </c>
      <c r="M4555">
        <v>0.11</v>
      </c>
    </row>
    <row r="4556" spans="1:13" x14ac:dyDescent="0.3">
      <c r="A4556" t="s">
        <v>3570</v>
      </c>
      <c r="B4556">
        <v>44</v>
      </c>
      <c r="C4556" t="s">
        <v>21</v>
      </c>
      <c r="D4556" t="s">
        <v>44</v>
      </c>
      <c r="E4556">
        <v>187.39</v>
      </c>
      <c r="F4556">
        <v>9</v>
      </c>
      <c r="G4556">
        <v>236</v>
      </c>
      <c r="H4556">
        <v>0</v>
      </c>
      <c r="I4556" t="s">
        <v>23</v>
      </c>
      <c r="J4556">
        <v>26.3</v>
      </c>
      <c r="K4556" s="1">
        <v>45522</v>
      </c>
      <c r="L4556">
        <v>87</v>
      </c>
      <c r="M4556">
        <v>0.13</v>
      </c>
    </row>
    <row r="4557" spans="1:13" x14ac:dyDescent="0.3">
      <c r="A4557" t="s">
        <v>3571</v>
      </c>
      <c r="B4557">
        <v>61</v>
      </c>
      <c r="C4557" t="s">
        <v>21</v>
      </c>
      <c r="D4557" t="s">
        <v>22</v>
      </c>
      <c r="E4557">
        <v>194.07</v>
      </c>
      <c r="F4557">
        <v>17</v>
      </c>
      <c r="G4557">
        <v>28</v>
      </c>
      <c r="H4557">
        <v>0</v>
      </c>
      <c r="I4557" t="s">
        <v>29</v>
      </c>
      <c r="J4557">
        <v>95.8</v>
      </c>
      <c r="K4557" s="1">
        <v>45597</v>
      </c>
      <c r="L4557">
        <v>93</v>
      </c>
      <c r="M4557">
        <v>0.27</v>
      </c>
    </row>
    <row r="4558" spans="1:13" x14ac:dyDescent="0.3">
      <c r="A4558" t="s">
        <v>3572</v>
      </c>
      <c r="B4558">
        <v>57</v>
      </c>
      <c r="C4558" t="s">
        <v>14</v>
      </c>
      <c r="D4558" t="s">
        <v>18</v>
      </c>
      <c r="F4558">
        <v>13</v>
      </c>
      <c r="G4558">
        <v>221</v>
      </c>
      <c r="H4558">
        <v>0</v>
      </c>
      <c r="I4558" t="s">
        <v>40</v>
      </c>
      <c r="J4558">
        <v>27.1</v>
      </c>
      <c r="K4558" s="1">
        <v>45643</v>
      </c>
      <c r="L4558">
        <v>33</v>
      </c>
      <c r="M4558">
        <v>0.2</v>
      </c>
    </row>
    <row r="4559" spans="1:13" x14ac:dyDescent="0.3">
      <c r="A4559" t="s">
        <v>3573</v>
      </c>
      <c r="B4559">
        <v>55</v>
      </c>
      <c r="C4559" t="s">
        <v>25</v>
      </c>
      <c r="D4559" t="s">
        <v>52</v>
      </c>
      <c r="E4559">
        <v>46.33</v>
      </c>
      <c r="F4559">
        <v>13</v>
      </c>
      <c r="G4559">
        <v>317</v>
      </c>
      <c r="H4559">
        <v>0</v>
      </c>
      <c r="I4559" t="s">
        <v>40</v>
      </c>
      <c r="J4559">
        <v>9.8000000000000007</v>
      </c>
      <c r="K4559" s="1">
        <v>44894</v>
      </c>
      <c r="L4559">
        <v>23</v>
      </c>
      <c r="M4559">
        <v>0.68</v>
      </c>
    </row>
    <row r="4560" spans="1:13" x14ac:dyDescent="0.3">
      <c r="A4560" t="s">
        <v>3574</v>
      </c>
      <c r="B4560">
        <v>64</v>
      </c>
      <c r="C4560" t="s">
        <v>25</v>
      </c>
      <c r="D4560" t="s">
        <v>15</v>
      </c>
      <c r="E4560">
        <v>149.66</v>
      </c>
      <c r="F4560">
        <v>7</v>
      </c>
      <c r="G4560">
        <v>270</v>
      </c>
      <c r="H4560">
        <v>0</v>
      </c>
      <c r="I4560" t="s">
        <v>40</v>
      </c>
      <c r="J4560">
        <v>88.1</v>
      </c>
      <c r="K4560" s="1">
        <v>45300</v>
      </c>
      <c r="L4560">
        <v>67</v>
      </c>
      <c r="M4560">
        <v>0.43</v>
      </c>
    </row>
    <row r="4561" spans="1:13" x14ac:dyDescent="0.3">
      <c r="A4561" t="s">
        <v>3575</v>
      </c>
      <c r="B4561">
        <v>47</v>
      </c>
      <c r="C4561" t="s">
        <v>21</v>
      </c>
      <c r="D4561" t="s">
        <v>15</v>
      </c>
      <c r="E4561">
        <v>69.08</v>
      </c>
      <c r="F4561">
        <v>4</v>
      </c>
      <c r="G4561">
        <v>241</v>
      </c>
      <c r="H4561">
        <v>0</v>
      </c>
      <c r="I4561" t="s">
        <v>19</v>
      </c>
      <c r="J4561">
        <v>41.4</v>
      </c>
      <c r="K4561" s="1">
        <v>44790</v>
      </c>
      <c r="L4561">
        <v>32</v>
      </c>
      <c r="M4561">
        <v>0.23</v>
      </c>
    </row>
    <row r="4562" spans="1:13" x14ac:dyDescent="0.3">
      <c r="A4562" t="s">
        <v>3576</v>
      </c>
      <c r="B4562">
        <v>61</v>
      </c>
      <c r="C4562" t="s">
        <v>14</v>
      </c>
      <c r="D4562" t="s">
        <v>28</v>
      </c>
      <c r="E4562">
        <v>39.74</v>
      </c>
      <c r="F4562">
        <v>10</v>
      </c>
      <c r="G4562">
        <v>96</v>
      </c>
      <c r="H4562">
        <v>0</v>
      </c>
      <c r="I4562" t="s">
        <v>40</v>
      </c>
      <c r="J4562">
        <v>35.6</v>
      </c>
      <c r="K4562" s="1">
        <v>45686</v>
      </c>
      <c r="L4562">
        <v>55</v>
      </c>
      <c r="M4562">
        <v>0.31</v>
      </c>
    </row>
    <row r="4563" spans="1:13" x14ac:dyDescent="0.3">
      <c r="A4563" t="s">
        <v>3577</v>
      </c>
      <c r="B4563">
        <v>65</v>
      </c>
      <c r="C4563" t="s">
        <v>14</v>
      </c>
      <c r="D4563" t="s">
        <v>26</v>
      </c>
      <c r="E4563">
        <v>193.14</v>
      </c>
      <c r="F4563">
        <v>7</v>
      </c>
      <c r="G4563">
        <v>342</v>
      </c>
      <c r="H4563">
        <v>0</v>
      </c>
      <c r="I4563" t="s">
        <v>19</v>
      </c>
      <c r="J4563">
        <v>88.5</v>
      </c>
      <c r="K4563" s="1">
        <v>45657</v>
      </c>
      <c r="L4563">
        <v>3</v>
      </c>
      <c r="M4563">
        <v>0.17</v>
      </c>
    </row>
    <row r="4564" spans="1:13" x14ac:dyDescent="0.3">
      <c r="A4564" t="s">
        <v>3578</v>
      </c>
      <c r="B4564">
        <v>65</v>
      </c>
      <c r="C4564" t="s">
        <v>21</v>
      </c>
      <c r="D4564" t="s">
        <v>26</v>
      </c>
      <c r="E4564">
        <v>31.88</v>
      </c>
      <c r="F4564">
        <v>10</v>
      </c>
      <c r="G4564">
        <v>262</v>
      </c>
      <c r="H4564">
        <v>0</v>
      </c>
      <c r="I4564" t="s">
        <v>40</v>
      </c>
      <c r="J4564">
        <v>65.3</v>
      </c>
      <c r="K4564" s="1">
        <v>45055</v>
      </c>
      <c r="L4564">
        <v>12</v>
      </c>
      <c r="M4564">
        <v>0.32</v>
      </c>
    </row>
    <row r="4565" spans="1:13" x14ac:dyDescent="0.3">
      <c r="A4565" t="s">
        <v>3579</v>
      </c>
      <c r="B4565">
        <v>44</v>
      </c>
      <c r="C4565" t="s">
        <v>14</v>
      </c>
      <c r="D4565" t="s">
        <v>52</v>
      </c>
      <c r="F4565">
        <v>6</v>
      </c>
      <c r="G4565">
        <v>339</v>
      </c>
      <c r="H4565">
        <v>0</v>
      </c>
      <c r="I4565" t="s">
        <v>16</v>
      </c>
      <c r="J4565">
        <v>53.2</v>
      </c>
      <c r="K4565" s="1">
        <v>44731</v>
      </c>
      <c r="L4565">
        <v>56</v>
      </c>
      <c r="M4565">
        <v>0.33</v>
      </c>
    </row>
    <row r="4566" spans="1:13" x14ac:dyDescent="0.3">
      <c r="A4566" t="s">
        <v>1543</v>
      </c>
      <c r="B4566">
        <v>38</v>
      </c>
      <c r="C4566" t="s">
        <v>21</v>
      </c>
      <c r="D4566" t="s">
        <v>15</v>
      </c>
      <c r="E4566">
        <v>65.510000000000005</v>
      </c>
      <c r="F4566">
        <v>10</v>
      </c>
      <c r="G4566">
        <v>6</v>
      </c>
      <c r="H4566">
        <v>0</v>
      </c>
      <c r="I4566" t="s">
        <v>16</v>
      </c>
      <c r="J4566">
        <v>32.700000000000003</v>
      </c>
      <c r="K4566" s="1">
        <v>45780</v>
      </c>
      <c r="L4566">
        <v>68</v>
      </c>
      <c r="M4566">
        <v>0.04</v>
      </c>
    </row>
    <row r="4567" spans="1:13" x14ac:dyDescent="0.3">
      <c r="A4567" t="s">
        <v>3502</v>
      </c>
      <c r="B4567">
        <v>69</v>
      </c>
      <c r="C4567" t="s">
        <v>21</v>
      </c>
      <c r="D4567" t="s">
        <v>28</v>
      </c>
      <c r="E4567">
        <v>59.01</v>
      </c>
      <c r="F4567">
        <v>10</v>
      </c>
      <c r="G4567">
        <v>272</v>
      </c>
      <c r="H4567">
        <v>0</v>
      </c>
      <c r="I4567" t="s">
        <v>29</v>
      </c>
      <c r="J4567">
        <v>29.2</v>
      </c>
      <c r="K4567" s="1">
        <v>45579</v>
      </c>
      <c r="L4567">
        <v>33</v>
      </c>
      <c r="M4567">
        <v>0.15</v>
      </c>
    </row>
    <row r="4568" spans="1:13" x14ac:dyDescent="0.3">
      <c r="A4568" t="s">
        <v>3008</v>
      </c>
      <c r="B4568">
        <v>37</v>
      </c>
      <c r="C4568" t="s">
        <v>21</v>
      </c>
      <c r="D4568" t="s">
        <v>44</v>
      </c>
      <c r="E4568">
        <v>48.87</v>
      </c>
      <c r="F4568">
        <v>12</v>
      </c>
      <c r="G4568">
        <v>287</v>
      </c>
      <c r="H4568">
        <v>0</v>
      </c>
      <c r="I4568" t="s">
        <v>29</v>
      </c>
      <c r="J4568">
        <v>58</v>
      </c>
      <c r="K4568" s="1">
        <v>44104</v>
      </c>
      <c r="L4568">
        <v>32</v>
      </c>
      <c r="M4568">
        <v>0.59</v>
      </c>
    </row>
    <row r="4569" spans="1:13" x14ac:dyDescent="0.3">
      <c r="A4569" t="s">
        <v>3580</v>
      </c>
      <c r="B4569">
        <v>77</v>
      </c>
      <c r="C4569" t="s">
        <v>21</v>
      </c>
      <c r="D4569" t="s">
        <v>44</v>
      </c>
      <c r="E4569">
        <v>110.63</v>
      </c>
      <c r="F4569">
        <v>14</v>
      </c>
      <c r="G4569">
        <v>334</v>
      </c>
      <c r="H4569">
        <v>0</v>
      </c>
      <c r="I4569" t="s">
        <v>23</v>
      </c>
      <c r="J4569">
        <v>50.1</v>
      </c>
      <c r="K4569" s="1">
        <v>45624</v>
      </c>
      <c r="L4569">
        <v>17</v>
      </c>
      <c r="M4569">
        <v>0.14000000000000001</v>
      </c>
    </row>
    <row r="4570" spans="1:13" x14ac:dyDescent="0.3">
      <c r="A4570" t="s">
        <v>598</v>
      </c>
      <c r="B4570">
        <v>21</v>
      </c>
      <c r="C4570" t="s">
        <v>14</v>
      </c>
      <c r="D4570" t="s">
        <v>18</v>
      </c>
      <c r="E4570">
        <v>89.57</v>
      </c>
      <c r="F4570">
        <v>9</v>
      </c>
      <c r="G4570">
        <v>204</v>
      </c>
      <c r="H4570">
        <v>0</v>
      </c>
      <c r="I4570" t="s">
        <v>40</v>
      </c>
      <c r="J4570">
        <v>27.6</v>
      </c>
      <c r="K4570" s="1">
        <v>45586</v>
      </c>
      <c r="L4570">
        <v>52</v>
      </c>
      <c r="M4570">
        <v>0.23</v>
      </c>
    </row>
    <row r="4571" spans="1:13" x14ac:dyDescent="0.3">
      <c r="A4571" t="s">
        <v>226</v>
      </c>
      <c r="B4571">
        <v>28</v>
      </c>
      <c r="C4571" t="s">
        <v>21</v>
      </c>
      <c r="D4571" t="s">
        <v>35</v>
      </c>
      <c r="E4571">
        <v>120.2</v>
      </c>
      <c r="F4571">
        <v>11</v>
      </c>
      <c r="G4571">
        <v>183</v>
      </c>
      <c r="H4571">
        <v>0</v>
      </c>
      <c r="I4571" t="s">
        <v>40</v>
      </c>
      <c r="J4571">
        <v>18.399999999999999</v>
      </c>
      <c r="K4571" s="1">
        <v>45143</v>
      </c>
      <c r="L4571">
        <v>73</v>
      </c>
      <c r="M4571">
        <v>0.09</v>
      </c>
    </row>
    <row r="4572" spans="1:13" x14ac:dyDescent="0.3">
      <c r="A4572" t="s">
        <v>2734</v>
      </c>
      <c r="B4572">
        <v>30</v>
      </c>
      <c r="C4572" t="s">
        <v>21</v>
      </c>
      <c r="D4572" t="s">
        <v>22</v>
      </c>
      <c r="E4572">
        <v>124.66</v>
      </c>
      <c r="F4572">
        <v>9</v>
      </c>
      <c r="G4572">
        <v>317</v>
      </c>
      <c r="H4572">
        <v>0</v>
      </c>
      <c r="I4572" t="s">
        <v>19</v>
      </c>
      <c r="J4572">
        <v>81.8</v>
      </c>
      <c r="K4572" s="1">
        <v>45772</v>
      </c>
      <c r="L4572">
        <v>5</v>
      </c>
      <c r="M4572">
        <v>0.28000000000000003</v>
      </c>
    </row>
    <row r="4573" spans="1:13" x14ac:dyDescent="0.3">
      <c r="A4573" t="s">
        <v>3581</v>
      </c>
      <c r="B4573">
        <v>78</v>
      </c>
      <c r="C4573" t="s">
        <v>21</v>
      </c>
      <c r="D4573" t="s">
        <v>28</v>
      </c>
      <c r="E4573">
        <v>52.65</v>
      </c>
      <c r="F4573">
        <v>9</v>
      </c>
      <c r="G4573">
        <v>57</v>
      </c>
      <c r="H4573">
        <v>0</v>
      </c>
      <c r="I4573" t="s">
        <v>29</v>
      </c>
      <c r="J4573">
        <v>68.8</v>
      </c>
      <c r="K4573" s="1">
        <v>44177</v>
      </c>
      <c r="L4573">
        <v>21</v>
      </c>
      <c r="M4573">
        <v>0.28000000000000003</v>
      </c>
    </row>
    <row r="4574" spans="1:13" x14ac:dyDescent="0.3">
      <c r="A4574" t="s">
        <v>1891</v>
      </c>
      <c r="B4574">
        <v>26</v>
      </c>
      <c r="C4574" t="s">
        <v>14</v>
      </c>
      <c r="D4574" t="s">
        <v>35</v>
      </c>
      <c r="E4574">
        <v>34.409999999999997</v>
      </c>
      <c r="F4574">
        <v>6</v>
      </c>
      <c r="G4574">
        <v>110</v>
      </c>
      <c r="H4574">
        <v>0</v>
      </c>
      <c r="I4574" t="s">
        <v>16</v>
      </c>
      <c r="J4574">
        <v>99.3</v>
      </c>
      <c r="K4574" s="1">
        <v>45135</v>
      </c>
      <c r="L4574">
        <v>3</v>
      </c>
      <c r="M4574">
        <v>0.16</v>
      </c>
    </row>
    <row r="4575" spans="1:13" x14ac:dyDescent="0.3">
      <c r="A4575" t="s">
        <v>1513</v>
      </c>
      <c r="B4575">
        <v>21</v>
      </c>
      <c r="C4575" t="s">
        <v>14</v>
      </c>
      <c r="D4575" t="s">
        <v>50</v>
      </c>
      <c r="E4575">
        <v>68.86</v>
      </c>
      <c r="F4575">
        <v>11</v>
      </c>
      <c r="G4575">
        <v>185</v>
      </c>
      <c r="H4575">
        <v>0</v>
      </c>
      <c r="I4575" t="s">
        <v>19</v>
      </c>
      <c r="K4575" s="1">
        <v>45257</v>
      </c>
      <c r="L4575">
        <v>67</v>
      </c>
      <c r="M4575">
        <v>0.11</v>
      </c>
    </row>
    <row r="4576" spans="1:13" x14ac:dyDescent="0.3">
      <c r="A4576" t="s">
        <v>3582</v>
      </c>
      <c r="B4576">
        <v>29</v>
      </c>
      <c r="C4576" t="s">
        <v>14</v>
      </c>
      <c r="D4576" t="s">
        <v>44</v>
      </c>
      <c r="E4576">
        <v>64.010000000000005</v>
      </c>
      <c r="F4576">
        <v>15</v>
      </c>
      <c r="G4576">
        <v>130</v>
      </c>
      <c r="H4576">
        <v>0</v>
      </c>
      <c r="I4576" t="s">
        <v>16</v>
      </c>
      <c r="J4576">
        <v>99.4</v>
      </c>
      <c r="K4576" s="1">
        <v>45076</v>
      </c>
      <c r="L4576">
        <v>37</v>
      </c>
      <c r="M4576">
        <v>0.28000000000000003</v>
      </c>
    </row>
    <row r="4577" spans="1:13" x14ac:dyDescent="0.3">
      <c r="A4577" t="s">
        <v>3583</v>
      </c>
      <c r="B4577">
        <v>26</v>
      </c>
      <c r="C4577" t="s">
        <v>14</v>
      </c>
      <c r="D4577" t="s">
        <v>52</v>
      </c>
      <c r="F4577">
        <v>8</v>
      </c>
      <c r="G4577">
        <v>88</v>
      </c>
      <c r="H4577">
        <v>0</v>
      </c>
      <c r="I4577" t="s">
        <v>19</v>
      </c>
      <c r="J4577">
        <v>46.1</v>
      </c>
      <c r="K4577" s="1">
        <v>44275</v>
      </c>
      <c r="L4577">
        <v>35</v>
      </c>
      <c r="M4577">
        <v>0.4</v>
      </c>
    </row>
    <row r="4578" spans="1:13" x14ac:dyDescent="0.3">
      <c r="A4578" t="s">
        <v>3584</v>
      </c>
      <c r="B4578">
        <v>30</v>
      </c>
      <c r="C4578" t="s">
        <v>21</v>
      </c>
      <c r="D4578" t="s">
        <v>28</v>
      </c>
      <c r="E4578">
        <v>63.32</v>
      </c>
      <c r="F4578">
        <v>15</v>
      </c>
      <c r="G4578">
        <v>335</v>
      </c>
      <c r="H4578">
        <v>0</v>
      </c>
      <c r="I4578" t="s">
        <v>29</v>
      </c>
      <c r="J4578">
        <v>53.5</v>
      </c>
      <c r="K4578" s="1">
        <v>45152</v>
      </c>
      <c r="L4578">
        <v>33</v>
      </c>
      <c r="M4578">
        <v>0.11</v>
      </c>
    </row>
    <row r="4579" spans="1:13" x14ac:dyDescent="0.3">
      <c r="A4579" t="s">
        <v>3585</v>
      </c>
      <c r="B4579">
        <v>65</v>
      </c>
      <c r="C4579" t="s">
        <v>21</v>
      </c>
      <c r="D4579" t="s">
        <v>15</v>
      </c>
      <c r="E4579">
        <v>159.07</v>
      </c>
      <c r="F4579">
        <v>10</v>
      </c>
      <c r="G4579">
        <v>117</v>
      </c>
      <c r="H4579">
        <v>0</v>
      </c>
      <c r="I4579" t="s">
        <v>40</v>
      </c>
      <c r="J4579">
        <v>20.9</v>
      </c>
      <c r="K4579" s="1">
        <v>45547</v>
      </c>
      <c r="L4579">
        <v>54</v>
      </c>
      <c r="M4579">
        <v>0.65</v>
      </c>
    </row>
    <row r="4580" spans="1:13" x14ac:dyDescent="0.3">
      <c r="A4580" t="s">
        <v>3586</v>
      </c>
      <c r="B4580">
        <v>43</v>
      </c>
      <c r="C4580" t="s">
        <v>14</v>
      </c>
      <c r="D4580" t="s">
        <v>37</v>
      </c>
      <c r="E4580">
        <v>171.86</v>
      </c>
      <c r="F4580">
        <v>11</v>
      </c>
      <c r="G4580">
        <v>256</v>
      </c>
      <c r="H4580">
        <v>0</v>
      </c>
      <c r="I4580" t="s">
        <v>40</v>
      </c>
      <c r="J4580">
        <v>15</v>
      </c>
      <c r="K4580" s="1">
        <v>45079</v>
      </c>
      <c r="L4580">
        <v>3</v>
      </c>
      <c r="M4580">
        <v>0.2</v>
      </c>
    </row>
    <row r="4581" spans="1:13" x14ac:dyDescent="0.3">
      <c r="A4581" t="s">
        <v>2807</v>
      </c>
      <c r="B4581">
        <v>55</v>
      </c>
      <c r="C4581" t="s">
        <v>21</v>
      </c>
      <c r="D4581" t="s">
        <v>37</v>
      </c>
      <c r="E4581">
        <v>95.14</v>
      </c>
      <c r="F4581">
        <v>10</v>
      </c>
      <c r="G4581">
        <v>109</v>
      </c>
      <c r="H4581">
        <v>0</v>
      </c>
      <c r="I4581" t="s">
        <v>29</v>
      </c>
      <c r="J4581">
        <v>94</v>
      </c>
      <c r="K4581" s="1">
        <v>45403</v>
      </c>
      <c r="L4581">
        <v>48</v>
      </c>
      <c r="M4581">
        <v>0.1</v>
      </c>
    </row>
    <row r="4582" spans="1:13" x14ac:dyDescent="0.3">
      <c r="A4582" t="s">
        <v>803</v>
      </c>
      <c r="B4582">
        <v>59</v>
      </c>
      <c r="C4582" t="s">
        <v>21</v>
      </c>
      <c r="D4582" t="s">
        <v>44</v>
      </c>
      <c r="E4582">
        <v>68.650000000000006</v>
      </c>
      <c r="F4582">
        <v>5</v>
      </c>
      <c r="G4582">
        <v>66</v>
      </c>
      <c r="H4582">
        <v>0</v>
      </c>
      <c r="I4582" t="s">
        <v>16</v>
      </c>
      <c r="J4582">
        <v>98.1</v>
      </c>
      <c r="K4582" s="1">
        <v>45540</v>
      </c>
      <c r="L4582">
        <v>18</v>
      </c>
      <c r="M4582">
        <v>0.28999999999999998</v>
      </c>
    </row>
    <row r="4583" spans="1:13" x14ac:dyDescent="0.3">
      <c r="A4583" t="s">
        <v>3587</v>
      </c>
      <c r="B4583">
        <v>30</v>
      </c>
      <c r="C4583" t="s">
        <v>14</v>
      </c>
      <c r="D4583" t="s">
        <v>28</v>
      </c>
      <c r="E4583">
        <v>124.86</v>
      </c>
      <c r="F4583">
        <v>10</v>
      </c>
      <c r="G4583">
        <v>147</v>
      </c>
      <c r="H4583">
        <v>0</v>
      </c>
      <c r="I4583" t="s">
        <v>23</v>
      </c>
      <c r="J4583">
        <v>54.8</v>
      </c>
      <c r="K4583" s="1">
        <v>44793</v>
      </c>
      <c r="L4583">
        <v>3</v>
      </c>
      <c r="M4583">
        <v>0.22</v>
      </c>
    </row>
    <row r="4584" spans="1:13" x14ac:dyDescent="0.3">
      <c r="A4584" t="s">
        <v>1956</v>
      </c>
      <c r="B4584">
        <v>56</v>
      </c>
      <c r="C4584" t="s">
        <v>21</v>
      </c>
      <c r="D4584" t="s">
        <v>35</v>
      </c>
      <c r="E4584">
        <v>47.92</v>
      </c>
      <c r="F4584">
        <v>13</v>
      </c>
      <c r="G4584">
        <v>219</v>
      </c>
      <c r="H4584">
        <v>1</v>
      </c>
      <c r="I4584" t="s">
        <v>23</v>
      </c>
      <c r="J4584">
        <v>27.2</v>
      </c>
      <c r="K4584" s="1">
        <v>44665</v>
      </c>
      <c r="L4584">
        <v>93</v>
      </c>
      <c r="M4584">
        <v>0.61</v>
      </c>
    </row>
    <row r="4585" spans="1:13" x14ac:dyDescent="0.3">
      <c r="A4585" t="s">
        <v>3588</v>
      </c>
      <c r="B4585">
        <v>45</v>
      </c>
      <c r="C4585" t="s">
        <v>21</v>
      </c>
      <c r="D4585" t="s">
        <v>35</v>
      </c>
      <c r="E4585">
        <v>105.93</v>
      </c>
      <c r="F4585">
        <v>15</v>
      </c>
      <c r="G4585">
        <v>213</v>
      </c>
      <c r="H4585">
        <v>0</v>
      </c>
      <c r="I4585" t="s">
        <v>29</v>
      </c>
      <c r="J4585">
        <v>95.1</v>
      </c>
      <c r="K4585" s="1">
        <v>44476</v>
      </c>
      <c r="L4585">
        <v>5</v>
      </c>
      <c r="M4585">
        <v>0.35</v>
      </c>
    </row>
    <row r="4586" spans="1:13" x14ac:dyDescent="0.3">
      <c r="A4586" t="s">
        <v>3589</v>
      </c>
      <c r="B4586">
        <v>75</v>
      </c>
      <c r="C4586" t="s">
        <v>14</v>
      </c>
      <c r="D4586" t="s">
        <v>28</v>
      </c>
      <c r="E4586">
        <v>133.65</v>
      </c>
      <c r="F4586">
        <v>11</v>
      </c>
      <c r="G4586">
        <v>61</v>
      </c>
      <c r="H4586">
        <v>0</v>
      </c>
      <c r="I4586" t="s">
        <v>19</v>
      </c>
      <c r="J4586">
        <v>79.7</v>
      </c>
      <c r="K4586" s="1">
        <v>44858</v>
      </c>
      <c r="L4586">
        <v>9</v>
      </c>
      <c r="M4586">
        <v>0.21</v>
      </c>
    </row>
    <row r="4587" spans="1:13" x14ac:dyDescent="0.3">
      <c r="A4587" t="s">
        <v>1386</v>
      </c>
      <c r="B4587">
        <v>36</v>
      </c>
      <c r="C4587" t="s">
        <v>21</v>
      </c>
      <c r="D4587" t="s">
        <v>22</v>
      </c>
      <c r="E4587">
        <v>117.83</v>
      </c>
      <c r="F4587">
        <v>9</v>
      </c>
      <c r="G4587">
        <v>55</v>
      </c>
      <c r="H4587">
        <v>0</v>
      </c>
      <c r="I4587" t="s">
        <v>40</v>
      </c>
      <c r="J4587">
        <v>18</v>
      </c>
      <c r="K4587" s="1">
        <v>44909</v>
      </c>
      <c r="L4587">
        <v>76</v>
      </c>
      <c r="M4587">
        <v>0.4</v>
      </c>
    </row>
    <row r="4588" spans="1:13" x14ac:dyDescent="0.3">
      <c r="A4588" t="s">
        <v>3590</v>
      </c>
      <c r="B4588">
        <v>41</v>
      </c>
      <c r="C4588" t="s">
        <v>14</v>
      </c>
      <c r="D4588" t="s">
        <v>44</v>
      </c>
      <c r="E4588">
        <v>148.69</v>
      </c>
      <c r="F4588">
        <v>14</v>
      </c>
      <c r="G4588">
        <v>311</v>
      </c>
      <c r="H4588">
        <v>0</v>
      </c>
      <c r="I4588" t="s">
        <v>16</v>
      </c>
      <c r="J4588">
        <v>29.8</v>
      </c>
      <c r="K4588" s="1">
        <v>44462</v>
      </c>
      <c r="L4588">
        <v>16</v>
      </c>
      <c r="M4588">
        <v>0.17</v>
      </c>
    </row>
    <row r="4589" spans="1:13" x14ac:dyDescent="0.3">
      <c r="A4589" t="s">
        <v>3591</v>
      </c>
      <c r="B4589">
        <v>36</v>
      </c>
      <c r="C4589" t="s">
        <v>14</v>
      </c>
      <c r="D4589" t="s">
        <v>50</v>
      </c>
      <c r="E4589">
        <v>71.540000000000006</v>
      </c>
      <c r="F4589">
        <v>6</v>
      </c>
      <c r="G4589">
        <v>333</v>
      </c>
      <c r="H4589">
        <v>0</v>
      </c>
      <c r="I4589" t="s">
        <v>23</v>
      </c>
      <c r="J4589">
        <v>0.4</v>
      </c>
      <c r="K4589" s="1">
        <v>44929</v>
      </c>
      <c r="L4589">
        <v>91</v>
      </c>
      <c r="M4589">
        <v>0.09</v>
      </c>
    </row>
    <row r="4590" spans="1:13" x14ac:dyDescent="0.3">
      <c r="A4590" t="s">
        <v>3451</v>
      </c>
      <c r="B4590">
        <v>66</v>
      </c>
      <c r="C4590" t="s">
        <v>14</v>
      </c>
      <c r="D4590" t="s">
        <v>18</v>
      </c>
      <c r="E4590">
        <v>35.35</v>
      </c>
      <c r="F4590">
        <v>13</v>
      </c>
      <c r="G4590">
        <v>334</v>
      </c>
      <c r="H4590">
        <v>0</v>
      </c>
      <c r="I4590" t="s">
        <v>40</v>
      </c>
      <c r="J4590">
        <v>58.2</v>
      </c>
      <c r="K4590" s="1">
        <v>45165</v>
      </c>
      <c r="L4590">
        <v>73</v>
      </c>
      <c r="M4590">
        <v>0.26</v>
      </c>
    </row>
    <row r="4591" spans="1:13" x14ac:dyDescent="0.3">
      <c r="A4591" t="s">
        <v>2349</v>
      </c>
      <c r="B4591">
        <v>30</v>
      </c>
      <c r="C4591" t="s">
        <v>14</v>
      </c>
      <c r="D4591" t="s">
        <v>28</v>
      </c>
      <c r="E4591">
        <v>178.71</v>
      </c>
      <c r="F4591">
        <v>9</v>
      </c>
      <c r="G4591">
        <v>95</v>
      </c>
      <c r="H4591">
        <v>0</v>
      </c>
      <c r="I4591" t="s">
        <v>29</v>
      </c>
      <c r="J4591">
        <v>52.6</v>
      </c>
      <c r="K4591" s="1">
        <v>44219</v>
      </c>
      <c r="L4591">
        <v>50</v>
      </c>
      <c r="M4591">
        <v>0.56000000000000005</v>
      </c>
    </row>
    <row r="4592" spans="1:13" x14ac:dyDescent="0.3">
      <c r="A4592" t="s">
        <v>3592</v>
      </c>
      <c r="B4592">
        <v>30</v>
      </c>
      <c r="C4592" t="s">
        <v>21</v>
      </c>
      <c r="D4592" t="s">
        <v>22</v>
      </c>
      <c r="E4592">
        <v>87.89</v>
      </c>
      <c r="F4592">
        <v>8</v>
      </c>
      <c r="G4592">
        <v>145</v>
      </c>
      <c r="H4592">
        <v>0</v>
      </c>
      <c r="I4592" t="s">
        <v>40</v>
      </c>
      <c r="J4592">
        <v>16.399999999999999</v>
      </c>
      <c r="K4592" s="1">
        <v>44921</v>
      </c>
      <c r="L4592">
        <v>57</v>
      </c>
      <c r="M4592">
        <v>0.54</v>
      </c>
    </row>
    <row r="4593" spans="1:13" x14ac:dyDescent="0.3">
      <c r="A4593" t="s">
        <v>3593</v>
      </c>
      <c r="B4593">
        <v>75</v>
      </c>
      <c r="C4593" t="s">
        <v>21</v>
      </c>
      <c r="D4593" t="s">
        <v>37</v>
      </c>
      <c r="E4593">
        <v>62.73</v>
      </c>
      <c r="F4593">
        <v>9</v>
      </c>
      <c r="G4593">
        <v>47</v>
      </c>
      <c r="H4593">
        <v>0</v>
      </c>
      <c r="I4593" t="s">
        <v>23</v>
      </c>
      <c r="J4593">
        <v>33.9</v>
      </c>
      <c r="K4593" s="1">
        <v>44362</v>
      </c>
      <c r="L4593">
        <v>57</v>
      </c>
      <c r="M4593">
        <v>0.08</v>
      </c>
    </row>
    <row r="4594" spans="1:13" x14ac:dyDescent="0.3">
      <c r="A4594" t="s">
        <v>3594</v>
      </c>
      <c r="B4594">
        <v>45</v>
      </c>
      <c r="C4594" t="s">
        <v>21</v>
      </c>
      <c r="D4594" t="s">
        <v>35</v>
      </c>
      <c r="E4594">
        <v>56.93</v>
      </c>
      <c r="F4594">
        <v>7</v>
      </c>
      <c r="G4594">
        <v>293</v>
      </c>
      <c r="H4594">
        <v>0</v>
      </c>
      <c r="I4594" t="s">
        <v>16</v>
      </c>
      <c r="J4594">
        <v>93.9</v>
      </c>
      <c r="K4594" s="1">
        <v>44858</v>
      </c>
      <c r="L4594">
        <v>86</v>
      </c>
      <c r="M4594">
        <v>0.41</v>
      </c>
    </row>
    <row r="4595" spans="1:13" x14ac:dyDescent="0.3">
      <c r="A4595" t="s">
        <v>3595</v>
      </c>
      <c r="B4595">
        <v>70</v>
      </c>
      <c r="C4595" t="s">
        <v>21</v>
      </c>
      <c r="D4595" t="s">
        <v>52</v>
      </c>
      <c r="E4595">
        <v>36.19</v>
      </c>
      <c r="F4595">
        <v>8</v>
      </c>
      <c r="G4595">
        <v>277</v>
      </c>
      <c r="H4595">
        <v>0</v>
      </c>
      <c r="I4595" t="s">
        <v>19</v>
      </c>
      <c r="J4595">
        <v>64.900000000000006</v>
      </c>
      <c r="K4595" s="1">
        <v>45109</v>
      </c>
      <c r="L4595">
        <v>17</v>
      </c>
      <c r="M4595">
        <v>0.16</v>
      </c>
    </row>
    <row r="4596" spans="1:13" x14ac:dyDescent="0.3">
      <c r="A4596" t="s">
        <v>103</v>
      </c>
      <c r="B4596">
        <v>19</v>
      </c>
      <c r="C4596" t="s">
        <v>25</v>
      </c>
      <c r="D4596" t="s">
        <v>44</v>
      </c>
      <c r="F4596">
        <v>12</v>
      </c>
      <c r="G4596">
        <v>202</v>
      </c>
      <c r="H4596">
        <v>0</v>
      </c>
      <c r="I4596" t="s">
        <v>19</v>
      </c>
      <c r="J4596">
        <v>86.3</v>
      </c>
      <c r="K4596" s="1">
        <v>44905</v>
      </c>
      <c r="L4596">
        <v>65</v>
      </c>
      <c r="M4596">
        <v>0.34</v>
      </c>
    </row>
    <row r="4597" spans="1:13" x14ac:dyDescent="0.3">
      <c r="A4597" t="s">
        <v>3596</v>
      </c>
      <c r="B4597">
        <v>27</v>
      </c>
      <c r="C4597" t="s">
        <v>14</v>
      </c>
      <c r="D4597" t="s">
        <v>35</v>
      </c>
      <c r="F4597">
        <v>14</v>
      </c>
      <c r="G4597">
        <v>198</v>
      </c>
      <c r="H4597">
        <v>0</v>
      </c>
      <c r="I4597" t="s">
        <v>40</v>
      </c>
      <c r="J4597">
        <v>83.8</v>
      </c>
      <c r="K4597" s="1">
        <v>44723</v>
      </c>
      <c r="L4597">
        <v>57</v>
      </c>
      <c r="M4597">
        <v>0.44</v>
      </c>
    </row>
    <row r="4598" spans="1:13" x14ac:dyDescent="0.3">
      <c r="A4598" t="s">
        <v>3597</v>
      </c>
      <c r="B4598">
        <v>79</v>
      </c>
      <c r="C4598" t="s">
        <v>21</v>
      </c>
      <c r="D4598" t="s">
        <v>50</v>
      </c>
      <c r="E4598">
        <v>22.39</v>
      </c>
      <c r="F4598">
        <v>9</v>
      </c>
      <c r="G4598">
        <v>328</v>
      </c>
      <c r="H4598">
        <v>0</v>
      </c>
      <c r="I4598" t="s">
        <v>19</v>
      </c>
      <c r="J4598">
        <v>92.1</v>
      </c>
      <c r="K4598" s="1">
        <v>44385</v>
      </c>
      <c r="L4598">
        <v>63</v>
      </c>
      <c r="M4598">
        <v>0.17</v>
      </c>
    </row>
    <row r="4599" spans="1:13" x14ac:dyDescent="0.3">
      <c r="A4599" t="s">
        <v>2515</v>
      </c>
      <c r="B4599">
        <v>39</v>
      </c>
      <c r="C4599" t="s">
        <v>21</v>
      </c>
      <c r="D4599" t="s">
        <v>22</v>
      </c>
      <c r="E4599">
        <v>107.48</v>
      </c>
      <c r="F4599">
        <v>9</v>
      </c>
      <c r="G4599">
        <v>123</v>
      </c>
      <c r="H4599">
        <v>0</v>
      </c>
      <c r="I4599" t="s">
        <v>23</v>
      </c>
      <c r="J4599">
        <v>4.2</v>
      </c>
      <c r="K4599" s="1">
        <v>44203</v>
      </c>
      <c r="L4599">
        <v>67</v>
      </c>
      <c r="M4599">
        <v>0.2</v>
      </c>
    </row>
    <row r="4600" spans="1:13" x14ac:dyDescent="0.3">
      <c r="A4600" t="s">
        <v>3098</v>
      </c>
      <c r="B4600">
        <v>30</v>
      </c>
      <c r="C4600" t="s">
        <v>21</v>
      </c>
      <c r="D4600" t="s">
        <v>37</v>
      </c>
      <c r="E4600">
        <v>54.11</v>
      </c>
      <c r="F4600">
        <v>14</v>
      </c>
      <c r="G4600">
        <v>199</v>
      </c>
      <c r="H4600">
        <v>0</v>
      </c>
      <c r="I4600" t="s">
        <v>16</v>
      </c>
      <c r="J4600">
        <v>26.2</v>
      </c>
      <c r="K4600" s="1">
        <v>44232</v>
      </c>
      <c r="L4600">
        <v>5</v>
      </c>
      <c r="M4600">
        <v>0.09</v>
      </c>
    </row>
    <row r="4601" spans="1:13" x14ac:dyDescent="0.3">
      <c r="A4601" t="s">
        <v>3598</v>
      </c>
      <c r="B4601">
        <v>75</v>
      </c>
      <c r="C4601" t="s">
        <v>21</v>
      </c>
      <c r="D4601" t="s">
        <v>50</v>
      </c>
      <c r="E4601">
        <v>225.68</v>
      </c>
      <c r="F4601">
        <v>12</v>
      </c>
      <c r="G4601">
        <v>74</v>
      </c>
      <c r="H4601">
        <v>0</v>
      </c>
      <c r="I4601" t="s">
        <v>19</v>
      </c>
      <c r="J4601">
        <v>41.6</v>
      </c>
      <c r="K4601" s="1">
        <v>45613</v>
      </c>
      <c r="L4601">
        <v>22</v>
      </c>
      <c r="M4601">
        <v>0.1</v>
      </c>
    </row>
    <row r="4602" spans="1:13" x14ac:dyDescent="0.3">
      <c r="A4602" t="s">
        <v>3599</v>
      </c>
      <c r="B4602">
        <v>26</v>
      </c>
      <c r="C4602" t="s">
        <v>21</v>
      </c>
      <c r="D4602" t="s">
        <v>18</v>
      </c>
      <c r="E4602">
        <v>140.91999999999999</v>
      </c>
      <c r="F4602">
        <v>13</v>
      </c>
      <c r="G4602">
        <v>156</v>
      </c>
      <c r="H4602">
        <v>0</v>
      </c>
      <c r="I4602" t="s">
        <v>19</v>
      </c>
      <c r="J4602">
        <v>64</v>
      </c>
      <c r="K4602" s="1">
        <v>45089</v>
      </c>
      <c r="L4602">
        <v>1</v>
      </c>
      <c r="M4602">
        <v>0.14000000000000001</v>
      </c>
    </row>
    <row r="4603" spans="1:13" x14ac:dyDescent="0.3">
      <c r="A4603" t="s">
        <v>3600</v>
      </c>
      <c r="B4603">
        <v>50</v>
      </c>
      <c r="C4603" t="s">
        <v>14</v>
      </c>
      <c r="D4603" t="s">
        <v>26</v>
      </c>
      <c r="E4603">
        <v>103.12</v>
      </c>
      <c r="F4603">
        <v>8</v>
      </c>
      <c r="G4603">
        <v>133</v>
      </c>
      <c r="H4603">
        <v>0</v>
      </c>
      <c r="I4603" t="s">
        <v>29</v>
      </c>
      <c r="J4603">
        <v>60.8</v>
      </c>
      <c r="K4603" s="1">
        <v>45233</v>
      </c>
      <c r="L4603">
        <v>47</v>
      </c>
      <c r="M4603">
        <v>0.16</v>
      </c>
    </row>
    <row r="4604" spans="1:13" x14ac:dyDescent="0.3">
      <c r="A4604" t="s">
        <v>3017</v>
      </c>
      <c r="B4604">
        <v>31</v>
      </c>
      <c r="C4604" t="s">
        <v>14</v>
      </c>
      <c r="D4604" t="s">
        <v>52</v>
      </c>
      <c r="E4604">
        <v>155.02000000000001</v>
      </c>
      <c r="F4604">
        <v>10</v>
      </c>
      <c r="G4604">
        <v>311</v>
      </c>
      <c r="H4604">
        <v>0</v>
      </c>
      <c r="I4604" t="s">
        <v>19</v>
      </c>
      <c r="J4604">
        <v>24.6</v>
      </c>
      <c r="K4604" s="1">
        <v>45787</v>
      </c>
      <c r="L4604">
        <v>49</v>
      </c>
      <c r="M4604">
        <v>0.12</v>
      </c>
    </row>
    <row r="4605" spans="1:13" x14ac:dyDescent="0.3">
      <c r="A4605" t="s">
        <v>3601</v>
      </c>
      <c r="B4605">
        <v>78</v>
      </c>
      <c r="C4605" t="s">
        <v>14</v>
      </c>
      <c r="D4605" t="s">
        <v>18</v>
      </c>
      <c r="F4605">
        <v>7</v>
      </c>
      <c r="G4605">
        <v>119</v>
      </c>
      <c r="H4605">
        <v>0</v>
      </c>
      <c r="I4605" t="s">
        <v>19</v>
      </c>
      <c r="J4605">
        <v>19.3</v>
      </c>
      <c r="K4605" s="1">
        <v>44270</v>
      </c>
      <c r="L4605">
        <v>4</v>
      </c>
      <c r="M4605">
        <v>0.09</v>
      </c>
    </row>
    <row r="4606" spans="1:13" x14ac:dyDescent="0.3">
      <c r="A4606" t="s">
        <v>1659</v>
      </c>
      <c r="B4606">
        <v>65</v>
      </c>
      <c r="C4606" t="s">
        <v>21</v>
      </c>
      <c r="D4606" t="s">
        <v>44</v>
      </c>
      <c r="E4606">
        <v>166.41</v>
      </c>
      <c r="F4606">
        <v>11</v>
      </c>
      <c r="G4606">
        <v>11</v>
      </c>
      <c r="H4606">
        <v>0</v>
      </c>
      <c r="I4606" t="s">
        <v>23</v>
      </c>
      <c r="J4606">
        <v>43.7</v>
      </c>
      <c r="K4606" s="1">
        <v>44222</v>
      </c>
      <c r="L4606">
        <v>22</v>
      </c>
      <c r="M4606">
        <v>0.1</v>
      </c>
    </row>
    <row r="4607" spans="1:13" x14ac:dyDescent="0.3">
      <c r="A4607" t="s">
        <v>3602</v>
      </c>
      <c r="B4607">
        <v>37</v>
      </c>
      <c r="C4607" t="s">
        <v>21</v>
      </c>
      <c r="D4607" t="s">
        <v>35</v>
      </c>
      <c r="E4607">
        <v>138.9</v>
      </c>
      <c r="F4607">
        <v>10</v>
      </c>
      <c r="G4607">
        <v>234</v>
      </c>
      <c r="H4607">
        <v>0</v>
      </c>
      <c r="I4607" t="s">
        <v>19</v>
      </c>
      <c r="J4607">
        <v>25.1</v>
      </c>
      <c r="K4607" s="1">
        <v>44545</v>
      </c>
      <c r="L4607">
        <v>88</v>
      </c>
      <c r="M4607">
        <v>0.18</v>
      </c>
    </row>
    <row r="4608" spans="1:13" x14ac:dyDescent="0.3">
      <c r="A4608" t="s">
        <v>3603</v>
      </c>
      <c r="B4608">
        <v>32</v>
      </c>
      <c r="C4608" t="s">
        <v>14</v>
      </c>
      <c r="D4608" t="s">
        <v>15</v>
      </c>
      <c r="E4608">
        <v>169.65</v>
      </c>
      <c r="F4608">
        <v>8</v>
      </c>
      <c r="G4608">
        <v>294</v>
      </c>
      <c r="H4608">
        <v>0</v>
      </c>
      <c r="I4608" t="s">
        <v>29</v>
      </c>
      <c r="J4608">
        <v>96.5</v>
      </c>
      <c r="K4608" s="1">
        <v>44262</v>
      </c>
      <c r="L4608">
        <v>55</v>
      </c>
      <c r="M4608">
        <v>0.21</v>
      </c>
    </row>
    <row r="4609" spans="1:13" x14ac:dyDescent="0.3">
      <c r="A4609" t="s">
        <v>2075</v>
      </c>
      <c r="B4609">
        <v>49</v>
      </c>
      <c r="C4609" t="s">
        <v>14</v>
      </c>
      <c r="D4609" t="s">
        <v>15</v>
      </c>
      <c r="E4609">
        <v>179.05</v>
      </c>
      <c r="F4609">
        <v>7</v>
      </c>
      <c r="G4609">
        <v>107</v>
      </c>
      <c r="H4609">
        <v>0</v>
      </c>
      <c r="I4609" t="s">
        <v>29</v>
      </c>
      <c r="J4609">
        <v>96.5</v>
      </c>
      <c r="K4609" s="1">
        <v>44447</v>
      </c>
      <c r="L4609">
        <v>32</v>
      </c>
      <c r="M4609">
        <v>0.06</v>
      </c>
    </row>
    <row r="4610" spans="1:13" x14ac:dyDescent="0.3">
      <c r="A4610" t="s">
        <v>1127</v>
      </c>
      <c r="B4610">
        <v>50</v>
      </c>
      <c r="C4610" t="s">
        <v>14</v>
      </c>
      <c r="D4610" t="s">
        <v>37</v>
      </c>
      <c r="E4610">
        <v>69.36</v>
      </c>
      <c r="F4610">
        <v>13</v>
      </c>
      <c r="G4610">
        <v>32</v>
      </c>
      <c r="H4610">
        <v>0</v>
      </c>
      <c r="I4610" t="s">
        <v>29</v>
      </c>
      <c r="J4610">
        <v>11.3</v>
      </c>
      <c r="K4610" s="1">
        <v>44985</v>
      </c>
      <c r="L4610">
        <v>66</v>
      </c>
      <c r="M4610">
        <v>0.26</v>
      </c>
    </row>
    <row r="4611" spans="1:13" x14ac:dyDescent="0.3">
      <c r="A4611" t="s">
        <v>3604</v>
      </c>
      <c r="B4611">
        <v>34</v>
      </c>
      <c r="C4611" t="s">
        <v>25</v>
      </c>
      <c r="D4611" t="s">
        <v>28</v>
      </c>
      <c r="E4611">
        <v>134.26</v>
      </c>
      <c r="F4611">
        <v>8</v>
      </c>
      <c r="G4611">
        <v>119</v>
      </c>
      <c r="H4611">
        <v>0</v>
      </c>
      <c r="I4611" t="s">
        <v>19</v>
      </c>
      <c r="J4611">
        <v>70.5</v>
      </c>
      <c r="K4611" s="1">
        <v>44766</v>
      </c>
      <c r="L4611">
        <v>69</v>
      </c>
      <c r="M4611">
        <v>0.03</v>
      </c>
    </row>
    <row r="4612" spans="1:13" x14ac:dyDescent="0.3">
      <c r="A4612" t="s">
        <v>3605</v>
      </c>
      <c r="B4612">
        <v>41</v>
      </c>
      <c r="C4612" t="s">
        <v>14</v>
      </c>
      <c r="D4612" t="s">
        <v>35</v>
      </c>
      <c r="E4612">
        <v>70.25</v>
      </c>
      <c r="F4612">
        <v>8</v>
      </c>
      <c r="G4612">
        <v>255</v>
      </c>
      <c r="H4612">
        <v>0</v>
      </c>
      <c r="I4612" t="s">
        <v>40</v>
      </c>
      <c r="J4612">
        <v>22.8</v>
      </c>
      <c r="K4612" s="1">
        <v>44996</v>
      </c>
      <c r="L4612">
        <v>71</v>
      </c>
      <c r="M4612">
        <v>0.4</v>
      </c>
    </row>
    <row r="4613" spans="1:13" x14ac:dyDescent="0.3">
      <c r="A4613" t="s">
        <v>3606</v>
      </c>
      <c r="B4613">
        <v>47</v>
      </c>
      <c r="C4613" t="s">
        <v>14</v>
      </c>
      <c r="D4613" t="s">
        <v>15</v>
      </c>
      <c r="E4613">
        <v>123.93</v>
      </c>
      <c r="F4613">
        <v>14</v>
      </c>
      <c r="G4613">
        <v>82</v>
      </c>
      <c r="H4613">
        <v>0</v>
      </c>
      <c r="I4613" t="s">
        <v>40</v>
      </c>
      <c r="J4613">
        <v>71.7</v>
      </c>
      <c r="K4613" s="1">
        <v>44991</v>
      </c>
      <c r="L4613">
        <v>8</v>
      </c>
      <c r="M4613">
        <v>0.05</v>
      </c>
    </row>
    <row r="4614" spans="1:13" x14ac:dyDescent="0.3">
      <c r="A4614" t="s">
        <v>1845</v>
      </c>
      <c r="B4614">
        <v>79</v>
      </c>
      <c r="C4614" t="s">
        <v>21</v>
      </c>
      <c r="D4614" t="s">
        <v>22</v>
      </c>
      <c r="E4614">
        <v>37.14</v>
      </c>
      <c r="F4614">
        <v>14</v>
      </c>
      <c r="G4614">
        <v>180</v>
      </c>
      <c r="H4614">
        <v>0</v>
      </c>
      <c r="I4614" t="s">
        <v>23</v>
      </c>
      <c r="J4614">
        <v>76.7</v>
      </c>
      <c r="K4614" s="1">
        <v>45745</v>
      </c>
      <c r="L4614">
        <v>36</v>
      </c>
      <c r="M4614">
        <v>0.14000000000000001</v>
      </c>
    </row>
    <row r="4615" spans="1:13" x14ac:dyDescent="0.3">
      <c r="A4615" t="s">
        <v>3607</v>
      </c>
      <c r="B4615">
        <v>30</v>
      </c>
      <c r="C4615" t="s">
        <v>14</v>
      </c>
      <c r="D4615" t="s">
        <v>26</v>
      </c>
      <c r="E4615">
        <v>145.54</v>
      </c>
      <c r="F4615">
        <v>7</v>
      </c>
      <c r="G4615">
        <v>227</v>
      </c>
      <c r="H4615">
        <v>0</v>
      </c>
      <c r="I4615" t="s">
        <v>40</v>
      </c>
      <c r="J4615">
        <v>4.8</v>
      </c>
      <c r="K4615" s="1">
        <v>45563</v>
      </c>
      <c r="L4615">
        <v>12</v>
      </c>
      <c r="M4615">
        <v>0.14000000000000001</v>
      </c>
    </row>
    <row r="4616" spans="1:13" x14ac:dyDescent="0.3">
      <c r="A4616" t="s">
        <v>3116</v>
      </c>
      <c r="B4616">
        <v>79</v>
      </c>
      <c r="C4616" t="s">
        <v>21</v>
      </c>
      <c r="D4616" t="s">
        <v>37</v>
      </c>
      <c r="E4616">
        <v>278.89</v>
      </c>
      <c r="F4616">
        <v>14</v>
      </c>
      <c r="G4616">
        <v>274</v>
      </c>
      <c r="H4616">
        <v>0</v>
      </c>
      <c r="I4616" t="s">
        <v>23</v>
      </c>
      <c r="J4616">
        <v>69.5</v>
      </c>
      <c r="K4616" s="1">
        <v>45544</v>
      </c>
      <c r="L4616">
        <v>28</v>
      </c>
      <c r="M4616">
        <v>0.45</v>
      </c>
    </row>
    <row r="4617" spans="1:13" x14ac:dyDescent="0.3">
      <c r="A4617" t="s">
        <v>238</v>
      </c>
      <c r="B4617">
        <v>76</v>
      </c>
      <c r="C4617" t="s">
        <v>21</v>
      </c>
      <c r="D4617" t="s">
        <v>52</v>
      </c>
      <c r="E4617">
        <v>81.89</v>
      </c>
      <c r="F4617">
        <v>11</v>
      </c>
      <c r="G4617">
        <v>185</v>
      </c>
      <c r="H4617">
        <v>0</v>
      </c>
      <c r="I4617" t="s">
        <v>23</v>
      </c>
      <c r="J4617">
        <v>89.7</v>
      </c>
      <c r="K4617" s="1">
        <v>44142</v>
      </c>
      <c r="L4617">
        <v>2</v>
      </c>
      <c r="M4617">
        <v>0.33</v>
      </c>
    </row>
    <row r="4618" spans="1:13" x14ac:dyDescent="0.3">
      <c r="A4618" t="s">
        <v>3608</v>
      </c>
      <c r="B4618">
        <v>64</v>
      </c>
      <c r="C4618" t="s">
        <v>14</v>
      </c>
      <c r="D4618" t="s">
        <v>18</v>
      </c>
      <c r="E4618">
        <v>87.5</v>
      </c>
      <c r="F4618">
        <v>11</v>
      </c>
      <c r="G4618">
        <v>340</v>
      </c>
      <c r="H4618">
        <v>0</v>
      </c>
      <c r="I4618" t="s">
        <v>29</v>
      </c>
      <c r="J4618">
        <v>21.6</v>
      </c>
      <c r="K4618" s="1">
        <v>45138</v>
      </c>
      <c r="L4618">
        <v>78</v>
      </c>
      <c r="M4618">
        <v>0.32</v>
      </c>
    </row>
    <row r="4619" spans="1:13" x14ac:dyDescent="0.3">
      <c r="A4619" t="s">
        <v>3609</v>
      </c>
      <c r="B4619">
        <v>65</v>
      </c>
      <c r="C4619" t="s">
        <v>21</v>
      </c>
      <c r="D4619" t="s">
        <v>18</v>
      </c>
      <c r="E4619">
        <v>52.61</v>
      </c>
      <c r="F4619">
        <v>11</v>
      </c>
      <c r="G4619">
        <v>210</v>
      </c>
      <c r="H4619">
        <v>0</v>
      </c>
      <c r="I4619" t="s">
        <v>16</v>
      </c>
      <c r="J4619">
        <v>11.6</v>
      </c>
      <c r="K4619" s="1">
        <v>45116</v>
      </c>
      <c r="L4619">
        <v>19</v>
      </c>
      <c r="M4619">
        <v>0.21</v>
      </c>
    </row>
    <row r="4620" spans="1:13" x14ac:dyDescent="0.3">
      <c r="A4620" t="s">
        <v>2761</v>
      </c>
      <c r="B4620">
        <v>33</v>
      </c>
      <c r="C4620" t="s">
        <v>21</v>
      </c>
      <c r="D4620" t="s">
        <v>15</v>
      </c>
      <c r="E4620">
        <v>218.16</v>
      </c>
      <c r="F4620">
        <v>9</v>
      </c>
      <c r="G4620">
        <v>248</v>
      </c>
      <c r="H4620">
        <v>0</v>
      </c>
      <c r="I4620" t="s">
        <v>23</v>
      </c>
      <c r="J4620">
        <v>56.7</v>
      </c>
      <c r="K4620" s="1">
        <v>45646</v>
      </c>
      <c r="L4620">
        <v>85</v>
      </c>
      <c r="M4620">
        <v>0.43</v>
      </c>
    </row>
    <row r="4621" spans="1:13" x14ac:dyDescent="0.3">
      <c r="A4621" t="s">
        <v>3610</v>
      </c>
      <c r="B4621">
        <v>19</v>
      </c>
      <c r="C4621" t="s">
        <v>21</v>
      </c>
      <c r="D4621" t="s">
        <v>37</v>
      </c>
      <c r="E4621">
        <v>106.57</v>
      </c>
      <c r="F4621">
        <v>7</v>
      </c>
      <c r="G4621">
        <v>42</v>
      </c>
      <c r="H4621">
        <v>0</v>
      </c>
      <c r="I4621" t="s">
        <v>19</v>
      </c>
      <c r="J4621">
        <v>51.7</v>
      </c>
      <c r="K4621" s="1">
        <v>44919</v>
      </c>
      <c r="L4621">
        <v>94</v>
      </c>
      <c r="M4621">
        <v>0.13</v>
      </c>
    </row>
    <row r="4622" spans="1:13" x14ac:dyDescent="0.3">
      <c r="A4622" t="s">
        <v>2722</v>
      </c>
      <c r="B4622">
        <v>34</v>
      </c>
      <c r="C4622" t="s">
        <v>21</v>
      </c>
      <c r="D4622" t="s">
        <v>15</v>
      </c>
      <c r="E4622">
        <v>97.49</v>
      </c>
      <c r="F4622">
        <v>4</v>
      </c>
      <c r="G4622">
        <v>72</v>
      </c>
      <c r="H4622">
        <v>0</v>
      </c>
      <c r="I4622" t="s">
        <v>29</v>
      </c>
      <c r="J4622">
        <v>88.6</v>
      </c>
      <c r="K4622" s="1">
        <v>44170</v>
      </c>
      <c r="L4622">
        <v>49</v>
      </c>
      <c r="M4622">
        <v>0.47</v>
      </c>
    </row>
    <row r="4623" spans="1:13" x14ac:dyDescent="0.3">
      <c r="A4623" t="s">
        <v>1755</v>
      </c>
      <c r="B4623">
        <v>49</v>
      </c>
      <c r="C4623" t="s">
        <v>21</v>
      </c>
      <c r="D4623" t="s">
        <v>18</v>
      </c>
      <c r="E4623">
        <v>169.77</v>
      </c>
      <c r="F4623">
        <v>11</v>
      </c>
      <c r="G4623">
        <v>341</v>
      </c>
      <c r="H4623">
        <v>0</v>
      </c>
      <c r="I4623" t="s">
        <v>19</v>
      </c>
      <c r="J4623">
        <v>45.1</v>
      </c>
      <c r="K4623" s="1">
        <v>45343</v>
      </c>
      <c r="L4623">
        <v>37</v>
      </c>
      <c r="M4623">
        <v>0.56999999999999995</v>
      </c>
    </row>
    <row r="4624" spans="1:13" x14ac:dyDescent="0.3">
      <c r="A4624" t="s">
        <v>1585</v>
      </c>
      <c r="B4624">
        <v>60</v>
      </c>
      <c r="C4624" t="s">
        <v>21</v>
      </c>
      <c r="D4624" t="s">
        <v>44</v>
      </c>
      <c r="E4624">
        <v>223.06</v>
      </c>
      <c r="F4624">
        <v>11</v>
      </c>
      <c r="G4624">
        <v>18</v>
      </c>
      <c r="H4624">
        <v>0</v>
      </c>
      <c r="I4624" t="s">
        <v>19</v>
      </c>
      <c r="J4624">
        <v>41.4</v>
      </c>
      <c r="K4624" s="1">
        <v>45522</v>
      </c>
      <c r="L4624">
        <v>52</v>
      </c>
      <c r="M4624">
        <v>0.03</v>
      </c>
    </row>
    <row r="4625" spans="1:13" x14ac:dyDescent="0.3">
      <c r="A4625" t="s">
        <v>3611</v>
      </c>
      <c r="B4625">
        <v>25</v>
      </c>
      <c r="C4625" t="s">
        <v>21</v>
      </c>
      <c r="D4625" t="s">
        <v>50</v>
      </c>
      <c r="E4625">
        <v>162.32</v>
      </c>
      <c r="F4625">
        <v>9</v>
      </c>
      <c r="G4625">
        <v>164</v>
      </c>
      <c r="H4625">
        <v>0</v>
      </c>
      <c r="I4625" t="s">
        <v>40</v>
      </c>
      <c r="J4625">
        <v>71.400000000000006</v>
      </c>
      <c r="K4625" s="1">
        <v>45211</v>
      </c>
      <c r="L4625">
        <v>85</v>
      </c>
      <c r="M4625">
        <v>0.59</v>
      </c>
    </row>
    <row r="4626" spans="1:13" x14ac:dyDescent="0.3">
      <c r="A4626" t="s">
        <v>3612</v>
      </c>
      <c r="B4626">
        <v>69</v>
      </c>
      <c r="C4626" t="s">
        <v>21</v>
      </c>
      <c r="D4626" t="s">
        <v>35</v>
      </c>
      <c r="E4626">
        <v>206.75</v>
      </c>
      <c r="F4626">
        <v>13</v>
      </c>
      <c r="G4626">
        <v>266</v>
      </c>
      <c r="H4626">
        <v>0</v>
      </c>
      <c r="I4626" t="s">
        <v>19</v>
      </c>
      <c r="J4626">
        <v>7.7</v>
      </c>
      <c r="K4626" s="1">
        <v>44710</v>
      </c>
      <c r="L4626">
        <v>92</v>
      </c>
      <c r="M4626">
        <v>0.23</v>
      </c>
    </row>
    <row r="4627" spans="1:13" x14ac:dyDescent="0.3">
      <c r="A4627" t="s">
        <v>1136</v>
      </c>
      <c r="B4627">
        <v>20</v>
      </c>
      <c r="C4627" t="s">
        <v>25</v>
      </c>
      <c r="D4627" t="s">
        <v>37</v>
      </c>
      <c r="E4627">
        <v>197.88</v>
      </c>
      <c r="F4627">
        <v>5</v>
      </c>
      <c r="G4627">
        <v>127</v>
      </c>
      <c r="H4627">
        <v>0</v>
      </c>
      <c r="I4627" t="s">
        <v>23</v>
      </c>
      <c r="J4627">
        <v>5.7</v>
      </c>
      <c r="K4627" s="1">
        <v>45406</v>
      </c>
      <c r="L4627">
        <v>60</v>
      </c>
      <c r="M4627">
        <v>0.25</v>
      </c>
    </row>
    <row r="4628" spans="1:13" x14ac:dyDescent="0.3">
      <c r="A4628" t="s">
        <v>3613</v>
      </c>
      <c r="B4628">
        <v>78</v>
      </c>
      <c r="C4628" t="s">
        <v>21</v>
      </c>
      <c r="D4628" t="s">
        <v>22</v>
      </c>
      <c r="E4628">
        <v>405.53</v>
      </c>
      <c r="F4628">
        <v>17</v>
      </c>
      <c r="G4628">
        <v>354</v>
      </c>
      <c r="H4628">
        <v>0</v>
      </c>
      <c r="I4628" t="s">
        <v>19</v>
      </c>
      <c r="J4628">
        <v>50.5</v>
      </c>
      <c r="K4628" s="1">
        <v>44510</v>
      </c>
      <c r="L4628">
        <v>97</v>
      </c>
      <c r="M4628">
        <v>0.19</v>
      </c>
    </row>
    <row r="4629" spans="1:13" x14ac:dyDescent="0.3">
      <c r="A4629" t="s">
        <v>3614</v>
      </c>
      <c r="B4629">
        <v>29</v>
      </c>
      <c r="C4629" t="s">
        <v>21</v>
      </c>
      <c r="D4629" t="s">
        <v>15</v>
      </c>
      <c r="E4629">
        <v>94.14</v>
      </c>
      <c r="F4629">
        <v>8</v>
      </c>
      <c r="G4629">
        <v>300</v>
      </c>
      <c r="H4629">
        <v>0</v>
      </c>
      <c r="I4629" t="s">
        <v>19</v>
      </c>
      <c r="J4629">
        <v>8.9</v>
      </c>
      <c r="K4629" s="1">
        <v>45259</v>
      </c>
      <c r="L4629">
        <v>42</v>
      </c>
      <c r="M4629">
        <v>0.21</v>
      </c>
    </row>
    <row r="4630" spans="1:13" x14ac:dyDescent="0.3">
      <c r="A4630" t="s">
        <v>3615</v>
      </c>
      <c r="B4630">
        <v>37</v>
      </c>
      <c r="C4630" t="s">
        <v>14</v>
      </c>
      <c r="D4630" t="s">
        <v>15</v>
      </c>
      <c r="E4630">
        <v>51.51</v>
      </c>
      <c r="F4630">
        <v>4</v>
      </c>
      <c r="G4630">
        <v>317</v>
      </c>
      <c r="H4630">
        <v>0</v>
      </c>
      <c r="I4630" t="s">
        <v>40</v>
      </c>
      <c r="J4630">
        <v>93.9</v>
      </c>
      <c r="K4630" s="1">
        <v>44301</v>
      </c>
      <c r="L4630">
        <v>7</v>
      </c>
      <c r="M4630">
        <v>0.39</v>
      </c>
    </row>
    <row r="4631" spans="1:13" x14ac:dyDescent="0.3">
      <c r="A4631" t="s">
        <v>244</v>
      </c>
      <c r="B4631">
        <v>33</v>
      </c>
      <c r="C4631" t="s">
        <v>14</v>
      </c>
      <c r="D4631" t="s">
        <v>28</v>
      </c>
      <c r="E4631">
        <v>117.4</v>
      </c>
      <c r="F4631">
        <v>8</v>
      </c>
      <c r="G4631">
        <v>350</v>
      </c>
      <c r="H4631">
        <v>0</v>
      </c>
      <c r="I4631" t="s">
        <v>19</v>
      </c>
      <c r="J4631">
        <v>65.400000000000006</v>
      </c>
      <c r="K4631" s="1">
        <v>44460</v>
      </c>
      <c r="L4631">
        <v>42</v>
      </c>
      <c r="M4631">
        <v>0.06</v>
      </c>
    </row>
    <row r="4632" spans="1:13" x14ac:dyDescent="0.3">
      <c r="A4632" t="s">
        <v>3616</v>
      </c>
      <c r="B4632">
        <v>31</v>
      </c>
      <c r="C4632" t="s">
        <v>14</v>
      </c>
      <c r="D4632" t="s">
        <v>26</v>
      </c>
      <c r="E4632">
        <v>25.54</v>
      </c>
      <c r="F4632">
        <v>11</v>
      </c>
      <c r="G4632">
        <v>141</v>
      </c>
      <c r="H4632">
        <v>0</v>
      </c>
      <c r="I4632" t="s">
        <v>23</v>
      </c>
      <c r="J4632">
        <v>75.400000000000006</v>
      </c>
      <c r="K4632" s="1">
        <v>44916</v>
      </c>
      <c r="L4632">
        <v>57</v>
      </c>
      <c r="M4632">
        <v>0.08</v>
      </c>
    </row>
    <row r="4633" spans="1:13" x14ac:dyDescent="0.3">
      <c r="A4633" t="s">
        <v>3617</v>
      </c>
      <c r="B4633">
        <v>33</v>
      </c>
      <c r="C4633" t="s">
        <v>21</v>
      </c>
      <c r="D4633" t="s">
        <v>52</v>
      </c>
      <c r="E4633">
        <v>71.88</v>
      </c>
      <c r="F4633">
        <v>17</v>
      </c>
      <c r="G4633">
        <v>33</v>
      </c>
      <c r="H4633">
        <v>0</v>
      </c>
      <c r="I4633" t="s">
        <v>23</v>
      </c>
      <c r="J4633">
        <v>22.9</v>
      </c>
      <c r="K4633" s="1">
        <v>44094</v>
      </c>
      <c r="L4633">
        <v>16</v>
      </c>
      <c r="M4633">
        <v>0.06</v>
      </c>
    </row>
    <row r="4634" spans="1:13" x14ac:dyDescent="0.3">
      <c r="A4634" t="s">
        <v>1371</v>
      </c>
      <c r="B4634">
        <v>76</v>
      </c>
      <c r="C4634" t="s">
        <v>14</v>
      </c>
      <c r="D4634" t="s">
        <v>15</v>
      </c>
      <c r="E4634">
        <v>118.5</v>
      </c>
      <c r="F4634">
        <v>16</v>
      </c>
      <c r="G4634">
        <v>97</v>
      </c>
      <c r="H4634">
        <v>0</v>
      </c>
      <c r="I4634" t="s">
        <v>19</v>
      </c>
      <c r="J4634">
        <v>49.4</v>
      </c>
      <c r="K4634" s="1">
        <v>44780</v>
      </c>
      <c r="L4634">
        <v>25</v>
      </c>
      <c r="M4634">
        <v>0.54</v>
      </c>
    </row>
    <row r="4635" spans="1:13" x14ac:dyDescent="0.3">
      <c r="A4635" t="s">
        <v>3618</v>
      </c>
      <c r="B4635">
        <v>70</v>
      </c>
      <c r="C4635" t="s">
        <v>14</v>
      </c>
      <c r="D4635" t="s">
        <v>22</v>
      </c>
      <c r="E4635">
        <v>128.54</v>
      </c>
      <c r="F4635">
        <v>11</v>
      </c>
      <c r="G4635">
        <v>209</v>
      </c>
      <c r="H4635">
        <v>0</v>
      </c>
      <c r="I4635" t="s">
        <v>23</v>
      </c>
      <c r="J4635">
        <v>13.4</v>
      </c>
      <c r="K4635" s="1">
        <v>44546</v>
      </c>
      <c r="L4635">
        <v>38</v>
      </c>
      <c r="M4635">
        <v>0.53</v>
      </c>
    </row>
    <row r="4636" spans="1:13" x14ac:dyDescent="0.3">
      <c r="A4636" t="s">
        <v>3619</v>
      </c>
      <c r="B4636">
        <v>66</v>
      </c>
      <c r="C4636" t="s">
        <v>14</v>
      </c>
      <c r="D4636" t="s">
        <v>52</v>
      </c>
      <c r="E4636">
        <v>86.16</v>
      </c>
      <c r="F4636">
        <v>8</v>
      </c>
      <c r="G4636">
        <v>315</v>
      </c>
      <c r="H4636">
        <v>0</v>
      </c>
      <c r="I4636" t="s">
        <v>23</v>
      </c>
      <c r="J4636">
        <v>20.3</v>
      </c>
      <c r="K4636" s="1">
        <v>44171</v>
      </c>
      <c r="L4636">
        <v>44</v>
      </c>
      <c r="M4636">
        <v>0.2</v>
      </c>
    </row>
    <row r="4637" spans="1:13" x14ac:dyDescent="0.3">
      <c r="A4637" t="s">
        <v>3620</v>
      </c>
      <c r="B4637">
        <v>79</v>
      </c>
      <c r="C4637" t="s">
        <v>14</v>
      </c>
      <c r="D4637" t="s">
        <v>26</v>
      </c>
      <c r="E4637">
        <v>137.63999999999999</v>
      </c>
      <c r="F4637">
        <v>7</v>
      </c>
      <c r="G4637">
        <v>319</v>
      </c>
      <c r="H4637">
        <v>0</v>
      </c>
      <c r="I4637" t="s">
        <v>40</v>
      </c>
      <c r="J4637">
        <v>56.8</v>
      </c>
      <c r="K4637" s="1">
        <v>45079</v>
      </c>
      <c r="L4637">
        <v>38</v>
      </c>
      <c r="M4637">
        <v>0.31</v>
      </c>
    </row>
    <row r="4638" spans="1:13" x14ac:dyDescent="0.3">
      <c r="A4638" t="s">
        <v>3621</v>
      </c>
      <c r="B4638">
        <v>60</v>
      </c>
      <c r="C4638" t="s">
        <v>14</v>
      </c>
      <c r="D4638" t="s">
        <v>28</v>
      </c>
      <c r="E4638">
        <v>128.32</v>
      </c>
      <c r="F4638">
        <v>6</v>
      </c>
      <c r="G4638">
        <v>197</v>
      </c>
      <c r="H4638">
        <v>0</v>
      </c>
      <c r="I4638" t="s">
        <v>29</v>
      </c>
      <c r="J4638">
        <v>28</v>
      </c>
      <c r="K4638" s="1">
        <v>44243</v>
      </c>
      <c r="L4638">
        <v>45</v>
      </c>
      <c r="M4638">
        <v>0.5</v>
      </c>
    </row>
    <row r="4639" spans="1:13" x14ac:dyDescent="0.3">
      <c r="A4639" t="s">
        <v>3622</v>
      </c>
      <c r="B4639">
        <v>66</v>
      </c>
      <c r="C4639" t="s">
        <v>14</v>
      </c>
      <c r="D4639" t="s">
        <v>15</v>
      </c>
      <c r="E4639">
        <v>41.9</v>
      </c>
      <c r="F4639">
        <v>11</v>
      </c>
      <c r="G4639">
        <v>255</v>
      </c>
      <c r="H4639">
        <v>0</v>
      </c>
      <c r="I4639" t="s">
        <v>29</v>
      </c>
      <c r="J4639">
        <v>91.7</v>
      </c>
      <c r="K4639" s="1">
        <v>45776</v>
      </c>
      <c r="L4639">
        <v>30</v>
      </c>
      <c r="M4639">
        <v>0.49</v>
      </c>
    </row>
    <row r="4640" spans="1:13" x14ac:dyDescent="0.3">
      <c r="A4640" t="s">
        <v>3623</v>
      </c>
      <c r="B4640">
        <v>68</v>
      </c>
      <c r="C4640" t="s">
        <v>14</v>
      </c>
      <c r="D4640" t="s">
        <v>52</v>
      </c>
      <c r="E4640">
        <v>131.13999999999999</v>
      </c>
      <c r="F4640">
        <v>7</v>
      </c>
      <c r="G4640">
        <v>41</v>
      </c>
      <c r="H4640">
        <v>0</v>
      </c>
      <c r="I4640" t="s">
        <v>16</v>
      </c>
      <c r="J4640">
        <v>99.5</v>
      </c>
      <c r="K4640" s="1">
        <v>44533</v>
      </c>
      <c r="L4640">
        <v>81</v>
      </c>
      <c r="M4640">
        <v>0.52</v>
      </c>
    </row>
    <row r="4641" spans="1:13" x14ac:dyDescent="0.3">
      <c r="A4641" t="s">
        <v>1601</v>
      </c>
      <c r="B4641">
        <v>71</v>
      </c>
      <c r="C4641" t="s">
        <v>21</v>
      </c>
      <c r="D4641" t="s">
        <v>52</v>
      </c>
      <c r="E4641">
        <v>78.760000000000005</v>
      </c>
      <c r="F4641">
        <v>5</v>
      </c>
      <c r="G4641">
        <v>103</v>
      </c>
      <c r="H4641">
        <v>0</v>
      </c>
      <c r="I4641" t="s">
        <v>29</v>
      </c>
      <c r="J4641">
        <v>0.4</v>
      </c>
      <c r="K4641" s="1">
        <v>45429</v>
      </c>
      <c r="L4641">
        <v>16</v>
      </c>
      <c r="M4641">
        <v>0.17</v>
      </c>
    </row>
    <row r="4642" spans="1:13" x14ac:dyDescent="0.3">
      <c r="A4642" t="s">
        <v>3624</v>
      </c>
      <c r="B4642">
        <v>50</v>
      </c>
      <c r="C4642" t="s">
        <v>14</v>
      </c>
      <c r="D4642" t="s">
        <v>44</v>
      </c>
      <c r="E4642">
        <v>191.14</v>
      </c>
      <c r="F4642">
        <v>12</v>
      </c>
      <c r="G4642">
        <v>321</v>
      </c>
      <c r="H4642">
        <v>0</v>
      </c>
      <c r="I4642" t="s">
        <v>19</v>
      </c>
      <c r="K4642" s="1">
        <v>44934</v>
      </c>
      <c r="L4642">
        <v>4</v>
      </c>
      <c r="M4642">
        <v>0.19</v>
      </c>
    </row>
    <row r="4643" spans="1:13" x14ac:dyDescent="0.3">
      <c r="A4643" t="s">
        <v>69</v>
      </c>
      <c r="B4643">
        <v>47</v>
      </c>
      <c r="C4643" t="s">
        <v>14</v>
      </c>
      <c r="D4643" t="s">
        <v>52</v>
      </c>
      <c r="E4643">
        <v>71.8</v>
      </c>
      <c r="F4643">
        <v>19</v>
      </c>
      <c r="G4643">
        <v>188</v>
      </c>
      <c r="H4643">
        <v>0</v>
      </c>
      <c r="I4643" t="s">
        <v>23</v>
      </c>
      <c r="J4643">
        <v>11.5</v>
      </c>
      <c r="K4643" s="1">
        <v>45520</v>
      </c>
      <c r="L4643">
        <v>94</v>
      </c>
      <c r="M4643">
        <v>0.02</v>
      </c>
    </row>
    <row r="4644" spans="1:13" x14ac:dyDescent="0.3">
      <c r="A4644" t="s">
        <v>3625</v>
      </c>
      <c r="B4644">
        <v>76</v>
      </c>
      <c r="C4644" t="s">
        <v>21</v>
      </c>
      <c r="D4644" t="s">
        <v>18</v>
      </c>
      <c r="E4644">
        <v>46.29</v>
      </c>
      <c r="F4644">
        <v>16</v>
      </c>
      <c r="G4644">
        <v>321</v>
      </c>
      <c r="H4644">
        <v>0</v>
      </c>
      <c r="I4644" t="s">
        <v>29</v>
      </c>
      <c r="J4644">
        <v>57.5</v>
      </c>
      <c r="K4644" s="1">
        <v>44026</v>
      </c>
      <c r="L4644">
        <v>84</v>
      </c>
      <c r="M4644">
        <v>7.0000000000000007E-2</v>
      </c>
    </row>
    <row r="4645" spans="1:13" x14ac:dyDescent="0.3">
      <c r="A4645" t="s">
        <v>2505</v>
      </c>
      <c r="B4645">
        <v>29</v>
      </c>
      <c r="C4645" t="s">
        <v>25</v>
      </c>
      <c r="D4645" t="s">
        <v>26</v>
      </c>
      <c r="E4645">
        <v>96.48</v>
      </c>
      <c r="F4645">
        <v>11</v>
      </c>
      <c r="G4645">
        <v>342</v>
      </c>
      <c r="H4645">
        <v>0</v>
      </c>
      <c r="I4645" t="s">
        <v>40</v>
      </c>
      <c r="J4645">
        <v>22.8</v>
      </c>
      <c r="K4645" s="1">
        <v>44445</v>
      </c>
      <c r="L4645">
        <v>35</v>
      </c>
      <c r="M4645">
        <v>0.27</v>
      </c>
    </row>
    <row r="4646" spans="1:13" x14ac:dyDescent="0.3">
      <c r="A4646" t="s">
        <v>2376</v>
      </c>
      <c r="B4646">
        <v>32</v>
      </c>
      <c r="C4646" t="s">
        <v>21</v>
      </c>
      <c r="D4646" t="s">
        <v>22</v>
      </c>
      <c r="E4646">
        <v>70.69</v>
      </c>
      <c r="F4646">
        <v>9</v>
      </c>
      <c r="G4646">
        <v>61</v>
      </c>
      <c r="H4646">
        <v>0</v>
      </c>
      <c r="I4646" t="s">
        <v>16</v>
      </c>
      <c r="J4646">
        <v>96.5</v>
      </c>
      <c r="K4646" s="1">
        <v>45579</v>
      </c>
      <c r="L4646">
        <v>61</v>
      </c>
      <c r="M4646">
        <v>0.38</v>
      </c>
    </row>
    <row r="4647" spans="1:13" x14ac:dyDescent="0.3">
      <c r="A4647" t="s">
        <v>3626</v>
      </c>
      <c r="B4647">
        <v>35</v>
      </c>
      <c r="C4647" t="s">
        <v>14</v>
      </c>
      <c r="D4647" t="s">
        <v>28</v>
      </c>
      <c r="E4647">
        <v>87.98</v>
      </c>
      <c r="F4647">
        <v>4</v>
      </c>
      <c r="G4647">
        <v>142</v>
      </c>
      <c r="H4647">
        <v>1</v>
      </c>
      <c r="I4647" t="s">
        <v>19</v>
      </c>
      <c r="J4647">
        <v>87.6</v>
      </c>
      <c r="K4647" s="1">
        <v>44704</v>
      </c>
      <c r="L4647">
        <v>5</v>
      </c>
      <c r="M4647">
        <v>0.22</v>
      </c>
    </row>
    <row r="4648" spans="1:13" x14ac:dyDescent="0.3">
      <c r="A4648" t="s">
        <v>3627</v>
      </c>
      <c r="B4648">
        <v>45</v>
      </c>
      <c r="C4648" t="s">
        <v>14</v>
      </c>
      <c r="D4648" t="s">
        <v>26</v>
      </c>
      <c r="E4648">
        <v>21.66</v>
      </c>
      <c r="F4648">
        <v>8</v>
      </c>
      <c r="G4648">
        <v>221</v>
      </c>
      <c r="H4648">
        <v>0</v>
      </c>
      <c r="I4648" t="s">
        <v>29</v>
      </c>
      <c r="K4648" s="1">
        <v>45430</v>
      </c>
      <c r="L4648">
        <v>78</v>
      </c>
      <c r="M4648">
        <v>0.14000000000000001</v>
      </c>
    </row>
    <row r="4649" spans="1:13" x14ac:dyDescent="0.3">
      <c r="A4649" t="s">
        <v>3628</v>
      </c>
      <c r="B4649">
        <v>79</v>
      </c>
      <c r="C4649" t="s">
        <v>21</v>
      </c>
      <c r="D4649" t="s">
        <v>50</v>
      </c>
      <c r="E4649">
        <v>137.55000000000001</v>
      </c>
      <c r="F4649">
        <v>4</v>
      </c>
      <c r="G4649">
        <v>19</v>
      </c>
      <c r="H4649">
        <v>0</v>
      </c>
      <c r="I4649" t="s">
        <v>23</v>
      </c>
      <c r="J4649">
        <v>17.600000000000001</v>
      </c>
      <c r="K4649" s="1">
        <v>44584</v>
      </c>
      <c r="L4649">
        <v>41</v>
      </c>
      <c r="M4649">
        <v>0.18</v>
      </c>
    </row>
    <row r="4650" spans="1:13" x14ac:dyDescent="0.3">
      <c r="A4650" t="s">
        <v>3121</v>
      </c>
      <c r="B4650">
        <v>40</v>
      </c>
      <c r="C4650" t="s">
        <v>14</v>
      </c>
      <c r="D4650" t="s">
        <v>18</v>
      </c>
      <c r="E4650">
        <v>126.13</v>
      </c>
      <c r="F4650">
        <v>14</v>
      </c>
      <c r="G4650">
        <v>279</v>
      </c>
      <c r="H4650">
        <v>0</v>
      </c>
      <c r="I4650" t="s">
        <v>40</v>
      </c>
      <c r="J4650">
        <v>78.3</v>
      </c>
      <c r="K4650" s="1">
        <v>44824</v>
      </c>
      <c r="L4650">
        <v>41</v>
      </c>
      <c r="M4650">
        <v>0.43</v>
      </c>
    </row>
    <row r="4651" spans="1:13" x14ac:dyDescent="0.3">
      <c r="A4651" t="s">
        <v>3629</v>
      </c>
      <c r="B4651">
        <v>31</v>
      </c>
      <c r="C4651" t="s">
        <v>21</v>
      </c>
      <c r="D4651" t="s">
        <v>28</v>
      </c>
      <c r="E4651">
        <v>224.79</v>
      </c>
      <c r="F4651">
        <v>10</v>
      </c>
      <c r="G4651">
        <v>264</v>
      </c>
      <c r="H4651">
        <v>0</v>
      </c>
      <c r="I4651" t="s">
        <v>29</v>
      </c>
      <c r="J4651">
        <v>52</v>
      </c>
      <c r="K4651" s="1">
        <v>44686</v>
      </c>
      <c r="L4651">
        <v>28</v>
      </c>
      <c r="M4651">
        <v>0.27</v>
      </c>
    </row>
    <row r="4652" spans="1:13" x14ac:dyDescent="0.3">
      <c r="A4652" t="s">
        <v>3630</v>
      </c>
      <c r="B4652">
        <v>47</v>
      </c>
      <c r="C4652" t="s">
        <v>21</v>
      </c>
      <c r="D4652" t="s">
        <v>50</v>
      </c>
      <c r="E4652">
        <v>131.55000000000001</v>
      </c>
      <c r="F4652">
        <v>12</v>
      </c>
      <c r="G4652">
        <v>247</v>
      </c>
      <c r="H4652">
        <v>0</v>
      </c>
      <c r="I4652" t="s">
        <v>23</v>
      </c>
      <c r="J4652">
        <v>61.2</v>
      </c>
      <c r="K4652" s="1">
        <v>44337</v>
      </c>
      <c r="L4652">
        <v>10</v>
      </c>
      <c r="M4652">
        <v>0.11</v>
      </c>
    </row>
    <row r="4653" spans="1:13" x14ac:dyDescent="0.3">
      <c r="A4653" t="s">
        <v>3631</v>
      </c>
      <c r="B4653">
        <v>50</v>
      </c>
      <c r="C4653" t="s">
        <v>21</v>
      </c>
      <c r="D4653" t="s">
        <v>52</v>
      </c>
      <c r="E4653">
        <v>85.55</v>
      </c>
      <c r="F4653">
        <v>10</v>
      </c>
      <c r="G4653">
        <v>115</v>
      </c>
      <c r="H4653">
        <v>0</v>
      </c>
      <c r="I4653" t="s">
        <v>29</v>
      </c>
      <c r="J4653">
        <v>71.8</v>
      </c>
      <c r="K4653" s="1">
        <v>44813</v>
      </c>
      <c r="L4653">
        <v>52</v>
      </c>
      <c r="M4653">
        <v>0.23</v>
      </c>
    </row>
    <row r="4654" spans="1:13" x14ac:dyDescent="0.3">
      <c r="A4654" t="s">
        <v>3632</v>
      </c>
      <c r="B4654">
        <v>62</v>
      </c>
      <c r="C4654" t="s">
        <v>21</v>
      </c>
      <c r="D4654" t="s">
        <v>26</v>
      </c>
      <c r="E4654">
        <v>37.67</v>
      </c>
      <c r="F4654">
        <v>10</v>
      </c>
      <c r="G4654">
        <v>254</v>
      </c>
      <c r="H4654">
        <v>0</v>
      </c>
      <c r="I4654" t="s">
        <v>19</v>
      </c>
      <c r="K4654" s="1">
        <v>45528</v>
      </c>
      <c r="L4654">
        <v>94</v>
      </c>
      <c r="M4654">
        <v>0.39</v>
      </c>
    </row>
    <row r="4655" spans="1:13" x14ac:dyDescent="0.3">
      <c r="A4655" t="s">
        <v>3633</v>
      </c>
      <c r="B4655">
        <v>79</v>
      </c>
      <c r="C4655" t="s">
        <v>21</v>
      </c>
      <c r="D4655" t="s">
        <v>22</v>
      </c>
      <c r="E4655">
        <v>192.47</v>
      </c>
      <c r="F4655">
        <v>11</v>
      </c>
      <c r="G4655">
        <v>296</v>
      </c>
      <c r="H4655">
        <v>0</v>
      </c>
      <c r="I4655" t="s">
        <v>16</v>
      </c>
      <c r="J4655">
        <v>0.8</v>
      </c>
      <c r="K4655" s="1">
        <v>45047</v>
      </c>
      <c r="L4655">
        <v>32</v>
      </c>
      <c r="M4655">
        <v>0.33</v>
      </c>
    </row>
    <row r="4656" spans="1:13" x14ac:dyDescent="0.3">
      <c r="A4656" t="s">
        <v>3634</v>
      </c>
      <c r="B4656">
        <v>32</v>
      </c>
      <c r="C4656" t="s">
        <v>25</v>
      </c>
      <c r="D4656" t="s">
        <v>28</v>
      </c>
      <c r="E4656">
        <v>81.55</v>
      </c>
      <c r="F4656">
        <v>17</v>
      </c>
      <c r="G4656">
        <v>12</v>
      </c>
      <c r="H4656">
        <v>0</v>
      </c>
      <c r="I4656" t="s">
        <v>23</v>
      </c>
      <c r="J4656">
        <v>36.4</v>
      </c>
      <c r="K4656" s="1">
        <v>45434</v>
      </c>
      <c r="L4656">
        <v>76</v>
      </c>
      <c r="M4656">
        <v>0.24</v>
      </c>
    </row>
    <row r="4657" spans="1:13" x14ac:dyDescent="0.3">
      <c r="A4657" t="s">
        <v>1151</v>
      </c>
      <c r="B4657">
        <v>24</v>
      </c>
      <c r="C4657" t="s">
        <v>25</v>
      </c>
      <c r="D4657" t="s">
        <v>35</v>
      </c>
      <c r="E4657">
        <v>42.49</v>
      </c>
      <c r="F4657">
        <v>11</v>
      </c>
      <c r="G4657">
        <v>45</v>
      </c>
      <c r="H4657">
        <v>0</v>
      </c>
      <c r="I4657" t="s">
        <v>16</v>
      </c>
      <c r="J4657">
        <v>41.4</v>
      </c>
      <c r="K4657" s="1">
        <v>45583</v>
      </c>
      <c r="L4657">
        <v>45</v>
      </c>
      <c r="M4657">
        <v>0.37</v>
      </c>
    </row>
    <row r="4658" spans="1:13" x14ac:dyDescent="0.3">
      <c r="A4658" t="s">
        <v>3635</v>
      </c>
      <c r="B4658">
        <v>32</v>
      </c>
      <c r="C4658" t="s">
        <v>21</v>
      </c>
      <c r="D4658" t="s">
        <v>50</v>
      </c>
      <c r="E4658">
        <v>104.13</v>
      </c>
      <c r="F4658">
        <v>10</v>
      </c>
      <c r="G4658">
        <v>333</v>
      </c>
      <c r="H4658">
        <v>0</v>
      </c>
      <c r="I4658" t="s">
        <v>16</v>
      </c>
      <c r="J4658">
        <v>36.700000000000003</v>
      </c>
      <c r="K4658" s="1">
        <v>44455</v>
      </c>
      <c r="L4658">
        <v>16</v>
      </c>
      <c r="M4658">
        <v>0.15</v>
      </c>
    </row>
    <row r="4659" spans="1:13" x14ac:dyDescent="0.3">
      <c r="A4659" t="s">
        <v>3636</v>
      </c>
      <c r="B4659">
        <v>69</v>
      </c>
      <c r="C4659" t="s">
        <v>14</v>
      </c>
      <c r="D4659" t="s">
        <v>44</v>
      </c>
      <c r="E4659">
        <v>63.84</v>
      </c>
      <c r="F4659">
        <v>10</v>
      </c>
      <c r="G4659">
        <v>241</v>
      </c>
      <c r="H4659">
        <v>0</v>
      </c>
      <c r="I4659" t="s">
        <v>40</v>
      </c>
      <c r="J4659">
        <v>83.1</v>
      </c>
      <c r="K4659" s="1">
        <v>45614</v>
      </c>
      <c r="L4659">
        <v>90</v>
      </c>
      <c r="M4659">
        <v>0.18</v>
      </c>
    </row>
    <row r="4660" spans="1:13" x14ac:dyDescent="0.3">
      <c r="A4660" t="s">
        <v>3637</v>
      </c>
      <c r="B4660">
        <v>59</v>
      </c>
      <c r="C4660" t="s">
        <v>21</v>
      </c>
      <c r="D4660" t="s">
        <v>18</v>
      </c>
      <c r="E4660">
        <v>70.28</v>
      </c>
      <c r="F4660">
        <v>5</v>
      </c>
      <c r="G4660">
        <v>70</v>
      </c>
      <c r="H4660">
        <v>0</v>
      </c>
      <c r="I4660" t="s">
        <v>23</v>
      </c>
      <c r="J4660">
        <v>33.200000000000003</v>
      </c>
      <c r="K4660" s="1">
        <v>44621</v>
      </c>
      <c r="L4660">
        <v>64</v>
      </c>
      <c r="M4660">
        <v>0.35</v>
      </c>
    </row>
    <row r="4661" spans="1:13" x14ac:dyDescent="0.3">
      <c r="A4661" t="s">
        <v>608</v>
      </c>
      <c r="B4661">
        <v>63</v>
      </c>
      <c r="C4661" t="s">
        <v>21</v>
      </c>
      <c r="D4661" t="s">
        <v>18</v>
      </c>
      <c r="E4661">
        <v>200.68</v>
      </c>
      <c r="F4661">
        <v>12</v>
      </c>
      <c r="G4661">
        <v>58</v>
      </c>
      <c r="H4661">
        <v>0</v>
      </c>
      <c r="I4661" t="s">
        <v>40</v>
      </c>
      <c r="J4661">
        <v>41.6</v>
      </c>
      <c r="K4661" s="1">
        <v>44169</v>
      </c>
      <c r="L4661">
        <v>35</v>
      </c>
      <c r="M4661">
        <v>0.3</v>
      </c>
    </row>
    <row r="4662" spans="1:13" x14ac:dyDescent="0.3">
      <c r="A4662" t="s">
        <v>1658</v>
      </c>
      <c r="B4662">
        <v>55</v>
      </c>
      <c r="C4662" t="s">
        <v>21</v>
      </c>
      <c r="D4662" t="s">
        <v>44</v>
      </c>
      <c r="E4662">
        <v>57.67</v>
      </c>
      <c r="F4662">
        <v>9</v>
      </c>
      <c r="G4662">
        <v>203</v>
      </c>
      <c r="H4662">
        <v>0</v>
      </c>
      <c r="I4662" t="s">
        <v>16</v>
      </c>
      <c r="J4662">
        <v>6.2</v>
      </c>
      <c r="K4662" s="1">
        <v>45102</v>
      </c>
      <c r="L4662">
        <v>80</v>
      </c>
      <c r="M4662">
        <v>0.15</v>
      </c>
    </row>
    <row r="4663" spans="1:13" x14ac:dyDescent="0.3">
      <c r="A4663" t="s">
        <v>3638</v>
      </c>
      <c r="B4663">
        <v>63</v>
      </c>
      <c r="C4663" t="s">
        <v>25</v>
      </c>
      <c r="D4663" t="s">
        <v>18</v>
      </c>
      <c r="E4663">
        <v>170.83</v>
      </c>
      <c r="F4663">
        <v>9</v>
      </c>
      <c r="G4663">
        <v>50</v>
      </c>
      <c r="H4663">
        <v>0</v>
      </c>
      <c r="I4663" t="s">
        <v>19</v>
      </c>
      <c r="J4663">
        <v>71.7</v>
      </c>
      <c r="K4663" s="1">
        <v>45058</v>
      </c>
      <c r="L4663">
        <v>17</v>
      </c>
      <c r="M4663">
        <v>0.1</v>
      </c>
    </row>
    <row r="4664" spans="1:13" x14ac:dyDescent="0.3">
      <c r="A4664" t="s">
        <v>3639</v>
      </c>
      <c r="B4664">
        <v>73</v>
      </c>
      <c r="C4664" t="s">
        <v>25</v>
      </c>
      <c r="D4664" t="s">
        <v>37</v>
      </c>
      <c r="E4664">
        <v>137.24</v>
      </c>
      <c r="F4664">
        <v>8</v>
      </c>
      <c r="G4664">
        <v>15</v>
      </c>
      <c r="H4664">
        <v>0</v>
      </c>
      <c r="I4664" t="s">
        <v>19</v>
      </c>
      <c r="J4664">
        <v>21.5</v>
      </c>
      <c r="K4664" s="1">
        <v>44758</v>
      </c>
      <c r="L4664">
        <v>87</v>
      </c>
      <c r="M4664">
        <v>0.28999999999999998</v>
      </c>
    </row>
    <row r="4665" spans="1:13" x14ac:dyDescent="0.3">
      <c r="A4665" t="s">
        <v>1885</v>
      </c>
      <c r="B4665">
        <v>74</v>
      </c>
      <c r="C4665" t="s">
        <v>21</v>
      </c>
      <c r="D4665" t="s">
        <v>37</v>
      </c>
      <c r="E4665">
        <v>108.96</v>
      </c>
      <c r="F4665">
        <v>11</v>
      </c>
      <c r="G4665">
        <v>50</v>
      </c>
      <c r="H4665">
        <v>0</v>
      </c>
      <c r="I4665" t="s">
        <v>29</v>
      </c>
      <c r="J4665">
        <v>23.5</v>
      </c>
      <c r="K4665" s="1">
        <v>45007</v>
      </c>
      <c r="L4665">
        <v>42</v>
      </c>
      <c r="M4665">
        <v>0.08</v>
      </c>
    </row>
    <row r="4666" spans="1:13" x14ac:dyDescent="0.3">
      <c r="A4666" t="s">
        <v>3388</v>
      </c>
      <c r="B4666">
        <v>71</v>
      </c>
      <c r="C4666" t="s">
        <v>21</v>
      </c>
      <c r="D4666" t="s">
        <v>28</v>
      </c>
      <c r="E4666">
        <v>78.040000000000006</v>
      </c>
      <c r="F4666">
        <v>10</v>
      </c>
      <c r="G4666">
        <v>223</v>
      </c>
      <c r="H4666">
        <v>0</v>
      </c>
      <c r="I4666" t="s">
        <v>29</v>
      </c>
      <c r="J4666">
        <v>58.7</v>
      </c>
      <c r="K4666" s="1">
        <v>45157</v>
      </c>
      <c r="L4666">
        <v>22</v>
      </c>
      <c r="M4666">
        <v>0.28999999999999998</v>
      </c>
    </row>
    <row r="4667" spans="1:13" x14ac:dyDescent="0.3">
      <c r="A4667" t="s">
        <v>346</v>
      </c>
      <c r="B4667">
        <v>61</v>
      </c>
      <c r="C4667" t="s">
        <v>21</v>
      </c>
      <c r="D4667" t="s">
        <v>35</v>
      </c>
      <c r="E4667">
        <v>55.59</v>
      </c>
      <c r="F4667">
        <v>16</v>
      </c>
      <c r="G4667">
        <v>127</v>
      </c>
      <c r="H4667">
        <v>0</v>
      </c>
      <c r="I4667" t="s">
        <v>23</v>
      </c>
      <c r="J4667">
        <v>98.4</v>
      </c>
      <c r="K4667" s="1">
        <v>44500</v>
      </c>
      <c r="L4667">
        <v>50</v>
      </c>
      <c r="M4667">
        <v>0.31</v>
      </c>
    </row>
    <row r="4668" spans="1:13" x14ac:dyDescent="0.3">
      <c r="A4668" t="s">
        <v>2314</v>
      </c>
      <c r="B4668">
        <v>28</v>
      </c>
      <c r="C4668" t="s">
        <v>14</v>
      </c>
      <c r="D4668" t="s">
        <v>22</v>
      </c>
      <c r="E4668">
        <v>158.9</v>
      </c>
      <c r="F4668">
        <v>5</v>
      </c>
      <c r="G4668">
        <v>169</v>
      </c>
      <c r="H4668">
        <v>0</v>
      </c>
      <c r="I4668" t="s">
        <v>19</v>
      </c>
      <c r="J4668">
        <v>41</v>
      </c>
      <c r="K4668" s="1">
        <v>44128</v>
      </c>
      <c r="L4668">
        <v>21</v>
      </c>
      <c r="M4668">
        <v>0.09</v>
      </c>
    </row>
    <row r="4669" spans="1:13" x14ac:dyDescent="0.3">
      <c r="A4669" t="s">
        <v>3640</v>
      </c>
      <c r="B4669">
        <v>46</v>
      </c>
      <c r="C4669" t="s">
        <v>14</v>
      </c>
      <c r="D4669" t="s">
        <v>52</v>
      </c>
      <c r="E4669">
        <v>135.69</v>
      </c>
      <c r="F4669">
        <v>9</v>
      </c>
      <c r="G4669">
        <v>266</v>
      </c>
      <c r="H4669">
        <v>0</v>
      </c>
      <c r="I4669" t="s">
        <v>16</v>
      </c>
      <c r="J4669">
        <v>32.700000000000003</v>
      </c>
      <c r="K4669" s="1">
        <v>45317</v>
      </c>
      <c r="L4669">
        <v>98</v>
      </c>
      <c r="M4669">
        <v>0.36</v>
      </c>
    </row>
    <row r="4670" spans="1:13" x14ac:dyDescent="0.3">
      <c r="A4670" t="s">
        <v>3641</v>
      </c>
      <c r="B4670">
        <v>48</v>
      </c>
      <c r="C4670" t="s">
        <v>21</v>
      </c>
      <c r="D4670" t="s">
        <v>37</v>
      </c>
      <c r="E4670">
        <v>56.06</v>
      </c>
      <c r="F4670">
        <v>6</v>
      </c>
      <c r="G4670">
        <v>67</v>
      </c>
      <c r="H4670">
        <v>0</v>
      </c>
      <c r="I4670" t="s">
        <v>19</v>
      </c>
      <c r="J4670">
        <v>3.6</v>
      </c>
      <c r="K4670" s="1">
        <v>44306</v>
      </c>
      <c r="L4670">
        <v>46</v>
      </c>
      <c r="M4670">
        <v>0.19</v>
      </c>
    </row>
    <row r="4671" spans="1:13" x14ac:dyDescent="0.3">
      <c r="A4671" t="s">
        <v>1684</v>
      </c>
      <c r="B4671">
        <v>79</v>
      </c>
      <c r="C4671" t="s">
        <v>14</v>
      </c>
      <c r="D4671" t="s">
        <v>50</v>
      </c>
      <c r="E4671">
        <v>71.23</v>
      </c>
      <c r="F4671">
        <v>13</v>
      </c>
      <c r="G4671">
        <v>120</v>
      </c>
      <c r="H4671">
        <v>0</v>
      </c>
      <c r="I4671" t="s">
        <v>23</v>
      </c>
      <c r="J4671">
        <v>78.7</v>
      </c>
      <c r="K4671" s="1">
        <v>44311</v>
      </c>
      <c r="L4671">
        <v>57</v>
      </c>
      <c r="M4671">
        <v>0.25</v>
      </c>
    </row>
    <row r="4672" spans="1:13" x14ac:dyDescent="0.3">
      <c r="A4672" t="s">
        <v>3642</v>
      </c>
      <c r="B4672">
        <v>42</v>
      </c>
      <c r="C4672" t="s">
        <v>21</v>
      </c>
      <c r="D4672" t="s">
        <v>44</v>
      </c>
      <c r="E4672">
        <v>263.41000000000003</v>
      </c>
      <c r="F4672">
        <v>19</v>
      </c>
      <c r="G4672">
        <v>179</v>
      </c>
      <c r="H4672">
        <v>0</v>
      </c>
      <c r="I4672" t="s">
        <v>29</v>
      </c>
      <c r="J4672">
        <v>26.1</v>
      </c>
      <c r="K4672" s="1">
        <v>45416</v>
      </c>
      <c r="L4672">
        <v>5</v>
      </c>
      <c r="M4672">
        <v>0.34</v>
      </c>
    </row>
    <row r="4673" spans="1:13" x14ac:dyDescent="0.3">
      <c r="A4673" t="s">
        <v>3643</v>
      </c>
      <c r="B4673">
        <v>69</v>
      </c>
      <c r="C4673" t="s">
        <v>25</v>
      </c>
      <c r="D4673" t="s">
        <v>26</v>
      </c>
      <c r="E4673">
        <v>120.24</v>
      </c>
      <c r="F4673">
        <v>15</v>
      </c>
      <c r="G4673">
        <v>225</v>
      </c>
      <c r="H4673">
        <v>0</v>
      </c>
      <c r="I4673" t="s">
        <v>29</v>
      </c>
      <c r="J4673">
        <v>76.900000000000006</v>
      </c>
      <c r="K4673" s="1">
        <v>44111</v>
      </c>
      <c r="L4673">
        <v>52</v>
      </c>
      <c r="M4673">
        <v>0.59</v>
      </c>
    </row>
    <row r="4674" spans="1:13" x14ac:dyDescent="0.3">
      <c r="A4674" t="s">
        <v>1206</v>
      </c>
      <c r="B4674">
        <v>71</v>
      </c>
      <c r="C4674" t="s">
        <v>14</v>
      </c>
      <c r="D4674" t="s">
        <v>35</v>
      </c>
      <c r="E4674">
        <v>55.1</v>
      </c>
      <c r="F4674">
        <v>8</v>
      </c>
      <c r="G4674">
        <v>327</v>
      </c>
      <c r="H4674">
        <v>0</v>
      </c>
      <c r="I4674" t="s">
        <v>40</v>
      </c>
      <c r="J4674">
        <v>28.2</v>
      </c>
      <c r="K4674" s="1">
        <v>44862</v>
      </c>
      <c r="L4674">
        <v>31</v>
      </c>
      <c r="M4674">
        <v>0.3</v>
      </c>
    </row>
    <row r="4675" spans="1:13" x14ac:dyDescent="0.3">
      <c r="A4675" t="s">
        <v>3644</v>
      </c>
      <c r="B4675">
        <v>41</v>
      </c>
      <c r="C4675" t="s">
        <v>21</v>
      </c>
      <c r="D4675" t="s">
        <v>22</v>
      </c>
      <c r="E4675">
        <v>146.58000000000001</v>
      </c>
      <c r="F4675">
        <v>9</v>
      </c>
      <c r="G4675">
        <v>190</v>
      </c>
      <c r="H4675">
        <v>0</v>
      </c>
      <c r="I4675" t="s">
        <v>29</v>
      </c>
      <c r="J4675">
        <v>3</v>
      </c>
      <c r="K4675" s="1">
        <v>45217</v>
      </c>
      <c r="L4675">
        <v>33</v>
      </c>
      <c r="M4675">
        <v>0.26</v>
      </c>
    </row>
    <row r="4676" spans="1:13" x14ac:dyDescent="0.3">
      <c r="A4676" t="s">
        <v>3645</v>
      </c>
      <c r="B4676">
        <v>74</v>
      </c>
      <c r="C4676" t="s">
        <v>14</v>
      </c>
      <c r="D4676" t="s">
        <v>50</v>
      </c>
      <c r="E4676">
        <v>113.02</v>
      </c>
      <c r="F4676">
        <v>13</v>
      </c>
      <c r="G4676">
        <v>300</v>
      </c>
      <c r="H4676">
        <v>0</v>
      </c>
      <c r="I4676" t="s">
        <v>16</v>
      </c>
      <c r="J4676">
        <v>49.8</v>
      </c>
      <c r="K4676" s="1">
        <v>44560</v>
      </c>
      <c r="L4676">
        <v>47</v>
      </c>
      <c r="M4676">
        <v>0.06</v>
      </c>
    </row>
    <row r="4677" spans="1:13" x14ac:dyDescent="0.3">
      <c r="A4677" t="s">
        <v>3646</v>
      </c>
      <c r="B4677">
        <v>36</v>
      </c>
      <c r="C4677" t="s">
        <v>14</v>
      </c>
      <c r="D4677" t="s">
        <v>35</v>
      </c>
      <c r="E4677">
        <v>42.64</v>
      </c>
      <c r="F4677">
        <v>13</v>
      </c>
      <c r="G4677">
        <v>250</v>
      </c>
      <c r="H4677">
        <v>0</v>
      </c>
      <c r="I4677" t="s">
        <v>23</v>
      </c>
      <c r="J4677">
        <v>90.6</v>
      </c>
      <c r="K4677" s="1">
        <v>44923</v>
      </c>
      <c r="L4677">
        <v>3</v>
      </c>
      <c r="M4677">
        <v>0.24</v>
      </c>
    </row>
    <row r="4678" spans="1:13" x14ac:dyDescent="0.3">
      <c r="A4678" t="s">
        <v>1123</v>
      </c>
      <c r="B4678">
        <v>19</v>
      </c>
      <c r="C4678" t="s">
        <v>21</v>
      </c>
      <c r="D4678" t="s">
        <v>44</v>
      </c>
      <c r="E4678">
        <v>112.6</v>
      </c>
      <c r="F4678">
        <v>10</v>
      </c>
      <c r="G4678">
        <v>5</v>
      </c>
      <c r="H4678">
        <v>0</v>
      </c>
      <c r="I4678" t="s">
        <v>29</v>
      </c>
      <c r="J4678">
        <v>21.1</v>
      </c>
      <c r="K4678" s="1">
        <v>44984</v>
      </c>
      <c r="L4678">
        <v>53</v>
      </c>
      <c r="M4678">
        <v>7.0000000000000007E-2</v>
      </c>
    </row>
    <row r="4679" spans="1:13" x14ac:dyDescent="0.3">
      <c r="A4679" t="s">
        <v>3647</v>
      </c>
      <c r="B4679">
        <v>39</v>
      </c>
      <c r="C4679" t="s">
        <v>21</v>
      </c>
      <c r="D4679" t="s">
        <v>50</v>
      </c>
      <c r="E4679">
        <v>75.349999999999994</v>
      </c>
      <c r="F4679">
        <v>11</v>
      </c>
      <c r="G4679">
        <v>261</v>
      </c>
      <c r="H4679">
        <v>0</v>
      </c>
      <c r="I4679" t="s">
        <v>29</v>
      </c>
      <c r="J4679">
        <v>15.4</v>
      </c>
      <c r="K4679" s="1">
        <v>44034</v>
      </c>
      <c r="L4679">
        <v>83</v>
      </c>
      <c r="M4679">
        <v>7.0000000000000007E-2</v>
      </c>
    </row>
    <row r="4680" spans="1:13" x14ac:dyDescent="0.3">
      <c r="A4680" t="s">
        <v>3648</v>
      </c>
      <c r="B4680">
        <v>37</v>
      </c>
      <c r="C4680" t="s">
        <v>25</v>
      </c>
      <c r="D4680" t="s">
        <v>44</v>
      </c>
      <c r="E4680">
        <v>29.8</v>
      </c>
      <c r="F4680">
        <v>11</v>
      </c>
      <c r="G4680">
        <v>90</v>
      </c>
      <c r="H4680">
        <v>0</v>
      </c>
      <c r="I4680" t="s">
        <v>16</v>
      </c>
      <c r="J4680">
        <v>18.5</v>
      </c>
      <c r="K4680" s="1">
        <v>44070</v>
      </c>
      <c r="L4680">
        <v>56</v>
      </c>
      <c r="M4680">
        <v>0.33</v>
      </c>
    </row>
    <row r="4681" spans="1:13" x14ac:dyDescent="0.3">
      <c r="A4681" t="s">
        <v>3649</v>
      </c>
      <c r="B4681">
        <v>50</v>
      </c>
      <c r="C4681" t="s">
        <v>21</v>
      </c>
      <c r="D4681" t="s">
        <v>22</v>
      </c>
      <c r="E4681">
        <v>75.44</v>
      </c>
      <c r="F4681">
        <v>6</v>
      </c>
      <c r="G4681">
        <v>193</v>
      </c>
      <c r="H4681">
        <v>0</v>
      </c>
      <c r="I4681" t="s">
        <v>29</v>
      </c>
      <c r="J4681">
        <v>69</v>
      </c>
      <c r="K4681" s="1">
        <v>45346</v>
      </c>
      <c r="L4681">
        <v>18</v>
      </c>
      <c r="M4681">
        <v>0.26</v>
      </c>
    </row>
    <row r="4682" spans="1:13" x14ac:dyDescent="0.3">
      <c r="A4682" t="s">
        <v>824</v>
      </c>
      <c r="B4682">
        <v>25</v>
      </c>
      <c r="C4682" t="s">
        <v>21</v>
      </c>
      <c r="D4682" t="s">
        <v>18</v>
      </c>
      <c r="E4682">
        <v>65.64</v>
      </c>
      <c r="F4682">
        <v>7</v>
      </c>
      <c r="G4682">
        <v>328</v>
      </c>
      <c r="H4682">
        <v>0</v>
      </c>
      <c r="I4682" t="s">
        <v>16</v>
      </c>
      <c r="J4682">
        <v>36.700000000000003</v>
      </c>
      <c r="K4682" s="1">
        <v>44725</v>
      </c>
      <c r="L4682">
        <v>28</v>
      </c>
      <c r="M4682">
        <v>0.27</v>
      </c>
    </row>
    <row r="4683" spans="1:13" x14ac:dyDescent="0.3">
      <c r="A4683" t="s">
        <v>2345</v>
      </c>
      <c r="B4683">
        <v>42</v>
      </c>
      <c r="C4683" t="s">
        <v>14</v>
      </c>
      <c r="D4683" t="s">
        <v>52</v>
      </c>
      <c r="E4683">
        <v>88.4</v>
      </c>
      <c r="F4683">
        <v>7</v>
      </c>
      <c r="G4683">
        <v>63</v>
      </c>
      <c r="H4683">
        <v>0</v>
      </c>
      <c r="I4683" t="s">
        <v>29</v>
      </c>
      <c r="J4683">
        <v>25.6</v>
      </c>
      <c r="K4683" s="1">
        <v>44725</v>
      </c>
      <c r="L4683">
        <v>15</v>
      </c>
      <c r="M4683">
        <v>0.08</v>
      </c>
    </row>
    <row r="4684" spans="1:13" x14ac:dyDescent="0.3">
      <c r="A4684" t="s">
        <v>3650</v>
      </c>
      <c r="B4684">
        <v>63</v>
      </c>
      <c r="C4684" t="s">
        <v>14</v>
      </c>
      <c r="D4684" t="s">
        <v>52</v>
      </c>
      <c r="E4684">
        <v>84.4</v>
      </c>
      <c r="F4684">
        <v>10</v>
      </c>
      <c r="G4684">
        <v>293</v>
      </c>
      <c r="H4684">
        <v>0</v>
      </c>
      <c r="I4684" t="s">
        <v>16</v>
      </c>
      <c r="K4684" s="1">
        <v>45369</v>
      </c>
      <c r="L4684">
        <v>50</v>
      </c>
      <c r="M4684">
        <v>0.12</v>
      </c>
    </row>
    <row r="4685" spans="1:13" x14ac:dyDescent="0.3">
      <c r="A4685" t="s">
        <v>3651</v>
      </c>
      <c r="B4685">
        <v>26</v>
      </c>
      <c r="C4685" t="s">
        <v>14</v>
      </c>
      <c r="D4685" t="s">
        <v>15</v>
      </c>
      <c r="E4685">
        <v>117.87</v>
      </c>
      <c r="F4685">
        <v>9</v>
      </c>
      <c r="G4685">
        <v>225</v>
      </c>
      <c r="H4685">
        <v>0</v>
      </c>
      <c r="I4685" t="s">
        <v>29</v>
      </c>
      <c r="J4685">
        <v>30.9</v>
      </c>
      <c r="K4685" s="1">
        <v>44988</v>
      </c>
      <c r="L4685">
        <v>33</v>
      </c>
      <c r="M4685">
        <v>0.03</v>
      </c>
    </row>
    <row r="4686" spans="1:13" x14ac:dyDescent="0.3">
      <c r="A4686" t="s">
        <v>3652</v>
      </c>
      <c r="B4686">
        <v>51</v>
      </c>
      <c r="C4686" t="s">
        <v>25</v>
      </c>
      <c r="D4686" t="s">
        <v>37</v>
      </c>
      <c r="E4686">
        <v>102.11</v>
      </c>
      <c r="F4686">
        <v>15</v>
      </c>
      <c r="G4686">
        <v>333</v>
      </c>
      <c r="H4686">
        <v>0</v>
      </c>
      <c r="I4686" t="s">
        <v>23</v>
      </c>
      <c r="J4686">
        <v>54.4</v>
      </c>
      <c r="K4686" s="1">
        <v>44185</v>
      </c>
      <c r="L4686">
        <v>28</v>
      </c>
      <c r="M4686">
        <v>0.34</v>
      </c>
    </row>
    <row r="4687" spans="1:13" x14ac:dyDescent="0.3">
      <c r="A4687" t="s">
        <v>3653</v>
      </c>
      <c r="B4687">
        <v>74</v>
      </c>
      <c r="C4687" t="s">
        <v>14</v>
      </c>
      <c r="D4687" t="s">
        <v>28</v>
      </c>
      <c r="E4687">
        <v>184.76</v>
      </c>
      <c r="F4687">
        <v>12</v>
      </c>
      <c r="G4687">
        <v>62</v>
      </c>
      <c r="H4687">
        <v>0</v>
      </c>
      <c r="I4687" t="s">
        <v>40</v>
      </c>
      <c r="J4687">
        <v>13.3</v>
      </c>
      <c r="K4687" s="1">
        <v>45204</v>
      </c>
      <c r="L4687">
        <v>46</v>
      </c>
      <c r="M4687">
        <v>0.31</v>
      </c>
    </row>
    <row r="4688" spans="1:13" x14ac:dyDescent="0.3">
      <c r="A4688" t="s">
        <v>2182</v>
      </c>
      <c r="B4688">
        <v>40</v>
      </c>
      <c r="C4688" t="s">
        <v>21</v>
      </c>
      <c r="D4688" t="s">
        <v>26</v>
      </c>
      <c r="E4688">
        <v>83.84</v>
      </c>
      <c r="F4688">
        <v>9</v>
      </c>
      <c r="G4688">
        <v>70</v>
      </c>
      <c r="H4688">
        <v>0</v>
      </c>
      <c r="I4688" t="s">
        <v>40</v>
      </c>
      <c r="J4688">
        <v>50.9</v>
      </c>
      <c r="K4688" s="1">
        <v>44414</v>
      </c>
      <c r="L4688">
        <v>72</v>
      </c>
      <c r="M4688">
        <v>0.38</v>
      </c>
    </row>
    <row r="4689" spans="1:13" x14ac:dyDescent="0.3">
      <c r="A4689" t="s">
        <v>1930</v>
      </c>
      <c r="B4689">
        <v>22</v>
      </c>
      <c r="C4689" t="s">
        <v>14</v>
      </c>
      <c r="D4689" t="s">
        <v>44</v>
      </c>
      <c r="E4689">
        <v>190.28</v>
      </c>
      <c r="F4689">
        <v>10</v>
      </c>
      <c r="G4689">
        <v>19</v>
      </c>
      <c r="H4689">
        <v>0</v>
      </c>
      <c r="I4689" t="s">
        <v>19</v>
      </c>
      <c r="J4689">
        <v>31.2</v>
      </c>
      <c r="K4689" s="1">
        <v>45706</v>
      </c>
      <c r="L4689">
        <v>94</v>
      </c>
      <c r="M4689">
        <v>0.27</v>
      </c>
    </row>
    <row r="4690" spans="1:13" x14ac:dyDescent="0.3">
      <c r="A4690" t="s">
        <v>3654</v>
      </c>
      <c r="B4690">
        <v>72</v>
      </c>
      <c r="C4690" t="s">
        <v>14</v>
      </c>
      <c r="D4690" t="s">
        <v>15</v>
      </c>
      <c r="E4690">
        <v>208.57</v>
      </c>
      <c r="F4690">
        <v>10</v>
      </c>
      <c r="G4690">
        <v>332</v>
      </c>
      <c r="H4690">
        <v>1</v>
      </c>
      <c r="I4690" t="s">
        <v>40</v>
      </c>
      <c r="J4690">
        <v>93.3</v>
      </c>
      <c r="K4690" s="1">
        <v>44858</v>
      </c>
      <c r="L4690">
        <v>1</v>
      </c>
      <c r="M4690">
        <v>0.21</v>
      </c>
    </row>
    <row r="4691" spans="1:13" x14ac:dyDescent="0.3">
      <c r="A4691" t="s">
        <v>1991</v>
      </c>
      <c r="B4691">
        <v>78</v>
      </c>
      <c r="C4691" t="s">
        <v>21</v>
      </c>
      <c r="D4691" t="s">
        <v>15</v>
      </c>
      <c r="E4691">
        <v>132.41</v>
      </c>
      <c r="F4691">
        <v>12</v>
      </c>
      <c r="G4691">
        <v>244</v>
      </c>
      <c r="H4691">
        <v>0</v>
      </c>
      <c r="I4691" t="s">
        <v>16</v>
      </c>
      <c r="J4691">
        <v>42.2</v>
      </c>
      <c r="K4691" s="1">
        <v>45831</v>
      </c>
      <c r="L4691">
        <v>71</v>
      </c>
      <c r="M4691">
        <v>0.13</v>
      </c>
    </row>
    <row r="4692" spans="1:13" x14ac:dyDescent="0.3">
      <c r="A4692" t="s">
        <v>3655</v>
      </c>
      <c r="B4692">
        <v>42</v>
      </c>
      <c r="C4692" t="s">
        <v>21</v>
      </c>
      <c r="D4692" t="s">
        <v>15</v>
      </c>
      <c r="E4692">
        <v>30.66</v>
      </c>
      <c r="F4692">
        <v>9</v>
      </c>
      <c r="G4692">
        <v>63</v>
      </c>
      <c r="H4692">
        <v>0</v>
      </c>
      <c r="I4692" t="s">
        <v>16</v>
      </c>
      <c r="J4692">
        <v>10</v>
      </c>
      <c r="K4692" s="1">
        <v>44434</v>
      </c>
      <c r="L4692">
        <v>55</v>
      </c>
      <c r="M4692">
        <v>0.13</v>
      </c>
    </row>
    <row r="4693" spans="1:13" x14ac:dyDescent="0.3">
      <c r="A4693" t="s">
        <v>3058</v>
      </c>
      <c r="B4693">
        <v>25</v>
      </c>
      <c r="C4693" t="s">
        <v>21</v>
      </c>
      <c r="D4693" t="s">
        <v>44</v>
      </c>
      <c r="E4693">
        <v>86.26</v>
      </c>
      <c r="F4693">
        <v>12</v>
      </c>
      <c r="G4693">
        <v>292</v>
      </c>
      <c r="H4693">
        <v>0</v>
      </c>
      <c r="I4693" t="s">
        <v>40</v>
      </c>
      <c r="J4693">
        <v>93.4</v>
      </c>
      <c r="K4693" s="1">
        <v>44446</v>
      </c>
      <c r="L4693">
        <v>58</v>
      </c>
      <c r="M4693">
        <v>0.08</v>
      </c>
    </row>
    <row r="4694" spans="1:13" x14ac:dyDescent="0.3">
      <c r="A4694" t="s">
        <v>3656</v>
      </c>
      <c r="B4694">
        <v>33</v>
      </c>
      <c r="C4694" t="s">
        <v>14</v>
      </c>
      <c r="D4694" t="s">
        <v>22</v>
      </c>
      <c r="E4694">
        <v>34.86</v>
      </c>
      <c r="F4694">
        <v>9</v>
      </c>
      <c r="G4694">
        <v>363</v>
      </c>
      <c r="H4694">
        <v>0</v>
      </c>
      <c r="I4694" t="s">
        <v>16</v>
      </c>
      <c r="J4694">
        <v>93.8</v>
      </c>
      <c r="K4694" s="1">
        <v>45672</v>
      </c>
      <c r="L4694">
        <v>78</v>
      </c>
      <c r="M4694">
        <v>0.54</v>
      </c>
    </row>
    <row r="4695" spans="1:13" x14ac:dyDescent="0.3">
      <c r="A4695" t="s">
        <v>3657</v>
      </c>
      <c r="B4695">
        <v>71</v>
      </c>
      <c r="C4695" t="s">
        <v>14</v>
      </c>
      <c r="D4695" t="s">
        <v>44</v>
      </c>
      <c r="E4695">
        <v>97.47</v>
      </c>
      <c r="F4695">
        <v>11</v>
      </c>
      <c r="G4695">
        <v>224</v>
      </c>
      <c r="H4695">
        <v>0</v>
      </c>
      <c r="I4695" t="s">
        <v>23</v>
      </c>
      <c r="J4695">
        <v>17.5</v>
      </c>
      <c r="K4695" s="1">
        <v>44405</v>
      </c>
      <c r="L4695">
        <v>21</v>
      </c>
      <c r="M4695">
        <v>0.11</v>
      </c>
    </row>
    <row r="4696" spans="1:13" x14ac:dyDescent="0.3">
      <c r="A4696" t="s">
        <v>3658</v>
      </c>
      <c r="B4696">
        <v>65</v>
      </c>
      <c r="C4696" t="s">
        <v>14</v>
      </c>
      <c r="D4696" t="s">
        <v>52</v>
      </c>
      <c r="E4696">
        <v>200.44</v>
      </c>
      <c r="F4696">
        <v>12</v>
      </c>
      <c r="G4696">
        <v>265</v>
      </c>
      <c r="H4696">
        <v>0</v>
      </c>
      <c r="I4696" t="s">
        <v>16</v>
      </c>
      <c r="J4696">
        <v>81.599999999999994</v>
      </c>
      <c r="K4696" s="1">
        <v>45261</v>
      </c>
      <c r="L4696">
        <v>56</v>
      </c>
      <c r="M4696">
        <v>0.31</v>
      </c>
    </row>
    <row r="4697" spans="1:13" x14ac:dyDescent="0.3">
      <c r="A4697" t="s">
        <v>3659</v>
      </c>
      <c r="B4697">
        <v>62</v>
      </c>
      <c r="C4697" t="s">
        <v>25</v>
      </c>
      <c r="D4697" t="s">
        <v>44</v>
      </c>
      <c r="E4697">
        <v>70.930000000000007</v>
      </c>
      <c r="F4697">
        <v>10</v>
      </c>
      <c r="G4697">
        <v>161</v>
      </c>
      <c r="H4697">
        <v>0</v>
      </c>
      <c r="I4697" t="s">
        <v>23</v>
      </c>
      <c r="J4697">
        <v>86.2</v>
      </c>
      <c r="K4697" s="1">
        <v>44077</v>
      </c>
      <c r="L4697">
        <v>70</v>
      </c>
      <c r="M4697">
        <v>0.4</v>
      </c>
    </row>
    <row r="4698" spans="1:13" x14ac:dyDescent="0.3">
      <c r="A4698" t="s">
        <v>3660</v>
      </c>
      <c r="B4698">
        <v>69</v>
      </c>
      <c r="C4698" t="s">
        <v>21</v>
      </c>
      <c r="D4698" t="s">
        <v>22</v>
      </c>
      <c r="E4698">
        <v>200.63</v>
      </c>
      <c r="F4698">
        <v>12</v>
      </c>
      <c r="G4698">
        <v>44</v>
      </c>
      <c r="H4698">
        <v>0</v>
      </c>
      <c r="I4698" t="s">
        <v>23</v>
      </c>
      <c r="J4698">
        <v>35.6</v>
      </c>
      <c r="K4698" s="1">
        <v>45417</v>
      </c>
      <c r="L4698">
        <v>17</v>
      </c>
      <c r="M4698">
        <v>0.09</v>
      </c>
    </row>
    <row r="4699" spans="1:13" x14ac:dyDescent="0.3">
      <c r="A4699" t="s">
        <v>3661</v>
      </c>
      <c r="B4699">
        <v>78</v>
      </c>
      <c r="C4699" t="s">
        <v>25</v>
      </c>
      <c r="D4699" t="s">
        <v>35</v>
      </c>
      <c r="E4699">
        <v>108.98</v>
      </c>
      <c r="F4699">
        <v>9</v>
      </c>
      <c r="G4699">
        <v>318</v>
      </c>
      <c r="H4699">
        <v>0</v>
      </c>
      <c r="I4699" t="s">
        <v>23</v>
      </c>
      <c r="J4699">
        <v>16</v>
      </c>
      <c r="K4699" s="1">
        <v>45080</v>
      </c>
      <c r="L4699">
        <v>78</v>
      </c>
      <c r="M4699">
        <v>0.39</v>
      </c>
    </row>
    <row r="4700" spans="1:13" x14ac:dyDescent="0.3">
      <c r="A4700" t="s">
        <v>3662</v>
      </c>
      <c r="B4700">
        <v>32</v>
      </c>
      <c r="C4700" t="s">
        <v>14</v>
      </c>
      <c r="D4700" t="s">
        <v>52</v>
      </c>
      <c r="E4700">
        <v>128.08000000000001</v>
      </c>
      <c r="F4700">
        <v>12</v>
      </c>
      <c r="G4700">
        <v>268</v>
      </c>
      <c r="H4700">
        <v>0</v>
      </c>
      <c r="I4700" t="s">
        <v>29</v>
      </c>
      <c r="J4700">
        <v>79.8</v>
      </c>
      <c r="K4700" s="1">
        <v>45199</v>
      </c>
      <c r="L4700">
        <v>7</v>
      </c>
      <c r="M4700">
        <v>0.56000000000000005</v>
      </c>
    </row>
    <row r="4701" spans="1:13" x14ac:dyDescent="0.3">
      <c r="A4701" t="s">
        <v>3663</v>
      </c>
      <c r="B4701">
        <v>18</v>
      </c>
      <c r="C4701" t="s">
        <v>21</v>
      </c>
      <c r="D4701" t="s">
        <v>18</v>
      </c>
      <c r="E4701">
        <v>81.180000000000007</v>
      </c>
      <c r="F4701">
        <v>8</v>
      </c>
      <c r="G4701">
        <v>24</v>
      </c>
      <c r="H4701">
        <v>0</v>
      </c>
      <c r="I4701" t="s">
        <v>19</v>
      </c>
      <c r="J4701">
        <v>2.8</v>
      </c>
      <c r="K4701" s="1">
        <v>44983</v>
      </c>
      <c r="L4701">
        <v>79</v>
      </c>
      <c r="M4701">
        <v>0.27</v>
      </c>
    </row>
    <row r="4702" spans="1:13" x14ac:dyDescent="0.3">
      <c r="A4702" t="s">
        <v>3664</v>
      </c>
      <c r="B4702">
        <v>39</v>
      </c>
      <c r="C4702" t="s">
        <v>25</v>
      </c>
      <c r="D4702" t="s">
        <v>50</v>
      </c>
      <c r="E4702">
        <v>63.75</v>
      </c>
      <c r="F4702">
        <v>10</v>
      </c>
      <c r="G4702">
        <v>299</v>
      </c>
      <c r="H4702">
        <v>0</v>
      </c>
      <c r="I4702" t="s">
        <v>16</v>
      </c>
      <c r="J4702">
        <v>61.9</v>
      </c>
      <c r="K4702" s="1">
        <v>44468</v>
      </c>
      <c r="L4702">
        <v>72</v>
      </c>
      <c r="M4702">
        <v>0.3</v>
      </c>
    </row>
    <row r="4703" spans="1:13" x14ac:dyDescent="0.3">
      <c r="A4703" t="s">
        <v>3665</v>
      </c>
      <c r="B4703">
        <v>20</v>
      </c>
      <c r="C4703" t="s">
        <v>21</v>
      </c>
      <c r="D4703" t="s">
        <v>18</v>
      </c>
      <c r="E4703">
        <v>28.83</v>
      </c>
      <c r="F4703">
        <v>9</v>
      </c>
      <c r="G4703">
        <v>224</v>
      </c>
      <c r="H4703">
        <v>0</v>
      </c>
      <c r="I4703" t="s">
        <v>29</v>
      </c>
      <c r="J4703">
        <v>34.200000000000003</v>
      </c>
      <c r="K4703" s="1">
        <v>45206</v>
      </c>
      <c r="L4703">
        <v>60</v>
      </c>
      <c r="M4703">
        <v>0.02</v>
      </c>
    </row>
    <row r="4704" spans="1:13" x14ac:dyDescent="0.3">
      <c r="A4704" t="s">
        <v>3666</v>
      </c>
      <c r="B4704">
        <v>55</v>
      </c>
      <c r="C4704" t="s">
        <v>14</v>
      </c>
      <c r="D4704" t="s">
        <v>28</v>
      </c>
      <c r="E4704">
        <v>57</v>
      </c>
      <c r="F4704">
        <v>7</v>
      </c>
      <c r="G4704">
        <v>73</v>
      </c>
      <c r="H4704">
        <v>0</v>
      </c>
      <c r="I4704" t="s">
        <v>19</v>
      </c>
      <c r="J4704">
        <v>59.6</v>
      </c>
      <c r="K4704" s="1">
        <v>44705</v>
      </c>
      <c r="L4704">
        <v>48</v>
      </c>
      <c r="M4704">
        <v>0.22</v>
      </c>
    </row>
    <row r="4705" spans="1:13" x14ac:dyDescent="0.3">
      <c r="A4705" t="s">
        <v>3667</v>
      </c>
      <c r="B4705">
        <v>71</v>
      </c>
      <c r="C4705" t="s">
        <v>14</v>
      </c>
      <c r="D4705" t="s">
        <v>18</v>
      </c>
      <c r="E4705">
        <v>133.35</v>
      </c>
      <c r="F4705">
        <v>15</v>
      </c>
      <c r="G4705">
        <v>115</v>
      </c>
      <c r="H4705">
        <v>0</v>
      </c>
      <c r="I4705" t="s">
        <v>29</v>
      </c>
      <c r="J4705">
        <v>78.900000000000006</v>
      </c>
      <c r="K4705" s="1">
        <v>44658</v>
      </c>
      <c r="L4705">
        <v>10</v>
      </c>
      <c r="M4705">
        <v>0.14000000000000001</v>
      </c>
    </row>
    <row r="4706" spans="1:13" x14ac:dyDescent="0.3">
      <c r="A4706" t="s">
        <v>1562</v>
      </c>
      <c r="B4706">
        <v>31</v>
      </c>
      <c r="C4706" t="s">
        <v>14</v>
      </c>
      <c r="D4706" t="s">
        <v>52</v>
      </c>
      <c r="E4706">
        <v>56.06</v>
      </c>
      <c r="F4706">
        <v>14</v>
      </c>
      <c r="G4706">
        <v>151</v>
      </c>
      <c r="H4706">
        <v>0</v>
      </c>
      <c r="I4706" t="s">
        <v>16</v>
      </c>
      <c r="J4706">
        <v>82.9</v>
      </c>
      <c r="K4706" s="1">
        <v>44457</v>
      </c>
      <c r="L4706">
        <v>93</v>
      </c>
      <c r="M4706">
        <v>0.05</v>
      </c>
    </row>
    <row r="4707" spans="1:13" x14ac:dyDescent="0.3">
      <c r="A4707" t="s">
        <v>2398</v>
      </c>
      <c r="B4707">
        <v>53</v>
      </c>
      <c r="C4707" t="s">
        <v>14</v>
      </c>
      <c r="D4707" t="s">
        <v>18</v>
      </c>
      <c r="E4707">
        <v>73.87</v>
      </c>
      <c r="F4707">
        <v>9</v>
      </c>
      <c r="G4707">
        <v>68</v>
      </c>
      <c r="H4707">
        <v>0</v>
      </c>
      <c r="I4707" t="s">
        <v>23</v>
      </c>
      <c r="J4707">
        <v>99.8</v>
      </c>
      <c r="K4707" s="1">
        <v>45635</v>
      </c>
      <c r="L4707">
        <v>41</v>
      </c>
      <c r="M4707">
        <v>0.34</v>
      </c>
    </row>
    <row r="4708" spans="1:13" x14ac:dyDescent="0.3">
      <c r="A4708" t="s">
        <v>3668</v>
      </c>
      <c r="B4708">
        <v>35</v>
      </c>
      <c r="C4708" t="s">
        <v>21</v>
      </c>
      <c r="D4708" t="s">
        <v>37</v>
      </c>
      <c r="E4708">
        <v>243.68</v>
      </c>
      <c r="F4708">
        <v>16</v>
      </c>
      <c r="G4708">
        <v>201</v>
      </c>
      <c r="H4708">
        <v>0</v>
      </c>
      <c r="I4708" t="s">
        <v>29</v>
      </c>
      <c r="J4708">
        <v>64</v>
      </c>
      <c r="K4708" s="1">
        <v>45022</v>
      </c>
      <c r="L4708">
        <v>19</v>
      </c>
      <c r="M4708">
        <v>0.13</v>
      </c>
    </row>
    <row r="4709" spans="1:13" x14ac:dyDescent="0.3">
      <c r="A4709" t="s">
        <v>3669</v>
      </c>
      <c r="B4709">
        <v>64</v>
      </c>
      <c r="C4709" t="s">
        <v>14</v>
      </c>
      <c r="D4709" t="s">
        <v>18</v>
      </c>
      <c r="E4709">
        <v>182.83</v>
      </c>
      <c r="F4709">
        <v>5</v>
      </c>
      <c r="G4709">
        <v>302</v>
      </c>
      <c r="H4709">
        <v>0</v>
      </c>
      <c r="I4709" t="s">
        <v>19</v>
      </c>
      <c r="J4709">
        <v>22.3</v>
      </c>
      <c r="K4709" s="1">
        <v>44590</v>
      </c>
      <c r="L4709">
        <v>62</v>
      </c>
      <c r="M4709">
        <v>0.47</v>
      </c>
    </row>
    <row r="4710" spans="1:13" x14ac:dyDescent="0.3">
      <c r="A4710" t="s">
        <v>3670</v>
      </c>
      <c r="B4710">
        <v>58</v>
      </c>
      <c r="C4710" t="s">
        <v>21</v>
      </c>
      <c r="D4710" t="s">
        <v>26</v>
      </c>
      <c r="E4710">
        <v>146.24</v>
      </c>
      <c r="F4710">
        <v>7</v>
      </c>
      <c r="G4710">
        <v>90</v>
      </c>
      <c r="H4710">
        <v>0</v>
      </c>
      <c r="I4710" t="s">
        <v>19</v>
      </c>
      <c r="K4710" s="1">
        <v>45835</v>
      </c>
      <c r="L4710">
        <v>66</v>
      </c>
      <c r="M4710">
        <v>0.08</v>
      </c>
    </row>
    <row r="4711" spans="1:13" x14ac:dyDescent="0.3">
      <c r="A4711" t="s">
        <v>1038</v>
      </c>
      <c r="B4711">
        <v>35</v>
      </c>
      <c r="C4711" t="s">
        <v>14</v>
      </c>
      <c r="D4711" t="s">
        <v>28</v>
      </c>
      <c r="E4711">
        <v>144.57</v>
      </c>
      <c r="F4711">
        <v>5</v>
      </c>
      <c r="G4711">
        <v>49</v>
      </c>
      <c r="H4711">
        <v>0</v>
      </c>
      <c r="I4711" t="s">
        <v>19</v>
      </c>
      <c r="J4711">
        <v>43.6</v>
      </c>
      <c r="K4711" s="1">
        <v>44287</v>
      </c>
      <c r="L4711">
        <v>8</v>
      </c>
      <c r="M4711">
        <v>0.12</v>
      </c>
    </row>
    <row r="4712" spans="1:13" x14ac:dyDescent="0.3">
      <c r="A4712" t="s">
        <v>3671</v>
      </c>
      <c r="B4712">
        <v>20</v>
      </c>
      <c r="C4712" t="s">
        <v>14</v>
      </c>
      <c r="D4712" t="s">
        <v>50</v>
      </c>
      <c r="E4712">
        <v>75.959999999999994</v>
      </c>
      <c r="F4712">
        <v>15</v>
      </c>
      <c r="G4712">
        <v>288</v>
      </c>
      <c r="H4712">
        <v>0</v>
      </c>
      <c r="I4712" t="s">
        <v>29</v>
      </c>
      <c r="J4712">
        <v>84.8</v>
      </c>
      <c r="K4712" s="1">
        <v>45448</v>
      </c>
      <c r="L4712">
        <v>30</v>
      </c>
      <c r="M4712">
        <v>0.34</v>
      </c>
    </row>
    <row r="4713" spans="1:13" x14ac:dyDescent="0.3">
      <c r="A4713" t="s">
        <v>2411</v>
      </c>
      <c r="B4713">
        <v>27</v>
      </c>
      <c r="C4713" t="s">
        <v>25</v>
      </c>
      <c r="D4713" t="s">
        <v>22</v>
      </c>
      <c r="E4713">
        <v>181.78</v>
      </c>
      <c r="F4713">
        <v>8</v>
      </c>
      <c r="G4713">
        <v>91</v>
      </c>
      <c r="H4713">
        <v>0</v>
      </c>
      <c r="I4713" t="s">
        <v>19</v>
      </c>
      <c r="J4713">
        <v>36.700000000000003</v>
      </c>
      <c r="K4713" s="1">
        <v>44517</v>
      </c>
      <c r="L4713">
        <v>36</v>
      </c>
      <c r="M4713">
        <v>0.7</v>
      </c>
    </row>
    <row r="4714" spans="1:13" x14ac:dyDescent="0.3">
      <c r="A4714" t="s">
        <v>3672</v>
      </c>
      <c r="B4714">
        <v>66</v>
      </c>
      <c r="C4714" t="s">
        <v>21</v>
      </c>
      <c r="D4714" t="s">
        <v>26</v>
      </c>
      <c r="E4714">
        <v>46.84</v>
      </c>
      <c r="F4714">
        <v>11</v>
      </c>
      <c r="G4714">
        <v>359</v>
      </c>
      <c r="H4714">
        <v>0</v>
      </c>
      <c r="I4714" t="s">
        <v>40</v>
      </c>
      <c r="J4714">
        <v>68.8</v>
      </c>
      <c r="K4714" s="1">
        <v>44294</v>
      </c>
      <c r="L4714">
        <v>50</v>
      </c>
      <c r="M4714">
        <v>0.28999999999999998</v>
      </c>
    </row>
    <row r="4715" spans="1:13" x14ac:dyDescent="0.3">
      <c r="A4715" t="s">
        <v>2035</v>
      </c>
      <c r="B4715">
        <v>56</v>
      </c>
      <c r="C4715" t="s">
        <v>14</v>
      </c>
      <c r="D4715" t="s">
        <v>26</v>
      </c>
      <c r="E4715">
        <v>44.41</v>
      </c>
      <c r="F4715">
        <v>3</v>
      </c>
      <c r="G4715">
        <v>234</v>
      </c>
      <c r="H4715">
        <v>0</v>
      </c>
      <c r="I4715" t="s">
        <v>19</v>
      </c>
      <c r="J4715">
        <v>4.5</v>
      </c>
      <c r="K4715" s="1">
        <v>44234</v>
      </c>
      <c r="L4715">
        <v>82</v>
      </c>
      <c r="M4715">
        <v>0.27</v>
      </c>
    </row>
    <row r="4716" spans="1:13" x14ac:dyDescent="0.3">
      <c r="A4716" t="s">
        <v>3673</v>
      </c>
      <c r="B4716">
        <v>64</v>
      </c>
      <c r="C4716" t="s">
        <v>25</v>
      </c>
      <c r="D4716" t="s">
        <v>26</v>
      </c>
      <c r="E4716">
        <v>69.75</v>
      </c>
      <c r="F4716">
        <v>19</v>
      </c>
      <c r="G4716">
        <v>315</v>
      </c>
      <c r="H4716">
        <v>0</v>
      </c>
      <c r="I4716" t="s">
        <v>19</v>
      </c>
      <c r="J4716">
        <v>43</v>
      </c>
      <c r="K4716" s="1">
        <v>45455</v>
      </c>
      <c r="L4716">
        <v>2</v>
      </c>
      <c r="M4716">
        <v>0.03</v>
      </c>
    </row>
    <row r="4717" spans="1:13" x14ac:dyDescent="0.3">
      <c r="A4717" t="s">
        <v>2633</v>
      </c>
      <c r="B4717">
        <v>18</v>
      </c>
      <c r="C4717" t="s">
        <v>14</v>
      </c>
      <c r="D4717" t="s">
        <v>22</v>
      </c>
      <c r="E4717">
        <v>69.33</v>
      </c>
      <c r="F4717">
        <v>16</v>
      </c>
      <c r="G4717">
        <v>28</v>
      </c>
      <c r="H4717">
        <v>0</v>
      </c>
      <c r="I4717" t="s">
        <v>29</v>
      </c>
      <c r="J4717">
        <v>16.7</v>
      </c>
      <c r="K4717" s="1">
        <v>45421</v>
      </c>
      <c r="L4717">
        <v>5</v>
      </c>
      <c r="M4717">
        <v>0.21</v>
      </c>
    </row>
    <row r="4718" spans="1:13" x14ac:dyDescent="0.3">
      <c r="A4718" t="s">
        <v>2169</v>
      </c>
      <c r="B4718">
        <v>44</v>
      </c>
      <c r="C4718" t="s">
        <v>21</v>
      </c>
      <c r="D4718" t="s">
        <v>37</v>
      </c>
      <c r="E4718">
        <v>123.3</v>
      </c>
      <c r="F4718">
        <v>10</v>
      </c>
      <c r="G4718">
        <v>171</v>
      </c>
      <c r="H4718">
        <v>0</v>
      </c>
      <c r="I4718" t="s">
        <v>16</v>
      </c>
      <c r="J4718">
        <v>93.8</v>
      </c>
      <c r="K4718" s="1">
        <v>44039</v>
      </c>
      <c r="L4718">
        <v>46</v>
      </c>
      <c r="M4718">
        <v>0.76</v>
      </c>
    </row>
    <row r="4719" spans="1:13" x14ac:dyDescent="0.3">
      <c r="A4719" t="s">
        <v>49</v>
      </c>
      <c r="B4719">
        <v>74</v>
      </c>
      <c r="C4719" t="s">
        <v>21</v>
      </c>
      <c r="D4719" t="s">
        <v>37</v>
      </c>
      <c r="E4719">
        <v>108.85</v>
      </c>
      <c r="F4719">
        <v>15</v>
      </c>
      <c r="G4719">
        <v>172</v>
      </c>
      <c r="H4719">
        <v>0</v>
      </c>
      <c r="I4719" t="s">
        <v>29</v>
      </c>
      <c r="J4719">
        <v>79.099999999999994</v>
      </c>
      <c r="K4719" s="1">
        <v>45410</v>
      </c>
      <c r="L4719">
        <v>77</v>
      </c>
      <c r="M4719">
        <v>0.09</v>
      </c>
    </row>
    <row r="4720" spans="1:13" x14ac:dyDescent="0.3">
      <c r="A4720" t="s">
        <v>2395</v>
      </c>
      <c r="B4720">
        <v>44</v>
      </c>
      <c r="C4720" t="s">
        <v>21</v>
      </c>
      <c r="D4720" t="s">
        <v>22</v>
      </c>
      <c r="E4720">
        <v>49.83</v>
      </c>
      <c r="F4720">
        <v>5</v>
      </c>
      <c r="G4720">
        <v>235</v>
      </c>
      <c r="H4720">
        <v>0</v>
      </c>
      <c r="I4720" t="s">
        <v>29</v>
      </c>
      <c r="J4720">
        <v>13.9</v>
      </c>
      <c r="K4720" s="1">
        <v>44941</v>
      </c>
      <c r="L4720">
        <v>40</v>
      </c>
      <c r="M4720">
        <v>0.43</v>
      </c>
    </row>
    <row r="4721" spans="1:13" x14ac:dyDescent="0.3">
      <c r="A4721" t="s">
        <v>2107</v>
      </c>
      <c r="B4721">
        <v>28</v>
      </c>
      <c r="C4721" t="s">
        <v>14</v>
      </c>
      <c r="D4721" t="s">
        <v>35</v>
      </c>
      <c r="E4721">
        <v>148.16999999999999</v>
      </c>
      <c r="F4721">
        <v>9</v>
      </c>
      <c r="G4721">
        <v>41</v>
      </c>
      <c r="H4721">
        <v>0</v>
      </c>
      <c r="I4721" t="s">
        <v>40</v>
      </c>
      <c r="J4721">
        <v>40.200000000000003</v>
      </c>
      <c r="K4721" s="1">
        <v>45157</v>
      </c>
      <c r="L4721">
        <v>57</v>
      </c>
      <c r="M4721">
        <v>0.2</v>
      </c>
    </row>
    <row r="4722" spans="1:13" x14ac:dyDescent="0.3">
      <c r="A4722" t="s">
        <v>3674</v>
      </c>
      <c r="B4722">
        <v>66</v>
      </c>
      <c r="C4722" t="s">
        <v>14</v>
      </c>
      <c r="D4722" t="s">
        <v>44</v>
      </c>
      <c r="E4722">
        <v>26.36</v>
      </c>
      <c r="F4722">
        <v>6</v>
      </c>
      <c r="G4722">
        <v>148</v>
      </c>
      <c r="H4722">
        <v>0</v>
      </c>
      <c r="I4722" t="s">
        <v>16</v>
      </c>
      <c r="J4722">
        <v>8.1</v>
      </c>
      <c r="K4722" s="1">
        <v>45117</v>
      </c>
      <c r="L4722">
        <v>11</v>
      </c>
      <c r="M4722">
        <v>0.22</v>
      </c>
    </row>
    <row r="4723" spans="1:13" x14ac:dyDescent="0.3">
      <c r="A4723" t="s">
        <v>3675</v>
      </c>
      <c r="B4723">
        <v>22</v>
      </c>
      <c r="C4723" t="s">
        <v>25</v>
      </c>
      <c r="D4723" t="s">
        <v>44</v>
      </c>
      <c r="E4723">
        <v>225.63</v>
      </c>
      <c r="F4723">
        <v>12</v>
      </c>
      <c r="G4723">
        <v>287</v>
      </c>
      <c r="H4723">
        <v>0</v>
      </c>
      <c r="I4723" t="s">
        <v>29</v>
      </c>
      <c r="J4723">
        <v>74.7</v>
      </c>
      <c r="K4723" s="1">
        <v>45341</v>
      </c>
      <c r="L4723">
        <v>72</v>
      </c>
      <c r="M4723">
        <v>0.15</v>
      </c>
    </row>
    <row r="4724" spans="1:13" x14ac:dyDescent="0.3">
      <c r="A4724" t="s">
        <v>3676</v>
      </c>
      <c r="B4724">
        <v>24</v>
      </c>
      <c r="C4724" t="s">
        <v>21</v>
      </c>
      <c r="D4724" t="s">
        <v>37</v>
      </c>
      <c r="E4724">
        <v>97.4</v>
      </c>
      <c r="F4724">
        <v>6</v>
      </c>
      <c r="G4724">
        <v>212</v>
      </c>
      <c r="H4724">
        <v>0</v>
      </c>
      <c r="I4724" t="s">
        <v>40</v>
      </c>
      <c r="J4724">
        <v>19.100000000000001</v>
      </c>
      <c r="K4724" s="1">
        <v>44496</v>
      </c>
      <c r="L4724">
        <v>38</v>
      </c>
      <c r="M4724">
        <v>0.3</v>
      </c>
    </row>
    <row r="4725" spans="1:13" x14ac:dyDescent="0.3">
      <c r="A4725" t="s">
        <v>3677</v>
      </c>
      <c r="B4725">
        <v>36</v>
      </c>
      <c r="C4725" t="s">
        <v>21</v>
      </c>
      <c r="D4725" t="s">
        <v>52</v>
      </c>
      <c r="E4725">
        <v>126.38</v>
      </c>
      <c r="F4725">
        <v>7</v>
      </c>
      <c r="G4725">
        <v>174</v>
      </c>
      <c r="H4725">
        <v>0</v>
      </c>
      <c r="I4725" t="s">
        <v>29</v>
      </c>
      <c r="J4725">
        <v>80.400000000000006</v>
      </c>
      <c r="K4725" s="1">
        <v>45081</v>
      </c>
      <c r="L4725">
        <v>17</v>
      </c>
      <c r="M4725">
        <v>0.08</v>
      </c>
    </row>
    <row r="4726" spans="1:13" x14ac:dyDescent="0.3">
      <c r="A4726" t="s">
        <v>3678</v>
      </c>
      <c r="B4726">
        <v>74</v>
      </c>
      <c r="C4726" t="s">
        <v>14</v>
      </c>
      <c r="D4726" t="s">
        <v>22</v>
      </c>
      <c r="E4726">
        <v>103.16</v>
      </c>
      <c r="F4726">
        <v>11</v>
      </c>
      <c r="G4726">
        <v>98</v>
      </c>
      <c r="H4726">
        <v>0</v>
      </c>
      <c r="I4726" t="s">
        <v>40</v>
      </c>
      <c r="J4726">
        <v>7.4</v>
      </c>
      <c r="K4726" s="1">
        <v>44885</v>
      </c>
      <c r="L4726">
        <v>75</v>
      </c>
      <c r="M4726">
        <v>0.27</v>
      </c>
    </row>
    <row r="4727" spans="1:13" x14ac:dyDescent="0.3">
      <c r="A4727" t="s">
        <v>873</v>
      </c>
      <c r="B4727">
        <v>73</v>
      </c>
      <c r="C4727" t="s">
        <v>14</v>
      </c>
      <c r="D4727" t="s">
        <v>37</v>
      </c>
      <c r="E4727">
        <v>53.25</v>
      </c>
      <c r="F4727">
        <v>8</v>
      </c>
      <c r="G4727">
        <v>119</v>
      </c>
      <c r="H4727">
        <v>0</v>
      </c>
      <c r="I4727" t="s">
        <v>23</v>
      </c>
      <c r="J4727">
        <v>57.3</v>
      </c>
      <c r="K4727" s="1">
        <v>45738</v>
      </c>
      <c r="L4727">
        <v>26</v>
      </c>
      <c r="M4727">
        <v>0.52</v>
      </c>
    </row>
    <row r="4728" spans="1:13" x14ac:dyDescent="0.3">
      <c r="A4728" t="s">
        <v>2210</v>
      </c>
      <c r="B4728">
        <v>46</v>
      </c>
      <c r="C4728" t="s">
        <v>25</v>
      </c>
      <c r="D4728" t="s">
        <v>52</v>
      </c>
      <c r="F4728">
        <v>15</v>
      </c>
      <c r="G4728">
        <v>302</v>
      </c>
      <c r="H4728">
        <v>0</v>
      </c>
      <c r="I4728" t="s">
        <v>19</v>
      </c>
      <c r="J4728">
        <v>60.8</v>
      </c>
      <c r="K4728" s="1">
        <v>44564</v>
      </c>
      <c r="L4728">
        <v>39</v>
      </c>
      <c r="M4728">
        <v>0.23</v>
      </c>
    </row>
    <row r="4729" spans="1:13" x14ac:dyDescent="0.3">
      <c r="A4729" t="s">
        <v>3679</v>
      </c>
      <c r="B4729">
        <v>32</v>
      </c>
      <c r="C4729" t="s">
        <v>14</v>
      </c>
      <c r="D4729" t="s">
        <v>44</v>
      </c>
      <c r="E4729">
        <v>40.369999999999997</v>
      </c>
      <c r="F4729">
        <v>11</v>
      </c>
      <c r="G4729">
        <v>16</v>
      </c>
      <c r="H4729">
        <v>0</v>
      </c>
      <c r="I4729" t="s">
        <v>19</v>
      </c>
      <c r="J4729">
        <v>33.4</v>
      </c>
      <c r="K4729" s="1">
        <v>45458</v>
      </c>
      <c r="L4729">
        <v>98</v>
      </c>
      <c r="M4729">
        <v>0.17</v>
      </c>
    </row>
    <row r="4730" spans="1:13" x14ac:dyDescent="0.3">
      <c r="A4730" t="s">
        <v>2243</v>
      </c>
      <c r="B4730">
        <v>52</v>
      </c>
      <c r="C4730" t="s">
        <v>21</v>
      </c>
      <c r="D4730" t="s">
        <v>18</v>
      </c>
      <c r="E4730">
        <v>95.83</v>
      </c>
      <c r="F4730">
        <v>7</v>
      </c>
      <c r="G4730">
        <v>28</v>
      </c>
      <c r="H4730">
        <v>0</v>
      </c>
      <c r="I4730" t="s">
        <v>29</v>
      </c>
      <c r="K4730" s="1">
        <v>44261</v>
      </c>
      <c r="L4730">
        <v>67</v>
      </c>
      <c r="M4730">
        <v>0.3</v>
      </c>
    </row>
    <row r="4731" spans="1:13" x14ac:dyDescent="0.3">
      <c r="A4731" t="s">
        <v>3680</v>
      </c>
      <c r="B4731">
        <v>64</v>
      </c>
      <c r="C4731" t="s">
        <v>14</v>
      </c>
      <c r="D4731" t="s">
        <v>37</v>
      </c>
      <c r="E4731">
        <v>138.47999999999999</v>
      </c>
      <c r="F4731">
        <v>14</v>
      </c>
      <c r="G4731">
        <v>47</v>
      </c>
      <c r="H4731">
        <v>0</v>
      </c>
      <c r="I4731" t="s">
        <v>40</v>
      </c>
      <c r="J4731">
        <v>32.4</v>
      </c>
      <c r="K4731" s="1">
        <v>44414</v>
      </c>
      <c r="L4731">
        <v>25</v>
      </c>
      <c r="M4731">
        <v>0.08</v>
      </c>
    </row>
    <row r="4732" spans="1:13" x14ac:dyDescent="0.3">
      <c r="A4732" t="s">
        <v>3681</v>
      </c>
      <c r="B4732">
        <v>54</v>
      </c>
      <c r="C4732" t="s">
        <v>14</v>
      </c>
      <c r="D4732" t="s">
        <v>28</v>
      </c>
      <c r="E4732">
        <v>107.4</v>
      </c>
      <c r="F4732">
        <v>16</v>
      </c>
      <c r="G4732">
        <v>288</v>
      </c>
      <c r="H4732">
        <v>0</v>
      </c>
      <c r="I4732" t="s">
        <v>23</v>
      </c>
      <c r="J4732">
        <v>49.6</v>
      </c>
      <c r="K4732" s="1">
        <v>44939</v>
      </c>
      <c r="L4732">
        <v>88</v>
      </c>
      <c r="M4732">
        <v>0.51</v>
      </c>
    </row>
    <row r="4733" spans="1:13" x14ac:dyDescent="0.3">
      <c r="A4733" t="s">
        <v>1518</v>
      </c>
      <c r="B4733">
        <v>72</v>
      </c>
      <c r="C4733" t="s">
        <v>14</v>
      </c>
      <c r="D4733" t="s">
        <v>18</v>
      </c>
      <c r="E4733">
        <v>228.3</v>
      </c>
      <c r="F4733">
        <v>12</v>
      </c>
      <c r="G4733">
        <v>127</v>
      </c>
      <c r="H4733">
        <v>0</v>
      </c>
      <c r="I4733" t="s">
        <v>19</v>
      </c>
      <c r="J4733">
        <v>96.9</v>
      </c>
      <c r="K4733" s="1">
        <v>45346</v>
      </c>
      <c r="L4733">
        <v>87</v>
      </c>
      <c r="M4733">
        <v>0.12</v>
      </c>
    </row>
    <row r="4734" spans="1:13" x14ac:dyDescent="0.3">
      <c r="A4734" t="s">
        <v>3682</v>
      </c>
      <c r="B4734">
        <v>29</v>
      </c>
      <c r="C4734" t="s">
        <v>21</v>
      </c>
      <c r="D4734" t="s">
        <v>18</v>
      </c>
      <c r="E4734">
        <v>54.52</v>
      </c>
      <c r="F4734">
        <v>15</v>
      </c>
      <c r="G4734">
        <v>67</v>
      </c>
      <c r="H4734">
        <v>0</v>
      </c>
      <c r="I4734" t="s">
        <v>29</v>
      </c>
      <c r="J4734">
        <v>44.7</v>
      </c>
      <c r="K4734" s="1">
        <v>45451</v>
      </c>
      <c r="L4734">
        <v>30</v>
      </c>
      <c r="M4734">
        <v>0.49</v>
      </c>
    </row>
    <row r="4735" spans="1:13" x14ac:dyDescent="0.3">
      <c r="A4735" t="s">
        <v>3683</v>
      </c>
      <c r="B4735">
        <v>47</v>
      </c>
      <c r="C4735" t="s">
        <v>21</v>
      </c>
      <c r="D4735" t="s">
        <v>37</v>
      </c>
      <c r="E4735">
        <v>66.319999999999993</v>
      </c>
      <c r="F4735">
        <v>9</v>
      </c>
      <c r="G4735">
        <v>38</v>
      </c>
      <c r="H4735">
        <v>0</v>
      </c>
      <c r="I4735" t="s">
        <v>29</v>
      </c>
      <c r="J4735">
        <v>18.899999999999999</v>
      </c>
      <c r="K4735" s="1">
        <v>45030</v>
      </c>
      <c r="L4735">
        <v>46</v>
      </c>
      <c r="M4735">
        <v>0.51</v>
      </c>
    </row>
    <row r="4736" spans="1:13" x14ac:dyDescent="0.3">
      <c r="A4736" t="s">
        <v>3150</v>
      </c>
      <c r="B4736">
        <v>37</v>
      </c>
      <c r="C4736" t="s">
        <v>21</v>
      </c>
      <c r="D4736" t="s">
        <v>52</v>
      </c>
      <c r="E4736">
        <v>144.24</v>
      </c>
      <c r="F4736">
        <v>7</v>
      </c>
      <c r="G4736">
        <v>132</v>
      </c>
      <c r="H4736">
        <v>0</v>
      </c>
      <c r="I4736" t="s">
        <v>40</v>
      </c>
      <c r="J4736">
        <v>2.6</v>
      </c>
      <c r="K4736" s="1">
        <v>45578</v>
      </c>
      <c r="L4736">
        <v>41</v>
      </c>
      <c r="M4736">
        <v>0.6</v>
      </c>
    </row>
    <row r="4737" spans="1:13" x14ac:dyDescent="0.3">
      <c r="A4737" t="s">
        <v>3684</v>
      </c>
      <c r="B4737">
        <v>54</v>
      </c>
      <c r="C4737" t="s">
        <v>14</v>
      </c>
      <c r="D4737" t="s">
        <v>28</v>
      </c>
      <c r="E4737">
        <v>210.95</v>
      </c>
      <c r="F4737">
        <v>15</v>
      </c>
      <c r="G4737">
        <v>118</v>
      </c>
      <c r="H4737">
        <v>0</v>
      </c>
      <c r="I4737" t="s">
        <v>16</v>
      </c>
      <c r="J4737">
        <v>0.8</v>
      </c>
      <c r="K4737" s="1">
        <v>44228</v>
      </c>
      <c r="L4737">
        <v>91</v>
      </c>
      <c r="M4737">
        <v>0.67</v>
      </c>
    </row>
    <row r="4738" spans="1:13" x14ac:dyDescent="0.3">
      <c r="A4738" t="s">
        <v>3685</v>
      </c>
      <c r="B4738">
        <v>20</v>
      </c>
      <c r="C4738" t="s">
        <v>21</v>
      </c>
      <c r="D4738" t="s">
        <v>52</v>
      </c>
      <c r="E4738">
        <v>27.04</v>
      </c>
      <c r="F4738">
        <v>10</v>
      </c>
      <c r="G4738">
        <v>323</v>
      </c>
      <c r="H4738">
        <v>0</v>
      </c>
      <c r="I4738" t="s">
        <v>29</v>
      </c>
      <c r="J4738">
        <v>41.7</v>
      </c>
      <c r="K4738" s="1">
        <v>44072</v>
      </c>
      <c r="L4738">
        <v>50</v>
      </c>
      <c r="M4738">
        <v>0.04</v>
      </c>
    </row>
    <row r="4739" spans="1:13" x14ac:dyDescent="0.3">
      <c r="A4739" t="s">
        <v>3686</v>
      </c>
      <c r="B4739">
        <v>26</v>
      </c>
      <c r="C4739" t="s">
        <v>21</v>
      </c>
      <c r="D4739" t="s">
        <v>26</v>
      </c>
      <c r="E4739">
        <v>26.95</v>
      </c>
      <c r="F4739">
        <v>13</v>
      </c>
      <c r="G4739">
        <v>51</v>
      </c>
      <c r="H4739">
        <v>0</v>
      </c>
      <c r="I4739" t="s">
        <v>23</v>
      </c>
      <c r="J4739">
        <v>29.6</v>
      </c>
      <c r="K4739" s="1">
        <v>44417</v>
      </c>
      <c r="L4739">
        <v>44</v>
      </c>
      <c r="M4739">
        <v>0.19</v>
      </c>
    </row>
    <row r="4740" spans="1:13" x14ac:dyDescent="0.3">
      <c r="A4740" t="s">
        <v>3517</v>
      </c>
      <c r="B4740">
        <v>75</v>
      </c>
      <c r="C4740" t="s">
        <v>21</v>
      </c>
      <c r="D4740" t="s">
        <v>52</v>
      </c>
      <c r="E4740">
        <v>134.57</v>
      </c>
      <c r="F4740">
        <v>9</v>
      </c>
      <c r="G4740">
        <v>135</v>
      </c>
      <c r="H4740">
        <v>0</v>
      </c>
      <c r="I4740" t="s">
        <v>23</v>
      </c>
      <c r="J4740">
        <v>11.5</v>
      </c>
      <c r="K4740" s="1">
        <v>45484</v>
      </c>
      <c r="L4740">
        <v>10</v>
      </c>
      <c r="M4740">
        <v>0.26</v>
      </c>
    </row>
    <row r="4741" spans="1:13" x14ac:dyDescent="0.3">
      <c r="A4741" t="s">
        <v>622</v>
      </c>
      <c r="B4741">
        <v>58</v>
      </c>
      <c r="C4741" t="s">
        <v>14</v>
      </c>
      <c r="D4741" t="s">
        <v>52</v>
      </c>
      <c r="E4741">
        <v>112.56</v>
      </c>
      <c r="F4741">
        <v>7</v>
      </c>
      <c r="G4741">
        <v>246</v>
      </c>
      <c r="H4741">
        <v>0</v>
      </c>
      <c r="I4741" t="s">
        <v>16</v>
      </c>
      <c r="J4741">
        <v>17.2</v>
      </c>
      <c r="K4741" s="1">
        <v>44854</v>
      </c>
      <c r="L4741">
        <v>73</v>
      </c>
      <c r="M4741">
        <v>0.28000000000000003</v>
      </c>
    </row>
    <row r="4742" spans="1:13" x14ac:dyDescent="0.3">
      <c r="A4742" t="s">
        <v>46</v>
      </c>
      <c r="B4742">
        <v>56</v>
      </c>
      <c r="C4742" t="s">
        <v>21</v>
      </c>
      <c r="D4742" t="s">
        <v>35</v>
      </c>
      <c r="E4742">
        <v>66.849999999999994</v>
      </c>
      <c r="F4742">
        <v>9</v>
      </c>
      <c r="G4742">
        <v>168</v>
      </c>
      <c r="H4742">
        <v>0</v>
      </c>
      <c r="I4742" t="s">
        <v>23</v>
      </c>
      <c r="J4742">
        <v>35</v>
      </c>
      <c r="K4742" s="1">
        <v>45142</v>
      </c>
      <c r="L4742">
        <v>2</v>
      </c>
      <c r="M4742">
        <v>0.18</v>
      </c>
    </row>
    <row r="4743" spans="1:13" x14ac:dyDescent="0.3">
      <c r="A4743" t="s">
        <v>3687</v>
      </c>
      <c r="B4743">
        <v>43</v>
      </c>
      <c r="C4743" t="s">
        <v>14</v>
      </c>
      <c r="D4743" t="s">
        <v>15</v>
      </c>
      <c r="E4743">
        <v>62.34</v>
      </c>
      <c r="F4743">
        <v>13</v>
      </c>
      <c r="G4743">
        <v>69</v>
      </c>
      <c r="H4743">
        <v>0</v>
      </c>
      <c r="I4743" t="s">
        <v>40</v>
      </c>
      <c r="J4743">
        <v>68.7</v>
      </c>
      <c r="K4743" s="1">
        <v>45428</v>
      </c>
      <c r="L4743">
        <v>21</v>
      </c>
      <c r="M4743">
        <v>0.42</v>
      </c>
    </row>
    <row r="4744" spans="1:13" x14ac:dyDescent="0.3">
      <c r="A4744" t="s">
        <v>3688</v>
      </c>
      <c r="B4744">
        <v>19</v>
      </c>
      <c r="C4744" t="s">
        <v>21</v>
      </c>
      <c r="D4744" t="s">
        <v>50</v>
      </c>
      <c r="E4744">
        <v>40.85</v>
      </c>
      <c r="F4744">
        <v>5</v>
      </c>
      <c r="G4744">
        <v>35</v>
      </c>
      <c r="H4744">
        <v>0</v>
      </c>
      <c r="I4744" t="s">
        <v>29</v>
      </c>
      <c r="J4744">
        <v>61</v>
      </c>
      <c r="K4744" s="1">
        <v>44965</v>
      </c>
      <c r="L4744">
        <v>75</v>
      </c>
      <c r="M4744">
        <v>0.19</v>
      </c>
    </row>
    <row r="4745" spans="1:13" x14ac:dyDescent="0.3">
      <c r="A4745" t="s">
        <v>3689</v>
      </c>
      <c r="B4745">
        <v>40</v>
      </c>
      <c r="C4745" t="s">
        <v>21</v>
      </c>
      <c r="D4745" t="s">
        <v>15</v>
      </c>
      <c r="E4745">
        <v>113.74</v>
      </c>
      <c r="F4745">
        <v>12</v>
      </c>
      <c r="G4745">
        <v>287</v>
      </c>
      <c r="H4745">
        <v>0</v>
      </c>
      <c r="I4745" t="s">
        <v>40</v>
      </c>
      <c r="J4745">
        <v>8</v>
      </c>
      <c r="K4745" s="1">
        <v>44301</v>
      </c>
      <c r="L4745">
        <v>74</v>
      </c>
      <c r="M4745">
        <v>0.24</v>
      </c>
    </row>
    <row r="4746" spans="1:13" x14ac:dyDescent="0.3">
      <c r="A4746" t="s">
        <v>723</v>
      </c>
      <c r="B4746">
        <v>40</v>
      </c>
      <c r="C4746" t="s">
        <v>14</v>
      </c>
      <c r="D4746" t="s">
        <v>28</v>
      </c>
      <c r="E4746">
        <v>30.35</v>
      </c>
      <c r="F4746">
        <v>8</v>
      </c>
      <c r="G4746">
        <v>4</v>
      </c>
      <c r="H4746">
        <v>0</v>
      </c>
      <c r="I4746" t="s">
        <v>16</v>
      </c>
      <c r="J4746">
        <v>14.3</v>
      </c>
      <c r="K4746" s="1">
        <v>44400</v>
      </c>
      <c r="L4746">
        <v>25</v>
      </c>
      <c r="M4746">
        <v>0.3</v>
      </c>
    </row>
    <row r="4747" spans="1:13" x14ac:dyDescent="0.3">
      <c r="A4747" t="s">
        <v>3690</v>
      </c>
      <c r="B4747">
        <v>76</v>
      </c>
      <c r="C4747" t="s">
        <v>21</v>
      </c>
      <c r="D4747" t="s">
        <v>28</v>
      </c>
      <c r="F4747">
        <v>12</v>
      </c>
      <c r="G4747">
        <v>359</v>
      </c>
      <c r="H4747">
        <v>0</v>
      </c>
      <c r="I4747" t="s">
        <v>16</v>
      </c>
      <c r="J4747">
        <v>90.8</v>
      </c>
      <c r="K4747" s="1">
        <v>44878</v>
      </c>
      <c r="L4747">
        <v>69</v>
      </c>
      <c r="M4747">
        <v>0.12</v>
      </c>
    </row>
    <row r="4748" spans="1:13" x14ac:dyDescent="0.3">
      <c r="A4748" t="s">
        <v>3691</v>
      </c>
      <c r="B4748">
        <v>38</v>
      </c>
      <c r="C4748" t="s">
        <v>21</v>
      </c>
      <c r="D4748" t="s">
        <v>22</v>
      </c>
      <c r="E4748">
        <v>181.76</v>
      </c>
      <c r="F4748">
        <v>12</v>
      </c>
      <c r="G4748">
        <v>147</v>
      </c>
      <c r="H4748">
        <v>0</v>
      </c>
      <c r="I4748" t="s">
        <v>40</v>
      </c>
      <c r="J4748">
        <v>7.1</v>
      </c>
      <c r="K4748" s="1">
        <v>45070</v>
      </c>
      <c r="L4748">
        <v>22</v>
      </c>
      <c r="M4748">
        <v>0.19</v>
      </c>
    </row>
    <row r="4749" spans="1:13" x14ac:dyDescent="0.3">
      <c r="A4749" t="s">
        <v>3692</v>
      </c>
      <c r="B4749">
        <v>33</v>
      </c>
      <c r="C4749" t="s">
        <v>21</v>
      </c>
      <c r="D4749" t="s">
        <v>52</v>
      </c>
      <c r="E4749">
        <v>20.04</v>
      </c>
      <c r="F4749">
        <v>17</v>
      </c>
      <c r="G4749">
        <v>236</v>
      </c>
      <c r="H4749">
        <v>0</v>
      </c>
      <c r="I4749" t="s">
        <v>19</v>
      </c>
      <c r="J4749">
        <v>19.899999999999999</v>
      </c>
      <c r="K4749" s="1">
        <v>44084</v>
      </c>
      <c r="L4749">
        <v>69</v>
      </c>
      <c r="M4749">
        <v>0.2</v>
      </c>
    </row>
    <row r="4750" spans="1:13" x14ac:dyDescent="0.3">
      <c r="A4750" t="s">
        <v>1352</v>
      </c>
      <c r="B4750">
        <v>26</v>
      </c>
      <c r="C4750" t="s">
        <v>14</v>
      </c>
      <c r="D4750" t="s">
        <v>18</v>
      </c>
      <c r="F4750">
        <v>5</v>
      </c>
      <c r="G4750">
        <v>67</v>
      </c>
      <c r="H4750">
        <v>0</v>
      </c>
      <c r="I4750" t="s">
        <v>16</v>
      </c>
      <c r="J4750">
        <v>31.8</v>
      </c>
      <c r="K4750" s="1">
        <v>45331</v>
      </c>
      <c r="L4750">
        <v>73</v>
      </c>
      <c r="M4750">
        <v>0.12</v>
      </c>
    </row>
    <row r="4751" spans="1:13" x14ac:dyDescent="0.3">
      <c r="A4751" t="s">
        <v>3693</v>
      </c>
      <c r="B4751">
        <v>30</v>
      </c>
      <c r="C4751" t="s">
        <v>14</v>
      </c>
      <c r="D4751" t="s">
        <v>15</v>
      </c>
      <c r="E4751">
        <v>48.5</v>
      </c>
      <c r="F4751">
        <v>8</v>
      </c>
      <c r="G4751">
        <v>230</v>
      </c>
      <c r="H4751">
        <v>0</v>
      </c>
      <c r="I4751" t="s">
        <v>29</v>
      </c>
      <c r="J4751">
        <v>23</v>
      </c>
      <c r="K4751" s="1">
        <v>44817</v>
      </c>
      <c r="L4751">
        <v>11</v>
      </c>
      <c r="M4751">
        <v>0.57999999999999996</v>
      </c>
    </row>
    <row r="4752" spans="1:13" x14ac:dyDescent="0.3">
      <c r="A4752" t="s">
        <v>3694</v>
      </c>
      <c r="B4752">
        <v>45</v>
      </c>
      <c r="C4752" t="s">
        <v>21</v>
      </c>
      <c r="D4752" t="s">
        <v>22</v>
      </c>
      <c r="E4752">
        <v>33.42</v>
      </c>
      <c r="F4752">
        <v>14</v>
      </c>
      <c r="G4752">
        <v>149</v>
      </c>
      <c r="H4752">
        <v>0</v>
      </c>
      <c r="I4752" t="s">
        <v>16</v>
      </c>
      <c r="J4752">
        <v>29.1</v>
      </c>
      <c r="K4752" s="1">
        <v>44458</v>
      </c>
      <c r="L4752">
        <v>44</v>
      </c>
      <c r="M4752">
        <v>0.14000000000000001</v>
      </c>
    </row>
    <row r="4753" spans="1:13" x14ac:dyDescent="0.3">
      <c r="A4753" t="s">
        <v>3621</v>
      </c>
      <c r="B4753">
        <v>44</v>
      </c>
      <c r="C4753" t="s">
        <v>21</v>
      </c>
      <c r="D4753" t="s">
        <v>26</v>
      </c>
      <c r="E4753">
        <v>67.02</v>
      </c>
      <c r="F4753">
        <v>9</v>
      </c>
      <c r="G4753">
        <v>220</v>
      </c>
      <c r="H4753">
        <v>0</v>
      </c>
      <c r="I4753" t="s">
        <v>40</v>
      </c>
      <c r="J4753">
        <v>72.8</v>
      </c>
      <c r="K4753" s="1">
        <v>45225</v>
      </c>
      <c r="L4753">
        <v>5</v>
      </c>
      <c r="M4753">
        <v>7.0000000000000007E-2</v>
      </c>
    </row>
    <row r="4754" spans="1:13" x14ac:dyDescent="0.3">
      <c r="A4754" t="s">
        <v>1213</v>
      </c>
      <c r="B4754">
        <v>68</v>
      </c>
      <c r="C4754" t="s">
        <v>25</v>
      </c>
      <c r="D4754" t="s">
        <v>50</v>
      </c>
      <c r="E4754">
        <v>142.21</v>
      </c>
      <c r="F4754">
        <v>11</v>
      </c>
      <c r="G4754">
        <v>260</v>
      </c>
      <c r="H4754">
        <v>0</v>
      </c>
      <c r="I4754" t="s">
        <v>40</v>
      </c>
      <c r="J4754">
        <v>9.5</v>
      </c>
      <c r="K4754" s="1">
        <v>45436</v>
      </c>
      <c r="L4754">
        <v>6</v>
      </c>
      <c r="M4754">
        <v>0.33</v>
      </c>
    </row>
    <row r="4755" spans="1:13" x14ac:dyDescent="0.3">
      <c r="A4755" t="s">
        <v>449</v>
      </c>
      <c r="B4755">
        <v>69</v>
      </c>
      <c r="C4755" t="s">
        <v>14</v>
      </c>
      <c r="D4755" t="s">
        <v>52</v>
      </c>
      <c r="E4755">
        <v>202.98</v>
      </c>
      <c r="F4755">
        <v>7</v>
      </c>
      <c r="G4755">
        <v>265</v>
      </c>
      <c r="H4755">
        <v>0</v>
      </c>
      <c r="I4755" t="s">
        <v>23</v>
      </c>
      <c r="J4755">
        <v>35.200000000000003</v>
      </c>
      <c r="K4755" s="1">
        <v>45651</v>
      </c>
      <c r="L4755">
        <v>97</v>
      </c>
      <c r="M4755">
        <v>0.05</v>
      </c>
    </row>
    <row r="4756" spans="1:13" x14ac:dyDescent="0.3">
      <c r="A4756" t="s">
        <v>3695</v>
      </c>
      <c r="B4756">
        <v>34</v>
      </c>
      <c r="C4756" t="s">
        <v>21</v>
      </c>
      <c r="D4756" t="s">
        <v>22</v>
      </c>
      <c r="E4756">
        <v>42.36</v>
      </c>
      <c r="F4756">
        <v>3</v>
      </c>
      <c r="G4756">
        <v>113</v>
      </c>
      <c r="H4756">
        <v>0</v>
      </c>
      <c r="I4756" t="s">
        <v>19</v>
      </c>
      <c r="J4756">
        <v>61.2</v>
      </c>
      <c r="K4756" s="1">
        <v>44186</v>
      </c>
      <c r="L4756">
        <v>16</v>
      </c>
      <c r="M4756">
        <v>0.13</v>
      </c>
    </row>
    <row r="4757" spans="1:13" x14ac:dyDescent="0.3">
      <c r="A4757" t="s">
        <v>3696</v>
      </c>
      <c r="B4757">
        <v>55</v>
      </c>
      <c r="C4757" t="s">
        <v>14</v>
      </c>
      <c r="D4757" t="s">
        <v>15</v>
      </c>
      <c r="F4757">
        <v>16</v>
      </c>
      <c r="G4757">
        <v>164</v>
      </c>
      <c r="H4757">
        <v>0</v>
      </c>
      <c r="I4757" t="s">
        <v>40</v>
      </c>
      <c r="J4757">
        <v>4.9000000000000004</v>
      </c>
      <c r="K4757" s="1">
        <v>44892</v>
      </c>
      <c r="L4757">
        <v>46</v>
      </c>
      <c r="M4757">
        <v>0.18</v>
      </c>
    </row>
    <row r="4758" spans="1:13" x14ac:dyDescent="0.3">
      <c r="A4758" t="s">
        <v>2257</v>
      </c>
      <c r="B4758">
        <v>53</v>
      </c>
      <c r="C4758" t="s">
        <v>14</v>
      </c>
      <c r="D4758" t="s">
        <v>26</v>
      </c>
      <c r="E4758">
        <v>108.66</v>
      </c>
      <c r="F4758">
        <v>13</v>
      </c>
      <c r="G4758">
        <v>55</v>
      </c>
      <c r="H4758">
        <v>0</v>
      </c>
      <c r="I4758" t="s">
        <v>23</v>
      </c>
      <c r="J4758">
        <v>4.4000000000000004</v>
      </c>
      <c r="K4758" s="1">
        <v>45193</v>
      </c>
      <c r="L4758">
        <v>24</v>
      </c>
      <c r="M4758">
        <v>0.27</v>
      </c>
    </row>
    <row r="4759" spans="1:13" x14ac:dyDescent="0.3">
      <c r="A4759" t="s">
        <v>3697</v>
      </c>
      <c r="B4759">
        <v>18</v>
      </c>
      <c r="C4759" t="s">
        <v>14</v>
      </c>
      <c r="D4759" t="s">
        <v>35</v>
      </c>
      <c r="E4759">
        <v>163.18</v>
      </c>
      <c r="F4759">
        <v>14</v>
      </c>
      <c r="G4759">
        <v>341</v>
      </c>
      <c r="H4759">
        <v>0</v>
      </c>
      <c r="I4759" t="s">
        <v>23</v>
      </c>
      <c r="J4759">
        <v>49.9</v>
      </c>
      <c r="K4759" s="1">
        <v>45444</v>
      </c>
      <c r="L4759">
        <v>14</v>
      </c>
      <c r="M4759">
        <v>0.25</v>
      </c>
    </row>
    <row r="4760" spans="1:13" x14ac:dyDescent="0.3">
      <c r="A4760" t="s">
        <v>3414</v>
      </c>
      <c r="B4760">
        <v>35</v>
      </c>
      <c r="C4760" t="s">
        <v>14</v>
      </c>
      <c r="D4760" t="s">
        <v>44</v>
      </c>
      <c r="E4760">
        <v>157.13999999999999</v>
      </c>
      <c r="F4760">
        <v>10</v>
      </c>
      <c r="G4760">
        <v>355</v>
      </c>
      <c r="H4760">
        <v>0</v>
      </c>
      <c r="I4760" t="s">
        <v>29</v>
      </c>
      <c r="J4760">
        <v>90</v>
      </c>
      <c r="K4760" s="1">
        <v>44528</v>
      </c>
      <c r="L4760">
        <v>24</v>
      </c>
      <c r="M4760">
        <v>0.27</v>
      </c>
    </row>
    <row r="4761" spans="1:13" x14ac:dyDescent="0.3">
      <c r="A4761" t="s">
        <v>3310</v>
      </c>
      <c r="B4761">
        <v>68</v>
      </c>
      <c r="C4761" t="s">
        <v>21</v>
      </c>
      <c r="D4761" t="s">
        <v>50</v>
      </c>
      <c r="E4761">
        <v>121.9</v>
      </c>
      <c r="F4761">
        <v>9</v>
      </c>
      <c r="G4761">
        <v>249</v>
      </c>
      <c r="H4761">
        <v>0</v>
      </c>
      <c r="I4761" t="s">
        <v>23</v>
      </c>
      <c r="J4761">
        <v>44.5</v>
      </c>
      <c r="K4761" s="1">
        <v>44834</v>
      </c>
      <c r="L4761">
        <v>76</v>
      </c>
      <c r="M4761">
        <v>0.32</v>
      </c>
    </row>
    <row r="4762" spans="1:13" x14ac:dyDescent="0.3">
      <c r="A4762" t="s">
        <v>3698</v>
      </c>
      <c r="B4762">
        <v>26</v>
      </c>
      <c r="C4762" t="s">
        <v>21</v>
      </c>
      <c r="D4762" t="s">
        <v>28</v>
      </c>
      <c r="E4762">
        <v>24.54</v>
      </c>
      <c r="F4762">
        <v>8</v>
      </c>
      <c r="G4762">
        <v>242</v>
      </c>
      <c r="H4762">
        <v>0</v>
      </c>
      <c r="I4762" t="s">
        <v>19</v>
      </c>
      <c r="J4762">
        <v>40.700000000000003</v>
      </c>
      <c r="K4762" s="1">
        <v>45284</v>
      </c>
      <c r="L4762">
        <v>23</v>
      </c>
      <c r="M4762">
        <v>0.22</v>
      </c>
    </row>
    <row r="4763" spans="1:13" x14ac:dyDescent="0.3">
      <c r="A4763" t="s">
        <v>3699</v>
      </c>
      <c r="B4763">
        <v>30</v>
      </c>
      <c r="C4763" t="s">
        <v>25</v>
      </c>
      <c r="D4763" t="s">
        <v>35</v>
      </c>
      <c r="E4763">
        <v>63.26</v>
      </c>
      <c r="F4763">
        <v>5</v>
      </c>
      <c r="G4763">
        <v>1</v>
      </c>
      <c r="H4763">
        <v>0</v>
      </c>
      <c r="I4763" t="s">
        <v>29</v>
      </c>
      <c r="J4763">
        <v>1</v>
      </c>
      <c r="K4763" s="1">
        <v>45347</v>
      </c>
      <c r="L4763">
        <v>39</v>
      </c>
      <c r="M4763">
        <v>0.35</v>
      </c>
    </row>
    <row r="4764" spans="1:13" x14ac:dyDescent="0.3">
      <c r="A4764" t="s">
        <v>3700</v>
      </c>
      <c r="B4764">
        <v>57</v>
      </c>
      <c r="C4764" t="s">
        <v>14</v>
      </c>
      <c r="D4764" t="s">
        <v>52</v>
      </c>
      <c r="E4764">
        <v>79.3</v>
      </c>
      <c r="F4764">
        <v>14</v>
      </c>
      <c r="G4764">
        <v>142</v>
      </c>
      <c r="H4764">
        <v>0</v>
      </c>
      <c r="I4764" t="s">
        <v>40</v>
      </c>
      <c r="J4764">
        <v>73.3</v>
      </c>
      <c r="K4764" s="1">
        <v>44497</v>
      </c>
      <c r="L4764">
        <v>6</v>
      </c>
      <c r="M4764">
        <v>0.28000000000000003</v>
      </c>
    </row>
    <row r="4765" spans="1:13" x14ac:dyDescent="0.3">
      <c r="A4765" t="s">
        <v>614</v>
      </c>
      <c r="B4765">
        <v>72</v>
      </c>
      <c r="C4765" t="s">
        <v>21</v>
      </c>
      <c r="D4765" t="s">
        <v>44</v>
      </c>
      <c r="E4765">
        <v>40.549999999999997</v>
      </c>
      <c r="F4765">
        <v>14</v>
      </c>
      <c r="G4765">
        <v>168</v>
      </c>
      <c r="H4765">
        <v>0</v>
      </c>
      <c r="I4765" t="s">
        <v>40</v>
      </c>
      <c r="J4765">
        <v>16.399999999999999</v>
      </c>
      <c r="K4765" s="1">
        <v>44362</v>
      </c>
      <c r="L4765">
        <v>21</v>
      </c>
      <c r="M4765">
        <v>0.3</v>
      </c>
    </row>
    <row r="4766" spans="1:13" x14ac:dyDescent="0.3">
      <c r="A4766" t="s">
        <v>3001</v>
      </c>
      <c r="B4766">
        <v>62</v>
      </c>
      <c r="C4766" t="s">
        <v>25</v>
      </c>
      <c r="D4766" t="s">
        <v>44</v>
      </c>
      <c r="E4766">
        <v>106.34</v>
      </c>
      <c r="F4766">
        <v>12</v>
      </c>
      <c r="G4766">
        <v>62</v>
      </c>
      <c r="H4766">
        <v>0</v>
      </c>
      <c r="I4766" t="s">
        <v>23</v>
      </c>
      <c r="J4766">
        <v>69.8</v>
      </c>
      <c r="K4766" s="1">
        <v>44419</v>
      </c>
      <c r="L4766">
        <v>73</v>
      </c>
      <c r="M4766">
        <v>0.43</v>
      </c>
    </row>
    <row r="4767" spans="1:13" x14ac:dyDescent="0.3">
      <c r="A4767" t="s">
        <v>3701</v>
      </c>
      <c r="B4767">
        <v>32</v>
      </c>
      <c r="C4767" t="s">
        <v>25</v>
      </c>
      <c r="D4767" t="s">
        <v>50</v>
      </c>
      <c r="E4767">
        <v>173.06</v>
      </c>
      <c r="F4767">
        <v>9</v>
      </c>
      <c r="G4767">
        <v>153</v>
      </c>
      <c r="H4767">
        <v>0</v>
      </c>
      <c r="I4767" t="s">
        <v>16</v>
      </c>
      <c r="J4767">
        <v>34.9</v>
      </c>
      <c r="K4767" s="1">
        <v>44457</v>
      </c>
      <c r="L4767">
        <v>46</v>
      </c>
      <c r="M4767">
        <v>0.35</v>
      </c>
    </row>
    <row r="4768" spans="1:13" x14ac:dyDescent="0.3">
      <c r="A4768" t="s">
        <v>966</v>
      </c>
      <c r="B4768">
        <v>60</v>
      </c>
      <c r="C4768" t="s">
        <v>25</v>
      </c>
      <c r="D4768" t="s">
        <v>18</v>
      </c>
      <c r="E4768">
        <v>163.79</v>
      </c>
      <c r="F4768">
        <v>9</v>
      </c>
      <c r="G4768">
        <v>349</v>
      </c>
      <c r="H4768">
        <v>0</v>
      </c>
      <c r="I4768" t="s">
        <v>19</v>
      </c>
      <c r="J4768">
        <v>4.5</v>
      </c>
      <c r="K4768" s="1">
        <v>44636</v>
      </c>
      <c r="L4768">
        <v>41</v>
      </c>
      <c r="M4768">
        <v>0.23</v>
      </c>
    </row>
    <row r="4769" spans="1:13" x14ac:dyDescent="0.3">
      <c r="A4769" t="s">
        <v>3702</v>
      </c>
      <c r="B4769">
        <v>61</v>
      </c>
      <c r="C4769" t="s">
        <v>14</v>
      </c>
      <c r="D4769" t="s">
        <v>35</v>
      </c>
      <c r="E4769">
        <v>228.88</v>
      </c>
      <c r="F4769">
        <v>8</v>
      </c>
      <c r="G4769">
        <v>254</v>
      </c>
      <c r="H4769">
        <v>0</v>
      </c>
      <c r="I4769" t="s">
        <v>19</v>
      </c>
      <c r="J4769">
        <v>32.799999999999997</v>
      </c>
      <c r="K4769" s="1">
        <v>45689</v>
      </c>
      <c r="L4769">
        <v>59</v>
      </c>
      <c r="M4769">
        <v>0.28999999999999998</v>
      </c>
    </row>
    <row r="4770" spans="1:13" x14ac:dyDescent="0.3">
      <c r="A4770" t="s">
        <v>3703</v>
      </c>
      <c r="B4770">
        <v>63</v>
      </c>
      <c r="C4770" t="s">
        <v>25</v>
      </c>
      <c r="D4770" t="s">
        <v>18</v>
      </c>
      <c r="E4770">
        <v>150.13</v>
      </c>
      <c r="F4770">
        <v>13</v>
      </c>
      <c r="G4770">
        <v>65</v>
      </c>
      <c r="H4770">
        <v>0</v>
      </c>
      <c r="I4770" t="s">
        <v>23</v>
      </c>
      <c r="J4770">
        <v>66</v>
      </c>
      <c r="K4770" s="1">
        <v>44977</v>
      </c>
      <c r="L4770">
        <v>69</v>
      </c>
      <c r="M4770">
        <v>0.17</v>
      </c>
    </row>
    <row r="4771" spans="1:13" x14ac:dyDescent="0.3">
      <c r="A4771" t="s">
        <v>3704</v>
      </c>
      <c r="B4771">
        <v>21</v>
      </c>
      <c r="C4771" t="s">
        <v>21</v>
      </c>
      <c r="D4771" t="s">
        <v>37</v>
      </c>
      <c r="E4771">
        <v>172.02</v>
      </c>
      <c r="F4771">
        <v>6</v>
      </c>
      <c r="G4771">
        <v>284</v>
      </c>
      <c r="H4771">
        <v>0</v>
      </c>
      <c r="I4771" t="s">
        <v>19</v>
      </c>
      <c r="J4771">
        <v>76.8</v>
      </c>
      <c r="K4771" s="1">
        <v>45406</v>
      </c>
      <c r="L4771">
        <v>42</v>
      </c>
      <c r="M4771">
        <v>0.14000000000000001</v>
      </c>
    </row>
    <row r="4772" spans="1:13" x14ac:dyDescent="0.3">
      <c r="A4772" t="s">
        <v>3705</v>
      </c>
      <c r="B4772">
        <v>50</v>
      </c>
      <c r="C4772" t="s">
        <v>14</v>
      </c>
      <c r="D4772" t="s">
        <v>35</v>
      </c>
      <c r="E4772">
        <v>104.56</v>
      </c>
      <c r="F4772">
        <v>4</v>
      </c>
      <c r="G4772">
        <v>187</v>
      </c>
      <c r="H4772">
        <v>0</v>
      </c>
      <c r="I4772" t="s">
        <v>29</v>
      </c>
      <c r="J4772">
        <v>63.6</v>
      </c>
      <c r="K4772" s="1">
        <v>45531</v>
      </c>
      <c r="L4772">
        <v>95</v>
      </c>
      <c r="M4772">
        <v>0.34</v>
      </c>
    </row>
    <row r="4773" spans="1:13" x14ac:dyDescent="0.3">
      <c r="A4773" t="s">
        <v>365</v>
      </c>
      <c r="B4773">
        <v>41</v>
      </c>
      <c r="C4773" t="s">
        <v>14</v>
      </c>
      <c r="D4773" t="s">
        <v>26</v>
      </c>
      <c r="E4773">
        <v>217.6</v>
      </c>
      <c r="F4773">
        <v>9</v>
      </c>
      <c r="G4773">
        <v>192</v>
      </c>
      <c r="H4773">
        <v>0</v>
      </c>
      <c r="I4773" t="s">
        <v>23</v>
      </c>
      <c r="J4773">
        <v>71.099999999999994</v>
      </c>
      <c r="K4773" s="1">
        <v>44443</v>
      </c>
      <c r="L4773">
        <v>59</v>
      </c>
      <c r="M4773">
        <v>0.17</v>
      </c>
    </row>
    <row r="4774" spans="1:13" x14ac:dyDescent="0.3">
      <c r="A4774" t="s">
        <v>3544</v>
      </c>
      <c r="B4774">
        <v>53</v>
      </c>
      <c r="C4774" t="s">
        <v>21</v>
      </c>
      <c r="D4774" t="s">
        <v>52</v>
      </c>
      <c r="E4774">
        <v>93.28</v>
      </c>
      <c r="F4774">
        <v>8</v>
      </c>
      <c r="G4774">
        <v>295</v>
      </c>
      <c r="H4774">
        <v>0</v>
      </c>
      <c r="I4774" t="s">
        <v>16</v>
      </c>
      <c r="J4774">
        <v>23.6</v>
      </c>
      <c r="K4774" s="1">
        <v>44570</v>
      </c>
      <c r="L4774">
        <v>35</v>
      </c>
      <c r="M4774">
        <v>0.09</v>
      </c>
    </row>
    <row r="4775" spans="1:13" x14ac:dyDescent="0.3">
      <c r="A4775" t="s">
        <v>576</v>
      </c>
      <c r="B4775">
        <v>68</v>
      </c>
      <c r="C4775" t="s">
        <v>21</v>
      </c>
      <c r="D4775" t="s">
        <v>35</v>
      </c>
      <c r="E4775">
        <v>168</v>
      </c>
      <c r="F4775">
        <v>1</v>
      </c>
      <c r="G4775">
        <v>10</v>
      </c>
      <c r="H4775">
        <v>0</v>
      </c>
      <c r="I4775" t="s">
        <v>40</v>
      </c>
      <c r="J4775">
        <v>96.5</v>
      </c>
      <c r="K4775" s="1">
        <v>44879</v>
      </c>
      <c r="L4775">
        <v>41</v>
      </c>
      <c r="M4775">
        <v>0.18</v>
      </c>
    </row>
    <row r="4776" spans="1:13" x14ac:dyDescent="0.3">
      <c r="A4776" t="s">
        <v>363</v>
      </c>
      <c r="B4776">
        <v>58</v>
      </c>
      <c r="C4776" t="s">
        <v>25</v>
      </c>
      <c r="D4776" t="s">
        <v>35</v>
      </c>
      <c r="E4776">
        <v>156.72</v>
      </c>
      <c r="F4776">
        <v>10</v>
      </c>
      <c r="G4776">
        <v>179</v>
      </c>
      <c r="H4776">
        <v>0</v>
      </c>
      <c r="I4776" t="s">
        <v>19</v>
      </c>
      <c r="J4776">
        <v>22.7</v>
      </c>
      <c r="K4776" s="1">
        <v>45138</v>
      </c>
      <c r="L4776">
        <v>67</v>
      </c>
      <c r="M4776">
        <v>0.16</v>
      </c>
    </row>
    <row r="4777" spans="1:13" x14ac:dyDescent="0.3">
      <c r="A4777" t="s">
        <v>3706</v>
      </c>
      <c r="B4777">
        <v>27</v>
      </c>
      <c r="C4777" t="s">
        <v>21</v>
      </c>
      <c r="D4777" t="s">
        <v>37</v>
      </c>
      <c r="F4777">
        <v>9</v>
      </c>
      <c r="G4777">
        <v>342</v>
      </c>
      <c r="H4777">
        <v>0</v>
      </c>
      <c r="I4777" t="s">
        <v>40</v>
      </c>
      <c r="J4777">
        <v>17</v>
      </c>
      <c r="K4777" s="1">
        <v>44384</v>
      </c>
      <c r="L4777">
        <v>83</v>
      </c>
      <c r="M4777">
        <v>0.19</v>
      </c>
    </row>
    <row r="4778" spans="1:13" x14ac:dyDescent="0.3">
      <c r="A4778" t="s">
        <v>597</v>
      </c>
      <c r="B4778">
        <v>53</v>
      </c>
      <c r="C4778" t="s">
        <v>14</v>
      </c>
      <c r="D4778" t="s">
        <v>50</v>
      </c>
      <c r="E4778">
        <v>49.8</v>
      </c>
      <c r="F4778">
        <v>11</v>
      </c>
      <c r="G4778">
        <v>89</v>
      </c>
      <c r="H4778">
        <v>0</v>
      </c>
      <c r="I4778" t="s">
        <v>16</v>
      </c>
      <c r="J4778">
        <v>25</v>
      </c>
      <c r="K4778" s="1">
        <v>44924</v>
      </c>
      <c r="L4778">
        <v>83</v>
      </c>
      <c r="M4778">
        <v>0.08</v>
      </c>
    </row>
    <row r="4779" spans="1:13" x14ac:dyDescent="0.3">
      <c r="A4779" t="s">
        <v>3707</v>
      </c>
      <c r="B4779">
        <v>37</v>
      </c>
      <c r="C4779" t="s">
        <v>21</v>
      </c>
      <c r="D4779" t="s">
        <v>50</v>
      </c>
      <c r="E4779">
        <v>29.23</v>
      </c>
      <c r="F4779">
        <v>13</v>
      </c>
      <c r="G4779">
        <v>222</v>
      </c>
      <c r="H4779">
        <v>0</v>
      </c>
      <c r="I4779" t="s">
        <v>16</v>
      </c>
      <c r="J4779">
        <v>97.2</v>
      </c>
      <c r="K4779" s="1">
        <v>45076</v>
      </c>
      <c r="L4779">
        <v>65</v>
      </c>
      <c r="M4779">
        <v>0.45</v>
      </c>
    </row>
    <row r="4780" spans="1:13" x14ac:dyDescent="0.3">
      <c r="A4780" t="s">
        <v>3708</v>
      </c>
      <c r="B4780">
        <v>79</v>
      </c>
      <c r="C4780" t="s">
        <v>21</v>
      </c>
      <c r="D4780" t="s">
        <v>26</v>
      </c>
      <c r="E4780">
        <v>90.51</v>
      </c>
      <c r="F4780">
        <v>11</v>
      </c>
      <c r="G4780">
        <v>334</v>
      </c>
      <c r="H4780">
        <v>0</v>
      </c>
      <c r="I4780" t="s">
        <v>29</v>
      </c>
      <c r="J4780">
        <v>6.5</v>
      </c>
      <c r="K4780" s="1">
        <v>44589</v>
      </c>
      <c r="L4780">
        <v>86</v>
      </c>
      <c r="M4780">
        <v>0.44</v>
      </c>
    </row>
    <row r="4781" spans="1:13" x14ac:dyDescent="0.3">
      <c r="A4781" t="s">
        <v>3709</v>
      </c>
      <c r="B4781">
        <v>58</v>
      </c>
      <c r="C4781" t="s">
        <v>14</v>
      </c>
      <c r="D4781" t="s">
        <v>50</v>
      </c>
      <c r="E4781">
        <v>55.94</v>
      </c>
      <c r="F4781">
        <v>5</v>
      </c>
      <c r="G4781">
        <v>225</v>
      </c>
      <c r="H4781">
        <v>0</v>
      </c>
      <c r="I4781" t="s">
        <v>16</v>
      </c>
      <c r="J4781">
        <v>77.3</v>
      </c>
      <c r="K4781" s="1">
        <v>44180</v>
      </c>
      <c r="L4781">
        <v>19</v>
      </c>
      <c r="M4781">
        <v>0.28999999999999998</v>
      </c>
    </row>
    <row r="4782" spans="1:13" x14ac:dyDescent="0.3">
      <c r="A4782" t="s">
        <v>1293</v>
      </c>
      <c r="B4782">
        <v>62</v>
      </c>
      <c r="C4782" t="s">
        <v>21</v>
      </c>
      <c r="D4782" t="s">
        <v>44</v>
      </c>
      <c r="E4782">
        <v>69.41</v>
      </c>
      <c r="F4782">
        <v>5</v>
      </c>
      <c r="G4782">
        <v>102</v>
      </c>
      <c r="H4782">
        <v>0</v>
      </c>
      <c r="I4782" t="s">
        <v>16</v>
      </c>
      <c r="J4782">
        <v>10.5</v>
      </c>
      <c r="K4782" s="1">
        <v>44887</v>
      </c>
      <c r="L4782">
        <v>90</v>
      </c>
      <c r="M4782">
        <v>0.36</v>
      </c>
    </row>
    <row r="4783" spans="1:13" x14ac:dyDescent="0.3">
      <c r="A4783" t="s">
        <v>78</v>
      </c>
      <c r="B4783">
        <v>61</v>
      </c>
      <c r="C4783" t="s">
        <v>14</v>
      </c>
      <c r="D4783" t="s">
        <v>15</v>
      </c>
      <c r="E4783">
        <v>94.15</v>
      </c>
      <c r="F4783">
        <v>13</v>
      </c>
      <c r="G4783">
        <v>336</v>
      </c>
      <c r="H4783">
        <v>0</v>
      </c>
      <c r="I4783" t="s">
        <v>19</v>
      </c>
      <c r="J4783">
        <v>77.3</v>
      </c>
      <c r="K4783" s="1">
        <v>45647</v>
      </c>
      <c r="L4783">
        <v>79</v>
      </c>
      <c r="M4783">
        <v>0.13</v>
      </c>
    </row>
    <row r="4784" spans="1:13" x14ac:dyDescent="0.3">
      <c r="A4784" t="s">
        <v>3710</v>
      </c>
      <c r="B4784">
        <v>28</v>
      </c>
      <c r="C4784" t="s">
        <v>14</v>
      </c>
      <c r="D4784" t="s">
        <v>37</v>
      </c>
      <c r="E4784">
        <v>209.25</v>
      </c>
      <c r="F4784">
        <v>4</v>
      </c>
      <c r="G4784">
        <v>354</v>
      </c>
      <c r="H4784">
        <v>0</v>
      </c>
      <c r="I4784" t="s">
        <v>40</v>
      </c>
      <c r="J4784">
        <v>27.7</v>
      </c>
      <c r="K4784" s="1">
        <v>45276</v>
      </c>
      <c r="L4784">
        <v>19</v>
      </c>
      <c r="M4784">
        <v>0.11</v>
      </c>
    </row>
    <row r="4785" spans="1:13" x14ac:dyDescent="0.3">
      <c r="A4785" t="s">
        <v>3711</v>
      </c>
      <c r="B4785">
        <v>29</v>
      </c>
      <c r="C4785" t="s">
        <v>21</v>
      </c>
      <c r="D4785" t="s">
        <v>15</v>
      </c>
      <c r="E4785">
        <v>202.06</v>
      </c>
      <c r="F4785">
        <v>8</v>
      </c>
      <c r="G4785">
        <v>355</v>
      </c>
      <c r="H4785">
        <v>0</v>
      </c>
      <c r="I4785" t="s">
        <v>19</v>
      </c>
      <c r="J4785">
        <v>72.7</v>
      </c>
      <c r="K4785" s="1">
        <v>44326</v>
      </c>
      <c r="L4785">
        <v>25</v>
      </c>
      <c r="M4785">
        <v>0.64</v>
      </c>
    </row>
    <row r="4786" spans="1:13" x14ac:dyDescent="0.3">
      <c r="A4786" t="s">
        <v>3712</v>
      </c>
      <c r="B4786">
        <v>79</v>
      </c>
      <c r="C4786" t="s">
        <v>21</v>
      </c>
      <c r="D4786" t="s">
        <v>15</v>
      </c>
      <c r="E4786">
        <v>31.33</v>
      </c>
      <c r="F4786">
        <v>11</v>
      </c>
      <c r="G4786">
        <v>231</v>
      </c>
      <c r="H4786">
        <v>0</v>
      </c>
      <c r="I4786" t="s">
        <v>19</v>
      </c>
      <c r="J4786">
        <v>4.9000000000000004</v>
      </c>
      <c r="K4786" s="1">
        <v>45129</v>
      </c>
      <c r="L4786">
        <v>39</v>
      </c>
      <c r="M4786">
        <v>0.1</v>
      </c>
    </row>
    <row r="4787" spans="1:13" x14ac:dyDescent="0.3">
      <c r="A4787" t="s">
        <v>3713</v>
      </c>
      <c r="B4787">
        <v>35</v>
      </c>
      <c r="C4787" t="s">
        <v>21</v>
      </c>
      <c r="D4787" t="s">
        <v>37</v>
      </c>
      <c r="E4787">
        <v>146.66</v>
      </c>
      <c r="F4787">
        <v>11</v>
      </c>
      <c r="G4787">
        <v>266</v>
      </c>
      <c r="H4787">
        <v>0</v>
      </c>
      <c r="I4787" t="s">
        <v>23</v>
      </c>
      <c r="J4787">
        <v>33.5</v>
      </c>
      <c r="K4787" s="1">
        <v>45034</v>
      </c>
      <c r="L4787">
        <v>95</v>
      </c>
      <c r="M4787">
        <v>0.1</v>
      </c>
    </row>
    <row r="4788" spans="1:13" x14ac:dyDescent="0.3">
      <c r="A4788" t="s">
        <v>1690</v>
      </c>
      <c r="B4788">
        <v>47</v>
      </c>
      <c r="C4788" t="s">
        <v>21</v>
      </c>
      <c r="D4788" t="s">
        <v>15</v>
      </c>
      <c r="E4788">
        <v>26.75</v>
      </c>
      <c r="F4788">
        <v>8</v>
      </c>
      <c r="G4788">
        <v>283</v>
      </c>
      <c r="H4788">
        <v>0</v>
      </c>
      <c r="I4788" t="s">
        <v>23</v>
      </c>
      <c r="J4788">
        <v>46.5</v>
      </c>
      <c r="K4788" s="1">
        <v>45696</v>
      </c>
      <c r="L4788">
        <v>94</v>
      </c>
      <c r="M4788">
        <v>0.18</v>
      </c>
    </row>
    <row r="4789" spans="1:13" x14ac:dyDescent="0.3">
      <c r="A4789" t="s">
        <v>3714</v>
      </c>
      <c r="B4789">
        <v>61</v>
      </c>
      <c r="C4789" t="s">
        <v>14</v>
      </c>
      <c r="D4789" t="s">
        <v>15</v>
      </c>
      <c r="E4789">
        <v>180.71</v>
      </c>
      <c r="F4789">
        <v>10</v>
      </c>
      <c r="G4789">
        <v>189</v>
      </c>
      <c r="H4789">
        <v>0</v>
      </c>
      <c r="I4789" t="s">
        <v>29</v>
      </c>
      <c r="J4789">
        <v>2.1</v>
      </c>
      <c r="K4789" s="1">
        <v>45559</v>
      </c>
      <c r="L4789">
        <v>33</v>
      </c>
      <c r="M4789">
        <v>0.05</v>
      </c>
    </row>
    <row r="4790" spans="1:13" x14ac:dyDescent="0.3">
      <c r="A4790" t="s">
        <v>3715</v>
      </c>
      <c r="B4790">
        <v>65</v>
      </c>
      <c r="C4790" t="s">
        <v>21</v>
      </c>
      <c r="D4790" t="s">
        <v>15</v>
      </c>
      <c r="F4790">
        <v>8</v>
      </c>
      <c r="G4790">
        <v>47</v>
      </c>
      <c r="H4790">
        <v>0</v>
      </c>
      <c r="I4790" t="s">
        <v>29</v>
      </c>
      <c r="J4790">
        <v>18.100000000000001</v>
      </c>
      <c r="K4790" s="1">
        <v>44951</v>
      </c>
      <c r="L4790">
        <v>80</v>
      </c>
      <c r="M4790">
        <v>0.34</v>
      </c>
    </row>
    <row r="4791" spans="1:13" x14ac:dyDescent="0.3">
      <c r="A4791" t="s">
        <v>3716</v>
      </c>
      <c r="B4791">
        <v>54</v>
      </c>
      <c r="C4791" t="s">
        <v>21</v>
      </c>
      <c r="D4791" t="s">
        <v>26</v>
      </c>
      <c r="E4791">
        <v>52.21</v>
      </c>
      <c r="F4791">
        <v>7</v>
      </c>
      <c r="G4791">
        <v>283</v>
      </c>
      <c r="H4791">
        <v>0</v>
      </c>
      <c r="I4791" t="s">
        <v>16</v>
      </c>
      <c r="K4791" s="1">
        <v>45518</v>
      </c>
      <c r="L4791">
        <v>40</v>
      </c>
      <c r="M4791">
        <v>0.05</v>
      </c>
    </row>
    <row r="4792" spans="1:13" x14ac:dyDescent="0.3">
      <c r="A4792" t="s">
        <v>3717</v>
      </c>
      <c r="B4792">
        <v>37</v>
      </c>
      <c r="C4792" t="s">
        <v>14</v>
      </c>
      <c r="D4792" t="s">
        <v>28</v>
      </c>
      <c r="E4792">
        <v>94.52</v>
      </c>
      <c r="F4792">
        <v>5</v>
      </c>
      <c r="G4792">
        <v>301</v>
      </c>
      <c r="H4792">
        <v>0</v>
      </c>
      <c r="I4792" t="s">
        <v>29</v>
      </c>
      <c r="J4792">
        <v>48.1</v>
      </c>
      <c r="K4792" s="1">
        <v>44517</v>
      </c>
      <c r="L4792">
        <v>12</v>
      </c>
      <c r="M4792">
        <v>0.21</v>
      </c>
    </row>
    <row r="4793" spans="1:13" x14ac:dyDescent="0.3">
      <c r="A4793" t="s">
        <v>152</v>
      </c>
      <c r="B4793">
        <v>42</v>
      </c>
      <c r="C4793" t="s">
        <v>21</v>
      </c>
      <c r="D4793" t="s">
        <v>26</v>
      </c>
      <c r="E4793">
        <v>61.71</v>
      </c>
      <c r="F4793">
        <v>7</v>
      </c>
      <c r="G4793">
        <v>54</v>
      </c>
      <c r="H4793">
        <v>0</v>
      </c>
      <c r="I4793" t="s">
        <v>29</v>
      </c>
      <c r="J4793">
        <v>13.3</v>
      </c>
      <c r="K4793" s="1">
        <v>44185</v>
      </c>
      <c r="L4793">
        <v>92</v>
      </c>
      <c r="M4793">
        <v>0.31</v>
      </c>
    </row>
    <row r="4794" spans="1:13" x14ac:dyDescent="0.3">
      <c r="A4794" t="s">
        <v>1253</v>
      </c>
      <c r="B4794">
        <v>29</v>
      </c>
      <c r="C4794" t="s">
        <v>21</v>
      </c>
      <c r="D4794" t="s">
        <v>18</v>
      </c>
      <c r="E4794">
        <v>187.93</v>
      </c>
      <c r="F4794">
        <v>15</v>
      </c>
      <c r="G4794">
        <v>338</v>
      </c>
      <c r="H4794">
        <v>0</v>
      </c>
      <c r="I4794" t="s">
        <v>16</v>
      </c>
      <c r="J4794">
        <v>97.7</v>
      </c>
      <c r="K4794" s="1">
        <v>44323</v>
      </c>
      <c r="L4794">
        <v>30</v>
      </c>
      <c r="M4794">
        <v>0.12</v>
      </c>
    </row>
    <row r="4795" spans="1:13" x14ac:dyDescent="0.3">
      <c r="A4795" t="s">
        <v>3718</v>
      </c>
      <c r="B4795">
        <v>38</v>
      </c>
      <c r="C4795" t="s">
        <v>21</v>
      </c>
      <c r="D4795" t="s">
        <v>35</v>
      </c>
      <c r="E4795">
        <v>188.93</v>
      </c>
      <c r="F4795">
        <v>15</v>
      </c>
      <c r="G4795">
        <v>118</v>
      </c>
      <c r="H4795">
        <v>0</v>
      </c>
      <c r="I4795" t="s">
        <v>40</v>
      </c>
      <c r="J4795">
        <v>88.7</v>
      </c>
      <c r="K4795" s="1">
        <v>44027</v>
      </c>
      <c r="L4795">
        <v>70</v>
      </c>
      <c r="M4795">
        <v>0.17</v>
      </c>
    </row>
    <row r="4796" spans="1:13" x14ac:dyDescent="0.3">
      <c r="A4796" t="s">
        <v>3719</v>
      </c>
      <c r="B4796">
        <v>42</v>
      </c>
      <c r="C4796" t="s">
        <v>14</v>
      </c>
      <c r="D4796" t="s">
        <v>50</v>
      </c>
      <c r="E4796">
        <v>159.80000000000001</v>
      </c>
      <c r="F4796">
        <v>6</v>
      </c>
      <c r="G4796">
        <v>1</v>
      </c>
      <c r="H4796">
        <v>0</v>
      </c>
      <c r="I4796" t="s">
        <v>16</v>
      </c>
      <c r="J4796">
        <v>22.4</v>
      </c>
      <c r="K4796" s="1">
        <v>45661</v>
      </c>
      <c r="L4796">
        <v>42</v>
      </c>
      <c r="M4796">
        <v>0.1</v>
      </c>
    </row>
    <row r="4797" spans="1:13" x14ac:dyDescent="0.3">
      <c r="A4797" t="s">
        <v>3720</v>
      </c>
      <c r="B4797">
        <v>28</v>
      </c>
      <c r="C4797" t="s">
        <v>25</v>
      </c>
      <c r="D4797" t="s">
        <v>37</v>
      </c>
      <c r="E4797">
        <v>228.13</v>
      </c>
      <c r="F4797">
        <v>9</v>
      </c>
      <c r="G4797">
        <v>223</v>
      </c>
      <c r="H4797">
        <v>0</v>
      </c>
      <c r="I4797" t="s">
        <v>16</v>
      </c>
      <c r="J4797">
        <v>23.4</v>
      </c>
      <c r="K4797" s="1">
        <v>45735</v>
      </c>
      <c r="L4797">
        <v>14</v>
      </c>
      <c r="M4797">
        <v>0.08</v>
      </c>
    </row>
    <row r="4798" spans="1:13" x14ac:dyDescent="0.3">
      <c r="A4798" t="s">
        <v>3721</v>
      </c>
      <c r="B4798">
        <v>26</v>
      </c>
      <c r="C4798" t="s">
        <v>14</v>
      </c>
      <c r="D4798" t="s">
        <v>44</v>
      </c>
      <c r="E4798">
        <v>42.04</v>
      </c>
      <c r="F4798">
        <v>5</v>
      </c>
      <c r="G4798">
        <v>235</v>
      </c>
      <c r="H4798">
        <v>0</v>
      </c>
      <c r="I4798" t="s">
        <v>40</v>
      </c>
      <c r="J4798">
        <v>94.7</v>
      </c>
      <c r="K4798" s="1">
        <v>45467</v>
      </c>
      <c r="L4798">
        <v>5</v>
      </c>
      <c r="M4798">
        <v>0.19</v>
      </c>
    </row>
    <row r="4799" spans="1:13" x14ac:dyDescent="0.3">
      <c r="A4799" t="s">
        <v>1446</v>
      </c>
      <c r="B4799">
        <v>79</v>
      </c>
      <c r="C4799" t="s">
        <v>21</v>
      </c>
      <c r="D4799" t="s">
        <v>15</v>
      </c>
      <c r="E4799">
        <v>35.4</v>
      </c>
      <c r="F4799">
        <v>9</v>
      </c>
      <c r="G4799">
        <v>202</v>
      </c>
      <c r="H4799">
        <v>0</v>
      </c>
      <c r="I4799" t="s">
        <v>16</v>
      </c>
      <c r="J4799">
        <v>30</v>
      </c>
      <c r="K4799" s="1">
        <v>44906</v>
      </c>
      <c r="L4799">
        <v>36</v>
      </c>
      <c r="M4799">
        <v>0.48</v>
      </c>
    </row>
    <row r="4800" spans="1:13" x14ac:dyDescent="0.3">
      <c r="A4800" t="s">
        <v>3722</v>
      </c>
      <c r="B4800">
        <v>67</v>
      </c>
      <c r="C4800" t="s">
        <v>21</v>
      </c>
      <c r="D4800" t="s">
        <v>22</v>
      </c>
      <c r="E4800">
        <v>98.2</v>
      </c>
      <c r="F4800">
        <v>8</v>
      </c>
      <c r="G4800">
        <v>143</v>
      </c>
      <c r="H4800">
        <v>0</v>
      </c>
      <c r="I4800" t="s">
        <v>23</v>
      </c>
      <c r="J4800">
        <v>42.3</v>
      </c>
      <c r="K4800" s="1">
        <v>44586</v>
      </c>
      <c r="L4800">
        <v>59</v>
      </c>
      <c r="M4800">
        <v>0.25</v>
      </c>
    </row>
    <row r="4801" spans="1:13" x14ac:dyDescent="0.3">
      <c r="A4801" t="s">
        <v>93</v>
      </c>
      <c r="B4801">
        <v>79</v>
      </c>
      <c r="C4801" t="s">
        <v>14</v>
      </c>
      <c r="D4801" t="s">
        <v>37</v>
      </c>
      <c r="F4801">
        <v>14</v>
      </c>
      <c r="G4801">
        <v>10</v>
      </c>
      <c r="H4801">
        <v>0</v>
      </c>
      <c r="I4801" t="s">
        <v>29</v>
      </c>
      <c r="J4801">
        <v>70.099999999999994</v>
      </c>
      <c r="K4801" s="1">
        <v>44748</v>
      </c>
      <c r="L4801">
        <v>57</v>
      </c>
      <c r="M4801">
        <v>0.6</v>
      </c>
    </row>
    <row r="4802" spans="1:13" x14ac:dyDescent="0.3">
      <c r="A4802" t="s">
        <v>3723</v>
      </c>
      <c r="B4802">
        <v>42</v>
      </c>
      <c r="C4802" t="s">
        <v>14</v>
      </c>
      <c r="D4802" t="s">
        <v>52</v>
      </c>
      <c r="E4802">
        <v>72.83</v>
      </c>
      <c r="F4802">
        <v>10</v>
      </c>
      <c r="G4802">
        <v>258</v>
      </c>
      <c r="H4802">
        <v>0</v>
      </c>
      <c r="I4802" t="s">
        <v>16</v>
      </c>
      <c r="J4802">
        <v>34.4</v>
      </c>
      <c r="K4802" s="1">
        <v>45298</v>
      </c>
      <c r="L4802">
        <v>87</v>
      </c>
      <c r="M4802">
        <v>0.73</v>
      </c>
    </row>
    <row r="4803" spans="1:13" x14ac:dyDescent="0.3">
      <c r="A4803" t="s">
        <v>108</v>
      </c>
      <c r="B4803">
        <v>52</v>
      </c>
      <c r="C4803" t="s">
        <v>25</v>
      </c>
      <c r="D4803" t="s">
        <v>37</v>
      </c>
      <c r="E4803">
        <v>15.09</v>
      </c>
      <c r="F4803">
        <v>15</v>
      </c>
      <c r="G4803">
        <v>297</v>
      </c>
      <c r="H4803">
        <v>0</v>
      </c>
      <c r="I4803" t="s">
        <v>19</v>
      </c>
      <c r="J4803">
        <v>90.2</v>
      </c>
      <c r="K4803" s="1">
        <v>45127</v>
      </c>
      <c r="L4803">
        <v>60</v>
      </c>
      <c r="M4803">
        <v>0.42</v>
      </c>
    </row>
    <row r="4804" spans="1:13" x14ac:dyDescent="0.3">
      <c r="A4804" t="s">
        <v>3724</v>
      </c>
      <c r="B4804">
        <v>69</v>
      </c>
      <c r="C4804" t="s">
        <v>21</v>
      </c>
      <c r="D4804" t="s">
        <v>35</v>
      </c>
      <c r="E4804">
        <v>85.36</v>
      </c>
      <c r="F4804">
        <v>12</v>
      </c>
      <c r="G4804">
        <v>156</v>
      </c>
      <c r="H4804">
        <v>0</v>
      </c>
      <c r="I4804" t="s">
        <v>29</v>
      </c>
      <c r="J4804">
        <v>58.9</v>
      </c>
      <c r="K4804" s="1">
        <v>44044</v>
      </c>
      <c r="L4804">
        <v>96</v>
      </c>
      <c r="M4804">
        <v>0.15</v>
      </c>
    </row>
    <row r="4805" spans="1:13" x14ac:dyDescent="0.3">
      <c r="A4805" t="s">
        <v>1358</v>
      </c>
      <c r="B4805">
        <v>49</v>
      </c>
      <c r="C4805" t="s">
        <v>21</v>
      </c>
      <c r="D4805" t="s">
        <v>44</v>
      </c>
      <c r="E4805">
        <v>92.34</v>
      </c>
      <c r="F4805">
        <v>10</v>
      </c>
      <c r="G4805">
        <v>196</v>
      </c>
      <c r="H4805">
        <v>0</v>
      </c>
      <c r="I4805" t="s">
        <v>23</v>
      </c>
      <c r="J4805">
        <v>56.7</v>
      </c>
      <c r="K4805" s="1">
        <v>44247</v>
      </c>
      <c r="L4805">
        <v>95</v>
      </c>
      <c r="M4805">
        <v>0.17</v>
      </c>
    </row>
    <row r="4806" spans="1:13" x14ac:dyDescent="0.3">
      <c r="A4806" t="s">
        <v>2810</v>
      </c>
      <c r="B4806">
        <v>66</v>
      </c>
      <c r="C4806" t="s">
        <v>14</v>
      </c>
      <c r="D4806" t="s">
        <v>37</v>
      </c>
      <c r="E4806">
        <v>82.27</v>
      </c>
      <c r="F4806">
        <v>8</v>
      </c>
      <c r="G4806">
        <v>91</v>
      </c>
      <c r="H4806">
        <v>0</v>
      </c>
      <c r="I4806" t="s">
        <v>23</v>
      </c>
      <c r="J4806">
        <v>55.4</v>
      </c>
      <c r="K4806" s="1">
        <v>45443</v>
      </c>
      <c r="L4806">
        <v>78</v>
      </c>
      <c r="M4806">
        <v>0.22</v>
      </c>
    </row>
    <row r="4807" spans="1:13" x14ac:dyDescent="0.3">
      <c r="A4807" t="s">
        <v>1924</v>
      </c>
      <c r="B4807">
        <v>31</v>
      </c>
      <c r="C4807" t="s">
        <v>14</v>
      </c>
      <c r="D4807" t="s">
        <v>44</v>
      </c>
      <c r="E4807">
        <v>115.52</v>
      </c>
      <c r="F4807">
        <v>11</v>
      </c>
      <c r="G4807">
        <v>332</v>
      </c>
      <c r="H4807">
        <v>0</v>
      </c>
      <c r="I4807" t="s">
        <v>16</v>
      </c>
      <c r="J4807">
        <v>11.2</v>
      </c>
      <c r="K4807" s="1">
        <v>45446</v>
      </c>
      <c r="L4807">
        <v>96</v>
      </c>
      <c r="M4807">
        <v>0.18</v>
      </c>
    </row>
    <row r="4808" spans="1:13" x14ac:dyDescent="0.3">
      <c r="A4808" t="s">
        <v>3725</v>
      </c>
      <c r="B4808">
        <v>18</v>
      </c>
      <c r="C4808" t="s">
        <v>14</v>
      </c>
      <c r="D4808" t="s">
        <v>37</v>
      </c>
      <c r="E4808">
        <v>68.760000000000005</v>
      </c>
      <c r="F4808">
        <v>11</v>
      </c>
      <c r="G4808">
        <v>152</v>
      </c>
      <c r="H4808">
        <v>0</v>
      </c>
      <c r="I4808" t="s">
        <v>40</v>
      </c>
      <c r="J4808">
        <v>79</v>
      </c>
      <c r="K4808" s="1">
        <v>45339</v>
      </c>
      <c r="L4808">
        <v>63</v>
      </c>
      <c r="M4808">
        <v>0.2</v>
      </c>
    </row>
    <row r="4809" spans="1:13" x14ac:dyDescent="0.3">
      <c r="A4809" t="s">
        <v>3726</v>
      </c>
      <c r="B4809">
        <v>34</v>
      </c>
      <c r="C4809" t="s">
        <v>14</v>
      </c>
      <c r="D4809" t="s">
        <v>26</v>
      </c>
      <c r="E4809">
        <v>71.930000000000007</v>
      </c>
      <c r="F4809">
        <v>13</v>
      </c>
      <c r="G4809">
        <v>133</v>
      </c>
      <c r="H4809">
        <v>0</v>
      </c>
      <c r="I4809" t="s">
        <v>19</v>
      </c>
      <c r="J4809">
        <v>57.2</v>
      </c>
      <c r="K4809" s="1">
        <v>45707</v>
      </c>
      <c r="L4809">
        <v>49</v>
      </c>
      <c r="M4809">
        <v>0.41</v>
      </c>
    </row>
    <row r="4810" spans="1:13" x14ac:dyDescent="0.3">
      <c r="A4810" t="s">
        <v>3255</v>
      </c>
      <c r="B4810">
        <v>42</v>
      </c>
      <c r="C4810" t="s">
        <v>25</v>
      </c>
      <c r="D4810" t="s">
        <v>26</v>
      </c>
      <c r="E4810">
        <v>95.82</v>
      </c>
      <c r="F4810">
        <v>8</v>
      </c>
      <c r="G4810">
        <v>115</v>
      </c>
      <c r="H4810">
        <v>0</v>
      </c>
      <c r="I4810" t="s">
        <v>16</v>
      </c>
      <c r="J4810">
        <v>5.4</v>
      </c>
      <c r="K4810" s="1">
        <v>45808</v>
      </c>
      <c r="L4810">
        <v>91</v>
      </c>
      <c r="M4810">
        <v>0.03</v>
      </c>
    </row>
    <row r="4811" spans="1:13" x14ac:dyDescent="0.3">
      <c r="A4811" t="s">
        <v>3727</v>
      </c>
      <c r="B4811">
        <v>76</v>
      </c>
      <c r="C4811" t="s">
        <v>14</v>
      </c>
      <c r="D4811" t="s">
        <v>28</v>
      </c>
      <c r="E4811">
        <v>105.34</v>
      </c>
      <c r="F4811">
        <v>9</v>
      </c>
      <c r="G4811">
        <v>66</v>
      </c>
      <c r="H4811">
        <v>0</v>
      </c>
      <c r="I4811" t="s">
        <v>40</v>
      </c>
      <c r="J4811">
        <v>85</v>
      </c>
      <c r="K4811" s="1">
        <v>44472</v>
      </c>
      <c r="L4811">
        <v>65</v>
      </c>
      <c r="M4811">
        <v>0.14000000000000001</v>
      </c>
    </row>
    <row r="4812" spans="1:13" x14ac:dyDescent="0.3">
      <c r="A4812" t="s">
        <v>476</v>
      </c>
      <c r="B4812">
        <v>25</v>
      </c>
      <c r="C4812" t="s">
        <v>25</v>
      </c>
      <c r="D4812" t="s">
        <v>18</v>
      </c>
      <c r="E4812">
        <v>156.34</v>
      </c>
      <c r="F4812">
        <v>11</v>
      </c>
      <c r="G4812">
        <v>149</v>
      </c>
      <c r="H4812">
        <v>0</v>
      </c>
      <c r="I4812" t="s">
        <v>23</v>
      </c>
      <c r="J4812">
        <v>72.900000000000006</v>
      </c>
      <c r="K4812" s="1">
        <v>44248</v>
      </c>
      <c r="L4812">
        <v>52</v>
      </c>
      <c r="M4812">
        <v>0.35</v>
      </c>
    </row>
    <row r="4813" spans="1:13" x14ac:dyDescent="0.3">
      <c r="A4813" t="s">
        <v>3728</v>
      </c>
      <c r="B4813">
        <v>22</v>
      </c>
      <c r="C4813" t="s">
        <v>25</v>
      </c>
      <c r="D4813" t="s">
        <v>37</v>
      </c>
      <c r="E4813">
        <v>28.95</v>
      </c>
      <c r="F4813">
        <v>11</v>
      </c>
      <c r="G4813">
        <v>255</v>
      </c>
      <c r="H4813">
        <v>0</v>
      </c>
      <c r="I4813" t="s">
        <v>29</v>
      </c>
      <c r="J4813">
        <v>28.9</v>
      </c>
      <c r="K4813" s="1">
        <v>45789</v>
      </c>
      <c r="L4813">
        <v>9</v>
      </c>
      <c r="M4813">
        <v>0.11</v>
      </c>
    </row>
    <row r="4814" spans="1:13" x14ac:dyDescent="0.3">
      <c r="A4814" t="s">
        <v>3729</v>
      </c>
      <c r="B4814">
        <v>22</v>
      </c>
      <c r="C4814" t="s">
        <v>14</v>
      </c>
      <c r="D4814" t="s">
        <v>15</v>
      </c>
      <c r="E4814">
        <v>255.78</v>
      </c>
      <c r="F4814">
        <v>5</v>
      </c>
      <c r="G4814">
        <v>40</v>
      </c>
      <c r="H4814">
        <v>0</v>
      </c>
      <c r="I4814" t="s">
        <v>23</v>
      </c>
      <c r="J4814">
        <v>28.6</v>
      </c>
      <c r="K4814" s="1">
        <v>44021</v>
      </c>
      <c r="L4814">
        <v>16</v>
      </c>
      <c r="M4814">
        <v>0.14000000000000001</v>
      </c>
    </row>
    <row r="4815" spans="1:13" x14ac:dyDescent="0.3">
      <c r="A4815" t="s">
        <v>1677</v>
      </c>
      <c r="B4815">
        <v>58</v>
      </c>
      <c r="C4815" t="s">
        <v>21</v>
      </c>
      <c r="D4815" t="s">
        <v>37</v>
      </c>
      <c r="E4815">
        <v>59.67</v>
      </c>
      <c r="F4815">
        <v>8</v>
      </c>
      <c r="G4815">
        <v>180</v>
      </c>
      <c r="H4815">
        <v>0</v>
      </c>
      <c r="I4815" t="s">
        <v>16</v>
      </c>
      <c r="J4815">
        <v>50.5</v>
      </c>
      <c r="K4815" s="1">
        <v>45172</v>
      </c>
      <c r="L4815">
        <v>35</v>
      </c>
      <c r="M4815">
        <v>0.09</v>
      </c>
    </row>
    <row r="4816" spans="1:13" x14ac:dyDescent="0.3">
      <c r="A4816" t="s">
        <v>3730</v>
      </c>
      <c r="B4816">
        <v>52</v>
      </c>
      <c r="C4816" t="s">
        <v>21</v>
      </c>
      <c r="D4816" t="s">
        <v>52</v>
      </c>
      <c r="E4816">
        <v>42.91</v>
      </c>
      <c r="F4816">
        <v>6</v>
      </c>
      <c r="G4816">
        <v>187</v>
      </c>
      <c r="H4816">
        <v>0</v>
      </c>
      <c r="I4816" t="s">
        <v>40</v>
      </c>
      <c r="J4816">
        <v>0.7</v>
      </c>
      <c r="K4816" s="1">
        <v>44280</v>
      </c>
      <c r="L4816">
        <v>74</v>
      </c>
      <c r="M4816">
        <v>0.34</v>
      </c>
    </row>
    <row r="4817" spans="1:13" x14ac:dyDescent="0.3">
      <c r="A4817" t="s">
        <v>3731</v>
      </c>
      <c r="B4817">
        <v>36</v>
      </c>
      <c r="C4817" t="s">
        <v>14</v>
      </c>
      <c r="D4817" t="s">
        <v>44</v>
      </c>
      <c r="E4817">
        <v>47.04</v>
      </c>
      <c r="F4817">
        <v>13</v>
      </c>
      <c r="G4817">
        <v>38</v>
      </c>
      <c r="H4817">
        <v>0</v>
      </c>
      <c r="I4817" t="s">
        <v>16</v>
      </c>
      <c r="J4817">
        <v>81</v>
      </c>
      <c r="K4817" s="1">
        <v>45313</v>
      </c>
      <c r="L4817">
        <v>16</v>
      </c>
      <c r="M4817">
        <v>0.22</v>
      </c>
    </row>
    <row r="4818" spans="1:13" x14ac:dyDescent="0.3">
      <c r="A4818" t="s">
        <v>2223</v>
      </c>
      <c r="B4818">
        <v>40</v>
      </c>
      <c r="C4818" t="s">
        <v>14</v>
      </c>
      <c r="D4818" t="s">
        <v>15</v>
      </c>
      <c r="E4818">
        <v>52.78</v>
      </c>
      <c r="F4818">
        <v>19</v>
      </c>
      <c r="G4818">
        <v>310</v>
      </c>
      <c r="H4818">
        <v>0</v>
      </c>
      <c r="I4818" t="s">
        <v>23</v>
      </c>
      <c r="J4818">
        <v>94.2</v>
      </c>
      <c r="K4818" s="1">
        <v>44608</v>
      </c>
      <c r="L4818">
        <v>94</v>
      </c>
      <c r="M4818">
        <v>0.13</v>
      </c>
    </row>
    <row r="4819" spans="1:13" x14ac:dyDescent="0.3">
      <c r="A4819" t="s">
        <v>3732</v>
      </c>
      <c r="B4819">
        <v>26</v>
      </c>
      <c r="C4819" t="s">
        <v>14</v>
      </c>
      <c r="D4819" t="s">
        <v>28</v>
      </c>
      <c r="E4819">
        <v>36.54</v>
      </c>
      <c r="F4819">
        <v>10</v>
      </c>
      <c r="G4819">
        <v>326</v>
      </c>
      <c r="H4819">
        <v>0</v>
      </c>
      <c r="I4819" t="s">
        <v>19</v>
      </c>
      <c r="J4819">
        <v>44.7</v>
      </c>
      <c r="K4819" s="1">
        <v>44400</v>
      </c>
      <c r="L4819">
        <v>33</v>
      </c>
      <c r="M4819">
        <v>0.15</v>
      </c>
    </row>
    <row r="4820" spans="1:13" x14ac:dyDescent="0.3">
      <c r="A4820" t="s">
        <v>3733</v>
      </c>
      <c r="B4820">
        <v>71</v>
      </c>
      <c r="C4820" t="s">
        <v>21</v>
      </c>
      <c r="D4820" t="s">
        <v>44</v>
      </c>
      <c r="E4820">
        <v>97.58</v>
      </c>
      <c r="F4820">
        <v>12</v>
      </c>
      <c r="G4820">
        <v>216</v>
      </c>
      <c r="H4820">
        <v>0</v>
      </c>
      <c r="I4820" t="s">
        <v>23</v>
      </c>
      <c r="J4820">
        <v>53.7</v>
      </c>
      <c r="K4820" s="1">
        <v>45067</v>
      </c>
      <c r="L4820">
        <v>51</v>
      </c>
      <c r="M4820">
        <v>0.11</v>
      </c>
    </row>
    <row r="4821" spans="1:13" x14ac:dyDescent="0.3">
      <c r="A4821" t="s">
        <v>3734</v>
      </c>
      <c r="B4821">
        <v>47</v>
      </c>
      <c r="C4821" t="s">
        <v>21</v>
      </c>
      <c r="D4821" t="s">
        <v>26</v>
      </c>
      <c r="F4821">
        <v>13</v>
      </c>
      <c r="G4821">
        <v>129</v>
      </c>
      <c r="H4821">
        <v>0</v>
      </c>
      <c r="I4821" t="s">
        <v>16</v>
      </c>
      <c r="J4821">
        <v>81</v>
      </c>
      <c r="K4821" s="1">
        <v>44251</v>
      </c>
      <c r="L4821">
        <v>61</v>
      </c>
      <c r="M4821">
        <v>0.16</v>
      </c>
    </row>
    <row r="4822" spans="1:13" x14ac:dyDescent="0.3">
      <c r="A4822" t="s">
        <v>3735</v>
      </c>
      <c r="B4822">
        <v>67</v>
      </c>
      <c r="C4822" t="s">
        <v>14</v>
      </c>
      <c r="D4822" t="s">
        <v>22</v>
      </c>
      <c r="E4822">
        <v>20.399999999999999</v>
      </c>
      <c r="F4822">
        <v>8</v>
      </c>
      <c r="G4822">
        <v>263</v>
      </c>
      <c r="H4822">
        <v>0</v>
      </c>
      <c r="I4822" t="s">
        <v>40</v>
      </c>
      <c r="J4822">
        <v>27.8</v>
      </c>
      <c r="K4822" s="1">
        <v>44679</v>
      </c>
      <c r="L4822">
        <v>79</v>
      </c>
      <c r="M4822">
        <v>0.56999999999999995</v>
      </c>
    </row>
    <row r="4823" spans="1:13" x14ac:dyDescent="0.3">
      <c r="A4823" t="s">
        <v>2248</v>
      </c>
      <c r="B4823">
        <v>33</v>
      </c>
      <c r="C4823" t="s">
        <v>21</v>
      </c>
      <c r="D4823" t="s">
        <v>15</v>
      </c>
      <c r="E4823">
        <v>88.5</v>
      </c>
      <c r="F4823">
        <v>16</v>
      </c>
      <c r="G4823">
        <v>113</v>
      </c>
      <c r="H4823">
        <v>0</v>
      </c>
      <c r="I4823" t="s">
        <v>16</v>
      </c>
      <c r="J4823">
        <v>49.2</v>
      </c>
      <c r="K4823" s="1">
        <v>45094</v>
      </c>
      <c r="L4823">
        <v>59</v>
      </c>
      <c r="M4823">
        <v>0.39</v>
      </c>
    </row>
    <row r="4824" spans="1:13" x14ac:dyDescent="0.3">
      <c r="A4824" t="s">
        <v>811</v>
      </c>
      <c r="B4824">
        <v>50</v>
      </c>
      <c r="C4824" t="s">
        <v>21</v>
      </c>
      <c r="D4824" t="s">
        <v>26</v>
      </c>
      <c r="E4824">
        <v>203.07</v>
      </c>
      <c r="F4824">
        <v>15</v>
      </c>
      <c r="G4824">
        <v>62</v>
      </c>
      <c r="H4824">
        <v>0</v>
      </c>
      <c r="I4824" t="s">
        <v>29</v>
      </c>
      <c r="J4824">
        <v>11.1</v>
      </c>
      <c r="K4824" s="1">
        <v>44107</v>
      </c>
      <c r="L4824">
        <v>72</v>
      </c>
      <c r="M4824">
        <v>0.04</v>
      </c>
    </row>
    <row r="4825" spans="1:13" x14ac:dyDescent="0.3">
      <c r="A4825" t="s">
        <v>789</v>
      </c>
      <c r="B4825">
        <v>19</v>
      </c>
      <c r="C4825" t="s">
        <v>21</v>
      </c>
      <c r="D4825" t="s">
        <v>52</v>
      </c>
      <c r="E4825">
        <v>92.09</v>
      </c>
      <c r="F4825">
        <v>12</v>
      </c>
      <c r="G4825">
        <v>96</v>
      </c>
      <c r="H4825">
        <v>0</v>
      </c>
      <c r="I4825" t="s">
        <v>29</v>
      </c>
      <c r="J4825">
        <v>70.2</v>
      </c>
      <c r="K4825" s="1">
        <v>44873</v>
      </c>
      <c r="L4825">
        <v>4</v>
      </c>
      <c r="M4825">
        <v>0.28000000000000003</v>
      </c>
    </row>
    <row r="4826" spans="1:13" x14ac:dyDescent="0.3">
      <c r="A4826" t="s">
        <v>3736</v>
      </c>
      <c r="B4826">
        <v>31</v>
      </c>
      <c r="C4826" t="s">
        <v>14</v>
      </c>
      <c r="D4826" t="s">
        <v>15</v>
      </c>
      <c r="E4826">
        <v>107.23</v>
      </c>
      <c r="F4826">
        <v>6</v>
      </c>
      <c r="G4826">
        <v>329</v>
      </c>
      <c r="H4826">
        <v>0</v>
      </c>
      <c r="I4826" t="s">
        <v>40</v>
      </c>
      <c r="J4826">
        <v>79.3</v>
      </c>
      <c r="K4826" s="1">
        <v>44696</v>
      </c>
      <c r="L4826">
        <v>2</v>
      </c>
      <c r="M4826">
        <v>0.09</v>
      </c>
    </row>
    <row r="4827" spans="1:13" x14ac:dyDescent="0.3">
      <c r="A4827" t="s">
        <v>3737</v>
      </c>
      <c r="B4827">
        <v>63</v>
      </c>
      <c r="C4827" t="s">
        <v>21</v>
      </c>
      <c r="D4827" t="s">
        <v>15</v>
      </c>
      <c r="E4827">
        <v>131.21</v>
      </c>
      <c r="F4827">
        <v>14</v>
      </c>
      <c r="G4827">
        <v>17</v>
      </c>
      <c r="H4827">
        <v>0</v>
      </c>
      <c r="I4827" t="s">
        <v>23</v>
      </c>
      <c r="J4827">
        <v>6.7</v>
      </c>
      <c r="K4827" s="1">
        <v>45493</v>
      </c>
      <c r="L4827">
        <v>71</v>
      </c>
      <c r="M4827">
        <v>0.56000000000000005</v>
      </c>
    </row>
    <row r="4828" spans="1:13" x14ac:dyDescent="0.3">
      <c r="A4828" t="s">
        <v>760</v>
      </c>
      <c r="B4828">
        <v>18</v>
      </c>
      <c r="C4828" t="s">
        <v>14</v>
      </c>
      <c r="D4828" t="s">
        <v>15</v>
      </c>
      <c r="E4828">
        <v>122.35</v>
      </c>
      <c r="F4828">
        <v>9</v>
      </c>
      <c r="G4828">
        <v>204</v>
      </c>
      <c r="H4828">
        <v>0</v>
      </c>
      <c r="I4828" t="s">
        <v>16</v>
      </c>
      <c r="J4828">
        <v>88.2</v>
      </c>
      <c r="K4828" s="1">
        <v>45483</v>
      </c>
      <c r="L4828">
        <v>58</v>
      </c>
      <c r="M4828">
        <v>0.33</v>
      </c>
    </row>
    <row r="4829" spans="1:13" x14ac:dyDescent="0.3">
      <c r="A4829" t="s">
        <v>3738</v>
      </c>
      <c r="B4829">
        <v>43</v>
      </c>
      <c r="C4829" t="s">
        <v>21</v>
      </c>
      <c r="D4829" t="s">
        <v>18</v>
      </c>
      <c r="E4829">
        <v>53.23</v>
      </c>
      <c r="F4829">
        <v>11</v>
      </c>
      <c r="G4829">
        <v>212</v>
      </c>
      <c r="H4829">
        <v>0</v>
      </c>
      <c r="I4829" t="s">
        <v>29</v>
      </c>
      <c r="J4829">
        <v>37.5</v>
      </c>
      <c r="K4829" s="1">
        <v>44110</v>
      </c>
      <c r="L4829">
        <v>62</v>
      </c>
      <c r="M4829">
        <v>0.25</v>
      </c>
    </row>
    <row r="4830" spans="1:13" x14ac:dyDescent="0.3">
      <c r="A4830" t="s">
        <v>3739</v>
      </c>
      <c r="B4830">
        <v>75</v>
      </c>
      <c r="C4830" t="s">
        <v>25</v>
      </c>
      <c r="D4830" t="s">
        <v>15</v>
      </c>
      <c r="E4830">
        <v>105.91</v>
      </c>
      <c r="F4830">
        <v>9</v>
      </c>
      <c r="G4830">
        <v>96</v>
      </c>
      <c r="H4830">
        <v>0</v>
      </c>
      <c r="I4830" t="s">
        <v>19</v>
      </c>
      <c r="J4830">
        <v>92.2</v>
      </c>
      <c r="K4830" s="1">
        <v>45586</v>
      </c>
      <c r="L4830">
        <v>98</v>
      </c>
      <c r="M4830">
        <v>0.1</v>
      </c>
    </row>
    <row r="4831" spans="1:13" x14ac:dyDescent="0.3">
      <c r="A4831" t="s">
        <v>3740</v>
      </c>
      <c r="B4831">
        <v>42</v>
      </c>
      <c r="C4831" t="s">
        <v>14</v>
      </c>
      <c r="D4831" t="s">
        <v>18</v>
      </c>
      <c r="E4831">
        <v>152.37</v>
      </c>
      <c r="F4831">
        <v>8</v>
      </c>
      <c r="G4831">
        <v>278</v>
      </c>
      <c r="H4831">
        <v>0</v>
      </c>
      <c r="I4831" t="s">
        <v>29</v>
      </c>
      <c r="J4831">
        <v>90</v>
      </c>
      <c r="K4831" s="1">
        <v>44797</v>
      </c>
      <c r="L4831">
        <v>25</v>
      </c>
      <c r="M4831">
        <v>0.22</v>
      </c>
    </row>
    <row r="4832" spans="1:13" x14ac:dyDescent="0.3">
      <c r="A4832" t="s">
        <v>3741</v>
      </c>
      <c r="B4832">
        <v>33</v>
      </c>
      <c r="C4832" t="s">
        <v>21</v>
      </c>
      <c r="D4832" t="s">
        <v>26</v>
      </c>
      <c r="E4832">
        <v>117.61</v>
      </c>
      <c r="F4832">
        <v>10</v>
      </c>
      <c r="G4832">
        <v>235</v>
      </c>
      <c r="H4832">
        <v>0</v>
      </c>
      <c r="I4832" t="s">
        <v>23</v>
      </c>
      <c r="J4832">
        <v>79.099999999999994</v>
      </c>
      <c r="K4832" s="1">
        <v>45650</v>
      </c>
      <c r="L4832">
        <v>71</v>
      </c>
      <c r="M4832">
        <v>0.09</v>
      </c>
    </row>
    <row r="4833" spans="1:13" x14ac:dyDescent="0.3">
      <c r="A4833" t="s">
        <v>3742</v>
      </c>
      <c r="B4833">
        <v>32</v>
      </c>
      <c r="C4833" t="s">
        <v>21</v>
      </c>
      <c r="D4833" t="s">
        <v>28</v>
      </c>
      <c r="E4833">
        <v>152.38</v>
      </c>
      <c r="F4833">
        <v>11</v>
      </c>
      <c r="G4833">
        <v>167</v>
      </c>
      <c r="H4833">
        <v>0</v>
      </c>
      <c r="I4833" t="s">
        <v>40</v>
      </c>
      <c r="J4833">
        <v>83</v>
      </c>
      <c r="K4833" s="1">
        <v>45199</v>
      </c>
      <c r="L4833">
        <v>25</v>
      </c>
      <c r="M4833">
        <v>0.42</v>
      </c>
    </row>
    <row r="4834" spans="1:13" x14ac:dyDescent="0.3">
      <c r="A4834" t="s">
        <v>3743</v>
      </c>
      <c r="B4834">
        <v>43</v>
      </c>
      <c r="C4834" t="s">
        <v>21</v>
      </c>
      <c r="D4834" t="s">
        <v>18</v>
      </c>
      <c r="E4834">
        <v>129.96</v>
      </c>
      <c r="F4834">
        <v>10</v>
      </c>
      <c r="G4834">
        <v>59</v>
      </c>
      <c r="H4834">
        <v>0</v>
      </c>
      <c r="I4834" t="s">
        <v>19</v>
      </c>
      <c r="J4834">
        <v>28.9</v>
      </c>
      <c r="K4834" s="1">
        <v>44296</v>
      </c>
      <c r="L4834">
        <v>66</v>
      </c>
      <c r="M4834">
        <v>0.34</v>
      </c>
    </row>
    <row r="4835" spans="1:13" x14ac:dyDescent="0.3">
      <c r="A4835" t="s">
        <v>2784</v>
      </c>
      <c r="B4835">
        <v>64</v>
      </c>
      <c r="C4835" t="s">
        <v>14</v>
      </c>
      <c r="D4835" t="s">
        <v>18</v>
      </c>
      <c r="E4835">
        <v>40.619999999999997</v>
      </c>
      <c r="F4835">
        <v>11</v>
      </c>
      <c r="G4835">
        <v>84</v>
      </c>
      <c r="H4835">
        <v>0</v>
      </c>
      <c r="I4835" t="s">
        <v>16</v>
      </c>
      <c r="K4835" s="1">
        <v>44264</v>
      </c>
      <c r="L4835">
        <v>26</v>
      </c>
      <c r="M4835">
        <v>0.18</v>
      </c>
    </row>
    <row r="4836" spans="1:13" x14ac:dyDescent="0.3">
      <c r="A4836" t="s">
        <v>3744</v>
      </c>
      <c r="B4836">
        <v>61</v>
      </c>
      <c r="C4836" t="s">
        <v>21</v>
      </c>
      <c r="D4836" t="s">
        <v>15</v>
      </c>
      <c r="E4836">
        <v>231.68</v>
      </c>
      <c r="F4836">
        <v>11</v>
      </c>
      <c r="G4836">
        <v>260</v>
      </c>
      <c r="H4836">
        <v>0</v>
      </c>
      <c r="I4836" t="s">
        <v>16</v>
      </c>
      <c r="J4836">
        <v>24</v>
      </c>
      <c r="K4836" s="1">
        <v>45096</v>
      </c>
      <c r="L4836">
        <v>55</v>
      </c>
      <c r="M4836">
        <v>0.34</v>
      </c>
    </row>
    <row r="4837" spans="1:13" x14ac:dyDescent="0.3">
      <c r="A4837" t="s">
        <v>3006</v>
      </c>
      <c r="B4837">
        <v>33</v>
      </c>
      <c r="C4837" t="s">
        <v>21</v>
      </c>
      <c r="D4837" t="s">
        <v>28</v>
      </c>
      <c r="E4837">
        <v>318.86</v>
      </c>
      <c r="F4837">
        <v>8</v>
      </c>
      <c r="G4837">
        <v>354</v>
      </c>
      <c r="H4837">
        <v>0</v>
      </c>
      <c r="I4837" t="s">
        <v>40</v>
      </c>
      <c r="J4837">
        <v>35.5</v>
      </c>
      <c r="K4837" s="1">
        <v>45007</v>
      </c>
      <c r="L4837">
        <v>3</v>
      </c>
      <c r="M4837">
        <v>0.14000000000000001</v>
      </c>
    </row>
    <row r="4838" spans="1:13" x14ac:dyDescent="0.3">
      <c r="A4838" t="s">
        <v>3075</v>
      </c>
      <c r="B4838">
        <v>31</v>
      </c>
      <c r="C4838" t="s">
        <v>14</v>
      </c>
      <c r="D4838" t="s">
        <v>15</v>
      </c>
      <c r="E4838">
        <v>87.48</v>
      </c>
      <c r="F4838">
        <v>5</v>
      </c>
      <c r="G4838">
        <v>165</v>
      </c>
      <c r="H4838">
        <v>0</v>
      </c>
      <c r="I4838" t="s">
        <v>19</v>
      </c>
      <c r="J4838">
        <v>56.2</v>
      </c>
      <c r="K4838" s="1">
        <v>45409</v>
      </c>
      <c r="L4838">
        <v>46</v>
      </c>
      <c r="M4838">
        <v>0.65</v>
      </c>
    </row>
    <row r="4839" spans="1:13" x14ac:dyDescent="0.3">
      <c r="A4839" t="s">
        <v>2263</v>
      </c>
      <c r="B4839">
        <v>46</v>
      </c>
      <c r="C4839" t="s">
        <v>21</v>
      </c>
      <c r="D4839" t="s">
        <v>26</v>
      </c>
      <c r="E4839">
        <v>180.67</v>
      </c>
      <c r="F4839">
        <v>9</v>
      </c>
      <c r="G4839">
        <v>227</v>
      </c>
      <c r="H4839">
        <v>0</v>
      </c>
      <c r="I4839" t="s">
        <v>19</v>
      </c>
      <c r="J4839">
        <v>86.4</v>
      </c>
      <c r="K4839" s="1">
        <v>44175</v>
      </c>
      <c r="L4839">
        <v>29</v>
      </c>
      <c r="M4839">
        <v>0.08</v>
      </c>
    </row>
    <row r="4840" spans="1:13" x14ac:dyDescent="0.3">
      <c r="A4840" t="s">
        <v>3745</v>
      </c>
      <c r="B4840">
        <v>41</v>
      </c>
      <c r="C4840" t="s">
        <v>21</v>
      </c>
      <c r="D4840" t="s">
        <v>15</v>
      </c>
      <c r="F4840">
        <v>14</v>
      </c>
      <c r="G4840">
        <v>59</v>
      </c>
      <c r="H4840">
        <v>0</v>
      </c>
      <c r="I4840" t="s">
        <v>19</v>
      </c>
      <c r="J4840">
        <v>54.7</v>
      </c>
      <c r="K4840" s="1">
        <v>45673</v>
      </c>
      <c r="L4840">
        <v>58</v>
      </c>
      <c r="M4840">
        <v>0.28000000000000003</v>
      </c>
    </row>
    <row r="4841" spans="1:13" x14ac:dyDescent="0.3">
      <c r="A4841" t="s">
        <v>3746</v>
      </c>
      <c r="B4841">
        <v>64</v>
      </c>
      <c r="C4841" t="s">
        <v>14</v>
      </c>
      <c r="D4841" t="s">
        <v>50</v>
      </c>
      <c r="E4841">
        <v>138.15</v>
      </c>
      <c r="F4841">
        <v>10</v>
      </c>
      <c r="G4841">
        <v>163</v>
      </c>
      <c r="H4841">
        <v>0</v>
      </c>
      <c r="I4841" t="s">
        <v>40</v>
      </c>
      <c r="J4841">
        <v>69.7</v>
      </c>
      <c r="K4841" s="1">
        <v>45210</v>
      </c>
      <c r="L4841">
        <v>11</v>
      </c>
      <c r="M4841">
        <v>0.6</v>
      </c>
    </row>
    <row r="4842" spans="1:13" x14ac:dyDescent="0.3">
      <c r="A4842" t="s">
        <v>3747</v>
      </c>
      <c r="B4842">
        <v>72</v>
      </c>
      <c r="C4842" t="s">
        <v>25</v>
      </c>
      <c r="D4842" t="s">
        <v>35</v>
      </c>
      <c r="E4842">
        <v>15.17</v>
      </c>
      <c r="F4842">
        <v>8</v>
      </c>
      <c r="G4842">
        <v>229</v>
      </c>
      <c r="H4842">
        <v>0</v>
      </c>
      <c r="I4842" t="s">
        <v>40</v>
      </c>
      <c r="J4842">
        <v>13.6</v>
      </c>
      <c r="K4842" s="1">
        <v>45459</v>
      </c>
      <c r="L4842">
        <v>21</v>
      </c>
      <c r="M4842">
        <v>0.3</v>
      </c>
    </row>
    <row r="4843" spans="1:13" x14ac:dyDescent="0.3">
      <c r="A4843" t="s">
        <v>3748</v>
      </c>
      <c r="B4843">
        <v>32</v>
      </c>
      <c r="C4843" t="s">
        <v>21</v>
      </c>
      <c r="D4843" t="s">
        <v>26</v>
      </c>
      <c r="E4843">
        <v>50.82</v>
      </c>
      <c r="F4843">
        <v>9</v>
      </c>
      <c r="G4843">
        <v>81</v>
      </c>
      <c r="H4843">
        <v>0</v>
      </c>
      <c r="I4843" t="s">
        <v>16</v>
      </c>
      <c r="J4843">
        <v>94</v>
      </c>
      <c r="K4843" s="1">
        <v>44856</v>
      </c>
      <c r="L4843">
        <v>43</v>
      </c>
      <c r="M4843">
        <v>0.5</v>
      </c>
    </row>
    <row r="4844" spans="1:13" x14ac:dyDescent="0.3">
      <c r="A4844" t="s">
        <v>3717</v>
      </c>
      <c r="B4844">
        <v>36</v>
      </c>
      <c r="C4844" t="s">
        <v>21</v>
      </c>
      <c r="D4844" t="s">
        <v>37</v>
      </c>
      <c r="E4844">
        <v>63.44</v>
      </c>
      <c r="F4844">
        <v>11</v>
      </c>
      <c r="G4844">
        <v>156</v>
      </c>
      <c r="H4844">
        <v>0</v>
      </c>
      <c r="I4844" t="s">
        <v>29</v>
      </c>
      <c r="J4844">
        <v>58.3</v>
      </c>
      <c r="K4844" s="1">
        <v>44936</v>
      </c>
      <c r="L4844">
        <v>4</v>
      </c>
      <c r="M4844">
        <v>0.28000000000000003</v>
      </c>
    </row>
    <row r="4845" spans="1:13" x14ac:dyDescent="0.3">
      <c r="A4845" t="s">
        <v>3522</v>
      </c>
      <c r="B4845">
        <v>25</v>
      </c>
      <c r="C4845" t="s">
        <v>25</v>
      </c>
      <c r="D4845" t="s">
        <v>44</v>
      </c>
      <c r="E4845">
        <v>72.59</v>
      </c>
      <c r="F4845">
        <v>9</v>
      </c>
      <c r="G4845">
        <v>190</v>
      </c>
      <c r="H4845">
        <v>0</v>
      </c>
      <c r="I4845" t="s">
        <v>23</v>
      </c>
      <c r="J4845">
        <v>77.599999999999994</v>
      </c>
      <c r="K4845" s="1">
        <v>45467</v>
      </c>
      <c r="L4845">
        <v>69</v>
      </c>
      <c r="M4845">
        <v>0.41</v>
      </c>
    </row>
    <row r="4846" spans="1:13" x14ac:dyDescent="0.3">
      <c r="A4846" t="s">
        <v>3749</v>
      </c>
      <c r="B4846">
        <v>51</v>
      </c>
      <c r="C4846" t="s">
        <v>21</v>
      </c>
      <c r="D4846" t="s">
        <v>44</v>
      </c>
      <c r="E4846">
        <v>64.17</v>
      </c>
      <c r="F4846">
        <v>5</v>
      </c>
      <c r="G4846">
        <v>361</v>
      </c>
      <c r="H4846">
        <v>0</v>
      </c>
      <c r="I4846" t="s">
        <v>16</v>
      </c>
      <c r="J4846">
        <v>99.9</v>
      </c>
      <c r="K4846" s="1">
        <v>44348</v>
      </c>
      <c r="L4846">
        <v>70</v>
      </c>
      <c r="M4846">
        <v>0.16</v>
      </c>
    </row>
    <row r="4847" spans="1:13" x14ac:dyDescent="0.3">
      <c r="A4847" t="s">
        <v>3750</v>
      </c>
      <c r="B4847">
        <v>19</v>
      </c>
      <c r="C4847" t="s">
        <v>25</v>
      </c>
      <c r="D4847" t="s">
        <v>28</v>
      </c>
      <c r="E4847">
        <v>117.68</v>
      </c>
      <c r="F4847">
        <v>18</v>
      </c>
      <c r="G4847">
        <v>243</v>
      </c>
      <c r="H4847">
        <v>0</v>
      </c>
      <c r="I4847" t="s">
        <v>19</v>
      </c>
      <c r="J4847">
        <v>86</v>
      </c>
      <c r="K4847" s="1">
        <v>45025</v>
      </c>
      <c r="L4847">
        <v>22</v>
      </c>
      <c r="M4847">
        <v>0.09</v>
      </c>
    </row>
    <row r="4848" spans="1:13" x14ac:dyDescent="0.3">
      <c r="A4848" t="s">
        <v>3751</v>
      </c>
      <c r="B4848">
        <v>44</v>
      </c>
      <c r="C4848" t="s">
        <v>21</v>
      </c>
      <c r="D4848" t="s">
        <v>50</v>
      </c>
      <c r="F4848">
        <v>13</v>
      </c>
      <c r="G4848">
        <v>241</v>
      </c>
      <c r="H4848">
        <v>0</v>
      </c>
      <c r="I4848" t="s">
        <v>29</v>
      </c>
      <c r="J4848">
        <v>50.4</v>
      </c>
      <c r="K4848" s="1">
        <v>45339</v>
      </c>
      <c r="L4848">
        <v>6</v>
      </c>
      <c r="M4848">
        <v>0.17</v>
      </c>
    </row>
    <row r="4849" spans="1:13" x14ac:dyDescent="0.3">
      <c r="A4849" t="s">
        <v>206</v>
      </c>
      <c r="B4849">
        <v>27</v>
      </c>
      <c r="C4849" t="s">
        <v>14</v>
      </c>
      <c r="D4849" t="s">
        <v>18</v>
      </c>
      <c r="E4849">
        <v>106.27</v>
      </c>
      <c r="F4849">
        <v>11</v>
      </c>
      <c r="G4849">
        <v>221</v>
      </c>
      <c r="H4849">
        <v>0</v>
      </c>
      <c r="I4849" t="s">
        <v>23</v>
      </c>
      <c r="J4849">
        <v>86.8</v>
      </c>
      <c r="K4849" s="1">
        <v>44894</v>
      </c>
      <c r="L4849">
        <v>78</v>
      </c>
      <c r="M4849">
        <v>0.49</v>
      </c>
    </row>
    <row r="4850" spans="1:13" x14ac:dyDescent="0.3">
      <c r="A4850" t="s">
        <v>2638</v>
      </c>
      <c r="B4850">
        <v>52</v>
      </c>
      <c r="C4850" t="s">
        <v>21</v>
      </c>
      <c r="D4850" t="s">
        <v>50</v>
      </c>
      <c r="E4850">
        <v>195.84</v>
      </c>
      <c r="F4850">
        <v>11</v>
      </c>
      <c r="G4850">
        <v>167</v>
      </c>
      <c r="H4850">
        <v>0</v>
      </c>
      <c r="I4850" t="s">
        <v>19</v>
      </c>
      <c r="K4850" s="1">
        <v>44977</v>
      </c>
      <c r="L4850">
        <v>22</v>
      </c>
      <c r="M4850">
        <v>0.16</v>
      </c>
    </row>
    <row r="4851" spans="1:13" x14ac:dyDescent="0.3">
      <c r="A4851" t="s">
        <v>3752</v>
      </c>
      <c r="B4851">
        <v>40</v>
      </c>
      <c r="C4851" t="s">
        <v>25</v>
      </c>
      <c r="D4851" t="s">
        <v>35</v>
      </c>
      <c r="E4851">
        <v>189.97</v>
      </c>
      <c r="F4851">
        <v>8</v>
      </c>
      <c r="G4851">
        <v>120</v>
      </c>
      <c r="H4851">
        <v>0</v>
      </c>
      <c r="I4851" t="s">
        <v>40</v>
      </c>
      <c r="J4851">
        <v>73</v>
      </c>
      <c r="K4851" s="1">
        <v>45172</v>
      </c>
      <c r="L4851">
        <v>16</v>
      </c>
      <c r="M4851">
        <v>0.28999999999999998</v>
      </c>
    </row>
    <row r="4852" spans="1:13" x14ac:dyDescent="0.3">
      <c r="A4852" t="s">
        <v>3753</v>
      </c>
      <c r="B4852">
        <v>66</v>
      </c>
      <c r="C4852" t="s">
        <v>21</v>
      </c>
      <c r="D4852" t="s">
        <v>26</v>
      </c>
      <c r="E4852">
        <v>34.729999999999997</v>
      </c>
      <c r="F4852">
        <v>9</v>
      </c>
      <c r="G4852">
        <v>1</v>
      </c>
      <c r="H4852">
        <v>0</v>
      </c>
      <c r="I4852" t="s">
        <v>29</v>
      </c>
      <c r="J4852">
        <v>63.7</v>
      </c>
      <c r="K4852" s="1">
        <v>44168</v>
      </c>
      <c r="L4852">
        <v>96</v>
      </c>
      <c r="M4852">
        <v>0.24</v>
      </c>
    </row>
    <row r="4853" spans="1:13" x14ac:dyDescent="0.3">
      <c r="A4853" t="s">
        <v>3754</v>
      </c>
      <c r="B4853">
        <v>25</v>
      </c>
      <c r="C4853" t="s">
        <v>14</v>
      </c>
      <c r="D4853" t="s">
        <v>28</v>
      </c>
      <c r="E4853">
        <v>139.1</v>
      </c>
      <c r="F4853">
        <v>7</v>
      </c>
      <c r="G4853">
        <v>117</v>
      </c>
      <c r="H4853">
        <v>0</v>
      </c>
      <c r="I4853" t="s">
        <v>40</v>
      </c>
      <c r="J4853">
        <v>28.8</v>
      </c>
      <c r="K4853" s="1">
        <v>44518</v>
      </c>
      <c r="L4853">
        <v>36</v>
      </c>
      <c r="M4853">
        <v>0.19</v>
      </c>
    </row>
    <row r="4854" spans="1:13" x14ac:dyDescent="0.3">
      <c r="A4854" t="s">
        <v>283</v>
      </c>
      <c r="B4854">
        <v>45</v>
      </c>
      <c r="C4854" t="s">
        <v>21</v>
      </c>
      <c r="D4854" t="s">
        <v>50</v>
      </c>
      <c r="E4854">
        <v>90.09</v>
      </c>
      <c r="F4854">
        <v>9</v>
      </c>
      <c r="G4854">
        <v>135</v>
      </c>
      <c r="H4854">
        <v>0</v>
      </c>
      <c r="I4854" t="s">
        <v>23</v>
      </c>
      <c r="J4854">
        <v>33.4</v>
      </c>
      <c r="K4854" s="1">
        <v>44808</v>
      </c>
      <c r="L4854">
        <v>50</v>
      </c>
      <c r="M4854">
        <v>0.47</v>
      </c>
    </row>
    <row r="4855" spans="1:13" x14ac:dyDescent="0.3">
      <c r="A4855" t="s">
        <v>60</v>
      </c>
      <c r="B4855">
        <v>40</v>
      </c>
      <c r="C4855" t="s">
        <v>21</v>
      </c>
      <c r="D4855" t="s">
        <v>52</v>
      </c>
      <c r="E4855">
        <v>72.930000000000007</v>
      </c>
      <c r="F4855">
        <v>13</v>
      </c>
      <c r="G4855">
        <v>329</v>
      </c>
      <c r="H4855">
        <v>0</v>
      </c>
      <c r="I4855" t="s">
        <v>23</v>
      </c>
      <c r="J4855">
        <v>55.8</v>
      </c>
      <c r="K4855" s="1">
        <v>44233</v>
      </c>
      <c r="L4855">
        <v>58</v>
      </c>
      <c r="M4855">
        <v>0.39</v>
      </c>
    </row>
    <row r="4856" spans="1:13" x14ac:dyDescent="0.3">
      <c r="A4856" t="s">
        <v>3068</v>
      </c>
      <c r="B4856">
        <v>21</v>
      </c>
      <c r="C4856" t="s">
        <v>14</v>
      </c>
      <c r="D4856" t="s">
        <v>18</v>
      </c>
      <c r="E4856">
        <v>21.03</v>
      </c>
      <c r="F4856">
        <v>10</v>
      </c>
      <c r="G4856">
        <v>126</v>
      </c>
      <c r="H4856">
        <v>0</v>
      </c>
      <c r="I4856" t="s">
        <v>19</v>
      </c>
      <c r="J4856">
        <v>87.4</v>
      </c>
      <c r="K4856" s="1">
        <v>44988</v>
      </c>
      <c r="L4856">
        <v>71</v>
      </c>
      <c r="M4856">
        <v>0.26</v>
      </c>
    </row>
    <row r="4857" spans="1:13" x14ac:dyDescent="0.3">
      <c r="A4857" t="s">
        <v>1597</v>
      </c>
      <c r="B4857">
        <v>31</v>
      </c>
      <c r="C4857" t="s">
        <v>14</v>
      </c>
      <c r="D4857" t="s">
        <v>50</v>
      </c>
      <c r="E4857">
        <v>50.25</v>
      </c>
      <c r="F4857">
        <v>9</v>
      </c>
      <c r="G4857">
        <v>240</v>
      </c>
      <c r="H4857">
        <v>0</v>
      </c>
      <c r="I4857" t="s">
        <v>40</v>
      </c>
      <c r="J4857">
        <v>45.3</v>
      </c>
      <c r="K4857" s="1">
        <v>45544</v>
      </c>
      <c r="L4857">
        <v>87</v>
      </c>
      <c r="M4857">
        <v>0.33</v>
      </c>
    </row>
    <row r="4858" spans="1:13" x14ac:dyDescent="0.3">
      <c r="A4858" t="s">
        <v>3755</v>
      </c>
      <c r="B4858">
        <v>70</v>
      </c>
      <c r="C4858" t="s">
        <v>25</v>
      </c>
      <c r="D4858" t="s">
        <v>28</v>
      </c>
      <c r="E4858">
        <v>46.5</v>
      </c>
      <c r="F4858">
        <v>15</v>
      </c>
      <c r="G4858">
        <v>107</v>
      </c>
      <c r="H4858">
        <v>0</v>
      </c>
      <c r="I4858" t="s">
        <v>16</v>
      </c>
      <c r="J4858">
        <v>54.1</v>
      </c>
      <c r="K4858" s="1">
        <v>45549</v>
      </c>
      <c r="L4858">
        <v>51</v>
      </c>
      <c r="M4858">
        <v>0.61</v>
      </c>
    </row>
    <row r="4859" spans="1:13" x14ac:dyDescent="0.3">
      <c r="A4859" t="s">
        <v>3756</v>
      </c>
      <c r="B4859">
        <v>59</v>
      </c>
      <c r="C4859" t="s">
        <v>21</v>
      </c>
      <c r="D4859" t="s">
        <v>52</v>
      </c>
      <c r="E4859">
        <v>70.11</v>
      </c>
      <c r="F4859">
        <v>8</v>
      </c>
      <c r="G4859">
        <v>298</v>
      </c>
      <c r="H4859">
        <v>0</v>
      </c>
      <c r="I4859" t="s">
        <v>16</v>
      </c>
      <c r="J4859">
        <v>36.9</v>
      </c>
      <c r="K4859" s="1">
        <v>44470</v>
      </c>
      <c r="L4859">
        <v>78</v>
      </c>
      <c r="M4859">
        <v>0.08</v>
      </c>
    </row>
    <row r="4860" spans="1:13" x14ac:dyDescent="0.3">
      <c r="A4860" t="s">
        <v>2913</v>
      </c>
      <c r="B4860">
        <v>46</v>
      </c>
      <c r="C4860" t="s">
        <v>14</v>
      </c>
      <c r="D4860" t="s">
        <v>37</v>
      </c>
      <c r="E4860">
        <v>60.72</v>
      </c>
      <c r="F4860">
        <v>11</v>
      </c>
      <c r="G4860">
        <v>111</v>
      </c>
      <c r="H4860">
        <v>0</v>
      </c>
      <c r="I4860" t="s">
        <v>40</v>
      </c>
      <c r="J4860">
        <v>1.8</v>
      </c>
      <c r="K4860" s="1">
        <v>45803</v>
      </c>
      <c r="L4860">
        <v>47</v>
      </c>
      <c r="M4860">
        <v>0.82</v>
      </c>
    </row>
    <row r="4861" spans="1:13" x14ac:dyDescent="0.3">
      <c r="A4861" t="s">
        <v>3757</v>
      </c>
      <c r="B4861">
        <v>18</v>
      </c>
      <c r="C4861" t="s">
        <v>21</v>
      </c>
      <c r="D4861" t="s">
        <v>26</v>
      </c>
      <c r="E4861">
        <v>242.27</v>
      </c>
      <c r="F4861">
        <v>8</v>
      </c>
      <c r="G4861">
        <v>162</v>
      </c>
      <c r="H4861">
        <v>0</v>
      </c>
      <c r="I4861" t="s">
        <v>23</v>
      </c>
      <c r="K4861" s="1">
        <v>44174</v>
      </c>
      <c r="L4861">
        <v>53</v>
      </c>
      <c r="M4861">
        <v>0.28000000000000003</v>
      </c>
    </row>
    <row r="4862" spans="1:13" x14ac:dyDescent="0.3">
      <c r="A4862" t="s">
        <v>3758</v>
      </c>
      <c r="B4862">
        <v>21</v>
      </c>
      <c r="C4862" t="s">
        <v>25</v>
      </c>
      <c r="D4862" t="s">
        <v>26</v>
      </c>
      <c r="E4862">
        <v>65.62</v>
      </c>
      <c r="F4862">
        <v>11</v>
      </c>
      <c r="G4862">
        <v>274</v>
      </c>
      <c r="H4862">
        <v>0</v>
      </c>
      <c r="I4862" t="s">
        <v>29</v>
      </c>
      <c r="J4862">
        <v>56.6</v>
      </c>
      <c r="K4862" s="1">
        <v>44182</v>
      </c>
      <c r="L4862">
        <v>6</v>
      </c>
      <c r="M4862">
        <v>0.28000000000000003</v>
      </c>
    </row>
    <row r="4863" spans="1:13" x14ac:dyDescent="0.3">
      <c r="A4863" t="s">
        <v>3759</v>
      </c>
      <c r="B4863">
        <v>49</v>
      </c>
      <c r="C4863" t="s">
        <v>25</v>
      </c>
      <c r="D4863" t="s">
        <v>37</v>
      </c>
      <c r="E4863">
        <v>303.77999999999997</v>
      </c>
      <c r="F4863">
        <v>12</v>
      </c>
      <c r="G4863">
        <v>18</v>
      </c>
      <c r="H4863">
        <v>0</v>
      </c>
      <c r="I4863" t="s">
        <v>40</v>
      </c>
      <c r="J4863">
        <v>97.8</v>
      </c>
      <c r="K4863" s="1">
        <v>44512</v>
      </c>
      <c r="L4863">
        <v>25</v>
      </c>
      <c r="M4863">
        <v>0.28999999999999998</v>
      </c>
    </row>
    <row r="4864" spans="1:13" x14ac:dyDescent="0.3">
      <c r="A4864" t="s">
        <v>1239</v>
      </c>
      <c r="B4864">
        <v>50</v>
      </c>
      <c r="C4864" t="s">
        <v>21</v>
      </c>
      <c r="D4864" t="s">
        <v>15</v>
      </c>
      <c r="E4864">
        <v>165.25</v>
      </c>
      <c r="F4864">
        <v>15</v>
      </c>
      <c r="G4864">
        <v>232</v>
      </c>
      <c r="H4864">
        <v>0</v>
      </c>
      <c r="I4864" t="s">
        <v>19</v>
      </c>
      <c r="J4864">
        <v>50.8</v>
      </c>
      <c r="K4864" s="1">
        <v>45456</v>
      </c>
      <c r="L4864">
        <v>3</v>
      </c>
      <c r="M4864">
        <v>0.05</v>
      </c>
    </row>
    <row r="4865" spans="1:13" x14ac:dyDescent="0.3">
      <c r="A4865" t="s">
        <v>2832</v>
      </c>
      <c r="B4865">
        <v>66</v>
      </c>
      <c r="C4865" t="s">
        <v>14</v>
      </c>
      <c r="D4865" t="s">
        <v>44</v>
      </c>
      <c r="E4865">
        <v>35.56</v>
      </c>
      <c r="F4865">
        <v>14</v>
      </c>
      <c r="G4865">
        <v>19</v>
      </c>
      <c r="H4865">
        <v>0</v>
      </c>
      <c r="I4865" t="s">
        <v>16</v>
      </c>
      <c r="J4865">
        <v>53.5</v>
      </c>
      <c r="K4865" s="1">
        <v>45674</v>
      </c>
      <c r="L4865">
        <v>13</v>
      </c>
      <c r="M4865">
        <v>0.28000000000000003</v>
      </c>
    </row>
    <row r="4866" spans="1:13" x14ac:dyDescent="0.3">
      <c r="A4866" t="s">
        <v>3760</v>
      </c>
      <c r="B4866">
        <v>43</v>
      </c>
      <c r="C4866" t="s">
        <v>14</v>
      </c>
      <c r="D4866" t="s">
        <v>52</v>
      </c>
      <c r="E4866">
        <v>138.69</v>
      </c>
      <c r="F4866">
        <v>11</v>
      </c>
      <c r="G4866">
        <v>240</v>
      </c>
      <c r="H4866">
        <v>0</v>
      </c>
      <c r="I4866" t="s">
        <v>19</v>
      </c>
      <c r="J4866">
        <v>28.2</v>
      </c>
      <c r="K4866" s="1">
        <v>45265</v>
      </c>
      <c r="L4866">
        <v>53</v>
      </c>
      <c r="M4866">
        <v>0.34</v>
      </c>
    </row>
    <row r="4867" spans="1:13" x14ac:dyDescent="0.3">
      <c r="A4867" t="s">
        <v>2758</v>
      </c>
      <c r="B4867">
        <v>34</v>
      </c>
      <c r="C4867" t="s">
        <v>21</v>
      </c>
      <c r="D4867" t="s">
        <v>18</v>
      </c>
      <c r="E4867">
        <v>38.47</v>
      </c>
      <c r="F4867">
        <v>3</v>
      </c>
      <c r="G4867">
        <v>259</v>
      </c>
      <c r="H4867">
        <v>0</v>
      </c>
      <c r="I4867" t="s">
        <v>29</v>
      </c>
      <c r="J4867">
        <v>10</v>
      </c>
      <c r="K4867" s="1">
        <v>45352</v>
      </c>
      <c r="L4867">
        <v>67</v>
      </c>
      <c r="M4867">
        <v>0.15</v>
      </c>
    </row>
    <row r="4868" spans="1:13" x14ac:dyDescent="0.3">
      <c r="A4868" t="s">
        <v>3761</v>
      </c>
      <c r="B4868">
        <v>56</v>
      </c>
      <c r="C4868" t="s">
        <v>14</v>
      </c>
      <c r="D4868" t="s">
        <v>50</v>
      </c>
      <c r="E4868">
        <v>106.95</v>
      </c>
      <c r="F4868">
        <v>5</v>
      </c>
      <c r="G4868">
        <v>48</v>
      </c>
      <c r="H4868">
        <v>0</v>
      </c>
      <c r="I4868" t="s">
        <v>16</v>
      </c>
      <c r="J4868">
        <v>70.8</v>
      </c>
      <c r="K4868" s="1">
        <v>45066</v>
      </c>
      <c r="L4868">
        <v>31</v>
      </c>
      <c r="M4868">
        <v>0.55000000000000004</v>
      </c>
    </row>
    <row r="4869" spans="1:13" x14ac:dyDescent="0.3">
      <c r="A4869" t="s">
        <v>3762</v>
      </c>
      <c r="B4869">
        <v>40</v>
      </c>
      <c r="C4869" t="s">
        <v>21</v>
      </c>
      <c r="D4869" t="s">
        <v>35</v>
      </c>
      <c r="F4869">
        <v>9</v>
      </c>
      <c r="G4869">
        <v>153</v>
      </c>
      <c r="H4869">
        <v>0</v>
      </c>
      <c r="I4869" t="s">
        <v>16</v>
      </c>
      <c r="J4869">
        <v>80.8</v>
      </c>
      <c r="K4869" s="1">
        <v>44246</v>
      </c>
      <c r="L4869">
        <v>67</v>
      </c>
      <c r="M4869">
        <v>0.71</v>
      </c>
    </row>
    <row r="4870" spans="1:13" x14ac:dyDescent="0.3">
      <c r="A4870" t="s">
        <v>3763</v>
      </c>
      <c r="B4870">
        <v>49</v>
      </c>
      <c r="C4870" t="s">
        <v>14</v>
      </c>
      <c r="D4870" t="s">
        <v>44</v>
      </c>
      <c r="E4870">
        <v>29.81</v>
      </c>
      <c r="F4870">
        <v>11</v>
      </c>
      <c r="G4870">
        <v>2</v>
      </c>
      <c r="H4870">
        <v>0</v>
      </c>
      <c r="I4870" t="s">
        <v>16</v>
      </c>
      <c r="J4870">
        <v>87</v>
      </c>
      <c r="K4870" s="1">
        <v>44615</v>
      </c>
      <c r="L4870">
        <v>81</v>
      </c>
      <c r="M4870">
        <v>0.23</v>
      </c>
    </row>
    <row r="4871" spans="1:13" x14ac:dyDescent="0.3">
      <c r="A4871" t="s">
        <v>905</v>
      </c>
      <c r="B4871">
        <v>69</v>
      </c>
      <c r="C4871" t="s">
        <v>21</v>
      </c>
      <c r="D4871" t="s">
        <v>28</v>
      </c>
      <c r="E4871">
        <v>66.16</v>
      </c>
      <c r="F4871">
        <v>14</v>
      </c>
      <c r="G4871">
        <v>307</v>
      </c>
      <c r="H4871">
        <v>0</v>
      </c>
      <c r="I4871" t="s">
        <v>19</v>
      </c>
      <c r="J4871">
        <v>40.4</v>
      </c>
      <c r="K4871" s="1">
        <v>44752</v>
      </c>
      <c r="L4871">
        <v>55</v>
      </c>
      <c r="M4871">
        <v>0.43</v>
      </c>
    </row>
    <row r="4872" spans="1:13" x14ac:dyDescent="0.3">
      <c r="A4872" t="s">
        <v>3764</v>
      </c>
      <c r="B4872">
        <v>32</v>
      </c>
      <c r="C4872" t="s">
        <v>21</v>
      </c>
      <c r="D4872" t="s">
        <v>15</v>
      </c>
      <c r="E4872">
        <v>243.01</v>
      </c>
      <c r="F4872">
        <v>8</v>
      </c>
      <c r="G4872">
        <v>291</v>
      </c>
      <c r="H4872">
        <v>0</v>
      </c>
      <c r="I4872" t="s">
        <v>23</v>
      </c>
      <c r="J4872">
        <v>70.400000000000006</v>
      </c>
      <c r="K4872" s="1">
        <v>45832</v>
      </c>
      <c r="L4872">
        <v>66</v>
      </c>
      <c r="M4872">
        <v>0.03</v>
      </c>
    </row>
    <row r="4873" spans="1:13" x14ac:dyDescent="0.3">
      <c r="A4873" t="s">
        <v>524</v>
      </c>
      <c r="B4873">
        <v>30</v>
      </c>
      <c r="C4873" t="s">
        <v>21</v>
      </c>
      <c r="D4873" t="s">
        <v>18</v>
      </c>
      <c r="E4873">
        <v>199.26</v>
      </c>
      <c r="F4873">
        <v>13</v>
      </c>
      <c r="G4873">
        <v>168</v>
      </c>
      <c r="H4873">
        <v>0</v>
      </c>
      <c r="I4873" t="s">
        <v>19</v>
      </c>
      <c r="J4873">
        <v>26.3</v>
      </c>
      <c r="K4873" s="1">
        <v>45346</v>
      </c>
      <c r="L4873">
        <v>5</v>
      </c>
      <c r="M4873">
        <v>0.11</v>
      </c>
    </row>
    <row r="4874" spans="1:13" x14ac:dyDescent="0.3">
      <c r="A4874" t="s">
        <v>3765</v>
      </c>
      <c r="B4874">
        <v>77</v>
      </c>
      <c r="C4874" t="s">
        <v>14</v>
      </c>
      <c r="D4874" t="s">
        <v>35</v>
      </c>
      <c r="E4874">
        <v>56.04</v>
      </c>
      <c r="F4874">
        <v>10</v>
      </c>
      <c r="G4874">
        <v>197</v>
      </c>
      <c r="H4874">
        <v>0</v>
      </c>
      <c r="I4874" t="s">
        <v>23</v>
      </c>
      <c r="J4874">
        <v>25.3</v>
      </c>
      <c r="K4874" s="1">
        <v>45151</v>
      </c>
      <c r="L4874">
        <v>9</v>
      </c>
      <c r="M4874">
        <v>0.36</v>
      </c>
    </row>
    <row r="4875" spans="1:13" x14ac:dyDescent="0.3">
      <c r="A4875" t="s">
        <v>3766</v>
      </c>
      <c r="B4875">
        <v>19</v>
      </c>
      <c r="C4875" t="s">
        <v>14</v>
      </c>
      <c r="D4875" t="s">
        <v>35</v>
      </c>
      <c r="E4875">
        <v>55.51</v>
      </c>
      <c r="F4875">
        <v>6</v>
      </c>
      <c r="G4875">
        <v>178</v>
      </c>
      <c r="H4875">
        <v>0</v>
      </c>
      <c r="I4875" t="s">
        <v>40</v>
      </c>
      <c r="J4875">
        <v>99.6</v>
      </c>
      <c r="K4875" s="1">
        <v>45755</v>
      </c>
      <c r="L4875">
        <v>29</v>
      </c>
      <c r="M4875">
        <v>0.24</v>
      </c>
    </row>
    <row r="4876" spans="1:13" x14ac:dyDescent="0.3">
      <c r="A4876" t="s">
        <v>3767</v>
      </c>
      <c r="B4876">
        <v>77</v>
      </c>
      <c r="C4876" t="s">
        <v>25</v>
      </c>
      <c r="D4876" t="s">
        <v>18</v>
      </c>
      <c r="E4876">
        <v>162.1</v>
      </c>
      <c r="F4876">
        <v>14</v>
      </c>
      <c r="G4876">
        <v>102</v>
      </c>
      <c r="H4876">
        <v>0</v>
      </c>
      <c r="I4876" t="s">
        <v>16</v>
      </c>
      <c r="J4876">
        <v>84.9</v>
      </c>
      <c r="K4876" s="1">
        <v>45264</v>
      </c>
      <c r="L4876">
        <v>35</v>
      </c>
      <c r="M4876">
        <v>7.0000000000000007E-2</v>
      </c>
    </row>
    <row r="4877" spans="1:13" x14ac:dyDescent="0.3">
      <c r="A4877" t="s">
        <v>3768</v>
      </c>
      <c r="B4877">
        <v>36</v>
      </c>
      <c r="C4877" t="s">
        <v>21</v>
      </c>
      <c r="D4877" t="s">
        <v>15</v>
      </c>
      <c r="E4877">
        <v>27.09</v>
      </c>
      <c r="F4877">
        <v>7</v>
      </c>
      <c r="G4877">
        <v>218</v>
      </c>
      <c r="H4877">
        <v>0</v>
      </c>
      <c r="I4877" t="s">
        <v>19</v>
      </c>
      <c r="J4877">
        <v>25.6</v>
      </c>
      <c r="K4877" s="1">
        <v>44777</v>
      </c>
      <c r="L4877">
        <v>35</v>
      </c>
      <c r="M4877">
        <v>0.14000000000000001</v>
      </c>
    </row>
    <row r="4878" spans="1:13" x14ac:dyDescent="0.3">
      <c r="A4878" t="s">
        <v>2551</v>
      </c>
      <c r="B4878">
        <v>41</v>
      </c>
      <c r="C4878" t="s">
        <v>21</v>
      </c>
      <c r="D4878" t="s">
        <v>28</v>
      </c>
      <c r="E4878">
        <v>83.73</v>
      </c>
      <c r="F4878">
        <v>7</v>
      </c>
      <c r="G4878">
        <v>15</v>
      </c>
      <c r="H4878">
        <v>0</v>
      </c>
      <c r="I4878" t="s">
        <v>29</v>
      </c>
      <c r="J4878">
        <v>43.3</v>
      </c>
      <c r="K4878" s="1">
        <v>45830</v>
      </c>
      <c r="L4878">
        <v>50</v>
      </c>
      <c r="M4878">
        <v>0.05</v>
      </c>
    </row>
    <row r="4879" spans="1:13" x14ac:dyDescent="0.3">
      <c r="A4879" t="s">
        <v>3769</v>
      </c>
      <c r="B4879">
        <v>62</v>
      </c>
      <c r="C4879" t="s">
        <v>14</v>
      </c>
      <c r="D4879" t="s">
        <v>37</v>
      </c>
      <c r="E4879">
        <v>75.34</v>
      </c>
      <c r="F4879">
        <v>4</v>
      </c>
      <c r="G4879">
        <v>46</v>
      </c>
      <c r="H4879">
        <v>0</v>
      </c>
      <c r="I4879" t="s">
        <v>29</v>
      </c>
      <c r="J4879">
        <v>56.5</v>
      </c>
      <c r="K4879" s="1">
        <v>45430</v>
      </c>
      <c r="L4879">
        <v>30</v>
      </c>
      <c r="M4879">
        <v>0.44</v>
      </c>
    </row>
    <row r="4880" spans="1:13" x14ac:dyDescent="0.3">
      <c r="A4880" t="s">
        <v>3770</v>
      </c>
      <c r="B4880">
        <v>41</v>
      </c>
      <c r="C4880" t="s">
        <v>14</v>
      </c>
      <c r="D4880" t="s">
        <v>44</v>
      </c>
      <c r="E4880">
        <v>34.619999999999997</v>
      </c>
      <c r="F4880">
        <v>8</v>
      </c>
      <c r="G4880">
        <v>335</v>
      </c>
      <c r="H4880">
        <v>0</v>
      </c>
      <c r="I4880" t="s">
        <v>23</v>
      </c>
      <c r="J4880">
        <v>1.3</v>
      </c>
      <c r="K4880" s="1">
        <v>45424</v>
      </c>
      <c r="L4880">
        <v>15</v>
      </c>
      <c r="M4880">
        <v>0.14000000000000001</v>
      </c>
    </row>
    <row r="4881" spans="1:13" x14ac:dyDescent="0.3">
      <c r="A4881" t="s">
        <v>3771</v>
      </c>
      <c r="B4881">
        <v>28</v>
      </c>
      <c r="C4881" t="s">
        <v>21</v>
      </c>
      <c r="D4881" t="s">
        <v>22</v>
      </c>
      <c r="E4881">
        <v>246.7</v>
      </c>
      <c r="F4881">
        <v>11</v>
      </c>
      <c r="G4881">
        <v>45</v>
      </c>
      <c r="H4881">
        <v>0</v>
      </c>
      <c r="I4881" t="s">
        <v>23</v>
      </c>
      <c r="J4881">
        <v>95.9</v>
      </c>
      <c r="K4881" s="1">
        <v>45810</v>
      </c>
      <c r="L4881">
        <v>29</v>
      </c>
      <c r="M4881">
        <v>7.0000000000000007E-2</v>
      </c>
    </row>
    <row r="4882" spans="1:13" x14ac:dyDescent="0.3">
      <c r="A4882" t="s">
        <v>3715</v>
      </c>
      <c r="B4882">
        <v>76</v>
      </c>
      <c r="C4882" t="s">
        <v>21</v>
      </c>
      <c r="D4882" t="s">
        <v>22</v>
      </c>
      <c r="E4882">
        <v>116.84</v>
      </c>
      <c r="F4882">
        <v>7</v>
      </c>
      <c r="G4882">
        <v>99</v>
      </c>
      <c r="H4882">
        <v>0</v>
      </c>
      <c r="I4882" t="s">
        <v>16</v>
      </c>
      <c r="J4882">
        <v>10.9</v>
      </c>
      <c r="K4882" s="1">
        <v>45192</v>
      </c>
      <c r="L4882">
        <v>25</v>
      </c>
      <c r="M4882">
        <v>0.24</v>
      </c>
    </row>
    <row r="4883" spans="1:13" x14ac:dyDescent="0.3">
      <c r="A4883" t="s">
        <v>2179</v>
      </c>
      <c r="B4883">
        <v>39</v>
      </c>
      <c r="C4883" t="s">
        <v>14</v>
      </c>
      <c r="D4883" t="s">
        <v>15</v>
      </c>
      <c r="E4883">
        <v>117.14</v>
      </c>
      <c r="F4883">
        <v>10</v>
      </c>
      <c r="G4883">
        <v>182</v>
      </c>
      <c r="H4883">
        <v>0</v>
      </c>
      <c r="I4883" t="s">
        <v>23</v>
      </c>
      <c r="J4883">
        <v>81.7</v>
      </c>
      <c r="K4883" s="1">
        <v>44361</v>
      </c>
      <c r="L4883">
        <v>75</v>
      </c>
      <c r="M4883">
        <v>0.56000000000000005</v>
      </c>
    </row>
    <row r="4884" spans="1:13" x14ac:dyDescent="0.3">
      <c r="A4884" t="s">
        <v>3772</v>
      </c>
      <c r="B4884">
        <v>32</v>
      </c>
      <c r="C4884" t="s">
        <v>21</v>
      </c>
      <c r="D4884" t="s">
        <v>35</v>
      </c>
      <c r="E4884">
        <v>174.26</v>
      </c>
      <c r="F4884">
        <v>12</v>
      </c>
      <c r="G4884">
        <v>353</v>
      </c>
      <c r="H4884">
        <v>0</v>
      </c>
      <c r="I4884" t="s">
        <v>29</v>
      </c>
      <c r="J4884">
        <v>97.6</v>
      </c>
      <c r="K4884" s="1">
        <v>45639</v>
      </c>
      <c r="L4884">
        <v>57</v>
      </c>
      <c r="M4884">
        <v>0.22</v>
      </c>
    </row>
    <row r="4885" spans="1:13" x14ac:dyDescent="0.3">
      <c r="A4885" t="s">
        <v>2387</v>
      </c>
      <c r="B4885">
        <v>27</v>
      </c>
      <c r="C4885" t="s">
        <v>14</v>
      </c>
      <c r="D4885" t="s">
        <v>50</v>
      </c>
      <c r="E4885">
        <v>107.64</v>
      </c>
      <c r="F4885">
        <v>8</v>
      </c>
      <c r="G4885">
        <v>215</v>
      </c>
      <c r="H4885">
        <v>0</v>
      </c>
      <c r="I4885" t="s">
        <v>19</v>
      </c>
      <c r="J4885">
        <v>70.400000000000006</v>
      </c>
      <c r="K4885" s="1">
        <v>45388</v>
      </c>
      <c r="L4885">
        <v>51</v>
      </c>
      <c r="M4885">
        <v>0.14000000000000001</v>
      </c>
    </row>
    <row r="4886" spans="1:13" x14ac:dyDescent="0.3">
      <c r="A4886" t="s">
        <v>2108</v>
      </c>
      <c r="B4886">
        <v>58</v>
      </c>
      <c r="C4886" t="s">
        <v>14</v>
      </c>
      <c r="D4886" t="s">
        <v>37</v>
      </c>
      <c r="E4886">
        <v>78.680000000000007</v>
      </c>
      <c r="F4886">
        <v>10</v>
      </c>
      <c r="G4886">
        <v>133</v>
      </c>
      <c r="H4886">
        <v>0</v>
      </c>
      <c r="I4886" t="s">
        <v>19</v>
      </c>
      <c r="K4886" s="1">
        <v>45400</v>
      </c>
      <c r="L4886">
        <v>68</v>
      </c>
      <c r="M4886">
        <v>0.13</v>
      </c>
    </row>
    <row r="4887" spans="1:13" x14ac:dyDescent="0.3">
      <c r="A4887" t="s">
        <v>2771</v>
      </c>
      <c r="B4887">
        <v>44</v>
      </c>
      <c r="C4887" t="s">
        <v>14</v>
      </c>
      <c r="D4887" t="s">
        <v>37</v>
      </c>
      <c r="E4887">
        <v>49.24</v>
      </c>
      <c r="F4887">
        <v>13</v>
      </c>
      <c r="G4887">
        <v>339</v>
      </c>
      <c r="H4887">
        <v>0</v>
      </c>
      <c r="I4887" t="s">
        <v>23</v>
      </c>
      <c r="J4887">
        <v>2</v>
      </c>
      <c r="K4887" s="1">
        <v>45354</v>
      </c>
      <c r="L4887">
        <v>58</v>
      </c>
      <c r="M4887">
        <v>0.11</v>
      </c>
    </row>
    <row r="4888" spans="1:13" x14ac:dyDescent="0.3">
      <c r="A4888" t="s">
        <v>3773</v>
      </c>
      <c r="B4888">
        <v>77</v>
      </c>
      <c r="C4888" t="s">
        <v>14</v>
      </c>
      <c r="D4888" t="s">
        <v>15</v>
      </c>
      <c r="E4888">
        <v>194.8</v>
      </c>
      <c r="F4888">
        <v>9</v>
      </c>
      <c r="G4888">
        <v>316</v>
      </c>
      <c r="H4888">
        <v>0</v>
      </c>
      <c r="I4888" t="s">
        <v>23</v>
      </c>
      <c r="J4888">
        <v>35.5</v>
      </c>
      <c r="K4888" s="1">
        <v>44045</v>
      </c>
      <c r="L4888">
        <v>12</v>
      </c>
      <c r="M4888">
        <v>0.04</v>
      </c>
    </row>
    <row r="4889" spans="1:13" x14ac:dyDescent="0.3">
      <c r="A4889" t="s">
        <v>3774</v>
      </c>
      <c r="B4889">
        <v>26</v>
      </c>
      <c r="C4889" t="s">
        <v>21</v>
      </c>
      <c r="D4889" t="s">
        <v>28</v>
      </c>
      <c r="E4889">
        <v>117.24</v>
      </c>
      <c r="F4889">
        <v>10</v>
      </c>
      <c r="G4889">
        <v>8</v>
      </c>
      <c r="H4889">
        <v>0</v>
      </c>
      <c r="I4889" t="s">
        <v>29</v>
      </c>
      <c r="J4889">
        <v>47.6</v>
      </c>
      <c r="K4889" s="1">
        <v>44069</v>
      </c>
      <c r="L4889">
        <v>96</v>
      </c>
      <c r="M4889">
        <v>0.1</v>
      </c>
    </row>
    <row r="4890" spans="1:13" x14ac:dyDescent="0.3">
      <c r="A4890" t="s">
        <v>3775</v>
      </c>
      <c r="B4890">
        <v>69</v>
      </c>
      <c r="C4890" t="s">
        <v>14</v>
      </c>
      <c r="D4890" t="s">
        <v>15</v>
      </c>
      <c r="E4890">
        <v>131.38999999999999</v>
      </c>
      <c r="F4890">
        <v>9</v>
      </c>
      <c r="G4890">
        <v>212</v>
      </c>
      <c r="H4890">
        <v>0</v>
      </c>
      <c r="I4890" t="s">
        <v>40</v>
      </c>
      <c r="J4890">
        <v>78.3</v>
      </c>
      <c r="K4890" s="1">
        <v>44804</v>
      </c>
      <c r="L4890">
        <v>69</v>
      </c>
      <c r="M4890">
        <v>0.13</v>
      </c>
    </row>
    <row r="4891" spans="1:13" x14ac:dyDescent="0.3">
      <c r="A4891" t="s">
        <v>3776</v>
      </c>
      <c r="B4891">
        <v>45</v>
      </c>
      <c r="C4891" t="s">
        <v>14</v>
      </c>
      <c r="D4891" t="s">
        <v>50</v>
      </c>
      <c r="E4891">
        <v>50</v>
      </c>
      <c r="F4891">
        <v>9</v>
      </c>
      <c r="G4891">
        <v>138</v>
      </c>
      <c r="H4891">
        <v>0</v>
      </c>
      <c r="I4891" t="s">
        <v>19</v>
      </c>
      <c r="J4891">
        <v>65.5</v>
      </c>
      <c r="K4891" s="1">
        <v>45052</v>
      </c>
      <c r="L4891">
        <v>37</v>
      </c>
      <c r="M4891">
        <v>7.0000000000000007E-2</v>
      </c>
    </row>
    <row r="4892" spans="1:13" x14ac:dyDescent="0.3">
      <c r="A4892" t="s">
        <v>3777</v>
      </c>
      <c r="B4892">
        <v>18</v>
      </c>
      <c r="C4892" t="s">
        <v>21</v>
      </c>
      <c r="D4892" t="s">
        <v>26</v>
      </c>
      <c r="E4892">
        <v>201.54</v>
      </c>
      <c r="F4892">
        <v>7</v>
      </c>
      <c r="G4892">
        <v>221</v>
      </c>
      <c r="H4892">
        <v>0</v>
      </c>
      <c r="I4892" t="s">
        <v>23</v>
      </c>
      <c r="J4892">
        <v>73.599999999999994</v>
      </c>
      <c r="K4892" s="1">
        <v>44536</v>
      </c>
      <c r="L4892">
        <v>25</v>
      </c>
      <c r="M4892">
        <v>0.21</v>
      </c>
    </row>
    <row r="4893" spans="1:13" x14ac:dyDescent="0.3">
      <c r="A4893" t="s">
        <v>3778</v>
      </c>
      <c r="B4893">
        <v>34</v>
      </c>
      <c r="C4893" t="s">
        <v>14</v>
      </c>
      <c r="D4893" t="s">
        <v>22</v>
      </c>
      <c r="E4893">
        <v>102.29</v>
      </c>
      <c r="F4893">
        <v>4</v>
      </c>
      <c r="G4893">
        <v>320</v>
      </c>
      <c r="H4893">
        <v>0</v>
      </c>
      <c r="I4893" t="s">
        <v>16</v>
      </c>
      <c r="J4893">
        <v>14.5</v>
      </c>
      <c r="K4893" s="1">
        <v>44529</v>
      </c>
      <c r="L4893">
        <v>68</v>
      </c>
      <c r="M4893">
        <v>0.09</v>
      </c>
    </row>
    <row r="4894" spans="1:13" x14ac:dyDescent="0.3">
      <c r="A4894" t="s">
        <v>3779</v>
      </c>
      <c r="B4894">
        <v>48</v>
      </c>
      <c r="C4894" t="s">
        <v>21</v>
      </c>
      <c r="D4894" t="s">
        <v>15</v>
      </c>
      <c r="E4894">
        <v>117.51</v>
      </c>
      <c r="F4894">
        <v>8</v>
      </c>
      <c r="G4894">
        <v>90</v>
      </c>
      <c r="H4894">
        <v>0</v>
      </c>
      <c r="I4894" t="s">
        <v>23</v>
      </c>
      <c r="J4894">
        <v>84.5</v>
      </c>
      <c r="K4894" s="1">
        <v>45379</v>
      </c>
      <c r="L4894">
        <v>24</v>
      </c>
      <c r="M4894">
        <v>0.61</v>
      </c>
    </row>
    <row r="4895" spans="1:13" x14ac:dyDescent="0.3">
      <c r="A4895" t="s">
        <v>3780</v>
      </c>
      <c r="B4895">
        <v>61</v>
      </c>
      <c r="C4895" t="s">
        <v>14</v>
      </c>
      <c r="D4895" t="s">
        <v>37</v>
      </c>
      <c r="E4895">
        <v>71.14</v>
      </c>
      <c r="F4895">
        <v>10</v>
      </c>
      <c r="G4895">
        <v>314</v>
      </c>
      <c r="H4895">
        <v>0</v>
      </c>
      <c r="I4895" t="s">
        <v>23</v>
      </c>
      <c r="J4895">
        <v>82.2</v>
      </c>
      <c r="K4895" s="1">
        <v>45559</v>
      </c>
      <c r="L4895">
        <v>36</v>
      </c>
      <c r="M4895">
        <v>0.14000000000000001</v>
      </c>
    </row>
    <row r="4896" spans="1:13" x14ac:dyDescent="0.3">
      <c r="A4896" t="s">
        <v>3781</v>
      </c>
      <c r="B4896">
        <v>27</v>
      </c>
      <c r="C4896" t="s">
        <v>14</v>
      </c>
      <c r="D4896" t="s">
        <v>28</v>
      </c>
      <c r="E4896">
        <v>89.2</v>
      </c>
      <c r="F4896">
        <v>6</v>
      </c>
      <c r="G4896">
        <v>111</v>
      </c>
      <c r="H4896">
        <v>0</v>
      </c>
      <c r="I4896" t="s">
        <v>19</v>
      </c>
      <c r="J4896">
        <v>76.900000000000006</v>
      </c>
      <c r="K4896" s="1">
        <v>45612</v>
      </c>
      <c r="L4896">
        <v>2</v>
      </c>
      <c r="M4896">
        <v>0.28999999999999998</v>
      </c>
    </row>
    <row r="4897" spans="1:13" x14ac:dyDescent="0.3">
      <c r="A4897" t="s">
        <v>3782</v>
      </c>
      <c r="B4897">
        <v>54</v>
      </c>
      <c r="C4897" t="s">
        <v>14</v>
      </c>
      <c r="D4897" t="s">
        <v>22</v>
      </c>
      <c r="E4897">
        <v>49.87</v>
      </c>
      <c r="F4897">
        <v>8</v>
      </c>
      <c r="G4897">
        <v>112</v>
      </c>
      <c r="H4897">
        <v>0</v>
      </c>
      <c r="I4897" t="s">
        <v>23</v>
      </c>
      <c r="J4897">
        <v>81.8</v>
      </c>
      <c r="K4897" s="1">
        <v>44920</v>
      </c>
      <c r="L4897">
        <v>35</v>
      </c>
      <c r="M4897">
        <v>0.08</v>
      </c>
    </row>
    <row r="4898" spans="1:13" x14ac:dyDescent="0.3">
      <c r="A4898" t="s">
        <v>3783</v>
      </c>
      <c r="B4898">
        <v>79</v>
      </c>
      <c r="C4898" t="s">
        <v>21</v>
      </c>
      <c r="D4898" t="s">
        <v>52</v>
      </c>
      <c r="E4898">
        <v>109.35</v>
      </c>
      <c r="F4898">
        <v>15</v>
      </c>
      <c r="G4898">
        <v>197</v>
      </c>
      <c r="H4898">
        <v>0</v>
      </c>
      <c r="I4898" t="s">
        <v>16</v>
      </c>
      <c r="J4898">
        <v>21.4</v>
      </c>
      <c r="K4898" s="1">
        <v>45164</v>
      </c>
      <c r="L4898">
        <v>8</v>
      </c>
      <c r="M4898">
        <v>0.34</v>
      </c>
    </row>
    <row r="4899" spans="1:13" x14ac:dyDescent="0.3">
      <c r="A4899" t="s">
        <v>3784</v>
      </c>
      <c r="B4899">
        <v>46</v>
      </c>
      <c r="C4899" t="s">
        <v>21</v>
      </c>
      <c r="D4899" t="s">
        <v>18</v>
      </c>
      <c r="E4899">
        <v>174.3</v>
      </c>
      <c r="F4899">
        <v>7</v>
      </c>
      <c r="G4899">
        <v>262</v>
      </c>
      <c r="H4899">
        <v>0</v>
      </c>
      <c r="I4899" t="s">
        <v>16</v>
      </c>
      <c r="J4899">
        <v>14</v>
      </c>
      <c r="K4899" s="1">
        <v>44870</v>
      </c>
      <c r="L4899">
        <v>73</v>
      </c>
      <c r="M4899">
        <v>0.3</v>
      </c>
    </row>
    <row r="4900" spans="1:13" x14ac:dyDescent="0.3">
      <c r="A4900" t="s">
        <v>3775</v>
      </c>
      <c r="B4900">
        <v>35</v>
      </c>
      <c r="C4900" t="s">
        <v>25</v>
      </c>
      <c r="D4900" t="s">
        <v>37</v>
      </c>
      <c r="E4900">
        <v>102.46</v>
      </c>
      <c r="F4900">
        <v>15</v>
      </c>
      <c r="G4900">
        <v>316</v>
      </c>
      <c r="H4900">
        <v>0</v>
      </c>
      <c r="I4900" t="s">
        <v>16</v>
      </c>
      <c r="J4900">
        <v>89.5</v>
      </c>
      <c r="K4900" s="1">
        <v>44626</v>
      </c>
      <c r="L4900">
        <v>28</v>
      </c>
      <c r="M4900">
        <v>0.56999999999999995</v>
      </c>
    </row>
    <row r="4901" spans="1:13" x14ac:dyDescent="0.3">
      <c r="A4901" t="s">
        <v>3785</v>
      </c>
      <c r="B4901">
        <v>64</v>
      </c>
      <c r="C4901" t="s">
        <v>14</v>
      </c>
      <c r="D4901" t="s">
        <v>52</v>
      </c>
      <c r="E4901">
        <v>108.05</v>
      </c>
      <c r="F4901">
        <v>17</v>
      </c>
      <c r="G4901">
        <v>312</v>
      </c>
      <c r="H4901">
        <v>0</v>
      </c>
      <c r="I4901" t="s">
        <v>29</v>
      </c>
      <c r="J4901">
        <v>95.7</v>
      </c>
      <c r="K4901" s="1">
        <v>44282</v>
      </c>
      <c r="L4901">
        <v>60</v>
      </c>
      <c r="M4901">
        <v>0.37</v>
      </c>
    </row>
    <row r="4902" spans="1:13" x14ac:dyDescent="0.3">
      <c r="A4902" t="s">
        <v>3786</v>
      </c>
      <c r="B4902">
        <v>55</v>
      </c>
      <c r="C4902" t="s">
        <v>21</v>
      </c>
      <c r="D4902" t="s">
        <v>28</v>
      </c>
      <c r="E4902">
        <v>118.31</v>
      </c>
      <c r="F4902">
        <v>12</v>
      </c>
      <c r="G4902">
        <v>341</v>
      </c>
      <c r="H4902">
        <v>0</v>
      </c>
      <c r="I4902" t="s">
        <v>16</v>
      </c>
      <c r="J4902">
        <v>42.4</v>
      </c>
      <c r="K4902" s="1">
        <v>44969</v>
      </c>
      <c r="L4902">
        <v>54</v>
      </c>
      <c r="M4902">
        <v>0.38</v>
      </c>
    </row>
    <row r="4903" spans="1:13" x14ac:dyDescent="0.3">
      <c r="A4903" t="s">
        <v>3787</v>
      </c>
      <c r="B4903">
        <v>56</v>
      </c>
      <c r="C4903" t="s">
        <v>21</v>
      </c>
      <c r="D4903" t="s">
        <v>37</v>
      </c>
      <c r="E4903">
        <v>119.04</v>
      </c>
      <c r="F4903">
        <v>13</v>
      </c>
      <c r="G4903">
        <v>161</v>
      </c>
      <c r="H4903">
        <v>0</v>
      </c>
      <c r="I4903" t="s">
        <v>19</v>
      </c>
      <c r="J4903">
        <v>44.7</v>
      </c>
      <c r="K4903" s="1">
        <v>45382</v>
      </c>
      <c r="L4903">
        <v>44</v>
      </c>
      <c r="M4903">
        <v>7.0000000000000007E-2</v>
      </c>
    </row>
    <row r="4904" spans="1:13" x14ac:dyDescent="0.3">
      <c r="A4904" t="s">
        <v>706</v>
      </c>
      <c r="B4904">
        <v>66</v>
      </c>
      <c r="C4904" t="s">
        <v>21</v>
      </c>
      <c r="D4904" t="s">
        <v>15</v>
      </c>
      <c r="E4904">
        <v>166.91</v>
      </c>
      <c r="F4904">
        <v>8</v>
      </c>
      <c r="G4904">
        <v>83</v>
      </c>
      <c r="H4904">
        <v>0</v>
      </c>
      <c r="I4904" t="s">
        <v>40</v>
      </c>
      <c r="J4904">
        <v>74.099999999999994</v>
      </c>
      <c r="K4904" s="1">
        <v>44774</v>
      </c>
      <c r="L4904">
        <v>10</v>
      </c>
      <c r="M4904">
        <v>0.35</v>
      </c>
    </row>
    <row r="4905" spans="1:13" x14ac:dyDescent="0.3">
      <c r="A4905" t="s">
        <v>3788</v>
      </c>
      <c r="B4905">
        <v>23</v>
      </c>
      <c r="C4905" t="s">
        <v>14</v>
      </c>
      <c r="D4905" t="s">
        <v>37</v>
      </c>
      <c r="E4905">
        <v>58.16</v>
      </c>
      <c r="F4905">
        <v>10</v>
      </c>
      <c r="G4905">
        <v>44</v>
      </c>
      <c r="H4905">
        <v>0</v>
      </c>
      <c r="I4905" t="s">
        <v>23</v>
      </c>
      <c r="J4905">
        <v>49.5</v>
      </c>
      <c r="K4905" s="1">
        <v>44776</v>
      </c>
      <c r="L4905">
        <v>5</v>
      </c>
      <c r="M4905">
        <v>0.1</v>
      </c>
    </row>
    <row r="4906" spans="1:13" x14ac:dyDescent="0.3">
      <c r="A4906" t="s">
        <v>658</v>
      </c>
      <c r="B4906">
        <v>57</v>
      </c>
      <c r="C4906" t="s">
        <v>14</v>
      </c>
      <c r="D4906" t="s">
        <v>28</v>
      </c>
      <c r="E4906">
        <v>32.729999999999997</v>
      </c>
      <c r="F4906">
        <v>15</v>
      </c>
      <c r="G4906">
        <v>44</v>
      </c>
      <c r="H4906">
        <v>0</v>
      </c>
      <c r="I4906" t="s">
        <v>23</v>
      </c>
      <c r="J4906">
        <v>31.4</v>
      </c>
      <c r="K4906" s="1">
        <v>45592</v>
      </c>
      <c r="L4906">
        <v>47</v>
      </c>
      <c r="M4906">
        <v>0.22</v>
      </c>
    </row>
    <row r="4907" spans="1:13" x14ac:dyDescent="0.3">
      <c r="A4907" t="s">
        <v>3789</v>
      </c>
      <c r="B4907">
        <v>29</v>
      </c>
      <c r="C4907" t="s">
        <v>14</v>
      </c>
      <c r="D4907" t="s">
        <v>37</v>
      </c>
      <c r="E4907">
        <v>98.28</v>
      </c>
      <c r="F4907">
        <v>9</v>
      </c>
      <c r="G4907">
        <v>270</v>
      </c>
      <c r="H4907">
        <v>0</v>
      </c>
      <c r="I4907" t="s">
        <v>23</v>
      </c>
      <c r="J4907">
        <v>19</v>
      </c>
      <c r="K4907" s="1">
        <v>44359</v>
      </c>
      <c r="L4907">
        <v>31</v>
      </c>
      <c r="M4907">
        <v>0.37</v>
      </c>
    </row>
    <row r="4908" spans="1:13" x14ac:dyDescent="0.3">
      <c r="A4908" t="s">
        <v>3790</v>
      </c>
      <c r="B4908">
        <v>70</v>
      </c>
      <c r="C4908" t="s">
        <v>14</v>
      </c>
      <c r="D4908" t="s">
        <v>50</v>
      </c>
      <c r="E4908">
        <v>136.54</v>
      </c>
      <c r="F4908">
        <v>10</v>
      </c>
      <c r="G4908">
        <v>209</v>
      </c>
      <c r="H4908">
        <v>0</v>
      </c>
      <c r="I4908" t="s">
        <v>16</v>
      </c>
      <c r="J4908">
        <v>2.2999999999999998</v>
      </c>
      <c r="K4908" s="1">
        <v>44623</v>
      </c>
      <c r="L4908">
        <v>29</v>
      </c>
      <c r="M4908">
        <v>0.52</v>
      </c>
    </row>
    <row r="4909" spans="1:13" x14ac:dyDescent="0.3">
      <c r="A4909" t="s">
        <v>3358</v>
      </c>
      <c r="B4909">
        <v>31</v>
      </c>
      <c r="C4909" t="s">
        <v>14</v>
      </c>
      <c r="D4909" t="s">
        <v>35</v>
      </c>
      <c r="F4909">
        <v>7</v>
      </c>
      <c r="G4909">
        <v>173</v>
      </c>
      <c r="H4909">
        <v>0</v>
      </c>
      <c r="I4909" t="s">
        <v>16</v>
      </c>
      <c r="J4909">
        <v>58.8</v>
      </c>
      <c r="K4909" s="1">
        <v>44440</v>
      </c>
      <c r="L4909">
        <v>3</v>
      </c>
      <c r="M4909">
        <v>0.2</v>
      </c>
    </row>
    <row r="4910" spans="1:13" x14ac:dyDescent="0.3">
      <c r="A4910" t="s">
        <v>3115</v>
      </c>
      <c r="B4910">
        <v>61</v>
      </c>
      <c r="C4910" t="s">
        <v>21</v>
      </c>
      <c r="D4910" t="s">
        <v>52</v>
      </c>
      <c r="E4910">
        <v>178.11</v>
      </c>
      <c r="F4910">
        <v>8</v>
      </c>
      <c r="G4910">
        <v>246</v>
      </c>
      <c r="H4910">
        <v>0</v>
      </c>
      <c r="I4910" t="s">
        <v>16</v>
      </c>
      <c r="J4910">
        <v>14.2</v>
      </c>
      <c r="K4910" s="1">
        <v>45345</v>
      </c>
      <c r="L4910">
        <v>26</v>
      </c>
      <c r="M4910">
        <v>0.09</v>
      </c>
    </row>
    <row r="4911" spans="1:13" x14ac:dyDescent="0.3">
      <c r="A4911" t="s">
        <v>164</v>
      </c>
      <c r="B4911">
        <v>72</v>
      </c>
      <c r="C4911" t="s">
        <v>21</v>
      </c>
      <c r="D4911" t="s">
        <v>26</v>
      </c>
      <c r="E4911">
        <v>39.19</v>
      </c>
      <c r="F4911">
        <v>14</v>
      </c>
      <c r="G4911">
        <v>173</v>
      </c>
      <c r="H4911">
        <v>0</v>
      </c>
      <c r="I4911" t="s">
        <v>40</v>
      </c>
      <c r="J4911">
        <v>85.8</v>
      </c>
      <c r="K4911" s="1">
        <v>44825</v>
      </c>
      <c r="L4911">
        <v>95</v>
      </c>
      <c r="M4911">
        <v>0.16</v>
      </c>
    </row>
    <row r="4912" spans="1:13" x14ac:dyDescent="0.3">
      <c r="A4912" t="s">
        <v>2292</v>
      </c>
      <c r="B4912">
        <v>27</v>
      </c>
      <c r="C4912" t="s">
        <v>14</v>
      </c>
      <c r="D4912" t="s">
        <v>35</v>
      </c>
      <c r="E4912">
        <v>136.1</v>
      </c>
      <c r="F4912">
        <v>11</v>
      </c>
      <c r="G4912">
        <v>35</v>
      </c>
      <c r="H4912">
        <v>0</v>
      </c>
      <c r="I4912" t="s">
        <v>40</v>
      </c>
      <c r="J4912">
        <v>98.3</v>
      </c>
      <c r="K4912" s="1">
        <v>45210</v>
      </c>
      <c r="L4912">
        <v>2</v>
      </c>
      <c r="M4912">
        <v>0.35</v>
      </c>
    </row>
    <row r="4913" spans="1:13" x14ac:dyDescent="0.3">
      <c r="A4913" t="s">
        <v>504</v>
      </c>
      <c r="B4913">
        <v>71</v>
      </c>
      <c r="C4913" t="s">
        <v>25</v>
      </c>
      <c r="D4913" t="s">
        <v>28</v>
      </c>
      <c r="E4913">
        <v>46.18</v>
      </c>
      <c r="F4913">
        <v>13</v>
      </c>
      <c r="G4913">
        <v>301</v>
      </c>
      <c r="H4913">
        <v>0</v>
      </c>
      <c r="I4913" t="s">
        <v>40</v>
      </c>
      <c r="J4913">
        <v>45.8</v>
      </c>
      <c r="K4913" s="1">
        <v>44543</v>
      </c>
      <c r="L4913">
        <v>79</v>
      </c>
      <c r="M4913">
        <v>0.44</v>
      </c>
    </row>
    <row r="4914" spans="1:13" x14ac:dyDescent="0.3">
      <c r="A4914" t="s">
        <v>3791</v>
      </c>
      <c r="B4914">
        <v>37</v>
      </c>
      <c r="C4914" t="s">
        <v>14</v>
      </c>
      <c r="D4914" t="s">
        <v>22</v>
      </c>
      <c r="E4914">
        <v>109.03</v>
      </c>
      <c r="F4914">
        <v>9</v>
      </c>
      <c r="G4914">
        <v>297</v>
      </c>
      <c r="H4914">
        <v>0</v>
      </c>
      <c r="I4914" t="s">
        <v>40</v>
      </c>
      <c r="J4914">
        <v>11.6</v>
      </c>
      <c r="K4914" s="1">
        <v>45770</v>
      </c>
      <c r="L4914">
        <v>77</v>
      </c>
      <c r="M4914">
        <v>0.14000000000000001</v>
      </c>
    </row>
    <row r="4915" spans="1:13" x14ac:dyDescent="0.3">
      <c r="A4915" t="s">
        <v>3792</v>
      </c>
      <c r="B4915">
        <v>32</v>
      </c>
      <c r="C4915" t="s">
        <v>14</v>
      </c>
      <c r="D4915" t="s">
        <v>50</v>
      </c>
      <c r="E4915">
        <v>38.090000000000003</v>
      </c>
      <c r="F4915">
        <v>5</v>
      </c>
      <c r="G4915">
        <v>157</v>
      </c>
      <c r="H4915">
        <v>0</v>
      </c>
      <c r="I4915" t="s">
        <v>40</v>
      </c>
      <c r="J4915">
        <v>58.3</v>
      </c>
      <c r="K4915" s="1">
        <v>45309</v>
      </c>
      <c r="L4915">
        <v>92</v>
      </c>
      <c r="M4915">
        <v>0.11</v>
      </c>
    </row>
    <row r="4916" spans="1:13" x14ac:dyDescent="0.3">
      <c r="A4916" t="s">
        <v>3793</v>
      </c>
      <c r="B4916">
        <v>48</v>
      </c>
      <c r="C4916" t="s">
        <v>14</v>
      </c>
      <c r="D4916" t="s">
        <v>52</v>
      </c>
      <c r="E4916">
        <v>193.01</v>
      </c>
      <c r="F4916">
        <v>13</v>
      </c>
      <c r="G4916">
        <v>138</v>
      </c>
      <c r="H4916">
        <v>0</v>
      </c>
      <c r="I4916" t="s">
        <v>23</v>
      </c>
      <c r="J4916">
        <v>57.4</v>
      </c>
      <c r="K4916" s="1">
        <v>44113</v>
      </c>
      <c r="L4916">
        <v>56</v>
      </c>
      <c r="M4916">
        <v>0.32</v>
      </c>
    </row>
    <row r="4917" spans="1:13" x14ac:dyDescent="0.3">
      <c r="A4917" t="s">
        <v>1883</v>
      </c>
      <c r="B4917">
        <v>24</v>
      </c>
      <c r="C4917" t="s">
        <v>25</v>
      </c>
      <c r="D4917" t="s">
        <v>28</v>
      </c>
      <c r="E4917">
        <v>191.1</v>
      </c>
      <c r="F4917">
        <v>15</v>
      </c>
      <c r="G4917">
        <v>32</v>
      </c>
      <c r="H4917">
        <v>0</v>
      </c>
      <c r="I4917" t="s">
        <v>23</v>
      </c>
      <c r="J4917">
        <v>13.3</v>
      </c>
      <c r="K4917" s="1">
        <v>44709</v>
      </c>
      <c r="L4917">
        <v>14</v>
      </c>
      <c r="M4917">
        <v>0.64</v>
      </c>
    </row>
    <row r="4918" spans="1:13" x14ac:dyDescent="0.3">
      <c r="A4918" t="s">
        <v>3794</v>
      </c>
      <c r="B4918">
        <v>75</v>
      </c>
      <c r="C4918" t="s">
        <v>21</v>
      </c>
      <c r="D4918" t="s">
        <v>52</v>
      </c>
      <c r="E4918">
        <v>133.80000000000001</v>
      </c>
      <c r="F4918">
        <v>10</v>
      </c>
      <c r="G4918">
        <v>250</v>
      </c>
      <c r="H4918">
        <v>0</v>
      </c>
      <c r="I4918" t="s">
        <v>40</v>
      </c>
      <c r="J4918">
        <v>64.7</v>
      </c>
      <c r="K4918" s="1">
        <v>44547</v>
      </c>
      <c r="L4918">
        <v>76</v>
      </c>
      <c r="M4918">
        <v>0.35</v>
      </c>
    </row>
    <row r="4919" spans="1:13" x14ac:dyDescent="0.3">
      <c r="A4919" t="s">
        <v>2321</v>
      </c>
      <c r="B4919">
        <v>58</v>
      </c>
      <c r="C4919" t="s">
        <v>21</v>
      </c>
      <c r="D4919" t="s">
        <v>37</v>
      </c>
      <c r="E4919">
        <v>59.63</v>
      </c>
      <c r="F4919">
        <v>12</v>
      </c>
      <c r="G4919">
        <v>325</v>
      </c>
      <c r="H4919">
        <v>0</v>
      </c>
      <c r="I4919" t="s">
        <v>23</v>
      </c>
      <c r="J4919">
        <v>31.6</v>
      </c>
      <c r="K4919" s="1">
        <v>45761</v>
      </c>
      <c r="L4919">
        <v>15</v>
      </c>
      <c r="M4919">
        <v>0.26</v>
      </c>
    </row>
    <row r="4920" spans="1:13" x14ac:dyDescent="0.3">
      <c r="A4920" t="s">
        <v>1457</v>
      </c>
      <c r="B4920">
        <v>27</v>
      </c>
      <c r="C4920" t="s">
        <v>25</v>
      </c>
      <c r="D4920" t="s">
        <v>44</v>
      </c>
      <c r="E4920">
        <v>170.35</v>
      </c>
      <c r="F4920">
        <v>13</v>
      </c>
      <c r="G4920">
        <v>170</v>
      </c>
      <c r="H4920">
        <v>0</v>
      </c>
      <c r="I4920" t="s">
        <v>40</v>
      </c>
      <c r="J4920">
        <v>84.5</v>
      </c>
      <c r="K4920" s="1">
        <v>44438</v>
      </c>
      <c r="L4920">
        <v>85</v>
      </c>
      <c r="M4920">
        <v>0.21</v>
      </c>
    </row>
    <row r="4921" spans="1:13" x14ac:dyDescent="0.3">
      <c r="A4921" t="s">
        <v>3731</v>
      </c>
      <c r="B4921">
        <v>27</v>
      </c>
      <c r="C4921" t="s">
        <v>14</v>
      </c>
      <c r="D4921" t="s">
        <v>15</v>
      </c>
      <c r="E4921">
        <v>107.89</v>
      </c>
      <c r="F4921">
        <v>9</v>
      </c>
      <c r="G4921">
        <v>109</v>
      </c>
      <c r="H4921">
        <v>0</v>
      </c>
      <c r="I4921" t="s">
        <v>40</v>
      </c>
      <c r="J4921">
        <v>58.8</v>
      </c>
      <c r="K4921" s="1">
        <v>44966</v>
      </c>
      <c r="L4921">
        <v>93</v>
      </c>
      <c r="M4921">
        <v>0.21</v>
      </c>
    </row>
    <row r="4922" spans="1:13" x14ac:dyDescent="0.3">
      <c r="A4922" t="s">
        <v>3573</v>
      </c>
      <c r="B4922">
        <v>65</v>
      </c>
      <c r="C4922" t="s">
        <v>21</v>
      </c>
      <c r="D4922" t="s">
        <v>35</v>
      </c>
      <c r="E4922">
        <v>96.25</v>
      </c>
      <c r="F4922">
        <v>9</v>
      </c>
      <c r="G4922">
        <v>166</v>
      </c>
      <c r="H4922">
        <v>0</v>
      </c>
      <c r="I4922" t="s">
        <v>40</v>
      </c>
      <c r="K4922" s="1">
        <v>44979</v>
      </c>
      <c r="L4922">
        <v>45</v>
      </c>
      <c r="M4922">
        <v>0.18</v>
      </c>
    </row>
    <row r="4923" spans="1:13" x14ac:dyDescent="0.3">
      <c r="A4923" t="s">
        <v>3795</v>
      </c>
      <c r="B4923">
        <v>78</v>
      </c>
      <c r="C4923" t="s">
        <v>14</v>
      </c>
      <c r="D4923" t="s">
        <v>37</v>
      </c>
      <c r="F4923">
        <v>8</v>
      </c>
      <c r="G4923">
        <v>124</v>
      </c>
      <c r="H4923">
        <v>0</v>
      </c>
      <c r="I4923" t="s">
        <v>23</v>
      </c>
      <c r="J4923">
        <v>96.3</v>
      </c>
      <c r="K4923" s="1">
        <v>45727</v>
      </c>
      <c r="L4923">
        <v>99</v>
      </c>
      <c r="M4923">
        <v>0.17</v>
      </c>
    </row>
    <row r="4924" spans="1:13" x14ac:dyDescent="0.3">
      <c r="A4924" t="s">
        <v>3697</v>
      </c>
      <c r="B4924">
        <v>56</v>
      </c>
      <c r="C4924" t="s">
        <v>21</v>
      </c>
      <c r="D4924" t="s">
        <v>18</v>
      </c>
      <c r="E4924">
        <v>171.84</v>
      </c>
      <c r="F4924">
        <v>6</v>
      </c>
      <c r="G4924">
        <v>213</v>
      </c>
      <c r="H4924">
        <v>0</v>
      </c>
      <c r="I4924" t="s">
        <v>29</v>
      </c>
      <c r="J4924">
        <v>49.1</v>
      </c>
      <c r="K4924" s="1">
        <v>45114</v>
      </c>
      <c r="L4924">
        <v>47</v>
      </c>
      <c r="M4924">
        <v>0.2</v>
      </c>
    </row>
    <row r="4925" spans="1:13" x14ac:dyDescent="0.3">
      <c r="A4925" t="s">
        <v>3796</v>
      </c>
      <c r="B4925">
        <v>45</v>
      </c>
      <c r="C4925" t="s">
        <v>21</v>
      </c>
      <c r="D4925" t="s">
        <v>22</v>
      </c>
      <c r="E4925">
        <v>236.8</v>
      </c>
      <c r="F4925">
        <v>14</v>
      </c>
      <c r="G4925">
        <v>294</v>
      </c>
      <c r="H4925">
        <v>0</v>
      </c>
      <c r="I4925" t="s">
        <v>29</v>
      </c>
      <c r="J4925">
        <v>88.7</v>
      </c>
      <c r="K4925" s="1">
        <v>44385</v>
      </c>
      <c r="L4925">
        <v>20</v>
      </c>
      <c r="M4925">
        <v>0.26</v>
      </c>
    </row>
    <row r="4926" spans="1:13" x14ac:dyDescent="0.3">
      <c r="A4926" t="s">
        <v>462</v>
      </c>
      <c r="B4926">
        <v>47</v>
      </c>
      <c r="C4926" t="s">
        <v>25</v>
      </c>
      <c r="D4926" t="s">
        <v>18</v>
      </c>
      <c r="E4926">
        <v>168.31</v>
      </c>
      <c r="F4926">
        <v>15</v>
      </c>
      <c r="G4926">
        <v>180</v>
      </c>
      <c r="H4926">
        <v>0</v>
      </c>
      <c r="I4926" t="s">
        <v>29</v>
      </c>
      <c r="J4926">
        <v>26.4</v>
      </c>
      <c r="K4926" s="1">
        <v>44168</v>
      </c>
      <c r="L4926">
        <v>18</v>
      </c>
      <c r="M4926">
        <v>0.09</v>
      </c>
    </row>
    <row r="4927" spans="1:13" x14ac:dyDescent="0.3">
      <c r="A4927" t="s">
        <v>2127</v>
      </c>
      <c r="B4927">
        <v>54</v>
      </c>
      <c r="C4927" t="s">
        <v>21</v>
      </c>
      <c r="D4927" t="s">
        <v>18</v>
      </c>
      <c r="E4927">
        <v>128.02000000000001</v>
      </c>
      <c r="F4927">
        <v>9</v>
      </c>
      <c r="G4927">
        <v>82</v>
      </c>
      <c r="H4927">
        <v>0</v>
      </c>
      <c r="I4927" t="s">
        <v>19</v>
      </c>
      <c r="K4927" s="1">
        <v>45093</v>
      </c>
      <c r="L4927">
        <v>79</v>
      </c>
      <c r="M4927">
        <v>0.02</v>
      </c>
    </row>
    <row r="4928" spans="1:13" x14ac:dyDescent="0.3">
      <c r="A4928" t="s">
        <v>3797</v>
      </c>
      <c r="B4928">
        <v>72</v>
      </c>
      <c r="C4928" t="s">
        <v>14</v>
      </c>
      <c r="D4928" t="s">
        <v>50</v>
      </c>
      <c r="E4928">
        <v>69.209999999999994</v>
      </c>
      <c r="F4928">
        <v>13</v>
      </c>
      <c r="G4928">
        <v>361</v>
      </c>
      <c r="H4928">
        <v>0</v>
      </c>
      <c r="I4928" t="s">
        <v>29</v>
      </c>
      <c r="J4928">
        <v>8.4</v>
      </c>
      <c r="K4928" s="1">
        <v>44651</v>
      </c>
      <c r="L4928">
        <v>61</v>
      </c>
      <c r="M4928">
        <v>0.19</v>
      </c>
    </row>
    <row r="4929" spans="1:13" x14ac:dyDescent="0.3">
      <c r="A4929" t="s">
        <v>3798</v>
      </c>
      <c r="B4929">
        <v>20</v>
      </c>
      <c r="C4929" t="s">
        <v>21</v>
      </c>
      <c r="D4929" t="s">
        <v>26</v>
      </c>
      <c r="E4929">
        <v>91.33</v>
      </c>
      <c r="F4929">
        <v>5</v>
      </c>
      <c r="G4929">
        <v>318</v>
      </c>
      <c r="H4929">
        <v>0</v>
      </c>
      <c r="I4929" t="s">
        <v>29</v>
      </c>
      <c r="J4929">
        <v>42.3</v>
      </c>
      <c r="K4929" s="1">
        <v>45416</v>
      </c>
      <c r="L4929">
        <v>76</v>
      </c>
      <c r="M4929">
        <v>0.26</v>
      </c>
    </row>
    <row r="4930" spans="1:13" x14ac:dyDescent="0.3">
      <c r="A4930" t="s">
        <v>3799</v>
      </c>
      <c r="B4930">
        <v>67</v>
      </c>
      <c r="C4930" t="s">
        <v>14</v>
      </c>
      <c r="D4930" t="s">
        <v>35</v>
      </c>
      <c r="E4930">
        <v>50.76</v>
      </c>
      <c r="F4930">
        <v>7</v>
      </c>
      <c r="G4930">
        <v>24</v>
      </c>
      <c r="H4930">
        <v>0</v>
      </c>
      <c r="I4930" t="s">
        <v>29</v>
      </c>
      <c r="J4930">
        <v>89.4</v>
      </c>
      <c r="K4930" s="1">
        <v>45131</v>
      </c>
      <c r="L4930">
        <v>98</v>
      </c>
      <c r="M4930">
        <v>0.43</v>
      </c>
    </row>
    <row r="4931" spans="1:13" x14ac:dyDescent="0.3">
      <c r="A4931" t="s">
        <v>3800</v>
      </c>
      <c r="B4931">
        <v>60</v>
      </c>
      <c r="C4931" t="s">
        <v>21</v>
      </c>
      <c r="D4931" t="s">
        <v>44</v>
      </c>
      <c r="E4931">
        <v>166.84</v>
      </c>
      <c r="F4931">
        <v>7</v>
      </c>
      <c r="G4931">
        <v>245</v>
      </c>
      <c r="H4931">
        <v>0</v>
      </c>
      <c r="I4931" t="s">
        <v>16</v>
      </c>
      <c r="J4931">
        <v>82.9</v>
      </c>
      <c r="K4931" s="1">
        <v>45800</v>
      </c>
      <c r="L4931">
        <v>5</v>
      </c>
      <c r="M4931">
        <v>0.15</v>
      </c>
    </row>
    <row r="4932" spans="1:13" x14ac:dyDescent="0.3">
      <c r="A4932" t="s">
        <v>771</v>
      </c>
      <c r="B4932">
        <v>32</v>
      </c>
      <c r="C4932" t="s">
        <v>14</v>
      </c>
      <c r="D4932" t="s">
        <v>37</v>
      </c>
      <c r="F4932">
        <v>11</v>
      </c>
      <c r="G4932">
        <v>40</v>
      </c>
      <c r="H4932">
        <v>1</v>
      </c>
      <c r="I4932" t="s">
        <v>40</v>
      </c>
      <c r="J4932">
        <v>97.6</v>
      </c>
      <c r="K4932" s="1">
        <v>45769</v>
      </c>
      <c r="L4932">
        <v>58</v>
      </c>
      <c r="M4932">
        <v>0.21</v>
      </c>
    </row>
    <row r="4933" spans="1:13" x14ac:dyDescent="0.3">
      <c r="A4933" t="s">
        <v>3801</v>
      </c>
      <c r="B4933">
        <v>38</v>
      </c>
      <c r="C4933" t="s">
        <v>14</v>
      </c>
      <c r="D4933" t="s">
        <v>18</v>
      </c>
      <c r="E4933">
        <v>41.06</v>
      </c>
      <c r="F4933">
        <v>7</v>
      </c>
      <c r="G4933">
        <v>58</v>
      </c>
      <c r="H4933">
        <v>0</v>
      </c>
      <c r="I4933" t="s">
        <v>23</v>
      </c>
      <c r="J4933">
        <v>75</v>
      </c>
      <c r="K4933" s="1">
        <v>45235</v>
      </c>
      <c r="L4933">
        <v>81</v>
      </c>
      <c r="M4933">
        <v>0.47</v>
      </c>
    </row>
    <row r="4934" spans="1:13" x14ac:dyDescent="0.3">
      <c r="A4934" t="s">
        <v>2479</v>
      </c>
      <c r="B4934">
        <v>69</v>
      </c>
      <c r="C4934" t="s">
        <v>14</v>
      </c>
      <c r="D4934" t="s">
        <v>18</v>
      </c>
      <c r="E4934">
        <v>116.58</v>
      </c>
      <c r="F4934">
        <v>3</v>
      </c>
      <c r="G4934">
        <v>176</v>
      </c>
      <c r="H4934">
        <v>0</v>
      </c>
      <c r="I4934" t="s">
        <v>16</v>
      </c>
      <c r="K4934" s="1">
        <v>44768</v>
      </c>
      <c r="L4934">
        <v>77</v>
      </c>
      <c r="M4934">
        <v>0.14000000000000001</v>
      </c>
    </row>
    <row r="4935" spans="1:13" x14ac:dyDescent="0.3">
      <c r="A4935" t="s">
        <v>849</v>
      </c>
      <c r="B4935">
        <v>54</v>
      </c>
      <c r="C4935" t="s">
        <v>21</v>
      </c>
      <c r="D4935" t="s">
        <v>22</v>
      </c>
      <c r="E4935">
        <v>93.7</v>
      </c>
      <c r="F4935">
        <v>6</v>
      </c>
      <c r="G4935">
        <v>29</v>
      </c>
      <c r="H4935">
        <v>0</v>
      </c>
      <c r="I4935" t="s">
        <v>40</v>
      </c>
      <c r="J4935">
        <v>16.100000000000001</v>
      </c>
      <c r="K4935" s="1">
        <v>44222</v>
      </c>
      <c r="L4935">
        <v>60</v>
      </c>
      <c r="M4935">
        <v>0.4</v>
      </c>
    </row>
    <row r="4936" spans="1:13" x14ac:dyDescent="0.3">
      <c r="A4936" t="s">
        <v>3802</v>
      </c>
      <c r="B4936">
        <v>73</v>
      </c>
      <c r="C4936" t="s">
        <v>21</v>
      </c>
      <c r="D4936" t="s">
        <v>44</v>
      </c>
      <c r="E4936">
        <v>94.37</v>
      </c>
      <c r="F4936">
        <v>10</v>
      </c>
      <c r="G4936">
        <v>44</v>
      </c>
      <c r="H4936">
        <v>0</v>
      </c>
      <c r="I4936" t="s">
        <v>29</v>
      </c>
      <c r="J4936">
        <v>18</v>
      </c>
      <c r="K4936" s="1">
        <v>45363</v>
      </c>
      <c r="L4936">
        <v>13</v>
      </c>
      <c r="M4936">
        <v>0.48</v>
      </c>
    </row>
    <row r="4937" spans="1:13" x14ac:dyDescent="0.3">
      <c r="A4937" t="s">
        <v>2976</v>
      </c>
      <c r="B4937">
        <v>29</v>
      </c>
      <c r="C4937" t="s">
        <v>21</v>
      </c>
      <c r="D4937" t="s">
        <v>44</v>
      </c>
      <c r="F4937">
        <v>11</v>
      </c>
      <c r="G4937">
        <v>308</v>
      </c>
      <c r="H4937">
        <v>0</v>
      </c>
      <c r="I4937" t="s">
        <v>29</v>
      </c>
      <c r="J4937">
        <v>66.099999999999994</v>
      </c>
      <c r="K4937" s="1">
        <v>44495</v>
      </c>
      <c r="L4937">
        <v>80</v>
      </c>
      <c r="M4937">
        <v>0.53</v>
      </c>
    </row>
    <row r="4938" spans="1:13" x14ac:dyDescent="0.3">
      <c r="A4938" t="s">
        <v>3324</v>
      </c>
      <c r="B4938">
        <v>21</v>
      </c>
      <c r="C4938" t="s">
        <v>21</v>
      </c>
      <c r="D4938" t="s">
        <v>44</v>
      </c>
      <c r="E4938">
        <v>109.84</v>
      </c>
      <c r="F4938">
        <v>7</v>
      </c>
      <c r="G4938">
        <v>153</v>
      </c>
      <c r="H4938">
        <v>0</v>
      </c>
      <c r="I4938" t="s">
        <v>16</v>
      </c>
      <c r="J4938">
        <v>38.200000000000003</v>
      </c>
      <c r="K4938" s="1">
        <v>45294</v>
      </c>
      <c r="L4938">
        <v>40</v>
      </c>
      <c r="M4938">
        <v>0.03</v>
      </c>
    </row>
    <row r="4939" spans="1:13" x14ac:dyDescent="0.3">
      <c r="A4939" t="s">
        <v>3803</v>
      </c>
      <c r="B4939">
        <v>64</v>
      </c>
      <c r="C4939" t="s">
        <v>14</v>
      </c>
      <c r="D4939" t="s">
        <v>37</v>
      </c>
      <c r="E4939">
        <v>91.33</v>
      </c>
      <c r="F4939">
        <v>11</v>
      </c>
      <c r="G4939">
        <v>39</v>
      </c>
      <c r="H4939">
        <v>0</v>
      </c>
      <c r="I4939" t="s">
        <v>23</v>
      </c>
      <c r="J4939">
        <v>41.4</v>
      </c>
      <c r="K4939" s="1">
        <v>44656</v>
      </c>
      <c r="L4939">
        <v>67</v>
      </c>
      <c r="M4939">
        <v>0.52</v>
      </c>
    </row>
    <row r="4940" spans="1:13" x14ac:dyDescent="0.3">
      <c r="A4940" t="s">
        <v>1490</v>
      </c>
      <c r="B4940">
        <v>26</v>
      </c>
      <c r="C4940" t="s">
        <v>14</v>
      </c>
      <c r="D4940" t="s">
        <v>35</v>
      </c>
      <c r="E4940">
        <v>82.29</v>
      </c>
      <c r="F4940">
        <v>3</v>
      </c>
      <c r="G4940">
        <v>139</v>
      </c>
      <c r="H4940">
        <v>0</v>
      </c>
      <c r="I4940" t="s">
        <v>16</v>
      </c>
      <c r="J4940">
        <v>86.1</v>
      </c>
      <c r="K4940" s="1">
        <v>44748</v>
      </c>
      <c r="L4940">
        <v>52</v>
      </c>
      <c r="M4940">
        <v>0.33</v>
      </c>
    </row>
    <row r="4941" spans="1:13" x14ac:dyDescent="0.3">
      <c r="A4941" t="s">
        <v>634</v>
      </c>
      <c r="B4941">
        <v>56</v>
      </c>
      <c r="C4941" t="s">
        <v>14</v>
      </c>
      <c r="D4941" t="s">
        <v>35</v>
      </c>
      <c r="E4941">
        <v>32.72</v>
      </c>
      <c r="F4941">
        <v>16</v>
      </c>
      <c r="G4941">
        <v>256</v>
      </c>
      <c r="H4941">
        <v>0</v>
      </c>
      <c r="I4941" t="s">
        <v>16</v>
      </c>
      <c r="J4941">
        <v>72.7</v>
      </c>
      <c r="K4941" s="1">
        <v>45608</v>
      </c>
      <c r="L4941">
        <v>2</v>
      </c>
      <c r="M4941">
        <v>0.09</v>
      </c>
    </row>
    <row r="4942" spans="1:13" x14ac:dyDescent="0.3">
      <c r="A4942" t="s">
        <v>2115</v>
      </c>
      <c r="B4942">
        <v>59</v>
      </c>
      <c r="C4942" t="s">
        <v>14</v>
      </c>
      <c r="D4942" t="s">
        <v>37</v>
      </c>
      <c r="E4942">
        <v>171.26</v>
      </c>
      <c r="F4942">
        <v>11</v>
      </c>
      <c r="G4942">
        <v>69</v>
      </c>
      <c r="H4942">
        <v>0</v>
      </c>
      <c r="I4942" t="s">
        <v>40</v>
      </c>
      <c r="J4942">
        <v>20.9</v>
      </c>
      <c r="K4942" s="1">
        <v>45795</v>
      </c>
      <c r="L4942">
        <v>89</v>
      </c>
      <c r="M4942">
        <v>0.19</v>
      </c>
    </row>
    <row r="4943" spans="1:13" x14ac:dyDescent="0.3">
      <c r="A4943" t="s">
        <v>3804</v>
      </c>
      <c r="B4943">
        <v>78</v>
      </c>
      <c r="C4943" t="s">
        <v>21</v>
      </c>
      <c r="D4943" t="s">
        <v>50</v>
      </c>
      <c r="E4943">
        <v>98.54</v>
      </c>
      <c r="F4943">
        <v>8</v>
      </c>
      <c r="G4943">
        <v>135</v>
      </c>
      <c r="H4943">
        <v>0</v>
      </c>
      <c r="I4943" t="s">
        <v>19</v>
      </c>
      <c r="J4943">
        <v>17.100000000000001</v>
      </c>
      <c r="K4943" s="1">
        <v>44642</v>
      </c>
      <c r="L4943">
        <v>53</v>
      </c>
      <c r="M4943">
        <v>0.08</v>
      </c>
    </row>
    <row r="4944" spans="1:13" x14ac:dyDescent="0.3">
      <c r="A4944" t="s">
        <v>3805</v>
      </c>
      <c r="B4944">
        <v>45</v>
      </c>
      <c r="C4944" t="s">
        <v>21</v>
      </c>
      <c r="D4944" t="s">
        <v>37</v>
      </c>
      <c r="E4944">
        <v>40.07</v>
      </c>
      <c r="F4944">
        <v>17</v>
      </c>
      <c r="G4944">
        <v>235</v>
      </c>
      <c r="H4944">
        <v>0</v>
      </c>
      <c r="I4944" t="s">
        <v>23</v>
      </c>
      <c r="J4944">
        <v>82.2</v>
      </c>
      <c r="K4944" s="1">
        <v>44961</v>
      </c>
      <c r="L4944">
        <v>67</v>
      </c>
      <c r="M4944">
        <v>0.19</v>
      </c>
    </row>
    <row r="4945" spans="1:13" x14ac:dyDescent="0.3">
      <c r="A4945" t="s">
        <v>3575</v>
      </c>
      <c r="B4945">
        <v>40</v>
      </c>
      <c r="C4945" t="s">
        <v>21</v>
      </c>
      <c r="D4945" t="s">
        <v>15</v>
      </c>
      <c r="E4945">
        <v>117.01</v>
      </c>
      <c r="F4945">
        <v>10</v>
      </c>
      <c r="G4945">
        <v>111</v>
      </c>
      <c r="H4945">
        <v>0</v>
      </c>
      <c r="I4945" t="s">
        <v>23</v>
      </c>
      <c r="J4945">
        <v>95.4</v>
      </c>
      <c r="K4945" s="1">
        <v>45041</v>
      </c>
      <c r="L4945">
        <v>11</v>
      </c>
      <c r="M4945">
        <v>0.28000000000000003</v>
      </c>
    </row>
    <row r="4946" spans="1:13" x14ac:dyDescent="0.3">
      <c r="A4946" t="s">
        <v>1538</v>
      </c>
      <c r="B4946">
        <v>62</v>
      </c>
      <c r="C4946" t="s">
        <v>14</v>
      </c>
      <c r="D4946" t="s">
        <v>28</v>
      </c>
      <c r="E4946">
        <v>49.32</v>
      </c>
      <c r="F4946">
        <v>10</v>
      </c>
      <c r="G4946">
        <v>32</v>
      </c>
      <c r="H4946">
        <v>0</v>
      </c>
      <c r="I4946" t="s">
        <v>16</v>
      </c>
      <c r="J4946">
        <v>18.5</v>
      </c>
      <c r="K4946" s="1">
        <v>45451</v>
      </c>
      <c r="L4946">
        <v>11</v>
      </c>
      <c r="M4946">
        <v>0.14000000000000001</v>
      </c>
    </row>
    <row r="4947" spans="1:13" x14ac:dyDescent="0.3">
      <c r="A4947" t="s">
        <v>3806</v>
      </c>
      <c r="B4947">
        <v>78</v>
      </c>
      <c r="C4947" t="s">
        <v>14</v>
      </c>
      <c r="D4947" t="s">
        <v>15</v>
      </c>
      <c r="E4947">
        <v>43.59</v>
      </c>
      <c r="F4947">
        <v>7</v>
      </c>
      <c r="G4947">
        <v>195</v>
      </c>
      <c r="H4947">
        <v>0</v>
      </c>
      <c r="I4947" t="s">
        <v>16</v>
      </c>
      <c r="K4947" s="1">
        <v>45080</v>
      </c>
      <c r="L4947">
        <v>10</v>
      </c>
      <c r="M4947">
        <v>0.04</v>
      </c>
    </row>
    <row r="4948" spans="1:13" x14ac:dyDescent="0.3">
      <c r="A4948" t="s">
        <v>3807</v>
      </c>
      <c r="B4948">
        <v>57</v>
      </c>
      <c r="C4948" t="s">
        <v>21</v>
      </c>
      <c r="D4948" t="s">
        <v>50</v>
      </c>
      <c r="E4948">
        <v>62.97</v>
      </c>
      <c r="F4948">
        <v>9</v>
      </c>
      <c r="G4948">
        <v>177</v>
      </c>
      <c r="H4948">
        <v>0</v>
      </c>
      <c r="I4948" t="s">
        <v>29</v>
      </c>
      <c r="J4948">
        <v>43</v>
      </c>
      <c r="K4948" s="1">
        <v>45185</v>
      </c>
      <c r="L4948">
        <v>28</v>
      </c>
      <c r="M4948">
        <v>7.0000000000000007E-2</v>
      </c>
    </row>
    <row r="4949" spans="1:13" x14ac:dyDescent="0.3">
      <c r="A4949" t="s">
        <v>498</v>
      </c>
      <c r="B4949">
        <v>61</v>
      </c>
      <c r="C4949" t="s">
        <v>21</v>
      </c>
      <c r="D4949" t="s">
        <v>50</v>
      </c>
      <c r="E4949">
        <v>88.51</v>
      </c>
      <c r="F4949">
        <v>7</v>
      </c>
      <c r="G4949">
        <v>359</v>
      </c>
      <c r="H4949">
        <v>0</v>
      </c>
      <c r="I4949" t="s">
        <v>16</v>
      </c>
      <c r="J4949">
        <v>90.6</v>
      </c>
      <c r="K4949" s="1">
        <v>45658</v>
      </c>
      <c r="L4949">
        <v>11</v>
      </c>
      <c r="M4949">
        <v>0.14000000000000001</v>
      </c>
    </row>
    <row r="4950" spans="1:13" x14ac:dyDescent="0.3">
      <c r="A4950" t="s">
        <v>3808</v>
      </c>
      <c r="B4950">
        <v>39</v>
      </c>
      <c r="C4950" t="s">
        <v>14</v>
      </c>
      <c r="D4950" t="s">
        <v>37</v>
      </c>
      <c r="E4950">
        <v>62.57</v>
      </c>
      <c r="F4950">
        <v>15</v>
      </c>
      <c r="G4950">
        <v>133</v>
      </c>
      <c r="H4950">
        <v>0</v>
      </c>
      <c r="I4950" t="s">
        <v>40</v>
      </c>
      <c r="J4950">
        <v>75.099999999999994</v>
      </c>
      <c r="K4950" s="1">
        <v>44943</v>
      </c>
      <c r="L4950">
        <v>7</v>
      </c>
      <c r="M4950">
        <v>0.32</v>
      </c>
    </row>
    <row r="4951" spans="1:13" x14ac:dyDescent="0.3">
      <c r="A4951" t="s">
        <v>3809</v>
      </c>
      <c r="B4951">
        <v>41</v>
      </c>
      <c r="C4951" t="s">
        <v>14</v>
      </c>
      <c r="D4951" t="s">
        <v>37</v>
      </c>
      <c r="E4951">
        <v>224.17</v>
      </c>
      <c r="F4951">
        <v>7</v>
      </c>
      <c r="G4951">
        <v>190</v>
      </c>
      <c r="H4951">
        <v>0</v>
      </c>
      <c r="I4951" t="s">
        <v>29</v>
      </c>
      <c r="J4951">
        <v>90.5</v>
      </c>
      <c r="K4951" s="1">
        <v>44334</v>
      </c>
      <c r="L4951">
        <v>29</v>
      </c>
      <c r="M4951">
        <v>0.28000000000000003</v>
      </c>
    </row>
    <row r="4952" spans="1:13" x14ac:dyDescent="0.3">
      <c r="A4952" t="s">
        <v>116</v>
      </c>
      <c r="B4952">
        <v>68</v>
      </c>
      <c r="C4952" t="s">
        <v>14</v>
      </c>
      <c r="D4952" t="s">
        <v>26</v>
      </c>
      <c r="E4952">
        <v>226.63</v>
      </c>
      <c r="F4952">
        <v>13</v>
      </c>
      <c r="G4952">
        <v>334</v>
      </c>
      <c r="H4952">
        <v>0</v>
      </c>
      <c r="I4952" t="s">
        <v>19</v>
      </c>
      <c r="J4952">
        <v>64.5</v>
      </c>
      <c r="K4952" s="1">
        <v>44927</v>
      </c>
      <c r="L4952">
        <v>65</v>
      </c>
      <c r="M4952">
        <v>0.57999999999999996</v>
      </c>
    </row>
    <row r="4953" spans="1:13" x14ac:dyDescent="0.3">
      <c r="A4953" t="s">
        <v>3810</v>
      </c>
      <c r="B4953">
        <v>75</v>
      </c>
      <c r="C4953" t="s">
        <v>21</v>
      </c>
      <c r="D4953" t="s">
        <v>22</v>
      </c>
      <c r="E4953">
        <v>324.08999999999997</v>
      </c>
      <c r="F4953">
        <v>12</v>
      </c>
      <c r="G4953">
        <v>5</v>
      </c>
      <c r="H4953">
        <v>0</v>
      </c>
      <c r="I4953" t="s">
        <v>40</v>
      </c>
      <c r="J4953">
        <v>15.7</v>
      </c>
      <c r="K4953" s="1">
        <v>45058</v>
      </c>
      <c r="L4953">
        <v>52</v>
      </c>
      <c r="M4953">
        <v>0.36</v>
      </c>
    </row>
    <row r="4954" spans="1:13" x14ac:dyDescent="0.3">
      <c r="A4954" t="s">
        <v>1671</v>
      </c>
      <c r="B4954">
        <v>43</v>
      </c>
      <c r="C4954" t="s">
        <v>21</v>
      </c>
      <c r="D4954" t="s">
        <v>15</v>
      </c>
      <c r="E4954">
        <v>38.69</v>
      </c>
      <c r="F4954">
        <v>3</v>
      </c>
      <c r="G4954">
        <v>292</v>
      </c>
      <c r="H4954">
        <v>0</v>
      </c>
      <c r="I4954" t="s">
        <v>23</v>
      </c>
      <c r="J4954">
        <v>6</v>
      </c>
      <c r="K4954" s="1">
        <v>44573</v>
      </c>
      <c r="L4954">
        <v>15</v>
      </c>
      <c r="M4954">
        <v>0.13</v>
      </c>
    </row>
    <row r="4955" spans="1:13" x14ac:dyDescent="0.3">
      <c r="A4955" t="s">
        <v>3811</v>
      </c>
      <c r="B4955">
        <v>47</v>
      </c>
      <c r="C4955" t="s">
        <v>25</v>
      </c>
      <c r="D4955" t="s">
        <v>35</v>
      </c>
      <c r="E4955">
        <v>49.67</v>
      </c>
      <c r="F4955">
        <v>9</v>
      </c>
      <c r="G4955">
        <v>178</v>
      </c>
      <c r="H4955">
        <v>0</v>
      </c>
      <c r="I4955" t="s">
        <v>23</v>
      </c>
      <c r="J4955">
        <v>62.7</v>
      </c>
      <c r="K4955" s="1">
        <v>44268</v>
      </c>
      <c r="L4955">
        <v>7</v>
      </c>
      <c r="M4955">
        <v>0.5</v>
      </c>
    </row>
    <row r="4956" spans="1:13" x14ac:dyDescent="0.3">
      <c r="A4956" t="s">
        <v>3812</v>
      </c>
      <c r="B4956">
        <v>50</v>
      </c>
      <c r="C4956" t="s">
        <v>14</v>
      </c>
      <c r="D4956" t="s">
        <v>26</v>
      </c>
      <c r="E4956">
        <v>51.6</v>
      </c>
      <c r="F4956">
        <v>13</v>
      </c>
      <c r="G4956">
        <v>282</v>
      </c>
      <c r="H4956">
        <v>0</v>
      </c>
      <c r="I4956" t="s">
        <v>40</v>
      </c>
      <c r="J4956">
        <v>5.8</v>
      </c>
      <c r="K4956" s="1">
        <v>44099</v>
      </c>
      <c r="L4956">
        <v>68</v>
      </c>
      <c r="M4956">
        <v>0.39</v>
      </c>
    </row>
    <row r="4957" spans="1:13" x14ac:dyDescent="0.3">
      <c r="A4957" t="s">
        <v>3813</v>
      </c>
      <c r="B4957">
        <v>33</v>
      </c>
      <c r="C4957" t="s">
        <v>21</v>
      </c>
      <c r="D4957" t="s">
        <v>44</v>
      </c>
      <c r="E4957">
        <v>124.28</v>
      </c>
      <c r="F4957">
        <v>13</v>
      </c>
      <c r="G4957">
        <v>105</v>
      </c>
      <c r="H4957">
        <v>0</v>
      </c>
      <c r="I4957" t="s">
        <v>16</v>
      </c>
      <c r="J4957">
        <v>23.6</v>
      </c>
      <c r="K4957" s="1">
        <v>45762</v>
      </c>
      <c r="L4957">
        <v>55</v>
      </c>
      <c r="M4957">
        <v>0.05</v>
      </c>
    </row>
    <row r="4958" spans="1:13" x14ac:dyDescent="0.3">
      <c r="A4958" t="s">
        <v>3814</v>
      </c>
      <c r="B4958">
        <v>39</v>
      </c>
      <c r="C4958" t="s">
        <v>14</v>
      </c>
      <c r="D4958" t="s">
        <v>52</v>
      </c>
      <c r="E4958">
        <v>32.06</v>
      </c>
      <c r="F4958">
        <v>5</v>
      </c>
      <c r="G4958">
        <v>245</v>
      </c>
      <c r="H4958">
        <v>0</v>
      </c>
      <c r="I4958" t="s">
        <v>16</v>
      </c>
      <c r="J4958">
        <v>20.6</v>
      </c>
      <c r="K4958" s="1">
        <v>45052</v>
      </c>
      <c r="L4958">
        <v>3</v>
      </c>
      <c r="M4958">
        <v>0.11</v>
      </c>
    </row>
    <row r="4959" spans="1:13" x14ac:dyDescent="0.3">
      <c r="A4959" t="s">
        <v>3815</v>
      </c>
      <c r="B4959">
        <v>66</v>
      </c>
      <c r="C4959" t="s">
        <v>14</v>
      </c>
      <c r="D4959" t="s">
        <v>35</v>
      </c>
      <c r="E4959">
        <v>148.55000000000001</v>
      </c>
      <c r="F4959">
        <v>8</v>
      </c>
      <c r="G4959">
        <v>324</v>
      </c>
      <c r="H4959">
        <v>0</v>
      </c>
      <c r="I4959" t="s">
        <v>16</v>
      </c>
      <c r="J4959">
        <v>42.7</v>
      </c>
      <c r="K4959" s="1">
        <v>44068</v>
      </c>
      <c r="L4959">
        <v>20</v>
      </c>
      <c r="M4959">
        <v>0.35</v>
      </c>
    </row>
    <row r="4960" spans="1:13" x14ac:dyDescent="0.3">
      <c r="A4960" t="s">
        <v>3816</v>
      </c>
      <c r="B4960">
        <v>74</v>
      </c>
      <c r="C4960" t="s">
        <v>21</v>
      </c>
      <c r="D4960" t="s">
        <v>44</v>
      </c>
      <c r="E4960">
        <v>93.83</v>
      </c>
      <c r="F4960">
        <v>13</v>
      </c>
      <c r="G4960">
        <v>230</v>
      </c>
      <c r="H4960">
        <v>0</v>
      </c>
      <c r="I4960" t="s">
        <v>23</v>
      </c>
      <c r="J4960">
        <v>59.7</v>
      </c>
      <c r="K4960" s="1">
        <v>44341</v>
      </c>
      <c r="L4960">
        <v>3</v>
      </c>
      <c r="M4960">
        <v>0.35</v>
      </c>
    </row>
    <row r="4961" spans="1:13" x14ac:dyDescent="0.3">
      <c r="A4961" t="s">
        <v>1294</v>
      </c>
      <c r="B4961">
        <v>79</v>
      </c>
      <c r="C4961" t="s">
        <v>21</v>
      </c>
      <c r="D4961" t="s">
        <v>26</v>
      </c>
      <c r="F4961">
        <v>9</v>
      </c>
      <c r="G4961">
        <v>214</v>
      </c>
      <c r="H4961">
        <v>0</v>
      </c>
      <c r="I4961" t="s">
        <v>40</v>
      </c>
      <c r="J4961">
        <v>91.1</v>
      </c>
      <c r="K4961" s="1">
        <v>45773</v>
      </c>
      <c r="L4961">
        <v>29</v>
      </c>
      <c r="M4961">
        <v>0.11</v>
      </c>
    </row>
    <row r="4962" spans="1:13" x14ac:dyDescent="0.3">
      <c r="A4962" t="s">
        <v>2891</v>
      </c>
      <c r="B4962">
        <v>67</v>
      </c>
      <c r="C4962" t="s">
        <v>21</v>
      </c>
      <c r="D4962" t="s">
        <v>18</v>
      </c>
      <c r="E4962">
        <v>103.63</v>
      </c>
      <c r="F4962">
        <v>8</v>
      </c>
      <c r="G4962">
        <v>272</v>
      </c>
      <c r="H4962">
        <v>0</v>
      </c>
      <c r="I4962" t="s">
        <v>16</v>
      </c>
      <c r="J4962">
        <v>93.6</v>
      </c>
      <c r="K4962" s="1">
        <v>44632</v>
      </c>
      <c r="L4962">
        <v>20</v>
      </c>
      <c r="M4962">
        <v>0.13</v>
      </c>
    </row>
    <row r="4963" spans="1:13" x14ac:dyDescent="0.3">
      <c r="A4963" t="s">
        <v>3817</v>
      </c>
      <c r="B4963">
        <v>60</v>
      </c>
      <c r="C4963" t="s">
        <v>21</v>
      </c>
      <c r="D4963" t="s">
        <v>26</v>
      </c>
      <c r="E4963">
        <v>73.03</v>
      </c>
      <c r="F4963">
        <v>10</v>
      </c>
      <c r="G4963">
        <v>104</v>
      </c>
      <c r="H4963">
        <v>0</v>
      </c>
      <c r="I4963" t="s">
        <v>29</v>
      </c>
      <c r="J4963">
        <v>98.2</v>
      </c>
      <c r="K4963" s="1">
        <v>44519</v>
      </c>
      <c r="L4963">
        <v>10</v>
      </c>
      <c r="M4963">
        <v>0.25</v>
      </c>
    </row>
    <row r="4964" spans="1:13" x14ac:dyDescent="0.3">
      <c r="A4964" t="s">
        <v>3818</v>
      </c>
      <c r="B4964">
        <v>35</v>
      </c>
      <c r="C4964" t="s">
        <v>14</v>
      </c>
      <c r="D4964" t="s">
        <v>26</v>
      </c>
      <c r="E4964">
        <v>179.85</v>
      </c>
      <c r="F4964">
        <v>13</v>
      </c>
      <c r="G4964">
        <v>22</v>
      </c>
      <c r="H4964">
        <v>0</v>
      </c>
      <c r="I4964" t="s">
        <v>23</v>
      </c>
      <c r="J4964">
        <v>76.400000000000006</v>
      </c>
      <c r="K4964" s="1">
        <v>44039</v>
      </c>
      <c r="L4964">
        <v>61</v>
      </c>
      <c r="M4964">
        <v>0.22</v>
      </c>
    </row>
    <row r="4965" spans="1:13" x14ac:dyDescent="0.3">
      <c r="A4965" t="s">
        <v>2444</v>
      </c>
      <c r="B4965">
        <v>24</v>
      </c>
      <c r="C4965" t="s">
        <v>21</v>
      </c>
      <c r="D4965" t="s">
        <v>26</v>
      </c>
      <c r="E4965">
        <v>216.61</v>
      </c>
      <c r="F4965">
        <v>14</v>
      </c>
      <c r="G4965">
        <v>294</v>
      </c>
      <c r="H4965">
        <v>1</v>
      </c>
      <c r="I4965" t="s">
        <v>40</v>
      </c>
      <c r="J4965">
        <v>92.1</v>
      </c>
      <c r="K4965" s="1">
        <v>44042</v>
      </c>
      <c r="L4965">
        <v>99</v>
      </c>
      <c r="M4965">
        <v>0.15</v>
      </c>
    </row>
    <row r="4966" spans="1:13" x14ac:dyDescent="0.3">
      <c r="A4966" t="s">
        <v>3819</v>
      </c>
      <c r="B4966">
        <v>67</v>
      </c>
      <c r="C4966" t="s">
        <v>14</v>
      </c>
      <c r="D4966" t="s">
        <v>37</v>
      </c>
      <c r="E4966">
        <v>63.36</v>
      </c>
      <c r="F4966">
        <v>14</v>
      </c>
      <c r="G4966">
        <v>160</v>
      </c>
      <c r="H4966">
        <v>0</v>
      </c>
      <c r="I4966" t="s">
        <v>40</v>
      </c>
      <c r="J4966">
        <v>79.099999999999994</v>
      </c>
      <c r="K4966" s="1">
        <v>45611</v>
      </c>
      <c r="L4966">
        <v>90</v>
      </c>
      <c r="M4966">
        <v>0.28999999999999998</v>
      </c>
    </row>
    <row r="4967" spans="1:13" x14ac:dyDescent="0.3">
      <c r="A4967" t="s">
        <v>3820</v>
      </c>
      <c r="B4967">
        <v>43</v>
      </c>
      <c r="C4967" t="s">
        <v>25</v>
      </c>
      <c r="D4967" t="s">
        <v>15</v>
      </c>
      <c r="E4967">
        <v>138.1</v>
      </c>
      <c r="F4967">
        <v>9</v>
      </c>
      <c r="G4967">
        <v>193</v>
      </c>
      <c r="H4967">
        <v>0</v>
      </c>
      <c r="I4967" t="s">
        <v>40</v>
      </c>
      <c r="J4967">
        <v>91.1</v>
      </c>
      <c r="K4967" s="1">
        <v>44043</v>
      </c>
      <c r="L4967">
        <v>94</v>
      </c>
      <c r="M4967">
        <v>0.33</v>
      </c>
    </row>
    <row r="4968" spans="1:13" x14ac:dyDescent="0.3">
      <c r="A4968" t="s">
        <v>3821</v>
      </c>
      <c r="B4968">
        <v>25</v>
      </c>
      <c r="C4968" t="s">
        <v>21</v>
      </c>
      <c r="D4968" t="s">
        <v>26</v>
      </c>
      <c r="E4968">
        <v>99.97</v>
      </c>
      <c r="F4968">
        <v>5</v>
      </c>
      <c r="G4968">
        <v>265</v>
      </c>
      <c r="H4968">
        <v>0</v>
      </c>
      <c r="I4968" t="s">
        <v>40</v>
      </c>
      <c r="J4968">
        <v>10.4</v>
      </c>
      <c r="K4968" s="1">
        <v>45112</v>
      </c>
      <c r="L4968">
        <v>90</v>
      </c>
      <c r="M4968">
        <v>0.28000000000000003</v>
      </c>
    </row>
    <row r="4969" spans="1:13" x14ac:dyDescent="0.3">
      <c r="A4969" t="s">
        <v>3374</v>
      </c>
      <c r="B4969">
        <v>23</v>
      </c>
      <c r="C4969" t="s">
        <v>14</v>
      </c>
      <c r="D4969" t="s">
        <v>37</v>
      </c>
      <c r="F4969">
        <v>16</v>
      </c>
      <c r="G4969">
        <v>82</v>
      </c>
      <c r="H4969">
        <v>0</v>
      </c>
      <c r="I4969" t="s">
        <v>19</v>
      </c>
      <c r="J4969">
        <v>96.2</v>
      </c>
      <c r="K4969" s="1">
        <v>44804</v>
      </c>
      <c r="L4969">
        <v>37</v>
      </c>
      <c r="M4969">
        <v>7.0000000000000007E-2</v>
      </c>
    </row>
    <row r="4970" spans="1:13" x14ac:dyDescent="0.3">
      <c r="A4970" t="s">
        <v>3822</v>
      </c>
      <c r="B4970">
        <v>47</v>
      </c>
      <c r="C4970" t="s">
        <v>14</v>
      </c>
      <c r="D4970" t="s">
        <v>44</v>
      </c>
      <c r="E4970">
        <v>100.89</v>
      </c>
      <c r="F4970">
        <v>8</v>
      </c>
      <c r="G4970">
        <v>167</v>
      </c>
      <c r="H4970">
        <v>0</v>
      </c>
      <c r="I4970" t="s">
        <v>29</v>
      </c>
      <c r="J4970">
        <v>23.5</v>
      </c>
      <c r="K4970" s="1">
        <v>44513</v>
      </c>
      <c r="L4970">
        <v>84</v>
      </c>
      <c r="M4970">
        <v>0.15</v>
      </c>
    </row>
    <row r="4971" spans="1:13" x14ac:dyDescent="0.3">
      <c r="A4971" t="s">
        <v>3823</v>
      </c>
      <c r="B4971">
        <v>56</v>
      </c>
      <c r="C4971" t="s">
        <v>14</v>
      </c>
      <c r="D4971" t="s">
        <v>22</v>
      </c>
      <c r="E4971">
        <v>127.02</v>
      </c>
      <c r="F4971">
        <v>8</v>
      </c>
      <c r="G4971">
        <v>328</v>
      </c>
      <c r="H4971">
        <v>0</v>
      </c>
      <c r="I4971" t="s">
        <v>19</v>
      </c>
      <c r="J4971">
        <v>56.8</v>
      </c>
      <c r="K4971" s="1">
        <v>44827</v>
      </c>
      <c r="L4971">
        <v>51</v>
      </c>
      <c r="M4971">
        <v>0.61</v>
      </c>
    </row>
    <row r="4972" spans="1:13" x14ac:dyDescent="0.3">
      <c r="A4972" t="s">
        <v>1352</v>
      </c>
      <c r="B4972">
        <v>40</v>
      </c>
      <c r="C4972" t="s">
        <v>14</v>
      </c>
      <c r="D4972" t="s">
        <v>15</v>
      </c>
      <c r="E4972">
        <v>74.98</v>
      </c>
      <c r="F4972">
        <v>6</v>
      </c>
      <c r="G4972">
        <v>142</v>
      </c>
      <c r="H4972">
        <v>0</v>
      </c>
      <c r="I4972" t="s">
        <v>16</v>
      </c>
      <c r="J4972">
        <v>51.7</v>
      </c>
      <c r="K4972" s="1">
        <v>44168</v>
      </c>
      <c r="L4972">
        <v>42</v>
      </c>
      <c r="M4972">
        <v>0.3</v>
      </c>
    </row>
    <row r="4973" spans="1:13" x14ac:dyDescent="0.3">
      <c r="A4973" t="s">
        <v>43</v>
      </c>
      <c r="B4973">
        <v>49</v>
      </c>
      <c r="C4973" t="s">
        <v>21</v>
      </c>
      <c r="D4973" t="s">
        <v>44</v>
      </c>
      <c r="E4973">
        <v>87.68</v>
      </c>
      <c r="F4973">
        <v>7</v>
      </c>
      <c r="G4973">
        <v>42</v>
      </c>
      <c r="H4973">
        <v>0</v>
      </c>
      <c r="I4973" t="s">
        <v>19</v>
      </c>
      <c r="J4973">
        <v>56.4</v>
      </c>
      <c r="K4973" s="1">
        <v>44678</v>
      </c>
      <c r="L4973">
        <v>73</v>
      </c>
      <c r="M4973">
        <v>0.32</v>
      </c>
    </row>
    <row r="4974" spans="1:13" x14ac:dyDescent="0.3">
      <c r="A4974" t="s">
        <v>3824</v>
      </c>
      <c r="B4974">
        <v>39</v>
      </c>
      <c r="C4974" t="s">
        <v>14</v>
      </c>
      <c r="D4974" t="s">
        <v>50</v>
      </c>
      <c r="E4974">
        <v>340.7</v>
      </c>
      <c r="F4974">
        <v>12</v>
      </c>
      <c r="G4974">
        <v>343</v>
      </c>
      <c r="H4974">
        <v>0</v>
      </c>
      <c r="I4974" t="s">
        <v>19</v>
      </c>
      <c r="J4974">
        <v>70.2</v>
      </c>
      <c r="K4974" s="1">
        <v>44271</v>
      </c>
      <c r="L4974">
        <v>75</v>
      </c>
      <c r="M4974">
        <v>0.56000000000000005</v>
      </c>
    </row>
    <row r="4975" spans="1:13" x14ac:dyDescent="0.3">
      <c r="A4975" t="s">
        <v>3825</v>
      </c>
      <c r="B4975">
        <v>59</v>
      </c>
      <c r="C4975" t="s">
        <v>14</v>
      </c>
      <c r="D4975" t="s">
        <v>35</v>
      </c>
      <c r="E4975">
        <v>97.36</v>
      </c>
      <c r="F4975">
        <v>8</v>
      </c>
      <c r="G4975">
        <v>11</v>
      </c>
      <c r="H4975">
        <v>0</v>
      </c>
      <c r="I4975" t="s">
        <v>23</v>
      </c>
      <c r="J4975">
        <v>54</v>
      </c>
      <c r="K4975" s="1">
        <v>44689</v>
      </c>
      <c r="L4975">
        <v>97</v>
      </c>
      <c r="M4975">
        <v>0.19</v>
      </c>
    </row>
    <row r="4976" spans="1:13" x14ac:dyDescent="0.3">
      <c r="A4976" t="s">
        <v>3826</v>
      </c>
      <c r="B4976">
        <v>60</v>
      </c>
      <c r="C4976" t="s">
        <v>25</v>
      </c>
      <c r="D4976" t="s">
        <v>52</v>
      </c>
      <c r="E4976">
        <v>27.67</v>
      </c>
      <c r="F4976">
        <v>6</v>
      </c>
      <c r="G4976">
        <v>21</v>
      </c>
      <c r="H4976">
        <v>0</v>
      </c>
      <c r="I4976" t="s">
        <v>40</v>
      </c>
      <c r="J4976">
        <v>68.900000000000006</v>
      </c>
      <c r="K4976" s="1">
        <v>45481</v>
      </c>
      <c r="L4976">
        <v>30</v>
      </c>
      <c r="M4976">
        <v>0.21</v>
      </c>
    </row>
    <row r="4977" spans="1:13" x14ac:dyDescent="0.3">
      <c r="A4977" t="s">
        <v>524</v>
      </c>
      <c r="B4977">
        <v>74</v>
      </c>
      <c r="C4977" t="s">
        <v>21</v>
      </c>
      <c r="D4977" t="s">
        <v>50</v>
      </c>
      <c r="E4977">
        <v>32.99</v>
      </c>
      <c r="F4977">
        <v>6</v>
      </c>
      <c r="G4977">
        <v>17</v>
      </c>
      <c r="H4977">
        <v>0</v>
      </c>
      <c r="I4977" t="s">
        <v>19</v>
      </c>
      <c r="J4977">
        <v>53.4</v>
      </c>
      <c r="K4977" s="1">
        <v>45075</v>
      </c>
      <c r="L4977">
        <v>94</v>
      </c>
      <c r="M4977">
        <v>0.28000000000000003</v>
      </c>
    </row>
    <row r="4978" spans="1:13" x14ac:dyDescent="0.3">
      <c r="A4978" t="s">
        <v>2643</v>
      </c>
      <c r="B4978">
        <v>62</v>
      </c>
      <c r="C4978" t="s">
        <v>25</v>
      </c>
      <c r="D4978" t="s">
        <v>28</v>
      </c>
      <c r="E4978">
        <v>56.77</v>
      </c>
      <c r="F4978">
        <v>8</v>
      </c>
      <c r="G4978">
        <v>61</v>
      </c>
      <c r="H4978">
        <v>0</v>
      </c>
      <c r="I4978" t="s">
        <v>40</v>
      </c>
      <c r="J4978">
        <v>1.2</v>
      </c>
      <c r="K4978" s="1">
        <v>45779</v>
      </c>
      <c r="L4978">
        <v>45</v>
      </c>
      <c r="M4978">
        <v>0.37</v>
      </c>
    </row>
    <row r="4979" spans="1:13" x14ac:dyDescent="0.3">
      <c r="A4979" t="s">
        <v>1161</v>
      </c>
      <c r="B4979">
        <v>26</v>
      </c>
      <c r="C4979" t="s">
        <v>21</v>
      </c>
      <c r="D4979" t="s">
        <v>22</v>
      </c>
      <c r="F4979">
        <v>12</v>
      </c>
      <c r="G4979">
        <v>188</v>
      </c>
      <c r="H4979">
        <v>0</v>
      </c>
      <c r="I4979" t="s">
        <v>29</v>
      </c>
      <c r="J4979">
        <v>62.7</v>
      </c>
      <c r="K4979" s="1">
        <v>44351</v>
      </c>
      <c r="L4979">
        <v>87</v>
      </c>
      <c r="M4979">
        <v>0.4</v>
      </c>
    </row>
    <row r="4980" spans="1:13" x14ac:dyDescent="0.3">
      <c r="A4980" t="s">
        <v>3827</v>
      </c>
      <c r="B4980">
        <v>48</v>
      </c>
      <c r="C4980" t="s">
        <v>25</v>
      </c>
      <c r="D4980" t="s">
        <v>28</v>
      </c>
      <c r="E4980">
        <v>69.41</v>
      </c>
      <c r="F4980">
        <v>13</v>
      </c>
      <c r="G4980">
        <v>78</v>
      </c>
      <c r="H4980">
        <v>0</v>
      </c>
      <c r="I4980" t="s">
        <v>19</v>
      </c>
      <c r="J4980">
        <v>55.5</v>
      </c>
      <c r="K4980" s="1">
        <v>45802</v>
      </c>
      <c r="L4980">
        <v>24</v>
      </c>
      <c r="M4980">
        <v>0.4</v>
      </c>
    </row>
    <row r="4981" spans="1:13" x14ac:dyDescent="0.3">
      <c r="A4981" t="s">
        <v>2627</v>
      </c>
      <c r="B4981">
        <v>24</v>
      </c>
      <c r="C4981" t="s">
        <v>14</v>
      </c>
      <c r="D4981" t="s">
        <v>18</v>
      </c>
      <c r="E4981">
        <v>95.16</v>
      </c>
      <c r="F4981">
        <v>6</v>
      </c>
      <c r="G4981">
        <v>166</v>
      </c>
      <c r="H4981">
        <v>0</v>
      </c>
      <c r="I4981" t="s">
        <v>23</v>
      </c>
      <c r="J4981">
        <v>58.6</v>
      </c>
      <c r="K4981" s="1">
        <v>44679</v>
      </c>
      <c r="L4981">
        <v>31</v>
      </c>
      <c r="M4981">
        <v>0.28999999999999998</v>
      </c>
    </row>
    <row r="4982" spans="1:13" x14ac:dyDescent="0.3">
      <c r="A4982" t="s">
        <v>3828</v>
      </c>
      <c r="B4982">
        <v>26</v>
      </c>
      <c r="C4982" t="s">
        <v>14</v>
      </c>
      <c r="D4982" t="s">
        <v>18</v>
      </c>
      <c r="E4982">
        <v>93.67</v>
      </c>
      <c r="F4982">
        <v>11</v>
      </c>
      <c r="G4982">
        <v>149</v>
      </c>
      <c r="H4982">
        <v>0</v>
      </c>
      <c r="I4982" t="s">
        <v>23</v>
      </c>
      <c r="J4982">
        <v>0.2</v>
      </c>
      <c r="K4982" s="1">
        <v>44079</v>
      </c>
      <c r="L4982">
        <v>23</v>
      </c>
      <c r="M4982">
        <v>0.13</v>
      </c>
    </row>
    <row r="4983" spans="1:13" x14ac:dyDescent="0.3">
      <c r="A4983" t="s">
        <v>377</v>
      </c>
      <c r="B4983">
        <v>30</v>
      </c>
      <c r="C4983" t="s">
        <v>14</v>
      </c>
      <c r="D4983" t="s">
        <v>26</v>
      </c>
      <c r="E4983">
        <v>178.42</v>
      </c>
      <c r="F4983">
        <v>9</v>
      </c>
      <c r="G4983">
        <v>222</v>
      </c>
      <c r="H4983">
        <v>0</v>
      </c>
      <c r="I4983" t="s">
        <v>16</v>
      </c>
      <c r="J4983">
        <v>46.9</v>
      </c>
      <c r="K4983" s="1">
        <v>45080</v>
      </c>
      <c r="L4983">
        <v>53</v>
      </c>
      <c r="M4983">
        <v>0.39</v>
      </c>
    </row>
    <row r="4984" spans="1:13" x14ac:dyDescent="0.3">
      <c r="A4984" t="s">
        <v>3829</v>
      </c>
      <c r="B4984">
        <v>75</v>
      </c>
      <c r="C4984" t="s">
        <v>21</v>
      </c>
      <c r="D4984" t="s">
        <v>22</v>
      </c>
      <c r="E4984">
        <v>105.97</v>
      </c>
      <c r="F4984">
        <v>12</v>
      </c>
      <c r="G4984">
        <v>104</v>
      </c>
      <c r="H4984">
        <v>0</v>
      </c>
      <c r="I4984" t="s">
        <v>19</v>
      </c>
      <c r="J4984">
        <v>87.5</v>
      </c>
      <c r="K4984" s="1">
        <v>44596</v>
      </c>
      <c r="L4984">
        <v>42</v>
      </c>
      <c r="M4984">
        <v>0.24</v>
      </c>
    </row>
    <row r="4985" spans="1:13" x14ac:dyDescent="0.3">
      <c r="A4985" t="s">
        <v>3830</v>
      </c>
      <c r="B4985">
        <v>20</v>
      </c>
      <c r="C4985" t="s">
        <v>21</v>
      </c>
      <c r="D4985" t="s">
        <v>44</v>
      </c>
      <c r="E4985">
        <v>124.06</v>
      </c>
      <c r="F4985">
        <v>6</v>
      </c>
      <c r="G4985">
        <v>253</v>
      </c>
      <c r="H4985">
        <v>0</v>
      </c>
      <c r="I4985" t="s">
        <v>29</v>
      </c>
      <c r="J4985">
        <v>33.299999999999997</v>
      </c>
      <c r="K4985" s="1">
        <v>44733</v>
      </c>
      <c r="L4985">
        <v>36</v>
      </c>
      <c r="M4985">
        <v>0.21</v>
      </c>
    </row>
    <row r="4986" spans="1:13" x14ac:dyDescent="0.3">
      <c r="A4986" t="s">
        <v>3831</v>
      </c>
      <c r="B4986">
        <v>52</v>
      </c>
      <c r="C4986" t="s">
        <v>21</v>
      </c>
      <c r="D4986" t="s">
        <v>50</v>
      </c>
      <c r="E4986">
        <v>342.36</v>
      </c>
      <c r="F4986">
        <v>12</v>
      </c>
      <c r="G4986">
        <v>6</v>
      </c>
      <c r="H4986">
        <v>0</v>
      </c>
      <c r="I4986" t="s">
        <v>40</v>
      </c>
      <c r="J4986">
        <v>44.5</v>
      </c>
      <c r="K4986" s="1">
        <v>45216</v>
      </c>
      <c r="L4986">
        <v>34</v>
      </c>
      <c r="M4986">
        <v>0.27</v>
      </c>
    </row>
    <row r="4987" spans="1:13" x14ac:dyDescent="0.3">
      <c r="A4987" t="s">
        <v>3832</v>
      </c>
      <c r="B4987">
        <v>50</v>
      </c>
      <c r="C4987" t="s">
        <v>21</v>
      </c>
      <c r="D4987" t="s">
        <v>22</v>
      </c>
      <c r="E4987">
        <v>99.61</v>
      </c>
      <c r="F4987">
        <v>10</v>
      </c>
      <c r="G4987">
        <v>162</v>
      </c>
      <c r="H4987">
        <v>0</v>
      </c>
      <c r="I4987" t="s">
        <v>19</v>
      </c>
      <c r="J4987">
        <v>12.2</v>
      </c>
      <c r="K4987" s="1">
        <v>44792</v>
      </c>
      <c r="L4987">
        <v>85</v>
      </c>
      <c r="M4987">
        <v>0.31</v>
      </c>
    </row>
    <row r="4988" spans="1:13" x14ac:dyDescent="0.3">
      <c r="A4988" t="s">
        <v>2510</v>
      </c>
      <c r="B4988">
        <v>38</v>
      </c>
      <c r="C4988" t="s">
        <v>21</v>
      </c>
      <c r="D4988" t="s">
        <v>50</v>
      </c>
      <c r="E4988">
        <v>167.27</v>
      </c>
      <c r="F4988">
        <v>15</v>
      </c>
      <c r="G4988">
        <v>289</v>
      </c>
      <c r="H4988">
        <v>0</v>
      </c>
      <c r="I4988" t="s">
        <v>16</v>
      </c>
      <c r="J4988">
        <v>45</v>
      </c>
      <c r="K4988" s="1">
        <v>44905</v>
      </c>
      <c r="L4988">
        <v>26</v>
      </c>
      <c r="M4988">
        <v>0.19</v>
      </c>
    </row>
    <row r="4989" spans="1:13" x14ac:dyDescent="0.3">
      <c r="A4989" t="s">
        <v>1327</v>
      </c>
      <c r="B4989">
        <v>48</v>
      </c>
      <c r="C4989" t="s">
        <v>14</v>
      </c>
      <c r="D4989" t="s">
        <v>52</v>
      </c>
      <c r="E4989">
        <v>65.010000000000005</v>
      </c>
      <c r="F4989">
        <v>8</v>
      </c>
      <c r="G4989">
        <v>194</v>
      </c>
      <c r="H4989">
        <v>0</v>
      </c>
      <c r="I4989" t="s">
        <v>23</v>
      </c>
      <c r="J4989">
        <v>39.6</v>
      </c>
      <c r="K4989" s="1">
        <v>45211</v>
      </c>
      <c r="L4989">
        <v>71</v>
      </c>
      <c r="M4989">
        <v>7.0000000000000007E-2</v>
      </c>
    </row>
    <row r="4990" spans="1:13" x14ac:dyDescent="0.3">
      <c r="A4990" t="s">
        <v>3833</v>
      </c>
      <c r="B4990">
        <v>69</v>
      </c>
      <c r="C4990" t="s">
        <v>14</v>
      </c>
      <c r="D4990" t="s">
        <v>44</v>
      </c>
      <c r="E4990">
        <v>126.27</v>
      </c>
      <c r="F4990">
        <v>8</v>
      </c>
      <c r="G4990">
        <v>318</v>
      </c>
      <c r="H4990">
        <v>0</v>
      </c>
      <c r="I4990" t="s">
        <v>19</v>
      </c>
      <c r="J4990">
        <v>88.3</v>
      </c>
      <c r="K4990" s="1">
        <v>44438</v>
      </c>
      <c r="L4990">
        <v>25</v>
      </c>
      <c r="M4990">
        <v>0.3</v>
      </c>
    </row>
    <row r="4991" spans="1:13" x14ac:dyDescent="0.3">
      <c r="A4991" t="s">
        <v>2879</v>
      </c>
      <c r="B4991">
        <v>51</v>
      </c>
      <c r="C4991" t="s">
        <v>21</v>
      </c>
      <c r="D4991" t="s">
        <v>28</v>
      </c>
      <c r="E4991">
        <v>172.86</v>
      </c>
      <c r="F4991">
        <v>7</v>
      </c>
      <c r="G4991">
        <v>129</v>
      </c>
      <c r="H4991">
        <v>0</v>
      </c>
      <c r="I4991" t="s">
        <v>16</v>
      </c>
      <c r="J4991">
        <v>3.5</v>
      </c>
      <c r="K4991" s="1">
        <v>45703</v>
      </c>
      <c r="L4991">
        <v>3</v>
      </c>
      <c r="M4991">
        <v>0.16</v>
      </c>
    </row>
    <row r="4992" spans="1:13" x14ac:dyDescent="0.3">
      <c r="A4992" t="s">
        <v>3834</v>
      </c>
      <c r="B4992">
        <v>49</v>
      </c>
      <c r="C4992" t="s">
        <v>14</v>
      </c>
      <c r="D4992" t="s">
        <v>50</v>
      </c>
      <c r="E4992">
        <v>85.67</v>
      </c>
      <c r="F4992">
        <v>11</v>
      </c>
      <c r="G4992">
        <v>108</v>
      </c>
      <c r="H4992">
        <v>0</v>
      </c>
      <c r="I4992" t="s">
        <v>29</v>
      </c>
      <c r="J4992">
        <v>95.1</v>
      </c>
      <c r="K4992" s="1">
        <v>44740</v>
      </c>
      <c r="L4992">
        <v>43</v>
      </c>
      <c r="M4992">
        <v>0.32</v>
      </c>
    </row>
    <row r="4993" spans="1:13" x14ac:dyDescent="0.3">
      <c r="A4993" t="s">
        <v>1802</v>
      </c>
      <c r="B4993">
        <v>74</v>
      </c>
      <c r="C4993" t="s">
        <v>14</v>
      </c>
      <c r="D4993" t="s">
        <v>52</v>
      </c>
      <c r="E4993">
        <v>256.89999999999998</v>
      </c>
      <c r="F4993">
        <v>6</v>
      </c>
      <c r="G4993">
        <v>218</v>
      </c>
      <c r="H4993">
        <v>0</v>
      </c>
      <c r="I4993" t="s">
        <v>40</v>
      </c>
      <c r="J4993">
        <v>57.6</v>
      </c>
      <c r="K4993" s="1">
        <v>45450</v>
      </c>
      <c r="L4993">
        <v>82</v>
      </c>
      <c r="M4993">
        <v>0.28000000000000003</v>
      </c>
    </row>
    <row r="4994" spans="1:13" x14ac:dyDescent="0.3">
      <c r="A4994" t="s">
        <v>3835</v>
      </c>
      <c r="B4994">
        <v>52</v>
      </c>
      <c r="C4994" t="s">
        <v>25</v>
      </c>
      <c r="D4994" t="s">
        <v>22</v>
      </c>
      <c r="E4994">
        <v>143.78</v>
      </c>
      <c r="F4994">
        <v>6</v>
      </c>
      <c r="G4994">
        <v>318</v>
      </c>
      <c r="H4994">
        <v>0</v>
      </c>
      <c r="I4994" t="s">
        <v>29</v>
      </c>
      <c r="J4994">
        <v>53</v>
      </c>
      <c r="K4994" s="1">
        <v>44145</v>
      </c>
      <c r="L4994">
        <v>6</v>
      </c>
      <c r="M4994">
        <v>0.63</v>
      </c>
    </row>
    <row r="4995" spans="1:13" x14ac:dyDescent="0.3">
      <c r="A4995" t="s">
        <v>3836</v>
      </c>
      <c r="B4995">
        <v>32</v>
      </c>
      <c r="C4995" t="s">
        <v>14</v>
      </c>
      <c r="D4995" t="s">
        <v>52</v>
      </c>
      <c r="E4995">
        <v>175.35</v>
      </c>
      <c r="F4995">
        <v>12</v>
      </c>
      <c r="G4995">
        <v>129</v>
      </c>
      <c r="H4995">
        <v>1</v>
      </c>
      <c r="I4995" t="s">
        <v>29</v>
      </c>
      <c r="J4995">
        <v>88.6</v>
      </c>
      <c r="K4995" s="1">
        <v>44633</v>
      </c>
      <c r="L4995">
        <v>54</v>
      </c>
      <c r="M4995">
        <v>0.36</v>
      </c>
    </row>
    <row r="4996" spans="1:13" x14ac:dyDescent="0.3">
      <c r="A4996" t="s">
        <v>3837</v>
      </c>
      <c r="B4996">
        <v>73</v>
      </c>
      <c r="C4996" t="s">
        <v>21</v>
      </c>
      <c r="D4996" t="s">
        <v>35</v>
      </c>
      <c r="E4996">
        <v>135.85</v>
      </c>
      <c r="F4996">
        <v>12</v>
      </c>
      <c r="G4996">
        <v>243</v>
      </c>
      <c r="H4996">
        <v>0</v>
      </c>
      <c r="I4996" t="s">
        <v>40</v>
      </c>
      <c r="J4996">
        <v>19.100000000000001</v>
      </c>
      <c r="K4996" s="1">
        <v>44276</v>
      </c>
      <c r="L4996">
        <v>52</v>
      </c>
      <c r="M4996">
        <v>0.33</v>
      </c>
    </row>
    <row r="4997" spans="1:13" x14ac:dyDescent="0.3">
      <c r="A4997" t="s">
        <v>3838</v>
      </c>
      <c r="B4997">
        <v>49</v>
      </c>
      <c r="C4997" t="s">
        <v>14</v>
      </c>
      <c r="D4997" t="s">
        <v>52</v>
      </c>
      <c r="E4997">
        <v>132.16</v>
      </c>
      <c r="F4997">
        <v>9</v>
      </c>
      <c r="G4997">
        <v>306</v>
      </c>
      <c r="H4997">
        <v>0</v>
      </c>
      <c r="I4997" t="s">
        <v>19</v>
      </c>
      <c r="J4997">
        <v>20.9</v>
      </c>
      <c r="K4997" s="1">
        <v>44121</v>
      </c>
      <c r="L4997">
        <v>13</v>
      </c>
      <c r="M4997">
        <v>0.33</v>
      </c>
    </row>
    <row r="4998" spans="1:13" x14ac:dyDescent="0.3">
      <c r="A4998" t="s">
        <v>1599</v>
      </c>
      <c r="B4998">
        <v>23</v>
      </c>
      <c r="C4998" t="s">
        <v>14</v>
      </c>
      <c r="D4998" t="s">
        <v>52</v>
      </c>
      <c r="E4998">
        <v>47.81</v>
      </c>
      <c r="F4998">
        <v>10</v>
      </c>
      <c r="G4998">
        <v>296</v>
      </c>
      <c r="H4998">
        <v>0</v>
      </c>
      <c r="I4998" t="s">
        <v>40</v>
      </c>
      <c r="K4998" s="1">
        <v>45586</v>
      </c>
      <c r="L4998">
        <v>66</v>
      </c>
      <c r="M4998">
        <v>0.22</v>
      </c>
    </row>
    <row r="4999" spans="1:13" x14ac:dyDescent="0.3">
      <c r="A4999" t="s">
        <v>2334</v>
      </c>
      <c r="B4999">
        <v>79</v>
      </c>
      <c r="C4999" t="s">
        <v>21</v>
      </c>
      <c r="D4999" t="s">
        <v>26</v>
      </c>
      <c r="E4999">
        <v>224.97</v>
      </c>
      <c r="F4999">
        <v>16</v>
      </c>
      <c r="G4999">
        <v>84</v>
      </c>
      <c r="H4999">
        <v>0</v>
      </c>
      <c r="I4999" t="s">
        <v>16</v>
      </c>
      <c r="J4999">
        <v>92.9</v>
      </c>
      <c r="K4999" s="1">
        <v>44878</v>
      </c>
      <c r="L4999">
        <v>56</v>
      </c>
      <c r="M4999">
        <v>0.23</v>
      </c>
    </row>
    <row r="5000" spans="1:13" x14ac:dyDescent="0.3">
      <c r="A5000" t="s">
        <v>3763</v>
      </c>
      <c r="B5000">
        <v>62</v>
      </c>
      <c r="C5000" t="s">
        <v>21</v>
      </c>
      <c r="D5000" t="s">
        <v>18</v>
      </c>
      <c r="E5000">
        <v>220.33</v>
      </c>
      <c r="F5000">
        <v>8</v>
      </c>
      <c r="G5000">
        <v>254</v>
      </c>
      <c r="H5000">
        <v>0</v>
      </c>
      <c r="I5000" t="s">
        <v>29</v>
      </c>
      <c r="J5000">
        <v>83.8</v>
      </c>
      <c r="K5000" s="1">
        <v>45075</v>
      </c>
      <c r="L5000">
        <v>47</v>
      </c>
      <c r="M5000">
        <v>0.09</v>
      </c>
    </row>
    <row r="5001" spans="1:13" x14ac:dyDescent="0.3">
      <c r="A5001" t="s">
        <v>3839</v>
      </c>
      <c r="B5001">
        <v>38</v>
      </c>
      <c r="C5001" t="s">
        <v>21</v>
      </c>
      <c r="D5001" t="s">
        <v>28</v>
      </c>
      <c r="E5001">
        <v>75.569999999999993</v>
      </c>
      <c r="F5001">
        <v>6</v>
      </c>
      <c r="G5001">
        <v>326</v>
      </c>
      <c r="H5001">
        <v>0</v>
      </c>
      <c r="I5001" t="s">
        <v>40</v>
      </c>
      <c r="J5001">
        <v>4.0999999999999996</v>
      </c>
      <c r="K5001" s="1">
        <v>44441</v>
      </c>
      <c r="L5001">
        <v>77</v>
      </c>
      <c r="M5001">
        <v>0.49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CF82-8D70-488E-8EC8-1594BAA88237}">
  <dimension ref="A1:Z5001"/>
  <sheetViews>
    <sheetView topLeftCell="A2" workbookViewId="0">
      <selection activeCell="E13" sqref="E13"/>
    </sheetView>
  </sheetViews>
  <sheetFormatPr defaultRowHeight="14.4" x14ac:dyDescent="0.3"/>
  <cols>
    <col min="1" max="1" width="13.33203125" customWidth="1"/>
    <col min="4" max="4" width="9.44140625" customWidth="1"/>
    <col min="5" max="5" width="17" customWidth="1"/>
    <col min="6" max="6" width="13.109375" customWidth="1"/>
    <col min="7" max="7" width="14.44140625" customWidth="1"/>
    <col min="8" max="8" width="14" customWidth="1"/>
    <col min="9" max="9" width="19.109375" customWidth="1"/>
    <col min="10" max="10" width="17.109375" customWidth="1"/>
    <col min="11" max="11" width="16" customWidth="1"/>
    <col min="12" max="12" width="14" customWidth="1"/>
    <col min="13" max="13" width="11.6640625" customWidth="1"/>
    <col min="21" max="21" width="10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3842</v>
      </c>
      <c r="O1" t="s">
        <v>3843</v>
      </c>
      <c r="P1" t="s">
        <v>3844</v>
      </c>
      <c r="Q1" t="s">
        <v>3845</v>
      </c>
      <c r="R1" t="s">
        <v>3846</v>
      </c>
      <c r="S1" t="s">
        <v>3847</v>
      </c>
      <c r="T1" t="s">
        <v>3848</v>
      </c>
      <c r="U1" t="s">
        <v>3849</v>
      </c>
      <c r="V1" t="s">
        <v>3850</v>
      </c>
      <c r="W1" t="s">
        <v>3851</v>
      </c>
      <c r="X1" t="s">
        <v>3854</v>
      </c>
      <c r="Y1" t="s">
        <v>3855</v>
      </c>
      <c r="Z1" t="s">
        <v>3856</v>
      </c>
    </row>
    <row r="2" spans="1:26" x14ac:dyDescent="0.3">
      <c r="A2" t="s">
        <v>13</v>
      </c>
      <c r="B2">
        <v>30</v>
      </c>
      <c r="C2" t="s">
        <v>14</v>
      </c>
      <c r="D2" t="s">
        <v>15</v>
      </c>
      <c r="E2">
        <v>101.08</v>
      </c>
      <c r="F2">
        <v>8</v>
      </c>
      <c r="G2">
        <v>176</v>
      </c>
      <c r="H2">
        <v>1</v>
      </c>
      <c r="I2" t="s">
        <v>16</v>
      </c>
      <c r="J2">
        <v>25.6</v>
      </c>
      <c r="K2" s="1">
        <v>45448</v>
      </c>
      <c r="L2">
        <v>50</v>
      </c>
      <c r="M2">
        <v>0.2</v>
      </c>
      <c r="N2">
        <f>IF(E2="",Data_Validation!$B$1,E2)</f>
        <v>101.08</v>
      </c>
      <c r="O2">
        <f>IF(J2="",Data_Validation!$B$2,J2)</f>
        <v>25.6</v>
      </c>
      <c r="P2">
        <f t="shared" ref="P2:P65" si="0">COUNTIF($A$2:$A$5001,A2)</f>
        <v>1</v>
      </c>
      <c r="Q2" s="2">
        <f>CustomerData[[#This Row],[avg_order_value_clean]]*CustomerData[[#This Row],[total_orders]]</f>
        <v>808.64</v>
      </c>
      <c r="R2" s="2" t="str">
        <f>IF(G2&lt;=30,"Active",IF(G2&lt;=90,"At Risk","Inactive"))</f>
        <v>Inactive</v>
      </c>
      <c r="S2" s="2" t="str">
        <f t="shared" ref="S2:S65" si="1">IF(M2&lt;0.2,"Low Risk",IF(M2&lt;0.5,"Medium Risk","High Risk"))</f>
        <v>Medium Risk</v>
      </c>
      <c r="T2" s="2" t="str">
        <f t="shared" ref="T2:T65" si="2">IF(B2&lt;25,"Under 25",IF(B2&lt;35,"25-34",IF(B2&lt;45,"35-44",IF(B2&lt;55,"45-54","55+"))))</f>
        <v>25-34</v>
      </c>
      <c r="U2" s="1">
        <f ca="1">TODAY()-K2</f>
        <v>813</v>
      </c>
      <c r="V2" s="2" t="str">
        <f t="shared" ref="V2:V65" si="3">IF(L2&lt;40,"Low Loyalty",IF(L2&lt;70,"Medium Loyalty","High Loyalty"))</f>
        <v>Medium Loyalty</v>
      </c>
      <c r="W2" s="2" t="str">
        <f t="shared" ref="W2:W65" si="4">IF(H2=1,"Fraudulent","Legitimate")</f>
        <v>Fraudulent</v>
      </c>
      <c r="X2" s="2" t="str">
        <f>IF(Q2&lt;Data_Validation!$B$8,"Low Value",IF(Q2&lt;Data_Validation!$B$9,"Medium Value","High Value"))</f>
        <v>Low Value</v>
      </c>
      <c r="Y2" s="2" t="str">
        <f t="shared" ref="Y2:Y65" si="5">IF(AND(X2="High Value",S2="High Risk"),"Critical - Retain",IF(AND(X2="High Value",S2&lt;&gt;"High Risk"),"High Value - Maintain",IF(AND(X2&lt;&gt;"High Value",S2="High Risk"),"At Risk - Develop","Stable")))</f>
        <v>Stable</v>
      </c>
      <c r="Z2" s="2" t="str">
        <f t="shared" ref="Z2:Z65" si="6">IF(OR(B2&lt;18,F2&lt;0,N2&lt;0,O2&lt;0,O2&gt;1,M2&lt;0,M2&gt;1),"Check Data","Valid")</f>
        <v>Check Data</v>
      </c>
    </row>
    <row r="3" spans="1:26" x14ac:dyDescent="0.3">
      <c r="A3" t="s">
        <v>17</v>
      </c>
      <c r="B3">
        <v>53</v>
      </c>
      <c r="C3" t="s">
        <v>14</v>
      </c>
      <c r="D3" t="s">
        <v>18</v>
      </c>
      <c r="E3">
        <v>90.39</v>
      </c>
      <c r="F3">
        <v>10</v>
      </c>
      <c r="G3">
        <v>88</v>
      </c>
      <c r="H3">
        <v>0</v>
      </c>
      <c r="I3" t="s">
        <v>19</v>
      </c>
      <c r="J3">
        <v>12.3</v>
      </c>
      <c r="K3" s="1">
        <v>45341</v>
      </c>
      <c r="L3">
        <v>37</v>
      </c>
      <c r="M3">
        <v>0.34</v>
      </c>
      <c r="N3">
        <f>IF(E3="",Data_Validation!$B$1,E3)</f>
        <v>90.39</v>
      </c>
      <c r="O3">
        <f>IF(J3="",Data_Validation!$B$2,J3)</f>
        <v>12.3</v>
      </c>
      <c r="P3">
        <f t="shared" si="0"/>
        <v>1</v>
      </c>
      <c r="Q3" s="2">
        <f>CustomerData[[#This Row],[avg_order_value_clean]]*CustomerData[[#This Row],[total_orders]]</f>
        <v>903.9</v>
      </c>
      <c r="R3" s="2" t="str">
        <f t="shared" ref="R3:R66" si="7">IF(G3&lt;=30,"Active",IF(G3&lt;=90,"At Risk","Inactive"))</f>
        <v>At Risk</v>
      </c>
      <c r="S3" s="2" t="str">
        <f t="shared" si="1"/>
        <v>Medium Risk</v>
      </c>
      <c r="T3" s="2" t="str">
        <f t="shared" si="2"/>
        <v>45-54</v>
      </c>
      <c r="U3" s="1">
        <f t="shared" ref="U2:U65" ca="1" si="8">TODAY()-K3</f>
        <v>920</v>
      </c>
      <c r="V3" s="2" t="str">
        <f t="shared" si="3"/>
        <v>Low Loyalty</v>
      </c>
      <c r="W3" s="2" t="str">
        <f t="shared" si="4"/>
        <v>Legitimate</v>
      </c>
      <c r="X3" s="2" t="str">
        <f>IF(Q3&lt;Data_Validation!$B$8,"Low Value",IF(Q3&lt;Data_Validation!$B$9,"Medium Value","High Value"))</f>
        <v>Low Value</v>
      </c>
      <c r="Y3" s="2" t="str">
        <f t="shared" si="5"/>
        <v>Stable</v>
      </c>
      <c r="Z3" s="2" t="str">
        <f t="shared" si="6"/>
        <v>Check Data</v>
      </c>
    </row>
    <row r="4" spans="1:26" x14ac:dyDescent="0.3">
      <c r="A4" t="s">
        <v>20</v>
      </c>
      <c r="B4">
        <v>73</v>
      </c>
      <c r="C4" t="s">
        <v>21</v>
      </c>
      <c r="D4" t="s">
        <v>22</v>
      </c>
      <c r="E4">
        <v>83.28</v>
      </c>
      <c r="F4">
        <v>6</v>
      </c>
      <c r="G4">
        <v>203</v>
      </c>
      <c r="H4">
        <v>0</v>
      </c>
      <c r="I4" t="s">
        <v>23</v>
      </c>
      <c r="K4" s="1">
        <v>45398</v>
      </c>
      <c r="L4">
        <v>65</v>
      </c>
      <c r="M4">
        <v>0.05</v>
      </c>
      <c r="N4">
        <f>IF(E4="",Data_Validation!$B$1,E4)</f>
        <v>83.28</v>
      </c>
      <c r="O4">
        <f>IF(J4="",Data_Validation!$B$2,J4)</f>
        <v>250</v>
      </c>
      <c r="P4">
        <f t="shared" si="0"/>
        <v>2</v>
      </c>
      <c r="Q4" s="2">
        <f>CustomerData[[#This Row],[avg_order_value_clean]]*CustomerData[[#This Row],[total_orders]]</f>
        <v>499.68</v>
      </c>
      <c r="R4" s="2" t="str">
        <f t="shared" si="7"/>
        <v>Inactive</v>
      </c>
      <c r="S4" s="2" t="str">
        <f t="shared" si="1"/>
        <v>Low Risk</v>
      </c>
      <c r="T4" s="2" t="str">
        <f t="shared" si="2"/>
        <v>55+</v>
      </c>
      <c r="U4" s="1">
        <f t="shared" ca="1" si="8"/>
        <v>863</v>
      </c>
      <c r="V4" s="2" t="str">
        <f t="shared" si="3"/>
        <v>Medium Loyalty</v>
      </c>
      <c r="W4" s="2" t="str">
        <f t="shared" si="4"/>
        <v>Legitimate</v>
      </c>
      <c r="X4" s="2" t="str">
        <f>IF(Q4&lt;Data_Validation!$B$8,"Low Value",IF(Q4&lt;Data_Validation!$B$9,"Medium Value","High Value"))</f>
        <v>Low Value</v>
      </c>
      <c r="Y4" s="2" t="str">
        <f t="shared" si="5"/>
        <v>Stable</v>
      </c>
      <c r="Z4" s="2" t="str">
        <f t="shared" si="6"/>
        <v>Check Data</v>
      </c>
    </row>
    <row r="5" spans="1:26" x14ac:dyDescent="0.3">
      <c r="A5" t="s">
        <v>24</v>
      </c>
      <c r="B5">
        <v>30</v>
      </c>
      <c r="C5" t="s">
        <v>25</v>
      </c>
      <c r="D5" t="s">
        <v>26</v>
      </c>
      <c r="E5">
        <v>109.9</v>
      </c>
      <c r="F5">
        <v>9</v>
      </c>
      <c r="G5">
        <v>346</v>
      </c>
      <c r="H5">
        <v>1</v>
      </c>
      <c r="I5" t="s">
        <v>19</v>
      </c>
      <c r="J5">
        <v>42.9</v>
      </c>
      <c r="K5" s="1">
        <v>44020</v>
      </c>
      <c r="L5">
        <v>93</v>
      </c>
      <c r="M5">
        <v>0.19</v>
      </c>
      <c r="N5">
        <f>IF(E5="",Data_Validation!$B$1,E5)</f>
        <v>109.9</v>
      </c>
      <c r="O5">
        <f>IF(J5="",Data_Validation!$B$2,J5)</f>
        <v>42.9</v>
      </c>
      <c r="P5">
        <f t="shared" si="0"/>
        <v>1</v>
      </c>
      <c r="Q5" s="2">
        <f>CustomerData[[#This Row],[avg_order_value_clean]]*CustomerData[[#This Row],[total_orders]]</f>
        <v>989.1</v>
      </c>
      <c r="R5" s="2" t="str">
        <f t="shared" si="7"/>
        <v>Inactive</v>
      </c>
      <c r="S5" s="2" t="str">
        <f t="shared" si="1"/>
        <v>Low Risk</v>
      </c>
      <c r="T5" s="2" t="str">
        <f t="shared" si="2"/>
        <v>25-34</v>
      </c>
      <c r="U5" s="1">
        <f t="shared" ca="1" si="8"/>
        <v>2241</v>
      </c>
      <c r="V5" s="2" t="str">
        <f t="shared" si="3"/>
        <v>High Loyalty</v>
      </c>
      <c r="W5" s="2" t="str">
        <f t="shared" si="4"/>
        <v>Fraudulent</v>
      </c>
      <c r="X5" s="2" t="str">
        <f>IF(Q5&lt;Data_Validation!$B$8,"Low Value",IF(Q5&lt;Data_Validation!$B$9,"Medium Value","High Value"))</f>
        <v>Low Value</v>
      </c>
      <c r="Y5" s="2" t="str">
        <f t="shared" si="5"/>
        <v>Stable</v>
      </c>
      <c r="Z5" s="2" t="str">
        <f t="shared" si="6"/>
        <v>Check Data</v>
      </c>
    </row>
    <row r="6" spans="1:26" x14ac:dyDescent="0.3">
      <c r="A6" t="s">
        <v>27</v>
      </c>
      <c r="B6">
        <v>29</v>
      </c>
      <c r="C6" t="s">
        <v>14</v>
      </c>
      <c r="D6" t="s">
        <v>28</v>
      </c>
      <c r="E6">
        <v>269.38</v>
      </c>
      <c r="F6">
        <v>16</v>
      </c>
      <c r="G6">
        <v>342</v>
      </c>
      <c r="H6">
        <v>0</v>
      </c>
      <c r="I6" t="s">
        <v>29</v>
      </c>
      <c r="J6">
        <v>5.3</v>
      </c>
      <c r="K6" s="1">
        <v>45756</v>
      </c>
      <c r="L6">
        <v>79</v>
      </c>
      <c r="M6">
        <v>0.15</v>
      </c>
      <c r="N6">
        <f>IF(E6="",Data_Validation!$B$1,E6)</f>
        <v>269.38</v>
      </c>
      <c r="O6">
        <f>IF(J6="",Data_Validation!$B$2,J6)</f>
        <v>5.3</v>
      </c>
      <c r="P6">
        <f t="shared" si="0"/>
        <v>1</v>
      </c>
      <c r="Q6" s="2">
        <f>CustomerData[[#This Row],[avg_order_value_clean]]*CustomerData[[#This Row],[total_orders]]</f>
        <v>4310.08</v>
      </c>
      <c r="R6" s="2" t="str">
        <f t="shared" si="7"/>
        <v>Inactive</v>
      </c>
      <c r="S6" s="2" t="str">
        <f t="shared" si="1"/>
        <v>Low Risk</v>
      </c>
      <c r="T6" s="2" t="str">
        <f t="shared" si="2"/>
        <v>25-34</v>
      </c>
      <c r="U6" s="1">
        <f t="shared" ca="1" si="8"/>
        <v>505</v>
      </c>
      <c r="V6" s="2" t="str">
        <f t="shared" si="3"/>
        <v>High Loyalty</v>
      </c>
      <c r="W6" s="2" t="str">
        <f t="shared" si="4"/>
        <v>Legitimate</v>
      </c>
      <c r="X6" s="2" t="str">
        <f>IF(Q6&lt;Data_Validation!$B$8,"Low Value",IF(Q6&lt;Data_Validation!$B$9,"Medium Value","High Value"))</f>
        <v>High Value</v>
      </c>
      <c r="Y6" s="2" t="str">
        <f t="shared" si="5"/>
        <v>High Value - Maintain</v>
      </c>
      <c r="Z6" s="2" t="str">
        <f t="shared" si="6"/>
        <v>Check Data</v>
      </c>
    </row>
    <row r="7" spans="1:26" x14ac:dyDescent="0.3">
      <c r="A7" t="s">
        <v>30</v>
      </c>
      <c r="B7">
        <v>54</v>
      </c>
      <c r="C7" t="s">
        <v>21</v>
      </c>
      <c r="D7" t="s">
        <v>28</v>
      </c>
      <c r="E7">
        <v>114.31</v>
      </c>
      <c r="F7">
        <v>11</v>
      </c>
      <c r="G7">
        <v>210</v>
      </c>
      <c r="H7">
        <v>0</v>
      </c>
      <c r="I7" t="s">
        <v>16</v>
      </c>
      <c r="J7">
        <v>56.5</v>
      </c>
      <c r="K7" s="1">
        <v>44471</v>
      </c>
      <c r="L7">
        <v>44</v>
      </c>
      <c r="M7">
        <v>0.21</v>
      </c>
      <c r="N7">
        <f>IF(E7="",Data_Validation!$B$1,E7)</f>
        <v>114.31</v>
      </c>
      <c r="O7">
        <f>IF(J7="",Data_Validation!$B$2,J7)</f>
        <v>56.5</v>
      </c>
      <c r="P7">
        <f t="shared" si="0"/>
        <v>2</v>
      </c>
      <c r="Q7" s="2">
        <f>CustomerData[[#This Row],[avg_order_value_clean]]*CustomerData[[#This Row],[total_orders]]</f>
        <v>1257.4100000000001</v>
      </c>
      <c r="R7" s="2" t="str">
        <f t="shared" si="7"/>
        <v>Inactive</v>
      </c>
      <c r="S7" s="2" t="str">
        <f t="shared" si="1"/>
        <v>Medium Risk</v>
      </c>
      <c r="T7" s="2" t="str">
        <f t="shared" si="2"/>
        <v>45-54</v>
      </c>
      <c r="U7" s="1">
        <f t="shared" ca="1" si="8"/>
        <v>1790</v>
      </c>
      <c r="V7" s="2" t="str">
        <f t="shared" si="3"/>
        <v>Medium Loyalty</v>
      </c>
      <c r="W7" s="2" t="str">
        <f t="shared" si="4"/>
        <v>Legitimate</v>
      </c>
      <c r="X7" s="2" t="str">
        <f>IF(Q7&lt;Data_Validation!$B$8,"Low Value",IF(Q7&lt;Data_Validation!$B$9,"Medium Value","High Value"))</f>
        <v>Low Value</v>
      </c>
      <c r="Y7" s="2" t="str">
        <f t="shared" si="5"/>
        <v>Stable</v>
      </c>
      <c r="Z7" s="2" t="str">
        <f t="shared" si="6"/>
        <v>Check Data</v>
      </c>
    </row>
    <row r="8" spans="1:26" x14ac:dyDescent="0.3">
      <c r="A8" t="s">
        <v>31</v>
      </c>
      <c r="B8">
        <v>27</v>
      </c>
      <c r="C8" t="s">
        <v>14</v>
      </c>
      <c r="D8" t="s">
        <v>28</v>
      </c>
      <c r="E8">
        <v>34.03</v>
      </c>
      <c r="F8">
        <v>7</v>
      </c>
      <c r="G8">
        <v>212</v>
      </c>
      <c r="H8">
        <v>0</v>
      </c>
      <c r="I8" t="s">
        <v>19</v>
      </c>
      <c r="J8">
        <v>0.2</v>
      </c>
      <c r="K8" s="1">
        <v>44549</v>
      </c>
      <c r="L8">
        <v>60</v>
      </c>
      <c r="M8">
        <v>0.39</v>
      </c>
      <c r="N8">
        <f>IF(E8="",Data_Validation!$B$1,E8)</f>
        <v>34.03</v>
      </c>
      <c r="O8">
        <f>IF(J8="",Data_Validation!$B$2,J8)</f>
        <v>0.2</v>
      </c>
      <c r="P8">
        <f t="shared" si="0"/>
        <v>1</v>
      </c>
      <c r="Q8" s="2">
        <f>CustomerData[[#This Row],[avg_order_value_clean]]*CustomerData[[#This Row],[total_orders]]</f>
        <v>238.21</v>
      </c>
      <c r="R8" s="2" t="str">
        <f t="shared" si="7"/>
        <v>Inactive</v>
      </c>
      <c r="S8" s="2" t="str">
        <f t="shared" si="1"/>
        <v>Medium Risk</v>
      </c>
      <c r="T8" s="2" t="str">
        <f t="shared" si="2"/>
        <v>25-34</v>
      </c>
      <c r="U8" s="1">
        <f t="shared" ca="1" si="8"/>
        <v>1712</v>
      </c>
      <c r="V8" s="2" t="str">
        <f t="shared" si="3"/>
        <v>Medium Loyalty</v>
      </c>
      <c r="W8" s="2" t="str">
        <f t="shared" si="4"/>
        <v>Legitimate</v>
      </c>
      <c r="X8" s="2" t="str">
        <f>IF(Q8&lt;Data_Validation!$B$8,"Low Value",IF(Q8&lt;Data_Validation!$B$9,"Medium Value","High Value"))</f>
        <v>Low Value</v>
      </c>
      <c r="Y8" s="2" t="str">
        <f t="shared" si="5"/>
        <v>Stable</v>
      </c>
      <c r="Z8" s="2" t="str">
        <f t="shared" si="6"/>
        <v>Valid</v>
      </c>
    </row>
    <row r="9" spans="1:26" x14ac:dyDescent="0.3">
      <c r="A9" t="s">
        <v>32</v>
      </c>
      <c r="B9">
        <v>77</v>
      </c>
      <c r="C9" t="s">
        <v>14</v>
      </c>
      <c r="D9" t="s">
        <v>15</v>
      </c>
      <c r="E9">
        <v>171.25</v>
      </c>
      <c r="F9">
        <v>9</v>
      </c>
      <c r="G9">
        <v>20</v>
      </c>
      <c r="H9">
        <v>0</v>
      </c>
      <c r="I9" t="s">
        <v>19</v>
      </c>
      <c r="J9">
        <v>15.1</v>
      </c>
      <c r="K9" s="1">
        <v>44236</v>
      </c>
      <c r="L9">
        <v>29</v>
      </c>
      <c r="M9">
        <v>0.24</v>
      </c>
      <c r="N9">
        <f>IF(E9="",Data_Validation!$B$1,E9)</f>
        <v>171.25</v>
      </c>
      <c r="O9">
        <f>IF(J9="",Data_Validation!$B$2,J9)</f>
        <v>15.1</v>
      </c>
      <c r="P9">
        <f t="shared" si="0"/>
        <v>3</v>
      </c>
      <c r="Q9" s="2">
        <f>CustomerData[[#This Row],[avg_order_value_clean]]*CustomerData[[#This Row],[total_orders]]</f>
        <v>1541.25</v>
      </c>
      <c r="R9" s="2" t="str">
        <f t="shared" si="7"/>
        <v>Active</v>
      </c>
      <c r="S9" s="2" t="str">
        <f t="shared" si="1"/>
        <v>Medium Risk</v>
      </c>
      <c r="T9" s="2" t="str">
        <f t="shared" si="2"/>
        <v>55+</v>
      </c>
      <c r="U9" s="1">
        <f t="shared" ca="1" si="8"/>
        <v>2025</v>
      </c>
      <c r="V9" s="2" t="str">
        <f t="shared" si="3"/>
        <v>Low Loyalty</v>
      </c>
      <c r="W9" s="2" t="str">
        <f t="shared" si="4"/>
        <v>Legitimate</v>
      </c>
      <c r="X9" s="2" t="str">
        <f>IF(Q9&lt;Data_Validation!$B$8,"Low Value",IF(Q9&lt;Data_Validation!$B$9,"Medium Value","High Value"))</f>
        <v>High Value</v>
      </c>
      <c r="Y9" s="2" t="str">
        <f t="shared" si="5"/>
        <v>High Value - Maintain</v>
      </c>
      <c r="Z9" s="2" t="str">
        <f t="shared" si="6"/>
        <v>Check Data</v>
      </c>
    </row>
    <row r="10" spans="1:26" x14ac:dyDescent="0.3">
      <c r="A10" t="s">
        <v>33</v>
      </c>
      <c r="B10">
        <v>73</v>
      </c>
      <c r="C10" t="s">
        <v>14</v>
      </c>
      <c r="D10" t="s">
        <v>22</v>
      </c>
      <c r="E10">
        <v>116.79</v>
      </c>
      <c r="F10">
        <v>10</v>
      </c>
      <c r="G10">
        <v>87</v>
      </c>
      <c r="H10">
        <v>0</v>
      </c>
      <c r="I10" t="s">
        <v>23</v>
      </c>
      <c r="J10">
        <v>14.7</v>
      </c>
      <c r="K10" s="1">
        <v>44076</v>
      </c>
      <c r="L10">
        <v>85</v>
      </c>
      <c r="M10">
        <v>0.37</v>
      </c>
      <c r="N10">
        <f>IF(E10="",Data_Validation!$B$1,E10)</f>
        <v>116.79</v>
      </c>
      <c r="O10">
        <f>IF(J10="",Data_Validation!$B$2,J10)</f>
        <v>14.7</v>
      </c>
      <c r="P10">
        <f t="shared" si="0"/>
        <v>2</v>
      </c>
      <c r="Q10" s="2">
        <f>CustomerData[[#This Row],[avg_order_value_clean]]*CustomerData[[#This Row],[total_orders]]</f>
        <v>1167.9000000000001</v>
      </c>
      <c r="R10" s="2" t="str">
        <f t="shared" si="7"/>
        <v>At Risk</v>
      </c>
      <c r="S10" s="2" t="str">
        <f t="shared" si="1"/>
        <v>Medium Risk</v>
      </c>
      <c r="T10" s="2" t="str">
        <f t="shared" si="2"/>
        <v>55+</v>
      </c>
      <c r="U10" s="1">
        <f t="shared" ca="1" si="8"/>
        <v>2185</v>
      </c>
      <c r="V10" s="2" t="str">
        <f t="shared" si="3"/>
        <v>High Loyalty</v>
      </c>
      <c r="W10" s="2" t="str">
        <f t="shared" si="4"/>
        <v>Legitimate</v>
      </c>
      <c r="X10" s="2" t="str">
        <f>IF(Q10&lt;Data_Validation!$B$8,"Low Value",IF(Q10&lt;Data_Validation!$B$9,"Medium Value","High Value"))</f>
        <v>Low Value</v>
      </c>
      <c r="Y10" s="2" t="str">
        <f t="shared" si="5"/>
        <v>Stable</v>
      </c>
      <c r="Z10" s="2" t="str">
        <f t="shared" si="6"/>
        <v>Check Data</v>
      </c>
    </row>
    <row r="11" spans="1:26" x14ac:dyDescent="0.3">
      <c r="A11" t="s">
        <v>34</v>
      </c>
      <c r="B11">
        <v>26</v>
      </c>
      <c r="C11" t="s">
        <v>21</v>
      </c>
      <c r="D11" t="s">
        <v>35</v>
      </c>
      <c r="E11">
        <v>55.93</v>
      </c>
      <c r="F11">
        <v>4</v>
      </c>
      <c r="G11">
        <v>12</v>
      </c>
      <c r="H11">
        <v>0</v>
      </c>
      <c r="I11" t="s">
        <v>29</v>
      </c>
      <c r="J11">
        <v>68.8</v>
      </c>
      <c r="K11" s="1">
        <v>45347</v>
      </c>
      <c r="L11">
        <v>63</v>
      </c>
      <c r="M11">
        <v>0.52</v>
      </c>
      <c r="N11">
        <f>IF(E11="",Data_Validation!$B$1,E11)</f>
        <v>55.93</v>
      </c>
      <c r="O11">
        <f>IF(J11="",Data_Validation!$B$2,J11)</f>
        <v>68.8</v>
      </c>
      <c r="P11">
        <f t="shared" si="0"/>
        <v>1</v>
      </c>
      <c r="Q11" s="2">
        <f>CustomerData[[#This Row],[avg_order_value_clean]]*CustomerData[[#This Row],[total_orders]]</f>
        <v>223.72</v>
      </c>
      <c r="R11" s="2" t="str">
        <f t="shared" si="7"/>
        <v>Active</v>
      </c>
      <c r="S11" s="2" t="str">
        <f t="shared" si="1"/>
        <v>High Risk</v>
      </c>
      <c r="T11" s="2" t="str">
        <f t="shared" si="2"/>
        <v>25-34</v>
      </c>
      <c r="U11" s="1">
        <f t="shared" ca="1" si="8"/>
        <v>914</v>
      </c>
      <c r="V11" s="2" t="str">
        <f t="shared" si="3"/>
        <v>Medium Loyalty</v>
      </c>
      <c r="W11" s="2" t="str">
        <f t="shared" si="4"/>
        <v>Legitimate</v>
      </c>
      <c r="X11" s="2" t="str">
        <f>IF(Q11&lt;Data_Validation!$B$8,"Low Value",IF(Q11&lt;Data_Validation!$B$9,"Medium Value","High Value"))</f>
        <v>Low Value</v>
      </c>
      <c r="Y11" s="2" t="str">
        <f t="shared" si="5"/>
        <v>At Risk - Develop</v>
      </c>
      <c r="Z11" s="2" t="str">
        <f t="shared" si="6"/>
        <v>Check Data</v>
      </c>
    </row>
    <row r="12" spans="1:26" x14ac:dyDescent="0.3">
      <c r="A12" t="s">
        <v>36</v>
      </c>
      <c r="B12">
        <v>69</v>
      </c>
      <c r="C12" t="s">
        <v>14</v>
      </c>
      <c r="D12" t="s">
        <v>37</v>
      </c>
      <c r="E12">
        <v>128.78</v>
      </c>
      <c r="F12">
        <v>7</v>
      </c>
      <c r="G12">
        <v>119</v>
      </c>
      <c r="H12">
        <v>0</v>
      </c>
      <c r="I12" t="s">
        <v>29</v>
      </c>
      <c r="J12">
        <v>48.6</v>
      </c>
      <c r="K12" s="1">
        <v>45571</v>
      </c>
      <c r="L12">
        <v>76</v>
      </c>
      <c r="M12">
        <v>0.11</v>
      </c>
      <c r="N12">
        <f>IF(E12="",Data_Validation!$B$1,E12)</f>
        <v>128.78</v>
      </c>
      <c r="O12">
        <f>IF(J12="",Data_Validation!$B$2,J12)</f>
        <v>48.6</v>
      </c>
      <c r="P12">
        <f t="shared" si="0"/>
        <v>1</v>
      </c>
      <c r="Q12" s="2">
        <f>CustomerData[[#This Row],[avg_order_value_clean]]*CustomerData[[#This Row],[total_orders]]</f>
        <v>901.46</v>
      </c>
      <c r="R12" s="2" t="str">
        <f t="shared" si="7"/>
        <v>Inactive</v>
      </c>
      <c r="S12" s="2" t="str">
        <f t="shared" si="1"/>
        <v>Low Risk</v>
      </c>
      <c r="T12" s="2" t="str">
        <f t="shared" si="2"/>
        <v>55+</v>
      </c>
      <c r="U12" s="1">
        <f t="shared" ca="1" si="8"/>
        <v>690</v>
      </c>
      <c r="V12" s="2" t="str">
        <f t="shared" si="3"/>
        <v>High Loyalty</v>
      </c>
      <c r="W12" s="2" t="str">
        <f t="shared" si="4"/>
        <v>Legitimate</v>
      </c>
      <c r="X12" s="2" t="str">
        <f>IF(Q12&lt;Data_Validation!$B$8,"Low Value",IF(Q12&lt;Data_Validation!$B$9,"Medium Value","High Value"))</f>
        <v>Low Value</v>
      </c>
      <c r="Y12" s="2" t="str">
        <f t="shared" si="5"/>
        <v>Stable</v>
      </c>
      <c r="Z12" s="2" t="str">
        <f t="shared" si="6"/>
        <v>Check Data</v>
      </c>
    </row>
    <row r="13" spans="1:26" x14ac:dyDescent="0.3">
      <c r="A13" t="s">
        <v>38</v>
      </c>
      <c r="B13">
        <v>24</v>
      </c>
      <c r="C13" t="s">
        <v>14</v>
      </c>
      <c r="D13" t="s">
        <v>28</v>
      </c>
      <c r="E13">
        <v>88.23</v>
      </c>
      <c r="F13">
        <v>14</v>
      </c>
      <c r="G13">
        <v>177</v>
      </c>
      <c r="H13">
        <v>0</v>
      </c>
      <c r="I13" t="s">
        <v>16</v>
      </c>
      <c r="J13">
        <v>83.6</v>
      </c>
      <c r="K13" s="1">
        <v>45417</v>
      </c>
      <c r="L13">
        <v>26</v>
      </c>
      <c r="M13">
        <v>0.12</v>
      </c>
      <c r="N13">
        <f>IF(E13="",Data_Validation!$B$1,E13)</f>
        <v>88.23</v>
      </c>
      <c r="O13">
        <f>IF(J13="",Data_Validation!$B$2,J13)</f>
        <v>83.6</v>
      </c>
      <c r="P13">
        <f t="shared" si="0"/>
        <v>3</v>
      </c>
      <c r="Q13" s="2">
        <f>CustomerData[[#This Row],[avg_order_value_clean]]*CustomerData[[#This Row],[total_orders]]</f>
        <v>1235.22</v>
      </c>
      <c r="R13" s="2" t="str">
        <f t="shared" si="7"/>
        <v>Inactive</v>
      </c>
      <c r="S13" s="2" t="str">
        <f t="shared" si="1"/>
        <v>Low Risk</v>
      </c>
      <c r="T13" s="2" t="str">
        <f t="shared" si="2"/>
        <v>Under 25</v>
      </c>
      <c r="U13" s="1">
        <f t="shared" ca="1" si="8"/>
        <v>844</v>
      </c>
      <c r="V13" s="2" t="str">
        <f t="shared" si="3"/>
        <v>Low Loyalty</v>
      </c>
      <c r="W13" s="2" t="str">
        <f t="shared" si="4"/>
        <v>Legitimate</v>
      </c>
      <c r="X13" s="2" t="str">
        <f>IF(Q13&lt;Data_Validation!$B$8,"Low Value",IF(Q13&lt;Data_Validation!$B$9,"Medium Value","High Value"))</f>
        <v>Low Value</v>
      </c>
      <c r="Y13" s="2" t="str">
        <f t="shared" si="5"/>
        <v>Stable</v>
      </c>
      <c r="Z13" s="2" t="str">
        <f t="shared" si="6"/>
        <v>Check Data</v>
      </c>
    </row>
    <row r="14" spans="1:26" x14ac:dyDescent="0.3">
      <c r="A14" t="s">
        <v>39</v>
      </c>
      <c r="B14">
        <v>19</v>
      </c>
      <c r="C14" t="s">
        <v>21</v>
      </c>
      <c r="D14" t="s">
        <v>37</v>
      </c>
      <c r="E14">
        <v>77.239999999999995</v>
      </c>
      <c r="F14">
        <v>12</v>
      </c>
      <c r="G14">
        <v>128</v>
      </c>
      <c r="H14">
        <v>0</v>
      </c>
      <c r="I14" t="s">
        <v>40</v>
      </c>
      <c r="J14">
        <v>26.5</v>
      </c>
      <c r="K14" s="1">
        <v>44375</v>
      </c>
      <c r="L14">
        <v>45</v>
      </c>
      <c r="M14">
        <v>0.63</v>
      </c>
      <c r="N14">
        <f>IF(E14="",Data_Validation!$B$1,E14)</f>
        <v>77.239999999999995</v>
      </c>
      <c r="O14">
        <f>IF(J14="",Data_Validation!$B$2,J14)</f>
        <v>26.5</v>
      </c>
      <c r="P14">
        <f t="shared" si="0"/>
        <v>3</v>
      </c>
      <c r="Q14" s="2">
        <f>CustomerData[[#This Row],[avg_order_value_clean]]*CustomerData[[#This Row],[total_orders]]</f>
        <v>926.87999999999988</v>
      </c>
      <c r="R14" s="2" t="str">
        <f t="shared" si="7"/>
        <v>Inactive</v>
      </c>
      <c r="S14" s="2" t="str">
        <f t="shared" si="1"/>
        <v>High Risk</v>
      </c>
      <c r="T14" s="2" t="str">
        <f t="shared" si="2"/>
        <v>Under 25</v>
      </c>
      <c r="U14" s="1">
        <f t="shared" ca="1" si="8"/>
        <v>1886</v>
      </c>
      <c r="V14" s="2" t="str">
        <f t="shared" si="3"/>
        <v>Medium Loyalty</v>
      </c>
      <c r="W14" s="2" t="str">
        <f t="shared" si="4"/>
        <v>Legitimate</v>
      </c>
      <c r="X14" s="2" t="str">
        <f>IF(Q14&lt;Data_Validation!$B$8,"Low Value",IF(Q14&lt;Data_Validation!$B$9,"Medium Value","High Value"))</f>
        <v>Low Value</v>
      </c>
      <c r="Y14" s="2" t="str">
        <f t="shared" si="5"/>
        <v>At Risk - Develop</v>
      </c>
      <c r="Z14" s="2" t="str">
        <f t="shared" si="6"/>
        <v>Check Data</v>
      </c>
    </row>
    <row r="15" spans="1:26" x14ac:dyDescent="0.3">
      <c r="A15" t="s">
        <v>41</v>
      </c>
      <c r="B15">
        <v>71</v>
      </c>
      <c r="C15" t="s">
        <v>14</v>
      </c>
      <c r="D15" t="s">
        <v>15</v>
      </c>
      <c r="E15">
        <v>91.39</v>
      </c>
      <c r="F15">
        <v>8</v>
      </c>
      <c r="G15">
        <v>50</v>
      </c>
      <c r="H15">
        <v>0</v>
      </c>
      <c r="I15" t="s">
        <v>40</v>
      </c>
      <c r="J15">
        <v>21.1</v>
      </c>
      <c r="K15" s="1">
        <v>44757</v>
      </c>
      <c r="L15">
        <v>95</v>
      </c>
      <c r="M15">
        <v>0.34</v>
      </c>
      <c r="N15">
        <f>IF(E15="",Data_Validation!$B$1,E15)</f>
        <v>91.39</v>
      </c>
      <c r="O15">
        <f>IF(J15="",Data_Validation!$B$2,J15)</f>
        <v>21.1</v>
      </c>
      <c r="P15">
        <f t="shared" si="0"/>
        <v>2</v>
      </c>
      <c r="Q15" s="2">
        <f>CustomerData[[#This Row],[avg_order_value_clean]]*CustomerData[[#This Row],[total_orders]]</f>
        <v>731.12</v>
      </c>
      <c r="R15" s="2" t="str">
        <f t="shared" si="7"/>
        <v>At Risk</v>
      </c>
      <c r="S15" s="2" t="str">
        <f t="shared" si="1"/>
        <v>Medium Risk</v>
      </c>
      <c r="T15" s="2" t="str">
        <f t="shared" si="2"/>
        <v>55+</v>
      </c>
      <c r="U15" s="1">
        <f t="shared" ca="1" si="8"/>
        <v>1504</v>
      </c>
      <c r="V15" s="2" t="str">
        <f t="shared" si="3"/>
        <v>High Loyalty</v>
      </c>
      <c r="W15" s="2" t="str">
        <f t="shared" si="4"/>
        <v>Legitimate</v>
      </c>
      <c r="X15" s="2" t="str">
        <f>IF(Q15&lt;Data_Validation!$B$8,"Low Value",IF(Q15&lt;Data_Validation!$B$9,"Medium Value","High Value"))</f>
        <v>Low Value</v>
      </c>
      <c r="Y15" s="2" t="str">
        <f t="shared" si="5"/>
        <v>Stable</v>
      </c>
      <c r="Z15" s="2" t="str">
        <f t="shared" si="6"/>
        <v>Check Data</v>
      </c>
    </row>
    <row r="16" spans="1:26" x14ac:dyDescent="0.3">
      <c r="A16" t="s">
        <v>42</v>
      </c>
      <c r="B16">
        <v>73</v>
      </c>
      <c r="C16" t="s">
        <v>14</v>
      </c>
      <c r="D16" t="s">
        <v>37</v>
      </c>
      <c r="E16">
        <v>131.22999999999999</v>
      </c>
      <c r="F16">
        <v>7</v>
      </c>
      <c r="G16">
        <v>41</v>
      </c>
      <c r="H16">
        <v>0</v>
      </c>
      <c r="I16" t="s">
        <v>23</v>
      </c>
      <c r="J16">
        <v>80.3</v>
      </c>
      <c r="K16" s="1">
        <v>45433</v>
      </c>
      <c r="L16">
        <v>35</v>
      </c>
      <c r="M16">
        <v>0.61</v>
      </c>
      <c r="N16">
        <f>IF(E16="",Data_Validation!$B$1,E16)</f>
        <v>131.22999999999999</v>
      </c>
      <c r="O16">
        <f>IF(J16="",Data_Validation!$B$2,J16)</f>
        <v>80.3</v>
      </c>
      <c r="P16">
        <f t="shared" si="0"/>
        <v>1</v>
      </c>
      <c r="Q16" s="2">
        <f>CustomerData[[#This Row],[avg_order_value_clean]]*CustomerData[[#This Row],[total_orders]]</f>
        <v>918.6099999999999</v>
      </c>
      <c r="R16" s="2" t="str">
        <f t="shared" si="7"/>
        <v>At Risk</v>
      </c>
      <c r="S16" s="2" t="str">
        <f t="shared" si="1"/>
        <v>High Risk</v>
      </c>
      <c r="T16" s="2" t="str">
        <f t="shared" si="2"/>
        <v>55+</v>
      </c>
      <c r="U16" s="1">
        <f t="shared" ca="1" si="8"/>
        <v>828</v>
      </c>
      <c r="V16" s="2" t="str">
        <f t="shared" si="3"/>
        <v>Low Loyalty</v>
      </c>
      <c r="W16" s="2" t="str">
        <f t="shared" si="4"/>
        <v>Legitimate</v>
      </c>
      <c r="X16" s="2" t="str">
        <f>IF(Q16&lt;Data_Validation!$B$8,"Low Value",IF(Q16&lt;Data_Validation!$B$9,"Medium Value","High Value"))</f>
        <v>Low Value</v>
      </c>
      <c r="Y16" s="2" t="str">
        <f t="shared" si="5"/>
        <v>At Risk - Develop</v>
      </c>
      <c r="Z16" s="2" t="str">
        <f t="shared" si="6"/>
        <v>Check Data</v>
      </c>
    </row>
    <row r="17" spans="1:26" x14ac:dyDescent="0.3">
      <c r="A17" t="s">
        <v>43</v>
      </c>
      <c r="B17">
        <v>77</v>
      </c>
      <c r="C17" t="s">
        <v>14</v>
      </c>
      <c r="D17" t="s">
        <v>44</v>
      </c>
      <c r="E17">
        <v>95.89</v>
      </c>
      <c r="F17">
        <v>9</v>
      </c>
      <c r="G17">
        <v>317</v>
      </c>
      <c r="H17">
        <v>0</v>
      </c>
      <c r="I17" t="s">
        <v>16</v>
      </c>
      <c r="J17">
        <v>44.4</v>
      </c>
      <c r="K17" s="1">
        <v>44312</v>
      </c>
      <c r="L17">
        <v>78</v>
      </c>
      <c r="M17">
        <v>0.23</v>
      </c>
      <c r="N17">
        <f>IF(E17="",Data_Validation!$B$1,E17)</f>
        <v>95.89</v>
      </c>
      <c r="O17">
        <f>IF(J17="",Data_Validation!$B$2,J17)</f>
        <v>44.4</v>
      </c>
      <c r="P17">
        <f t="shared" si="0"/>
        <v>3</v>
      </c>
      <c r="Q17" s="2">
        <f>CustomerData[[#This Row],[avg_order_value_clean]]*CustomerData[[#This Row],[total_orders]]</f>
        <v>863.01</v>
      </c>
      <c r="R17" s="2" t="str">
        <f t="shared" si="7"/>
        <v>Inactive</v>
      </c>
      <c r="S17" s="2" t="str">
        <f t="shared" si="1"/>
        <v>Medium Risk</v>
      </c>
      <c r="T17" s="2" t="str">
        <f t="shared" si="2"/>
        <v>55+</v>
      </c>
      <c r="U17" s="1">
        <f t="shared" ca="1" si="8"/>
        <v>1949</v>
      </c>
      <c r="V17" s="2" t="str">
        <f t="shared" si="3"/>
        <v>High Loyalty</v>
      </c>
      <c r="W17" s="2" t="str">
        <f t="shared" si="4"/>
        <v>Legitimate</v>
      </c>
      <c r="X17" s="2" t="str">
        <f>IF(Q17&lt;Data_Validation!$B$8,"Low Value",IF(Q17&lt;Data_Validation!$B$9,"Medium Value","High Value"))</f>
        <v>Low Value</v>
      </c>
      <c r="Y17" s="2" t="str">
        <f t="shared" si="5"/>
        <v>Stable</v>
      </c>
      <c r="Z17" s="2" t="str">
        <f t="shared" si="6"/>
        <v>Check Data</v>
      </c>
    </row>
    <row r="18" spans="1:26" x14ac:dyDescent="0.3">
      <c r="A18" t="s">
        <v>45</v>
      </c>
      <c r="B18">
        <v>40</v>
      </c>
      <c r="C18" t="s">
        <v>21</v>
      </c>
      <c r="D18" t="s">
        <v>15</v>
      </c>
      <c r="E18">
        <v>107.03</v>
      </c>
      <c r="F18">
        <v>11</v>
      </c>
      <c r="G18">
        <v>94</v>
      </c>
      <c r="H18">
        <v>0</v>
      </c>
      <c r="I18" t="s">
        <v>23</v>
      </c>
      <c r="J18">
        <v>27.4</v>
      </c>
      <c r="K18" s="1">
        <v>44510</v>
      </c>
      <c r="L18">
        <v>7</v>
      </c>
      <c r="M18">
        <v>0.27</v>
      </c>
      <c r="N18">
        <f>IF(E18="",Data_Validation!$B$1,E18)</f>
        <v>107.03</v>
      </c>
      <c r="O18">
        <f>IF(J18="",Data_Validation!$B$2,J18)</f>
        <v>27.4</v>
      </c>
      <c r="P18">
        <f t="shared" si="0"/>
        <v>3</v>
      </c>
      <c r="Q18" s="2">
        <f>CustomerData[[#This Row],[avg_order_value_clean]]*CustomerData[[#This Row],[total_orders]]</f>
        <v>1177.33</v>
      </c>
      <c r="R18" s="2" t="str">
        <f t="shared" si="7"/>
        <v>Inactive</v>
      </c>
      <c r="S18" s="2" t="str">
        <f t="shared" si="1"/>
        <v>Medium Risk</v>
      </c>
      <c r="T18" s="2" t="str">
        <f t="shared" si="2"/>
        <v>35-44</v>
      </c>
      <c r="U18" s="1">
        <f t="shared" ca="1" si="8"/>
        <v>1751</v>
      </c>
      <c r="V18" s="2" t="str">
        <f t="shared" si="3"/>
        <v>Low Loyalty</v>
      </c>
      <c r="W18" s="2" t="str">
        <f t="shared" si="4"/>
        <v>Legitimate</v>
      </c>
      <c r="X18" s="2" t="str">
        <f>IF(Q18&lt;Data_Validation!$B$8,"Low Value",IF(Q18&lt;Data_Validation!$B$9,"Medium Value","High Value"))</f>
        <v>Low Value</v>
      </c>
      <c r="Y18" s="2" t="str">
        <f t="shared" si="5"/>
        <v>Stable</v>
      </c>
      <c r="Z18" s="2" t="str">
        <f t="shared" si="6"/>
        <v>Check Data</v>
      </c>
    </row>
    <row r="19" spans="1:26" x14ac:dyDescent="0.3">
      <c r="A19" t="s">
        <v>46</v>
      </c>
      <c r="B19">
        <v>56</v>
      </c>
      <c r="C19" t="s">
        <v>14</v>
      </c>
      <c r="D19" t="s">
        <v>37</v>
      </c>
      <c r="E19">
        <v>123.34</v>
      </c>
      <c r="F19">
        <v>8</v>
      </c>
      <c r="G19">
        <v>241</v>
      </c>
      <c r="H19">
        <v>0</v>
      </c>
      <c r="I19" t="s">
        <v>16</v>
      </c>
      <c r="J19">
        <v>41.8</v>
      </c>
      <c r="K19" s="1">
        <v>45589</v>
      </c>
      <c r="L19">
        <v>67</v>
      </c>
      <c r="M19">
        <v>0.13</v>
      </c>
      <c r="N19">
        <f>IF(E19="",Data_Validation!$B$1,E19)</f>
        <v>123.34</v>
      </c>
      <c r="O19">
        <f>IF(J19="",Data_Validation!$B$2,J19)</f>
        <v>41.8</v>
      </c>
      <c r="P19">
        <f t="shared" si="0"/>
        <v>4</v>
      </c>
      <c r="Q19" s="2">
        <f>CustomerData[[#This Row],[avg_order_value_clean]]*CustomerData[[#This Row],[total_orders]]</f>
        <v>986.72</v>
      </c>
      <c r="R19" s="2" t="str">
        <f t="shared" si="7"/>
        <v>Inactive</v>
      </c>
      <c r="S19" s="2" t="str">
        <f t="shared" si="1"/>
        <v>Low Risk</v>
      </c>
      <c r="T19" s="2" t="str">
        <f t="shared" si="2"/>
        <v>55+</v>
      </c>
      <c r="U19" s="1">
        <f t="shared" ca="1" si="8"/>
        <v>672</v>
      </c>
      <c r="V19" s="2" t="str">
        <f t="shared" si="3"/>
        <v>Medium Loyalty</v>
      </c>
      <c r="W19" s="2" t="str">
        <f t="shared" si="4"/>
        <v>Legitimate</v>
      </c>
      <c r="X19" s="2" t="str">
        <f>IF(Q19&lt;Data_Validation!$B$8,"Low Value",IF(Q19&lt;Data_Validation!$B$9,"Medium Value","High Value"))</f>
        <v>Low Value</v>
      </c>
      <c r="Y19" s="2" t="str">
        <f t="shared" si="5"/>
        <v>Stable</v>
      </c>
      <c r="Z19" s="2" t="str">
        <f t="shared" si="6"/>
        <v>Check Data</v>
      </c>
    </row>
    <row r="20" spans="1:26" x14ac:dyDescent="0.3">
      <c r="A20" t="s">
        <v>47</v>
      </c>
      <c r="B20">
        <v>57</v>
      </c>
      <c r="C20" t="s">
        <v>14</v>
      </c>
      <c r="D20" t="s">
        <v>18</v>
      </c>
      <c r="E20">
        <v>87.13</v>
      </c>
      <c r="F20">
        <v>8</v>
      </c>
      <c r="G20">
        <v>355</v>
      </c>
      <c r="H20">
        <v>0</v>
      </c>
      <c r="I20" t="s">
        <v>29</v>
      </c>
      <c r="J20">
        <v>42.5</v>
      </c>
      <c r="K20" s="1">
        <v>45257</v>
      </c>
      <c r="L20">
        <v>53</v>
      </c>
      <c r="M20">
        <v>0.33</v>
      </c>
      <c r="N20">
        <f>IF(E20="",Data_Validation!$B$1,E20)</f>
        <v>87.13</v>
      </c>
      <c r="O20">
        <f>IF(J20="",Data_Validation!$B$2,J20)</f>
        <v>42.5</v>
      </c>
      <c r="P20">
        <f t="shared" si="0"/>
        <v>3</v>
      </c>
      <c r="Q20" s="2">
        <f>CustomerData[[#This Row],[avg_order_value_clean]]*CustomerData[[#This Row],[total_orders]]</f>
        <v>697.04</v>
      </c>
      <c r="R20" s="2" t="str">
        <f t="shared" si="7"/>
        <v>Inactive</v>
      </c>
      <c r="S20" s="2" t="str">
        <f t="shared" si="1"/>
        <v>Medium Risk</v>
      </c>
      <c r="T20" s="2" t="str">
        <f t="shared" si="2"/>
        <v>55+</v>
      </c>
      <c r="U20" s="1">
        <f t="shared" ca="1" si="8"/>
        <v>1004</v>
      </c>
      <c r="V20" s="2" t="str">
        <f t="shared" si="3"/>
        <v>Medium Loyalty</v>
      </c>
      <c r="W20" s="2" t="str">
        <f t="shared" si="4"/>
        <v>Legitimate</v>
      </c>
      <c r="X20" s="2" t="str">
        <f>IF(Q20&lt;Data_Validation!$B$8,"Low Value",IF(Q20&lt;Data_Validation!$B$9,"Medium Value","High Value"))</f>
        <v>Low Value</v>
      </c>
      <c r="Y20" s="2" t="str">
        <f t="shared" si="5"/>
        <v>Stable</v>
      </c>
      <c r="Z20" s="2" t="str">
        <f t="shared" si="6"/>
        <v>Check Data</v>
      </c>
    </row>
    <row r="21" spans="1:26" x14ac:dyDescent="0.3">
      <c r="A21" t="s">
        <v>48</v>
      </c>
      <c r="B21">
        <v>56</v>
      </c>
      <c r="C21" t="s">
        <v>21</v>
      </c>
      <c r="D21" t="s">
        <v>28</v>
      </c>
      <c r="E21">
        <v>58.03</v>
      </c>
      <c r="F21">
        <v>11</v>
      </c>
      <c r="G21">
        <v>60</v>
      </c>
      <c r="H21">
        <v>0</v>
      </c>
      <c r="I21" t="s">
        <v>40</v>
      </c>
      <c r="J21">
        <v>57.2</v>
      </c>
      <c r="K21" s="1">
        <v>44864</v>
      </c>
      <c r="L21">
        <v>41</v>
      </c>
      <c r="M21">
        <v>0.2</v>
      </c>
      <c r="N21">
        <f>IF(E21="",Data_Validation!$B$1,E21)</f>
        <v>58.03</v>
      </c>
      <c r="O21">
        <f>IF(J21="",Data_Validation!$B$2,J21)</f>
        <v>57.2</v>
      </c>
      <c r="P21">
        <f t="shared" si="0"/>
        <v>1</v>
      </c>
      <c r="Q21" s="2">
        <f>CustomerData[[#This Row],[avg_order_value_clean]]*CustomerData[[#This Row],[total_orders]]</f>
        <v>638.33000000000004</v>
      </c>
      <c r="R21" s="2" t="str">
        <f t="shared" si="7"/>
        <v>At Risk</v>
      </c>
      <c r="S21" s="2" t="str">
        <f t="shared" si="1"/>
        <v>Medium Risk</v>
      </c>
      <c r="T21" s="2" t="str">
        <f t="shared" si="2"/>
        <v>55+</v>
      </c>
      <c r="U21" s="1">
        <f t="shared" ca="1" si="8"/>
        <v>1397</v>
      </c>
      <c r="V21" s="2" t="str">
        <f t="shared" si="3"/>
        <v>Medium Loyalty</v>
      </c>
      <c r="W21" s="2" t="str">
        <f t="shared" si="4"/>
        <v>Legitimate</v>
      </c>
      <c r="X21" s="2" t="str">
        <f>IF(Q21&lt;Data_Validation!$B$8,"Low Value",IF(Q21&lt;Data_Validation!$B$9,"Medium Value","High Value"))</f>
        <v>Low Value</v>
      </c>
      <c r="Y21" s="2" t="str">
        <f t="shared" si="5"/>
        <v>Stable</v>
      </c>
      <c r="Z21" s="2" t="str">
        <f t="shared" si="6"/>
        <v>Check Data</v>
      </c>
    </row>
    <row r="22" spans="1:26" x14ac:dyDescent="0.3">
      <c r="A22" t="s">
        <v>49</v>
      </c>
      <c r="B22">
        <v>38</v>
      </c>
      <c r="C22" t="s">
        <v>21</v>
      </c>
      <c r="D22" t="s">
        <v>50</v>
      </c>
      <c r="E22">
        <v>32.99</v>
      </c>
      <c r="F22">
        <v>11</v>
      </c>
      <c r="G22">
        <v>348</v>
      </c>
      <c r="H22">
        <v>0</v>
      </c>
      <c r="I22" t="s">
        <v>19</v>
      </c>
      <c r="J22">
        <v>3.8</v>
      </c>
      <c r="K22" s="1">
        <v>45680</v>
      </c>
      <c r="L22">
        <v>4</v>
      </c>
      <c r="M22">
        <v>0.15</v>
      </c>
      <c r="N22">
        <f>IF(E22="",Data_Validation!$B$1,E22)</f>
        <v>32.99</v>
      </c>
      <c r="O22">
        <f>IF(J22="",Data_Validation!$B$2,J22)</f>
        <v>3.8</v>
      </c>
      <c r="P22">
        <f t="shared" si="0"/>
        <v>3</v>
      </c>
      <c r="Q22" s="2">
        <f>CustomerData[[#This Row],[avg_order_value_clean]]*CustomerData[[#This Row],[total_orders]]</f>
        <v>362.89000000000004</v>
      </c>
      <c r="R22" s="2" t="str">
        <f t="shared" si="7"/>
        <v>Inactive</v>
      </c>
      <c r="S22" s="2" t="str">
        <f t="shared" si="1"/>
        <v>Low Risk</v>
      </c>
      <c r="T22" s="2" t="str">
        <f t="shared" si="2"/>
        <v>35-44</v>
      </c>
      <c r="U22" s="1">
        <f t="shared" ca="1" si="8"/>
        <v>581</v>
      </c>
      <c r="V22" s="2" t="str">
        <f t="shared" si="3"/>
        <v>Low Loyalty</v>
      </c>
      <c r="W22" s="2" t="str">
        <f t="shared" si="4"/>
        <v>Legitimate</v>
      </c>
      <c r="X22" s="2" t="str">
        <f>IF(Q22&lt;Data_Validation!$B$8,"Low Value",IF(Q22&lt;Data_Validation!$B$9,"Medium Value","High Value"))</f>
        <v>Low Value</v>
      </c>
      <c r="Y22" s="2" t="str">
        <f t="shared" si="5"/>
        <v>Stable</v>
      </c>
      <c r="Z22" s="2" t="str">
        <f t="shared" si="6"/>
        <v>Check Data</v>
      </c>
    </row>
    <row r="23" spans="1:26" x14ac:dyDescent="0.3">
      <c r="A23" t="s">
        <v>51</v>
      </c>
      <c r="B23">
        <v>40</v>
      </c>
      <c r="C23" t="s">
        <v>14</v>
      </c>
      <c r="D23" t="s">
        <v>52</v>
      </c>
      <c r="E23">
        <v>191.86</v>
      </c>
      <c r="F23">
        <v>8</v>
      </c>
      <c r="G23">
        <v>227</v>
      </c>
      <c r="H23">
        <v>0</v>
      </c>
      <c r="I23" t="s">
        <v>40</v>
      </c>
      <c r="J23">
        <v>24.8</v>
      </c>
      <c r="K23" s="1">
        <v>45473</v>
      </c>
      <c r="L23">
        <v>2</v>
      </c>
      <c r="M23">
        <v>0.31</v>
      </c>
      <c r="N23">
        <f>IF(E23="",Data_Validation!$B$1,E23)</f>
        <v>191.86</v>
      </c>
      <c r="O23">
        <f>IF(J23="",Data_Validation!$B$2,J23)</f>
        <v>24.8</v>
      </c>
      <c r="P23">
        <f t="shared" si="0"/>
        <v>2</v>
      </c>
      <c r="Q23" s="2">
        <f>CustomerData[[#This Row],[avg_order_value_clean]]*CustomerData[[#This Row],[total_orders]]</f>
        <v>1534.88</v>
      </c>
      <c r="R23" s="2" t="str">
        <f t="shared" si="7"/>
        <v>Inactive</v>
      </c>
      <c r="S23" s="2" t="str">
        <f t="shared" si="1"/>
        <v>Medium Risk</v>
      </c>
      <c r="T23" s="2" t="str">
        <f t="shared" si="2"/>
        <v>35-44</v>
      </c>
      <c r="U23" s="1">
        <f t="shared" ca="1" si="8"/>
        <v>788</v>
      </c>
      <c r="V23" s="2" t="str">
        <f t="shared" si="3"/>
        <v>Low Loyalty</v>
      </c>
      <c r="W23" s="2" t="str">
        <f t="shared" si="4"/>
        <v>Legitimate</v>
      </c>
      <c r="X23" s="2" t="str">
        <f>IF(Q23&lt;Data_Validation!$B$8,"Low Value",IF(Q23&lt;Data_Validation!$B$9,"Medium Value","High Value"))</f>
        <v>High Value</v>
      </c>
      <c r="Y23" s="2" t="str">
        <f t="shared" si="5"/>
        <v>High Value - Maintain</v>
      </c>
      <c r="Z23" s="2" t="str">
        <f t="shared" si="6"/>
        <v>Check Data</v>
      </c>
    </row>
    <row r="24" spans="1:26" x14ac:dyDescent="0.3">
      <c r="A24" t="s">
        <v>53</v>
      </c>
      <c r="B24">
        <v>46</v>
      </c>
      <c r="C24" t="s">
        <v>14</v>
      </c>
      <c r="D24" t="s">
        <v>15</v>
      </c>
      <c r="E24">
        <v>127.42</v>
      </c>
      <c r="F24">
        <v>8</v>
      </c>
      <c r="G24">
        <v>276</v>
      </c>
      <c r="H24">
        <v>0</v>
      </c>
      <c r="I24" t="s">
        <v>16</v>
      </c>
      <c r="J24">
        <v>46.7</v>
      </c>
      <c r="K24" s="1">
        <v>44151</v>
      </c>
      <c r="L24">
        <v>35</v>
      </c>
      <c r="M24">
        <v>0.1</v>
      </c>
      <c r="N24">
        <f>IF(E24="",Data_Validation!$B$1,E24)</f>
        <v>127.42</v>
      </c>
      <c r="O24">
        <f>IF(J24="",Data_Validation!$B$2,J24)</f>
        <v>46.7</v>
      </c>
      <c r="P24">
        <f t="shared" si="0"/>
        <v>1</v>
      </c>
      <c r="Q24" s="2">
        <f>CustomerData[[#This Row],[avg_order_value_clean]]*CustomerData[[#This Row],[total_orders]]</f>
        <v>1019.36</v>
      </c>
      <c r="R24" s="2" t="str">
        <f t="shared" si="7"/>
        <v>Inactive</v>
      </c>
      <c r="S24" s="2" t="str">
        <f t="shared" si="1"/>
        <v>Low Risk</v>
      </c>
      <c r="T24" s="2" t="str">
        <f t="shared" si="2"/>
        <v>45-54</v>
      </c>
      <c r="U24" s="1">
        <f t="shared" ca="1" si="8"/>
        <v>2110</v>
      </c>
      <c r="V24" s="2" t="str">
        <f t="shared" si="3"/>
        <v>Low Loyalty</v>
      </c>
      <c r="W24" s="2" t="str">
        <f t="shared" si="4"/>
        <v>Legitimate</v>
      </c>
      <c r="X24" s="2" t="str">
        <f>IF(Q24&lt;Data_Validation!$B$8,"Low Value",IF(Q24&lt;Data_Validation!$B$9,"Medium Value","High Value"))</f>
        <v>Low Value</v>
      </c>
      <c r="Y24" s="2" t="str">
        <f t="shared" si="5"/>
        <v>Stable</v>
      </c>
      <c r="Z24" s="2" t="str">
        <f t="shared" si="6"/>
        <v>Check Data</v>
      </c>
    </row>
    <row r="25" spans="1:26" x14ac:dyDescent="0.3">
      <c r="A25" t="s">
        <v>54</v>
      </c>
      <c r="B25">
        <v>31</v>
      </c>
      <c r="C25" t="s">
        <v>21</v>
      </c>
      <c r="D25" t="s">
        <v>26</v>
      </c>
      <c r="E25">
        <v>186.72</v>
      </c>
      <c r="F25">
        <v>7</v>
      </c>
      <c r="G25">
        <v>17</v>
      </c>
      <c r="H25">
        <v>0</v>
      </c>
      <c r="I25" t="s">
        <v>40</v>
      </c>
      <c r="J25">
        <v>54.2</v>
      </c>
      <c r="K25" s="1">
        <v>44338</v>
      </c>
      <c r="L25">
        <v>33</v>
      </c>
      <c r="M25">
        <v>0.08</v>
      </c>
      <c r="N25">
        <f>IF(E25="",Data_Validation!$B$1,E25)</f>
        <v>186.72</v>
      </c>
      <c r="O25">
        <f>IF(J25="",Data_Validation!$B$2,J25)</f>
        <v>54.2</v>
      </c>
      <c r="P25">
        <f t="shared" si="0"/>
        <v>1</v>
      </c>
      <c r="Q25" s="2">
        <f>CustomerData[[#This Row],[avg_order_value_clean]]*CustomerData[[#This Row],[total_orders]]</f>
        <v>1307.04</v>
      </c>
      <c r="R25" s="2" t="str">
        <f t="shared" si="7"/>
        <v>Active</v>
      </c>
      <c r="S25" s="2" t="str">
        <f t="shared" si="1"/>
        <v>Low Risk</v>
      </c>
      <c r="T25" s="2" t="str">
        <f t="shared" si="2"/>
        <v>25-34</v>
      </c>
      <c r="U25" s="1">
        <f t="shared" ca="1" si="8"/>
        <v>1923</v>
      </c>
      <c r="V25" s="2" t="str">
        <f t="shared" si="3"/>
        <v>Low Loyalty</v>
      </c>
      <c r="W25" s="2" t="str">
        <f t="shared" si="4"/>
        <v>Legitimate</v>
      </c>
      <c r="X25" s="2" t="str">
        <f>IF(Q25&lt;Data_Validation!$B$8,"Low Value",IF(Q25&lt;Data_Validation!$B$9,"Medium Value","High Value"))</f>
        <v>Low Value</v>
      </c>
      <c r="Y25" s="2" t="str">
        <f t="shared" si="5"/>
        <v>Stable</v>
      </c>
      <c r="Z25" s="2" t="str">
        <f t="shared" si="6"/>
        <v>Check Data</v>
      </c>
    </row>
    <row r="26" spans="1:26" x14ac:dyDescent="0.3">
      <c r="A26" t="s">
        <v>55</v>
      </c>
      <c r="B26">
        <v>43</v>
      </c>
      <c r="C26" t="s">
        <v>14</v>
      </c>
      <c r="D26" t="s">
        <v>52</v>
      </c>
      <c r="E26">
        <v>105.48</v>
      </c>
      <c r="F26">
        <v>15</v>
      </c>
      <c r="G26">
        <v>243</v>
      </c>
      <c r="H26">
        <v>0</v>
      </c>
      <c r="I26" t="s">
        <v>19</v>
      </c>
      <c r="J26">
        <v>15.9</v>
      </c>
      <c r="K26" s="1">
        <v>44053</v>
      </c>
      <c r="L26">
        <v>50</v>
      </c>
      <c r="M26">
        <v>0.38</v>
      </c>
      <c r="N26">
        <f>IF(E26="",Data_Validation!$B$1,E26)</f>
        <v>105.48</v>
      </c>
      <c r="O26">
        <f>IF(J26="",Data_Validation!$B$2,J26)</f>
        <v>15.9</v>
      </c>
      <c r="P26">
        <f t="shared" si="0"/>
        <v>1</v>
      </c>
      <c r="Q26" s="2">
        <f>CustomerData[[#This Row],[avg_order_value_clean]]*CustomerData[[#This Row],[total_orders]]</f>
        <v>1582.2</v>
      </c>
      <c r="R26" s="2" t="str">
        <f t="shared" si="7"/>
        <v>Inactive</v>
      </c>
      <c r="S26" s="2" t="str">
        <f t="shared" si="1"/>
        <v>Medium Risk</v>
      </c>
      <c r="T26" s="2" t="str">
        <f t="shared" si="2"/>
        <v>35-44</v>
      </c>
      <c r="U26" s="1">
        <f t="shared" ca="1" si="8"/>
        <v>2208</v>
      </c>
      <c r="V26" s="2" t="str">
        <f t="shared" si="3"/>
        <v>Medium Loyalty</v>
      </c>
      <c r="W26" s="2" t="str">
        <f t="shared" si="4"/>
        <v>Legitimate</v>
      </c>
      <c r="X26" s="2" t="str">
        <f>IF(Q26&lt;Data_Validation!$B$8,"Low Value",IF(Q26&lt;Data_Validation!$B$9,"Medium Value","High Value"))</f>
        <v>High Value</v>
      </c>
      <c r="Y26" s="2" t="str">
        <f t="shared" si="5"/>
        <v>High Value - Maintain</v>
      </c>
      <c r="Z26" s="2" t="str">
        <f t="shared" si="6"/>
        <v>Check Data</v>
      </c>
    </row>
    <row r="27" spans="1:26" x14ac:dyDescent="0.3">
      <c r="A27" t="s">
        <v>56</v>
      </c>
      <c r="B27">
        <v>68</v>
      </c>
      <c r="C27" t="s">
        <v>21</v>
      </c>
      <c r="D27" t="s">
        <v>35</v>
      </c>
      <c r="E27">
        <v>220.27</v>
      </c>
      <c r="F27">
        <v>1</v>
      </c>
      <c r="G27">
        <v>310</v>
      </c>
      <c r="H27">
        <v>0</v>
      </c>
      <c r="I27" t="s">
        <v>29</v>
      </c>
      <c r="J27">
        <v>19.399999999999999</v>
      </c>
      <c r="K27" s="1">
        <v>44972</v>
      </c>
      <c r="L27">
        <v>13</v>
      </c>
      <c r="M27">
        <v>0.25</v>
      </c>
      <c r="N27">
        <f>IF(E27="",Data_Validation!$B$1,E27)</f>
        <v>220.27</v>
      </c>
      <c r="O27">
        <f>IF(J27="",Data_Validation!$B$2,J27)</f>
        <v>19.399999999999999</v>
      </c>
      <c r="P27">
        <f t="shared" si="0"/>
        <v>1</v>
      </c>
      <c r="Q27" s="2">
        <f>CustomerData[[#This Row],[avg_order_value_clean]]*CustomerData[[#This Row],[total_orders]]</f>
        <v>220.27</v>
      </c>
      <c r="R27" s="2" t="str">
        <f t="shared" si="7"/>
        <v>Inactive</v>
      </c>
      <c r="S27" s="2" t="str">
        <f t="shared" si="1"/>
        <v>Medium Risk</v>
      </c>
      <c r="T27" s="2" t="str">
        <f t="shared" si="2"/>
        <v>55+</v>
      </c>
      <c r="U27" s="1">
        <f t="shared" ca="1" si="8"/>
        <v>1289</v>
      </c>
      <c r="V27" s="2" t="str">
        <f t="shared" si="3"/>
        <v>Low Loyalty</v>
      </c>
      <c r="W27" s="2" t="str">
        <f t="shared" si="4"/>
        <v>Legitimate</v>
      </c>
      <c r="X27" s="2" t="str">
        <f>IF(Q27&lt;Data_Validation!$B$8,"Low Value",IF(Q27&lt;Data_Validation!$B$9,"Medium Value","High Value"))</f>
        <v>Low Value</v>
      </c>
      <c r="Y27" s="2" t="str">
        <f t="shared" si="5"/>
        <v>Stable</v>
      </c>
      <c r="Z27" s="2" t="str">
        <f t="shared" si="6"/>
        <v>Check Data</v>
      </c>
    </row>
    <row r="28" spans="1:26" x14ac:dyDescent="0.3">
      <c r="A28" t="s">
        <v>57</v>
      </c>
      <c r="B28">
        <v>22</v>
      </c>
      <c r="C28" t="s">
        <v>14</v>
      </c>
      <c r="D28" t="s">
        <v>15</v>
      </c>
      <c r="E28">
        <v>137.27000000000001</v>
      </c>
      <c r="F28">
        <v>6</v>
      </c>
      <c r="G28">
        <v>323</v>
      </c>
      <c r="H28">
        <v>0</v>
      </c>
      <c r="I28" t="s">
        <v>29</v>
      </c>
      <c r="J28">
        <v>72.8</v>
      </c>
      <c r="K28" s="1">
        <v>44307</v>
      </c>
      <c r="L28">
        <v>7</v>
      </c>
      <c r="M28">
        <v>0.43</v>
      </c>
      <c r="N28">
        <f>IF(E28="",Data_Validation!$B$1,E28)</f>
        <v>137.27000000000001</v>
      </c>
      <c r="O28">
        <f>IF(J28="",Data_Validation!$B$2,J28)</f>
        <v>72.8</v>
      </c>
      <c r="P28">
        <f t="shared" si="0"/>
        <v>1</v>
      </c>
      <c r="Q28" s="2">
        <f>CustomerData[[#This Row],[avg_order_value_clean]]*CustomerData[[#This Row],[total_orders]]</f>
        <v>823.62000000000012</v>
      </c>
      <c r="R28" s="2" t="str">
        <f t="shared" si="7"/>
        <v>Inactive</v>
      </c>
      <c r="S28" s="2" t="str">
        <f t="shared" si="1"/>
        <v>Medium Risk</v>
      </c>
      <c r="T28" s="2" t="str">
        <f t="shared" si="2"/>
        <v>Under 25</v>
      </c>
      <c r="U28" s="1">
        <f t="shared" ca="1" si="8"/>
        <v>1954</v>
      </c>
      <c r="V28" s="2" t="str">
        <f t="shared" si="3"/>
        <v>Low Loyalty</v>
      </c>
      <c r="W28" s="2" t="str">
        <f t="shared" si="4"/>
        <v>Legitimate</v>
      </c>
      <c r="X28" s="2" t="str">
        <f>IF(Q28&lt;Data_Validation!$B$8,"Low Value",IF(Q28&lt;Data_Validation!$B$9,"Medium Value","High Value"))</f>
        <v>Low Value</v>
      </c>
      <c r="Y28" s="2" t="str">
        <f t="shared" si="5"/>
        <v>Stable</v>
      </c>
      <c r="Z28" s="2" t="str">
        <f t="shared" si="6"/>
        <v>Check Data</v>
      </c>
    </row>
    <row r="29" spans="1:26" x14ac:dyDescent="0.3">
      <c r="A29" t="s">
        <v>58</v>
      </c>
      <c r="B29">
        <v>72</v>
      </c>
      <c r="C29" t="s">
        <v>25</v>
      </c>
      <c r="D29" t="s">
        <v>15</v>
      </c>
      <c r="E29">
        <v>64.45</v>
      </c>
      <c r="F29">
        <v>12</v>
      </c>
      <c r="G29">
        <v>46</v>
      </c>
      <c r="H29">
        <v>0</v>
      </c>
      <c r="I29" t="s">
        <v>16</v>
      </c>
      <c r="J29">
        <v>78.599999999999994</v>
      </c>
      <c r="K29" s="1">
        <v>45261</v>
      </c>
      <c r="L29">
        <v>39</v>
      </c>
      <c r="M29">
        <v>0.37</v>
      </c>
      <c r="N29">
        <f>IF(E29="",Data_Validation!$B$1,E29)</f>
        <v>64.45</v>
      </c>
      <c r="O29">
        <f>IF(J29="",Data_Validation!$B$2,J29)</f>
        <v>78.599999999999994</v>
      </c>
      <c r="P29">
        <f t="shared" si="0"/>
        <v>2</v>
      </c>
      <c r="Q29" s="2">
        <f>CustomerData[[#This Row],[avg_order_value_clean]]*CustomerData[[#This Row],[total_orders]]</f>
        <v>773.40000000000009</v>
      </c>
      <c r="R29" s="2" t="str">
        <f t="shared" si="7"/>
        <v>At Risk</v>
      </c>
      <c r="S29" s="2" t="str">
        <f t="shared" si="1"/>
        <v>Medium Risk</v>
      </c>
      <c r="T29" s="2" t="str">
        <f t="shared" si="2"/>
        <v>55+</v>
      </c>
      <c r="U29" s="1">
        <f t="shared" ca="1" si="8"/>
        <v>1000</v>
      </c>
      <c r="V29" s="2" t="str">
        <f t="shared" si="3"/>
        <v>Low Loyalty</v>
      </c>
      <c r="W29" s="2" t="str">
        <f t="shared" si="4"/>
        <v>Legitimate</v>
      </c>
      <c r="X29" s="2" t="str">
        <f>IF(Q29&lt;Data_Validation!$B$8,"Low Value",IF(Q29&lt;Data_Validation!$B$9,"Medium Value","High Value"))</f>
        <v>Low Value</v>
      </c>
      <c r="Y29" s="2" t="str">
        <f t="shared" si="5"/>
        <v>Stable</v>
      </c>
      <c r="Z29" s="2" t="str">
        <f t="shared" si="6"/>
        <v>Check Data</v>
      </c>
    </row>
    <row r="30" spans="1:26" x14ac:dyDescent="0.3">
      <c r="A30" t="s">
        <v>59</v>
      </c>
      <c r="B30">
        <v>48</v>
      </c>
      <c r="C30" t="s">
        <v>14</v>
      </c>
      <c r="D30" t="s">
        <v>37</v>
      </c>
      <c r="E30">
        <v>55</v>
      </c>
      <c r="F30">
        <v>11</v>
      </c>
      <c r="G30">
        <v>309</v>
      </c>
      <c r="H30">
        <v>0</v>
      </c>
      <c r="I30" t="s">
        <v>40</v>
      </c>
      <c r="J30">
        <v>7.5</v>
      </c>
      <c r="K30" s="1">
        <v>45311</v>
      </c>
      <c r="L30">
        <v>91</v>
      </c>
      <c r="M30">
        <v>0.44</v>
      </c>
      <c r="N30">
        <f>IF(E30="",Data_Validation!$B$1,E30)</f>
        <v>55</v>
      </c>
      <c r="O30">
        <f>IF(J30="",Data_Validation!$B$2,J30)</f>
        <v>7.5</v>
      </c>
      <c r="P30">
        <f t="shared" si="0"/>
        <v>2</v>
      </c>
      <c r="Q30" s="2">
        <f>CustomerData[[#This Row],[avg_order_value_clean]]*CustomerData[[#This Row],[total_orders]]</f>
        <v>605</v>
      </c>
      <c r="R30" s="2" t="str">
        <f t="shared" si="7"/>
        <v>Inactive</v>
      </c>
      <c r="S30" s="2" t="str">
        <f t="shared" si="1"/>
        <v>Medium Risk</v>
      </c>
      <c r="T30" s="2" t="str">
        <f t="shared" si="2"/>
        <v>45-54</v>
      </c>
      <c r="U30" s="1">
        <f t="shared" ca="1" si="8"/>
        <v>950</v>
      </c>
      <c r="V30" s="2" t="str">
        <f t="shared" si="3"/>
        <v>High Loyalty</v>
      </c>
      <c r="W30" s="2" t="str">
        <f t="shared" si="4"/>
        <v>Legitimate</v>
      </c>
      <c r="X30" s="2" t="str">
        <f>IF(Q30&lt;Data_Validation!$B$8,"Low Value",IF(Q30&lt;Data_Validation!$B$9,"Medium Value","High Value"))</f>
        <v>Low Value</v>
      </c>
      <c r="Y30" s="2" t="str">
        <f t="shared" si="5"/>
        <v>Stable</v>
      </c>
      <c r="Z30" s="2" t="str">
        <f t="shared" si="6"/>
        <v>Check Data</v>
      </c>
    </row>
    <row r="31" spans="1:26" x14ac:dyDescent="0.3">
      <c r="A31" t="s">
        <v>60</v>
      </c>
      <c r="B31">
        <v>42</v>
      </c>
      <c r="C31" t="s">
        <v>21</v>
      </c>
      <c r="D31" t="s">
        <v>15</v>
      </c>
      <c r="E31">
        <v>61.94</v>
      </c>
      <c r="F31">
        <v>8</v>
      </c>
      <c r="G31">
        <v>17</v>
      </c>
      <c r="H31">
        <v>0</v>
      </c>
      <c r="I31" t="s">
        <v>16</v>
      </c>
      <c r="J31">
        <v>99</v>
      </c>
      <c r="K31" s="1">
        <v>44457</v>
      </c>
      <c r="L31">
        <v>49</v>
      </c>
      <c r="M31">
        <v>0.41</v>
      </c>
      <c r="N31">
        <f>IF(E31="",Data_Validation!$B$1,E31)</f>
        <v>61.94</v>
      </c>
      <c r="O31">
        <f>IF(J31="",Data_Validation!$B$2,J31)</f>
        <v>99</v>
      </c>
      <c r="P31">
        <f t="shared" si="0"/>
        <v>3</v>
      </c>
      <c r="Q31" s="2">
        <f>CustomerData[[#This Row],[avg_order_value_clean]]*CustomerData[[#This Row],[total_orders]]</f>
        <v>495.52</v>
      </c>
      <c r="R31" s="2" t="str">
        <f t="shared" si="7"/>
        <v>Active</v>
      </c>
      <c r="S31" s="2" t="str">
        <f t="shared" si="1"/>
        <v>Medium Risk</v>
      </c>
      <c r="T31" s="2" t="str">
        <f t="shared" si="2"/>
        <v>35-44</v>
      </c>
      <c r="U31" s="1">
        <f t="shared" ca="1" si="8"/>
        <v>1804</v>
      </c>
      <c r="V31" s="2" t="str">
        <f t="shared" si="3"/>
        <v>Medium Loyalty</v>
      </c>
      <c r="W31" s="2" t="str">
        <f t="shared" si="4"/>
        <v>Legitimate</v>
      </c>
      <c r="X31" s="2" t="str">
        <f>IF(Q31&lt;Data_Validation!$B$8,"Low Value",IF(Q31&lt;Data_Validation!$B$9,"Medium Value","High Value"))</f>
        <v>Low Value</v>
      </c>
      <c r="Y31" s="2" t="str">
        <f t="shared" si="5"/>
        <v>Stable</v>
      </c>
      <c r="Z31" s="2" t="str">
        <f t="shared" si="6"/>
        <v>Check Data</v>
      </c>
    </row>
    <row r="32" spans="1:26" x14ac:dyDescent="0.3">
      <c r="A32" t="s">
        <v>61</v>
      </c>
      <c r="B32">
        <v>48</v>
      </c>
      <c r="C32" t="s">
        <v>14</v>
      </c>
      <c r="D32" t="s">
        <v>28</v>
      </c>
      <c r="F32">
        <v>8</v>
      </c>
      <c r="G32">
        <v>200</v>
      </c>
      <c r="H32">
        <v>0</v>
      </c>
      <c r="I32" t="s">
        <v>40</v>
      </c>
      <c r="J32">
        <v>43.3</v>
      </c>
      <c r="K32" s="1">
        <v>44924</v>
      </c>
      <c r="L32">
        <v>3</v>
      </c>
      <c r="M32">
        <v>0.27</v>
      </c>
      <c r="N32">
        <f>IF(E32="",Data_Validation!$B$1,E32)</f>
        <v>250</v>
      </c>
      <c r="O32">
        <f>IF(J32="",Data_Validation!$B$2,J32)</f>
        <v>43.3</v>
      </c>
      <c r="P32">
        <f t="shared" si="0"/>
        <v>1</v>
      </c>
      <c r="Q32" s="2">
        <f>CustomerData[[#This Row],[avg_order_value_clean]]*CustomerData[[#This Row],[total_orders]]</f>
        <v>2000</v>
      </c>
      <c r="R32" s="2" t="str">
        <f t="shared" si="7"/>
        <v>Inactive</v>
      </c>
      <c r="S32" s="2" t="str">
        <f t="shared" si="1"/>
        <v>Medium Risk</v>
      </c>
      <c r="T32" s="2" t="str">
        <f t="shared" si="2"/>
        <v>45-54</v>
      </c>
      <c r="U32" s="1">
        <f t="shared" ca="1" si="8"/>
        <v>1337</v>
      </c>
      <c r="V32" s="2" t="str">
        <f t="shared" si="3"/>
        <v>Low Loyalty</v>
      </c>
      <c r="W32" s="2" t="str">
        <f t="shared" si="4"/>
        <v>Legitimate</v>
      </c>
      <c r="X32" s="2" t="str">
        <f>IF(Q32&lt;Data_Validation!$B$8,"Low Value",IF(Q32&lt;Data_Validation!$B$9,"Medium Value","High Value"))</f>
        <v>High Value</v>
      </c>
      <c r="Y32" s="2" t="str">
        <f t="shared" si="5"/>
        <v>High Value - Maintain</v>
      </c>
      <c r="Z32" s="2" t="str">
        <f t="shared" si="6"/>
        <v>Check Data</v>
      </c>
    </row>
    <row r="33" spans="1:26" x14ac:dyDescent="0.3">
      <c r="A33" t="s">
        <v>62</v>
      </c>
      <c r="B33">
        <v>67</v>
      </c>
      <c r="C33" t="s">
        <v>21</v>
      </c>
      <c r="D33" t="s">
        <v>22</v>
      </c>
      <c r="E33">
        <v>109.18</v>
      </c>
      <c r="F33">
        <v>11</v>
      </c>
      <c r="G33">
        <v>252</v>
      </c>
      <c r="H33">
        <v>0</v>
      </c>
      <c r="I33" t="s">
        <v>23</v>
      </c>
      <c r="J33">
        <v>58.6</v>
      </c>
      <c r="K33" s="1">
        <v>44429</v>
      </c>
      <c r="L33">
        <v>17</v>
      </c>
      <c r="M33">
        <v>0.31</v>
      </c>
      <c r="N33">
        <f>IF(E33="",Data_Validation!$B$1,E33)</f>
        <v>109.18</v>
      </c>
      <c r="O33">
        <f>IF(J33="",Data_Validation!$B$2,J33)</f>
        <v>58.6</v>
      </c>
      <c r="P33">
        <f t="shared" si="0"/>
        <v>1</v>
      </c>
      <c r="Q33" s="2">
        <f>CustomerData[[#This Row],[avg_order_value_clean]]*CustomerData[[#This Row],[total_orders]]</f>
        <v>1200.98</v>
      </c>
      <c r="R33" s="2" t="str">
        <f t="shared" si="7"/>
        <v>Inactive</v>
      </c>
      <c r="S33" s="2" t="str">
        <f t="shared" si="1"/>
        <v>Medium Risk</v>
      </c>
      <c r="T33" s="2" t="str">
        <f t="shared" si="2"/>
        <v>55+</v>
      </c>
      <c r="U33" s="1">
        <f t="shared" ca="1" si="8"/>
        <v>1832</v>
      </c>
      <c r="V33" s="2" t="str">
        <f t="shared" si="3"/>
        <v>Low Loyalty</v>
      </c>
      <c r="W33" s="2" t="str">
        <f t="shared" si="4"/>
        <v>Legitimate</v>
      </c>
      <c r="X33" s="2" t="str">
        <f>IF(Q33&lt;Data_Validation!$B$8,"Low Value",IF(Q33&lt;Data_Validation!$B$9,"Medium Value","High Value"))</f>
        <v>Low Value</v>
      </c>
      <c r="Y33" s="2" t="str">
        <f t="shared" si="5"/>
        <v>Stable</v>
      </c>
      <c r="Z33" s="2" t="str">
        <f t="shared" si="6"/>
        <v>Check Data</v>
      </c>
    </row>
    <row r="34" spans="1:26" x14ac:dyDescent="0.3">
      <c r="A34" t="s">
        <v>63</v>
      </c>
      <c r="B34">
        <v>37</v>
      </c>
      <c r="C34" t="s">
        <v>21</v>
      </c>
      <c r="D34" t="s">
        <v>22</v>
      </c>
      <c r="E34">
        <v>75.98</v>
      </c>
      <c r="F34">
        <v>6</v>
      </c>
      <c r="G34">
        <v>191</v>
      </c>
      <c r="H34">
        <v>0</v>
      </c>
      <c r="I34" t="s">
        <v>16</v>
      </c>
      <c r="J34">
        <v>59.4</v>
      </c>
      <c r="K34" s="1">
        <v>44202</v>
      </c>
      <c r="L34">
        <v>25</v>
      </c>
      <c r="M34">
        <v>0.22</v>
      </c>
      <c r="N34">
        <f>IF(E34="",Data_Validation!$B$1,E34)</f>
        <v>75.98</v>
      </c>
      <c r="O34">
        <f>IF(J34="",Data_Validation!$B$2,J34)</f>
        <v>59.4</v>
      </c>
      <c r="P34">
        <f t="shared" si="0"/>
        <v>1</v>
      </c>
      <c r="Q34" s="2">
        <f>CustomerData[[#This Row],[avg_order_value_clean]]*CustomerData[[#This Row],[total_orders]]</f>
        <v>455.88</v>
      </c>
      <c r="R34" s="2" t="str">
        <f t="shared" si="7"/>
        <v>Inactive</v>
      </c>
      <c r="S34" s="2" t="str">
        <f t="shared" si="1"/>
        <v>Medium Risk</v>
      </c>
      <c r="T34" s="2" t="str">
        <f t="shared" si="2"/>
        <v>35-44</v>
      </c>
      <c r="U34" s="1">
        <f t="shared" ca="1" si="8"/>
        <v>2059</v>
      </c>
      <c r="V34" s="2" t="str">
        <f t="shared" si="3"/>
        <v>Low Loyalty</v>
      </c>
      <c r="W34" s="2" t="str">
        <f t="shared" si="4"/>
        <v>Legitimate</v>
      </c>
      <c r="X34" s="2" t="str">
        <f>IF(Q34&lt;Data_Validation!$B$8,"Low Value",IF(Q34&lt;Data_Validation!$B$9,"Medium Value","High Value"))</f>
        <v>Low Value</v>
      </c>
      <c r="Y34" s="2" t="str">
        <f t="shared" si="5"/>
        <v>Stable</v>
      </c>
      <c r="Z34" s="2" t="str">
        <f t="shared" si="6"/>
        <v>Check Data</v>
      </c>
    </row>
    <row r="35" spans="1:26" x14ac:dyDescent="0.3">
      <c r="A35" t="s">
        <v>64</v>
      </c>
      <c r="B35">
        <v>61</v>
      </c>
      <c r="C35" t="s">
        <v>14</v>
      </c>
      <c r="D35" t="s">
        <v>35</v>
      </c>
      <c r="E35">
        <v>46.66</v>
      </c>
      <c r="F35">
        <v>7</v>
      </c>
      <c r="G35">
        <v>48</v>
      </c>
      <c r="H35">
        <v>0</v>
      </c>
      <c r="I35" t="s">
        <v>40</v>
      </c>
      <c r="J35">
        <v>34.6</v>
      </c>
      <c r="K35" s="1">
        <v>45282</v>
      </c>
      <c r="L35">
        <v>94</v>
      </c>
      <c r="M35">
        <v>0.34</v>
      </c>
      <c r="N35">
        <f>IF(E35="",Data_Validation!$B$1,E35)</f>
        <v>46.66</v>
      </c>
      <c r="O35">
        <f>IF(J35="",Data_Validation!$B$2,J35)</f>
        <v>34.6</v>
      </c>
      <c r="P35">
        <f t="shared" si="0"/>
        <v>1</v>
      </c>
      <c r="Q35" s="2">
        <f>CustomerData[[#This Row],[avg_order_value_clean]]*CustomerData[[#This Row],[total_orders]]</f>
        <v>326.62</v>
      </c>
      <c r="R35" s="2" t="str">
        <f t="shared" si="7"/>
        <v>At Risk</v>
      </c>
      <c r="S35" s="2" t="str">
        <f t="shared" si="1"/>
        <v>Medium Risk</v>
      </c>
      <c r="T35" s="2" t="str">
        <f t="shared" si="2"/>
        <v>55+</v>
      </c>
      <c r="U35" s="1">
        <f t="shared" ca="1" si="8"/>
        <v>979</v>
      </c>
      <c r="V35" s="2" t="str">
        <f t="shared" si="3"/>
        <v>High Loyalty</v>
      </c>
      <c r="W35" s="2" t="str">
        <f t="shared" si="4"/>
        <v>Legitimate</v>
      </c>
      <c r="X35" s="2" t="str">
        <f>IF(Q35&lt;Data_Validation!$B$8,"Low Value",IF(Q35&lt;Data_Validation!$B$9,"Medium Value","High Value"))</f>
        <v>Low Value</v>
      </c>
      <c r="Y35" s="2" t="str">
        <f t="shared" si="5"/>
        <v>Stable</v>
      </c>
      <c r="Z35" s="2" t="str">
        <f t="shared" si="6"/>
        <v>Check Data</v>
      </c>
    </row>
    <row r="36" spans="1:26" x14ac:dyDescent="0.3">
      <c r="A36" t="s">
        <v>65</v>
      </c>
      <c r="B36">
        <v>72</v>
      </c>
      <c r="C36" t="s">
        <v>14</v>
      </c>
      <c r="D36" t="s">
        <v>44</v>
      </c>
      <c r="E36">
        <v>106.23</v>
      </c>
      <c r="F36">
        <v>13</v>
      </c>
      <c r="G36">
        <v>93</v>
      </c>
      <c r="H36">
        <v>0</v>
      </c>
      <c r="I36" t="s">
        <v>23</v>
      </c>
      <c r="J36">
        <v>54.5</v>
      </c>
      <c r="K36" s="1">
        <v>45209</v>
      </c>
      <c r="L36">
        <v>14</v>
      </c>
      <c r="M36">
        <v>0.25</v>
      </c>
      <c r="N36">
        <f>IF(E36="",Data_Validation!$B$1,E36)</f>
        <v>106.23</v>
      </c>
      <c r="O36">
        <f>IF(J36="",Data_Validation!$B$2,J36)</f>
        <v>54.5</v>
      </c>
      <c r="P36">
        <f t="shared" si="0"/>
        <v>1</v>
      </c>
      <c r="Q36" s="2">
        <f>CustomerData[[#This Row],[avg_order_value_clean]]*CustomerData[[#This Row],[total_orders]]</f>
        <v>1380.99</v>
      </c>
      <c r="R36" s="2" t="str">
        <f t="shared" si="7"/>
        <v>Inactive</v>
      </c>
      <c r="S36" s="2" t="str">
        <f t="shared" si="1"/>
        <v>Medium Risk</v>
      </c>
      <c r="T36" s="2" t="str">
        <f t="shared" si="2"/>
        <v>55+</v>
      </c>
      <c r="U36" s="1">
        <f t="shared" ca="1" si="8"/>
        <v>1052</v>
      </c>
      <c r="V36" s="2" t="str">
        <f t="shared" si="3"/>
        <v>Low Loyalty</v>
      </c>
      <c r="W36" s="2" t="str">
        <f t="shared" si="4"/>
        <v>Legitimate</v>
      </c>
      <c r="X36" s="2" t="str">
        <f>IF(Q36&lt;Data_Validation!$B$8,"Low Value",IF(Q36&lt;Data_Validation!$B$9,"Medium Value","High Value"))</f>
        <v>Low Value</v>
      </c>
      <c r="Y36" s="2" t="str">
        <f t="shared" si="5"/>
        <v>Stable</v>
      </c>
      <c r="Z36" s="2" t="str">
        <f t="shared" si="6"/>
        <v>Check Data</v>
      </c>
    </row>
    <row r="37" spans="1:26" x14ac:dyDescent="0.3">
      <c r="A37" t="s">
        <v>66</v>
      </c>
      <c r="B37">
        <v>34</v>
      </c>
      <c r="C37" t="s">
        <v>21</v>
      </c>
      <c r="D37" t="s">
        <v>50</v>
      </c>
      <c r="E37">
        <v>112.56</v>
      </c>
      <c r="F37">
        <v>13</v>
      </c>
      <c r="G37">
        <v>236</v>
      </c>
      <c r="H37">
        <v>0</v>
      </c>
      <c r="I37" t="s">
        <v>16</v>
      </c>
      <c r="J37">
        <v>58.3</v>
      </c>
      <c r="K37" s="1">
        <v>44471</v>
      </c>
      <c r="L37">
        <v>93</v>
      </c>
      <c r="M37">
        <v>0.28000000000000003</v>
      </c>
      <c r="N37">
        <f>IF(E37="",Data_Validation!$B$1,E37)</f>
        <v>112.56</v>
      </c>
      <c r="O37">
        <f>IF(J37="",Data_Validation!$B$2,J37)</f>
        <v>58.3</v>
      </c>
      <c r="P37">
        <f t="shared" si="0"/>
        <v>1</v>
      </c>
      <c r="Q37" s="2">
        <f>CustomerData[[#This Row],[avg_order_value_clean]]*CustomerData[[#This Row],[total_orders]]</f>
        <v>1463.28</v>
      </c>
      <c r="R37" s="2" t="str">
        <f t="shared" si="7"/>
        <v>Inactive</v>
      </c>
      <c r="S37" s="2" t="str">
        <f t="shared" si="1"/>
        <v>Medium Risk</v>
      </c>
      <c r="T37" s="2" t="str">
        <f t="shared" si="2"/>
        <v>25-34</v>
      </c>
      <c r="U37" s="1">
        <f t="shared" ca="1" si="8"/>
        <v>1790</v>
      </c>
      <c r="V37" s="2" t="str">
        <f t="shared" si="3"/>
        <v>High Loyalty</v>
      </c>
      <c r="W37" s="2" t="str">
        <f t="shared" si="4"/>
        <v>Legitimate</v>
      </c>
      <c r="X37" s="2" t="str">
        <f>IF(Q37&lt;Data_Validation!$B$8,"Low Value",IF(Q37&lt;Data_Validation!$B$9,"Medium Value","High Value"))</f>
        <v>Low Value</v>
      </c>
      <c r="Y37" s="2" t="str">
        <f t="shared" si="5"/>
        <v>Stable</v>
      </c>
      <c r="Z37" s="2" t="str">
        <f t="shared" si="6"/>
        <v>Check Data</v>
      </c>
    </row>
    <row r="38" spans="1:26" x14ac:dyDescent="0.3">
      <c r="A38" t="s">
        <v>67</v>
      </c>
      <c r="B38">
        <v>62</v>
      </c>
      <c r="C38" t="s">
        <v>25</v>
      </c>
      <c r="D38" t="s">
        <v>44</v>
      </c>
      <c r="E38">
        <v>175.73</v>
      </c>
      <c r="F38">
        <v>14</v>
      </c>
      <c r="G38">
        <v>221</v>
      </c>
      <c r="H38">
        <v>0</v>
      </c>
      <c r="I38" t="s">
        <v>29</v>
      </c>
      <c r="J38">
        <v>76.099999999999994</v>
      </c>
      <c r="K38" s="1">
        <v>44501</v>
      </c>
      <c r="L38">
        <v>5</v>
      </c>
      <c r="M38">
        <v>0.33</v>
      </c>
      <c r="N38">
        <f>IF(E38="",Data_Validation!$B$1,E38)</f>
        <v>175.73</v>
      </c>
      <c r="O38">
        <f>IF(J38="",Data_Validation!$B$2,J38)</f>
        <v>76.099999999999994</v>
      </c>
      <c r="P38">
        <f t="shared" si="0"/>
        <v>1</v>
      </c>
      <c r="Q38" s="2">
        <f>CustomerData[[#This Row],[avg_order_value_clean]]*CustomerData[[#This Row],[total_orders]]</f>
        <v>2460.2199999999998</v>
      </c>
      <c r="R38" s="2" t="str">
        <f t="shared" si="7"/>
        <v>Inactive</v>
      </c>
      <c r="S38" s="2" t="str">
        <f t="shared" si="1"/>
        <v>Medium Risk</v>
      </c>
      <c r="T38" s="2" t="str">
        <f t="shared" si="2"/>
        <v>55+</v>
      </c>
      <c r="U38" s="1">
        <f t="shared" ca="1" si="8"/>
        <v>1760</v>
      </c>
      <c r="V38" s="2" t="str">
        <f t="shared" si="3"/>
        <v>Low Loyalty</v>
      </c>
      <c r="W38" s="2" t="str">
        <f t="shared" si="4"/>
        <v>Legitimate</v>
      </c>
      <c r="X38" s="2" t="str">
        <f>IF(Q38&lt;Data_Validation!$B$8,"Low Value",IF(Q38&lt;Data_Validation!$B$9,"Medium Value","High Value"))</f>
        <v>High Value</v>
      </c>
      <c r="Y38" s="2" t="str">
        <f t="shared" si="5"/>
        <v>High Value - Maintain</v>
      </c>
      <c r="Z38" s="2" t="str">
        <f t="shared" si="6"/>
        <v>Check Data</v>
      </c>
    </row>
    <row r="39" spans="1:26" x14ac:dyDescent="0.3">
      <c r="A39" t="s">
        <v>68</v>
      </c>
      <c r="B39">
        <v>19</v>
      </c>
      <c r="C39" t="s">
        <v>14</v>
      </c>
      <c r="D39" t="s">
        <v>28</v>
      </c>
      <c r="E39">
        <v>22.72</v>
      </c>
      <c r="F39">
        <v>12</v>
      </c>
      <c r="G39">
        <v>166</v>
      </c>
      <c r="H39">
        <v>0</v>
      </c>
      <c r="I39" t="s">
        <v>23</v>
      </c>
      <c r="J39">
        <v>66.2</v>
      </c>
      <c r="K39" s="1">
        <v>45462</v>
      </c>
      <c r="L39">
        <v>71</v>
      </c>
      <c r="M39">
        <v>0.05</v>
      </c>
      <c r="N39">
        <f>IF(E39="",Data_Validation!$B$1,E39)</f>
        <v>22.72</v>
      </c>
      <c r="O39">
        <f>IF(J39="",Data_Validation!$B$2,J39)</f>
        <v>66.2</v>
      </c>
      <c r="P39">
        <f t="shared" si="0"/>
        <v>1</v>
      </c>
      <c r="Q39" s="2">
        <f>CustomerData[[#This Row],[avg_order_value_clean]]*CustomerData[[#This Row],[total_orders]]</f>
        <v>272.64</v>
      </c>
      <c r="R39" s="2" t="str">
        <f t="shared" si="7"/>
        <v>Inactive</v>
      </c>
      <c r="S39" s="2" t="str">
        <f t="shared" si="1"/>
        <v>Low Risk</v>
      </c>
      <c r="T39" s="2" t="str">
        <f t="shared" si="2"/>
        <v>Under 25</v>
      </c>
      <c r="U39" s="1">
        <f t="shared" ca="1" si="8"/>
        <v>799</v>
      </c>
      <c r="V39" s="2" t="str">
        <f t="shared" si="3"/>
        <v>High Loyalty</v>
      </c>
      <c r="W39" s="2" t="str">
        <f t="shared" si="4"/>
        <v>Legitimate</v>
      </c>
      <c r="X39" s="2" t="str">
        <f>IF(Q39&lt;Data_Validation!$B$8,"Low Value",IF(Q39&lt;Data_Validation!$B$9,"Medium Value","High Value"))</f>
        <v>Low Value</v>
      </c>
      <c r="Y39" s="2" t="str">
        <f t="shared" si="5"/>
        <v>Stable</v>
      </c>
      <c r="Z39" s="2" t="str">
        <f t="shared" si="6"/>
        <v>Check Data</v>
      </c>
    </row>
    <row r="40" spans="1:26" x14ac:dyDescent="0.3">
      <c r="A40" t="s">
        <v>69</v>
      </c>
      <c r="B40">
        <v>42</v>
      </c>
      <c r="C40" t="s">
        <v>21</v>
      </c>
      <c r="D40" t="s">
        <v>28</v>
      </c>
      <c r="E40">
        <v>103.97</v>
      </c>
      <c r="F40">
        <v>13</v>
      </c>
      <c r="G40">
        <v>253</v>
      </c>
      <c r="H40">
        <v>0</v>
      </c>
      <c r="I40" t="s">
        <v>16</v>
      </c>
      <c r="J40">
        <v>44.7</v>
      </c>
      <c r="K40" s="1">
        <v>45611</v>
      </c>
      <c r="L40">
        <v>83</v>
      </c>
      <c r="M40">
        <v>0.09</v>
      </c>
      <c r="N40">
        <f>IF(E40="",Data_Validation!$B$1,E40)</f>
        <v>103.97</v>
      </c>
      <c r="O40">
        <f>IF(J40="",Data_Validation!$B$2,J40)</f>
        <v>44.7</v>
      </c>
      <c r="P40">
        <f t="shared" si="0"/>
        <v>3</v>
      </c>
      <c r="Q40" s="2">
        <f>CustomerData[[#This Row],[avg_order_value_clean]]*CustomerData[[#This Row],[total_orders]]</f>
        <v>1351.61</v>
      </c>
      <c r="R40" s="2" t="str">
        <f t="shared" si="7"/>
        <v>Inactive</v>
      </c>
      <c r="S40" s="2" t="str">
        <f t="shared" si="1"/>
        <v>Low Risk</v>
      </c>
      <c r="T40" s="2" t="str">
        <f t="shared" si="2"/>
        <v>35-44</v>
      </c>
      <c r="U40" s="1">
        <f t="shared" ca="1" si="8"/>
        <v>650</v>
      </c>
      <c r="V40" s="2" t="str">
        <f t="shared" si="3"/>
        <v>High Loyalty</v>
      </c>
      <c r="W40" s="2" t="str">
        <f t="shared" si="4"/>
        <v>Legitimate</v>
      </c>
      <c r="X40" s="2" t="str">
        <f>IF(Q40&lt;Data_Validation!$B$8,"Low Value",IF(Q40&lt;Data_Validation!$B$9,"Medium Value","High Value"))</f>
        <v>Low Value</v>
      </c>
      <c r="Y40" s="2" t="str">
        <f t="shared" si="5"/>
        <v>Stable</v>
      </c>
      <c r="Z40" s="2" t="str">
        <f t="shared" si="6"/>
        <v>Check Data</v>
      </c>
    </row>
    <row r="41" spans="1:26" x14ac:dyDescent="0.3">
      <c r="A41" t="s">
        <v>70</v>
      </c>
      <c r="B41">
        <v>30</v>
      </c>
      <c r="C41" t="s">
        <v>14</v>
      </c>
      <c r="D41" t="s">
        <v>18</v>
      </c>
      <c r="E41">
        <v>43.35</v>
      </c>
      <c r="F41">
        <v>13</v>
      </c>
      <c r="G41">
        <v>56</v>
      </c>
      <c r="H41">
        <v>0</v>
      </c>
      <c r="I41" t="s">
        <v>19</v>
      </c>
      <c r="J41">
        <v>19.100000000000001</v>
      </c>
      <c r="K41" s="1">
        <v>45682</v>
      </c>
      <c r="L41">
        <v>33</v>
      </c>
      <c r="M41">
        <v>0.08</v>
      </c>
      <c r="N41">
        <f>IF(E41="",Data_Validation!$B$1,E41)</f>
        <v>43.35</v>
      </c>
      <c r="O41">
        <f>IF(J41="",Data_Validation!$B$2,J41)</f>
        <v>19.100000000000001</v>
      </c>
      <c r="P41">
        <f t="shared" si="0"/>
        <v>3</v>
      </c>
      <c r="Q41" s="2">
        <f>CustomerData[[#This Row],[avg_order_value_clean]]*CustomerData[[#This Row],[total_orders]]</f>
        <v>563.55000000000007</v>
      </c>
      <c r="R41" s="2" t="str">
        <f t="shared" si="7"/>
        <v>At Risk</v>
      </c>
      <c r="S41" s="2" t="str">
        <f t="shared" si="1"/>
        <v>Low Risk</v>
      </c>
      <c r="T41" s="2" t="str">
        <f t="shared" si="2"/>
        <v>25-34</v>
      </c>
      <c r="U41" s="1">
        <f t="shared" ca="1" si="8"/>
        <v>579</v>
      </c>
      <c r="V41" s="2" t="str">
        <f t="shared" si="3"/>
        <v>Low Loyalty</v>
      </c>
      <c r="W41" s="2" t="str">
        <f t="shared" si="4"/>
        <v>Legitimate</v>
      </c>
      <c r="X41" s="2" t="str">
        <f>IF(Q41&lt;Data_Validation!$B$8,"Low Value",IF(Q41&lt;Data_Validation!$B$9,"Medium Value","High Value"))</f>
        <v>Low Value</v>
      </c>
      <c r="Y41" s="2" t="str">
        <f t="shared" si="5"/>
        <v>Stable</v>
      </c>
      <c r="Z41" s="2" t="str">
        <f t="shared" si="6"/>
        <v>Check Data</v>
      </c>
    </row>
    <row r="42" spans="1:26" x14ac:dyDescent="0.3">
      <c r="A42" t="s">
        <v>71</v>
      </c>
      <c r="B42">
        <v>75</v>
      </c>
      <c r="C42" t="s">
        <v>14</v>
      </c>
      <c r="D42" t="s">
        <v>22</v>
      </c>
      <c r="E42">
        <v>48.94</v>
      </c>
      <c r="F42">
        <v>11</v>
      </c>
      <c r="G42">
        <v>5</v>
      </c>
      <c r="H42">
        <v>0</v>
      </c>
      <c r="I42" t="s">
        <v>29</v>
      </c>
      <c r="J42">
        <v>2.5</v>
      </c>
      <c r="K42" s="1">
        <v>44609</v>
      </c>
      <c r="L42">
        <v>85</v>
      </c>
      <c r="M42">
        <v>0.14000000000000001</v>
      </c>
      <c r="N42">
        <f>IF(E42="",Data_Validation!$B$1,E42)</f>
        <v>48.94</v>
      </c>
      <c r="O42">
        <f>IF(J42="",Data_Validation!$B$2,J42)</f>
        <v>2.5</v>
      </c>
      <c r="P42">
        <f t="shared" si="0"/>
        <v>1</v>
      </c>
      <c r="Q42" s="2">
        <f>CustomerData[[#This Row],[avg_order_value_clean]]*CustomerData[[#This Row],[total_orders]]</f>
        <v>538.33999999999992</v>
      </c>
      <c r="R42" s="2" t="str">
        <f t="shared" si="7"/>
        <v>Active</v>
      </c>
      <c r="S42" s="2" t="str">
        <f t="shared" si="1"/>
        <v>Low Risk</v>
      </c>
      <c r="T42" s="2" t="str">
        <f t="shared" si="2"/>
        <v>55+</v>
      </c>
      <c r="U42" s="1">
        <f t="shared" ca="1" si="8"/>
        <v>1652</v>
      </c>
      <c r="V42" s="2" t="str">
        <f t="shared" si="3"/>
        <v>High Loyalty</v>
      </c>
      <c r="W42" s="2" t="str">
        <f t="shared" si="4"/>
        <v>Legitimate</v>
      </c>
      <c r="X42" s="2" t="str">
        <f>IF(Q42&lt;Data_Validation!$B$8,"Low Value",IF(Q42&lt;Data_Validation!$B$9,"Medium Value","High Value"))</f>
        <v>Low Value</v>
      </c>
      <c r="Y42" s="2" t="str">
        <f t="shared" si="5"/>
        <v>Stable</v>
      </c>
      <c r="Z42" s="2" t="str">
        <f t="shared" si="6"/>
        <v>Check Data</v>
      </c>
    </row>
    <row r="43" spans="1:26" x14ac:dyDescent="0.3">
      <c r="A43" t="s">
        <v>72</v>
      </c>
      <c r="B43">
        <v>56</v>
      </c>
      <c r="C43" t="s">
        <v>14</v>
      </c>
      <c r="D43" t="s">
        <v>52</v>
      </c>
      <c r="E43">
        <v>53.17</v>
      </c>
      <c r="F43">
        <v>5</v>
      </c>
      <c r="G43">
        <v>237</v>
      </c>
      <c r="H43">
        <v>0</v>
      </c>
      <c r="I43" t="s">
        <v>23</v>
      </c>
      <c r="J43">
        <v>65.2</v>
      </c>
      <c r="K43" s="1">
        <v>45023</v>
      </c>
      <c r="L43">
        <v>51</v>
      </c>
      <c r="M43">
        <v>0.09</v>
      </c>
      <c r="N43">
        <f>IF(E43="",Data_Validation!$B$1,E43)</f>
        <v>53.17</v>
      </c>
      <c r="O43">
        <f>IF(J43="",Data_Validation!$B$2,J43)</f>
        <v>65.2</v>
      </c>
      <c r="P43">
        <f t="shared" si="0"/>
        <v>1</v>
      </c>
      <c r="Q43" s="2">
        <f>CustomerData[[#This Row],[avg_order_value_clean]]*CustomerData[[#This Row],[total_orders]]</f>
        <v>265.85000000000002</v>
      </c>
      <c r="R43" s="2" t="str">
        <f t="shared" si="7"/>
        <v>Inactive</v>
      </c>
      <c r="S43" s="2" t="str">
        <f t="shared" si="1"/>
        <v>Low Risk</v>
      </c>
      <c r="T43" s="2" t="str">
        <f t="shared" si="2"/>
        <v>55+</v>
      </c>
      <c r="U43" s="1">
        <f t="shared" ca="1" si="8"/>
        <v>1238</v>
      </c>
      <c r="V43" s="2" t="str">
        <f t="shared" si="3"/>
        <v>Medium Loyalty</v>
      </c>
      <c r="W43" s="2" t="str">
        <f t="shared" si="4"/>
        <v>Legitimate</v>
      </c>
      <c r="X43" s="2" t="str">
        <f>IF(Q43&lt;Data_Validation!$B$8,"Low Value",IF(Q43&lt;Data_Validation!$B$9,"Medium Value","High Value"))</f>
        <v>Low Value</v>
      </c>
      <c r="Y43" s="2" t="str">
        <f t="shared" si="5"/>
        <v>Stable</v>
      </c>
      <c r="Z43" s="2" t="str">
        <f t="shared" si="6"/>
        <v>Check Data</v>
      </c>
    </row>
    <row r="44" spans="1:26" x14ac:dyDescent="0.3">
      <c r="A44" t="s">
        <v>73</v>
      </c>
      <c r="B44">
        <v>45</v>
      </c>
      <c r="C44" t="s">
        <v>14</v>
      </c>
      <c r="D44" t="s">
        <v>26</v>
      </c>
      <c r="E44">
        <v>26.94</v>
      </c>
      <c r="F44">
        <v>10</v>
      </c>
      <c r="G44">
        <v>220</v>
      </c>
      <c r="H44">
        <v>0</v>
      </c>
      <c r="I44" t="s">
        <v>40</v>
      </c>
      <c r="J44">
        <v>47.8</v>
      </c>
      <c r="K44" s="1">
        <v>45673</v>
      </c>
      <c r="L44">
        <v>85</v>
      </c>
      <c r="M44">
        <v>0.38</v>
      </c>
      <c r="N44">
        <f>IF(E44="",Data_Validation!$B$1,E44)</f>
        <v>26.94</v>
      </c>
      <c r="O44">
        <f>IF(J44="",Data_Validation!$B$2,J44)</f>
        <v>47.8</v>
      </c>
      <c r="P44">
        <f t="shared" si="0"/>
        <v>2</v>
      </c>
      <c r="Q44" s="2">
        <f>CustomerData[[#This Row],[avg_order_value_clean]]*CustomerData[[#This Row],[total_orders]]</f>
        <v>269.40000000000003</v>
      </c>
      <c r="R44" s="2" t="str">
        <f t="shared" si="7"/>
        <v>Inactive</v>
      </c>
      <c r="S44" s="2" t="str">
        <f t="shared" si="1"/>
        <v>Medium Risk</v>
      </c>
      <c r="T44" s="2" t="str">
        <f t="shared" si="2"/>
        <v>45-54</v>
      </c>
      <c r="U44" s="1">
        <f t="shared" ca="1" si="8"/>
        <v>588</v>
      </c>
      <c r="V44" s="2" t="str">
        <f t="shared" si="3"/>
        <v>High Loyalty</v>
      </c>
      <c r="W44" s="2" t="str">
        <f t="shared" si="4"/>
        <v>Legitimate</v>
      </c>
      <c r="X44" s="2" t="str">
        <f>IF(Q44&lt;Data_Validation!$B$8,"Low Value",IF(Q44&lt;Data_Validation!$B$9,"Medium Value","High Value"))</f>
        <v>Low Value</v>
      </c>
      <c r="Y44" s="2" t="str">
        <f t="shared" si="5"/>
        <v>Stable</v>
      </c>
      <c r="Z44" s="2" t="str">
        <f t="shared" si="6"/>
        <v>Check Data</v>
      </c>
    </row>
    <row r="45" spans="1:26" x14ac:dyDescent="0.3">
      <c r="A45" t="s">
        <v>74</v>
      </c>
      <c r="B45">
        <v>59</v>
      </c>
      <c r="C45" t="s">
        <v>14</v>
      </c>
      <c r="D45" t="s">
        <v>15</v>
      </c>
      <c r="E45">
        <v>112.99</v>
      </c>
      <c r="F45">
        <v>8</v>
      </c>
      <c r="G45">
        <v>223</v>
      </c>
      <c r="H45">
        <v>0</v>
      </c>
      <c r="I45" t="s">
        <v>19</v>
      </c>
      <c r="J45">
        <v>96.6</v>
      </c>
      <c r="K45" s="1">
        <v>44931</v>
      </c>
      <c r="L45">
        <v>17</v>
      </c>
      <c r="M45">
        <v>0.41</v>
      </c>
      <c r="N45">
        <f>IF(E45="",Data_Validation!$B$1,E45)</f>
        <v>112.99</v>
      </c>
      <c r="O45">
        <f>IF(J45="",Data_Validation!$B$2,J45)</f>
        <v>96.6</v>
      </c>
      <c r="P45">
        <f t="shared" si="0"/>
        <v>1</v>
      </c>
      <c r="Q45" s="2">
        <f>CustomerData[[#This Row],[avg_order_value_clean]]*CustomerData[[#This Row],[total_orders]]</f>
        <v>903.92</v>
      </c>
      <c r="R45" s="2" t="str">
        <f t="shared" si="7"/>
        <v>Inactive</v>
      </c>
      <c r="S45" s="2" t="str">
        <f t="shared" si="1"/>
        <v>Medium Risk</v>
      </c>
      <c r="T45" s="2" t="str">
        <f t="shared" si="2"/>
        <v>55+</v>
      </c>
      <c r="U45" s="1">
        <f t="shared" ca="1" si="8"/>
        <v>1330</v>
      </c>
      <c r="V45" s="2" t="str">
        <f t="shared" si="3"/>
        <v>Low Loyalty</v>
      </c>
      <c r="W45" s="2" t="str">
        <f t="shared" si="4"/>
        <v>Legitimate</v>
      </c>
      <c r="X45" s="2" t="str">
        <f>IF(Q45&lt;Data_Validation!$B$8,"Low Value",IF(Q45&lt;Data_Validation!$B$9,"Medium Value","High Value"))</f>
        <v>Low Value</v>
      </c>
      <c r="Y45" s="2" t="str">
        <f t="shared" si="5"/>
        <v>Stable</v>
      </c>
      <c r="Z45" s="2" t="str">
        <f t="shared" si="6"/>
        <v>Check Data</v>
      </c>
    </row>
    <row r="46" spans="1:26" x14ac:dyDescent="0.3">
      <c r="A46" t="s">
        <v>75</v>
      </c>
      <c r="B46">
        <v>72</v>
      </c>
      <c r="C46" t="s">
        <v>21</v>
      </c>
      <c r="D46" t="s">
        <v>50</v>
      </c>
      <c r="E46">
        <v>100.28</v>
      </c>
      <c r="F46">
        <v>10</v>
      </c>
      <c r="G46">
        <v>77</v>
      </c>
      <c r="H46">
        <v>0</v>
      </c>
      <c r="I46" t="s">
        <v>40</v>
      </c>
      <c r="J46">
        <v>9.8000000000000007</v>
      </c>
      <c r="K46" s="1">
        <v>44194</v>
      </c>
      <c r="L46">
        <v>87</v>
      </c>
      <c r="M46">
        <v>0.19</v>
      </c>
      <c r="N46">
        <f>IF(E46="",Data_Validation!$B$1,E46)</f>
        <v>100.28</v>
      </c>
      <c r="O46">
        <f>IF(J46="",Data_Validation!$B$2,J46)</f>
        <v>9.8000000000000007</v>
      </c>
      <c r="P46">
        <f t="shared" si="0"/>
        <v>2</v>
      </c>
      <c r="Q46" s="2">
        <f>CustomerData[[#This Row],[avg_order_value_clean]]*CustomerData[[#This Row],[total_orders]]</f>
        <v>1002.8</v>
      </c>
      <c r="R46" s="2" t="str">
        <f t="shared" si="7"/>
        <v>At Risk</v>
      </c>
      <c r="S46" s="2" t="str">
        <f t="shared" si="1"/>
        <v>Low Risk</v>
      </c>
      <c r="T46" s="2" t="str">
        <f t="shared" si="2"/>
        <v>55+</v>
      </c>
      <c r="U46" s="1">
        <f t="shared" ca="1" si="8"/>
        <v>2067</v>
      </c>
      <c r="V46" s="2" t="str">
        <f t="shared" si="3"/>
        <v>High Loyalty</v>
      </c>
      <c r="W46" s="2" t="str">
        <f t="shared" si="4"/>
        <v>Legitimate</v>
      </c>
      <c r="X46" s="2" t="str">
        <f>IF(Q46&lt;Data_Validation!$B$8,"Low Value",IF(Q46&lt;Data_Validation!$B$9,"Medium Value","High Value"))</f>
        <v>Low Value</v>
      </c>
      <c r="Y46" s="2" t="str">
        <f t="shared" si="5"/>
        <v>Stable</v>
      </c>
      <c r="Z46" s="2" t="str">
        <f t="shared" si="6"/>
        <v>Check Data</v>
      </c>
    </row>
    <row r="47" spans="1:26" x14ac:dyDescent="0.3">
      <c r="A47" t="s">
        <v>76</v>
      </c>
      <c r="B47">
        <v>23</v>
      </c>
      <c r="C47" t="s">
        <v>14</v>
      </c>
      <c r="D47" t="s">
        <v>26</v>
      </c>
      <c r="E47">
        <v>66.53</v>
      </c>
      <c r="F47">
        <v>9</v>
      </c>
      <c r="G47">
        <v>19</v>
      </c>
      <c r="H47">
        <v>0</v>
      </c>
      <c r="I47" t="s">
        <v>19</v>
      </c>
      <c r="J47">
        <v>7.3</v>
      </c>
      <c r="K47" s="1">
        <v>44763</v>
      </c>
      <c r="L47">
        <v>61</v>
      </c>
      <c r="M47">
        <v>0.06</v>
      </c>
      <c r="N47">
        <f>IF(E47="",Data_Validation!$B$1,E47)</f>
        <v>66.53</v>
      </c>
      <c r="O47">
        <f>IF(J47="",Data_Validation!$B$2,J47)</f>
        <v>7.3</v>
      </c>
      <c r="P47">
        <f t="shared" si="0"/>
        <v>3</v>
      </c>
      <c r="Q47" s="2">
        <f>CustomerData[[#This Row],[avg_order_value_clean]]*CustomerData[[#This Row],[total_orders]]</f>
        <v>598.77</v>
      </c>
      <c r="R47" s="2" t="str">
        <f t="shared" si="7"/>
        <v>Active</v>
      </c>
      <c r="S47" s="2" t="str">
        <f t="shared" si="1"/>
        <v>Low Risk</v>
      </c>
      <c r="T47" s="2" t="str">
        <f t="shared" si="2"/>
        <v>Under 25</v>
      </c>
      <c r="U47" s="1">
        <f t="shared" ca="1" si="8"/>
        <v>1498</v>
      </c>
      <c r="V47" s="2" t="str">
        <f t="shared" si="3"/>
        <v>Medium Loyalty</v>
      </c>
      <c r="W47" s="2" t="str">
        <f t="shared" si="4"/>
        <v>Legitimate</v>
      </c>
      <c r="X47" s="2" t="str">
        <f>IF(Q47&lt;Data_Validation!$B$8,"Low Value",IF(Q47&lt;Data_Validation!$B$9,"Medium Value","High Value"))</f>
        <v>Low Value</v>
      </c>
      <c r="Y47" s="2" t="str">
        <f t="shared" si="5"/>
        <v>Stable</v>
      </c>
      <c r="Z47" s="2" t="str">
        <f t="shared" si="6"/>
        <v>Check Data</v>
      </c>
    </row>
    <row r="48" spans="1:26" x14ac:dyDescent="0.3">
      <c r="A48" t="s">
        <v>77</v>
      </c>
      <c r="B48">
        <v>20</v>
      </c>
      <c r="C48" t="s">
        <v>14</v>
      </c>
      <c r="D48" t="s">
        <v>44</v>
      </c>
      <c r="E48">
        <v>99.42</v>
      </c>
      <c r="F48">
        <v>12</v>
      </c>
      <c r="G48">
        <v>305</v>
      </c>
      <c r="H48">
        <v>0</v>
      </c>
      <c r="I48" t="s">
        <v>16</v>
      </c>
      <c r="J48">
        <v>18.100000000000001</v>
      </c>
      <c r="K48" s="1">
        <v>44299</v>
      </c>
      <c r="L48">
        <v>91</v>
      </c>
      <c r="M48">
        <v>0.3</v>
      </c>
      <c r="N48">
        <f>IF(E48="",Data_Validation!$B$1,E48)</f>
        <v>99.42</v>
      </c>
      <c r="O48">
        <f>IF(J48="",Data_Validation!$B$2,J48)</f>
        <v>18.100000000000001</v>
      </c>
      <c r="P48">
        <f t="shared" si="0"/>
        <v>2</v>
      </c>
      <c r="Q48" s="2">
        <f>CustomerData[[#This Row],[avg_order_value_clean]]*CustomerData[[#This Row],[total_orders]]</f>
        <v>1193.04</v>
      </c>
      <c r="R48" s="2" t="str">
        <f t="shared" si="7"/>
        <v>Inactive</v>
      </c>
      <c r="S48" s="2" t="str">
        <f t="shared" si="1"/>
        <v>Medium Risk</v>
      </c>
      <c r="T48" s="2" t="str">
        <f t="shared" si="2"/>
        <v>Under 25</v>
      </c>
      <c r="U48" s="1">
        <f t="shared" ca="1" si="8"/>
        <v>1962</v>
      </c>
      <c r="V48" s="2" t="str">
        <f t="shared" si="3"/>
        <v>High Loyalty</v>
      </c>
      <c r="W48" s="2" t="str">
        <f t="shared" si="4"/>
        <v>Legitimate</v>
      </c>
      <c r="X48" s="2" t="str">
        <f>IF(Q48&lt;Data_Validation!$B$8,"Low Value",IF(Q48&lt;Data_Validation!$B$9,"Medium Value","High Value"))</f>
        <v>Low Value</v>
      </c>
      <c r="Y48" s="2" t="str">
        <f t="shared" si="5"/>
        <v>Stable</v>
      </c>
      <c r="Z48" s="2" t="str">
        <f t="shared" si="6"/>
        <v>Check Data</v>
      </c>
    </row>
    <row r="49" spans="1:26" x14ac:dyDescent="0.3">
      <c r="A49" t="s">
        <v>78</v>
      </c>
      <c r="B49">
        <v>75</v>
      </c>
      <c r="C49" t="s">
        <v>21</v>
      </c>
      <c r="D49" t="s">
        <v>26</v>
      </c>
      <c r="E49">
        <v>107.61</v>
      </c>
      <c r="F49">
        <v>14</v>
      </c>
      <c r="G49">
        <v>264</v>
      </c>
      <c r="H49">
        <v>0</v>
      </c>
      <c r="I49" t="s">
        <v>16</v>
      </c>
      <c r="J49">
        <v>37.700000000000003</v>
      </c>
      <c r="K49" s="1">
        <v>44575</v>
      </c>
      <c r="L49">
        <v>31</v>
      </c>
      <c r="M49">
        <v>0.25</v>
      </c>
      <c r="N49">
        <f>IF(E49="",Data_Validation!$B$1,E49)</f>
        <v>107.61</v>
      </c>
      <c r="O49">
        <f>IF(J49="",Data_Validation!$B$2,J49)</f>
        <v>37.700000000000003</v>
      </c>
      <c r="P49">
        <f t="shared" si="0"/>
        <v>2</v>
      </c>
      <c r="Q49" s="2">
        <f>CustomerData[[#This Row],[avg_order_value_clean]]*CustomerData[[#This Row],[total_orders]]</f>
        <v>1506.54</v>
      </c>
      <c r="R49" s="2" t="str">
        <f t="shared" si="7"/>
        <v>Inactive</v>
      </c>
      <c r="S49" s="2" t="str">
        <f t="shared" si="1"/>
        <v>Medium Risk</v>
      </c>
      <c r="T49" s="2" t="str">
        <f t="shared" si="2"/>
        <v>55+</v>
      </c>
      <c r="U49" s="1">
        <f t="shared" ca="1" si="8"/>
        <v>1686</v>
      </c>
      <c r="V49" s="2" t="str">
        <f t="shared" si="3"/>
        <v>Low Loyalty</v>
      </c>
      <c r="W49" s="2" t="str">
        <f t="shared" si="4"/>
        <v>Legitimate</v>
      </c>
      <c r="X49" s="2" t="str">
        <f>IF(Q49&lt;Data_Validation!$B$8,"Low Value",IF(Q49&lt;Data_Validation!$B$9,"Medium Value","High Value"))</f>
        <v>Low Value</v>
      </c>
      <c r="Y49" s="2" t="str">
        <f t="shared" si="5"/>
        <v>Stable</v>
      </c>
      <c r="Z49" s="2" t="str">
        <f t="shared" si="6"/>
        <v>Check Data</v>
      </c>
    </row>
    <row r="50" spans="1:26" x14ac:dyDescent="0.3">
      <c r="A50" t="s">
        <v>79</v>
      </c>
      <c r="B50">
        <v>52</v>
      </c>
      <c r="C50" t="s">
        <v>14</v>
      </c>
      <c r="D50" t="s">
        <v>18</v>
      </c>
      <c r="E50">
        <v>77.22</v>
      </c>
      <c r="F50">
        <v>9</v>
      </c>
      <c r="G50">
        <v>203</v>
      </c>
      <c r="H50">
        <v>0</v>
      </c>
      <c r="I50" t="s">
        <v>40</v>
      </c>
      <c r="J50">
        <v>17.5</v>
      </c>
      <c r="K50" s="1">
        <v>45169</v>
      </c>
      <c r="L50">
        <v>15</v>
      </c>
      <c r="M50">
        <v>0.21</v>
      </c>
      <c r="N50">
        <f>IF(E50="",Data_Validation!$B$1,E50)</f>
        <v>77.22</v>
      </c>
      <c r="O50">
        <f>IF(J50="",Data_Validation!$B$2,J50)</f>
        <v>17.5</v>
      </c>
      <c r="P50">
        <f t="shared" si="0"/>
        <v>1</v>
      </c>
      <c r="Q50" s="2">
        <f>CustomerData[[#This Row],[avg_order_value_clean]]*CustomerData[[#This Row],[total_orders]]</f>
        <v>694.98</v>
      </c>
      <c r="R50" s="2" t="str">
        <f t="shared" si="7"/>
        <v>Inactive</v>
      </c>
      <c r="S50" s="2" t="str">
        <f t="shared" si="1"/>
        <v>Medium Risk</v>
      </c>
      <c r="T50" s="2" t="str">
        <f t="shared" si="2"/>
        <v>45-54</v>
      </c>
      <c r="U50" s="1">
        <f t="shared" ca="1" si="8"/>
        <v>1092</v>
      </c>
      <c r="V50" s="2" t="str">
        <f t="shared" si="3"/>
        <v>Low Loyalty</v>
      </c>
      <c r="W50" s="2" t="str">
        <f t="shared" si="4"/>
        <v>Legitimate</v>
      </c>
      <c r="X50" s="2" t="str">
        <f>IF(Q50&lt;Data_Validation!$B$8,"Low Value",IF(Q50&lt;Data_Validation!$B$9,"Medium Value","High Value"))</f>
        <v>Low Value</v>
      </c>
      <c r="Y50" s="2" t="str">
        <f t="shared" si="5"/>
        <v>Stable</v>
      </c>
      <c r="Z50" s="2" t="str">
        <f t="shared" si="6"/>
        <v>Check Data</v>
      </c>
    </row>
    <row r="51" spans="1:26" x14ac:dyDescent="0.3">
      <c r="A51" t="s">
        <v>80</v>
      </c>
      <c r="B51">
        <v>35</v>
      </c>
      <c r="C51" t="s">
        <v>25</v>
      </c>
      <c r="D51" t="s">
        <v>50</v>
      </c>
      <c r="E51">
        <v>35.200000000000003</v>
      </c>
      <c r="F51">
        <v>10</v>
      </c>
      <c r="G51">
        <v>141</v>
      </c>
      <c r="H51">
        <v>0</v>
      </c>
      <c r="I51" t="s">
        <v>40</v>
      </c>
      <c r="J51">
        <v>46.4</v>
      </c>
      <c r="K51" s="1">
        <v>45388</v>
      </c>
      <c r="L51">
        <v>40</v>
      </c>
      <c r="M51">
        <v>0.15</v>
      </c>
      <c r="N51">
        <f>IF(E51="",Data_Validation!$B$1,E51)</f>
        <v>35.200000000000003</v>
      </c>
      <c r="O51">
        <f>IF(J51="",Data_Validation!$B$2,J51)</f>
        <v>46.4</v>
      </c>
      <c r="P51">
        <f t="shared" si="0"/>
        <v>1</v>
      </c>
      <c r="Q51" s="2">
        <f>CustomerData[[#This Row],[avg_order_value_clean]]*CustomerData[[#This Row],[total_orders]]</f>
        <v>352</v>
      </c>
      <c r="R51" s="2" t="str">
        <f t="shared" si="7"/>
        <v>Inactive</v>
      </c>
      <c r="S51" s="2" t="str">
        <f t="shared" si="1"/>
        <v>Low Risk</v>
      </c>
      <c r="T51" s="2" t="str">
        <f t="shared" si="2"/>
        <v>35-44</v>
      </c>
      <c r="U51" s="1">
        <f t="shared" ca="1" si="8"/>
        <v>873</v>
      </c>
      <c r="V51" s="2" t="str">
        <f t="shared" si="3"/>
        <v>Medium Loyalty</v>
      </c>
      <c r="W51" s="2" t="str">
        <f t="shared" si="4"/>
        <v>Legitimate</v>
      </c>
      <c r="X51" s="2" t="str">
        <f>IF(Q51&lt;Data_Validation!$B$8,"Low Value",IF(Q51&lt;Data_Validation!$B$9,"Medium Value","High Value"))</f>
        <v>Low Value</v>
      </c>
      <c r="Y51" s="2" t="str">
        <f t="shared" si="5"/>
        <v>Stable</v>
      </c>
      <c r="Z51" s="2" t="str">
        <f t="shared" si="6"/>
        <v>Check Data</v>
      </c>
    </row>
    <row r="52" spans="1:26" x14ac:dyDescent="0.3">
      <c r="A52" t="s">
        <v>81</v>
      </c>
      <c r="B52">
        <v>28</v>
      </c>
      <c r="C52" t="s">
        <v>25</v>
      </c>
      <c r="D52" t="s">
        <v>50</v>
      </c>
      <c r="E52">
        <v>82.36</v>
      </c>
      <c r="F52">
        <v>9</v>
      </c>
      <c r="G52">
        <v>303</v>
      </c>
      <c r="H52">
        <v>0</v>
      </c>
      <c r="I52" t="s">
        <v>40</v>
      </c>
      <c r="J52">
        <v>34</v>
      </c>
      <c r="K52" s="1">
        <v>45614</v>
      </c>
      <c r="L52">
        <v>65</v>
      </c>
      <c r="M52">
        <v>0.19</v>
      </c>
      <c r="N52">
        <f>IF(E52="",Data_Validation!$B$1,E52)</f>
        <v>82.36</v>
      </c>
      <c r="O52">
        <f>IF(J52="",Data_Validation!$B$2,J52)</f>
        <v>34</v>
      </c>
      <c r="P52">
        <f t="shared" si="0"/>
        <v>1</v>
      </c>
      <c r="Q52" s="2">
        <f>CustomerData[[#This Row],[avg_order_value_clean]]*CustomerData[[#This Row],[total_orders]]</f>
        <v>741.24</v>
      </c>
      <c r="R52" s="2" t="str">
        <f t="shared" si="7"/>
        <v>Inactive</v>
      </c>
      <c r="S52" s="2" t="str">
        <f t="shared" si="1"/>
        <v>Low Risk</v>
      </c>
      <c r="T52" s="2" t="str">
        <f t="shared" si="2"/>
        <v>25-34</v>
      </c>
      <c r="U52" s="1">
        <f t="shared" ca="1" si="8"/>
        <v>647</v>
      </c>
      <c r="V52" s="2" t="str">
        <f t="shared" si="3"/>
        <v>Medium Loyalty</v>
      </c>
      <c r="W52" s="2" t="str">
        <f t="shared" si="4"/>
        <v>Legitimate</v>
      </c>
      <c r="X52" s="2" t="str">
        <f>IF(Q52&lt;Data_Validation!$B$8,"Low Value",IF(Q52&lt;Data_Validation!$B$9,"Medium Value","High Value"))</f>
        <v>Low Value</v>
      </c>
      <c r="Y52" s="2" t="str">
        <f t="shared" si="5"/>
        <v>Stable</v>
      </c>
      <c r="Z52" s="2" t="str">
        <f t="shared" si="6"/>
        <v>Check Data</v>
      </c>
    </row>
    <row r="53" spans="1:26" x14ac:dyDescent="0.3">
      <c r="A53" t="s">
        <v>82</v>
      </c>
      <c r="B53">
        <v>71</v>
      </c>
      <c r="C53" t="s">
        <v>21</v>
      </c>
      <c r="D53" t="s">
        <v>18</v>
      </c>
      <c r="E53">
        <v>26.6</v>
      </c>
      <c r="F53">
        <v>7</v>
      </c>
      <c r="G53">
        <v>79</v>
      </c>
      <c r="H53">
        <v>0</v>
      </c>
      <c r="I53" t="s">
        <v>23</v>
      </c>
      <c r="J53">
        <v>99.9</v>
      </c>
      <c r="K53" s="1">
        <v>44076</v>
      </c>
      <c r="L53">
        <v>20</v>
      </c>
      <c r="M53">
        <v>0.28000000000000003</v>
      </c>
      <c r="N53">
        <f>IF(E53="",Data_Validation!$B$1,E53)</f>
        <v>26.6</v>
      </c>
      <c r="O53">
        <f>IF(J53="",Data_Validation!$B$2,J53)</f>
        <v>99.9</v>
      </c>
      <c r="P53">
        <f t="shared" si="0"/>
        <v>1</v>
      </c>
      <c r="Q53" s="2">
        <f>CustomerData[[#This Row],[avg_order_value_clean]]*CustomerData[[#This Row],[total_orders]]</f>
        <v>186.20000000000002</v>
      </c>
      <c r="R53" s="2" t="str">
        <f t="shared" si="7"/>
        <v>At Risk</v>
      </c>
      <c r="S53" s="2" t="str">
        <f t="shared" si="1"/>
        <v>Medium Risk</v>
      </c>
      <c r="T53" s="2" t="str">
        <f t="shared" si="2"/>
        <v>55+</v>
      </c>
      <c r="U53" s="1">
        <f t="shared" ca="1" si="8"/>
        <v>2185</v>
      </c>
      <c r="V53" s="2" t="str">
        <f t="shared" si="3"/>
        <v>Low Loyalty</v>
      </c>
      <c r="W53" s="2" t="str">
        <f t="shared" si="4"/>
        <v>Legitimate</v>
      </c>
      <c r="X53" s="2" t="str">
        <f>IF(Q53&lt;Data_Validation!$B$8,"Low Value",IF(Q53&lt;Data_Validation!$B$9,"Medium Value","High Value"))</f>
        <v>Low Value</v>
      </c>
      <c r="Y53" s="2" t="str">
        <f t="shared" si="5"/>
        <v>Stable</v>
      </c>
      <c r="Z53" s="2" t="str">
        <f t="shared" si="6"/>
        <v>Check Data</v>
      </c>
    </row>
    <row r="54" spans="1:26" x14ac:dyDescent="0.3">
      <c r="A54" t="s">
        <v>83</v>
      </c>
      <c r="B54">
        <v>37</v>
      </c>
      <c r="C54" t="s">
        <v>21</v>
      </c>
      <c r="D54" t="s">
        <v>28</v>
      </c>
      <c r="E54">
        <v>99.86</v>
      </c>
      <c r="F54">
        <v>13</v>
      </c>
      <c r="G54">
        <v>209</v>
      </c>
      <c r="H54">
        <v>0</v>
      </c>
      <c r="I54" t="s">
        <v>29</v>
      </c>
      <c r="J54">
        <v>96.7</v>
      </c>
      <c r="K54" s="1">
        <v>45832</v>
      </c>
      <c r="L54">
        <v>34</v>
      </c>
      <c r="M54">
        <v>0.24</v>
      </c>
      <c r="N54">
        <f>IF(E54="",Data_Validation!$B$1,E54)</f>
        <v>99.86</v>
      </c>
      <c r="O54">
        <f>IF(J54="",Data_Validation!$B$2,J54)</f>
        <v>96.7</v>
      </c>
      <c r="P54">
        <f t="shared" si="0"/>
        <v>1</v>
      </c>
      <c r="Q54" s="2">
        <f>CustomerData[[#This Row],[avg_order_value_clean]]*CustomerData[[#This Row],[total_orders]]</f>
        <v>1298.18</v>
      </c>
      <c r="R54" s="2" t="str">
        <f t="shared" si="7"/>
        <v>Inactive</v>
      </c>
      <c r="S54" s="2" t="str">
        <f t="shared" si="1"/>
        <v>Medium Risk</v>
      </c>
      <c r="T54" s="2" t="str">
        <f t="shared" si="2"/>
        <v>35-44</v>
      </c>
      <c r="U54" s="1">
        <f t="shared" ca="1" si="8"/>
        <v>429</v>
      </c>
      <c r="V54" s="2" t="str">
        <f t="shared" si="3"/>
        <v>Low Loyalty</v>
      </c>
      <c r="W54" s="2" t="str">
        <f t="shared" si="4"/>
        <v>Legitimate</v>
      </c>
      <c r="X54" s="2" t="str">
        <f>IF(Q54&lt;Data_Validation!$B$8,"Low Value",IF(Q54&lt;Data_Validation!$B$9,"Medium Value","High Value"))</f>
        <v>Low Value</v>
      </c>
      <c r="Y54" s="2" t="str">
        <f t="shared" si="5"/>
        <v>Stable</v>
      </c>
      <c r="Z54" s="2" t="str">
        <f t="shared" si="6"/>
        <v>Check Data</v>
      </c>
    </row>
    <row r="55" spans="1:26" x14ac:dyDescent="0.3">
      <c r="A55" t="s">
        <v>84</v>
      </c>
      <c r="B55">
        <v>22</v>
      </c>
      <c r="C55" t="s">
        <v>14</v>
      </c>
      <c r="D55" t="s">
        <v>18</v>
      </c>
      <c r="F55">
        <v>9</v>
      </c>
      <c r="G55">
        <v>255</v>
      </c>
      <c r="H55">
        <v>0</v>
      </c>
      <c r="I55" t="s">
        <v>40</v>
      </c>
      <c r="J55">
        <v>36.5</v>
      </c>
      <c r="K55" s="1">
        <v>44545</v>
      </c>
      <c r="L55">
        <v>65</v>
      </c>
      <c r="M55">
        <v>0.13</v>
      </c>
      <c r="N55">
        <f>IF(E55="",Data_Validation!$B$1,E55)</f>
        <v>250</v>
      </c>
      <c r="O55">
        <f>IF(J55="",Data_Validation!$B$2,J55)</f>
        <v>36.5</v>
      </c>
      <c r="P55">
        <f t="shared" si="0"/>
        <v>1</v>
      </c>
      <c r="Q55" s="2">
        <f>CustomerData[[#This Row],[avg_order_value_clean]]*CustomerData[[#This Row],[total_orders]]</f>
        <v>2250</v>
      </c>
      <c r="R55" s="2" t="str">
        <f t="shared" si="7"/>
        <v>Inactive</v>
      </c>
      <c r="S55" s="2" t="str">
        <f t="shared" si="1"/>
        <v>Low Risk</v>
      </c>
      <c r="T55" s="2" t="str">
        <f t="shared" si="2"/>
        <v>Under 25</v>
      </c>
      <c r="U55" s="1">
        <f t="shared" ca="1" si="8"/>
        <v>1716</v>
      </c>
      <c r="V55" s="2" t="str">
        <f t="shared" si="3"/>
        <v>Medium Loyalty</v>
      </c>
      <c r="W55" s="2" t="str">
        <f t="shared" si="4"/>
        <v>Legitimate</v>
      </c>
      <c r="X55" s="2" t="str">
        <f>IF(Q55&lt;Data_Validation!$B$8,"Low Value",IF(Q55&lt;Data_Validation!$B$9,"Medium Value","High Value"))</f>
        <v>High Value</v>
      </c>
      <c r="Y55" s="2" t="str">
        <f t="shared" si="5"/>
        <v>High Value - Maintain</v>
      </c>
      <c r="Z55" s="2" t="str">
        <f t="shared" si="6"/>
        <v>Check Data</v>
      </c>
    </row>
    <row r="56" spans="1:26" x14ac:dyDescent="0.3">
      <c r="A56" t="s">
        <v>85</v>
      </c>
      <c r="B56">
        <v>36</v>
      </c>
      <c r="C56" t="s">
        <v>21</v>
      </c>
      <c r="D56" t="s">
        <v>28</v>
      </c>
      <c r="E56">
        <v>50.6</v>
      </c>
      <c r="F56">
        <v>11</v>
      </c>
      <c r="G56">
        <v>311</v>
      </c>
      <c r="H56">
        <v>0</v>
      </c>
      <c r="I56" t="s">
        <v>16</v>
      </c>
      <c r="J56">
        <v>79.2</v>
      </c>
      <c r="K56" s="1">
        <v>44830</v>
      </c>
      <c r="L56">
        <v>32</v>
      </c>
      <c r="M56">
        <v>0.36</v>
      </c>
      <c r="N56">
        <f>IF(E56="",Data_Validation!$B$1,E56)</f>
        <v>50.6</v>
      </c>
      <c r="O56">
        <f>IF(J56="",Data_Validation!$B$2,J56)</f>
        <v>79.2</v>
      </c>
      <c r="P56">
        <f t="shared" si="0"/>
        <v>1</v>
      </c>
      <c r="Q56" s="2">
        <f>CustomerData[[#This Row],[avg_order_value_clean]]*CustomerData[[#This Row],[total_orders]]</f>
        <v>556.6</v>
      </c>
      <c r="R56" s="2" t="str">
        <f t="shared" si="7"/>
        <v>Inactive</v>
      </c>
      <c r="S56" s="2" t="str">
        <f t="shared" si="1"/>
        <v>Medium Risk</v>
      </c>
      <c r="T56" s="2" t="str">
        <f t="shared" si="2"/>
        <v>35-44</v>
      </c>
      <c r="U56" s="1">
        <f t="shared" ca="1" si="8"/>
        <v>1431</v>
      </c>
      <c r="V56" s="2" t="str">
        <f t="shared" si="3"/>
        <v>Low Loyalty</v>
      </c>
      <c r="W56" s="2" t="str">
        <f t="shared" si="4"/>
        <v>Legitimate</v>
      </c>
      <c r="X56" s="2" t="str">
        <f>IF(Q56&lt;Data_Validation!$B$8,"Low Value",IF(Q56&lt;Data_Validation!$B$9,"Medium Value","High Value"))</f>
        <v>Low Value</v>
      </c>
      <c r="Y56" s="2" t="str">
        <f t="shared" si="5"/>
        <v>Stable</v>
      </c>
      <c r="Z56" s="2" t="str">
        <f t="shared" si="6"/>
        <v>Check Data</v>
      </c>
    </row>
    <row r="57" spans="1:26" x14ac:dyDescent="0.3">
      <c r="A57" t="s">
        <v>86</v>
      </c>
      <c r="B57">
        <v>39</v>
      </c>
      <c r="C57" t="s">
        <v>25</v>
      </c>
      <c r="D57" t="s">
        <v>52</v>
      </c>
      <c r="E57">
        <v>64.39</v>
      </c>
      <c r="F57">
        <v>10</v>
      </c>
      <c r="G57">
        <v>39</v>
      </c>
      <c r="H57">
        <v>0</v>
      </c>
      <c r="I57" t="s">
        <v>16</v>
      </c>
      <c r="J57">
        <v>24.2</v>
      </c>
      <c r="K57" s="1">
        <v>44751</v>
      </c>
      <c r="L57">
        <v>22</v>
      </c>
      <c r="M57">
        <v>0.4</v>
      </c>
      <c r="N57">
        <f>IF(E57="",Data_Validation!$B$1,E57)</f>
        <v>64.39</v>
      </c>
      <c r="O57">
        <f>IF(J57="",Data_Validation!$B$2,J57)</f>
        <v>24.2</v>
      </c>
      <c r="P57">
        <f t="shared" si="0"/>
        <v>1</v>
      </c>
      <c r="Q57" s="2">
        <f>CustomerData[[#This Row],[avg_order_value_clean]]*CustomerData[[#This Row],[total_orders]]</f>
        <v>643.9</v>
      </c>
      <c r="R57" s="2" t="str">
        <f t="shared" si="7"/>
        <v>At Risk</v>
      </c>
      <c r="S57" s="2" t="str">
        <f t="shared" si="1"/>
        <v>Medium Risk</v>
      </c>
      <c r="T57" s="2" t="str">
        <f t="shared" si="2"/>
        <v>35-44</v>
      </c>
      <c r="U57" s="1">
        <f t="shared" ca="1" si="8"/>
        <v>1510</v>
      </c>
      <c r="V57" s="2" t="str">
        <f t="shared" si="3"/>
        <v>Low Loyalty</v>
      </c>
      <c r="W57" s="2" t="str">
        <f t="shared" si="4"/>
        <v>Legitimate</v>
      </c>
      <c r="X57" s="2" t="str">
        <f>IF(Q57&lt;Data_Validation!$B$8,"Low Value",IF(Q57&lt;Data_Validation!$B$9,"Medium Value","High Value"))</f>
        <v>Low Value</v>
      </c>
      <c r="Y57" s="2" t="str">
        <f t="shared" si="5"/>
        <v>Stable</v>
      </c>
      <c r="Z57" s="2" t="str">
        <f t="shared" si="6"/>
        <v>Check Data</v>
      </c>
    </row>
    <row r="58" spans="1:26" x14ac:dyDescent="0.3">
      <c r="A58" t="s">
        <v>87</v>
      </c>
      <c r="B58">
        <v>76</v>
      </c>
      <c r="C58" t="s">
        <v>21</v>
      </c>
      <c r="D58" t="s">
        <v>35</v>
      </c>
      <c r="E58">
        <v>188.66</v>
      </c>
      <c r="F58">
        <v>19</v>
      </c>
      <c r="G58">
        <v>352</v>
      </c>
      <c r="H58">
        <v>0</v>
      </c>
      <c r="I58" t="s">
        <v>40</v>
      </c>
      <c r="J58">
        <v>5.8</v>
      </c>
      <c r="K58" s="1">
        <v>45411</v>
      </c>
      <c r="L58">
        <v>62</v>
      </c>
      <c r="M58">
        <v>0.33</v>
      </c>
      <c r="N58">
        <f>IF(E58="",Data_Validation!$B$1,E58)</f>
        <v>188.66</v>
      </c>
      <c r="O58">
        <f>IF(J58="",Data_Validation!$B$2,J58)</f>
        <v>5.8</v>
      </c>
      <c r="P58">
        <f t="shared" si="0"/>
        <v>1</v>
      </c>
      <c r="Q58" s="2">
        <f>CustomerData[[#This Row],[avg_order_value_clean]]*CustomerData[[#This Row],[total_orders]]</f>
        <v>3584.54</v>
      </c>
      <c r="R58" s="2" t="str">
        <f t="shared" si="7"/>
        <v>Inactive</v>
      </c>
      <c r="S58" s="2" t="str">
        <f t="shared" si="1"/>
        <v>Medium Risk</v>
      </c>
      <c r="T58" s="2" t="str">
        <f t="shared" si="2"/>
        <v>55+</v>
      </c>
      <c r="U58" s="1">
        <f t="shared" ca="1" si="8"/>
        <v>850</v>
      </c>
      <c r="V58" s="2" t="str">
        <f t="shared" si="3"/>
        <v>Medium Loyalty</v>
      </c>
      <c r="W58" s="2" t="str">
        <f t="shared" si="4"/>
        <v>Legitimate</v>
      </c>
      <c r="X58" s="2" t="str">
        <f>IF(Q58&lt;Data_Validation!$B$8,"Low Value",IF(Q58&lt;Data_Validation!$B$9,"Medium Value","High Value"))</f>
        <v>High Value</v>
      </c>
      <c r="Y58" s="2" t="str">
        <f t="shared" si="5"/>
        <v>High Value - Maintain</v>
      </c>
      <c r="Z58" s="2" t="str">
        <f t="shared" si="6"/>
        <v>Check Data</v>
      </c>
    </row>
    <row r="59" spans="1:26" x14ac:dyDescent="0.3">
      <c r="A59" t="s">
        <v>88</v>
      </c>
      <c r="B59">
        <v>77</v>
      </c>
      <c r="C59" t="s">
        <v>21</v>
      </c>
      <c r="D59" t="s">
        <v>28</v>
      </c>
      <c r="E59">
        <v>142.52000000000001</v>
      </c>
      <c r="F59">
        <v>10</v>
      </c>
      <c r="G59">
        <v>201</v>
      </c>
      <c r="H59">
        <v>0</v>
      </c>
      <c r="I59" t="s">
        <v>40</v>
      </c>
      <c r="J59">
        <v>4</v>
      </c>
      <c r="K59" s="1">
        <v>44389</v>
      </c>
      <c r="L59">
        <v>93</v>
      </c>
      <c r="M59">
        <v>0.31</v>
      </c>
      <c r="N59">
        <f>IF(E59="",Data_Validation!$B$1,E59)</f>
        <v>142.52000000000001</v>
      </c>
      <c r="O59">
        <f>IF(J59="",Data_Validation!$B$2,J59)</f>
        <v>4</v>
      </c>
      <c r="P59">
        <f t="shared" si="0"/>
        <v>3</v>
      </c>
      <c r="Q59" s="2">
        <f>CustomerData[[#This Row],[avg_order_value_clean]]*CustomerData[[#This Row],[total_orders]]</f>
        <v>1425.2</v>
      </c>
      <c r="R59" s="2" t="str">
        <f t="shared" si="7"/>
        <v>Inactive</v>
      </c>
      <c r="S59" s="2" t="str">
        <f t="shared" si="1"/>
        <v>Medium Risk</v>
      </c>
      <c r="T59" s="2" t="str">
        <f t="shared" si="2"/>
        <v>55+</v>
      </c>
      <c r="U59" s="1">
        <f t="shared" ca="1" si="8"/>
        <v>1872</v>
      </c>
      <c r="V59" s="2" t="str">
        <f t="shared" si="3"/>
        <v>High Loyalty</v>
      </c>
      <c r="W59" s="2" t="str">
        <f t="shared" si="4"/>
        <v>Legitimate</v>
      </c>
      <c r="X59" s="2" t="str">
        <f>IF(Q59&lt;Data_Validation!$B$8,"Low Value",IF(Q59&lt;Data_Validation!$B$9,"Medium Value","High Value"))</f>
        <v>Low Value</v>
      </c>
      <c r="Y59" s="2" t="str">
        <f t="shared" si="5"/>
        <v>Stable</v>
      </c>
      <c r="Z59" s="2" t="str">
        <f t="shared" si="6"/>
        <v>Check Data</v>
      </c>
    </row>
    <row r="60" spans="1:26" x14ac:dyDescent="0.3">
      <c r="A60" t="s">
        <v>89</v>
      </c>
      <c r="B60">
        <v>36</v>
      </c>
      <c r="C60" t="s">
        <v>21</v>
      </c>
      <c r="D60" t="s">
        <v>26</v>
      </c>
      <c r="F60">
        <v>12</v>
      </c>
      <c r="G60">
        <v>85</v>
      </c>
      <c r="H60">
        <v>0</v>
      </c>
      <c r="I60" t="s">
        <v>16</v>
      </c>
      <c r="J60">
        <v>2.9</v>
      </c>
      <c r="K60" s="1">
        <v>44979</v>
      </c>
      <c r="L60">
        <v>45</v>
      </c>
      <c r="M60">
        <v>0.35</v>
      </c>
      <c r="N60">
        <f>IF(E60="",Data_Validation!$B$1,E60)</f>
        <v>250</v>
      </c>
      <c r="O60">
        <f>IF(J60="",Data_Validation!$B$2,J60)</f>
        <v>2.9</v>
      </c>
      <c r="P60">
        <f t="shared" si="0"/>
        <v>2</v>
      </c>
      <c r="Q60" s="2">
        <f>CustomerData[[#This Row],[avg_order_value_clean]]*CustomerData[[#This Row],[total_orders]]</f>
        <v>3000</v>
      </c>
      <c r="R60" s="2" t="str">
        <f t="shared" si="7"/>
        <v>At Risk</v>
      </c>
      <c r="S60" s="2" t="str">
        <f t="shared" si="1"/>
        <v>Medium Risk</v>
      </c>
      <c r="T60" s="2" t="str">
        <f t="shared" si="2"/>
        <v>35-44</v>
      </c>
      <c r="U60" s="1">
        <f t="shared" ca="1" si="8"/>
        <v>1282</v>
      </c>
      <c r="V60" s="2" t="str">
        <f t="shared" si="3"/>
        <v>Medium Loyalty</v>
      </c>
      <c r="W60" s="2" t="str">
        <f t="shared" si="4"/>
        <v>Legitimate</v>
      </c>
      <c r="X60" s="2" t="str">
        <f>IF(Q60&lt;Data_Validation!$B$8,"Low Value",IF(Q60&lt;Data_Validation!$B$9,"Medium Value","High Value"))</f>
        <v>High Value</v>
      </c>
      <c r="Y60" s="2" t="str">
        <f t="shared" si="5"/>
        <v>High Value - Maintain</v>
      </c>
      <c r="Z60" s="2" t="str">
        <f t="shared" si="6"/>
        <v>Check Data</v>
      </c>
    </row>
    <row r="61" spans="1:26" x14ac:dyDescent="0.3">
      <c r="A61" t="s">
        <v>90</v>
      </c>
      <c r="B61">
        <v>79</v>
      </c>
      <c r="C61" t="s">
        <v>21</v>
      </c>
      <c r="D61" t="s">
        <v>28</v>
      </c>
      <c r="E61">
        <v>78.099999999999994</v>
      </c>
      <c r="F61">
        <v>16</v>
      </c>
      <c r="G61">
        <v>42</v>
      </c>
      <c r="H61">
        <v>0</v>
      </c>
      <c r="I61" t="s">
        <v>23</v>
      </c>
      <c r="J61">
        <v>73.599999999999994</v>
      </c>
      <c r="K61" s="1">
        <v>45545</v>
      </c>
      <c r="L61">
        <v>11</v>
      </c>
      <c r="M61">
        <v>0.17</v>
      </c>
      <c r="N61">
        <f>IF(E61="",Data_Validation!$B$1,E61)</f>
        <v>78.099999999999994</v>
      </c>
      <c r="O61">
        <f>IF(J61="",Data_Validation!$B$2,J61)</f>
        <v>73.599999999999994</v>
      </c>
      <c r="P61">
        <f t="shared" si="0"/>
        <v>1</v>
      </c>
      <c r="Q61" s="2">
        <f>CustomerData[[#This Row],[avg_order_value_clean]]*CustomerData[[#This Row],[total_orders]]</f>
        <v>1249.5999999999999</v>
      </c>
      <c r="R61" s="2" t="str">
        <f t="shared" si="7"/>
        <v>At Risk</v>
      </c>
      <c r="S61" s="2" t="str">
        <f t="shared" si="1"/>
        <v>Low Risk</v>
      </c>
      <c r="T61" s="2" t="str">
        <f t="shared" si="2"/>
        <v>55+</v>
      </c>
      <c r="U61" s="1">
        <f t="shared" ca="1" si="8"/>
        <v>716</v>
      </c>
      <c r="V61" s="2" t="str">
        <f t="shared" si="3"/>
        <v>Low Loyalty</v>
      </c>
      <c r="W61" s="2" t="str">
        <f t="shared" si="4"/>
        <v>Legitimate</v>
      </c>
      <c r="X61" s="2" t="str">
        <f>IF(Q61&lt;Data_Validation!$B$8,"Low Value",IF(Q61&lt;Data_Validation!$B$9,"Medium Value","High Value"))</f>
        <v>Low Value</v>
      </c>
      <c r="Y61" s="2" t="str">
        <f t="shared" si="5"/>
        <v>Stable</v>
      </c>
      <c r="Z61" s="2" t="str">
        <f t="shared" si="6"/>
        <v>Check Data</v>
      </c>
    </row>
    <row r="62" spans="1:26" x14ac:dyDescent="0.3">
      <c r="A62" t="s">
        <v>91</v>
      </c>
      <c r="B62">
        <v>64</v>
      </c>
      <c r="C62" t="s">
        <v>14</v>
      </c>
      <c r="D62" t="s">
        <v>35</v>
      </c>
      <c r="E62">
        <v>29.96</v>
      </c>
      <c r="F62">
        <v>10</v>
      </c>
      <c r="G62">
        <v>235</v>
      </c>
      <c r="H62">
        <v>0</v>
      </c>
      <c r="I62" t="s">
        <v>19</v>
      </c>
      <c r="J62">
        <v>34.200000000000003</v>
      </c>
      <c r="K62" s="1">
        <v>45082</v>
      </c>
      <c r="L62">
        <v>33</v>
      </c>
      <c r="M62">
        <v>0.38</v>
      </c>
      <c r="N62">
        <f>IF(E62="",Data_Validation!$B$1,E62)</f>
        <v>29.96</v>
      </c>
      <c r="O62">
        <f>IF(J62="",Data_Validation!$B$2,J62)</f>
        <v>34.200000000000003</v>
      </c>
      <c r="P62">
        <f t="shared" si="0"/>
        <v>1</v>
      </c>
      <c r="Q62" s="2">
        <f>CustomerData[[#This Row],[avg_order_value_clean]]*CustomerData[[#This Row],[total_orders]]</f>
        <v>299.60000000000002</v>
      </c>
      <c r="R62" s="2" t="str">
        <f t="shared" si="7"/>
        <v>Inactive</v>
      </c>
      <c r="S62" s="2" t="str">
        <f t="shared" si="1"/>
        <v>Medium Risk</v>
      </c>
      <c r="T62" s="2" t="str">
        <f t="shared" si="2"/>
        <v>55+</v>
      </c>
      <c r="U62" s="1">
        <f t="shared" ca="1" si="8"/>
        <v>1179</v>
      </c>
      <c r="V62" s="2" t="str">
        <f t="shared" si="3"/>
        <v>Low Loyalty</v>
      </c>
      <c r="W62" s="2" t="str">
        <f t="shared" si="4"/>
        <v>Legitimate</v>
      </c>
      <c r="X62" s="2" t="str">
        <f>IF(Q62&lt;Data_Validation!$B$8,"Low Value",IF(Q62&lt;Data_Validation!$B$9,"Medium Value","High Value"))</f>
        <v>Low Value</v>
      </c>
      <c r="Y62" s="2" t="str">
        <f t="shared" si="5"/>
        <v>Stable</v>
      </c>
      <c r="Z62" s="2" t="str">
        <f t="shared" si="6"/>
        <v>Check Data</v>
      </c>
    </row>
    <row r="63" spans="1:26" x14ac:dyDescent="0.3">
      <c r="A63" t="s">
        <v>92</v>
      </c>
      <c r="B63">
        <v>79</v>
      </c>
      <c r="C63" t="s">
        <v>14</v>
      </c>
      <c r="D63" t="s">
        <v>44</v>
      </c>
      <c r="E63">
        <v>25.66</v>
      </c>
      <c r="F63">
        <v>12</v>
      </c>
      <c r="G63">
        <v>69</v>
      </c>
      <c r="H63">
        <v>0</v>
      </c>
      <c r="I63" t="s">
        <v>16</v>
      </c>
      <c r="J63">
        <v>82.4</v>
      </c>
      <c r="K63" s="1">
        <v>44301</v>
      </c>
      <c r="L63">
        <v>38</v>
      </c>
      <c r="M63">
        <v>0.33</v>
      </c>
      <c r="N63">
        <f>IF(E63="",Data_Validation!$B$1,E63)</f>
        <v>25.66</v>
      </c>
      <c r="O63">
        <f>IF(J63="",Data_Validation!$B$2,J63)</f>
        <v>82.4</v>
      </c>
      <c r="P63">
        <f t="shared" si="0"/>
        <v>2</v>
      </c>
      <c r="Q63" s="2">
        <f>CustomerData[[#This Row],[avg_order_value_clean]]*CustomerData[[#This Row],[total_orders]]</f>
        <v>307.92</v>
      </c>
      <c r="R63" s="2" t="str">
        <f t="shared" si="7"/>
        <v>At Risk</v>
      </c>
      <c r="S63" s="2" t="str">
        <f t="shared" si="1"/>
        <v>Medium Risk</v>
      </c>
      <c r="T63" s="2" t="str">
        <f t="shared" si="2"/>
        <v>55+</v>
      </c>
      <c r="U63" s="1">
        <f t="shared" ca="1" si="8"/>
        <v>1960</v>
      </c>
      <c r="V63" s="2" t="str">
        <f t="shared" si="3"/>
        <v>Low Loyalty</v>
      </c>
      <c r="W63" s="2" t="str">
        <f t="shared" si="4"/>
        <v>Legitimate</v>
      </c>
      <c r="X63" s="2" t="str">
        <f>IF(Q63&lt;Data_Validation!$B$8,"Low Value",IF(Q63&lt;Data_Validation!$B$9,"Medium Value","High Value"))</f>
        <v>Low Value</v>
      </c>
      <c r="Y63" s="2" t="str">
        <f t="shared" si="5"/>
        <v>Stable</v>
      </c>
      <c r="Z63" s="2" t="str">
        <f t="shared" si="6"/>
        <v>Check Data</v>
      </c>
    </row>
    <row r="64" spans="1:26" x14ac:dyDescent="0.3">
      <c r="A64" t="s">
        <v>93</v>
      </c>
      <c r="B64">
        <v>33</v>
      </c>
      <c r="C64" t="s">
        <v>21</v>
      </c>
      <c r="D64" t="s">
        <v>15</v>
      </c>
      <c r="E64">
        <v>37.74</v>
      </c>
      <c r="F64">
        <v>9</v>
      </c>
      <c r="G64">
        <v>355</v>
      </c>
      <c r="H64">
        <v>0</v>
      </c>
      <c r="I64" t="s">
        <v>19</v>
      </c>
      <c r="J64">
        <v>87.4</v>
      </c>
      <c r="K64" s="1">
        <v>45107</v>
      </c>
      <c r="L64">
        <v>65</v>
      </c>
      <c r="M64">
        <v>0.17</v>
      </c>
      <c r="N64">
        <f>IF(E64="",Data_Validation!$B$1,E64)</f>
        <v>37.74</v>
      </c>
      <c r="O64">
        <f>IF(J64="",Data_Validation!$B$2,J64)</f>
        <v>87.4</v>
      </c>
      <c r="P64">
        <f t="shared" si="0"/>
        <v>2</v>
      </c>
      <c r="Q64" s="2">
        <f>CustomerData[[#This Row],[avg_order_value_clean]]*CustomerData[[#This Row],[total_orders]]</f>
        <v>339.66</v>
      </c>
      <c r="R64" s="2" t="str">
        <f t="shared" si="7"/>
        <v>Inactive</v>
      </c>
      <c r="S64" s="2" t="str">
        <f t="shared" si="1"/>
        <v>Low Risk</v>
      </c>
      <c r="T64" s="2" t="str">
        <f t="shared" si="2"/>
        <v>25-34</v>
      </c>
      <c r="U64" s="1">
        <f t="shared" ca="1" si="8"/>
        <v>1154</v>
      </c>
      <c r="V64" s="2" t="str">
        <f t="shared" si="3"/>
        <v>Medium Loyalty</v>
      </c>
      <c r="W64" s="2" t="str">
        <f t="shared" si="4"/>
        <v>Legitimate</v>
      </c>
      <c r="X64" s="2" t="str">
        <f>IF(Q64&lt;Data_Validation!$B$8,"Low Value",IF(Q64&lt;Data_Validation!$B$9,"Medium Value","High Value"))</f>
        <v>Low Value</v>
      </c>
      <c r="Y64" s="2" t="str">
        <f t="shared" si="5"/>
        <v>Stable</v>
      </c>
      <c r="Z64" s="2" t="str">
        <f t="shared" si="6"/>
        <v>Check Data</v>
      </c>
    </row>
    <row r="65" spans="1:26" x14ac:dyDescent="0.3">
      <c r="A65" t="s">
        <v>94</v>
      </c>
      <c r="B65">
        <v>41</v>
      </c>
      <c r="C65" t="s">
        <v>21</v>
      </c>
      <c r="D65" t="s">
        <v>18</v>
      </c>
      <c r="E65">
        <v>38.89</v>
      </c>
      <c r="F65">
        <v>8</v>
      </c>
      <c r="G65">
        <v>130</v>
      </c>
      <c r="H65">
        <v>1</v>
      </c>
      <c r="I65" t="s">
        <v>40</v>
      </c>
      <c r="J65">
        <v>30.6</v>
      </c>
      <c r="K65" s="1">
        <v>44137</v>
      </c>
      <c r="L65">
        <v>63</v>
      </c>
      <c r="M65">
        <v>0.3</v>
      </c>
      <c r="N65">
        <f>IF(E65="",Data_Validation!$B$1,E65)</f>
        <v>38.89</v>
      </c>
      <c r="O65">
        <f>IF(J65="",Data_Validation!$B$2,J65)</f>
        <v>30.6</v>
      </c>
      <c r="P65">
        <f t="shared" si="0"/>
        <v>2</v>
      </c>
      <c r="Q65" s="2">
        <f>CustomerData[[#This Row],[avg_order_value_clean]]*CustomerData[[#This Row],[total_orders]]</f>
        <v>311.12</v>
      </c>
      <c r="R65" s="2" t="str">
        <f t="shared" si="7"/>
        <v>Inactive</v>
      </c>
      <c r="S65" s="2" t="str">
        <f t="shared" si="1"/>
        <v>Medium Risk</v>
      </c>
      <c r="T65" s="2" t="str">
        <f t="shared" si="2"/>
        <v>35-44</v>
      </c>
      <c r="U65" s="1">
        <f t="shared" ca="1" si="8"/>
        <v>2124</v>
      </c>
      <c r="V65" s="2" t="str">
        <f t="shared" si="3"/>
        <v>Medium Loyalty</v>
      </c>
      <c r="W65" s="2" t="str">
        <f t="shared" si="4"/>
        <v>Fraudulent</v>
      </c>
      <c r="X65" s="2" t="str">
        <f>IF(Q65&lt;Data_Validation!$B$8,"Low Value",IF(Q65&lt;Data_Validation!$B$9,"Medium Value","High Value"))</f>
        <v>Low Value</v>
      </c>
      <c r="Y65" s="2" t="str">
        <f t="shared" si="5"/>
        <v>Stable</v>
      </c>
      <c r="Z65" s="2" t="str">
        <f t="shared" si="6"/>
        <v>Check Data</v>
      </c>
    </row>
    <row r="66" spans="1:26" x14ac:dyDescent="0.3">
      <c r="A66" t="s">
        <v>95</v>
      </c>
      <c r="B66">
        <v>58</v>
      </c>
      <c r="C66" t="s">
        <v>14</v>
      </c>
      <c r="D66" t="s">
        <v>15</v>
      </c>
      <c r="E66">
        <v>224.56</v>
      </c>
      <c r="F66">
        <v>4</v>
      </c>
      <c r="G66">
        <v>131</v>
      </c>
      <c r="H66">
        <v>0</v>
      </c>
      <c r="I66" t="s">
        <v>29</v>
      </c>
      <c r="J66">
        <v>28.9</v>
      </c>
      <c r="K66" s="1">
        <v>44739</v>
      </c>
      <c r="L66">
        <v>38</v>
      </c>
      <c r="M66">
        <v>7.0000000000000007E-2</v>
      </c>
      <c r="N66">
        <f>IF(E66="",Data_Validation!$B$1,E66)</f>
        <v>224.56</v>
      </c>
      <c r="O66">
        <f>IF(J66="",Data_Validation!$B$2,J66)</f>
        <v>28.9</v>
      </c>
      <c r="P66">
        <f t="shared" ref="P66:P129" si="9">COUNTIF($A$2:$A$5001,A66)</f>
        <v>2</v>
      </c>
      <c r="Q66" s="2">
        <f>CustomerData[[#This Row],[avg_order_value_clean]]*CustomerData[[#This Row],[total_orders]]</f>
        <v>898.24</v>
      </c>
      <c r="R66" s="2" t="str">
        <f t="shared" si="7"/>
        <v>Inactive</v>
      </c>
      <c r="S66" s="2" t="str">
        <f t="shared" ref="S66:S129" si="10">IF(M66&lt;0.2,"Low Risk",IF(M66&lt;0.5,"Medium Risk","High Risk"))</f>
        <v>Low Risk</v>
      </c>
      <c r="T66" s="2" t="str">
        <f t="shared" ref="T66:T129" si="11">IF(B66&lt;25,"Under 25",IF(B66&lt;35,"25-34",IF(B66&lt;45,"35-44",IF(B66&lt;55,"45-54","55+"))))</f>
        <v>55+</v>
      </c>
      <c r="U66" s="1">
        <f t="shared" ref="U66:U129" ca="1" si="12">TODAY()-K66</f>
        <v>1522</v>
      </c>
      <c r="V66" s="2" t="str">
        <f t="shared" ref="V66:V129" si="13">IF(L66&lt;40,"Low Loyalty",IF(L66&lt;70,"Medium Loyalty","High Loyalty"))</f>
        <v>Low Loyalty</v>
      </c>
      <c r="W66" s="2" t="str">
        <f t="shared" ref="W66:W129" si="14">IF(H66=1,"Fraudulent","Legitimate")</f>
        <v>Legitimate</v>
      </c>
      <c r="X66" s="2" t="str">
        <f>IF(Q66&lt;Data_Validation!$B$8,"Low Value",IF(Q66&lt;Data_Validation!$B$9,"Medium Value","High Value"))</f>
        <v>Low Value</v>
      </c>
      <c r="Y66" s="2" t="str">
        <f t="shared" ref="Y66:Y129" si="15">IF(AND(X66="High Value",S66="High Risk"),"Critical - Retain",IF(AND(X66="High Value",S66&lt;&gt;"High Risk"),"High Value - Maintain",IF(AND(X66&lt;&gt;"High Value",S66="High Risk"),"At Risk - Develop","Stable")))</f>
        <v>Stable</v>
      </c>
      <c r="Z66" s="2" t="str">
        <f t="shared" ref="Z66:Z129" si="16">IF(OR(B66&lt;18,F66&lt;0,N66&lt;0,O66&lt;0,O66&gt;1,M66&lt;0,M66&gt;1),"Check Data","Valid")</f>
        <v>Check Data</v>
      </c>
    </row>
    <row r="67" spans="1:26" x14ac:dyDescent="0.3">
      <c r="A67" t="s">
        <v>96</v>
      </c>
      <c r="B67">
        <v>21</v>
      </c>
      <c r="C67" t="s">
        <v>21</v>
      </c>
      <c r="D67" t="s">
        <v>18</v>
      </c>
      <c r="E67">
        <v>177.53</v>
      </c>
      <c r="F67">
        <v>4</v>
      </c>
      <c r="G67">
        <v>247</v>
      </c>
      <c r="H67">
        <v>0</v>
      </c>
      <c r="I67" t="s">
        <v>40</v>
      </c>
      <c r="J67">
        <v>30.8</v>
      </c>
      <c r="K67" s="1">
        <v>45064</v>
      </c>
      <c r="L67">
        <v>73</v>
      </c>
      <c r="M67">
        <v>0.26</v>
      </c>
      <c r="N67">
        <f>IF(E67="",Data_Validation!$B$1,E67)</f>
        <v>177.53</v>
      </c>
      <c r="O67">
        <f>IF(J67="",Data_Validation!$B$2,J67)</f>
        <v>30.8</v>
      </c>
      <c r="P67">
        <f t="shared" si="9"/>
        <v>1</v>
      </c>
      <c r="Q67" s="2">
        <f>CustomerData[[#This Row],[avg_order_value_clean]]*CustomerData[[#This Row],[total_orders]]</f>
        <v>710.12</v>
      </c>
      <c r="R67" s="2" t="str">
        <f t="shared" ref="R67:R130" si="17">IF(G67&lt;=30,"Active",IF(G67&lt;=90,"At Risk","Inactive"))</f>
        <v>Inactive</v>
      </c>
      <c r="S67" s="2" t="str">
        <f t="shared" si="10"/>
        <v>Medium Risk</v>
      </c>
      <c r="T67" s="2" t="str">
        <f t="shared" si="11"/>
        <v>Under 25</v>
      </c>
      <c r="U67" s="1">
        <f t="shared" ca="1" si="12"/>
        <v>1197</v>
      </c>
      <c r="V67" s="2" t="str">
        <f t="shared" si="13"/>
        <v>High Loyalty</v>
      </c>
      <c r="W67" s="2" t="str">
        <f t="shared" si="14"/>
        <v>Legitimate</v>
      </c>
      <c r="X67" s="2" t="str">
        <f>IF(Q67&lt;Data_Validation!$B$8,"Low Value",IF(Q67&lt;Data_Validation!$B$9,"Medium Value","High Value"))</f>
        <v>Low Value</v>
      </c>
      <c r="Y67" s="2" t="str">
        <f t="shared" si="15"/>
        <v>Stable</v>
      </c>
      <c r="Z67" s="2" t="str">
        <f t="shared" si="16"/>
        <v>Check Data</v>
      </c>
    </row>
    <row r="68" spans="1:26" x14ac:dyDescent="0.3">
      <c r="A68" t="s">
        <v>97</v>
      </c>
      <c r="B68">
        <v>32</v>
      </c>
      <c r="C68" t="s">
        <v>14</v>
      </c>
      <c r="D68" t="s">
        <v>52</v>
      </c>
      <c r="E68">
        <v>22.84</v>
      </c>
      <c r="F68">
        <v>11</v>
      </c>
      <c r="G68">
        <v>154</v>
      </c>
      <c r="H68">
        <v>0</v>
      </c>
      <c r="I68" t="s">
        <v>40</v>
      </c>
      <c r="J68">
        <v>47.5</v>
      </c>
      <c r="K68" s="1">
        <v>44711</v>
      </c>
      <c r="L68">
        <v>13</v>
      </c>
      <c r="M68">
        <v>0.59</v>
      </c>
      <c r="N68">
        <f>IF(E68="",Data_Validation!$B$1,E68)</f>
        <v>22.84</v>
      </c>
      <c r="O68">
        <f>IF(J68="",Data_Validation!$B$2,J68)</f>
        <v>47.5</v>
      </c>
      <c r="P68">
        <f t="shared" si="9"/>
        <v>1</v>
      </c>
      <c r="Q68" s="2">
        <f>CustomerData[[#This Row],[avg_order_value_clean]]*CustomerData[[#This Row],[total_orders]]</f>
        <v>251.24</v>
      </c>
      <c r="R68" s="2" t="str">
        <f t="shared" si="17"/>
        <v>Inactive</v>
      </c>
      <c r="S68" s="2" t="str">
        <f t="shared" si="10"/>
        <v>High Risk</v>
      </c>
      <c r="T68" s="2" t="str">
        <f t="shared" si="11"/>
        <v>25-34</v>
      </c>
      <c r="U68" s="1">
        <f t="shared" ca="1" si="12"/>
        <v>1550</v>
      </c>
      <c r="V68" s="2" t="str">
        <f t="shared" si="13"/>
        <v>Low Loyalty</v>
      </c>
      <c r="W68" s="2" t="str">
        <f t="shared" si="14"/>
        <v>Legitimate</v>
      </c>
      <c r="X68" s="2" t="str">
        <f>IF(Q68&lt;Data_Validation!$B$8,"Low Value",IF(Q68&lt;Data_Validation!$B$9,"Medium Value","High Value"))</f>
        <v>Low Value</v>
      </c>
      <c r="Y68" s="2" t="str">
        <f t="shared" si="15"/>
        <v>At Risk - Develop</v>
      </c>
      <c r="Z68" s="2" t="str">
        <f t="shared" si="16"/>
        <v>Check Data</v>
      </c>
    </row>
    <row r="69" spans="1:26" x14ac:dyDescent="0.3">
      <c r="A69" t="s">
        <v>98</v>
      </c>
      <c r="B69">
        <v>42</v>
      </c>
      <c r="C69" t="s">
        <v>14</v>
      </c>
      <c r="D69" t="s">
        <v>22</v>
      </c>
      <c r="E69">
        <v>36.64</v>
      </c>
      <c r="F69">
        <v>13</v>
      </c>
      <c r="G69">
        <v>229</v>
      </c>
      <c r="H69">
        <v>0</v>
      </c>
      <c r="I69" t="s">
        <v>40</v>
      </c>
      <c r="J69">
        <v>1.6</v>
      </c>
      <c r="K69" s="1">
        <v>45112</v>
      </c>
      <c r="L69">
        <v>48</v>
      </c>
      <c r="M69">
        <v>0.35</v>
      </c>
      <c r="N69">
        <f>IF(E69="",Data_Validation!$B$1,E69)</f>
        <v>36.64</v>
      </c>
      <c r="O69">
        <f>IF(J69="",Data_Validation!$B$2,J69)</f>
        <v>1.6</v>
      </c>
      <c r="P69">
        <f t="shared" si="9"/>
        <v>1</v>
      </c>
      <c r="Q69" s="2">
        <f>CustomerData[[#This Row],[avg_order_value_clean]]*CustomerData[[#This Row],[total_orders]]</f>
        <v>476.32</v>
      </c>
      <c r="R69" s="2" t="str">
        <f t="shared" si="17"/>
        <v>Inactive</v>
      </c>
      <c r="S69" s="2" t="str">
        <f t="shared" si="10"/>
        <v>Medium Risk</v>
      </c>
      <c r="T69" s="2" t="str">
        <f t="shared" si="11"/>
        <v>35-44</v>
      </c>
      <c r="U69" s="1">
        <f t="shared" ca="1" si="12"/>
        <v>1149</v>
      </c>
      <c r="V69" s="2" t="str">
        <f t="shared" si="13"/>
        <v>Medium Loyalty</v>
      </c>
      <c r="W69" s="2" t="str">
        <f t="shared" si="14"/>
        <v>Legitimate</v>
      </c>
      <c r="X69" s="2" t="str">
        <f>IF(Q69&lt;Data_Validation!$B$8,"Low Value",IF(Q69&lt;Data_Validation!$B$9,"Medium Value","High Value"))</f>
        <v>Low Value</v>
      </c>
      <c r="Y69" s="2" t="str">
        <f t="shared" si="15"/>
        <v>Stable</v>
      </c>
      <c r="Z69" s="2" t="str">
        <f t="shared" si="16"/>
        <v>Check Data</v>
      </c>
    </row>
    <row r="70" spans="1:26" x14ac:dyDescent="0.3">
      <c r="A70" t="s">
        <v>99</v>
      </c>
      <c r="B70">
        <v>61</v>
      </c>
      <c r="C70" t="s">
        <v>14</v>
      </c>
      <c r="D70" t="s">
        <v>26</v>
      </c>
      <c r="E70">
        <v>99.99</v>
      </c>
      <c r="F70">
        <v>8</v>
      </c>
      <c r="G70">
        <v>88</v>
      </c>
      <c r="H70">
        <v>0</v>
      </c>
      <c r="I70" t="s">
        <v>16</v>
      </c>
      <c r="J70">
        <v>1.1000000000000001</v>
      </c>
      <c r="K70" s="1">
        <v>45196</v>
      </c>
      <c r="L70">
        <v>24</v>
      </c>
      <c r="M70">
        <v>0.19</v>
      </c>
      <c r="N70">
        <f>IF(E70="",Data_Validation!$B$1,E70)</f>
        <v>99.99</v>
      </c>
      <c r="O70">
        <f>IF(J70="",Data_Validation!$B$2,J70)</f>
        <v>1.1000000000000001</v>
      </c>
      <c r="P70">
        <f t="shared" si="9"/>
        <v>1</v>
      </c>
      <c r="Q70" s="2">
        <f>CustomerData[[#This Row],[avg_order_value_clean]]*CustomerData[[#This Row],[total_orders]]</f>
        <v>799.92</v>
      </c>
      <c r="R70" s="2" t="str">
        <f t="shared" si="17"/>
        <v>At Risk</v>
      </c>
      <c r="S70" s="2" t="str">
        <f t="shared" si="10"/>
        <v>Low Risk</v>
      </c>
      <c r="T70" s="2" t="str">
        <f t="shared" si="11"/>
        <v>55+</v>
      </c>
      <c r="U70" s="1">
        <f t="shared" ca="1" si="12"/>
        <v>1065</v>
      </c>
      <c r="V70" s="2" t="str">
        <f t="shared" si="13"/>
        <v>Low Loyalty</v>
      </c>
      <c r="W70" s="2" t="str">
        <f t="shared" si="14"/>
        <v>Legitimate</v>
      </c>
      <c r="X70" s="2" t="str">
        <f>IF(Q70&lt;Data_Validation!$B$8,"Low Value",IF(Q70&lt;Data_Validation!$B$9,"Medium Value","High Value"))</f>
        <v>Low Value</v>
      </c>
      <c r="Y70" s="2" t="str">
        <f t="shared" si="15"/>
        <v>Stable</v>
      </c>
      <c r="Z70" s="2" t="str">
        <f t="shared" si="16"/>
        <v>Check Data</v>
      </c>
    </row>
    <row r="71" spans="1:26" x14ac:dyDescent="0.3">
      <c r="A71" t="s">
        <v>100</v>
      </c>
      <c r="B71">
        <v>72</v>
      </c>
      <c r="C71" t="s">
        <v>25</v>
      </c>
      <c r="D71" t="s">
        <v>26</v>
      </c>
      <c r="E71">
        <v>101.05</v>
      </c>
      <c r="F71">
        <v>9</v>
      </c>
      <c r="G71">
        <v>228</v>
      </c>
      <c r="H71">
        <v>0</v>
      </c>
      <c r="I71" t="s">
        <v>16</v>
      </c>
      <c r="J71">
        <v>73.5</v>
      </c>
      <c r="K71" s="1">
        <v>45197</v>
      </c>
      <c r="L71">
        <v>36</v>
      </c>
      <c r="M71">
        <v>0.22</v>
      </c>
      <c r="N71">
        <f>IF(E71="",Data_Validation!$B$1,E71)</f>
        <v>101.05</v>
      </c>
      <c r="O71">
        <f>IF(J71="",Data_Validation!$B$2,J71)</f>
        <v>73.5</v>
      </c>
      <c r="P71">
        <f t="shared" si="9"/>
        <v>1</v>
      </c>
      <c r="Q71" s="2">
        <f>CustomerData[[#This Row],[avg_order_value_clean]]*CustomerData[[#This Row],[total_orders]]</f>
        <v>909.44999999999993</v>
      </c>
      <c r="R71" s="2" t="str">
        <f t="shared" si="17"/>
        <v>Inactive</v>
      </c>
      <c r="S71" s="2" t="str">
        <f t="shared" si="10"/>
        <v>Medium Risk</v>
      </c>
      <c r="T71" s="2" t="str">
        <f t="shared" si="11"/>
        <v>55+</v>
      </c>
      <c r="U71" s="1">
        <f t="shared" ca="1" si="12"/>
        <v>1064</v>
      </c>
      <c r="V71" s="2" t="str">
        <f t="shared" si="13"/>
        <v>Low Loyalty</v>
      </c>
      <c r="W71" s="2" t="str">
        <f t="shared" si="14"/>
        <v>Legitimate</v>
      </c>
      <c r="X71" s="2" t="str">
        <f>IF(Q71&lt;Data_Validation!$B$8,"Low Value",IF(Q71&lt;Data_Validation!$B$9,"Medium Value","High Value"))</f>
        <v>Low Value</v>
      </c>
      <c r="Y71" s="2" t="str">
        <f t="shared" si="15"/>
        <v>Stable</v>
      </c>
      <c r="Z71" s="2" t="str">
        <f t="shared" si="16"/>
        <v>Check Data</v>
      </c>
    </row>
    <row r="72" spans="1:26" x14ac:dyDescent="0.3">
      <c r="A72" t="s">
        <v>101</v>
      </c>
      <c r="B72">
        <v>52</v>
      </c>
      <c r="C72" t="s">
        <v>25</v>
      </c>
      <c r="D72" t="s">
        <v>44</v>
      </c>
      <c r="E72">
        <v>84.6</v>
      </c>
      <c r="F72">
        <v>17</v>
      </c>
      <c r="G72">
        <v>26</v>
      </c>
      <c r="H72">
        <v>0</v>
      </c>
      <c r="I72" t="s">
        <v>29</v>
      </c>
      <c r="J72">
        <v>80.8</v>
      </c>
      <c r="K72" s="1">
        <v>45206</v>
      </c>
      <c r="L72">
        <v>20</v>
      </c>
      <c r="M72">
        <v>0.25</v>
      </c>
      <c r="N72">
        <f>IF(E72="",Data_Validation!$B$1,E72)</f>
        <v>84.6</v>
      </c>
      <c r="O72">
        <f>IF(J72="",Data_Validation!$B$2,J72)</f>
        <v>80.8</v>
      </c>
      <c r="P72">
        <f t="shared" si="9"/>
        <v>2</v>
      </c>
      <c r="Q72" s="2">
        <f>CustomerData[[#This Row],[avg_order_value_clean]]*CustomerData[[#This Row],[total_orders]]</f>
        <v>1438.1999999999998</v>
      </c>
      <c r="R72" s="2" t="str">
        <f t="shared" si="17"/>
        <v>Active</v>
      </c>
      <c r="S72" s="2" t="str">
        <f t="shared" si="10"/>
        <v>Medium Risk</v>
      </c>
      <c r="T72" s="2" t="str">
        <f t="shared" si="11"/>
        <v>45-54</v>
      </c>
      <c r="U72" s="1">
        <f t="shared" ca="1" si="12"/>
        <v>1055</v>
      </c>
      <c r="V72" s="2" t="str">
        <f t="shared" si="13"/>
        <v>Low Loyalty</v>
      </c>
      <c r="W72" s="2" t="str">
        <f t="shared" si="14"/>
        <v>Legitimate</v>
      </c>
      <c r="X72" s="2" t="str">
        <f>IF(Q72&lt;Data_Validation!$B$8,"Low Value",IF(Q72&lt;Data_Validation!$B$9,"Medium Value","High Value"))</f>
        <v>Low Value</v>
      </c>
      <c r="Y72" s="2" t="str">
        <f t="shared" si="15"/>
        <v>Stable</v>
      </c>
      <c r="Z72" s="2" t="str">
        <f t="shared" si="16"/>
        <v>Check Data</v>
      </c>
    </row>
    <row r="73" spans="1:26" x14ac:dyDescent="0.3">
      <c r="A73" t="s">
        <v>102</v>
      </c>
      <c r="B73">
        <v>72</v>
      </c>
      <c r="C73" t="s">
        <v>25</v>
      </c>
      <c r="D73" t="s">
        <v>22</v>
      </c>
      <c r="E73">
        <v>111.68</v>
      </c>
      <c r="F73">
        <v>13</v>
      </c>
      <c r="G73">
        <v>360</v>
      </c>
      <c r="H73">
        <v>0</v>
      </c>
      <c r="I73" t="s">
        <v>19</v>
      </c>
      <c r="J73">
        <v>20.399999999999999</v>
      </c>
      <c r="K73" s="1">
        <v>44103</v>
      </c>
      <c r="L73">
        <v>43</v>
      </c>
      <c r="M73">
        <v>7.0000000000000007E-2</v>
      </c>
      <c r="N73">
        <f>IF(E73="",Data_Validation!$B$1,E73)</f>
        <v>111.68</v>
      </c>
      <c r="O73">
        <f>IF(J73="",Data_Validation!$B$2,J73)</f>
        <v>20.399999999999999</v>
      </c>
      <c r="P73">
        <f t="shared" si="9"/>
        <v>1</v>
      </c>
      <c r="Q73" s="2">
        <f>CustomerData[[#This Row],[avg_order_value_clean]]*CustomerData[[#This Row],[total_orders]]</f>
        <v>1451.8400000000001</v>
      </c>
      <c r="R73" s="2" t="str">
        <f t="shared" si="17"/>
        <v>Inactive</v>
      </c>
      <c r="S73" s="2" t="str">
        <f t="shared" si="10"/>
        <v>Low Risk</v>
      </c>
      <c r="T73" s="2" t="str">
        <f t="shared" si="11"/>
        <v>55+</v>
      </c>
      <c r="U73" s="1">
        <f t="shared" ca="1" si="12"/>
        <v>2158</v>
      </c>
      <c r="V73" s="2" t="str">
        <f t="shared" si="13"/>
        <v>Medium Loyalty</v>
      </c>
      <c r="W73" s="2" t="str">
        <f t="shared" si="14"/>
        <v>Legitimate</v>
      </c>
      <c r="X73" s="2" t="str">
        <f>IF(Q73&lt;Data_Validation!$B$8,"Low Value",IF(Q73&lt;Data_Validation!$B$9,"Medium Value","High Value"))</f>
        <v>Low Value</v>
      </c>
      <c r="Y73" s="2" t="str">
        <f t="shared" si="15"/>
        <v>Stable</v>
      </c>
      <c r="Z73" s="2" t="str">
        <f t="shared" si="16"/>
        <v>Check Data</v>
      </c>
    </row>
    <row r="74" spans="1:26" x14ac:dyDescent="0.3">
      <c r="A74" t="s">
        <v>103</v>
      </c>
      <c r="B74">
        <v>31</v>
      </c>
      <c r="C74" t="s">
        <v>21</v>
      </c>
      <c r="D74" t="s">
        <v>22</v>
      </c>
      <c r="E74">
        <v>178.26</v>
      </c>
      <c r="F74">
        <v>13</v>
      </c>
      <c r="G74">
        <v>355</v>
      </c>
      <c r="H74">
        <v>0</v>
      </c>
      <c r="I74" t="s">
        <v>19</v>
      </c>
      <c r="J74">
        <v>59.4</v>
      </c>
      <c r="K74" s="1">
        <v>44066</v>
      </c>
      <c r="L74">
        <v>57</v>
      </c>
      <c r="M74">
        <v>0.45</v>
      </c>
      <c r="N74">
        <f>IF(E74="",Data_Validation!$B$1,E74)</f>
        <v>178.26</v>
      </c>
      <c r="O74">
        <f>IF(J74="",Data_Validation!$B$2,J74)</f>
        <v>59.4</v>
      </c>
      <c r="P74">
        <f t="shared" si="9"/>
        <v>2</v>
      </c>
      <c r="Q74" s="2">
        <f>CustomerData[[#This Row],[avg_order_value_clean]]*CustomerData[[#This Row],[total_orders]]</f>
        <v>2317.38</v>
      </c>
      <c r="R74" s="2" t="str">
        <f t="shared" si="17"/>
        <v>Inactive</v>
      </c>
      <c r="S74" s="2" t="str">
        <f t="shared" si="10"/>
        <v>Medium Risk</v>
      </c>
      <c r="T74" s="2" t="str">
        <f t="shared" si="11"/>
        <v>25-34</v>
      </c>
      <c r="U74" s="1">
        <f t="shared" ca="1" si="12"/>
        <v>2195</v>
      </c>
      <c r="V74" s="2" t="str">
        <f t="shared" si="13"/>
        <v>Medium Loyalty</v>
      </c>
      <c r="W74" s="2" t="str">
        <f t="shared" si="14"/>
        <v>Legitimate</v>
      </c>
      <c r="X74" s="2" t="str">
        <f>IF(Q74&lt;Data_Validation!$B$8,"Low Value",IF(Q74&lt;Data_Validation!$B$9,"Medium Value","High Value"))</f>
        <v>High Value</v>
      </c>
      <c r="Y74" s="2" t="str">
        <f t="shared" si="15"/>
        <v>High Value - Maintain</v>
      </c>
      <c r="Z74" s="2" t="str">
        <f t="shared" si="16"/>
        <v>Check Data</v>
      </c>
    </row>
    <row r="75" spans="1:26" x14ac:dyDescent="0.3">
      <c r="A75" t="s">
        <v>104</v>
      </c>
      <c r="B75">
        <v>66</v>
      </c>
      <c r="C75" t="s">
        <v>21</v>
      </c>
      <c r="D75" t="s">
        <v>18</v>
      </c>
      <c r="E75">
        <v>97.41</v>
      </c>
      <c r="F75">
        <v>14</v>
      </c>
      <c r="G75">
        <v>237</v>
      </c>
      <c r="H75">
        <v>0</v>
      </c>
      <c r="I75" t="s">
        <v>19</v>
      </c>
      <c r="J75">
        <v>21.6</v>
      </c>
      <c r="K75" s="1">
        <v>44075</v>
      </c>
      <c r="L75">
        <v>65</v>
      </c>
      <c r="M75">
        <v>0.46</v>
      </c>
      <c r="N75">
        <f>IF(E75="",Data_Validation!$B$1,E75)</f>
        <v>97.41</v>
      </c>
      <c r="O75">
        <f>IF(J75="",Data_Validation!$B$2,J75)</f>
        <v>21.6</v>
      </c>
      <c r="P75">
        <f t="shared" si="9"/>
        <v>1</v>
      </c>
      <c r="Q75" s="2">
        <f>CustomerData[[#This Row],[avg_order_value_clean]]*CustomerData[[#This Row],[total_orders]]</f>
        <v>1363.74</v>
      </c>
      <c r="R75" s="2" t="str">
        <f t="shared" si="17"/>
        <v>Inactive</v>
      </c>
      <c r="S75" s="2" t="str">
        <f t="shared" si="10"/>
        <v>Medium Risk</v>
      </c>
      <c r="T75" s="2" t="str">
        <f t="shared" si="11"/>
        <v>55+</v>
      </c>
      <c r="U75" s="1">
        <f t="shared" ca="1" si="12"/>
        <v>2186</v>
      </c>
      <c r="V75" s="2" t="str">
        <f t="shared" si="13"/>
        <v>Medium Loyalty</v>
      </c>
      <c r="W75" s="2" t="str">
        <f t="shared" si="14"/>
        <v>Legitimate</v>
      </c>
      <c r="X75" s="2" t="str">
        <f>IF(Q75&lt;Data_Validation!$B$8,"Low Value",IF(Q75&lt;Data_Validation!$B$9,"Medium Value","High Value"))</f>
        <v>Low Value</v>
      </c>
      <c r="Y75" s="2" t="str">
        <f t="shared" si="15"/>
        <v>Stable</v>
      </c>
      <c r="Z75" s="2" t="str">
        <f t="shared" si="16"/>
        <v>Check Data</v>
      </c>
    </row>
    <row r="76" spans="1:26" x14ac:dyDescent="0.3">
      <c r="A76" t="s">
        <v>105</v>
      </c>
      <c r="B76">
        <v>36</v>
      </c>
      <c r="C76" t="s">
        <v>21</v>
      </c>
      <c r="D76" t="s">
        <v>26</v>
      </c>
      <c r="E76">
        <v>111.72</v>
      </c>
      <c r="F76">
        <v>6</v>
      </c>
      <c r="G76">
        <v>174</v>
      </c>
      <c r="H76">
        <v>0</v>
      </c>
      <c r="I76" t="s">
        <v>40</v>
      </c>
      <c r="J76">
        <v>73.400000000000006</v>
      </c>
      <c r="K76" s="1">
        <v>45182</v>
      </c>
      <c r="L76">
        <v>60</v>
      </c>
      <c r="M76">
        <v>0.33</v>
      </c>
      <c r="N76">
        <f>IF(E76="",Data_Validation!$B$1,E76)</f>
        <v>111.72</v>
      </c>
      <c r="O76">
        <f>IF(J76="",Data_Validation!$B$2,J76)</f>
        <v>73.400000000000006</v>
      </c>
      <c r="P76">
        <f t="shared" si="9"/>
        <v>3</v>
      </c>
      <c r="Q76" s="2">
        <f>CustomerData[[#This Row],[avg_order_value_clean]]*CustomerData[[#This Row],[total_orders]]</f>
        <v>670.31999999999994</v>
      </c>
      <c r="R76" s="2" t="str">
        <f t="shared" si="17"/>
        <v>Inactive</v>
      </c>
      <c r="S76" s="2" t="str">
        <f t="shared" si="10"/>
        <v>Medium Risk</v>
      </c>
      <c r="T76" s="2" t="str">
        <f t="shared" si="11"/>
        <v>35-44</v>
      </c>
      <c r="U76" s="1">
        <f t="shared" ca="1" si="12"/>
        <v>1079</v>
      </c>
      <c r="V76" s="2" t="str">
        <f t="shared" si="13"/>
        <v>Medium Loyalty</v>
      </c>
      <c r="W76" s="2" t="str">
        <f t="shared" si="14"/>
        <v>Legitimate</v>
      </c>
      <c r="X76" s="2" t="str">
        <f>IF(Q76&lt;Data_Validation!$B$8,"Low Value",IF(Q76&lt;Data_Validation!$B$9,"Medium Value","High Value"))</f>
        <v>Low Value</v>
      </c>
      <c r="Y76" s="2" t="str">
        <f t="shared" si="15"/>
        <v>Stable</v>
      </c>
      <c r="Z76" s="2" t="str">
        <f t="shared" si="16"/>
        <v>Check Data</v>
      </c>
    </row>
    <row r="77" spans="1:26" x14ac:dyDescent="0.3">
      <c r="A77" t="s">
        <v>106</v>
      </c>
      <c r="B77">
        <v>55</v>
      </c>
      <c r="C77" t="s">
        <v>14</v>
      </c>
      <c r="D77" t="s">
        <v>26</v>
      </c>
      <c r="E77">
        <v>130.26</v>
      </c>
      <c r="F77">
        <v>8</v>
      </c>
      <c r="G77">
        <v>315</v>
      </c>
      <c r="H77">
        <v>0</v>
      </c>
      <c r="I77" t="s">
        <v>29</v>
      </c>
      <c r="J77">
        <v>42.1</v>
      </c>
      <c r="K77" s="1">
        <v>44330</v>
      </c>
      <c r="L77">
        <v>99</v>
      </c>
      <c r="M77">
        <v>0.04</v>
      </c>
      <c r="N77">
        <f>IF(E77="",Data_Validation!$B$1,E77)</f>
        <v>130.26</v>
      </c>
      <c r="O77">
        <f>IF(J77="",Data_Validation!$B$2,J77)</f>
        <v>42.1</v>
      </c>
      <c r="P77">
        <f t="shared" si="9"/>
        <v>1</v>
      </c>
      <c r="Q77" s="2">
        <f>CustomerData[[#This Row],[avg_order_value_clean]]*CustomerData[[#This Row],[total_orders]]</f>
        <v>1042.08</v>
      </c>
      <c r="R77" s="2" t="str">
        <f t="shared" si="17"/>
        <v>Inactive</v>
      </c>
      <c r="S77" s="2" t="str">
        <f t="shared" si="10"/>
        <v>Low Risk</v>
      </c>
      <c r="T77" s="2" t="str">
        <f t="shared" si="11"/>
        <v>55+</v>
      </c>
      <c r="U77" s="1">
        <f t="shared" ca="1" si="12"/>
        <v>1931</v>
      </c>
      <c r="V77" s="2" t="str">
        <f t="shared" si="13"/>
        <v>High Loyalty</v>
      </c>
      <c r="W77" s="2" t="str">
        <f t="shared" si="14"/>
        <v>Legitimate</v>
      </c>
      <c r="X77" s="2" t="str">
        <f>IF(Q77&lt;Data_Validation!$B$8,"Low Value",IF(Q77&lt;Data_Validation!$B$9,"Medium Value","High Value"))</f>
        <v>Low Value</v>
      </c>
      <c r="Y77" s="2" t="str">
        <f t="shared" si="15"/>
        <v>Stable</v>
      </c>
      <c r="Z77" s="2" t="str">
        <f t="shared" si="16"/>
        <v>Check Data</v>
      </c>
    </row>
    <row r="78" spans="1:26" x14ac:dyDescent="0.3">
      <c r="A78" t="s">
        <v>107</v>
      </c>
      <c r="B78">
        <v>53</v>
      </c>
      <c r="C78" t="s">
        <v>25</v>
      </c>
      <c r="D78" t="s">
        <v>22</v>
      </c>
      <c r="E78">
        <v>194.44</v>
      </c>
      <c r="F78">
        <v>14</v>
      </c>
      <c r="G78">
        <v>291</v>
      </c>
      <c r="H78">
        <v>0</v>
      </c>
      <c r="I78" t="s">
        <v>40</v>
      </c>
      <c r="J78">
        <v>82.3</v>
      </c>
      <c r="K78" s="1">
        <v>45144</v>
      </c>
      <c r="L78">
        <v>43</v>
      </c>
      <c r="M78">
        <v>0.3</v>
      </c>
      <c r="N78">
        <f>IF(E78="",Data_Validation!$B$1,E78)</f>
        <v>194.44</v>
      </c>
      <c r="O78">
        <f>IF(J78="",Data_Validation!$B$2,J78)</f>
        <v>82.3</v>
      </c>
      <c r="P78">
        <f t="shared" si="9"/>
        <v>2</v>
      </c>
      <c r="Q78" s="2">
        <f>CustomerData[[#This Row],[avg_order_value_clean]]*CustomerData[[#This Row],[total_orders]]</f>
        <v>2722.16</v>
      </c>
      <c r="R78" s="2" t="str">
        <f t="shared" si="17"/>
        <v>Inactive</v>
      </c>
      <c r="S78" s="2" t="str">
        <f t="shared" si="10"/>
        <v>Medium Risk</v>
      </c>
      <c r="T78" s="2" t="str">
        <f t="shared" si="11"/>
        <v>45-54</v>
      </c>
      <c r="U78" s="1">
        <f t="shared" ca="1" si="12"/>
        <v>1117</v>
      </c>
      <c r="V78" s="2" t="str">
        <f t="shared" si="13"/>
        <v>Medium Loyalty</v>
      </c>
      <c r="W78" s="2" t="str">
        <f t="shared" si="14"/>
        <v>Legitimate</v>
      </c>
      <c r="X78" s="2" t="str">
        <f>IF(Q78&lt;Data_Validation!$B$8,"Low Value",IF(Q78&lt;Data_Validation!$B$9,"Medium Value","High Value"))</f>
        <v>High Value</v>
      </c>
      <c r="Y78" s="2" t="str">
        <f t="shared" si="15"/>
        <v>High Value - Maintain</v>
      </c>
      <c r="Z78" s="2" t="str">
        <f t="shared" si="16"/>
        <v>Check Data</v>
      </c>
    </row>
    <row r="79" spans="1:26" x14ac:dyDescent="0.3">
      <c r="A79" t="s">
        <v>108</v>
      </c>
      <c r="B79">
        <v>24</v>
      </c>
      <c r="C79" t="s">
        <v>14</v>
      </c>
      <c r="D79" t="s">
        <v>18</v>
      </c>
      <c r="E79">
        <v>131.13</v>
      </c>
      <c r="F79">
        <v>13</v>
      </c>
      <c r="G79">
        <v>60</v>
      </c>
      <c r="H79">
        <v>0</v>
      </c>
      <c r="I79" t="s">
        <v>29</v>
      </c>
      <c r="J79">
        <v>94.9</v>
      </c>
      <c r="K79" s="1">
        <v>44690</v>
      </c>
      <c r="L79">
        <v>84</v>
      </c>
      <c r="M79">
        <v>0.12</v>
      </c>
      <c r="N79">
        <f>IF(E79="",Data_Validation!$B$1,E79)</f>
        <v>131.13</v>
      </c>
      <c r="O79">
        <f>IF(J79="",Data_Validation!$B$2,J79)</f>
        <v>94.9</v>
      </c>
      <c r="P79">
        <f t="shared" si="9"/>
        <v>2</v>
      </c>
      <c r="Q79" s="2">
        <f>CustomerData[[#This Row],[avg_order_value_clean]]*CustomerData[[#This Row],[total_orders]]</f>
        <v>1704.69</v>
      </c>
      <c r="R79" s="2" t="str">
        <f t="shared" si="17"/>
        <v>At Risk</v>
      </c>
      <c r="S79" s="2" t="str">
        <f t="shared" si="10"/>
        <v>Low Risk</v>
      </c>
      <c r="T79" s="2" t="str">
        <f t="shared" si="11"/>
        <v>Under 25</v>
      </c>
      <c r="U79" s="1">
        <f t="shared" ca="1" si="12"/>
        <v>1571</v>
      </c>
      <c r="V79" s="2" t="str">
        <f t="shared" si="13"/>
        <v>High Loyalty</v>
      </c>
      <c r="W79" s="2" t="str">
        <f t="shared" si="14"/>
        <v>Legitimate</v>
      </c>
      <c r="X79" s="2" t="str">
        <f>IF(Q79&lt;Data_Validation!$B$8,"Low Value",IF(Q79&lt;Data_Validation!$B$9,"Medium Value","High Value"))</f>
        <v>High Value</v>
      </c>
      <c r="Y79" s="2" t="str">
        <f t="shared" si="15"/>
        <v>High Value - Maintain</v>
      </c>
      <c r="Z79" s="2" t="str">
        <f t="shared" si="16"/>
        <v>Check Data</v>
      </c>
    </row>
    <row r="80" spans="1:26" x14ac:dyDescent="0.3">
      <c r="A80" t="s">
        <v>109</v>
      </c>
      <c r="B80">
        <v>47</v>
      </c>
      <c r="C80" t="s">
        <v>21</v>
      </c>
      <c r="D80" t="s">
        <v>28</v>
      </c>
      <c r="E80">
        <v>54.59</v>
      </c>
      <c r="F80">
        <v>11</v>
      </c>
      <c r="G80">
        <v>169</v>
      </c>
      <c r="H80">
        <v>0</v>
      </c>
      <c r="I80" t="s">
        <v>23</v>
      </c>
      <c r="J80">
        <v>55.5</v>
      </c>
      <c r="K80" s="1">
        <v>44706</v>
      </c>
      <c r="L80">
        <v>65</v>
      </c>
      <c r="M80">
        <v>0.39</v>
      </c>
      <c r="N80">
        <f>IF(E80="",Data_Validation!$B$1,E80)</f>
        <v>54.59</v>
      </c>
      <c r="O80">
        <f>IF(J80="",Data_Validation!$B$2,J80)</f>
        <v>55.5</v>
      </c>
      <c r="P80">
        <f t="shared" si="9"/>
        <v>1</v>
      </c>
      <c r="Q80" s="2">
        <f>CustomerData[[#This Row],[avg_order_value_clean]]*CustomerData[[#This Row],[total_orders]]</f>
        <v>600.49</v>
      </c>
      <c r="R80" s="2" t="str">
        <f t="shared" si="17"/>
        <v>Inactive</v>
      </c>
      <c r="S80" s="2" t="str">
        <f t="shared" si="10"/>
        <v>Medium Risk</v>
      </c>
      <c r="T80" s="2" t="str">
        <f t="shared" si="11"/>
        <v>45-54</v>
      </c>
      <c r="U80" s="1">
        <f t="shared" ca="1" si="12"/>
        <v>1555</v>
      </c>
      <c r="V80" s="2" t="str">
        <f t="shared" si="13"/>
        <v>Medium Loyalty</v>
      </c>
      <c r="W80" s="2" t="str">
        <f t="shared" si="14"/>
        <v>Legitimate</v>
      </c>
      <c r="X80" s="2" t="str">
        <f>IF(Q80&lt;Data_Validation!$B$8,"Low Value",IF(Q80&lt;Data_Validation!$B$9,"Medium Value","High Value"))</f>
        <v>Low Value</v>
      </c>
      <c r="Y80" s="2" t="str">
        <f t="shared" si="15"/>
        <v>Stable</v>
      </c>
      <c r="Z80" s="2" t="str">
        <f t="shared" si="16"/>
        <v>Check Data</v>
      </c>
    </row>
    <row r="81" spans="1:26" x14ac:dyDescent="0.3">
      <c r="A81" t="s">
        <v>110</v>
      </c>
      <c r="B81">
        <v>36</v>
      </c>
      <c r="C81" t="s">
        <v>25</v>
      </c>
      <c r="D81" t="s">
        <v>28</v>
      </c>
      <c r="E81">
        <v>123.09</v>
      </c>
      <c r="F81">
        <v>6</v>
      </c>
      <c r="G81">
        <v>262</v>
      </c>
      <c r="H81">
        <v>0</v>
      </c>
      <c r="I81" t="s">
        <v>16</v>
      </c>
      <c r="J81">
        <v>90.1</v>
      </c>
      <c r="K81" s="1">
        <v>44723</v>
      </c>
      <c r="L81">
        <v>46</v>
      </c>
      <c r="M81">
        <v>0.28999999999999998</v>
      </c>
      <c r="N81">
        <f>IF(E81="",Data_Validation!$B$1,E81)</f>
        <v>123.09</v>
      </c>
      <c r="O81">
        <f>IF(J81="",Data_Validation!$B$2,J81)</f>
        <v>90.1</v>
      </c>
      <c r="P81">
        <f t="shared" si="9"/>
        <v>1</v>
      </c>
      <c r="Q81" s="2">
        <f>CustomerData[[#This Row],[avg_order_value_clean]]*CustomerData[[#This Row],[total_orders]]</f>
        <v>738.54</v>
      </c>
      <c r="R81" s="2" t="str">
        <f t="shared" si="17"/>
        <v>Inactive</v>
      </c>
      <c r="S81" s="2" t="str">
        <f t="shared" si="10"/>
        <v>Medium Risk</v>
      </c>
      <c r="T81" s="2" t="str">
        <f t="shared" si="11"/>
        <v>35-44</v>
      </c>
      <c r="U81" s="1">
        <f t="shared" ca="1" si="12"/>
        <v>1538</v>
      </c>
      <c r="V81" s="2" t="str">
        <f t="shared" si="13"/>
        <v>Medium Loyalty</v>
      </c>
      <c r="W81" s="2" t="str">
        <f t="shared" si="14"/>
        <v>Legitimate</v>
      </c>
      <c r="X81" s="2" t="str">
        <f>IF(Q81&lt;Data_Validation!$B$8,"Low Value",IF(Q81&lt;Data_Validation!$B$9,"Medium Value","High Value"))</f>
        <v>Low Value</v>
      </c>
      <c r="Y81" s="2" t="str">
        <f t="shared" si="15"/>
        <v>Stable</v>
      </c>
      <c r="Z81" s="2" t="str">
        <f t="shared" si="16"/>
        <v>Check Data</v>
      </c>
    </row>
    <row r="82" spans="1:26" x14ac:dyDescent="0.3">
      <c r="A82" t="s">
        <v>111</v>
      </c>
      <c r="B82">
        <v>66</v>
      </c>
      <c r="C82" t="s">
        <v>21</v>
      </c>
      <c r="D82" t="s">
        <v>35</v>
      </c>
      <c r="E82">
        <v>54.37</v>
      </c>
      <c r="F82">
        <v>10</v>
      </c>
      <c r="G82">
        <v>305</v>
      </c>
      <c r="H82">
        <v>0</v>
      </c>
      <c r="I82" t="s">
        <v>40</v>
      </c>
      <c r="J82">
        <v>3.4</v>
      </c>
      <c r="K82" s="1">
        <v>45543</v>
      </c>
      <c r="L82">
        <v>62</v>
      </c>
      <c r="M82">
        <v>0.21</v>
      </c>
      <c r="N82">
        <f>IF(E82="",Data_Validation!$B$1,E82)</f>
        <v>54.37</v>
      </c>
      <c r="O82">
        <f>IF(J82="",Data_Validation!$B$2,J82)</f>
        <v>3.4</v>
      </c>
      <c r="P82">
        <f t="shared" si="9"/>
        <v>1</v>
      </c>
      <c r="Q82" s="2">
        <f>CustomerData[[#This Row],[avg_order_value_clean]]*CustomerData[[#This Row],[total_orders]]</f>
        <v>543.69999999999993</v>
      </c>
      <c r="R82" s="2" t="str">
        <f t="shared" si="17"/>
        <v>Inactive</v>
      </c>
      <c r="S82" s="2" t="str">
        <f t="shared" si="10"/>
        <v>Medium Risk</v>
      </c>
      <c r="T82" s="2" t="str">
        <f t="shared" si="11"/>
        <v>55+</v>
      </c>
      <c r="U82" s="1">
        <f t="shared" ca="1" si="12"/>
        <v>718</v>
      </c>
      <c r="V82" s="2" t="str">
        <f t="shared" si="13"/>
        <v>Medium Loyalty</v>
      </c>
      <c r="W82" s="2" t="str">
        <f t="shared" si="14"/>
        <v>Legitimate</v>
      </c>
      <c r="X82" s="2" t="str">
        <f>IF(Q82&lt;Data_Validation!$B$8,"Low Value",IF(Q82&lt;Data_Validation!$B$9,"Medium Value","High Value"))</f>
        <v>Low Value</v>
      </c>
      <c r="Y82" s="2" t="str">
        <f t="shared" si="15"/>
        <v>Stable</v>
      </c>
      <c r="Z82" s="2" t="str">
        <f t="shared" si="16"/>
        <v>Check Data</v>
      </c>
    </row>
    <row r="83" spans="1:26" x14ac:dyDescent="0.3">
      <c r="A83" t="s">
        <v>112</v>
      </c>
      <c r="B83">
        <v>42</v>
      </c>
      <c r="C83" t="s">
        <v>21</v>
      </c>
      <c r="D83" t="s">
        <v>37</v>
      </c>
      <c r="E83">
        <v>150.63</v>
      </c>
      <c r="F83">
        <v>18</v>
      </c>
      <c r="G83">
        <v>115</v>
      </c>
      <c r="H83">
        <v>0</v>
      </c>
      <c r="I83" t="s">
        <v>23</v>
      </c>
      <c r="J83">
        <v>46.3</v>
      </c>
      <c r="K83" s="1">
        <v>45588</v>
      </c>
      <c r="L83">
        <v>70</v>
      </c>
      <c r="M83">
        <v>0.43</v>
      </c>
      <c r="N83">
        <f>IF(E83="",Data_Validation!$B$1,E83)</f>
        <v>150.63</v>
      </c>
      <c r="O83">
        <f>IF(J83="",Data_Validation!$B$2,J83)</f>
        <v>46.3</v>
      </c>
      <c r="P83">
        <f t="shared" si="9"/>
        <v>3</v>
      </c>
      <c r="Q83" s="2">
        <f>CustomerData[[#This Row],[avg_order_value_clean]]*CustomerData[[#This Row],[total_orders]]</f>
        <v>2711.34</v>
      </c>
      <c r="R83" s="2" t="str">
        <f t="shared" si="17"/>
        <v>Inactive</v>
      </c>
      <c r="S83" s="2" t="str">
        <f t="shared" si="10"/>
        <v>Medium Risk</v>
      </c>
      <c r="T83" s="2" t="str">
        <f t="shared" si="11"/>
        <v>35-44</v>
      </c>
      <c r="U83" s="1">
        <f t="shared" ca="1" si="12"/>
        <v>673</v>
      </c>
      <c r="V83" s="2" t="str">
        <f t="shared" si="13"/>
        <v>High Loyalty</v>
      </c>
      <c r="W83" s="2" t="str">
        <f t="shared" si="14"/>
        <v>Legitimate</v>
      </c>
      <c r="X83" s="2" t="str">
        <f>IF(Q83&lt;Data_Validation!$B$8,"Low Value",IF(Q83&lt;Data_Validation!$B$9,"Medium Value","High Value"))</f>
        <v>High Value</v>
      </c>
      <c r="Y83" s="2" t="str">
        <f t="shared" si="15"/>
        <v>High Value - Maintain</v>
      </c>
      <c r="Z83" s="2" t="str">
        <f t="shared" si="16"/>
        <v>Check Data</v>
      </c>
    </row>
    <row r="84" spans="1:26" x14ac:dyDescent="0.3">
      <c r="A84" t="s">
        <v>113</v>
      </c>
      <c r="B84">
        <v>33</v>
      </c>
      <c r="C84" t="s">
        <v>21</v>
      </c>
      <c r="D84" t="s">
        <v>50</v>
      </c>
      <c r="E84">
        <v>156.41999999999999</v>
      </c>
      <c r="F84">
        <v>9</v>
      </c>
      <c r="G84">
        <v>174</v>
      </c>
      <c r="H84">
        <v>0</v>
      </c>
      <c r="I84" t="s">
        <v>19</v>
      </c>
      <c r="J84">
        <v>50.3</v>
      </c>
      <c r="K84" s="1">
        <v>44435</v>
      </c>
      <c r="L84">
        <v>26</v>
      </c>
      <c r="M84">
        <v>0.36</v>
      </c>
      <c r="N84">
        <f>IF(E84="",Data_Validation!$B$1,E84)</f>
        <v>156.41999999999999</v>
      </c>
      <c r="O84">
        <f>IF(J84="",Data_Validation!$B$2,J84)</f>
        <v>50.3</v>
      </c>
      <c r="P84">
        <f t="shared" si="9"/>
        <v>1</v>
      </c>
      <c r="Q84" s="2">
        <f>CustomerData[[#This Row],[avg_order_value_clean]]*CustomerData[[#This Row],[total_orders]]</f>
        <v>1407.78</v>
      </c>
      <c r="R84" s="2" t="str">
        <f t="shared" si="17"/>
        <v>Inactive</v>
      </c>
      <c r="S84" s="2" t="str">
        <f t="shared" si="10"/>
        <v>Medium Risk</v>
      </c>
      <c r="T84" s="2" t="str">
        <f t="shared" si="11"/>
        <v>25-34</v>
      </c>
      <c r="U84" s="1">
        <f t="shared" ca="1" si="12"/>
        <v>1826</v>
      </c>
      <c r="V84" s="2" t="str">
        <f t="shared" si="13"/>
        <v>Low Loyalty</v>
      </c>
      <c r="W84" s="2" t="str">
        <f t="shared" si="14"/>
        <v>Legitimate</v>
      </c>
      <c r="X84" s="2" t="str">
        <f>IF(Q84&lt;Data_Validation!$B$8,"Low Value",IF(Q84&lt;Data_Validation!$B$9,"Medium Value","High Value"))</f>
        <v>Low Value</v>
      </c>
      <c r="Y84" s="2" t="str">
        <f t="shared" si="15"/>
        <v>Stable</v>
      </c>
      <c r="Z84" s="2" t="str">
        <f t="shared" si="16"/>
        <v>Check Data</v>
      </c>
    </row>
    <row r="85" spans="1:26" x14ac:dyDescent="0.3">
      <c r="A85" t="s">
        <v>114</v>
      </c>
      <c r="B85">
        <v>64</v>
      </c>
      <c r="C85" t="s">
        <v>21</v>
      </c>
      <c r="D85" t="s">
        <v>52</v>
      </c>
      <c r="E85">
        <v>37.090000000000003</v>
      </c>
      <c r="F85">
        <v>9</v>
      </c>
      <c r="G85">
        <v>220</v>
      </c>
      <c r="H85">
        <v>0</v>
      </c>
      <c r="I85" t="s">
        <v>23</v>
      </c>
      <c r="J85">
        <v>41.6</v>
      </c>
      <c r="K85" s="1">
        <v>44397</v>
      </c>
      <c r="L85">
        <v>29</v>
      </c>
      <c r="M85">
        <v>0.08</v>
      </c>
      <c r="N85">
        <f>IF(E85="",Data_Validation!$B$1,E85)</f>
        <v>37.090000000000003</v>
      </c>
      <c r="O85">
        <f>IF(J85="",Data_Validation!$B$2,J85)</f>
        <v>41.6</v>
      </c>
      <c r="P85">
        <f t="shared" si="9"/>
        <v>1</v>
      </c>
      <c r="Q85" s="2">
        <f>CustomerData[[#This Row],[avg_order_value_clean]]*CustomerData[[#This Row],[total_orders]]</f>
        <v>333.81000000000006</v>
      </c>
      <c r="R85" s="2" t="str">
        <f t="shared" si="17"/>
        <v>Inactive</v>
      </c>
      <c r="S85" s="2" t="str">
        <f t="shared" si="10"/>
        <v>Low Risk</v>
      </c>
      <c r="T85" s="2" t="str">
        <f t="shared" si="11"/>
        <v>55+</v>
      </c>
      <c r="U85" s="1">
        <f t="shared" ca="1" si="12"/>
        <v>1864</v>
      </c>
      <c r="V85" s="2" t="str">
        <f t="shared" si="13"/>
        <v>Low Loyalty</v>
      </c>
      <c r="W85" s="2" t="str">
        <f t="shared" si="14"/>
        <v>Legitimate</v>
      </c>
      <c r="X85" s="2" t="str">
        <f>IF(Q85&lt;Data_Validation!$B$8,"Low Value",IF(Q85&lt;Data_Validation!$B$9,"Medium Value","High Value"))</f>
        <v>Low Value</v>
      </c>
      <c r="Y85" s="2" t="str">
        <f t="shared" si="15"/>
        <v>Stable</v>
      </c>
      <c r="Z85" s="2" t="str">
        <f t="shared" si="16"/>
        <v>Check Data</v>
      </c>
    </row>
    <row r="86" spans="1:26" x14ac:dyDescent="0.3">
      <c r="A86" t="s">
        <v>115</v>
      </c>
      <c r="B86">
        <v>71</v>
      </c>
      <c r="C86" t="s">
        <v>14</v>
      </c>
      <c r="D86" t="s">
        <v>18</v>
      </c>
      <c r="E86">
        <v>49.42</v>
      </c>
      <c r="F86">
        <v>8</v>
      </c>
      <c r="G86">
        <v>127</v>
      </c>
      <c r="H86">
        <v>0</v>
      </c>
      <c r="I86" t="s">
        <v>16</v>
      </c>
      <c r="J86">
        <v>31.5</v>
      </c>
      <c r="K86" s="1">
        <v>45726</v>
      </c>
      <c r="L86">
        <v>41</v>
      </c>
      <c r="M86">
        <v>0.64</v>
      </c>
      <c r="N86">
        <f>IF(E86="",Data_Validation!$B$1,E86)</f>
        <v>49.42</v>
      </c>
      <c r="O86">
        <f>IF(J86="",Data_Validation!$B$2,J86)</f>
        <v>31.5</v>
      </c>
      <c r="P86">
        <f t="shared" si="9"/>
        <v>2</v>
      </c>
      <c r="Q86" s="2">
        <f>CustomerData[[#This Row],[avg_order_value_clean]]*CustomerData[[#This Row],[total_orders]]</f>
        <v>395.36</v>
      </c>
      <c r="R86" s="2" t="str">
        <f t="shared" si="17"/>
        <v>Inactive</v>
      </c>
      <c r="S86" s="2" t="str">
        <f t="shared" si="10"/>
        <v>High Risk</v>
      </c>
      <c r="T86" s="2" t="str">
        <f t="shared" si="11"/>
        <v>55+</v>
      </c>
      <c r="U86" s="1">
        <f t="shared" ca="1" si="12"/>
        <v>535</v>
      </c>
      <c r="V86" s="2" t="str">
        <f t="shared" si="13"/>
        <v>Medium Loyalty</v>
      </c>
      <c r="W86" s="2" t="str">
        <f t="shared" si="14"/>
        <v>Legitimate</v>
      </c>
      <c r="X86" s="2" t="str">
        <f>IF(Q86&lt;Data_Validation!$B$8,"Low Value",IF(Q86&lt;Data_Validation!$B$9,"Medium Value","High Value"))</f>
        <v>Low Value</v>
      </c>
      <c r="Y86" s="2" t="str">
        <f t="shared" si="15"/>
        <v>At Risk - Develop</v>
      </c>
      <c r="Z86" s="2" t="str">
        <f t="shared" si="16"/>
        <v>Check Data</v>
      </c>
    </row>
    <row r="87" spans="1:26" x14ac:dyDescent="0.3">
      <c r="A87" t="s">
        <v>116</v>
      </c>
      <c r="B87">
        <v>57</v>
      </c>
      <c r="C87" t="s">
        <v>21</v>
      </c>
      <c r="D87" t="s">
        <v>28</v>
      </c>
      <c r="E87">
        <v>237.22</v>
      </c>
      <c r="F87">
        <v>11</v>
      </c>
      <c r="G87">
        <v>4</v>
      </c>
      <c r="H87">
        <v>0</v>
      </c>
      <c r="I87" t="s">
        <v>16</v>
      </c>
      <c r="J87">
        <v>72.3</v>
      </c>
      <c r="K87" s="1">
        <v>44355</v>
      </c>
      <c r="L87">
        <v>15</v>
      </c>
      <c r="M87">
        <v>0.21</v>
      </c>
      <c r="N87">
        <f>IF(E87="",Data_Validation!$B$1,E87)</f>
        <v>237.22</v>
      </c>
      <c r="O87">
        <f>IF(J87="",Data_Validation!$B$2,J87)</f>
        <v>72.3</v>
      </c>
      <c r="P87">
        <f t="shared" si="9"/>
        <v>3</v>
      </c>
      <c r="Q87" s="2">
        <f>CustomerData[[#This Row],[avg_order_value_clean]]*CustomerData[[#This Row],[total_orders]]</f>
        <v>2609.42</v>
      </c>
      <c r="R87" s="2" t="str">
        <f t="shared" si="17"/>
        <v>Active</v>
      </c>
      <c r="S87" s="2" t="str">
        <f t="shared" si="10"/>
        <v>Medium Risk</v>
      </c>
      <c r="T87" s="2" t="str">
        <f t="shared" si="11"/>
        <v>55+</v>
      </c>
      <c r="U87" s="1">
        <f t="shared" ca="1" si="12"/>
        <v>1906</v>
      </c>
      <c r="V87" s="2" t="str">
        <f t="shared" si="13"/>
        <v>Low Loyalty</v>
      </c>
      <c r="W87" s="2" t="str">
        <f t="shared" si="14"/>
        <v>Legitimate</v>
      </c>
      <c r="X87" s="2" t="str">
        <f>IF(Q87&lt;Data_Validation!$B$8,"Low Value",IF(Q87&lt;Data_Validation!$B$9,"Medium Value","High Value"))</f>
        <v>High Value</v>
      </c>
      <c r="Y87" s="2" t="str">
        <f t="shared" si="15"/>
        <v>High Value - Maintain</v>
      </c>
      <c r="Z87" s="2" t="str">
        <f t="shared" si="16"/>
        <v>Check Data</v>
      </c>
    </row>
    <row r="88" spans="1:26" x14ac:dyDescent="0.3">
      <c r="A88" t="s">
        <v>117</v>
      </c>
      <c r="B88">
        <v>68</v>
      </c>
      <c r="C88" t="s">
        <v>14</v>
      </c>
      <c r="D88" t="s">
        <v>44</v>
      </c>
      <c r="E88">
        <v>76.59</v>
      </c>
      <c r="F88">
        <v>13</v>
      </c>
      <c r="G88">
        <v>325</v>
      </c>
      <c r="H88">
        <v>0</v>
      </c>
      <c r="I88" t="s">
        <v>16</v>
      </c>
      <c r="K88" s="1">
        <v>44552</v>
      </c>
      <c r="L88">
        <v>19</v>
      </c>
      <c r="M88">
        <v>0.15</v>
      </c>
      <c r="N88">
        <f>IF(E88="",Data_Validation!$B$1,E88)</f>
        <v>76.59</v>
      </c>
      <c r="O88">
        <f>IF(J88="",Data_Validation!$B$2,J88)</f>
        <v>250</v>
      </c>
      <c r="P88">
        <f t="shared" si="9"/>
        <v>1</v>
      </c>
      <c r="Q88" s="2">
        <f>CustomerData[[#This Row],[avg_order_value_clean]]*CustomerData[[#This Row],[total_orders]]</f>
        <v>995.67000000000007</v>
      </c>
      <c r="R88" s="2" t="str">
        <f t="shared" si="17"/>
        <v>Inactive</v>
      </c>
      <c r="S88" s="2" t="str">
        <f t="shared" si="10"/>
        <v>Low Risk</v>
      </c>
      <c r="T88" s="2" t="str">
        <f t="shared" si="11"/>
        <v>55+</v>
      </c>
      <c r="U88" s="1">
        <f t="shared" ca="1" si="12"/>
        <v>1709</v>
      </c>
      <c r="V88" s="2" t="str">
        <f t="shared" si="13"/>
        <v>Low Loyalty</v>
      </c>
      <c r="W88" s="2" t="str">
        <f t="shared" si="14"/>
        <v>Legitimate</v>
      </c>
      <c r="X88" s="2" t="str">
        <f>IF(Q88&lt;Data_Validation!$B$8,"Low Value",IF(Q88&lt;Data_Validation!$B$9,"Medium Value","High Value"))</f>
        <v>Low Value</v>
      </c>
      <c r="Y88" s="2" t="str">
        <f t="shared" si="15"/>
        <v>Stable</v>
      </c>
      <c r="Z88" s="2" t="str">
        <f t="shared" si="16"/>
        <v>Check Data</v>
      </c>
    </row>
    <row r="89" spans="1:26" x14ac:dyDescent="0.3">
      <c r="A89" t="s">
        <v>118</v>
      </c>
      <c r="B89">
        <v>25</v>
      </c>
      <c r="C89" t="s">
        <v>14</v>
      </c>
      <c r="D89" t="s">
        <v>50</v>
      </c>
      <c r="E89">
        <v>120.73</v>
      </c>
      <c r="F89">
        <v>4</v>
      </c>
      <c r="G89">
        <v>185</v>
      </c>
      <c r="H89">
        <v>0</v>
      </c>
      <c r="I89" t="s">
        <v>23</v>
      </c>
      <c r="J89">
        <v>8.1999999999999993</v>
      </c>
      <c r="K89" s="1">
        <v>45398</v>
      </c>
      <c r="L89">
        <v>73</v>
      </c>
      <c r="M89">
        <v>0.08</v>
      </c>
      <c r="N89">
        <f>IF(E89="",Data_Validation!$B$1,E89)</f>
        <v>120.73</v>
      </c>
      <c r="O89">
        <f>IF(J89="",Data_Validation!$B$2,J89)</f>
        <v>8.1999999999999993</v>
      </c>
      <c r="P89">
        <f t="shared" si="9"/>
        <v>1</v>
      </c>
      <c r="Q89" s="2">
        <f>CustomerData[[#This Row],[avg_order_value_clean]]*CustomerData[[#This Row],[total_orders]]</f>
        <v>482.92</v>
      </c>
      <c r="R89" s="2" t="str">
        <f t="shared" si="17"/>
        <v>Inactive</v>
      </c>
      <c r="S89" s="2" t="str">
        <f t="shared" si="10"/>
        <v>Low Risk</v>
      </c>
      <c r="T89" s="2" t="str">
        <f t="shared" si="11"/>
        <v>25-34</v>
      </c>
      <c r="U89" s="1">
        <f t="shared" ca="1" si="12"/>
        <v>863</v>
      </c>
      <c r="V89" s="2" t="str">
        <f t="shared" si="13"/>
        <v>High Loyalty</v>
      </c>
      <c r="W89" s="2" t="str">
        <f t="shared" si="14"/>
        <v>Legitimate</v>
      </c>
      <c r="X89" s="2" t="str">
        <f>IF(Q89&lt;Data_Validation!$B$8,"Low Value",IF(Q89&lt;Data_Validation!$B$9,"Medium Value","High Value"))</f>
        <v>Low Value</v>
      </c>
      <c r="Y89" s="2" t="str">
        <f t="shared" si="15"/>
        <v>Stable</v>
      </c>
      <c r="Z89" s="2" t="str">
        <f t="shared" si="16"/>
        <v>Check Data</v>
      </c>
    </row>
    <row r="90" spans="1:26" x14ac:dyDescent="0.3">
      <c r="A90" t="s">
        <v>119</v>
      </c>
      <c r="B90">
        <v>35</v>
      </c>
      <c r="C90" t="s">
        <v>14</v>
      </c>
      <c r="D90" t="s">
        <v>50</v>
      </c>
      <c r="E90">
        <v>219.17</v>
      </c>
      <c r="F90">
        <v>8</v>
      </c>
      <c r="G90">
        <v>171</v>
      </c>
      <c r="H90">
        <v>0</v>
      </c>
      <c r="I90" t="s">
        <v>19</v>
      </c>
      <c r="J90">
        <v>95.1</v>
      </c>
      <c r="K90" s="1">
        <v>44693</v>
      </c>
      <c r="L90">
        <v>59</v>
      </c>
      <c r="M90">
        <v>0.2</v>
      </c>
      <c r="N90">
        <f>IF(E90="",Data_Validation!$B$1,E90)</f>
        <v>219.17</v>
      </c>
      <c r="O90">
        <f>IF(J90="",Data_Validation!$B$2,J90)</f>
        <v>95.1</v>
      </c>
      <c r="P90">
        <f t="shared" si="9"/>
        <v>1</v>
      </c>
      <c r="Q90" s="2">
        <f>CustomerData[[#This Row],[avg_order_value_clean]]*CustomerData[[#This Row],[total_orders]]</f>
        <v>1753.36</v>
      </c>
      <c r="R90" s="2" t="str">
        <f t="shared" si="17"/>
        <v>Inactive</v>
      </c>
      <c r="S90" s="2" t="str">
        <f t="shared" si="10"/>
        <v>Medium Risk</v>
      </c>
      <c r="T90" s="2" t="str">
        <f t="shared" si="11"/>
        <v>35-44</v>
      </c>
      <c r="U90" s="1">
        <f t="shared" ca="1" si="12"/>
        <v>1568</v>
      </c>
      <c r="V90" s="2" t="str">
        <f t="shared" si="13"/>
        <v>Medium Loyalty</v>
      </c>
      <c r="W90" s="2" t="str">
        <f t="shared" si="14"/>
        <v>Legitimate</v>
      </c>
      <c r="X90" s="2" t="str">
        <f>IF(Q90&lt;Data_Validation!$B$8,"Low Value",IF(Q90&lt;Data_Validation!$B$9,"Medium Value","High Value"))</f>
        <v>High Value</v>
      </c>
      <c r="Y90" s="2" t="str">
        <f t="shared" si="15"/>
        <v>High Value - Maintain</v>
      </c>
      <c r="Z90" s="2" t="str">
        <f t="shared" si="16"/>
        <v>Check Data</v>
      </c>
    </row>
    <row r="91" spans="1:26" x14ac:dyDescent="0.3">
      <c r="A91" t="s">
        <v>120</v>
      </c>
      <c r="B91">
        <v>45</v>
      </c>
      <c r="C91" t="s">
        <v>14</v>
      </c>
      <c r="D91" t="s">
        <v>50</v>
      </c>
      <c r="E91">
        <v>76.650000000000006</v>
      </c>
      <c r="F91">
        <v>9</v>
      </c>
      <c r="G91">
        <v>198</v>
      </c>
      <c r="H91">
        <v>0</v>
      </c>
      <c r="I91" t="s">
        <v>40</v>
      </c>
      <c r="J91">
        <v>88.8</v>
      </c>
      <c r="K91" s="1">
        <v>45408</v>
      </c>
      <c r="L91">
        <v>81</v>
      </c>
      <c r="M91">
        <v>0.27</v>
      </c>
      <c r="N91">
        <f>IF(E91="",Data_Validation!$B$1,E91)</f>
        <v>76.650000000000006</v>
      </c>
      <c r="O91">
        <f>IF(J91="",Data_Validation!$B$2,J91)</f>
        <v>88.8</v>
      </c>
      <c r="P91">
        <f t="shared" si="9"/>
        <v>3</v>
      </c>
      <c r="Q91" s="2">
        <f>CustomerData[[#This Row],[avg_order_value_clean]]*CustomerData[[#This Row],[total_orders]]</f>
        <v>689.85</v>
      </c>
      <c r="R91" s="2" t="str">
        <f t="shared" si="17"/>
        <v>Inactive</v>
      </c>
      <c r="S91" s="2" t="str">
        <f t="shared" si="10"/>
        <v>Medium Risk</v>
      </c>
      <c r="T91" s="2" t="str">
        <f t="shared" si="11"/>
        <v>45-54</v>
      </c>
      <c r="U91" s="1">
        <f t="shared" ca="1" si="12"/>
        <v>853</v>
      </c>
      <c r="V91" s="2" t="str">
        <f t="shared" si="13"/>
        <v>High Loyalty</v>
      </c>
      <c r="W91" s="2" t="str">
        <f t="shared" si="14"/>
        <v>Legitimate</v>
      </c>
      <c r="X91" s="2" t="str">
        <f>IF(Q91&lt;Data_Validation!$B$8,"Low Value",IF(Q91&lt;Data_Validation!$B$9,"Medium Value","High Value"))</f>
        <v>Low Value</v>
      </c>
      <c r="Y91" s="2" t="str">
        <f t="shared" si="15"/>
        <v>Stable</v>
      </c>
      <c r="Z91" s="2" t="str">
        <f t="shared" si="16"/>
        <v>Check Data</v>
      </c>
    </row>
    <row r="92" spans="1:26" x14ac:dyDescent="0.3">
      <c r="A92" t="s">
        <v>121</v>
      </c>
      <c r="B92">
        <v>33</v>
      </c>
      <c r="C92" t="s">
        <v>21</v>
      </c>
      <c r="D92" t="s">
        <v>22</v>
      </c>
      <c r="E92">
        <v>97.19</v>
      </c>
      <c r="F92">
        <v>7</v>
      </c>
      <c r="G92">
        <v>230</v>
      </c>
      <c r="H92">
        <v>0</v>
      </c>
      <c r="I92" t="s">
        <v>19</v>
      </c>
      <c r="J92">
        <v>35.299999999999997</v>
      </c>
      <c r="K92" s="1">
        <v>44854</v>
      </c>
      <c r="L92">
        <v>96</v>
      </c>
      <c r="M92">
        <v>0.1</v>
      </c>
      <c r="N92">
        <f>IF(E92="",Data_Validation!$B$1,E92)</f>
        <v>97.19</v>
      </c>
      <c r="O92">
        <f>IF(J92="",Data_Validation!$B$2,J92)</f>
        <v>35.299999999999997</v>
      </c>
      <c r="P92">
        <f t="shared" si="9"/>
        <v>1</v>
      </c>
      <c r="Q92" s="2">
        <f>CustomerData[[#This Row],[avg_order_value_clean]]*CustomerData[[#This Row],[total_orders]]</f>
        <v>680.32999999999993</v>
      </c>
      <c r="R92" s="2" t="str">
        <f t="shared" si="17"/>
        <v>Inactive</v>
      </c>
      <c r="S92" s="2" t="str">
        <f t="shared" si="10"/>
        <v>Low Risk</v>
      </c>
      <c r="T92" s="2" t="str">
        <f t="shared" si="11"/>
        <v>25-34</v>
      </c>
      <c r="U92" s="1">
        <f t="shared" ca="1" si="12"/>
        <v>1407</v>
      </c>
      <c r="V92" s="2" t="str">
        <f t="shared" si="13"/>
        <v>High Loyalty</v>
      </c>
      <c r="W92" s="2" t="str">
        <f t="shared" si="14"/>
        <v>Legitimate</v>
      </c>
      <c r="X92" s="2" t="str">
        <f>IF(Q92&lt;Data_Validation!$B$8,"Low Value",IF(Q92&lt;Data_Validation!$B$9,"Medium Value","High Value"))</f>
        <v>Low Value</v>
      </c>
      <c r="Y92" s="2" t="str">
        <f t="shared" si="15"/>
        <v>Stable</v>
      </c>
      <c r="Z92" s="2" t="str">
        <f t="shared" si="16"/>
        <v>Check Data</v>
      </c>
    </row>
    <row r="93" spans="1:26" x14ac:dyDescent="0.3">
      <c r="A93" t="s">
        <v>122</v>
      </c>
      <c r="B93">
        <v>69</v>
      </c>
      <c r="C93" t="s">
        <v>14</v>
      </c>
      <c r="D93" t="s">
        <v>35</v>
      </c>
      <c r="E93">
        <v>19.7</v>
      </c>
      <c r="F93">
        <v>6</v>
      </c>
      <c r="G93">
        <v>287</v>
      </c>
      <c r="H93">
        <v>0</v>
      </c>
      <c r="I93" t="s">
        <v>29</v>
      </c>
      <c r="J93">
        <v>24.6</v>
      </c>
      <c r="K93" s="1">
        <v>45643</v>
      </c>
      <c r="L93">
        <v>28</v>
      </c>
      <c r="M93">
        <v>0.12</v>
      </c>
      <c r="N93">
        <f>IF(E93="",Data_Validation!$B$1,E93)</f>
        <v>19.7</v>
      </c>
      <c r="O93">
        <f>IF(J93="",Data_Validation!$B$2,J93)</f>
        <v>24.6</v>
      </c>
      <c r="P93">
        <f t="shared" si="9"/>
        <v>1</v>
      </c>
      <c r="Q93" s="2">
        <f>CustomerData[[#This Row],[avg_order_value_clean]]*CustomerData[[#This Row],[total_orders]]</f>
        <v>118.19999999999999</v>
      </c>
      <c r="R93" s="2" t="str">
        <f t="shared" si="17"/>
        <v>Inactive</v>
      </c>
      <c r="S93" s="2" t="str">
        <f t="shared" si="10"/>
        <v>Low Risk</v>
      </c>
      <c r="T93" s="2" t="str">
        <f t="shared" si="11"/>
        <v>55+</v>
      </c>
      <c r="U93" s="1">
        <f t="shared" ca="1" si="12"/>
        <v>618</v>
      </c>
      <c r="V93" s="2" t="str">
        <f t="shared" si="13"/>
        <v>Low Loyalty</v>
      </c>
      <c r="W93" s="2" t="str">
        <f t="shared" si="14"/>
        <v>Legitimate</v>
      </c>
      <c r="X93" s="2" t="str">
        <f>IF(Q93&lt;Data_Validation!$B$8,"Low Value",IF(Q93&lt;Data_Validation!$B$9,"Medium Value","High Value"))</f>
        <v>Low Value</v>
      </c>
      <c r="Y93" s="2" t="str">
        <f t="shared" si="15"/>
        <v>Stable</v>
      </c>
      <c r="Z93" s="2" t="str">
        <f t="shared" si="16"/>
        <v>Check Data</v>
      </c>
    </row>
    <row r="94" spans="1:26" x14ac:dyDescent="0.3">
      <c r="A94" t="s">
        <v>123</v>
      </c>
      <c r="B94">
        <v>36</v>
      </c>
      <c r="C94" t="s">
        <v>25</v>
      </c>
      <c r="D94" t="s">
        <v>44</v>
      </c>
      <c r="E94">
        <v>92.98</v>
      </c>
      <c r="F94">
        <v>7</v>
      </c>
      <c r="G94">
        <v>334</v>
      </c>
      <c r="H94">
        <v>0</v>
      </c>
      <c r="I94" t="s">
        <v>29</v>
      </c>
      <c r="J94">
        <v>62.8</v>
      </c>
      <c r="K94" s="1">
        <v>44058</v>
      </c>
      <c r="L94">
        <v>15</v>
      </c>
      <c r="M94">
        <v>0.04</v>
      </c>
      <c r="N94">
        <f>IF(E94="",Data_Validation!$B$1,E94)</f>
        <v>92.98</v>
      </c>
      <c r="O94">
        <f>IF(J94="",Data_Validation!$B$2,J94)</f>
        <v>62.8</v>
      </c>
      <c r="P94">
        <f t="shared" si="9"/>
        <v>1</v>
      </c>
      <c r="Q94" s="2">
        <f>CustomerData[[#This Row],[avg_order_value_clean]]*CustomerData[[#This Row],[total_orders]]</f>
        <v>650.86</v>
      </c>
      <c r="R94" s="2" t="str">
        <f t="shared" si="17"/>
        <v>Inactive</v>
      </c>
      <c r="S94" s="2" t="str">
        <f t="shared" si="10"/>
        <v>Low Risk</v>
      </c>
      <c r="T94" s="2" t="str">
        <f t="shared" si="11"/>
        <v>35-44</v>
      </c>
      <c r="U94" s="1">
        <f t="shared" ca="1" si="12"/>
        <v>2203</v>
      </c>
      <c r="V94" s="2" t="str">
        <f t="shared" si="13"/>
        <v>Low Loyalty</v>
      </c>
      <c r="W94" s="2" t="str">
        <f t="shared" si="14"/>
        <v>Legitimate</v>
      </c>
      <c r="X94" s="2" t="str">
        <f>IF(Q94&lt;Data_Validation!$B$8,"Low Value",IF(Q94&lt;Data_Validation!$B$9,"Medium Value","High Value"))</f>
        <v>Low Value</v>
      </c>
      <c r="Y94" s="2" t="str">
        <f t="shared" si="15"/>
        <v>Stable</v>
      </c>
      <c r="Z94" s="2" t="str">
        <f t="shared" si="16"/>
        <v>Check Data</v>
      </c>
    </row>
    <row r="95" spans="1:26" x14ac:dyDescent="0.3">
      <c r="A95" t="s">
        <v>124</v>
      </c>
      <c r="B95">
        <v>59</v>
      </c>
      <c r="C95" t="s">
        <v>21</v>
      </c>
      <c r="D95" t="s">
        <v>37</v>
      </c>
      <c r="E95">
        <v>60.96</v>
      </c>
      <c r="F95">
        <v>4</v>
      </c>
      <c r="G95">
        <v>114</v>
      </c>
      <c r="H95">
        <v>0</v>
      </c>
      <c r="I95" t="s">
        <v>40</v>
      </c>
      <c r="J95">
        <v>4.3</v>
      </c>
      <c r="K95" s="1">
        <v>45515</v>
      </c>
      <c r="L95">
        <v>58</v>
      </c>
      <c r="M95">
        <v>0.33</v>
      </c>
      <c r="N95">
        <f>IF(E95="",Data_Validation!$B$1,E95)</f>
        <v>60.96</v>
      </c>
      <c r="O95">
        <f>IF(J95="",Data_Validation!$B$2,J95)</f>
        <v>4.3</v>
      </c>
      <c r="P95">
        <f t="shared" si="9"/>
        <v>2</v>
      </c>
      <c r="Q95" s="2">
        <f>CustomerData[[#This Row],[avg_order_value_clean]]*CustomerData[[#This Row],[total_orders]]</f>
        <v>243.84</v>
      </c>
      <c r="R95" s="2" t="str">
        <f t="shared" si="17"/>
        <v>Inactive</v>
      </c>
      <c r="S95" s="2" t="str">
        <f t="shared" si="10"/>
        <v>Medium Risk</v>
      </c>
      <c r="T95" s="2" t="str">
        <f t="shared" si="11"/>
        <v>55+</v>
      </c>
      <c r="U95" s="1">
        <f t="shared" ca="1" si="12"/>
        <v>746</v>
      </c>
      <c r="V95" s="2" t="str">
        <f t="shared" si="13"/>
        <v>Medium Loyalty</v>
      </c>
      <c r="W95" s="2" t="str">
        <f t="shared" si="14"/>
        <v>Legitimate</v>
      </c>
      <c r="X95" s="2" t="str">
        <f>IF(Q95&lt;Data_Validation!$B$8,"Low Value",IF(Q95&lt;Data_Validation!$B$9,"Medium Value","High Value"))</f>
        <v>Low Value</v>
      </c>
      <c r="Y95" s="2" t="str">
        <f t="shared" si="15"/>
        <v>Stable</v>
      </c>
      <c r="Z95" s="2" t="str">
        <f t="shared" si="16"/>
        <v>Check Data</v>
      </c>
    </row>
    <row r="96" spans="1:26" x14ac:dyDescent="0.3">
      <c r="A96" t="s">
        <v>125</v>
      </c>
      <c r="B96">
        <v>34</v>
      </c>
      <c r="C96" t="s">
        <v>14</v>
      </c>
      <c r="D96" t="s">
        <v>44</v>
      </c>
      <c r="E96">
        <v>61.71</v>
      </c>
      <c r="F96">
        <v>9</v>
      </c>
      <c r="G96">
        <v>332</v>
      </c>
      <c r="H96">
        <v>0</v>
      </c>
      <c r="I96" t="s">
        <v>16</v>
      </c>
      <c r="J96">
        <v>49.6</v>
      </c>
      <c r="K96" s="1">
        <v>44950</v>
      </c>
      <c r="L96">
        <v>53</v>
      </c>
      <c r="M96">
        <v>0.13</v>
      </c>
      <c r="N96">
        <f>IF(E96="",Data_Validation!$B$1,E96)</f>
        <v>61.71</v>
      </c>
      <c r="O96">
        <f>IF(J96="",Data_Validation!$B$2,J96)</f>
        <v>49.6</v>
      </c>
      <c r="P96">
        <f t="shared" si="9"/>
        <v>2</v>
      </c>
      <c r="Q96" s="2">
        <f>CustomerData[[#This Row],[avg_order_value_clean]]*CustomerData[[#This Row],[total_orders]]</f>
        <v>555.39</v>
      </c>
      <c r="R96" s="2" t="str">
        <f t="shared" si="17"/>
        <v>Inactive</v>
      </c>
      <c r="S96" s="2" t="str">
        <f t="shared" si="10"/>
        <v>Low Risk</v>
      </c>
      <c r="T96" s="2" t="str">
        <f t="shared" si="11"/>
        <v>25-34</v>
      </c>
      <c r="U96" s="1">
        <f t="shared" ca="1" si="12"/>
        <v>1311</v>
      </c>
      <c r="V96" s="2" t="str">
        <f t="shared" si="13"/>
        <v>Medium Loyalty</v>
      </c>
      <c r="W96" s="2" t="str">
        <f t="shared" si="14"/>
        <v>Legitimate</v>
      </c>
      <c r="X96" s="2" t="str">
        <f>IF(Q96&lt;Data_Validation!$B$8,"Low Value",IF(Q96&lt;Data_Validation!$B$9,"Medium Value","High Value"))</f>
        <v>Low Value</v>
      </c>
      <c r="Y96" s="2" t="str">
        <f t="shared" si="15"/>
        <v>Stable</v>
      </c>
      <c r="Z96" s="2" t="str">
        <f t="shared" si="16"/>
        <v>Check Data</v>
      </c>
    </row>
    <row r="97" spans="1:26" x14ac:dyDescent="0.3">
      <c r="A97" t="s">
        <v>126</v>
      </c>
      <c r="B97">
        <v>62</v>
      </c>
      <c r="C97" t="s">
        <v>21</v>
      </c>
      <c r="D97" t="s">
        <v>44</v>
      </c>
      <c r="E97">
        <v>134</v>
      </c>
      <c r="F97">
        <v>12</v>
      </c>
      <c r="G97">
        <v>329</v>
      </c>
      <c r="H97">
        <v>0</v>
      </c>
      <c r="I97" t="s">
        <v>40</v>
      </c>
      <c r="J97">
        <v>67.3</v>
      </c>
      <c r="K97" s="1">
        <v>44940</v>
      </c>
      <c r="L97">
        <v>42</v>
      </c>
      <c r="M97">
        <v>0.44</v>
      </c>
      <c r="N97">
        <f>IF(E97="",Data_Validation!$B$1,E97)</f>
        <v>134</v>
      </c>
      <c r="O97">
        <f>IF(J97="",Data_Validation!$B$2,J97)</f>
        <v>67.3</v>
      </c>
      <c r="P97">
        <f t="shared" si="9"/>
        <v>1</v>
      </c>
      <c r="Q97" s="2">
        <f>CustomerData[[#This Row],[avg_order_value_clean]]*CustomerData[[#This Row],[total_orders]]</f>
        <v>1608</v>
      </c>
      <c r="R97" s="2" t="str">
        <f t="shared" si="17"/>
        <v>Inactive</v>
      </c>
      <c r="S97" s="2" t="str">
        <f t="shared" si="10"/>
        <v>Medium Risk</v>
      </c>
      <c r="T97" s="2" t="str">
        <f t="shared" si="11"/>
        <v>55+</v>
      </c>
      <c r="U97" s="1">
        <f t="shared" ca="1" si="12"/>
        <v>1321</v>
      </c>
      <c r="V97" s="2" t="str">
        <f t="shared" si="13"/>
        <v>Medium Loyalty</v>
      </c>
      <c r="W97" s="2" t="str">
        <f t="shared" si="14"/>
        <v>Legitimate</v>
      </c>
      <c r="X97" s="2" t="str">
        <f>IF(Q97&lt;Data_Validation!$B$8,"Low Value",IF(Q97&lt;Data_Validation!$B$9,"Medium Value","High Value"))</f>
        <v>High Value</v>
      </c>
      <c r="Y97" s="2" t="str">
        <f t="shared" si="15"/>
        <v>High Value - Maintain</v>
      </c>
      <c r="Z97" s="2" t="str">
        <f t="shared" si="16"/>
        <v>Check Data</v>
      </c>
    </row>
    <row r="98" spans="1:26" x14ac:dyDescent="0.3">
      <c r="A98" t="s">
        <v>127</v>
      </c>
      <c r="B98">
        <v>30</v>
      </c>
      <c r="C98" t="s">
        <v>21</v>
      </c>
      <c r="D98" t="s">
        <v>18</v>
      </c>
      <c r="E98">
        <v>204.04</v>
      </c>
      <c r="F98">
        <v>6</v>
      </c>
      <c r="G98">
        <v>312</v>
      </c>
      <c r="H98">
        <v>0</v>
      </c>
      <c r="I98" t="s">
        <v>23</v>
      </c>
      <c r="K98" s="1">
        <v>44252</v>
      </c>
      <c r="L98">
        <v>28</v>
      </c>
      <c r="M98">
        <v>0.21</v>
      </c>
      <c r="N98">
        <f>IF(E98="",Data_Validation!$B$1,E98)</f>
        <v>204.04</v>
      </c>
      <c r="O98">
        <f>IF(J98="",Data_Validation!$B$2,J98)</f>
        <v>250</v>
      </c>
      <c r="P98">
        <f t="shared" si="9"/>
        <v>3</v>
      </c>
      <c r="Q98" s="2">
        <f>CustomerData[[#This Row],[avg_order_value_clean]]*CustomerData[[#This Row],[total_orders]]</f>
        <v>1224.24</v>
      </c>
      <c r="R98" s="2" t="str">
        <f t="shared" si="17"/>
        <v>Inactive</v>
      </c>
      <c r="S98" s="2" t="str">
        <f t="shared" si="10"/>
        <v>Medium Risk</v>
      </c>
      <c r="T98" s="2" t="str">
        <f t="shared" si="11"/>
        <v>25-34</v>
      </c>
      <c r="U98" s="1">
        <f t="shared" ca="1" si="12"/>
        <v>2009</v>
      </c>
      <c r="V98" s="2" t="str">
        <f t="shared" si="13"/>
        <v>Low Loyalty</v>
      </c>
      <c r="W98" s="2" t="str">
        <f t="shared" si="14"/>
        <v>Legitimate</v>
      </c>
      <c r="X98" s="2" t="str">
        <f>IF(Q98&lt;Data_Validation!$B$8,"Low Value",IF(Q98&lt;Data_Validation!$B$9,"Medium Value","High Value"))</f>
        <v>Low Value</v>
      </c>
      <c r="Y98" s="2" t="str">
        <f t="shared" si="15"/>
        <v>Stable</v>
      </c>
      <c r="Z98" s="2" t="str">
        <f t="shared" si="16"/>
        <v>Check Data</v>
      </c>
    </row>
    <row r="99" spans="1:26" x14ac:dyDescent="0.3">
      <c r="A99" t="s">
        <v>128</v>
      </c>
      <c r="B99">
        <v>24</v>
      </c>
      <c r="C99" t="s">
        <v>14</v>
      </c>
      <c r="D99" t="s">
        <v>35</v>
      </c>
      <c r="E99">
        <v>62.08</v>
      </c>
      <c r="F99">
        <v>9</v>
      </c>
      <c r="G99">
        <v>10</v>
      </c>
      <c r="H99">
        <v>0</v>
      </c>
      <c r="I99" t="s">
        <v>16</v>
      </c>
      <c r="J99">
        <v>97.2</v>
      </c>
      <c r="K99" s="1">
        <v>45246</v>
      </c>
      <c r="L99">
        <v>73</v>
      </c>
      <c r="M99">
        <v>0.41</v>
      </c>
      <c r="N99">
        <f>IF(E99="",Data_Validation!$B$1,E99)</f>
        <v>62.08</v>
      </c>
      <c r="O99">
        <f>IF(J99="",Data_Validation!$B$2,J99)</f>
        <v>97.2</v>
      </c>
      <c r="P99">
        <f t="shared" si="9"/>
        <v>3</v>
      </c>
      <c r="Q99" s="2">
        <f>CustomerData[[#This Row],[avg_order_value_clean]]*CustomerData[[#This Row],[total_orders]]</f>
        <v>558.72</v>
      </c>
      <c r="R99" s="2" t="str">
        <f t="shared" si="17"/>
        <v>Active</v>
      </c>
      <c r="S99" s="2" t="str">
        <f t="shared" si="10"/>
        <v>Medium Risk</v>
      </c>
      <c r="T99" s="2" t="str">
        <f t="shared" si="11"/>
        <v>Under 25</v>
      </c>
      <c r="U99" s="1">
        <f t="shared" ca="1" si="12"/>
        <v>1015</v>
      </c>
      <c r="V99" s="2" t="str">
        <f t="shared" si="13"/>
        <v>High Loyalty</v>
      </c>
      <c r="W99" s="2" t="str">
        <f t="shared" si="14"/>
        <v>Legitimate</v>
      </c>
      <c r="X99" s="2" t="str">
        <f>IF(Q99&lt;Data_Validation!$B$8,"Low Value",IF(Q99&lt;Data_Validation!$B$9,"Medium Value","High Value"))</f>
        <v>Low Value</v>
      </c>
      <c r="Y99" s="2" t="str">
        <f t="shared" si="15"/>
        <v>Stable</v>
      </c>
      <c r="Z99" s="2" t="str">
        <f t="shared" si="16"/>
        <v>Check Data</v>
      </c>
    </row>
    <row r="100" spans="1:26" x14ac:dyDescent="0.3">
      <c r="A100" t="s">
        <v>129</v>
      </c>
      <c r="B100">
        <v>44</v>
      </c>
      <c r="C100" t="s">
        <v>14</v>
      </c>
      <c r="D100" t="s">
        <v>15</v>
      </c>
      <c r="E100">
        <v>130.01</v>
      </c>
      <c r="F100">
        <v>9</v>
      </c>
      <c r="G100">
        <v>103</v>
      </c>
      <c r="H100">
        <v>0</v>
      </c>
      <c r="I100" t="s">
        <v>40</v>
      </c>
      <c r="J100">
        <v>71.900000000000006</v>
      </c>
      <c r="K100" s="1">
        <v>44338</v>
      </c>
      <c r="L100">
        <v>91</v>
      </c>
      <c r="M100">
        <v>0.28999999999999998</v>
      </c>
      <c r="N100">
        <f>IF(E100="",Data_Validation!$B$1,E100)</f>
        <v>130.01</v>
      </c>
      <c r="O100">
        <f>IF(J100="",Data_Validation!$B$2,J100)</f>
        <v>71.900000000000006</v>
      </c>
      <c r="P100">
        <f t="shared" si="9"/>
        <v>1</v>
      </c>
      <c r="Q100" s="2">
        <f>CustomerData[[#This Row],[avg_order_value_clean]]*CustomerData[[#This Row],[total_orders]]</f>
        <v>1170.0899999999999</v>
      </c>
      <c r="R100" s="2" t="str">
        <f t="shared" si="17"/>
        <v>Inactive</v>
      </c>
      <c r="S100" s="2" t="str">
        <f t="shared" si="10"/>
        <v>Medium Risk</v>
      </c>
      <c r="T100" s="2" t="str">
        <f t="shared" si="11"/>
        <v>35-44</v>
      </c>
      <c r="U100" s="1">
        <f t="shared" ca="1" si="12"/>
        <v>1923</v>
      </c>
      <c r="V100" s="2" t="str">
        <f t="shared" si="13"/>
        <v>High Loyalty</v>
      </c>
      <c r="W100" s="2" t="str">
        <f t="shared" si="14"/>
        <v>Legitimate</v>
      </c>
      <c r="X100" s="2" t="str">
        <f>IF(Q100&lt;Data_Validation!$B$8,"Low Value",IF(Q100&lt;Data_Validation!$B$9,"Medium Value","High Value"))</f>
        <v>Low Value</v>
      </c>
      <c r="Y100" s="2" t="str">
        <f t="shared" si="15"/>
        <v>Stable</v>
      </c>
      <c r="Z100" s="2" t="str">
        <f t="shared" si="16"/>
        <v>Check Data</v>
      </c>
    </row>
    <row r="101" spans="1:26" x14ac:dyDescent="0.3">
      <c r="A101" t="s">
        <v>130</v>
      </c>
      <c r="B101">
        <v>27</v>
      </c>
      <c r="C101" t="s">
        <v>21</v>
      </c>
      <c r="D101" t="s">
        <v>35</v>
      </c>
      <c r="E101">
        <v>23.25</v>
      </c>
      <c r="F101">
        <v>13</v>
      </c>
      <c r="G101">
        <v>174</v>
      </c>
      <c r="H101">
        <v>0</v>
      </c>
      <c r="I101" t="s">
        <v>40</v>
      </c>
      <c r="J101">
        <v>93.4</v>
      </c>
      <c r="K101" s="1">
        <v>45460</v>
      </c>
      <c r="L101">
        <v>19</v>
      </c>
      <c r="M101">
        <v>0.59</v>
      </c>
      <c r="N101">
        <f>IF(E101="",Data_Validation!$B$1,E101)</f>
        <v>23.25</v>
      </c>
      <c r="O101">
        <f>IF(J101="",Data_Validation!$B$2,J101)</f>
        <v>93.4</v>
      </c>
      <c r="P101">
        <f t="shared" si="9"/>
        <v>1</v>
      </c>
      <c r="Q101" s="2">
        <f>CustomerData[[#This Row],[avg_order_value_clean]]*CustomerData[[#This Row],[total_orders]]</f>
        <v>302.25</v>
      </c>
      <c r="R101" s="2" t="str">
        <f t="shared" si="17"/>
        <v>Inactive</v>
      </c>
      <c r="S101" s="2" t="str">
        <f t="shared" si="10"/>
        <v>High Risk</v>
      </c>
      <c r="T101" s="2" t="str">
        <f t="shared" si="11"/>
        <v>25-34</v>
      </c>
      <c r="U101" s="1">
        <f t="shared" ca="1" si="12"/>
        <v>801</v>
      </c>
      <c r="V101" s="2" t="str">
        <f t="shared" si="13"/>
        <v>Low Loyalty</v>
      </c>
      <c r="W101" s="2" t="str">
        <f t="shared" si="14"/>
        <v>Legitimate</v>
      </c>
      <c r="X101" s="2" t="str">
        <f>IF(Q101&lt;Data_Validation!$B$8,"Low Value",IF(Q101&lt;Data_Validation!$B$9,"Medium Value","High Value"))</f>
        <v>Low Value</v>
      </c>
      <c r="Y101" s="2" t="str">
        <f t="shared" si="15"/>
        <v>At Risk - Develop</v>
      </c>
      <c r="Z101" s="2" t="str">
        <f t="shared" si="16"/>
        <v>Check Data</v>
      </c>
    </row>
    <row r="102" spans="1:26" x14ac:dyDescent="0.3">
      <c r="A102" t="s">
        <v>131</v>
      </c>
      <c r="B102">
        <v>51</v>
      </c>
      <c r="C102" t="s">
        <v>14</v>
      </c>
      <c r="D102" t="s">
        <v>15</v>
      </c>
      <c r="E102">
        <v>26.76</v>
      </c>
      <c r="F102">
        <v>8</v>
      </c>
      <c r="G102">
        <v>119</v>
      </c>
      <c r="H102">
        <v>0</v>
      </c>
      <c r="I102" t="s">
        <v>23</v>
      </c>
      <c r="J102">
        <v>90.8</v>
      </c>
      <c r="K102" s="1">
        <v>44798</v>
      </c>
      <c r="L102">
        <v>71</v>
      </c>
      <c r="M102">
        <v>0.2</v>
      </c>
      <c r="N102">
        <f>IF(E102="",Data_Validation!$B$1,E102)</f>
        <v>26.76</v>
      </c>
      <c r="O102">
        <f>IF(J102="",Data_Validation!$B$2,J102)</f>
        <v>90.8</v>
      </c>
      <c r="P102">
        <f t="shared" si="9"/>
        <v>1</v>
      </c>
      <c r="Q102" s="2">
        <f>CustomerData[[#This Row],[avg_order_value_clean]]*CustomerData[[#This Row],[total_orders]]</f>
        <v>214.08</v>
      </c>
      <c r="R102" s="2" t="str">
        <f t="shared" si="17"/>
        <v>Inactive</v>
      </c>
      <c r="S102" s="2" t="str">
        <f t="shared" si="10"/>
        <v>Medium Risk</v>
      </c>
      <c r="T102" s="2" t="str">
        <f t="shared" si="11"/>
        <v>45-54</v>
      </c>
      <c r="U102" s="1">
        <f t="shared" ca="1" si="12"/>
        <v>1463</v>
      </c>
      <c r="V102" s="2" t="str">
        <f t="shared" si="13"/>
        <v>High Loyalty</v>
      </c>
      <c r="W102" s="2" t="str">
        <f t="shared" si="14"/>
        <v>Legitimate</v>
      </c>
      <c r="X102" s="2" t="str">
        <f>IF(Q102&lt;Data_Validation!$B$8,"Low Value",IF(Q102&lt;Data_Validation!$B$9,"Medium Value","High Value"))</f>
        <v>Low Value</v>
      </c>
      <c r="Y102" s="2" t="str">
        <f t="shared" si="15"/>
        <v>Stable</v>
      </c>
      <c r="Z102" s="2" t="str">
        <f t="shared" si="16"/>
        <v>Check Data</v>
      </c>
    </row>
    <row r="103" spans="1:26" x14ac:dyDescent="0.3">
      <c r="A103" t="s">
        <v>132</v>
      </c>
      <c r="B103">
        <v>53</v>
      </c>
      <c r="C103" t="s">
        <v>14</v>
      </c>
      <c r="D103" t="s">
        <v>37</v>
      </c>
      <c r="E103">
        <v>158.27000000000001</v>
      </c>
      <c r="F103">
        <v>9</v>
      </c>
      <c r="G103">
        <v>236</v>
      </c>
      <c r="H103">
        <v>0</v>
      </c>
      <c r="I103" t="s">
        <v>23</v>
      </c>
      <c r="K103" s="1">
        <v>45247</v>
      </c>
      <c r="L103">
        <v>89</v>
      </c>
      <c r="M103">
        <v>0.19</v>
      </c>
      <c r="N103">
        <f>IF(E103="",Data_Validation!$B$1,E103)</f>
        <v>158.27000000000001</v>
      </c>
      <c r="O103">
        <f>IF(J103="",Data_Validation!$B$2,J103)</f>
        <v>250</v>
      </c>
      <c r="P103">
        <f t="shared" si="9"/>
        <v>1</v>
      </c>
      <c r="Q103" s="2">
        <f>CustomerData[[#This Row],[avg_order_value_clean]]*CustomerData[[#This Row],[total_orders]]</f>
        <v>1424.43</v>
      </c>
      <c r="R103" s="2" t="str">
        <f t="shared" si="17"/>
        <v>Inactive</v>
      </c>
      <c r="S103" s="2" t="str">
        <f t="shared" si="10"/>
        <v>Low Risk</v>
      </c>
      <c r="T103" s="2" t="str">
        <f t="shared" si="11"/>
        <v>45-54</v>
      </c>
      <c r="U103" s="1">
        <f t="shared" ca="1" si="12"/>
        <v>1014</v>
      </c>
      <c r="V103" s="2" t="str">
        <f t="shared" si="13"/>
        <v>High Loyalty</v>
      </c>
      <c r="W103" s="2" t="str">
        <f t="shared" si="14"/>
        <v>Legitimate</v>
      </c>
      <c r="X103" s="2" t="str">
        <f>IF(Q103&lt;Data_Validation!$B$8,"Low Value",IF(Q103&lt;Data_Validation!$B$9,"Medium Value","High Value"))</f>
        <v>Low Value</v>
      </c>
      <c r="Y103" s="2" t="str">
        <f t="shared" si="15"/>
        <v>Stable</v>
      </c>
      <c r="Z103" s="2" t="str">
        <f t="shared" si="16"/>
        <v>Check Data</v>
      </c>
    </row>
    <row r="104" spans="1:26" x14ac:dyDescent="0.3">
      <c r="A104" t="s">
        <v>133</v>
      </c>
      <c r="B104">
        <v>42</v>
      </c>
      <c r="C104" t="s">
        <v>25</v>
      </c>
      <c r="D104" t="s">
        <v>18</v>
      </c>
      <c r="E104">
        <v>41.29</v>
      </c>
      <c r="F104">
        <v>12</v>
      </c>
      <c r="G104">
        <v>235</v>
      </c>
      <c r="H104">
        <v>0</v>
      </c>
      <c r="I104" t="s">
        <v>19</v>
      </c>
      <c r="J104">
        <v>66.900000000000006</v>
      </c>
      <c r="K104" s="1">
        <v>45220</v>
      </c>
      <c r="L104">
        <v>94</v>
      </c>
      <c r="M104">
        <v>0.22</v>
      </c>
      <c r="N104">
        <f>IF(E104="",Data_Validation!$B$1,E104)</f>
        <v>41.29</v>
      </c>
      <c r="O104">
        <f>IF(J104="",Data_Validation!$B$2,J104)</f>
        <v>66.900000000000006</v>
      </c>
      <c r="P104">
        <f t="shared" si="9"/>
        <v>1</v>
      </c>
      <c r="Q104" s="2">
        <f>CustomerData[[#This Row],[avg_order_value_clean]]*CustomerData[[#This Row],[total_orders]]</f>
        <v>495.48</v>
      </c>
      <c r="R104" s="2" t="str">
        <f t="shared" si="17"/>
        <v>Inactive</v>
      </c>
      <c r="S104" s="2" t="str">
        <f t="shared" si="10"/>
        <v>Medium Risk</v>
      </c>
      <c r="T104" s="2" t="str">
        <f t="shared" si="11"/>
        <v>35-44</v>
      </c>
      <c r="U104" s="1">
        <f t="shared" ca="1" si="12"/>
        <v>1041</v>
      </c>
      <c r="V104" s="2" t="str">
        <f t="shared" si="13"/>
        <v>High Loyalty</v>
      </c>
      <c r="W104" s="2" t="str">
        <f t="shared" si="14"/>
        <v>Legitimate</v>
      </c>
      <c r="X104" s="2" t="str">
        <f>IF(Q104&lt;Data_Validation!$B$8,"Low Value",IF(Q104&lt;Data_Validation!$B$9,"Medium Value","High Value"))</f>
        <v>Low Value</v>
      </c>
      <c r="Y104" s="2" t="str">
        <f t="shared" si="15"/>
        <v>Stable</v>
      </c>
      <c r="Z104" s="2" t="str">
        <f t="shared" si="16"/>
        <v>Check Data</v>
      </c>
    </row>
    <row r="105" spans="1:26" x14ac:dyDescent="0.3">
      <c r="A105" t="s">
        <v>134</v>
      </c>
      <c r="B105">
        <v>23</v>
      </c>
      <c r="C105" t="s">
        <v>21</v>
      </c>
      <c r="D105" t="s">
        <v>22</v>
      </c>
      <c r="E105">
        <v>68.94</v>
      </c>
      <c r="F105">
        <v>21</v>
      </c>
      <c r="G105">
        <v>304</v>
      </c>
      <c r="H105">
        <v>0</v>
      </c>
      <c r="I105" t="s">
        <v>29</v>
      </c>
      <c r="J105">
        <v>59.7</v>
      </c>
      <c r="K105" s="1">
        <v>45342</v>
      </c>
      <c r="L105">
        <v>77</v>
      </c>
      <c r="M105">
        <v>0.17</v>
      </c>
      <c r="N105">
        <f>IF(E105="",Data_Validation!$B$1,E105)</f>
        <v>68.94</v>
      </c>
      <c r="O105">
        <f>IF(J105="",Data_Validation!$B$2,J105)</f>
        <v>59.7</v>
      </c>
      <c r="P105">
        <f t="shared" si="9"/>
        <v>1</v>
      </c>
      <c r="Q105" s="2">
        <f>CustomerData[[#This Row],[avg_order_value_clean]]*CustomerData[[#This Row],[total_orders]]</f>
        <v>1447.74</v>
      </c>
      <c r="R105" s="2" t="str">
        <f t="shared" si="17"/>
        <v>Inactive</v>
      </c>
      <c r="S105" s="2" t="str">
        <f t="shared" si="10"/>
        <v>Low Risk</v>
      </c>
      <c r="T105" s="2" t="str">
        <f t="shared" si="11"/>
        <v>Under 25</v>
      </c>
      <c r="U105" s="1">
        <f t="shared" ca="1" si="12"/>
        <v>919</v>
      </c>
      <c r="V105" s="2" t="str">
        <f t="shared" si="13"/>
        <v>High Loyalty</v>
      </c>
      <c r="W105" s="2" t="str">
        <f t="shared" si="14"/>
        <v>Legitimate</v>
      </c>
      <c r="X105" s="2" t="str">
        <f>IF(Q105&lt;Data_Validation!$B$8,"Low Value",IF(Q105&lt;Data_Validation!$B$9,"Medium Value","High Value"))</f>
        <v>Low Value</v>
      </c>
      <c r="Y105" s="2" t="str">
        <f t="shared" si="15"/>
        <v>Stable</v>
      </c>
      <c r="Z105" s="2" t="str">
        <f t="shared" si="16"/>
        <v>Check Data</v>
      </c>
    </row>
    <row r="106" spans="1:26" x14ac:dyDescent="0.3">
      <c r="A106" t="s">
        <v>135</v>
      </c>
      <c r="B106">
        <v>41</v>
      </c>
      <c r="C106" t="s">
        <v>25</v>
      </c>
      <c r="D106" t="s">
        <v>50</v>
      </c>
      <c r="E106">
        <v>49.73</v>
      </c>
      <c r="F106">
        <v>5</v>
      </c>
      <c r="G106">
        <v>37</v>
      </c>
      <c r="H106">
        <v>0</v>
      </c>
      <c r="I106" t="s">
        <v>40</v>
      </c>
      <c r="J106">
        <v>5.5</v>
      </c>
      <c r="K106" s="1">
        <v>44770</v>
      </c>
      <c r="L106">
        <v>2</v>
      </c>
      <c r="M106">
        <v>0.11</v>
      </c>
      <c r="N106">
        <f>IF(E106="",Data_Validation!$B$1,E106)</f>
        <v>49.73</v>
      </c>
      <c r="O106">
        <f>IF(J106="",Data_Validation!$B$2,J106)</f>
        <v>5.5</v>
      </c>
      <c r="P106">
        <f t="shared" si="9"/>
        <v>1</v>
      </c>
      <c r="Q106" s="2">
        <f>CustomerData[[#This Row],[avg_order_value_clean]]*CustomerData[[#This Row],[total_orders]]</f>
        <v>248.64999999999998</v>
      </c>
      <c r="R106" s="2" t="str">
        <f t="shared" si="17"/>
        <v>At Risk</v>
      </c>
      <c r="S106" s="2" t="str">
        <f t="shared" si="10"/>
        <v>Low Risk</v>
      </c>
      <c r="T106" s="2" t="str">
        <f t="shared" si="11"/>
        <v>35-44</v>
      </c>
      <c r="U106" s="1">
        <f t="shared" ca="1" si="12"/>
        <v>1491</v>
      </c>
      <c r="V106" s="2" t="str">
        <f t="shared" si="13"/>
        <v>Low Loyalty</v>
      </c>
      <c r="W106" s="2" t="str">
        <f t="shared" si="14"/>
        <v>Legitimate</v>
      </c>
      <c r="X106" s="2" t="str">
        <f>IF(Q106&lt;Data_Validation!$B$8,"Low Value",IF(Q106&lt;Data_Validation!$B$9,"Medium Value","High Value"))</f>
        <v>Low Value</v>
      </c>
      <c r="Y106" s="2" t="str">
        <f t="shared" si="15"/>
        <v>Stable</v>
      </c>
      <c r="Z106" s="2" t="str">
        <f t="shared" si="16"/>
        <v>Check Data</v>
      </c>
    </row>
    <row r="107" spans="1:26" x14ac:dyDescent="0.3">
      <c r="A107" t="s">
        <v>136</v>
      </c>
      <c r="B107">
        <v>35</v>
      </c>
      <c r="C107" t="s">
        <v>21</v>
      </c>
      <c r="D107" t="s">
        <v>18</v>
      </c>
      <c r="E107">
        <v>55.27</v>
      </c>
      <c r="F107">
        <v>15</v>
      </c>
      <c r="G107">
        <v>271</v>
      </c>
      <c r="H107">
        <v>0</v>
      </c>
      <c r="I107" t="s">
        <v>19</v>
      </c>
      <c r="J107">
        <v>31.8</v>
      </c>
      <c r="K107" s="1">
        <v>44739</v>
      </c>
      <c r="L107">
        <v>18</v>
      </c>
      <c r="M107">
        <v>0.12</v>
      </c>
      <c r="N107">
        <f>IF(E107="",Data_Validation!$B$1,E107)</f>
        <v>55.27</v>
      </c>
      <c r="O107">
        <f>IF(J107="",Data_Validation!$B$2,J107)</f>
        <v>31.8</v>
      </c>
      <c r="P107">
        <f t="shared" si="9"/>
        <v>1</v>
      </c>
      <c r="Q107" s="2">
        <f>CustomerData[[#This Row],[avg_order_value_clean]]*CustomerData[[#This Row],[total_orders]]</f>
        <v>829.05000000000007</v>
      </c>
      <c r="R107" s="2" t="str">
        <f t="shared" si="17"/>
        <v>Inactive</v>
      </c>
      <c r="S107" s="2" t="str">
        <f t="shared" si="10"/>
        <v>Low Risk</v>
      </c>
      <c r="T107" s="2" t="str">
        <f t="shared" si="11"/>
        <v>35-44</v>
      </c>
      <c r="U107" s="1">
        <f t="shared" ca="1" si="12"/>
        <v>1522</v>
      </c>
      <c r="V107" s="2" t="str">
        <f t="shared" si="13"/>
        <v>Low Loyalty</v>
      </c>
      <c r="W107" s="2" t="str">
        <f t="shared" si="14"/>
        <v>Legitimate</v>
      </c>
      <c r="X107" s="2" t="str">
        <f>IF(Q107&lt;Data_Validation!$B$8,"Low Value",IF(Q107&lt;Data_Validation!$B$9,"Medium Value","High Value"))</f>
        <v>Low Value</v>
      </c>
      <c r="Y107" s="2" t="str">
        <f t="shared" si="15"/>
        <v>Stable</v>
      </c>
      <c r="Z107" s="2" t="str">
        <f t="shared" si="16"/>
        <v>Check Data</v>
      </c>
    </row>
    <row r="108" spans="1:26" x14ac:dyDescent="0.3">
      <c r="A108" t="s">
        <v>137</v>
      </c>
      <c r="B108">
        <v>40</v>
      </c>
      <c r="C108" t="s">
        <v>14</v>
      </c>
      <c r="D108" t="s">
        <v>22</v>
      </c>
      <c r="E108">
        <v>134.30000000000001</v>
      </c>
      <c r="F108">
        <v>5</v>
      </c>
      <c r="G108">
        <v>343</v>
      </c>
      <c r="H108">
        <v>0</v>
      </c>
      <c r="I108" t="s">
        <v>16</v>
      </c>
      <c r="J108">
        <v>53.5</v>
      </c>
      <c r="K108" s="1">
        <v>45723</v>
      </c>
      <c r="L108">
        <v>40</v>
      </c>
      <c r="M108">
        <v>0.28000000000000003</v>
      </c>
      <c r="N108">
        <f>IF(E108="",Data_Validation!$B$1,E108)</f>
        <v>134.30000000000001</v>
      </c>
      <c r="O108">
        <f>IF(J108="",Data_Validation!$B$2,J108)</f>
        <v>53.5</v>
      </c>
      <c r="P108">
        <f t="shared" si="9"/>
        <v>2</v>
      </c>
      <c r="Q108" s="2">
        <f>CustomerData[[#This Row],[avg_order_value_clean]]*CustomerData[[#This Row],[total_orders]]</f>
        <v>671.5</v>
      </c>
      <c r="R108" s="2" t="str">
        <f t="shared" si="17"/>
        <v>Inactive</v>
      </c>
      <c r="S108" s="2" t="str">
        <f t="shared" si="10"/>
        <v>Medium Risk</v>
      </c>
      <c r="T108" s="2" t="str">
        <f t="shared" si="11"/>
        <v>35-44</v>
      </c>
      <c r="U108" s="1">
        <f t="shared" ca="1" si="12"/>
        <v>538</v>
      </c>
      <c r="V108" s="2" t="str">
        <f t="shared" si="13"/>
        <v>Medium Loyalty</v>
      </c>
      <c r="W108" s="2" t="str">
        <f t="shared" si="14"/>
        <v>Legitimate</v>
      </c>
      <c r="X108" s="2" t="str">
        <f>IF(Q108&lt;Data_Validation!$B$8,"Low Value",IF(Q108&lt;Data_Validation!$B$9,"Medium Value","High Value"))</f>
        <v>Low Value</v>
      </c>
      <c r="Y108" s="2" t="str">
        <f t="shared" si="15"/>
        <v>Stable</v>
      </c>
      <c r="Z108" s="2" t="str">
        <f t="shared" si="16"/>
        <v>Check Data</v>
      </c>
    </row>
    <row r="109" spans="1:26" x14ac:dyDescent="0.3">
      <c r="A109" t="s">
        <v>138</v>
      </c>
      <c r="B109">
        <v>23</v>
      </c>
      <c r="C109" t="s">
        <v>21</v>
      </c>
      <c r="D109" t="s">
        <v>18</v>
      </c>
      <c r="E109">
        <v>98.85</v>
      </c>
      <c r="F109">
        <v>13</v>
      </c>
      <c r="G109">
        <v>250</v>
      </c>
      <c r="H109">
        <v>0</v>
      </c>
      <c r="I109" t="s">
        <v>16</v>
      </c>
      <c r="J109">
        <v>54.8</v>
      </c>
      <c r="K109" s="1">
        <v>45817</v>
      </c>
      <c r="L109">
        <v>53</v>
      </c>
      <c r="M109">
        <v>0.12</v>
      </c>
      <c r="N109">
        <f>IF(E109="",Data_Validation!$B$1,E109)</f>
        <v>98.85</v>
      </c>
      <c r="O109">
        <f>IF(J109="",Data_Validation!$B$2,J109)</f>
        <v>54.8</v>
      </c>
      <c r="P109">
        <f t="shared" si="9"/>
        <v>3</v>
      </c>
      <c r="Q109" s="2">
        <f>CustomerData[[#This Row],[avg_order_value_clean]]*CustomerData[[#This Row],[total_orders]]</f>
        <v>1285.05</v>
      </c>
      <c r="R109" s="2" t="str">
        <f t="shared" si="17"/>
        <v>Inactive</v>
      </c>
      <c r="S109" s="2" t="str">
        <f t="shared" si="10"/>
        <v>Low Risk</v>
      </c>
      <c r="T109" s="2" t="str">
        <f t="shared" si="11"/>
        <v>Under 25</v>
      </c>
      <c r="U109" s="1">
        <f t="shared" ca="1" si="12"/>
        <v>444</v>
      </c>
      <c r="V109" s="2" t="str">
        <f t="shared" si="13"/>
        <v>Medium Loyalty</v>
      </c>
      <c r="W109" s="2" t="str">
        <f t="shared" si="14"/>
        <v>Legitimate</v>
      </c>
      <c r="X109" s="2" t="str">
        <f>IF(Q109&lt;Data_Validation!$B$8,"Low Value",IF(Q109&lt;Data_Validation!$B$9,"Medium Value","High Value"))</f>
        <v>Low Value</v>
      </c>
      <c r="Y109" s="2" t="str">
        <f t="shared" si="15"/>
        <v>Stable</v>
      </c>
      <c r="Z109" s="2" t="str">
        <f t="shared" si="16"/>
        <v>Check Data</v>
      </c>
    </row>
    <row r="110" spans="1:26" x14ac:dyDescent="0.3">
      <c r="A110" t="s">
        <v>139</v>
      </c>
      <c r="B110">
        <v>46</v>
      </c>
      <c r="C110" t="s">
        <v>21</v>
      </c>
      <c r="D110" t="s">
        <v>22</v>
      </c>
      <c r="E110">
        <v>315.61</v>
      </c>
      <c r="F110">
        <v>9</v>
      </c>
      <c r="G110">
        <v>333</v>
      </c>
      <c r="H110">
        <v>0</v>
      </c>
      <c r="I110" t="s">
        <v>29</v>
      </c>
      <c r="J110">
        <v>81.400000000000006</v>
      </c>
      <c r="K110" s="1">
        <v>45072</v>
      </c>
      <c r="L110">
        <v>8</v>
      </c>
      <c r="M110">
        <v>0.47</v>
      </c>
      <c r="N110">
        <f>IF(E110="",Data_Validation!$B$1,E110)</f>
        <v>315.61</v>
      </c>
      <c r="O110">
        <f>IF(J110="",Data_Validation!$B$2,J110)</f>
        <v>81.400000000000006</v>
      </c>
      <c r="P110">
        <f t="shared" si="9"/>
        <v>1</v>
      </c>
      <c r="Q110" s="2">
        <f>CustomerData[[#This Row],[avg_order_value_clean]]*CustomerData[[#This Row],[total_orders]]</f>
        <v>2840.4900000000002</v>
      </c>
      <c r="R110" s="2" t="str">
        <f t="shared" si="17"/>
        <v>Inactive</v>
      </c>
      <c r="S110" s="2" t="str">
        <f t="shared" si="10"/>
        <v>Medium Risk</v>
      </c>
      <c r="T110" s="2" t="str">
        <f t="shared" si="11"/>
        <v>45-54</v>
      </c>
      <c r="U110" s="1">
        <f t="shared" ca="1" si="12"/>
        <v>1189</v>
      </c>
      <c r="V110" s="2" t="str">
        <f t="shared" si="13"/>
        <v>Low Loyalty</v>
      </c>
      <c r="W110" s="2" t="str">
        <f t="shared" si="14"/>
        <v>Legitimate</v>
      </c>
      <c r="X110" s="2" t="str">
        <f>IF(Q110&lt;Data_Validation!$B$8,"Low Value",IF(Q110&lt;Data_Validation!$B$9,"Medium Value","High Value"))</f>
        <v>High Value</v>
      </c>
      <c r="Y110" s="2" t="str">
        <f t="shared" si="15"/>
        <v>High Value - Maintain</v>
      </c>
      <c r="Z110" s="2" t="str">
        <f t="shared" si="16"/>
        <v>Check Data</v>
      </c>
    </row>
    <row r="111" spans="1:26" x14ac:dyDescent="0.3">
      <c r="A111" t="s">
        <v>140</v>
      </c>
      <c r="B111">
        <v>79</v>
      </c>
      <c r="C111" t="s">
        <v>14</v>
      </c>
      <c r="D111" t="s">
        <v>18</v>
      </c>
      <c r="E111">
        <v>133.80000000000001</v>
      </c>
      <c r="F111">
        <v>10</v>
      </c>
      <c r="G111">
        <v>26</v>
      </c>
      <c r="H111">
        <v>0</v>
      </c>
      <c r="I111" t="s">
        <v>16</v>
      </c>
      <c r="J111">
        <v>58.8</v>
      </c>
      <c r="K111" s="1">
        <v>45461</v>
      </c>
      <c r="L111">
        <v>84</v>
      </c>
      <c r="M111">
        <v>0.22</v>
      </c>
      <c r="N111">
        <f>IF(E111="",Data_Validation!$B$1,E111)</f>
        <v>133.80000000000001</v>
      </c>
      <c r="O111">
        <f>IF(J111="",Data_Validation!$B$2,J111)</f>
        <v>58.8</v>
      </c>
      <c r="P111">
        <f t="shared" si="9"/>
        <v>2</v>
      </c>
      <c r="Q111" s="2">
        <f>CustomerData[[#This Row],[avg_order_value_clean]]*CustomerData[[#This Row],[total_orders]]</f>
        <v>1338</v>
      </c>
      <c r="R111" s="2" t="str">
        <f t="shared" si="17"/>
        <v>Active</v>
      </c>
      <c r="S111" s="2" t="str">
        <f t="shared" si="10"/>
        <v>Medium Risk</v>
      </c>
      <c r="T111" s="2" t="str">
        <f t="shared" si="11"/>
        <v>55+</v>
      </c>
      <c r="U111" s="1">
        <f t="shared" ca="1" si="12"/>
        <v>800</v>
      </c>
      <c r="V111" s="2" t="str">
        <f t="shared" si="13"/>
        <v>High Loyalty</v>
      </c>
      <c r="W111" s="2" t="str">
        <f t="shared" si="14"/>
        <v>Legitimate</v>
      </c>
      <c r="X111" s="2" t="str">
        <f>IF(Q111&lt;Data_Validation!$B$8,"Low Value",IF(Q111&lt;Data_Validation!$B$9,"Medium Value","High Value"))</f>
        <v>Low Value</v>
      </c>
      <c r="Y111" s="2" t="str">
        <f t="shared" si="15"/>
        <v>Stable</v>
      </c>
      <c r="Z111" s="2" t="str">
        <f t="shared" si="16"/>
        <v>Check Data</v>
      </c>
    </row>
    <row r="112" spans="1:26" x14ac:dyDescent="0.3">
      <c r="A112" t="s">
        <v>141</v>
      </c>
      <c r="B112">
        <v>42</v>
      </c>
      <c r="C112" t="s">
        <v>21</v>
      </c>
      <c r="D112" t="s">
        <v>35</v>
      </c>
      <c r="E112">
        <v>78.319999999999993</v>
      </c>
      <c r="F112">
        <v>5</v>
      </c>
      <c r="G112">
        <v>329</v>
      </c>
      <c r="H112">
        <v>0</v>
      </c>
      <c r="I112" t="s">
        <v>29</v>
      </c>
      <c r="J112">
        <v>46.7</v>
      </c>
      <c r="K112" s="1">
        <v>45613</v>
      </c>
      <c r="L112">
        <v>9</v>
      </c>
      <c r="M112">
        <v>0.47</v>
      </c>
      <c r="N112">
        <f>IF(E112="",Data_Validation!$B$1,E112)</f>
        <v>78.319999999999993</v>
      </c>
      <c r="O112">
        <f>IF(J112="",Data_Validation!$B$2,J112)</f>
        <v>46.7</v>
      </c>
      <c r="P112">
        <f t="shared" si="9"/>
        <v>1</v>
      </c>
      <c r="Q112" s="2">
        <f>CustomerData[[#This Row],[avg_order_value_clean]]*CustomerData[[#This Row],[total_orders]]</f>
        <v>391.59999999999997</v>
      </c>
      <c r="R112" s="2" t="str">
        <f t="shared" si="17"/>
        <v>Inactive</v>
      </c>
      <c r="S112" s="2" t="str">
        <f t="shared" si="10"/>
        <v>Medium Risk</v>
      </c>
      <c r="T112" s="2" t="str">
        <f t="shared" si="11"/>
        <v>35-44</v>
      </c>
      <c r="U112" s="1">
        <f t="shared" ca="1" si="12"/>
        <v>648</v>
      </c>
      <c r="V112" s="2" t="str">
        <f t="shared" si="13"/>
        <v>Low Loyalty</v>
      </c>
      <c r="W112" s="2" t="str">
        <f t="shared" si="14"/>
        <v>Legitimate</v>
      </c>
      <c r="X112" s="2" t="str">
        <f>IF(Q112&lt;Data_Validation!$B$8,"Low Value",IF(Q112&lt;Data_Validation!$B$9,"Medium Value","High Value"))</f>
        <v>Low Value</v>
      </c>
      <c r="Y112" s="2" t="str">
        <f t="shared" si="15"/>
        <v>Stable</v>
      </c>
      <c r="Z112" s="2" t="str">
        <f t="shared" si="16"/>
        <v>Check Data</v>
      </c>
    </row>
    <row r="113" spans="1:26" x14ac:dyDescent="0.3">
      <c r="A113" t="s">
        <v>142</v>
      </c>
      <c r="B113">
        <v>72</v>
      </c>
      <c r="C113" t="s">
        <v>21</v>
      </c>
      <c r="D113" t="s">
        <v>35</v>
      </c>
      <c r="E113">
        <v>98.36</v>
      </c>
      <c r="F113">
        <v>12</v>
      </c>
      <c r="G113">
        <v>122</v>
      </c>
      <c r="H113">
        <v>0</v>
      </c>
      <c r="I113" t="s">
        <v>16</v>
      </c>
      <c r="J113">
        <v>75.2</v>
      </c>
      <c r="K113" s="1">
        <v>45150</v>
      </c>
      <c r="L113">
        <v>77</v>
      </c>
      <c r="M113">
        <v>0.36</v>
      </c>
      <c r="N113">
        <f>IF(E113="",Data_Validation!$B$1,E113)</f>
        <v>98.36</v>
      </c>
      <c r="O113">
        <f>IF(J113="",Data_Validation!$B$2,J113)</f>
        <v>75.2</v>
      </c>
      <c r="P113">
        <f t="shared" si="9"/>
        <v>2</v>
      </c>
      <c r="Q113" s="2">
        <f>CustomerData[[#This Row],[avg_order_value_clean]]*CustomerData[[#This Row],[total_orders]]</f>
        <v>1180.32</v>
      </c>
      <c r="R113" s="2" t="str">
        <f t="shared" si="17"/>
        <v>Inactive</v>
      </c>
      <c r="S113" s="2" t="str">
        <f t="shared" si="10"/>
        <v>Medium Risk</v>
      </c>
      <c r="T113" s="2" t="str">
        <f t="shared" si="11"/>
        <v>55+</v>
      </c>
      <c r="U113" s="1">
        <f t="shared" ca="1" si="12"/>
        <v>1111</v>
      </c>
      <c r="V113" s="2" t="str">
        <f t="shared" si="13"/>
        <v>High Loyalty</v>
      </c>
      <c r="W113" s="2" t="str">
        <f t="shared" si="14"/>
        <v>Legitimate</v>
      </c>
      <c r="X113" s="2" t="str">
        <f>IF(Q113&lt;Data_Validation!$B$8,"Low Value",IF(Q113&lt;Data_Validation!$B$9,"Medium Value","High Value"))</f>
        <v>Low Value</v>
      </c>
      <c r="Y113" s="2" t="str">
        <f t="shared" si="15"/>
        <v>Stable</v>
      </c>
      <c r="Z113" s="2" t="str">
        <f t="shared" si="16"/>
        <v>Check Data</v>
      </c>
    </row>
    <row r="114" spans="1:26" x14ac:dyDescent="0.3">
      <c r="A114" t="s">
        <v>143</v>
      </c>
      <c r="B114">
        <v>34</v>
      </c>
      <c r="C114" t="s">
        <v>21</v>
      </c>
      <c r="D114" t="s">
        <v>35</v>
      </c>
      <c r="E114">
        <v>86.75</v>
      </c>
      <c r="F114">
        <v>15</v>
      </c>
      <c r="G114">
        <v>155</v>
      </c>
      <c r="H114">
        <v>0</v>
      </c>
      <c r="I114" t="s">
        <v>16</v>
      </c>
      <c r="J114">
        <v>57.1</v>
      </c>
      <c r="K114" s="1">
        <v>44759</v>
      </c>
      <c r="L114">
        <v>21</v>
      </c>
      <c r="M114">
        <v>0.12</v>
      </c>
      <c r="N114">
        <f>IF(E114="",Data_Validation!$B$1,E114)</f>
        <v>86.75</v>
      </c>
      <c r="O114">
        <f>IF(J114="",Data_Validation!$B$2,J114)</f>
        <v>57.1</v>
      </c>
      <c r="P114">
        <f t="shared" si="9"/>
        <v>1</v>
      </c>
      <c r="Q114" s="2">
        <f>CustomerData[[#This Row],[avg_order_value_clean]]*CustomerData[[#This Row],[total_orders]]</f>
        <v>1301.25</v>
      </c>
      <c r="R114" s="2" t="str">
        <f t="shared" si="17"/>
        <v>Inactive</v>
      </c>
      <c r="S114" s="2" t="str">
        <f t="shared" si="10"/>
        <v>Low Risk</v>
      </c>
      <c r="T114" s="2" t="str">
        <f t="shared" si="11"/>
        <v>25-34</v>
      </c>
      <c r="U114" s="1">
        <f t="shared" ca="1" si="12"/>
        <v>1502</v>
      </c>
      <c r="V114" s="2" t="str">
        <f t="shared" si="13"/>
        <v>Low Loyalty</v>
      </c>
      <c r="W114" s="2" t="str">
        <f t="shared" si="14"/>
        <v>Legitimate</v>
      </c>
      <c r="X114" s="2" t="str">
        <f>IF(Q114&lt;Data_Validation!$B$8,"Low Value",IF(Q114&lt;Data_Validation!$B$9,"Medium Value","High Value"))</f>
        <v>Low Value</v>
      </c>
      <c r="Y114" s="2" t="str">
        <f t="shared" si="15"/>
        <v>Stable</v>
      </c>
      <c r="Z114" s="2" t="str">
        <f t="shared" si="16"/>
        <v>Check Data</v>
      </c>
    </row>
    <row r="115" spans="1:26" x14ac:dyDescent="0.3">
      <c r="A115" t="s">
        <v>144</v>
      </c>
      <c r="B115">
        <v>63</v>
      </c>
      <c r="C115" t="s">
        <v>14</v>
      </c>
      <c r="D115" t="s">
        <v>50</v>
      </c>
      <c r="E115">
        <v>208.18</v>
      </c>
      <c r="F115">
        <v>7</v>
      </c>
      <c r="G115">
        <v>216</v>
      </c>
      <c r="H115">
        <v>0</v>
      </c>
      <c r="I115" t="s">
        <v>40</v>
      </c>
      <c r="J115">
        <v>88.4</v>
      </c>
      <c r="K115" s="1">
        <v>44185</v>
      </c>
      <c r="L115">
        <v>92</v>
      </c>
      <c r="M115">
        <v>0.4</v>
      </c>
      <c r="N115">
        <f>IF(E115="",Data_Validation!$B$1,E115)</f>
        <v>208.18</v>
      </c>
      <c r="O115">
        <f>IF(J115="",Data_Validation!$B$2,J115)</f>
        <v>88.4</v>
      </c>
      <c r="P115">
        <f t="shared" si="9"/>
        <v>1</v>
      </c>
      <c r="Q115" s="2">
        <f>CustomerData[[#This Row],[avg_order_value_clean]]*CustomerData[[#This Row],[total_orders]]</f>
        <v>1457.26</v>
      </c>
      <c r="R115" s="2" t="str">
        <f t="shared" si="17"/>
        <v>Inactive</v>
      </c>
      <c r="S115" s="2" t="str">
        <f t="shared" si="10"/>
        <v>Medium Risk</v>
      </c>
      <c r="T115" s="2" t="str">
        <f t="shared" si="11"/>
        <v>55+</v>
      </c>
      <c r="U115" s="1">
        <f t="shared" ca="1" si="12"/>
        <v>2076</v>
      </c>
      <c r="V115" s="2" t="str">
        <f t="shared" si="13"/>
        <v>High Loyalty</v>
      </c>
      <c r="W115" s="2" t="str">
        <f t="shared" si="14"/>
        <v>Legitimate</v>
      </c>
      <c r="X115" s="2" t="str">
        <f>IF(Q115&lt;Data_Validation!$B$8,"Low Value",IF(Q115&lt;Data_Validation!$B$9,"Medium Value","High Value"))</f>
        <v>Low Value</v>
      </c>
      <c r="Y115" s="2" t="str">
        <f t="shared" si="15"/>
        <v>Stable</v>
      </c>
      <c r="Z115" s="2" t="str">
        <f t="shared" si="16"/>
        <v>Check Data</v>
      </c>
    </row>
    <row r="116" spans="1:26" x14ac:dyDescent="0.3">
      <c r="A116" t="s">
        <v>145</v>
      </c>
      <c r="B116">
        <v>41</v>
      </c>
      <c r="C116" t="s">
        <v>21</v>
      </c>
      <c r="D116" t="s">
        <v>52</v>
      </c>
      <c r="E116">
        <v>54.39</v>
      </c>
      <c r="F116">
        <v>10</v>
      </c>
      <c r="G116">
        <v>193</v>
      </c>
      <c r="H116">
        <v>0</v>
      </c>
      <c r="I116" t="s">
        <v>23</v>
      </c>
      <c r="J116">
        <v>90.5</v>
      </c>
      <c r="K116" s="1">
        <v>44433</v>
      </c>
      <c r="L116">
        <v>44</v>
      </c>
      <c r="M116">
        <v>0.14000000000000001</v>
      </c>
      <c r="N116">
        <f>IF(E116="",Data_Validation!$B$1,E116)</f>
        <v>54.39</v>
      </c>
      <c r="O116">
        <f>IF(J116="",Data_Validation!$B$2,J116)</f>
        <v>90.5</v>
      </c>
      <c r="P116">
        <f t="shared" si="9"/>
        <v>1</v>
      </c>
      <c r="Q116" s="2">
        <f>CustomerData[[#This Row],[avg_order_value_clean]]*CustomerData[[#This Row],[total_orders]]</f>
        <v>543.9</v>
      </c>
      <c r="R116" s="2" t="str">
        <f t="shared" si="17"/>
        <v>Inactive</v>
      </c>
      <c r="S116" s="2" t="str">
        <f t="shared" si="10"/>
        <v>Low Risk</v>
      </c>
      <c r="T116" s="2" t="str">
        <f t="shared" si="11"/>
        <v>35-44</v>
      </c>
      <c r="U116" s="1">
        <f t="shared" ca="1" si="12"/>
        <v>1828</v>
      </c>
      <c r="V116" s="2" t="str">
        <f t="shared" si="13"/>
        <v>Medium Loyalty</v>
      </c>
      <c r="W116" s="2" t="str">
        <f t="shared" si="14"/>
        <v>Legitimate</v>
      </c>
      <c r="X116" s="2" t="str">
        <f>IF(Q116&lt;Data_Validation!$B$8,"Low Value",IF(Q116&lt;Data_Validation!$B$9,"Medium Value","High Value"))</f>
        <v>Low Value</v>
      </c>
      <c r="Y116" s="2" t="str">
        <f t="shared" si="15"/>
        <v>Stable</v>
      </c>
      <c r="Z116" s="2" t="str">
        <f t="shared" si="16"/>
        <v>Check Data</v>
      </c>
    </row>
    <row r="117" spans="1:26" x14ac:dyDescent="0.3">
      <c r="A117" t="s">
        <v>146</v>
      </c>
      <c r="B117">
        <v>28</v>
      </c>
      <c r="C117" t="s">
        <v>14</v>
      </c>
      <c r="D117" t="s">
        <v>26</v>
      </c>
      <c r="E117">
        <v>76.64</v>
      </c>
      <c r="F117">
        <v>11</v>
      </c>
      <c r="G117">
        <v>300</v>
      </c>
      <c r="H117">
        <v>0</v>
      </c>
      <c r="I117" t="s">
        <v>40</v>
      </c>
      <c r="J117">
        <v>60.4</v>
      </c>
      <c r="K117" s="1">
        <v>44093</v>
      </c>
      <c r="L117">
        <v>60</v>
      </c>
      <c r="M117">
        <v>0.03</v>
      </c>
      <c r="N117">
        <f>IF(E117="",Data_Validation!$B$1,E117)</f>
        <v>76.64</v>
      </c>
      <c r="O117">
        <f>IF(J117="",Data_Validation!$B$2,J117)</f>
        <v>60.4</v>
      </c>
      <c r="P117">
        <f t="shared" si="9"/>
        <v>1</v>
      </c>
      <c r="Q117" s="2">
        <f>CustomerData[[#This Row],[avg_order_value_clean]]*CustomerData[[#This Row],[total_orders]]</f>
        <v>843.04</v>
      </c>
      <c r="R117" s="2" t="str">
        <f t="shared" si="17"/>
        <v>Inactive</v>
      </c>
      <c r="S117" s="2" t="str">
        <f t="shared" si="10"/>
        <v>Low Risk</v>
      </c>
      <c r="T117" s="2" t="str">
        <f t="shared" si="11"/>
        <v>25-34</v>
      </c>
      <c r="U117" s="1">
        <f t="shared" ca="1" si="12"/>
        <v>2168</v>
      </c>
      <c r="V117" s="2" t="str">
        <f t="shared" si="13"/>
        <v>Medium Loyalty</v>
      </c>
      <c r="W117" s="2" t="str">
        <f t="shared" si="14"/>
        <v>Legitimate</v>
      </c>
      <c r="X117" s="2" t="str">
        <f>IF(Q117&lt;Data_Validation!$B$8,"Low Value",IF(Q117&lt;Data_Validation!$B$9,"Medium Value","High Value"))</f>
        <v>Low Value</v>
      </c>
      <c r="Y117" s="2" t="str">
        <f t="shared" si="15"/>
        <v>Stable</v>
      </c>
      <c r="Z117" s="2" t="str">
        <f t="shared" si="16"/>
        <v>Check Data</v>
      </c>
    </row>
    <row r="118" spans="1:26" x14ac:dyDescent="0.3">
      <c r="A118" t="s">
        <v>147</v>
      </c>
      <c r="B118">
        <v>43</v>
      </c>
      <c r="C118" t="s">
        <v>21</v>
      </c>
      <c r="D118" t="s">
        <v>15</v>
      </c>
      <c r="E118">
        <v>173.31</v>
      </c>
      <c r="F118">
        <v>13</v>
      </c>
      <c r="G118">
        <v>160</v>
      </c>
      <c r="H118">
        <v>0</v>
      </c>
      <c r="I118" t="s">
        <v>19</v>
      </c>
      <c r="J118">
        <v>56.4</v>
      </c>
      <c r="K118" s="1">
        <v>44716</v>
      </c>
      <c r="L118">
        <v>71</v>
      </c>
      <c r="M118">
        <v>0.22</v>
      </c>
      <c r="N118">
        <f>IF(E118="",Data_Validation!$B$1,E118)</f>
        <v>173.31</v>
      </c>
      <c r="O118">
        <f>IF(J118="",Data_Validation!$B$2,J118)</f>
        <v>56.4</v>
      </c>
      <c r="P118">
        <f t="shared" si="9"/>
        <v>1</v>
      </c>
      <c r="Q118" s="2">
        <f>CustomerData[[#This Row],[avg_order_value_clean]]*CustomerData[[#This Row],[total_orders]]</f>
        <v>2253.0300000000002</v>
      </c>
      <c r="R118" s="2" t="str">
        <f t="shared" si="17"/>
        <v>Inactive</v>
      </c>
      <c r="S118" s="2" t="str">
        <f t="shared" si="10"/>
        <v>Medium Risk</v>
      </c>
      <c r="T118" s="2" t="str">
        <f t="shared" si="11"/>
        <v>35-44</v>
      </c>
      <c r="U118" s="1">
        <f t="shared" ca="1" si="12"/>
        <v>1545</v>
      </c>
      <c r="V118" s="2" t="str">
        <f t="shared" si="13"/>
        <v>High Loyalty</v>
      </c>
      <c r="W118" s="2" t="str">
        <f t="shared" si="14"/>
        <v>Legitimate</v>
      </c>
      <c r="X118" s="2" t="str">
        <f>IF(Q118&lt;Data_Validation!$B$8,"Low Value",IF(Q118&lt;Data_Validation!$B$9,"Medium Value","High Value"))</f>
        <v>High Value</v>
      </c>
      <c r="Y118" s="2" t="str">
        <f t="shared" si="15"/>
        <v>High Value - Maintain</v>
      </c>
      <c r="Z118" s="2" t="str">
        <f t="shared" si="16"/>
        <v>Check Data</v>
      </c>
    </row>
    <row r="119" spans="1:26" x14ac:dyDescent="0.3">
      <c r="A119" t="s">
        <v>148</v>
      </c>
      <c r="B119">
        <v>68</v>
      </c>
      <c r="C119" t="s">
        <v>21</v>
      </c>
      <c r="D119" t="s">
        <v>35</v>
      </c>
      <c r="E119">
        <v>41</v>
      </c>
      <c r="F119">
        <v>7</v>
      </c>
      <c r="G119">
        <v>127</v>
      </c>
      <c r="H119">
        <v>0</v>
      </c>
      <c r="I119" t="s">
        <v>23</v>
      </c>
      <c r="J119">
        <v>70.099999999999994</v>
      </c>
      <c r="K119" s="1">
        <v>44656</v>
      </c>
      <c r="L119">
        <v>31</v>
      </c>
      <c r="M119">
        <v>0.53</v>
      </c>
      <c r="N119">
        <f>IF(E119="",Data_Validation!$B$1,E119)</f>
        <v>41</v>
      </c>
      <c r="O119">
        <f>IF(J119="",Data_Validation!$B$2,J119)</f>
        <v>70.099999999999994</v>
      </c>
      <c r="P119">
        <f t="shared" si="9"/>
        <v>1</v>
      </c>
      <c r="Q119" s="2">
        <f>CustomerData[[#This Row],[avg_order_value_clean]]*CustomerData[[#This Row],[total_orders]]</f>
        <v>287</v>
      </c>
      <c r="R119" s="2" t="str">
        <f t="shared" si="17"/>
        <v>Inactive</v>
      </c>
      <c r="S119" s="2" t="str">
        <f t="shared" si="10"/>
        <v>High Risk</v>
      </c>
      <c r="T119" s="2" t="str">
        <f t="shared" si="11"/>
        <v>55+</v>
      </c>
      <c r="U119" s="1">
        <f t="shared" ca="1" si="12"/>
        <v>1605</v>
      </c>
      <c r="V119" s="2" t="str">
        <f t="shared" si="13"/>
        <v>Low Loyalty</v>
      </c>
      <c r="W119" s="2" t="str">
        <f t="shared" si="14"/>
        <v>Legitimate</v>
      </c>
      <c r="X119" s="2" t="str">
        <f>IF(Q119&lt;Data_Validation!$B$8,"Low Value",IF(Q119&lt;Data_Validation!$B$9,"Medium Value","High Value"))</f>
        <v>Low Value</v>
      </c>
      <c r="Y119" s="2" t="str">
        <f t="shared" si="15"/>
        <v>At Risk - Develop</v>
      </c>
      <c r="Z119" s="2" t="str">
        <f t="shared" si="16"/>
        <v>Check Data</v>
      </c>
    </row>
    <row r="120" spans="1:26" x14ac:dyDescent="0.3">
      <c r="A120" t="s">
        <v>149</v>
      </c>
      <c r="B120">
        <v>79</v>
      </c>
      <c r="C120" t="s">
        <v>21</v>
      </c>
      <c r="D120" t="s">
        <v>52</v>
      </c>
      <c r="E120">
        <v>28.69</v>
      </c>
      <c r="F120">
        <v>14</v>
      </c>
      <c r="G120">
        <v>315</v>
      </c>
      <c r="H120">
        <v>0</v>
      </c>
      <c r="I120" t="s">
        <v>40</v>
      </c>
      <c r="J120">
        <v>72.599999999999994</v>
      </c>
      <c r="K120" s="1">
        <v>45317</v>
      </c>
      <c r="L120">
        <v>87</v>
      </c>
      <c r="M120">
        <v>0.2</v>
      </c>
      <c r="N120">
        <f>IF(E120="",Data_Validation!$B$1,E120)</f>
        <v>28.69</v>
      </c>
      <c r="O120">
        <f>IF(J120="",Data_Validation!$B$2,J120)</f>
        <v>72.599999999999994</v>
      </c>
      <c r="P120">
        <f t="shared" si="9"/>
        <v>1</v>
      </c>
      <c r="Q120" s="2">
        <f>CustomerData[[#This Row],[avg_order_value_clean]]*CustomerData[[#This Row],[total_orders]]</f>
        <v>401.66</v>
      </c>
      <c r="R120" s="2" t="str">
        <f t="shared" si="17"/>
        <v>Inactive</v>
      </c>
      <c r="S120" s="2" t="str">
        <f t="shared" si="10"/>
        <v>Medium Risk</v>
      </c>
      <c r="T120" s="2" t="str">
        <f t="shared" si="11"/>
        <v>55+</v>
      </c>
      <c r="U120" s="1">
        <f t="shared" ca="1" si="12"/>
        <v>944</v>
      </c>
      <c r="V120" s="2" t="str">
        <f t="shared" si="13"/>
        <v>High Loyalty</v>
      </c>
      <c r="W120" s="2" t="str">
        <f t="shared" si="14"/>
        <v>Legitimate</v>
      </c>
      <c r="X120" s="2" t="str">
        <f>IF(Q120&lt;Data_Validation!$B$8,"Low Value",IF(Q120&lt;Data_Validation!$B$9,"Medium Value","High Value"))</f>
        <v>Low Value</v>
      </c>
      <c r="Y120" s="2" t="str">
        <f t="shared" si="15"/>
        <v>Stable</v>
      </c>
      <c r="Z120" s="2" t="str">
        <f t="shared" si="16"/>
        <v>Check Data</v>
      </c>
    </row>
    <row r="121" spans="1:26" x14ac:dyDescent="0.3">
      <c r="A121" t="s">
        <v>150</v>
      </c>
      <c r="B121">
        <v>51</v>
      </c>
      <c r="C121" t="s">
        <v>14</v>
      </c>
      <c r="D121" t="s">
        <v>15</v>
      </c>
      <c r="E121">
        <v>76.180000000000007</v>
      </c>
      <c r="F121">
        <v>12</v>
      </c>
      <c r="G121">
        <v>177</v>
      </c>
      <c r="H121">
        <v>0</v>
      </c>
      <c r="I121" t="s">
        <v>23</v>
      </c>
      <c r="J121">
        <v>72.7</v>
      </c>
      <c r="K121" s="1">
        <v>45383</v>
      </c>
      <c r="L121">
        <v>13</v>
      </c>
      <c r="M121">
        <v>0.19</v>
      </c>
      <c r="N121">
        <f>IF(E121="",Data_Validation!$B$1,E121)</f>
        <v>76.180000000000007</v>
      </c>
      <c r="O121">
        <f>IF(J121="",Data_Validation!$B$2,J121)</f>
        <v>72.7</v>
      </c>
      <c r="P121">
        <f t="shared" si="9"/>
        <v>1</v>
      </c>
      <c r="Q121" s="2">
        <f>CustomerData[[#This Row],[avg_order_value_clean]]*CustomerData[[#This Row],[total_orders]]</f>
        <v>914.16000000000008</v>
      </c>
      <c r="R121" s="2" t="str">
        <f t="shared" si="17"/>
        <v>Inactive</v>
      </c>
      <c r="S121" s="2" t="str">
        <f t="shared" si="10"/>
        <v>Low Risk</v>
      </c>
      <c r="T121" s="2" t="str">
        <f t="shared" si="11"/>
        <v>45-54</v>
      </c>
      <c r="U121" s="1">
        <f t="shared" ca="1" si="12"/>
        <v>878</v>
      </c>
      <c r="V121" s="2" t="str">
        <f t="shared" si="13"/>
        <v>Low Loyalty</v>
      </c>
      <c r="W121" s="2" t="str">
        <f t="shared" si="14"/>
        <v>Legitimate</v>
      </c>
      <c r="X121" s="2" t="str">
        <f>IF(Q121&lt;Data_Validation!$B$8,"Low Value",IF(Q121&lt;Data_Validation!$B$9,"Medium Value","High Value"))</f>
        <v>Low Value</v>
      </c>
      <c r="Y121" s="2" t="str">
        <f t="shared" si="15"/>
        <v>Stable</v>
      </c>
      <c r="Z121" s="2" t="str">
        <f t="shared" si="16"/>
        <v>Check Data</v>
      </c>
    </row>
    <row r="122" spans="1:26" x14ac:dyDescent="0.3">
      <c r="A122" t="s">
        <v>151</v>
      </c>
      <c r="B122">
        <v>45</v>
      </c>
      <c r="C122" t="s">
        <v>21</v>
      </c>
      <c r="D122" t="s">
        <v>18</v>
      </c>
      <c r="E122">
        <v>88.83</v>
      </c>
      <c r="F122">
        <v>6</v>
      </c>
      <c r="G122">
        <v>125</v>
      </c>
      <c r="H122">
        <v>0</v>
      </c>
      <c r="I122" t="s">
        <v>23</v>
      </c>
      <c r="J122">
        <v>62.1</v>
      </c>
      <c r="K122" s="1">
        <v>45263</v>
      </c>
      <c r="L122">
        <v>45</v>
      </c>
      <c r="M122">
        <v>0.33</v>
      </c>
      <c r="N122">
        <f>IF(E122="",Data_Validation!$B$1,E122)</f>
        <v>88.83</v>
      </c>
      <c r="O122">
        <f>IF(J122="",Data_Validation!$B$2,J122)</f>
        <v>62.1</v>
      </c>
      <c r="P122">
        <f t="shared" si="9"/>
        <v>1</v>
      </c>
      <c r="Q122" s="2">
        <f>CustomerData[[#This Row],[avg_order_value_clean]]*CustomerData[[#This Row],[total_orders]]</f>
        <v>532.98</v>
      </c>
      <c r="R122" s="2" t="str">
        <f t="shared" si="17"/>
        <v>Inactive</v>
      </c>
      <c r="S122" s="2" t="str">
        <f t="shared" si="10"/>
        <v>Medium Risk</v>
      </c>
      <c r="T122" s="2" t="str">
        <f t="shared" si="11"/>
        <v>45-54</v>
      </c>
      <c r="U122" s="1">
        <f t="shared" ca="1" si="12"/>
        <v>998</v>
      </c>
      <c r="V122" s="2" t="str">
        <f t="shared" si="13"/>
        <v>Medium Loyalty</v>
      </c>
      <c r="W122" s="2" t="str">
        <f t="shared" si="14"/>
        <v>Legitimate</v>
      </c>
      <c r="X122" s="2" t="str">
        <f>IF(Q122&lt;Data_Validation!$B$8,"Low Value",IF(Q122&lt;Data_Validation!$B$9,"Medium Value","High Value"))</f>
        <v>Low Value</v>
      </c>
      <c r="Y122" s="2" t="str">
        <f t="shared" si="15"/>
        <v>Stable</v>
      </c>
      <c r="Z122" s="2" t="str">
        <f t="shared" si="16"/>
        <v>Check Data</v>
      </c>
    </row>
    <row r="123" spans="1:26" x14ac:dyDescent="0.3">
      <c r="A123" t="s">
        <v>152</v>
      </c>
      <c r="B123">
        <v>20</v>
      </c>
      <c r="C123" t="s">
        <v>21</v>
      </c>
      <c r="D123" t="s">
        <v>37</v>
      </c>
      <c r="E123">
        <v>69.650000000000006</v>
      </c>
      <c r="F123">
        <v>6</v>
      </c>
      <c r="G123">
        <v>173</v>
      </c>
      <c r="H123">
        <v>0</v>
      </c>
      <c r="I123" t="s">
        <v>23</v>
      </c>
      <c r="J123">
        <v>76.3</v>
      </c>
      <c r="K123" s="1">
        <v>45353</v>
      </c>
      <c r="L123">
        <v>2</v>
      </c>
      <c r="M123">
        <v>0.12</v>
      </c>
      <c r="N123">
        <f>IF(E123="",Data_Validation!$B$1,E123)</f>
        <v>69.650000000000006</v>
      </c>
      <c r="O123">
        <f>IF(J123="",Data_Validation!$B$2,J123)</f>
        <v>76.3</v>
      </c>
      <c r="P123">
        <f t="shared" si="9"/>
        <v>3</v>
      </c>
      <c r="Q123" s="2">
        <f>CustomerData[[#This Row],[avg_order_value_clean]]*CustomerData[[#This Row],[total_orders]]</f>
        <v>417.90000000000003</v>
      </c>
      <c r="R123" s="2" t="str">
        <f t="shared" si="17"/>
        <v>Inactive</v>
      </c>
      <c r="S123" s="2" t="str">
        <f t="shared" si="10"/>
        <v>Low Risk</v>
      </c>
      <c r="T123" s="2" t="str">
        <f t="shared" si="11"/>
        <v>Under 25</v>
      </c>
      <c r="U123" s="1">
        <f t="shared" ca="1" si="12"/>
        <v>908</v>
      </c>
      <c r="V123" s="2" t="str">
        <f t="shared" si="13"/>
        <v>Low Loyalty</v>
      </c>
      <c r="W123" s="2" t="str">
        <f t="shared" si="14"/>
        <v>Legitimate</v>
      </c>
      <c r="X123" s="2" t="str">
        <f>IF(Q123&lt;Data_Validation!$B$8,"Low Value",IF(Q123&lt;Data_Validation!$B$9,"Medium Value","High Value"))</f>
        <v>Low Value</v>
      </c>
      <c r="Y123" s="2" t="str">
        <f t="shared" si="15"/>
        <v>Stable</v>
      </c>
      <c r="Z123" s="2" t="str">
        <f t="shared" si="16"/>
        <v>Check Data</v>
      </c>
    </row>
    <row r="124" spans="1:26" x14ac:dyDescent="0.3">
      <c r="A124" t="s">
        <v>153</v>
      </c>
      <c r="B124">
        <v>28</v>
      </c>
      <c r="C124" t="s">
        <v>25</v>
      </c>
      <c r="D124" t="s">
        <v>22</v>
      </c>
      <c r="E124">
        <v>28.98</v>
      </c>
      <c r="F124">
        <v>8</v>
      </c>
      <c r="G124">
        <v>34</v>
      </c>
      <c r="H124">
        <v>0</v>
      </c>
      <c r="I124" t="s">
        <v>16</v>
      </c>
      <c r="J124">
        <v>14.4</v>
      </c>
      <c r="K124" s="1">
        <v>45667</v>
      </c>
      <c r="L124">
        <v>34</v>
      </c>
      <c r="M124">
        <v>0.56000000000000005</v>
      </c>
      <c r="N124">
        <f>IF(E124="",Data_Validation!$B$1,E124)</f>
        <v>28.98</v>
      </c>
      <c r="O124">
        <f>IF(J124="",Data_Validation!$B$2,J124)</f>
        <v>14.4</v>
      </c>
      <c r="P124">
        <f t="shared" si="9"/>
        <v>2</v>
      </c>
      <c r="Q124" s="2">
        <f>CustomerData[[#This Row],[avg_order_value_clean]]*CustomerData[[#This Row],[total_orders]]</f>
        <v>231.84</v>
      </c>
      <c r="R124" s="2" t="str">
        <f t="shared" si="17"/>
        <v>At Risk</v>
      </c>
      <c r="S124" s="2" t="str">
        <f t="shared" si="10"/>
        <v>High Risk</v>
      </c>
      <c r="T124" s="2" t="str">
        <f t="shared" si="11"/>
        <v>25-34</v>
      </c>
      <c r="U124" s="1">
        <f t="shared" ca="1" si="12"/>
        <v>594</v>
      </c>
      <c r="V124" s="2" t="str">
        <f t="shared" si="13"/>
        <v>Low Loyalty</v>
      </c>
      <c r="W124" s="2" t="str">
        <f t="shared" si="14"/>
        <v>Legitimate</v>
      </c>
      <c r="X124" s="2" t="str">
        <f>IF(Q124&lt;Data_Validation!$B$8,"Low Value",IF(Q124&lt;Data_Validation!$B$9,"Medium Value","High Value"))</f>
        <v>Low Value</v>
      </c>
      <c r="Y124" s="2" t="str">
        <f t="shared" si="15"/>
        <v>At Risk - Develop</v>
      </c>
      <c r="Z124" s="2" t="str">
        <f t="shared" si="16"/>
        <v>Check Data</v>
      </c>
    </row>
    <row r="125" spans="1:26" x14ac:dyDescent="0.3">
      <c r="A125" t="s">
        <v>154</v>
      </c>
      <c r="B125">
        <v>55</v>
      </c>
      <c r="C125" t="s">
        <v>14</v>
      </c>
      <c r="D125" t="s">
        <v>52</v>
      </c>
      <c r="E125">
        <v>97.97</v>
      </c>
      <c r="F125">
        <v>15</v>
      </c>
      <c r="G125">
        <v>238</v>
      </c>
      <c r="H125">
        <v>0</v>
      </c>
      <c r="I125" t="s">
        <v>23</v>
      </c>
      <c r="J125">
        <v>82.1</v>
      </c>
      <c r="K125" s="1">
        <v>44049</v>
      </c>
      <c r="L125">
        <v>69</v>
      </c>
      <c r="M125">
        <v>0.06</v>
      </c>
      <c r="N125">
        <f>IF(E125="",Data_Validation!$B$1,E125)</f>
        <v>97.97</v>
      </c>
      <c r="O125">
        <f>IF(J125="",Data_Validation!$B$2,J125)</f>
        <v>82.1</v>
      </c>
      <c r="P125">
        <f t="shared" si="9"/>
        <v>2</v>
      </c>
      <c r="Q125" s="2">
        <f>CustomerData[[#This Row],[avg_order_value_clean]]*CustomerData[[#This Row],[total_orders]]</f>
        <v>1469.55</v>
      </c>
      <c r="R125" s="2" t="str">
        <f t="shared" si="17"/>
        <v>Inactive</v>
      </c>
      <c r="S125" s="2" t="str">
        <f t="shared" si="10"/>
        <v>Low Risk</v>
      </c>
      <c r="T125" s="2" t="str">
        <f t="shared" si="11"/>
        <v>55+</v>
      </c>
      <c r="U125" s="1">
        <f t="shared" ca="1" si="12"/>
        <v>2212</v>
      </c>
      <c r="V125" s="2" t="str">
        <f t="shared" si="13"/>
        <v>Medium Loyalty</v>
      </c>
      <c r="W125" s="2" t="str">
        <f t="shared" si="14"/>
        <v>Legitimate</v>
      </c>
      <c r="X125" s="2" t="str">
        <f>IF(Q125&lt;Data_Validation!$B$8,"Low Value",IF(Q125&lt;Data_Validation!$B$9,"Medium Value","High Value"))</f>
        <v>Low Value</v>
      </c>
      <c r="Y125" s="2" t="str">
        <f t="shared" si="15"/>
        <v>Stable</v>
      </c>
      <c r="Z125" s="2" t="str">
        <f t="shared" si="16"/>
        <v>Check Data</v>
      </c>
    </row>
    <row r="126" spans="1:26" x14ac:dyDescent="0.3">
      <c r="A126" t="s">
        <v>155</v>
      </c>
      <c r="B126">
        <v>78</v>
      </c>
      <c r="C126" t="s">
        <v>21</v>
      </c>
      <c r="D126" t="s">
        <v>44</v>
      </c>
      <c r="E126">
        <v>40.32</v>
      </c>
      <c r="F126">
        <v>10</v>
      </c>
      <c r="G126">
        <v>40</v>
      </c>
      <c r="H126">
        <v>0</v>
      </c>
      <c r="I126" t="s">
        <v>16</v>
      </c>
      <c r="J126">
        <v>31</v>
      </c>
      <c r="K126" s="1">
        <v>44454</v>
      </c>
      <c r="L126">
        <v>66</v>
      </c>
      <c r="M126">
        <v>0.24</v>
      </c>
      <c r="N126">
        <f>IF(E126="",Data_Validation!$B$1,E126)</f>
        <v>40.32</v>
      </c>
      <c r="O126">
        <f>IF(J126="",Data_Validation!$B$2,J126)</f>
        <v>31</v>
      </c>
      <c r="P126">
        <f t="shared" si="9"/>
        <v>1</v>
      </c>
      <c r="Q126" s="2">
        <f>CustomerData[[#This Row],[avg_order_value_clean]]*CustomerData[[#This Row],[total_orders]]</f>
        <v>403.2</v>
      </c>
      <c r="R126" s="2" t="str">
        <f t="shared" si="17"/>
        <v>At Risk</v>
      </c>
      <c r="S126" s="2" t="str">
        <f t="shared" si="10"/>
        <v>Medium Risk</v>
      </c>
      <c r="T126" s="2" t="str">
        <f t="shared" si="11"/>
        <v>55+</v>
      </c>
      <c r="U126" s="1">
        <f t="shared" ca="1" si="12"/>
        <v>1807</v>
      </c>
      <c r="V126" s="2" t="str">
        <f t="shared" si="13"/>
        <v>Medium Loyalty</v>
      </c>
      <c r="W126" s="2" t="str">
        <f t="shared" si="14"/>
        <v>Legitimate</v>
      </c>
      <c r="X126" s="2" t="str">
        <f>IF(Q126&lt;Data_Validation!$B$8,"Low Value",IF(Q126&lt;Data_Validation!$B$9,"Medium Value","High Value"))</f>
        <v>Low Value</v>
      </c>
      <c r="Y126" s="2" t="str">
        <f t="shared" si="15"/>
        <v>Stable</v>
      </c>
      <c r="Z126" s="2" t="str">
        <f t="shared" si="16"/>
        <v>Check Data</v>
      </c>
    </row>
    <row r="127" spans="1:26" x14ac:dyDescent="0.3">
      <c r="A127" t="s">
        <v>156</v>
      </c>
      <c r="B127">
        <v>31</v>
      </c>
      <c r="C127" t="s">
        <v>21</v>
      </c>
      <c r="D127" t="s">
        <v>28</v>
      </c>
      <c r="E127">
        <v>54.71</v>
      </c>
      <c r="F127">
        <v>10</v>
      </c>
      <c r="G127">
        <v>185</v>
      </c>
      <c r="H127">
        <v>0</v>
      </c>
      <c r="I127" t="s">
        <v>23</v>
      </c>
      <c r="J127">
        <v>88.6</v>
      </c>
      <c r="K127" s="1">
        <v>44964</v>
      </c>
      <c r="L127">
        <v>62</v>
      </c>
      <c r="M127">
        <v>0.25</v>
      </c>
      <c r="N127">
        <f>IF(E127="",Data_Validation!$B$1,E127)</f>
        <v>54.71</v>
      </c>
      <c r="O127">
        <f>IF(J127="",Data_Validation!$B$2,J127)</f>
        <v>88.6</v>
      </c>
      <c r="P127">
        <f t="shared" si="9"/>
        <v>2</v>
      </c>
      <c r="Q127" s="2">
        <f>CustomerData[[#This Row],[avg_order_value_clean]]*CustomerData[[#This Row],[total_orders]]</f>
        <v>547.1</v>
      </c>
      <c r="R127" s="2" t="str">
        <f t="shared" si="17"/>
        <v>Inactive</v>
      </c>
      <c r="S127" s="2" t="str">
        <f t="shared" si="10"/>
        <v>Medium Risk</v>
      </c>
      <c r="T127" s="2" t="str">
        <f t="shared" si="11"/>
        <v>25-34</v>
      </c>
      <c r="U127" s="1">
        <f t="shared" ca="1" si="12"/>
        <v>1297</v>
      </c>
      <c r="V127" s="2" t="str">
        <f t="shared" si="13"/>
        <v>Medium Loyalty</v>
      </c>
      <c r="W127" s="2" t="str">
        <f t="shared" si="14"/>
        <v>Legitimate</v>
      </c>
      <c r="X127" s="2" t="str">
        <f>IF(Q127&lt;Data_Validation!$B$8,"Low Value",IF(Q127&lt;Data_Validation!$B$9,"Medium Value","High Value"))</f>
        <v>Low Value</v>
      </c>
      <c r="Y127" s="2" t="str">
        <f t="shared" si="15"/>
        <v>Stable</v>
      </c>
      <c r="Z127" s="2" t="str">
        <f t="shared" si="16"/>
        <v>Check Data</v>
      </c>
    </row>
    <row r="128" spans="1:26" x14ac:dyDescent="0.3">
      <c r="A128" t="s">
        <v>157</v>
      </c>
      <c r="B128">
        <v>68</v>
      </c>
      <c r="C128" t="s">
        <v>14</v>
      </c>
      <c r="D128" t="s">
        <v>52</v>
      </c>
      <c r="E128">
        <v>35.44</v>
      </c>
      <c r="F128">
        <v>11</v>
      </c>
      <c r="G128">
        <v>182</v>
      </c>
      <c r="H128">
        <v>0</v>
      </c>
      <c r="I128" t="s">
        <v>16</v>
      </c>
      <c r="J128">
        <v>13.2</v>
      </c>
      <c r="K128" s="1">
        <v>44496</v>
      </c>
      <c r="L128">
        <v>47</v>
      </c>
      <c r="M128">
        <v>0.09</v>
      </c>
      <c r="N128">
        <f>IF(E128="",Data_Validation!$B$1,E128)</f>
        <v>35.44</v>
      </c>
      <c r="O128">
        <f>IF(J128="",Data_Validation!$B$2,J128)</f>
        <v>13.2</v>
      </c>
      <c r="P128">
        <f t="shared" si="9"/>
        <v>2</v>
      </c>
      <c r="Q128" s="2">
        <f>CustomerData[[#This Row],[avg_order_value_clean]]*CustomerData[[#This Row],[total_orders]]</f>
        <v>389.84</v>
      </c>
      <c r="R128" s="2" t="str">
        <f t="shared" si="17"/>
        <v>Inactive</v>
      </c>
      <c r="S128" s="2" t="str">
        <f t="shared" si="10"/>
        <v>Low Risk</v>
      </c>
      <c r="T128" s="2" t="str">
        <f t="shared" si="11"/>
        <v>55+</v>
      </c>
      <c r="U128" s="1">
        <f t="shared" ca="1" si="12"/>
        <v>1765</v>
      </c>
      <c r="V128" s="2" t="str">
        <f t="shared" si="13"/>
        <v>Medium Loyalty</v>
      </c>
      <c r="W128" s="2" t="str">
        <f t="shared" si="14"/>
        <v>Legitimate</v>
      </c>
      <c r="X128" s="2" t="str">
        <f>IF(Q128&lt;Data_Validation!$B$8,"Low Value",IF(Q128&lt;Data_Validation!$B$9,"Medium Value","High Value"))</f>
        <v>Low Value</v>
      </c>
      <c r="Y128" s="2" t="str">
        <f t="shared" si="15"/>
        <v>Stable</v>
      </c>
      <c r="Z128" s="2" t="str">
        <f t="shared" si="16"/>
        <v>Check Data</v>
      </c>
    </row>
    <row r="129" spans="1:26" x14ac:dyDescent="0.3">
      <c r="A129" t="s">
        <v>158</v>
      </c>
      <c r="B129">
        <v>43</v>
      </c>
      <c r="C129" t="s">
        <v>21</v>
      </c>
      <c r="D129" t="s">
        <v>35</v>
      </c>
      <c r="E129">
        <v>36.020000000000003</v>
      </c>
      <c r="F129">
        <v>10</v>
      </c>
      <c r="G129">
        <v>260</v>
      </c>
      <c r="H129">
        <v>0</v>
      </c>
      <c r="I129" t="s">
        <v>23</v>
      </c>
      <c r="J129">
        <v>0.4</v>
      </c>
      <c r="K129" s="1">
        <v>45572</v>
      </c>
      <c r="L129">
        <v>98</v>
      </c>
      <c r="M129">
        <v>0.09</v>
      </c>
      <c r="N129">
        <f>IF(E129="",Data_Validation!$B$1,E129)</f>
        <v>36.020000000000003</v>
      </c>
      <c r="O129">
        <f>IF(J129="",Data_Validation!$B$2,J129)</f>
        <v>0.4</v>
      </c>
      <c r="P129">
        <f t="shared" si="9"/>
        <v>1</v>
      </c>
      <c r="Q129" s="2">
        <f>CustomerData[[#This Row],[avg_order_value_clean]]*CustomerData[[#This Row],[total_orders]]</f>
        <v>360.20000000000005</v>
      </c>
      <c r="R129" s="2" t="str">
        <f t="shared" si="17"/>
        <v>Inactive</v>
      </c>
      <c r="S129" s="2" t="str">
        <f t="shared" si="10"/>
        <v>Low Risk</v>
      </c>
      <c r="T129" s="2" t="str">
        <f t="shared" si="11"/>
        <v>35-44</v>
      </c>
      <c r="U129" s="1">
        <f t="shared" ca="1" si="12"/>
        <v>689</v>
      </c>
      <c r="V129" s="2" t="str">
        <f t="shared" si="13"/>
        <v>High Loyalty</v>
      </c>
      <c r="W129" s="2" t="str">
        <f t="shared" si="14"/>
        <v>Legitimate</v>
      </c>
      <c r="X129" s="2" t="str">
        <f>IF(Q129&lt;Data_Validation!$B$8,"Low Value",IF(Q129&lt;Data_Validation!$B$9,"Medium Value","High Value"))</f>
        <v>Low Value</v>
      </c>
      <c r="Y129" s="2" t="str">
        <f t="shared" si="15"/>
        <v>Stable</v>
      </c>
      <c r="Z129" s="2" t="str">
        <f t="shared" si="16"/>
        <v>Valid</v>
      </c>
    </row>
    <row r="130" spans="1:26" x14ac:dyDescent="0.3">
      <c r="A130" t="s">
        <v>159</v>
      </c>
      <c r="B130">
        <v>65</v>
      </c>
      <c r="C130" t="s">
        <v>21</v>
      </c>
      <c r="D130" t="s">
        <v>35</v>
      </c>
      <c r="E130">
        <v>87.56</v>
      </c>
      <c r="F130">
        <v>9</v>
      </c>
      <c r="G130">
        <v>33</v>
      </c>
      <c r="H130">
        <v>0</v>
      </c>
      <c r="I130" t="s">
        <v>19</v>
      </c>
      <c r="J130">
        <v>1.6</v>
      </c>
      <c r="K130" s="1">
        <v>44767</v>
      </c>
      <c r="L130">
        <v>2</v>
      </c>
      <c r="M130">
        <v>0.13</v>
      </c>
      <c r="N130">
        <f>IF(E130="",Data_Validation!$B$1,E130)</f>
        <v>87.56</v>
      </c>
      <c r="O130">
        <f>IF(J130="",Data_Validation!$B$2,J130)</f>
        <v>1.6</v>
      </c>
      <c r="P130">
        <f t="shared" ref="P130:P193" si="18">COUNTIF($A$2:$A$5001,A130)</f>
        <v>1</v>
      </c>
      <c r="Q130" s="2">
        <f>CustomerData[[#This Row],[avg_order_value_clean]]*CustomerData[[#This Row],[total_orders]]</f>
        <v>788.04</v>
      </c>
      <c r="R130" s="2" t="str">
        <f t="shared" si="17"/>
        <v>At Risk</v>
      </c>
      <c r="S130" s="2" t="str">
        <f t="shared" ref="S130:S193" si="19">IF(M130&lt;0.2,"Low Risk",IF(M130&lt;0.5,"Medium Risk","High Risk"))</f>
        <v>Low Risk</v>
      </c>
      <c r="T130" s="2" t="str">
        <f t="shared" ref="T130:T193" si="20">IF(B130&lt;25,"Under 25",IF(B130&lt;35,"25-34",IF(B130&lt;45,"35-44",IF(B130&lt;55,"45-54","55+"))))</f>
        <v>55+</v>
      </c>
      <c r="U130" s="1">
        <f t="shared" ref="U130:U193" ca="1" si="21">TODAY()-K130</f>
        <v>1494</v>
      </c>
      <c r="V130" s="2" t="str">
        <f t="shared" ref="V130:V193" si="22">IF(L130&lt;40,"Low Loyalty",IF(L130&lt;70,"Medium Loyalty","High Loyalty"))</f>
        <v>Low Loyalty</v>
      </c>
      <c r="W130" s="2" t="str">
        <f t="shared" ref="W130:W193" si="23">IF(H130=1,"Fraudulent","Legitimate")</f>
        <v>Legitimate</v>
      </c>
      <c r="X130" s="2" t="str">
        <f>IF(Q130&lt;Data_Validation!$B$8,"Low Value",IF(Q130&lt;Data_Validation!$B$9,"Medium Value","High Value"))</f>
        <v>Low Value</v>
      </c>
      <c r="Y130" s="2" t="str">
        <f t="shared" ref="Y130:Y193" si="24">IF(AND(X130="High Value",S130="High Risk"),"Critical - Retain",IF(AND(X130="High Value",S130&lt;&gt;"High Risk"),"High Value - Maintain",IF(AND(X130&lt;&gt;"High Value",S130="High Risk"),"At Risk - Develop","Stable")))</f>
        <v>Stable</v>
      </c>
      <c r="Z130" s="2" t="str">
        <f t="shared" ref="Z130:Z193" si="25">IF(OR(B130&lt;18,F130&lt;0,N130&lt;0,O130&lt;0,O130&gt;1,M130&lt;0,M130&gt;1),"Check Data","Valid")</f>
        <v>Check Data</v>
      </c>
    </row>
    <row r="131" spans="1:26" x14ac:dyDescent="0.3">
      <c r="A131" t="s">
        <v>160</v>
      </c>
      <c r="B131">
        <v>38</v>
      </c>
      <c r="C131" t="s">
        <v>14</v>
      </c>
      <c r="D131" t="s">
        <v>52</v>
      </c>
      <c r="E131">
        <v>128.87</v>
      </c>
      <c r="F131">
        <v>7</v>
      </c>
      <c r="G131">
        <v>186</v>
      </c>
      <c r="H131">
        <v>0</v>
      </c>
      <c r="I131" t="s">
        <v>40</v>
      </c>
      <c r="J131">
        <v>21</v>
      </c>
      <c r="K131" s="1">
        <v>44745</v>
      </c>
      <c r="L131">
        <v>84</v>
      </c>
      <c r="M131">
        <v>0.22</v>
      </c>
      <c r="N131">
        <f>IF(E131="",Data_Validation!$B$1,E131)</f>
        <v>128.87</v>
      </c>
      <c r="O131">
        <f>IF(J131="",Data_Validation!$B$2,J131)</f>
        <v>21</v>
      </c>
      <c r="P131">
        <f t="shared" si="18"/>
        <v>1</v>
      </c>
      <c r="Q131" s="2">
        <f>CustomerData[[#This Row],[avg_order_value_clean]]*CustomerData[[#This Row],[total_orders]]</f>
        <v>902.09</v>
      </c>
      <c r="R131" s="2" t="str">
        <f t="shared" ref="R131:R194" si="26">IF(G131&lt;=30,"Active",IF(G131&lt;=90,"At Risk","Inactive"))</f>
        <v>Inactive</v>
      </c>
      <c r="S131" s="2" t="str">
        <f t="shared" si="19"/>
        <v>Medium Risk</v>
      </c>
      <c r="T131" s="2" t="str">
        <f t="shared" si="20"/>
        <v>35-44</v>
      </c>
      <c r="U131" s="1">
        <f t="shared" ca="1" si="21"/>
        <v>1516</v>
      </c>
      <c r="V131" s="2" t="str">
        <f t="shared" si="22"/>
        <v>High Loyalty</v>
      </c>
      <c r="W131" s="2" t="str">
        <f t="shared" si="23"/>
        <v>Legitimate</v>
      </c>
      <c r="X131" s="2" t="str">
        <f>IF(Q131&lt;Data_Validation!$B$8,"Low Value",IF(Q131&lt;Data_Validation!$B$9,"Medium Value","High Value"))</f>
        <v>Low Value</v>
      </c>
      <c r="Y131" s="2" t="str">
        <f t="shared" si="24"/>
        <v>Stable</v>
      </c>
      <c r="Z131" s="2" t="str">
        <f t="shared" si="25"/>
        <v>Check Data</v>
      </c>
    </row>
    <row r="132" spans="1:26" x14ac:dyDescent="0.3">
      <c r="A132" t="s">
        <v>161</v>
      </c>
      <c r="B132">
        <v>71</v>
      </c>
      <c r="C132" t="s">
        <v>14</v>
      </c>
      <c r="D132" t="s">
        <v>22</v>
      </c>
      <c r="E132">
        <v>77.64</v>
      </c>
      <c r="F132">
        <v>8</v>
      </c>
      <c r="G132">
        <v>306</v>
      </c>
      <c r="H132">
        <v>0</v>
      </c>
      <c r="I132" t="s">
        <v>23</v>
      </c>
      <c r="J132">
        <v>11.4</v>
      </c>
      <c r="K132" s="1">
        <v>45063</v>
      </c>
      <c r="L132">
        <v>72</v>
      </c>
      <c r="M132">
        <v>0.6</v>
      </c>
      <c r="N132">
        <f>IF(E132="",Data_Validation!$B$1,E132)</f>
        <v>77.64</v>
      </c>
      <c r="O132">
        <f>IF(J132="",Data_Validation!$B$2,J132)</f>
        <v>11.4</v>
      </c>
      <c r="P132">
        <f t="shared" si="18"/>
        <v>1</v>
      </c>
      <c r="Q132" s="2">
        <f>CustomerData[[#This Row],[avg_order_value_clean]]*CustomerData[[#This Row],[total_orders]]</f>
        <v>621.12</v>
      </c>
      <c r="R132" s="2" t="str">
        <f t="shared" si="26"/>
        <v>Inactive</v>
      </c>
      <c r="S132" s="2" t="str">
        <f t="shared" si="19"/>
        <v>High Risk</v>
      </c>
      <c r="T132" s="2" t="str">
        <f t="shared" si="20"/>
        <v>55+</v>
      </c>
      <c r="U132" s="1">
        <f t="shared" ca="1" si="21"/>
        <v>1198</v>
      </c>
      <c r="V132" s="2" t="str">
        <f t="shared" si="22"/>
        <v>High Loyalty</v>
      </c>
      <c r="W132" s="2" t="str">
        <f t="shared" si="23"/>
        <v>Legitimate</v>
      </c>
      <c r="X132" s="2" t="str">
        <f>IF(Q132&lt;Data_Validation!$B$8,"Low Value",IF(Q132&lt;Data_Validation!$B$9,"Medium Value","High Value"))</f>
        <v>Low Value</v>
      </c>
      <c r="Y132" s="2" t="str">
        <f t="shared" si="24"/>
        <v>At Risk - Develop</v>
      </c>
      <c r="Z132" s="2" t="str">
        <f t="shared" si="25"/>
        <v>Check Data</v>
      </c>
    </row>
    <row r="133" spans="1:26" x14ac:dyDescent="0.3">
      <c r="A133" t="s">
        <v>162</v>
      </c>
      <c r="B133">
        <v>73</v>
      </c>
      <c r="C133" t="s">
        <v>14</v>
      </c>
      <c r="D133" t="s">
        <v>15</v>
      </c>
      <c r="E133">
        <v>35.36</v>
      </c>
      <c r="F133">
        <v>13</v>
      </c>
      <c r="G133">
        <v>136</v>
      </c>
      <c r="H133">
        <v>0</v>
      </c>
      <c r="I133" t="s">
        <v>19</v>
      </c>
      <c r="J133">
        <v>55.4</v>
      </c>
      <c r="K133" s="1">
        <v>45248</v>
      </c>
      <c r="L133">
        <v>87</v>
      </c>
      <c r="M133">
        <v>0.27</v>
      </c>
      <c r="N133">
        <f>IF(E133="",Data_Validation!$B$1,E133)</f>
        <v>35.36</v>
      </c>
      <c r="O133">
        <f>IF(J133="",Data_Validation!$B$2,J133)</f>
        <v>55.4</v>
      </c>
      <c r="P133">
        <f t="shared" si="18"/>
        <v>2</v>
      </c>
      <c r="Q133" s="2">
        <f>CustomerData[[#This Row],[avg_order_value_clean]]*CustomerData[[#This Row],[total_orders]]</f>
        <v>459.68</v>
      </c>
      <c r="R133" s="2" t="str">
        <f t="shared" si="26"/>
        <v>Inactive</v>
      </c>
      <c r="S133" s="2" t="str">
        <f t="shared" si="19"/>
        <v>Medium Risk</v>
      </c>
      <c r="T133" s="2" t="str">
        <f t="shared" si="20"/>
        <v>55+</v>
      </c>
      <c r="U133" s="1">
        <f t="shared" ca="1" si="21"/>
        <v>1013</v>
      </c>
      <c r="V133" s="2" t="str">
        <f t="shared" si="22"/>
        <v>High Loyalty</v>
      </c>
      <c r="W133" s="2" t="str">
        <f t="shared" si="23"/>
        <v>Legitimate</v>
      </c>
      <c r="X133" s="2" t="str">
        <f>IF(Q133&lt;Data_Validation!$B$8,"Low Value",IF(Q133&lt;Data_Validation!$B$9,"Medium Value","High Value"))</f>
        <v>Low Value</v>
      </c>
      <c r="Y133" s="2" t="str">
        <f t="shared" si="24"/>
        <v>Stable</v>
      </c>
      <c r="Z133" s="2" t="str">
        <f t="shared" si="25"/>
        <v>Check Data</v>
      </c>
    </row>
    <row r="134" spans="1:26" x14ac:dyDescent="0.3">
      <c r="A134" t="s">
        <v>163</v>
      </c>
      <c r="B134">
        <v>56</v>
      </c>
      <c r="C134" t="s">
        <v>21</v>
      </c>
      <c r="D134" t="s">
        <v>18</v>
      </c>
      <c r="E134">
        <v>42.61</v>
      </c>
      <c r="F134">
        <v>17</v>
      </c>
      <c r="G134">
        <v>201</v>
      </c>
      <c r="H134">
        <v>1</v>
      </c>
      <c r="I134" t="s">
        <v>40</v>
      </c>
      <c r="J134">
        <v>44.8</v>
      </c>
      <c r="K134" s="1">
        <v>45025</v>
      </c>
      <c r="L134">
        <v>37</v>
      </c>
      <c r="M134">
        <v>0.2</v>
      </c>
      <c r="N134">
        <f>IF(E134="",Data_Validation!$B$1,E134)</f>
        <v>42.61</v>
      </c>
      <c r="O134">
        <f>IF(J134="",Data_Validation!$B$2,J134)</f>
        <v>44.8</v>
      </c>
      <c r="P134">
        <f t="shared" si="18"/>
        <v>1</v>
      </c>
      <c r="Q134" s="2">
        <f>CustomerData[[#This Row],[avg_order_value_clean]]*CustomerData[[#This Row],[total_orders]]</f>
        <v>724.37</v>
      </c>
      <c r="R134" s="2" t="str">
        <f t="shared" si="26"/>
        <v>Inactive</v>
      </c>
      <c r="S134" s="2" t="str">
        <f t="shared" si="19"/>
        <v>Medium Risk</v>
      </c>
      <c r="T134" s="2" t="str">
        <f t="shared" si="20"/>
        <v>55+</v>
      </c>
      <c r="U134" s="1">
        <f t="shared" ca="1" si="21"/>
        <v>1236</v>
      </c>
      <c r="V134" s="2" t="str">
        <f t="shared" si="22"/>
        <v>Low Loyalty</v>
      </c>
      <c r="W134" s="2" t="str">
        <f t="shared" si="23"/>
        <v>Fraudulent</v>
      </c>
      <c r="X134" s="2" t="str">
        <f>IF(Q134&lt;Data_Validation!$B$8,"Low Value",IF(Q134&lt;Data_Validation!$B$9,"Medium Value","High Value"))</f>
        <v>Low Value</v>
      </c>
      <c r="Y134" s="2" t="str">
        <f t="shared" si="24"/>
        <v>Stable</v>
      </c>
      <c r="Z134" s="2" t="str">
        <f t="shared" si="25"/>
        <v>Check Data</v>
      </c>
    </row>
    <row r="135" spans="1:26" x14ac:dyDescent="0.3">
      <c r="A135" t="s">
        <v>164</v>
      </c>
      <c r="B135">
        <v>47</v>
      </c>
      <c r="C135" t="s">
        <v>21</v>
      </c>
      <c r="D135" t="s">
        <v>28</v>
      </c>
      <c r="E135">
        <v>32.83</v>
      </c>
      <c r="F135">
        <v>8</v>
      </c>
      <c r="G135">
        <v>142</v>
      </c>
      <c r="H135">
        <v>0</v>
      </c>
      <c r="I135" t="s">
        <v>29</v>
      </c>
      <c r="J135">
        <v>60.6</v>
      </c>
      <c r="K135" s="1">
        <v>45457</v>
      </c>
      <c r="L135">
        <v>80</v>
      </c>
      <c r="M135">
        <v>0.37</v>
      </c>
      <c r="N135">
        <f>IF(E135="",Data_Validation!$B$1,E135)</f>
        <v>32.83</v>
      </c>
      <c r="O135">
        <f>IF(J135="",Data_Validation!$B$2,J135)</f>
        <v>60.6</v>
      </c>
      <c r="P135">
        <f t="shared" si="18"/>
        <v>2</v>
      </c>
      <c r="Q135" s="2">
        <f>CustomerData[[#This Row],[avg_order_value_clean]]*CustomerData[[#This Row],[total_orders]]</f>
        <v>262.64</v>
      </c>
      <c r="R135" s="2" t="str">
        <f t="shared" si="26"/>
        <v>Inactive</v>
      </c>
      <c r="S135" s="2" t="str">
        <f t="shared" si="19"/>
        <v>Medium Risk</v>
      </c>
      <c r="T135" s="2" t="str">
        <f t="shared" si="20"/>
        <v>45-54</v>
      </c>
      <c r="U135" s="1">
        <f t="shared" ca="1" si="21"/>
        <v>804</v>
      </c>
      <c r="V135" s="2" t="str">
        <f t="shared" si="22"/>
        <v>High Loyalty</v>
      </c>
      <c r="W135" s="2" t="str">
        <f t="shared" si="23"/>
        <v>Legitimate</v>
      </c>
      <c r="X135" s="2" t="str">
        <f>IF(Q135&lt;Data_Validation!$B$8,"Low Value",IF(Q135&lt;Data_Validation!$B$9,"Medium Value","High Value"))</f>
        <v>Low Value</v>
      </c>
      <c r="Y135" s="2" t="str">
        <f t="shared" si="24"/>
        <v>Stable</v>
      </c>
      <c r="Z135" s="2" t="str">
        <f t="shared" si="25"/>
        <v>Check Data</v>
      </c>
    </row>
    <row r="136" spans="1:26" x14ac:dyDescent="0.3">
      <c r="A136" t="s">
        <v>165</v>
      </c>
      <c r="B136">
        <v>76</v>
      </c>
      <c r="C136" t="s">
        <v>14</v>
      </c>
      <c r="D136" t="s">
        <v>18</v>
      </c>
      <c r="E136">
        <v>52.2</v>
      </c>
      <c r="F136">
        <v>11</v>
      </c>
      <c r="G136">
        <v>108</v>
      </c>
      <c r="H136">
        <v>0</v>
      </c>
      <c r="I136" t="s">
        <v>23</v>
      </c>
      <c r="J136">
        <v>19.3</v>
      </c>
      <c r="K136" s="1">
        <v>45440</v>
      </c>
      <c r="L136">
        <v>86</v>
      </c>
      <c r="M136">
        <v>0.31</v>
      </c>
      <c r="N136">
        <f>IF(E136="",Data_Validation!$B$1,E136)</f>
        <v>52.2</v>
      </c>
      <c r="O136">
        <f>IF(J136="",Data_Validation!$B$2,J136)</f>
        <v>19.3</v>
      </c>
      <c r="P136">
        <f t="shared" si="18"/>
        <v>2</v>
      </c>
      <c r="Q136" s="2">
        <f>CustomerData[[#This Row],[avg_order_value_clean]]*CustomerData[[#This Row],[total_orders]]</f>
        <v>574.20000000000005</v>
      </c>
      <c r="R136" s="2" t="str">
        <f t="shared" si="26"/>
        <v>Inactive</v>
      </c>
      <c r="S136" s="2" t="str">
        <f t="shared" si="19"/>
        <v>Medium Risk</v>
      </c>
      <c r="T136" s="2" t="str">
        <f t="shared" si="20"/>
        <v>55+</v>
      </c>
      <c r="U136" s="1">
        <f t="shared" ca="1" si="21"/>
        <v>821</v>
      </c>
      <c r="V136" s="2" t="str">
        <f t="shared" si="22"/>
        <v>High Loyalty</v>
      </c>
      <c r="W136" s="2" t="str">
        <f t="shared" si="23"/>
        <v>Legitimate</v>
      </c>
      <c r="X136" s="2" t="str">
        <f>IF(Q136&lt;Data_Validation!$B$8,"Low Value",IF(Q136&lt;Data_Validation!$B$9,"Medium Value","High Value"))</f>
        <v>Low Value</v>
      </c>
      <c r="Y136" s="2" t="str">
        <f t="shared" si="24"/>
        <v>Stable</v>
      </c>
      <c r="Z136" s="2" t="str">
        <f t="shared" si="25"/>
        <v>Check Data</v>
      </c>
    </row>
    <row r="137" spans="1:26" x14ac:dyDescent="0.3">
      <c r="A137" t="s">
        <v>166</v>
      </c>
      <c r="B137">
        <v>25</v>
      </c>
      <c r="C137" t="s">
        <v>21</v>
      </c>
      <c r="D137" t="s">
        <v>50</v>
      </c>
      <c r="E137">
        <v>50.74</v>
      </c>
      <c r="F137">
        <v>13</v>
      </c>
      <c r="G137">
        <v>156</v>
      </c>
      <c r="H137">
        <v>0</v>
      </c>
      <c r="I137" t="s">
        <v>29</v>
      </c>
      <c r="J137">
        <v>75.400000000000006</v>
      </c>
      <c r="K137" s="1">
        <v>44360</v>
      </c>
      <c r="L137">
        <v>63</v>
      </c>
      <c r="M137">
        <v>0.1</v>
      </c>
      <c r="N137">
        <f>IF(E137="",Data_Validation!$B$1,E137)</f>
        <v>50.74</v>
      </c>
      <c r="O137">
        <f>IF(J137="",Data_Validation!$B$2,J137)</f>
        <v>75.400000000000006</v>
      </c>
      <c r="P137">
        <f t="shared" si="18"/>
        <v>3</v>
      </c>
      <c r="Q137" s="2">
        <f>CustomerData[[#This Row],[avg_order_value_clean]]*CustomerData[[#This Row],[total_orders]]</f>
        <v>659.62</v>
      </c>
      <c r="R137" s="2" t="str">
        <f t="shared" si="26"/>
        <v>Inactive</v>
      </c>
      <c r="S137" s="2" t="str">
        <f t="shared" si="19"/>
        <v>Low Risk</v>
      </c>
      <c r="T137" s="2" t="str">
        <f t="shared" si="20"/>
        <v>25-34</v>
      </c>
      <c r="U137" s="1">
        <f t="shared" ca="1" si="21"/>
        <v>1901</v>
      </c>
      <c r="V137" s="2" t="str">
        <f t="shared" si="22"/>
        <v>Medium Loyalty</v>
      </c>
      <c r="W137" s="2" t="str">
        <f t="shared" si="23"/>
        <v>Legitimate</v>
      </c>
      <c r="X137" s="2" t="str">
        <f>IF(Q137&lt;Data_Validation!$B$8,"Low Value",IF(Q137&lt;Data_Validation!$B$9,"Medium Value","High Value"))</f>
        <v>Low Value</v>
      </c>
      <c r="Y137" s="2" t="str">
        <f t="shared" si="24"/>
        <v>Stable</v>
      </c>
      <c r="Z137" s="2" t="str">
        <f t="shared" si="25"/>
        <v>Check Data</v>
      </c>
    </row>
    <row r="138" spans="1:26" x14ac:dyDescent="0.3">
      <c r="A138" t="s">
        <v>167</v>
      </c>
      <c r="B138">
        <v>68</v>
      </c>
      <c r="C138" t="s">
        <v>14</v>
      </c>
      <c r="D138" t="s">
        <v>22</v>
      </c>
      <c r="F138">
        <v>11</v>
      </c>
      <c r="G138">
        <v>254</v>
      </c>
      <c r="H138">
        <v>0</v>
      </c>
      <c r="I138" t="s">
        <v>40</v>
      </c>
      <c r="J138">
        <v>61</v>
      </c>
      <c r="K138" s="1">
        <v>45317</v>
      </c>
      <c r="L138">
        <v>56</v>
      </c>
      <c r="M138">
        <v>0.17</v>
      </c>
      <c r="N138">
        <f>IF(E138="",Data_Validation!$B$1,E138)</f>
        <v>250</v>
      </c>
      <c r="O138">
        <f>IF(J138="",Data_Validation!$B$2,J138)</f>
        <v>61</v>
      </c>
      <c r="P138">
        <f t="shared" si="18"/>
        <v>1</v>
      </c>
      <c r="Q138" s="2">
        <f>CustomerData[[#This Row],[avg_order_value_clean]]*CustomerData[[#This Row],[total_orders]]</f>
        <v>2750</v>
      </c>
      <c r="R138" s="2" t="str">
        <f t="shared" si="26"/>
        <v>Inactive</v>
      </c>
      <c r="S138" s="2" t="str">
        <f t="shared" si="19"/>
        <v>Low Risk</v>
      </c>
      <c r="T138" s="2" t="str">
        <f t="shared" si="20"/>
        <v>55+</v>
      </c>
      <c r="U138" s="1">
        <f t="shared" ca="1" si="21"/>
        <v>944</v>
      </c>
      <c r="V138" s="2" t="str">
        <f t="shared" si="22"/>
        <v>Medium Loyalty</v>
      </c>
      <c r="W138" s="2" t="str">
        <f t="shared" si="23"/>
        <v>Legitimate</v>
      </c>
      <c r="X138" s="2" t="str">
        <f>IF(Q138&lt;Data_Validation!$B$8,"Low Value",IF(Q138&lt;Data_Validation!$B$9,"Medium Value","High Value"))</f>
        <v>High Value</v>
      </c>
      <c r="Y138" s="2" t="str">
        <f t="shared" si="24"/>
        <v>High Value - Maintain</v>
      </c>
      <c r="Z138" s="2" t="str">
        <f t="shared" si="25"/>
        <v>Check Data</v>
      </c>
    </row>
    <row r="139" spans="1:26" x14ac:dyDescent="0.3">
      <c r="A139" t="s">
        <v>168</v>
      </c>
      <c r="B139">
        <v>37</v>
      </c>
      <c r="C139" t="s">
        <v>14</v>
      </c>
      <c r="D139" t="s">
        <v>35</v>
      </c>
      <c r="E139">
        <v>98.89</v>
      </c>
      <c r="F139">
        <v>11</v>
      </c>
      <c r="G139">
        <v>180</v>
      </c>
      <c r="H139">
        <v>0</v>
      </c>
      <c r="I139" t="s">
        <v>40</v>
      </c>
      <c r="J139">
        <v>22.1</v>
      </c>
      <c r="K139" s="1">
        <v>44313</v>
      </c>
      <c r="L139">
        <v>46</v>
      </c>
      <c r="M139">
        <v>0.18</v>
      </c>
      <c r="N139">
        <f>IF(E139="",Data_Validation!$B$1,E139)</f>
        <v>98.89</v>
      </c>
      <c r="O139">
        <f>IF(J139="",Data_Validation!$B$2,J139)</f>
        <v>22.1</v>
      </c>
      <c r="P139">
        <f t="shared" si="18"/>
        <v>4</v>
      </c>
      <c r="Q139" s="2">
        <f>CustomerData[[#This Row],[avg_order_value_clean]]*CustomerData[[#This Row],[total_orders]]</f>
        <v>1087.79</v>
      </c>
      <c r="R139" s="2" t="str">
        <f t="shared" si="26"/>
        <v>Inactive</v>
      </c>
      <c r="S139" s="2" t="str">
        <f t="shared" si="19"/>
        <v>Low Risk</v>
      </c>
      <c r="T139" s="2" t="str">
        <f t="shared" si="20"/>
        <v>35-44</v>
      </c>
      <c r="U139" s="1">
        <f t="shared" ca="1" si="21"/>
        <v>1948</v>
      </c>
      <c r="V139" s="2" t="str">
        <f t="shared" si="22"/>
        <v>Medium Loyalty</v>
      </c>
      <c r="W139" s="2" t="str">
        <f t="shared" si="23"/>
        <v>Legitimate</v>
      </c>
      <c r="X139" s="2" t="str">
        <f>IF(Q139&lt;Data_Validation!$B$8,"Low Value",IF(Q139&lt;Data_Validation!$B$9,"Medium Value","High Value"))</f>
        <v>Low Value</v>
      </c>
      <c r="Y139" s="2" t="str">
        <f t="shared" si="24"/>
        <v>Stable</v>
      </c>
      <c r="Z139" s="2" t="str">
        <f t="shared" si="25"/>
        <v>Check Data</v>
      </c>
    </row>
    <row r="140" spans="1:26" x14ac:dyDescent="0.3">
      <c r="A140" t="s">
        <v>169</v>
      </c>
      <c r="B140">
        <v>65</v>
      </c>
      <c r="C140" t="s">
        <v>21</v>
      </c>
      <c r="D140" t="s">
        <v>50</v>
      </c>
      <c r="E140">
        <v>230.71</v>
      </c>
      <c r="F140">
        <v>8</v>
      </c>
      <c r="G140">
        <v>340</v>
      </c>
      <c r="H140">
        <v>0</v>
      </c>
      <c r="I140" t="s">
        <v>23</v>
      </c>
      <c r="J140">
        <v>39.9</v>
      </c>
      <c r="K140" s="1">
        <v>45307</v>
      </c>
      <c r="L140">
        <v>63</v>
      </c>
      <c r="M140">
        <v>0.45</v>
      </c>
      <c r="N140">
        <f>IF(E140="",Data_Validation!$B$1,E140)</f>
        <v>230.71</v>
      </c>
      <c r="O140">
        <f>IF(J140="",Data_Validation!$B$2,J140)</f>
        <v>39.9</v>
      </c>
      <c r="P140">
        <f t="shared" si="18"/>
        <v>3</v>
      </c>
      <c r="Q140" s="2">
        <f>CustomerData[[#This Row],[avg_order_value_clean]]*CustomerData[[#This Row],[total_orders]]</f>
        <v>1845.68</v>
      </c>
      <c r="R140" s="2" t="str">
        <f t="shared" si="26"/>
        <v>Inactive</v>
      </c>
      <c r="S140" s="2" t="str">
        <f t="shared" si="19"/>
        <v>Medium Risk</v>
      </c>
      <c r="T140" s="2" t="str">
        <f t="shared" si="20"/>
        <v>55+</v>
      </c>
      <c r="U140" s="1">
        <f t="shared" ca="1" si="21"/>
        <v>954</v>
      </c>
      <c r="V140" s="2" t="str">
        <f t="shared" si="22"/>
        <v>Medium Loyalty</v>
      </c>
      <c r="W140" s="2" t="str">
        <f t="shared" si="23"/>
        <v>Legitimate</v>
      </c>
      <c r="X140" s="2" t="str">
        <f>IF(Q140&lt;Data_Validation!$B$8,"Low Value",IF(Q140&lt;Data_Validation!$B$9,"Medium Value","High Value"))</f>
        <v>High Value</v>
      </c>
      <c r="Y140" s="2" t="str">
        <f t="shared" si="24"/>
        <v>High Value - Maintain</v>
      </c>
      <c r="Z140" s="2" t="str">
        <f t="shared" si="25"/>
        <v>Check Data</v>
      </c>
    </row>
    <row r="141" spans="1:26" x14ac:dyDescent="0.3">
      <c r="A141" t="s">
        <v>170</v>
      </c>
      <c r="B141">
        <v>49</v>
      </c>
      <c r="C141" t="s">
        <v>25</v>
      </c>
      <c r="D141" t="s">
        <v>18</v>
      </c>
      <c r="E141">
        <v>61.83</v>
      </c>
      <c r="F141">
        <v>6</v>
      </c>
      <c r="G141">
        <v>218</v>
      </c>
      <c r="H141">
        <v>0</v>
      </c>
      <c r="I141" t="s">
        <v>19</v>
      </c>
      <c r="J141">
        <v>71.8</v>
      </c>
      <c r="K141" s="1">
        <v>44659</v>
      </c>
      <c r="L141">
        <v>8</v>
      </c>
      <c r="M141">
        <v>0.28999999999999998</v>
      </c>
      <c r="N141">
        <f>IF(E141="",Data_Validation!$B$1,E141)</f>
        <v>61.83</v>
      </c>
      <c r="O141">
        <f>IF(J141="",Data_Validation!$B$2,J141)</f>
        <v>71.8</v>
      </c>
      <c r="P141">
        <f t="shared" si="18"/>
        <v>2</v>
      </c>
      <c r="Q141" s="2">
        <f>CustomerData[[#This Row],[avg_order_value_clean]]*CustomerData[[#This Row],[total_orders]]</f>
        <v>370.98</v>
      </c>
      <c r="R141" s="2" t="str">
        <f t="shared" si="26"/>
        <v>Inactive</v>
      </c>
      <c r="S141" s="2" t="str">
        <f t="shared" si="19"/>
        <v>Medium Risk</v>
      </c>
      <c r="T141" s="2" t="str">
        <f t="shared" si="20"/>
        <v>45-54</v>
      </c>
      <c r="U141" s="1">
        <f t="shared" ca="1" si="21"/>
        <v>1602</v>
      </c>
      <c r="V141" s="2" t="str">
        <f t="shared" si="22"/>
        <v>Low Loyalty</v>
      </c>
      <c r="W141" s="2" t="str">
        <f t="shared" si="23"/>
        <v>Legitimate</v>
      </c>
      <c r="X141" s="2" t="str">
        <f>IF(Q141&lt;Data_Validation!$B$8,"Low Value",IF(Q141&lt;Data_Validation!$B$9,"Medium Value","High Value"))</f>
        <v>Low Value</v>
      </c>
      <c r="Y141" s="2" t="str">
        <f t="shared" si="24"/>
        <v>Stable</v>
      </c>
      <c r="Z141" s="2" t="str">
        <f t="shared" si="25"/>
        <v>Check Data</v>
      </c>
    </row>
    <row r="142" spans="1:26" x14ac:dyDescent="0.3">
      <c r="A142" t="s">
        <v>171</v>
      </c>
      <c r="B142">
        <v>39</v>
      </c>
      <c r="C142" t="s">
        <v>14</v>
      </c>
      <c r="D142" t="s">
        <v>18</v>
      </c>
      <c r="E142">
        <v>53.62</v>
      </c>
      <c r="F142">
        <v>9</v>
      </c>
      <c r="G142">
        <v>27</v>
      </c>
      <c r="H142">
        <v>0</v>
      </c>
      <c r="I142" t="s">
        <v>23</v>
      </c>
      <c r="J142">
        <v>68</v>
      </c>
      <c r="K142" s="1">
        <v>45372</v>
      </c>
      <c r="L142">
        <v>55</v>
      </c>
      <c r="M142">
        <v>0.19</v>
      </c>
      <c r="N142">
        <f>IF(E142="",Data_Validation!$B$1,E142)</f>
        <v>53.62</v>
      </c>
      <c r="O142">
        <f>IF(J142="",Data_Validation!$B$2,J142)</f>
        <v>68</v>
      </c>
      <c r="P142">
        <f t="shared" si="18"/>
        <v>1</v>
      </c>
      <c r="Q142" s="2">
        <f>CustomerData[[#This Row],[avg_order_value_clean]]*CustomerData[[#This Row],[total_orders]]</f>
        <v>482.58</v>
      </c>
      <c r="R142" s="2" t="str">
        <f t="shared" si="26"/>
        <v>Active</v>
      </c>
      <c r="S142" s="2" t="str">
        <f t="shared" si="19"/>
        <v>Low Risk</v>
      </c>
      <c r="T142" s="2" t="str">
        <f t="shared" si="20"/>
        <v>35-44</v>
      </c>
      <c r="U142" s="1">
        <f t="shared" ca="1" si="21"/>
        <v>889</v>
      </c>
      <c r="V142" s="2" t="str">
        <f t="shared" si="22"/>
        <v>Medium Loyalty</v>
      </c>
      <c r="W142" s="2" t="str">
        <f t="shared" si="23"/>
        <v>Legitimate</v>
      </c>
      <c r="X142" s="2" t="str">
        <f>IF(Q142&lt;Data_Validation!$B$8,"Low Value",IF(Q142&lt;Data_Validation!$B$9,"Medium Value","High Value"))</f>
        <v>Low Value</v>
      </c>
      <c r="Y142" s="2" t="str">
        <f t="shared" si="24"/>
        <v>Stable</v>
      </c>
      <c r="Z142" s="2" t="str">
        <f t="shared" si="25"/>
        <v>Check Data</v>
      </c>
    </row>
    <row r="143" spans="1:26" x14ac:dyDescent="0.3">
      <c r="A143" t="s">
        <v>172</v>
      </c>
      <c r="B143">
        <v>76</v>
      </c>
      <c r="C143" t="s">
        <v>14</v>
      </c>
      <c r="D143" t="s">
        <v>28</v>
      </c>
      <c r="E143">
        <v>83.46</v>
      </c>
      <c r="F143">
        <v>15</v>
      </c>
      <c r="G143">
        <v>150</v>
      </c>
      <c r="H143">
        <v>0</v>
      </c>
      <c r="I143" t="s">
        <v>19</v>
      </c>
      <c r="J143">
        <v>56.2</v>
      </c>
      <c r="K143" s="1">
        <v>45760</v>
      </c>
      <c r="L143">
        <v>43</v>
      </c>
      <c r="M143">
        <v>0.18</v>
      </c>
      <c r="N143">
        <f>IF(E143="",Data_Validation!$B$1,E143)</f>
        <v>83.46</v>
      </c>
      <c r="O143">
        <f>IF(J143="",Data_Validation!$B$2,J143)</f>
        <v>56.2</v>
      </c>
      <c r="P143">
        <f t="shared" si="18"/>
        <v>1</v>
      </c>
      <c r="Q143" s="2">
        <f>CustomerData[[#This Row],[avg_order_value_clean]]*CustomerData[[#This Row],[total_orders]]</f>
        <v>1251.8999999999999</v>
      </c>
      <c r="R143" s="2" t="str">
        <f t="shared" si="26"/>
        <v>Inactive</v>
      </c>
      <c r="S143" s="2" t="str">
        <f t="shared" si="19"/>
        <v>Low Risk</v>
      </c>
      <c r="T143" s="2" t="str">
        <f t="shared" si="20"/>
        <v>55+</v>
      </c>
      <c r="U143" s="1">
        <f t="shared" ca="1" si="21"/>
        <v>501</v>
      </c>
      <c r="V143" s="2" t="str">
        <f t="shared" si="22"/>
        <v>Medium Loyalty</v>
      </c>
      <c r="W143" s="2" t="str">
        <f t="shared" si="23"/>
        <v>Legitimate</v>
      </c>
      <c r="X143" s="2" t="str">
        <f>IF(Q143&lt;Data_Validation!$B$8,"Low Value",IF(Q143&lt;Data_Validation!$B$9,"Medium Value","High Value"))</f>
        <v>Low Value</v>
      </c>
      <c r="Y143" s="2" t="str">
        <f t="shared" si="24"/>
        <v>Stable</v>
      </c>
      <c r="Z143" s="2" t="str">
        <f t="shared" si="25"/>
        <v>Check Data</v>
      </c>
    </row>
    <row r="144" spans="1:26" x14ac:dyDescent="0.3">
      <c r="A144" t="s">
        <v>173</v>
      </c>
      <c r="B144">
        <v>24</v>
      </c>
      <c r="C144" t="s">
        <v>21</v>
      </c>
      <c r="D144" t="s">
        <v>26</v>
      </c>
      <c r="E144">
        <v>97.4</v>
      </c>
      <c r="F144">
        <v>7</v>
      </c>
      <c r="G144">
        <v>358</v>
      </c>
      <c r="H144">
        <v>0</v>
      </c>
      <c r="I144" t="s">
        <v>23</v>
      </c>
      <c r="J144">
        <v>97.9</v>
      </c>
      <c r="K144" s="1">
        <v>44112</v>
      </c>
      <c r="L144">
        <v>90</v>
      </c>
      <c r="M144">
        <v>0.41</v>
      </c>
      <c r="N144">
        <f>IF(E144="",Data_Validation!$B$1,E144)</f>
        <v>97.4</v>
      </c>
      <c r="O144">
        <f>IF(J144="",Data_Validation!$B$2,J144)</f>
        <v>97.9</v>
      </c>
      <c r="P144">
        <f t="shared" si="18"/>
        <v>1</v>
      </c>
      <c r="Q144" s="2">
        <f>CustomerData[[#This Row],[avg_order_value_clean]]*CustomerData[[#This Row],[total_orders]]</f>
        <v>681.80000000000007</v>
      </c>
      <c r="R144" s="2" t="str">
        <f t="shared" si="26"/>
        <v>Inactive</v>
      </c>
      <c r="S144" s="2" t="str">
        <f t="shared" si="19"/>
        <v>Medium Risk</v>
      </c>
      <c r="T144" s="2" t="str">
        <f t="shared" si="20"/>
        <v>Under 25</v>
      </c>
      <c r="U144" s="1">
        <f t="shared" ca="1" si="21"/>
        <v>2149</v>
      </c>
      <c r="V144" s="2" t="str">
        <f t="shared" si="22"/>
        <v>High Loyalty</v>
      </c>
      <c r="W144" s="2" t="str">
        <f t="shared" si="23"/>
        <v>Legitimate</v>
      </c>
      <c r="X144" s="2" t="str">
        <f>IF(Q144&lt;Data_Validation!$B$8,"Low Value",IF(Q144&lt;Data_Validation!$B$9,"Medium Value","High Value"))</f>
        <v>Low Value</v>
      </c>
      <c r="Y144" s="2" t="str">
        <f t="shared" si="24"/>
        <v>Stable</v>
      </c>
      <c r="Z144" s="2" t="str">
        <f t="shared" si="25"/>
        <v>Check Data</v>
      </c>
    </row>
    <row r="145" spans="1:26" x14ac:dyDescent="0.3">
      <c r="A145" t="s">
        <v>174</v>
      </c>
      <c r="B145">
        <v>26</v>
      </c>
      <c r="C145" t="s">
        <v>21</v>
      </c>
      <c r="D145" t="s">
        <v>18</v>
      </c>
      <c r="E145">
        <v>54.65</v>
      </c>
      <c r="F145">
        <v>9</v>
      </c>
      <c r="G145">
        <v>99</v>
      </c>
      <c r="H145">
        <v>0</v>
      </c>
      <c r="I145" t="s">
        <v>19</v>
      </c>
      <c r="J145">
        <v>13.2</v>
      </c>
      <c r="K145" s="1">
        <v>44169</v>
      </c>
      <c r="L145">
        <v>23</v>
      </c>
      <c r="M145">
        <v>0.32</v>
      </c>
      <c r="N145">
        <f>IF(E145="",Data_Validation!$B$1,E145)</f>
        <v>54.65</v>
      </c>
      <c r="O145">
        <f>IF(J145="",Data_Validation!$B$2,J145)</f>
        <v>13.2</v>
      </c>
      <c r="P145">
        <f t="shared" si="18"/>
        <v>3</v>
      </c>
      <c r="Q145" s="2">
        <f>CustomerData[[#This Row],[avg_order_value_clean]]*CustomerData[[#This Row],[total_orders]]</f>
        <v>491.84999999999997</v>
      </c>
      <c r="R145" s="2" t="str">
        <f t="shared" si="26"/>
        <v>Inactive</v>
      </c>
      <c r="S145" s="2" t="str">
        <f t="shared" si="19"/>
        <v>Medium Risk</v>
      </c>
      <c r="T145" s="2" t="str">
        <f t="shared" si="20"/>
        <v>25-34</v>
      </c>
      <c r="U145" s="1">
        <f t="shared" ca="1" si="21"/>
        <v>2092</v>
      </c>
      <c r="V145" s="2" t="str">
        <f t="shared" si="22"/>
        <v>Low Loyalty</v>
      </c>
      <c r="W145" s="2" t="str">
        <f t="shared" si="23"/>
        <v>Legitimate</v>
      </c>
      <c r="X145" s="2" t="str">
        <f>IF(Q145&lt;Data_Validation!$B$8,"Low Value",IF(Q145&lt;Data_Validation!$B$9,"Medium Value","High Value"))</f>
        <v>Low Value</v>
      </c>
      <c r="Y145" s="2" t="str">
        <f t="shared" si="24"/>
        <v>Stable</v>
      </c>
      <c r="Z145" s="2" t="str">
        <f t="shared" si="25"/>
        <v>Check Data</v>
      </c>
    </row>
    <row r="146" spans="1:26" x14ac:dyDescent="0.3">
      <c r="A146" t="s">
        <v>175</v>
      </c>
      <c r="B146">
        <v>62</v>
      </c>
      <c r="C146" t="s">
        <v>14</v>
      </c>
      <c r="D146" t="s">
        <v>15</v>
      </c>
      <c r="E146">
        <v>134.02000000000001</v>
      </c>
      <c r="F146">
        <v>7</v>
      </c>
      <c r="G146">
        <v>2</v>
      </c>
      <c r="H146">
        <v>1</v>
      </c>
      <c r="I146" t="s">
        <v>16</v>
      </c>
      <c r="J146">
        <v>48.8</v>
      </c>
      <c r="K146" s="1">
        <v>44671</v>
      </c>
      <c r="L146">
        <v>16</v>
      </c>
      <c r="M146">
        <v>0.16</v>
      </c>
      <c r="N146">
        <f>IF(E146="",Data_Validation!$B$1,E146)</f>
        <v>134.02000000000001</v>
      </c>
      <c r="O146">
        <f>IF(J146="",Data_Validation!$B$2,J146)</f>
        <v>48.8</v>
      </c>
      <c r="P146">
        <f t="shared" si="18"/>
        <v>2</v>
      </c>
      <c r="Q146" s="2">
        <f>CustomerData[[#This Row],[avg_order_value_clean]]*CustomerData[[#This Row],[total_orders]]</f>
        <v>938.1400000000001</v>
      </c>
      <c r="R146" s="2" t="str">
        <f t="shared" si="26"/>
        <v>Active</v>
      </c>
      <c r="S146" s="2" t="str">
        <f t="shared" si="19"/>
        <v>Low Risk</v>
      </c>
      <c r="T146" s="2" t="str">
        <f t="shared" si="20"/>
        <v>55+</v>
      </c>
      <c r="U146" s="1">
        <f t="shared" ca="1" si="21"/>
        <v>1590</v>
      </c>
      <c r="V146" s="2" t="str">
        <f t="shared" si="22"/>
        <v>Low Loyalty</v>
      </c>
      <c r="W146" s="2" t="str">
        <f t="shared" si="23"/>
        <v>Fraudulent</v>
      </c>
      <c r="X146" s="2" t="str">
        <f>IF(Q146&lt;Data_Validation!$B$8,"Low Value",IF(Q146&lt;Data_Validation!$B$9,"Medium Value","High Value"))</f>
        <v>Low Value</v>
      </c>
      <c r="Y146" s="2" t="str">
        <f t="shared" si="24"/>
        <v>Stable</v>
      </c>
      <c r="Z146" s="2" t="str">
        <f t="shared" si="25"/>
        <v>Check Data</v>
      </c>
    </row>
    <row r="147" spans="1:26" x14ac:dyDescent="0.3">
      <c r="A147" t="s">
        <v>176</v>
      </c>
      <c r="B147">
        <v>18</v>
      </c>
      <c r="C147" t="s">
        <v>21</v>
      </c>
      <c r="D147" t="s">
        <v>15</v>
      </c>
      <c r="E147">
        <v>126.84</v>
      </c>
      <c r="F147">
        <v>13</v>
      </c>
      <c r="G147">
        <v>32</v>
      </c>
      <c r="H147">
        <v>0</v>
      </c>
      <c r="I147" t="s">
        <v>19</v>
      </c>
      <c r="J147">
        <v>62.4</v>
      </c>
      <c r="K147" s="1">
        <v>45557</v>
      </c>
      <c r="L147">
        <v>85</v>
      </c>
      <c r="M147">
        <v>0.11</v>
      </c>
      <c r="N147">
        <f>IF(E147="",Data_Validation!$B$1,E147)</f>
        <v>126.84</v>
      </c>
      <c r="O147">
        <f>IF(J147="",Data_Validation!$B$2,J147)</f>
        <v>62.4</v>
      </c>
      <c r="P147">
        <f t="shared" si="18"/>
        <v>1</v>
      </c>
      <c r="Q147" s="2">
        <f>CustomerData[[#This Row],[avg_order_value_clean]]*CustomerData[[#This Row],[total_orders]]</f>
        <v>1648.92</v>
      </c>
      <c r="R147" s="2" t="str">
        <f t="shared" si="26"/>
        <v>At Risk</v>
      </c>
      <c r="S147" s="2" t="str">
        <f t="shared" si="19"/>
        <v>Low Risk</v>
      </c>
      <c r="T147" s="2" t="str">
        <f t="shared" si="20"/>
        <v>Under 25</v>
      </c>
      <c r="U147" s="1">
        <f t="shared" ca="1" si="21"/>
        <v>704</v>
      </c>
      <c r="V147" s="2" t="str">
        <f t="shared" si="22"/>
        <v>High Loyalty</v>
      </c>
      <c r="W147" s="2" t="str">
        <f t="shared" si="23"/>
        <v>Legitimate</v>
      </c>
      <c r="X147" s="2" t="str">
        <f>IF(Q147&lt;Data_Validation!$B$8,"Low Value",IF(Q147&lt;Data_Validation!$B$9,"Medium Value","High Value"))</f>
        <v>High Value</v>
      </c>
      <c r="Y147" s="2" t="str">
        <f t="shared" si="24"/>
        <v>High Value - Maintain</v>
      </c>
      <c r="Z147" s="2" t="str">
        <f t="shared" si="25"/>
        <v>Check Data</v>
      </c>
    </row>
    <row r="148" spans="1:26" x14ac:dyDescent="0.3">
      <c r="A148" t="s">
        <v>177</v>
      </c>
      <c r="B148">
        <v>46</v>
      </c>
      <c r="C148" t="s">
        <v>25</v>
      </c>
      <c r="D148" t="s">
        <v>52</v>
      </c>
      <c r="E148">
        <v>148.06</v>
      </c>
      <c r="F148">
        <v>8</v>
      </c>
      <c r="G148">
        <v>198</v>
      </c>
      <c r="H148">
        <v>0</v>
      </c>
      <c r="I148" t="s">
        <v>19</v>
      </c>
      <c r="J148">
        <v>99.4</v>
      </c>
      <c r="K148" s="1">
        <v>44650</v>
      </c>
      <c r="L148">
        <v>52</v>
      </c>
      <c r="M148">
        <v>0.17</v>
      </c>
      <c r="N148">
        <f>IF(E148="",Data_Validation!$B$1,E148)</f>
        <v>148.06</v>
      </c>
      <c r="O148">
        <f>IF(J148="",Data_Validation!$B$2,J148)</f>
        <v>99.4</v>
      </c>
      <c r="P148">
        <f t="shared" si="18"/>
        <v>1</v>
      </c>
      <c r="Q148" s="2">
        <f>CustomerData[[#This Row],[avg_order_value_clean]]*CustomerData[[#This Row],[total_orders]]</f>
        <v>1184.48</v>
      </c>
      <c r="R148" s="2" t="str">
        <f t="shared" si="26"/>
        <v>Inactive</v>
      </c>
      <c r="S148" s="2" t="str">
        <f t="shared" si="19"/>
        <v>Low Risk</v>
      </c>
      <c r="T148" s="2" t="str">
        <f t="shared" si="20"/>
        <v>45-54</v>
      </c>
      <c r="U148" s="1">
        <f t="shared" ca="1" si="21"/>
        <v>1611</v>
      </c>
      <c r="V148" s="2" t="str">
        <f t="shared" si="22"/>
        <v>Medium Loyalty</v>
      </c>
      <c r="W148" s="2" t="str">
        <f t="shared" si="23"/>
        <v>Legitimate</v>
      </c>
      <c r="X148" s="2" t="str">
        <f>IF(Q148&lt;Data_Validation!$B$8,"Low Value",IF(Q148&lt;Data_Validation!$B$9,"Medium Value","High Value"))</f>
        <v>Low Value</v>
      </c>
      <c r="Y148" s="2" t="str">
        <f t="shared" si="24"/>
        <v>Stable</v>
      </c>
      <c r="Z148" s="2" t="str">
        <f t="shared" si="25"/>
        <v>Check Data</v>
      </c>
    </row>
    <row r="149" spans="1:26" x14ac:dyDescent="0.3">
      <c r="A149" t="s">
        <v>178</v>
      </c>
      <c r="B149">
        <v>25</v>
      </c>
      <c r="C149" t="s">
        <v>21</v>
      </c>
      <c r="D149" t="s">
        <v>28</v>
      </c>
      <c r="E149">
        <v>96.92</v>
      </c>
      <c r="F149">
        <v>12</v>
      </c>
      <c r="G149">
        <v>68</v>
      </c>
      <c r="H149">
        <v>0</v>
      </c>
      <c r="I149" t="s">
        <v>40</v>
      </c>
      <c r="J149">
        <v>54.3</v>
      </c>
      <c r="K149" s="1">
        <v>45117</v>
      </c>
      <c r="L149">
        <v>93</v>
      </c>
      <c r="M149">
        <v>0.25</v>
      </c>
      <c r="N149">
        <f>IF(E149="",Data_Validation!$B$1,E149)</f>
        <v>96.92</v>
      </c>
      <c r="O149">
        <f>IF(J149="",Data_Validation!$B$2,J149)</f>
        <v>54.3</v>
      </c>
      <c r="P149">
        <f t="shared" si="18"/>
        <v>4</v>
      </c>
      <c r="Q149" s="2">
        <f>CustomerData[[#This Row],[avg_order_value_clean]]*CustomerData[[#This Row],[total_orders]]</f>
        <v>1163.04</v>
      </c>
      <c r="R149" s="2" t="str">
        <f t="shared" si="26"/>
        <v>At Risk</v>
      </c>
      <c r="S149" s="2" t="str">
        <f t="shared" si="19"/>
        <v>Medium Risk</v>
      </c>
      <c r="T149" s="2" t="str">
        <f t="shared" si="20"/>
        <v>25-34</v>
      </c>
      <c r="U149" s="1">
        <f t="shared" ca="1" si="21"/>
        <v>1144</v>
      </c>
      <c r="V149" s="2" t="str">
        <f t="shared" si="22"/>
        <v>High Loyalty</v>
      </c>
      <c r="W149" s="2" t="str">
        <f t="shared" si="23"/>
        <v>Legitimate</v>
      </c>
      <c r="X149" s="2" t="str">
        <f>IF(Q149&lt;Data_Validation!$B$8,"Low Value",IF(Q149&lt;Data_Validation!$B$9,"Medium Value","High Value"))</f>
        <v>Low Value</v>
      </c>
      <c r="Y149" s="2" t="str">
        <f t="shared" si="24"/>
        <v>Stable</v>
      </c>
      <c r="Z149" s="2" t="str">
        <f t="shared" si="25"/>
        <v>Check Data</v>
      </c>
    </row>
    <row r="150" spans="1:26" x14ac:dyDescent="0.3">
      <c r="A150" t="s">
        <v>179</v>
      </c>
      <c r="B150">
        <v>73</v>
      </c>
      <c r="C150" t="s">
        <v>14</v>
      </c>
      <c r="D150" t="s">
        <v>28</v>
      </c>
      <c r="E150">
        <v>55.76</v>
      </c>
      <c r="F150">
        <v>6</v>
      </c>
      <c r="G150">
        <v>89</v>
      </c>
      <c r="H150">
        <v>0</v>
      </c>
      <c r="I150" t="s">
        <v>29</v>
      </c>
      <c r="J150">
        <v>44.2</v>
      </c>
      <c r="K150" s="1">
        <v>44335</v>
      </c>
      <c r="L150">
        <v>54</v>
      </c>
      <c r="M150">
        <v>0.22</v>
      </c>
      <c r="N150">
        <f>IF(E150="",Data_Validation!$B$1,E150)</f>
        <v>55.76</v>
      </c>
      <c r="O150">
        <f>IF(J150="",Data_Validation!$B$2,J150)</f>
        <v>44.2</v>
      </c>
      <c r="P150">
        <f t="shared" si="18"/>
        <v>2</v>
      </c>
      <c r="Q150" s="2">
        <f>CustomerData[[#This Row],[avg_order_value_clean]]*CustomerData[[#This Row],[total_orders]]</f>
        <v>334.56</v>
      </c>
      <c r="R150" s="2" t="str">
        <f t="shared" si="26"/>
        <v>At Risk</v>
      </c>
      <c r="S150" s="2" t="str">
        <f t="shared" si="19"/>
        <v>Medium Risk</v>
      </c>
      <c r="T150" s="2" t="str">
        <f t="shared" si="20"/>
        <v>55+</v>
      </c>
      <c r="U150" s="1">
        <f t="shared" ca="1" si="21"/>
        <v>1926</v>
      </c>
      <c r="V150" s="2" t="str">
        <f t="shared" si="22"/>
        <v>Medium Loyalty</v>
      </c>
      <c r="W150" s="2" t="str">
        <f t="shared" si="23"/>
        <v>Legitimate</v>
      </c>
      <c r="X150" s="2" t="str">
        <f>IF(Q150&lt;Data_Validation!$B$8,"Low Value",IF(Q150&lt;Data_Validation!$B$9,"Medium Value","High Value"))</f>
        <v>Low Value</v>
      </c>
      <c r="Y150" s="2" t="str">
        <f t="shared" si="24"/>
        <v>Stable</v>
      </c>
      <c r="Z150" s="2" t="str">
        <f t="shared" si="25"/>
        <v>Check Data</v>
      </c>
    </row>
    <row r="151" spans="1:26" x14ac:dyDescent="0.3">
      <c r="A151" t="s">
        <v>180</v>
      </c>
      <c r="B151">
        <v>71</v>
      </c>
      <c r="C151" t="s">
        <v>21</v>
      </c>
      <c r="D151" t="s">
        <v>35</v>
      </c>
      <c r="E151">
        <v>42.79</v>
      </c>
      <c r="F151">
        <v>12</v>
      </c>
      <c r="G151">
        <v>16</v>
      </c>
      <c r="H151">
        <v>0</v>
      </c>
      <c r="I151" t="s">
        <v>23</v>
      </c>
      <c r="J151">
        <v>92.2</v>
      </c>
      <c r="K151" s="1">
        <v>44394</v>
      </c>
      <c r="L151">
        <v>84</v>
      </c>
      <c r="M151">
        <v>0.39</v>
      </c>
      <c r="N151">
        <f>IF(E151="",Data_Validation!$B$1,E151)</f>
        <v>42.79</v>
      </c>
      <c r="O151">
        <f>IF(J151="",Data_Validation!$B$2,J151)</f>
        <v>92.2</v>
      </c>
      <c r="P151">
        <f t="shared" si="18"/>
        <v>2</v>
      </c>
      <c r="Q151" s="2">
        <f>CustomerData[[#This Row],[avg_order_value_clean]]*CustomerData[[#This Row],[total_orders]]</f>
        <v>513.48</v>
      </c>
      <c r="R151" s="2" t="str">
        <f t="shared" si="26"/>
        <v>Active</v>
      </c>
      <c r="S151" s="2" t="str">
        <f t="shared" si="19"/>
        <v>Medium Risk</v>
      </c>
      <c r="T151" s="2" t="str">
        <f t="shared" si="20"/>
        <v>55+</v>
      </c>
      <c r="U151" s="1">
        <f t="shared" ca="1" si="21"/>
        <v>1867</v>
      </c>
      <c r="V151" s="2" t="str">
        <f t="shared" si="22"/>
        <v>High Loyalty</v>
      </c>
      <c r="W151" s="2" t="str">
        <f t="shared" si="23"/>
        <v>Legitimate</v>
      </c>
      <c r="X151" s="2" t="str">
        <f>IF(Q151&lt;Data_Validation!$B$8,"Low Value",IF(Q151&lt;Data_Validation!$B$9,"Medium Value","High Value"))</f>
        <v>Low Value</v>
      </c>
      <c r="Y151" s="2" t="str">
        <f t="shared" si="24"/>
        <v>Stable</v>
      </c>
      <c r="Z151" s="2" t="str">
        <f t="shared" si="25"/>
        <v>Check Data</v>
      </c>
    </row>
    <row r="152" spans="1:26" x14ac:dyDescent="0.3">
      <c r="A152" t="s">
        <v>181</v>
      </c>
      <c r="B152">
        <v>21</v>
      </c>
      <c r="C152" t="s">
        <v>14</v>
      </c>
      <c r="D152" t="s">
        <v>18</v>
      </c>
      <c r="E152">
        <v>71.680000000000007</v>
      </c>
      <c r="F152">
        <v>9</v>
      </c>
      <c r="G152">
        <v>336</v>
      </c>
      <c r="H152">
        <v>0</v>
      </c>
      <c r="I152" t="s">
        <v>40</v>
      </c>
      <c r="J152">
        <v>50.6</v>
      </c>
      <c r="K152" s="1">
        <v>44550</v>
      </c>
      <c r="L152">
        <v>76</v>
      </c>
      <c r="M152">
        <v>0.15</v>
      </c>
      <c r="N152">
        <f>IF(E152="",Data_Validation!$B$1,E152)</f>
        <v>71.680000000000007</v>
      </c>
      <c r="O152">
        <f>IF(J152="",Data_Validation!$B$2,J152)</f>
        <v>50.6</v>
      </c>
      <c r="P152">
        <f t="shared" si="18"/>
        <v>1</v>
      </c>
      <c r="Q152" s="2">
        <f>CustomerData[[#This Row],[avg_order_value_clean]]*CustomerData[[#This Row],[total_orders]]</f>
        <v>645.12000000000012</v>
      </c>
      <c r="R152" s="2" t="str">
        <f t="shared" si="26"/>
        <v>Inactive</v>
      </c>
      <c r="S152" s="2" t="str">
        <f t="shared" si="19"/>
        <v>Low Risk</v>
      </c>
      <c r="T152" s="2" t="str">
        <f t="shared" si="20"/>
        <v>Under 25</v>
      </c>
      <c r="U152" s="1">
        <f t="shared" ca="1" si="21"/>
        <v>1711</v>
      </c>
      <c r="V152" s="2" t="str">
        <f t="shared" si="22"/>
        <v>High Loyalty</v>
      </c>
      <c r="W152" s="2" t="str">
        <f t="shared" si="23"/>
        <v>Legitimate</v>
      </c>
      <c r="X152" s="2" t="str">
        <f>IF(Q152&lt;Data_Validation!$B$8,"Low Value",IF(Q152&lt;Data_Validation!$B$9,"Medium Value","High Value"))</f>
        <v>Low Value</v>
      </c>
      <c r="Y152" s="2" t="str">
        <f t="shared" si="24"/>
        <v>Stable</v>
      </c>
      <c r="Z152" s="2" t="str">
        <f t="shared" si="25"/>
        <v>Check Data</v>
      </c>
    </row>
    <row r="153" spans="1:26" x14ac:dyDescent="0.3">
      <c r="A153" t="s">
        <v>182</v>
      </c>
      <c r="B153">
        <v>52</v>
      </c>
      <c r="C153" t="s">
        <v>21</v>
      </c>
      <c r="D153" t="s">
        <v>26</v>
      </c>
      <c r="E153">
        <v>156.19999999999999</v>
      </c>
      <c r="F153">
        <v>9</v>
      </c>
      <c r="G153">
        <v>322</v>
      </c>
      <c r="H153">
        <v>0</v>
      </c>
      <c r="I153" t="s">
        <v>29</v>
      </c>
      <c r="J153">
        <v>93.9</v>
      </c>
      <c r="K153" s="1">
        <v>44894</v>
      </c>
      <c r="L153">
        <v>37</v>
      </c>
      <c r="M153">
        <v>0.34</v>
      </c>
      <c r="N153">
        <f>IF(E153="",Data_Validation!$B$1,E153)</f>
        <v>156.19999999999999</v>
      </c>
      <c r="O153">
        <f>IF(J153="",Data_Validation!$B$2,J153)</f>
        <v>93.9</v>
      </c>
      <c r="P153">
        <f t="shared" si="18"/>
        <v>1</v>
      </c>
      <c r="Q153" s="2">
        <f>CustomerData[[#This Row],[avg_order_value_clean]]*CustomerData[[#This Row],[total_orders]]</f>
        <v>1405.8</v>
      </c>
      <c r="R153" s="2" t="str">
        <f t="shared" si="26"/>
        <v>Inactive</v>
      </c>
      <c r="S153" s="2" t="str">
        <f t="shared" si="19"/>
        <v>Medium Risk</v>
      </c>
      <c r="T153" s="2" t="str">
        <f t="shared" si="20"/>
        <v>45-54</v>
      </c>
      <c r="U153" s="1">
        <f t="shared" ca="1" si="21"/>
        <v>1367</v>
      </c>
      <c r="V153" s="2" t="str">
        <f t="shared" si="22"/>
        <v>Low Loyalty</v>
      </c>
      <c r="W153" s="2" t="str">
        <f t="shared" si="23"/>
        <v>Legitimate</v>
      </c>
      <c r="X153" s="2" t="str">
        <f>IF(Q153&lt;Data_Validation!$B$8,"Low Value",IF(Q153&lt;Data_Validation!$B$9,"Medium Value","High Value"))</f>
        <v>Low Value</v>
      </c>
      <c r="Y153" s="2" t="str">
        <f t="shared" si="24"/>
        <v>Stable</v>
      </c>
      <c r="Z153" s="2" t="str">
        <f t="shared" si="25"/>
        <v>Check Data</v>
      </c>
    </row>
    <row r="154" spans="1:26" x14ac:dyDescent="0.3">
      <c r="A154" t="s">
        <v>183</v>
      </c>
      <c r="B154">
        <v>76</v>
      </c>
      <c r="C154" t="s">
        <v>21</v>
      </c>
      <c r="D154" t="s">
        <v>44</v>
      </c>
      <c r="E154">
        <v>36.58</v>
      </c>
      <c r="F154">
        <v>8</v>
      </c>
      <c r="G154">
        <v>322</v>
      </c>
      <c r="H154">
        <v>0</v>
      </c>
      <c r="I154" t="s">
        <v>40</v>
      </c>
      <c r="J154">
        <v>75</v>
      </c>
      <c r="K154" s="1">
        <v>44657</v>
      </c>
      <c r="L154">
        <v>90</v>
      </c>
      <c r="M154">
        <v>0.01</v>
      </c>
      <c r="N154">
        <f>IF(E154="",Data_Validation!$B$1,E154)</f>
        <v>36.58</v>
      </c>
      <c r="O154">
        <f>IF(J154="",Data_Validation!$B$2,J154)</f>
        <v>75</v>
      </c>
      <c r="P154">
        <f t="shared" si="18"/>
        <v>1</v>
      </c>
      <c r="Q154" s="2">
        <f>CustomerData[[#This Row],[avg_order_value_clean]]*CustomerData[[#This Row],[total_orders]]</f>
        <v>292.64</v>
      </c>
      <c r="R154" s="2" t="str">
        <f t="shared" si="26"/>
        <v>Inactive</v>
      </c>
      <c r="S154" s="2" t="str">
        <f t="shared" si="19"/>
        <v>Low Risk</v>
      </c>
      <c r="T154" s="2" t="str">
        <f t="shared" si="20"/>
        <v>55+</v>
      </c>
      <c r="U154" s="1">
        <f t="shared" ca="1" si="21"/>
        <v>1604</v>
      </c>
      <c r="V154" s="2" t="str">
        <f t="shared" si="22"/>
        <v>High Loyalty</v>
      </c>
      <c r="W154" s="2" t="str">
        <f t="shared" si="23"/>
        <v>Legitimate</v>
      </c>
      <c r="X154" s="2" t="str">
        <f>IF(Q154&lt;Data_Validation!$B$8,"Low Value",IF(Q154&lt;Data_Validation!$B$9,"Medium Value","High Value"))</f>
        <v>Low Value</v>
      </c>
      <c r="Y154" s="2" t="str">
        <f t="shared" si="24"/>
        <v>Stable</v>
      </c>
      <c r="Z154" s="2" t="str">
        <f t="shared" si="25"/>
        <v>Check Data</v>
      </c>
    </row>
    <row r="155" spans="1:26" x14ac:dyDescent="0.3">
      <c r="A155" t="s">
        <v>184</v>
      </c>
      <c r="B155">
        <v>20</v>
      </c>
      <c r="C155" t="s">
        <v>21</v>
      </c>
      <c r="D155" t="s">
        <v>50</v>
      </c>
      <c r="E155">
        <v>81.56</v>
      </c>
      <c r="F155">
        <v>9</v>
      </c>
      <c r="G155">
        <v>33</v>
      </c>
      <c r="H155">
        <v>0</v>
      </c>
      <c r="I155" t="s">
        <v>40</v>
      </c>
      <c r="J155">
        <v>16.8</v>
      </c>
      <c r="K155" s="1">
        <v>44660</v>
      </c>
      <c r="L155">
        <v>67</v>
      </c>
      <c r="M155">
        <v>0.28000000000000003</v>
      </c>
      <c r="N155">
        <f>IF(E155="",Data_Validation!$B$1,E155)</f>
        <v>81.56</v>
      </c>
      <c r="O155">
        <f>IF(J155="",Data_Validation!$B$2,J155)</f>
        <v>16.8</v>
      </c>
      <c r="P155">
        <f t="shared" si="18"/>
        <v>1</v>
      </c>
      <c r="Q155" s="2">
        <f>CustomerData[[#This Row],[avg_order_value_clean]]*CustomerData[[#This Row],[total_orders]]</f>
        <v>734.04</v>
      </c>
      <c r="R155" s="2" t="str">
        <f t="shared" si="26"/>
        <v>At Risk</v>
      </c>
      <c r="S155" s="2" t="str">
        <f t="shared" si="19"/>
        <v>Medium Risk</v>
      </c>
      <c r="T155" s="2" t="str">
        <f t="shared" si="20"/>
        <v>Under 25</v>
      </c>
      <c r="U155" s="1">
        <f t="shared" ca="1" si="21"/>
        <v>1601</v>
      </c>
      <c r="V155" s="2" t="str">
        <f t="shared" si="22"/>
        <v>Medium Loyalty</v>
      </c>
      <c r="W155" s="2" t="str">
        <f t="shared" si="23"/>
        <v>Legitimate</v>
      </c>
      <c r="X155" s="2" t="str">
        <f>IF(Q155&lt;Data_Validation!$B$8,"Low Value",IF(Q155&lt;Data_Validation!$B$9,"Medium Value","High Value"))</f>
        <v>Low Value</v>
      </c>
      <c r="Y155" s="2" t="str">
        <f t="shared" si="24"/>
        <v>Stable</v>
      </c>
      <c r="Z155" s="2" t="str">
        <f t="shared" si="25"/>
        <v>Check Data</v>
      </c>
    </row>
    <row r="156" spans="1:26" x14ac:dyDescent="0.3">
      <c r="A156" t="s">
        <v>185</v>
      </c>
      <c r="B156">
        <v>71</v>
      </c>
      <c r="C156" t="s">
        <v>14</v>
      </c>
      <c r="D156" t="s">
        <v>28</v>
      </c>
      <c r="E156">
        <v>228.73</v>
      </c>
      <c r="F156">
        <v>10</v>
      </c>
      <c r="G156">
        <v>263</v>
      </c>
      <c r="H156">
        <v>0</v>
      </c>
      <c r="I156" t="s">
        <v>23</v>
      </c>
      <c r="K156" s="1">
        <v>44218</v>
      </c>
      <c r="L156">
        <v>18</v>
      </c>
      <c r="M156">
        <v>0.17</v>
      </c>
      <c r="N156">
        <f>IF(E156="",Data_Validation!$B$1,E156)</f>
        <v>228.73</v>
      </c>
      <c r="O156">
        <f>IF(J156="",Data_Validation!$B$2,J156)</f>
        <v>250</v>
      </c>
      <c r="P156">
        <f t="shared" si="18"/>
        <v>3</v>
      </c>
      <c r="Q156" s="2">
        <f>CustomerData[[#This Row],[avg_order_value_clean]]*CustomerData[[#This Row],[total_orders]]</f>
        <v>2287.2999999999997</v>
      </c>
      <c r="R156" s="2" t="str">
        <f t="shared" si="26"/>
        <v>Inactive</v>
      </c>
      <c r="S156" s="2" t="str">
        <f t="shared" si="19"/>
        <v>Low Risk</v>
      </c>
      <c r="T156" s="2" t="str">
        <f t="shared" si="20"/>
        <v>55+</v>
      </c>
      <c r="U156" s="1">
        <f t="shared" ca="1" si="21"/>
        <v>2043</v>
      </c>
      <c r="V156" s="2" t="str">
        <f t="shared" si="22"/>
        <v>Low Loyalty</v>
      </c>
      <c r="W156" s="2" t="str">
        <f t="shared" si="23"/>
        <v>Legitimate</v>
      </c>
      <c r="X156" s="2" t="str">
        <f>IF(Q156&lt;Data_Validation!$B$8,"Low Value",IF(Q156&lt;Data_Validation!$B$9,"Medium Value","High Value"))</f>
        <v>High Value</v>
      </c>
      <c r="Y156" s="2" t="str">
        <f t="shared" si="24"/>
        <v>High Value - Maintain</v>
      </c>
      <c r="Z156" s="2" t="str">
        <f t="shared" si="25"/>
        <v>Check Data</v>
      </c>
    </row>
    <row r="157" spans="1:26" x14ac:dyDescent="0.3">
      <c r="A157" t="s">
        <v>186</v>
      </c>
      <c r="B157">
        <v>62</v>
      </c>
      <c r="C157" t="s">
        <v>21</v>
      </c>
      <c r="D157" t="s">
        <v>52</v>
      </c>
      <c r="F157">
        <v>7</v>
      </c>
      <c r="G157">
        <v>300</v>
      </c>
      <c r="H157">
        <v>0</v>
      </c>
      <c r="I157" t="s">
        <v>16</v>
      </c>
      <c r="J157">
        <v>31.8</v>
      </c>
      <c r="K157" s="1">
        <v>44440</v>
      </c>
      <c r="L157">
        <v>59</v>
      </c>
      <c r="M157">
        <v>0.13</v>
      </c>
      <c r="N157">
        <f>IF(E157="",Data_Validation!$B$1,E157)</f>
        <v>250</v>
      </c>
      <c r="O157">
        <f>IF(J157="",Data_Validation!$B$2,J157)</f>
        <v>31.8</v>
      </c>
      <c r="P157">
        <f t="shared" si="18"/>
        <v>1</v>
      </c>
      <c r="Q157" s="2">
        <f>CustomerData[[#This Row],[avg_order_value_clean]]*CustomerData[[#This Row],[total_orders]]</f>
        <v>1750</v>
      </c>
      <c r="R157" s="2" t="str">
        <f t="shared" si="26"/>
        <v>Inactive</v>
      </c>
      <c r="S157" s="2" t="str">
        <f t="shared" si="19"/>
        <v>Low Risk</v>
      </c>
      <c r="T157" s="2" t="str">
        <f t="shared" si="20"/>
        <v>55+</v>
      </c>
      <c r="U157" s="1">
        <f t="shared" ca="1" si="21"/>
        <v>1821</v>
      </c>
      <c r="V157" s="2" t="str">
        <f t="shared" si="22"/>
        <v>Medium Loyalty</v>
      </c>
      <c r="W157" s="2" t="str">
        <f t="shared" si="23"/>
        <v>Legitimate</v>
      </c>
      <c r="X157" s="2" t="str">
        <f>IF(Q157&lt;Data_Validation!$B$8,"Low Value",IF(Q157&lt;Data_Validation!$B$9,"Medium Value","High Value"))</f>
        <v>High Value</v>
      </c>
      <c r="Y157" s="2" t="str">
        <f t="shared" si="24"/>
        <v>High Value - Maintain</v>
      </c>
      <c r="Z157" s="2" t="str">
        <f t="shared" si="25"/>
        <v>Check Data</v>
      </c>
    </row>
    <row r="158" spans="1:26" x14ac:dyDescent="0.3">
      <c r="A158" t="s">
        <v>187</v>
      </c>
      <c r="B158">
        <v>57</v>
      </c>
      <c r="C158" t="s">
        <v>25</v>
      </c>
      <c r="D158" t="s">
        <v>52</v>
      </c>
      <c r="E158">
        <v>33.630000000000003</v>
      </c>
      <c r="F158">
        <v>13</v>
      </c>
      <c r="G158">
        <v>59</v>
      </c>
      <c r="H158">
        <v>0</v>
      </c>
      <c r="I158" t="s">
        <v>40</v>
      </c>
      <c r="J158">
        <v>6.8</v>
      </c>
      <c r="K158" s="1">
        <v>45592</v>
      </c>
      <c r="L158">
        <v>1</v>
      </c>
      <c r="M158">
        <v>0.55000000000000004</v>
      </c>
      <c r="N158">
        <f>IF(E158="",Data_Validation!$B$1,E158)</f>
        <v>33.630000000000003</v>
      </c>
      <c r="O158">
        <f>IF(J158="",Data_Validation!$B$2,J158)</f>
        <v>6.8</v>
      </c>
      <c r="P158">
        <f t="shared" si="18"/>
        <v>1</v>
      </c>
      <c r="Q158" s="2">
        <f>CustomerData[[#This Row],[avg_order_value_clean]]*CustomerData[[#This Row],[total_orders]]</f>
        <v>437.19000000000005</v>
      </c>
      <c r="R158" s="2" t="str">
        <f t="shared" si="26"/>
        <v>At Risk</v>
      </c>
      <c r="S158" s="2" t="str">
        <f t="shared" si="19"/>
        <v>High Risk</v>
      </c>
      <c r="T158" s="2" t="str">
        <f t="shared" si="20"/>
        <v>55+</v>
      </c>
      <c r="U158" s="1">
        <f t="shared" ca="1" si="21"/>
        <v>669</v>
      </c>
      <c r="V158" s="2" t="str">
        <f t="shared" si="22"/>
        <v>Low Loyalty</v>
      </c>
      <c r="W158" s="2" t="str">
        <f t="shared" si="23"/>
        <v>Legitimate</v>
      </c>
      <c r="X158" s="2" t="str">
        <f>IF(Q158&lt;Data_Validation!$B$8,"Low Value",IF(Q158&lt;Data_Validation!$B$9,"Medium Value","High Value"))</f>
        <v>Low Value</v>
      </c>
      <c r="Y158" s="2" t="str">
        <f t="shared" si="24"/>
        <v>At Risk - Develop</v>
      </c>
      <c r="Z158" s="2" t="str">
        <f t="shared" si="25"/>
        <v>Check Data</v>
      </c>
    </row>
    <row r="159" spans="1:26" x14ac:dyDescent="0.3">
      <c r="A159" t="s">
        <v>188</v>
      </c>
      <c r="B159">
        <v>24</v>
      </c>
      <c r="C159" t="s">
        <v>14</v>
      </c>
      <c r="D159" t="s">
        <v>18</v>
      </c>
      <c r="E159">
        <v>159.51</v>
      </c>
      <c r="F159">
        <v>6</v>
      </c>
      <c r="G159">
        <v>183</v>
      </c>
      <c r="H159">
        <v>0</v>
      </c>
      <c r="I159" t="s">
        <v>23</v>
      </c>
      <c r="J159">
        <v>54.3</v>
      </c>
      <c r="K159" s="1">
        <v>45451</v>
      </c>
      <c r="L159">
        <v>19</v>
      </c>
      <c r="M159">
        <v>0.28000000000000003</v>
      </c>
      <c r="N159">
        <f>IF(E159="",Data_Validation!$B$1,E159)</f>
        <v>159.51</v>
      </c>
      <c r="O159">
        <f>IF(J159="",Data_Validation!$B$2,J159)</f>
        <v>54.3</v>
      </c>
      <c r="P159">
        <f t="shared" si="18"/>
        <v>1</v>
      </c>
      <c r="Q159" s="2">
        <f>CustomerData[[#This Row],[avg_order_value_clean]]*CustomerData[[#This Row],[total_orders]]</f>
        <v>957.06</v>
      </c>
      <c r="R159" s="2" t="str">
        <f t="shared" si="26"/>
        <v>Inactive</v>
      </c>
      <c r="S159" s="2" t="str">
        <f t="shared" si="19"/>
        <v>Medium Risk</v>
      </c>
      <c r="T159" s="2" t="str">
        <f t="shared" si="20"/>
        <v>Under 25</v>
      </c>
      <c r="U159" s="1">
        <f t="shared" ca="1" si="21"/>
        <v>810</v>
      </c>
      <c r="V159" s="2" t="str">
        <f t="shared" si="22"/>
        <v>Low Loyalty</v>
      </c>
      <c r="W159" s="2" t="str">
        <f t="shared" si="23"/>
        <v>Legitimate</v>
      </c>
      <c r="X159" s="2" t="str">
        <f>IF(Q159&lt;Data_Validation!$B$8,"Low Value",IF(Q159&lt;Data_Validation!$B$9,"Medium Value","High Value"))</f>
        <v>Low Value</v>
      </c>
      <c r="Y159" s="2" t="str">
        <f t="shared" si="24"/>
        <v>Stable</v>
      </c>
      <c r="Z159" s="2" t="str">
        <f t="shared" si="25"/>
        <v>Check Data</v>
      </c>
    </row>
    <row r="160" spans="1:26" x14ac:dyDescent="0.3">
      <c r="A160" t="s">
        <v>189</v>
      </c>
      <c r="B160">
        <v>44</v>
      </c>
      <c r="C160" t="s">
        <v>21</v>
      </c>
      <c r="D160" t="s">
        <v>18</v>
      </c>
      <c r="E160">
        <v>124.35</v>
      </c>
      <c r="F160">
        <v>10</v>
      </c>
      <c r="G160">
        <v>325</v>
      </c>
      <c r="H160">
        <v>0</v>
      </c>
      <c r="I160" t="s">
        <v>19</v>
      </c>
      <c r="J160">
        <v>86</v>
      </c>
      <c r="K160" s="1">
        <v>45553</v>
      </c>
      <c r="L160">
        <v>13</v>
      </c>
      <c r="M160">
        <v>0.74</v>
      </c>
      <c r="N160">
        <f>IF(E160="",Data_Validation!$B$1,E160)</f>
        <v>124.35</v>
      </c>
      <c r="O160">
        <f>IF(J160="",Data_Validation!$B$2,J160)</f>
        <v>86</v>
      </c>
      <c r="P160">
        <f t="shared" si="18"/>
        <v>1</v>
      </c>
      <c r="Q160" s="2">
        <f>CustomerData[[#This Row],[avg_order_value_clean]]*CustomerData[[#This Row],[total_orders]]</f>
        <v>1243.5</v>
      </c>
      <c r="R160" s="2" t="str">
        <f t="shared" si="26"/>
        <v>Inactive</v>
      </c>
      <c r="S160" s="2" t="str">
        <f t="shared" si="19"/>
        <v>High Risk</v>
      </c>
      <c r="T160" s="2" t="str">
        <f t="shared" si="20"/>
        <v>35-44</v>
      </c>
      <c r="U160" s="1">
        <f t="shared" ca="1" si="21"/>
        <v>708</v>
      </c>
      <c r="V160" s="2" t="str">
        <f t="shared" si="22"/>
        <v>Low Loyalty</v>
      </c>
      <c r="W160" s="2" t="str">
        <f t="shared" si="23"/>
        <v>Legitimate</v>
      </c>
      <c r="X160" s="2" t="str">
        <f>IF(Q160&lt;Data_Validation!$B$8,"Low Value",IF(Q160&lt;Data_Validation!$B$9,"Medium Value","High Value"))</f>
        <v>Low Value</v>
      </c>
      <c r="Y160" s="2" t="str">
        <f t="shared" si="24"/>
        <v>At Risk - Develop</v>
      </c>
      <c r="Z160" s="2" t="str">
        <f t="shared" si="25"/>
        <v>Check Data</v>
      </c>
    </row>
    <row r="161" spans="1:26" x14ac:dyDescent="0.3">
      <c r="A161" t="s">
        <v>190</v>
      </c>
      <c r="B161">
        <v>18</v>
      </c>
      <c r="C161" t="s">
        <v>14</v>
      </c>
      <c r="D161" t="s">
        <v>44</v>
      </c>
      <c r="E161">
        <v>218.18</v>
      </c>
      <c r="F161">
        <v>9</v>
      </c>
      <c r="G161">
        <v>356</v>
      </c>
      <c r="H161">
        <v>0</v>
      </c>
      <c r="I161" t="s">
        <v>29</v>
      </c>
      <c r="J161">
        <v>40</v>
      </c>
      <c r="K161" s="1">
        <v>44166</v>
      </c>
      <c r="L161">
        <v>33</v>
      </c>
      <c r="M161">
        <v>0.16</v>
      </c>
      <c r="N161">
        <f>IF(E161="",Data_Validation!$B$1,E161)</f>
        <v>218.18</v>
      </c>
      <c r="O161">
        <f>IF(J161="",Data_Validation!$B$2,J161)</f>
        <v>40</v>
      </c>
      <c r="P161">
        <f t="shared" si="18"/>
        <v>1</v>
      </c>
      <c r="Q161" s="2">
        <f>CustomerData[[#This Row],[avg_order_value_clean]]*CustomerData[[#This Row],[total_orders]]</f>
        <v>1963.6200000000001</v>
      </c>
      <c r="R161" s="2" t="str">
        <f t="shared" si="26"/>
        <v>Inactive</v>
      </c>
      <c r="S161" s="2" t="str">
        <f t="shared" si="19"/>
        <v>Low Risk</v>
      </c>
      <c r="T161" s="2" t="str">
        <f t="shared" si="20"/>
        <v>Under 25</v>
      </c>
      <c r="U161" s="1">
        <f t="shared" ca="1" si="21"/>
        <v>2095</v>
      </c>
      <c r="V161" s="2" t="str">
        <f t="shared" si="22"/>
        <v>Low Loyalty</v>
      </c>
      <c r="W161" s="2" t="str">
        <f t="shared" si="23"/>
        <v>Legitimate</v>
      </c>
      <c r="X161" s="2" t="str">
        <f>IF(Q161&lt;Data_Validation!$B$8,"Low Value",IF(Q161&lt;Data_Validation!$B$9,"Medium Value","High Value"))</f>
        <v>High Value</v>
      </c>
      <c r="Y161" s="2" t="str">
        <f t="shared" si="24"/>
        <v>High Value - Maintain</v>
      </c>
      <c r="Z161" s="2" t="str">
        <f t="shared" si="25"/>
        <v>Check Data</v>
      </c>
    </row>
    <row r="162" spans="1:26" x14ac:dyDescent="0.3">
      <c r="A162" t="s">
        <v>191</v>
      </c>
      <c r="B162">
        <v>44</v>
      </c>
      <c r="C162" t="s">
        <v>21</v>
      </c>
      <c r="D162" t="s">
        <v>37</v>
      </c>
      <c r="E162">
        <v>153.58000000000001</v>
      </c>
      <c r="F162">
        <v>10</v>
      </c>
      <c r="G162">
        <v>364</v>
      </c>
      <c r="H162">
        <v>0</v>
      </c>
      <c r="I162" t="s">
        <v>23</v>
      </c>
      <c r="J162">
        <v>64.8</v>
      </c>
      <c r="K162" s="1">
        <v>44263</v>
      </c>
      <c r="L162">
        <v>94</v>
      </c>
      <c r="M162">
        <v>0.51</v>
      </c>
      <c r="N162">
        <f>IF(E162="",Data_Validation!$B$1,E162)</f>
        <v>153.58000000000001</v>
      </c>
      <c r="O162">
        <f>IF(J162="",Data_Validation!$B$2,J162)</f>
        <v>64.8</v>
      </c>
      <c r="P162">
        <f t="shared" si="18"/>
        <v>1</v>
      </c>
      <c r="Q162" s="2">
        <f>CustomerData[[#This Row],[avg_order_value_clean]]*CustomerData[[#This Row],[total_orders]]</f>
        <v>1535.8000000000002</v>
      </c>
      <c r="R162" s="2" t="str">
        <f t="shared" si="26"/>
        <v>Inactive</v>
      </c>
      <c r="S162" s="2" t="str">
        <f t="shared" si="19"/>
        <v>High Risk</v>
      </c>
      <c r="T162" s="2" t="str">
        <f t="shared" si="20"/>
        <v>35-44</v>
      </c>
      <c r="U162" s="1">
        <f t="shared" ca="1" si="21"/>
        <v>1998</v>
      </c>
      <c r="V162" s="2" t="str">
        <f t="shared" si="22"/>
        <v>High Loyalty</v>
      </c>
      <c r="W162" s="2" t="str">
        <f t="shared" si="23"/>
        <v>Legitimate</v>
      </c>
      <c r="X162" s="2" t="str">
        <f>IF(Q162&lt;Data_Validation!$B$8,"Low Value",IF(Q162&lt;Data_Validation!$B$9,"Medium Value","High Value"))</f>
        <v>High Value</v>
      </c>
      <c r="Y162" s="2" t="str">
        <f t="shared" si="24"/>
        <v>Critical - Retain</v>
      </c>
      <c r="Z162" s="2" t="str">
        <f t="shared" si="25"/>
        <v>Check Data</v>
      </c>
    </row>
    <row r="163" spans="1:26" x14ac:dyDescent="0.3">
      <c r="A163" t="s">
        <v>192</v>
      </c>
      <c r="B163">
        <v>33</v>
      </c>
      <c r="C163" t="s">
        <v>25</v>
      </c>
      <c r="D163" t="s">
        <v>37</v>
      </c>
      <c r="F163">
        <v>8</v>
      </c>
      <c r="G163">
        <v>198</v>
      </c>
      <c r="H163">
        <v>0</v>
      </c>
      <c r="I163" t="s">
        <v>16</v>
      </c>
      <c r="J163">
        <v>98.1</v>
      </c>
      <c r="K163" s="1">
        <v>45578</v>
      </c>
      <c r="L163">
        <v>22</v>
      </c>
      <c r="M163">
        <v>0.13</v>
      </c>
      <c r="N163">
        <f>IF(E163="",Data_Validation!$B$1,E163)</f>
        <v>250</v>
      </c>
      <c r="O163">
        <f>IF(J163="",Data_Validation!$B$2,J163)</f>
        <v>98.1</v>
      </c>
      <c r="P163">
        <f t="shared" si="18"/>
        <v>2</v>
      </c>
      <c r="Q163" s="2">
        <f>CustomerData[[#This Row],[avg_order_value_clean]]*CustomerData[[#This Row],[total_orders]]</f>
        <v>2000</v>
      </c>
      <c r="R163" s="2" t="str">
        <f t="shared" si="26"/>
        <v>Inactive</v>
      </c>
      <c r="S163" s="2" t="str">
        <f t="shared" si="19"/>
        <v>Low Risk</v>
      </c>
      <c r="T163" s="2" t="str">
        <f t="shared" si="20"/>
        <v>25-34</v>
      </c>
      <c r="U163" s="1">
        <f t="shared" ca="1" si="21"/>
        <v>683</v>
      </c>
      <c r="V163" s="2" t="str">
        <f t="shared" si="22"/>
        <v>Low Loyalty</v>
      </c>
      <c r="W163" s="2" t="str">
        <f t="shared" si="23"/>
        <v>Legitimate</v>
      </c>
      <c r="X163" s="2" t="str">
        <f>IF(Q163&lt;Data_Validation!$B$8,"Low Value",IF(Q163&lt;Data_Validation!$B$9,"Medium Value","High Value"))</f>
        <v>High Value</v>
      </c>
      <c r="Y163" s="2" t="str">
        <f t="shared" si="24"/>
        <v>High Value - Maintain</v>
      </c>
      <c r="Z163" s="2" t="str">
        <f t="shared" si="25"/>
        <v>Check Data</v>
      </c>
    </row>
    <row r="164" spans="1:26" x14ac:dyDescent="0.3">
      <c r="A164" t="s">
        <v>193</v>
      </c>
      <c r="B164">
        <v>55</v>
      </c>
      <c r="C164" t="s">
        <v>14</v>
      </c>
      <c r="D164" t="s">
        <v>18</v>
      </c>
      <c r="E164">
        <v>53.22</v>
      </c>
      <c r="F164">
        <v>10</v>
      </c>
      <c r="G164">
        <v>240</v>
      </c>
      <c r="H164">
        <v>0</v>
      </c>
      <c r="I164" t="s">
        <v>23</v>
      </c>
      <c r="J164">
        <v>19.399999999999999</v>
      </c>
      <c r="K164" s="1">
        <v>45632</v>
      </c>
      <c r="L164">
        <v>27</v>
      </c>
      <c r="M164">
        <v>0.28999999999999998</v>
      </c>
      <c r="N164">
        <f>IF(E164="",Data_Validation!$B$1,E164)</f>
        <v>53.22</v>
      </c>
      <c r="O164">
        <f>IF(J164="",Data_Validation!$B$2,J164)</f>
        <v>19.399999999999999</v>
      </c>
      <c r="P164">
        <f t="shared" si="18"/>
        <v>2</v>
      </c>
      <c r="Q164" s="2">
        <f>CustomerData[[#This Row],[avg_order_value_clean]]*CustomerData[[#This Row],[total_orders]]</f>
        <v>532.20000000000005</v>
      </c>
      <c r="R164" s="2" t="str">
        <f t="shared" si="26"/>
        <v>Inactive</v>
      </c>
      <c r="S164" s="2" t="str">
        <f t="shared" si="19"/>
        <v>Medium Risk</v>
      </c>
      <c r="T164" s="2" t="str">
        <f t="shared" si="20"/>
        <v>55+</v>
      </c>
      <c r="U164" s="1">
        <f t="shared" ca="1" si="21"/>
        <v>629</v>
      </c>
      <c r="V164" s="2" t="str">
        <f t="shared" si="22"/>
        <v>Low Loyalty</v>
      </c>
      <c r="W164" s="2" t="str">
        <f t="shared" si="23"/>
        <v>Legitimate</v>
      </c>
      <c r="X164" s="2" t="str">
        <f>IF(Q164&lt;Data_Validation!$B$8,"Low Value",IF(Q164&lt;Data_Validation!$B$9,"Medium Value","High Value"))</f>
        <v>Low Value</v>
      </c>
      <c r="Y164" s="2" t="str">
        <f t="shared" si="24"/>
        <v>Stable</v>
      </c>
      <c r="Z164" s="2" t="str">
        <f t="shared" si="25"/>
        <v>Check Data</v>
      </c>
    </row>
    <row r="165" spans="1:26" x14ac:dyDescent="0.3">
      <c r="A165" t="s">
        <v>194</v>
      </c>
      <c r="B165">
        <v>24</v>
      </c>
      <c r="C165" t="s">
        <v>21</v>
      </c>
      <c r="D165" t="s">
        <v>22</v>
      </c>
      <c r="E165">
        <v>82.14</v>
      </c>
      <c r="F165">
        <v>10</v>
      </c>
      <c r="G165">
        <v>231</v>
      </c>
      <c r="H165">
        <v>0</v>
      </c>
      <c r="I165" t="s">
        <v>23</v>
      </c>
      <c r="J165">
        <v>35.799999999999997</v>
      </c>
      <c r="K165" s="1">
        <v>45789</v>
      </c>
      <c r="L165">
        <v>50</v>
      </c>
      <c r="M165">
        <v>0.05</v>
      </c>
      <c r="N165">
        <f>IF(E165="",Data_Validation!$B$1,E165)</f>
        <v>82.14</v>
      </c>
      <c r="O165">
        <f>IF(J165="",Data_Validation!$B$2,J165)</f>
        <v>35.799999999999997</v>
      </c>
      <c r="P165">
        <f t="shared" si="18"/>
        <v>3</v>
      </c>
      <c r="Q165" s="2">
        <f>CustomerData[[#This Row],[avg_order_value_clean]]*CustomerData[[#This Row],[total_orders]]</f>
        <v>821.4</v>
      </c>
      <c r="R165" s="2" t="str">
        <f t="shared" si="26"/>
        <v>Inactive</v>
      </c>
      <c r="S165" s="2" t="str">
        <f t="shared" si="19"/>
        <v>Low Risk</v>
      </c>
      <c r="T165" s="2" t="str">
        <f t="shared" si="20"/>
        <v>Under 25</v>
      </c>
      <c r="U165" s="1">
        <f t="shared" ca="1" si="21"/>
        <v>472</v>
      </c>
      <c r="V165" s="2" t="str">
        <f t="shared" si="22"/>
        <v>Medium Loyalty</v>
      </c>
      <c r="W165" s="2" t="str">
        <f t="shared" si="23"/>
        <v>Legitimate</v>
      </c>
      <c r="X165" s="2" t="str">
        <f>IF(Q165&lt;Data_Validation!$B$8,"Low Value",IF(Q165&lt;Data_Validation!$B$9,"Medium Value","High Value"))</f>
        <v>Low Value</v>
      </c>
      <c r="Y165" s="2" t="str">
        <f t="shared" si="24"/>
        <v>Stable</v>
      </c>
      <c r="Z165" s="2" t="str">
        <f t="shared" si="25"/>
        <v>Check Data</v>
      </c>
    </row>
    <row r="166" spans="1:26" x14ac:dyDescent="0.3">
      <c r="A166" t="s">
        <v>195</v>
      </c>
      <c r="B166">
        <v>61</v>
      </c>
      <c r="C166" t="s">
        <v>21</v>
      </c>
      <c r="D166" t="s">
        <v>15</v>
      </c>
      <c r="E166">
        <v>168.89</v>
      </c>
      <c r="F166">
        <v>8</v>
      </c>
      <c r="G166">
        <v>210</v>
      </c>
      <c r="H166">
        <v>0</v>
      </c>
      <c r="I166" t="s">
        <v>19</v>
      </c>
      <c r="J166">
        <v>2.5</v>
      </c>
      <c r="K166" s="1">
        <v>45407</v>
      </c>
      <c r="L166">
        <v>77</v>
      </c>
      <c r="M166">
        <v>0.26</v>
      </c>
      <c r="N166">
        <f>IF(E166="",Data_Validation!$B$1,E166)</f>
        <v>168.89</v>
      </c>
      <c r="O166">
        <f>IF(J166="",Data_Validation!$B$2,J166)</f>
        <v>2.5</v>
      </c>
      <c r="P166">
        <f t="shared" si="18"/>
        <v>2</v>
      </c>
      <c r="Q166" s="2">
        <f>CustomerData[[#This Row],[avg_order_value_clean]]*CustomerData[[#This Row],[total_orders]]</f>
        <v>1351.12</v>
      </c>
      <c r="R166" s="2" t="str">
        <f t="shared" si="26"/>
        <v>Inactive</v>
      </c>
      <c r="S166" s="2" t="str">
        <f t="shared" si="19"/>
        <v>Medium Risk</v>
      </c>
      <c r="T166" s="2" t="str">
        <f t="shared" si="20"/>
        <v>55+</v>
      </c>
      <c r="U166" s="1">
        <f t="shared" ca="1" si="21"/>
        <v>854</v>
      </c>
      <c r="V166" s="2" t="str">
        <f t="shared" si="22"/>
        <v>High Loyalty</v>
      </c>
      <c r="W166" s="2" t="str">
        <f t="shared" si="23"/>
        <v>Legitimate</v>
      </c>
      <c r="X166" s="2" t="str">
        <f>IF(Q166&lt;Data_Validation!$B$8,"Low Value",IF(Q166&lt;Data_Validation!$B$9,"Medium Value","High Value"))</f>
        <v>Low Value</v>
      </c>
      <c r="Y166" s="2" t="str">
        <f t="shared" si="24"/>
        <v>Stable</v>
      </c>
      <c r="Z166" s="2" t="str">
        <f t="shared" si="25"/>
        <v>Check Data</v>
      </c>
    </row>
    <row r="167" spans="1:26" x14ac:dyDescent="0.3">
      <c r="A167" t="s">
        <v>196</v>
      </c>
      <c r="B167">
        <v>40</v>
      </c>
      <c r="C167" t="s">
        <v>21</v>
      </c>
      <c r="D167" t="s">
        <v>15</v>
      </c>
      <c r="E167">
        <v>105.91</v>
      </c>
      <c r="F167">
        <v>11</v>
      </c>
      <c r="G167">
        <v>51</v>
      </c>
      <c r="H167">
        <v>0</v>
      </c>
      <c r="I167" t="s">
        <v>29</v>
      </c>
      <c r="J167">
        <v>23.2</v>
      </c>
      <c r="K167" s="1">
        <v>44795</v>
      </c>
      <c r="L167">
        <v>72</v>
      </c>
      <c r="M167">
        <v>0.35</v>
      </c>
      <c r="N167">
        <f>IF(E167="",Data_Validation!$B$1,E167)</f>
        <v>105.91</v>
      </c>
      <c r="O167">
        <f>IF(J167="",Data_Validation!$B$2,J167)</f>
        <v>23.2</v>
      </c>
      <c r="P167">
        <f t="shared" si="18"/>
        <v>1</v>
      </c>
      <c r="Q167" s="2">
        <f>CustomerData[[#This Row],[avg_order_value_clean]]*CustomerData[[#This Row],[total_orders]]</f>
        <v>1165.01</v>
      </c>
      <c r="R167" s="2" t="str">
        <f t="shared" si="26"/>
        <v>At Risk</v>
      </c>
      <c r="S167" s="2" t="str">
        <f t="shared" si="19"/>
        <v>Medium Risk</v>
      </c>
      <c r="T167" s="2" t="str">
        <f t="shared" si="20"/>
        <v>35-44</v>
      </c>
      <c r="U167" s="1">
        <f t="shared" ca="1" si="21"/>
        <v>1466</v>
      </c>
      <c r="V167" s="2" t="str">
        <f t="shared" si="22"/>
        <v>High Loyalty</v>
      </c>
      <c r="W167" s="2" t="str">
        <f t="shared" si="23"/>
        <v>Legitimate</v>
      </c>
      <c r="X167" s="2" t="str">
        <f>IF(Q167&lt;Data_Validation!$B$8,"Low Value",IF(Q167&lt;Data_Validation!$B$9,"Medium Value","High Value"))</f>
        <v>Low Value</v>
      </c>
      <c r="Y167" s="2" t="str">
        <f t="shared" si="24"/>
        <v>Stable</v>
      </c>
      <c r="Z167" s="2" t="str">
        <f t="shared" si="25"/>
        <v>Check Data</v>
      </c>
    </row>
    <row r="168" spans="1:26" x14ac:dyDescent="0.3">
      <c r="A168" t="s">
        <v>197</v>
      </c>
      <c r="B168">
        <v>58</v>
      </c>
      <c r="C168" t="s">
        <v>25</v>
      </c>
      <c r="D168" t="s">
        <v>44</v>
      </c>
      <c r="E168">
        <v>211.42</v>
      </c>
      <c r="F168">
        <v>10</v>
      </c>
      <c r="G168">
        <v>118</v>
      </c>
      <c r="H168">
        <v>0</v>
      </c>
      <c r="I168" t="s">
        <v>29</v>
      </c>
      <c r="J168">
        <v>77.900000000000006</v>
      </c>
      <c r="K168" s="1">
        <v>45730</v>
      </c>
      <c r="L168">
        <v>53</v>
      </c>
      <c r="M168">
        <v>0.09</v>
      </c>
      <c r="N168">
        <f>IF(E168="",Data_Validation!$B$1,E168)</f>
        <v>211.42</v>
      </c>
      <c r="O168">
        <f>IF(J168="",Data_Validation!$B$2,J168)</f>
        <v>77.900000000000006</v>
      </c>
      <c r="P168">
        <f t="shared" si="18"/>
        <v>1</v>
      </c>
      <c r="Q168" s="2">
        <f>CustomerData[[#This Row],[avg_order_value_clean]]*CustomerData[[#This Row],[total_orders]]</f>
        <v>2114.1999999999998</v>
      </c>
      <c r="R168" s="2" t="str">
        <f t="shared" si="26"/>
        <v>Inactive</v>
      </c>
      <c r="S168" s="2" t="str">
        <f t="shared" si="19"/>
        <v>Low Risk</v>
      </c>
      <c r="T168" s="2" t="str">
        <f t="shared" si="20"/>
        <v>55+</v>
      </c>
      <c r="U168" s="1">
        <f t="shared" ca="1" si="21"/>
        <v>531</v>
      </c>
      <c r="V168" s="2" t="str">
        <f t="shared" si="22"/>
        <v>Medium Loyalty</v>
      </c>
      <c r="W168" s="2" t="str">
        <f t="shared" si="23"/>
        <v>Legitimate</v>
      </c>
      <c r="X168" s="2" t="str">
        <f>IF(Q168&lt;Data_Validation!$B$8,"Low Value",IF(Q168&lt;Data_Validation!$B$9,"Medium Value","High Value"))</f>
        <v>High Value</v>
      </c>
      <c r="Y168" s="2" t="str">
        <f t="shared" si="24"/>
        <v>High Value - Maintain</v>
      </c>
      <c r="Z168" s="2" t="str">
        <f t="shared" si="25"/>
        <v>Check Data</v>
      </c>
    </row>
    <row r="169" spans="1:26" x14ac:dyDescent="0.3">
      <c r="A169" t="s">
        <v>198</v>
      </c>
      <c r="B169">
        <v>76</v>
      </c>
      <c r="C169" t="s">
        <v>21</v>
      </c>
      <c r="D169" t="s">
        <v>44</v>
      </c>
      <c r="E169">
        <v>49.17</v>
      </c>
      <c r="F169">
        <v>5</v>
      </c>
      <c r="G169">
        <v>329</v>
      </c>
      <c r="H169">
        <v>0</v>
      </c>
      <c r="I169" t="s">
        <v>16</v>
      </c>
      <c r="J169">
        <v>65.7</v>
      </c>
      <c r="K169" s="1">
        <v>44103</v>
      </c>
      <c r="L169">
        <v>60</v>
      </c>
      <c r="M169">
        <v>0.36</v>
      </c>
      <c r="N169">
        <f>IF(E169="",Data_Validation!$B$1,E169)</f>
        <v>49.17</v>
      </c>
      <c r="O169">
        <f>IF(J169="",Data_Validation!$B$2,J169)</f>
        <v>65.7</v>
      </c>
      <c r="P169">
        <f t="shared" si="18"/>
        <v>1</v>
      </c>
      <c r="Q169" s="2">
        <f>CustomerData[[#This Row],[avg_order_value_clean]]*CustomerData[[#This Row],[total_orders]]</f>
        <v>245.85000000000002</v>
      </c>
      <c r="R169" s="2" t="str">
        <f t="shared" si="26"/>
        <v>Inactive</v>
      </c>
      <c r="S169" s="2" t="str">
        <f t="shared" si="19"/>
        <v>Medium Risk</v>
      </c>
      <c r="T169" s="2" t="str">
        <f t="shared" si="20"/>
        <v>55+</v>
      </c>
      <c r="U169" s="1">
        <f t="shared" ca="1" si="21"/>
        <v>2158</v>
      </c>
      <c r="V169" s="2" t="str">
        <f t="shared" si="22"/>
        <v>Medium Loyalty</v>
      </c>
      <c r="W169" s="2" t="str">
        <f t="shared" si="23"/>
        <v>Legitimate</v>
      </c>
      <c r="X169" s="2" t="str">
        <f>IF(Q169&lt;Data_Validation!$B$8,"Low Value",IF(Q169&lt;Data_Validation!$B$9,"Medium Value","High Value"))</f>
        <v>Low Value</v>
      </c>
      <c r="Y169" s="2" t="str">
        <f t="shared" si="24"/>
        <v>Stable</v>
      </c>
      <c r="Z169" s="2" t="str">
        <f t="shared" si="25"/>
        <v>Check Data</v>
      </c>
    </row>
    <row r="170" spans="1:26" x14ac:dyDescent="0.3">
      <c r="A170" t="s">
        <v>169</v>
      </c>
      <c r="B170">
        <v>28</v>
      </c>
      <c r="C170" t="s">
        <v>14</v>
      </c>
      <c r="D170" t="s">
        <v>35</v>
      </c>
      <c r="E170">
        <v>222.22</v>
      </c>
      <c r="F170">
        <v>15</v>
      </c>
      <c r="G170">
        <v>214</v>
      </c>
      <c r="H170">
        <v>0</v>
      </c>
      <c r="I170" t="s">
        <v>29</v>
      </c>
      <c r="J170">
        <v>78.400000000000006</v>
      </c>
      <c r="K170" s="1">
        <v>44638</v>
      </c>
      <c r="L170">
        <v>50</v>
      </c>
      <c r="M170">
        <v>0.49</v>
      </c>
      <c r="N170">
        <f>IF(E170="",Data_Validation!$B$1,E170)</f>
        <v>222.22</v>
      </c>
      <c r="O170">
        <f>IF(J170="",Data_Validation!$B$2,J170)</f>
        <v>78.400000000000006</v>
      </c>
      <c r="P170">
        <f t="shared" si="18"/>
        <v>3</v>
      </c>
      <c r="Q170" s="2">
        <f>CustomerData[[#This Row],[avg_order_value_clean]]*CustomerData[[#This Row],[total_orders]]</f>
        <v>3333.3</v>
      </c>
      <c r="R170" s="2" t="str">
        <f t="shared" si="26"/>
        <v>Inactive</v>
      </c>
      <c r="S170" s="2" t="str">
        <f t="shared" si="19"/>
        <v>Medium Risk</v>
      </c>
      <c r="T170" s="2" t="str">
        <f t="shared" si="20"/>
        <v>25-34</v>
      </c>
      <c r="U170" s="1">
        <f t="shared" ca="1" si="21"/>
        <v>1623</v>
      </c>
      <c r="V170" s="2" t="str">
        <f t="shared" si="22"/>
        <v>Medium Loyalty</v>
      </c>
      <c r="W170" s="2" t="str">
        <f t="shared" si="23"/>
        <v>Legitimate</v>
      </c>
      <c r="X170" s="2" t="str">
        <f>IF(Q170&lt;Data_Validation!$B$8,"Low Value",IF(Q170&lt;Data_Validation!$B$9,"Medium Value","High Value"))</f>
        <v>High Value</v>
      </c>
      <c r="Y170" s="2" t="str">
        <f t="shared" si="24"/>
        <v>High Value - Maintain</v>
      </c>
      <c r="Z170" s="2" t="str">
        <f t="shared" si="25"/>
        <v>Check Data</v>
      </c>
    </row>
    <row r="171" spans="1:26" x14ac:dyDescent="0.3">
      <c r="A171" t="s">
        <v>199</v>
      </c>
      <c r="B171">
        <v>59</v>
      </c>
      <c r="C171" t="s">
        <v>21</v>
      </c>
      <c r="D171" t="s">
        <v>26</v>
      </c>
      <c r="E171">
        <v>55.13</v>
      </c>
      <c r="F171">
        <v>9</v>
      </c>
      <c r="G171">
        <v>321</v>
      </c>
      <c r="H171">
        <v>0</v>
      </c>
      <c r="I171" t="s">
        <v>19</v>
      </c>
      <c r="J171">
        <v>42.5</v>
      </c>
      <c r="K171" s="1">
        <v>44022</v>
      </c>
      <c r="L171">
        <v>66</v>
      </c>
      <c r="M171">
        <v>0.24</v>
      </c>
      <c r="N171">
        <f>IF(E171="",Data_Validation!$B$1,E171)</f>
        <v>55.13</v>
      </c>
      <c r="O171">
        <f>IF(J171="",Data_Validation!$B$2,J171)</f>
        <v>42.5</v>
      </c>
      <c r="P171">
        <f t="shared" si="18"/>
        <v>1</v>
      </c>
      <c r="Q171" s="2">
        <f>CustomerData[[#This Row],[avg_order_value_clean]]*CustomerData[[#This Row],[total_orders]]</f>
        <v>496.17</v>
      </c>
      <c r="R171" s="2" t="str">
        <f t="shared" si="26"/>
        <v>Inactive</v>
      </c>
      <c r="S171" s="2" t="str">
        <f t="shared" si="19"/>
        <v>Medium Risk</v>
      </c>
      <c r="T171" s="2" t="str">
        <f t="shared" si="20"/>
        <v>55+</v>
      </c>
      <c r="U171" s="1">
        <f t="shared" ca="1" si="21"/>
        <v>2239</v>
      </c>
      <c r="V171" s="2" t="str">
        <f t="shared" si="22"/>
        <v>Medium Loyalty</v>
      </c>
      <c r="W171" s="2" t="str">
        <f t="shared" si="23"/>
        <v>Legitimate</v>
      </c>
      <c r="X171" s="2" t="str">
        <f>IF(Q171&lt;Data_Validation!$B$8,"Low Value",IF(Q171&lt;Data_Validation!$B$9,"Medium Value","High Value"))</f>
        <v>Low Value</v>
      </c>
      <c r="Y171" s="2" t="str">
        <f t="shared" si="24"/>
        <v>Stable</v>
      </c>
      <c r="Z171" s="2" t="str">
        <f t="shared" si="25"/>
        <v>Check Data</v>
      </c>
    </row>
    <row r="172" spans="1:26" x14ac:dyDescent="0.3">
      <c r="A172" t="s">
        <v>200</v>
      </c>
      <c r="B172">
        <v>70</v>
      </c>
      <c r="C172" t="s">
        <v>25</v>
      </c>
      <c r="D172" t="s">
        <v>52</v>
      </c>
      <c r="E172">
        <v>130.44999999999999</v>
      </c>
      <c r="F172">
        <v>9</v>
      </c>
      <c r="G172">
        <v>148</v>
      </c>
      <c r="H172">
        <v>0</v>
      </c>
      <c r="I172" t="s">
        <v>16</v>
      </c>
      <c r="J172">
        <v>73.599999999999994</v>
      </c>
      <c r="K172" s="1">
        <v>45295</v>
      </c>
      <c r="L172">
        <v>83</v>
      </c>
      <c r="M172">
        <v>0.18</v>
      </c>
      <c r="N172">
        <f>IF(E172="",Data_Validation!$B$1,E172)</f>
        <v>130.44999999999999</v>
      </c>
      <c r="O172">
        <f>IF(J172="",Data_Validation!$B$2,J172)</f>
        <v>73.599999999999994</v>
      </c>
      <c r="P172">
        <f t="shared" si="18"/>
        <v>2</v>
      </c>
      <c r="Q172" s="2">
        <f>CustomerData[[#This Row],[avg_order_value_clean]]*CustomerData[[#This Row],[total_orders]]</f>
        <v>1174.05</v>
      </c>
      <c r="R172" s="2" t="str">
        <f t="shared" si="26"/>
        <v>Inactive</v>
      </c>
      <c r="S172" s="2" t="str">
        <f t="shared" si="19"/>
        <v>Low Risk</v>
      </c>
      <c r="T172" s="2" t="str">
        <f t="shared" si="20"/>
        <v>55+</v>
      </c>
      <c r="U172" s="1">
        <f t="shared" ca="1" si="21"/>
        <v>966</v>
      </c>
      <c r="V172" s="2" t="str">
        <f t="shared" si="22"/>
        <v>High Loyalty</v>
      </c>
      <c r="W172" s="2" t="str">
        <f t="shared" si="23"/>
        <v>Legitimate</v>
      </c>
      <c r="X172" s="2" t="str">
        <f>IF(Q172&lt;Data_Validation!$B$8,"Low Value",IF(Q172&lt;Data_Validation!$B$9,"Medium Value","High Value"))</f>
        <v>Low Value</v>
      </c>
      <c r="Y172" s="2" t="str">
        <f t="shared" si="24"/>
        <v>Stable</v>
      </c>
      <c r="Z172" s="2" t="str">
        <f t="shared" si="25"/>
        <v>Check Data</v>
      </c>
    </row>
    <row r="173" spans="1:26" x14ac:dyDescent="0.3">
      <c r="A173" t="s">
        <v>201</v>
      </c>
      <c r="B173">
        <v>50</v>
      </c>
      <c r="C173" t="s">
        <v>21</v>
      </c>
      <c r="D173" t="s">
        <v>15</v>
      </c>
      <c r="E173">
        <v>102.11</v>
      </c>
      <c r="F173">
        <v>6</v>
      </c>
      <c r="G173">
        <v>175</v>
      </c>
      <c r="H173">
        <v>0</v>
      </c>
      <c r="I173" t="s">
        <v>19</v>
      </c>
      <c r="J173">
        <v>60</v>
      </c>
      <c r="K173" s="1">
        <v>45500</v>
      </c>
      <c r="L173">
        <v>24</v>
      </c>
      <c r="M173">
        <v>0.28999999999999998</v>
      </c>
      <c r="N173">
        <f>IF(E173="",Data_Validation!$B$1,E173)</f>
        <v>102.11</v>
      </c>
      <c r="O173">
        <f>IF(J173="",Data_Validation!$B$2,J173)</f>
        <v>60</v>
      </c>
      <c r="P173">
        <f t="shared" si="18"/>
        <v>1</v>
      </c>
      <c r="Q173" s="2">
        <f>CustomerData[[#This Row],[avg_order_value_clean]]*CustomerData[[#This Row],[total_orders]]</f>
        <v>612.66</v>
      </c>
      <c r="R173" s="2" t="str">
        <f t="shared" si="26"/>
        <v>Inactive</v>
      </c>
      <c r="S173" s="2" t="str">
        <f t="shared" si="19"/>
        <v>Medium Risk</v>
      </c>
      <c r="T173" s="2" t="str">
        <f t="shared" si="20"/>
        <v>45-54</v>
      </c>
      <c r="U173" s="1">
        <f t="shared" ca="1" si="21"/>
        <v>761</v>
      </c>
      <c r="V173" s="2" t="str">
        <f t="shared" si="22"/>
        <v>Low Loyalty</v>
      </c>
      <c r="W173" s="2" t="str">
        <f t="shared" si="23"/>
        <v>Legitimate</v>
      </c>
      <c r="X173" s="2" t="str">
        <f>IF(Q173&lt;Data_Validation!$B$8,"Low Value",IF(Q173&lt;Data_Validation!$B$9,"Medium Value","High Value"))</f>
        <v>Low Value</v>
      </c>
      <c r="Y173" s="2" t="str">
        <f t="shared" si="24"/>
        <v>Stable</v>
      </c>
      <c r="Z173" s="2" t="str">
        <f t="shared" si="25"/>
        <v>Check Data</v>
      </c>
    </row>
    <row r="174" spans="1:26" x14ac:dyDescent="0.3">
      <c r="A174" t="s">
        <v>202</v>
      </c>
      <c r="B174">
        <v>67</v>
      </c>
      <c r="C174" t="s">
        <v>14</v>
      </c>
      <c r="D174" t="s">
        <v>22</v>
      </c>
      <c r="E174">
        <v>102.28</v>
      </c>
      <c r="F174">
        <v>15</v>
      </c>
      <c r="G174">
        <v>268</v>
      </c>
      <c r="H174">
        <v>0</v>
      </c>
      <c r="I174" t="s">
        <v>19</v>
      </c>
      <c r="J174">
        <v>32.799999999999997</v>
      </c>
      <c r="K174" s="1">
        <v>45520</v>
      </c>
      <c r="L174">
        <v>69</v>
      </c>
      <c r="M174">
        <v>0.33</v>
      </c>
      <c r="N174">
        <f>IF(E174="",Data_Validation!$B$1,E174)</f>
        <v>102.28</v>
      </c>
      <c r="O174">
        <f>IF(J174="",Data_Validation!$B$2,J174)</f>
        <v>32.799999999999997</v>
      </c>
      <c r="P174">
        <f t="shared" si="18"/>
        <v>1</v>
      </c>
      <c r="Q174" s="2">
        <f>CustomerData[[#This Row],[avg_order_value_clean]]*CustomerData[[#This Row],[total_orders]]</f>
        <v>1534.2</v>
      </c>
      <c r="R174" s="2" t="str">
        <f t="shared" si="26"/>
        <v>Inactive</v>
      </c>
      <c r="S174" s="2" t="str">
        <f t="shared" si="19"/>
        <v>Medium Risk</v>
      </c>
      <c r="T174" s="2" t="str">
        <f t="shared" si="20"/>
        <v>55+</v>
      </c>
      <c r="U174" s="1">
        <f t="shared" ca="1" si="21"/>
        <v>741</v>
      </c>
      <c r="V174" s="2" t="str">
        <f t="shared" si="22"/>
        <v>Medium Loyalty</v>
      </c>
      <c r="W174" s="2" t="str">
        <f t="shared" si="23"/>
        <v>Legitimate</v>
      </c>
      <c r="X174" s="2" t="str">
        <f>IF(Q174&lt;Data_Validation!$B$8,"Low Value",IF(Q174&lt;Data_Validation!$B$9,"Medium Value","High Value"))</f>
        <v>High Value</v>
      </c>
      <c r="Y174" s="2" t="str">
        <f t="shared" si="24"/>
        <v>High Value - Maintain</v>
      </c>
      <c r="Z174" s="2" t="str">
        <f t="shared" si="25"/>
        <v>Check Data</v>
      </c>
    </row>
    <row r="175" spans="1:26" x14ac:dyDescent="0.3">
      <c r="A175" t="s">
        <v>203</v>
      </c>
      <c r="B175">
        <v>53</v>
      </c>
      <c r="C175" t="s">
        <v>14</v>
      </c>
      <c r="D175" t="s">
        <v>18</v>
      </c>
      <c r="E175">
        <v>122.19</v>
      </c>
      <c r="F175">
        <v>10</v>
      </c>
      <c r="G175">
        <v>319</v>
      </c>
      <c r="H175">
        <v>0</v>
      </c>
      <c r="I175" t="s">
        <v>23</v>
      </c>
      <c r="J175">
        <v>41.2</v>
      </c>
      <c r="K175" s="1">
        <v>45665</v>
      </c>
      <c r="L175">
        <v>8</v>
      </c>
      <c r="M175">
        <v>0.26</v>
      </c>
      <c r="N175">
        <f>IF(E175="",Data_Validation!$B$1,E175)</f>
        <v>122.19</v>
      </c>
      <c r="O175">
        <f>IF(J175="",Data_Validation!$B$2,J175)</f>
        <v>41.2</v>
      </c>
      <c r="P175">
        <f t="shared" si="18"/>
        <v>2</v>
      </c>
      <c r="Q175" s="2">
        <f>CustomerData[[#This Row],[avg_order_value_clean]]*CustomerData[[#This Row],[total_orders]]</f>
        <v>1221.9000000000001</v>
      </c>
      <c r="R175" s="2" t="str">
        <f t="shared" si="26"/>
        <v>Inactive</v>
      </c>
      <c r="S175" s="2" t="str">
        <f t="shared" si="19"/>
        <v>Medium Risk</v>
      </c>
      <c r="T175" s="2" t="str">
        <f t="shared" si="20"/>
        <v>45-54</v>
      </c>
      <c r="U175" s="1">
        <f t="shared" ca="1" si="21"/>
        <v>596</v>
      </c>
      <c r="V175" s="2" t="str">
        <f t="shared" si="22"/>
        <v>Low Loyalty</v>
      </c>
      <c r="W175" s="2" t="str">
        <f t="shared" si="23"/>
        <v>Legitimate</v>
      </c>
      <c r="X175" s="2" t="str">
        <f>IF(Q175&lt;Data_Validation!$B$8,"Low Value",IF(Q175&lt;Data_Validation!$B$9,"Medium Value","High Value"))</f>
        <v>Low Value</v>
      </c>
      <c r="Y175" s="2" t="str">
        <f t="shared" si="24"/>
        <v>Stable</v>
      </c>
      <c r="Z175" s="2" t="str">
        <f t="shared" si="25"/>
        <v>Check Data</v>
      </c>
    </row>
    <row r="176" spans="1:26" x14ac:dyDescent="0.3">
      <c r="A176" t="s">
        <v>204</v>
      </c>
      <c r="B176">
        <v>54</v>
      </c>
      <c r="C176" t="s">
        <v>14</v>
      </c>
      <c r="D176" t="s">
        <v>28</v>
      </c>
      <c r="E176">
        <v>15.61</v>
      </c>
      <c r="F176">
        <v>11</v>
      </c>
      <c r="G176">
        <v>4</v>
      </c>
      <c r="H176">
        <v>0</v>
      </c>
      <c r="I176" t="s">
        <v>23</v>
      </c>
      <c r="J176">
        <v>54.1</v>
      </c>
      <c r="K176" s="1">
        <v>45637</v>
      </c>
      <c r="L176">
        <v>20</v>
      </c>
      <c r="M176">
        <v>0.2</v>
      </c>
      <c r="N176">
        <f>IF(E176="",Data_Validation!$B$1,E176)</f>
        <v>15.61</v>
      </c>
      <c r="O176">
        <f>IF(J176="",Data_Validation!$B$2,J176)</f>
        <v>54.1</v>
      </c>
      <c r="P176">
        <f t="shared" si="18"/>
        <v>1</v>
      </c>
      <c r="Q176" s="2">
        <f>CustomerData[[#This Row],[avg_order_value_clean]]*CustomerData[[#This Row],[total_orders]]</f>
        <v>171.70999999999998</v>
      </c>
      <c r="R176" s="2" t="str">
        <f t="shared" si="26"/>
        <v>Active</v>
      </c>
      <c r="S176" s="2" t="str">
        <f t="shared" si="19"/>
        <v>Medium Risk</v>
      </c>
      <c r="T176" s="2" t="str">
        <f t="shared" si="20"/>
        <v>45-54</v>
      </c>
      <c r="U176" s="1">
        <f t="shared" ca="1" si="21"/>
        <v>624</v>
      </c>
      <c r="V176" s="2" t="str">
        <f t="shared" si="22"/>
        <v>Low Loyalty</v>
      </c>
      <c r="W176" s="2" t="str">
        <f t="shared" si="23"/>
        <v>Legitimate</v>
      </c>
      <c r="X176" s="2" t="str">
        <f>IF(Q176&lt;Data_Validation!$B$8,"Low Value",IF(Q176&lt;Data_Validation!$B$9,"Medium Value","High Value"))</f>
        <v>Low Value</v>
      </c>
      <c r="Y176" s="2" t="str">
        <f t="shared" si="24"/>
        <v>Stable</v>
      </c>
      <c r="Z176" s="2" t="str">
        <f t="shared" si="25"/>
        <v>Check Data</v>
      </c>
    </row>
    <row r="177" spans="1:26" x14ac:dyDescent="0.3">
      <c r="A177" t="s">
        <v>205</v>
      </c>
      <c r="B177">
        <v>58</v>
      </c>
      <c r="C177" t="s">
        <v>21</v>
      </c>
      <c r="D177" t="s">
        <v>22</v>
      </c>
      <c r="E177">
        <v>85.36</v>
      </c>
      <c r="F177">
        <v>11</v>
      </c>
      <c r="G177">
        <v>115</v>
      </c>
      <c r="H177">
        <v>0</v>
      </c>
      <c r="I177" t="s">
        <v>23</v>
      </c>
      <c r="J177">
        <v>95.6</v>
      </c>
      <c r="K177" s="1">
        <v>44863</v>
      </c>
      <c r="L177">
        <v>99</v>
      </c>
      <c r="M177">
        <v>0.13</v>
      </c>
      <c r="N177">
        <f>IF(E177="",Data_Validation!$B$1,E177)</f>
        <v>85.36</v>
      </c>
      <c r="O177">
        <f>IF(J177="",Data_Validation!$B$2,J177)</f>
        <v>95.6</v>
      </c>
      <c r="P177">
        <f t="shared" si="18"/>
        <v>2</v>
      </c>
      <c r="Q177" s="2">
        <f>CustomerData[[#This Row],[avg_order_value_clean]]*CustomerData[[#This Row],[total_orders]]</f>
        <v>938.96</v>
      </c>
      <c r="R177" s="2" t="str">
        <f t="shared" si="26"/>
        <v>Inactive</v>
      </c>
      <c r="S177" s="2" t="str">
        <f t="shared" si="19"/>
        <v>Low Risk</v>
      </c>
      <c r="T177" s="2" t="str">
        <f t="shared" si="20"/>
        <v>55+</v>
      </c>
      <c r="U177" s="1">
        <f t="shared" ca="1" si="21"/>
        <v>1398</v>
      </c>
      <c r="V177" s="2" t="str">
        <f t="shared" si="22"/>
        <v>High Loyalty</v>
      </c>
      <c r="W177" s="2" t="str">
        <f t="shared" si="23"/>
        <v>Legitimate</v>
      </c>
      <c r="X177" s="2" t="str">
        <f>IF(Q177&lt;Data_Validation!$B$8,"Low Value",IF(Q177&lt;Data_Validation!$B$9,"Medium Value","High Value"))</f>
        <v>Low Value</v>
      </c>
      <c r="Y177" s="2" t="str">
        <f t="shared" si="24"/>
        <v>Stable</v>
      </c>
      <c r="Z177" s="2" t="str">
        <f t="shared" si="25"/>
        <v>Check Data</v>
      </c>
    </row>
    <row r="178" spans="1:26" x14ac:dyDescent="0.3">
      <c r="A178" t="s">
        <v>206</v>
      </c>
      <c r="B178">
        <v>76</v>
      </c>
      <c r="C178" t="s">
        <v>21</v>
      </c>
      <c r="D178" t="s">
        <v>35</v>
      </c>
      <c r="E178">
        <v>55</v>
      </c>
      <c r="F178">
        <v>8</v>
      </c>
      <c r="G178">
        <v>202</v>
      </c>
      <c r="H178">
        <v>0</v>
      </c>
      <c r="I178" t="s">
        <v>40</v>
      </c>
      <c r="K178" s="1">
        <v>45686</v>
      </c>
      <c r="L178">
        <v>66</v>
      </c>
      <c r="M178">
        <v>0.16</v>
      </c>
      <c r="N178">
        <f>IF(E178="",Data_Validation!$B$1,E178)</f>
        <v>55</v>
      </c>
      <c r="O178">
        <f>IF(J178="",Data_Validation!$B$2,J178)</f>
        <v>250</v>
      </c>
      <c r="P178">
        <f t="shared" si="18"/>
        <v>2</v>
      </c>
      <c r="Q178" s="2">
        <f>CustomerData[[#This Row],[avg_order_value_clean]]*CustomerData[[#This Row],[total_orders]]</f>
        <v>440</v>
      </c>
      <c r="R178" s="2" t="str">
        <f t="shared" si="26"/>
        <v>Inactive</v>
      </c>
      <c r="S178" s="2" t="str">
        <f t="shared" si="19"/>
        <v>Low Risk</v>
      </c>
      <c r="T178" s="2" t="str">
        <f t="shared" si="20"/>
        <v>55+</v>
      </c>
      <c r="U178" s="1">
        <f t="shared" ca="1" si="21"/>
        <v>575</v>
      </c>
      <c r="V178" s="2" t="str">
        <f t="shared" si="22"/>
        <v>Medium Loyalty</v>
      </c>
      <c r="W178" s="2" t="str">
        <f t="shared" si="23"/>
        <v>Legitimate</v>
      </c>
      <c r="X178" s="2" t="str">
        <f>IF(Q178&lt;Data_Validation!$B$8,"Low Value",IF(Q178&lt;Data_Validation!$B$9,"Medium Value","High Value"))</f>
        <v>Low Value</v>
      </c>
      <c r="Y178" s="2" t="str">
        <f t="shared" si="24"/>
        <v>Stable</v>
      </c>
      <c r="Z178" s="2" t="str">
        <f t="shared" si="25"/>
        <v>Check Data</v>
      </c>
    </row>
    <row r="179" spans="1:26" x14ac:dyDescent="0.3">
      <c r="A179" t="s">
        <v>207</v>
      </c>
      <c r="B179">
        <v>34</v>
      </c>
      <c r="C179" t="s">
        <v>21</v>
      </c>
      <c r="D179" t="s">
        <v>22</v>
      </c>
      <c r="E179">
        <v>89.23</v>
      </c>
      <c r="F179">
        <v>9</v>
      </c>
      <c r="G179">
        <v>36</v>
      </c>
      <c r="H179">
        <v>0</v>
      </c>
      <c r="I179" t="s">
        <v>19</v>
      </c>
      <c r="K179" s="1">
        <v>44110</v>
      </c>
      <c r="L179">
        <v>70</v>
      </c>
      <c r="M179">
        <v>0.26</v>
      </c>
      <c r="N179">
        <f>IF(E179="",Data_Validation!$B$1,E179)</f>
        <v>89.23</v>
      </c>
      <c r="O179">
        <f>IF(J179="",Data_Validation!$B$2,J179)</f>
        <v>250</v>
      </c>
      <c r="P179">
        <f t="shared" si="18"/>
        <v>1</v>
      </c>
      <c r="Q179" s="2">
        <f>CustomerData[[#This Row],[avg_order_value_clean]]*CustomerData[[#This Row],[total_orders]]</f>
        <v>803.07</v>
      </c>
      <c r="R179" s="2" t="str">
        <f t="shared" si="26"/>
        <v>At Risk</v>
      </c>
      <c r="S179" s="2" t="str">
        <f t="shared" si="19"/>
        <v>Medium Risk</v>
      </c>
      <c r="T179" s="2" t="str">
        <f t="shared" si="20"/>
        <v>25-34</v>
      </c>
      <c r="U179" s="1">
        <f t="shared" ca="1" si="21"/>
        <v>2151</v>
      </c>
      <c r="V179" s="2" t="str">
        <f t="shared" si="22"/>
        <v>High Loyalty</v>
      </c>
      <c r="W179" s="2" t="str">
        <f t="shared" si="23"/>
        <v>Legitimate</v>
      </c>
      <c r="X179" s="2" t="str">
        <f>IF(Q179&lt;Data_Validation!$B$8,"Low Value",IF(Q179&lt;Data_Validation!$B$9,"Medium Value","High Value"))</f>
        <v>Low Value</v>
      </c>
      <c r="Y179" s="2" t="str">
        <f t="shared" si="24"/>
        <v>Stable</v>
      </c>
      <c r="Z179" s="2" t="str">
        <f t="shared" si="25"/>
        <v>Check Data</v>
      </c>
    </row>
    <row r="180" spans="1:26" x14ac:dyDescent="0.3">
      <c r="A180" t="s">
        <v>208</v>
      </c>
      <c r="B180">
        <v>52</v>
      </c>
      <c r="C180" t="s">
        <v>14</v>
      </c>
      <c r="D180" t="s">
        <v>28</v>
      </c>
      <c r="E180">
        <v>102</v>
      </c>
      <c r="F180">
        <v>14</v>
      </c>
      <c r="G180">
        <v>53</v>
      </c>
      <c r="H180">
        <v>0</v>
      </c>
      <c r="I180" t="s">
        <v>29</v>
      </c>
      <c r="K180" s="1">
        <v>45612</v>
      </c>
      <c r="L180">
        <v>59</v>
      </c>
      <c r="M180">
        <v>0.27</v>
      </c>
      <c r="N180">
        <f>IF(E180="",Data_Validation!$B$1,E180)</f>
        <v>102</v>
      </c>
      <c r="O180">
        <f>IF(J180="",Data_Validation!$B$2,J180)</f>
        <v>250</v>
      </c>
      <c r="P180">
        <f t="shared" si="18"/>
        <v>2</v>
      </c>
      <c r="Q180" s="2">
        <f>CustomerData[[#This Row],[avg_order_value_clean]]*CustomerData[[#This Row],[total_orders]]</f>
        <v>1428</v>
      </c>
      <c r="R180" s="2" t="str">
        <f t="shared" si="26"/>
        <v>At Risk</v>
      </c>
      <c r="S180" s="2" t="str">
        <f t="shared" si="19"/>
        <v>Medium Risk</v>
      </c>
      <c r="T180" s="2" t="str">
        <f t="shared" si="20"/>
        <v>45-54</v>
      </c>
      <c r="U180" s="1">
        <f t="shared" ca="1" si="21"/>
        <v>649</v>
      </c>
      <c r="V180" s="2" t="str">
        <f t="shared" si="22"/>
        <v>Medium Loyalty</v>
      </c>
      <c r="W180" s="2" t="str">
        <f t="shared" si="23"/>
        <v>Legitimate</v>
      </c>
      <c r="X180" s="2" t="str">
        <f>IF(Q180&lt;Data_Validation!$B$8,"Low Value",IF(Q180&lt;Data_Validation!$B$9,"Medium Value","High Value"))</f>
        <v>Low Value</v>
      </c>
      <c r="Y180" s="2" t="str">
        <f t="shared" si="24"/>
        <v>Stable</v>
      </c>
      <c r="Z180" s="2" t="str">
        <f t="shared" si="25"/>
        <v>Check Data</v>
      </c>
    </row>
    <row r="181" spans="1:26" x14ac:dyDescent="0.3">
      <c r="A181" t="s">
        <v>209</v>
      </c>
      <c r="B181">
        <v>65</v>
      </c>
      <c r="C181" t="s">
        <v>21</v>
      </c>
      <c r="D181" t="s">
        <v>50</v>
      </c>
      <c r="E181">
        <v>152.84</v>
      </c>
      <c r="F181">
        <v>16</v>
      </c>
      <c r="G181">
        <v>287</v>
      </c>
      <c r="H181">
        <v>0</v>
      </c>
      <c r="I181" t="s">
        <v>16</v>
      </c>
      <c r="J181">
        <v>71.7</v>
      </c>
      <c r="K181" s="1">
        <v>45374</v>
      </c>
      <c r="L181">
        <v>80</v>
      </c>
      <c r="M181">
        <v>0.28999999999999998</v>
      </c>
      <c r="N181">
        <f>IF(E181="",Data_Validation!$B$1,E181)</f>
        <v>152.84</v>
      </c>
      <c r="O181">
        <f>IF(J181="",Data_Validation!$B$2,J181)</f>
        <v>71.7</v>
      </c>
      <c r="P181">
        <f t="shared" si="18"/>
        <v>1</v>
      </c>
      <c r="Q181" s="2">
        <f>CustomerData[[#This Row],[avg_order_value_clean]]*CustomerData[[#This Row],[total_orders]]</f>
        <v>2445.44</v>
      </c>
      <c r="R181" s="2" t="str">
        <f t="shared" si="26"/>
        <v>Inactive</v>
      </c>
      <c r="S181" s="2" t="str">
        <f t="shared" si="19"/>
        <v>Medium Risk</v>
      </c>
      <c r="T181" s="2" t="str">
        <f t="shared" si="20"/>
        <v>55+</v>
      </c>
      <c r="U181" s="1">
        <f t="shared" ca="1" si="21"/>
        <v>887</v>
      </c>
      <c r="V181" s="2" t="str">
        <f t="shared" si="22"/>
        <v>High Loyalty</v>
      </c>
      <c r="W181" s="2" t="str">
        <f t="shared" si="23"/>
        <v>Legitimate</v>
      </c>
      <c r="X181" s="2" t="str">
        <f>IF(Q181&lt;Data_Validation!$B$8,"Low Value",IF(Q181&lt;Data_Validation!$B$9,"Medium Value","High Value"))</f>
        <v>High Value</v>
      </c>
      <c r="Y181" s="2" t="str">
        <f t="shared" si="24"/>
        <v>High Value - Maintain</v>
      </c>
      <c r="Z181" s="2" t="str">
        <f t="shared" si="25"/>
        <v>Check Data</v>
      </c>
    </row>
    <row r="182" spans="1:26" x14ac:dyDescent="0.3">
      <c r="A182" t="s">
        <v>210</v>
      </c>
      <c r="B182">
        <v>22</v>
      </c>
      <c r="C182" t="s">
        <v>14</v>
      </c>
      <c r="D182" t="s">
        <v>37</v>
      </c>
      <c r="E182">
        <v>31.65</v>
      </c>
      <c r="F182">
        <v>5</v>
      </c>
      <c r="G182">
        <v>283</v>
      </c>
      <c r="H182">
        <v>0</v>
      </c>
      <c r="I182" t="s">
        <v>40</v>
      </c>
      <c r="J182">
        <v>89.5</v>
      </c>
      <c r="K182" s="1">
        <v>45758</v>
      </c>
      <c r="L182">
        <v>47</v>
      </c>
      <c r="M182">
        <v>7.0000000000000007E-2</v>
      </c>
      <c r="N182">
        <f>IF(E182="",Data_Validation!$B$1,E182)</f>
        <v>31.65</v>
      </c>
      <c r="O182">
        <f>IF(J182="",Data_Validation!$B$2,J182)</f>
        <v>89.5</v>
      </c>
      <c r="P182">
        <f t="shared" si="18"/>
        <v>1</v>
      </c>
      <c r="Q182" s="2">
        <f>CustomerData[[#This Row],[avg_order_value_clean]]*CustomerData[[#This Row],[total_orders]]</f>
        <v>158.25</v>
      </c>
      <c r="R182" s="2" t="str">
        <f t="shared" si="26"/>
        <v>Inactive</v>
      </c>
      <c r="S182" s="2" t="str">
        <f t="shared" si="19"/>
        <v>Low Risk</v>
      </c>
      <c r="T182" s="2" t="str">
        <f t="shared" si="20"/>
        <v>Under 25</v>
      </c>
      <c r="U182" s="1">
        <f t="shared" ca="1" si="21"/>
        <v>503</v>
      </c>
      <c r="V182" s="2" t="str">
        <f t="shared" si="22"/>
        <v>Medium Loyalty</v>
      </c>
      <c r="W182" s="2" t="str">
        <f t="shared" si="23"/>
        <v>Legitimate</v>
      </c>
      <c r="X182" s="2" t="str">
        <f>IF(Q182&lt;Data_Validation!$B$8,"Low Value",IF(Q182&lt;Data_Validation!$B$9,"Medium Value","High Value"))</f>
        <v>Low Value</v>
      </c>
      <c r="Y182" s="2" t="str">
        <f t="shared" si="24"/>
        <v>Stable</v>
      </c>
      <c r="Z182" s="2" t="str">
        <f t="shared" si="25"/>
        <v>Check Data</v>
      </c>
    </row>
    <row r="183" spans="1:26" x14ac:dyDescent="0.3">
      <c r="A183" t="s">
        <v>211</v>
      </c>
      <c r="B183">
        <v>65</v>
      </c>
      <c r="C183" t="s">
        <v>21</v>
      </c>
      <c r="D183" t="s">
        <v>50</v>
      </c>
      <c r="F183">
        <v>8</v>
      </c>
      <c r="G183">
        <v>85</v>
      </c>
      <c r="H183">
        <v>0</v>
      </c>
      <c r="I183" t="s">
        <v>23</v>
      </c>
      <c r="J183">
        <v>73.900000000000006</v>
      </c>
      <c r="K183" s="1">
        <v>45611</v>
      </c>
      <c r="L183">
        <v>36</v>
      </c>
      <c r="M183">
        <v>0.17</v>
      </c>
      <c r="N183">
        <f>IF(E183="",Data_Validation!$B$1,E183)</f>
        <v>250</v>
      </c>
      <c r="O183">
        <f>IF(J183="",Data_Validation!$B$2,J183)</f>
        <v>73.900000000000006</v>
      </c>
      <c r="P183">
        <f t="shared" si="18"/>
        <v>2</v>
      </c>
      <c r="Q183" s="2">
        <f>CustomerData[[#This Row],[avg_order_value_clean]]*CustomerData[[#This Row],[total_orders]]</f>
        <v>2000</v>
      </c>
      <c r="R183" s="2" t="str">
        <f t="shared" si="26"/>
        <v>At Risk</v>
      </c>
      <c r="S183" s="2" t="str">
        <f t="shared" si="19"/>
        <v>Low Risk</v>
      </c>
      <c r="T183" s="2" t="str">
        <f t="shared" si="20"/>
        <v>55+</v>
      </c>
      <c r="U183" s="1">
        <f t="shared" ca="1" si="21"/>
        <v>650</v>
      </c>
      <c r="V183" s="2" t="str">
        <f t="shared" si="22"/>
        <v>Low Loyalty</v>
      </c>
      <c r="W183" s="2" t="str">
        <f t="shared" si="23"/>
        <v>Legitimate</v>
      </c>
      <c r="X183" s="2" t="str">
        <f>IF(Q183&lt;Data_Validation!$B$8,"Low Value",IF(Q183&lt;Data_Validation!$B$9,"Medium Value","High Value"))</f>
        <v>High Value</v>
      </c>
      <c r="Y183" s="2" t="str">
        <f t="shared" si="24"/>
        <v>High Value - Maintain</v>
      </c>
      <c r="Z183" s="2" t="str">
        <f t="shared" si="25"/>
        <v>Check Data</v>
      </c>
    </row>
    <row r="184" spans="1:26" x14ac:dyDescent="0.3">
      <c r="A184" t="s">
        <v>212</v>
      </c>
      <c r="B184">
        <v>49</v>
      </c>
      <c r="C184" t="s">
        <v>14</v>
      </c>
      <c r="D184" t="s">
        <v>52</v>
      </c>
      <c r="E184">
        <v>31.75</v>
      </c>
      <c r="F184">
        <v>8</v>
      </c>
      <c r="G184">
        <v>44</v>
      </c>
      <c r="H184">
        <v>0</v>
      </c>
      <c r="I184" t="s">
        <v>40</v>
      </c>
      <c r="J184">
        <v>41.6</v>
      </c>
      <c r="K184" s="1">
        <v>44525</v>
      </c>
      <c r="L184">
        <v>2</v>
      </c>
      <c r="M184">
        <v>0.16</v>
      </c>
      <c r="N184">
        <f>IF(E184="",Data_Validation!$B$1,E184)</f>
        <v>31.75</v>
      </c>
      <c r="O184">
        <f>IF(J184="",Data_Validation!$B$2,J184)</f>
        <v>41.6</v>
      </c>
      <c r="P184">
        <f t="shared" si="18"/>
        <v>2</v>
      </c>
      <c r="Q184" s="2">
        <f>CustomerData[[#This Row],[avg_order_value_clean]]*CustomerData[[#This Row],[total_orders]]</f>
        <v>254</v>
      </c>
      <c r="R184" s="2" t="str">
        <f t="shared" si="26"/>
        <v>At Risk</v>
      </c>
      <c r="S184" s="2" t="str">
        <f t="shared" si="19"/>
        <v>Low Risk</v>
      </c>
      <c r="T184" s="2" t="str">
        <f t="shared" si="20"/>
        <v>45-54</v>
      </c>
      <c r="U184" s="1">
        <f t="shared" ca="1" si="21"/>
        <v>1736</v>
      </c>
      <c r="V184" s="2" t="str">
        <f t="shared" si="22"/>
        <v>Low Loyalty</v>
      </c>
      <c r="W184" s="2" t="str">
        <f t="shared" si="23"/>
        <v>Legitimate</v>
      </c>
      <c r="X184" s="2" t="str">
        <f>IF(Q184&lt;Data_Validation!$B$8,"Low Value",IF(Q184&lt;Data_Validation!$B$9,"Medium Value","High Value"))</f>
        <v>Low Value</v>
      </c>
      <c r="Y184" s="2" t="str">
        <f t="shared" si="24"/>
        <v>Stable</v>
      </c>
      <c r="Z184" s="2" t="str">
        <f t="shared" si="25"/>
        <v>Check Data</v>
      </c>
    </row>
    <row r="185" spans="1:26" x14ac:dyDescent="0.3">
      <c r="A185" t="s">
        <v>213</v>
      </c>
      <c r="B185">
        <v>20</v>
      </c>
      <c r="C185" t="s">
        <v>25</v>
      </c>
      <c r="D185" t="s">
        <v>52</v>
      </c>
      <c r="E185">
        <v>148.5</v>
      </c>
      <c r="F185">
        <v>7</v>
      </c>
      <c r="G185">
        <v>283</v>
      </c>
      <c r="H185">
        <v>0</v>
      </c>
      <c r="I185" t="s">
        <v>40</v>
      </c>
      <c r="J185">
        <v>72.5</v>
      </c>
      <c r="K185" s="1">
        <v>44424</v>
      </c>
      <c r="L185">
        <v>64</v>
      </c>
      <c r="M185">
        <v>0.52</v>
      </c>
      <c r="N185">
        <f>IF(E185="",Data_Validation!$B$1,E185)</f>
        <v>148.5</v>
      </c>
      <c r="O185">
        <f>IF(J185="",Data_Validation!$B$2,J185)</f>
        <v>72.5</v>
      </c>
      <c r="P185">
        <f t="shared" si="18"/>
        <v>2</v>
      </c>
      <c r="Q185" s="2">
        <f>CustomerData[[#This Row],[avg_order_value_clean]]*CustomerData[[#This Row],[total_orders]]</f>
        <v>1039.5</v>
      </c>
      <c r="R185" s="2" t="str">
        <f t="shared" si="26"/>
        <v>Inactive</v>
      </c>
      <c r="S185" s="2" t="str">
        <f t="shared" si="19"/>
        <v>High Risk</v>
      </c>
      <c r="T185" s="2" t="str">
        <f t="shared" si="20"/>
        <v>Under 25</v>
      </c>
      <c r="U185" s="1">
        <f t="shared" ca="1" si="21"/>
        <v>1837</v>
      </c>
      <c r="V185" s="2" t="str">
        <f t="shared" si="22"/>
        <v>Medium Loyalty</v>
      </c>
      <c r="W185" s="2" t="str">
        <f t="shared" si="23"/>
        <v>Legitimate</v>
      </c>
      <c r="X185" s="2" t="str">
        <f>IF(Q185&lt;Data_Validation!$B$8,"Low Value",IF(Q185&lt;Data_Validation!$B$9,"Medium Value","High Value"))</f>
        <v>Low Value</v>
      </c>
      <c r="Y185" s="2" t="str">
        <f t="shared" si="24"/>
        <v>At Risk - Develop</v>
      </c>
      <c r="Z185" s="2" t="str">
        <f t="shared" si="25"/>
        <v>Check Data</v>
      </c>
    </row>
    <row r="186" spans="1:26" x14ac:dyDescent="0.3">
      <c r="A186" t="s">
        <v>214</v>
      </c>
      <c r="B186">
        <v>69</v>
      </c>
      <c r="C186" t="s">
        <v>14</v>
      </c>
      <c r="D186" t="s">
        <v>15</v>
      </c>
      <c r="E186">
        <v>42.89</v>
      </c>
      <c r="F186">
        <v>14</v>
      </c>
      <c r="G186">
        <v>320</v>
      </c>
      <c r="H186">
        <v>0</v>
      </c>
      <c r="I186" t="s">
        <v>19</v>
      </c>
      <c r="J186">
        <v>44.4</v>
      </c>
      <c r="K186" s="1">
        <v>44690</v>
      </c>
      <c r="L186">
        <v>78</v>
      </c>
      <c r="M186">
        <v>0.2</v>
      </c>
      <c r="N186">
        <f>IF(E186="",Data_Validation!$B$1,E186)</f>
        <v>42.89</v>
      </c>
      <c r="O186">
        <f>IF(J186="",Data_Validation!$B$2,J186)</f>
        <v>44.4</v>
      </c>
      <c r="P186">
        <f t="shared" si="18"/>
        <v>1</v>
      </c>
      <c r="Q186" s="2">
        <f>CustomerData[[#This Row],[avg_order_value_clean]]*CustomerData[[#This Row],[total_orders]]</f>
        <v>600.46</v>
      </c>
      <c r="R186" s="2" t="str">
        <f t="shared" si="26"/>
        <v>Inactive</v>
      </c>
      <c r="S186" s="2" t="str">
        <f t="shared" si="19"/>
        <v>Medium Risk</v>
      </c>
      <c r="T186" s="2" t="str">
        <f t="shared" si="20"/>
        <v>55+</v>
      </c>
      <c r="U186" s="1">
        <f t="shared" ca="1" si="21"/>
        <v>1571</v>
      </c>
      <c r="V186" s="2" t="str">
        <f t="shared" si="22"/>
        <v>High Loyalty</v>
      </c>
      <c r="W186" s="2" t="str">
        <f t="shared" si="23"/>
        <v>Legitimate</v>
      </c>
      <c r="X186" s="2" t="str">
        <f>IF(Q186&lt;Data_Validation!$B$8,"Low Value",IF(Q186&lt;Data_Validation!$B$9,"Medium Value","High Value"))</f>
        <v>Low Value</v>
      </c>
      <c r="Y186" s="2" t="str">
        <f t="shared" si="24"/>
        <v>Stable</v>
      </c>
      <c r="Z186" s="2" t="str">
        <f t="shared" si="25"/>
        <v>Check Data</v>
      </c>
    </row>
    <row r="187" spans="1:26" x14ac:dyDescent="0.3">
      <c r="A187" t="s">
        <v>215</v>
      </c>
      <c r="B187">
        <v>64</v>
      </c>
      <c r="C187" t="s">
        <v>21</v>
      </c>
      <c r="D187" t="s">
        <v>28</v>
      </c>
      <c r="E187">
        <v>84.23</v>
      </c>
      <c r="F187">
        <v>8</v>
      </c>
      <c r="G187">
        <v>69</v>
      </c>
      <c r="H187">
        <v>0</v>
      </c>
      <c r="I187" t="s">
        <v>19</v>
      </c>
      <c r="J187">
        <v>71.400000000000006</v>
      </c>
      <c r="K187" s="1">
        <v>44434</v>
      </c>
      <c r="L187">
        <v>38</v>
      </c>
      <c r="M187">
        <v>0.48</v>
      </c>
      <c r="N187">
        <f>IF(E187="",Data_Validation!$B$1,E187)</f>
        <v>84.23</v>
      </c>
      <c r="O187">
        <f>IF(J187="",Data_Validation!$B$2,J187)</f>
        <v>71.400000000000006</v>
      </c>
      <c r="P187">
        <f t="shared" si="18"/>
        <v>1</v>
      </c>
      <c r="Q187" s="2">
        <f>CustomerData[[#This Row],[avg_order_value_clean]]*CustomerData[[#This Row],[total_orders]]</f>
        <v>673.84</v>
      </c>
      <c r="R187" s="2" t="str">
        <f t="shared" si="26"/>
        <v>At Risk</v>
      </c>
      <c r="S187" s="2" t="str">
        <f t="shared" si="19"/>
        <v>Medium Risk</v>
      </c>
      <c r="T187" s="2" t="str">
        <f t="shared" si="20"/>
        <v>55+</v>
      </c>
      <c r="U187" s="1">
        <f t="shared" ca="1" si="21"/>
        <v>1827</v>
      </c>
      <c r="V187" s="2" t="str">
        <f t="shared" si="22"/>
        <v>Low Loyalty</v>
      </c>
      <c r="W187" s="2" t="str">
        <f t="shared" si="23"/>
        <v>Legitimate</v>
      </c>
      <c r="X187" s="2" t="str">
        <f>IF(Q187&lt;Data_Validation!$B$8,"Low Value",IF(Q187&lt;Data_Validation!$B$9,"Medium Value","High Value"))</f>
        <v>Low Value</v>
      </c>
      <c r="Y187" s="2" t="str">
        <f t="shared" si="24"/>
        <v>Stable</v>
      </c>
      <c r="Z187" s="2" t="str">
        <f t="shared" si="25"/>
        <v>Check Data</v>
      </c>
    </row>
    <row r="188" spans="1:26" x14ac:dyDescent="0.3">
      <c r="A188" t="s">
        <v>216</v>
      </c>
      <c r="B188">
        <v>79</v>
      </c>
      <c r="C188" t="s">
        <v>21</v>
      </c>
      <c r="D188" t="s">
        <v>52</v>
      </c>
      <c r="E188">
        <v>58.17</v>
      </c>
      <c r="F188">
        <v>9</v>
      </c>
      <c r="G188">
        <v>41</v>
      </c>
      <c r="H188">
        <v>0</v>
      </c>
      <c r="I188" t="s">
        <v>29</v>
      </c>
      <c r="J188">
        <v>78</v>
      </c>
      <c r="K188" s="1">
        <v>45542</v>
      </c>
      <c r="L188">
        <v>26</v>
      </c>
      <c r="M188">
        <v>0.28000000000000003</v>
      </c>
      <c r="N188">
        <f>IF(E188="",Data_Validation!$B$1,E188)</f>
        <v>58.17</v>
      </c>
      <c r="O188">
        <f>IF(J188="",Data_Validation!$B$2,J188)</f>
        <v>78</v>
      </c>
      <c r="P188">
        <f t="shared" si="18"/>
        <v>1</v>
      </c>
      <c r="Q188" s="2">
        <f>CustomerData[[#This Row],[avg_order_value_clean]]*CustomerData[[#This Row],[total_orders]]</f>
        <v>523.53</v>
      </c>
      <c r="R188" s="2" t="str">
        <f t="shared" si="26"/>
        <v>At Risk</v>
      </c>
      <c r="S188" s="2" t="str">
        <f t="shared" si="19"/>
        <v>Medium Risk</v>
      </c>
      <c r="T188" s="2" t="str">
        <f t="shared" si="20"/>
        <v>55+</v>
      </c>
      <c r="U188" s="1">
        <f t="shared" ca="1" si="21"/>
        <v>719</v>
      </c>
      <c r="V188" s="2" t="str">
        <f t="shared" si="22"/>
        <v>Low Loyalty</v>
      </c>
      <c r="W188" s="2" t="str">
        <f t="shared" si="23"/>
        <v>Legitimate</v>
      </c>
      <c r="X188" s="2" t="str">
        <f>IF(Q188&lt;Data_Validation!$B$8,"Low Value",IF(Q188&lt;Data_Validation!$B$9,"Medium Value","High Value"))</f>
        <v>Low Value</v>
      </c>
      <c r="Y188" s="2" t="str">
        <f t="shared" si="24"/>
        <v>Stable</v>
      </c>
      <c r="Z188" s="2" t="str">
        <f t="shared" si="25"/>
        <v>Check Data</v>
      </c>
    </row>
    <row r="189" spans="1:26" x14ac:dyDescent="0.3">
      <c r="A189" t="s">
        <v>217</v>
      </c>
      <c r="B189">
        <v>52</v>
      </c>
      <c r="C189" t="s">
        <v>21</v>
      </c>
      <c r="D189" t="s">
        <v>44</v>
      </c>
      <c r="E189">
        <v>27.6</v>
      </c>
      <c r="F189">
        <v>10</v>
      </c>
      <c r="G189">
        <v>271</v>
      </c>
      <c r="H189">
        <v>0</v>
      </c>
      <c r="I189" t="s">
        <v>16</v>
      </c>
      <c r="J189">
        <v>84.3</v>
      </c>
      <c r="K189" s="1">
        <v>44920</v>
      </c>
      <c r="L189">
        <v>20</v>
      </c>
      <c r="M189">
        <v>0.17</v>
      </c>
      <c r="N189">
        <f>IF(E189="",Data_Validation!$B$1,E189)</f>
        <v>27.6</v>
      </c>
      <c r="O189">
        <f>IF(J189="",Data_Validation!$B$2,J189)</f>
        <v>84.3</v>
      </c>
      <c r="P189">
        <f t="shared" si="18"/>
        <v>1</v>
      </c>
      <c r="Q189" s="2">
        <f>CustomerData[[#This Row],[avg_order_value_clean]]*CustomerData[[#This Row],[total_orders]]</f>
        <v>276</v>
      </c>
      <c r="R189" s="2" t="str">
        <f t="shared" si="26"/>
        <v>Inactive</v>
      </c>
      <c r="S189" s="2" t="str">
        <f t="shared" si="19"/>
        <v>Low Risk</v>
      </c>
      <c r="T189" s="2" t="str">
        <f t="shared" si="20"/>
        <v>45-54</v>
      </c>
      <c r="U189" s="1">
        <f t="shared" ca="1" si="21"/>
        <v>1341</v>
      </c>
      <c r="V189" s="2" t="str">
        <f t="shared" si="22"/>
        <v>Low Loyalty</v>
      </c>
      <c r="W189" s="2" t="str">
        <f t="shared" si="23"/>
        <v>Legitimate</v>
      </c>
      <c r="X189" s="2" t="str">
        <f>IF(Q189&lt;Data_Validation!$B$8,"Low Value",IF(Q189&lt;Data_Validation!$B$9,"Medium Value","High Value"))</f>
        <v>Low Value</v>
      </c>
      <c r="Y189" s="2" t="str">
        <f t="shared" si="24"/>
        <v>Stable</v>
      </c>
      <c r="Z189" s="2" t="str">
        <f t="shared" si="25"/>
        <v>Check Data</v>
      </c>
    </row>
    <row r="190" spans="1:26" x14ac:dyDescent="0.3">
      <c r="A190" t="s">
        <v>218</v>
      </c>
      <c r="B190">
        <v>69</v>
      </c>
      <c r="C190" t="s">
        <v>21</v>
      </c>
      <c r="D190" t="s">
        <v>15</v>
      </c>
      <c r="E190">
        <v>145.31</v>
      </c>
      <c r="F190">
        <v>2</v>
      </c>
      <c r="G190">
        <v>140</v>
      </c>
      <c r="H190">
        <v>0</v>
      </c>
      <c r="I190" t="s">
        <v>16</v>
      </c>
      <c r="J190">
        <v>72.8</v>
      </c>
      <c r="K190" s="1">
        <v>45621</v>
      </c>
      <c r="L190">
        <v>93</v>
      </c>
      <c r="M190">
        <v>0.49</v>
      </c>
      <c r="N190">
        <f>IF(E190="",Data_Validation!$B$1,E190)</f>
        <v>145.31</v>
      </c>
      <c r="O190">
        <f>IF(J190="",Data_Validation!$B$2,J190)</f>
        <v>72.8</v>
      </c>
      <c r="P190">
        <f t="shared" si="18"/>
        <v>2</v>
      </c>
      <c r="Q190" s="2">
        <f>CustomerData[[#This Row],[avg_order_value_clean]]*CustomerData[[#This Row],[total_orders]]</f>
        <v>290.62</v>
      </c>
      <c r="R190" s="2" t="str">
        <f t="shared" si="26"/>
        <v>Inactive</v>
      </c>
      <c r="S190" s="2" t="str">
        <f t="shared" si="19"/>
        <v>Medium Risk</v>
      </c>
      <c r="T190" s="2" t="str">
        <f t="shared" si="20"/>
        <v>55+</v>
      </c>
      <c r="U190" s="1">
        <f t="shared" ca="1" si="21"/>
        <v>640</v>
      </c>
      <c r="V190" s="2" t="str">
        <f t="shared" si="22"/>
        <v>High Loyalty</v>
      </c>
      <c r="W190" s="2" t="str">
        <f t="shared" si="23"/>
        <v>Legitimate</v>
      </c>
      <c r="X190" s="2" t="str">
        <f>IF(Q190&lt;Data_Validation!$B$8,"Low Value",IF(Q190&lt;Data_Validation!$B$9,"Medium Value","High Value"))</f>
        <v>Low Value</v>
      </c>
      <c r="Y190" s="2" t="str">
        <f t="shared" si="24"/>
        <v>Stable</v>
      </c>
      <c r="Z190" s="2" t="str">
        <f t="shared" si="25"/>
        <v>Check Data</v>
      </c>
    </row>
    <row r="191" spans="1:26" x14ac:dyDescent="0.3">
      <c r="A191" t="s">
        <v>219</v>
      </c>
      <c r="B191">
        <v>31</v>
      </c>
      <c r="C191" t="s">
        <v>14</v>
      </c>
      <c r="D191" t="s">
        <v>35</v>
      </c>
      <c r="E191">
        <v>98.73</v>
      </c>
      <c r="F191">
        <v>12</v>
      </c>
      <c r="G191">
        <v>58</v>
      </c>
      <c r="H191">
        <v>0</v>
      </c>
      <c r="I191" t="s">
        <v>23</v>
      </c>
      <c r="J191">
        <v>16</v>
      </c>
      <c r="K191" s="1">
        <v>45207</v>
      </c>
      <c r="L191">
        <v>4</v>
      </c>
      <c r="M191">
        <v>0.23</v>
      </c>
      <c r="N191">
        <f>IF(E191="",Data_Validation!$B$1,E191)</f>
        <v>98.73</v>
      </c>
      <c r="O191">
        <f>IF(J191="",Data_Validation!$B$2,J191)</f>
        <v>16</v>
      </c>
      <c r="P191">
        <f t="shared" si="18"/>
        <v>2</v>
      </c>
      <c r="Q191" s="2">
        <f>CustomerData[[#This Row],[avg_order_value_clean]]*CustomerData[[#This Row],[total_orders]]</f>
        <v>1184.76</v>
      </c>
      <c r="R191" s="2" t="str">
        <f t="shared" si="26"/>
        <v>At Risk</v>
      </c>
      <c r="S191" s="2" t="str">
        <f t="shared" si="19"/>
        <v>Medium Risk</v>
      </c>
      <c r="T191" s="2" t="str">
        <f t="shared" si="20"/>
        <v>25-34</v>
      </c>
      <c r="U191" s="1">
        <f t="shared" ca="1" si="21"/>
        <v>1054</v>
      </c>
      <c r="V191" s="2" t="str">
        <f t="shared" si="22"/>
        <v>Low Loyalty</v>
      </c>
      <c r="W191" s="2" t="str">
        <f t="shared" si="23"/>
        <v>Legitimate</v>
      </c>
      <c r="X191" s="2" t="str">
        <f>IF(Q191&lt;Data_Validation!$B$8,"Low Value",IF(Q191&lt;Data_Validation!$B$9,"Medium Value","High Value"))</f>
        <v>Low Value</v>
      </c>
      <c r="Y191" s="2" t="str">
        <f t="shared" si="24"/>
        <v>Stable</v>
      </c>
      <c r="Z191" s="2" t="str">
        <f t="shared" si="25"/>
        <v>Check Data</v>
      </c>
    </row>
    <row r="192" spans="1:26" x14ac:dyDescent="0.3">
      <c r="A192" t="s">
        <v>220</v>
      </c>
      <c r="B192">
        <v>65</v>
      </c>
      <c r="C192" t="s">
        <v>14</v>
      </c>
      <c r="D192" t="s">
        <v>15</v>
      </c>
      <c r="E192">
        <v>111.09</v>
      </c>
      <c r="F192">
        <v>17</v>
      </c>
      <c r="G192">
        <v>239</v>
      </c>
      <c r="H192">
        <v>0</v>
      </c>
      <c r="I192" t="s">
        <v>29</v>
      </c>
      <c r="J192">
        <v>93.6</v>
      </c>
      <c r="K192" s="1">
        <v>45814</v>
      </c>
      <c r="L192">
        <v>84</v>
      </c>
      <c r="M192">
        <v>0.3</v>
      </c>
      <c r="N192">
        <f>IF(E192="",Data_Validation!$B$1,E192)</f>
        <v>111.09</v>
      </c>
      <c r="O192">
        <f>IF(J192="",Data_Validation!$B$2,J192)</f>
        <v>93.6</v>
      </c>
      <c r="P192">
        <f t="shared" si="18"/>
        <v>2</v>
      </c>
      <c r="Q192" s="2">
        <f>CustomerData[[#This Row],[avg_order_value_clean]]*CustomerData[[#This Row],[total_orders]]</f>
        <v>1888.53</v>
      </c>
      <c r="R192" s="2" t="str">
        <f t="shared" si="26"/>
        <v>Inactive</v>
      </c>
      <c r="S192" s="2" t="str">
        <f t="shared" si="19"/>
        <v>Medium Risk</v>
      </c>
      <c r="T192" s="2" t="str">
        <f t="shared" si="20"/>
        <v>55+</v>
      </c>
      <c r="U192" s="1">
        <f t="shared" ca="1" si="21"/>
        <v>447</v>
      </c>
      <c r="V192" s="2" t="str">
        <f t="shared" si="22"/>
        <v>High Loyalty</v>
      </c>
      <c r="W192" s="2" t="str">
        <f t="shared" si="23"/>
        <v>Legitimate</v>
      </c>
      <c r="X192" s="2" t="str">
        <f>IF(Q192&lt;Data_Validation!$B$8,"Low Value",IF(Q192&lt;Data_Validation!$B$9,"Medium Value","High Value"))</f>
        <v>High Value</v>
      </c>
      <c r="Y192" s="2" t="str">
        <f t="shared" si="24"/>
        <v>High Value - Maintain</v>
      </c>
      <c r="Z192" s="2" t="str">
        <f t="shared" si="25"/>
        <v>Check Data</v>
      </c>
    </row>
    <row r="193" spans="1:26" x14ac:dyDescent="0.3">
      <c r="A193" t="s">
        <v>221</v>
      </c>
      <c r="B193">
        <v>78</v>
      </c>
      <c r="C193" t="s">
        <v>25</v>
      </c>
      <c r="D193" t="s">
        <v>50</v>
      </c>
      <c r="E193">
        <v>52.81</v>
      </c>
      <c r="F193">
        <v>12</v>
      </c>
      <c r="G193">
        <v>46</v>
      </c>
      <c r="H193">
        <v>0</v>
      </c>
      <c r="I193" t="s">
        <v>16</v>
      </c>
      <c r="J193">
        <v>21.3</v>
      </c>
      <c r="K193" s="1">
        <v>44620</v>
      </c>
      <c r="L193">
        <v>88</v>
      </c>
      <c r="M193">
        <v>0.39</v>
      </c>
      <c r="N193">
        <f>IF(E193="",Data_Validation!$B$1,E193)</f>
        <v>52.81</v>
      </c>
      <c r="O193">
        <f>IF(J193="",Data_Validation!$B$2,J193)</f>
        <v>21.3</v>
      </c>
      <c r="P193">
        <f t="shared" si="18"/>
        <v>1</v>
      </c>
      <c r="Q193" s="2">
        <f>CustomerData[[#This Row],[avg_order_value_clean]]*CustomerData[[#This Row],[total_orders]]</f>
        <v>633.72</v>
      </c>
      <c r="R193" s="2" t="str">
        <f t="shared" si="26"/>
        <v>At Risk</v>
      </c>
      <c r="S193" s="2" t="str">
        <f t="shared" si="19"/>
        <v>Medium Risk</v>
      </c>
      <c r="T193" s="2" t="str">
        <f t="shared" si="20"/>
        <v>55+</v>
      </c>
      <c r="U193" s="1">
        <f t="shared" ca="1" si="21"/>
        <v>1641</v>
      </c>
      <c r="V193" s="2" t="str">
        <f t="shared" si="22"/>
        <v>High Loyalty</v>
      </c>
      <c r="W193" s="2" t="str">
        <f t="shared" si="23"/>
        <v>Legitimate</v>
      </c>
      <c r="X193" s="2" t="str">
        <f>IF(Q193&lt;Data_Validation!$B$8,"Low Value",IF(Q193&lt;Data_Validation!$B$9,"Medium Value","High Value"))</f>
        <v>Low Value</v>
      </c>
      <c r="Y193" s="2" t="str">
        <f t="shared" si="24"/>
        <v>Stable</v>
      </c>
      <c r="Z193" s="2" t="str">
        <f t="shared" si="25"/>
        <v>Check Data</v>
      </c>
    </row>
    <row r="194" spans="1:26" x14ac:dyDescent="0.3">
      <c r="A194" t="s">
        <v>222</v>
      </c>
      <c r="B194">
        <v>78</v>
      </c>
      <c r="C194" t="s">
        <v>21</v>
      </c>
      <c r="D194" t="s">
        <v>18</v>
      </c>
      <c r="E194">
        <v>75.55</v>
      </c>
      <c r="F194">
        <v>11</v>
      </c>
      <c r="G194">
        <v>166</v>
      </c>
      <c r="H194">
        <v>0</v>
      </c>
      <c r="I194" t="s">
        <v>40</v>
      </c>
      <c r="J194">
        <v>35.799999999999997</v>
      </c>
      <c r="K194" s="1">
        <v>45342</v>
      </c>
      <c r="L194">
        <v>65</v>
      </c>
      <c r="M194">
        <v>0.25</v>
      </c>
      <c r="N194">
        <f>IF(E194="",Data_Validation!$B$1,E194)</f>
        <v>75.55</v>
      </c>
      <c r="O194">
        <f>IF(J194="",Data_Validation!$B$2,J194)</f>
        <v>35.799999999999997</v>
      </c>
      <c r="P194">
        <f t="shared" ref="P194:P257" si="27">COUNTIF($A$2:$A$5001,A194)</f>
        <v>2</v>
      </c>
      <c r="Q194" s="2">
        <f>CustomerData[[#This Row],[avg_order_value_clean]]*CustomerData[[#This Row],[total_orders]]</f>
        <v>831.05</v>
      </c>
      <c r="R194" s="2" t="str">
        <f t="shared" si="26"/>
        <v>Inactive</v>
      </c>
      <c r="S194" s="2" t="str">
        <f t="shared" ref="S194:S257" si="28">IF(M194&lt;0.2,"Low Risk",IF(M194&lt;0.5,"Medium Risk","High Risk"))</f>
        <v>Medium Risk</v>
      </c>
      <c r="T194" s="2" t="str">
        <f t="shared" ref="T194:T257" si="29">IF(B194&lt;25,"Under 25",IF(B194&lt;35,"25-34",IF(B194&lt;45,"35-44",IF(B194&lt;55,"45-54","55+"))))</f>
        <v>55+</v>
      </c>
      <c r="U194" s="1">
        <f t="shared" ref="U194:U257" ca="1" si="30">TODAY()-K194</f>
        <v>919</v>
      </c>
      <c r="V194" s="2" t="str">
        <f t="shared" ref="V194:V257" si="31">IF(L194&lt;40,"Low Loyalty",IF(L194&lt;70,"Medium Loyalty","High Loyalty"))</f>
        <v>Medium Loyalty</v>
      </c>
      <c r="W194" s="2" t="str">
        <f t="shared" ref="W194:W257" si="32">IF(H194=1,"Fraudulent","Legitimate")</f>
        <v>Legitimate</v>
      </c>
      <c r="X194" s="2" t="str">
        <f>IF(Q194&lt;Data_Validation!$B$8,"Low Value",IF(Q194&lt;Data_Validation!$B$9,"Medium Value","High Value"))</f>
        <v>Low Value</v>
      </c>
      <c r="Y194" s="2" t="str">
        <f t="shared" ref="Y194:Y257" si="33">IF(AND(X194="High Value",S194="High Risk"),"Critical - Retain",IF(AND(X194="High Value",S194&lt;&gt;"High Risk"),"High Value - Maintain",IF(AND(X194&lt;&gt;"High Value",S194="High Risk"),"At Risk - Develop","Stable")))</f>
        <v>Stable</v>
      </c>
      <c r="Z194" s="2" t="str">
        <f t="shared" ref="Z194:Z257" si="34">IF(OR(B194&lt;18,F194&lt;0,N194&lt;0,O194&lt;0,O194&gt;1,M194&lt;0,M194&gt;1),"Check Data","Valid")</f>
        <v>Check Data</v>
      </c>
    </row>
    <row r="195" spans="1:26" x14ac:dyDescent="0.3">
      <c r="A195" t="s">
        <v>223</v>
      </c>
      <c r="B195">
        <v>48</v>
      </c>
      <c r="C195" t="s">
        <v>14</v>
      </c>
      <c r="D195" t="s">
        <v>44</v>
      </c>
      <c r="E195">
        <v>96.48</v>
      </c>
      <c r="F195">
        <v>16</v>
      </c>
      <c r="G195">
        <v>109</v>
      </c>
      <c r="H195">
        <v>0</v>
      </c>
      <c r="I195" t="s">
        <v>40</v>
      </c>
      <c r="J195">
        <v>42.9</v>
      </c>
      <c r="K195" s="1">
        <v>45484</v>
      </c>
      <c r="L195">
        <v>89</v>
      </c>
      <c r="M195">
        <v>0.16</v>
      </c>
      <c r="N195">
        <f>IF(E195="",Data_Validation!$B$1,E195)</f>
        <v>96.48</v>
      </c>
      <c r="O195">
        <f>IF(J195="",Data_Validation!$B$2,J195)</f>
        <v>42.9</v>
      </c>
      <c r="P195">
        <f t="shared" si="27"/>
        <v>1</v>
      </c>
      <c r="Q195" s="2">
        <f>CustomerData[[#This Row],[avg_order_value_clean]]*CustomerData[[#This Row],[total_orders]]</f>
        <v>1543.68</v>
      </c>
      <c r="R195" s="2" t="str">
        <f t="shared" ref="R195:R258" si="35">IF(G195&lt;=30,"Active",IF(G195&lt;=90,"At Risk","Inactive"))</f>
        <v>Inactive</v>
      </c>
      <c r="S195" s="2" t="str">
        <f t="shared" si="28"/>
        <v>Low Risk</v>
      </c>
      <c r="T195" s="2" t="str">
        <f t="shared" si="29"/>
        <v>45-54</v>
      </c>
      <c r="U195" s="1">
        <f t="shared" ca="1" si="30"/>
        <v>777</v>
      </c>
      <c r="V195" s="2" t="str">
        <f t="shared" si="31"/>
        <v>High Loyalty</v>
      </c>
      <c r="W195" s="2" t="str">
        <f t="shared" si="32"/>
        <v>Legitimate</v>
      </c>
      <c r="X195" s="2" t="str">
        <f>IF(Q195&lt;Data_Validation!$B$8,"Low Value",IF(Q195&lt;Data_Validation!$B$9,"Medium Value","High Value"))</f>
        <v>High Value</v>
      </c>
      <c r="Y195" s="2" t="str">
        <f t="shared" si="33"/>
        <v>High Value - Maintain</v>
      </c>
      <c r="Z195" s="2" t="str">
        <f t="shared" si="34"/>
        <v>Check Data</v>
      </c>
    </row>
    <row r="196" spans="1:26" x14ac:dyDescent="0.3">
      <c r="A196" t="s">
        <v>224</v>
      </c>
      <c r="B196">
        <v>48</v>
      </c>
      <c r="C196" t="s">
        <v>14</v>
      </c>
      <c r="D196" t="s">
        <v>44</v>
      </c>
      <c r="E196">
        <v>28.12</v>
      </c>
      <c r="F196">
        <v>12</v>
      </c>
      <c r="G196">
        <v>125</v>
      </c>
      <c r="H196">
        <v>0</v>
      </c>
      <c r="I196" t="s">
        <v>16</v>
      </c>
      <c r="J196">
        <v>71.2</v>
      </c>
      <c r="K196" s="1">
        <v>44280</v>
      </c>
      <c r="L196">
        <v>14</v>
      </c>
      <c r="M196">
        <v>0.32</v>
      </c>
      <c r="N196">
        <f>IF(E196="",Data_Validation!$B$1,E196)</f>
        <v>28.12</v>
      </c>
      <c r="O196">
        <f>IF(J196="",Data_Validation!$B$2,J196)</f>
        <v>71.2</v>
      </c>
      <c r="P196">
        <f t="shared" si="27"/>
        <v>1</v>
      </c>
      <c r="Q196" s="2">
        <f>CustomerData[[#This Row],[avg_order_value_clean]]*CustomerData[[#This Row],[total_orders]]</f>
        <v>337.44</v>
      </c>
      <c r="R196" s="2" t="str">
        <f t="shared" si="35"/>
        <v>Inactive</v>
      </c>
      <c r="S196" s="2" t="str">
        <f t="shared" si="28"/>
        <v>Medium Risk</v>
      </c>
      <c r="T196" s="2" t="str">
        <f t="shared" si="29"/>
        <v>45-54</v>
      </c>
      <c r="U196" s="1">
        <f t="shared" ca="1" si="30"/>
        <v>1981</v>
      </c>
      <c r="V196" s="2" t="str">
        <f t="shared" si="31"/>
        <v>Low Loyalty</v>
      </c>
      <c r="W196" s="2" t="str">
        <f t="shared" si="32"/>
        <v>Legitimate</v>
      </c>
      <c r="X196" s="2" t="str">
        <f>IF(Q196&lt;Data_Validation!$B$8,"Low Value",IF(Q196&lt;Data_Validation!$B$9,"Medium Value","High Value"))</f>
        <v>Low Value</v>
      </c>
      <c r="Y196" s="2" t="str">
        <f t="shared" si="33"/>
        <v>Stable</v>
      </c>
      <c r="Z196" s="2" t="str">
        <f t="shared" si="34"/>
        <v>Check Data</v>
      </c>
    </row>
    <row r="197" spans="1:26" x14ac:dyDescent="0.3">
      <c r="A197" t="s">
        <v>225</v>
      </c>
      <c r="B197">
        <v>34</v>
      </c>
      <c r="C197" t="s">
        <v>14</v>
      </c>
      <c r="D197" t="s">
        <v>26</v>
      </c>
      <c r="E197">
        <v>27.66</v>
      </c>
      <c r="F197">
        <v>14</v>
      </c>
      <c r="G197">
        <v>298</v>
      </c>
      <c r="H197">
        <v>0</v>
      </c>
      <c r="I197" t="s">
        <v>40</v>
      </c>
      <c r="J197">
        <v>70.099999999999994</v>
      </c>
      <c r="K197" s="1">
        <v>44649</v>
      </c>
      <c r="L197">
        <v>35</v>
      </c>
      <c r="M197">
        <v>0.34</v>
      </c>
      <c r="N197">
        <f>IF(E197="",Data_Validation!$B$1,E197)</f>
        <v>27.66</v>
      </c>
      <c r="O197">
        <f>IF(J197="",Data_Validation!$B$2,J197)</f>
        <v>70.099999999999994</v>
      </c>
      <c r="P197">
        <f t="shared" si="27"/>
        <v>1</v>
      </c>
      <c r="Q197" s="2">
        <f>CustomerData[[#This Row],[avg_order_value_clean]]*CustomerData[[#This Row],[total_orders]]</f>
        <v>387.24</v>
      </c>
      <c r="R197" s="2" t="str">
        <f t="shared" si="35"/>
        <v>Inactive</v>
      </c>
      <c r="S197" s="2" t="str">
        <f t="shared" si="28"/>
        <v>Medium Risk</v>
      </c>
      <c r="T197" s="2" t="str">
        <f t="shared" si="29"/>
        <v>25-34</v>
      </c>
      <c r="U197" s="1">
        <f t="shared" ca="1" si="30"/>
        <v>1612</v>
      </c>
      <c r="V197" s="2" t="str">
        <f t="shared" si="31"/>
        <v>Low Loyalty</v>
      </c>
      <c r="W197" s="2" t="str">
        <f t="shared" si="32"/>
        <v>Legitimate</v>
      </c>
      <c r="X197" s="2" t="str">
        <f>IF(Q197&lt;Data_Validation!$B$8,"Low Value",IF(Q197&lt;Data_Validation!$B$9,"Medium Value","High Value"))</f>
        <v>Low Value</v>
      </c>
      <c r="Y197" s="2" t="str">
        <f t="shared" si="33"/>
        <v>Stable</v>
      </c>
      <c r="Z197" s="2" t="str">
        <f t="shared" si="34"/>
        <v>Check Data</v>
      </c>
    </row>
    <row r="198" spans="1:26" x14ac:dyDescent="0.3">
      <c r="A198" t="s">
        <v>226</v>
      </c>
      <c r="B198">
        <v>77</v>
      </c>
      <c r="C198" t="s">
        <v>21</v>
      </c>
      <c r="D198" t="s">
        <v>44</v>
      </c>
      <c r="E198">
        <v>126.31</v>
      </c>
      <c r="F198">
        <v>15</v>
      </c>
      <c r="G198">
        <v>108</v>
      </c>
      <c r="H198">
        <v>0</v>
      </c>
      <c r="I198" t="s">
        <v>40</v>
      </c>
      <c r="J198">
        <v>96.2</v>
      </c>
      <c r="K198" s="1">
        <v>44246</v>
      </c>
      <c r="L198">
        <v>85</v>
      </c>
      <c r="M198">
        <v>0.08</v>
      </c>
      <c r="N198">
        <f>IF(E198="",Data_Validation!$B$1,E198)</f>
        <v>126.31</v>
      </c>
      <c r="O198">
        <f>IF(J198="",Data_Validation!$B$2,J198)</f>
        <v>96.2</v>
      </c>
      <c r="P198">
        <f t="shared" si="27"/>
        <v>2</v>
      </c>
      <c r="Q198" s="2">
        <f>CustomerData[[#This Row],[avg_order_value_clean]]*CustomerData[[#This Row],[total_orders]]</f>
        <v>1894.65</v>
      </c>
      <c r="R198" s="2" t="str">
        <f t="shared" si="35"/>
        <v>Inactive</v>
      </c>
      <c r="S198" s="2" t="str">
        <f t="shared" si="28"/>
        <v>Low Risk</v>
      </c>
      <c r="T198" s="2" t="str">
        <f t="shared" si="29"/>
        <v>55+</v>
      </c>
      <c r="U198" s="1">
        <f t="shared" ca="1" si="30"/>
        <v>2015</v>
      </c>
      <c r="V198" s="2" t="str">
        <f t="shared" si="31"/>
        <v>High Loyalty</v>
      </c>
      <c r="W198" s="2" t="str">
        <f t="shared" si="32"/>
        <v>Legitimate</v>
      </c>
      <c r="X198" s="2" t="str">
        <f>IF(Q198&lt;Data_Validation!$B$8,"Low Value",IF(Q198&lt;Data_Validation!$B$9,"Medium Value","High Value"))</f>
        <v>High Value</v>
      </c>
      <c r="Y198" s="2" t="str">
        <f t="shared" si="33"/>
        <v>High Value - Maintain</v>
      </c>
      <c r="Z198" s="2" t="str">
        <f t="shared" si="34"/>
        <v>Check Data</v>
      </c>
    </row>
    <row r="199" spans="1:26" x14ac:dyDescent="0.3">
      <c r="A199" t="s">
        <v>227</v>
      </c>
      <c r="B199">
        <v>41</v>
      </c>
      <c r="C199" t="s">
        <v>14</v>
      </c>
      <c r="D199" t="s">
        <v>44</v>
      </c>
      <c r="E199">
        <v>16.18</v>
      </c>
      <c r="F199">
        <v>7</v>
      </c>
      <c r="G199">
        <v>164</v>
      </c>
      <c r="H199">
        <v>0</v>
      </c>
      <c r="I199" t="s">
        <v>23</v>
      </c>
      <c r="J199">
        <v>18.899999999999999</v>
      </c>
      <c r="K199" s="1">
        <v>45140</v>
      </c>
      <c r="L199">
        <v>52</v>
      </c>
      <c r="M199">
        <v>0.48</v>
      </c>
      <c r="N199">
        <f>IF(E199="",Data_Validation!$B$1,E199)</f>
        <v>16.18</v>
      </c>
      <c r="O199">
        <f>IF(J199="",Data_Validation!$B$2,J199)</f>
        <v>18.899999999999999</v>
      </c>
      <c r="P199">
        <f t="shared" si="27"/>
        <v>1</v>
      </c>
      <c r="Q199" s="2">
        <f>CustomerData[[#This Row],[avg_order_value_clean]]*CustomerData[[#This Row],[total_orders]]</f>
        <v>113.25999999999999</v>
      </c>
      <c r="R199" s="2" t="str">
        <f t="shared" si="35"/>
        <v>Inactive</v>
      </c>
      <c r="S199" s="2" t="str">
        <f t="shared" si="28"/>
        <v>Medium Risk</v>
      </c>
      <c r="T199" s="2" t="str">
        <f t="shared" si="29"/>
        <v>35-44</v>
      </c>
      <c r="U199" s="1">
        <f t="shared" ca="1" si="30"/>
        <v>1121</v>
      </c>
      <c r="V199" s="2" t="str">
        <f t="shared" si="31"/>
        <v>Medium Loyalty</v>
      </c>
      <c r="W199" s="2" t="str">
        <f t="shared" si="32"/>
        <v>Legitimate</v>
      </c>
      <c r="X199" s="2" t="str">
        <f>IF(Q199&lt;Data_Validation!$B$8,"Low Value",IF(Q199&lt;Data_Validation!$B$9,"Medium Value","High Value"))</f>
        <v>Low Value</v>
      </c>
      <c r="Y199" s="2" t="str">
        <f t="shared" si="33"/>
        <v>Stable</v>
      </c>
      <c r="Z199" s="2" t="str">
        <f t="shared" si="34"/>
        <v>Check Data</v>
      </c>
    </row>
    <row r="200" spans="1:26" x14ac:dyDescent="0.3">
      <c r="A200" t="s">
        <v>228</v>
      </c>
      <c r="B200">
        <v>69</v>
      </c>
      <c r="C200" t="s">
        <v>14</v>
      </c>
      <c r="D200" t="s">
        <v>50</v>
      </c>
      <c r="E200">
        <v>112.24</v>
      </c>
      <c r="F200">
        <v>8</v>
      </c>
      <c r="G200">
        <v>258</v>
      </c>
      <c r="H200">
        <v>0</v>
      </c>
      <c r="I200" t="s">
        <v>40</v>
      </c>
      <c r="K200" s="1">
        <v>44452</v>
      </c>
      <c r="L200">
        <v>23</v>
      </c>
      <c r="M200">
        <v>0.28999999999999998</v>
      </c>
      <c r="N200">
        <f>IF(E200="",Data_Validation!$B$1,E200)</f>
        <v>112.24</v>
      </c>
      <c r="O200">
        <f>IF(J200="",Data_Validation!$B$2,J200)</f>
        <v>250</v>
      </c>
      <c r="P200">
        <f t="shared" si="27"/>
        <v>1</v>
      </c>
      <c r="Q200" s="2">
        <f>CustomerData[[#This Row],[avg_order_value_clean]]*CustomerData[[#This Row],[total_orders]]</f>
        <v>897.92</v>
      </c>
      <c r="R200" s="2" t="str">
        <f t="shared" si="35"/>
        <v>Inactive</v>
      </c>
      <c r="S200" s="2" t="str">
        <f t="shared" si="28"/>
        <v>Medium Risk</v>
      </c>
      <c r="T200" s="2" t="str">
        <f t="shared" si="29"/>
        <v>55+</v>
      </c>
      <c r="U200" s="1">
        <f t="shared" ca="1" si="30"/>
        <v>1809</v>
      </c>
      <c r="V200" s="2" t="str">
        <f t="shared" si="31"/>
        <v>Low Loyalty</v>
      </c>
      <c r="W200" s="2" t="str">
        <f t="shared" si="32"/>
        <v>Legitimate</v>
      </c>
      <c r="X200" s="2" t="str">
        <f>IF(Q200&lt;Data_Validation!$B$8,"Low Value",IF(Q200&lt;Data_Validation!$B$9,"Medium Value","High Value"))</f>
        <v>Low Value</v>
      </c>
      <c r="Y200" s="2" t="str">
        <f t="shared" si="33"/>
        <v>Stable</v>
      </c>
      <c r="Z200" s="2" t="str">
        <f t="shared" si="34"/>
        <v>Check Data</v>
      </c>
    </row>
    <row r="201" spans="1:26" x14ac:dyDescent="0.3">
      <c r="A201" t="s">
        <v>229</v>
      </c>
      <c r="B201">
        <v>40</v>
      </c>
      <c r="C201" t="s">
        <v>14</v>
      </c>
      <c r="D201" t="s">
        <v>22</v>
      </c>
      <c r="E201">
        <v>19.14</v>
      </c>
      <c r="F201">
        <v>18</v>
      </c>
      <c r="G201">
        <v>75</v>
      </c>
      <c r="H201">
        <v>0</v>
      </c>
      <c r="I201" t="s">
        <v>16</v>
      </c>
      <c r="J201">
        <v>20.399999999999999</v>
      </c>
      <c r="K201" s="1">
        <v>45293</v>
      </c>
      <c r="L201">
        <v>20</v>
      </c>
      <c r="M201">
        <v>0.21</v>
      </c>
      <c r="N201">
        <f>IF(E201="",Data_Validation!$B$1,E201)</f>
        <v>19.14</v>
      </c>
      <c r="O201">
        <f>IF(J201="",Data_Validation!$B$2,J201)</f>
        <v>20.399999999999999</v>
      </c>
      <c r="P201">
        <f t="shared" si="27"/>
        <v>1</v>
      </c>
      <c r="Q201" s="2">
        <f>CustomerData[[#This Row],[avg_order_value_clean]]*CustomerData[[#This Row],[total_orders]]</f>
        <v>344.52</v>
      </c>
      <c r="R201" s="2" t="str">
        <f t="shared" si="35"/>
        <v>At Risk</v>
      </c>
      <c r="S201" s="2" t="str">
        <f t="shared" si="28"/>
        <v>Medium Risk</v>
      </c>
      <c r="T201" s="2" t="str">
        <f t="shared" si="29"/>
        <v>35-44</v>
      </c>
      <c r="U201" s="1">
        <f t="shared" ca="1" si="30"/>
        <v>968</v>
      </c>
      <c r="V201" s="2" t="str">
        <f t="shared" si="31"/>
        <v>Low Loyalty</v>
      </c>
      <c r="W201" s="2" t="str">
        <f t="shared" si="32"/>
        <v>Legitimate</v>
      </c>
      <c r="X201" s="2" t="str">
        <f>IF(Q201&lt;Data_Validation!$B$8,"Low Value",IF(Q201&lt;Data_Validation!$B$9,"Medium Value","High Value"))</f>
        <v>Low Value</v>
      </c>
      <c r="Y201" s="2" t="str">
        <f t="shared" si="33"/>
        <v>Stable</v>
      </c>
      <c r="Z201" s="2" t="str">
        <f t="shared" si="34"/>
        <v>Check Data</v>
      </c>
    </row>
    <row r="202" spans="1:26" x14ac:dyDescent="0.3">
      <c r="A202" t="s">
        <v>230</v>
      </c>
      <c r="B202">
        <v>35</v>
      </c>
      <c r="C202" t="s">
        <v>25</v>
      </c>
      <c r="D202" t="s">
        <v>44</v>
      </c>
      <c r="E202">
        <v>131.69999999999999</v>
      </c>
      <c r="F202">
        <v>14</v>
      </c>
      <c r="G202">
        <v>6</v>
      </c>
      <c r="H202">
        <v>0</v>
      </c>
      <c r="I202" t="s">
        <v>19</v>
      </c>
      <c r="J202">
        <v>67.3</v>
      </c>
      <c r="K202" s="1">
        <v>44654</v>
      </c>
      <c r="L202">
        <v>90</v>
      </c>
      <c r="M202">
        <v>0.38</v>
      </c>
      <c r="N202">
        <f>IF(E202="",Data_Validation!$B$1,E202)</f>
        <v>131.69999999999999</v>
      </c>
      <c r="O202">
        <f>IF(J202="",Data_Validation!$B$2,J202)</f>
        <v>67.3</v>
      </c>
      <c r="P202">
        <f t="shared" si="27"/>
        <v>1</v>
      </c>
      <c r="Q202" s="2">
        <f>CustomerData[[#This Row],[avg_order_value_clean]]*CustomerData[[#This Row],[total_orders]]</f>
        <v>1843.7999999999997</v>
      </c>
      <c r="R202" s="2" t="str">
        <f t="shared" si="35"/>
        <v>Active</v>
      </c>
      <c r="S202" s="2" t="str">
        <f t="shared" si="28"/>
        <v>Medium Risk</v>
      </c>
      <c r="T202" s="2" t="str">
        <f t="shared" si="29"/>
        <v>35-44</v>
      </c>
      <c r="U202" s="1">
        <f t="shared" ca="1" si="30"/>
        <v>1607</v>
      </c>
      <c r="V202" s="2" t="str">
        <f t="shared" si="31"/>
        <v>High Loyalty</v>
      </c>
      <c r="W202" s="2" t="str">
        <f t="shared" si="32"/>
        <v>Legitimate</v>
      </c>
      <c r="X202" s="2" t="str">
        <f>IF(Q202&lt;Data_Validation!$B$8,"Low Value",IF(Q202&lt;Data_Validation!$B$9,"Medium Value","High Value"))</f>
        <v>High Value</v>
      </c>
      <c r="Y202" s="2" t="str">
        <f t="shared" si="33"/>
        <v>High Value - Maintain</v>
      </c>
      <c r="Z202" s="2" t="str">
        <f t="shared" si="34"/>
        <v>Check Data</v>
      </c>
    </row>
    <row r="203" spans="1:26" x14ac:dyDescent="0.3">
      <c r="A203" t="s">
        <v>231</v>
      </c>
      <c r="B203">
        <v>67</v>
      </c>
      <c r="C203" t="s">
        <v>21</v>
      </c>
      <c r="D203" t="s">
        <v>18</v>
      </c>
      <c r="E203">
        <v>109.97</v>
      </c>
      <c r="F203">
        <v>8</v>
      </c>
      <c r="G203">
        <v>185</v>
      </c>
      <c r="H203">
        <v>0</v>
      </c>
      <c r="I203" t="s">
        <v>40</v>
      </c>
      <c r="K203" s="1">
        <v>45315</v>
      </c>
      <c r="L203">
        <v>27</v>
      </c>
      <c r="M203">
        <v>0.43</v>
      </c>
      <c r="N203">
        <f>IF(E203="",Data_Validation!$B$1,E203)</f>
        <v>109.97</v>
      </c>
      <c r="O203">
        <f>IF(J203="",Data_Validation!$B$2,J203)</f>
        <v>250</v>
      </c>
      <c r="P203">
        <f t="shared" si="27"/>
        <v>3</v>
      </c>
      <c r="Q203" s="2">
        <f>CustomerData[[#This Row],[avg_order_value_clean]]*CustomerData[[#This Row],[total_orders]]</f>
        <v>879.76</v>
      </c>
      <c r="R203" s="2" t="str">
        <f t="shared" si="35"/>
        <v>Inactive</v>
      </c>
      <c r="S203" s="2" t="str">
        <f t="shared" si="28"/>
        <v>Medium Risk</v>
      </c>
      <c r="T203" s="2" t="str">
        <f t="shared" si="29"/>
        <v>55+</v>
      </c>
      <c r="U203" s="1">
        <f t="shared" ca="1" si="30"/>
        <v>946</v>
      </c>
      <c r="V203" s="2" t="str">
        <f t="shared" si="31"/>
        <v>Low Loyalty</v>
      </c>
      <c r="W203" s="2" t="str">
        <f t="shared" si="32"/>
        <v>Legitimate</v>
      </c>
      <c r="X203" s="2" t="str">
        <f>IF(Q203&lt;Data_Validation!$B$8,"Low Value",IF(Q203&lt;Data_Validation!$B$9,"Medium Value","High Value"))</f>
        <v>Low Value</v>
      </c>
      <c r="Y203" s="2" t="str">
        <f t="shared" si="33"/>
        <v>Stable</v>
      </c>
      <c r="Z203" s="2" t="str">
        <f t="shared" si="34"/>
        <v>Check Data</v>
      </c>
    </row>
    <row r="204" spans="1:26" x14ac:dyDescent="0.3">
      <c r="A204" t="s">
        <v>232</v>
      </c>
      <c r="B204">
        <v>71</v>
      </c>
      <c r="C204" t="s">
        <v>21</v>
      </c>
      <c r="D204" t="s">
        <v>37</v>
      </c>
      <c r="E204">
        <v>31.8</v>
      </c>
      <c r="F204">
        <v>11</v>
      </c>
      <c r="G204">
        <v>275</v>
      </c>
      <c r="H204">
        <v>0</v>
      </c>
      <c r="I204" t="s">
        <v>16</v>
      </c>
      <c r="J204">
        <v>86.8</v>
      </c>
      <c r="K204" s="1">
        <v>44849</v>
      </c>
      <c r="L204">
        <v>41</v>
      </c>
      <c r="M204">
        <v>0.08</v>
      </c>
      <c r="N204">
        <f>IF(E204="",Data_Validation!$B$1,E204)</f>
        <v>31.8</v>
      </c>
      <c r="O204">
        <f>IF(J204="",Data_Validation!$B$2,J204)</f>
        <v>86.8</v>
      </c>
      <c r="P204">
        <f t="shared" si="27"/>
        <v>1</v>
      </c>
      <c r="Q204" s="2">
        <f>CustomerData[[#This Row],[avg_order_value_clean]]*CustomerData[[#This Row],[total_orders]]</f>
        <v>349.8</v>
      </c>
      <c r="R204" s="2" t="str">
        <f t="shared" si="35"/>
        <v>Inactive</v>
      </c>
      <c r="S204" s="2" t="str">
        <f t="shared" si="28"/>
        <v>Low Risk</v>
      </c>
      <c r="T204" s="2" t="str">
        <f t="shared" si="29"/>
        <v>55+</v>
      </c>
      <c r="U204" s="1">
        <f t="shared" ca="1" si="30"/>
        <v>1412</v>
      </c>
      <c r="V204" s="2" t="str">
        <f t="shared" si="31"/>
        <v>Medium Loyalty</v>
      </c>
      <c r="W204" s="2" t="str">
        <f t="shared" si="32"/>
        <v>Legitimate</v>
      </c>
      <c r="X204" s="2" t="str">
        <f>IF(Q204&lt;Data_Validation!$B$8,"Low Value",IF(Q204&lt;Data_Validation!$B$9,"Medium Value","High Value"))</f>
        <v>Low Value</v>
      </c>
      <c r="Y204" s="2" t="str">
        <f t="shared" si="33"/>
        <v>Stable</v>
      </c>
      <c r="Z204" s="2" t="str">
        <f t="shared" si="34"/>
        <v>Check Data</v>
      </c>
    </row>
    <row r="205" spans="1:26" x14ac:dyDescent="0.3">
      <c r="A205" t="s">
        <v>233</v>
      </c>
      <c r="B205">
        <v>31</v>
      </c>
      <c r="C205" t="s">
        <v>14</v>
      </c>
      <c r="D205" t="s">
        <v>50</v>
      </c>
      <c r="E205">
        <v>96.67</v>
      </c>
      <c r="F205">
        <v>15</v>
      </c>
      <c r="G205">
        <v>78</v>
      </c>
      <c r="H205">
        <v>0</v>
      </c>
      <c r="I205" t="s">
        <v>40</v>
      </c>
      <c r="J205">
        <v>98.3</v>
      </c>
      <c r="K205" s="1">
        <v>45198</v>
      </c>
      <c r="L205">
        <v>78</v>
      </c>
      <c r="M205">
        <v>0.06</v>
      </c>
      <c r="N205">
        <f>IF(E205="",Data_Validation!$B$1,E205)</f>
        <v>96.67</v>
      </c>
      <c r="O205">
        <f>IF(J205="",Data_Validation!$B$2,J205)</f>
        <v>98.3</v>
      </c>
      <c r="P205">
        <f t="shared" si="27"/>
        <v>1</v>
      </c>
      <c r="Q205" s="2">
        <f>CustomerData[[#This Row],[avg_order_value_clean]]*CustomerData[[#This Row],[total_orders]]</f>
        <v>1450.05</v>
      </c>
      <c r="R205" s="2" t="str">
        <f t="shared" si="35"/>
        <v>At Risk</v>
      </c>
      <c r="S205" s="2" t="str">
        <f t="shared" si="28"/>
        <v>Low Risk</v>
      </c>
      <c r="T205" s="2" t="str">
        <f t="shared" si="29"/>
        <v>25-34</v>
      </c>
      <c r="U205" s="1">
        <f t="shared" ca="1" si="30"/>
        <v>1063</v>
      </c>
      <c r="V205" s="2" t="str">
        <f t="shared" si="31"/>
        <v>High Loyalty</v>
      </c>
      <c r="W205" s="2" t="str">
        <f t="shared" si="32"/>
        <v>Legitimate</v>
      </c>
      <c r="X205" s="2" t="str">
        <f>IF(Q205&lt;Data_Validation!$B$8,"Low Value",IF(Q205&lt;Data_Validation!$B$9,"Medium Value","High Value"))</f>
        <v>Low Value</v>
      </c>
      <c r="Y205" s="2" t="str">
        <f t="shared" si="33"/>
        <v>Stable</v>
      </c>
      <c r="Z205" s="2" t="str">
        <f t="shared" si="34"/>
        <v>Check Data</v>
      </c>
    </row>
    <row r="206" spans="1:26" x14ac:dyDescent="0.3">
      <c r="A206" t="s">
        <v>234</v>
      </c>
      <c r="B206">
        <v>67</v>
      </c>
      <c r="C206" t="s">
        <v>14</v>
      </c>
      <c r="D206" t="s">
        <v>50</v>
      </c>
      <c r="F206">
        <v>7</v>
      </c>
      <c r="G206">
        <v>64</v>
      </c>
      <c r="H206">
        <v>0</v>
      </c>
      <c r="I206" t="s">
        <v>29</v>
      </c>
      <c r="K206" s="1">
        <v>45039</v>
      </c>
      <c r="L206">
        <v>36</v>
      </c>
      <c r="M206">
        <v>0.6</v>
      </c>
      <c r="N206">
        <f>IF(E206="",Data_Validation!$B$1,E206)</f>
        <v>250</v>
      </c>
      <c r="O206">
        <f>IF(J206="",Data_Validation!$B$2,J206)</f>
        <v>250</v>
      </c>
      <c r="P206">
        <f t="shared" si="27"/>
        <v>1</v>
      </c>
      <c r="Q206" s="2">
        <f>CustomerData[[#This Row],[avg_order_value_clean]]*CustomerData[[#This Row],[total_orders]]</f>
        <v>1750</v>
      </c>
      <c r="R206" s="2" t="str">
        <f t="shared" si="35"/>
        <v>At Risk</v>
      </c>
      <c r="S206" s="2" t="str">
        <f t="shared" si="28"/>
        <v>High Risk</v>
      </c>
      <c r="T206" s="2" t="str">
        <f t="shared" si="29"/>
        <v>55+</v>
      </c>
      <c r="U206" s="1">
        <f t="shared" ca="1" si="30"/>
        <v>1222</v>
      </c>
      <c r="V206" s="2" t="str">
        <f t="shared" si="31"/>
        <v>Low Loyalty</v>
      </c>
      <c r="W206" s="2" t="str">
        <f t="shared" si="32"/>
        <v>Legitimate</v>
      </c>
      <c r="X206" s="2" t="str">
        <f>IF(Q206&lt;Data_Validation!$B$8,"Low Value",IF(Q206&lt;Data_Validation!$B$9,"Medium Value","High Value"))</f>
        <v>High Value</v>
      </c>
      <c r="Y206" s="2" t="str">
        <f t="shared" si="33"/>
        <v>Critical - Retain</v>
      </c>
      <c r="Z206" s="2" t="str">
        <f t="shared" si="34"/>
        <v>Check Data</v>
      </c>
    </row>
    <row r="207" spans="1:26" x14ac:dyDescent="0.3">
      <c r="A207" t="s">
        <v>235</v>
      </c>
      <c r="B207">
        <v>32</v>
      </c>
      <c r="C207" t="s">
        <v>21</v>
      </c>
      <c r="D207" t="s">
        <v>22</v>
      </c>
      <c r="E207">
        <v>56.13</v>
      </c>
      <c r="F207">
        <v>7</v>
      </c>
      <c r="G207">
        <v>114</v>
      </c>
      <c r="H207">
        <v>0</v>
      </c>
      <c r="I207" t="s">
        <v>23</v>
      </c>
      <c r="J207">
        <v>73.900000000000006</v>
      </c>
      <c r="K207" s="1">
        <v>44937</v>
      </c>
      <c r="L207">
        <v>4</v>
      </c>
      <c r="M207">
        <v>0.06</v>
      </c>
      <c r="N207">
        <f>IF(E207="",Data_Validation!$B$1,E207)</f>
        <v>56.13</v>
      </c>
      <c r="O207">
        <f>IF(J207="",Data_Validation!$B$2,J207)</f>
        <v>73.900000000000006</v>
      </c>
      <c r="P207">
        <f t="shared" si="27"/>
        <v>1</v>
      </c>
      <c r="Q207" s="2">
        <f>CustomerData[[#This Row],[avg_order_value_clean]]*CustomerData[[#This Row],[total_orders]]</f>
        <v>392.91</v>
      </c>
      <c r="R207" s="2" t="str">
        <f t="shared" si="35"/>
        <v>Inactive</v>
      </c>
      <c r="S207" s="2" t="str">
        <f t="shared" si="28"/>
        <v>Low Risk</v>
      </c>
      <c r="T207" s="2" t="str">
        <f t="shared" si="29"/>
        <v>25-34</v>
      </c>
      <c r="U207" s="1">
        <f t="shared" ca="1" si="30"/>
        <v>1324</v>
      </c>
      <c r="V207" s="2" t="str">
        <f t="shared" si="31"/>
        <v>Low Loyalty</v>
      </c>
      <c r="W207" s="2" t="str">
        <f t="shared" si="32"/>
        <v>Legitimate</v>
      </c>
      <c r="X207" s="2" t="str">
        <f>IF(Q207&lt;Data_Validation!$B$8,"Low Value",IF(Q207&lt;Data_Validation!$B$9,"Medium Value","High Value"))</f>
        <v>Low Value</v>
      </c>
      <c r="Y207" s="2" t="str">
        <f t="shared" si="33"/>
        <v>Stable</v>
      </c>
      <c r="Z207" s="2" t="str">
        <f t="shared" si="34"/>
        <v>Check Data</v>
      </c>
    </row>
    <row r="208" spans="1:26" x14ac:dyDescent="0.3">
      <c r="A208" t="s">
        <v>236</v>
      </c>
      <c r="B208">
        <v>32</v>
      </c>
      <c r="C208" t="s">
        <v>14</v>
      </c>
      <c r="D208" t="s">
        <v>26</v>
      </c>
      <c r="E208">
        <v>66.489999999999995</v>
      </c>
      <c r="F208">
        <v>17</v>
      </c>
      <c r="G208">
        <v>201</v>
      </c>
      <c r="H208">
        <v>0</v>
      </c>
      <c r="I208" t="s">
        <v>19</v>
      </c>
      <c r="J208">
        <v>53.3</v>
      </c>
      <c r="K208" s="1">
        <v>45385</v>
      </c>
      <c r="L208">
        <v>26</v>
      </c>
      <c r="M208">
        <v>0.08</v>
      </c>
      <c r="N208">
        <f>IF(E208="",Data_Validation!$B$1,E208)</f>
        <v>66.489999999999995</v>
      </c>
      <c r="O208">
        <f>IF(J208="",Data_Validation!$B$2,J208)</f>
        <v>53.3</v>
      </c>
      <c r="P208">
        <f t="shared" si="27"/>
        <v>2</v>
      </c>
      <c r="Q208" s="2">
        <f>CustomerData[[#This Row],[avg_order_value_clean]]*CustomerData[[#This Row],[total_orders]]</f>
        <v>1130.33</v>
      </c>
      <c r="R208" s="2" t="str">
        <f t="shared" si="35"/>
        <v>Inactive</v>
      </c>
      <c r="S208" s="2" t="str">
        <f t="shared" si="28"/>
        <v>Low Risk</v>
      </c>
      <c r="T208" s="2" t="str">
        <f t="shared" si="29"/>
        <v>25-34</v>
      </c>
      <c r="U208" s="1">
        <f t="shared" ca="1" si="30"/>
        <v>876</v>
      </c>
      <c r="V208" s="2" t="str">
        <f t="shared" si="31"/>
        <v>Low Loyalty</v>
      </c>
      <c r="W208" s="2" t="str">
        <f t="shared" si="32"/>
        <v>Legitimate</v>
      </c>
      <c r="X208" s="2" t="str">
        <f>IF(Q208&lt;Data_Validation!$B$8,"Low Value",IF(Q208&lt;Data_Validation!$B$9,"Medium Value","High Value"))</f>
        <v>Low Value</v>
      </c>
      <c r="Y208" s="2" t="str">
        <f t="shared" si="33"/>
        <v>Stable</v>
      </c>
      <c r="Z208" s="2" t="str">
        <f t="shared" si="34"/>
        <v>Check Data</v>
      </c>
    </row>
    <row r="209" spans="1:26" x14ac:dyDescent="0.3">
      <c r="A209" t="s">
        <v>237</v>
      </c>
      <c r="B209">
        <v>23</v>
      </c>
      <c r="C209" t="s">
        <v>25</v>
      </c>
      <c r="D209" t="s">
        <v>22</v>
      </c>
      <c r="E209">
        <v>61.8</v>
      </c>
      <c r="F209">
        <v>10</v>
      </c>
      <c r="G209">
        <v>141</v>
      </c>
      <c r="H209">
        <v>0</v>
      </c>
      <c r="I209" t="s">
        <v>40</v>
      </c>
      <c r="J209">
        <v>35.9</v>
      </c>
      <c r="K209" s="1">
        <v>44122</v>
      </c>
      <c r="L209">
        <v>40</v>
      </c>
      <c r="M209">
        <v>0.28000000000000003</v>
      </c>
      <c r="N209">
        <f>IF(E209="",Data_Validation!$B$1,E209)</f>
        <v>61.8</v>
      </c>
      <c r="O209">
        <f>IF(J209="",Data_Validation!$B$2,J209)</f>
        <v>35.9</v>
      </c>
      <c r="P209">
        <f t="shared" si="27"/>
        <v>1</v>
      </c>
      <c r="Q209" s="2">
        <f>CustomerData[[#This Row],[avg_order_value_clean]]*CustomerData[[#This Row],[total_orders]]</f>
        <v>618</v>
      </c>
      <c r="R209" s="2" t="str">
        <f t="shared" si="35"/>
        <v>Inactive</v>
      </c>
      <c r="S209" s="2" t="str">
        <f t="shared" si="28"/>
        <v>Medium Risk</v>
      </c>
      <c r="T209" s="2" t="str">
        <f t="shared" si="29"/>
        <v>Under 25</v>
      </c>
      <c r="U209" s="1">
        <f t="shared" ca="1" si="30"/>
        <v>2139</v>
      </c>
      <c r="V209" s="2" t="str">
        <f t="shared" si="31"/>
        <v>Medium Loyalty</v>
      </c>
      <c r="W209" s="2" t="str">
        <f t="shared" si="32"/>
        <v>Legitimate</v>
      </c>
      <c r="X209" s="2" t="str">
        <f>IF(Q209&lt;Data_Validation!$B$8,"Low Value",IF(Q209&lt;Data_Validation!$B$9,"Medium Value","High Value"))</f>
        <v>Low Value</v>
      </c>
      <c r="Y209" s="2" t="str">
        <f t="shared" si="33"/>
        <v>Stable</v>
      </c>
      <c r="Z209" s="2" t="str">
        <f t="shared" si="34"/>
        <v>Check Data</v>
      </c>
    </row>
    <row r="210" spans="1:26" x14ac:dyDescent="0.3">
      <c r="A210" t="s">
        <v>238</v>
      </c>
      <c r="B210">
        <v>44</v>
      </c>
      <c r="C210" t="s">
        <v>25</v>
      </c>
      <c r="D210" t="s">
        <v>15</v>
      </c>
      <c r="E210">
        <v>52.83</v>
      </c>
      <c r="F210">
        <v>14</v>
      </c>
      <c r="G210">
        <v>97</v>
      </c>
      <c r="H210">
        <v>0</v>
      </c>
      <c r="I210" t="s">
        <v>16</v>
      </c>
      <c r="J210">
        <v>19.100000000000001</v>
      </c>
      <c r="K210" s="1">
        <v>44788</v>
      </c>
      <c r="L210">
        <v>80</v>
      </c>
      <c r="M210">
        <v>0.14000000000000001</v>
      </c>
      <c r="N210">
        <f>IF(E210="",Data_Validation!$B$1,E210)</f>
        <v>52.83</v>
      </c>
      <c r="O210">
        <f>IF(J210="",Data_Validation!$B$2,J210)</f>
        <v>19.100000000000001</v>
      </c>
      <c r="P210">
        <f t="shared" si="27"/>
        <v>2</v>
      </c>
      <c r="Q210" s="2">
        <f>CustomerData[[#This Row],[avg_order_value_clean]]*CustomerData[[#This Row],[total_orders]]</f>
        <v>739.62</v>
      </c>
      <c r="R210" s="2" t="str">
        <f t="shared" si="35"/>
        <v>Inactive</v>
      </c>
      <c r="S210" s="2" t="str">
        <f t="shared" si="28"/>
        <v>Low Risk</v>
      </c>
      <c r="T210" s="2" t="str">
        <f t="shared" si="29"/>
        <v>35-44</v>
      </c>
      <c r="U210" s="1">
        <f t="shared" ca="1" si="30"/>
        <v>1473</v>
      </c>
      <c r="V210" s="2" t="str">
        <f t="shared" si="31"/>
        <v>High Loyalty</v>
      </c>
      <c r="W210" s="2" t="str">
        <f t="shared" si="32"/>
        <v>Legitimate</v>
      </c>
      <c r="X210" s="2" t="str">
        <f>IF(Q210&lt;Data_Validation!$B$8,"Low Value",IF(Q210&lt;Data_Validation!$B$9,"Medium Value","High Value"))</f>
        <v>Low Value</v>
      </c>
      <c r="Y210" s="2" t="str">
        <f t="shared" si="33"/>
        <v>Stable</v>
      </c>
      <c r="Z210" s="2" t="str">
        <f t="shared" si="34"/>
        <v>Check Data</v>
      </c>
    </row>
    <row r="211" spans="1:26" x14ac:dyDescent="0.3">
      <c r="A211" t="s">
        <v>239</v>
      </c>
      <c r="B211">
        <v>32</v>
      </c>
      <c r="C211" t="s">
        <v>21</v>
      </c>
      <c r="D211" t="s">
        <v>37</v>
      </c>
      <c r="E211">
        <v>131.28</v>
      </c>
      <c r="F211">
        <v>5</v>
      </c>
      <c r="G211">
        <v>304</v>
      </c>
      <c r="H211">
        <v>0</v>
      </c>
      <c r="I211" t="s">
        <v>19</v>
      </c>
      <c r="J211">
        <v>71.900000000000006</v>
      </c>
      <c r="K211" s="1">
        <v>45566</v>
      </c>
      <c r="L211">
        <v>84</v>
      </c>
      <c r="M211">
        <v>0.47</v>
      </c>
      <c r="N211">
        <f>IF(E211="",Data_Validation!$B$1,E211)</f>
        <v>131.28</v>
      </c>
      <c r="O211">
        <f>IF(J211="",Data_Validation!$B$2,J211)</f>
        <v>71.900000000000006</v>
      </c>
      <c r="P211">
        <f t="shared" si="27"/>
        <v>2</v>
      </c>
      <c r="Q211" s="2">
        <f>CustomerData[[#This Row],[avg_order_value_clean]]*CustomerData[[#This Row],[total_orders]]</f>
        <v>656.4</v>
      </c>
      <c r="R211" s="2" t="str">
        <f t="shared" si="35"/>
        <v>Inactive</v>
      </c>
      <c r="S211" s="2" t="str">
        <f t="shared" si="28"/>
        <v>Medium Risk</v>
      </c>
      <c r="T211" s="2" t="str">
        <f t="shared" si="29"/>
        <v>25-34</v>
      </c>
      <c r="U211" s="1">
        <f t="shared" ca="1" si="30"/>
        <v>695</v>
      </c>
      <c r="V211" s="2" t="str">
        <f t="shared" si="31"/>
        <v>High Loyalty</v>
      </c>
      <c r="W211" s="2" t="str">
        <f t="shared" si="32"/>
        <v>Legitimate</v>
      </c>
      <c r="X211" s="2" t="str">
        <f>IF(Q211&lt;Data_Validation!$B$8,"Low Value",IF(Q211&lt;Data_Validation!$B$9,"Medium Value","High Value"))</f>
        <v>Low Value</v>
      </c>
      <c r="Y211" s="2" t="str">
        <f t="shared" si="33"/>
        <v>Stable</v>
      </c>
      <c r="Z211" s="2" t="str">
        <f t="shared" si="34"/>
        <v>Check Data</v>
      </c>
    </row>
    <row r="212" spans="1:26" x14ac:dyDescent="0.3">
      <c r="A212" t="s">
        <v>240</v>
      </c>
      <c r="B212">
        <v>67</v>
      </c>
      <c r="C212" t="s">
        <v>14</v>
      </c>
      <c r="D212" t="s">
        <v>52</v>
      </c>
      <c r="E212">
        <v>131.12</v>
      </c>
      <c r="F212">
        <v>10</v>
      </c>
      <c r="G212">
        <v>216</v>
      </c>
      <c r="H212">
        <v>0</v>
      </c>
      <c r="I212" t="s">
        <v>40</v>
      </c>
      <c r="J212">
        <v>15.9</v>
      </c>
      <c r="K212" s="1">
        <v>45673</v>
      </c>
      <c r="L212">
        <v>88</v>
      </c>
      <c r="M212">
        <v>0.18</v>
      </c>
      <c r="N212">
        <f>IF(E212="",Data_Validation!$B$1,E212)</f>
        <v>131.12</v>
      </c>
      <c r="O212">
        <f>IF(J212="",Data_Validation!$B$2,J212)</f>
        <v>15.9</v>
      </c>
      <c r="P212">
        <f t="shared" si="27"/>
        <v>3</v>
      </c>
      <c r="Q212" s="2">
        <f>CustomerData[[#This Row],[avg_order_value_clean]]*CustomerData[[#This Row],[total_orders]]</f>
        <v>1311.2</v>
      </c>
      <c r="R212" s="2" t="str">
        <f t="shared" si="35"/>
        <v>Inactive</v>
      </c>
      <c r="S212" s="2" t="str">
        <f t="shared" si="28"/>
        <v>Low Risk</v>
      </c>
      <c r="T212" s="2" t="str">
        <f t="shared" si="29"/>
        <v>55+</v>
      </c>
      <c r="U212" s="1">
        <f t="shared" ca="1" si="30"/>
        <v>588</v>
      </c>
      <c r="V212" s="2" t="str">
        <f t="shared" si="31"/>
        <v>High Loyalty</v>
      </c>
      <c r="W212" s="2" t="str">
        <f t="shared" si="32"/>
        <v>Legitimate</v>
      </c>
      <c r="X212" s="2" t="str">
        <f>IF(Q212&lt;Data_Validation!$B$8,"Low Value",IF(Q212&lt;Data_Validation!$B$9,"Medium Value","High Value"))</f>
        <v>Low Value</v>
      </c>
      <c r="Y212" s="2" t="str">
        <f t="shared" si="33"/>
        <v>Stable</v>
      </c>
      <c r="Z212" s="2" t="str">
        <f t="shared" si="34"/>
        <v>Check Data</v>
      </c>
    </row>
    <row r="213" spans="1:26" x14ac:dyDescent="0.3">
      <c r="A213" t="s">
        <v>241</v>
      </c>
      <c r="B213">
        <v>53</v>
      </c>
      <c r="C213" t="s">
        <v>14</v>
      </c>
      <c r="D213" t="s">
        <v>35</v>
      </c>
      <c r="E213">
        <v>32.96</v>
      </c>
      <c r="F213">
        <v>12</v>
      </c>
      <c r="G213">
        <v>73</v>
      </c>
      <c r="H213">
        <v>0</v>
      </c>
      <c r="I213" t="s">
        <v>29</v>
      </c>
      <c r="J213">
        <v>28.1</v>
      </c>
      <c r="K213" s="1">
        <v>44771</v>
      </c>
      <c r="L213">
        <v>74</v>
      </c>
      <c r="M213">
        <v>0.31</v>
      </c>
      <c r="N213">
        <f>IF(E213="",Data_Validation!$B$1,E213)</f>
        <v>32.96</v>
      </c>
      <c r="O213">
        <f>IF(J213="",Data_Validation!$B$2,J213)</f>
        <v>28.1</v>
      </c>
      <c r="P213">
        <f t="shared" si="27"/>
        <v>1</v>
      </c>
      <c r="Q213" s="2">
        <f>CustomerData[[#This Row],[avg_order_value_clean]]*CustomerData[[#This Row],[total_orders]]</f>
        <v>395.52</v>
      </c>
      <c r="R213" s="2" t="str">
        <f t="shared" si="35"/>
        <v>At Risk</v>
      </c>
      <c r="S213" s="2" t="str">
        <f t="shared" si="28"/>
        <v>Medium Risk</v>
      </c>
      <c r="T213" s="2" t="str">
        <f t="shared" si="29"/>
        <v>45-54</v>
      </c>
      <c r="U213" s="1">
        <f t="shared" ca="1" si="30"/>
        <v>1490</v>
      </c>
      <c r="V213" s="2" t="str">
        <f t="shared" si="31"/>
        <v>High Loyalty</v>
      </c>
      <c r="W213" s="2" t="str">
        <f t="shared" si="32"/>
        <v>Legitimate</v>
      </c>
      <c r="X213" s="2" t="str">
        <f>IF(Q213&lt;Data_Validation!$B$8,"Low Value",IF(Q213&lt;Data_Validation!$B$9,"Medium Value","High Value"))</f>
        <v>Low Value</v>
      </c>
      <c r="Y213" s="2" t="str">
        <f t="shared" si="33"/>
        <v>Stable</v>
      </c>
      <c r="Z213" s="2" t="str">
        <f t="shared" si="34"/>
        <v>Check Data</v>
      </c>
    </row>
    <row r="214" spans="1:26" x14ac:dyDescent="0.3">
      <c r="A214" t="s">
        <v>242</v>
      </c>
      <c r="B214">
        <v>72</v>
      </c>
      <c r="C214" t="s">
        <v>14</v>
      </c>
      <c r="D214" t="s">
        <v>52</v>
      </c>
      <c r="E214">
        <v>190.31</v>
      </c>
      <c r="F214">
        <v>7</v>
      </c>
      <c r="G214">
        <v>292</v>
      </c>
      <c r="H214">
        <v>0</v>
      </c>
      <c r="I214" t="s">
        <v>16</v>
      </c>
      <c r="J214">
        <v>92</v>
      </c>
      <c r="K214" s="1">
        <v>44787</v>
      </c>
      <c r="L214">
        <v>66</v>
      </c>
      <c r="M214">
        <v>0.4</v>
      </c>
      <c r="N214">
        <f>IF(E214="",Data_Validation!$B$1,E214)</f>
        <v>190.31</v>
      </c>
      <c r="O214">
        <f>IF(J214="",Data_Validation!$B$2,J214)</f>
        <v>92</v>
      </c>
      <c r="P214">
        <f t="shared" si="27"/>
        <v>1</v>
      </c>
      <c r="Q214" s="2">
        <f>CustomerData[[#This Row],[avg_order_value_clean]]*CustomerData[[#This Row],[total_orders]]</f>
        <v>1332.17</v>
      </c>
      <c r="R214" s="2" t="str">
        <f t="shared" si="35"/>
        <v>Inactive</v>
      </c>
      <c r="S214" s="2" t="str">
        <f t="shared" si="28"/>
        <v>Medium Risk</v>
      </c>
      <c r="T214" s="2" t="str">
        <f t="shared" si="29"/>
        <v>55+</v>
      </c>
      <c r="U214" s="1">
        <f t="shared" ca="1" si="30"/>
        <v>1474</v>
      </c>
      <c r="V214" s="2" t="str">
        <f t="shared" si="31"/>
        <v>Medium Loyalty</v>
      </c>
      <c r="W214" s="2" t="str">
        <f t="shared" si="32"/>
        <v>Legitimate</v>
      </c>
      <c r="X214" s="2" t="str">
        <f>IF(Q214&lt;Data_Validation!$B$8,"Low Value",IF(Q214&lt;Data_Validation!$B$9,"Medium Value","High Value"))</f>
        <v>Low Value</v>
      </c>
      <c r="Y214" s="2" t="str">
        <f t="shared" si="33"/>
        <v>Stable</v>
      </c>
      <c r="Z214" s="2" t="str">
        <f t="shared" si="34"/>
        <v>Check Data</v>
      </c>
    </row>
    <row r="215" spans="1:26" x14ac:dyDescent="0.3">
      <c r="A215" t="s">
        <v>243</v>
      </c>
      <c r="B215">
        <v>25</v>
      </c>
      <c r="C215" t="s">
        <v>14</v>
      </c>
      <c r="D215" t="s">
        <v>26</v>
      </c>
      <c r="E215">
        <v>80.75</v>
      </c>
      <c r="F215">
        <v>9</v>
      </c>
      <c r="G215">
        <v>133</v>
      </c>
      <c r="H215">
        <v>0</v>
      </c>
      <c r="I215" t="s">
        <v>23</v>
      </c>
      <c r="J215">
        <v>50.8</v>
      </c>
      <c r="K215" s="1">
        <v>44202</v>
      </c>
      <c r="L215">
        <v>73</v>
      </c>
      <c r="M215">
        <v>0.17</v>
      </c>
      <c r="N215">
        <f>IF(E215="",Data_Validation!$B$1,E215)</f>
        <v>80.75</v>
      </c>
      <c r="O215">
        <f>IF(J215="",Data_Validation!$B$2,J215)</f>
        <v>50.8</v>
      </c>
      <c r="P215">
        <f t="shared" si="27"/>
        <v>1</v>
      </c>
      <c r="Q215" s="2">
        <f>CustomerData[[#This Row],[avg_order_value_clean]]*CustomerData[[#This Row],[total_orders]]</f>
        <v>726.75</v>
      </c>
      <c r="R215" s="2" t="str">
        <f t="shared" si="35"/>
        <v>Inactive</v>
      </c>
      <c r="S215" s="2" t="str">
        <f t="shared" si="28"/>
        <v>Low Risk</v>
      </c>
      <c r="T215" s="2" t="str">
        <f t="shared" si="29"/>
        <v>25-34</v>
      </c>
      <c r="U215" s="1">
        <f t="shared" ca="1" si="30"/>
        <v>2059</v>
      </c>
      <c r="V215" s="2" t="str">
        <f t="shared" si="31"/>
        <v>High Loyalty</v>
      </c>
      <c r="W215" s="2" t="str">
        <f t="shared" si="32"/>
        <v>Legitimate</v>
      </c>
      <c r="X215" s="2" t="str">
        <f>IF(Q215&lt;Data_Validation!$B$8,"Low Value",IF(Q215&lt;Data_Validation!$B$9,"Medium Value","High Value"))</f>
        <v>Low Value</v>
      </c>
      <c r="Y215" s="2" t="str">
        <f t="shared" si="33"/>
        <v>Stable</v>
      </c>
      <c r="Z215" s="2" t="str">
        <f t="shared" si="34"/>
        <v>Check Data</v>
      </c>
    </row>
    <row r="216" spans="1:26" x14ac:dyDescent="0.3">
      <c r="A216" t="s">
        <v>244</v>
      </c>
      <c r="B216">
        <v>32</v>
      </c>
      <c r="C216" t="s">
        <v>14</v>
      </c>
      <c r="D216" t="s">
        <v>26</v>
      </c>
      <c r="E216">
        <v>114.79</v>
      </c>
      <c r="F216">
        <v>11</v>
      </c>
      <c r="G216">
        <v>261</v>
      </c>
      <c r="H216">
        <v>1</v>
      </c>
      <c r="I216" t="s">
        <v>40</v>
      </c>
      <c r="J216">
        <v>85.4</v>
      </c>
      <c r="K216" s="1">
        <v>44911</v>
      </c>
      <c r="L216">
        <v>82</v>
      </c>
      <c r="M216">
        <v>0.15</v>
      </c>
      <c r="N216">
        <f>IF(E216="",Data_Validation!$B$1,E216)</f>
        <v>114.79</v>
      </c>
      <c r="O216">
        <f>IF(J216="",Data_Validation!$B$2,J216)</f>
        <v>85.4</v>
      </c>
      <c r="P216">
        <f t="shared" si="27"/>
        <v>2</v>
      </c>
      <c r="Q216" s="2">
        <f>CustomerData[[#This Row],[avg_order_value_clean]]*CustomerData[[#This Row],[total_orders]]</f>
        <v>1262.69</v>
      </c>
      <c r="R216" s="2" t="str">
        <f t="shared" si="35"/>
        <v>Inactive</v>
      </c>
      <c r="S216" s="2" t="str">
        <f t="shared" si="28"/>
        <v>Low Risk</v>
      </c>
      <c r="T216" s="2" t="str">
        <f t="shared" si="29"/>
        <v>25-34</v>
      </c>
      <c r="U216" s="1">
        <f t="shared" ca="1" si="30"/>
        <v>1350</v>
      </c>
      <c r="V216" s="2" t="str">
        <f t="shared" si="31"/>
        <v>High Loyalty</v>
      </c>
      <c r="W216" s="2" t="str">
        <f t="shared" si="32"/>
        <v>Fraudulent</v>
      </c>
      <c r="X216" s="2" t="str">
        <f>IF(Q216&lt;Data_Validation!$B$8,"Low Value",IF(Q216&lt;Data_Validation!$B$9,"Medium Value","High Value"))</f>
        <v>Low Value</v>
      </c>
      <c r="Y216" s="2" t="str">
        <f t="shared" si="33"/>
        <v>Stable</v>
      </c>
      <c r="Z216" s="2" t="str">
        <f t="shared" si="34"/>
        <v>Check Data</v>
      </c>
    </row>
    <row r="217" spans="1:26" x14ac:dyDescent="0.3">
      <c r="A217" t="s">
        <v>218</v>
      </c>
      <c r="B217">
        <v>20</v>
      </c>
      <c r="C217" t="s">
        <v>14</v>
      </c>
      <c r="D217" t="s">
        <v>44</v>
      </c>
      <c r="E217">
        <v>322.27999999999997</v>
      </c>
      <c r="F217">
        <v>14</v>
      </c>
      <c r="G217">
        <v>283</v>
      </c>
      <c r="H217">
        <v>0</v>
      </c>
      <c r="I217" t="s">
        <v>16</v>
      </c>
      <c r="J217">
        <v>76.8</v>
      </c>
      <c r="K217" s="1">
        <v>44359</v>
      </c>
      <c r="L217">
        <v>94</v>
      </c>
      <c r="M217">
        <v>0.37</v>
      </c>
      <c r="N217">
        <f>IF(E217="",Data_Validation!$B$1,E217)</f>
        <v>322.27999999999997</v>
      </c>
      <c r="O217">
        <f>IF(J217="",Data_Validation!$B$2,J217)</f>
        <v>76.8</v>
      </c>
      <c r="P217">
        <f t="shared" si="27"/>
        <v>2</v>
      </c>
      <c r="Q217" s="2">
        <f>CustomerData[[#This Row],[avg_order_value_clean]]*CustomerData[[#This Row],[total_orders]]</f>
        <v>4511.92</v>
      </c>
      <c r="R217" s="2" t="str">
        <f t="shared" si="35"/>
        <v>Inactive</v>
      </c>
      <c r="S217" s="2" t="str">
        <f t="shared" si="28"/>
        <v>Medium Risk</v>
      </c>
      <c r="T217" s="2" t="str">
        <f t="shared" si="29"/>
        <v>Under 25</v>
      </c>
      <c r="U217" s="1">
        <f t="shared" ca="1" si="30"/>
        <v>1902</v>
      </c>
      <c r="V217" s="2" t="str">
        <f t="shared" si="31"/>
        <v>High Loyalty</v>
      </c>
      <c r="W217" s="2" t="str">
        <f t="shared" si="32"/>
        <v>Legitimate</v>
      </c>
      <c r="X217" s="2" t="str">
        <f>IF(Q217&lt;Data_Validation!$B$8,"Low Value",IF(Q217&lt;Data_Validation!$B$9,"Medium Value","High Value"))</f>
        <v>High Value</v>
      </c>
      <c r="Y217" s="2" t="str">
        <f t="shared" si="33"/>
        <v>High Value - Maintain</v>
      </c>
      <c r="Z217" s="2" t="str">
        <f t="shared" si="34"/>
        <v>Check Data</v>
      </c>
    </row>
    <row r="218" spans="1:26" x14ac:dyDescent="0.3">
      <c r="A218" t="s">
        <v>245</v>
      </c>
      <c r="B218">
        <v>79</v>
      </c>
      <c r="C218" t="s">
        <v>21</v>
      </c>
      <c r="D218" t="s">
        <v>22</v>
      </c>
      <c r="E218">
        <v>77.2</v>
      </c>
      <c r="F218">
        <v>15</v>
      </c>
      <c r="G218">
        <v>101</v>
      </c>
      <c r="H218">
        <v>0</v>
      </c>
      <c r="I218" t="s">
        <v>40</v>
      </c>
      <c r="J218">
        <v>37.6</v>
      </c>
      <c r="K218" s="1">
        <v>45026</v>
      </c>
      <c r="L218">
        <v>3</v>
      </c>
      <c r="M218">
        <v>0.05</v>
      </c>
      <c r="N218">
        <f>IF(E218="",Data_Validation!$B$1,E218)</f>
        <v>77.2</v>
      </c>
      <c r="O218">
        <f>IF(J218="",Data_Validation!$B$2,J218)</f>
        <v>37.6</v>
      </c>
      <c r="P218">
        <f t="shared" si="27"/>
        <v>1</v>
      </c>
      <c r="Q218" s="2">
        <f>CustomerData[[#This Row],[avg_order_value_clean]]*CustomerData[[#This Row],[total_orders]]</f>
        <v>1158</v>
      </c>
      <c r="R218" s="2" t="str">
        <f t="shared" si="35"/>
        <v>Inactive</v>
      </c>
      <c r="S218" s="2" t="str">
        <f t="shared" si="28"/>
        <v>Low Risk</v>
      </c>
      <c r="T218" s="2" t="str">
        <f t="shared" si="29"/>
        <v>55+</v>
      </c>
      <c r="U218" s="1">
        <f t="shared" ca="1" si="30"/>
        <v>1235</v>
      </c>
      <c r="V218" s="2" t="str">
        <f t="shared" si="31"/>
        <v>Low Loyalty</v>
      </c>
      <c r="W218" s="2" t="str">
        <f t="shared" si="32"/>
        <v>Legitimate</v>
      </c>
      <c r="X218" s="2" t="str">
        <f>IF(Q218&lt;Data_Validation!$B$8,"Low Value",IF(Q218&lt;Data_Validation!$B$9,"Medium Value","High Value"))</f>
        <v>Low Value</v>
      </c>
      <c r="Y218" s="2" t="str">
        <f t="shared" si="33"/>
        <v>Stable</v>
      </c>
      <c r="Z218" s="2" t="str">
        <f t="shared" si="34"/>
        <v>Check Data</v>
      </c>
    </row>
    <row r="219" spans="1:26" x14ac:dyDescent="0.3">
      <c r="A219" t="s">
        <v>246</v>
      </c>
      <c r="B219">
        <v>64</v>
      </c>
      <c r="C219" t="s">
        <v>14</v>
      </c>
      <c r="D219" t="s">
        <v>15</v>
      </c>
      <c r="F219">
        <v>5</v>
      </c>
      <c r="G219">
        <v>205</v>
      </c>
      <c r="H219">
        <v>0</v>
      </c>
      <c r="I219" t="s">
        <v>23</v>
      </c>
      <c r="J219">
        <v>21.8</v>
      </c>
      <c r="K219" s="1">
        <v>44486</v>
      </c>
      <c r="L219">
        <v>64</v>
      </c>
      <c r="M219">
        <v>0.27</v>
      </c>
      <c r="N219">
        <f>IF(E219="",Data_Validation!$B$1,E219)</f>
        <v>250</v>
      </c>
      <c r="O219">
        <f>IF(J219="",Data_Validation!$B$2,J219)</f>
        <v>21.8</v>
      </c>
      <c r="P219">
        <f t="shared" si="27"/>
        <v>1</v>
      </c>
      <c r="Q219" s="2">
        <f>CustomerData[[#This Row],[avg_order_value_clean]]*CustomerData[[#This Row],[total_orders]]</f>
        <v>1250</v>
      </c>
      <c r="R219" s="2" t="str">
        <f t="shared" si="35"/>
        <v>Inactive</v>
      </c>
      <c r="S219" s="2" t="str">
        <f t="shared" si="28"/>
        <v>Medium Risk</v>
      </c>
      <c r="T219" s="2" t="str">
        <f t="shared" si="29"/>
        <v>55+</v>
      </c>
      <c r="U219" s="1">
        <f t="shared" ca="1" si="30"/>
        <v>1775</v>
      </c>
      <c r="V219" s="2" t="str">
        <f t="shared" si="31"/>
        <v>Medium Loyalty</v>
      </c>
      <c r="W219" s="2" t="str">
        <f t="shared" si="32"/>
        <v>Legitimate</v>
      </c>
      <c r="X219" s="2" t="str">
        <f>IF(Q219&lt;Data_Validation!$B$8,"Low Value",IF(Q219&lt;Data_Validation!$B$9,"Medium Value","High Value"))</f>
        <v>Low Value</v>
      </c>
      <c r="Y219" s="2" t="str">
        <f t="shared" si="33"/>
        <v>Stable</v>
      </c>
      <c r="Z219" s="2" t="str">
        <f t="shared" si="34"/>
        <v>Check Data</v>
      </c>
    </row>
    <row r="220" spans="1:26" x14ac:dyDescent="0.3">
      <c r="A220" t="s">
        <v>247</v>
      </c>
      <c r="B220">
        <v>30</v>
      </c>
      <c r="C220" t="s">
        <v>14</v>
      </c>
      <c r="D220" t="s">
        <v>44</v>
      </c>
      <c r="E220">
        <v>66.97</v>
      </c>
      <c r="F220">
        <v>12</v>
      </c>
      <c r="G220">
        <v>140</v>
      </c>
      <c r="H220">
        <v>0</v>
      </c>
      <c r="I220" t="s">
        <v>29</v>
      </c>
      <c r="J220">
        <v>10</v>
      </c>
      <c r="K220" s="1">
        <v>45509</v>
      </c>
      <c r="L220">
        <v>29</v>
      </c>
      <c r="M220">
        <v>0.13</v>
      </c>
      <c r="N220">
        <f>IF(E220="",Data_Validation!$B$1,E220)</f>
        <v>66.97</v>
      </c>
      <c r="O220">
        <f>IF(J220="",Data_Validation!$B$2,J220)</f>
        <v>10</v>
      </c>
      <c r="P220">
        <f t="shared" si="27"/>
        <v>2</v>
      </c>
      <c r="Q220" s="2">
        <f>CustomerData[[#This Row],[avg_order_value_clean]]*CustomerData[[#This Row],[total_orders]]</f>
        <v>803.64</v>
      </c>
      <c r="R220" s="2" t="str">
        <f t="shared" si="35"/>
        <v>Inactive</v>
      </c>
      <c r="S220" s="2" t="str">
        <f t="shared" si="28"/>
        <v>Low Risk</v>
      </c>
      <c r="T220" s="2" t="str">
        <f t="shared" si="29"/>
        <v>25-34</v>
      </c>
      <c r="U220" s="1">
        <f t="shared" ca="1" si="30"/>
        <v>752</v>
      </c>
      <c r="V220" s="2" t="str">
        <f t="shared" si="31"/>
        <v>Low Loyalty</v>
      </c>
      <c r="W220" s="2" t="str">
        <f t="shared" si="32"/>
        <v>Legitimate</v>
      </c>
      <c r="X220" s="2" t="str">
        <f>IF(Q220&lt;Data_Validation!$B$8,"Low Value",IF(Q220&lt;Data_Validation!$B$9,"Medium Value","High Value"))</f>
        <v>Low Value</v>
      </c>
      <c r="Y220" s="2" t="str">
        <f t="shared" si="33"/>
        <v>Stable</v>
      </c>
      <c r="Z220" s="2" t="str">
        <f t="shared" si="34"/>
        <v>Check Data</v>
      </c>
    </row>
    <row r="221" spans="1:26" x14ac:dyDescent="0.3">
      <c r="A221" t="s">
        <v>248</v>
      </c>
      <c r="B221">
        <v>58</v>
      </c>
      <c r="C221" t="s">
        <v>21</v>
      </c>
      <c r="D221" t="s">
        <v>28</v>
      </c>
      <c r="E221">
        <v>30.4</v>
      </c>
      <c r="F221">
        <v>14</v>
      </c>
      <c r="G221">
        <v>12</v>
      </c>
      <c r="H221">
        <v>0</v>
      </c>
      <c r="I221" t="s">
        <v>23</v>
      </c>
      <c r="J221">
        <v>96.1</v>
      </c>
      <c r="K221" s="1">
        <v>44839</v>
      </c>
      <c r="L221">
        <v>54</v>
      </c>
      <c r="M221">
        <v>0.43</v>
      </c>
      <c r="N221">
        <f>IF(E221="",Data_Validation!$B$1,E221)</f>
        <v>30.4</v>
      </c>
      <c r="O221">
        <f>IF(J221="",Data_Validation!$B$2,J221)</f>
        <v>96.1</v>
      </c>
      <c r="P221">
        <f t="shared" si="27"/>
        <v>1</v>
      </c>
      <c r="Q221" s="2">
        <f>CustomerData[[#This Row],[avg_order_value_clean]]*CustomerData[[#This Row],[total_orders]]</f>
        <v>425.59999999999997</v>
      </c>
      <c r="R221" s="2" t="str">
        <f t="shared" si="35"/>
        <v>Active</v>
      </c>
      <c r="S221" s="2" t="str">
        <f t="shared" si="28"/>
        <v>Medium Risk</v>
      </c>
      <c r="T221" s="2" t="str">
        <f t="shared" si="29"/>
        <v>55+</v>
      </c>
      <c r="U221" s="1">
        <f t="shared" ca="1" si="30"/>
        <v>1422</v>
      </c>
      <c r="V221" s="2" t="str">
        <f t="shared" si="31"/>
        <v>Medium Loyalty</v>
      </c>
      <c r="W221" s="2" t="str">
        <f t="shared" si="32"/>
        <v>Legitimate</v>
      </c>
      <c r="X221" s="2" t="str">
        <f>IF(Q221&lt;Data_Validation!$B$8,"Low Value",IF(Q221&lt;Data_Validation!$B$9,"Medium Value","High Value"))</f>
        <v>Low Value</v>
      </c>
      <c r="Y221" s="2" t="str">
        <f t="shared" si="33"/>
        <v>Stable</v>
      </c>
      <c r="Z221" s="2" t="str">
        <f t="shared" si="34"/>
        <v>Check Data</v>
      </c>
    </row>
    <row r="222" spans="1:26" x14ac:dyDescent="0.3">
      <c r="A222" t="s">
        <v>249</v>
      </c>
      <c r="B222">
        <v>51</v>
      </c>
      <c r="C222" t="s">
        <v>25</v>
      </c>
      <c r="D222" t="s">
        <v>15</v>
      </c>
      <c r="F222">
        <v>10</v>
      </c>
      <c r="G222">
        <v>248</v>
      </c>
      <c r="H222">
        <v>0</v>
      </c>
      <c r="I222" t="s">
        <v>23</v>
      </c>
      <c r="J222">
        <v>32.5</v>
      </c>
      <c r="K222" s="1">
        <v>45163</v>
      </c>
      <c r="L222">
        <v>7</v>
      </c>
      <c r="M222">
        <v>0.35</v>
      </c>
      <c r="N222">
        <f>IF(E222="",Data_Validation!$B$1,E222)</f>
        <v>250</v>
      </c>
      <c r="O222">
        <f>IF(J222="",Data_Validation!$B$2,J222)</f>
        <v>32.5</v>
      </c>
      <c r="P222">
        <f t="shared" si="27"/>
        <v>1</v>
      </c>
      <c r="Q222" s="2">
        <f>CustomerData[[#This Row],[avg_order_value_clean]]*CustomerData[[#This Row],[total_orders]]</f>
        <v>2500</v>
      </c>
      <c r="R222" s="2" t="str">
        <f t="shared" si="35"/>
        <v>Inactive</v>
      </c>
      <c r="S222" s="2" t="str">
        <f t="shared" si="28"/>
        <v>Medium Risk</v>
      </c>
      <c r="T222" s="2" t="str">
        <f t="shared" si="29"/>
        <v>45-54</v>
      </c>
      <c r="U222" s="1">
        <f t="shared" ca="1" si="30"/>
        <v>1098</v>
      </c>
      <c r="V222" s="2" t="str">
        <f t="shared" si="31"/>
        <v>Low Loyalty</v>
      </c>
      <c r="W222" s="2" t="str">
        <f t="shared" si="32"/>
        <v>Legitimate</v>
      </c>
      <c r="X222" s="2" t="str">
        <f>IF(Q222&lt;Data_Validation!$B$8,"Low Value",IF(Q222&lt;Data_Validation!$B$9,"Medium Value","High Value"))</f>
        <v>High Value</v>
      </c>
      <c r="Y222" s="2" t="str">
        <f t="shared" si="33"/>
        <v>High Value - Maintain</v>
      </c>
      <c r="Z222" s="2" t="str">
        <f t="shared" si="34"/>
        <v>Check Data</v>
      </c>
    </row>
    <row r="223" spans="1:26" x14ac:dyDescent="0.3">
      <c r="A223" t="s">
        <v>250</v>
      </c>
      <c r="B223">
        <v>41</v>
      </c>
      <c r="C223" t="s">
        <v>14</v>
      </c>
      <c r="D223" t="s">
        <v>26</v>
      </c>
      <c r="E223">
        <v>62.79</v>
      </c>
      <c r="F223">
        <v>8</v>
      </c>
      <c r="G223">
        <v>122</v>
      </c>
      <c r="H223">
        <v>0</v>
      </c>
      <c r="I223" t="s">
        <v>23</v>
      </c>
      <c r="J223">
        <v>67.3</v>
      </c>
      <c r="K223" s="1">
        <v>44854</v>
      </c>
      <c r="L223">
        <v>25</v>
      </c>
      <c r="M223">
        <v>0.47</v>
      </c>
      <c r="N223">
        <f>IF(E223="",Data_Validation!$B$1,E223)</f>
        <v>62.79</v>
      </c>
      <c r="O223">
        <f>IF(J223="",Data_Validation!$B$2,J223)</f>
        <v>67.3</v>
      </c>
      <c r="P223">
        <f t="shared" si="27"/>
        <v>1</v>
      </c>
      <c r="Q223" s="2">
        <f>CustomerData[[#This Row],[avg_order_value_clean]]*CustomerData[[#This Row],[total_orders]]</f>
        <v>502.32</v>
      </c>
      <c r="R223" s="2" t="str">
        <f t="shared" si="35"/>
        <v>Inactive</v>
      </c>
      <c r="S223" s="2" t="str">
        <f t="shared" si="28"/>
        <v>Medium Risk</v>
      </c>
      <c r="T223" s="2" t="str">
        <f t="shared" si="29"/>
        <v>35-44</v>
      </c>
      <c r="U223" s="1">
        <f t="shared" ca="1" si="30"/>
        <v>1407</v>
      </c>
      <c r="V223" s="2" t="str">
        <f t="shared" si="31"/>
        <v>Low Loyalty</v>
      </c>
      <c r="W223" s="2" t="str">
        <f t="shared" si="32"/>
        <v>Legitimate</v>
      </c>
      <c r="X223" s="2" t="str">
        <f>IF(Q223&lt;Data_Validation!$B$8,"Low Value",IF(Q223&lt;Data_Validation!$B$9,"Medium Value","High Value"))</f>
        <v>Low Value</v>
      </c>
      <c r="Y223" s="2" t="str">
        <f t="shared" si="33"/>
        <v>Stable</v>
      </c>
      <c r="Z223" s="2" t="str">
        <f t="shared" si="34"/>
        <v>Check Data</v>
      </c>
    </row>
    <row r="224" spans="1:26" x14ac:dyDescent="0.3">
      <c r="A224" t="s">
        <v>251</v>
      </c>
      <c r="B224">
        <v>57</v>
      </c>
      <c r="C224" t="s">
        <v>14</v>
      </c>
      <c r="D224" t="s">
        <v>26</v>
      </c>
      <c r="E224">
        <v>14.19</v>
      </c>
      <c r="F224">
        <v>9</v>
      </c>
      <c r="G224">
        <v>9</v>
      </c>
      <c r="H224">
        <v>1</v>
      </c>
      <c r="I224" t="s">
        <v>19</v>
      </c>
      <c r="J224">
        <v>73</v>
      </c>
      <c r="K224" s="1">
        <v>44242</v>
      </c>
      <c r="L224">
        <v>24</v>
      </c>
      <c r="M224">
        <v>0.22</v>
      </c>
      <c r="N224">
        <f>IF(E224="",Data_Validation!$B$1,E224)</f>
        <v>14.19</v>
      </c>
      <c r="O224">
        <f>IF(J224="",Data_Validation!$B$2,J224)</f>
        <v>73</v>
      </c>
      <c r="P224">
        <f t="shared" si="27"/>
        <v>2</v>
      </c>
      <c r="Q224" s="2">
        <f>CustomerData[[#This Row],[avg_order_value_clean]]*CustomerData[[#This Row],[total_orders]]</f>
        <v>127.71</v>
      </c>
      <c r="R224" s="2" t="str">
        <f t="shared" si="35"/>
        <v>Active</v>
      </c>
      <c r="S224" s="2" t="str">
        <f t="shared" si="28"/>
        <v>Medium Risk</v>
      </c>
      <c r="T224" s="2" t="str">
        <f t="shared" si="29"/>
        <v>55+</v>
      </c>
      <c r="U224" s="1">
        <f t="shared" ca="1" si="30"/>
        <v>2019</v>
      </c>
      <c r="V224" s="2" t="str">
        <f t="shared" si="31"/>
        <v>Low Loyalty</v>
      </c>
      <c r="W224" s="2" t="str">
        <f t="shared" si="32"/>
        <v>Fraudulent</v>
      </c>
      <c r="X224" s="2" t="str">
        <f>IF(Q224&lt;Data_Validation!$B$8,"Low Value",IF(Q224&lt;Data_Validation!$B$9,"Medium Value","High Value"))</f>
        <v>Low Value</v>
      </c>
      <c r="Y224" s="2" t="str">
        <f t="shared" si="33"/>
        <v>Stable</v>
      </c>
      <c r="Z224" s="2" t="str">
        <f t="shared" si="34"/>
        <v>Check Data</v>
      </c>
    </row>
    <row r="225" spans="1:26" x14ac:dyDescent="0.3">
      <c r="A225" t="s">
        <v>252</v>
      </c>
      <c r="B225">
        <v>49</v>
      </c>
      <c r="C225" t="s">
        <v>21</v>
      </c>
      <c r="D225" t="s">
        <v>50</v>
      </c>
      <c r="E225">
        <v>47.73</v>
      </c>
      <c r="F225">
        <v>15</v>
      </c>
      <c r="G225">
        <v>79</v>
      </c>
      <c r="H225">
        <v>0</v>
      </c>
      <c r="I225" t="s">
        <v>16</v>
      </c>
      <c r="J225">
        <v>19.8</v>
      </c>
      <c r="K225" s="1">
        <v>44654</v>
      </c>
      <c r="L225">
        <v>43</v>
      </c>
      <c r="M225">
        <v>0.4</v>
      </c>
      <c r="N225">
        <f>IF(E225="",Data_Validation!$B$1,E225)</f>
        <v>47.73</v>
      </c>
      <c r="O225">
        <f>IF(J225="",Data_Validation!$B$2,J225)</f>
        <v>19.8</v>
      </c>
      <c r="P225">
        <f t="shared" si="27"/>
        <v>3</v>
      </c>
      <c r="Q225" s="2">
        <f>CustomerData[[#This Row],[avg_order_value_clean]]*CustomerData[[#This Row],[total_orders]]</f>
        <v>715.94999999999993</v>
      </c>
      <c r="R225" s="2" t="str">
        <f t="shared" si="35"/>
        <v>At Risk</v>
      </c>
      <c r="S225" s="2" t="str">
        <f t="shared" si="28"/>
        <v>Medium Risk</v>
      </c>
      <c r="T225" s="2" t="str">
        <f t="shared" si="29"/>
        <v>45-54</v>
      </c>
      <c r="U225" s="1">
        <f t="shared" ca="1" si="30"/>
        <v>1607</v>
      </c>
      <c r="V225" s="2" t="str">
        <f t="shared" si="31"/>
        <v>Medium Loyalty</v>
      </c>
      <c r="W225" s="2" t="str">
        <f t="shared" si="32"/>
        <v>Legitimate</v>
      </c>
      <c r="X225" s="2" t="str">
        <f>IF(Q225&lt;Data_Validation!$B$8,"Low Value",IF(Q225&lt;Data_Validation!$B$9,"Medium Value","High Value"))</f>
        <v>Low Value</v>
      </c>
      <c r="Y225" s="2" t="str">
        <f t="shared" si="33"/>
        <v>Stable</v>
      </c>
      <c r="Z225" s="2" t="str">
        <f t="shared" si="34"/>
        <v>Check Data</v>
      </c>
    </row>
    <row r="226" spans="1:26" x14ac:dyDescent="0.3">
      <c r="A226" t="s">
        <v>253</v>
      </c>
      <c r="B226">
        <v>78</v>
      </c>
      <c r="C226" t="s">
        <v>14</v>
      </c>
      <c r="D226" t="s">
        <v>28</v>
      </c>
      <c r="E226">
        <v>37.92</v>
      </c>
      <c r="F226">
        <v>16</v>
      </c>
      <c r="G226">
        <v>166</v>
      </c>
      <c r="H226">
        <v>0</v>
      </c>
      <c r="I226" t="s">
        <v>40</v>
      </c>
      <c r="J226">
        <v>69.400000000000006</v>
      </c>
      <c r="K226" s="1">
        <v>45650</v>
      </c>
      <c r="L226">
        <v>6</v>
      </c>
      <c r="M226">
        <v>0.33</v>
      </c>
      <c r="N226">
        <f>IF(E226="",Data_Validation!$B$1,E226)</f>
        <v>37.92</v>
      </c>
      <c r="O226">
        <f>IF(J226="",Data_Validation!$B$2,J226)</f>
        <v>69.400000000000006</v>
      </c>
      <c r="P226">
        <f t="shared" si="27"/>
        <v>2</v>
      </c>
      <c r="Q226" s="2">
        <f>CustomerData[[#This Row],[avg_order_value_clean]]*CustomerData[[#This Row],[total_orders]]</f>
        <v>606.72</v>
      </c>
      <c r="R226" s="2" t="str">
        <f t="shared" si="35"/>
        <v>Inactive</v>
      </c>
      <c r="S226" s="2" t="str">
        <f t="shared" si="28"/>
        <v>Medium Risk</v>
      </c>
      <c r="T226" s="2" t="str">
        <f t="shared" si="29"/>
        <v>55+</v>
      </c>
      <c r="U226" s="1">
        <f t="shared" ca="1" si="30"/>
        <v>611</v>
      </c>
      <c r="V226" s="2" t="str">
        <f t="shared" si="31"/>
        <v>Low Loyalty</v>
      </c>
      <c r="W226" s="2" t="str">
        <f t="shared" si="32"/>
        <v>Legitimate</v>
      </c>
      <c r="X226" s="2" t="str">
        <f>IF(Q226&lt;Data_Validation!$B$8,"Low Value",IF(Q226&lt;Data_Validation!$B$9,"Medium Value","High Value"))</f>
        <v>Low Value</v>
      </c>
      <c r="Y226" s="2" t="str">
        <f t="shared" si="33"/>
        <v>Stable</v>
      </c>
      <c r="Z226" s="2" t="str">
        <f t="shared" si="34"/>
        <v>Check Data</v>
      </c>
    </row>
    <row r="227" spans="1:26" x14ac:dyDescent="0.3">
      <c r="A227" t="s">
        <v>254</v>
      </c>
      <c r="B227">
        <v>49</v>
      </c>
      <c r="C227" t="s">
        <v>21</v>
      </c>
      <c r="D227" t="s">
        <v>44</v>
      </c>
      <c r="E227">
        <v>60.03</v>
      </c>
      <c r="F227">
        <v>9</v>
      </c>
      <c r="G227">
        <v>98</v>
      </c>
      <c r="H227">
        <v>0</v>
      </c>
      <c r="I227" t="s">
        <v>29</v>
      </c>
      <c r="J227">
        <v>0.9</v>
      </c>
      <c r="K227" s="1">
        <v>45725</v>
      </c>
      <c r="L227">
        <v>15</v>
      </c>
      <c r="M227">
        <v>0.23</v>
      </c>
      <c r="N227">
        <f>IF(E227="",Data_Validation!$B$1,E227)</f>
        <v>60.03</v>
      </c>
      <c r="O227">
        <f>IF(J227="",Data_Validation!$B$2,J227)</f>
        <v>0.9</v>
      </c>
      <c r="P227">
        <f t="shared" si="27"/>
        <v>1</v>
      </c>
      <c r="Q227" s="2">
        <f>CustomerData[[#This Row],[avg_order_value_clean]]*CustomerData[[#This Row],[total_orders]]</f>
        <v>540.27</v>
      </c>
      <c r="R227" s="2" t="str">
        <f t="shared" si="35"/>
        <v>Inactive</v>
      </c>
      <c r="S227" s="2" t="str">
        <f t="shared" si="28"/>
        <v>Medium Risk</v>
      </c>
      <c r="T227" s="2" t="str">
        <f t="shared" si="29"/>
        <v>45-54</v>
      </c>
      <c r="U227" s="1">
        <f t="shared" ca="1" si="30"/>
        <v>536</v>
      </c>
      <c r="V227" s="2" t="str">
        <f t="shared" si="31"/>
        <v>Low Loyalty</v>
      </c>
      <c r="W227" s="2" t="str">
        <f t="shared" si="32"/>
        <v>Legitimate</v>
      </c>
      <c r="X227" s="2" t="str">
        <f>IF(Q227&lt;Data_Validation!$B$8,"Low Value",IF(Q227&lt;Data_Validation!$B$9,"Medium Value","High Value"))</f>
        <v>Low Value</v>
      </c>
      <c r="Y227" s="2" t="str">
        <f t="shared" si="33"/>
        <v>Stable</v>
      </c>
      <c r="Z227" s="2" t="str">
        <f t="shared" si="34"/>
        <v>Valid</v>
      </c>
    </row>
    <row r="228" spans="1:26" x14ac:dyDescent="0.3">
      <c r="A228" t="s">
        <v>255</v>
      </c>
      <c r="B228">
        <v>47</v>
      </c>
      <c r="C228" t="s">
        <v>21</v>
      </c>
      <c r="D228" t="s">
        <v>26</v>
      </c>
      <c r="E228">
        <v>38.5</v>
      </c>
      <c r="F228">
        <v>15</v>
      </c>
      <c r="G228">
        <v>206</v>
      </c>
      <c r="H228">
        <v>0</v>
      </c>
      <c r="I228" t="s">
        <v>40</v>
      </c>
      <c r="J228">
        <v>41.8</v>
      </c>
      <c r="K228" s="1">
        <v>44973</v>
      </c>
      <c r="L228">
        <v>79</v>
      </c>
      <c r="M228">
        <v>0.46</v>
      </c>
      <c r="N228">
        <f>IF(E228="",Data_Validation!$B$1,E228)</f>
        <v>38.5</v>
      </c>
      <c r="O228">
        <f>IF(J228="",Data_Validation!$B$2,J228)</f>
        <v>41.8</v>
      </c>
      <c r="P228">
        <f t="shared" si="27"/>
        <v>1</v>
      </c>
      <c r="Q228" s="2">
        <f>CustomerData[[#This Row],[avg_order_value_clean]]*CustomerData[[#This Row],[total_orders]]</f>
        <v>577.5</v>
      </c>
      <c r="R228" s="2" t="str">
        <f t="shared" si="35"/>
        <v>Inactive</v>
      </c>
      <c r="S228" s="2" t="str">
        <f t="shared" si="28"/>
        <v>Medium Risk</v>
      </c>
      <c r="T228" s="2" t="str">
        <f t="shared" si="29"/>
        <v>45-54</v>
      </c>
      <c r="U228" s="1">
        <f t="shared" ca="1" si="30"/>
        <v>1288</v>
      </c>
      <c r="V228" s="2" t="str">
        <f t="shared" si="31"/>
        <v>High Loyalty</v>
      </c>
      <c r="W228" s="2" t="str">
        <f t="shared" si="32"/>
        <v>Legitimate</v>
      </c>
      <c r="X228" s="2" t="str">
        <f>IF(Q228&lt;Data_Validation!$B$8,"Low Value",IF(Q228&lt;Data_Validation!$B$9,"Medium Value","High Value"))</f>
        <v>Low Value</v>
      </c>
      <c r="Y228" s="2" t="str">
        <f t="shared" si="33"/>
        <v>Stable</v>
      </c>
      <c r="Z228" s="2" t="str">
        <f t="shared" si="34"/>
        <v>Check Data</v>
      </c>
    </row>
    <row r="229" spans="1:26" x14ac:dyDescent="0.3">
      <c r="A229" t="s">
        <v>256</v>
      </c>
      <c r="B229">
        <v>69</v>
      </c>
      <c r="C229" t="s">
        <v>14</v>
      </c>
      <c r="D229" t="s">
        <v>28</v>
      </c>
      <c r="E229">
        <v>158.74</v>
      </c>
      <c r="F229">
        <v>11</v>
      </c>
      <c r="G229">
        <v>150</v>
      </c>
      <c r="H229">
        <v>0</v>
      </c>
      <c r="I229" t="s">
        <v>19</v>
      </c>
      <c r="J229">
        <v>35</v>
      </c>
      <c r="K229" s="1">
        <v>45445</v>
      </c>
      <c r="L229">
        <v>40</v>
      </c>
      <c r="M229">
        <v>0.28000000000000003</v>
      </c>
      <c r="N229">
        <f>IF(E229="",Data_Validation!$B$1,E229)</f>
        <v>158.74</v>
      </c>
      <c r="O229">
        <f>IF(J229="",Data_Validation!$B$2,J229)</f>
        <v>35</v>
      </c>
      <c r="P229">
        <f t="shared" si="27"/>
        <v>3</v>
      </c>
      <c r="Q229" s="2">
        <f>CustomerData[[#This Row],[avg_order_value_clean]]*CustomerData[[#This Row],[total_orders]]</f>
        <v>1746.14</v>
      </c>
      <c r="R229" s="2" t="str">
        <f t="shared" si="35"/>
        <v>Inactive</v>
      </c>
      <c r="S229" s="2" t="str">
        <f t="shared" si="28"/>
        <v>Medium Risk</v>
      </c>
      <c r="T229" s="2" t="str">
        <f t="shared" si="29"/>
        <v>55+</v>
      </c>
      <c r="U229" s="1">
        <f t="shared" ca="1" si="30"/>
        <v>816</v>
      </c>
      <c r="V229" s="2" t="str">
        <f t="shared" si="31"/>
        <v>Medium Loyalty</v>
      </c>
      <c r="W229" s="2" t="str">
        <f t="shared" si="32"/>
        <v>Legitimate</v>
      </c>
      <c r="X229" s="2" t="str">
        <f>IF(Q229&lt;Data_Validation!$B$8,"Low Value",IF(Q229&lt;Data_Validation!$B$9,"Medium Value","High Value"))</f>
        <v>High Value</v>
      </c>
      <c r="Y229" s="2" t="str">
        <f t="shared" si="33"/>
        <v>High Value - Maintain</v>
      </c>
      <c r="Z229" s="2" t="str">
        <f t="shared" si="34"/>
        <v>Check Data</v>
      </c>
    </row>
    <row r="230" spans="1:26" x14ac:dyDescent="0.3">
      <c r="A230" t="s">
        <v>257</v>
      </c>
      <c r="B230">
        <v>66</v>
      </c>
      <c r="C230" t="s">
        <v>21</v>
      </c>
      <c r="D230" t="s">
        <v>37</v>
      </c>
      <c r="E230">
        <v>69.45</v>
      </c>
      <c r="F230">
        <v>10</v>
      </c>
      <c r="G230">
        <v>36</v>
      </c>
      <c r="H230">
        <v>0</v>
      </c>
      <c r="I230" t="s">
        <v>29</v>
      </c>
      <c r="J230">
        <v>93.3</v>
      </c>
      <c r="K230" s="1">
        <v>44508</v>
      </c>
      <c r="L230">
        <v>91</v>
      </c>
      <c r="M230">
        <v>0.28000000000000003</v>
      </c>
      <c r="N230">
        <f>IF(E230="",Data_Validation!$B$1,E230)</f>
        <v>69.45</v>
      </c>
      <c r="O230">
        <f>IF(J230="",Data_Validation!$B$2,J230)</f>
        <v>93.3</v>
      </c>
      <c r="P230">
        <f t="shared" si="27"/>
        <v>2</v>
      </c>
      <c r="Q230" s="2">
        <f>CustomerData[[#This Row],[avg_order_value_clean]]*CustomerData[[#This Row],[total_orders]]</f>
        <v>694.5</v>
      </c>
      <c r="R230" s="2" t="str">
        <f t="shared" si="35"/>
        <v>At Risk</v>
      </c>
      <c r="S230" s="2" t="str">
        <f t="shared" si="28"/>
        <v>Medium Risk</v>
      </c>
      <c r="T230" s="2" t="str">
        <f t="shared" si="29"/>
        <v>55+</v>
      </c>
      <c r="U230" s="1">
        <f t="shared" ca="1" si="30"/>
        <v>1753</v>
      </c>
      <c r="V230" s="2" t="str">
        <f t="shared" si="31"/>
        <v>High Loyalty</v>
      </c>
      <c r="W230" s="2" t="str">
        <f t="shared" si="32"/>
        <v>Legitimate</v>
      </c>
      <c r="X230" s="2" t="str">
        <f>IF(Q230&lt;Data_Validation!$B$8,"Low Value",IF(Q230&lt;Data_Validation!$B$9,"Medium Value","High Value"))</f>
        <v>Low Value</v>
      </c>
      <c r="Y230" s="2" t="str">
        <f t="shared" si="33"/>
        <v>Stable</v>
      </c>
      <c r="Z230" s="2" t="str">
        <f t="shared" si="34"/>
        <v>Check Data</v>
      </c>
    </row>
    <row r="231" spans="1:26" x14ac:dyDescent="0.3">
      <c r="A231" t="s">
        <v>258</v>
      </c>
      <c r="B231">
        <v>30</v>
      </c>
      <c r="C231" t="s">
        <v>14</v>
      </c>
      <c r="D231" t="s">
        <v>35</v>
      </c>
      <c r="E231">
        <v>45.46</v>
      </c>
      <c r="F231">
        <v>8</v>
      </c>
      <c r="G231">
        <v>263</v>
      </c>
      <c r="H231">
        <v>0</v>
      </c>
      <c r="I231" t="s">
        <v>19</v>
      </c>
      <c r="J231">
        <v>98.6</v>
      </c>
      <c r="K231" s="1">
        <v>44404</v>
      </c>
      <c r="L231">
        <v>61</v>
      </c>
      <c r="M231">
        <v>0.08</v>
      </c>
      <c r="N231">
        <f>IF(E231="",Data_Validation!$B$1,E231)</f>
        <v>45.46</v>
      </c>
      <c r="O231">
        <f>IF(J231="",Data_Validation!$B$2,J231)</f>
        <v>98.6</v>
      </c>
      <c r="P231">
        <f t="shared" si="27"/>
        <v>1</v>
      </c>
      <c r="Q231" s="2">
        <f>CustomerData[[#This Row],[avg_order_value_clean]]*CustomerData[[#This Row],[total_orders]]</f>
        <v>363.68</v>
      </c>
      <c r="R231" s="2" t="str">
        <f t="shared" si="35"/>
        <v>Inactive</v>
      </c>
      <c r="S231" s="2" t="str">
        <f t="shared" si="28"/>
        <v>Low Risk</v>
      </c>
      <c r="T231" s="2" t="str">
        <f t="shared" si="29"/>
        <v>25-34</v>
      </c>
      <c r="U231" s="1">
        <f t="shared" ca="1" si="30"/>
        <v>1857</v>
      </c>
      <c r="V231" s="2" t="str">
        <f t="shared" si="31"/>
        <v>Medium Loyalty</v>
      </c>
      <c r="W231" s="2" t="str">
        <f t="shared" si="32"/>
        <v>Legitimate</v>
      </c>
      <c r="X231" s="2" t="str">
        <f>IF(Q231&lt;Data_Validation!$B$8,"Low Value",IF(Q231&lt;Data_Validation!$B$9,"Medium Value","High Value"))</f>
        <v>Low Value</v>
      </c>
      <c r="Y231" s="2" t="str">
        <f t="shared" si="33"/>
        <v>Stable</v>
      </c>
      <c r="Z231" s="2" t="str">
        <f t="shared" si="34"/>
        <v>Check Data</v>
      </c>
    </row>
    <row r="232" spans="1:26" x14ac:dyDescent="0.3">
      <c r="A232" t="s">
        <v>259</v>
      </c>
      <c r="B232">
        <v>18</v>
      </c>
      <c r="C232" t="s">
        <v>21</v>
      </c>
      <c r="D232" t="s">
        <v>22</v>
      </c>
      <c r="E232">
        <v>167.25</v>
      </c>
      <c r="F232">
        <v>15</v>
      </c>
      <c r="G232">
        <v>341</v>
      </c>
      <c r="H232">
        <v>0</v>
      </c>
      <c r="I232" t="s">
        <v>40</v>
      </c>
      <c r="J232">
        <v>28.8</v>
      </c>
      <c r="K232" s="1">
        <v>44871</v>
      </c>
      <c r="L232">
        <v>21</v>
      </c>
      <c r="M232">
        <v>0.03</v>
      </c>
      <c r="N232">
        <f>IF(E232="",Data_Validation!$B$1,E232)</f>
        <v>167.25</v>
      </c>
      <c r="O232">
        <f>IF(J232="",Data_Validation!$B$2,J232)</f>
        <v>28.8</v>
      </c>
      <c r="P232">
        <f t="shared" si="27"/>
        <v>2</v>
      </c>
      <c r="Q232" s="2">
        <f>CustomerData[[#This Row],[avg_order_value_clean]]*CustomerData[[#This Row],[total_orders]]</f>
        <v>2508.75</v>
      </c>
      <c r="R232" s="2" t="str">
        <f t="shared" si="35"/>
        <v>Inactive</v>
      </c>
      <c r="S232" s="2" t="str">
        <f t="shared" si="28"/>
        <v>Low Risk</v>
      </c>
      <c r="T232" s="2" t="str">
        <f t="shared" si="29"/>
        <v>Under 25</v>
      </c>
      <c r="U232" s="1">
        <f t="shared" ca="1" si="30"/>
        <v>1390</v>
      </c>
      <c r="V232" s="2" t="str">
        <f t="shared" si="31"/>
        <v>Low Loyalty</v>
      </c>
      <c r="W232" s="2" t="str">
        <f t="shared" si="32"/>
        <v>Legitimate</v>
      </c>
      <c r="X232" s="2" t="str">
        <f>IF(Q232&lt;Data_Validation!$B$8,"Low Value",IF(Q232&lt;Data_Validation!$B$9,"Medium Value","High Value"))</f>
        <v>High Value</v>
      </c>
      <c r="Y232" s="2" t="str">
        <f t="shared" si="33"/>
        <v>High Value - Maintain</v>
      </c>
      <c r="Z232" s="2" t="str">
        <f t="shared" si="34"/>
        <v>Check Data</v>
      </c>
    </row>
    <row r="233" spans="1:26" x14ac:dyDescent="0.3">
      <c r="A233" t="s">
        <v>260</v>
      </c>
      <c r="B233">
        <v>51</v>
      </c>
      <c r="C233" t="s">
        <v>21</v>
      </c>
      <c r="D233" t="s">
        <v>26</v>
      </c>
      <c r="E233">
        <v>119.76</v>
      </c>
      <c r="F233">
        <v>14</v>
      </c>
      <c r="G233">
        <v>4</v>
      </c>
      <c r="H233">
        <v>0</v>
      </c>
      <c r="I233" t="s">
        <v>29</v>
      </c>
      <c r="J233">
        <v>61</v>
      </c>
      <c r="K233" s="1">
        <v>44066</v>
      </c>
      <c r="L233">
        <v>58</v>
      </c>
      <c r="M233">
        <v>0.45</v>
      </c>
      <c r="N233">
        <f>IF(E233="",Data_Validation!$B$1,E233)</f>
        <v>119.76</v>
      </c>
      <c r="O233">
        <f>IF(J233="",Data_Validation!$B$2,J233)</f>
        <v>61</v>
      </c>
      <c r="P233">
        <f t="shared" si="27"/>
        <v>2</v>
      </c>
      <c r="Q233" s="2">
        <f>CustomerData[[#This Row],[avg_order_value_clean]]*CustomerData[[#This Row],[total_orders]]</f>
        <v>1676.64</v>
      </c>
      <c r="R233" s="2" t="str">
        <f t="shared" si="35"/>
        <v>Active</v>
      </c>
      <c r="S233" s="2" t="str">
        <f t="shared" si="28"/>
        <v>Medium Risk</v>
      </c>
      <c r="T233" s="2" t="str">
        <f t="shared" si="29"/>
        <v>45-54</v>
      </c>
      <c r="U233" s="1">
        <f t="shared" ca="1" si="30"/>
        <v>2195</v>
      </c>
      <c r="V233" s="2" t="str">
        <f t="shared" si="31"/>
        <v>Medium Loyalty</v>
      </c>
      <c r="W233" s="2" t="str">
        <f t="shared" si="32"/>
        <v>Legitimate</v>
      </c>
      <c r="X233" s="2" t="str">
        <f>IF(Q233&lt;Data_Validation!$B$8,"Low Value",IF(Q233&lt;Data_Validation!$B$9,"Medium Value","High Value"))</f>
        <v>High Value</v>
      </c>
      <c r="Y233" s="2" t="str">
        <f t="shared" si="33"/>
        <v>High Value - Maintain</v>
      </c>
      <c r="Z233" s="2" t="str">
        <f t="shared" si="34"/>
        <v>Check Data</v>
      </c>
    </row>
    <row r="234" spans="1:26" x14ac:dyDescent="0.3">
      <c r="A234" t="s">
        <v>261</v>
      </c>
      <c r="B234">
        <v>79</v>
      </c>
      <c r="C234" t="s">
        <v>21</v>
      </c>
      <c r="D234" t="s">
        <v>37</v>
      </c>
      <c r="E234">
        <v>58.5</v>
      </c>
      <c r="F234">
        <v>20</v>
      </c>
      <c r="G234">
        <v>225</v>
      </c>
      <c r="H234">
        <v>0</v>
      </c>
      <c r="I234" t="s">
        <v>40</v>
      </c>
      <c r="J234">
        <v>74.5</v>
      </c>
      <c r="K234" s="1">
        <v>45820</v>
      </c>
      <c r="L234">
        <v>96</v>
      </c>
      <c r="M234">
        <v>0.3</v>
      </c>
      <c r="N234">
        <f>IF(E234="",Data_Validation!$B$1,E234)</f>
        <v>58.5</v>
      </c>
      <c r="O234">
        <f>IF(J234="",Data_Validation!$B$2,J234)</f>
        <v>74.5</v>
      </c>
      <c r="P234">
        <f t="shared" si="27"/>
        <v>2</v>
      </c>
      <c r="Q234" s="2">
        <f>CustomerData[[#This Row],[avg_order_value_clean]]*CustomerData[[#This Row],[total_orders]]</f>
        <v>1170</v>
      </c>
      <c r="R234" s="2" t="str">
        <f t="shared" si="35"/>
        <v>Inactive</v>
      </c>
      <c r="S234" s="2" t="str">
        <f t="shared" si="28"/>
        <v>Medium Risk</v>
      </c>
      <c r="T234" s="2" t="str">
        <f t="shared" si="29"/>
        <v>55+</v>
      </c>
      <c r="U234" s="1">
        <f t="shared" ca="1" si="30"/>
        <v>441</v>
      </c>
      <c r="V234" s="2" t="str">
        <f t="shared" si="31"/>
        <v>High Loyalty</v>
      </c>
      <c r="W234" s="2" t="str">
        <f t="shared" si="32"/>
        <v>Legitimate</v>
      </c>
      <c r="X234" s="2" t="str">
        <f>IF(Q234&lt;Data_Validation!$B$8,"Low Value",IF(Q234&lt;Data_Validation!$B$9,"Medium Value","High Value"))</f>
        <v>Low Value</v>
      </c>
      <c r="Y234" s="2" t="str">
        <f t="shared" si="33"/>
        <v>Stable</v>
      </c>
      <c r="Z234" s="2" t="str">
        <f t="shared" si="34"/>
        <v>Check Data</v>
      </c>
    </row>
    <row r="235" spans="1:26" x14ac:dyDescent="0.3">
      <c r="A235" t="s">
        <v>262</v>
      </c>
      <c r="B235">
        <v>32</v>
      </c>
      <c r="C235" t="s">
        <v>25</v>
      </c>
      <c r="D235" t="s">
        <v>15</v>
      </c>
      <c r="E235">
        <v>35.83</v>
      </c>
      <c r="F235">
        <v>11</v>
      </c>
      <c r="G235">
        <v>26</v>
      </c>
      <c r="H235">
        <v>0</v>
      </c>
      <c r="I235" t="s">
        <v>16</v>
      </c>
      <c r="J235">
        <v>19.100000000000001</v>
      </c>
      <c r="K235" s="1">
        <v>44798</v>
      </c>
      <c r="L235">
        <v>32</v>
      </c>
      <c r="M235">
        <v>0.42</v>
      </c>
      <c r="N235">
        <f>IF(E235="",Data_Validation!$B$1,E235)</f>
        <v>35.83</v>
      </c>
      <c r="O235">
        <f>IF(J235="",Data_Validation!$B$2,J235)</f>
        <v>19.100000000000001</v>
      </c>
      <c r="P235">
        <f t="shared" si="27"/>
        <v>1</v>
      </c>
      <c r="Q235" s="2">
        <f>CustomerData[[#This Row],[avg_order_value_clean]]*CustomerData[[#This Row],[total_orders]]</f>
        <v>394.13</v>
      </c>
      <c r="R235" s="2" t="str">
        <f t="shared" si="35"/>
        <v>Active</v>
      </c>
      <c r="S235" s="2" t="str">
        <f t="shared" si="28"/>
        <v>Medium Risk</v>
      </c>
      <c r="T235" s="2" t="str">
        <f t="shared" si="29"/>
        <v>25-34</v>
      </c>
      <c r="U235" s="1">
        <f t="shared" ca="1" si="30"/>
        <v>1463</v>
      </c>
      <c r="V235" s="2" t="str">
        <f t="shared" si="31"/>
        <v>Low Loyalty</v>
      </c>
      <c r="W235" s="2" t="str">
        <f t="shared" si="32"/>
        <v>Legitimate</v>
      </c>
      <c r="X235" s="2" t="str">
        <f>IF(Q235&lt;Data_Validation!$B$8,"Low Value",IF(Q235&lt;Data_Validation!$B$9,"Medium Value","High Value"))</f>
        <v>Low Value</v>
      </c>
      <c r="Y235" s="2" t="str">
        <f t="shared" si="33"/>
        <v>Stable</v>
      </c>
      <c r="Z235" s="2" t="str">
        <f t="shared" si="34"/>
        <v>Check Data</v>
      </c>
    </row>
    <row r="236" spans="1:26" x14ac:dyDescent="0.3">
      <c r="A236" t="s">
        <v>168</v>
      </c>
      <c r="B236">
        <v>61</v>
      </c>
      <c r="C236" t="s">
        <v>14</v>
      </c>
      <c r="D236" t="s">
        <v>22</v>
      </c>
      <c r="E236">
        <v>216.57</v>
      </c>
      <c r="F236">
        <v>13</v>
      </c>
      <c r="G236">
        <v>123</v>
      </c>
      <c r="H236">
        <v>0</v>
      </c>
      <c r="I236" t="s">
        <v>19</v>
      </c>
      <c r="J236">
        <v>68.7</v>
      </c>
      <c r="K236" s="1">
        <v>44812</v>
      </c>
      <c r="L236">
        <v>12</v>
      </c>
      <c r="M236">
        <v>0.41</v>
      </c>
      <c r="N236">
        <f>IF(E236="",Data_Validation!$B$1,E236)</f>
        <v>216.57</v>
      </c>
      <c r="O236">
        <f>IF(J236="",Data_Validation!$B$2,J236)</f>
        <v>68.7</v>
      </c>
      <c r="P236">
        <f t="shared" si="27"/>
        <v>4</v>
      </c>
      <c r="Q236" s="2">
        <f>CustomerData[[#This Row],[avg_order_value_clean]]*CustomerData[[#This Row],[total_orders]]</f>
        <v>2815.41</v>
      </c>
      <c r="R236" s="2" t="str">
        <f t="shared" si="35"/>
        <v>Inactive</v>
      </c>
      <c r="S236" s="2" t="str">
        <f t="shared" si="28"/>
        <v>Medium Risk</v>
      </c>
      <c r="T236" s="2" t="str">
        <f t="shared" si="29"/>
        <v>55+</v>
      </c>
      <c r="U236" s="1">
        <f t="shared" ca="1" si="30"/>
        <v>1449</v>
      </c>
      <c r="V236" s="2" t="str">
        <f t="shared" si="31"/>
        <v>Low Loyalty</v>
      </c>
      <c r="W236" s="2" t="str">
        <f t="shared" si="32"/>
        <v>Legitimate</v>
      </c>
      <c r="X236" s="2" t="str">
        <f>IF(Q236&lt;Data_Validation!$B$8,"Low Value",IF(Q236&lt;Data_Validation!$B$9,"Medium Value","High Value"))</f>
        <v>High Value</v>
      </c>
      <c r="Y236" s="2" t="str">
        <f t="shared" si="33"/>
        <v>High Value - Maintain</v>
      </c>
      <c r="Z236" s="2" t="str">
        <f t="shared" si="34"/>
        <v>Check Data</v>
      </c>
    </row>
    <row r="237" spans="1:26" x14ac:dyDescent="0.3">
      <c r="A237" t="s">
        <v>263</v>
      </c>
      <c r="B237">
        <v>31</v>
      </c>
      <c r="C237" t="s">
        <v>14</v>
      </c>
      <c r="D237" t="s">
        <v>28</v>
      </c>
      <c r="E237">
        <v>70.17</v>
      </c>
      <c r="F237">
        <v>9</v>
      </c>
      <c r="G237">
        <v>298</v>
      </c>
      <c r="H237">
        <v>0</v>
      </c>
      <c r="I237" t="s">
        <v>16</v>
      </c>
      <c r="J237">
        <v>25.8</v>
      </c>
      <c r="K237" s="1">
        <v>44144</v>
      </c>
      <c r="L237">
        <v>9</v>
      </c>
      <c r="M237">
        <v>0.22</v>
      </c>
      <c r="N237">
        <f>IF(E237="",Data_Validation!$B$1,E237)</f>
        <v>70.17</v>
      </c>
      <c r="O237">
        <f>IF(J237="",Data_Validation!$B$2,J237)</f>
        <v>25.8</v>
      </c>
      <c r="P237">
        <f t="shared" si="27"/>
        <v>1</v>
      </c>
      <c r="Q237" s="2">
        <f>CustomerData[[#This Row],[avg_order_value_clean]]*CustomerData[[#This Row],[total_orders]]</f>
        <v>631.53</v>
      </c>
      <c r="R237" s="2" t="str">
        <f t="shared" si="35"/>
        <v>Inactive</v>
      </c>
      <c r="S237" s="2" t="str">
        <f t="shared" si="28"/>
        <v>Medium Risk</v>
      </c>
      <c r="T237" s="2" t="str">
        <f t="shared" si="29"/>
        <v>25-34</v>
      </c>
      <c r="U237" s="1">
        <f t="shared" ca="1" si="30"/>
        <v>2117</v>
      </c>
      <c r="V237" s="2" t="str">
        <f t="shared" si="31"/>
        <v>Low Loyalty</v>
      </c>
      <c r="W237" s="2" t="str">
        <f t="shared" si="32"/>
        <v>Legitimate</v>
      </c>
      <c r="X237" s="2" t="str">
        <f>IF(Q237&lt;Data_Validation!$B$8,"Low Value",IF(Q237&lt;Data_Validation!$B$9,"Medium Value","High Value"))</f>
        <v>Low Value</v>
      </c>
      <c r="Y237" s="2" t="str">
        <f t="shared" si="33"/>
        <v>Stable</v>
      </c>
      <c r="Z237" s="2" t="str">
        <f t="shared" si="34"/>
        <v>Check Data</v>
      </c>
    </row>
    <row r="238" spans="1:26" x14ac:dyDescent="0.3">
      <c r="A238" t="s">
        <v>264</v>
      </c>
      <c r="B238">
        <v>74</v>
      </c>
      <c r="C238" t="s">
        <v>21</v>
      </c>
      <c r="D238" t="s">
        <v>22</v>
      </c>
      <c r="E238">
        <v>124.26</v>
      </c>
      <c r="F238">
        <v>8</v>
      </c>
      <c r="G238">
        <v>34</v>
      </c>
      <c r="H238">
        <v>0</v>
      </c>
      <c r="I238" t="s">
        <v>16</v>
      </c>
      <c r="J238">
        <v>16.899999999999999</v>
      </c>
      <c r="K238" s="1">
        <v>45193</v>
      </c>
      <c r="L238">
        <v>20</v>
      </c>
      <c r="M238">
        <v>0.16</v>
      </c>
      <c r="N238">
        <f>IF(E238="",Data_Validation!$B$1,E238)</f>
        <v>124.26</v>
      </c>
      <c r="O238">
        <f>IF(J238="",Data_Validation!$B$2,J238)</f>
        <v>16.899999999999999</v>
      </c>
      <c r="P238">
        <f t="shared" si="27"/>
        <v>1</v>
      </c>
      <c r="Q238" s="2">
        <f>CustomerData[[#This Row],[avg_order_value_clean]]*CustomerData[[#This Row],[total_orders]]</f>
        <v>994.08</v>
      </c>
      <c r="R238" s="2" t="str">
        <f t="shared" si="35"/>
        <v>At Risk</v>
      </c>
      <c r="S238" s="2" t="str">
        <f t="shared" si="28"/>
        <v>Low Risk</v>
      </c>
      <c r="T238" s="2" t="str">
        <f t="shared" si="29"/>
        <v>55+</v>
      </c>
      <c r="U238" s="1">
        <f t="shared" ca="1" si="30"/>
        <v>1068</v>
      </c>
      <c r="V238" s="2" t="str">
        <f t="shared" si="31"/>
        <v>Low Loyalty</v>
      </c>
      <c r="W238" s="2" t="str">
        <f t="shared" si="32"/>
        <v>Legitimate</v>
      </c>
      <c r="X238" s="2" t="str">
        <f>IF(Q238&lt;Data_Validation!$B$8,"Low Value",IF(Q238&lt;Data_Validation!$B$9,"Medium Value","High Value"))</f>
        <v>Low Value</v>
      </c>
      <c r="Y238" s="2" t="str">
        <f t="shared" si="33"/>
        <v>Stable</v>
      </c>
      <c r="Z238" s="2" t="str">
        <f t="shared" si="34"/>
        <v>Check Data</v>
      </c>
    </row>
    <row r="239" spans="1:26" x14ac:dyDescent="0.3">
      <c r="A239" t="s">
        <v>265</v>
      </c>
      <c r="B239">
        <v>46</v>
      </c>
      <c r="C239" t="s">
        <v>21</v>
      </c>
      <c r="D239" t="s">
        <v>52</v>
      </c>
      <c r="E239">
        <v>148.82</v>
      </c>
      <c r="F239">
        <v>9</v>
      </c>
      <c r="G239">
        <v>236</v>
      </c>
      <c r="H239">
        <v>0</v>
      </c>
      <c r="I239" t="s">
        <v>40</v>
      </c>
      <c r="J239">
        <v>85.1</v>
      </c>
      <c r="K239" s="1">
        <v>44951</v>
      </c>
      <c r="L239">
        <v>15</v>
      </c>
      <c r="M239">
        <v>0.22</v>
      </c>
      <c r="N239">
        <f>IF(E239="",Data_Validation!$B$1,E239)</f>
        <v>148.82</v>
      </c>
      <c r="O239">
        <f>IF(J239="",Data_Validation!$B$2,J239)</f>
        <v>85.1</v>
      </c>
      <c r="P239">
        <f t="shared" si="27"/>
        <v>2</v>
      </c>
      <c r="Q239" s="2">
        <f>CustomerData[[#This Row],[avg_order_value_clean]]*CustomerData[[#This Row],[total_orders]]</f>
        <v>1339.3799999999999</v>
      </c>
      <c r="R239" s="2" t="str">
        <f t="shared" si="35"/>
        <v>Inactive</v>
      </c>
      <c r="S239" s="2" t="str">
        <f t="shared" si="28"/>
        <v>Medium Risk</v>
      </c>
      <c r="T239" s="2" t="str">
        <f t="shared" si="29"/>
        <v>45-54</v>
      </c>
      <c r="U239" s="1">
        <f t="shared" ca="1" si="30"/>
        <v>1310</v>
      </c>
      <c r="V239" s="2" t="str">
        <f t="shared" si="31"/>
        <v>Low Loyalty</v>
      </c>
      <c r="W239" s="2" t="str">
        <f t="shared" si="32"/>
        <v>Legitimate</v>
      </c>
      <c r="X239" s="2" t="str">
        <f>IF(Q239&lt;Data_Validation!$B$8,"Low Value",IF(Q239&lt;Data_Validation!$B$9,"Medium Value","High Value"))</f>
        <v>Low Value</v>
      </c>
      <c r="Y239" s="2" t="str">
        <f t="shared" si="33"/>
        <v>Stable</v>
      </c>
      <c r="Z239" s="2" t="str">
        <f t="shared" si="34"/>
        <v>Check Data</v>
      </c>
    </row>
    <row r="240" spans="1:26" x14ac:dyDescent="0.3">
      <c r="A240" t="s">
        <v>266</v>
      </c>
      <c r="B240">
        <v>51</v>
      </c>
      <c r="C240" t="s">
        <v>25</v>
      </c>
      <c r="D240" t="s">
        <v>50</v>
      </c>
      <c r="E240">
        <v>352.1</v>
      </c>
      <c r="F240">
        <v>5</v>
      </c>
      <c r="G240">
        <v>310</v>
      </c>
      <c r="H240">
        <v>0</v>
      </c>
      <c r="I240" t="s">
        <v>40</v>
      </c>
      <c r="J240">
        <v>50.2</v>
      </c>
      <c r="K240" s="1">
        <v>44755</v>
      </c>
      <c r="L240">
        <v>77</v>
      </c>
      <c r="M240">
        <v>0.49</v>
      </c>
      <c r="N240">
        <f>IF(E240="",Data_Validation!$B$1,E240)</f>
        <v>352.1</v>
      </c>
      <c r="O240">
        <f>IF(J240="",Data_Validation!$B$2,J240)</f>
        <v>50.2</v>
      </c>
      <c r="P240">
        <f t="shared" si="27"/>
        <v>1</v>
      </c>
      <c r="Q240" s="2">
        <f>CustomerData[[#This Row],[avg_order_value_clean]]*CustomerData[[#This Row],[total_orders]]</f>
        <v>1760.5</v>
      </c>
      <c r="R240" s="2" t="str">
        <f t="shared" si="35"/>
        <v>Inactive</v>
      </c>
      <c r="S240" s="2" t="str">
        <f t="shared" si="28"/>
        <v>Medium Risk</v>
      </c>
      <c r="T240" s="2" t="str">
        <f t="shared" si="29"/>
        <v>45-54</v>
      </c>
      <c r="U240" s="1">
        <f t="shared" ca="1" si="30"/>
        <v>1506</v>
      </c>
      <c r="V240" s="2" t="str">
        <f t="shared" si="31"/>
        <v>High Loyalty</v>
      </c>
      <c r="W240" s="2" t="str">
        <f t="shared" si="32"/>
        <v>Legitimate</v>
      </c>
      <c r="X240" s="2" t="str">
        <f>IF(Q240&lt;Data_Validation!$B$8,"Low Value",IF(Q240&lt;Data_Validation!$B$9,"Medium Value","High Value"))</f>
        <v>High Value</v>
      </c>
      <c r="Y240" s="2" t="str">
        <f t="shared" si="33"/>
        <v>High Value - Maintain</v>
      </c>
      <c r="Z240" s="2" t="str">
        <f t="shared" si="34"/>
        <v>Check Data</v>
      </c>
    </row>
    <row r="241" spans="1:26" x14ac:dyDescent="0.3">
      <c r="A241" t="s">
        <v>267</v>
      </c>
      <c r="B241">
        <v>35</v>
      </c>
      <c r="C241" t="s">
        <v>21</v>
      </c>
      <c r="D241" t="s">
        <v>28</v>
      </c>
      <c r="E241">
        <v>67.23</v>
      </c>
      <c r="F241">
        <v>14</v>
      </c>
      <c r="G241">
        <v>316</v>
      </c>
      <c r="H241">
        <v>0</v>
      </c>
      <c r="I241" t="s">
        <v>23</v>
      </c>
      <c r="J241">
        <v>29.7</v>
      </c>
      <c r="K241" s="1">
        <v>44424</v>
      </c>
      <c r="L241">
        <v>8</v>
      </c>
      <c r="M241">
        <v>0.13</v>
      </c>
      <c r="N241">
        <f>IF(E241="",Data_Validation!$B$1,E241)</f>
        <v>67.23</v>
      </c>
      <c r="O241">
        <f>IF(J241="",Data_Validation!$B$2,J241)</f>
        <v>29.7</v>
      </c>
      <c r="P241">
        <f t="shared" si="27"/>
        <v>1</v>
      </c>
      <c r="Q241" s="2">
        <f>CustomerData[[#This Row],[avg_order_value_clean]]*CustomerData[[#This Row],[total_orders]]</f>
        <v>941.22</v>
      </c>
      <c r="R241" s="2" t="str">
        <f t="shared" si="35"/>
        <v>Inactive</v>
      </c>
      <c r="S241" s="2" t="str">
        <f t="shared" si="28"/>
        <v>Low Risk</v>
      </c>
      <c r="T241" s="2" t="str">
        <f t="shared" si="29"/>
        <v>35-44</v>
      </c>
      <c r="U241" s="1">
        <f t="shared" ca="1" si="30"/>
        <v>1837</v>
      </c>
      <c r="V241" s="2" t="str">
        <f t="shared" si="31"/>
        <v>Low Loyalty</v>
      </c>
      <c r="W241" s="2" t="str">
        <f t="shared" si="32"/>
        <v>Legitimate</v>
      </c>
      <c r="X241" s="2" t="str">
        <f>IF(Q241&lt;Data_Validation!$B$8,"Low Value",IF(Q241&lt;Data_Validation!$B$9,"Medium Value","High Value"))</f>
        <v>Low Value</v>
      </c>
      <c r="Y241" s="2" t="str">
        <f t="shared" si="33"/>
        <v>Stable</v>
      </c>
      <c r="Z241" s="2" t="str">
        <f t="shared" si="34"/>
        <v>Check Data</v>
      </c>
    </row>
    <row r="242" spans="1:26" x14ac:dyDescent="0.3">
      <c r="A242" t="s">
        <v>268</v>
      </c>
      <c r="B242">
        <v>71</v>
      </c>
      <c r="C242" t="s">
        <v>21</v>
      </c>
      <c r="D242" t="s">
        <v>37</v>
      </c>
      <c r="E242">
        <v>61.31</v>
      </c>
      <c r="F242">
        <v>11</v>
      </c>
      <c r="G242">
        <v>302</v>
      </c>
      <c r="H242">
        <v>0</v>
      </c>
      <c r="I242" t="s">
        <v>23</v>
      </c>
      <c r="J242">
        <v>40.5</v>
      </c>
      <c r="K242" s="1">
        <v>45407</v>
      </c>
      <c r="L242">
        <v>21</v>
      </c>
      <c r="M242">
        <v>0.28000000000000003</v>
      </c>
      <c r="N242">
        <f>IF(E242="",Data_Validation!$B$1,E242)</f>
        <v>61.31</v>
      </c>
      <c r="O242">
        <f>IF(J242="",Data_Validation!$B$2,J242)</f>
        <v>40.5</v>
      </c>
      <c r="P242">
        <f t="shared" si="27"/>
        <v>1</v>
      </c>
      <c r="Q242" s="2">
        <f>CustomerData[[#This Row],[avg_order_value_clean]]*CustomerData[[#This Row],[total_orders]]</f>
        <v>674.41000000000008</v>
      </c>
      <c r="R242" s="2" t="str">
        <f t="shared" si="35"/>
        <v>Inactive</v>
      </c>
      <c r="S242" s="2" t="str">
        <f t="shared" si="28"/>
        <v>Medium Risk</v>
      </c>
      <c r="T242" s="2" t="str">
        <f t="shared" si="29"/>
        <v>55+</v>
      </c>
      <c r="U242" s="1">
        <f t="shared" ca="1" si="30"/>
        <v>854</v>
      </c>
      <c r="V242" s="2" t="str">
        <f t="shared" si="31"/>
        <v>Low Loyalty</v>
      </c>
      <c r="W242" s="2" t="str">
        <f t="shared" si="32"/>
        <v>Legitimate</v>
      </c>
      <c r="X242" s="2" t="str">
        <f>IF(Q242&lt;Data_Validation!$B$8,"Low Value",IF(Q242&lt;Data_Validation!$B$9,"Medium Value","High Value"))</f>
        <v>Low Value</v>
      </c>
      <c r="Y242" s="2" t="str">
        <f t="shared" si="33"/>
        <v>Stable</v>
      </c>
      <c r="Z242" s="2" t="str">
        <f t="shared" si="34"/>
        <v>Check Data</v>
      </c>
    </row>
    <row r="243" spans="1:26" x14ac:dyDescent="0.3">
      <c r="A243" t="s">
        <v>269</v>
      </c>
      <c r="B243">
        <v>24</v>
      </c>
      <c r="C243" t="s">
        <v>14</v>
      </c>
      <c r="D243" t="s">
        <v>26</v>
      </c>
      <c r="F243">
        <v>6</v>
      </c>
      <c r="G243">
        <v>101</v>
      </c>
      <c r="H243">
        <v>0</v>
      </c>
      <c r="I243" t="s">
        <v>29</v>
      </c>
      <c r="J243">
        <v>41.3</v>
      </c>
      <c r="K243" s="1">
        <v>44052</v>
      </c>
      <c r="L243">
        <v>45</v>
      </c>
      <c r="M243">
        <v>0.26</v>
      </c>
      <c r="N243">
        <f>IF(E243="",Data_Validation!$B$1,E243)</f>
        <v>250</v>
      </c>
      <c r="O243">
        <f>IF(J243="",Data_Validation!$B$2,J243)</f>
        <v>41.3</v>
      </c>
      <c r="P243">
        <f t="shared" si="27"/>
        <v>4</v>
      </c>
      <c r="Q243" s="2">
        <f>CustomerData[[#This Row],[avg_order_value_clean]]*CustomerData[[#This Row],[total_orders]]</f>
        <v>1500</v>
      </c>
      <c r="R243" s="2" t="str">
        <f t="shared" si="35"/>
        <v>Inactive</v>
      </c>
      <c r="S243" s="2" t="str">
        <f t="shared" si="28"/>
        <v>Medium Risk</v>
      </c>
      <c r="T243" s="2" t="str">
        <f t="shared" si="29"/>
        <v>Under 25</v>
      </c>
      <c r="U243" s="1">
        <f t="shared" ca="1" si="30"/>
        <v>2209</v>
      </c>
      <c r="V243" s="2" t="str">
        <f t="shared" si="31"/>
        <v>Medium Loyalty</v>
      </c>
      <c r="W243" s="2" t="str">
        <f t="shared" si="32"/>
        <v>Legitimate</v>
      </c>
      <c r="X243" s="2" t="str">
        <f>IF(Q243&lt;Data_Validation!$B$8,"Low Value",IF(Q243&lt;Data_Validation!$B$9,"Medium Value","High Value"))</f>
        <v>Low Value</v>
      </c>
      <c r="Y243" s="2" t="str">
        <f t="shared" si="33"/>
        <v>Stable</v>
      </c>
      <c r="Z243" s="2" t="str">
        <f t="shared" si="34"/>
        <v>Check Data</v>
      </c>
    </row>
    <row r="244" spans="1:26" x14ac:dyDescent="0.3">
      <c r="A244" t="s">
        <v>270</v>
      </c>
      <c r="B244">
        <v>46</v>
      </c>
      <c r="C244" t="s">
        <v>21</v>
      </c>
      <c r="D244" t="s">
        <v>28</v>
      </c>
      <c r="F244">
        <v>10</v>
      </c>
      <c r="G244">
        <v>76</v>
      </c>
      <c r="H244">
        <v>0</v>
      </c>
      <c r="I244" t="s">
        <v>40</v>
      </c>
      <c r="J244">
        <v>77</v>
      </c>
      <c r="K244" s="1">
        <v>44239</v>
      </c>
      <c r="L244">
        <v>89</v>
      </c>
      <c r="M244">
        <v>0.54</v>
      </c>
      <c r="N244">
        <f>IF(E244="",Data_Validation!$B$1,E244)</f>
        <v>250</v>
      </c>
      <c r="O244">
        <f>IF(J244="",Data_Validation!$B$2,J244)</f>
        <v>77</v>
      </c>
      <c r="P244">
        <f t="shared" si="27"/>
        <v>1</v>
      </c>
      <c r="Q244" s="2">
        <f>CustomerData[[#This Row],[avg_order_value_clean]]*CustomerData[[#This Row],[total_orders]]</f>
        <v>2500</v>
      </c>
      <c r="R244" s="2" t="str">
        <f t="shared" si="35"/>
        <v>At Risk</v>
      </c>
      <c r="S244" s="2" t="str">
        <f t="shared" si="28"/>
        <v>High Risk</v>
      </c>
      <c r="T244" s="2" t="str">
        <f t="shared" si="29"/>
        <v>45-54</v>
      </c>
      <c r="U244" s="1">
        <f t="shared" ca="1" si="30"/>
        <v>2022</v>
      </c>
      <c r="V244" s="2" t="str">
        <f t="shared" si="31"/>
        <v>High Loyalty</v>
      </c>
      <c r="W244" s="2" t="str">
        <f t="shared" si="32"/>
        <v>Legitimate</v>
      </c>
      <c r="X244" s="2" t="str">
        <f>IF(Q244&lt;Data_Validation!$B$8,"Low Value",IF(Q244&lt;Data_Validation!$B$9,"Medium Value","High Value"))</f>
        <v>High Value</v>
      </c>
      <c r="Y244" s="2" t="str">
        <f t="shared" si="33"/>
        <v>Critical - Retain</v>
      </c>
      <c r="Z244" s="2" t="str">
        <f t="shared" si="34"/>
        <v>Check Data</v>
      </c>
    </row>
    <row r="245" spans="1:26" x14ac:dyDescent="0.3">
      <c r="A245" t="s">
        <v>271</v>
      </c>
      <c r="B245">
        <v>72</v>
      </c>
      <c r="C245" t="s">
        <v>14</v>
      </c>
      <c r="D245" t="s">
        <v>18</v>
      </c>
      <c r="E245">
        <v>144.02000000000001</v>
      </c>
      <c r="F245">
        <v>17</v>
      </c>
      <c r="G245">
        <v>311</v>
      </c>
      <c r="H245">
        <v>0</v>
      </c>
      <c r="I245" t="s">
        <v>19</v>
      </c>
      <c r="J245">
        <v>88.7</v>
      </c>
      <c r="K245" s="1">
        <v>44534</v>
      </c>
      <c r="L245">
        <v>99</v>
      </c>
      <c r="M245">
        <v>0.16</v>
      </c>
      <c r="N245">
        <f>IF(E245="",Data_Validation!$B$1,E245)</f>
        <v>144.02000000000001</v>
      </c>
      <c r="O245">
        <f>IF(J245="",Data_Validation!$B$2,J245)</f>
        <v>88.7</v>
      </c>
      <c r="P245">
        <f t="shared" si="27"/>
        <v>3</v>
      </c>
      <c r="Q245" s="2">
        <f>CustomerData[[#This Row],[avg_order_value_clean]]*CustomerData[[#This Row],[total_orders]]</f>
        <v>2448.34</v>
      </c>
      <c r="R245" s="2" t="str">
        <f t="shared" si="35"/>
        <v>Inactive</v>
      </c>
      <c r="S245" s="2" t="str">
        <f t="shared" si="28"/>
        <v>Low Risk</v>
      </c>
      <c r="T245" s="2" t="str">
        <f t="shared" si="29"/>
        <v>55+</v>
      </c>
      <c r="U245" s="1">
        <f t="shared" ca="1" si="30"/>
        <v>1727</v>
      </c>
      <c r="V245" s="2" t="str">
        <f t="shared" si="31"/>
        <v>High Loyalty</v>
      </c>
      <c r="W245" s="2" t="str">
        <f t="shared" si="32"/>
        <v>Legitimate</v>
      </c>
      <c r="X245" s="2" t="str">
        <f>IF(Q245&lt;Data_Validation!$B$8,"Low Value",IF(Q245&lt;Data_Validation!$B$9,"Medium Value","High Value"))</f>
        <v>High Value</v>
      </c>
      <c r="Y245" s="2" t="str">
        <f t="shared" si="33"/>
        <v>High Value - Maintain</v>
      </c>
      <c r="Z245" s="2" t="str">
        <f t="shared" si="34"/>
        <v>Check Data</v>
      </c>
    </row>
    <row r="246" spans="1:26" x14ac:dyDescent="0.3">
      <c r="A246" t="s">
        <v>272</v>
      </c>
      <c r="B246">
        <v>48</v>
      </c>
      <c r="C246" t="s">
        <v>14</v>
      </c>
      <c r="D246" t="s">
        <v>52</v>
      </c>
      <c r="E246">
        <v>39.659999999999997</v>
      </c>
      <c r="F246">
        <v>11</v>
      </c>
      <c r="G246">
        <v>81</v>
      </c>
      <c r="H246">
        <v>0</v>
      </c>
      <c r="I246" t="s">
        <v>40</v>
      </c>
      <c r="J246">
        <v>47.6</v>
      </c>
      <c r="K246" s="1">
        <v>45515</v>
      </c>
      <c r="L246">
        <v>40</v>
      </c>
      <c r="M246">
        <v>0.39</v>
      </c>
      <c r="N246">
        <f>IF(E246="",Data_Validation!$B$1,E246)</f>
        <v>39.659999999999997</v>
      </c>
      <c r="O246">
        <f>IF(J246="",Data_Validation!$B$2,J246)</f>
        <v>47.6</v>
      </c>
      <c r="P246">
        <f t="shared" si="27"/>
        <v>1</v>
      </c>
      <c r="Q246" s="2">
        <f>CustomerData[[#This Row],[avg_order_value_clean]]*CustomerData[[#This Row],[total_orders]]</f>
        <v>436.26</v>
      </c>
      <c r="R246" s="2" t="str">
        <f t="shared" si="35"/>
        <v>At Risk</v>
      </c>
      <c r="S246" s="2" t="str">
        <f t="shared" si="28"/>
        <v>Medium Risk</v>
      </c>
      <c r="T246" s="2" t="str">
        <f t="shared" si="29"/>
        <v>45-54</v>
      </c>
      <c r="U246" s="1">
        <f t="shared" ca="1" si="30"/>
        <v>746</v>
      </c>
      <c r="V246" s="2" t="str">
        <f t="shared" si="31"/>
        <v>Medium Loyalty</v>
      </c>
      <c r="W246" s="2" t="str">
        <f t="shared" si="32"/>
        <v>Legitimate</v>
      </c>
      <c r="X246" s="2" t="str">
        <f>IF(Q246&lt;Data_Validation!$B$8,"Low Value",IF(Q246&lt;Data_Validation!$B$9,"Medium Value","High Value"))</f>
        <v>Low Value</v>
      </c>
      <c r="Y246" s="2" t="str">
        <f t="shared" si="33"/>
        <v>Stable</v>
      </c>
      <c r="Z246" s="2" t="str">
        <f t="shared" si="34"/>
        <v>Check Data</v>
      </c>
    </row>
    <row r="247" spans="1:26" x14ac:dyDescent="0.3">
      <c r="A247" t="s">
        <v>273</v>
      </c>
      <c r="B247">
        <v>78</v>
      </c>
      <c r="C247" t="s">
        <v>21</v>
      </c>
      <c r="D247" t="s">
        <v>37</v>
      </c>
      <c r="E247">
        <v>121.75</v>
      </c>
      <c r="F247">
        <v>12</v>
      </c>
      <c r="G247">
        <v>145</v>
      </c>
      <c r="H247">
        <v>0</v>
      </c>
      <c r="I247" t="s">
        <v>40</v>
      </c>
      <c r="J247">
        <v>32.299999999999997</v>
      </c>
      <c r="K247" s="1">
        <v>44203</v>
      </c>
      <c r="L247">
        <v>94</v>
      </c>
      <c r="M247">
        <v>0.4</v>
      </c>
      <c r="N247">
        <f>IF(E247="",Data_Validation!$B$1,E247)</f>
        <v>121.75</v>
      </c>
      <c r="O247">
        <f>IF(J247="",Data_Validation!$B$2,J247)</f>
        <v>32.299999999999997</v>
      </c>
      <c r="P247">
        <f t="shared" si="27"/>
        <v>3</v>
      </c>
      <c r="Q247" s="2">
        <f>CustomerData[[#This Row],[avg_order_value_clean]]*CustomerData[[#This Row],[total_orders]]</f>
        <v>1461</v>
      </c>
      <c r="R247" s="2" t="str">
        <f t="shared" si="35"/>
        <v>Inactive</v>
      </c>
      <c r="S247" s="2" t="str">
        <f t="shared" si="28"/>
        <v>Medium Risk</v>
      </c>
      <c r="T247" s="2" t="str">
        <f t="shared" si="29"/>
        <v>55+</v>
      </c>
      <c r="U247" s="1">
        <f t="shared" ca="1" si="30"/>
        <v>2058</v>
      </c>
      <c r="V247" s="2" t="str">
        <f t="shared" si="31"/>
        <v>High Loyalty</v>
      </c>
      <c r="W247" s="2" t="str">
        <f t="shared" si="32"/>
        <v>Legitimate</v>
      </c>
      <c r="X247" s="2" t="str">
        <f>IF(Q247&lt;Data_Validation!$B$8,"Low Value",IF(Q247&lt;Data_Validation!$B$9,"Medium Value","High Value"))</f>
        <v>Low Value</v>
      </c>
      <c r="Y247" s="2" t="str">
        <f t="shared" si="33"/>
        <v>Stable</v>
      </c>
      <c r="Z247" s="2" t="str">
        <f t="shared" si="34"/>
        <v>Check Data</v>
      </c>
    </row>
    <row r="248" spans="1:26" x14ac:dyDescent="0.3">
      <c r="A248" t="s">
        <v>274</v>
      </c>
      <c r="B248">
        <v>42</v>
      </c>
      <c r="C248" t="s">
        <v>21</v>
      </c>
      <c r="D248" t="s">
        <v>15</v>
      </c>
      <c r="E248">
        <v>65.19</v>
      </c>
      <c r="F248">
        <v>12</v>
      </c>
      <c r="G248">
        <v>192</v>
      </c>
      <c r="H248">
        <v>0</v>
      </c>
      <c r="I248" t="s">
        <v>16</v>
      </c>
      <c r="J248">
        <v>72.7</v>
      </c>
      <c r="K248" s="1">
        <v>44288</v>
      </c>
      <c r="L248">
        <v>95</v>
      </c>
      <c r="M248">
        <v>0.45</v>
      </c>
      <c r="N248">
        <f>IF(E248="",Data_Validation!$B$1,E248)</f>
        <v>65.19</v>
      </c>
      <c r="O248">
        <f>IF(J248="",Data_Validation!$B$2,J248)</f>
        <v>72.7</v>
      </c>
      <c r="P248">
        <f t="shared" si="27"/>
        <v>1</v>
      </c>
      <c r="Q248" s="2">
        <f>CustomerData[[#This Row],[avg_order_value_clean]]*CustomerData[[#This Row],[total_orders]]</f>
        <v>782.28</v>
      </c>
      <c r="R248" s="2" t="str">
        <f t="shared" si="35"/>
        <v>Inactive</v>
      </c>
      <c r="S248" s="2" t="str">
        <f t="shared" si="28"/>
        <v>Medium Risk</v>
      </c>
      <c r="T248" s="2" t="str">
        <f t="shared" si="29"/>
        <v>35-44</v>
      </c>
      <c r="U248" s="1">
        <f t="shared" ca="1" si="30"/>
        <v>1973</v>
      </c>
      <c r="V248" s="2" t="str">
        <f t="shared" si="31"/>
        <v>High Loyalty</v>
      </c>
      <c r="W248" s="2" t="str">
        <f t="shared" si="32"/>
        <v>Legitimate</v>
      </c>
      <c r="X248" s="2" t="str">
        <f>IF(Q248&lt;Data_Validation!$B$8,"Low Value",IF(Q248&lt;Data_Validation!$B$9,"Medium Value","High Value"))</f>
        <v>Low Value</v>
      </c>
      <c r="Y248" s="2" t="str">
        <f t="shared" si="33"/>
        <v>Stable</v>
      </c>
      <c r="Z248" s="2" t="str">
        <f t="shared" si="34"/>
        <v>Check Data</v>
      </c>
    </row>
    <row r="249" spans="1:26" x14ac:dyDescent="0.3">
      <c r="A249" t="s">
        <v>275</v>
      </c>
      <c r="B249">
        <v>55</v>
      </c>
      <c r="C249" t="s">
        <v>21</v>
      </c>
      <c r="D249" t="s">
        <v>18</v>
      </c>
      <c r="E249">
        <v>94.53</v>
      </c>
      <c r="F249">
        <v>13</v>
      </c>
      <c r="G249">
        <v>223</v>
      </c>
      <c r="H249">
        <v>0</v>
      </c>
      <c r="I249" t="s">
        <v>16</v>
      </c>
      <c r="J249">
        <v>90.5</v>
      </c>
      <c r="K249" s="1">
        <v>45394</v>
      </c>
      <c r="L249">
        <v>6</v>
      </c>
      <c r="M249">
        <v>0.19</v>
      </c>
      <c r="N249">
        <f>IF(E249="",Data_Validation!$B$1,E249)</f>
        <v>94.53</v>
      </c>
      <c r="O249">
        <f>IF(J249="",Data_Validation!$B$2,J249)</f>
        <v>90.5</v>
      </c>
      <c r="P249">
        <f t="shared" si="27"/>
        <v>1</v>
      </c>
      <c r="Q249" s="2">
        <f>CustomerData[[#This Row],[avg_order_value_clean]]*CustomerData[[#This Row],[total_orders]]</f>
        <v>1228.8900000000001</v>
      </c>
      <c r="R249" s="2" t="str">
        <f t="shared" si="35"/>
        <v>Inactive</v>
      </c>
      <c r="S249" s="2" t="str">
        <f t="shared" si="28"/>
        <v>Low Risk</v>
      </c>
      <c r="T249" s="2" t="str">
        <f t="shared" si="29"/>
        <v>55+</v>
      </c>
      <c r="U249" s="1">
        <f t="shared" ca="1" si="30"/>
        <v>867</v>
      </c>
      <c r="V249" s="2" t="str">
        <f t="shared" si="31"/>
        <v>Low Loyalty</v>
      </c>
      <c r="W249" s="2" t="str">
        <f t="shared" si="32"/>
        <v>Legitimate</v>
      </c>
      <c r="X249" s="2" t="str">
        <f>IF(Q249&lt;Data_Validation!$B$8,"Low Value",IF(Q249&lt;Data_Validation!$B$9,"Medium Value","High Value"))</f>
        <v>Low Value</v>
      </c>
      <c r="Y249" s="2" t="str">
        <f t="shared" si="33"/>
        <v>Stable</v>
      </c>
      <c r="Z249" s="2" t="str">
        <f t="shared" si="34"/>
        <v>Check Data</v>
      </c>
    </row>
    <row r="250" spans="1:26" x14ac:dyDescent="0.3">
      <c r="A250" t="s">
        <v>276</v>
      </c>
      <c r="B250">
        <v>31</v>
      </c>
      <c r="C250" t="s">
        <v>14</v>
      </c>
      <c r="D250" t="s">
        <v>28</v>
      </c>
      <c r="E250">
        <v>219.13</v>
      </c>
      <c r="F250">
        <v>12</v>
      </c>
      <c r="G250">
        <v>52</v>
      </c>
      <c r="H250">
        <v>0</v>
      </c>
      <c r="I250" t="s">
        <v>23</v>
      </c>
      <c r="J250">
        <v>11.4</v>
      </c>
      <c r="K250" s="1">
        <v>45133</v>
      </c>
      <c r="L250">
        <v>11</v>
      </c>
      <c r="M250">
        <v>0.28000000000000003</v>
      </c>
      <c r="N250">
        <f>IF(E250="",Data_Validation!$B$1,E250)</f>
        <v>219.13</v>
      </c>
      <c r="O250">
        <f>IF(J250="",Data_Validation!$B$2,J250)</f>
        <v>11.4</v>
      </c>
      <c r="P250">
        <f t="shared" si="27"/>
        <v>1</v>
      </c>
      <c r="Q250" s="2">
        <f>CustomerData[[#This Row],[avg_order_value_clean]]*CustomerData[[#This Row],[total_orders]]</f>
        <v>2629.56</v>
      </c>
      <c r="R250" s="2" t="str">
        <f t="shared" si="35"/>
        <v>At Risk</v>
      </c>
      <c r="S250" s="2" t="str">
        <f t="shared" si="28"/>
        <v>Medium Risk</v>
      </c>
      <c r="T250" s="2" t="str">
        <f t="shared" si="29"/>
        <v>25-34</v>
      </c>
      <c r="U250" s="1">
        <f t="shared" ca="1" si="30"/>
        <v>1128</v>
      </c>
      <c r="V250" s="2" t="str">
        <f t="shared" si="31"/>
        <v>Low Loyalty</v>
      </c>
      <c r="W250" s="2" t="str">
        <f t="shared" si="32"/>
        <v>Legitimate</v>
      </c>
      <c r="X250" s="2" t="str">
        <f>IF(Q250&lt;Data_Validation!$B$8,"Low Value",IF(Q250&lt;Data_Validation!$B$9,"Medium Value","High Value"))</f>
        <v>High Value</v>
      </c>
      <c r="Y250" s="2" t="str">
        <f t="shared" si="33"/>
        <v>High Value - Maintain</v>
      </c>
      <c r="Z250" s="2" t="str">
        <f t="shared" si="34"/>
        <v>Check Data</v>
      </c>
    </row>
    <row r="251" spans="1:26" x14ac:dyDescent="0.3">
      <c r="A251" t="s">
        <v>277</v>
      </c>
      <c r="B251">
        <v>25</v>
      </c>
      <c r="C251" t="s">
        <v>14</v>
      </c>
      <c r="D251" t="s">
        <v>50</v>
      </c>
      <c r="E251">
        <v>144.27000000000001</v>
      </c>
      <c r="F251">
        <v>14</v>
      </c>
      <c r="G251">
        <v>344</v>
      </c>
      <c r="H251">
        <v>0</v>
      </c>
      <c r="I251" t="s">
        <v>29</v>
      </c>
      <c r="J251">
        <v>79.7</v>
      </c>
      <c r="K251" s="1">
        <v>45384</v>
      </c>
      <c r="L251">
        <v>64</v>
      </c>
      <c r="M251">
        <v>0.26</v>
      </c>
      <c r="N251">
        <f>IF(E251="",Data_Validation!$B$1,E251)</f>
        <v>144.27000000000001</v>
      </c>
      <c r="O251">
        <f>IF(J251="",Data_Validation!$B$2,J251)</f>
        <v>79.7</v>
      </c>
      <c r="P251">
        <f t="shared" si="27"/>
        <v>2</v>
      </c>
      <c r="Q251" s="2">
        <f>CustomerData[[#This Row],[avg_order_value_clean]]*CustomerData[[#This Row],[total_orders]]</f>
        <v>2019.7800000000002</v>
      </c>
      <c r="R251" s="2" t="str">
        <f t="shared" si="35"/>
        <v>Inactive</v>
      </c>
      <c r="S251" s="2" t="str">
        <f t="shared" si="28"/>
        <v>Medium Risk</v>
      </c>
      <c r="T251" s="2" t="str">
        <f t="shared" si="29"/>
        <v>25-34</v>
      </c>
      <c r="U251" s="1">
        <f t="shared" ca="1" si="30"/>
        <v>877</v>
      </c>
      <c r="V251" s="2" t="str">
        <f t="shared" si="31"/>
        <v>Medium Loyalty</v>
      </c>
      <c r="W251" s="2" t="str">
        <f t="shared" si="32"/>
        <v>Legitimate</v>
      </c>
      <c r="X251" s="2" t="str">
        <f>IF(Q251&lt;Data_Validation!$B$8,"Low Value",IF(Q251&lt;Data_Validation!$B$9,"Medium Value","High Value"))</f>
        <v>High Value</v>
      </c>
      <c r="Y251" s="2" t="str">
        <f t="shared" si="33"/>
        <v>High Value - Maintain</v>
      </c>
      <c r="Z251" s="2" t="str">
        <f t="shared" si="34"/>
        <v>Check Data</v>
      </c>
    </row>
    <row r="252" spans="1:26" x14ac:dyDescent="0.3">
      <c r="A252" t="s">
        <v>278</v>
      </c>
      <c r="B252">
        <v>44</v>
      </c>
      <c r="C252" t="s">
        <v>21</v>
      </c>
      <c r="D252" t="s">
        <v>18</v>
      </c>
      <c r="E252">
        <v>208.46</v>
      </c>
      <c r="F252">
        <v>9</v>
      </c>
      <c r="G252">
        <v>84</v>
      </c>
      <c r="H252">
        <v>0</v>
      </c>
      <c r="I252" t="s">
        <v>29</v>
      </c>
      <c r="J252">
        <v>55.7</v>
      </c>
      <c r="K252" s="1">
        <v>45825</v>
      </c>
      <c r="L252">
        <v>42</v>
      </c>
      <c r="M252">
        <v>0.5</v>
      </c>
      <c r="N252">
        <f>IF(E252="",Data_Validation!$B$1,E252)</f>
        <v>208.46</v>
      </c>
      <c r="O252">
        <f>IF(J252="",Data_Validation!$B$2,J252)</f>
        <v>55.7</v>
      </c>
      <c r="P252">
        <f t="shared" si="27"/>
        <v>1</v>
      </c>
      <c r="Q252" s="2">
        <f>CustomerData[[#This Row],[avg_order_value_clean]]*CustomerData[[#This Row],[total_orders]]</f>
        <v>1876.14</v>
      </c>
      <c r="R252" s="2" t="str">
        <f t="shared" si="35"/>
        <v>At Risk</v>
      </c>
      <c r="S252" s="2" t="str">
        <f t="shared" si="28"/>
        <v>High Risk</v>
      </c>
      <c r="T252" s="2" t="str">
        <f t="shared" si="29"/>
        <v>35-44</v>
      </c>
      <c r="U252" s="1">
        <f t="shared" ca="1" si="30"/>
        <v>436</v>
      </c>
      <c r="V252" s="2" t="str">
        <f t="shared" si="31"/>
        <v>Medium Loyalty</v>
      </c>
      <c r="W252" s="2" t="str">
        <f t="shared" si="32"/>
        <v>Legitimate</v>
      </c>
      <c r="X252" s="2" t="str">
        <f>IF(Q252&lt;Data_Validation!$B$8,"Low Value",IF(Q252&lt;Data_Validation!$B$9,"Medium Value","High Value"))</f>
        <v>High Value</v>
      </c>
      <c r="Y252" s="2" t="str">
        <f t="shared" si="33"/>
        <v>Critical - Retain</v>
      </c>
      <c r="Z252" s="2" t="str">
        <f t="shared" si="34"/>
        <v>Check Data</v>
      </c>
    </row>
    <row r="253" spans="1:26" x14ac:dyDescent="0.3">
      <c r="A253" t="s">
        <v>279</v>
      </c>
      <c r="B253">
        <v>71</v>
      </c>
      <c r="C253" t="s">
        <v>21</v>
      </c>
      <c r="D253" t="s">
        <v>22</v>
      </c>
      <c r="E253">
        <v>66.569999999999993</v>
      </c>
      <c r="F253">
        <v>11</v>
      </c>
      <c r="G253">
        <v>128</v>
      </c>
      <c r="H253">
        <v>0</v>
      </c>
      <c r="I253" t="s">
        <v>40</v>
      </c>
      <c r="J253">
        <v>86.8</v>
      </c>
      <c r="K253" s="1">
        <v>45649</v>
      </c>
      <c r="L253">
        <v>59</v>
      </c>
      <c r="M253">
        <v>0.2</v>
      </c>
      <c r="N253">
        <f>IF(E253="",Data_Validation!$B$1,E253)</f>
        <v>66.569999999999993</v>
      </c>
      <c r="O253">
        <f>IF(J253="",Data_Validation!$B$2,J253)</f>
        <v>86.8</v>
      </c>
      <c r="P253">
        <f t="shared" si="27"/>
        <v>2</v>
      </c>
      <c r="Q253" s="2">
        <f>CustomerData[[#This Row],[avg_order_value_clean]]*CustomerData[[#This Row],[total_orders]]</f>
        <v>732.27</v>
      </c>
      <c r="R253" s="2" t="str">
        <f t="shared" si="35"/>
        <v>Inactive</v>
      </c>
      <c r="S253" s="2" t="str">
        <f t="shared" si="28"/>
        <v>Medium Risk</v>
      </c>
      <c r="T253" s="2" t="str">
        <f t="shared" si="29"/>
        <v>55+</v>
      </c>
      <c r="U253" s="1">
        <f t="shared" ca="1" si="30"/>
        <v>612</v>
      </c>
      <c r="V253" s="2" t="str">
        <f t="shared" si="31"/>
        <v>Medium Loyalty</v>
      </c>
      <c r="W253" s="2" t="str">
        <f t="shared" si="32"/>
        <v>Legitimate</v>
      </c>
      <c r="X253" s="2" t="str">
        <f>IF(Q253&lt;Data_Validation!$B$8,"Low Value",IF(Q253&lt;Data_Validation!$B$9,"Medium Value","High Value"))</f>
        <v>Low Value</v>
      </c>
      <c r="Y253" s="2" t="str">
        <f t="shared" si="33"/>
        <v>Stable</v>
      </c>
      <c r="Z253" s="2" t="str">
        <f t="shared" si="34"/>
        <v>Check Data</v>
      </c>
    </row>
    <row r="254" spans="1:26" x14ac:dyDescent="0.3">
      <c r="A254" t="s">
        <v>47</v>
      </c>
      <c r="B254">
        <v>19</v>
      </c>
      <c r="C254" t="s">
        <v>14</v>
      </c>
      <c r="D254" t="s">
        <v>28</v>
      </c>
      <c r="E254">
        <v>230.77</v>
      </c>
      <c r="F254">
        <v>5</v>
      </c>
      <c r="G254">
        <v>210</v>
      </c>
      <c r="H254">
        <v>0</v>
      </c>
      <c r="I254" t="s">
        <v>19</v>
      </c>
      <c r="J254">
        <v>51.4</v>
      </c>
      <c r="K254" s="1">
        <v>44582</v>
      </c>
      <c r="L254">
        <v>8</v>
      </c>
      <c r="M254">
        <v>0.11</v>
      </c>
      <c r="N254">
        <f>IF(E254="",Data_Validation!$B$1,E254)</f>
        <v>230.77</v>
      </c>
      <c r="O254">
        <f>IF(J254="",Data_Validation!$B$2,J254)</f>
        <v>51.4</v>
      </c>
      <c r="P254">
        <f t="shared" si="27"/>
        <v>3</v>
      </c>
      <c r="Q254" s="2">
        <f>CustomerData[[#This Row],[avg_order_value_clean]]*CustomerData[[#This Row],[total_orders]]</f>
        <v>1153.8500000000001</v>
      </c>
      <c r="R254" s="2" t="str">
        <f t="shared" si="35"/>
        <v>Inactive</v>
      </c>
      <c r="S254" s="2" t="str">
        <f t="shared" si="28"/>
        <v>Low Risk</v>
      </c>
      <c r="T254" s="2" t="str">
        <f t="shared" si="29"/>
        <v>Under 25</v>
      </c>
      <c r="U254" s="1">
        <f t="shared" ca="1" si="30"/>
        <v>1679</v>
      </c>
      <c r="V254" s="2" t="str">
        <f t="shared" si="31"/>
        <v>Low Loyalty</v>
      </c>
      <c r="W254" s="2" t="str">
        <f t="shared" si="32"/>
        <v>Legitimate</v>
      </c>
      <c r="X254" s="2" t="str">
        <f>IF(Q254&lt;Data_Validation!$B$8,"Low Value",IF(Q254&lt;Data_Validation!$B$9,"Medium Value","High Value"))</f>
        <v>Low Value</v>
      </c>
      <c r="Y254" s="2" t="str">
        <f t="shared" si="33"/>
        <v>Stable</v>
      </c>
      <c r="Z254" s="2" t="str">
        <f t="shared" si="34"/>
        <v>Check Data</v>
      </c>
    </row>
    <row r="255" spans="1:26" x14ac:dyDescent="0.3">
      <c r="A255" t="s">
        <v>280</v>
      </c>
      <c r="B255">
        <v>34</v>
      </c>
      <c r="C255" t="s">
        <v>14</v>
      </c>
      <c r="D255" t="s">
        <v>37</v>
      </c>
      <c r="E255">
        <v>165.18</v>
      </c>
      <c r="F255">
        <v>12</v>
      </c>
      <c r="G255">
        <v>351</v>
      </c>
      <c r="H255">
        <v>0</v>
      </c>
      <c r="I255" t="s">
        <v>16</v>
      </c>
      <c r="J255">
        <v>86.3</v>
      </c>
      <c r="K255" s="1">
        <v>44627</v>
      </c>
      <c r="L255">
        <v>72</v>
      </c>
      <c r="M255">
        <v>0.51</v>
      </c>
      <c r="N255">
        <f>IF(E255="",Data_Validation!$B$1,E255)</f>
        <v>165.18</v>
      </c>
      <c r="O255">
        <f>IF(J255="",Data_Validation!$B$2,J255)</f>
        <v>86.3</v>
      </c>
      <c r="P255">
        <f t="shared" si="27"/>
        <v>1</v>
      </c>
      <c r="Q255" s="2">
        <f>CustomerData[[#This Row],[avg_order_value_clean]]*CustomerData[[#This Row],[total_orders]]</f>
        <v>1982.16</v>
      </c>
      <c r="R255" s="2" t="str">
        <f t="shared" si="35"/>
        <v>Inactive</v>
      </c>
      <c r="S255" s="2" t="str">
        <f t="shared" si="28"/>
        <v>High Risk</v>
      </c>
      <c r="T255" s="2" t="str">
        <f t="shared" si="29"/>
        <v>25-34</v>
      </c>
      <c r="U255" s="1">
        <f t="shared" ca="1" si="30"/>
        <v>1634</v>
      </c>
      <c r="V255" s="2" t="str">
        <f t="shared" si="31"/>
        <v>High Loyalty</v>
      </c>
      <c r="W255" s="2" t="str">
        <f t="shared" si="32"/>
        <v>Legitimate</v>
      </c>
      <c r="X255" s="2" t="str">
        <f>IF(Q255&lt;Data_Validation!$B$8,"Low Value",IF(Q255&lt;Data_Validation!$B$9,"Medium Value","High Value"))</f>
        <v>High Value</v>
      </c>
      <c r="Y255" s="2" t="str">
        <f t="shared" si="33"/>
        <v>Critical - Retain</v>
      </c>
      <c r="Z255" s="2" t="str">
        <f t="shared" si="34"/>
        <v>Check Data</v>
      </c>
    </row>
    <row r="256" spans="1:26" x14ac:dyDescent="0.3">
      <c r="A256" t="s">
        <v>281</v>
      </c>
      <c r="B256">
        <v>54</v>
      </c>
      <c r="C256" t="s">
        <v>21</v>
      </c>
      <c r="D256" t="s">
        <v>28</v>
      </c>
      <c r="E256">
        <v>92.56</v>
      </c>
      <c r="F256">
        <v>12</v>
      </c>
      <c r="G256">
        <v>263</v>
      </c>
      <c r="H256">
        <v>0</v>
      </c>
      <c r="I256" t="s">
        <v>19</v>
      </c>
      <c r="J256">
        <v>55.4</v>
      </c>
      <c r="K256" s="1">
        <v>45260</v>
      </c>
      <c r="L256">
        <v>55</v>
      </c>
      <c r="M256">
        <v>0.43</v>
      </c>
      <c r="N256">
        <f>IF(E256="",Data_Validation!$B$1,E256)</f>
        <v>92.56</v>
      </c>
      <c r="O256">
        <f>IF(J256="",Data_Validation!$B$2,J256)</f>
        <v>55.4</v>
      </c>
      <c r="P256">
        <f t="shared" si="27"/>
        <v>1</v>
      </c>
      <c r="Q256" s="2">
        <f>CustomerData[[#This Row],[avg_order_value_clean]]*CustomerData[[#This Row],[total_orders]]</f>
        <v>1110.72</v>
      </c>
      <c r="R256" s="2" t="str">
        <f t="shared" si="35"/>
        <v>Inactive</v>
      </c>
      <c r="S256" s="2" t="str">
        <f t="shared" si="28"/>
        <v>Medium Risk</v>
      </c>
      <c r="T256" s="2" t="str">
        <f t="shared" si="29"/>
        <v>45-54</v>
      </c>
      <c r="U256" s="1">
        <f t="shared" ca="1" si="30"/>
        <v>1001</v>
      </c>
      <c r="V256" s="2" t="str">
        <f t="shared" si="31"/>
        <v>Medium Loyalty</v>
      </c>
      <c r="W256" s="2" t="str">
        <f t="shared" si="32"/>
        <v>Legitimate</v>
      </c>
      <c r="X256" s="2" t="str">
        <f>IF(Q256&lt;Data_Validation!$B$8,"Low Value",IF(Q256&lt;Data_Validation!$B$9,"Medium Value","High Value"))</f>
        <v>Low Value</v>
      </c>
      <c r="Y256" s="2" t="str">
        <f t="shared" si="33"/>
        <v>Stable</v>
      </c>
      <c r="Z256" s="2" t="str">
        <f t="shared" si="34"/>
        <v>Check Data</v>
      </c>
    </row>
    <row r="257" spans="1:26" x14ac:dyDescent="0.3">
      <c r="A257" t="s">
        <v>282</v>
      </c>
      <c r="B257">
        <v>31</v>
      </c>
      <c r="C257" t="s">
        <v>21</v>
      </c>
      <c r="D257" t="s">
        <v>50</v>
      </c>
      <c r="E257">
        <v>216.55</v>
      </c>
      <c r="F257">
        <v>13</v>
      </c>
      <c r="G257">
        <v>182</v>
      </c>
      <c r="H257">
        <v>0</v>
      </c>
      <c r="I257" t="s">
        <v>16</v>
      </c>
      <c r="J257">
        <v>14.5</v>
      </c>
      <c r="K257" s="1">
        <v>45293</v>
      </c>
      <c r="L257">
        <v>39</v>
      </c>
      <c r="M257">
        <v>0.44</v>
      </c>
      <c r="N257">
        <f>IF(E257="",Data_Validation!$B$1,E257)</f>
        <v>216.55</v>
      </c>
      <c r="O257">
        <f>IF(J257="",Data_Validation!$B$2,J257)</f>
        <v>14.5</v>
      </c>
      <c r="P257">
        <f t="shared" si="27"/>
        <v>1</v>
      </c>
      <c r="Q257" s="2">
        <f>CustomerData[[#This Row],[avg_order_value_clean]]*CustomerData[[#This Row],[total_orders]]</f>
        <v>2815.15</v>
      </c>
      <c r="R257" s="2" t="str">
        <f t="shared" si="35"/>
        <v>Inactive</v>
      </c>
      <c r="S257" s="2" t="str">
        <f t="shared" si="28"/>
        <v>Medium Risk</v>
      </c>
      <c r="T257" s="2" t="str">
        <f t="shared" si="29"/>
        <v>25-34</v>
      </c>
      <c r="U257" s="1">
        <f t="shared" ca="1" si="30"/>
        <v>968</v>
      </c>
      <c r="V257" s="2" t="str">
        <f t="shared" si="31"/>
        <v>Low Loyalty</v>
      </c>
      <c r="W257" s="2" t="str">
        <f t="shared" si="32"/>
        <v>Legitimate</v>
      </c>
      <c r="X257" s="2" t="str">
        <f>IF(Q257&lt;Data_Validation!$B$8,"Low Value",IF(Q257&lt;Data_Validation!$B$9,"Medium Value","High Value"))</f>
        <v>High Value</v>
      </c>
      <c r="Y257" s="2" t="str">
        <f t="shared" si="33"/>
        <v>High Value - Maintain</v>
      </c>
      <c r="Z257" s="2" t="str">
        <f t="shared" si="34"/>
        <v>Check Data</v>
      </c>
    </row>
    <row r="258" spans="1:26" x14ac:dyDescent="0.3">
      <c r="A258" t="s">
        <v>283</v>
      </c>
      <c r="B258">
        <v>42</v>
      </c>
      <c r="C258" t="s">
        <v>21</v>
      </c>
      <c r="D258" t="s">
        <v>35</v>
      </c>
      <c r="E258">
        <v>120.2</v>
      </c>
      <c r="F258">
        <v>10</v>
      </c>
      <c r="G258">
        <v>271</v>
      </c>
      <c r="H258">
        <v>0</v>
      </c>
      <c r="I258" t="s">
        <v>40</v>
      </c>
      <c r="J258">
        <v>0.5</v>
      </c>
      <c r="K258" s="1">
        <v>44653</v>
      </c>
      <c r="L258">
        <v>51</v>
      </c>
      <c r="M258">
        <v>0.46</v>
      </c>
      <c r="N258">
        <f>IF(E258="",Data_Validation!$B$1,E258)</f>
        <v>120.2</v>
      </c>
      <c r="O258">
        <f>IF(J258="",Data_Validation!$B$2,J258)</f>
        <v>0.5</v>
      </c>
      <c r="P258">
        <f t="shared" ref="P258:P321" si="36">COUNTIF($A$2:$A$5001,A258)</f>
        <v>2</v>
      </c>
      <c r="Q258" s="2">
        <f>CustomerData[[#This Row],[avg_order_value_clean]]*CustomerData[[#This Row],[total_orders]]</f>
        <v>1202</v>
      </c>
      <c r="R258" s="2" t="str">
        <f t="shared" si="35"/>
        <v>Inactive</v>
      </c>
      <c r="S258" s="2" t="str">
        <f t="shared" ref="S258:S321" si="37">IF(M258&lt;0.2,"Low Risk",IF(M258&lt;0.5,"Medium Risk","High Risk"))</f>
        <v>Medium Risk</v>
      </c>
      <c r="T258" s="2" t="str">
        <f t="shared" ref="T258:T321" si="38">IF(B258&lt;25,"Under 25",IF(B258&lt;35,"25-34",IF(B258&lt;45,"35-44",IF(B258&lt;55,"45-54","55+"))))</f>
        <v>35-44</v>
      </c>
      <c r="U258" s="1">
        <f t="shared" ref="U258:U321" ca="1" si="39">TODAY()-K258</f>
        <v>1608</v>
      </c>
      <c r="V258" s="2" t="str">
        <f t="shared" ref="V258:V321" si="40">IF(L258&lt;40,"Low Loyalty",IF(L258&lt;70,"Medium Loyalty","High Loyalty"))</f>
        <v>Medium Loyalty</v>
      </c>
      <c r="W258" s="2" t="str">
        <f t="shared" ref="W258:W321" si="41">IF(H258=1,"Fraudulent","Legitimate")</f>
        <v>Legitimate</v>
      </c>
      <c r="X258" s="2" t="str">
        <f>IF(Q258&lt;Data_Validation!$B$8,"Low Value",IF(Q258&lt;Data_Validation!$B$9,"Medium Value","High Value"))</f>
        <v>Low Value</v>
      </c>
      <c r="Y258" s="2" t="str">
        <f t="shared" ref="Y258:Y321" si="42">IF(AND(X258="High Value",S258="High Risk"),"Critical - Retain",IF(AND(X258="High Value",S258&lt;&gt;"High Risk"),"High Value - Maintain",IF(AND(X258&lt;&gt;"High Value",S258="High Risk"),"At Risk - Develop","Stable")))</f>
        <v>Stable</v>
      </c>
      <c r="Z258" s="2" t="str">
        <f t="shared" ref="Z258:Z321" si="43">IF(OR(B258&lt;18,F258&lt;0,N258&lt;0,O258&lt;0,O258&gt;1,M258&lt;0,M258&gt;1),"Check Data","Valid")</f>
        <v>Valid</v>
      </c>
    </row>
    <row r="259" spans="1:26" x14ac:dyDescent="0.3">
      <c r="A259" t="s">
        <v>284</v>
      </c>
      <c r="B259">
        <v>73</v>
      </c>
      <c r="C259" t="s">
        <v>14</v>
      </c>
      <c r="D259" t="s">
        <v>22</v>
      </c>
      <c r="E259">
        <v>71.28</v>
      </c>
      <c r="F259">
        <v>10</v>
      </c>
      <c r="G259">
        <v>226</v>
      </c>
      <c r="H259">
        <v>0</v>
      </c>
      <c r="I259" t="s">
        <v>29</v>
      </c>
      <c r="J259">
        <v>62</v>
      </c>
      <c r="K259" s="1">
        <v>44877</v>
      </c>
      <c r="L259">
        <v>55</v>
      </c>
      <c r="M259">
        <v>0.46</v>
      </c>
      <c r="N259">
        <f>IF(E259="",Data_Validation!$B$1,E259)</f>
        <v>71.28</v>
      </c>
      <c r="O259">
        <f>IF(J259="",Data_Validation!$B$2,J259)</f>
        <v>62</v>
      </c>
      <c r="P259">
        <f t="shared" si="36"/>
        <v>2</v>
      </c>
      <c r="Q259" s="2">
        <f>CustomerData[[#This Row],[avg_order_value_clean]]*CustomerData[[#This Row],[total_orders]]</f>
        <v>712.8</v>
      </c>
      <c r="R259" s="2" t="str">
        <f t="shared" ref="R259:R322" si="44">IF(G259&lt;=30,"Active",IF(G259&lt;=90,"At Risk","Inactive"))</f>
        <v>Inactive</v>
      </c>
      <c r="S259" s="2" t="str">
        <f t="shared" si="37"/>
        <v>Medium Risk</v>
      </c>
      <c r="T259" s="2" t="str">
        <f t="shared" si="38"/>
        <v>55+</v>
      </c>
      <c r="U259" s="1">
        <f t="shared" ca="1" si="39"/>
        <v>1384</v>
      </c>
      <c r="V259" s="2" t="str">
        <f t="shared" si="40"/>
        <v>Medium Loyalty</v>
      </c>
      <c r="W259" s="2" t="str">
        <f t="shared" si="41"/>
        <v>Legitimate</v>
      </c>
      <c r="X259" s="2" t="str">
        <f>IF(Q259&lt;Data_Validation!$B$8,"Low Value",IF(Q259&lt;Data_Validation!$B$9,"Medium Value","High Value"))</f>
        <v>Low Value</v>
      </c>
      <c r="Y259" s="2" t="str">
        <f t="shared" si="42"/>
        <v>Stable</v>
      </c>
      <c r="Z259" s="2" t="str">
        <f t="shared" si="43"/>
        <v>Check Data</v>
      </c>
    </row>
    <row r="260" spans="1:26" x14ac:dyDescent="0.3">
      <c r="A260" t="s">
        <v>285</v>
      </c>
      <c r="B260">
        <v>47</v>
      </c>
      <c r="C260" t="s">
        <v>25</v>
      </c>
      <c r="D260" t="s">
        <v>26</v>
      </c>
      <c r="E260">
        <v>67.91</v>
      </c>
      <c r="F260">
        <v>9</v>
      </c>
      <c r="G260">
        <v>321</v>
      </c>
      <c r="H260">
        <v>0</v>
      </c>
      <c r="I260" t="s">
        <v>40</v>
      </c>
      <c r="J260">
        <v>59.2</v>
      </c>
      <c r="K260" s="1">
        <v>45657</v>
      </c>
      <c r="L260">
        <v>76</v>
      </c>
      <c r="M260">
        <v>0.14000000000000001</v>
      </c>
      <c r="N260">
        <f>IF(E260="",Data_Validation!$B$1,E260)</f>
        <v>67.91</v>
      </c>
      <c r="O260">
        <f>IF(J260="",Data_Validation!$B$2,J260)</f>
        <v>59.2</v>
      </c>
      <c r="P260">
        <f t="shared" si="36"/>
        <v>1</v>
      </c>
      <c r="Q260" s="2">
        <f>CustomerData[[#This Row],[avg_order_value_clean]]*CustomerData[[#This Row],[total_orders]]</f>
        <v>611.18999999999994</v>
      </c>
      <c r="R260" s="2" t="str">
        <f t="shared" si="44"/>
        <v>Inactive</v>
      </c>
      <c r="S260" s="2" t="str">
        <f t="shared" si="37"/>
        <v>Low Risk</v>
      </c>
      <c r="T260" s="2" t="str">
        <f t="shared" si="38"/>
        <v>45-54</v>
      </c>
      <c r="U260" s="1">
        <f t="shared" ca="1" si="39"/>
        <v>604</v>
      </c>
      <c r="V260" s="2" t="str">
        <f t="shared" si="40"/>
        <v>High Loyalty</v>
      </c>
      <c r="W260" s="2" t="str">
        <f t="shared" si="41"/>
        <v>Legitimate</v>
      </c>
      <c r="X260" s="2" t="str">
        <f>IF(Q260&lt;Data_Validation!$B$8,"Low Value",IF(Q260&lt;Data_Validation!$B$9,"Medium Value","High Value"))</f>
        <v>Low Value</v>
      </c>
      <c r="Y260" s="2" t="str">
        <f t="shared" si="42"/>
        <v>Stable</v>
      </c>
      <c r="Z260" s="2" t="str">
        <f t="shared" si="43"/>
        <v>Check Data</v>
      </c>
    </row>
    <row r="261" spans="1:26" x14ac:dyDescent="0.3">
      <c r="A261" t="s">
        <v>286</v>
      </c>
      <c r="B261">
        <v>46</v>
      </c>
      <c r="C261" t="s">
        <v>21</v>
      </c>
      <c r="D261" t="s">
        <v>28</v>
      </c>
      <c r="E261">
        <v>109.3</v>
      </c>
      <c r="F261">
        <v>11</v>
      </c>
      <c r="G261">
        <v>11</v>
      </c>
      <c r="H261">
        <v>0</v>
      </c>
      <c r="I261" t="s">
        <v>16</v>
      </c>
      <c r="J261">
        <v>21</v>
      </c>
      <c r="K261" s="1">
        <v>44180</v>
      </c>
      <c r="L261">
        <v>3</v>
      </c>
      <c r="M261">
        <v>0.15</v>
      </c>
      <c r="N261">
        <f>IF(E261="",Data_Validation!$B$1,E261)</f>
        <v>109.3</v>
      </c>
      <c r="O261">
        <f>IF(J261="",Data_Validation!$B$2,J261)</f>
        <v>21</v>
      </c>
      <c r="P261">
        <f t="shared" si="36"/>
        <v>2</v>
      </c>
      <c r="Q261" s="2">
        <f>CustomerData[[#This Row],[avg_order_value_clean]]*CustomerData[[#This Row],[total_orders]]</f>
        <v>1202.3</v>
      </c>
      <c r="R261" s="2" t="str">
        <f t="shared" si="44"/>
        <v>Active</v>
      </c>
      <c r="S261" s="2" t="str">
        <f t="shared" si="37"/>
        <v>Low Risk</v>
      </c>
      <c r="T261" s="2" t="str">
        <f t="shared" si="38"/>
        <v>45-54</v>
      </c>
      <c r="U261" s="1">
        <f t="shared" ca="1" si="39"/>
        <v>2081</v>
      </c>
      <c r="V261" s="2" t="str">
        <f t="shared" si="40"/>
        <v>Low Loyalty</v>
      </c>
      <c r="W261" s="2" t="str">
        <f t="shared" si="41"/>
        <v>Legitimate</v>
      </c>
      <c r="X261" s="2" t="str">
        <f>IF(Q261&lt;Data_Validation!$B$8,"Low Value",IF(Q261&lt;Data_Validation!$B$9,"Medium Value","High Value"))</f>
        <v>Low Value</v>
      </c>
      <c r="Y261" s="2" t="str">
        <f t="shared" si="42"/>
        <v>Stable</v>
      </c>
      <c r="Z261" s="2" t="str">
        <f t="shared" si="43"/>
        <v>Check Data</v>
      </c>
    </row>
    <row r="262" spans="1:26" x14ac:dyDescent="0.3">
      <c r="A262" t="s">
        <v>287</v>
      </c>
      <c r="B262">
        <v>37</v>
      </c>
      <c r="C262" t="s">
        <v>14</v>
      </c>
      <c r="D262" t="s">
        <v>50</v>
      </c>
      <c r="E262">
        <v>130.07</v>
      </c>
      <c r="F262">
        <v>11</v>
      </c>
      <c r="G262">
        <v>92</v>
      </c>
      <c r="H262">
        <v>0</v>
      </c>
      <c r="I262" t="s">
        <v>29</v>
      </c>
      <c r="J262">
        <v>85.1</v>
      </c>
      <c r="K262" s="1">
        <v>45582</v>
      </c>
      <c r="L262">
        <v>43</v>
      </c>
      <c r="M262">
        <v>0.42</v>
      </c>
      <c r="N262">
        <f>IF(E262="",Data_Validation!$B$1,E262)</f>
        <v>130.07</v>
      </c>
      <c r="O262">
        <f>IF(J262="",Data_Validation!$B$2,J262)</f>
        <v>85.1</v>
      </c>
      <c r="P262">
        <f t="shared" si="36"/>
        <v>3</v>
      </c>
      <c r="Q262" s="2">
        <f>CustomerData[[#This Row],[avg_order_value_clean]]*CustomerData[[#This Row],[total_orders]]</f>
        <v>1430.77</v>
      </c>
      <c r="R262" s="2" t="str">
        <f t="shared" si="44"/>
        <v>Inactive</v>
      </c>
      <c r="S262" s="2" t="str">
        <f t="shared" si="37"/>
        <v>Medium Risk</v>
      </c>
      <c r="T262" s="2" t="str">
        <f t="shared" si="38"/>
        <v>35-44</v>
      </c>
      <c r="U262" s="1">
        <f t="shared" ca="1" si="39"/>
        <v>679</v>
      </c>
      <c r="V262" s="2" t="str">
        <f t="shared" si="40"/>
        <v>Medium Loyalty</v>
      </c>
      <c r="W262" s="2" t="str">
        <f t="shared" si="41"/>
        <v>Legitimate</v>
      </c>
      <c r="X262" s="2" t="str">
        <f>IF(Q262&lt;Data_Validation!$B$8,"Low Value",IF(Q262&lt;Data_Validation!$B$9,"Medium Value","High Value"))</f>
        <v>Low Value</v>
      </c>
      <c r="Y262" s="2" t="str">
        <f t="shared" si="42"/>
        <v>Stable</v>
      </c>
      <c r="Z262" s="2" t="str">
        <f t="shared" si="43"/>
        <v>Check Data</v>
      </c>
    </row>
    <row r="263" spans="1:26" x14ac:dyDescent="0.3">
      <c r="A263" t="s">
        <v>288</v>
      </c>
      <c r="B263">
        <v>38</v>
      </c>
      <c r="C263" t="s">
        <v>21</v>
      </c>
      <c r="D263" t="s">
        <v>18</v>
      </c>
      <c r="E263">
        <v>150.91</v>
      </c>
      <c r="F263">
        <v>10</v>
      </c>
      <c r="G263">
        <v>329</v>
      </c>
      <c r="H263">
        <v>0</v>
      </c>
      <c r="I263" t="s">
        <v>19</v>
      </c>
      <c r="J263">
        <v>86.8</v>
      </c>
      <c r="K263" s="1">
        <v>44111</v>
      </c>
      <c r="L263">
        <v>45</v>
      </c>
      <c r="M263">
        <v>0.43</v>
      </c>
      <c r="N263">
        <f>IF(E263="",Data_Validation!$B$1,E263)</f>
        <v>150.91</v>
      </c>
      <c r="O263">
        <f>IF(J263="",Data_Validation!$B$2,J263)</f>
        <v>86.8</v>
      </c>
      <c r="P263">
        <f t="shared" si="36"/>
        <v>2</v>
      </c>
      <c r="Q263" s="2">
        <f>CustomerData[[#This Row],[avg_order_value_clean]]*CustomerData[[#This Row],[total_orders]]</f>
        <v>1509.1</v>
      </c>
      <c r="R263" s="2" t="str">
        <f t="shared" si="44"/>
        <v>Inactive</v>
      </c>
      <c r="S263" s="2" t="str">
        <f t="shared" si="37"/>
        <v>Medium Risk</v>
      </c>
      <c r="T263" s="2" t="str">
        <f t="shared" si="38"/>
        <v>35-44</v>
      </c>
      <c r="U263" s="1">
        <f t="shared" ca="1" si="39"/>
        <v>2150</v>
      </c>
      <c r="V263" s="2" t="str">
        <f t="shared" si="40"/>
        <v>Medium Loyalty</v>
      </c>
      <c r="W263" s="2" t="str">
        <f t="shared" si="41"/>
        <v>Legitimate</v>
      </c>
      <c r="X263" s="2" t="str">
        <f>IF(Q263&lt;Data_Validation!$B$8,"Low Value",IF(Q263&lt;Data_Validation!$B$9,"Medium Value","High Value"))</f>
        <v>Low Value</v>
      </c>
      <c r="Y263" s="2" t="str">
        <f t="shared" si="42"/>
        <v>Stable</v>
      </c>
      <c r="Z263" s="2" t="str">
        <f t="shared" si="43"/>
        <v>Check Data</v>
      </c>
    </row>
    <row r="264" spans="1:26" x14ac:dyDescent="0.3">
      <c r="A264" t="s">
        <v>289</v>
      </c>
      <c r="B264">
        <v>78</v>
      </c>
      <c r="C264" t="s">
        <v>21</v>
      </c>
      <c r="D264" t="s">
        <v>18</v>
      </c>
      <c r="E264">
        <v>43.4</v>
      </c>
      <c r="F264">
        <v>13</v>
      </c>
      <c r="G264">
        <v>189</v>
      </c>
      <c r="H264">
        <v>0</v>
      </c>
      <c r="I264" t="s">
        <v>19</v>
      </c>
      <c r="J264">
        <v>80.400000000000006</v>
      </c>
      <c r="K264" s="1">
        <v>45231</v>
      </c>
      <c r="L264">
        <v>80</v>
      </c>
      <c r="M264">
        <v>0.59</v>
      </c>
      <c r="N264">
        <f>IF(E264="",Data_Validation!$B$1,E264)</f>
        <v>43.4</v>
      </c>
      <c r="O264">
        <f>IF(J264="",Data_Validation!$B$2,J264)</f>
        <v>80.400000000000006</v>
      </c>
      <c r="P264">
        <f t="shared" si="36"/>
        <v>1</v>
      </c>
      <c r="Q264" s="2">
        <f>CustomerData[[#This Row],[avg_order_value_clean]]*CustomerData[[#This Row],[total_orders]]</f>
        <v>564.19999999999993</v>
      </c>
      <c r="R264" s="2" t="str">
        <f t="shared" si="44"/>
        <v>Inactive</v>
      </c>
      <c r="S264" s="2" t="str">
        <f t="shared" si="37"/>
        <v>High Risk</v>
      </c>
      <c r="T264" s="2" t="str">
        <f t="shared" si="38"/>
        <v>55+</v>
      </c>
      <c r="U264" s="1">
        <f t="shared" ca="1" si="39"/>
        <v>1030</v>
      </c>
      <c r="V264" s="2" t="str">
        <f t="shared" si="40"/>
        <v>High Loyalty</v>
      </c>
      <c r="W264" s="2" t="str">
        <f t="shared" si="41"/>
        <v>Legitimate</v>
      </c>
      <c r="X264" s="2" t="str">
        <f>IF(Q264&lt;Data_Validation!$B$8,"Low Value",IF(Q264&lt;Data_Validation!$B$9,"Medium Value","High Value"))</f>
        <v>Low Value</v>
      </c>
      <c r="Y264" s="2" t="str">
        <f t="shared" si="42"/>
        <v>At Risk - Develop</v>
      </c>
      <c r="Z264" s="2" t="str">
        <f t="shared" si="43"/>
        <v>Check Data</v>
      </c>
    </row>
    <row r="265" spans="1:26" x14ac:dyDescent="0.3">
      <c r="A265" t="s">
        <v>290</v>
      </c>
      <c r="B265">
        <v>70</v>
      </c>
      <c r="C265" t="s">
        <v>21</v>
      </c>
      <c r="D265" t="s">
        <v>37</v>
      </c>
      <c r="E265">
        <v>107.58</v>
      </c>
      <c r="F265">
        <v>8</v>
      </c>
      <c r="G265">
        <v>85</v>
      </c>
      <c r="H265">
        <v>0</v>
      </c>
      <c r="I265" t="s">
        <v>23</v>
      </c>
      <c r="J265">
        <v>93.7</v>
      </c>
      <c r="K265" s="1">
        <v>44034</v>
      </c>
      <c r="L265">
        <v>91</v>
      </c>
      <c r="M265">
        <v>0.25</v>
      </c>
      <c r="N265">
        <f>IF(E265="",Data_Validation!$B$1,E265)</f>
        <v>107.58</v>
      </c>
      <c r="O265">
        <f>IF(J265="",Data_Validation!$B$2,J265)</f>
        <v>93.7</v>
      </c>
      <c r="P265">
        <f t="shared" si="36"/>
        <v>1</v>
      </c>
      <c r="Q265" s="2">
        <f>CustomerData[[#This Row],[avg_order_value_clean]]*CustomerData[[#This Row],[total_orders]]</f>
        <v>860.64</v>
      </c>
      <c r="R265" s="2" t="str">
        <f t="shared" si="44"/>
        <v>At Risk</v>
      </c>
      <c r="S265" s="2" t="str">
        <f t="shared" si="37"/>
        <v>Medium Risk</v>
      </c>
      <c r="T265" s="2" t="str">
        <f t="shared" si="38"/>
        <v>55+</v>
      </c>
      <c r="U265" s="1">
        <f t="shared" ca="1" si="39"/>
        <v>2227</v>
      </c>
      <c r="V265" s="2" t="str">
        <f t="shared" si="40"/>
        <v>High Loyalty</v>
      </c>
      <c r="W265" s="2" t="str">
        <f t="shared" si="41"/>
        <v>Legitimate</v>
      </c>
      <c r="X265" s="2" t="str">
        <f>IF(Q265&lt;Data_Validation!$B$8,"Low Value",IF(Q265&lt;Data_Validation!$B$9,"Medium Value","High Value"))</f>
        <v>Low Value</v>
      </c>
      <c r="Y265" s="2" t="str">
        <f t="shared" si="42"/>
        <v>Stable</v>
      </c>
      <c r="Z265" s="2" t="str">
        <f t="shared" si="43"/>
        <v>Check Data</v>
      </c>
    </row>
    <row r="266" spans="1:26" x14ac:dyDescent="0.3">
      <c r="A266" t="s">
        <v>291</v>
      </c>
      <c r="B266">
        <v>39</v>
      </c>
      <c r="C266" t="s">
        <v>14</v>
      </c>
      <c r="D266" t="s">
        <v>22</v>
      </c>
      <c r="E266">
        <v>69.400000000000006</v>
      </c>
      <c r="F266">
        <v>9</v>
      </c>
      <c r="G266">
        <v>353</v>
      </c>
      <c r="H266">
        <v>0</v>
      </c>
      <c r="I266" t="s">
        <v>19</v>
      </c>
      <c r="J266">
        <v>50.7</v>
      </c>
      <c r="K266" s="1">
        <v>45607</v>
      </c>
      <c r="L266">
        <v>16</v>
      </c>
      <c r="M266">
        <v>0.16</v>
      </c>
      <c r="N266">
        <f>IF(E266="",Data_Validation!$B$1,E266)</f>
        <v>69.400000000000006</v>
      </c>
      <c r="O266">
        <f>IF(J266="",Data_Validation!$B$2,J266)</f>
        <v>50.7</v>
      </c>
      <c r="P266">
        <f t="shared" si="36"/>
        <v>1</v>
      </c>
      <c r="Q266" s="2">
        <f>CustomerData[[#This Row],[avg_order_value_clean]]*CustomerData[[#This Row],[total_orders]]</f>
        <v>624.6</v>
      </c>
      <c r="R266" s="2" t="str">
        <f t="shared" si="44"/>
        <v>Inactive</v>
      </c>
      <c r="S266" s="2" t="str">
        <f t="shared" si="37"/>
        <v>Low Risk</v>
      </c>
      <c r="T266" s="2" t="str">
        <f t="shared" si="38"/>
        <v>35-44</v>
      </c>
      <c r="U266" s="1">
        <f t="shared" ca="1" si="39"/>
        <v>654</v>
      </c>
      <c r="V266" s="2" t="str">
        <f t="shared" si="40"/>
        <v>Low Loyalty</v>
      </c>
      <c r="W266" s="2" t="str">
        <f t="shared" si="41"/>
        <v>Legitimate</v>
      </c>
      <c r="X266" s="2" t="str">
        <f>IF(Q266&lt;Data_Validation!$B$8,"Low Value",IF(Q266&lt;Data_Validation!$B$9,"Medium Value","High Value"))</f>
        <v>Low Value</v>
      </c>
      <c r="Y266" s="2" t="str">
        <f t="shared" si="42"/>
        <v>Stable</v>
      </c>
      <c r="Z266" s="2" t="str">
        <f t="shared" si="43"/>
        <v>Check Data</v>
      </c>
    </row>
    <row r="267" spans="1:26" x14ac:dyDescent="0.3">
      <c r="A267" t="s">
        <v>292</v>
      </c>
      <c r="B267">
        <v>52</v>
      </c>
      <c r="C267" t="s">
        <v>14</v>
      </c>
      <c r="D267" t="s">
        <v>18</v>
      </c>
      <c r="F267">
        <v>7</v>
      </c>
      <c r="G267">
        <v>276</v>
      </c>
      <c r="H267">
        <v>0</v>
      </c>
      <c r="I267" t="s">
        <v>23</v>
      </c>
      <c r="J267">
        <v>70.2</v>
      </c>
      <c r="K267" s="1">
        <v>45323</v>
      </c>
      <c r="L267">
        <v>5</v>
      </c>
      <c r="M267">
        <v>0.21</v>
      </c>
      <c r="N267">
        <f>IF(E267="",Data_Validation!$B$1,E267)</f>
        <v>250</v>
      </c>
      <c r="O267">
        <f>IF(J267="",Data_Validation!$B$2,J267)</f>
        <v>70.2</v>
      </c>
      <c r="P267">
        <f t="shared" si="36"/>
        <v>1</v>
      </c>
      <c r="Q267" s="2">
        <f>CustomerData[[#This Row],[avg_order_value_clean]]*CustomerData[[#This Row],[total_orders]]</f>
        <v>1750</v>
      </c>
      <c r="R267" s="2" t="str">
        <f t="shared" si="44"/>
        <v>Inactive</v>
      </c>
      <c r="S267" s="2" t="str">
        <f t="shared" si="37"/>
        <v>Medium Risk</v>
      </c>
      <c r="T267" s="2" t="str">
        <f t="shared" si="38"/>
        <v>45-54</v>
      </c>
      <c r="U267" s="1">
        <f t="shared" ca="1" si="39"/>
        <v>938</v>
      </c>
      <c r="V267" s="2" t="str">
        <f t="shared" si="40"/>
        <v>Low Loyalty</v>
      </c>
      <c r="W267" s="2" t="str">
        <f t="shared" si="41"/>
        <v>Legitimate</v>
      </c>
      <c r="X267" s="2" t="str">
        <f>IF(Q267&lt;Data_Validation!$B$8,"Low Value",IF(Q267&lt;Data_Validation!$B$9,"Medium Value","High Value"))</f>
        <v>High Value</v>
      </c>
      <c r="Y267" s="2" t="str">
        <f t="shared" si="42"/>
        <v>High Value - Maintain</v>
      </c>
      <c r="Z267" s="2" t="str">
        <f t="shared" si="43"/>
        <v>Check Data</v>
      </c>
    </row>
    <row r="268" spans="1:26" x14ac:dyDescent="0.3">
      <c r="A268" t="s">
        <v>293</v>
      </c>
      <c r="B268">
        <v>54</v>
      </c>
      <c r="C268" t="s">
        <v>14</v>
      </c>
      <c r="D268" t="s">
        <v>26</v>
      </c>
      <c r="E268">
        <v>43.46</v>
      </c>
      <c r="F268">
        <v>11</v>
      </c>
      <c r="G268">
        <v>292</v>
      </c>
      <c r="H268">
        <v>0</v>
      </c>
      <c r="I268" t="s">
        <v>29</v>
      </c>
      <c r="J268">
        <v>90.4</v>
      </c>
      <c r="K268" s="1">
        <v>44993</v>
      </c>
      <c r="L268">
        <v>40</v>
      </c>
      <c r="M268">
        <v>0.03</v>
      </c>
      <c r="N268">
        <f>IF(E268="",Data_Validation!$B$1,E268)</f>
        <v>43.46</v>
      </c>
      <c r="O268">
        <f>IF(J268="",Data_Validation!$B$2,J268)</f>
        <v>90.4</v>
      </c>
      <c r="P268">
        <f t="shared" si="36"/>
        <v>1</v>
      </c>
      <c r="Q268" s="2">
        <f>CustomerData[[#This Row],[avg_order_value_clean]]*CustomerData[[#This Row],[total_orders]]</f>
        <v>478.06</v>
      </c>
      <c r="R268" s="2" t="str">
        <f t="shared" si="44"/>
        <v>Inactive</v>
      </c>
      <c r="S268" s="2" t="str">
        <f t="shared" si="37"/>
        <v>Low Risk</v>
      </c>
      <c r="T268" s="2" t="str">
        <f t="shared" si="38"/>
        <v>45-54</v>
      </c>
      <c r="U268" s="1">
        <f t="shared" ca="1" si="39"/>
        <v>1268</v>
      </c>
      <c r="V268" s="2" t="str">
        <f t="shared" si="40"/>
        <v>Medium Loyalty</v>
      </c>
      <c r="W268" s="2" t="str">
        <f t="shared" si="41"/>
        <v>Legitimate</v>
      </c>
      <c r="X268" s="2" t="str">
        <f>IF(Q268&lt;Data_Validation!$B$8,"Low Value",IF(Q268&lt;Data_Validation!$B$9,"Medium Value","High Value"))</f>
        <v>Low Value</v>
      </c>
      <c r="Y268" s="2" t="str">
        <f t="shared" si="42"/>
        <v>Stable</v>
      </c>
      <c r="Z268" s="2" t="str">
        <f t="shared" si="43"/>
        <v>Check Data</v>
      </c>
    </row>
    <row r="269" spans="1:26" x14ac:dyDescent="0.3">
      <c r="A269" t="s">
        <v>294</v>
      </c>
      <c r="B269">
        <v>33</v>
      </c>
      <c r="C269" t="s">
        <v>21</v>
      </c>
      <c r="D269" t="s">
        <v>35</v>
      </c>
      <c r="E269">
        <v>43.23</v>
      </c>
      <c r="F269">
        <v>7</v>
      </c>
      <c r="G269">
        <v>260</v>
      </c>
      <c r="H269">
        <v>0</v>
      </c>
      <c r="I269" t="s">
        <v>40</v>
      </c>
      <c r="J269">
        <v>45.6</v>
      </c>
      <c r="K269" s="1">
        <v>44348</v>
      </c>
      <c r="L269">
        <v>76</v>
      </c>
      <c r="M269">
        <v>0.22</v>
      </c>
      <c r="N269">
        <f>IF(E269="",Data_Validation!$B$1,E269)</f>
        <v>43.23</v>
      </c>
      <c r="O269">
        <f>IF(J269="",Data_Validation!$B$2,J269)</f>
        <v>45.6</v>
      </c>
      <c r="P269">
        <f t="shared" si="36"/>
        <v>1</v>
      </c>
      <c r="Q269" s="2">
        <f>CustomerData[[#This Row],[avg_order_value_clean]]*CustomerData[[#This Row],[total_orders]]</f>
        <v>302.60999999999996</v>
      </c>
      <c r="R269" s="2" t="str">
        <f t="shared" si="44"/>
        <v>Inactive</v>
      </c>
      <c r="S269" s="2" t="str">
        <f t="shared" si="37"/>
        <v>Medium Risk</v>
      </c>
      <c r="T269" s="2" t="str">
        <f t="shared" si="38"/>
        <v>25-34</v>
      </c>
      <c r="U269" s="1">
        <f t="shared" ca="1" si="39"/>
        <v>1913</v>
      </c>
      <c r="V269" s="2" t="str">
        <f t="shared" si="40"/>
        <v>High Loyalty</v>
      </c>
      <c r="W269" s="2" t="str">
        <f t="shared" si="41"/>
        <v>Legitimate</v>
      </c>
      <c r="X269" s="2" t="str">
        <f>IF(Q269&lt;Data_Validation!$B$8,"Low Value",IF(Q269&lt;Data_Validation!$B$9,"Medium Value","High Value"))</f>
        <v>Low Value</v>
      </c>
      <c r="Y269" s="2" t="str">
        <f t="shared" si="42"/>
        <v>Stable</v>
      </c>
      <c r="Z269" s="2" t="str">
        <f t="shared" si="43"/>
        <v>Check Data</v>
      </c>
    </row>
    <row r="270" spans="1:26" x14ac:dyDescent="0.3">
      <c r="A270" t="s">
        <v>295</v>
      </c>
      <c r="B270">
        <v>67</v>
      </c>
      <c r="C270" t="s">
        <v>21</v>
      </c>
      <c r="D270" t="s">
        <v>35</v>
      </c>
      <c r="E270">
        <v>30.04</v>
      </c>
      <c r="F270">
        <v>9</v>
      </c>
      <c r="G270">
        <v>197</v>
      </c>
      <c r="H270">
        <v>0</v>
      </c>
      <c r="I270" t="s">
        <v>40</v>
      </c>
      <c r="J270">
        <v>61.8</v>
      </c>
      <c r="K270" s="1">
        <v>45683</v>
      </c>
      <c r="L270">
        <v>67</v>
      </c>
      <c r="M270">
        <v>0.26</v>
      </c>
      <c r="N270">
        <f>IF(E270="",Data_Validation!$B$1,E270)</f>
        <v>30.04</v>
      </c>
      <c r="O270">
        <f>IF(J270="",Data_Validation!$B$2,J270)</f>
        <v>61.8</v>
      </c>
      <c r="P270">
        <f t="shared" si="36"/>
        <v>1</v>
      </c>
      <c r="Q270" s="2">
        <f>CustomerData[[#This Row],[avg_order_value_clean]]*CustomerData[[#This Row],[total_orders]]</f>
        <v>270.36</v>
      </c>
      <c r="R270" s="2" t="str">
        <f t="shared" si="44"/>
        <v>Inactive</v>
      </c>
      <c r="S270" s="2" t="str">
        <f t="shared" si="37"/>
        <v>Medium Risk</v>
      </c>
      <c r="T270" s="2" t="str">
        <f t="shared" si="38"/>
        <v>55+</v>
      </c>
      <c r="U270" s="1">
        <f t="shared" ca="1" si="39"/>
        <v>578</v>
      </c>
      <c r="V270" s="2" t="str">
        <f t="shared" si="40"/>
        <v>Medium Loyalty</v>
      </c>
      <c r="W270" s="2" t="str">
        <f t="shared" si="41"/>
        <v>Legitimate</v>
      </c>
      <c r="X270" s="2" t="str">
        <f>IF(Q270&lt;Data_Validation!$B$8,"Low Value",IF(Q270&lt;Data_Validation!$B$9,"Medium Value","High Value"))</f>
        <v>Low Value</v>
      </c>
      <c r="Y270" s="2" t="str">
        <f t="shared" si="42"/>
        <v>Stable</v>
      </c>
      <c r="Z270" s="2" t="str">
        <f t="shared" si="43"/>
        <v>Check Data</v>
      </c>
    </row>
    <row r="271" spans="1:26" x14ac:dyDescent="0.3">
      <c r="A271" t="s">
        <v>296</v>
      </c>
      <c r="B271">
        <v>75</v>
      </c>
      <c r="C271" t="s">
        <v>21</v>
      </c>
      <c r="D271" t="s">
        <v>37</v>
      </c>
      <c r="E271">
        <v>98.03</v>
      </c>
      <c r="F271">
        <v>10</v>
      </c>
      <c r="G271">
        <v>322</v>
      </c>
      <c r="H271">
        <v>0</v>
      </c>
      <c r="I271" t="s">
        <v>29</v>
      </c>
      <c r="J271">
        <v>51.3</v>
      </c>
      <c r="K271" s="1">
        <v>44973</v>
      </c>
      <c r="L271">
        <v>99</v>
      </c>
      <c r="M271">
        <v>0.12</v>
      </c>
      <c r="N271">
        <f>IF(E271="",Data_Validation!$B$1,E271)</f>
        <v>98.03</v>
      </c>
      <c r="O271">
        <f>IF(J271="",Data_Validation!$B$2,J271)</f>
        <v>51.3</v>
      </c>
      <c r="P271">
        <f t="shared" si="36"/>
        <v>2</v>
      </c>
      <c r="Q271" s="2">
        <f>CustomerData[[#This Row],[avg_order_value_clean]]*CustomerData[[#This Row],[total_orders]]</f>
        <v>980.3</v>
      </c>
      <c r="R271" s="2" t="str">
        <f t="shared" si="44"/>
        <v>Inactive</v>
      </c>
      <c r="S271" s="2" t="str">
        <f t="shared" si="37"/>
        <v>Low Risk</v>
      </c>
      <c r="T271" s="2" t="str">
        <f t="shared" si="38"/>
        <v>55+</v>
      </c>
      <c r="U271" s="1">
        <f t="shared" ca="1" si="39"/>
        <v>1288</v>
      </c>
      <c r="V271" s="2" t="str">
        <f t="shared" si="40"/>
        <v>High Loyalty</v>
      </c>
      <c r="W271" s="2" t="str">
        <f t="shared" si="41"/>
        <v>Legitimate</v>
      </c>
      <c r="X271" s="2" t="str">
        <f>IF(Q271&lt;Data_Validation!$B$8,"Low Value",IF(Q271&lt;Data_Validation!$B$9,"Medium Value","High Value"))</f>
        <v>Low Value</v>
      </c>
      <c r="Y271" s="2" t="str">
        <f t="shared" si="42"/>
        <v>Stable</v>
      </c>
      <c r="Z271" s="2" t="str">
        <f t="shared" si="43"/>
        <v>Check Data</v>
      </c>
    </row>
    <row r="272" spans="1:26" x14ac:dyDescent="0.3">
      <c r="A272" t="s">
        <v>297</v>
      </c>
      <c r="B272">
        <v>66</v>
      </c>
      <c r="C272" t="s">
        <v>14</v>
      </c>
      <c r="D272" t="s">
        <v>28</v>
      </c>
      <c r="E272">
        <v>199.79</v>
      </c>
      <c r="F272">
        <v>8</v>
      </c>
      <c r="G272">
        <v>9</v>
      </c>
      <c r="H272">
        <v>0</v>
      </c>
      <c r="I272" t="s">
        <v>29</v>
      </c>
      <c r="J272">
        <v>98.3</v>
      </c>
      <c r="K272" s="1">
        <v>45632</v>
      </c>
      <c r="L272">
        <v>45</v>
      </c>
      <c r="M272">
        <v>0.43</v>
      </c>
      <c r="N272">
        <f>IF(E272="",Data_Validation!$B$1,E272)</f>
        <v>199.79</v>
      </c>
      <c r="O272">
        <f>IF(J272="",Data_Validation!$B$2,J272)</f>
        <v>98.3</v>
      </c>
      <c r="P272">
        <f t="shared" si="36"/>
        <v>1</v>
      </c>
      <c r="Q272" s="2">
        <f>CustomerData[[#This Row],[avg_order_value_clean]]*CustomerData[[#This Row],[total_orders]]</f>
        <v>1598.32</v>
      </c>
      <c r="R272" s="2" t="str">
        <f t="shared" si="44"/>
        <v>Active</v>
      </c>
      <c r="S272" s="2" t="str">
        <f t="shared" si="37"/>
        <v>Medium Risk</v>
      </c>
      <c r="T272" s="2" t="str">
        <f t="shared" si="38"/>
        <v>55+</v>
      </c>
      <c r="U272" s="1">
        <f t="shared" ca="1" si="39"/>
        <v>629</v>
      </c>
      <c r="V272" s="2" t="str">
        <f t="shared" si="40"/>
        <v>Medium Loyalty</v>
      </c>
      <c r="W272" s="2" t="str">
        <f t="shared" si="41"/>
        <v>Legitimate</v>
      </c>
      <c r="X272" s="2" t="str">
        <f>IF(Q272&lt;Data_Validation!$B$8,"Low Value",IF(Q272&lt;Data_Validation!$B$9,"Medium Value","High Value"))</f>
        <v>High Value</v>
      </c>
      <c r="Y272" s="2" t="str">
        <f t="shared" si="42"/>
        <v>High Value - Maintain</v>
      </c>
      <c r="Z272" s="2" t="str">
        <f t="shared" si="43"/>
        <v>Check Data</v>
      </c>
    </row>
    <row r="273" spans="1:26" x14ac:dyDescent="0.3">
      <c r="A273" t="s">
        <v>298</v>
      </c>
      <c r="B273">
        <v>60</v>
      </c>
      <c r="C273" t="s">
        <v>21</v>
      </c>
      <c r="D273" t="s">
        <v>18</v>
      </c>
      <c r="E273">
        <v>22.68</v>
      </c>
      <c r="F273">
        <v>13</v>
      </c>
      <c r="G273">
        <v>87</v>
      </c>
      <c r="H273">
        <v>0</v>
      </c>
      <c r="I273" t="s">
        <v>16</v>
      </c>
      <c r="J273">
        <v>43.8</v>
      </c>
      <c r="K273" s="1">
        <v>44438</v>
      </c>
      <c r="L273">
        <v>3</v>
      </c>
      <c r="M273">
        <v>0.32</v>
      </c>
      <c r="N273">
        <f>IF(E273="",Data_Validation!$B$1,E273)</f>
        <v>22.68</v>
      </c>
      <c r="O273">
        <f>IF(J273="",Data_Validation!$B$2,J273)</f>
        <v>43.8</v>
      </c>
      <c r="P273">
        <f t="shared" si="36"/>
        <v>1</v>
      </c>
      <c r="Q273" s="2">
        <f>CustomerData[[#This Row],[avg_order_value_clean]]*CustomerData[[#This Row],[total_orders]]</f>
        <v>294.83999999999997</v>
      </c>
      <c r="R273" s="2" t="str">
        <f t="shared" si="44"/>
        <v>At Risk</v>
      </c>
      <c r="S273" s="2" t="str">
        <f t="shared" si="37"/>
        <v>Medium Risk</v>
      </c>
      <c r="T273" s="2" t="str">
        <f t="shared" si="38"/>
        <v>55+</v>
      </c>
      <c r="U273" s="1">
        <f t="shared" ca="1" si="39"/>
        <v>1823</v>
      </c>
      <c r="V273" s="2" t="str">
        <f t="shared" si="40"/>
        <v>Low Loyalty</v>
      </c>
      <c r="W273" s="2" t="str">
        <f t="shared" si="41"/>
        <v>Legitimate</v>
      </c>
      <c r="X273" s="2" t="str">
        <f>IF(Q273&lt;Data_Validation!$B$8,"Low Value",IF(Q273&lt;Data_Validation!$B$9,"Medium Value","High Value"))</f>
        <v>Low Value</v>
      </c>
      <c r="Y273" s="2" t="str">
        <f t="shared" si="42"/>
        <v>Stable</v>
      </c>
      <c r="Z273" s="2" t="str">
        <f t="shared" si="43"/>
        <v>Check Data</v>
      </c>
    </row>
    <row r="274" spans="1:26" x14ac:dyDescent="0.3">
      <c r="A274" t="s">
        <v>299</v>
      </c>
      <c r="B274">
        <v>34</v>
      </c>
      <c r="C274" t="s">
        <v>14</v>
      </c>
      <c r="D274" t="s">
        <v>50</v>
      </c>
      <c r="E274">
        <v>159.80000000000001</v>
      </c>
      <c r="F274">
        <v>9</v>
      </c>
      <c r="G274">
        <v>339</v>
      </c>
      <c r="H274">
        <v>0</v>
      </c>
      <c r="I274" t="s">
        <v>19</v>
      </c>
      <c r="J274">
        <v>31.7</v>
      </c>
      <c r="K274" s="1">
        <v>44286</v>
      </c>
      <c r="L274">
        <v>31</v>
      </c>
      <c r="M274">
        <v>0.18</v>
      </c>
      <c r="N274">
        <f>IF(E274="",Data_Validation!$B$1,E274)</f>
        <v>159.80000000000001</v>
      </c>
      <c r="O274">
        <f>IF(J274="",Data_Validation!$B$2,J274)</f>
        <v>31.7</v>
      </c>
      <c r="P274">
        <f t="shared" si="36"/>
        <v>1</v>
      </c>
      <c r="Q274" s="2">
        <f>CustomerData[[#This Row],[avg_order_value_clean]]*CustomerData[[#This Row],[total_orders]]</f>
        <v>1438.2</v>
      </c>
      <c r="R274" s="2" t="str">
        <f t="shared" si="44"/>
        <v>Inactive</v>
      </c>
      <c r="S274" s="2" t="str">
        <f t="shared" si="37"/>
        <v>Low Risk</v>
      </c>
      <c r="T274" s="2" t="str">
        <f t="shared" si="38"/>
        <v>25-34</v>
      </c>
      <c r="U274" s="1">
        <f t="shared" ca="1" si="39"/>
        <v>1975</v>
      </c>
      <c r="V274" s="2" t="str">
        <f t="shared" si="40"/>
        <v>Low Loyalty</v>
      </c>
      <c r="W274" s="2" t="str">
        <f t="shared" si="41"/>
        <v>Legitimate</v>
      </c>
      <c r="X274" s="2" t="str">
        <f>IF(Q274&lt;Data_Validation!$B$8,"Low Value",IF(Q274&lt;Data_Validation!$B$9,"Medium Value","High Value"))</f>
        <v>Low Value</v>
      </c>
      <c r="Y274" s="2" t="str">
        <f t="shared" si="42"/>
        <v>Stable</v>
      </c>
      <c r="Z274" s="2" t="str">
        <f t="shared" si="43"/>
        <v>Check Data</v>
      </c>
    </row>
    <row r="275" spans="1:26" x14ac:dyDescent="0.3">
      <c r="A275" t="s">
        <v>300</v>
      </c>
      <c r="B275">
        <v>33</v>
      </c>
      <c r="C275" t="s">
        <v>21</v>
      </c>
      <c r="D275" t="s">
        <v>15</v>
      </c>
      <c r="E275">
        <v>141.68</v>
      </c>
      <c r="F275">
        <v>8</v>
      </c>
      <c r="G275">
        <v>317</v>
      </c>
      <c r="H275">
        <v>0</v>
      </c>
      <c r="I275" t="s">
        <v>19</v>
      </c>
      <c r="J275">
        <v>63</v>
      </c>
      <c r="K275" s="1">
        <v>44853</v>
      </c>
      <c r="L275">
        <v>24</v>
      </c>
      <c r="M275">
        <v>0.03</v>
      </c>
      <c r="N275">
        <f>IF(E275="",Data_Validation!$B$1,E275)</f>
        <v>141.68</v>
      </c>
      <c r="O275">
        <f>IF(J275="",Data_Validation!$B$2,J275)</f>
        <v>63</v>
      </c>
      <c r="P275">
        <f t="shared" si="36"/>
        <v>1</v>
      </c>
      <c r="Q275" s="2">
        <f>CustomerData[[#This Row],[avg_order_value_clean]]*CustomerData[[#This Row],[total_orders]]</f>
        <v>1133.44</v>
      </c>
      <c r="R275" s="2" t="str">
        <f t="shared" si="44"/>
        <v>Inactive</v>
      </c>
      <c r="S275" s="2" t="str">
        <f t="shared" si="37"/>
        <v>Low Risk</v>
      </c>
      <c r="T275" s="2" t="str">
        <f t="shared" si="38"/>
        <v>25-34</v>
      </c>
      <c r="U275" s="1">
        <f t="shared" ca="1" si="39"/>
        <v>1408</v>
      </c>
      <c r="V275" s="2" t="str">
        <f t="shared" si="40"/>
        <v>Low Loyalty</v>
      </c>
      <c r="W275" s="2" t="str">
        <f t="shared" si="41"/>
        <v>Legitimate</v>
      </c>
      <c r="X275" s="2" t="str">
        <f>IF(Q275&lt;Data_Validation!$B$8,"Low Value",IF(Q275&lt;Data_Validation!$B$9,"Medium Value","High Value"))</f>
        <v>Low Value</v>
      </c>
      <c r="Y275" s="2" t="str">
        <f t="shared" si="42"/>
        <v>Stable</v>
      </c>
      <c r="Z275" s="2" t="str">
        <f t="shared" si="43"/>
        <v>Check Data</v>
      </c>
    </row>
    <row r="276" spans="1:26" x14ac:dyDescent="0.3">
      <c r="A276" t="s">
        <v>301</v>
      </c>
      <c r="B276">
        <v>75</v>
      </c>
      <c r="C276" t="s">
        <v>21</v>
      </c>
      <c r="D276" t="s">
        <v>35</v>
      </c>
      <c r="E276">
        <v>88.19</v>
      </c>
      <c r="F276">
        <v>6</v>
      </c>
      <c r="G276">
        <v>36</v>
      </c>
      <c r="H276">
        <v>1</v>
      </c>
      <c r="I276" t="s">
        <v>19</v>
      </c>
      <c r="J276">
        <v>28.1</v>
      </c>
      <c r="K276" s="1">
        <v>44191</v>
      </c>
      <c r="L276">
        <v>29</v>
      </c>
      <c r="M276">
        <v>0.19</v>
      </c>
      <c r="N276">
        <f>IF(E276="",Data_Validation!$B$1,E276)</f>
        <v>88.19</v>
      </c>
      <c r="O276">
        <f>IF(J276="",Data_Validation!$B$2,J276)</f>
        <v>28.1</v>
      </c>
      <c r="P276">
        <f t="shared" si="36"/>
        <v>1</v>
      </c>
      <c r="Q276" s="2">
        <f>CustomerData[[#This Row],[avg_order_value_clean]]*CustomerData[[#This Row],[total_orders]]</f>
        <v>529.14</v>
      </c>
      <c r="R276" s="2" t="str">
        <f t="shared" si="44"/>
        <v>At Risk</v>
      </c>
      <c r="S276" s="2" t="str">
        <f t="shared" si="37"/>
        <v>Low Risk</v>
      </c>
      <c r="T276" s="2" t="str">
        <f t="shared" si="38"/>
        <v>55+</v>
      </c>
      <c r="U276" s="1">
        <f t="shared" ca="1" si="39"/>
        <v>2070</v>
      </c>
      <c r="V276" s="2" t="str">
        <f t="shared" si="40"/>
        <v>Low Loyalty</v>
      </c>
      <c r="W276" s="2" t="str">
        <f t="shared" si="41"/>
        <v>Fraudulent</v>
      </c>
      <c r="X276" s="2" t="str">
        <f>IF(Q276&lt;Data_Validation!$B$8,"Low Value",IF(Q276&lt;Data_Validation!$B$9,"Medium Value","High Value"))</f>
        <v>Low Value</v>
      </c>
      <c r="Y276" s="2" t="str">
        <f t="shared" si="42"/>
        <v>Stable</v>
      </c>
      <c r="Z276" s="2" t="str">
        <f t="shared" si="43"/>
        <v>Check Data</v>
      </c>
    </row>
    <row r="277" spans="1:26" x14ac:dyDescent="0.3">
      <c r="A277" t="s">
        <v>302</v>
      </c>
      <c r="B277">
        <v>72</v>
      </c>
      <c r="C277" t="s">
        <v>14</v>
      </c>
      <c r="D277" t="s">
        <v>44</v>
      </c>
      <c r="E277">
        <v>154.29</v>
      </c>
      <c r="F277">
        <v>16</v>
      </c>
      <c r="G277">
        <v>222</v>
      </c>
      <c r="H277">
        <v>0</v>
      </c>
      <c r="I277" t="s">
        <v>23</v>
      </c>
      <c r="J277">
        <v>85.8</v>
      </c>
      <c r="K277" s="1">
        <v>45391</v>
      </c>
      <c r="L277">
        <v>55</v>
      </c>
      <c r="M277">
        <v>0.23</v>
      </c>
      <c r="N277">
        <f>IF(E277="",Data_Validation!$B$1,E277)</f>
        <v>154.29</v>
      </c>
      <c r="O277">
        <f>IF(J277="",Data_Validation!$B$2,J277)</f>
        <v>85.8</v>
      </c>
      <c r="P277">
        <f t="shared" si="36"/>
        <v>1</v>
      </c>
      <c r="Q277" s="2">
        <f>CustomerData[[#This Row],[avg_order_value_clean]]*CustomerData[[#This Row],[total_orders]]</f>
        <v>2468.64</v>
      </c>
      <c r="R277" s="2" t="str">
        <f t="shared" si="44"/>
        <v>Inactive</v>
      </c>
      <c r="S277" s="2" t="str">
        <f t="shared" si="37"/>
        <v>Medium Risk</v>
      </c>
      <c r="T277" s="2" t="str">
        <f t="shared" si="38"/>
        <v>55+</v>
      </c>
      <c r="U277" s="1">
        <f t="shared" ca="1" si="39"/>
        <v>870</v>
      </c>
      <c r="V277" s="2" t="str">
        <f t="shared" si="40"/>
        <v>Medium Loyalty</v>
      </c>
      <c r="W277" s="2" t="str">
        <f t="shared" si="41"/>
        <v>Legitimate</v>
      </c>
      <c r="X277" s="2" t="str">
        <f>IF(Q277&lt;Data_Validation!$B$8,"Low Value",IF(Q277&lt;Data_Validation!$B$9,"Medium Value","High Value"))</f>
        <v>High Value</v>
      </c>
      <c r="Y277" s="2" t="str">
        <f t="shared" si="42"/>
        <v>High Value - Maintain</v>
      </c>
      <c r="Z277" s="2" t="str">
        <f t="shared" si="43"/>
        <v>Check Data</v>
      </c>
    </row>
    <row r="278" spans="1:26" x14ac:dyDescent="0.3">
      <c r="A278" t="s">
        <v>211</v>
      </c>
      <c r="B278">
        <v>19</v>
      </c>
      <c r="C278" t="s">
        <v>21</v>
      </c>
      <c r="D278" t="s">
        <v>37</v>
      </c>
      <c r="E278">
        <v>160.72</v>
      </c>
      <c r="F278">
        <v>6</v>
      </c>
      <c r="G278">
        <v>174</v>
      </c>
      <c r="H278">
        <v>0</v>
      </c>
      <c r="I278" t="s">
        <v>19</v>
      </c>
      <c r="J278">
        <v>89.2</v>
      </c>
      <c r="K278" s="1">
        <v>45018</v>
      </c>
      <c r="L278">
        <v>33</v>
      </c>
      <c r="M278">
        <v>0.11</v>
      </c>
      <c r="N278">
        <f>IF(E278="",Data_Validation!$B$1,E278)</f>
        <v>160.72</v>
      </c>
      <c r="O278">
        <f>IF(J278="",Data_Validation!$B$2,J278)</f>
        <v>89.2</v>
      </c>
      <c r="P278">
        <f t="shared" si="36"/>
        <v>2</v>
      </c>
      <c r="Q278" s="2">
        <f>CustomerData[[#This Row],[avg_order_value_clean]]*CustomerData[[#This Row],[total_orders]]</f>
        <v>964.31999999999994</v>
      </c>
      <c r="R278" s="2" t="str">
        <f t="shared" si="44"/>
        <v>Inactive</v>
      </c>
      <c r="S278" s="2" t="str">
        <f t="shared" si="37"/>
        <v>Low Risk</v>
      </c>
      <c r="T278" s="2" t="str">
        <f t="shared" si="38"/>
        <v>Under 25</v>
      </c>
      <c r="U278" s="1">
        <f t="shared" ca="1" si="39"/>
        <v>1243</v>
      </c>
      <c r="V278" s="2" t="str">
        <f t="shared" si="40"/>
        <v>Low Loyalty</v>
      </c>
      <c r="W278" s="2" t="str">
        <f t="shared" si="41"/>
        <v>Legitimate</v>
      </c>
      <c r="X278" s="2" t="str">
        <f>IF(Q278&lt;Data_Validation!$B$8,"Low Value",IF(Q278&lt;Data_Validation!$B$9,"Medium Value","High Value"))</f>
        <v>Low Value</v>
      </c>
      <c r="Y278" s="2" t="str">
        <f t="shared" si="42"/>
        <v>Stable</v>
      </c>
      <c r="Z278" s="2" t="str">
        <f t="shared" si="43"/>
        <v>Check Data</v>
      </c>
    </row>
    <row r="279" spans="1:26" x14ac:dyDescent="0.3">
      <c r="A279" t="s">
        <v>303</v>
      </c>
      <c r="B279">
        <v>21</v>
      </c>
      <c r="C279" t="s">
        <v>21</v>
      </c>
      <c r="D279" t="s">
        <v>28</v>
      </c>
      <c r="E279">
        <v>127.47</v>
      </c>
      <c r="F279">
        <v>7</v>
      </c>
      <c r="G279">
        <v>208</v>
      </c>
      <c r="H279">
        <v>0</v>
      </c>
      <c r="I279" t="s">
        <v>16</v>
      </c>
      <c r="J279">
        <v>34.5</v>
      </c>
      <c r="K279" s="1">
        <v>44980</v>
      </c>
      <c r="L279">
        <v>51</v>
      </c>
      <c r="M279">
        <v>0.38</v>
      </c>
      <c r="N279">
        <f>IF(E279="",Data_Validation!$B$1,E279)</f>
        <v>127.47</v>
      </c>
      <c r="O279">
        <f>IF(J279="",Data_Validation!$B$2,J279)</f>
        <v>34.5</v>
      </c>
      <c r="P279">
        <f t="shared" si="36"/>
        <v>2</v>
      </c>
      <c r="Q279" s="2">
        <f>CustomerData[[#This Row],[avg_order_value_clean]]*CustomerData[[#This Row],[total_orders]]</f>
        <v>892.29</v>
      </c>
      <c r="R279" s="2" t="str">
        <f t="shared" si="44"/>
        <v>Inactive</v>
      </c>
      <c r="S279" s="2" t="str">
        <f t="shared" si="37"/>
        <v>Medium Risk</v>
      </c>
      <c r="T279" s="2" t="str">
        <f t="shared" si="38"/>
        <v>Under 25</v>
      </c>
      <c r="U279" s="1">
        <f t="shared" ca="1" si="39"/>
        <v>1281</v>
      </c>
      <c r="V279" s="2" t="str">
        <f t="shared" si="40"/>
        <v>Medium Loyalty</v>
      </c>
      <c r="W279" s="2" t="str">
        <f t="shared" si="41"/>
        <v>Legitimate</v>
      </c>
      <c r="X279" s="2" t="str">
        <f>IF(Q279&lt;Data_Validation!$B$8,"Low Value",IF(Q279&lt;Data_Validation!$B$9,"Medium Value","High Value"))</f>
        <v>Low Value</v>
      </c>
      <c r="Y279" s="2" t="str">
        <f t="shared" si="42"/>
        <v>Stable</v>
      </c>
      <c r="Z279" s="2" t="str">
        <f t="shared" si="43"/>
        <v>Check Data</v>
      </c>
    </row>
    <row r="280" spans="1:26" x14ac:dyDescent="0.3">
      <c r="A280" t="s">
        <v>304</v>
      </c>
      <c r="B280">
        <v>38</v>
      </c>
      <c r="C280" t="s">
        <v>21</v>
      </c>
      <c r="D280" t="s">
        <v>52</v>
      </c>
      <c r="E280">
        <v>145.93</v>
      </c>
      <c r="F280">
        <v>12</v>
      </c>
      <c r="G280">
        <v>48</v>
      </c>
      <c r="H280">
        <v>0</v>
      </c>
      <c r="I280" t="s">
        <v>40</v>
      </c>
      <c r="J280">
        <v>35.799999999999997</v>
      </c>
      <c r="K280" s="1">
        <v>45401</v>
      </c>
      <c r="L280">
        <v>80</v>
      </c>
      <c r="M280">
        <v>0.21</v>
      </c>
      <c r="N280">
        <f>IF(E280="",Data_Validation!$B$1,E280)</f>
        <v>145.93</v>
      </c>
      <c r="O280">
        <f>IF(J280="",Data_Validation!$B$2,J280)</f>
        <v>35.799999999999997</v>
      </c>
      <c r="P280">
        <f t="shared" si="36"/>
        <v>2</v>
      </c>
      <c r="Q280" s="2">
        <f>CustomerData[[#This Row],[avg_order_value_clean]]*CustomerData[[#This Row],[total_orders]]</f>
        <v>1751.16</v>
      </c>
      <c r="R280" s="2" t="str">
        <f t="shared" si="44"/>
        <v>At Risk</v>
      </c>
      <c r="S280" s="2" t="str">
        <f t="shared" si="37"/>
        <v>Medium Risk</v>
      </c>
      <c r="T280" s="2" t="str">
        <f t="shared" si="38"/>
        <v>35-44</v>
      </c>
      <c r="U280" s="1">
        <f t="shared" ca="1" si="39"/>
        <v>860</v>
      </c>
      <c r="V280" s="2" t="str">
        <f t="shared" si="40"/>
        <v>High Loyalty</v>
      </c>
      <c r="W280" s="2" t="str">
        <f t="shared" si="41"/>
        <v>Legitimate</v>
      </c>
      <c r="X280" s="2" t="str">
        <f>IF(Q280&lt;Data_Validation!$B$8,"Low Value",IF(Q280&lt;Data_Validation!$B$9,"Medium Value","High Value"))</f>
        <v>High Value</v>
      </c>
      <c r="Y280" s="2" t="str">
        <f t="shared" si="42"/>
        <v>High Value - Maintain</v>
      </c>
      <c r="Z280" s="2" t="str">
        <f t="shared" si="43"/>
        <v>Check Data</v>
      </c>
    </row>
    <row r="281" spans="1:26" x14ac:dyDescent="0.3">
      <c r="A281" t="s">
        <v>305</v>
      </c>
      <c r="B281">
        <v>56</v>
      </c>
      <c r="C281" t="s">
        <v>14</v>
      </c>
      <c r="D281" t="s">
        <v>37</v>
      </c>
      <c r="E281">
        <v>107.35</v>
      </c>
      <c r="F281">
        <v>12</v>
      </c>
      <c r="G281">
        <v>23</v>
      </c>
      <c r="H281">
        <v>0</v>
      </c>
      <c r="I281" t="s">
        <v>40</v>
      </c>
      <c r="J281">
        <v>8.6999999999999993</v>
      </c>
      <c r="K281" s="1">
        <v>44597</v>
      </c>
      <c r="L281">
        <v>97</v>
      </c>
      <c r="M281">
        <v>0.25</v>
      </c>
      <c r="N281">
        <f>IF(E281="",Data_Validation!$B$1,E281)</f>
        <v>107.35</v>
      </c>
      <c r="O281">
        <f>IF(J281="",Data_Validation!$B$2,J281)</f>
        <v>8.6999999999999993</v>
      </c>
      <c r="P281">
        <f t="shared" si="36"/>
        <v>1</v>
      </c>
      <c r="Q281" s="2">
        <f>CustomerData[[#This Row],[avg_order_value_clean]]*CustomerData[[#This Row],[total_orders]]</f>
        <v>1288.1999999999998</v>
      </c>
      <c r="R281" s="2" t="str">
        <f t="shared" si="44"/>
        <v>Active</v>
      </c>
      <c r="S281" s="2" t="str">
        <f t="shared" si="37"/>
        <v>Medium Risk</v>
      </c>
      <c r="T281" s="2" t="str">
        <f t="shared" si="38"/>
        <v>55+</v>
      </c>
      <c r="U281" s="1">
        <f t="shared" ca="1" si="39"/>
        <v>1664</v>
      </c>
      <c r="V281" s="2" t="str">
        <f t="shared" si="40"/>
        <v>High Loyalty</v>
      </c>
      <c r="W281" s="2" t="str">
        <f t="shared" si="41"/>
        <v>Legitimate</v>
      </c>
      <c r="X281" s="2" t="str">
        <f>IF(Q281&lt;Data_Validation!$B$8,"Low Value",IF(Q281&lt;Data_Validation!$B$9,"Medium Value","High Value"))</f>
        <v>Low Value</v>
      </c>
      <c r="Y281" s="2" t="str">
        <f t="shared" si="42"/>
        <v>Stable</v>
      </c>
      <c r="Z281" s="2" t="str">
        <f t="shared" si="43"/>
        <v>Check Data</v>
      </c>
    </row>
    <row r="282" spans="1:26" x14ac:dyDescent="0.3">
      <c r="A282" t="s">
        <v>252</v>
      </c>
      <c r="B282">
        <v>51</v>
      </c>
      <c r="C282" t="s">
        <v>14</v>
      </c>
      <c r="D282" t="s">
        <v>50</v>
      </c>
      <c r="E282">
        <v>223.09</v>
      </c>
      <c r="F282">
        <v>5</v>
      </c>
      <c r="G282">
        <v>337</v>
      </c>
      <c r="H282">
        <v>0</v>
      </c>
      <c r="I282" t="s">
        <v>23</v>
      </c>
      <c r="J282">
        <v>25.6</v>
      </c>
      <c r="K282" s="1">
        <v>45472</v>
      </c>
      <c r="L282">
        <v>74</v>
      </c>
      <c r="M282">
        <v>0.06</v>
      </c>
      <c r="N282">
        <f>IF(E282="",Data_Validation!$B$1,E282)</f>
        <v>223.09</v>
      </c>
      <c r="O282">
        <f>IF(J282="",Data_Validation!$B$2,J282)</f>
        <v>25.6</v>
      </c>
      <c r="P282">
        <f t="shared" si="36"/>
        <v>3</v>
      </c>
      <c r="Q282" s="2">
        <f>CustomerData[[#This Row],[avg_order_value_clean]]*CustomerData[[#This Row],[total_orders]]</f>
        <v>1115.45</v>
      </c>
      <c r="R282" s="2" t="str">
        <f t="shared" si="44"/>
        <v>Inactive</v>
      </c>
      <c r="S282" s="2" t="str">
        <f t="shared" si="37"/>
        <v>Low Risk</v>
      </c>
      <c r="T282" s="2" t="str">
        <f t="shared" si="38"/>
        <v>45-54</v>
      </c>
      <c r="U282" s="1">
        <f t="shared" ca="1" si="39"/>
        <v>789</v>
      </c>
      <c r="V282" s="2" t="str">
        <f t="shared" si="40"/>
        <v>High Loyalty</v>
      </c>
      <c r="W282" s="2" t="str">
        <f t="shared" si="41"/>
        <v>Legitimate</v>
      </c>
      <c r="X282" s="2" t="str">
        <f>IF(Q282&lt;Data_Validation!$B$8,"Low Value",IF(Q282&lt;Data_Validation!$B$9,"Medium Value","High Value"))</f>
        <v>Low Value</v>
      </c>
      <c r="Y282" s="2" t="str">
        <f t="shared" si="42"/>
        <v>Stable</v>
      </c>
      <c r="Z282" s="2" t="str">
        <f t="shared" si="43"/>
        <v>Check Data</v>
      </c>
    </row>
    <row r="283" spans="1:26" x14ac:dyDescent="0.3">
      <c r="A283" t="s">
        <v>306</v>
      </c>
      <c r="B283">
        <v>47</v>
      </c>
      <c r="C283" t="s">
        <v>21</v>
      </c>
      <c r="D283" t="s">
        <v>15</v>
      </c>
      <c r="E283">
        <v>86.36</v>
      </c>
      <c r="F283">
        <v>11</v>
      </c>
      <c r="G283">
        <v>105</v>
      </c>
      <c r="H283">
        <v>0</v>
      </c>
      <c r="I283" t="s">
        <v>16</v>
      </c>
      <c r="J283">
        <v>6.8</v>
      </c>
      <c r="K283" s="1">
        <v>44499</v>
      </c>
      <c r="L283">
        <v>30</v>
      </c>
      <c r="M283">
        <v>0.05</v>
      </c>
      <c r="N283">
        <f>IF(E283="",Data_Validation!$B$1,E283)</f>
        <v>86.36</v>
      </c>
      <c r="O283">
        <f>IF(J283="",Data_Validation!$B$2,J283)</f>
        <v>6.8</v>
      </c>
      <c r="P283">
        <f t="shared" si="36"/>
        <v>2</v>
      </c>
      <c r="Q283" s="2">
        <f>CustomerData[[#This Row],[avg_order_value_clean]]*CustomerData[[#This Row],[total_orders]]</f>
        <v>949.96</v>
      </c>
      <c r="R283" s="2" t="str">
        <f t="shared" si="44"/>
        <v>Inactive</v>
      </c>
      <c r="S283" s="2" t="str">
        <f t="shared" si="37"/>
        <v>Low Risk</v>
      </c>
      <c r="T283" s="2" t="str">
        <f t="shared" si="38"/>
        <v>45-54</v>
      </c>
      <c r="U283" s="1">
        <f t="shared" ca="1" si="39"/>
        <v>1762</v>
      </c>
      <c r="V283" s="2" t="str">
        <f t="shared" si="40"/>
        <v>Low Loyalty</v>
      </c>
      <c r="W283" s="2" t="str">
        <f t="shared" si="41"/>
        <v>Legitimate</v>
      </c>
      <c r="X283" s="2" t="str">
        <f>IF(Q283&lt;Data_Validation!$B$8,"Low Value",IF(Q283&lt;Data_Validation!$B$9,"Medium Value","High Value"))</f>
        <v>Low Value</v>
      </c>
      <c r="Y283" s="2" t="str">
        <f t="shared" si="42"/>
        <v>Stable</v>
      </c>
      <c r="Z283" s="2" t="str">
        <f t="shared" si="43"/>
        <v>Check Data</v>
      </c>
    </row>
    <row r="284" spans="1:26" x14ac:dyDescent="0.3">
      <c r="A284" t="s">
        <v>307</v>
      </c>
      <c r="B284">
        <v>23</v>
      </c>
      <c r="C284" t="s">
        <v>14</v>
      </c>
      <c r="D284" t="s">
        <v>44</v>
      </c>
      <c r="E284">
        <v>138.80000000000001</v>
      </c>
      <c r="F284">
        <v>17</v>
      </c>
      <c r="G284">
        <v>310</v>
      </c>
      <c r="H284">
        <v>0</v>
      </c>
      <c r="I284" t="s">
        <v>29</v>
      </c>
      <c r="J284">
        <v>75.7</v>
      </c>
      <c r="K284" s="1">
        <v>44704</v>
      </c>
      <c r="L284">
        <v>98</v>
      </c>
      <c r="M284">
        <v>0.4</v>
      </c>
      <c r="N284">
        <f>IF(E284="",Data_Validation!$B$1,E284)</f>
        <v>138.80000000000001</v>
      </c>
      <c r="O284">
        <f>IF(J284="",Data_Validation!$B$2,J284)</f>
        <v>75.7</v>
      </c>
      <c r="P284">
        <f t="shared" si="36"/>
        <v>1</v>
      </c>
      <c r="Q284" s="2">
        <f>CustomerData[[#This Row],[avg_order_value_clean]]*CustomerData[[#This Row],[total_orders]]</f>
        <v>2359.6000000000004</v>
      </c>
      <c r="R284" s="2" t="str">
        <f t="shared" si="44"/>
        <v>Inactive</v>
      </c>
      <c r="S284" s="2" t="str">
        <f t="shared" si="37"/>
        <v>Medium Risk</v>
      </c>
      <c r="T284" s="2" t="str">
        <f t="shared" si="38"/>
        <v>Under 25</v>
      </c>
      <c r="U284" s="1">
        <f t="shared" ca="1" si="39"/>
        <v>1557</v>
      </c>
      <c r="V284" s="2" t="str">
        <f t="shared" si="40"/>
        <v>High Loyalty</v>
      </c>
      <c r="W284" s="2" t="str">
        <f t="shared" si="41"/>
        <v>Legitimate</v>
      </c>
      <c r="X284" s="2" t="str">
        <f>IF(Q284&lt;Data_Validation!$B$8,"Low Value",IF(Q284&lt;Data_Validation!$B$9,"Medium Value","High Value"))</f>
        <v>High Value</v>
      </c>
      <c r="Y284" s="2" t="str">
        <f t="shared" si="42"/>
        <v>High Value - Maintain</v>
      </c>
      <c r="Z284" s="2" t="str">
        <f t="shared" si="43"/>
        <v>Check Data</v>
      </c>
    </row>
    <row r="285" spans="1:26" x14ac:dyDescent="0.3">
      <c r="A285" t="s">
        <v>308</v>
      </c>
      <c r="B285">
        <v>34</v>
      </c>
      <c r="C285" t="s">
        <v>21</v>
      </c>
      <c r="D285" t="s">
        <v>35</v>
      </c>
      <c r="E285">
        <v>114.02</v>
      </c>
      <c r="F285">
        <v>9</v>
      </c>
      <c r="G285">
        <v>262</v>
      </c>
      <c r="H285">
        <v>0</v>
      </c>
      <c r="I285" t="s">
        <v>40</v>
      </c>
      <c r="J285">
        <v>18</v>
      </c>
      <c r="K285" s="1">
        <v>45162</v>
      </c>
      <c r="L285">
        <v>61</v>
      </c>
      <c r="M285">
        <v>0.2</v>
      </c>
      <c r="N285">
        <f>IF(E285="",Data_Validation!$B$1,E285)</f>
        <v>114.02</v>
      </c>
      <c r="O285">
        <f>IF(J285="",Data_Validation!$B$2,J285)</f>
        <v>18</v>
      </c>
      <c r="P285">
        <f t="shared" si="36"/>
        <v>1</v>
      </c>
      <c r="Q285" s="2">
        <f>CustomerData[[#This Row],[avg_order_value_clean]]*CustomerData[[#This Row],[total_orders]]</f>
        <v>1026.18</v>
      </c>
      <c r="R285" s="2" t="str">
        <f t="shared" si="44"/>
        <v>Inactive</v>
      </c>
      <c r="S285" s="2" t="str">
        <f t="shared" si="37"/>
        <v>Medium Risk</v>
      </c>
      <c r="T285" s="2" t="str">
        <f t="shared" si="38"/>
        <v>25-34</v>
      </c>
      <c r="U285" s="1">
        <f t="shared" ca="1" si="39"/>
        <v>1099</v>
      </c>
      <c r="V285" s="2" t="str">
        <f t="shared" si="40"/>
        <v>Medium Loyalty</v>
      </c>
      <c r="W285" s="2" t="str">
        <f t="shared" si="41"/>
        <v>Legitimate</v>
      </c>
      <c r="X285" s="2" t="str">
        <f>IF(Q285&lt;Data_Validation!$B$8,"Low Value",IF(Q285&lt;Data_Validation!$B$9,"Medium Value","High Value"))</f>
        <v>Low Value</v>
      </c>
      <c r="Y285" s="2" t="str">
        <f t="shared" si="42"/>
        <v>Stable</v>
      </c>
      <c r="Z285" s="2" t="str">
        <f t="shared" si="43"/>
        <v>Check Data</v>
      </c>
    </row>
    <row r="286" spans="1:26" x14ac:dyDescent="0.3">
      <c r="A286" t="s">
        <v>309</v>
      </c>
      <c r="B286">
        <v>56</v>
      </c>
      <c r="C286" t="s">
        <v>21</v>
      </c>
      <c r="D286" t="s">
        <v>22</v>
      </c>
      <c r="E286">
        <v>58.02</v>
      </c>
      <c r="F286">
        <v>5</v>
      </c>
      <c r="G286">
        <v>205</v>
      </c>
      <c r="H286">
        <v>0</v>
      </c>
      <c r="I286" t="s">
        <v>16</v>
      </c>
      <c r="J286">
        <v>7.9</v>
      </c>
      <c r="K286" s="1">
        <v>44759</v>
      </c>
      <c r="L286">
        <v>60</v>
      </c>
      <c r="M286">
        <v>0.19</v>
      </c>
      <c r="N286">
        <f>IF(E286="",Data_Validation!$B$1,E286)</f>
        <v>58.02</v>
      </c>
      <c r="O286">
        <f>IF(J286="",Data_Validation!$B$2,J286)</f>
        <v>7.9</v>
      </c>
      <c r="P286">
        <f t="shared" si="36"/>
        <v>1</v>
      </c>
      <c r="Q286" s="2">
        <f>CustomerData[[#This Row],[avg_order_value_clean]]*CustomerData[[#This Row],[total_orders]]</f>
        <v>290.10000000000002</v>
      </c>
      <c r="R286" s="2" t="str">
        <f t="shared" si="44"/>
        <v>Inactive</v>
      </c>
      <c r="S286" s="2" t="str">
        <f t="shared" si="37"/>
        <v>Low Risk</v>
      </c>
      <c r="T286" s="2" t="str">
        <f t="shared" si="38"/>
        <v>55+</v>
      </c>
      <c r="U286" s="1">
        <f t="shared" ca="1" si="39"/>
        <v>1502</v>
      </c>
      <c r="V286" s="2" t="str">
        <f t="shared" si="40"/>
        <v>Medium Loyalty</v>
      </c>
      <c r="W286" s="2" t="str">
        <f t="shared" si="41"/>
        <v>Legitimate</v>
      </c>
      <c r="X286" s="2" t="str">
        <f>IF(Q286&lt;Data_Validation!$B$8,"Low Value",IF(Q286&lt;Data_Validation!$B$9,"Medium Value","High Value"))</f>
        <v>Low Value</v>
      </c>
      <c r="Y286" s="2" t="str">
        <f t="shared" si="42"/>
        <v>Stable</v>
      </c>
      <c r="Z286" s="2" t="str">
        <f t="shared" si="43"/>
        <v>Check Data</v>
      </c>
    </row>
    <row r="287" spans="1:26" x14ac:dyDescent="0.3">
      <c r="A287" t="s">
        <v>310</v>
      </c>
      <c r="B287">
        <v>42</v>
      </c>
      <c r="C287" t="s">
        <v>21</v>
      </c>
      <c r="D287" t="s">
        <v>44</v>
      </c>
      <c r="E287">
        <v>62.37</v>
      </c>
      <c r="F287">
        <v>12</v>
      </c>
      <c r="G287">
        <v>168</v>
      </c>
      <c r="H287">
        <v>0</v>
      </c>
      <c r="I287" t="s">
        <v>29</v>
      </c>
      <c r="J287">
        <v>16.399999999999999</v>
      </c>
      <c r="K287" s="1">
        <v>45151</v>
      </c>
      <c r="L287">
        <v>35</v>
      </c>
      <c r="M287">
        <v>0.11</v>
      </c>
      <c r="N287">
        <f>IF(E287="",Data_Validation!$B$1,E287)</f>
        <v>62.37</v>
      </c>
      <c r="O287">
        <f>IF(J287="",Data_Validation!$B$2,J287)</f>
        <v>16.399999999999999</v>
      </c>
      <c r="P287">
        <f t="shared" si="36"/>
        <v>1</v>
      </c>
      <c r="Q287" s="2">
        <f>CustomerData[[#This Row],[avg_order_value_clean]]*CustomerData[[#This Row],[total_orders]]</f>
        <v>748.43999999999994</v>
      </c>
      <c r="R287" s="2" t="str">
        <f t="shared" si="44"/>
        <v>Inactive</v>
      </c>
      <c r="S287" s="2" t="str">
        <f t="shared" si="37"/>
        <v>Low Risk</v>
      </c>
      <c r="T287" s="2" t="str">
        <f t="shared" si="38"/>
        <v>35-44</v>
      </c>
      <c r="U287" s="1">
        <f t="shared" ca="1" si="39"/>
        <v>1110</v>
      </c>
      <c r="V287" s="2" t="str">
        <f t="shared" si="40"/>
        <v>Low Loyalty</v>
      </c>
      <c r="W287" s="2" t="str">
        <f t="shared" si="41"/>
        <v>Legitimate</v>
      </c>
      <c r="X287" s="2" t="str">
        <f>IF(Q287&lt;Data_Validation!$B$8,"Low Value",IF(Q287&lt;Data_Validation!$B$9,"Medium Value","High Value"))</f>
        <v>Low Value</v>
      </c>
      <c r="Y287" s="2" t="str">
        <f t="shared" si="42"/>
        <v>Stable</v>
      </c>
      <c r="Z287" s="2" t="str">
        <f t="shared" si="43"/>
        <v>Check Data</v>
      </c>
    </row>
    <row r="288" spans="1:26" x14ac:dyDescent="0.3">
      <c r="A288" t="s">
        <v>311</v>
      </c>
      <c r="B288">
        <v>22</v>
      </c>
      <c r="C288" t="s">
        <v>14</v>
      </c>
      <c r="D288" t="s">
        <v>35</v>
      </c>
      <c r="E288">
        <v>73.61</v>
      </c>
      <c r="F288">
        <v>8</v>
      </c>
      <c r="G288">
        <v>157</v>
      </c>
      <c r="H288">
        <v>0</v>
      </c>
      <c r="I288" t="s">
        <v>23</v>
      </c>
      <c r="J288">
        <v>37.700000000000003</v>
      </c>
      <c r="K288" s="1">
        <v>44351</v>
      </c>
      <c r="L288">
        <v>7</v>
      </c>
      <c r="M288">
        <v>0.22</v>
      </c>
      <c r="N288">
        <f>IF(E288="",Data_Validation!$B$1,E288)</f>
        <v>73.61</v>
      </c>
      <c r="O288">
        <f>IF(J288="",Data_Validation!$B$2,J288)</f>
        <v>37.700000000000003</v>
      </c>
      <c r="P288">
        <f t="shared" si="36"/>
        <v>2</v>
      </c>
      <c r="Q288" s="2">
        <f>CustomerData[[#This Row],[avg_order_value_clean]]*CustomerData[[#This Row],[total_orders]]</f>
        <v>588.88</v>
      </c>
      <c r="R288" s="2" t="str">
        <f t="shared" si="44"/>
        <v>Inactive</v>
      </c>
      <c r="S288" s="2" t="str">
        <f t="shared" si="37"/>
        <v>Medium Risk</v>
      </c>
      <c r="T288" s="2" t="str">
        <f t="shared" si="38"/>
        <v>Under 25</v>
      </c>
      <c r="U288" s="1">
        <f t="shared" ca="1" si="39"/>
        <v>1910</v>
      </c>
      <c r="V288" s="2" t="str">
        <f t="shared" si="40"/>
        <v>Low Loyalty</v>
      </c>
      <c r="W288" s="2" t="str">
        <f t="shared" si="41"/>
        <v>Legitimate</v>
      </c>
      <c r="X288" s="2" t="str">
        <f>IF(Q288&lt;Data_Validation!$B$8,"Low Value",IF(Q288&lt;Data_Validation!$B$9,"Medium Value","High Value"))</f>
        <v>Low Value</v>
      </c>
      <c r="Y288" s="2" t="str">
        <f t="shared" si="42"/>
        <v>Stable</v>
      </c>
      <c r="Z288" s="2" t="str">
        <f t="shared" si="43"/>
        <v>Check Data</v>
      </c>
    </row>
    <row r="289" spans="1:26" x14ac:dyDescent="0.3">
      <c r="A289" t="s">
        <v>46</v>
      </c>
      <c r="B289">
        <v>22</v>
      </c>
      <c r="C289" t="s">
        <v>21</v>
      </c>
      <c r="D289" t="s">
        <v>52</v>
      </c>
      <c r="E289">
        <v>218.12</v>
      </c>
      <c r="F289">
        <v>11</v>
      </c>
      <c r="G289">
        <v>240</v>
      </c>
      <c r="H289">
        <v>1</v>
      </c>
      <c r="I289" t="s">
        <v>19</v>
      </c>
      <c r="J289">
        <v>42.2</v>
      </c>
      <c r="K289" s="1">
        <v>45808</v>
      </c>
      <c r="L289">
        <v>6</v>
      </c>
      <c r="M289">
        <v>0.43</v>
      </c>
      <c r="N289">
        <f>IF(E289="",Data_Validation!$B$1,E289)</f>
        <v>218.12</v>
      </c>
      <c r="O289">
        <f>IF(J289="",Data_Validation!$B$2,J289)</f>
        <v>42.2</v>
      </c>
      <c r="P289">
        <f t="shared" si="36"/>
        <v>4</v>
      </c>
      <c r="Q289" s="2">
        <f>CustomerData[[#This Row],[avg_order_value_clean]]*CustomerData[[#This Row],[total_orders]]</f>
        <v>2399.3200000000002</v>
      </c>
      <c r="R289" s="2" t="str">
        <f t="shared" si="44"/>
        <v>Inactive</v>
      </c>
      <c r="S289" s="2" t="str">
        <f t="shared" si="37"/>
        <v>Medium Risk</v>
      </c>
      <c r="T289" s="2" t="str">
        <f t="shared" si="38"/>
        <v>Under 25</v>
      </c>
      <c r="U289" s="1">
        <f t="shared" ca="1" si="39"/>
        <v>453</v>
      </c>
      <c r="V289" s="2" t="str">
        <f t="shared" si="40"/>
        <v>Low Loyalty</v>
      </c>
      <c r="W289" s="2" t="str">
        <f t="shared" si="41"/>
        <v>Fraudulent</v>
      </c>
      <c r="X289" s="2" t="str">
        <f>IF(Q289&lt;Data_Validation!$B$8,"Low Value",IF(Q289&lt;Data_Validation!$B$9,"Medium Value","High Value"))</f>
        <v>High Value</v>
      </c>
      <c r="Y289" s="2" t="str">
        <f t="shared" si="42"/>
        <v>High Value - Maintain</v>
      </c>
      <c r="Z289" s="2" t="str">
        <f t="shared" si="43"/>
        <v>Check Data</v>
      </c>
    </row>
    <row r="290" spans="1:26" x14ac:dyDescent="0.3">
      <c r="A290" t="s">
        <v>312</v>
      </c>
      <c r="B290">
        <v>37</v>
      </c>
      <c r="C290" t="s">
        <v>21</v>
      </c>
      <c r="D290" t="s">
        <v>52</v>
      </c>
      <c r="E290">
        <v>79.61</v>
      </c>
      <c r="F290">
        <v>5</v>
      </c>
      <c r="G290">
        <v>122</v>
      </c>
      <c r="H290">
        <v>0</v>
      </c>
      <c r="I290" t="s">
        <v>16</v>
      </c>
      <c r="J290">
        <v>89.9</v>
      </c>
      <c r="K290" s="1">
        <v>44945</v>
      </c>
      <c r="L290">
        <v>15</v>
      </c>
      <c r="M290">
        <v>0.05</v>
      </c>
      <c r="N290">
        <f>IF(E290="",Data_Validation!$B$1,E290)</f>
        <v>79.61</v>
      </c>
      <c r="O290">
        <f>IF(J290="",Data_Validation!$B$2,J290)</f>
        <v>89.9</v>
      </c>
      <c r="P290">
        <f t="shared" si="36"/>
        <v>2</v>
      </c>
      <c r="Q290" s="2">
        <f>CustomerData[[#This Row],[avg_order_value_clean]]*CustomerData[[#This Row],[total_orders]]</f>
        <v>398.05</v>
      </c>
      <c r="R290" s="2" t="str">
        <f t="shared" si="44"/>
        <v>Inactive</v>
      </c>
      <c r="S290" s="2" t="str">
        <f t="shared" si="37"/>
        <v>Low Risk</v>
      </c>
      <c r="T290" s="2" t="str">
        <f t="shared" si="38"/>
        <v>35-44</v>
      </c>
      <c r="U290" s="1">
        <f t="shared" ca="1" si="39"/>
        <v>1316</v>
      </c>
      <c r="V290" s="2" t="str">
        <f t="shared" si="40"/>
        <v>Low Loyalty</v>
      </c>
      <c r="W290" s="2" t="str">
        <f t="shared" si="41"/>
        <v>Legitimate</v>
      </c>
      <c r="X290" s="2" t="str">
        <f>IF(Q290&lt;Data_Validation!$B$8,"Low Value",IF(Q290&lt;Data_Validation!$B$9,"Medium Value","High Value"))</f>
        <v>Low Value</v>
      </c>
      <c r="Y290" s="2" t="str">
        <f t="shared" si="42"/>
        <v>Stable</v>
      </c>
      <c r="Z290" s="2" t="str">
        <f t="shared" si="43"/>
        <v>Check Data</v>
      </c>
    </row>
    <row r="291" spans="1:26" x14ac:dyDescent="0.3">
      <c r="A291" t="s">
        <v>313</v>
      </c>
      <c r="B291">
        <v>33</v>
      </c>
      <c r="C291" t="s">
        <v>21</v>
      </c>
      <c r="D291" t="s">
        <v>35</v>
      </c>
      <c r="E291">
        <v>199.04</v>
      </c>
      <c r="F291">
        <v>10</v>
      </c>
      <c r="G291">
        <v>19</v>
      </c>
      <c r="H291">
        <v>0</v>
      </c>
      <c r="I291" t="s">
        <v>40</v>
      </c>
      <c r="J291">
        <v>28</v>
      </c>
      <c r="K291" s="1">
        <v>44323</v>
      </c>
      <c r="L291">
        <v>96</v>
      </c>
      <c r="M291">
        <v>0.32</v>
      </c>
      <c r="N291">
        <f>IF(E291="",Data_Validation!$B$1,E291)</f>
        <v>199.04</v>
      </c>
      <c r="O291">
        <f>IF(J291="",Data_Validation!$B$2,J291)</f>
        <v>28</v>
      </c>
      <c r="P291">
        <f t="shared" si="36"/>
        <v>1</v>
      </c>
      <c r="Q291" s="2">
        <f>CustomerData[[#This Row],[avg_order_value_clean]]*CustomerData[[#This Row],[total_orders]]</f>
        <v>1990.3999999999999</v>
      </c>
      <c r="R291" s="2" t="str">
        <f t="shared" si="44"/>
        <v>Active</v>
      </c>
      <c r="S291" s="2" t="str">
        <f t="shared" si="37"/>
        <v>Medium Risk</v>
      </c>
      <c r="T291" s="2" t="str">
        <f t="shared" si="38"/>
        <v>25-34</v>
      </c>
      <c r="U291" s="1">
        <f t="shared" ca="1" si="39"/>
        <v>1938</v>
      </c>
      <c r="V291" s="2" t="str">
        <f t="shared" si="40"/>
        <v>High Loyalty</v>
      </c>
      <c r="W291" s="2" t="str">
        <f t="shared" si="41"/>
        <v>Legitimate</v>
      </c>
      <c r="X291" s="2" t="str">
        <f>IF(Q291&lt;Data_Validation!$B$8,"Low Value",IF(Q291&lt;Data_Validation!$B$9,"Medium Value","High Value"))</f>
        <v>High Value</v>
      </c>
      <c r="Y291" s="2" t="str">
        <f t="shared" si="42"/>
        <v>High Value - Maintain</v>
      </c>
      <c r="Z291" s="2" t="str">
        <f t="shared" si="43"/>
        <v>Check Data</v>
      </c>
    </row>
    <row r="292" spans="1:26" x14ac:dyDescent="0.3">
      <c r="A292" t="s">
        <v>314</v>
      </c>
      <c r="B292">
        <v>68</v>
      </c>
      <c r="C292" t="s">
        <v>21</v>
      </c>
      <c r="D292" t="s">
        <v>22</v>
      </c>
      <c r="E292">
        <v>107.96</v>
      </c>
      <c r="F292">
        <v>10</v>
      </c>
      <c r="G292">
        <v>55</v>
      </c>
      <c r="H292">
        <v>0</v>
      </c>
      <c r="I292" t="s">
        <v>23</v>
      </c>
      <c r="J292">
        <v>71.8</v>
      </c>
      <c r="K292" s="1">
        <v>44510</v>
      </c>
      <c r="L292">
        <v>66</v>
      </c>
      <c r="M292">
        <v>0.28999999999999998</v>
      </c>
      <c r="N292">
        <f>IF(E292="",Data_Validation!$B$1,E292)</f>
        <v>107.96</v>
      </c>
      <c r="O292">
        <f>IF(J292="",Data_Validation!$B$2,J292)</f>
        <v>71.8</v>
      </c>
      <c r="P292">
        <f t="shared" si="36"/>
        <v>2</v>
      </c>
      <c r="Q292" s="2">
        <f>CustomerData[[#This Row],[avg_order_value_clean]]*CustomerData[[#This Row],[total_orders]]</f>
        <v>1079.5999999999999</v>
      </c>
      <c r="R292" s="2" t="str">
        <f t="shared" si="44"/>
        <v>At Risk</v>
      </c>
      <c r="S292" s="2" t="str">
        <f t="shared" si="37"/>
        <v>Medium Risk</v>
      </c>
      <c r="T292" s="2" t="str">
        <f t="shared" si="38"/>
        <v>55+</v>
      </c>
      <c r="U292" s="1">
        <f t="shared" ca="1" si="39"/>
        <v>1751</v>
      </c>
      <c r="V292" s="2" t="str">
        <f t="shared" si="40"/>
        <v>Medium Loyalty</v>
      </c>
      <c r="W292" s="2" t="str">
        <f t="shared" si="41"/>
        <v>Legitimate</v>
      </c>
      <c r="X292" s="2" t="str">
        <f>IF(Q292&lt;Data_Validation!$B$8,"Low Value",IF(Q292&lt;Data_Validation!$B$9,"Medium Value","High Value"))</f>
        <v>Low Value</v>
      </c>
      <c r="Y292" s="2" t="str">
        <f t="shared" si="42"/>
        <v>Stable</v>
      </c>
      <c r="Z292" s="2" t="str">
        <f t="shared" si="43"/>
        <v>Check Data</v>
      </c>
    </row>
    <row r="293" spans="1:26" x14ac:dyDescent="0.3">
      <c r="A293" t="s">
        <v>315</v>
      </c>
      <c r="B293">
        <v>58</v>
      </c>
      <c r="C293" t="s">
        <v>14</v>
      </c>
      <c r="D293" t="s">
        <v>37</v>
      </c>
      <c r="E293">
        <v>111.55</v>
      </c>
      <c r="F293">
        <v>13</v>
      </c>
      <c r="G293">
        <v>279</v>
      </c>
      <c r="H293">
        <v>0</v>
      </c>
      <c r="I293" t="s">
        <v>16</v>
      </c>
      <c r="J293">
        <v>89.5</v>
      </c>
      <c r="K293" s="1">
        <v>45356</v>
      </c>
      <c r="L293">
        <v>96</v>
      </c>
      <c r="M293">
        <v>0.16</v>
      </c>
      <c r="N293">
        <f>IF(E293="",Data_Validation!$B$1,E293)</f>
        <v>111.55</v>
      </c>
      <c r="O293">
        <f>IF(J293="",Data_Validation!$B$2,J293)</f>
        <v>89.5</v>
      </c>
      <c r="P293">
        <f t="shared" si="36"/>
        <v>1</v>
      </c>
      <c r="Q293" s="2">
        <f>CustomerData[[#This Row],[avg_order_value_clean]]*CustomerData[[#This Row],[total_orders]]</f>
        <v>1450.1499999999999</v>
      </c>
      <c r="R293" s="2" t="str">
        <f t="shared" si="44"/>
        <v>Inactive</v>
      </c>
      <c r="S293" s="2" t="str">
        <f t="shared" si="37"/>
        <v>Low Risk</v>
      </c>
      <c r="T293" s="2" t="str">
        <f t="shared" si="38"/>
        <v>55+</v>
      </c>
      <c r="U293" s="1">
        <f t="shared" ca="1" si="39"/>
        <v>905</v>
      </c>
      <c r="V293" s="2" t="str">
        <f t="shared" si="40"/>
        <v>High Loyalty</v>
      </c>
      <c r="W293" s="2" t="str">
        <f t="shared" si="41"/>
        <v>Legitimate</v>
      </c>
      <c r="X293" s="2" t="str">
        <f>IF(Q293&lt;Data_Validation!$B$8,"Low Value",IF(Q293&lt;Data_Validation!$B$9,"Medium Value","High Value"))</f>
        <v>Low Value</v>
      </c>
      <c r="Y293" s="2" t="str">
        <f t="shared" si="42"/>
        <v>Stable</v>
      </c>
      <c r="Z293" s="2" t="str">
        <f t="shared" si="43"/>
        <v>Check Data</v>
      </c>
    </row>
    <row r="294" spans="1:26" x14ac:dyDescent="0.3">
      <c r="A294" t="s">
        <v>316</v>
      </c>
      <c r="B294">
        <v>54</v>
      </c>
      <c r="C294" t="s">
        <v>21</v>
      </c>
      <c r="D294" t="s">
        <v>22</v>
      </c>
      <c r="E294">
        <v>88.69</v>
      </c>
      <c r="F294">
        <v>4</v>
      </c>
      <c r="G294">
        <v>107</v>
      </c>
      <c r="H294">
        <v>0</v>
      </c>
      <c r="I294" t="s">
        <v>23</v>
      </c>
      <c r="J294">
        <v>85.7</v>
      </c>
      <c r="K294" s="1">
        <v>45172</v>
      </c>
      <c r="L294">
        <v>92</v>
      </c>
      <c r="M294">
        <v>0.09</v>
      </c>
      <c r="N294">
        <f>IF(E294="",Data_Validation!$B$1,E294)</f>
        <v>88.69</v>
      </c>
      <c r="O294">
        <f>IF(J294="",Data_Validation!$B$2,J294)</f>
        <v>85.7</v>
      </c>
      <c r="P294">
        <f t="shared" si="36"/>
        <v>1</v>
      </c>
      <c r="Q294" s="2">
        <f>CustomerData[[#This Row],[avg_order_value_clean]]*CustomerData[[#This Row],[total_orders]]</f>
        <v>354.76</v>
      </c>
      <c r="R294" s="2" t="str">
        <f t="shared" si="44"/>
        <v>Inactive</v>
      </c>
      <c r="S294" s="2" t="str">
        <f t="shared" si="37"/>
        <v>Low Risk</v>
      </c>
      <c r="T294" s="2" t="str">
        <f t="shared" si="38"/>
        <v>45-54</v>
      </c>
      <c r="U294" s="1">
        <f t="shared" ca="1" si="39"/>
        <v>1089</v>
      </c>
      <c r="V294" s="2" t="str">
        <f t="shared" si="40"/>
        <v>High Loyalty</v>
      </c>
      <c r="W294" s="2" t="str">
        <f t="shared" si="41"/>
        <v>Legitimate</v>
      </c>
      <c r="X294" s="2" t="str">
        <f>IF(Q294&lt;Data_Validation!$B$8,"Low Value",IF(Q294&lt;Data_Validation!$B$9,"Medium Value","High Value"))</f>
        <v>Low Value</v>
      </c>
      <c r="Y294" s="2" t="str">
        <f t="shared" si="42"/>
        <v>Stable</v>
      </c>
      <c r="Z294" s="2" t="str">
        <f t="shared" si="43"/>
        <v>Check Data</v>
      </c>
    </row>
    <row r="295" spans="1:26" x14ac:dyDescent="0.3">
      <c r="A295" t="s">
        <v>317</v>
      </c>
      <c r="B295">
        <v>57</v>
      </c>
      <c r="C295" t="s">
        <v>21</v>
      </c>
      <c r="D295" t="s">
        <v>18</v>
      </c>
      <c r="E295">
        <v>256.52999999999997</v>
      </c>
      <c r="F295">
        <v>7</v>
      </c>
      <c r="G295">
        <v>139</v>
      </c>
      <c r="H295">
        <v>0</v>
      </c>
      <c r="I295" t="s">
        <v>29</v>
      </c>
      <c r="J295">
        <v>19.899999999999999</v>
      </c>
      <c r="K295" s="1">
        <v>44771</v>
      </c>
      <c r="L295">
        <v>85</v>
      </c>
      <c r="M295">
        <v>0.12</v>
      </c>
      <c r="N295">
        <f>IF(E295="",Data_Validation!$B$1,E295)</f>
        <v>256.52999999999997</v>
      </c>
      <c r="O295">
        <f>IF(J295="",Data_Validation!$B$2,J295)</f>
        <v>19.899999999999999</v>
      </c>
      <c r="P295">
        <f t="shared" si="36"/>
        <v>1</v>
      </c>
      <c r="Q295" s="2">
        <f>CustomerData[[#This Row],[avg_order_value_clean]]*CustomerData[[#This Row],[total_orders]]</f>
        <v>1795.7099999999998</v>
      </c>
      <c r="R295" s="2" t="str">
        <f t="shared" si="44"/>
        <v>Inactive</v>
      </c>
      <c r="S295" s="2" t="str">
        <f t="shared" si="37"/>
        <v>Low Risk</v>
      </c>
      <c r="T295" s="2" t="str">
        <f t="shared" si="38"/>
        <v>55+</v>
      </c>
      <c r="U295" s="1">
        <f t="shared" ca="1" si="39"/>
        <v>1490</v>
      </c>
      <c r="V295" s="2" t="str">
        <f t="shared" si="40"/>
        <v>High Loyalty</v>
      </c>
      <c r="W295" s="2" t="str">
        <f t="shared" si="41"/>
        <v>Legitimate</v>
      </c>
      <c r="X295" s="2" t="str">
        <f>IF(Q295&lt;Data_Validation!$B$8,"Low Value",IF(Q295&lt;Data_Validation!$B$9,"Medium Value","High Value"))</f>
        <v>High Value</v>
      </c>
      <c r="Y295" s="2" t="str">
        <f t="shared" si="42"/>
        <v>High Value - Maintain</v>
      </c>
      <c r="Z295" s="2" t="str">
        <f t="shared" si="43"/>
        <v>Check Data</v>
      </c>
    </row>
    <row r="296" spans="1:26" x14ac:dyDescent="0.3">
      <c r="A296" t="s">
        <v>318</v>
      </c>
      <c r="B296">
        <v>26</v>
      </c>
      <c r="C296" t="s">
        <v>14</v>
      </c>
      <c r="D296" t="s">
        <v>35</v>
      </c>
      <c r="E296">
        <v>82.72</v>
      </c>
      <c r="F296">
        <v>11</v>
      </c>
      <c r="G296">
        <v>90</v>
      </c>
      <c r="H296">
        <v>0</v>
      </c>
      <c r="I296" t="s">
        <v>16</v>
      </c>
      <c r="J296">
        <v>28</v>
      </c>
      <c r="K296" s="1">
        <v>44907</v>
      </c>
      <c r="L296">
        <v>17</v>
      </c>
      <c r="M296">
        <v>0.16</v>
      </c>
      <c r="N296">
        <f>IF(E296="",Data_Validation!$B$1,E296)</f>
        <v>82.72</v>
      </c>
      <c r="O296">
        <f>IF(J296="",Data_Validation!$B$2,J296)</f>
        <v>28</v>
      </c>
      <c r="P296">
        <f t="shared" si="36"/>
        <v>1</v>
      </c>
      <c r="Q296" s="2">
        <f>CustomerData[[#This Row],[avg_order_value_clean]]*CustomerData[[#This Row],[total_orders]]</f>
        <v>909.92</v>
      </c>
      <c r="R296" s="2" t="str">
        <f t="shared" si="44"/>
        <v>At Risk</v>
      </c>
      <c r="S296" s="2" t="str">
        <f t="shared" si="37"/>
        <v>Low Risk</v>
      </c>
      <c r="T296" s="2" t="str">
        <f t="shared" si="38"/>
        <v>25-34</v>
      </c>
      <c r="U296" s="1">
        <f t="shared" ca="1" si="39"/>
        <v>1354</v>
      </c>
      <c r="V296" s="2" t="str">
        <f t="shared" si="40"/>
        <v>Low Loyalty</v>
      </c>
      <c r="W296" s="2" t="str">
        <f t="shared" si="41"/>
        <v>Legitimate</v>
      </c>
      <c r="X296" s="2" t="str">
        <f>IF(Q296&lt;Data_Validation!$B$8,"Low Value",IF(Q296&lt;Data_Validation!$B$9,"Medium Value","High Value"))</f>
        <v>Low Value</v>
      </c>
      <c r="Y296" s="2" t="str">
        <f t="shared" si="42"/>
        <v>Stable</v>
      </c>
      <c r="Z296" s="2" t="str">
        <f t="shared" si="43"/>
        <v>Check Data</v>
      </c>
    </row>
    <row r="297" spans="1:26" x14ac:dyDescent="0.3">
      <c r="A297" t="s">
        <v>319</v>
      </c>
      <c r="B297">
        <v>22</v>
      </c>
      <c r="C297" t="s">
        <v>21</v>
      </c>
      <c r="D297" t="s">
        <v>35</v>
      </c>
      <c r="E297">
        <v>267.51</v>
      </c>
      <c r="F297">
        <v>8</v>
      </c>
      <c r="G297">
        <v>270</v>
      </c>
      <c r="H297">
        <v>0</v>
      </c>
      <c r="I297" t="s">
        <v>19</v>
      </c>
      <c r="J297">
        <v>5.4</v>
      </c>
      <c r="K297" s="1">
        <v>44610</v>
      </c>
      <c r="L297">
        <v>19</v>
      </c>
      <c r="M297">
        <v>0.2</v>
      </c>
      <c r="N297">
        <f>IF(E297="",Data_Validation!$B$1,E297)</f>
        <v>267.51</v>
      </c>
      <c r="O297">
        <f>IF(J297="",Data_Validation!$B$2,J297)</f>
        <v>5.4</v>
      </c>
      <c r="P297">
        <f t="shared" si="36"/>
        <v>2</v>
      </c>
      <c r="Q297" s="2">
        <f>CustomerData[[#This Row],[avg_order_value_clean]]*CustomerData[[#This Row],[total_orders]]</f>
        <v>2140.08</v>
      </c>
      <c r="R297" s="2" t="str">
        <f t="shared" si="44"/>
        <v>Inactive</v>
      </c>
      <c r="S297" s="2" t="str">
        <f t="shared" si="37"/>
        <v>Medium Risk</v>
      </c>
      <c r="T297" s="2" t="str">
        <f t="shared" si="38"/>
        <v>Under 25</v>
      </c>
      <c r="U297" s="1">
        <f t="shared" ca="1" si="39"/>
        <v>1651</v>
      </c>
      <c r="V297" s="2" t="str">
        <f t="shared" si="40"/>
        <v>Low Loyalty</v>
      </c>
      <c r="W297" s="2" t="str">
        <f t="shared" si="41"/>
        <v>Legitimate</v>
      </c>
      <c r="X297" s="2" t="str">
        <f>IF(Q297&lt;Data_Validation!$B$8,"Low Value",IF(Q297&lt;Data_Validation!$B$9,"Medium Value","High Value"))</f>
        <v>High Value</v>
      </c>
      <c r="Y297" s="2" t="str">
        <f t="shared" si="42"/>
        <v>High Value - Maintain</v>
      </c>
      <c r="Z297" s="2" t="str">
        <f t="shared" si="43"/>
        <v>Check Data</v>
      </c>
    </row>
    <row r="298" spans="1:26" x14ac:dyDescent="0.3">
      <c r="A298" t="s">
        <v>320</v>
      </c>
      <c r="B298">
        <v>59</v>
      </c>
      <c r="C298" t="s">
        <v>14</v>
      </c>
      <c r="D298" t="s">
        <v>22</v>
      </c>
      <c r="E298">
        <v>19.72</v>
      </c>
      <c r="F298">
        <v>12</v>
      </c>
      <c r="G298">
        <v>328</v>
      </c>
      <c r="H298">
        <v>0</v>
      </c>
      <c r="I298" t="s">
        <v>29</v>
      </c>
      <c r="J298">
        <v>48.3</v>
      </c>
      <c r="K298" s="1">
        <v>44092</v>
      </c>
      <c r="L298">
        <v>14</v>
      </c>
      <c r="M298">
        <v>0.21</v>
      </c>
      <c r="N298">
        <f>IF(E298="",Data_Validation!$B$1,E298)</f>
        <v>19.72</v>
      </c>
      <c r="O298">
        <f>IF(J298="",Data_Validation!$B$2,J298)</f>
        <v>48.3</v>
      </c>
      <c r="P298">
        <f t="shared" si="36"/>
        <v>3</v>
      </c>
      <c r="Q298" s="2">
        <f>CustomerData[[#This Row],[avg_order_value_clean]]*CustomerData[[#This Row],[total_orders]]</f>
        <v>236.64</v>
      </c>
      <c r="R298" s="2" t="str">
        <f t="shared" si="44"/>
        <v>Inactive</v>
      </c>
      <c r="S298" s="2" t="str">
        <f t="shared" si="37"/>
        <v>Medium Risk</v>
      </c>
      <c r="T298" s="2" t="str">
        <f t="shared" si="38"/>
        <v>55+</v>
      </c>
      <c r="U298" s="1">
        <f t="shared" ca="1" si="39"/>
        <v>2169</v>
      </c>
      <c r="V298" s="2" t="str">
        <f t="shared" si="40"/>
        <v>Low Loyalty</v>
      </c>
      <c r="W298" s="2" t="str">
        <f t="shared" si="41"/>
        <v>Legitimate</v>
      </c>
      <c r="X298" s="2" t="str">
        <f>IF(Q298&lt;Data_Validation!$B$8,"Low Value",IF(Q298&lt;Data_Validation!$B$9,"Medium Value","High Value"))</f>
        <v>Low Value</v>
      </c>
      <c r="Y298" s="2" t="str">
        <f t="shared" si="42"/>
        <v>Stable</v>
      </c>
      <c r="Z298" s="2" t="str">
        <f t="shared" si="43"/>
        <v>Check Data</v>
      </c>
    </row>
    <row r="299" spans="1:26" x14ac:dyDescent="0.3">
      <c r="A299" t="s">
        <v>321</v>
      </c>
      <c r="B299">
        <v>74</v>
      </c>
      <c r="C299" t="s">
        <v>14</v>
      </c>
      <c r="D299" t="s">
        <v>26</v>
      </c>
      <c r="E299">
        <v>50.63</v>
      </c>
      <c r="F299">
        <v>10</v>
      </c>
      <c r="G299">
        <v>209</v>
      </c>
      <c r="H299">
        <v>0</v>
      </c>
      <c r="I299" t="s">
        <v>19</v>
      </c>
      <c r="J299">
        <v>40.5</v>
      </c>
      <c r="K299" s="1">
        <v>44805</v>
      </c>
      <c r="L299">
        <v>49</v>
      </c>
      <c r="M299">
        <v>0.36</v>
      </c>
      <c r="N299">
        <f>IF(E299="",Data_Validation!$B$1,E299)</f>
        <v>50.63</v>
      </c>
      <c r="O299">
        <f>IF(J299="",Data_Validation!$B$2,J299)</f>
        <v>40.5</v>
      </c>
      <c r="P299">
        <f t="shared" si="36"/>
        <v>1</v>
      </c>
      <c r="Q299" s="2">
        <f>CustomerData[[#This Row],[avg_order_value_clean]]*CustomerData[[#This Row],[total_orders]]</f>
        <v>506.3</v>
      </c>
      <c r="R299" s="2" t="str">
        <f t="shared" si="44"/>
        <v>Inactive</v>
      </c>
      <c r="S299" s="2" t="str">
        <f t="shared" si="37"/>
        <v>Medium Risk</v>
      </c>
      <c r="T299" s="2" t="str">
        <f t="shared" si="38"/>
        <v>55+</v>
      </c>
      <c r="U299" s="1">
        <f t="shared" ca="1" si="39"/>
        <v>1456</v>
      </c>
      <c r="V299" s="2" t="str">
        <f t="shared" si="40"/>
        <v>Medium Loyalty</v>
      </c>
      <c r="W299" s="2" t="str">
        <f t="shared" si="41"/>
        <v>Legitimate</v>
      </c>
      <c r="X299" s="2" t="str">
        <f>IF(Q299&lt;Data_Validation!$B$8,"Low Value",IF(Q299&lt;Data_Validation!$B$9,"Medium Value","High Value"))</f>
        <v>Low Value</v>
      </c>
      <c r="Y299" s="2" t="str">
        <f t="shared" si="42"/>
        <v>Stable</v>
      </c>
      <c r="Z299" s="2" t="str">
        <f t="shared" si="43"/>
        <v>Check Data</v>
      </c>
    </row>
    <row r="300" spans="1:26" x14ac:dyDescent="0.3">
      <c r="A300" t="s">
        <v>322</v>
      </c>
      <c r="B300">
        <v>19</v>
      </c>
      <c r="C300" t="s">
        <v>21</v>
      </c>
      <c r="D300" t="s">
        <v>26</v>
      </c>
      <c r="E300">
        <v>143.6</v>
      </c>
      <c r="F300">
        <v>7</v>
      </c>
      <c r="G300">
        <v>175</v>
      </c>
      <c r="H300">
        <v>0</v>
      </c>
      <c r="I300" t="s">
        <v>23</v>
      </c>
      <c r="J300">
        <v>54.5</v>
      </c>
      <c r="K300" s="1">
        <v>44196</v>
      </c>
      <c r="L300">
        <v>51</v>
      </c>
      <c r="M300">
        <v>0.2</v>
      </c>
      <c r="N300">
        <f>IF(E300="",Data_Validation!$B$1,E300)</f>
        <v>143.6</v>
      </c>
      <c r="O300">
        <f>IF(J300="",Data_Validation!$B$2,J300)</f>
        <v>54.5</v>
      </c>
      <c r="P300">
        <f t="shared" si="36"/>
        <v>1</v>
      </c>
      <c r="Q300" s="2">
        <f>CustomerData[[#This Row],[avg_order_value_clean]]*CustomerData[[#This Row],[total_orders]]</f>
        <v>1005.1999999999999</v>
      </c>
      <c r="R300" s="2" t="str">
        <f t="shared" si="44"/>
        <v>Inactive</v>
      </c>
      <c r="S300" s="2" t="str">
        <f t="shared" si="37"/>
        <v>Medium Risk</v>
      </c>
      <c r="T300" s="2" t="str">
        <f t="shared" si="38"/>
        <v>Under 25</v>
      </c>
      <c r="U300" s="1">
        <f t="shared" ca="1" si="39"/>
        <v>2065</v>
      </c>
      <c r="V300" s="2" t="str">
        <f t="shared" si="40"/>
        <v>Medium Loyalty</v>
      </c>
      <c r="W300" s="2" t="str">
        <f t="shared" si="41"/>
        <v>Legitimate</v>
      </c>
      <c r="X300" s="2" t="str">
        <f>IF(Q300&lt;Data_Validation!$B$8,"Low Value",IF(Q300&lt;Data_Validation!$B$9,"Medium Value","High Value"))</f>
        <v>Low Value</v>
      </c>
      <c r="Y300" s="2" t="str">
        <f t="shared" si="42"/>
        <v>Stable</v>
      </c>
      <c r="Z300" s="2" t="str">
        <f t="shared" si="43"/>
        <v>Check Data</v>
      </c>
    </row>
    <row r="301" spans="1:26" x14ac:dyDescent="0.3">
      <c r="A301" t="s">
        <v>323</v>
      </c>
      <c r="B301">
        <v>26</v>
      </c>
      <c r="C301" t="s">
        <v>14</v>
      </c>
      <c r="D301" t="s">
        <v>50</v>
      </c>
      <c r="E301">
        <v>181.76</v>
      </c>
      <c r="F301">
        <v>8</v>
      </c>
      <c r="G301">
        <v>60</v>
      </c>
      <c r="H301">
        <v>0</v>
      </c>
      <c r="I301" t="s">
        <v>19</v>
      </c>
      <c r="J301">
        <v>45.8</v>
      </c>
      <c r="K301" s="1">
        <v>45421</v>
      </c>
      <c r="L301">
        <v>34</v>
      </c>
      <c r="M301">
        <v>0.18</v>
      </c>
      <c r="N301">
        <f>IF(E301="",Data_Validation!$B$1,E301)</f>
        <v>181.76</v>
      </c>
      <c r="O301">
        <f>IF(J301="",Data_Validation!$B$2,J301)</f>
        <v>45.8</v>
      </c>
      <c r="P301">
        <f t="shared" si="36"/>
        <v>1</v>
      </c>
      <c r="Q301" s="2">
        <f>CustomerData[[#This Row],[avg_order_value_clean]]*CustomerData[[#This Row],[total_orders]]</f>
        <v>1454.08</v>
      </c>
      <c r="R301" s="2" t="str">
        <f t="shared" si="44"/>
        <v>At Risk</v>
      </c>
      <c r="S301" s="2" t="str">
        <f t="shared" si="37"/>
        <v>Low Risk</v>
      </c>
      <c r="T301" s="2" t="str">
        <f t="shared" si="38"/>
        <v>25-34</v>
      </c>
      <c r="U301" s="1">
        <f t="shared" ca="1" si="39"/>
        <v>840</v>
      </c>
      <c r="V301" s="2" t="str">
        <f t="shared" si="40"/>
        <v>Low Loyalty</v>
      </c>
      <c r="W301" s="2" t="str">
        <f t="shared" si="41"/>
        <v>Legitimate</v>
      </c>
      <c r="X301" s="2" t="str">
        <f>IF(Q301&lt;Data_Validation!$B$8,"Low Value",IF(Q301&lt;Data_Validation!$B$9,"Medium Value","High Value"))</f>
        <v>Low Value</v>
      </c>
      <c r="Y301" s="2" t="str">
        <f t="shared" si="42"/>
        <v>Stable</v>
      </c>
      <c r="Z301" s="2" t="str">
        <f t="shared" si="43"/>
        <v>Check Data</v>
      </c>
    </row>
    <row r="302" spans="1:26" x14ac:dyDescent="0.3">
      <c r="A302" t="s">
        <v>324</v>
      </c>
      <c r="B302">
        <v>60</v>
      </c>
      <c r="C302" t="s">
        <v>21</v>
      </c>
      <c r="D302" t="s">
        <v>26</v>
      </c>
      <c r="E302">
        <v>143.55000000000001</v>
      </c>
      <c r="F302">
        <v>11</v>
      </c>
      <c r="G302">
        <v>283</v>
      </c>
      <c r="H302">
        <v>0</v>
      </c>
      <c r="I302" t="s">
        <v>29</v>
      </c>
      <c r="J302">
        <v>73.599999999999994</v>
      </c>
      <c r="K302" s="1">
        <v>44421</v>
      </c>
      <c r="L302">
        <v>84</v>
      </c>
      <c r="M302">
        <v>0.1</v>
      </c>
      <c r="N302">
        <f>IF(E302="",Data_Validation!$B$1,E302)</f>
        <v>143.55000000000001</v>
      </c>
      <c r="O302">
        <f>IF(J302="",Data_Validation!$B$2,J302)</f>
        <v>73.599999999999994</v>
      </c>
      <c r="P302">
        <f t="shared" si="36"/>
        <v>1</v>
      </c>
      <c r="Q302" s="2">
        <f>CustomerData[[#This Row],[avg_order_value_clean]]*CustomerData[[#This Row],[total_orders]]</f>
        <v>1579.0500000000002</v>
      </c>
      <c r="R302" s="2" t="str">
        <f t="shared" si="44"/>
        <v>Inactive</v>
      </c>
      <c r="S302" s="2" t="str">
        <f t="shared" si="37"/>
        <v>Low Risk</v>
      </c>
      <c r="T302" s="2" t="str">
        <f t="shared" si="38"/>
        <v>55+</v>
      </c>
      <c r="U302" s="1">
        <f t="shared" ca="1" si="39"/>
        <v>1840</v>
      </c>
      <c r="V302" s="2" t="str">
        <f t="shared" si="40"/>
        <v>High Loyalty</v>
      </c>
      <c r="W302" s="2" t="str">
        <f t="shared" si="41"/>
        <v>Legitimate</v>
      </c>
      <c r="X302" s="2" t="str">
        <f>IF(Q302&lt;Data_Validation!$B$8,"Low Value",IF(Q302&lt;Data_Validation!$B$9,"Medium Value","High Value"))</f>
        <v>High Value</v>
      </c>
      <c r="Y302" s="2" t="str">
        <f t="shared" si="42"/>
        <v>High Value - Maintain</v>
      </c>
      <c r="Z302" s="2" t="str">
        <f t="shared" si="43"/>
        <v>Check Data</v>
      </c>
    </row>
    <row r="303" spans="1:26" x14ac:dyDescent="0.3">
      <c r="A303" t="s">
        <v>325</v>
      </c>
      <c r="B303">
        <v>53</v>
      </c>
      <c r="C303" t="s">
        <v>14</v>
      </c>
      <c r="D303" t="s">
        <v>52</v>
      </c>
      <c r="E303">
        <v>46.78</v>
      </c>
      <c r="F303">
        <v>11</v>
      </c>
      <c r="G303">
        <v>2</v>
      </c>
      <c r="H303">
        <v>0</v>
      </c>
      <c r="I303" t="s">
        <v>29</v>
      </c>
      <c r="J303">
        <v>67</v>
      </c>
      <c r="K303" s="1">
        <v>45463</v>
      </c>
      <c r="L303">
        <v>21</v>
      </c>
      <c r="M303">
        <v>0.15</v>
      </c>
      <c r="N303">
        <f>IF(E303="",Data_Validation!$B$1,E303)</f>
        <v>46.78</v>
      </c>
      <c r="O303">
        <f>IF(J303="",Data_Validation!$B$2,J303)</f>
        <v>67</v>
      </c>
      <c r="P303">
        <f t="shared" si="36"/>
        <v>1</v>
      </c>
      <c r="Q303" s="2">
        <f>CustomerData[[#This Row],[avg_order_value_clean]]*CustomerData[[#This Row],[total_orders]]</f>
        <v>514.58000000000004</v>
      </c>
      <c r="R303" s="2" t="str">
        <f t="shared" si="44"/>
        <v>Active</v>
      </c>
      <c r="S303" s="2" t="str">
        <f t="shared" si="37"/>
        <v>Low Risk</v>
      </c>
      <c r="T303" s="2" t="str">
        <f t="shared" si="38"/>
        <v>45-54</v>
      </c>
      <c r="U303" s="1">
        <f t="shared" ca="1" si="39"/>
        <v>798</v>
      </c>
      <c r="V303" s="2" t="str">
        <f t="shared" si="40"/>
        <v>Low Loyalty</v>
      </c>
      <c r="W303" s="2" t="str">
        <f t="shared" si="41"/>
        <v>Legitimate</v>
      </c>
      <c r="X303" s="2" t="str">
        <f>IF(Q303&lt;Data_Validation!$B$8,"Low Value",IF(Q303&lt;Data_Validation!$B$9,"Medium Value","High Value"))</f>
        <v>Low Value</v>
      </c>
      <c r="Y303" s="2" t="str">
        <f t="shared" si="42"/>
        <v>Stable</v>
      </c>
      <c r="Z303" s="2" t="str">
        <f t="shared" si="43"/>
        <v>Check Data</v>
      </c>
    </row>
    <row r="304" spans="1:26" x14ac:dyDescent="0.3">
      <c r="A304" t="s">
        <v>326</v>
      </c>
      <c r="B304">
        <v>39</v>
      </c>
      <c r="C304" t="s">
        <v>21</v>
      </c>
      <c r="D304" t="s">
        <v>18</v>
      </c>
      <c r="E304">
        <v>81.260000000000005</v>
      </c>
      <c r="F304">
        <v>8</v>
      </c>
      <c r="G304">
        <v>271</v>
      </c>
      <c r="H304">
        <v>0</v>
      </c>
      <c r="I304" t="s">
        <v>29</v>
      </c>
      <c r="J304">
        <v>42.9</v>
      </c>
      <c r="K304" s="1">
        <v>45029</v>
      </c>
      <c r="L304">
        <v>48</v>
      </c>
      <c r="M304">
        <v>0.38</v>
      </c>
      <c r="N304">
        <f>IF(E304="",Data_Validation!$B$1,E304)</f>
        <v>81.260000000000005</v>
      </c>
      <c r="O304">
        <f>IF(J304="",Data_Validation!$B$2,J304)</f>
        <v>42.9</v>
      </c>
      <c r="P304">
        <f t="shared" si="36"/>
        <v>3</v>
      </c>
      <c r="Q304" s="2">
        <f>CustomerData[[#This Row],[avg_order_value_clean]]*CustomerData[[#This Row],[total_orders]]</f>
        <v>650.08000000000004</v>
      </c>
      <c r="R304" s="2" t="str">
        <f t="shared" si="44"/>
        <v>Inactive</v>
      </c>
      <c r="S304" s="2" t="str">
        <f t="shared" si="37"/>
        <v>Medium Risk</v>
      </c>
      <c r="T304" s="2" t="str">
        <f t="shared" si="38"/>
        <v>35-44</v>
      </c>
      <c r="U304" s="1">
        <f t="shared" ca="1" si="39"/>
        <v>1232</v>
      </c>
      <c r="V304" s="2" t="str">
        <f t="shared" si="40"/>
        <v>Medium Loyalty</v>
      </c>
      <c r="W304" s="2" t="str">
        <f t="shared" si="41"/>
        <v>Legitimate</v>
      </c>
      <c r="X304" s="2" t="str">
        <f>IF(Q304&lt;Data_Validation!$B$8,"Low Value",IF(Q304&lt;Data_Validation!$B$9,"Medium Value","High Value"))</f>
        <v>Low Value</v>
      </c>
      <c r="Y304" s="2" t="str">
        <f t="shared" si="42"/>
        <v>Stable</v>
      </c>
      <c r="Z304" s="2" t="str">
        <f t="shared" si="43"/>
        <v>Check Data</v>
      </c>
    </row>
    <row r="305" spans="1:26" x14ac:dyDescent="0.3">
      <c r="A305" t="s">
        <v>327</v>
      </c>
      <c r="B305">
        <v>39</v>
      </c>
      <c r="C305" t="s">
        <v>21</v>
      </c>
      <c r="D305" t="s">
        <v>35</v>
      </c>
      <c r="E305">
        <v>47.94</v>
      </c>
      <c r="F305">
        <v>11</v>
      </c>
      <c r="G305">
        <v>163</v>
      </c>
      <c r="H305">
        <v>0</v>
      </c>
      <c r="I305" t="s">
        <v>23</v>
      </c>
      <c r="J305">
        <v>3.8</v>
      </c>
      <c r="K305" s="1">
        <v>45393</v>
      </c>
      <c r="L305">
        <v>67</v>
      </c>
      <c r="M305">
        <v>0.59</v>
      </c>
      <c r="N305">
        <f>IF(E305="",Data_Validation!$B$1,E305)</f>
        <v>47.94</v>
      </c>
      <c r="O305">
        <f>IF(J305="",Data_Validation!$B$2,J305)</f>
        <v>3.8</v>
      </c>
      <c r="P305">
        <f t="shared" si="36"/>
        <v>1</v>
      </c>
      <c r="Q305" s="2">
        <f>CustomerData[[#This Row],[avg_order_value_clean]]*CustomerData[[#This Row],[total_orders]]</f>
        <v>527.33999999999992</v>
      </c>
      <c r="R305" s="2" t="str">
        <f t="shared" si="44"/>
        <v>Inactive</v>
      </c>
      <c r="S305" s="2" t="str">
        <f t="shared" si="37"/>
        <v>High Risk</v>
      </c>
      <c r="T305" s="2" t="str">
        <f t="shared" si="38"/>
        <v>35-44</v>
      </c>
      <c r="U305" s="1">
        <f t="shared" ca="1" si="39"/>
        <v>868</v>
      </c>
      <c r="V305" s="2" t="str">
        <f t="shared" si="40"/>
        <v>Medium Loyalty</v>
      </c>
      <c r="W305" s="2" t="str">
        <f t="shared" si="41"/>
        <v>Legitimate</v>
      </c>
      <c r="X305" s="2" t="str">
        <f>IF(Q305&lt;Data_Validation!$B$8,"Low Value",IF(Q305&lt;Data_Validation!$B$9,"Medium Value","High Value"))</f>
        <v>Low Value</v>
      </c>
      <c r="Y305" s="2" t="str">
        <f t="shared" si="42"/>
        <v>At Risk - Develop</v>
      </c>
      <c r="Z305" s="2" t="str">
        <f t="shared" si="43"/>
        <v>Check Data</v>
      </c>
    </row>
    <row r="306" spans="1:26" x14ac:dyDescent="0.3">
      <c r="A306" t="s">
        <v>328</v>
      </c>
      <c r="B306">
        <v>39</v>
      </c>
      <c r="C306" t="s">
        <v>14</v>
      </c>
      <c r="D306" t="s">
        <v>44</v>
      </c>
      <c r="E306">
        <v>220.81</v>
      </c>
      <c r="F306">
        <v>7</v>
      </c>
      <c r="G306">
        <v>8</v>
      </c>
      <c r="H306">
        <v>0</v>
      </c>
      <c r="I306" t="s">
        <v>40</v>
      </c>
      <c r="J306">
        <v>34.4</v>
      </c>
      <c r="K306" s="1">
        <v>44632</v>
      </c>
      <c r="L306">
        <v>58</v>
      </c>
      <c r="M306">
        <v>0.15</v>
      </c>
      <c r="N306">
        <f>IF(E306="",Data_Validation!$B$1,E306)</f>
        <v>220.81</v>
      </c>
      <c r="O306">
        <f>IF(J306="",Data_Validation!$B$2,J306)</f>
        <v>34.4</v>
      </c>
      <c r="P306">
        <f t="shared" si="36"/>
        <v>1</v>
      </c>
      <c r="Q306" s="2">
        <f>CustomerData[[#This Row],[avg_order_value_clean]]*CustomerData[[#This Row],[total_orders]]</f>
        <v>1545.67</v>
      </c>
      <c r="R306" s="2" t="str">
        <f t="shared" si="44"/>
        <v>Active</v>
      </c>
      <c r="S306" s="2" t="str">
        <f t="shared" si="37"/>
        <v>Low Risk</v>
      </c>
      <c r="T306" s="2" t="str">
        <f t="shared" si="38"/>
        <v>35-44</v>
      </c>
      <c r="U306" s="1">
        <f t="shared" ca="1" si="39"/>
        <v>1629</v>
      </c>
      <c r="V306" s="2" t="str">
        <f t="shared" si="40"/>
        <v>Medium Loyalty</v>
      </c>
      <c r="W306" s="2" t="str">
        <f t="shared" si="41"/>
        <v>Legitimate</v>
      </c>
      <c r="X306" s="2" t="str">
        <f>IF(Q306&lt;Data_Validation!$B$8,"Low Value",IF(Q306&lt;Data_Validation!$B$9,"Medium Value","High Value"))</f>
        <v>High Value</v>
      </c>
      <c r="Y306" s="2" t="str">
        <f t="shared" si="42"/>
        <v>High Value - Maintain</v>
      </c>
      <c r="Z306" s="2" t="str">
        <f t="shared" si="43"/>
        <v>Check Data</v>
      </c>
    </row>
    <row r="307" spans="1:26" x14ac:dyDescent="0.3">
      <c r="A307" t="s">
        <v>329</v>
      </c>
      <c r="B307">
        <v>51</v>
      </c>
      <c r="C307" t="s">
        <v>14</v>
      </c>
      <c r="D307" t="s">
        <v>52</v>
      </c>
      <c r="E307">
        <v>46.21</v>
      </c>
      <c r="F307">
        <v>5</v>
      </c>
      <c r="G307">
        <v>11</v>
      </c>
      <c r="H307">
        <v>0</v>
      </c>
      <c r="I307" t="s">
        <v>23</v>
      </c>
      <c r="J307">
        <v>32.4</v>
      </c>
      <c r="K307" s="1">
        <v>45283</v>
      </c>
      <c r="L307">
        <v>78</v>
      </c>
      <c r="M307">
        <v>0.24</v>
      </c>
      <c r="N307">
        <f>IF(E307="",Data_Validation!$B$1,E307)</f>
        <v>46.21</v>
      </c>
      <c r="O307">
        <f>IF(J307="",Data_Validation!$B$2,J307)</f>
        <v>32.4</v>
      </c>
      <c r="P307">
        <f t="shared" si="36"/>
        <v>3</v>
      </c>
      <c r="Q307" s="2">
        <f>CustomerData[[#This Row],[avg_order_value_clean]]*CustomerData[[#This Row],[total_orders]]</f>
        <v>231.05</v>
      </c>
      <c r="R307" s="2" t="str">
        <f t="shared" si="44"/>
        <v>Active</v>
      </c>
      <c r="S307" s="2" t="str">
        <f t="shared" si="37"/>
        <v>Medium Risk</v>
      </c>
      <c r="T307" s="2" t="str">
        <f t="shared" si="38"/>
        <v>45-54</v>
      </c>
      <c r="U307" s="1">
        <f t="shared" ca="1" si="39"/>
        <v>978</v>
      </c>
      <c r="V307" s="2" t="str">
        <f t="shared" si="40"/>
        <v>High Loyalty</v>
      </c>
      <c r="W307" s="2" t="str">
        <f t="shared" si="41"/>
        <v>Legitimate</v>
      </c>
      <c r="X307" s="2" t="str">
        <f>IF(Q307&lt;Data_Validation!$B$8,"Low Value",IF(Q307&lt;Data_Validation!$B$9,"Medium Value","High Value"))</f>
        <v>Low Value</v>
      </c>
      <c r="Y307" s="2" t="str">
        <f t="shared" si="42"/>
        <v>Stable</v>
      </c>
      <c r="Z307" s="2" t="str">
        <f t="shared" si="43"/>
        <v>Check Data</v>
      </c>
    </row>
    <row r="308" spans="1:26" x14ac:dyDescent="0.3">
      <c r="A308" t="s">
        <v>330</v>
      </c>
      <c r="B308">
        <v>72</v>
      </c>
      <c r="C308" t="s">
        <v>25</v>
      </c>
      <c r="D308" t="s">
        <v>50</v>
      </c>
      <c r="E308">
        <v>153.25</v>
      </c>
      <c r="F308">
        <v>9</v>
      </c>
      <c r="G308">
        <v>73</v>
      </c>
      <c r="H308">
        <v>0</v>
      </c>
      <c r="I308" t="s">
        <v>29</v>
      </c>
      <c r="J308">
        <v>8.9</v>
      </c>
      <c r="K308" s="1">
        <v>45526</v>
      </c>
      <c r="L308">
        <v>21</v>
      </c>
      <c r="M308">
        <v>0.36</v>
      </c>
      <c r="N308">
        <f>IF(E308="",Data_Validation!$B$1,E308)</f>
        <v>153.25</v>
      </c>
      <c r="O308">
        <f>IF(J308="",Data_Validation!$B$2,J308)</f>
        <v>8.9</v>
      </c>
      <c r="P308">
        <f t="shared" si="36"/>
        <v>1</v>
      </c>
      <c r="Q308" s="2">
        <f>CustomerData[[#This Row],[avg_order_value_clean]]*CustomerData[[#This Row],[total_orders]]</f>
        <v>1379.25</v>
      </c>
      <c r="R308" s="2" t="str">
        <f t="shared" si="44"/>
        <v>At Risk</v>
      </c>
      <c r="S308" s="2" t="str">
        <f t="shared" si="37"/>
        <v>Medium Risk</v>
      </c>
      <c r="T308" s="2" t="str">
        <f t="shared" si="38"/>
        <v>55+</v>
      </c>
      <c r="U308" s="1">
        <f t="shared" ca="1" si="39"/>
        <v>735</v>
      </c>
      <c r="V308" s="2" t="str">
        <f t="shared" si="40"/>
        <v>Low Loyalty</v>
      </c>
      <c r="W308" s="2" t="str">
        <f t="shared" si="41"/>
        <v>Legitimate</v>
      </c>
      <c r="X308" s="2" t="str">
        <f>IF(Q308&lt;Data_Validation!$B$8,"Low Value",IF(Q308&lt;Data_Validation!$B$9,"Medium Value","High Value"))</f>
        <v>Low Value</v>
      </c>
      <c r="Y308" s="2" t="str">
        <f t="shared" si="42"/>
        <v>Stable</v>
      </c>
      <c r="Z308" s="2" t="str">
        <f t="shared" si="43"/>
        <v>Check Data</v>
      </c>
    </row>
    <row r="309" spans="1:26" x14ac:dyDescent="0.3">
      <c r="A309" t="s">
        <v>331</v>
      </c>
      <c r="B309">
        <v>46</v>
      </c>
      <c r="C309" t="s">
        <v>14</v>
      </c>
      <c r="D309" t="s">
        <v>15</v>
      </c>
      <c r="E309">
        <v>27.39</v>
      </c>
      <c r="F309">
        <v>10</v>
      </c>
      <c r="G309">
        <v>237</v>
      </c>
      <c r="H309">
        <v>0</v>
      </c>
      <c r="I309" t="s">
        <v>23</v>
      </c>
      <c r="K309" s="1">
        <v>45679</v>
      </c>
      <c r="L309">
        <v>27</v>
      </c>
      <c r="M309">
        <v>0.47</v>
      </c>
      <c r="N309">
        <f>IF(E309="",Data_Validation!$B$1,E309)</f>
        <v>27.39</v>
      </c>
      <c r="O309">
        <f>IF(J309="",Data_Validation!$B$2,J309)</f>
        <v>250</v>
      </c>
      <c r="P309">
        <f t="shared" si="36"/>
        <v>1</v>
      </c>
      <c r="Q309" s="2">
        <f>CustomerData[[#This Row],[avg_order_value_clean]]*CustomerData[[#This Row],[total_orders]]</f>
        <v>273.89999999999998</v>
      </c>
      <c r="R309" s="2" t="str">
        <f t="shared" si="44"/>
        <v>Inactive</v>
      </c>
      <c r="S309" s="2" t="str">
        <f t="shared" si="37"/>
        <v>Medium Risk</v>
      </c>
      <c r="T309" s="2" t="str">
        <f t="shared" si="38"/>
        <v>45-54</v>
      </c>
      <c r="U309" s="1">
        <f t="shared" ca="1" si="39"/>
        <v>582</v>
      </c>
      <c r="V309" s="2" t="str">
        <f t="shared" si="40"/>
        <v>Low Loyalty</v>
      </c>
      <c r="W309" s="2" t="str">
        <f t="shared" si="41"/>
        <v>Legitimate</v>
      </c>
      <c r="X309" s="2" t="str">
        <f>IF(Q309&lt;Data_Validation!$B$8,"Low Value",IF(Q309&lt;Data_Validation!$B$9,"Medium Value","High Value"))</f>
        <v>Low Value</v>
      </c>
      <c r="Y309" s="2" t="str">
        <f t="shared" si="42"/>
        <v>Stable</v>
      </c>
      <c r="Z309" s="2" t="str">
        <f t="shared" si="43"/>
        <v>Check Data</v>
      </c>
    </row>
    <row r="310" spans="1:26" x14ac:dyDescent="0.3">
      <c r="A310" t="s">
        <v>332</v>
      </c>
      <c r="B310">
        <v>55</v>
      </c>
      <c r="C310" t="s">
        <v>21</v>
      </c>
      <c r="D310" t="s">
        <v>18</v>
      </c>
      <c r="E310">
        <v>96.33</v>
      </c>
      <c r="F310">
        <v>7</v>
      </c>
      <c r="G310">
        <v>299</v>
      </c>
      <c r="H310">
        <v>0</v>
      </c>
      <c r="I310" t="s">
        <v>16</v>
      </c>
      <c r="J310">
        <v>98.7</v>
      </c>
      <c r="K310" s="1">
        <v>45641</v>
      </c>
      <c r="L310">
        <v>71</v>
      </c>
      <c r="M310">
        <v>0.24</v>
      </c>
      <c r="N310">
        <f>IF(E310="",Data_Validation!$B$1,E310)</f>
        <v>96.33</v>
      </c>
      <c r="O310">
        <f>IF(J310="",Data_Validation!$B$2,J310)</f>
        <v>98.7</v>
      </c>
      <c r="P310">
        <f t="shared" si="36"/>
        <v>2</v>
      </c>
      <c r="Q310" s="2">
        <f>CustomerData[[#This Row],[avg_order_value_clean]]*CustomerData[[#This Row],[total_orders]]</f>
        <v>674.31</v>
      </c>
      <c r="R310" s="2" t="str">
        <f t="shared" si="44"/>
        <v>Inactive</v>
      </c>
      <c r="S310" s="2" t="str">
        <f t="shared" si="37"/>
        <v>Medium Risk</v>
      </c>
      <c r="T310" s="2" t="str">
        <f t="shared" si="38"/>
        <v>55+</v>
      </c>
      <c r="U310" s="1">
        <f t="shared" ca="1" si="39"/>
        <v>620</v>
      </c>
      <c r="V310" s="2" t="str">
        <f t="shared" si="40"/>
        <v>High Loyalty</v>
      </c>
      <c r="W310" s="2" t="str">
        <f t="shared" si="41"/>
        <v>Legitimate</v>
      </c>
      <c r="X310" s="2" t="str">
        <f>IF(Q310&lt;Data_Validation!$B$8,"Low Value",IF(Q310&lt;Data_Validation!$B$9,"Medium Value","High Value"))</f>
        <v>Low Value</v>
      </c>
      <c r="Y310" s="2" t="str">
        <f t="shared" si="42"/>
        <v>Stable</v>
      </c>
      <c r="Z310" s="2" t="str">
        <f t="shared" si="43"/>
        <v>Check Data</v>
      </c>
    </row>
    <row r="311" spans="1:26" x14ac:dyDescent="0.3">
      <c r="A311" t="s">
        <v>333</v>
      </c>
      <c r="B311">
        <v>76</v>
      </c>
      <c r="C311" t="s">
        <v>21</v>
      </c>
      <c r="D311" t="s">
        <v>26</v>
      </c>
      <c r="E311">
        <v>192.43</v>
      </c>
      <c r="F311">
        <v>6</v>
      </c>
      <c r="G311">
        <v>107</v>
      </c>
      <c r="H311">
        <v>0</v>
      </c>
      <c r="I311" t="s">
        <v>16</v>
      </c>
      <c r="J311">
        <v>82.1</v>
      </c>
      <c r="K311" s="1">
        <v>45235</v>
      </c>
      <c r="L311">
        <v>29</v>
      </c>
      <c r="M311">
        <v>0.11</v>
      </c>
      <c r="N311">
        <f>IF(E311="",Data_Validation!$B$1,E311)</f>
        <v>192.43</v>
      </c>
      <c r="O311">
        <f>IF(J311="",Data_Validation!$B$2,J311)</f>
        <v>82.1</v>
      </c>
      <c r="P311">
        <f t="shared" si="36"/>
        <v>1</v>
      </c>
      <c r="Q311" s="2">
        <f>CustomerData[[#This Row],[avg_order_value_clean]]*CustomerData[[#This Row],[total_orders]]</f>
        <v>1154.58</v>
      </c>
      <c r="R311" s="2" t="str">
        <f t="shared" si="44"/>
        <v>Inactive</v>
      </c>
      <c r="S311" s="2" t="str">
        <f t="shared" si="37"/>
        <v>Low Risk</v>
      </c>
      <c r="T311" s="2" t="str">
        <f t="shared" si="38"/>
        <v>55+</v>
      </c>
      <c r="U311" s="1">
        <f t="shared" ca="1" si="39"/>
        <v>1026</v>
      </c>
      <c r="V311" s="2" t="str">
        <f t="shared" si="40"/>
        <v>Low Loyalty</v>
      </c>
      <c r="W311" s="2" t="str">
        <f t="shared" si="41"/>
        <v>Legitimate</v>
      </c>
      <c r="X311" s="2" t="str">
        <f>IF(Q311&lt;Data_Validation!$B$8,"Low Value",IF(Q311&lt;Data_Validation!$B$9,"Medium Value","High Value"))</f>
        <v>Low Value</v>
      </c>
      <c r="Y311" s="2" t="str">
        <f t="shared" si="42"/>
        <v>Stable</v>
      </c>
      <c r="Z311" s="2" t="str">
        <f t="shared" si="43"/>
        <v>Check Data</v>
      </c>
    </row>
    <row r="312" spans="1:26" x14ac:dyDescent="0.3">
      <c r="A312" t="s">
        <v>334</v>
      </c>
      <c r="B312">
        <v>63</v>
      </c>
      <c r="C312" t="s">
        <v>21</v>
      </c>
      <c r="D312" t="s">
        <v>28</v>
      </c>
      <c r="E312">
        <v>47.95</v>
      </c>
      <c r="F312">
        <v>7</v>
      </c>
      <c r="G312">
        <v>12</v>
      </c>
      <c r="H312">
        <v>0</v>
      </c>
      <c r="I312" t="s">
        <v>40</v>
      </c>
      <c r="J312">
        <v>80.2</v>
      </c>
      <c r="K312" s="1">
        <v>45026</v>
      </c>
      <c r="L312">
        <v>9</v>
      </c>
      <c r="M312">
        <v>0.3</v>
      </c>
      <c r="N312">
        <f>IF(E312="",Data_Validation!$B$1,E312)</f>
        <v>47.95</v>
      </c>
      <c r="O312">
        <f>IF(J312="",Data_Validation!$B$2,J312)</f>
        <v>80.2</v>
      </c>
      <c r="P312">
        <f t="shared" si="36"/>
        <v>4</v>
      </c>
      <c r="Q312" s="2">
        <f>CustomerData[[#This Row],[avg_order_value_clean]]*CustomerData[[#This Row],[total_orders]]</f>
        <v>335.65000000000003</v>
      </c>
      <c r="R312" s="2" t="str">
        <f t="shared" si="44"/>
        <v>Active</v>
      </c>
      <c r="S312" s="2" t="str">
        <f t="shared" si="37"/>
        <v>Medium Risk</v>
      </c>
      <c r="T312" s="2" t="str">
        <f t="shared" si="38"/>
        <v>55+</v>
      </c>
      <c r="U312" s="1">
        <f t="shared" ca="1" si="39"/>
        <v>1235</v>
      </c>
      <c r="V312" s="2" t="str">
        <f t="shared" si="40"/>
        <v>Low Loyalty</v>
      </c>
      <c r="W312" s="2" t="str">
        <f t="shared" si="41"/>
        <v>Legitimate</v>
      </c>
      <c r="X312" s="2" t="str">
        <f>IF(Q312&lt;Data_Validation!$B$8,"Low Value",IF(Q312&lt;Data_Validation!$B$9,"Medium Value","High Value"))</f>
        <v>Low Value</v>
      </c>
      <c r="Y312" s="2" t="str">
        <f t="shared" si="42"/>
        <v>Stable</v>
      </c>
      <c r="Z312" s="2" t="str">
        <f t="shared" si="43"/>
        <v>Check Data</v>
      </c>
    </row>
    <row r="313" spans="1:26" x14ac:dyDescent="0.3">
      <c r="A313" t="s">
        <v>335</v>
      </c>
      <c r="B313">
        <v>50</v>
      </c>
      <c r="C313" t="s">
        <v>14</v>
      </c>
      <c r="D313" t="s">
        <v>37</v>
      </c>
      <c r="E313">
        <v>86.28</v>
      </c>
      <c r="F313">
        <v>13</v>
      </c>
      <c r="G313">
        <v>233</v>
      </c>
      <c r="H313">
        <v>0</v>
      </c>
      <c r="I313" t="s">
        <v>23</v>
      </c>
      <c r="J313">
        <v>84.3</v>
      </c>
      <c r="K313" s="1">
        <v>44837</v>
      </c>
      <c r="L313">
        <v>79</v>
      </c>
      <c r="M313">
        <v>0.24</v>
      </c>
      <c r="N313">
        <f>IF(E313="",Data_Validation!$B$1,E313)</f>
        <v>86.28</v>
      </c>
      <c r="O313">
        <f>IF(J313="",Data_Validation!$B$2,J313)</f>
        <v>84.3</v>
      </c>
      <c r="P313">
        <f t="shared" si="36"/>
        <v>1</v>
      </c>
      <c r="Q313" s="2">
        <f>CustomerData[[#This Row],[avg_order_value_clean]]*CustomerData[[#This Row],[total_orders]]</f>
        <v>1121.6400000000001</v>
      </c>
      <c r="R313" s="2" t="str">
        <f t="shared" si="44"/>
        <v>Inactive</v>
      </c>
      <c r="S313" s="2" t="str">
        <f t="shared" si="37"/>
        <v>Medium Risk</v>
      </c>
      <c r="T313" s="2" t="str">
        <f t="shared" si="38"/>
        <v>45-54</v>
      </c>
      <c r="U313" s="1">
        <f t="shared" ca="1" si="39"/>
        <v>1424</v>
      </c>
      <c r="V313" s="2" t="str">
        <f t="shared" si="40"/>
        <v>High Loyalty</v>
      </c>
      <c r="W313" s="2" t="str">
        <f t="shared" si="41"/>
        <v>Legitimate</v>
      </c>
      <c r="X313" s="2" t="str">
        <f>IF(Q313&lt;Data_Validation!$B$8,"Low Value",IF(Q313&lt;Data_Validation!$B$9,"Medium Value","High Value"))</f>
        <v>Low Value</v>
      </c>
      <c r="Y313" s="2" t="str">
        <f t="shared" si="42"/>
        <v>Stable</v>
      </c>
      <c r="Z313" s="2" t="str">
        <f t="shared" si="43"/>
        <v>Check Data</v>
      </c>
    </row>
    <row r="314" spans="1:26" x14ac:dyDescent="0.3">
      <c r="A314" t="s">
        <v>336</v>
      </c>
      <c r="B314">
        <v>35</v>
      </c>
      <c r="C314" t="s">
        <v>21</v>
      </c>
      <c r="D314" t="s">
        <v>44</v>
      </c>
      <c r="E314">
        <v>69.290000000000006</v>
      </c>
      <c r="F314">
        <v>14</v>
      </c>
      <c r="G314">
        <v>244</v>
      </c>
      <c r="H314">
        <v>0</v>
      </c>
      <c r="I314" t="s">
        <v>23</v>
      </c>
      <c r="J314">
        <v>86.5</v>
      </c>
      <c r="K314" s="1">
        <v>45060</v>
      </c>
      <c r="L314">
        <v>44</v>
      </c>
      <c r="M314">
        <v>0.35</v>
      </c>
      <c r="N314">
        <f>IF(E314="",Data_Validation!$B$1,E314)</f>
        <v>69.290000000000006</v>
      </c>
      <c r="O314">
        <f>IF(J314="",Data_Validation!$B$2,J314)</f>
        <v>86.5</v>
      </c>
      <c r="P314">
        <f t="shared" si="36"/>
        <v>1</v>
      </c>
      <c r="Q314" s="2">
        <f>CustomerData[[#This Row],[avg_order_value_clean]]*CustomerData[[#This Row],[total_orders]]</f>
        <v>970.06000000000006</v>
      </c>
      <c r="R314" s="2" t="str">
        <f t="shared" si="44"/>
        <v>Inactive</v>
      </c>
      <c r="S314" s="2" t="str">
        <f t="shared" si="37"/>
        <v>Medium Risk</v>
      </c>
      <c r="T314" s="2" t="str">
        <f t="shared" si="38"/>
        <v>35-44</v>
      </c>
      <c r="U314" s="1">
        <f t="shared" ca="1" si="39"/>
        <v>1201</v>
      </c>
      <c r="V314" s="2" t="str">
        <f t="shared" si="40"/>
        <v>Medium Loyalty</v>
      </c>
      <c r="W314" s="2" t="str">
        <f t="shared" si="41"/>
        <v>Legitimate</v>
      </c>
      <c r="X314" s="2" t="str">
        <f>IF(Q314&lt;Data_Validation!$B$8,"Low Value",IF(Q314&lt;Data_Validation!$B$9,"Medium Value","High Value"))</f>
        <v>Low Value</v>
      </c>
      <c r="Y314" s="2" t="str">
        <f t="shared" si="42"/>
        <v>Stable</v>
      </c>
      <c r="Z314" s="2" t="str">
        <f t="shared" si="43"/>
        <v>Check Data</v>
      </c>
    </row>
    <row r="315" spans="1:26" x14ac:dyDescent="0.3">
      <c r="A315" t="s">
        <v>337</v>
      </c>
      <c r="B315">
        <v>24</v>
      </c>
      <c r="C315" t="s">
        <v>25</v>
      </c>
      <c r="D315" t="s">
        <v>35</v>
      </c>
      <c r="E315">
        <v>80.569999999999993</v>
      </c>
      <c r="F315">
        <v>11</v>
      </c>
      <c r="G315">
        <v>320</v>
      </c>
      <c r="H315">
        <v>0</v>
      </c>
      <c r="I315" t="s">
        <v>16</v>
      </c>
      <c r="J315">
        <v>32.5</v>
      </c>
      <c r="K315" s="1">
        <v>45589</v>
      </c>
      <c r="L315">
        <v>28</v>
      </c>
      <c r="M315">
        <v>0.7</v>
      </c>
      <c r="N315">
        <f>IF(E315="",Data_Validation!$B$1,E315)</f>
        <v>80.569999999999993</v>
      </c>
      <c r="O315">
        <f>IF(J315="",Data_Validation!$B$2,J315)</f>
        <v>32.5</v>
      </c>
      <c r="P315">
        <f t="shared" si="36"/>
        <v>2</v>
      </c>
      <c r="Q315" s="2">
        <f>CustomerData[[#This Row],[avg_order_value_clean]]*CustomerData[[#This Row],[total_orders]]</f>
        <v>886.27</v>
      </c>
      <c r="R315" s="2" t="str">
        <f t="shared" si="44"/>
        <v>Inactive</v>
      </c>
      <c r="S315" s="2" t="str">
        <f t="shared" si="37"/>
        <v>High Risk</v>
      </c>
      <c r="T315" s="2" t="str">
        <f t="shared" si="38"/>
        <v>Under 25</v>
      </c>
      <c r="U315" s="1">
        <f t="shared" ca="1" si="39"/>
        <v>672</v>
      </c>
      <c r="V315" s="2" t="str">
        <f t="shared" si="40"/>
        <v>Low Loyalty</v>
      </c>
      <c r="W315" s="2" t="str">
        <f t="shared" si="41"/>
        <v>Legitimate</v>
      </c>
      <c r="X315" s="2" t="str">
        <f>IF(Q315&lt;Data_Validation!$B$8,"Low Value",IF(Q315&lt;Data_Validation!$B$9,"Medium Value","High Value"))</f>
        <v>Low Value</v>
      </c>
      <c r="Y315" s="2" t="str">
        <f t="shared" si="42"/>
        <v>At Risk - Develop</v>
      </c>
      <c r="Z315" s="2" t="str">
        <f t="shared" si="43"/>
        <v>Check Data</v>
      </c>
    </row>
    <row r="316" spans="1:26" x14ac:dyDescent="0.3">
      <c r="A316" t="s">
        <v>338</v>
      </c>
      <c r="B316">
        <v>18</v>
      </c>
      <c r="C316" t="s">
        <v>21</v>
      </c>
      <c r="D316" t="s">
        <v>15</v>
      </c>
      <c r="E316">
        <v>56.16</v>
      </c>
      <c r="F316">
        <v>14</v>
      </c>
      <c r="G316">
        <v>91</v>
      </c>
      <c r="H316">
        <v>0</v>
      </c>
      <c r="I316" t="s">
        <v>29</v>
      </c>
      <c r="J316">
        <v>32.200000000000003</v>
      </c>
      <c r="K316" s="1">
        <v>45395</v>
      </c>
      <c r="L316">
        <v>38</v>
      </c>
      <c r="M316">
        <v>0.53</v>
      </c>
      <c r="N316">
        <f>IF(E316="",Data_Validation!$B$1,E316)</f>
        <v>56.16</v>
      </c>
      <c r="O316">
        <f>IF(J316="",Data_Validation!$B$2,J316)</f>
        <v>32.200000000000003</v>
      </c>
      <c r="P316">
        <f t="shared" si="36"/>
        <v>1</v>
      </c>
      <c r="Q316" s="2">
        <f>CustomerData[[#This Row],[avg_order_value_clean]]*CustomerData[[#This Row],[total_orders]]</f>
        <v>786.24</v>
      </c>
      <c r="R316" s="2" t="str">
        <f t="shared" si="44"/>
        <v>Inactive</v>
      </c>
      <c r="S316" s="2" t="str">
        <f t="shared" si="37"/>
        <v>High Risk</v>
      </c>
      <c r="T316" s="2" t="str">
        <f t="shared" si="38"/>
        <v>Under 25</v>
      </c>
      <c r="U316" s="1">
        <f t="shared" ca="1" si="39"/>
        <v>866</v>
      </c>
      <c r="V316" s="2" t="str">
        <f t="shared" si="40"/>
        <v>Low Loyalty</v>
      </c>
      <c r="W316" s="2" t="str">
        <f t="shared" si="41"/>
        <v>Legitimate</v>
      </c>
      <c r="X316" s="2" t="str">
        <f>IF(Q316&lt;Data_Validation!$B$8,"Low Value",IF(Q316&lt;Data_Validation!$B$9,"Medium Value","High Value"))</f>
        <v>Low Value</v>
      </c>
      <c r="Y316" s="2" t="str">
        <f t="shared" si="42"/>
        <v>At Risk - Develop</v>
      </c>
      <c r="Z316" s="2" t="str">
        <f t="shared" si="43"/>
        <v>Check Data</v>
      </c>
    </row>
    <row r="317" spans="1:26" x14ac:dyDescent="0.3">
      <c r="A317" t="s">
        <v>339</v>
      </c>
      <c r="B317">
        <v>50</v>
      </c>
      <c r="C317" t="s">
        <v>21</v>
      </c>
      <c r="D317" t="s">
        <v>37</v>
      </c>
      <c r="E317">
        <v>102.37</v>
      </c>
      <c r="F317">
        <v>15</v>
      </c>
      <c r="G317">
        <v>359</v>
      </c>
      <c r="H317">
        <v>0</v>
      </c>
      <c r="I317" t="s">
        <v>19</v>
      </c>
      <c r="K317" s="1">
        <v>44616</v>
      </c>
      <c r="L317">
        <v>15</v>
      </c>
      <c r="M317">
        <v>0.43</v>
      </c>
      <c r="N317">
        <f>IF(E317="",Data_Validation!$B$1,E317)</f>
        <v>102.37</v>
      </c>
      <c r="O317">
        <f>IF(J317="",Data_Validation!$B$2,J317)</f>
        <v>250</v>
      </c>
      <c r="P317">
        <f t="shared" si="36"/>
        <v>2</v>
      </c>
      <c r="Q317" s="2">
        <f>CustomerData[[#This Row],[avg_order_value_clean]]*CustomerData[[#This Row],[total_orders]]</f>
        <v>1535.5500000000002</v>
      </c>
      <c r="R317" s="2" t="str">
        <f t="shared" si="44"/>
        <v>Inactive</v>
      </c>
      <c r="S317" s="2" t="str">
        <f t="shared" si="37"/>
        <v>Medium Risk</v>
      </c>
      <c r="T317" s="2" t="str">
        <f t="shared" si="38"/>
        <v>45-54</v>
      </c>
      <c r="U317" s="1">
        <f t="shared" ca="1" si="39"/>
        <v>1645</v>
      </c>
      <c r="V317" s="2" t="str">
        <f t="shared" si="40"/>
        <v>Low Loyalty</v>
      </c>
      <c r="W317" s="2" t="str">
        <f t="shared" si="41"/>
        <v>Legitimate</v>
      </c>
      <c r="X317" s="2" t="str">
        <f>IF(Q317&lt;Data_Validation!$B$8,"Low Value",IF(Q317&lt;Data_Validation!$B$9,"Medium Value","High Value"))</f>
        <v>High Value</v>
      </c>
      <c r="Y317" s="2" t="str">
        <f t="shared" si="42"/>
        <v>High Value - Maintain</v>
      </c>
      <c r="Z317" s="2" t="str">
        <f t="shared" si="43"/>
        <v>Check Data</v>
      </c>
    </row>
    <row r="318" spans="1:26" x14ac:dyDescent="0.3">
      <c r="A318" t="s">
        <v>340</v>
      </c>
      <c r="B318">
        <v>18</v>
      </c>
      <c r="C318" t="s">
        <v>21</v>
      </c>
      <c r="D318" t="s">
        <v>22</v>
      </c>
      <c r="E318">
        <v>203.85</v>
      </c>
      <c r="F318">
        <v>8</v>
      </c>
      <c r="G318">
        <v>197</v>
      </c>
      <c r="H318">
        <v>0</v>
      </c>
      <c r="I318" t="s">
        <v>29</v>
      </c>
      <c r="J318">
        <v>81.900000000000006</v>
      </c>
      <c r="K318" s="1">
        <v>44012</v>
      </c>
      <c r="L318">
        <v>15</v>
      </c>
      <c r="M318">
        <v>0.23</v>
      </c>
      <c r="N318">
        <f>IF(E318="",Data_Validation!$B$1,E318)</f>
        <v>203.85</v>
      </c>
      <c r="O318">
        <f>IF(J318="",Data_Validation!$B$2,J318)</f>
        <v>81.900000000000006</v>
      </c>
      <c r="P318">
        <f t="shared" si="36"/>
        <v>1</v>
      </c>
      <c r="Q318" s="2">
        <f>CustomerData[[#This Row],[avg_order_value_clean]]*CustomerData[[#This Row],[total_orders]]</f>
        <v>1630.8</v>
      </c>
      <c r="R318" s="2" t="str">
        <f t="shared" si="44"/>
        <v>Inactive</v>
      </c>
      <c r="S318" s="2" t="str">
        <f t="shared" si="37"/>
        <v>Medium Risk</v>
      </c>
      <c r="T318" s="2" t="str">
        <f t="shared" si="38"/>
        <v>Under 25</v>
      </c>
      <c r="U318" s="1">
        <f t="shared" ca="1" si="39"/>
        <v>2249</v>
      </c>
      <c r="V318" s="2" t="str">
        <f t="shared" si="40"/>
        <v>Low Loyalty</v>
      </c>
      <c r="W318" s="2" t="str">
        <f t="shared" si="41"/>
        <v>Legitimate</v>
      </c>
      <c r="X318" s="2" t="str">
        <f>IF(Q318&lt;Data_Validation!$B$8,"Low Value",IF(Q318&lt;Data_Validation!$B$9,"Medium Value","High Value"))</f>
        <v>High Value</v>
      </c>
      <c r="Y318" s="2" t="str">
        <f t="shared" si="42"/>
        <v>High Value - Maintain</v>
      </c>
      <c r="Z318" s="2" t="str">
        <f t="shared" si="43"/>
        <v>Check Data</v>
      </c>
    </row>
    <row r="319" spans="1:26" x14ac:dyDescent="0.3">
      <c r="A319" t="s">
        <v>341</v>
      </c>
      <c r="B319">
        <v>41</v>
      </c>
      <c r="C319" t="s">
        <v>14</v>
      </c>
      <c r="D319" t="s">
        <v>22</v>
      </c>
      <c r="E319">
        <v>102.67</v>
      </c>
      <c r="F319">
        <v>13</v>
      </c>
      <c r="G319">
        <v>115</v>
      </c>
      <c r="H319">
        <v>0</v>
      </c>
      <c r="I319" t="s">
        <v>40</v>
      </c>
      <c r="K319" s="1">
        <v>45344</v>
      </c>
      <c r="L319">
        <v>30</v>
      </c>
      <c r="M319">
        <v>0.12</v>
      </c>
      <c r="N319">
        <f>IF(E319="",Data_Validation!$B$1,E319)</f>
        <v>102.67</v>
      </c>
      <c r="O319">
        <f>IF(J319="",Data_Validation!$B$2,J319)</f>
        <v>250</v>
      </c>
      <c r="P319">
        <f t="shared" si="36"/>
        <v>1</v>
      </c>
      <c r="Q319" s="2">
        <f>CustomerData[[#This Row],[avg_order_value_clean]]*CustomerData[[#This Row],[total_orders]]</f>
        <v>1334.71</v>
      </c>
      <c r="R319" s="2" t="str">
        <f t="shared" si="44"/>
        <v>Inactive</v>
      </c>
      <c r="S319" s="2" t="str">
        <f t="shared" si="37"/>
        <v>Low Risk</v>
      </c>
      <c r="T319" s="2" t="str">
        <f t="shared" si="38"/>
        <v>35-44</v>
      </c>
      <c r="U319" s="1">
        <f t="shared" ca="1" si="39"/>
        <v>917</v>
      </c>
      <c r="V319" s="2" t="str">
        <f t="shared" si="40"/>
        <v>Low Loyalty</v>
      </c>
      <c r="W319" s="2" t="str">
        <f t="shared" si="41"/>
        <v>Legitimate</v>
      </c>
      <c r="X319" s="2" t="str">
        <f>IF(Q319&lt;Data_Validation!$B$8,"Low Value",IF(Q319&lt;Data_Validation!$B$9,"Medium Value","High Value"))</f>
        <v>Low Value</v>
      </c>
      <c r="Y319" s="2" t="str">
        <f t="shared" si="42"/>
        <v>Stable</v>
      </c>
      <c r="Z319" s="2" t="str">
        <f t="shared" si="43"/>
        <v>Check Data</v>
      </c>
    </row>
    <row r="320" spans="1:26" x14ac:dyDescent="0.3">
      <c r="A320" t="s">
        <v>342</v>
      </c>
      <c r="B320">
        <v>21</v>
      </c>
      <c r="C320" t="s">
        <v>14</v>
      </c>
      <c r="D320" t="s">
        <v>18</v>
      </c>
      <c r="E320">
        <v>143.44</v>
      </c>
      <c r="F320">
        <v>11</v>
      </c>
      <c r="G320">
        <v>130</v>
      </c>
      <c r="H320">
        <v>0</v>
      </c>
      <c r="I320" t="s">
        <v>19</v>
      </c>
      <c r="J320">
        <v>1.7</v>
      </c>
      <c r="K320" s="1">
        <v>44439</v>
      </c>
      <c r="L320">
        <v>32</v>
      </c>
      <c r="M320">
        <v>0.46</v>
      </c>
      <c r="N320">
        <f>IF(E320="",Data_Validation!$B$1,E320)</f>
        <v>143.44</v>
      </c>
      <c r="O320">
        <f>IF(J320="",Data_Validation!$B$2,J320)</f>
        <v>1.7</v>
      </c>
      <c r="P320">
        <f t="shared" si="36"/>
        <v>2</v>
      </c>
      <c r="Q320" s="2">
        <f>CustomerData[[#This Row],[avg_order_value_clean]]*CustomerData[[#This Row],[total_orders]]</f>
        <v>1577.84</v>
      </c>
      <c r="R320" s="2" t="str">
        <f t="shared" si="44"/>
        <v>Inactive</v>
      </c>
      <c r="S320" s="2" t="str">
        <f t="shared" si="37"/>
        <v>Medium Risk</v>
      </c>
      <c r="T320" s="2" t="str">
        <f t="shared" si="38"/>
        <v>Under 25</v>
      </c>
      <c r="U320" s="1">
        <f t="shared" ca="1" si="39"/>
        <v>1822</v>
      </c>
      <c r="V320" s="2" t="str">
        <f t="shared" si="40"/>
        <v>Low Loyalty</v>
      </c>
      <c r="W320" s="2" t="str">
        <f t="shared" si="41"/>
        <v>Legitimate</v>
      </c>
      <c r="X320" s="2" t="str">
        <f>IF(Q320&lt;Data_Validation!$B$8,"Low Value",IF(Q320&lt;Data_Validation!$B$9,"Medium Value","High Value"))</f>
        <v>High Value</v>
      </c>
      <c r="Y320" s="2" t="str">
        <f t="shared" si="42"/>
        <v>High Value - Maintain</v>
      </c>
      <c r="Z320" s="2" t="str">
        <f t="shared" si="43"/>
        <v>Check Data</v>
      </c>
    </row>
    <row r="321" spans="1:26" x14ac:dyDescent="0.3">
      <c r="A321" t="s">
        <v>343</v>
      </c>
      <c r="B321">
        <v>21</v>
      </c>
      <c r="C321" t="s">
        <v>14</v>
      </c>
      <c r="D321" t="s">
        <v>18</v>
      </c>
      <c r="E321">
        <v>98.38</v>
      </c>
      <c r="F321">
        <v>10</v>
      </c>
      <c r="G321">
        <v>364</v>
      </c>
      <c r="H321">
        <v>0</v>
      </c>
      <c r="I321" t="s">
        <v>29</v>
      </c>
      <c r="J321">
        <v>94.9</v>
      </c>
      <c r="K321" s="1">
        <v>44778</v>
      </c>
      <c r="L321">
        <v>40</v>
      </c>
      <c r="M321">
        <v>0.32</v>
      </c>
      <c r="N321">
        <f>IF(E321="",Data_Validation!$B$1,E321)</f>
        <v>98.38</v>
      </c>
      <c r="O321">
        <f>IF(J321="",Data_Validation!$B$2,J321)</f>
        <v>94.9</v>
      </c>
      <c r="P321">
        <f t="shared" si="36"/>
        <v>1</v>
      </c>
      <c r="Q321" s="2">
        <f>CustomerData[[#This Row],[avg_order_value_clean]]*CustomerData[[#This Row],[total_orders]]</f>
        <v>983.8</v>
      </c>
      <c r="R321" s="2" t="str">
        <f t="shared" si="44"/>
        <v>Inactive</v>
      </c>
      <c r="S321" s="2" t="str">
        <f t="shared" si="37"/>
        <v>Medium Risk</v>
      </c>
      <c r="T321" s="2" t="str">
        <f t="shared" si="38"/>
        <v>Under 25</v>
      </c>
      <c r="U321" s="1">
        <f t="shared" ca="1" si="39"/>
        <v>1483</v>
      </c>
      <c r="V321" s="2" t="str">
        <f t="shared" si="40"/>
        <v>Medium Loyalty</v>
      </c>
      <c r="W321" s="2" t="str">
        <f t="shared" si="41"/>
        <v>Legitimate</v>
      </c>
      <c r="X321" s="2" t="str">
        <f>IF(Q321&lt;Data_Validation!$B$8,"Low Value",IF(Q321&lt;Data_Validation!$B$9,"Medium Value","High Value"))</f>
        <v>Low Value</v>
      </c>
      <c r="Y321" s="2" t="str">
        <f t="shared" si="42"/>
        <v>Stable</v>
      </c>
      <c r="Z321" s="2" t="str">
        <f t="shared" si="43"/>
        <v>Check Data</v>
      </c>
    </row>
    <row r="322" spans="1:26" x14ac:dyDescent="0.3">
      <c r="A322" t="s">
        <v>344</v>
      </c>
      <c r="B322">
        <v>78</v>
      </c>
      <c r="C322" t="s">
        <v>21</v>
      </c>
      <c r="D322" t="s">
        <v>18</v>
      </c>
      <c r="F322">
        <v>9</v>
      </c>
      <c r="G322">
        <v>152</v>
      </c>
      <c r="H322">
        <v>0</v>
      </c>
      <c r="I322" t="s">
        <v>23</v>
      </c>
      <c r="J322">
        <v>28.6</v>
      </c>
      <c r="K322" s="1">
        <v>44211</v>
      </c>
      <c r="L322">
        <v>76</v>
      </c>
      <c r="M322">
        <v>0.12</v>
      </c>
      <c r="N322">
        <f>IF(E322="",Data_Validation!$B$1,E322)</f>
        <v>250</v>
      </c>
      <c r="O322">
        <f>IF(J322="",Data_Validation!$B$2,J322)</f>
        <v>28.6</v>
      </c>
      <c r="P322">
        <f t="shared" ref="P322:P385" si="45">COUNTIF($A$2:$A$5001,A322)</f>
        <v>1</v>
      </c>
      <c r="Q322" s="2">
        <f>CustomerData[[#This Row],[avg_order_value_clean]]*CustomerData[[#This Row],[total_orders]]</f>
        <v>2250</v>
      </c>
      <c r="R322" s="2" t="str">
        <f t="shared" si="44"/>
        <v>Inactive</v>
      </c>
      <c r="S322" s="2" t="str">
        <f t="shared" ref="S322:S385" si="46">IF(M322&lt;0.2,"Low Risk",IF(M322&lt;0.5,"Medium Risk","High Risk"))</f>
        <v>Low Risk</v>
      </c>
      <c r="T322" s="2" t="str">
        <f t="shared" ref="T322:T385" si="47">IF(B322&lt;25,"Under 25",IF(B322&lt;35,"25-34",IF(B322&lt;45,"35-44",IF(B322&lt;55,"45-54","55+"))))</f>
        <v>55+</v>
      </c>
      <c r="U322" s="1">
        <f t="shared" ref="U322:U385" ca="1" si="48">TODAY()-K322</f>
        <v>2050</v>
      </c>
      <c r="V322" s="2" t="str">
        <f t="shared" ref="V322:V385" si="49">IF(L322&lt;40,"Low Loyalty",IF(L322&lt;70,"Medium Loyalty","High Loyalty"))</f>
        <v>High Loyalty</v>
      </c>
      <c r="W322" s="2" t="str">
        <f t="shared" ref="W322:W385" si="50">IF(H322=1,"Fraudulent","Legitimate")</f>
        <v>Legitimate</v>
      </c>
      <c r="X322" s="2" t="str">
        <f>IF(Q322&lt;Data_Validation!$B$8,"Low Value",IF(Q322&lt;Data_Validation!$B$9,"Medium Value","High Value"))</f>
        <v>High Value</v>
      </c>
      <c r="Y322" s="2" t="str">
        <f t="shared" ref="Y322:Y385" si="51">IF(AND(X322="High Value",S322="High Risk"),"Critical - Retain",IF(AND(X322="High Value",S322&lt;&gt;"High Risk"),"High Value - Maintain",IF(AND(X322&lt;&gt;"High Value",S322="High Risk"),"At Risk - Develop","Stable")))</f>
        <v>High Value - Maintain</v>
      </c>
      <c r="Z322" s="2" t="str">
        <f t="shared" ref="Z322:Z385" si="52">IF(OR(B322&lt;18,F322&lt;0,N322&lt;0,O322&lt;0,O322&gt;1,M322&lt;0,M322&gt;1),"Check Data","Valid")</f>
        <v>Check Data</v>
      </c>
    </row>
    <row r="323" spans="1:26" x14ac:dyDescent="0.3">
      <c r="A323" t="s">
        <v>345</v>
      </c>
      <c r="B323">
        <v>35</v>
      </c>
      <c r="C323" t="s">
        <v>14</v>
      </c>
      <c r="D323" t="s">
        <v>52</v>
      </c>
      <c r="E323">
        <v>248.29</v>
      </c>
      <c r="F323">
        <v>13</v>
      </c>
      <c r="G323">
        <v>120</v>
      </c>
      <c r="H323">
        <v>0</v>
      </c>
      <c r="I323" t="s">
        <v>23</v>
      </c>
      <c r="J323">
        <v>62.6</v>
      </c>
      <c r="K323" s="1">
        <v>45427</v>
      </c>
      <c r="L323">
        <v>84</v>
      </c>
      <c r="M323">
        <v>0.46</v>
      </c>
      <c r="N323">
        <f>IF(E323="",Data_Validation!$B$1,E323)</f>
        <v>248.29</v>
      </c>
      <c r="O323">
        <f>IF(J323="",Data_Validation!$B$2,J323)</f>
        <v>62.6</v>
      </c>
      <c r="P323">
        <f t="shared" si="45"/>
        <v>2</v>
      </c>
      <c r="Q323" s="2">
        <f>CustomerData[[#This Row],[avg_order_value_clean]]*CustomerData[[#This Row],[total_orders]]</f>
        <v>3227.77</v>
      </c>
      <c r="R323" s="2" t="str">
        <f t="shared" ref="R323:R386" si="53">IF(G323&lt;=30,"Active",IF(G323&lt;=90,"At Risk","Inactive"))</f>
        <v>Inactive</v>
      </c>
      <c r="S323" s="2" t="str">
        <f t="shared" si="46"/>
        <v>Medium Risk</v>
      </c>
      <c r="T323" s="2" t="str">
        <f t="shared" si="47"/>
        <v>35-44</v>
      </c>
      <c r="U323" s="1">
        <f t="shared" ca="1" si="48"/>
        <v>834</v>
      </c>
      <c r="V323" s="2" t="str">
        <f t="shared" si="49"/>
        <v>High Loyalty</v>
      </c>
      <c r="W323" s="2" t="str">
        <f t="shared" si="50"/>
        <v>Legitimate</v>
      </c>
      <c r="X323" s="2" t="str">
        <f>IF(Q323&lt;Data_Validation!$B$8,"Low Value",IF(Q323&lt;Data_Validation!$B$9,"Medium Value","High Value"))</f>
        <v>High Value</v>
      </c>
      <c r="Y323" s="2" t="str">
        <f t="shared" si="51"/>
        <v>High Value - Maintain</v>
      </c>
      <c r="Z323" s="2" t="str">
        <f t="shared" si="52"/>
        <v>Check Data</v>
      </c>
    </row>
    <row r="324" spans="1:26" x14ac:dyDescent="0.3">
      <c r="A324" t="s">
        <v>346</v>
      </c>
      <c r="B324">
        <v>44</v>
      </c>
      <c r="C324" t="s">
        <v>21</v>
      </c>
      <c r="D324" t="s">
        <v>52</v>
      </c>
      <c r="E324">
        <v>153.54</v>
      </c>
      <c r="F324">
        <v>8</v>
      </c>
      <c r="G324">
        <v>107</v>
      </c>
      <c r="H324">
        <v>0</v>
      </c>
      <c r="I324" t="s">
        <v>16</v>
      </c>
      <c r="J324">
        <v>64</v>
      </c>
      <c r="K324" s="1">
        <v>45683</v>
      </c>
      <c r="L324">
        <v>91</v>
      </c>
      <c r="M324">
        <v>0.35</v>
      </c>
      <c r="N324">
        <f>IF(E324="",Data_Validation!$B$1,E324)</f>
        <v>153.54</v>
      </c>
      <c r="O324">
        <f>IF(J324="",Data_Validation!$B$2,J324)</f>
        <v>64</v>
      </c>
      <c r="P324">
        <f t="shared" si="45"/>
        <v>6</v>
      </c>
      <c r="Q324" s="2">
        <f>CustomerData[[#This Row],[avg_order_value_clean]]*CustomerData[[#This Row],[total_orders]]</f>
        <v>1228.32</v>
      </c>
      <c r="R324" s="2" t="str">
        <f t="shared" si="53"/>
        <v>Inactive</v>
      </c>
      <c r="S324" s="2" t="str">
        <f t="shared" si="46"/>
        <v>Medium Risk</v>
      </c>
      <c r="T324" s="2" t="str">
        <f t="shared" si="47"/>
        <v>35-44</v>
      </c>
      <c r="U324" s="1">
        <f t="shared" ca="1" si="48"/>
        <v>578</v>
      </c>
      <c r="V324" s="2" t="str">
        <f t="shared" si="49"/>
        <v>High Loyalty</v>
      </c>
      <c r="W324" s="2" t="str">
        <f t="shared" si="50"/>
        <v>Legitimate</v>
      </c>
      <c r="X324" s="2" t="str">
        <f>IF(Q324&lt;Data_Validation!$B$8,"Low Value",IF(Q324&lt;Data_Validation!$B$9,"Medium Value","High Value"))</f>
        <v>Low Value</v>
      </c>
      <c r="Y324" s="2" t="str">
        <f t="shared" si="51"/>
        <v>Stable</v>
      </c>
      <c r="Z324" s="2" t="str">
        <f t="shared" si="52"/>
        <v>Check Data</v>
      </c>
    </row>
    <row r="325" spans="1:26" x14ac:dyDescent="0.3">
      <c r="A325" t="s">
        <v>347</v>
      </c>
      <c r="B325">
        <v>60</v>
      </c>
      <c r="C325" t="s">
        <v>14</v>
      </c>
      <c r="D325" t="s">
        <v>22</v>
      </c>
      <c r="E325">
        <v>525.24</v>
      </c>
      <c r="F325">
        <v>9</v>
      </c>
      <c r="G325">
        <v>15</v>
      </c>
      <c r="H325">
        <v>0</v>
      </c>
      <c r="I325" t="s">
        <v>23</v>
      </c>
      <c r="J325">
        <v>11.3</v>
      </c>
      <c r="K325" s="1">
        <v>45268</v>
      </c>
      <c r="L325">
        <v>2</v>
      </c>
      <c r="M325">
        <v>0.33</v>
      </c>
      <c r="N325">
        <f>IF(E325="",Data_Validation!$B$1,E325)</f>
        <v>525.24</v>
      </c>
      <c r="O325">
        <f>IF(J325="",Data_Validation!$B$2,J325)</f>
        <v>11.3</v>
      </c>
      <c r="P325">
        <f t="shared" si="45"/>
        <v>3</v>
      </c>
      <c r="Q325" s="2">
        <f>CustomerData[[#This Row],[avg_order_value_clean]]*CustomerData[[#This Row],[total_orders]]</f>
        <v>4727.16</v>
      </c>
      <c r="R325" s="2" t="str">
        <f t="shared" si="53"/>
        <v>Active</v>
      </c>
      <c r="S325" s="2" t="str">
        <f t="shared" si="46"/>
        <v>Medium Risk</v>
      </c>
      <c r="T325" s="2" t="str">
        <f t="shared" si="47"/>
        <v>55+</v>
      </c>
      <c r="U325" s="1">
        <f t="shared" ca="1" si="48"/>
        <v>993</v>
      </c>
      <c r="V325" s="2" t="str">
        <f t="shared" si="49"/>
        <v>Low Loyalty</v>
      </c>
      <c r="W325" s="2" t="str">
        <f t="shared" si="50"/>
        <v>Legitimate</v>
      </c>
      <c r="X325" s="2" t="str">
        <f>IF(Q325&lt;Data_Validation!$B$8,"Low Value",IF(Q325&lt;Data_Validation!$B$9,"Medium Value","High Value"))</f>
        <v>High Value</v>
      </c>
      <c r="Y325" s="2" t="str">
        <f t="shared" si="51"/>
        <v>High Value - Maintain</v>
      </c>
      <c r="Z325" s="2" t="str">
        <f t="shared" si="52"/>
        <v>Check Data</v>
      </c>
    </row>
    <row r="326" spans="1:26" x14ac:dyDescent="0.3">
      <c r="A326" t="s">
        <v>348</v>
      </c>
      <c r="B326">
        <v>76</v>
      </c>
      <c r="C326" t="s">
        <v>14</v>
      </c>
      <c r="D326" t="s">
        <v>18</v>
      </c>
      <c r="E326">
        <v>102.28</v>
      </c>
      <c r="F326">
        <v>14</v>
      </c>
      <c r="G326">
        <v>298</v>
      </c>
      <c r="H326">
        <v>0</v>
      </c>
      <c r="I326" t="s">
        <v>23</v>
      </c>
      <c r="J326">
        <v>69.599999999999994</v>
      </c>
      <c r="K326" s="1">
        <v>45508</v>
      </c>
      <c r="L326">
        <v>22</v>
      </c>
      <c r="M326">
        <v>0.26</v>
      </c>
      <c r="N326">
        <f>IF(E326="",Data_Validation!$B$1,E326)</f>
        <v>102.28</v>
      </c>
      <c r="O326">
        <f>IF(J326="",Data_Validation!$B$2,J326)</f>
        <v>69.599999999999994</v>
      </c>
      <c r="P326">
        <f t="shared" si="45"/>
        <v>1</v>
      </c>
      <c r="Q326" s="2">
        <f>CustomerData[[#This Row],[avg_order_value_clean]]*CustomerData[[#This Row],[total_orders]]</f>
        <v>1431.92</v>
      </c>
      <c r="R326" s="2" t="str">
        <f t="shared" si="53"/>
        <v>Inactive</v>
      </c>
      <c r="S326" s="2" t="str">
        <f t="shared" si="46"/>
        <v>Medium Risk</v>
      </c>
      <c r="T326" s="2" t="str">
        <f t="shared" si="47"/>
        <v>55+</v>
      </c>
      <c r="U326" s="1">
        <f t="shared" ca="1" si="48"/>
        <v>753</v>
      </c>
      <c r="V326" s="2" t="str">
        <f t="shared" si="49"/>
        <v>Low Loyalty</v>
      </c>
      <c r="W326" s="2" t="str">
        <f t="shared" si="50"/>
        <v>Legitimate</v>
      </c>
      <c r="X326" s="2" t="str">
        <f>IF(Q326&lt;Data_Validation!$B$8,"Low Value",IF(Q326&lt;Data_Validation!$B$9,"Medium Value","High Value"))</f>
        <v>Low Value</v>
      </c>
      <c r="Y326" s="2" t="str">
        <f t="shared" si="51"/>
        <v>Stable</v>
      </c>
      <c r="Z326" s="2" t="str">
        <f t="shared" si="52"/>
        <v>Check Data</v>
      </c>
    </row>
    <row r="327" spans="1:26" x14ac:dyDescent="0.3">
      <c r="A327" t="s">
        <v>349</v>
      </c>
      <c r="B327">
        <v>49</v>
      </c>
      <c r="C327" t="s">
        <v>21</v>
      </c>
      <c r="D327" t="s">
        <v>44</v>
      </c>
      <c r="E327">
        <v>81.92</v>
      </c>
      <c r="F327">
        <v>9</v>
      </c>
      <c r="G327">
        <v>55</v>
      </c>
      <c r="H327">
        <v>0</v>
      </c>
      <c r="I327" t="s">
        <v>40</v>
      </c>
      <c r="J327">
        <v>53.4</v>
      </c>
      <c r="K327" s="1">
        <v>45349</v>
      </c>
      <c r="L327">
        <v>26</v>
      </c>
      <c r="M327">
        <v>0.03</v>
      </c>
      <c r="N327">
        <f>IF(E327="",Data_Validation!$B$1,E327)</f>
        <v>81.92</v>
      </c>
      <c r="O327">
        <f>IF(J327="",Data_Validation!$B$2,J327)</f>
        <v>53.4</v>
      </c>
      <c r="P327">
        <f t="shared" si="45"/>
        <v>3</v>
      </c>
      <c r="Q327" s="2">
        <f>CustomerData[[#This Row],[avg_order_value_clean]]*CustomerData[[#This Row],[total_orders]]</f>
        <v>737.28</v>
      </c>
      <c r="R327" s="2" t="str">
        <f t="shared" si="53"/>
        <v>At Risk</v>
      </c>
      <c r="S327" s="2" t="str">
        <f t="shared" si="46"/>
        <v>Low Risk</v>
      </c>
      <c r="T327" s="2" t="str">
        <f t="shared" si="47"/>
        <v>45-54</v>
      </c>
      <c r="U327" s="1">
        <f t="shared" ca="1" si="48"/>
        <v>912</v>
      </c>
      <c r="V327" s="2" t="str">
        <f t="shared" si="49"/>
        <v>Low Loyalty</v>
      </c>
      <c r="W327" s="2" t="str">
        <f t="shared" si="50"/>
        <v>Legitimate</v>
      </c>
      <c r="X327" s="2" t="str">
        <f>IF(Q327&lt;Data_Validation!$B$8,"Low Value",IF(Q327&lt;Data_Validation!$B$9,"Medium Value","High Value"))</f>
        <v>Low Value</v>
      </c>
      <c r="Y327" s="2" t="str">
        <f t="shared" si="51"/>
        <v>Stable</v>
      </c>
      <c r="Z327" s="2" t="str">
        <f t="shared" si="52"/>
        <v>Check Data</v>
      </c>
    </row>
    <row r="328" spans="1:26" x14ac:dyDescent="0.3">
      <c r="A328" t="s">
        <v>350</v>
      </c>
      <c r="B328">
        <v>50</v>
      </c>
      <c r="C328" t="s">
        <v>14</v>
      </c>
      <c r="D328" t="s">
        <v>50</v>
      </c>
      <c r="E328">
        <v>52.49</v>
      </c>
      <c r="F328">
        <v>11</v>
      </c>
      <c r="G328">
        <v>102</v>
      </c>
      <c r="H328">
        <v>0</v>
      </c>
      <c r="I328" t="s">
        <v>19</v>
      </c>
      <c r="J328">
        <v>61.1</v>
      </c>
      <c r="K328" s="1">
        <v>44997</v>
      </c>
      <c r="L328">
        <v>40</v>
      </c>
      <c r="M328">
        <v>0.17</v>
      </c>
      <c r="N328">
        <f>IF(E328="",Data_Validation!$B$1,E328)</f>
        <v>52.49</v>
      </c>
      <c r="O328">
        <f>IF(J328="",Data_Validation!$B$2,J328)</f>
        <v>61.1</v>
      </c>
      <c r="P328">
        <f t="shared" si="45"/>
        <v>1</v>
      </c>
      <c r="Q328" s="2">
        <f>CustomerData[[#This Row],[avg_order_value_clean]]*CustomerData[[#This Row],[total_orders]]</f>
        <v>577.39</v>
      </c>
      <c r="R328" s="2" t="str">
        <f t="shared" si="53"/>
        <v>Inactive</v>
      </c>
      <c r="S328" s="2" t="str">
        <f t="shared" si="46"/>
        <v>Low Risk</v>
      </c>
      <c r="T328" s="2" t="str">
        <f t="shared" si="47"/>
        <v>45-54</v>
      </c>
      <c r="U328" s="1">
        <f t="shared" ca="1" si="48"/>
        <v>1264</v>
      </c>
      <c r="V328" s="2" t="str">
        <f t="shared" si="49"/>
        <v>Medium Loyalty</v>
      </c>
      <c r="W328" s="2" t="str">
        <f t="shared" si="50"/>
        <v>Legitimate</v>
      </c>
      <c r="X328" s="2" t="str">
        <f>IF(Q328&lt;Data_Validation!$B$8,"Low Value",IF(Q328&lt;Data_Validation!$B$9,"Medium Value","High Value"))</f>
        <v>Low Value</v>
      </c>
      <c r="Y328" s="2" t="str">
        <f t="shared" si="51"/>
        <v>Stable</v>
      </c>
      <c r="Z328" s="2" t="str">
        <f t="shared" si="52"/>
        <v>Check Data</v>
      </c>
    </row>
    <row r="329" spans="1:26" x14ac:dyDescent="0.3">
      <c r="A329" t="s">
        <v>351</v>
      </c>
      <c r="B329">
        <v>45</v>
      </c>
      <c r="C329" t="s">
        <v>14</v>
      </c>
      <c r="D329" t="s">
        <v>18</v>
      </c>
      <c r="E329">
        <v>85.12</v>
      </c>
      <c r="F329">
        <v>8</v>
      </c>
      <c r="G329">
        <v>207</v>
      </c>
      <c r="H329">
        <v>0</v>
      </c>
      <c r="I329" t="s">
        <v>29</v>
      </c>
      <c r="J329">
        <v>44.7</v>
      </c>
      <c r="K329" s="1">
        <v>45049</v>
      </c>
      <c r="L329">
        <v>8</v>
      </c>
      <c r="M329">
        <v>0.21</v>
      </c>
      <c r="N329">
        <f>IF(E329="",Data_Validation!$B$1,E329)</f>
        <v>85.12</v>
      </c>
      <c r="O329">
        <f>IF(J329="",Data_Validation!$B$2,J329)</f>
        <v>44.7</v>
      </c>
      <c r="P329">
        <f t="shared" si="45"/>
        <v>1</v>
      </c>
      <c r="Q329" s="2">
        <f>CustomerData[[#This Row],[avg_order_value_clean]]*CustomerData[[#This Row],[total_orders]]</f>
        <v>680.96</v>
      </c>
      <c r="R329" s="2" t="str">
        <f t="shared" si="53"/>
        <v>Inactive</v>
      </c>
      <c r="S329" s="2" t="str">
        <f t="shared" si="46"/>
        <v>Medium Risk</v>
      </c>
      <c r="T329" s="2" t="str">
        <f t="shared" si="47"/>
        <v>45-54</v>
      </c>
      <c r="U329" s="1">
        <f t="shared" ca="1" si="48"/>
        <v>1212</v>
      </c>
      <c r="V329" s="2" t="str">
        <f t="shared" si="49"/>
        <v>Low Loyalty</v>
      </c>
      <c r="W329" s="2" t="str">
        <f t="shared" si="50"/>
        <v>Legitimate</v>
      </c>
      <c r="X329" s="2" t="str">
        <f>IF(Q329&lt;Data_Validation!$B$8,"Low Value",IF(Q329&lt;Data_Validation!$B$9,"Medium Value","High Value"))</f>
        <v>Low Value</v>
      </c>
      <c r="Y329" s="2" t="str">
        <f t="shared" si="51"/>
        <v>Stable</v>
      </c>
      <c r="Z329" s="2" t="str">
        <f t="shared" si="52"/>
        <v>Check Data</v>
      </c>
    </row>
    <row r="330" spans="1:26" x14ac:dyDescent="0.3">
      <c r="A330" t="s">
        <v>352</v>
      </c>
      <c r="B330">
        <v>59</v>
      </c>
      <c r="C330" t="s">
        <v>21</v>
      </c>
      <c r="D330" t="s">
        <v>35</v>
      </c>
      <c r="E330">
        <v>133.31</v>
      </c>
      <c r="F330">
        <v>9</v>
      </c>
      <c r="G330">
        <v>150</v>
      </c>
      <c r="H330">
        <v>0</v>
      </c>
      <c r="I330" t="s">
        <v>29</v>
      </c>
      <c r="J330">
        <v>80.400000000000006</v>
      </c>
      <c r="K330" s="1">
        <v>44705</v>
      </c>
      <c r="L330">
        <v>36</v>
      </c>
      <c r="M330">
        <v>0.32</v>
      </c>
      <c r="N330">
        <f>IF(E330="",Data_Validation!$B$1,E330)</f>
        <v>133.31</v>
      </c>
      <c r="O330">
        <f>IF(J330="",Data_Validation!$B$2,J330)</f>
        <v>80.400000000000006</v>
      </c>
      <c r="P330">
        <f t="shared" si="45"/>
        <v>3</v>
      </c>
      <c r="Q330" s="2">
        <f>CustomerData[[#This Row],[avg_order_value_clean]]*CustomerData[[#This Row],[total_orders]]</f>
        <v>1199.79</v>
      </c>
      <c r="R330" s="2" t="str">
        <f t="shared" si="53"/>
        <v>Inactive</v>
      </c>
      <c r="S330" s="2" t="str">
        <f t="shared" si="46"/>
        <v>Medium Risk</v>
      </c>
      <c r="T330" s="2" t="str">
        <f t="shared" si="47"/>
        <v>55+</v>
      </c>
      <c r="U330" s="1">
        <f t="shared" ca="1" si="48"/>
        <v>1556</v>
      </c>
      <c r="V330" s="2" t="str">
        <f t="shared" si="49"/>
        <v>Low Loyalty</v>
      </c>
      <c r="W330" s="2" t="str">
        <f t="shared" si="50"/>
        <v>Legitimate</v>
      </c>
      <c r="X330" s="2" t="str">
        <f>IF(Q330&lt;Data_Validation!$B$8,"Low Value",IF(Q330&lt;Data_Validation!$B$9,"Medium Value","High Value"))</f>
        <v>Low Value</v>
      </c>
      <c r="Y330" s="2" t="str">
        <f t="shared" si="51"/>
        <v>Stable</v>
      </c>
      <c r="Z330" s="2" t="str">
        <f t="shared" si="52"/>
        <v>Check Data</v>
      </c>
    </row>
    <row r="331" spans="1:26" x14ac:dyDescent="0.3">
      <c r="A331" t="s">
        <v>353</v>
      </c>
      <c r="B331">
        <v>58</v>
      </c>
      <c r="C331" t="s">
        <v>14</v>
      </c>
      <c r="D331" t="s">
        <v>44</v>
      </c>
      <c r="E331">
        <v>75.66</v>
      </c>
      <c r="F331">
        <v>15</v>
      </c>
      <c r="G331">
        <v>261</v>
      </c>
      <c r="H331">
        <v>0</v>
      </c>
      <c r="I331" t="s">
        <v>40</v>
      </c>
      <c r="J331">
        <v>63.5</v>
      </c>
      <c r="K331" s="1">
        <v>44788</v>
      </c>
      <c r="L331">
        <v>26</v>
      </c>
      <c r="M331">
        <v>0.08</v>
      </c>
      <c r="N331">
        <f>IF(E331="",Data_Validation!$B$1,E331)</f>
        <v>75.66</v>
      </c>
      <c r="O331">
        <f>IF(J331="",Data_Validation!$B$2,J331)</f>
        <v>63.5</v>
      </c>
      <c r="P331">
        <f t="shared" si="45"/>
        <v>2</v>
      </c>
      <c r="Q331" s="2">
        <f>CustomerData[[#This Row],[avg_order_value_clean]]*CustomerData[[#This Row],[total_orders]]</f>
        <v>1134.8999999999999</v>
      </c>
      <c r="R331" s="2" t="str">
        <f t="shared" si="53"/>
        <v>Inactive</v>
      </c>
      <c r="S331" s="2" t="str">
        <f t="shared" si="46"/>
        <v>Low Risk</v>
      </c>
      <c r="T331" s="2" t="str">
        <f t="shared" si="47"/>
        <v>55+</v>
      </c>
      <c r="U331" s="1">
        <f t="shared" ca="1" si="48"/>
        <v>1473</v>
      </c>
      <c r="V331" s="2" t="str">
        <f t="shared" si="49"/>
        <v>Low Loyalty</v>
      </c>
      <c r="W331" s="2" t="str">
        <f t="shared" si="50"/>
        <v>Legitimate</v>
      </c>
      <c r="X331" s="2" t="str">
        <f>IF(Q331&lt;Data_Validation!$B$8,"Low Value",IF(Q331&lt;Data_Validation!$B$9,"Medium Value","High Value"))</f>
        <v>Low Value</v>
      </c>
      <c r="Y331" s="2" t="str">
        <f t="shared" si="51"/>
        <v>Stable</v>
      </c>
      <c r="Z331" s="2" t="str">
        <f t="shared" si="52"/>
        <v>Check Data</v>
      </c>
    </row>
    <row r="332" spans="1:26" x14ac:dyDescent="0.3">
      <c r="A332" t="s">
        <v>354</v>
      </c>
      <c r="B332">
        <v>72</v>
      </c>
      <c r="C332" t="s">
        <v>21</v>
      </c>
      <c r="D332" t="s">
        <v>35</v>
      </c>
      <c r="E332">
        <v>125.99</v>
      </c>
      <c r="F332">
        <v>6</v>
      </c>
      <c r="G332">
        <v>42</v>
      </c>
      <c r="H332">
        <v>0</v>
      </c>
      <c r="I332" t="s">
        <v>19</v>
      </c>
      <c r="J332">
        <v>19.3</v>
      </c>
      <c r="K332" s="1">
        <v>44577</v>
      </c>
      <c r="L332">
        <v>81</v>
      </c>
      <c r="M332">
        <v>0.2</v>
      </c>
      <c r="N332">
        <f>IF(E332="",Data_Validation!$B$1,E332)</f>
        <v>125.99</v>
      </c>
      <c r="O332">
        <f>IF(J332="",Data_Validation!$B$2,J332)</f>
        <v>19.3</v>
      </c>
      <c r="P332">
        <f t="shared" si="45"/>
        <v>1</v>
      </c>
      <c r="Q332" s="2">
        <f>CustomerData[[#This Row],[avg_order_value_clean]]*CustomerData[[#This Row],[total_orders]]</f>
        <v>755.93999999999994</v>
      </c>
      <c r="R332" s="2" t="str">
        <f t="shared" si="53"/>
        <v>At Risk</v>
      </c>
      <c r="S332" s="2" t="str">
        <f t="shared" si="46"/>
        <v>Medium Risk</v>
      </c>
      <c r="T332" s="2" t="str">
        <f t="shared" si="47"/>
        <v>55+</v>
      </c>
      <c r="U332" s="1">
        <f t="shared" ca="1" si="48"/>
        <v>1684</v>
      </c>
      <c r="V332" s="2" t="str">
        <f t="shared" si="49"/>
        <v>High Loyalty</v>
      </c>
      <c r="W332" s="2" t="str">
        <f t="shared" si="50"/>
        <v>Legitimate</v>
      </c>
      <c r="X332" s="2" t="str">
        <f>IF(Q332&lt;Data_Validation!$B$8,"Low Value",IF(Q332&lt;Data_Validation!$B$9,"Medium Value","High Value"))</f>
        <v>Low Value</v>
      </c>
      <c r="Y332" s="2" t="str">
        <f t="shared" si="51"/>
        <v>Stable</v>
      </c>
      <c r="Z332" s="2" t="str">
        <f t="shared" si="52"/>
        <v>Check Data</v>
      </c>
    </row>
    <row r="333" spans="1:26" x14ac:dyDescent="0.3">
      <c r="A333" t="s">
        <v>355</v>
      </c>
      <c r="B333">
        <v>53</v>
      </c>
      <c r="C333" t="s">
        <v>21</v>
      </c>
      <c r="D333" t="s">
        <v>28</v>
      </c>
      <c r="E333">
        <v>33.07</v>
      </c>
      <c r="F333">
        <v>3</v>
      </c>
      <c r="G333">
        <v>299</v>
      </c>
      <c r="H333">
        <v>0</v>
      </c>
      <c r="I333" t="s">
        <v>23</v>
      </c>
      <c r="J333">
        <v>75.3</v>
      </c>
      <c r="K333" s="1">
        <v>44205</v>
      </c>
      <c r="L333">
        <v>7</v>
      </c>
      <c r="M333">
        <v>7.0000000000000007E-2</v>
      </c>
      <c r="N333">
        <f>IF(E333="",Data_Validation!$B$1,E333)</f>
        <v>33.07</v>
      </c>
      <c r="O333">
        <f>IF(J333="",Data_Validation!$B$2,J333)</f>
        <v>75.3</v>
      </c>
      <c r="P333">
        <f t="shared" si="45"/>
        <v>3</v>
      </c>
      <c r="Q333" s="2">
        <f>CustomerData[[#This Row],[avg_order_value_clean]]*CustomerData[[#This Row],[total_orders]]</f>
        <v>99.210000000000008</v>
      </c>
      <c r="R333" s="2" t="str">
        <f t="shared" si="53"/>
        <v>Inactive</v>
      </c>
      <c r="S333" s="2" t="str">
        <f t="shared" si="46"/>
        <v>Low Risk</v>
      </c>
      <c r="T333" s="2" t="str">
        <f t="shared" si="47"/>
        <v>45-54</v>
      </c>
      <c r="U333" s="1">
        <f t="shared" ca="1" si="48"/>
        <v>2056</v>
      </c>
      <c r="V333" s="2" t="str">
        <f t="shared" si="49"/>
        <v>Low Loyalty</v>
      </c>
      <c r="W333" s="2" t="str">
        <f t="shared" si="50"/>
        <v>Legitimate</v>
      </c>
      <c r="X333" s="2" t="str">
        <f>IF(Q333&lt;Data_Validation!$B$8,"Low Value",IF(Q333&lt;Data_Validation!$B$9,"Medium Value","High Value"))</f>
        <v>Low Value</v>
      </c>
      <c r="Y333" s="2" t="str">
        <f t="shared" si="51"/>
        <v>Stable</v>
      </c>
      <c r="Z333" s="2" t="str">
        <f t="shared" si="52"/>
        <v>Check Data</v>
      </c>
    </row>
    <row r="334" spans="1:26" x14ac:dyDescent="0.3">
      <c r="A334" t="s">
        <v>356</v>
      </c>
      <c r="B334">
        <v>77</v>
      </c>
      <c r="C334" t="s">
        <v>21</v>
      </c>
      <c r="D334" t="s">
        <v>22</v>
      </c>
      <c r="E334">
        <v>186.1</v>
      </c>
      <c r="F334">
        <v>13</v>
      </c>
      <c r="G334">
        <v>117</v>
      </c>
      <c r="H334">
        <v>0</v>
      </c>
      <c r="I334" t="s">
        <v>40</v>
      </c>
      <c r="J334">
        <v>50.3</v>
      </c>
      <c r="K334" s="1">
        <v>45240</v>
      </c>
      <c r="L334">
        <v>1</v>
      </c>
      <c r="M334">
        <v>0.18</v>
      </c>
      <c r="N334">
        <f>IF(E334="",Data_Validation!$B$1,E334)</f>
        <v>186.1</v>
      </c>
      <c r="O334">
        <f>IF(J334="",Data_Validation!$B$2,J334)</f>
        <v>50.3</v>
      </c>
      <c r="P334">
        <f t="shared" si="45"/>
        <v>1</v>
      </c>
      <c r="Q334" s="2">
        <f>CustomerData[[#This Row],[avg_order_value_clean]]*CustomerData[[#This Row],[total_orders]]</f>
        <v>2419.2999999999997</v>
      </c>
      <c r="R334" s="2" t="str">
        <f t="shared" si="53"/>
        <v>Inactive</v>
      </c>
      <c r="S334" s="2" t="str">
        <f t="shared" si="46"/>
        <v>Low Risk</v>
      </c>
      <c r="T334" s="2" t="str">
        <f t="shared" si="47"/>
        <v>55+</v>
      </c>
      <c r="U334" s="1">
        <f t="shared" ca="1" si="48"/>
        <v>1021</v>
      </c>
      <c r="V334" s="2" t="str">
        <f t="shared" si="49"/>
        <v>Low Loyalty</v>
      </c>
      <c r="W334" s="2" t="str">
        <f t="shared" si="50"/>
        <v>Legitimate</v>
      </c>
      <c r="X334" s="2" t="str">
        <f>IF(Q334&lt;Data_Validation!$B$8,"Low Value",IF(Q334&lt;Data_Validation!$B$9,"Medium Value","High Value"))</f>
        <v>High Value</v>
      </c>
      <c r="Y334" s="2" t="str">
        <f t="shared" si="51"/>
        <v>High Value - Maintain</v>
      </c>
      <c r="Z334" s="2" t="str">
        <f t="shared" si="52"/>
        <v>Check Data</v>
      </c>
    </row>
    <row r="335" spans="1:26" x14ac:dyDescent="0.3">
      <c r="A335" t="s">
        <v>357</v>
      </c>
      <c r="B335">
        <v>23</v>
      </c>
      <c r="C335" t="s">
        <v>21</v>
      </c>
      <c r="D335" t="s">
        <v>18</v>
      </c>
      <c r="E335">
        <v>49</v>
      </c>
      <c r="F335">
        <v>9</v>
      </c>
      <c r="G335">
        <v>335</v>
      </c>
      <c r="H335">
        <v>0</v>
      </c>
      <c r="I335" t="s">
        <v>23</v>
      </c>
      <c r="J335">
        <v>3.7</v>
      </c>
      <c r="K335" s="1">
        <v>45557</v>
      </c>
      <c r="L335">
        <v>91</v>
      </c>
      <c r="M335">
        <v>0.55000000000000004</v>
      </c>
      <c r="N335">
        <f>IF(E335="",Data_Validation!$B$1,E335)</f>
        <v>49</v>
      </c>
      <c r="O335">
        <f>IF(J335="",Data_Validation!$B$2,J335)</f>
        <v>3.7</v>
      </c>
      <c r="P335">
        <f t="shared" si="45"/>
        <v>2</v>
      </c>
      <c r="Q335" s="2">
        <f>CustomerData[[#This Row],[avg_order_value_clean]]*CustomerData[[#This Row],[total_orders]]</f>
        <v>441</v>
      </c>
      <c r="R335" s="2" t="str">
        <f t="shared" si="53"/>
        <v>Inactive</v>
      </c>
      <c r="S335" s="2" t="str">
        <f t="shared" si="46"/>
        <v>High Risk</v>
      </c>
      <c r="T335" s="2" t="str">
        <f t="shared" si="47"/>
        <v>Under 25</v>
      </c>
      <c r="U335" s="1">
        <f t="shared" ca="1" si="48"/>
        <v>704</v>
      </c>
      <c r="V335" s="2" t="str">
        <f t="shared" si="49"/>
        <v>High Loyalty</v>
      </c>
      <c r="W335" s="2" t="str">
        <f t="shared" si="50"/>
        <v>Legitimate</v>
      </c>
      <c r="X335" s="2" t="str">
        <f>IF(Q335&lt;Data_Validation!$B$8,"Low Value",IF(Q335&lt;Data_Validation!$B$9,"Medium Value","High Value"))</f>
        <v>Low Value</v>
      </c>
      <c r="Y335" s="2" t="str">
        <f t="shared" si="51"/>
        <v>At Risk - Develop</v>
      </c>
      <c r="Z335" s="2" t="str">
        <f t="shared" si="52"/>
        <v>Check Data</v>
      </c>
    </row>
    <row r="336" spans="1:26" x14ac:dyDescent="0.3">
      <c r="A336" t="s">
        <v>358</v>
      </c>
      <c r="B336">
        <v>79</v>
      </c>
      <c r="C336" t="s">
        <v>14</v>
      </c>
      <c r="D336" t="s">
        <v>26</v>
      </c>
      <c r="E336">
        <v>81.900000000000006</v>
      </c>
      <c r="F336">
        <v>5</v>
      </c>
      <c r="G336">
        <v>278</v>
      </c>
      <c r="H336">
        <v>0</v>
      </c>
      <c r="I336" t="s">
        <v>29</v>
      </c>
      <c r="J336">
        <v>39.5</v>
      </c>
      <c r="K336" s="1">
        <v>44200</v>
      </c>
      <c r="L336">
        <v>90</v>
      </c>
      <c r="M336">
        <v>0.7</v>
      </c>
      <c r="N336">
        <f>IF(E336="",Data_Validation!$B$1,E336)</f>
        <v>81.900000000000006</v>
      </c>
      <c r="O336">
        <f>IF(J336="",Data_Validation!$B$2,J336)</f>
        <v>39.5</v>
      </c>
      <c r="P336">
        <f t="shared" si="45"/>
        <v>1</v>
      </c>
      <c r="Q336" s="2">
        <f>CustomerData[[#This Row],[avg_order_value_clean]]*CustomerData[[#This Row],[total_orders]]</f>
        <v>409.5</v>
      </c>
      <c r="R336" s="2" t="str">
        <f t="shared" si="53"/>
        <v>Inactive</v>
      </c>
      <c r="S336" s="2" t="str">
        <f t="shared" si="46"/>
        <v>High Risk</v>
      </c>
      <c r="T336" s="2" t="str">
        <f t="shared" si="47"/>
        <v>55+</v>
      </c>
      <c r="U336" s="1">
        <f t="shared" ca="1" si="48"/>
        <v>2061</v>
      </c>
      <c r="V336" s="2" t="str">
        <f t="shared" si="49"/>
        <v>High Loyalty</v>
      </c>
      <c r="W336" s="2" t="str">
        <f t="shared" si="50"/>
        <v>Legitimate</v>
      </c>
      <c r="X336" s="2" t="str">
        <f>IF(Q336&lt;Data_Validation!$B$8,"Low Value",IF(Q336&lt;Data_Validation!$B$9,"Medium Value","High Value"))</f>
        <v>Low Value</v>
      </c>
      <c r="Y336" s="2" t="str">
        <f t="shared" si="51"/>
        <v>At Risk - Develop</v>
      </c>
      <c r="Z336" s="2" t="str">
        <f t="shared" si="52"/>
        <v>Check Data</v>
      </c>
    </row>
    <row r="337" spans="1:26" x14ac:dyDescent="0.3">
      <c r="A337" t="s">
        <v>359</v>
      </c>
      <c r="B337">
        <v>33</v>
      </c>
      <c r="C337" t="s">
        <v>21</v>
      </c>
      <c r="D337" t="s">
        <v>37</v>
      </c>
      <c r="E337">
        <v>58.21</v>
      </c>
      <c r="F337">
        <v>9</v>
      </c>
      <c r="G337">
        <v>143</v>
      </c>
      <c r="H337">
        <v>0</v>
      </c>
      <c r="I337" t="s">
        <v>40</v>
      </c>
      <c r="J337">
        <v>40.200000000000003</v>
      </c>
      <c r="K337" s="1">
        <v>45454</v>
      </c>
      <c r="L337">
        <v>32</v>
      </c>
      <c r="M337">
        <v>0.15</v>
      </c>
      <c r="N337">
        <f>IF(E337="",Data_Validation!$B$1,E337)</f>
        <v>58.21</v>
      </c>
      <c r="O337">
        <f>IF(J337="",Data_Validation!$B$2,J337)</f>
        <v>40.200000000000003</v>
      </c>
      <c r="P337">
        <f t="shared" si="45"/>
        <v>1</v>
      </c>
      <c r="Q337" s="2">
        <f>CustomerData[[#This Row],[avg_order_value_clean]]*CustomerData[[#This Row],[total_orders]]</f>
        <v>523.89</v>
      </c>
      <c r="R337" s="2" t="str">
        <f t="shared" si="53"/>
        <v>Inactive</v>
      </c>
      <c r="S337" s="2" t="str">
        <f t="shared" si="46"/>
        <v>Low Risk</v>
      </c>
      <c r="T337" s="2" t="str">
        <f t="shared" si="47"/>
        <v>25-34</v>
      </c>
      <c r="U337" s="1">
        <f t="shared" ca="1" si="48"/>
        <v>807</v>
      </c>
      <c r="V337" s="2" t="str">
        <f t="shared" si="49"/>
        <v>Low Loyalty</v>
      </c>
      <c r="W337" s="2" t="str">
        <f t="shared" si="50"/>
        <v>Legitimate</v>
      </c>
      <c r="X337" s="2" t="str">
        <f>IF(Q337&lt;Data_Validation!$B$8,"Low Value",IF(Q337&lt;Data_Validation!$B$9,"Medium Value","High Value"))</f>
        <v>Low Value</v>
      </c>
      <c r="Y337" s="2" t="str">
        <f t="shared" si="51"/>
        <v>Stable</v>
      </c>
      <c r="Z337" s="2" t="str">
        <f t="shared" si="52"/>
        <v>Check Data</v>
      </c>
    </row>
    <row r="338" spans="1:26" x14ac:dyDescent="0.3">
      <c r="A338" t="s">
        <v>360</v>
      </c>
      <c r="B338">
        <v>51</v>
      </c>
      <c r="C338" t="s">
        <v>14</v>
      </c>
      <c r="D338" t="s">
        <v>18</v>
      </c>
      <c r="E338">
        <v>142.83000000000001</v>
      </c>
      <c r="F338">
        <v>7</v>
      </c>
      <c r="G338">
        <v>227</v>
      </c>
      <c r="H338">
        <v>1</v>
      </c>
      <c r="I338" t="s">
        <v>40</v>
      </c>
      <c r="J338">
        <v>80.099999999999994</v>
      </c>
      <c r="K338" s="1">
        <v>44462</v>
      </c>
      <c r="L338">
        <v>78</v>
      </c>
      <c r="M338">
        <v>0.36</v>
      </c>
      <c r="N338">
        <f>IF(E338="",Data_Validation!$B$1,E338)</f>
        <v>142.83000000000001</v>
      </c>
      <c r="O338">
        <f>IF(J338="",Data_Validation!$B$2,J338)</f>
        <v>80.099999999999994</v>
      </c>
      <c r="P338">
        <f t="shared" si="45"/>
        <v>2</v>
      </c>
      <c r="Q338" s="2">
        <f>CustomerData[[#This Row],[avg_order_value_clean]]*CustomerData[[#This Row],[total_orders]]</f>
        <v>999.81000000000006</v>
      </c>
      <c r="R338" s="2" t="str">
        <f t="shared" si="53"/>
        <v>Inactive</v>
      </c>
      <c r="S338" s="2" t="str">
        <f t="shared" si="46"/>
        <v>Medium Risk</v>
      </c>
      <c r="T338" s="2" t="str">
        <f t="shared" si="47"/>
        <v>45-54</v>
      </c>
      <c r="U338" s="1">
        <f t="shared" ca="1" si="48"/>
        <v>1799</v>
      </c>
      <c r="V338" s="2" t="str">
        <f t="shared" si="49"/>
        <v>High Loyalty</v>
      </c>
      <c r="W338" s="2" t="str">
        <f t="shared" si="50"/>
        <v>Fraudulent</v>
      </c>
      <c r="X338" s="2" t="str">
        <f>IF(Q338&lt;Data_Validation!$B$8,"Low Value",IF(Q338&lt;Data_Validation!$B$9,"Medium Value","High Value"))</f>
        <v>Low Value</v>
      </c>
      <c r="Y338" s="2" t="str">
        <f t="shared" si="51"/>
        <v>Stable</v>
      </c>
      <c r="Z338" s="2" t="str">
        <f t="shared" si="52"/>
        <v>Check Data</v>
      </c>
    </row>
    <row r="339" spans="1:26" x14ac:dyDescent="0.3">
      <c r="A339" t="s">
        <v>361</v>
      </c>
      <c r="B339">
        <v>40</v>
      </c>
      <c r="C339" t="s">
        <v>21</v>
      </c>
      <c r="D339" t="s">
        <v>50</v>
      </c>
      <c r="E339">
        <v>96.2</v>
      </c>
      <c r="F339">
        <v>9</v>
      </c>
      <c r="G339">
        <v>203</v>
      </c>
      <c r="H339">
        <v>0</v>
      </c>
      <c r="I339" t="s">
        <v>40</v>
      </c>
      <c r="J339">
        <v>23.4</v>
      </c>
      <c r="K339" s="1">
        <v>44454</v>
      </c>
      <c r="L339">
        <v>83</v>
      </c>
      <c r="M339">
        <v>0.28000000000000003</v>
      </c>
      <c r="N339">
        <f>IF(E339="",Data_Validation!$B$1,E339)</f>
        <v>96.2</v>
      </c>
      <c r="O339">
        <f>IF(J339="",Data_Validation!$B$2,J339)</f>
        <v>23.4</v>
      </c>
      <c r="P339">
        <f t="shared" si="45"/>
        <v>1</v>
      </c>
      <c r="Q339" s="2">
        <f>CustomerData[[#This Row],[avg_order_value_clean]]*CustomerData[[#This Row],[total_orders]]</f>
        <v>865.80000000000007</v>
      </c>
      <c r="R339" s="2" t="str">
        <f t="shared" si="53"/>
        <v>Inactive</v>
      </c>
      <c r="S339" s="2" t="str">
        <f t="shared" si="46"/>
        <v>Medium Risk</v>
      </c>
      <c r="T339" s="2" t="str">
        <f t="shared" si="47"/>
        <v>35-44</v>
      </c>
      <c r="U339" s="1">
        <f t="shared" ca="1" si="48"/>
        <v>1807</v>
      </c>
      <c r="V339" s="2" t="str">
        <f t="shared" si="49"/>
        <v>High Loyalty</v>
      </c>
      <c r="W339" s="2" t="str">
        <f t="shared" si="50"/>
        <v>Legitimate</v>
      </c>
      <c r="X339" s="2" t="str">
        <f>IF(Q339&lt;Data_Validation!$B$8,"Low Value",IF(Q339&lt;Data_Validation!$B$9,"Medium Value","High Value"))</f>
        <v>Low Value</v>
      </c>
      <c r="Y339" s="2" t="str">
        <f t="shared" si="51"/>
        <v>Stable</v>
      </c>
      <c r="Z339" s="2" t="str">
        <f t="shared" si="52"/>
        <v>Check Data</v>
      </c>
    </row>
    <row r="340" spans="1:26" x14ac:dyDescent="0.3">
      <c r="A340" t="s">
        <v>362</v>
      </c>
      <c r="B340">
        <v>67</v>
      </c>
      <c r="C340" t="s">
        <v>25</v>
      </c>
      <c r="D340" t="s">
        <v>28</v>
      </c>
      <c r="E340">
        <v>164.44</v>
      </c>
      <c r="F340">
        <v>11</v>
      </c>
      <c r="G340">
        <v>228</v>
      </c>
      <c r="H340">
        <v>0</v>
      </c>
      <c r="I340" t="s">
        <v>29</v>
      </c>
      <c r="J340">
        <v>45.3</v>
      </c>
      <c r="K340" s="1">
        <v>45631</v>
      </c>
      <c r="L340">
        <v>9</v>
      </c>
      <c r="M340">
        <v>0.26</v>
      </c>
      <c r="N340">
        <f>IF(E340="",Data_Validation!$B$1,E340)</f>
        <v>164.44</v>
      </c>
      <c r="O340">
        <f>IF(J340="",Data_Validation!$B$2,J340)</f>
        <v>45.3</v>
      </c>
      <c r="P340">
        <f t="shared" si="45"/>
        <v>2</v>
      </c>
      <c r="Q340" s="2">
        <f>CustomerData[[#This Row],[avg_order_value_clean]]*CustomerData[[#This Row],[total_orders]]</f>
        <v>1808.84</v>
      </c>
      <c r="R340" s="2" t="str">
        <f t="shared" si="53"/>
        <v>Inactive</v>
      </c>
      <c r="S340" s="2" t="str">
        <f t="shared" si="46"/>
        <v>Medium Risk</v>
      </c>
      <c r="T340" s="2" t="str">
        <f t="shared" si="47"/>
        <v>55+</v>
      </c>
      <c r="U340" s="1">
        <f t="shared" ca="1" si="48"/>
        <v>630</v>
      </c>
      <c r="V340" s="2" t="str">
        <f t="shared" si="49"/>
        <v>Low Loyalty</v>
      </c>
      <c r="W340" s="2" t="str">
        <f t="shared" si="50"/>
        <v>Legitimate</v>
      </c>
      <c r="X340" s="2" t="str">
        <f>IF(Q340&lt;Data_Validation!$B$8,"Low Value",IF(Q340&lt;Data_Validation!$B$9,"Medium Value","High Value"))</f>
        <v>High Value</v>
      </c>
      <c r="Y340" s="2" t="str">
        <f t="shared" si="51"/>
        <v>High Value - Maintain</v>
      </c>
      <c r="Z340" s="2" t="str">
        <f t="shared" si="52"/>
        <v>Check Data</v>
      </c>
    </row>
    <row r="341" spans="1:26" x14ac:dyDescent="0.3">
      <c r="A341" t="s">
        <v>363</v>
      </c>
      <c r="B341">
        <v>59</v>
      </c>
      <c r="C341" t="s">
        <v>14</v>
      </c>
      <c r="D341" t="s">
        <v>18</v>
      </c>
      <c r="E341">
        <v>131.4</v>
      </c>
      <c r="F341">
        <v>11</v>
      </c>
      <c r="G341">
        <v>264</v>
      </c>
      <c r="H341">
        <v>0</v>
      </c>
      <c r="I341" t="s">
        <v>29</v>
      </c>
      <c r="J341">
        <v>5.4</v>
      </c>
      <c r="K341" s="1">
        <v>45744</v>
      </c>
      <c r="L341">
        <v>59</v>
      </c>
      <c r="M341">
        <v>0.06</v>
      </c>
      <c r="N341">
        <f>IF(E341="",Data_Validation!$B$1,E341)</f>
        <v>131.4</v>
      </c>
      <c r="O341">
        <f>IF(J341="",Data_Validation!$B$2,J341)</f>
        <v>5.4</v>
      </c>
      <c r="P341">
        <f t="shared" si="45"/>
        <v>4</v>
      </c>
      <c r="Q341" s="2">
        <f>CustomerData[[#This Row],[avg_order_value_clean]]*CustomerData[[#This Row],[total_orders]]</f>
        <v>1445.4</v>
      </c>
      <c r="R341" s="2" t="str">
        <f t="shared" si="53"/>
        <v>Inactive</v>
      </c>
      <c r="S341" s="2" t="str">
        <f t="shared" si="46"/>
        <v>Low Risk</v>
      </c>
      <c r="T341" s="2" t="str">
        <f t="shared" si="47"/>
        <v>55+</v>
      </c>
      <c r="U341" s="1">
        <f t="shared" ca="1" si="48"/>
        <v>517</v>
      </c>
      <c r="V341" s="2" t="str">
        <f t="shared" si="49"/>
        <v>Medium Loyalty</v>
      </c>
      <c r="W341" s="2" t="str">
        <f t="shared" si="50"/>
        <v>Legitimate</v>
      </c>
      <c r="X341" s="2" t="str">
        <f>IF(Q341&lt;Data_Validation!$B$8,"Low Value",IF(Q341&lt;Data_Validation!$B$9,"Medium Value","High Value"))</f>
        <v>Low Value</v>
      </c>
      <c r="Y341" s="2" t="str">
        <f t="shared" si="51"/>
        <v>Stable</v>
      </c>
      <c r="Z341" s="2" t="str">
        <f t="shared" si="52"/>
        <v>Check Data</v>
      </c>
    </row>
    <row r="342" spans="1:26" x14ac:dyDescent="0.3">
      <c r="A342" t="s">
        <v>364</v>
      </c>
      <c r="B342">
        <v>41</v>
      </c>
      <c r="C342" t="s">
        <v>14</v>
      </c>
      <c r="D342" t="s">
        <v>37</v>
      </c>
      <c r="E342">
        <v>118.56</v>
      </c>
      <c r="F342">
        <v>7</v>
      </c>
      <c r="G342">
        <v>136</v>
      </c>
      <c r="H342">
        <v>0</v>
      </c>
      <c r="I342" t="s">
        <v>16</v>
      </c>
      <c r="J342">
        <v>88.1</v>
      </c>
      <c r="K342" s="1">
        <v>45772</v>
      </c>
      <c r="L342">
        <v>44</v>
      </c>
      <c r="M342">
        <v>0.45</v>
      </c>
      <c r="N342">
        <f>IF(E342="",Data_Validation!$B$1,E342)</f>
        <v>118.56</v>
      </c>
      <c r="O342">
        <f>IF(J342="",Data_Validation!$B$2,J342)</f>
        <v>88.1</v>
      </c>
      <c r="P342">
        <f t="shared" si="45"/>
        <v>1</v>
      </c>
      <c r="Q342" s="2">
        <f>CustomerData[[#This Row],[avg_order_value_clean]]*CustomerData[[#This Row],[total_orders]]</f>
        <v>829.92000000000007</v>
      </c>
      <c r="R342" s="2" t="str">
        <f t="shared" si="53"/>
        <v>Inactive</v>
      </c>
      <c r="S342" s="2" t="str">
        <f t="shared" si="46"/>
        <v>Medium Risk</v>
      </c>
      <c r="T342" s="2" t="str">
        <f t="shared" si="47"/>
        <v>35-44</v>
      </c>
      <c r="U342" s="1">
        <f t="shared" ca="1" si="48"/>
        <v>489</v>
      </c>
      <c r="V342" s="2" t="str">
        <f t="shared" si="49"/>
        <v>Medium Loyalty</v>
      </c>
      <c r="W342" s="2" t="str">
        <f t="shared" si="50"/>
        <v>Legitimate</v>
      </c>
      <c r="X342" s="2" t="str">
        <f>IF(Q342&lt;Data_Validation!$B$8,"Low Value",IF(Q342&lt;Data_Validation!$B$9,"Medium Value","High Value"))</f>
        <v>Low Value</v>
      </c>
      <c r="Y342" s="2" t="str">
        <f t="shared" si="51"/>
        <v>Stable</v>
      </c>
      <c r="Z342" s="2" t="str">
        <f t="shared" si="52"/>
        <v>Check Data</v>
      </c>
    </row>
    <row r="343" spans="1:26" x14ac:dyDescent="0.3">
      <c r="A343" t="s">
        <v>365</v>
      </c>
      <c r="B343">
        <v>73</v>
      </c>
      <c r="C343" t="s">
        <v>21</v>
      </c>
      <c r="D343" t="s">
        <v>37</v>
      </c>
      <c r="E343">
        <v>57.87</v>
      </c>
      <c r="F343">
        <v>14</v>
      </c>
      <c r="G343">
        <v>239</v>
      </c>
      <c r="H343">
        <v>1</v>
      </c>
      <c r="I343" t="s">
        <v>29</v>
      </c>
      <c r="J343">
        <v>44.4</v>
      </c>
      <c r="K343" s="1">
        <v>44790</v>
      </c>
      <c r="L343">
        <v>65</v>
      </c>
      <c r="M343">
        <v>0.09</v>
      </c>
      <c r="N343">
        <f>IF(E343="",Data_Validation!$B$1,E343)</f>
        <v>57.87</v>
      </c>
      <c r="O343">
        <f>IF(J343="",Data_Validation!$B$2,J343)</f>
        <v>44.4</v>
      </c>
      <c r="P343">
        <f t="shared" si="45"/>
        <v>3</v>
      </c>
      <c r="Q343" s="2">
        <f>CustomerData[[#This Row],[avg_order_value_clean]]*CustomerData[[#This Row],[total_orders]]</f>
        <v>810.18</v>
      </c>
      <c r="R343" s="2" t="str">
        <f t="shared" si="53"/>
        <v>Inactive</v>
      </c>
      <c r="S343" s="2" t="str">
        <f t="shared" si="46"/>
        <v>Low Risk</v>
      </c>
      <c r="T343" s="2" t="str">
        <f t="shared" si="47"/>
        <v>55+</v>
      </c>
      <c r="U343" s="1">
        <f t="shared" ca="1" si="48"/>
        <v>1471</v>
      </c>
      <c r="V343" s="2" t="str">
        <f t="shared" si="49"/>
        <v>Medium Loyalty</v>
      </c>
      <c r="W343" s="2" t="str">
        <f t="shared" si="50"/>
        <v>Fraudulent</v>
      </c>
      <c r="X343" s="2" t="str">
        <f>IF(Q343&lt;Data_Validation!$B$8,"Low Value",IF(Q343&lt;Data_Validation!$B$9,"Medium Value","High Value"))</f>
        <v>Low Value</v>
      </c>
      <c r="Y343" s="2" t="str">
        <f t="shared" si="51"/>
        <v>Stable</v>
      </c>
      <c r="Z343" s="2" t="str">
        <f t="shared" si="52"/>
        <v>Check Data</v>
      </c>
    </row>
    <row r="344" spans="1:26" x14ac:dyDescent="0.3">
      <c r="A344" t="s">
        <v>366</v>
      </c>
      <c r="B344">
        <v>66</v>
      </c>
      <c r="C344" t="s">
        <v>21</v>
      </c>
      <c r="D344" t="s">
        <v>52</v>
      </c>
      <c r="E344">
        <v>168.12</v>
      </c>
      <c r="F344">
        <v>12</v>
      </c>
      <c r="G344">
        <v>185</v>
      </c>
      <c r="H344">
        <v>0</v>
      </c>
      <c r="I344" t="s">
        <v>29</v>
      </c>
      <c r="J344">
        <v>85.7</v>
      </c>
      <c r="K344" s="1">
        <v>44948</v>
      </c>
      <c r="L344">
        <v>21</v>
      </c>
      <c r="M344">
        <v>0.04</v>
      </c>
      <c r="N344">
        <f>IF(E344="",Data_Validation!$B$1,E344)</f>
        <v>168.12</v>
      </c>
      <c r="O344">
        <f>IF(J344="",Data_Validation!$B$2,J344)</f>
        <v>85.7</v>
      </c>
      <c r="P344">
        <f t="shared" si="45"/>
        <v>1</v>
      </c>
      <c r="Q344" s="2">
        <f>CustomerData[[#This Row],[avg_order_value_clean]]*CustomerData[[#This Row],[total_orders]]</f>
        <v>2017.44</v>
      </c>
      <c r="R344" s="2" t="str">
        <f t="shared" si="53"/>
        <v>Inactive</v>
      </c>
      <c r="S344" s="2" t="str">
        <f t="shared" si="46"/>
        <v>Low Risk</v>
      </c>
      <c r="T344" s="2" t="str">
        <f t="shared" si="47"/>
        <v>55+</v>
      </c>
      <c r="U344" s="1">
        <f t="shared" ca="1" si="48"/>
        <v>1313</v>
      </c>
      <c r="V344" s="2" t="str">
        <f t="shared" si="49"/>
        <v>Low Loyalty</v>
      </c>
      <c r="W344" s="2" t="str">
        <f t="shared" si="50"/>
        <v>Legitimate</v>
      </c>
      <c r="X344" s="2" t="str">
        <f>IF(Q344&lt;Data_Validation!$B$8,"Low Value",IF(Q344&lt;Data_Validation!$B$9,"Medium Value","High Value"))</f>
        <v>High Value</v>
      </c>
      <c r="Y344" s="2" t="str">
        <f t="shared" si="51"/>
        <v>High Value - Maintain</v>
      </c>
      <c r="Z344" s="2" t="str">
        <f t="shared" si="52"/>
        <v>Check Data</v>
      </c>
    </row>
    <row r="345" spans="1:26" x14ac:dyDescent="0.3">
      <c r="A345" t="s">
        <v>367</v>
      </c>
      <c r="B345">
        <v>30</v>
      </c>
      <c r="C345" t="s">
        <v>21</v>
      </c>
      <c r="D345" t="s">
        <v>50</v>
      </c>
      <c r="E345">
        <v>76.83</v>
      </c>
      <c r="F345">
        <v>11</v>
      </c>
      <c r="G345">
        <v>314</v>
      </c>
      <c r="H345">
        <v>0</v>
      </c>
      <c r="I345" t="s">
        <v>23</v>
      </c>
      <c r="J345">
        <v>67.7</v>
      </c>
      <c r="K345" s="1">
        <v>44569</v>
      </c>
      <c r="L345">
        <v>20</v>
      </c>
      <c r="M345">
        <v>0.25</v>
      </c>
      <c r="N345">
        <f>IF(E345="",Data_Validation!$B$1,E345)</f>
        <v>76.83</v>
      </c>
      <c r="O345">
        <f>IF(J345="",Data_Validation!$B$2,J345)</f>
        <v>67.7</v>
      </c>
      <c r="P345">
        <f t="shared" si="45"/>
        <v>1</v>
      </c>
      <c r="Q345" s="2">
        <f>CustomerData[[#This Row],[avg_order_value_clean]]*CustomerData[[#This Row],[total_orders]]</f>
        <v>845.13</v>
      </c>
      <c r="R345" s="2" t="str">
        <f t="shared" si="53"/>
        <v>Inactive</v>
      </c>
      <c r="S345" s="2" t="str">
        <f t="shared" si="46"/>
        <v>Medium Risk</v>
      </c>
      <c r="T345" s="2" t="str">
        <f t="shared" si="47"/>
        <v>25-34</v>
      </c>
      <c r="U345" s="1">
        <f t="shared" ca="1" si="48"/>
        <v>1692</v>
      </c>
      <c r="V345" s="2" t="str">
        <f t="shared" si="49"/>
        <v>Low Loyalty</v>
      </c>
      <c r="W345" s="2" t="str">
        <f t="shared" si="50"/>
        <v>Legitimate</v>
      </c>
      <c r="X345" s="2" t="str">
        <f>IF(Q345&lt;Data_Validation!$B$8,"Low Value",IF(Q345&lt;Data_Validation!$B$9,"Medium Value","High Value"))</f>
        <v>Low Value</v>
      </c>
      <c r="Y345" s="2" t="str">
        <f t="shared" si="51"/>
        <v>Stable</v>
      </c>
      <c r="Z345" s="2" t="str">
        <f t="shared" si="52"/>
        <v>Check Data</v>
      </c>
    </row>
    <row r="346" spans="1:26" x14ac:dyDescent="0.3">
      <c r="A346" t="s">
        <v>368</v>
      </c>
      <c r="B346">
        <v>73</v>
      </c>
      <c r="C346" t="s">
        <v>14</v>
      </c>
      <c r="D346" t="s">
        <v>50</v>
      </c>
      <c r="E346">
        <v>94.98</v>
      </c>
      <c r="F346">
        <v>9</v>
      </c>
      <c r="G346">
        <v>150</v>
      </c>
      <c r="H346">
        <v>0</v>
      </c>
      <c r="I346" t="s">
        <v>29</v>
      </c>
      <c r="J346">
        <v>32</v>
      </c>
      <c r="K346" s="1">
        <v>44063</v>
      </c>
      <c r="L346">
        <v>49</v>
      </c>
      <c r="M346">
        <v>0.2</v>
      </c>
      <c r="N346">
        <f>IF(E346="",Data_Validation!$B$1,E346)</f>
        <v>94.98</v>
      </c>
      <c r="O346">
        <f>IF(J346="",Data_Validation!$B$2,J346)</f>
        <v>32</v>
      </c>
      <c r="P346">
        <f t="shared" si="45"/>
        <v>1</v>
      </c>
      <c r="Q346" s="2">
        <f>CustomerData[[#This Row],[avg_order_value_clean]]*CustomerData[[#This Row],[total_orders]]</f>
        <v>854.82</v>
      </c>
      <c r="R346" s="2" t="str">
        <f t="shared" si="53"/>
        <v>Inactive</v>
      </c>
      <c r="S346" s="2" t="str">
        <f t="shared" si="46"/>
        <v>Medium Risk</v>
      </c>
      <c r="T346" s="2" t="str">
        <f t="shared" si="47"/>
        <v>55+</v>
      </c>
      <c r="U346" s="1">
        <f t="shared" ca="1" si="48"/>
        <v>2198</v>
      </c>
      <c r="V346" s="2" t="str">
        <f t="shared" si="49"/>
        <v>Medium Loyalty</v>
      </c>
      <c r="W346" s="2" t="str">
        <f t="shared" si="50"/>
        <v>Legitimate</v>
      </c>
      <c r="X346" s="2" t="str">
        <f>IF(Q346&lt;Data_Validation!$B$8,"Low Value",IF(Q346&lt;Data_Validation!$B$9,"Medium Value","High Value"))</f>
        <v>Low Value</v>
      </c>
      <c r="Y346" s="2" t="str">
        <f t="shared" si="51"/>
        <v>Stable</v>
      </c>
      <c r="Z346" s="2" t="str">
        <f t="shared" si="52"/>
        <v>Check Data</v>
      </c>
    </row>
    <row r="347" spans="1:26" x14ac:dyDescent="0.3">
      <c r="A347" t="s">
        <v>369</v>
      </c>
      <c r="B347">
        <v>35</v>
      </c>
      <c r="C347" t="s">
        <v>14</v>
      </c>
      <c r="D347" t="s">
        <v>44</v>
      </c>
      <c r="E347">
        <v>177.45</v>
      </c>
      <c r="F347">
        <v>8</v>
      </c>
      <c r="G347">
        <v>324</v>
      </c>
      <c r="H347">
        <v>0</v>
      </c>
      <c r="I347" t="s">
        <v>19</v>
      </c>
      <c r="J347">
        <v>71.3</v>
      </c>
      <c r="K347" s="1">
        <v>45820</v>
      </c>
      <c r="L347">
        <v>97</v>
      </c>
      <c r="M347">
        <v>0.36</v>
      </c>
      <c r="N347">
        <f>IF(E347="",Data_Validation!$B$1,E347)</f>
        <v>177.45</v>
      </c>
      <c r="O347">
        <f>IF(J347="",Data_Validation!$B$2,J347)</f>
        <v>71.3</v>
      </c>
      <c r="P347">
        <f t="shared" si="45"/>
        <v>1</v>
      </c>
      <c r="Q347" s="2">
        <f>CustomerData[[#This Row],[avg_order_value_clean]]*CustomerData[[#This Row],[total_orders]]</f>
        <v>1419.6</v>
      </c>
      <c r="R347" s="2" t="str">
        <f t="shared" si="53"/>
        <v>Inactive</v>
      </c>
      <c r="S347" s="2" t="str">
        <f t="shared" si="46"/>
        <v>Medium Risk</v>
      </c>
      <c r="T347" s="2" t="str">
        <f t="shared" si="47"/>
        <v>35-44</v>
      </c>
      <c r="U347" s="1">
        <f t="shared" ca="1" si="48"/>
        <v>441</v>
      </c>
      <c r="V347" s="2" t="str">
        <f t="shared" si="49"/>
        <v>High Loyalty</v>
      </c>
      <c r="W347" s="2" t="str">
        <f t="shared" si="50"/>
        <v>Legitimate</v>
      </c>
      <c r="X347" s="2" t="str">
        <f>IF(Q347&lt;Data_Validation!$B$8,"Low Value",IF(Q347&lt;Data_Validation!$B$9,"Medium Value","High Value"))</f>
        <v>Low Value</v>
      </c>
      <c r="Y347" s="2" t="str">
        <f t="shared" si="51"/>
        <v>Stable</v>
      </c>
      <c r="Z347" s="2" t="str">
        <f t="shared" si="52"/>
        <v>Check Data</v>
      </c>
    </row>
    <row r="348" spans="1:26" x14ac:dyDescent="0.3">
      <c r="A348" t="s">
        <v>370</v>
      </c>
      <c r="B348">
        <v>71</v>
      </c>
      <c r="C348" t="s">
        <v>21</v>
      </c>
      <c r="D348" t="s">
        <v>26</v>
      </c>
      <c r="E348">
        <v>53.77</v>
      </c>
      <c r="F348">
        <v>13</v>
      </c>
      <c r="G348">
        <v>290</v>
      </c>
      <c r="H348">
        <v>0</v>
      </c>
      <c r="I348" t="s">
        <v>23</v>
      </c>
      <c r="J348">
        <v>46.9</v>
      </c>
      <c r="K348" s="1">
        <v>45419</v>
      </c>
      <c r="L348">
        <v>33</v>
      </c>
      <c r="M348">
        <v>0.31</v>
      </c>
      <c r="N348">
        <f>IF(E348="",Data_Validation!$B$1,E348)</f>
        <v>53.77</v>
      </c>
      <c r="O348">
        <f>IF(J348="",Data_Validation!$B$2,J348)</f>
        <v>46.9</v>
      </c>
      <c r="P348">
        <f t="shared" si="45"/>
        <v>1</v>
      </c>
      <c r="Q348" s="2">
        <f>CustomerData[[#This Row],[avg_order_value_clean]]*CustomerData[[#This Row],[total_orders]]</f>
        <v>699.01</v>
      </c>
      <c r="R348" s="2" t="str">
        <f t="shared" si="53"/>
        <v>Inactive</v>
      </c>
      <c r="S348" s="2" t="str">
        <f t="shared" si="46"/>
        <v>Medium Risk</v>
      </c>
      <c r="T348" s="2" t="str">
        <f t="shared" si="47"/>
        <v>55+</v>
      </c>
      <c r="U348" s="1">
        <f t="shared" ca="1" si="48"/>
        <v>842</v>
      </c>
      <c r="V348" s="2" t="str">
        <f t="shared" si="49"/>
        <v>Low Loyalty</v>
      </c>
      <c r="W348" s="2" t="str">
        <f t="shared" si="50"/>
        <v>Legitimate</v>
      </c>
      <c r="X348" s="2" t="str">
        <f>IF(Q348&lt;Data_Validation!$B$8,"Low Value",IF(Q348&lt;Data_Validation!$B$9,"Medium Value","High Value"))</f>
        <v>Low Value</v>
      </c>
      <c r="Y348" s="2" t="str">
        <f t="shared" si="51"/>
        <v>Stable</v>
      </c>
      <c r="Z348" s="2" t="str">
        <f t="shared" si="52"/>
        <v>Check Data</v>
      </c>
    </row>
    <row r="349" spans="1:26" x14ac:dyDescent="0.3">
      <c r="A349" t="s">
        <v>371</v>
      </c>
      <c r="B349">
        <v>30</v>
      </c>
      <c r="C349" t="s">
        <v>21</v>
      </c>
      <c r="D349" t="s">
        <v>50</v>
      </c>
      <c r="E349">
        <v>99.94</v>
      </c>
      <c r="F349">
        <v>10</v>
      </c>
      <c r="G349">
        <v>352</v>
      </c>
      <c r="H349">
        <v>0</v>
      </c>
      <c r="I349" t="s">
        <v>16</v>
      </c>
      <c r="J349">
        <v>34.1</v>
      </c>
      <c r="K349" s="1">
        <v>44344</v>
      </c>
      <c r="L349">
        <v>18</v>
      </c>
      <c r="M349">
        <v>0.14000000000000001</v>
      </c>
      <c r="N349">
        <f>IF(E349="",Data_Validation!$B$1,E349)</f>
        <v>99.94</v>
      </c>
      <c r="O349">
        <f>IF(J349="",Data_Validation!$B$2,J349)</f>
        <v>34.1</v>
      </c>
      <c r="P349">
        <f t="shared" si="45"/>
        <v>2</v>
      </c>
      <c r="Q349" s="2">
        <f>CustomerData[[#This Row],[avg_order_value_clean]]*CustomerData[[#This Row],[total_orders]]</f>
        <v>999.4</v>
      </c>
      <c r="R349" s="2" t="str">
        <f t="shared" si="53"/>
        <v>Inactive</v>
      </c>
      <c r="S349" s="2" t="str">
        <f t="shared" si="46"/>
        <v>Low Risk</v>
      </c>
      <c r="T349" s="2" t="str">
        <f t="shared" si="47"/>
        <v>25-34</v>
      </c>
      <c r="U349" s="1">
        <f t="shared" ca="1" si="48"/>
        <v>1917</v>
      </c>
      <c r="V349" s="2" t="str">
        <f t="shared" si="49"/>
        <v>Low Loyalty</v>
      </c>
      <c r="W349" s="2" t="str">
        <f t="shared" si="50"/>
        <v>Legitimate</v>
      </c>
      <c r="X349" s="2" t="str">
        <f>IF(Q349&lt;Data_Validation!$B$8,"Low Value",IF(Q349&lt;Data_Validation!$B$9,"Medium Value","High Value"))</f>
        <v>Low Value</v>
      </c>
      <c r="Y349" s="2" t="str">
        <f t="shared" si="51"/>
        <v>Stable</v>
      </c>
      <c r="Z349" s="2" t="str">
        <f t="shared" si="52"/>
        <v>Check Data</v>
      </c>
    </row>
    <row r="350" spans="1:26" x14ac:dyDescent="0.3">
      <c r="A350" t="s">
        <v>372</v>
      </c>
      <c r="B350">
        <v>66</v>
      </c>
      <c r="C350" t="s">
        <v>14</v>
      </c>
      <c r="D350" t="s">
        <v>28</v>
      </c>
      <c r="E350">
        <v>111.71</v>
      </c>
      <c r="F350">
        <v>7</v>
      </c>
      <c r="G350">
        <v>109</v>
      </c>
      <c r="H350">
        <v>0</v>
      </c>
      <c r="I350" t="s">
        <v>19</v>
      </c>
      <c r="J350">
        <v>66.8</v>
      </c>
      <c r="K350" s="1">
        <v>45123</v>
      </c>
      <c r="L350">
        <v>41</v>
      </c>
      <c r="M350">
        <v>0.23</v>
      </c>
      <c r="N350">
        <f>IF(E350="",Data_Validation!$B$1,E350)</f>
        <v>111.71</v>
      </c>
      <c r="O350">
        <f>IF(J350="",Data_Validation!$B$2,J350)</f>
        <v>66.8</v>
      </c>
      <c r="P350">
        <f t="shared" si="45"/>
        <v>2</v>
      </c>
      <c r="Q350" s="2">
        <f>CustomerData[[#This Row],[avg_order_value_clean]]*CustomerData[[#This Row],[total_orders]]</f>
        <v>781.96999999999991</v>
      </c>
      <c r="R350" s="2" t="str">
        <f t="shared" si="53"/>
        <v>Inactive</v>
      </c>
      <c r="S350" s="2" t="str">
        <f t="shared" si="46"/>
        <v>Medium Risk</v>
      </c>
      <c r="T350" s="2" t="str">
        <f t="shared" si="47"/>
        <v>55+</v>
      </c>
      <c r="U350" s="1">
        <f t="shared" ca="1" si="48"/>
        <v>1138</v>
      </c>
      <c r="V350" s="2" t="str">
        <f t="shared" si="49"/>
        <v>Medium Loyalty</v>
      </c>
      <c r="W350" s="2" t="str">
        <f t="shared" si="50"/>
        <v>Legitimate</v>
      </c>
      <c r="X350" s="2" t="str">
        <f>IF(Q350&lt;Data_Validation!$B$8,"Low Value",IF(Q350&lt;Data_Validation!$B$9,"Medium Value","High Value"))</f>
        <v>Low Value</v>
      </c>
      <c r="Y350" s="2" t="str">
        <f t="shared" si="51"/>
        <v>Stable</v>
      </c>
      <c r="Z350" s="2" t="str">
        <f t="shared" si="52"/>
        <v>Check Data</v>
      </c>
    </row>
    <row r="351" spans="1:26" x14ac:dyDescent="0.3">
      <c r="A351" t="s">
        <v>373</v>
      </c>
      <c r="B351">
        <v>54</v>
      </c>
      <c r="C351" t="s">
        <v>21</v>
      </c>
      <c r="D351" t="s">
        <v>26</v>
      </c>
      <c r="E351">
        <v>213.44</v>
      </c>
      <c r="F351">
        <v>9</v>
      </c>
      <c r="G351">
        <v>39</v>
      </c>
      <c r="H351">
        <v>0</v>
      </c>
      <c r="I351" t="s">
        <v>16</v>
      </c>
      <c r="J351">
        <v>77.400000000000006</v>
      </c>
      <c r="K351" s="1">
        <v>44591</v>
      </c>
      <c r="L351">
        <v>17</v>
      </c>
      <c r="M351">
        <v>0.16</v>
      </c>
      <c r="N351">
        <f>IF(E351="",Data_Validation!$B$1,E351)</f>
        <v>213.44</v>
      </c>
      <c r="O351">
        <f>IF(J351="",Data_Validation!$B$2,J351)</f>
        <v>77.400000000000006</v>
      </c>
      <c r="P351">
        <f t="shared" si="45"/>
        <v>2</v>
      </c>
      <c r="Q351" s="2">
        <f>CustomerData[[#This Row],[avg_order_value_clean]]*CustomerData[[#This Row],[total_orders]]</f>
        <v>1920.96</v>
      </c>
      <c r="R351" s="2" t="str">
        <f t="shared" si="53"/>
        <v>At Risk</v>
      </c>
      <c r="S351" s="2" t="str">
        <f t="shared" si="46"/>
        <v>Low Risk</v>
      </c>
      <c r="T351" s="2" t="str">
        <f t="shared" si="47"/>
        <v>45-54</v>
      </c>
      <c r="U351" s="1">
        <f t="shared" ca="1" si="48"/>
        <v>1670</v>
      </c>
      <c r="V351" s="2" t="str">
        <f t="shared" si="49"/>
        <v>Low Loyalty</v>
      </c>
      <c r="W351" s="2" t="str">
        <f t="shared" si="50"/>
        <v>Legitimate</v>
      </c>
      <c r="X351" s="2" t="str">
        <f>IF(Q351&lt;Data_Validation!$B$8,"Low Value",IF(Q351&lt;Data_Validation!$B$9,"Medium Value","High Value"))</f>
        <v>High Value</v>
      </c>
      <c r="Y351" s="2" t="str">
        <f t="shared" si="51"/>
        <v>High Value - Maintain</v>
      </c>
      <c r="Z351" s="2" t="str">
        <f t="shared" si="52"/>
        <v>Check Data</v>
      </c>
    </row>
    <row r="352" spans="1:26" x14ac:dyDescent="0.3">
      <c r="A352" t="s">
        <v>374</v>
      </c>
      <c r="B352">
        <v>60</v>
      </c>
      <c r="C352" t="s">
        <v>14</v>
      </c>
      <c r="D352" t="s">
        <v>52</v>
      </c>
      <c r="E352">
        <v>72.69</v>
      </c>
      <c r="F352">
        <v>10</v>
      </c>
      <c r="G352">
        <v>141</v>
      </c>
      <c r="H352">
        <v>0</v>
      </c>
      <c r="I352" t="s">
        <v>40</v>
      </c>
      <c r="J352">
        <v>68.900000000000006</v>
      </c>
      <c r="K352" s="1">
        <v>44463</v>
      </c>
      <c r="L352">
        <v>13</v>
      </c>
      <c r="M352">
        <v>0.54</v>
      </c>
      <c r="N352">
        <f>IF(E352="",Data_Validation!$B$1,E352)</f>
        <v>72.69</v>
      </c>
      <c r="O352">
        <f>IF(J352="",Data_Validation!$B$2,J352)</f>
        <v>68.900000000000006</v>
      </c>
      <c r="P352">
        <f t="shared" si="45"/>
        <v>1</v>
      </c>
      <c r="Q352" s="2">
        <f>CustomerData[[#This Row],[avg_order_value_clean]]*CustomerData[[#This Row],[total_orders]]</f>
        <v>726.9</v>
      </c>
      <c r="R352" s="2" t="str">
        <f t="shared" si="53"/>
        <v>Inactive</v>
      </c>
      <c r="S352" s="2" t="str">
        <f t="shared" si="46"/>
        <v>High Risk</v>
      </c>
      <c r="T352" s="2" t="str">
        <f t="shared" si="47"/>
        <v>55+</v>
      </c>
      <c r="U352" s="1">
        <f t="shared" ca="1" si="48"/>
        <v>1798</v>
      </c>
      <c r="V352" s="2" t="str">
        <f t="shared" si="49"/>
        <v>Low Loyalty</v>
      </c>
      <c r="W352" s="2" t="str">
        <f t="shared" si="50"/>
        <v>Legitimate</v>
      </c>
      <c r="X352" s="2" t="str">
        <f>IF(Q352&lt;Data_Validation!$B$8,"Low Value",IF(Q352&lt;Data_Validation!$B$9,"Medium Value","High Value"))</f>
        <v>Low Value</v>
      </c>
      <c r="Y352" s="2" t="str">
        <f t="shared" si="51"/>
        <v>At Risk - Develop</v>
      </c>
      <c r="Z352" s="2" t="str">
        <f t="shared" si="52"/>
        <v>Check Data</v>
      </c>
    </row>
    <row r="353" spans="1:26" x14ac:dyDescent="0.3">
      <c r="A353" t="s">
        <v>375</v>
      </c>
      <c r="B353">
        <v>56</v>
      </c>
      <c r="C353" t="s">
        <v>14</v>
      </c>
      <c r="D353" t="s">
        <v>50</v>
      </c>
      <c r="E353">
        <v>41.08</v>
      </c>
      <c r="F353">
        <v>7</v>
      </c>
      <c r="G353">
        <v>339</v>
      </c>
      <c r="H353">
        <v>0</v>
      </c>
      <c r="I353" t="s">
        <v>40</v>
      </c>
      <c r="J353">
        <v>46.3</v>
      </c>
      <c r="K353" s="1">
        <v>44334</v>
      </c>
      <c r="L353">
        <v>43</v>
      </c>
      <c r="M353">
        <v>0.52</v>
      </c>
      <c r="N353">
        <f>IF(E353="",Data_Validation!$B$1,E353)</f>
        <v>41.08</v>
      </c>
      <c r="O353">
        <f>IF(J353="",Data_Validation!$B$2,J353)</f>
        <v>46.3</v>
      </c>
      <c r="P353">
        <f t="shared" si="45"/>
        <v>1</v>
      </c>
      <c r="Q353" s="2">
        <f>CustomerData[[#This Row],[avg_order_value_clean]]*CustomerData[[#This Row],[total_orders]]</f>
        <v>287.56</v>
      </c>
      <c r="R353" s="2" t="str">
        <f t="shared" si="53"/>
        <v>Inactive</v>
      </c>
      <c r="S353" s="2" t="str">
        <f t="shared" si="46"/>
        <v>High Risk</v>
      </c>
      <c r="T353" s="2" t="str">
        <f t="shared" si="47"/>
        <v>55+</v>
      </c>
      <c r="U353" s="1">
        <f t="shared" ca="1" si="48"/>
        <v>1927</v>
      </c>
      <c r="V353" s="2" t="str">
        <f t="shared" si="49"/>
        <v>Medium Loyalty</v>
      </c>
      <c r="W353" s="2" t="str">
        <f t="shared" si="50"/>
        <v>Legitimate</v>
      </c>
      <c r="X353" s="2" t="str">
        <f>IF(Q353&lt;Data_Validation!$B$8,"Low Value",IF(Q353&lt;Data_Validation!$B$9,"Medium Value","High Value"))</f>
        <v>Low Value</v>
      </c>
      <c r="Y353" s="2" t="str">
        <f t="shared" si="51"/>
        <v>At Risk - Develop</v>
      </c>
      <c r="Z353" s="2" t="str">
        <f t="shared" si="52"/>
        <v>Check Data</v>
      </c>
    </row>
    <row r="354" spans="1:26" x14ac:dyDescent="0.3">
      <c r="A354" t="s">
        <v>376</v>
      </c>
      <c r="B354">
        <v>78</v>
      </c>
      <c r="C354" t="s">
        <v>14</v>
      </c>
      <c r="D354" t="s">
        <v>52</v>
      </c>
      <c r="E354">
        <v>235.3</v>
      </c>
      <c r="F354">
        <v>9</v>
      </c>
      <c r="G354">
        <v>12</v>
      </c>
      <c r="H354">
        <v>0</v>
      </c>
      <c r="I354" t="s">
        <v>40</v>
      </c>
      <c r="J354">
        <v>25.9</v>
      </c>
      <c r="K354" s="1">
        <v>44088</v>
      </c>
      <c r="L354">
        <v>73</v>
      </c>
      <c r="M354">
        <v>0.32</v>
      </c>
      <c r="N354">
        <f>IF(E354="",Data_Validation!$B$1,E354)</f>
        <v>235.3</v>
      </c>
      <c r="O354">
        <f>IF(J354="",Data_Validation!$B$2,J354)</f>
        <v>25.9</v>
      </c>
      <c r="P354">
        <f t="shared" si="45"/>
        <v>1</v>
      </c>
      <c r="Q354" s="2">
        <f>CustomerData[[#This Row],[avg_order_value_clean]]*CustomerData[[#This Row],[total_orders]]</f>
        <v>2117.7000000000003</v>
      </c>
      <c r="R354" s="2" t="str">
        <f t="shared" si="53"/>
        <v>Active</v>
      </c>
      <c r="S354" s="2" t="str">
        <f t="shared" si="46"/>
        <v>Medium Risk</v>
      </c>
      <c r="T354" s="2" t="str">
        <f t="shared" si="47"/>
        <v>55+</v>
      </c>
      <c r="U354" s="1">
        <f t="shared" ca="1" si="48"/>
        <v>2173</v>
      </c>
      <c r="V354" s="2" t="str">
        <f t="shared" si="49"/>
        <v>High Loyalty</v>
      </c>
      <c r="W354" s="2" t="str">
        <f t="shared" si="50"/>
        <v>Legitimate</v>
      </c>
      <c r="X354" s="2" t="str">
        <f>IF(Q354&lt;Data_Validation!$B$8,"Low Value",IF(Q354&lt;Data_Validation!$B$9,"Medium Value","High Value"))</f>
        <v>High Value</v>
      </c>
      <c r="Y354" s="2" t="str">
        <f t="shared" si="51"/>
        <v>High Value - Maintain</v>
      </c>
      <c r="Z354" s="2" t="str">
        <f t="shared" si="52"/>
        <v>Check Data</v>
      </c>
    </row>
    <row r="355" spans="1:26" x14ac:dyDescent="0.3">
      <c r="A355" t="s">
        <v>377</v>
      </c>
      <c r="B355">
        <v>59</v>
      </c>
      <c r="C355" t="s">
        <v>21</v>
      </c>
      <c r="D355" t="s">
        <v>37</v>
      </c>
      <c r="E355">
        <v>124.9</v>
      </c>
      <c r="F355">
        <v>7</v>
      </c>
      <c r="G355">
        <v>52</v>
      </c>
      <c r="H355">
        <v>0</v>
      </c>
      <c r="I355" t="s">
        <v>29</v>
      </c>
      <c r="J355">
        <v>81</v>
      </c>
      <c r="K355" s="1">
        <v>45570</v>
      </c>
      <c r="L355">
        <v>65</v>
      </c>
      <c r="M355">
        <v>0.57999999999999996</v>
      </c>
      <c r="N355">
        <f>IF(E355="",Data_Validation!$B$1,E355)</f>
        <v>124.9</v>
      </c>
      <c r="O355">
        <f>IF(J355="",Data_Validation!$B$2,J355)</f>
        <v>81</v>
      </c>
      <c r="P355">
        <f t="shared" si="45"/>
        <v>2</v>
      </c>
      <c r="Q355" s="2">
        <f>CustomerData[[#This Row],[avg_order_value_clean]]*CustomerData[[#This Row],[total_orders]]</f>
        <v>874.30000000000007</v>
      </c>
      <c r="R355" s="2" t="str">
        <f t="shared" si="53"/>
        <v>At Risk</v>
      </c>
      <c r="S355" s="2" t="str">
        <f t="shared" si="46"/>
        <v>High Risk</v>
      </c>
      <c r="T355" s="2" t="str">
        <f t="shared" si="47"/>
        <v>55+</v>
      </c>
      <c r="U355" s="1">
        <f t="shared" ca="1" si="48"/>
        <v>691</v>
      </c>
      <c r="V355" s="2" t="str">
        <f t="shared" si="49"/>
        <v>Medium Loyalty</v>
      </c>
      <c r="W355" s="2" t="str">
        <f t="shared" si="50"/>
        <v>Legitimate</v>
      </c>
      <c r="X355" s="2" t="str">
        <f>IF(Q355&lt;Data_Validation!$B$8,"Low Value",IF(Q355&lt;Data_Validation!$B$9,"Medium Value","High Value"))</f>
        <v>Low Value</v>
      </c>
      <c r="Y355" s="2" t="str">
        <f t="shared" si="51"/>
        <v>At Risk - Develop</v>
      </c>
      <c r="Z355" s="2" t="str">
        <f t="shared" si="52"/>
        <v>Check Data</v>
      </c>
    </row>
    <row r="356" spans="1:26" x14ac:dyDescent="0.3">
      <c r="A356" t="s">
        <v>378</v>
      </c>
      <c r="B356">
        <v>34</v>
      </c>
      <c r="C356" t="s">
        <v>21</v>
      </c>
      <c r="D356" t="s">
        <v>18</v>
      </c>
      <c r="E356">
        <v>162.07</v>
      </c>
      <c r="F356">
        <v>11</v>
      </c>
      <c r="G356">
        <v>79</v>
      </c>
      <c r="H356">
        <v>0</v>
      </c>
      <c r="I356" t="s">
        <v>29</v>
      </c>
      <c r="J356">
        <v>34.700000000000003</v>
      </c>
      <c r="K356" s="1">
        <v>45309</v>
      </c>
      <c r="L356">
        <v>23</v>
      </c>
      <c r="M356">
        <v>0.19</v>
      </c>
      <c r="N356">
        <f>IF(E356="",Data_Validation!$B$1,E356)</f>
        <v>162.07</v>
      </c>
      <c r="O356">
        <f>IF(J356="",Data_Validation!$B$2,J356)</f>
        <v>34.700000000000003</v>
      </c>
      <c r="P356">
        <f t="shared" si="45"/>
        <v>2</v>
      </c>
      <c r="Q356" s="2">
        <f>CustomerData[[#This Row],[avg_order_value_clean]]*CustomerData[[#This Row],[total_orders]]</f>
        <v>1782.77</v>
      </c>
      <c r="R356" s="2" t="str">
        <f t="shared" si="53"/>
        <v>At Risk</v>
      </c>
      <c r="S356" s="2" t="str">
        <f t="shared" si="46"/>
        <v>Low Risk</v>
      </c>
      <c r="T356" s="2" t="str">
        <f t="shared" si="47"/>
        <v>25-34</v>
      </c>
      <c r="U356" s="1">
        <f t="shared" ca="1" si="48"/>
        <v>952</v>
      </c>
      <c r="V356" s="2" t="str">
        <f t="shared" si="49"/>
        <v>Low Loyalty</v>
      </c>
      <c r="W356" s="2" t="str">
        <f t="shared" si="50"/>
        <v>Legitimate</v>
      </c>
      <c r="X356" s="2" t="str">
        <f>IF(Q356&lt;Data_Validation!$B$8,"Low Value",IF(Q356&lt;Data_Validation!$B$9,"Medium Value","High Value"))</f>
        <v>High Value</v>
      </c>
      <c r="Y356" s="2" t="str">
        <f t="shared" si="51"/>
        <v>High Value - Maintain</v>
      </c>
      <c r="Z356" s="2" t="str">
        <f t="shared" si="52"/>
        <v>Check Data</v>
      </c>
    </row>
    <row r="357" spans="1:26" x14ac:dyDescent="0.3">
      <c r="A357" t="s">
        <v>379</v>
      </c>
      <c r="B357">
        <v>32</v>
      </c>
      <c r="C357" t="s">
        <v>14</v>
      </c>
      <c r="D357" t="s">
        <v>50</v>
      </c>
      <c r="E357">
        <v>118.56</v>
      </c>
      <c r="F357">
        <v>9</v>
      </c>
      <c r="G357">
        <v>232</v>
      </c>
      <c r="H357">
        <v>0</v>
      </c>
      <c r="I357" t="s">
        <v>23</v>
      </c>
      <c r="J357">
        <v>61.3</v>
      </c>
      <c r="K357" s="1">
        <v>45264</v>
      </c>
      <c r="L357">
        <v>40</v>
      </c>
      <c r="M357">
        <v>0.17</v>
      </c>
      <c r="N357">
        <f>IF(E357="",Data_Validation!$B$1,E357)</f>
        <v>118.56</v>
      </c>
      <c r="O357">
        <f>IF(J357="",Data_Validation!$B$2,J357)</f>
        <v>61.3</v>
      </c>
      <c r="P357">
        <f t="shared" si="45"/>
        <v>1</v>
      </c>
      <c r="Q357" s="2">
        <f>CustomerData[[#This Row],[avg_order_value_clean]]*CustomerData[[#This Row],[total_orders]]</f>
        <v>1067.04</v>
      </c>
      <c r="R357" s="2" t="str">
        <f t="shared" si="53"/>
        <v>Inactive</v>
      </c>
      <c r="S357" s="2" t="str">
        <f t="shared" si="46"/>
        <v>Low Risk</v>
      </c>
      <c r="T357" s="2" t="str">
        <f t="shared" si="47"/>
        <v>25-34</v>
      </c>
      <c r="U357" s="1">
        <f t="shared" ca="1" si="48"/>
        <v>997</v>
      </c>
      <c r="V357" s="2" t="str">
        <f t="shared" si="49"/>
        <v>Medium Loyalty</v>
      </c>
      <c r="W357" s="2" t="str">
        <f t="shared" si="50"/>
        <v>Legitimate</v>
      </c>
      <c r="X357" s="2" t="str">
        <f>IF(Q357&lt;Data_Validation!$B$8,"Low Value",IF(Q357&lt;Data_Validation!$B$9,"Medium Value","High Value"))</f>
        <v>Low Value</v>
      </c>
      <c r="Y357" s="2" t="str">
        <f t="shared" si="51"/>
        <v>Stable</v>
      </c>
      <c r="Z357" s="2" t="str">
        <f t="shared" si="52"/>
        <v>Check Data</v>
      </c>
    </row>
    <row r="358" spans="1:26" x14ac:dyDescent="0.3">
      <c r="A358" t="s">
        <v>380</v>
      </c>
      <c r="B358">
        <v>35</v>
      </c>
      <c r="C358" t="s">
        <v>25</v>
      </c>
      <c r="D358" t="s">
        <v>37</v>
      </c>
      <c r="E358">
        <v>125.24</v>
      </c>
      <c r="F358">
        <v>14</v>
      </c>
      <c r="G358">
        <v>350</v>
      </c>
      <c r="H358">
        <v>0</v>
      </c>
      <c r="I358" t="s">
        <v>19</v>
      </c>
      <c r="J358">
        <v>11.5</v>
      </c>
      <c r="K358" s="1">
        <v>45762</v>
      </c>
      <c r="L358">
        <v>34</v>
      </c>
      <c r="M358">
        <v>0.21</v>
      </c>
      <c r="N358">
        <f>IF(E358="",Data_Validation!$B$1,E358)</f>
        <v>125.24</v>
      </c>
      <c r="O358">
        <f>IF(J358="",Data_Validation!$B$2,J358)</f>
        <v>11.5</v>
      </c>
      <c r="P358">
        <f t="shared" si="45"/>
        <v>1</v>
      </c>
      <c r="Q358" s="2">
        <f>CustomerData[[#This Row],[avg_order_value_clean]]*CustomerData[[#This Row],[total_orders]]</f>
        <v>1753.36</v>
      </c>
      <c r="R358" s="2" t="str">
        <f t="shared" si="53"/>
        <v>Inactive</v>
      </c>
      <c r="S358" s="2" t="str">
        <f t="shared" si="46"/>
        <v>Medium Risk</v>
      </c>
      <c r="T358" s="2" t="str">
        <f t="shared" si="47"/>
        <v>35-44</v>
      </c>
      <c r="U358" s="1">
        <f t="shared" ca="1" si="48"/>
        <v>499</v>
      </c>
      <c r="V358" s="2" t="str">
        <f t="shared" si="49"/>
        <v>Low Loyalty</v>
      </c>
      <c r="W358" s="2" t="str">
        <f t="shared" si="50"/>
        <v>Legitimate</v>
      </c>
      <c r="X358" s="2" t="str">
        <f>IF(Q358&lt;Data_Validation!$B$8,"Low Value",IF(Q358&lt;Data_Validation!$B$9,"Medium Value","High Value"))</f>
        <v>High Value</v>
      </c>
      <c r="Y358" s="2" t="str">
        <f t="shared" si="51"/>
        <v>High Value - Maintain</v>
      </c>
      <c r="Z358" s="2" t="str">
        <f t="shared" si="52"/>
        <v>Check Data</v>
      </c>
    </row>
    <row r="359" spans="1:26" x14ac:dyDescent="0.3">
      <c r="A359" t="s">
        <v>284</v>
      </c>
      <c r="B359">
        <v>40</v>
      </c>
      <c r="C359" t="s">
        <v>21</v>
      </c>
      <c r="D359" t="s">
        <v>18</v>
      </c>
      <c r="E359">
        <v>119.79</v>
      </c>
      <c r="F359">
        <v>15</v>
      </c>
      <c r="G359">
        <v>38</v>
      </c>
      <c r="H359">
        <v>0</v>
      </c>
      <c r="I359" t="s">
        <v>19</v>
      </c>
      <c r="J359">
        <v>74</v>
      </c>
      <c r="K359" s="1">
        <v>44079</v>
      </c>
      <c r="L359">
        <v>36</v>
      </c>
      <c r="M359">
        <v>0.2</v>
      </c>
      <c r="N359">
        <f>IF(E359="",Data_Validation!$B$1,E359)</f>
        <v>119.79</v>
      </c>
      <c r="O359">
        <f>IF(J359="",Data_Validation!$B$2,J359)</f>
        <v>74</v>
      </c>
      <c r="P359">
        <f t="shared" si="45"/>
        <v>2</v>
      </c>
      <c r="Q359" s="2">
        <f>CustomerData[[#This Row],[avg_order_value_clean]]*CustomerData[[#This Row],[total_orders]]</f>
        <v>1796.8500000000001</v>
      </c>
      <c r="R359" s="2" t="str">
        <f t="shared" si="53"/>
        <v>At Risk</v>
      </c>
      <c r="S359" s="2" t="str">
        <f t="shared" si="46"/>
        <v>Medium Risk</v>
      </c>
      <c r="T359" s="2" t="str">
        <f t="shared" si="47"/>
        <v>35-44</v>
      </c>
      <c r="U359" s="1">
        <f t="shared" ca="1" si="48"/>
        <v>2182</v>
      </c>
      <c r="V359" s="2" t="str">
        <f t="shared" si="49"/>
        <v>Low Loyalty</v>
      </c>
      <c r="W359" s="2" t="str">
        <f t="shared" si="50"/>
        <v>Legitimate</v>
      </c>
      <c r="X359" s="2" t="str">
        <f>IF(Q359&lt;Data_Validation!$B$8,"Low Value",IF(Q359&lt;Data_Validation!$B$9,"Medium Value","High Value"))</f>
        <v>High Value</v>
      </c>
      <c r="Y359" s="2" t="str">
        <f t="shared" si="51"/>
        <v>High Value - Maintain</v>
      </c>
      <c r="Z359" s="2" t="str">
        <f t="shared" si="52"/>
        <v>Check Data</v>
      </c>
    </row>
    <row r="360" spans="1:26" x14ac:dyDescent="0.3">
      <c r="A360" t="s">
        <v>381</v>
      </c>
      <c r="B360">
        <v>71</v>
      </c>
      <c r="C360" t="s">
        <v>21</v>
      </c>
      <c r="D360" t="s">
        <v>18</v>
      </c>
      <c r="E360">
        <v>206.68</v>
      </c>
      <c r="F360">
        <v>11</v>
      </c>
      <c r="G360">
        <v>226</v>
      </c>
      <c r="H360">
        <v>0</v>
      </c>
      <c r="I360" t="s">
        <v>40</v>
      </c>
      <c r="J360">
        <v>95.3</v>
      </c>
      <c r="K360" s="1">
        <v>44438</v>
      </c>
      <c r="L360">
        <v>50</v>
      </c>
      <c r="M360">
        <v>0.44</v>
      </c>
      <c r="N360">
        <f>IF(E360="",Data_Validation!$B$1,E360)</f>
        <v>206.68</v>
      </c>
      <c r="O360">
        <f>IF(J360="",Data_Validation!$B$2,J360)</f>
        <v>95.3</v>
      </c>
      <c r="P360">
        <f t="shared" si="45"/>
        <v>1</v>
      </c>
      <c r="Q360" s="2">
        <f>CustomerData[[#This Row],[avg_order_value_clean]]*CustomerData[[#This Row],[total_orders]]</f>
        <v>2273.48</v>
      </c>
      <c r="R360" s="2" t="str">
        <f t="shared" si="53"/>
        <v>Inactive</v>
      </c>
      <c r="S360" s="2" t="str">
        <f t="shared" si="46"/>
        <v>Medium Risk</v>
      </c>
      <c r="T360" s="2" t="str">
        <f t="shared" si="47"/>
        <v>55+</v>
      </c>
      <c r="U360" s="1">
        <f t="shared" ca="1" si="48"/>
        <v>1823</v>
      </c>
      <c r="V360" s="2" t="str">
        <f t="shared" si="49"/>
        <v>Medium Loyalty</v>
      </c>
      <c r="W360" s="2" t="str">
        <f t="shared" si="50"/>
        <v>Legitimate</v>
      </c>
      <c r="X360" s="2" t="str">
        <f>IF(Q360&lt;Data_Validation!$B$8,"Low Value",IF(Q360&lt;Data_Validation!$B$9,"Medium Value","High Value"))</f>
        <v>High Value</v>
      </c>
      <c r="Y360" s="2" t="str">
        <f t="shared" si="51"/>
        <v>High Value - Maintain</v>
      </c>
      <c r="Z360" s="2" t="str">
        <f t="shared" si="52"/>
        <v>Check Data</v>
      </c>
    </row>
    <row r="361" spans="1:26" x14ac:dyDescent="0.3">
      <c r="A361" t="s">
        <v>382</v>
      </c>
      <c r="B361">
        <v>68</v>
      </c>
      <c r="C361" t="s">
        <v>14</v>
      </c>
      <c r="D361" t="s">
        <v>37</v>
      </c>
      <c r="E361">
        <v>273.29000000000002</v>
      </c>
      <c r="F361">
        <v>11</v>
      </c>
      <c r="G361">
        <v>339</v>
      </c>
      <c r="H361">
        <v>0</v>
      </c>
      <c r="I361" t="s">
        <v>40</v>
      </c>
      <c r="J361">
        <v>44.9</v>
      </c>
      <c r="K361" s="1">
        <v>45369</v>
      </c>
      <c r="L361">
        <v>78</v>
      </c>
      <c r="M361">
        <v>0.24</v>
      </c>
      <c r="N361">
        <f>IF(E361="",Data_Validation!$B$1,E361)</f>
        <v>273.29000000000002</v>
      </c>
      <c r="O361">
        <f>IF(J361="",Data_Validation!$B$2,J361)</f>
        <v>44.9</v>
      </c>
      <c r="P361">
        <f t="shared" si="45"/>
        <v>1</v>
      </c>
      <c r="Q361" s="2">
        <f>CustomerData[[#This Row],[avg_order_value_clean]]*CustomerData[[#This Row],[total_orders]]</f>
        <v>3006.19</v>
      </c>
      <c r="R361" s="2" t="str">
        <f t="shared" si="53"/>
        <v>Inactive</v>
      </c>
      <c r="S361" s="2" t="str">
        <f t="shared" si="46"/>
        <v>Medium Risk</v>
      </c>
      <c r="T361" s="2" t="str">
        <f t="shared" si="47"/>
        <v>55+</v>
      </c>
      <c r="U361" s="1">
        <f t="shared" ca="1" si="48"/>
        <v>892</v>
      </c>
      <c r="V361" s="2" t="str">
        <f t="shared" si="49"/>
        <v>High Loyalty</v>
      </c>
      <c r="W361" s="2" t="str">
        <f t="shared" si="50"/>
        <v>Legitimate</v>
      </c>
      <c r="X361" s="2" t="str">
        <f>IF(Q361&lt;Data_Validation!$B$8,"Low Value",IF(Q361&lt;Data_Validation!$B$9,"Medium Value","High Value"))</f>
        <v>High Value</v>
      </c>
      <c r="Y361" s="2" t="str">
        <f t="shared" si="51"/>
        <v>High Value - Maintain</v>
      </c>
      <c r="Z361" s="2" t="str">
        <f t="shared" si="52"/>
        <v>Check Data</v>
      </c>
    </row>
    <row r="362" spans="1:26" x14ac:dyDescent="0.3">
      <c r="A362" t="s">
        <v>383</v>
      </c>
      <c r="B362">
        <v>47</v>
      </c>
      <c r="C362" t="s">
        <v>25</v>
      </c>
      <c r="D362" t="s">
        <v>35</v>
      </c>
      <c r="E362">
        <v>76.17</v>
      </c>
      <c r="F362">
        <v>16</v>
      </c>
      <c r="G362">
        <v>120</v>
      </c>
      <c r="H362">
        <v>0</v>
      </c>
      <c r="I362" t="s">
        <v>29</v>
      </c>
      <c r="J362">
        <v>54.8</v>
      </c>
      <c r="K362" s="1">
        <v>45500</v>
      </c>
      <c r="L362">
        <v>85</v>
      </c>
      <c r="M362">
        <v>0.26</v>
      </c>
      <c r="N362">
        <f>IF(E362="",Data_Validation!$B$1,E362)</f>
        <v>76.17</v>
      </c>
      <c r="O362">
        <f>IF(J362="",Data_Validation!$B$2,J362)</f>
        <v>54.8</v>
      </c>
      <c r="P362">
        <f t="shared" si="45"/>
        <v>2</v>
      </c>
      <c r="Q362" s="2">
        <f>CustomerData[[#This Row],[avg_order_value_clean]]*CustomerData[[#This Row],[total_orders]]</f>
        <v>1218.72</v>
      </c>
      <c r="R362" s="2" t="str">
        <f t="shared" si="53"/>
        <v>Inactive</v>
      </c>
      <c r="S362" s="2" t="str">
        <f t="shared" si="46"/>
        <v>Medium Risk</v>
      </c>
      <c r="T362" s="2" t="str">
        <f t="shared" si="47"/>
        <v>45-54</v>
      </c>
      <c r="U362" s="1">
        <f t="shared" ca="1" si="48"/>
        <v>761</v>
      </c>
      <c r="V362" s="2" t="str">
        <f t="shared" si="49"/>
        <v>High Loyalty</v>
      </c>
      <c r="W362" s="2" t="str">
        <f t="shared" si="50"/>
        <v>Legitimate</v>
      </c>
      <c r="X362" s="2" t="str">
        <f>IF(Q362&lt;Data_Validation!$B$8,"Low Value",IF(Q362&lt;Data_Validation!$B$9,"Medium Value","High Value"))</f>
        <v>Low Value</v>
      </c>
      <c r="Y362" s="2" t="str">
        <f t="shared" si="51"/>
        <v>Stable</v>
      </c>
      <c r="Z362" s="2" t="str">
        <f t="shared" si="52"/>
        <v>Check Data</v>
      </c>
    </row>
    <row r="363" spans="1:26" x14ac:dyDescent="0.3">
      <c r="A363" t="s">
        <v>384</v>
      </c>
      <c r="B363">
        <v>75</v>
      </c>
      <c r="C363" t="s">
        <v>14</v>
      </c>
      <c r="D363" t="s">
        <v>26</v>
      </c>
      <c r="E363">
        <v>114.34</v>
      </c>
      <c r="F363">
        <v>7</v>
      </c>
      <c r="G363">
        <v>64</v>
      </c>
      <c r="H363">
        <v>0</v>
      </c>
      <c r="I363" t="s">
        <v>16</v>
      </c>
      <c r="J363">
        <v>89.9</v>
      </c>
      <c r="K363" s="1">
        <v>45394</v>
      </c>
      <c r="L363">
        <v>85</v>
      </c>
      <c r="M363">
        <v>0.75</v>
      </c>
      <c r="N363">
        <f>IF(E363="",Data_Validation!$B$1,E363)</f>
        <v>114.34</v>
      </c>
      <c r="O363">
        <f>IF(J363="",Data_Validation!$B$2,J363)</f>
        <v>89.9</v>
      </c>
      <c r="P363">
        <f t="shared" si="45"/>
        <v>1</v>
      </c>
      <c r="Q363" s="2">
        <f>CustomerData[[#This Row],[avg_order_value_clean]]*CustomerData[[#This Row],[total_orders]]</f>
        <v>800.38</v>
      </c>
      <c r="R363" s="2" t="str">
        <f t="shared" si="53"/>
        <v>At Risk</v>
      </c>
      <c r="S363" s="2" t="str">
        <f t="shared" si="46"/>
        <v>High Risk</v>
      </c>
      <c r="T363" s="2" t="str">
        <f t="shared" si="47"/>
        <v>55+</v>
      </c>
      <c r="U363" s="1">
        <f t="shared" ca="1" si="48"/>
        <v>867</v>
      </c>
      <c r="V363" s="2" t="str">
        <f t="shared" si="49"/>
        <v>High Loyalty</v>
      </c>
      <c r="W363" s="2" t="str">
        <f t="shared" si="50"/>
        <v>Legitimate</v>
      </c>
      <c r="X363" s="2" t="str">
        <f>IF(Q363&lt;Data_Validation!$B$8,"Low Value",IF(Q363&lt;Data_Validation!$B$9,"Medium Value","High Value"))</f>
        <v>Low Value</v>
      </c>
      <c r="Y363" s="2" t="str">
        <f t="shared" si="51"/>
        <v>At Risk - Develop</v>
      </c>
      <c r="Z363" s="2" t="str">
        <f t="shared" si="52"/>
        <v>Check Data</v>
      </c>
    </row>
    <row r="364" spans="1:26" x14ac:dyDescent="0.3">
      <c r="A364" t="s">
        <v>385</v>
      </c>
      <c r="B364">
        <v>51</v>
      </c>
      <c r="C364" t="s">
        <v>25</v>
      </c>
      <c r="D364" t="s">
        <v>35</v>
      </c>
      <c r="E364">
        <v>80</v>
      </c>
      <c r="F364">
        <v>13</v>
      </c>
      <c r="G364">
        <v>295</v>
      </c>
      <c r="H364">
        <v>0</v>
      </c>
      <c r="I364" t="s">
        <v>19</v>
      </c>
      <c r="J364">
        <v>79.5</v>
      </c>
      <c r="K364" s="1">
        <v>44181</v>
      </c>
      <c r="L364">
        <v>92</v>
      </c>
      <c r="M364">
        <v>0.02</v>
      </c>
      <c r="N364">
        <f>IF(E364="",Data_Validation!$B$1,E364)</f>
        <v>80</v>
      </c>
      <c r="O364">
        <f>IF(J364="",Data_Validation!$B$2,J364)</f>
        <v>79.5</v>
      </c>
      <c r="P364">
        <f t="shared" si="45"/>
        <v>1</v>
      </c>
      <c r="Q364" s="2">
        <f>CustomerData[[#This Row],[avg_order_value_clean]]*CustomerData[[#This Row],[total_orders]]</f>
        <v>1040</v>
      </c>
      <c r="R364" s="2" t="str">
        <f t="shared" si="53"/>
        <v>Inactive</v>
      </c>
      <c r="S364" s="2" t="str">
        <f t="shared" si="46"/>
        <v>Low Risk</v>
      </c>
      <c r="T364" s="2" t="str">
        <f t="shared" si="47"/>
        <v>45-54</v>
      </c>
      <c r="U364" s="1">
        <f t="shared" ca="1" si="48"/>
        <v>2080</v>
      </c>
      <c r="V364" s="2" t="str">
        <f t="shared" si="49"/>
        <v>High Loyalty</v>
      </c>
      <c r="W364" s="2" t="str">
        <f t="shared" si="50"/>
        <v>Legitimate</v>
      </c>
      <c r="X364" s="2" t="str">
        <f>IF(Q364&lt;Data_Validation!$B$8,"Low Value",IF(Q364&lt;Data_Validation!$B$9,"Medium Value","High Value"))</f>
        <v>Low Value</v>
      </c>
      <c r="Y364" s="2" t="str">
        <f t="shared" si="51"/>
        <v>Stable</v>
      </c>
      <c r="Z364" s="2" t="str">
        <f t="shared" si="52"/>
        <v>Check Data</v>
      </c>
    </row>
    <row r="365" spans="1:26" x14ac:dyDescent="0.3">
      <c r="A365" t="s">
        <v>386</v>
      </c>
      <c r="B365">
        <v>75</v>
      </c>
      <c r="C365" t="s">
        <v>21</v>
      </c>
      <c r="D365" t="s">
        <v>22</v>
      </c>
      <c r="E365">
        <v>24.61</v>
      </c>
      <c r="F365">
        <v>5</v>
      </c>
      <c r="G365">
        <v>204</v>
      </c>
      <c r="H365">
        <v>0</v>
      </c>
      <c r="I365" t="s">
        <v>19</v>
      </c>
      <c r="J365">
        <v>96.2</v>
      </c>
      <c r="K365" s="1">
        <v>44327</v>
      </c>
      <c r="L365">
        <v>96</v>
      </c>
      <c r="M365">
        <v>0.37</v>
      </c>
      <c r="N365">
        <f>IF(E365="",Data_Validation!$B$1,E365)</f>
        <v>24.61</v>
      </c>
      <c r="O365">
        <f>IF(J365="",Data_Validation!$B$2,J365)</f>
        <v>96.2</v>
      </c>
      <c r="P365">
        <f t="shared" si="45"/>
        <v>1</v>
      </c>
      <c r="Q365" s="2">
        <f>CustomerData[[#This Row],[avg_order_value_clean]]*CustomerData[[#This Row],[total_orders]]</f>
        <v>123.05</v>
      </c>
      <c r="R365" s="2" t="str">
        <f t="shared" si="53"/>
        <v>Inactive</v>
      </c>
      <c r="S365" s="2" t="str">
        <f t="shared" si="46"/>
        <v>Medium Risk</v>
      </c>
      <c r="T365" s="2" t="str">
        <f t="shared" si="47"/>
        <v>55+</v>
      </c>
      <c r="U365" s="1">
        <f t="shared" ca="1" si="48"/>
        <v>1934</v>
      </c>
      <c r="V365" s="2" t="str">
        <f t="shared" si="49"/>
        <v>High Loyalty</v>
      </c>
      <c r="W365" s="2" t="str">
        <f t="shared" si="50"/>
        <v>Legitimate</v>
      </c>
      <c r="X365" s="2" t="str">
        <f>IF(Q365&lt;Data_Validation!$B$8,"Low Value",IF(Q365&lt;Data_Validation!$B$9,"Medium Value","High Value"))</f>
        <v>Low Value</v>
      </c>
      <c r="Y365" s="2" t="str">
        <f t="shared" si="51"/>
        <v>Stable</v>
      </c>
      <c r="Z365" s="2" t="str">
        <f t="shared" si="52"/>
        <v>Check Data</v>
      </c>
    </row>
    <row r="366" spans="1:26" x14ac:dyDescent="0.3">
      <c r="A366" t="s">
        <v>387</v>
      </c>
      <c r="B366">
        <v>21</v>
      </c>
      <c r="C366" t="s">
        <v>21</v>
      </c>
      <c r="D366" t="s">
        <v>15</v>
      </c>
      <c r="E366">
        <v>112.77</v>
      </c>
      <c r="F366">
        <v>6</v>
      </c>
      <c r="G366">
        <v>134</v>
      </c>
      <c r="H366">
        <v>0</v>
      </c>
      <c r="I366" t="s">
        <v>16</v>
      </c>
      <c r="K366" s="1">
        <v>44197</v>
      </c>
      <c r="L366">
        <v>30</v>
      </c>
      <c r="M366">
        <v>0.04</v>
      </c>
      <c r="N366">
        <f>IF(E366="",Data_Validation!$B$1,E366)</f>
        <v>112.77</v>
      </c>
      <c r="O366">
        <f>IF(J366="",Data_Validation!$B$2,J366)</f>
        <v>250</v>
      </c>
      <c r="P366">
        <f t="shared" si="45"/>
        <v>1</v>
      </c>
      <c r="Q366" s="2">
        <f>CustomerData[[#This Row],[avg_order_value_clean]]*CustomerData[[#This Row],[total_orders]]</f>
        <v>676.62</v>
      </c>
      <c r="R366" s="2" t="str">
        <f t="shared" si="53"/>
        <v>Inactive</v>
      </c>
      <c r="S366" s="2" t="str">
        <f t="shared" si="46"/>
        <v>Low Risk</v>
      </c>
      <c r="T366" s="2" t="str">
        <f t="shared" si="47"/>
        <v>Under 25</v>
      </c>
      <c r="U366" s="1">
        <f t="shared" ca="1" si="48"/>
        <v>2064</v>
      </c>
      <c r="V366" s="2" t="str">
        <f t="shared" si="49"/>
        <v>Low Loyalty</v>
      </c>
      <c r="W366" s="2" t="str">
        <f t="shared" si="50"/>
        <v>Legitimate</v>
      </c>
      <c r="X366" s="2" t="str">
        <f>IF(Q366&lt;Data_Validation!$B$8,"Low Value",IF(Q366&lt;Data_Validation!$B$9,"Medium Value","High Value"))</f>
        <v>Low Value</v>
      </c>
      <c r="Y366" s="2" t="str">
        <f t="shared" si="51"/>
        <v>Stable</v>
      </c>
      <c r="Z366" s="2" t="str">
        <f t="shared" si="52"/>
        <v>Check Data</v>
      </c>
    </row>
    <row r="367" spans="1:26" x14ac:dyDescent="0.3">
      <c r="A367" t="s">
        <v>388</v>
      </c>
      <c r="B367">
        <v>20</v>
      </c>
      <c r="C367" t="s">
        <v>14</v>
      </c>
      <c r="D367" t="s">
        <v>18</v>
      </c>
      <c r="E367">
        <v>204.65</v>
      </c>
      <c r="F367">
        <v>9</v>
      </c>
      <c r="G367">
        <v>44</v>
      </c>
      <c r="H367">
        <v>0</v>
      </c>
      <c r="I367" t="s">
        <v>19</v>
      </c>
      <c r="J367">
        <v>47</v>
      </c>
      <c r="K367" s="1">
        <v>44778</v>
      </c>
      <c r="L367">
        <v>40</v>
      </c>
      <c r="M367">
        <v>0.49</v>
      </c>
      <c r="N367">
        <f>IF(E367="",Data_Validation!$B$1,E367)</f>
        <v>204.65</v>
      </c>
      <c r="O367">
        <f>IF(J367="",Data_Validation!$B$2,J367)</f>
        <v>47</v>
      </c>
      <c r="P367">
        <f t="shared" si="45"/>
        <v>1</v>
      </c>
      <c r="Q367" s="2">
        <f>CustomerData[[#This Row],[avg_order_value_clean]]*CustomerData[[#This Row],[total_orders]]</f>
        <v>1841.8500000000001</v>
      </c>
      <c r="R367" s="2" t="str">
        <f t="shared" si="53"/>
        <v>At Risk</v>
      </c>
      <c r="S367" s="2" t="str">
        <f t="shared" si="46"/>
        <v>Medium Risk</v>
      </c>
      <c r="T367" s="2" t="str">
        <f t="shared" si="47"/>
        <v>Under 25</v>
      </c>
      <c r="U367" s="1">
        <f t="shared" ca="1" si="48"/>
        <v>1483</v>
      </c>
      <c r="V367" s="2" t="str">
        <f t="shared" si="49"/>
        <v>Medium Loyalty</v>
      </c>
      <c r="W367" s="2" t="str">
        <f t="shared" si="50"/>
        <v>Legitimate</v>
      </c>
      <c r="X367" s="2" t="str">
        <f>IF(Q367&lt;Data_Validation!$B$8,"Low Value",IF(Q367&lt;Data_Validation!$B$9,"Medium Value","High Value"))</f>
        <v>High Value</v>
      </c>
      <c r="Y367" s="2" t="str">
        <f t="shared" si="51"/>
        <v>High Value - Maintain</v>
      </c>
      <c r="Z367" s="2" t="str">
        <f t="shared" si="52"/>
        <v>Check Data</v>
      </c>
    </row>
    <row r="368" spans="1:26" x14ac:dyDescent="0.3">
      <c r="A368" t="s">
        <v>389</v>
      </c>
      <c r="B368">
        <v>24</v>
      </c>
      <c r="C368" t="s">
        <v>14</v>
      </c>
      <c r="D368" t="s">
        <v>44</v>
      </c>
      <c r="E368">
        <v>94.55</v>
      </c>
      <c r="F368">
        <v>13</v>
      </c>
      <c r="G368">
        <v>277</v>
      </c>
      <c r="H368">
        <v>0</v>
      </c>
      <c r="I368" t="s">
        <v>19</v>
      </c>
      <c r="J368">
        <v>45.6</v>
      </c>
      <c r="K368" s="1">
        <v>44153</v>
      </c>
      <c r="L368">
        <v>12</v>
      </c>
      <c r="M368">
        <v>0.37</v>
      </c>
      <c r="N368">
        <f>IF(E368="",Data_Validation!$B$1,E368)</f>
        <v>94.55</v>
      </c>
      <c r="O368">
        <f>IF(J368="",Data_Validation!$B$2,J368)</f>
        <v>45.6</v>
      </c>
      <c r="P368">
        <f t="shared" si="45"/>
        <v>1</v>
      </c>
      <c r="Q368" s="2">
        <f>CustomerData[[#This Row],[avg_order_value_clean]]*CustomerData[[#This Row],[total_orders]]</f>
        <v>1229.1499999999999</v>
      </c>
      <c r="R368" s="2" t="str">
        <f t="shared" si="53"/>
        <v>Inactive</v>
      </c>
      <c r="S368" s="2" t="str">
        <f t="shared" si="46"/>
        <v>Medium Risk</v>
      </c>
      <c r="T368" s="2" t="str">
        <f t="shared" si="47"/>
        <v>Under 25</v>
      </c>
      <c r="U368" s="1">
        <f t="shared" ca="1" si="48"/>
        <v>2108</v>
      </c>
      <c r="V368" s="2" t="str">
        <f t="shared" si="49"/>
        <v>Low Loyalty</v>
      </c>
      <c r="W368" s="2" t="str">
        <f t="shared" si="50"/>
        <v>Legitimate</v>
      </c>
      <c r="X368" s="2" t="str">
        <f>IF(Q368&lt;Data_Validation!$B$8,"Low Value",IF(Q368&lt;Data_Validation!$B$9,"Medium Value","High Value"))</f>
        <v>Low Value</v>
      </c>
      <c r="Y368" s="2" t="str">
        <f t="shared" si="51"/>
        <v>Stable</v>
      </c>
      <c r="Z368" s="2" t="str">
        <f t="shared" si="52"/>
        <v>Check Data</v>
      </c>
    </row>
    <row r="369" spans="1:26" x14ac:dyDescent="0.3">
      <c r="A369" t="s">
        <v>332</v>
      </c>
      <c r="B369">
        <v>73</v>
      </c>
      <c r="C369" t="s">
        <v>21</v>
      </c>
      <c r="D369" t="s">
        <v>26</v>
      </c>
      <c r="E369">
        <v>61.73</v>
      </c>
      <c r="F369">
        <v>9</v>
      </c>
      <c r="G369">
        <v>134</v>
      </c>
      <c r="H369">
        <v>0</v>
      </c>
      <c r="I369" t="s">
        <v>29</v>
      </c>
      <c r="J369">
        <v>47.3</v>
      </c>
      <c r="K369" s="1">
        <v>45071</v>
      </c>
      <c r="L369">
        <v>93</v>
      </c>
      <c r="M369">
        <v>0.05</v>
      </c>
      <c r="N369">
        <f>IF(E369="",Data_Validation!$B$1,E369)</f>
        <v>61.73</v>
      </c>
      <c r="O369">
        <f>IF(J369="",Data_Validation!$B$2,J369)</f>
        <v>47.3</v>
      </c>
      <c r="P369">
        <f t="shared" si="45"/>
        <v>2</v>
      </c>
      <c r="Q369" s="2">
        <f>CustomerData[[#This Row],[avg_order_value_clean]]*CustomerData[[#This Row],[total_orders]]</f>
        <v>555.56999999999994</v>
      </c>
      <c r="R369" s="2" t="str">
        <f t="shared" si="53"/>
        <v>Inactive</v>
      </c>
      <c r="S369" s="2" t="str">
        <f t="shared" si="46"/>
        <v>Low Risk</v>
      </c>
      <c r="T369" s="2" t="str">
        <f t="shared" si="47"/>
        <v>55+</v>
      </c>
      <c r="U369" s="1">
        <f t="shared" ca="1" si="48"/>
        <v>1190</v>
      </c>
      <c r="V369" s="2" t="str">
        <f t="shared" si="49"/>
        <v>High Loyalty</v>
      </c>
      <c r="W369" s="2" t="str">
        <f t="shared" si="50"/>
        <v>Legitimate</v>
      </c>
      <c r="X369" s="2" t="str">
        <f>IF(Q369&lt;Data_Validation!$B$8,"Low Value",IF(Q369&lt;Data_Validation!$B$9,"Medium Value","High Value"))</f>
        <v>Low Value</v>
      </c>
      <c r="Y369" s="2" t="str">
        <f t="shared" si="51"/>
        <v>Stable</v>
      </c>
      <c r="Z369" s="2" t="str">
        <f t="shared" si="52"/>
        <v>Check Data</v>
      </c>
    </row>
    <row r="370" spans="1:26" x14ac:dyDescent="0.3">
      <c r="A370" t="s">
        <v>390</v>
      </c>
      <c r="B370">
        <v>35</v>
      </c>
      <c r="C370" t="s">
        <v>21</v>
      </c>
      <c r="D370" t="s">
        <v>18</v>
      </c>
      <c r="E370">
        <v>112.98</v>
      </c>
      <c r="F370">
        <v>9</v>
      </c>
      <c r="G370">
        <v>51</v>
      </c>
      <c r="H370">
        <v>1</v>
      </c>
      <c r="I370" t="s">
        <v>19</v>
      </c>
      <c r="J370">
        <v>91.3</v>
      </c>
      <c r="K370" s="1">
        <v>44928</v>
      </c>
      <c r="L370">
        <v>1</v>
      </c>
      <c r="M370">
        <v>0.14000000000000001</v>
      </c>
      <c r="N370">
        <f>IF(E370="",Data_Validation!$B$1,E370)</f>
        <v>112.98</v>
      </c>
      <c r="O370">
        <f>IF(J370="",Data_Validation!$B$2,J370)</f>
        <v>91.3</v>
      </c>
      <c r="P370">
        <f t="shared" si="45"/>
        <v>1</v>
      </c>
      <c r="Q370" s="2">
        <f>CustomerData[[#This Row],[avg_order_value_clean]]*CustomerData[[#This Row],[total_orders]]</f>
        <v>1016.82</v>
      </c>
      <c r="R370" s="2" t="str">
        <f t="shared" si="53"/>
        <v>At Risk</v>
      </c>
      <c r="S370" s="2" t="str">
        <f t="shared" si="46"/>
        <v>Low Risk</v>
      </c>
      <c r="T370" s="2" t="str">
        <f t="shared" si="47"/>
        <v>35-44</v>
      </c>
      <c r="U370" s="1">
        <f t="shared" ca="1" si="48"/>
        <v>1333</v>
      </c>
      <c r="V370" s="2" t="str">
        <f t="shared" si="49"/>
        <v>Low Loyalty</v>
      </c>
      <c r="W370" s="2" t="str">
        <f t="shared" si="50"/>
        <v>Fraudulent</v>
      </c>
      <c r="X370" s="2" t="str">
        <f>IF(Q370&lt;Data_Validation!$B$8,"Low Value",IF(Q370&lt;Data_Validation!$B$9,"Medium Value","High Value"))</f>
        <v>Low Value</v>
      </c>
      <c r="Y370" s="2" t="str">
        <f t="shared" si="51"/>
        <v>Stable</v>
      </c>
      <c r="Z370" s="2" t="str">
        <f t="shared" si="52"/>
        <v>Check Data</v>
      </c>
    </row>
    <row r="371" spans="1:26" x14ac:dyDescent="0.3">
      <c r="A371" t="s">
        <v>391</v>
      </c>
      <c r="B371">
        <v>59</v>
      </c>
      <c r="C371" t="s">
        <v>14</v>
      </c>
      <c r="D371" t="s">
        <v>28</v>
      </c>
      <c r="E371">
        <v>122.89</v>
      </c>
      <c r="F371">
        <v>15</v>
      </c>
      <c r="G371">
        <v>228</v>
      </c>
      <c r="H371">
        <v>0</v>
      </c>
      <c r="I371" t="s">
        <v>40</v>
      </c>
      <c r="J371">
        <v>20.6</v>
      </c>
      <c r="K371" s="1">
        <v>44039</v>
      </c>
      <c r="L371">
        <v>90</v>
      </c>
      <c r="M371">
        <v>0.36</v>
      </c>
      <c r="N371">
        <f>IF(E371="",Data_Validation!$B$1,E371)</f>
        <v>122.89</v>
      </c>
      <c r="O371">
        <f>IF(J371="",Data_Validation!$B$2,J371)</f>
        <v>20.6</v>
      </c>
      <c r="P371">
        <f t="shared" si="45"/>
        <v>1</v>
      </c>
      <c r="Q371" s="2">
        <f>CustomerData[[#This Row],[avg_order_value_clean]]*CustomerData[[#This Row],[total_orders]]</f>
        <v>1843.35</v>
      </c>
      <c r="R371" s="2" t="str">
        <f t="shared" si="53"/>
        <v>Inactive</v>
      </c>
      <c r="S371" s="2" t="str">
        <f t="shared" si="46"/>
        <v>Medium Risk</v>
      </c>
      <c r="T371" s="2" t="str">
        <f t="shared" si="47"/>
        <v>55+</v>
      </c>
      <c r="U371" s="1">
        <f t="shared" ca="1" si="48"/>
        <v>2222</v>
      </c>
      <c r="V371" s="2" t="str">
        <f t="shared" si="49"/>
        <v>High Loyalty</v>
      </c>
      <c r="W371" s="2" t="str">
        <f t="shared" si="50"/>
        <v>Legitimate</v>
      </c>
      <c r="X371" s="2" t="str">
        <f>IF(Q371&lt;Data_Validation!$B$8,"Low Value",IF(Q371&lt;Data_Validation!$B$9,"Medium Value","High Value"))</f>
        <v>High Value</v>
      </c>
      <c r="Y371" s="2" t="str">
        <f t="shared" si="51"/>
        <v>High Value - Maintain</v>
      </c>
      <c r="Z371" s="2" t="str">
        <f t="shared" si="52"/>
        <v>Check Data</v>
      </c>
    </row>
    <row r="372" spans="1:26" x14ac:dyDescent="0.3">
      <c r="A372" t="s">
        <v>392</v>
      </c>
      <c r="B372">
        <v>24</v>
      </c>
      <c r="C372" t="s">
        <v>21</v>
      </c>
      <c r="D372" t="s">
        <v>44</v>
      </c>
      <c r="E372">
        <v>110.06</v>
      </c>
      <c r="F372">
        <v>9</v>
      </c>
      <c r="G372">
        <v>355</v>
      </c>
      <c r="H372">
        <v>0</v>
      </c>
      <c r="I372" t="s">
        <v>40</v>
      </c>
      <c r="J372">
        <v>89.5</v>
      </c>
      <c r="K372" s="1">
        <v>44931</v>
      </c>
      <c r="L372">
        <v>16</v>
      </c>
      <c r="M372">
        <v>0.36</v>
      </c>
      <c r="N372">
        <f>IF(E372="",Data_Validation!$B$1,E372)</f>
        <v>110.06</v>
      </c>
      <c r="O372">
        <f>IF(J372="",Data_Validation!$B$2,J372)</f>
        <v>89.5</v>
      </c>
      <c r="P372">
        <f t="shared" si="45"/>
        <v>1</v>
      </c>
      <c r="Q372" s="2">
        <f>CustomerData[[#This Row],[avg_order_value_clean]]*CustomerData[[#This Row],[total_orders]]</f>
        <v>990.54</v>
      </c>
      <c r="R372" s="2" t="str">
        <f t="shared" si="53"/>
        <v>Inactive</v>
      </c>
      <c r="S372" s="2" t="str">
        <f t="shared" si="46"/>
        <v>Medium Risk</v>
      </c>
      <c r="T372" s="2" t="str">
        <f t="shared" si="47"/>
        <v>Under 25</v>
      </c>
      <c r="U372" s="1">
        <f t="shared" ca="1" si="48"/>
        <v>1330</v>
      </c>
      <c r="V372" s="2" t="str">
        <f t="shared" si="49"/>
        <v>Low Loyalty</v>
      </c>
      <c r="W372" s="2" t="str">
        <f t="shared" si="50"/>
        <v>Legitimate</v>
      </c>
      <c r="X372" s="2" t="str">
        <f>IF(Q372&lt;Data_Validation!$B$8,"Low Value",IF(Q372&lt;Data_Validation!$B$9,"Medium Value","High Value"))</f>
        <v>Low Value</v>
      </c>
      <c r="Y372" s="2" t="str">
        <f t="shared" si="51"/>
        <v>Stable</v>
      </c>
      <c r="Z372" s="2" t="str">
        <f t="shared" si="52"/>
        <v>Check Data</v>
      </c>
    </row>
    <row r="373" spans="1:26" x14ac:dyDescent="0.3">
      <c r="A373" t="s">
        <v>393</v>
      </c>
      <c r="B373">
        <v>57</v>
      </c>
      <c r="C373" t="s">
        <v>21</v>
      </c>
      <c r="D373" t="s">
        <v>22</v>
      </c>
      <c r="E373">
        <v>105.8</v>
      </c>
      <c r="F373">
        <v>12</v>
      </c>
      <c r="G373">
        <v>67</v>
      </c>
      <c r="H373">
        <v>0</v>
      </c>
      <c r="I373" t="s">
        <v>23</v>
      </c>
      <c r="J373">
        <v>57.1</v>
      </c>
      <c r="K373" s="1">
        <v>45189</v>
      </c>
      <c r="L373">
        <v>82</v>
      </c>
      <c r="M373">
        <v>0.11</v>
      </c>
      <c r="N373">
        <f>IF(E373="",Data_Validation!$B$1,E373)</f>
        <v>105.8</v>
      </c>
      <c r="O373">
        <f>IF(J373="",Data_Validation!$B$2,J373)</f>
        <v>57.1</v>
      </c>
      <c r="P373">
        <f t="shared" si="45"/>
        <v>1</v>
      </c>
      <c r="Q373" s="2">
        <f>CustomerData[[#This Row],[avg_order_value_clean]]*CustomerData[[#This Row],[total_orders]]</f>
        <v>1269.5999999999999</v>
      </c>
      <c r="R373" s="2" t="str">
        <f t="shared" si="53"/>
        <v>At Risk</v>
      </c>
      <c r="S373" s="2" t="str">
        <f t="shared" si="46"/>
        <v>Low Risk</v>
      </c>
      <c r="T373" s="2" t="str">
        <f t="shared" si="47"/>
        <v>55+</v>
      </c>
      <c r="U373" s="1">
        <f t="shared" ca="1" si="48"/>
        <v>1072</v>
      </c>
      <c r="V373" s="2" t="str">
        <f t="shared" si="49"/>
        <v>High Loyalty</v>
      </c>
      <c r="W373" s="2" t="str">
        <f t="shared" si="50"/>
        <v>Legitimate</v>
      </c>
      <c r="X373" s="2" t="str">
        <f>IF(Q373&lt;Data_Validation!$B$8,"Low Value",IF(Q373&lt;Data_Validation!$B$9,"Medium Value","High Value"))</f>
        <v>Low Value</v>
      </c>
      <c r="Y373" s="2" t="str">
        <f t="shared" si="51"/>
        <v>Stable</v>
      </c>
      <c r="Z373" s="2" t="str">
        <f t="shared" si="52"/>
        <v>Check Data</v>
      </c>
    </row>
    <row r="374" spans="1:26" x14ac:dyDescent="0.3">
      <c r="A374" t="s">
        <v>394</v>
      </c>
      <c r="B374">
        <v>23</v>
      </c>
      <c r="C374" t="s">
        <v>14</v>
      </c>
      <c r="D374" t="s">
        <v>22</v>
      </c>
      <c r="F374">
        <v>11</v>
      </c>
      <c r="G374">
        <v>197</v>
      </c>
      <c r="H374">
        <v>0</v>
      </c>
      <c r="I374" t="s">
        <v>29</v>
      </c>
      <c r="J374">
        <v>53.7</v>
      </c>
      <c r="K374" s="1">
        <v>45548</v>
      </c>
      <c r="L374">
        <v>97</v>
      </c>
      <c r="M374">
        <v>0.34</v>
      </c>
      <c r="N374">
        <f>IF(E374="",Data_Validation!$B$1,E374)</f>
        <v>250</v>
      </c>
      <c r="O374">
        <f>IF(J374="",Data_Validation!$B$2,J374)</f>
        <v>53.7</v>
      </c>
      <c r="P374">
        <f t="shared" si="45"/>
        <v>1</v>
      </c>
      <c r="Q374" s="2">
        <f>CustomerData[[#This Row],[avg_order_value_clean]]*CustomerData[[#This Row],[total_orders]]</f>
        <v>2750</v>
      </c>
      <c r="R374" s="2" t="str">
        <f t="shared" si="53"/>
        <v>Inactive</v>
      </c>
      <c r="S374" s="2" t="str">
        <f t="shared" si="46"/>
        <v>Medium Risk</v>
      </c>
      <c r="T374" s="2" t="str">
        <f t="shared" si="47"/>
        <v>Under 25</v>
      </c>
      <c r="U374" s="1">
        <f t="shared" ca="1" si="48"/>
        <v>713</v>
      </c>
      <c r="V374" s="2" t="str">
        <f t="shared" si="49"/>
        <v>High Loyalty</v>
      </c>
      <c r="W374" s="2" t="str">
        <f t="shared" si="50"/>
        <v>Legitimate</v>
      </c>
      <c r="X374" s="2" t="str">
        <f>IF(Q374&lt;Data_Validation!$B$8,"Low Value",IF(Q374&lt;Data_Validation!$B$9,"Medium Value","High Value"))</f>
        <v>High Value</v>
      </c>
      <c r="Y374" s="2" t="str">
        <f t="shared" si="51"/>
        <v>High Value - Maintain</v>
      </c>
      <c r="Z374" s="2" t="str">
        <f t="shared" si="52"/>
        <v>Check Data</v>
      </c>
    </row>
    <row r="375" spans="1:26" x14ac:dyDescent="0.3">
      <c r="A375" t="s">
        <v>395</v>
      </c>
      <c r="B375">
        <v>39</v>
      </c>
      <c r="C375" t="s">
        <v>14</v>
      </c>
      <c r="D375" t="s">
        <v>28</v>
      </c>
      <c r="E375">
        <v>66.13</v>
      </c>
      <c r="F375">
        <v>13</v>
      </c>
      <c r="G375">
        <v>66</v>
      </c>
      <c r="H375">
        <v>0</v>
      </c>
      <c r="I375" t="s">
        <v>29</v>
      </c>
      <c r="J375">
        <v>41.6</v>
      </c>
      <c r="K375" s="1">
        <v>45808</v>
      </c>
      <c r="L375">
        <v>50</v>
      </c>
      <c r="M375">
        <v>0.09</v>
      </c>
      <c r="N375">
        <f>IF(E375="",Data_Validation!$B$1,E375)</f>
        <v>66.13</v>
      </c>
      <c r="O375">
        <f>IF(J375="",Data_Validation!$B$2,J375)</f>
        <v>41.6</v>
      </c>
      <c r="P375">
        <f t="shared" si="45"/>
        <v>2</v>
      </c>
      <c r="Q375" s="2">
        <f>CustomerData[[#This Row],[avg_order_value_clean]]*CustomerData[[#This Row],[total_orders]]</f>
        <v>859.68999999999994</v>
      </c>
      <c r="R375" s="2" t="str">
        <f t="shared" si="53"/>
        <v>At Risk</v>
      </c>
      <c r="S375" s="2" t="str">
        <f t="shared" si="46"/>
        <v>Low Risk</v>
      </c>
      <c r="T375" s="2" t="str">
        <f t="shared" si="47"/>
        <v>35-44</v>
      </c>
      <c r="U375" s="1">
        <f t="shared" ca="1" si="48"/>
        <v>453</v>
      </c>
      <c r="V375" s="2" t="str">
        <f t="shared" si="49"/>
        <v>Medium Loyalty</v>
      </c>
      <c r="W375" s="2" t="str">
        <f t="shared" si="50"/>
        <v>Legitimate</v>
      </c>
      <c r="X375" s="2" t="str">
        <f>IF(Q375&lt;Data_Validation!$B$8,"Low Value",IF(Q375&lt;Data_Validation!$B$9,"Medium Value","High Value"))</f>
        <v>Low Value</v>
      </c>
      <c r="Y375" s="2" t="str">
        <f t="shared" si="51"/>
        <v>Stable</v>
      </c>
      <c r="Z375" s="2" t="str">
        <f t="shared" si="52"/>
        <v>Check Data</v>
      </c>
    </row>
    <row r="376" spans="1:26" x14ac:dyDescent="0.3">
      <c r="A376" t="s">
        <v>396</v>
      </c>
      <c r="B376">
        <v>75</v>
      </c>
      <c r="C376" t="s">
        <v>14</v>
      </c>
      <c r="D376" t="s">
        <v>37</v>
      </c>
      <c r="E376">
        <v>43.91</v>
      </c>
      <c r="F376">
        <v>13</v>
      </c>
      <c r="G376">
        <v>2</v>
      </c>
      <c r="H376">
        <v>0</v>
      </c>
      <c r="I376" t="s">
        <v>40</v>
      </c>
      <c r="J376">
        <v>54</v>
      </c>
      <c r="K376" s="1">
        <v>44420</v>
      </c>
      <c r="L376">
        <v>43</v>
      </c>
      <c r="M376">
        <v>0.31</v>
      </c>
      <c r="N376">
        <f>IF(E376="",Data_Validation!$B$1,E376)</f>
        <v>43.91</v>
      </c>
      <c r="O376">
        <f>IF(J376="",Data_Validation!$B$2,J376)</f>
        <v>54</v>
      </c>
      <c r="P376">
        <f t="shared" si="45"/>
        <v>1</v>
      </c>
      <c r="Q376" s="2">
        <f>CustomerData[[#This Row],[avg_order_value_clean]]*CustomerData[[#This Row],[total_orders]]</f>
        <v>570.82999999999993</v>
      </c>
      <c r="R376" s="2" t="str">
        <f t="shared" si="53"/>
        <v>Active</v>
      </c>
      <c r="S376" s="2" t="str">
        <f t="shared" si="46"/>
        <v>Medium Risk</v>
      </c>
      <c r="T376" s="2" t="str">
        <f t="shared" si="47"/>
        <v>55+</v>
      </c>
      <c r="U376" s="1">
        <f t="shared" ca="1" si="48"/>
        <v>1841</v>
      </c>
      <c r="V376" s="2" t="str">
        <f t="shared" si="49"/>
        <v>Medium Loyalty</v>
      </c>
      <c r="W376" s="2" t="str">
        <f t="shared" si="50"/>
        <v>Legitimate</v>
      </c>
      <c r="X376" s="2" t="str">
        <f>IF(Q376&lt;Data_Validation!$B$8,"Low Value",IF(Q376&lt;Data_Validation!$B$9,"Medium Value","High Value"))</f>
        <v>Low Value</v>
      </c>
      <c r="Y376" s="2" t="str">
        <f t="shared" si="51"/>
        <v>Stable</v>
      </c>
      <c r="Z376" s="2" t="str">
        <f t="shared" si="52"/>
        <v>Check Data</v>
      </c>
    </row>
    <row r="377" spans="1:26" x14ac:dyDescent="0.3">
      <c r="A377" t="s">
        <v>397</v>
      </c>
      <c r="B377">
        <v>18</v>
      </c>
      <c r="C377" t="s">
        <v>21</v>
      </c>
      <c r="D377" t="s">
        <v>26</v>
      </c>
      <c r="E377">
        <v>83.66</v>
      </c>
      <c r="F377">
        <v>8</v>
      </c>
      <c r="G377">
        <v>57</v>
      </c>
      <c r="H377">
        <v>0</v>
      </c>
      <c r="I377" t="s">
        <v>29</v>
      </c>
      <c r="J377">
        <v>80.3</v>
      </c>
      <c r="K377" s="1">
        <v>44422</v>
      </c>
      <c r="L377">
        <v>87</v>
      </c>
      <c r="M377">
        <v>0.16</v>
      </c>
      <c r="N377">
        <f>IF(E377="",Data_Validation!$B$1,E377)</f>
        <v>83.66</v>
      </c>
      <c r="O377">
        <f>IF(J377="",Data_Validation!$B$2,J377)</f>
        <v>80.3</v>
      </c>
      <c r="P377">
        <f t="shared" si="45"/>
        <v>2</v>
      </c>
      <c r="Q377" s="2">
        <f>CustomerData[[#This Row],[avg_order_value_clean]]*CustomerData[[#This Row],[total_orders]]</f>
        <v>669.28</v>
      </c>
      <c r="R377" s="2" t="str">
        <f t="shared" si="53"/>
        <v>At Risk</v>
      </c>
      <c r="S377" s="2" t="str">
        <f t="shared" si="46"/>
        <v>Low Risk</v>
      </c>
      <c r="T377" s="2" t="str">
        <f t="shared" si="47"/>
        <v>Under 25</v>
      </c>
      <c r="U377" s="1">
        <f t="shared" ca="1" si="48"/>
        <v>1839</v>
      </c>
      <c r="V377" s="2" t="str">
        <f t="shared" si="49"/>
        <v>High Loyalty</v>
      </c>
      <c r="W377" s="2" t="str">
        <f t="shared" si="50"/>
        <v>Legitimate</v>
      </c>
      <c r="X377" s="2" t="str">
        <f>IF(Q377&lt;Data_Validation!$B$8,"Low Value",IF(Q377&lt;Data_Validation!$B$9,"Medium Value","High Value"))</f>
        <v>Low Value</v>
      </c>
      <c r="Y377" s="2" t="str">
        <f t="shared" si="51"/>
        <v>Stable</v>
      </c>
      <c r="Z377" s="2" t="str">
        <f t="shared" si="52"/>
        <v>Check Data</v>
      </c>
    </row>
    <row r="378" spans="1:26" x14ac:dyDescent="0.3">
      <c r="A378" t="s">
        <v>398</v>
      </c>
      <c r="B378">
        <v>21</v>
      </c>
      <c r="C378" t="s">
        <v>14</v>
      </c>
      <c r="D378" t="s">
        <v>52</v>
      </c>
      <c r="E378">
        <v>256.51</v>
      </c>
      <c r="F378">
        <v>8</v>
      </c>
      <c r="G378">
        <v>255</v>
      </c>
      <c r="H378">
        <v>0</v>
      </c>
      <c r="I378" t="s">
        <v>29</v>
      </c>
      <c r="J378">
        <v>49.2</v>
      </c>
      <c r="K378" s="1">
        <v>45008</v>
      </c>
      <c r="L378">
        <v>60</v>
      </c>
      <c r="M378">
        <v>0.56000000000000005</v>
      </c>
      <c r="N378">
        <f>IF(E378="",Data_Validation!$B$1,E378)</f>
        <v>256.51</v>
      </c>
      <c r="O378">
        <f>IF(J378="",Data_Validation!$B$2,J378)</f>
        <v>49.2</v>
      </c>
      <c r="P378">
        <f t="shared" si="45"/>
        <v>2</v>
      </c>
      <c r="Q378" s="2">
        <f>CustomerData[[#This Row],[avg_order_value_clean]]*CustomerData[[#This Row],[total_orders]]</f>
        <v>2052.08</v>
      </c>
      <c r="R378" s="2" t="str">
        <f t="shared" si="53"/>
        <v>Inactive</v>
      </c>
      <c r="S378" s="2" t="str">
        <f t="shared" si="46"/>
        <v>High Risk</v>
      </c>
      <c r="T378" s="2" t="str">
        <f t="shared" si="47"/>
        <v>Under 25</v>
      </c>
      <c r="U378" s="1">
        <f t="shared" ca="1" si="48"/>
        <v>1253</v>
      </c>
      <c r="V378" s="2" t="str">
        <f t="shared" si="49"/>
        <v>Medium Loyalty</v>
      </c>
      <c r="W378" s="2" t="str">
        <f t="shared" si="50"/>
        <v>Legitimate</v>
      </c>
      <c r="X378" s="2" t="str">
        <f>IF(Q378&lt;Data_Validation!$B$8,"Low Value",IF(Q378&lt;Data_Validation!$B$9,"Medium Value","High Value"))</f>
        <v>High Value</v>
      </c>
      <c r="Y378" s="2" t="str">
        <f t="shared" si="51"/>
        <v>Critical - Retain</v>
      </c>
      <c r="Z378" s="2" t="str">
        <f t="shared" si="52"/>
        <v>Check Data</v>
      </c>
    </row>
    <row r="379" spans="1:26" x14ac:dyDescent="0.3">
      <c r="A379" t="s">
        <v>399</v>
      </c>
      <c r="B379">
        <v>63</v>
      </c>
      <c r="C379" t="s">
        <v>14</v>
      </c>
      <c r="D379" t="s">
        <v>26</v>
      </c>
      <c r="E379">
        <v>79.09</v>
      </c>
      <c r="F379">
        <v>4</v>
      </c>
      <c r="G379">
        <v>355</v>
      </c>
      <c r="H379">
        <v>0</v>
      </c>
      <c r="I379" t="s">
        <v>23</v>
      </c>
      <c r="J379">
        <v>77.599999999999994</v>
      </c>
      <c r="K379" s="1">
        <v>44737</v>
      </c>
      <c r="L379">
        <v>5</v>
      </c>
      <c r="M379">
        <v>0.21</v>
      </c>
      <c r="N379">
        <f>IF(E379="",Data_Validation!$B$1,E379)</f>
        <v>79.09</v>
      </c>
      <c r="O379">
        <f>IF(J379="",Data_Validation!$B$2,J379)</f>
        <v>77.599999999999994</v>
      </c>
      <c r="P379">
        <f t="shared" si="45"/>
        <v>2</v>
      </c>
      <c r="Q379" s="2">
        <f>CustomerData[[#This Row],[avg_order_value_clean]]*CustomerData[[#This Row],[total_orders]]</f>
        <v>316.36</v>
      </c>
      <c r="R379" s="2" t="str">
        <f t="shared" si="53"/>
        <v>Inactive</v>
      </c>
      <c r="S379" s="2" t="str">
        <f t="shared" si="46"/>
        <v>Medium Risk</v>
      </c>
      <c r="T379" s="2" t="str">
        <f t="shared" si="47"/>
        <v>55+</v>
      </c>
      <c r="U379" s="1">
        <f t="shared" ca="1" si="48"/>
        <v>1524</v>
      </c>
      <c r="V379" s="2" t="str">
        <f t="shared" si="49"/>
        <v>Low Loyalty</v>
      </c>
      <c r="W379" s="2" t="str">
        <f t="shared" si="50"/>
        <v>Legitimate</v>
      </c>
      <c r="X379" s="2" t="str">
        <f>IF(Q379&lt;Data_Validation!$B$8,"Low Value",IF(Q379&lt;Data_Validation!$B$9,"Medium Value","High Value"))</f>
        <v>Low Value</v>
      </c>
      <c r="Y379" s="2" t="str">
        <f t="shared" si="51"/>
        <v>Stable</v>
      </c>
      <c r="Z379" s="2" t="str">
        <f t="shared" si="52"/>
        <v>Check Data</v>
      </c>
    </row>
    <row r="380" spans="1:26" x14ac:dyDescent="0.3">
      <c r="A380" t="s">
        <v>400</v>
      </c>
      <c r="B380">
        <v>66</v>
      </c>
      <c r="C380" t="s">
        <v>14</v>
      </c>
      <c r="D380" t="s">
        <v>44</v>
      </c>
      <c r="E380">
        <v>32.68</v>
      </c>
      <c r="F380">
        <v>7</v>
      </c>
      <c r="G380">
        <v>264</v>
      </c>
      <c r="H380">
        <v>0</v>
      </c>
      <c r="I380" t="s">
        <v>16</v>
      </c>
      <c r="J380">
        <v>41.7</v>
      </c>
      <c r="K380" s="1">
        <v>45538</v>
      </c>
      <c r="L380">
        <v>21</v>
      </c>
      <c r="M380">
        <v>7.0000000000000007E-2</v>
      </c>
      <c r="N380">
        <f>IF(E380="",Data_Validation!$B$1,E380)</f>
        <v>32.68</v>
      </c>
      <c r="O380">
        <f>IF(J380="",Data_Validation!$B$2,J380)</f>
        <v>41.7</v>
      </c>
      <c r="P380">
        <f t="shared" si="45"/>
        <v>1</v>
      </c>
      <c r="Q380" s="2">
        <f>CustomerData[[#This Row],[avg_order_value_clean]]*CustomerData[[#This Row],[total_orders]]</f>
        <v>228.76</v>
      </c>
      <c r="R380" s="2" t="str">
        <f t="shared" si="53"/>
        <v>Inactive</v>
      </c>
      <c r="S380" s="2" t="str">
        <f t="shared" si="46"/>
        <v>Low Risk</v>
      </c>
      <c r="T380" s="2" t="str">
        <f t="shared" si="47"/>
        <v>55+</v>
      </c>
      <c r="U380" s="1">
        <f t="shared" ca="1" si="48"/>
        <v>723</v>
      </c>
      <c r="V380" s="2" t="str">
        <f t="shared" si="49"/>
        <v>Low Loyalty</v>
      </c>
      <c r="W380" s="2" t="str">
        <f t="shared" si="50"/>
        <v>Legitimate</v>
      </c>
      <c r="X380" s="2" t="str">
        <f>IF(Q380&lt;Data_Validation!$B$8,"Low Value",IF(Q380&lt;Data_Validation!$B$9,"Medium Value","High Value"))</f>
        <v>Low Value</v>
      </c>
      <c r="Y380" s="2" t="str">
        <f t="shared" si="51"/>
        <v>Stable</v>
      </c>
      <c r="Z380" s="2" t="str">
        <f t="shared" si="52"/>
        <v>Check Data</v>
      </c>
    </row>
    <row r="381" spans="1:26" x14ac:dyDescent="0.3">
      <c r="A381" t="s">
        <v>401</v>
      </c>
      <c r="B381">
        <v>69</v>
      </c>
      <c r="C381" t="s">
        <v>14</v>
      </c>
      <c r="D381" t="s">
        <v>35</v>
      </c>
      <c r="E381">
        <v>89.98</v>
      </c>
      <c r="F381">
        <v>5</v>
      </c>
      <c r="G381">
        <v>15</v>
      </c>
      <c r="H381">
        <v>0</v>
      </c>
      <c r="I381" t="s">
        <v>19</v>
      </c>
      <c r="J381">
        <v>18.3</v>
      </c>
      <c r="K381" s="1">
        <v>45245</v>
      </c>
      <c r="L381">
        <v>65</v>
      </c>
      <c r="M381">
        <v>0.27</v>
      </c>
      <c r="N381">
        <f>IF(E381="",Data_Validation!$B$1,E381)</f>
        <v>89.98</v>
      </c>
      <c r="O381">
        <f>IF(J381="",Data_Validation!$B$2,J381)</f>
        <v>18.3</v>
      </c>
      <c r="P381">
        <f t="shared" si="45"/>
        <v>2</v>
      </c>
      <c r="Q381" s="2">
        <f>CustomerData[[#This Row],[avg_order_value_clean]]*CustomerData[[#This Row],[total_orders]]</f>
        <v>449.90000000000003</v>
      </c>
      <c r="R381" s="2" t="str">
        <f t="shared" si="53"/>
        <v>Active</v>
      </c>
      <c r="S381" s="2" t="str">
        <f t="shared" si="46"/>
        <v>Medium Risk</v>
      </c>
      <c r="T381" s="2" t="str">
        <f t="shared" si="47"/>
        <v>55+</v>
      </c>
      <c r="U381" s="1">
        <f t="shared" ca="1" si="48"/>
        <v>1016</v>
      </c>
      <c r="V381" s="2" t="str">
        <f t="shared" si="49"/>
        <v>Medium Loyalty</v>
      </c>
      <c r="W381" s="2" t="str">
        <f t="shared" si="50"/>
        <v>Legitimate</v>
      </c>
      <c r="X381" s="2" t="str">
        <f>IF(Q381&lt;Data_Validation!$B$8,"Low Value",IF(Q381&lt;Data_Validation!$B$9,"Medium Value","High Value"))</f>
        <v>Low Value</v>
      </c>
      <c r="Y381" s="2" t="str">
        <f t="shared" si="51"/>
        <v>Stable</v>
      </c>
      <c r="Z381" s="2" t="str">
        <f t="shared" si="52"/>
        <v>Check Data</v>
      </c>
    </row>
    <row r="382" spans="1:26" x14ac:dyDescent="0.3">
      <c r="A382" t="s">
        <v>402</v>
      </c>
      <c r="B382">
        <v>67</v>
      </c>
      <c r="C382" t="s">
        <v>21</v>
      </c>
      <c r="D382" t="s">
        <v>52</v>
      </c>
      <c r="E382">
        <v>124.96</v>
      </c>
      <c r="F382">
        <v>17</v>
      </c>
      <c r="G382">
        <v>267</v>
      </c>
      <c r="H382">
        <v>0</v>
      </c>
      <c r="I382" t="s">
        <v>23</v>
      </c>
      <c r="J382">
        <v>41.5</v>
      </c>
      <c r="K382" s="1">
        <v>45501</v>
      </c>
      <c r="L382">
        <v>95</v>
      </c>
      <c r="M382">
        <v>0.24</v>
      </c>
      <c r="N382">
        <f>IF(E382="",Data_Validation!$B$1,E382)</f>
        <v>124.96</v>
      </c>
      <c r="O382">
        <f>IF(J382="",Data_Validation!$B$2,J382)</f>
        <v>41.5</v>
      </c>
      <c r="P382">
        <f t="shared" si="45"/>
        <v>1</v>
      </c>
      <c r="Q382" s="2">
        <f>CustomerData[[#This Row],[avg_order_value_clean]]*CustomerData[[#This Row],[total_orders]]</f>
        <v>2124.3199999999997</v>
      </c>
      <c r="R382" s="2" t="str">
        <f t="shared" si="53"/>
        <v>Inactive</v>
      </c>
      <c r="S382" s="2" t="str">
        <f t="shared" si="46"/>
        <v>Medium Risk</v>
      </c>
      <c r="T382" s="2" t="str">
        <f t="shared" si="47"/>
        <v>55+</v>
      </c>
      <c r="U382" s="1">
        <f t="shared" ca="1" si="48"/>
        <v>760</v>
      </c>
      <c r="V382" s="2" t="str">
        <f t="shared" si="49"/>
        <v>High Loyalty</v>
      </c>
      <c r="W382" s="2" t="str">
        <f t="shared" si="50"/>
        <v>Legitimate</v>
      </c>
      <c r="X382" s="2" t="str">
        <f>IF(Q382&lt;Data_Validation!$B$8,"Low Value",IF(Q382&lt;Data_Validation!$B$9,"Medium Value","High Value"))</f>
        <v>High Value</v>
      </c>
      <c r="Y382" s="2" t="str">
        <f t="shared" si="51"/>
        <v>High Value - Maintain</v>
      </c>
      <c r="Z382" s="2" t="str">
        <f t="shared" si="52"/>
        <v>Check Data</v>
      </c>
    </row>
    <row r="383" spans="1:26" x14ac:dyDescent="0.3">
      <c r="A383" t="s">
        <v>403</v>
      </c>
      <c r="B383">
        <v>60</v>
      </c>
      <c r="C383" t="s">
        <v>21</v>
      </c>
      <c r="D383" t="s">
        <v>22</v>
      </c>
      <c r="E383">
        <v>137.6</v>
      </c>
      <c r="F383">
        <v>10</v>
      </c>
      <c r="G383">
        <v>101</v>
      </c>
      <c r="H383">
        <v>0</v>
      </c>
      <c r="I383" t="s">
        <v>16</v>
      </c>
      <c r="J383">
        <v>72.3</v>
      </c>
      <c r="K383" s="1">
        <v>45376</v>
      </c>
      <c r="L383">
        <v>82</v>
      </c>
      <c r="M383">
        <v>0.57999999999999996</v>
      </c>
      <c r="N383">
        <f>IF(E383="",Data_Validation!$B$1,E383)</f>
        <v>137.6</v>
      </c>
      <c r="O383">
        <f>IF(J383="",Data_Validation!$B$2,J383)</f>
        <v>72.3</v>
      </c>
      <c r="P383">
        <f t="shared" si="45"/>
        <v>1</v>
      </c>
      <c r="Q383" s="2">
        <f>CustomerData[[#This Row],[avg_order_value_clean]]*CustomerData[[#This Row],[total_orders]]</f>
        <v>1376</v>
      </c>
      <c r="R383" s="2" t="str">
        <f t="shared" si="53"/>
        <v>Inactive</v>
      </c>
      <c r="S383" s="2" t="str">
        <f t="shared" si="46"/>
        <v>High Risk</v>
      </c>
      <c r="T383" s="2" t="str">
        <f t="shared" si="47"/>
        <v>55+</v>
      </c>
      <c r="U383" s="1">
        <f t="shared" ca="1" si="48"/>
        <v>885</v>
      </c>
      <c r="V383" s="2" t="str">
        <f t="shared" si="49"/>
        <v>High Loyalty</v>
      </c>
      <c r="W383" s="2" t="str">
        <f t="shared" si="50"/>
        <v>Legitimate</v>
      </c>
      <c r="X383" s="2" t="str">
        <f>IF(Q383&lt;Data_Validation!$B$8,"Low Value",IF(Q383&lt;Data_Validation!$B$9,"Medium Value","High Value"))</f>
        <v>Low Value</v>
      </c>
      <c r="Y383" s="2" t="str">
        <f t="shared" si="51"/>
        <v>At Risk - Develop</v>
      </c>
      <c r="Z383" s="2" t="str">
        <f t="shared" si="52"/>
        <v>Check Data</v>
      </c>
    </row>
    <row r="384" spans="1:26" x14ac:dyDescent="0.3">
      <c r="A384" t="s">
        <v>404</v>
      </c>
      <c r="B384">
        <v>46</v>
      </c>
      <c r="C384" t="s">
        <v>21</v>
      </c>
      <c r="D384" t="s">
        <v>22</v>
      </c>
      <c r="E384">
        <v>213.51</v>
      </c>
      <c r="F384">
        <v>9</v>
      </c>
      <c r="G384">
        <v>286</v>
      </c>
      <c r="H384">
        <v>0</v>
      </c>
      <c r="I384" t="s">
        <v>19</v>
      </c>
      <c r="J384">
        <v>85.2</v>
      </c>
      <c r="K384" s="1">
        <v>45402</v>
      </c>
      <c r="L384">
        <v>21</v>
      </c>
      <c r="M384">
        <v>0.45</v>
      </c>
      <c r="N384">
        <f>IF(E384="",Data_Validation!$B$1,E384)</f>
        <v>213.51</v>
      </c>
      <c r="O384">
        <f>IF(J384="",Data_Validation!$B$2,J384)</f>
        <v>85.2</v>
      </c>
      <c r="P384">
        <f t="shared" si="45"/>
        <v>1</v>
      </c>
      <c r="Q384" s="2">
        <f>CustomerData[[#This Row],[avg_order_value_clean]]*CustomerData[[#This Row],[total_orders]]</f>
        <v>1921.59</v>
      </c>
      <c r="R384" s="2" t="str">
        <f t="shared" si="53"/>
        <v>Inactive</v>
      </c>
      <c r="S384" s="2" t="str">
        <f t="shared" si="46"/>
        <v>Medium Risk</v>
      </c>
      <c r="T384" s="2" t="str">
        <f t="shared" si="47"/>
        <v>45-54</v>
      </c>
      <c r="U384" s="1">
        <f t="shared" ca="1" si="48"/>
        <v>859</v>
      </c>
      <c r="V384" s="2" t="str">
        <f t="shared" si="49"/>
        <v>Low Loyalty</v>
      </c>
      <c r="W384" s="2" t="str">
        <f t="shared" si="50"/>
        <v>Legitimate</v>
      </c>
      <c r="X384" s="2" t="str">
        <f>IF(Q384&lt;Data_Validation!$B$8,"Low Value",IF(Q384&lt;Data_Validation!$B$9,"Medium Value","High Value"))</f>
        <v>High Value</v>
      </c>
      <c r="Y384" s="2" t="str">
        <f t="shared" si="51"/>
        <v>High Value - Maintain</v>
      </c>
      <c r="Z384" s="2" t="str">
        <f t="shared" si="52"/>
        <v>Check Data</v>
      </c>
    </row>
    <row r="385" spans="1:26" x14ac:dyDescent="0.3">
      <c r="A385" t="s">
        <v>405</v>
      </c>
      <c r="B385">
        <v>38</v>
      </c>
      <c r="C385" t="s">
        <v>21</v>
      </c>
      <c r="D385" t="s">
        <v>37</v>
      </c>
      <c r="E385">
        <v>100.44</v>
      </c>
      <c r="F385">
        <v>10</v>
      </c>
      <c r="G385">
        <v>221</v>
      </c>
      <c r="H385">
        <v>0</v>
      </c>
      <c r="I385" t="s">
        <v>40</v>
      </c>
      <c r="J385">
        <v>77.2</v>
      </c>
      <c r="K385" s="1">
        <v>45476</v>
      </c>
      <c r="L385">
        <v>71</v>
      </c>
      <c r="M385">
        <v>0.28999999999999998</v>
      </c>
      <c r="N385">
        <f>IF(E385="",Data_Validation!$B$1,E385)</f>
        <v>100.44</v>
      </c>
      <c r="O385">
        <f>IF(J385="",Data_Validation!$B$2,J385)</f>
        <v>77.2</v>
      </c>
      <c r="P385">
        <f t="shared" si="45"/>
        <v>2</v>
      </c>
      <c r="Q385" s="2">
        <f>CustomerData[[#This Row],[avg_order_value_clean]]*CustomerData[[#This Row],[total_orders]]</f>
        <v>1004.4</v>
      </c>
      <c r="R385" s="2" t="str">
        <f t="shared" si="53"/>
        <v>Inactive</v>
      </c>
      <c r="S385" s="2" t="str">
        <f t="shared" si="46"/>
        <v>Medium Risk</v>
      </c>
      <c r="T385" s="2" t="str">
        <f t="shared" si="47"/>
        <v>35-44</v>
      </c>
      <c r="U385" s="1">
        <f t="shared" ca="1" si="48"/>
        <v>785</v>
      </c>
      <c r="V385" s="2" t="str">
        <f t="shared" si="49"/>
        <v>High Loyalty</v>
      </c>
      <c r="W385" s="2" t="str">
        <f t="shared" si="50"/>
        <v>Legitimate</v>
      </c>
      <c r="X385" s="2" t="str">
        <f>IF(Q385&lt;Data_Validation!$B$8,"Low Value",IF(Q385&lt;Data_Validation!$B$9,"Medium Value","High Value"))</f>
        <v>Low Value</v>
      </c>
      <c r="Y385" s="2" t="str">
        <f t="shared" si="51"/>
        <v>Stable</v>
      </c>
      <c r="Z385" s="2" t="str">
        <f t="shared" si="52"/>
        <v>Check Data</v>
      </c>
    </row>
    <row r="386" spans="1:26" x14ac:dyDescent="0.3">
      <c r="A386" t="s">
        <v>406</v>
      </c>
      <c r="B386">
        <v>43</v>
      </c>
      <c r="C386" t="s">
        <v>14</v>
      </c>
      <c r="D386" t="s">
        <v>15</v>
      </c>
      <c r="E386">
        <v>121.16</v>
      </c>
      <c r="F386">
        <v>9</v>
      </c>
      <c r="G386">
        <v>20</v>
      </c>
      <c r="H386">
        <v>0</v>
      </c>
      <c r="I386" t="s">
        <v>16</v>
      </c>
      <c r="J386">
        <v>37.4</v>
      </c>
      <c r="K386" s="1">
        <v>44370</v>
      </c>
      <c r="L386">
        <v>65</v>
      </c>
      <c r="M386">
        <v>0.09</v>
      </c>
      <c r="N386">
        <f>IF(E386="",Data_Validation!$B$1,E386)</f>
        <v>121.16</v>
      </c>
      <c r="O386">
        <f>IF(J386="",Data_Validation!$B$2,J386)</f>
        <v>37.4</v>
      </c>
      <c r="P386">
        <f t="shared" ref="P386:P449" si="54">COUNTIF($A$2:$A$5001,A386)</f>
        <v>2</v>
      </c>
      <c r="Q386" s="2">
        <f>CustomerData[[#This Row],[avg_order_value_clean]]*CustomerData[[#This Row],[total_orders]]</f>
        <v>1090.44</v>
      </c>
      <c r="R386" s="2" t="str">
        <f t="shared" si="53"/>
        <v>Active</v>
      </c>
      <c r="S386" s="2" t="str">
        <f t="shared" ref="S386:S449" si="55">IF(M386&lt;0.2,"Low Risk",IF(M386&lt;0.5,"Medium Risk","High Risk"))</f>
        <v>Low Risk</v>
      </c>
      <c r="T386" s="2" t="str">
        <f t="shared" ref="T386:T449" si="56">IF(B386&lt;25,"Under 25",IF(B386&lt;35,"25-34",IF(B386&lt;45,"35-44",IF(B386&lt;55,"45-54","55+"))))</f>
        <v>35-44</v>
      </c>
      <c r="U386" s="1">
        <f t="shared" ref="U386:U449" ca="1" si="57">TODAY()-K386</f>
        <v>1891</v>
      </c>
      <c r="V386" s="2" t="str">
        <f t="shared" ref="V386:V449" si="58">IF(L386&lt;40,"Low Loyalty",IF(L386&lt;70,"Medium Loyalty","High Loyalty"))</f>
        <v>Medium Loyalty</v>
      </c>
      <c r="W386" s="2" t="str">
        <f t="shared" ref="W386:W449" si="59">IF(H386=1,"Fraudulent","Legitimate")</f>
        <v>Legitimate</v>
      </c>
      <c r="X386" s="2" t="str">
        <f>IF(Q386&lt;Data_Validation!$B$8,"Low Value",IF(Q386&lt;Data_Validation!$B$9,"Medium Value","High Value"))</f>
        <v>Low Value</v>
      </c>
      <c r="Y386" s="2" t="str">
        <f t="shared" ref="Y386:Y449" si="60">IF(AND(X386="High Value",S386="High Risk"),"Critical - Retain",IF(AND(X386="High Value",S386&lt;&gt;"High Risk"),"High Value - Maintain",IF(AND(X386&lt;&gt;"High Value",S386="High Risk"),"At Risk - Develop","Stable")))</f>
        <v>Stable</v>
      </c>
      <c r="Z386" s="2" t="str">
        <f t="shared" ref="Z386:Z449" si="61">IF(OR(B386&lt;18,F386&lt;0,N386&lt;0,O386&lt;0,O386&gt;1,M386&lt;0,M386&gt;1),"Check Data","Valid")</f>
        <v>Check Data</v>
      </c>
    </row>
    <row r="387" spans="1:26" x14ac:dyDescent="0.3">
      <c r="A387" t="s">
        <v>407</v>
      </c>
      <c r="B387">
        <v>31</v>
      </c>
      <c r="C387" t="s">
        <v>14</v>
      </c>
      <c r="D387" t="s">
        <v>26</v>
      </c>
      <c r="E387">
        <v>107.33</v>
      </c>
      <c r="F387">
        <v>7</v>
      </c>
      <c r="G387">
        <v>20</v>
      </c>
      <c r="H387">
        <v>0</v>
      </c>
      <c r="I387" t="s">
        <v>19</v>
      </c>
      <c r="J387">
        <v>57.9</v>
      </c>
      <c r="K387" s="1">
        <v>44121</v>
      </c>
      <c r="L387">
        <v>23</v>
      </c>
      <c r="M387">
        <v>0.3</v>
      </c>
      <c r="N387">
        <f>IF(E387="",Data_Validation!$B$1,E387)</f>
        <v>107.33</v>
      </c>
      <c r="O387">
        <f>IF(J387="",Data_Validation!$B$2,J387)</f>
        <v>57.9</v>
      </c>
      <c r="P387">
        <f t="shared" si="54"/>
        <v>1</v>
      </c>
      <c r="Q387" s="2">
        <f>CustomerData[[#This Row],[avg_order_value_clean]]*CustomerData[[#This Row],[total_orders]]</f>
        <v>751.31</v>
      </c>
      <c r="R387" s="2" t="str">
        <f t="shared" ref="R387:R450" si="62">IF(G387&lt;=30,"Active",IF(G387&lt;=90,"At Risk","Inactive"))</f>
        <v>Active</v>
      </c>
      <c r="S387" s="2" t="str">
        <f t="shared" si="55"/>
        <v>Medium Risk</v>
      </c>
      <c r="T387" s="2" t="str">
        <f t="shared" si="56"/>
        <v>25-34</v>
      </c>
      <c r="U387" s="1">
        <f t="shared" ca="1" si="57"/>
        <v>2140</v>
      </c>
      <c r="V387" s="2" t="str">
        <f t="shared" si="58"/>
        <v>Low Loyalty</v>
      </c>
      <c r="W387" s="2" t="str">
        <f t="shared" si="59"/>
        <v>Legitimate</v>
      </c>
      <c r="X387" s="2" t="str">
        <f>IF(Q387&lt;Data_Validation!$B$8,"Low Value",IF(Q387&lt;Data_Validation!$B$9,"Medium Value","High Value"))</f>
        <v>Low Value</v>
      </c>
      <c r="Y387" s="2" t="str">
        <f t="shared" si="60"/>
        <v>Stable</v>
      </c>
      <c r="Z387" s="2" t="str">
        <f t="shared" si="61"/>
        <v>Check Data</v>
      </c>
    </row>
    <row r="388" spans="1:26" x14ac:dyDescent="0.3">
      <c r="A388" t="s">
        <v>408</v>
      </c>
      <c r="B388">
        <v>26</v>
      </c>
      <c r="C388" t="s">
        <v>14</v>
      </c>
      <c r="D388" t="s">
        <v>37</v>
      </c>
      <c r="E388">
        <v>274.81</v>
      </c>
      <c r="F388">
        <v>11</v>
      </c>
      <c r="G388">
        <v>91</v>
      </c>
      <c r="H388">
        <v>0</v>
      </c>
      <c r="I388" t="s">
        <v>23</v>
      </c>
      <c r="J388">
        <v>36</v>
      </c>
      <c r="K388" s="1">
        <v>45425</v>
      </c>
      <c r="L388">
        <v>91</v>
      </c>
      <c r="M388">
        <v>7.0000000000000007E-2</v>
      </c>
      <c r="N388">
        <f>IF(E388="",Data_Validation!$B$1,E388)</f>
        <v>274.81</v>
      </c>
      <c r="O388">
        <f>IF(J388="",Data_Validation!$B$2,J388)</f>
        <v>36</v>
      </c>
      <c r="P388">
        <f t="shared" si="54"/>
        <v>1</v>
      </c>
      <c r="Q388" s="2">
        <f>CustomerData[[#This Row],[avg_order_value_clean]]*CustomerData[[#This Row],[total_orders]]</f>
        <v>3022.91</v>
      </c>
      <c r="R388" s="2" t="str">
        <f t="shared" si="62"/>
        <v>Inactive</v>
      </c>
      <c r="S388" s="2" t="str">
        <f t="shared" si="55"/>
        <v>Low Risk</v>
      </c>
      <c r="T388" s="2" t="str">
        <f t="shared" si="56"/>
        <v>25-34</v>
      </c>
      <c r="U388" s="1">
        <f t="shared" ca="1" si="57"/>
        <v>836</v>
      </c>
      <c r="V388" s="2" t="str">
        <f t="shared" si="58"/>
        <v>High Loyalty</v>
      </c>
      <c r="W388" s="2" t="str">
        <f t="shared" si="59"/>
        <v>Legitimate</v>
      </c>
      <c r="X388" s="2" t="str">
        <f>IF(Q388&lt;Data_Validation!$B$8,"Low Value",IF(Q388&lt;Data_Validation!$B$9,"Medium Value","High Value"))</f>
        <v>High Value</v>
      </c>
      <c r="Y388" s="2" t="str">
        <f t="shared" si="60"/>
        <v>High Value - Maintain</v>
      </c>
      <c r="Z388" s="2" t="str">
        <f t="shared" si="61"/>
        <v>Check Data</v>
      </c>
    </row>
    <row r="389" spans="1:26" x14ac:dyDescent="0.3">
      <c r="A389" t="s">
        <v>409</v>
      </c>
      <c r="B389">
        <v>76</v>
      </c>
      <c r="C389" t="s">
        <v>14</v>
      </c>
      <c r="D389" t="s">
        <v>44</v>
      </c>
      <c r="E389">
        <v>354.59</v>
      </c>
      <c r="F389">
        <v>12</v>
      </c>
      <c r="G389">
        <v>283</v>
      </c>
      <c r="H389">
        <v>0</v>
      </c>
      <c r="I389" t="s">
        <v>19</v>
      </c>
      <c r="J389">
        <v>70.400000000000006</v>
      </c>
      <c r="K389" s="1">
        <v>45159</v>
      </c>
      <c r="L389">
        <v>60</v>
      </c>
      <c r="M389">
        <v>0.4</v>
      </c>
      <c r="N389">
        <f>IF(E389="",Data_Validation!$B$1,E389)</f>
        <v>354.59</v>
      </c>
      <c r="O389">
        <f>IF(J389="",Data_Validation!$B$2,J389)</f>
        <v>70.400000000000006</v>
      </c>
      <c r="P389">
        <f t="shared" si="54"/>
        <v>1</v>
      </c>
      <c r="Q389" s="2">
        <f>CustomerData[[#This Row],[avg_order_value_clean]]*CustomerData[[#This Row],[total_orders]]</f>
        <v>4255.08</v>
      </c>
      <c r="R389" s="2" t="str">
        <f t="shared" si="62"/>
        <v>Inactive</v>
      </c>
      <c r="S389" s="2" t="str">
        <f t="shared" si="55"/>
        <v>Medium Risk</v>
      </c>
      <c r="T389" s="2" t="str">
        <f t="shared" si="56"/>
        <v>55+</v>
      </c>
      <c r="U389" s="1">
        <f t="shared" ca="1" si="57"/>
        <v>1102</v>
      </c>
      <c r="V389" s="2" t="str">
        <f t="shared" si="58"/>
        <v>Medium Loyalty</v>
      </c>
      <c r="W389" s="2" t="str">
        <f t="shared" si="59"/>
        <v>Legitimate</v>
      </c>
      <c r="X389" s="2" t="str">
        <f>IF(Q389&lt;Data_Validation!$B$8,"Low Value",IF(Q389&lt;Data_Validation!$B$9,"Medium Value","High Value"))</f>
        <v>High Value</v>
      </c>
      <c r="Y389" s="2" t="str">
        <f t="shared" si="60"/>
        <v>High Value - Maintain</v>
      </c>
      <c r="Z389" s="2" t="str">
        <f t="shared" si="61"/>
        <v>Check Data</v>
      </c>
    </row>
    <row r="390" spans="1:26" x14ac:dyDescent="0.3">
      <c r="A390" t="s">
        <v>410</v>
      </c>
      <c r="B390">
        <v>64</v>
      </c>
      <c r="C390" t="s">
        <v>21</v>
      </c>
      <c r="D390" t="s">
        <v>52</v>
      </c>
      <c r="E390">
        <v>71.290000000000006</v>
      </c>
      <c r="F390">
        <v>12</v>
      </c>
      <c r="G390">
        <v>132</v>
      </c>
      <c r="H390">
        <v>0</v>
      </c>
      <c r="I390" t="s">
        <v>29</v>
      </c>
      <c r="J390">
        <v>43.6</v>
      </c>
      <c r="K390" s="1">
        <v>44796</v>
      </c>
      <c r="L390">
        <v>2</v>
      </c>
      <c r="M390">
        <v>0.32</v>
      </c>
      <c r="N390">
        <f>IF(E390="",Data_Validation!$B$1,E390)</f>
        <v>71.290000000000006</v>
      </c>
      <c r="O390">
        <f>IF(J390="",Data_Validation!$B$2,J390)</f>
        <v>43.6</v>
      </c>
      <c r="P390">
        <f t="shared" si="54"/>
        <v>1</v>
      </c>
      <c r="Q390" s="2">
        <f>CustomerData[[#This Row],[avg_order_value_clean]]*CustomerData[[#This Row],[total_orders]]</f>
        <v>855.48</v>
      </c>
      <c r="R390" s="2" t="str">
        <f t="shared" si="62"/>
        <v>Inactive</v>
      </c>
      <c r="S390" s="2" t="str">
        <f t="shared" si="55"/>
        <v>Medium Risk</v>
      </c>
      <c r="T390" s="2" t="str">
        <f t="shared" si="56"/>
        <v>55+</v>
      </c>
      <c r="U390" s="1">
        <f t="shared" ca="1" si="57"/>
        <v>1465</v>
      </c>
      <c r="V390" s="2" t="str">
        <f t="shared" si="58"/>
        <v>Low Loyalty</v>
      </c>
      <c r="W390" s="2" t="str">
        <f t="shared" si="59"/>
        <v>Legitimate</v>
      </c>
      <c r="X390" s="2" t="str">
        <f>IF(Q390&lt;Data_Validation!$B$8,"Low Value",IF(Q390&lt;Data_Validation!$B$9,"Medium Value","High Value"))</f>
        <v>Low Value</v>
      </c>
      <c r="Y390" s="2" t="str">
        <f t="shared" si="60"/>
        <v>Stable</v>
      </c>
      <c r="Z390" s="2" t="str">
        <f t="shared" si="61"/>
        <v>Check Data</v>
      </c>
    </row>
    <row r="391" spans="1:26" x14ac:dyDescent="0.3">
      <c r="A391" t="s">
        <v>411</v>
      </c>
      <c r="B391">
        <v>29</v>
      </c>
      <c r="C391" t="s">
        <v>21</v>
      </c>
      <c r="D391" t="s">
        <v>28</v>
      </c>
      <c r="E391">
        <v>148.72</v>
      </c>
      <c r="F391">
        <v>13</v>
      </c>
      <c r="G391">
        <v>326</v>
      </c>
      <c r="H391">
        <v>0</v>
      </c>
      <c r="I391" t="s">
        <v>19</v>
      </c>
      <c r="J391">
        <v>76.5</v>
      </c>
      <c r="K391" s="1">
        <v>45583</v>
      </c>
      <c r="L391">
        <v>34</v>
      </c>
      <c r="M391">
        <v>0.09</v>
      </c>
      <c r="N391">
        <f>IF(E391="",Data_Validation!$B$1,E391)</f>
        <v>148.72</v>
      </c>
      <c r="O391">
        <f>IF(J391="",Data_Validation!$B$2,J391)</f>
        <v>76.5</v>
      </c>
      <c r="P391">
        <f t="shared" si="54"/>
        <v>1</v>
      </c>
      <c r="Q391" s="2">
        <f>CustomerData[[#This Row],[avg_order_value_clean]]*CustomerData[[#This Row],[total_orders]]</f>
        <v>1933.36</v>
      </c>
      <c r="R391" s="2" t="str">
        <f t="shared" si="62"/>
        <v>Inactive</v>
      </c>
      <c r="S391" s="2" t="str">
        <f t="shared" si="55"/>
        <v>Low Risk</v>
      </c>
      <c r="T391" s="2" t="str">
        <f t="shared" si="56"/>
        <v>25-34</v>
      </c>
      <c r="U391" s="1">
        <f t="shared" ca="1" si="57"/>
        <v>678</v>
      </c>
      <c r="V391" s="2" t="str">
        <f t="shared" si="58"/>
        <v>Low Loyalty</v>
      </c>
      <c r="W391" s="2" t="str">
        <f t="shared" si="59"/>
        <v>Legitimate</v>
      </c>
      <c r="X391" s="2" t="str">
        <f>IF(Q391&lt;Data_Validation!$B$8,"Low Value",IF(Q391&lt;Data_Validation!$B$9,"Medium Value","High Value"))</f>
        <v>High Value</v>
      </c>
      <c r="Y391" s="2" t="str">
        <f t="shared" si="60"/>
        <v>High Value - Maintain</v>
      </c>
      <c r="Z391" s="2" t="str">
        <f t="shared" si="61"/>
        <v>Check Data</v>
      </c>
    </row>
    <row r="392" spans="1:26" x14ac:dyDescent="0.3">
      <c r="A392" t="s">
        <v>412</v>
      </c>
      <c r="B392">
        <v>59</v>
      </c>
      <c r="C392" t="s">
        <v>21</v>
      </c>
      <c r="D392" t="s">
        <v>18</v>
      </c>
      <c r="E392">
        <v>256.98</v>
      </c>
      <c r="F392">
        <v>11</v>
      </c>
      <c r="G392">
        <v>328</v>
      </c>
      <c r="H392">
        <v>0</v>
      </c>
      <c r="I392" t="s">
        <v>40</v>
      </c>
      <c r="J392">
        <v>1.3</v>
      </c>
      <c r="K392" s="1">
        <v>45452</v>
      </c>
      <c r="L392">
        <v>57</v>
      </c>
      <c r="M392">
        <v>0.36</v>
      </c>
      <c r="N392">
        <f>IF(E392="",Data_Validation!$B$1,E392)</f>
        <v>256.98</v>
      </c>
      <c r="O392">
        <f>IF(J392="",Data_Validation!$B$2,J392)</f>
        <v>1.3</v>
      </c>
      <c r="P392">
        <f t="shared" si="54"/>
        <v>1</v>
      </c>
      <c r="Q392" s="2">
        <f>CustomerData[[#This Row],[avg_order_value_clean]]*CustomerData[[#This Row],[total_orders]]</f>
        <v>2826.78</v>
      </c>
      <c r="R392" s="2" t="str">
        <f t="shared" si="62"/>
        <v>Inactive</v>
      </c>
      <c r="S392" s="2" t="str">
        <f t="shared" si="55"/>
        <v>Medium Risk</v>
      </c>
      <c r="T392" s="2" t="str">
        <f t="shared" si="56"/>
        <v>55+</v>
      </c>
      <c r="U392" s="1">
        <f t="shared" ca="1" si="57"/>
        <v>809</v>
      </c>
      <c r="V392" s="2" t="str">
        <f t="shared" si="58"/>
        <v>Medium Loyalty</v>
      </c>
      <c r="W392" s="2" t="str">
        <f t="shared" si="59"/>
        <v>Legitimate</v>
      </c>
      <c r="X392" s="2" t="str">
        <f>IF(Q392&lt;Data_Validation!$B$8,"Low Value",IF(Q392&lt;Data_Validation!$B$9,"Medium Value","High Value"))</f>
        <v>High Value</v>
      </c>
      <c r="Y392" s="2" t="str">
        <f t="shared" si="60"/>
        <v>High Value - Maintain</v>
      </c>
      <c r="Z392" s="2" t="str">
        <f t="shared" si="61"/>
        <v>Check Data</v>
      </c>
    </row>
    <row r="393" spans="1:26" x14ac:dyDescent="0.3">
      <c r="A393" t="s">
        <v>413</v>
      </c>
      <c r="B393">
        <v>68</v>
      </c>
      <c r="C393" t="s">
        <v>21</v>
      </c>
      <c r="D393" t="s">
        <v>35</v>
      </c>
      <c r="E393">
        <v>188.19</v>
      </c>
      <c r="F393">
        <v>6</v>
      </c>
      <c r="G393">
        <v>174</v>
      </c>
      <c r="H393">
        <v>0</v>
      </c>
      <c r="I393" t="s">
        <v>23</v>
      </c>
      <c r="J393">
        <v>34</v>
      </c>
      <c r="K393" s="1">
        <v>44551</v>
      </c>
      <c r="L393">
        <v>16</v>
      </c>
      <c r="M393">
        <v>0.66</v>
      </c>
      <c r="N393">
        <f>IF(E393="",Data_Validation!$B$1,E393)</f>
        <v>188.19</v>
      </c>
      <c r="O393">
        <f>IF(J393="",Data_Validation!$B$2,J393)</f>
        <v>34</v>
      </c>
      <c r="P393">
        <f t="shared" si="54"/>
        <v>2</v>
      </c>
      <c r="Q393" s="2">
        <f>CustomerData[[#This Row],[avg_order_value_clean]]*CustomerData[[#This Row],[total_orders]]</f>
        <v>1129.1399999999999</v>
      </c>
      <c r="R393" s="2" t="str">
        <f t="shared" si="62"/>
        <v>Inactive</v>
      </c>
      <c r="S393" s="2" t="str">
        <f t="shared" si="55"/>
        <v>High Risk</v>
      </c>
      <c r="T393" s="2" t="str">
        <f t="shared" si="56"/>
        <v>55+</v>
      </c>
      <c r="U393" s="1">
        <f t="shared" ca="1" si="57"/>
        <v>1710</v>
      </c>
      <c r="V393" s="2" t="str">
        <f t="shared" si="58"/>
        <v>Low Loyalty</v>
      </c>
      <c r="W393" s="2" t="str">
        <f t="shared" si="59"/>
        <v>Legitimate</v>
      </c>
      <c r="X393" s="2" t="str">
        <f>IF(Q393&lt;Data_Validation!$B$8,"Low Value",IF(Q393&lt;Data_Validation!$B$9,"Medium Value","High Value"))</f>
        <v>Low Value</v>
      </c>
      <c r="Y393" s="2" t="str">
        <f t="shared" si="60"/>
        <v>At Risk - Develop</v>
      </c>
      <c r="Z393" s="2" t="str">
        <f t="shared" si="61"/>
        <v>Check Data</v>
      </c>
    </row>
    <row r="394" spans="1:26" x14ac:dyDescent="0.3">
      <c r="A394" t="s">
        <v>414</v>
      </c>
      <c r="B394">
        <v>73</v>
      </c>
      <c r="C394" t="s">
        <v>21</v>
      </c>
      <c r="D394" t="s">
        <v>44</v>
      </c>
      <c r="E394">
        <v>41.95</v>
      </c>
      <c r="F394">
        <v>8</v>
      </c>
      <c r="G394">
        <v>212</v>
      </c>
      <c r="H394">
        <v>0</v>
      </c>
      <c r="I394" t="s">
        <v>16</v>
      </c>
      <c r="J394">
        <v>87.8</v>
      </c>
      <c r="K394" s="1">
        <v>45115</v>
      </c>
      <c r="L394">
        <v>74</v>
      </c>
      <c r="M394">
        <v>0.54</v>
      </c>
      <c r="N394">
        <f>IF(E394="",Data_Validation!$B$1,E394)</f>
        <v>41.95</v>
      </c>
      <c r="O394">
        <f>IF(J394="",Data_Validation!$B$2,J394)</f>
        <v>87.8</v>
      </c>
      <c r="P394">
        <f t="shared" si="54"/>
        <v>1</v>
      </c>
      <c r="Q394" s="2">
        <f>CustomerData[[#This Row],[avg_order_value_clean]]*CustomerData[[#This Row],[total_orders]]</f>
        <v>335.6</v>
      </c>
      <c r="R394" s="2" t="str">
        <f t="shared" si="62"/>
        <v>Inactive</v>
      </c>
      <c r="S394" s="2" t="str">
        <f t="shared" si="55"/>
        <v>High Risk</v>
      </c>
      <c r="T394" s="2" t="str">
        <f t="shared" si="56"/>
        <v>55+</v>
      </c>
      <c r="U394" s="1">
        <f t="shared" ca="1" si="57"/>
        <v>1146</v>
      </c>
      <c r="V394" s="2" t="str">
        <f t="shared" si="58"/>
        <v>High Loyalty</v>
      </c>
      <c r="W394" s="2" t="str">
        <f t="shared" si="59"/>
        <v>Legitimate</v>
      </c>
      <c r="X394" s="2" t="str">
        <f>IF(Q394&lt;Data_Validation!$B$8,"Low Value",IF(Q394&lt;Data_Validation!$B$9,"Medium Value","High Value"))</f>
        <v>Low Value</v>
      </c>
      <c r="Y394" s="2" t="str">
        <f t="shared" si="60"/>
        <v>At Risk - Develop</v>
      </c>
      <c r="Z394" s="2" t="str">
        <f t="shared" si="61"/>
        <v>Check Data</v>
      </c>
    </row>
    <row r="395" spans="1:26" x14ac:dyDescent="0.3">
      <c r="A395" t="s">
        <v>415</v>
      </c>
      <c r="B395">
        <v>68</v>
      </c>
      <c r="C395" t="s">
        <v>14</v>
      </c>
      <c r="D395" t="s">
        <v>18</v>
      </c>
      <c r="E395">
        <v>122.54</v>
      </c>
      <c r="F395">
        <v>7</v>
      </c>
      <c r="G395">
        <v>147</v>
      </c>
      <c r="H395">
        <v>0</v>
      </c>
      <c r="I395" t="s">
        <v>19</v>
      </c>
      <c r="J395">
        <v>32.4</v>
      </c>
      <c r="K395" s="1">
        <v>44453</v>
      </c>
      <c r="L395">
        <v>84</v>
      </c>
      <c r="M395">
        <v>0.13</v>
      </c>
      <c r="N395">
        <f>IF(E395="",Data_Validation!$B$1,E395)</f>
        <v>122.54</v>
      </c>
      <c r="O395">
        <f>IF(J395="",Data_Validation!$B$2,J395)</f>
        <v>32.4</v>
      </c>
      <c r="P395">
        <f t="shared" si="54"/>
        <v>2</v>
      </c>
      <c r="Q395" s="2">
        <f>CustomerData[[#This Row],[avg_order_value_clean]]*CustomerData[[#This Row],[total_orders]]</f>
        <v>857.78000000000009</v>
      </c>
      <c r="R395" s="2" t="str">
        <f t="shared" si="62"/>
        <v>Inactive</v>
      </c>
      <c r="S395" s="2" t="str">
        <f t="shared" si="55"/>
        <v>Low Risk</v>
      </c>
      <c r="T395" s="2" t="str">
        <f t="shared" si="56"/>
        <v>55+</v>
      </c>
      <c r="U395" s="1">
        <f t="shared" ca="1" si="57"/>
        <v>1808</v>
      </c>
      <c r="V395" s="2" t="str">
        <f t="shared" si="58"/>
        <v>High Loyalty</v>
      </c>
      <c r="W395" s="2" t="str">
        <f t="shared" si="59"/>
        <v>Legitimate</v>
      </c>
      <c r="X395" s="2" t="str">
        <f>IF(Q395&lt;Data_Validation!$B$8,"Low Value",IF(Q395&lt;Data_Validation!$B$9,"Medium Value","High Value"))</f>
        <v>Low Value</v>
      </c>
      <c r="Y395" s="2" t="str">
        <f t="shared" si="60"/>
        <v>Stable</v>
      </c>
      <c r="Z395" s="2" t="str">
        <f t="shared" si="61"/>
        <v>Check Data</v>
      </c>
    </row>
    <row r="396" spans="1:26" x14ac:dyDescent="0.3">
      <c r="A396" t="s">
        <v>416</v>
      </c>
      <c r="B396">
        <v>23</v>
      </c>
      <c r="C396" t="s">
        <v>25</v>
      </c>
      <c r="D396" t="s">
        <v>26</v>
      </c>
      <c r="E396">
        <v>98.46</v>
      </c>
      <c r="F396">
        <v>9</v>
      </c>
      <c r="G396">
        <v>231</v>
      </c>
      <c r="H396">
        <v>0</v>
      </c>
      <c r="I396" t="s">
        <v>23</v>
      </c>
      <c r="J396">
        <v>39.5</v>
      </c>
      <c r="K396" s="1">
        <v>44902</v>
      </c>
      <c r="L396">
        <v>48</v>
      </c>
      <c r="M396">
        <v>0.46</v>
      </c>
      <c r="N396">
        <f>IF(E396="",Data_Validation!$B$1,E396)</f>
        <v>98.46</v>
      </c>
      <c r="O396">
        <f>IF(J396="",Data_Validation!$B$2,J396)</f>
        <v>39.5</v>
      </c>
      <c r="P396">
        <f t="shared" si="54"/>
        <v>1</v>
      </c>
      <c r="Q396" s="2">
        <f>CustomerData[[#This Row],[avg_order_value_clean]]*CustomerData[[#This Row],[total_orders]]</f>
        <v>886.14</v>
      </c>
      <c r="R396" s="2" t="str">
        <f t="shared" si="62"/>
        <v>Inactive</v>
      </c>
      <c r="S396" s="2" t="str">
        <f t="shared" si="55"/>
        <v>Medium Risk</v>
      </c>
      <c r="T396" s="2" t="str">
        <f t="shared" si="56"/>
        <v>Under 25</v>
      </c>
      <c r="U396" s="1">
        <f t="shared" ca="1" si="57"/>
        <v>1359</v>
      </c>
      <c r="V396" s="2" t="str">
        <f t="shared" si="58"/>
        <v>Medium Loyalty</v>
      </c>
      <c r="W396" s="2" t="str">
        <f t="shared" si="59"/>
        <v>Legitimate</v>
      </c>
      <c r="X396" s="2" t="str">
        <f>IF(Q396&lt;Data_Validation!$B$8,"Low Value",IF(Q396&lt;Data_Validation!$B$9,"Medium Value","High Value"))</f>
        <v>Low Value</v>
      </c>
      <c r="Y396" s="2" t="str">
        <f t="shared" si="60"/>
        <v>Stable</v>
      </c>
      <c r="Z396" s="2" t="str">
        <f t="shared" si="61"/>
        <v>Check Data</v>
      </c>
    </row>
    <row r="397" spans="1:26" x14ac:dyDescent="0.3">
      <c r="A397" t="s">
        <v>417</v>
      </c>
      <c r="B397">
        <v>37</v>
      </c>
      <c r="C397" t="s">
        <v>21</v>
      </c>
      <c r="D397" t="s">
        <v>28</v>
      </c>
      <c r="E397">
        <v>543.29999999999995</v>
      </c>
      <c r="F397">
        <v>11</v>
      </c>
      <c r="G397">
        <v>164</v>
      </c>
      <c r="H397">
        <v>0</v>
      </c>
      <c r="I397" t="s">
        <v>40</v>
      </c>
      <c r="J397">
        <v>79.099999999999994</v>
      </c>
      <c r="K397" s="1">
        <v>44742</v>
      </c>
      <c r="L397">
        <v>25</v>
      </c>
      <c r="M397">
        <v>0.36</v>
      </c>
      <c r="N397">
        <f>IF(E397="",Data_Validation!$B$1,E397)</f>
        <v>543.29999999999995</v>
      </c>
      <c r="O397">
        <f>IF(J397="",Data_Validation!$B$2,J397)</f>
        <v>79.099999999999994</v>
      </c>
      <c r="P397">
        <f t="shared" si="54"/>
        <v>1</v>
      </c>
      <c r="Q397" s="2">
        <f>CustomerData[[#This Row],[avg_order_value_clean]]*CustomerData[[#This Row],[total_orders]]</f>
        <v>5976.2999999999993</v>
      </c>
      <c r="R397" s="2" t="str">
        <f t="shared" si="62"/>
        <v>Inactive</v>
      </c>
      <c r="S397" s="2" t="str">
        <f t="shared" si="55"/>
        <v>Medium Risk</v>
      </c>
      <c r="T397" s="2" t="str">
        <f t="shared" si="56"/>
        <v>35-44</v>
      </c>
      <c r="U397" s="1">
        <f t="shared" ca="1" si="57"/>
        <v>1519</v>
      </c>
      <c r="V397" s="2" t="str">
        <f t="shared" si="58"/>
        <v>Low Loyalty</v>
      </c>
      <c r="W397" s="2" t="str">
        <f t="shared" si="59"/>
        <v>Legitimate</v>
      </c>
      <c r="X397" s="2" t="str">
        <f>IF(Q397&lt;Data_Validation!$B$8,"Low Value",IF(Q397&lt;Data_Validation!$B$9,"Medium Value","High Value"))</f>
        <v>High Value</v>
      </c>
      <c r="Y397" s="2" t="str">
        <f t="shared" si="60"/>
        <v>High Value - Maintain</v>
      </c>
      <c r="Z397" s="2" t="str">
        <f t="shared" si="61"/>
        <v>Check Data</v>
      </c>
    </row>
    <row r="398" spans="1:26" x14ac:dyDescent="0.3">
      <c r="A398" t="s">
        <v>418</v>
      </c>
      <c r="B398">
        <v>41</v>
      </c>
      <c r="C398" t="s">
        <v>21</v>
      </c>
      <c r="D398" t="s">
        <v>22</v>
      </c>
      <c r="E398">
        <v>151.22</v>
      </c>
      <c r="F398">
        <v>4</v>
      </c>
      <c r="G398">
        <v>313</v>
      </c>
      <c r="H398">
        <v>0</v>
      </c>
      <c r="I398" t="s">
        <v>16</v>
      </c>
      <c r="J398">
        <v>9.5</v>
      </c>
      <c r="K398" s="1">
        <v>45813</v>
      </c>
      <c r="L398">
        <v>68</v>
      </c>
      <c r="M398">
        <v>0.42</v>
      </c>
      <c r="N398">
        <f>IF(E398="",Data_Validation!$B$1,E398)</f>
        <v>151.22</v>
      </c>
      <c r="O398">
        <f>IF(J398="",Data_Validation!$B$2,J398)</f>
        <v>9.5</v>
      </c>
      <c r="P398">
        <f t="shared" si="54"/>
        <v>1</v>
      </c>
      <c r="Q398" s="2">
        <f>CustomerData[[#This Row],[avg_order_value_clean]]*CustomerData[[#This Row],[total_orders]]</f>
        <v>604.88</v>
      </c>
      <c r="R398" s="2" t="str">
        <f t="shared" si="62"/>
        <v>Inactive</v>
      </c>
      <c r="S398" s="2" t="str">
        <f t="shared" si="55"/>
        <v>Medium Risk</v>
      </c>
      <c r="T398" s="2" t="str">
        <f t="shared" si="56"/>
        <v>35-44</v>
      </c>
      <c r="U398" s="1">
        <f t="shared" ca="1" si="57"/>
        <v>448</v>
      </c>
      <c r="V398" s="2" t="str">
        <f t="shared" si="58"/>
        <v>Medium Loyalty</v>
      </c>
      <c r="W398" s="2" t="str">
        <f t="shared" si="59"/>
        <v>Legitimate</v>
      </c>
      <c r="X398" s="2" t="str">
        <f>IF(Q398&lt;Data_Validation!$B$8,"Low Value",IF(Q398&lt;Data_Validation!$B$9,"Medium Value","High Value"))</f>
        <v>Low Value</v>
      </c>
      <c r="Y398" s="2" t="str">
        <f t="shared" si="60"/>
        <v>Stable</v>
      </c>
      <c r="Z398" s="2" t="str">
        <f t="shared" si="61"/>
        <v>Check Data</v>
      </c>
    </row>
    <row r="399" spans="1:26" x14ac:dyDescent="0.3">
      <c r="A399" t="s">
        <v>419</v>
      </c>
      <c r="B399">
        <v>44</v>
      </c>
      <c r="C399" t="s">
        <v>14</v>
      </c>
      <c r="D399" t="s">
        <v>37</v>
      </c>
      <c r="E399">
        <v>17.05</v>
      </c>
      <c r="F399">
        <v>9</v>
      </c>
      <c r="G399">
        <v>144</v>
      </c>
      <c r="H399">
        <v>0</v>
      </c>
      <c r="I399" t="s">
        <v>19</v>
      </c>
      <c r="K399" s="1">
        <v>44092</v>
      </c>
      <c r="L399">
        <v>32</v>
      </c>
      <c r="M399">
        <v>0.44</v>
      </c>
      <c r="N399">
        <f>IF(E399="",Data_Validation!$B$1,E399)</f>
        <v>17.05</v>
      </c>
      <c r="O399">
        <f>IF(J399="",Data_Validation!$B$2,J399)</f>
        <v>250</v>
      </c>
      <c r="P399">
        <f t="shared" si="54"/>
        <v>2</v>
      </c>
      <c r="Q399" s="2">
        <f>CustomerData[[#This Row],[avg_order_value_clean]]*CustomerData[[#This Row],[total_orders]]</f>
        <v>153.45000000000002</v>
      </c>
      <c r="R399" s="2" t="str">
        <f t="shared" si="62"/>
        <v>Inactive</v>
      </c>
      <c r="S399" s="2" t="str">
        <f t="shared" si="55"/>
        <v>Medium Risk</v>
      </c>
      <c r="T399" s="2" t="str">
        <f t="shared" si="56"/>
        <v>35-44</v>
      </c>
      <c r="U399" s="1">
        <f t="shared" ca="1" si="57"/>
        <v>2169</v>
      </c>
      <c r="V399" s="2" t="str">
        <f t="shared" si="58"/>
        <v>Low Loyalty</v>
      </c>
      <c r="W399" s="2" t="str">
        <f t="shared" si="59"/>
        <v>Legitimate</v>
      </c>
      <c r="X399" s="2" t="str">
        <f>IF(Q399&lt;Data_Validation!$B$8,"Low Value",IF(Q399&lt;Data_Validation!$B$9,"Medium Value","High Value"))</f>
        <v>Low Value</v>
      </c>
      <c r="Y399" s="2" t="str">
        <f t="shared" si="60"/>
        <v>Stable</v>
      </c>
      <c r="Z399" s="2" t="str">
        <f t="shared" si="61"/>
        <v>Check Data</v>
      </c>
    </row>
    <row r="400" spans="1:26" x14ac:dyDescent="0.3">
      <c r="A400" t="s">
        <v>420</v>
      </c>
      <c r="B400">
        <v>55</v>
      </c>
      <c r="C400" t="s">
        <v>21</v>
      </c>
      <c r="D400" t="s">
        <v>52</v>
      </c>
      <c r="E400">
        <v>88.6</v>
      </c>
      <c r="F400">
        <v>14</v>
      </c>
      <c r="G400">
        <v>297</v>
      </c>
      <c r="H400">
        <v>0</v>
      </c>
      <c r="I400" t="s">
        <v>40</v>
      </c>
      <c r="K400" s="1">
        <v>44419</v>
      </c>
      <c r="L400">
        <v>45</v>
      </c>
      <c r="M400">
        <v>0.27</v>
      </c>
      <c r="N400">
        <f>IF(E400="",Data_Validation!$B$1,E400)</f>
        <v>88.6</v>
      </c>
      <c r="O400">
        <f>IF(J400="",Data_Validation!$B$2,J400)</f>
        <v>250</v>
      </c>
      <c r="P400">
        <f t="shared" si="54"/>
        <v>1</v>
      </c>
      <c r="Q400" s="2">
        <f>CustomerData[[#This Row],[avg_order_value_clean]]*CustomerData[[#This Row],[total_orders]]</f>
        <v>1240.3999999999999</v>
      </c>
      <c r="R400" s="2" t="str">
        <f t="shared" si="62"/>
        <v>Inactive</v>
      </c>
      <c r="S400" s="2" t="str">
        <f t="shared" si="55"/>
        <v>Medium Risk</v>
      </c>
      <c r="T400" s="2" t="str">
        <f t="shared" si="56"/>
        <v>55+</v>
      </c>
      <c r="U400" s="1">
        <f t="shared" ca="1" si="57"/>
        <v>1842</v>
      </c>
      <c r="V400" s="2" t="str">
        <f t="shared" si="58"/>
        <v>Medium Loyalty</v>
      </c>
      <c r="W400" s="2" t="str">
        <f t="shared" si="59"/>
        <v>Legitimate</v>
      </c>
      <c r="X400" s="2" t="str">
        <f>IF(Q400&lt;Data_Validation!$B$8,"Low Value",IF(Q400&lt;Data_Validation!$B$9,"Medium Value","High Value"))</f>
        <v>Low Value</v>
      </c>
      <c r="Y400" s="2" t="str">
        <f t="shared" si="60"/>
        <v>Stable</v>
      </c>
      <c r="Z400" s="2" t="str">
        <f t="shared" si="61"/>
        <v>Check Data</v>
      </c>
    </row>
    <row r="401" spans="1:26" x14ac:dyDescent="0.3">
      <c r="A401" t="s">
        <v>421</v>
      </c>
      <c r="B401">
        <v>25</v>
      </c>
      <c r="C401" t="s">
        <v>14</v>
      </c>
      <c r="D401" t="s">
        <v>37</v>
      </c>
      <c r="E401">
        <v>67.2</v>
      </c>
      <c r="F401">
        <v>12</v>
      </c>
      <c r="G401">
        <v>222</v>
      </c>
      <c r="H401">
        <v>0</v>
      </c>
      <c r="I401" t="s">
        <v>29</v>
      </c>
      <c r="J401">
        <v>95.7</v>
      </c>
      <c r="K401" s="1">
        <v>45637</v>
      </c>
      <c r="L401">
        <v>92</v>
      </c>
      <c r="M401">
        <v>7.0000000000000007E-2</v>
      </c>
      <c r="N401">
        <f>IF(E401="",Data_Validation!$B$1,E401)</f>
        <v>67.2</v>
      </c>
      <c r="O401">
        <f>IF(J401="",Data_Validation!$B$2,J401)</f>
        <v>95.7</v>
      </c>
      <c r="P401">
        <f t="shared" si="54"/>
        <v>2</v>
      </c>
      <c r="Q401" s="2">
        <f>CustomerData[[#This Row],[avg_order_value_clean]]*CustomerData[[#This Row],[total_orders]]</f>
        <v>806.40000000000009</v>
      </c>
      <c r="R401" s="2" t="str">
        <f t="shared" si="62"/>
        <v>Inactive</v>
      </c>
      <c r="S401" s="2" t="str">
        <f t="shared" si="55"/>
        <v>Low Risk</v>
      </c>
      <c r="T401" s="2" t="str">
        <f t="shared" si="56"/>
        <v>25-34</v>
      </c>
      <c r="U401" s="1">
        <f t="shared" ca="1" si="57"/>
        <v>624</v>
      </c>
      <c r="V401" s="2" t="str">
        <f t="shared" si="58"/>
        <v>High Loyalty</v>
      </c>
      <c r="W401" s="2" t="str">
        <f t="shared" si="59"/>
        <v>Legitimate</v>
      </c>
      <c r="X401" s="2" t="str">
        <f>IF(Q401&lt;Data_Validation!$B$8,"Low Value",IF(Q401&lt;Data_Validation!$B$9,"Medium Value","High Value"))</f>
        <v>Low Value</v>
      </c>
      <c r="Y401" s="2" t="str">
        <f t="shared" si="60"/>
        <v>Stable</v>
      </c>
      <c r="Z401" s="2" t="str">
        <f t="shared" si="61"/>
        <v>Check Data</v>
      </c>
    </row>
    <row r="402" spans="1:26" x14ac:dyDescent="0.3">
      <c r="A402" t="s">
        <v>422</v>
      </c>
      <c r="B402">
        <v>18</v>
      </c>
      <c r="C402" t="s">
        <v>14</v>
      </c>
      <c r="D402" t="s">
        <v>52</v>
      </c>
      <c r="E402">
        <v>69.69</v>
      </c>
      <c r="F402">
        <v>11</v>
      </c>
      <c r="G402">
        <v>352</v>
      </c>
      <c r="H402">
        <v>0</v>
      </c>
      <c r="I402" t="s">
        <v>23</v>
      </c>
      <c r="J402">
        <v>78.3</v>
      </c>
      <c r="K402" s="1">
        <v>45550</v>
      </c>
      <c r="L402">
        <v>40</v>
      </c>
      <c r="M402">
        <v>0.23</v>
      </c>
      <c r="N402">
        <f>IF(E402="",Data_Validation!$B$1,E402)</f>
        <v>69.69</v>
      </c>
      <c r="O402">
        <f>IF(J402="",Data_Validation!$B$2,J402)</f>
        <v>78.3</v>
      </c>
      <c r="P402">
        <f t="shared" si="54"/>
        <v>1</v>
      </c>
      <c r="Q402" s="2">
        <f>CustomerData[[#This Row],[avg_order_value_clean]]*CustomerData[[#This Row],[total_orders]]</f>
        <v>766.58999999999992</v>
      </c>
      <c r="R402" s="2" t="str">
        <f t="shared" si="62"/>
        <v>Inactive</v>
      </c>
      <c r="S402" s="2" t="str">
        <f t="shared" si="55"/>
        <v>Medium Risk</v>
      </c>
      <c r="T402" s="2" t="str">
        <f t="shared" si="56"/>
        <v>Under 25</v>
      </c>
      <c r="U402" s="1">
        <f t="shared" ca="1" si="57"/>
        <v>711</v>
      </c>
      <c r="V402" s="2" t="str">
        <f t="shared" si="58"/>
        <v>Medium Loyalty</v>
      </c>
      <c r="W402" s="2" t="str">
        <f t="shared" si="59"/>
        <v>Legitimate</v>
      </c>
      <c r="X402" s="2" t="str">
        <f>IF(Q402&lt;Data_Validation!$B$8,"Low Value",IF(Q402&lt;Data_Validation!$B$9,"Medium Value","High Value"))</f>
        <v>Low Value</v>
      </c>
      <c r="Y402" s="2" t="str">
        <f t="shared" si="60"/>
        <v>Stable</v>
      </c>
      <c r="Z402" s="2" t="str">
        <f t="shared" si="61"/>
        <v>Check Data</v>
      </c>
    </row>
    <row r="403" spans="1:26" x14ac:dyDescent="0.3">
      <c r="A403" t="s">
        <v>423</v>
      </c>
      <c r="B403">
        <v>71</v>
      </c>
      <c r="C403" t="s">
        <v>25</v>
      </c>
      <c r="D403" t="s">
        <v>15</v>
      </c>
      <c r="E403">
        <v>62.09</v>
      </c>
      <c r="F403">
        <v>10</v>
      </c>
      <c r="G403">
        <v>61</v>
      </c>
      <c r="H403">
        <v>0</v>
      </c>
      <c r="I403" t="s">
        <v>23</v>
      </c>
      <c r="K403" s="1">
        <v>45650</v>
      </c>
      <c r="L403">
        <v>13</v>
      </c>
      <c r="M403">
        <v>0.23</v>
      </c>
      <c r="N403">
        <f>IF(E403="",Data_Validation!$B$1,E403)</f>
        <v>62.09</v>
      </c>
      <c r="O403">
        <f>IF(J403="",Data_Validation!$B$2,J403)</f>
        <v>250</v>
      </c>
      <c r="P403">
        <f t="shared" si="54"/>
        <v>1</v>
      </c>
      <c r="Q403" s="2">
        <f>CustomerData[[#This Row],[avg_order_value_clean]]*CustomerData[[#This Row],[total_orders]]</f>
        <v>620.90000000000009</v>
      </c>
      <c r="R403" s="2" t="str">
        <f t="shared" si="62"/>
        <v>At Risk</v>
      </c>
      <c r="S403" s="2" t="str">
        <f t="shared" si="55"/>
        <v>Medium Risk</v>
      </c>
      <c r="T403" s="2" t="str">
        <f t="shared" si="56"/>
        <v>55+</v>
      </c>
      <c r="U403" s="1">
        <f t="shared" ca="1" si="57"/>
        <v>611</v>
      </c>
      <c r="V403" s="2" t="str">
        <f t="shared" si="58"/>
        <v>Low Loyalty</v>
      </c>
      <c r="W403" s="2" t="str">
        <f t="shared" si="59"/>
        <v>Legitimate</v>
      </c>
      <c r="X403" s="2" t="str">
        <f>IF(Q403&lt;Data_Validation!$B$8,"Low Value",IF(Q403&lt;Data_Validation!$B$9,"Medium Value","High Value"))</f>
        <v>Low Value</v>
      </c>
      <c r="Y403" s="2" t="str">
        <f t="shared" si="60"/>
        <v>Stable</v>
      </c>
      <c r="Z403" s="2" t="str">
        <f t="shared" si="61"/>
        <v>Check Data</v>
      </c>
    </row>
    <row r="404" spans="1:26" x14ac:dyDescent="0.3">
      <c r="A404" t="s">
        <v>424</v>
      </c>
      <c r="B404">
        <v>66</v>
      </c>
      <c r="C404" t="s">
        <v>21</v>
      </c>
      <c r="D404" t="s">
        <v>15</v>
      </c>
      <c r="E404">
        <v>179.38</v>
      </c>
      <c r="F404">
        <v>17</v>
      </c>
      <c r="G404">
        <v>95</v>
      </c>
      <c r="H404">
        <v>0</v>
      </c>
      <c r="I404" t="s">
        <v>19</v>
      </c>
      <c r="J404">
        <v>83.5</v>
      </c>
      <c r="K404" s="1">
        <v>44809</v>
      </c>
      <c r="L404">
        <v>5</v>
      </c>
      <c r="M404">
        <v>0.66</v>
      </c>
      <c r="N404">
        <f>IF(E404="",Data_Validation!$B$1,E404)</f>
        <v>179.38</v>
      </c>
      <c r="O404">
        <f>IF(J404="",Data_Validation!$B$2,J404)</f>
        <v>83.5</v>
      </c>
      <c r="P404">
        <f t="shared" si="54"/>
        <v>2</v>
      </c>
      <c r="Q404" s="2">
        <f>CustomerData[[#This Row],[avg_order_value_clean]]*CustomerData[[#This Row],[total_orders]]</f>
        <v>3049.46</v>
      </c>
      <c r="R404" s="2" t="str">
        <f t="shared" si="62"/>
        <v>Inactive</v>
      </c>
      <c r="S404" s="2" t="str">
        <f t="shared" si="55"/>
        <v>High Risk</v>
      </c>
      <c r="T404" s="2" t="str">
        <f t="shared" si="56"/>
        <v>55+</v>
      </c>
      <c r="U404" s="1">
        <f t="shared" ca="1" si="57"/>
        <v>1452</v>
      </c>
      <c r="V404" s="2" t="str">
        <f t="shared" si="58"/>
        <v>Low Loyalty</v>
      </c>
      <c r="W404" s="2" t="str">
        <f t="shared" si="59"/>
        <v>Legitimate</v>
      </c>
      <c r="X404" s="2" t="str">
        <f>IF(Q404&lt;Data_Validation!$B$8,"Low Value",IF(Q404&lt;Data_Validation!$B$9,"Medium Value","High Value"))</f>
        <v>High Value</v>
      </c>
      <c r="Y404" s="2" t="str">
        <f t="shared" si="60"/>
        <v>Critical - Retain</v>
      </c>
      <c r="Z404" s="2" t="str">
        <f t="shared" si="61"/>
        <v>Check Data</v>
      </c>
    </row>
    <row r="405" spans="1:26" x14ac:dyDescent="0.3">
      <c r="A405" t="s">
        <v>425</v>
      </c>
      <c r="B405">
        <v>66</v>
      </c>
      <c r="C405" t="s">
        <v>14</v>
      </c>
      <c r="D405" t="s">
        <v>37</v>
      </c>
      <c r="E405">
        <v>32.32</v>
      </c>
      <c r="F405">
        <v>7</v>
      </c>
      <c r="G405">
        <v>111</v>
      </c>
      <c r="H405">
        <v>0</v>
      </c>
      <c r="I405" t="s">
        <v>40</v>
      </c>
      <c r="J405">
        <v>47.6</v>
      </c>
      <c r="K405" s="1">
        <v>44752</v>
      </c>
      <c r="L405">
        <v>17</v>
      </c>
      <c r="M405">
        <v>0.1</v>
      </c>
      <c r="N405">
        <f>IF(E405="",Data_Validation!$B$1,E405)</f>
        <v>32.32</v>
      </c>
      <c r="O405">
        <f>IF(J405="",Data_Validation!$B$2,J405)</f>
        <v>47.6</v>
      </c>
      <c r="P405">
        <f t="shared" si="54"/>
        <v>1</v>
      </c>
      <c r="Q405" s="2">
        <f>CustomerData[[#This Row],[avg_order_value_clean]]*CustomerData[[#This Row],[total_orders]]</f>
        <v>226.24</v>
      </c>
      <c r="R405" s="2" t="str">
        <f t="shared" si="62"/>
        <v>Inactive</v>
      </c>
      <c r="S405" s="2" t="str">
        <f t="shared" si="55"/>
        <v>Low Risk</v>
      </c>
      <c r="T405" s="2" t="str">
        <f t="shared" si="56"/>
        <v>55+</v>
      </c>
      <c r="U405" s="1">
        <f t="shared" ca="1" si="57"/>
        <v>1509</v>
      </c>
      <c r="V405" s="2" t="str">
        <f t="shared" si="58"/>
        <v>Low Loyalty</v>
      </c>
      <c r="W405" s="2" t="str">
        <f t="shared" si="59"/>
        <v>Legitimate</v>
      </c>
      <c r="X405" s="2" t="str">
        <f>IF(Q405&lt;Data_Validation!$B$8,"Low Value",IF(Q405&lt;Data_Validation!$B$9,"Medium Value","High Value"))</f>
        <v>Low Value</v>
      </c>
      <c r="Y405" s="2" t="str">
        <f t="shared" si="60"/>
        <v>Stable</v>
      </c>
      <c r="Z405" s="2" t="str">
        <f t="shared" si="61"/>
        <v>Check Data</v>
      </c>
    </row>
    <row r="406" spans="1:26" x14ac:dyDescent="0.3">
      <c r="A406" t="s">
        <v>426</v>
      </c>
      <c r="B406">
        <v>41</v>
      </c>
      <c r="C406" t="s">
        <v>14</v>
      </c>
      <c r="D406" t="s">
        <v>52</v>
      </c>
      <c r="E406">
        <v>142.37</v>
      </c>
      <c r="F406">
        <v>16</v>
      </c>
      <c r="G406">
        <v>86</v>
      </c>
      <c r="H406">
        <v>0</v>
      </c>
      <c r="I406" t="s">
        <v>16</v>
      </c>
      <c r="J406">
        <v>78.3</v>
      </c>
      <c r="K406" s="1">
        <v>44812</v>
      </c>
      <c r="L406">
        <v>71</v>
      </c>
      <c r="M406">
        <v>0.37</v>
      </c>
      <c r="N406">
        <f>IF(E406="",Data_Validation!$B$1,E406)</f>
        <v>142.37</v>
      </c>
      <c r="O406">
        <f>IF(J406="",Data_Validation!$B$2,J406)</f>
        <v>78.3</v>
      </c>
      <c r="P406">
        <f t="shared" si="54"/>
        <v>1</v>
      </c>
      <c r="Q406" s="2">
        <f>CustomerData[[#This Row],[avg_order_value_clean]]*CustomerData[[#This Row],[total_orders]]</f>
        <v>2277.92</v>
      </c>
      <c r="R406" s="2" t="str">
        <f t="shared" si="62"/>
        <v>At Risk</v>
      </c>
      <c r="S406" s="2" t="str">
        <f t="shared" si="55"/>
        <v>Medium Risk</v>
      </c>
      <c r="T406" s="2" t="str">
        <f t="shared" si="56"/>
        <v>35-44</v>
      </c>
      <c r="U406" s="1">
        <f t="shared" ca="1" si="57"/>
        <v>1449</v>
      </c>
      <c r="V406" s="2" t="str">
        <f t="shared" si="58"/>
        <v>High Loyalty</v>
      </c>
      <c r="W406" s="2" t="str">
        <f t="shared" si="59"/>
        <v>Legitimate</v>
      </c>
      <c r="X406" s="2" t="str">
        <f>IF(Q406&lt;Data_Validation!$B$8,"Low Value",IF(Q406&lt;Data_Validation!$B$9,"Medium Value","High Value"))</f>
        <v>High Value</v>
      </c>
      <c r="Y406" s="2" t="str">
        <f t="shared" si="60"/>
        <v>High Value - Maintain</v>
      </c>
      <c r="Z406" s="2" t="str">
        <f t="shared" si="61"/>
        <v>Check Data</v>
      </c>
    </row>
    <row r="407" spans="1:26" x14ac:dyDescent="0.3">
      <c r="A407" t="s">
        <v>427</v>
      </c>
      <c r="B407">
        <v>64</v>
      </c>
      <c r="C407" t="s">
        <v>14</v>
      </c>
      <c r="D407" t="s">
        <v>52</v>
      </c>
      <c r="E407">
        <v>123.92</v>
      </c>
      <c r="F407">
        <v>8</v>
      </c>
      <c r="G407">
        <v>254</v>
      </c>
      <c r="H407">
        <v>0</v>
      </c>
      <c r="I407" t="s">
        <v>16</v>
      </c>
      <c r="J407">
        <v>23.9</v>
      </c>
      <c r="K407" s="1">
        <v>44311</v>
      </c>
      <c r="L407">
        <v>10</v>
      </c>
      <c r="M407">
        <v>0.25</v>
      </c>
      <c r="N407">
        <f>IF(E407="",Data_Validation!$B$1,E407)</f>
        <v>123.92</v>
      </c>
      <c r="O407">
        <f>IF(J407="",Data_Validation!$B$2,J407)</f>
        <v>23.9</v>
      </c>
      <c r="P407">
        <f t="shared" si="54"/>
        <v>2</v>
      </c>
      <c r="Q407" s="2">
        <f>CustomerData[[#This Row],[avg_order_value_clean]]*CustomerData[[#This Row],[total_orders]]</f>
        <v>991.36</v>
      </c>
      <c r="R407" s="2" t="str">
        <f t="shared" si="62"/>
        <v>Inactive</v>
      </c>
      <c r="S407" s="2" t="str">
        <f t="shared" si="55"/>
        <v>Medium Risk</v>
      </c>
      <c r="T407" s="2" t="str">
        <f t="shared" si="56"/>
        <v>55+</v>
      </c>
      <c r="U407" s="1">
        <f t="shared" ca="1" si="57"/>
        <v>1950</v>
      </c>
      <c r="V407" s="2" t="str">
        <f t="shared" si="58"/>
        <v>Low Loyalty</v>
      </c>
      <c r="W407" s="2" t="str">
        <f t="shared" si="59"/>
        <v>Legitimate</v>
      </c>
      <c r="X407" s="2" t="str">
        <f>IF(Q407&lt;Data_Validation!$B$8,"Low Value",IF(Q407&lt;Data_Validation!$B$9,"Medium Value","High Value"))</f>
        <v>Low Value</v>
      </c>
      <c r="Y407" s="2" t="str">
        <f t="shared" si="60"/>
        <v>Stable</v>
      </c>
      <c r="Z407" s="2" t="str">
        <f t="shared" si="61"/>
        <v>Check Data</v>
      </c>
    </row>
    <row r="408" spans="1:26" x14ac:dyDescent="0.3">
      <c r="A408" t="s">
        <v>428</v>
      </c>
      <c r="B408">
        <v>24</v>
      </c>
      <c r="C408" t="s">
        <v>21</v>
      </c>
      <c r="D408" t="s">
        <v>18</v>
      </c>
      <c r="E408">
        <v>173.18</v>
      </c>
      <c r="F408">
        <v>9</v>
      </c>
      <c r="G408">
        <v>112</v>
      </c>
      <c r="H408">
        <v>0</v>
      </c>
      <c r="I408" t="s">
        <v>16</v>
      </c>
      <c r="J408">
        <v>34.1</v>
      </c>
      <c r="K408" s="1">
        <v>45293</v>
      </c>
      <c r="L408">
        <v>91</v>
      </c>
      <c r="M408">
        <v>0.26</v>
      </c>
      <c r="N408">
        <f>IF(E408="",Data_Validation!$B$1,E408)</f>
        <v>173.18</v>
      </c>
      <c r="O408">
        <f>IF(J408="",Data_Validation!$B$2,J408)</f>
        <v>34.1</v>
      </c>
      <c r="P408">
        <f t="shared" si="54"/>
        <v>1</v>
      </c>
      <c r="Q408" s="2">
        <f>CustomerData[[#This Row],[avg_order_value_clean]]*CustomerData[[#This Row],[total_orders]]</f>
        <v>1558.6200000000001</v>
      </c>
      <c r="R408" s="2" t="str">
        <f t="shared" si="62"/>
        <v>Inactive</v>
      </c>
      <c r="S408" s="2" t="str">
        <f t="shared" si="55"/>
        <v>Medium Risk</v>
      </c>
      <c r="T408" s="2" t="str">
        <f t="shared" si="56"/>
        <v>Under 25</v>
      </c>
      <c r="U408" s="1">
        <f t="shared" ca="1" si="57"/>
        <v>968</v>
      </c>
      <c r="V408" s="2" t="str">
        <f t="shared" si="58"/>
        <v>High Loyalty</v>
      </c>
      <c r="W408" s="2" t="str">
        <f t="shared" si="59"/>
        <v>Legitimate</v>
      </c>
      <c r="X408" s="2" t="str">
        <f>IF(Q408&lt;Data_Validation!$B$8,"Low Value",IF(Q408&lt;Data_Validation!$B$9,"Medium Value","High Value"))</f>
        <v>High Value</v>
      </c>
      <c r="Y408" s="2" t="str">
        <f t="shared" si="60"/>
        <v>High Value - Maintain</v>
      </c>
      <c r="Z408" s="2" t="str">
        <f t="shared" si="61"/>
        <v>Check Data</v>
      </c>
    </row>
    <row r="409" spans="1:26" x14ac:dyDescent="0.3">
      <c r="A409" t="s">
        <v>429</v>
      </c>
      <c r="B409">
        <v>36</v>
      </c>
      <c r="C409" t="s">
        <v>21</v>
      </c>
      <c r="D409" t="s">
        <v>37</v>
      </c>
      <c r="E409">
        <v>114.79</v>
      </c>
      <c r="F409">
        <v>12</v>
      </c>
      <c r="G409">
        <v>253</v>
      </c>
      <c r="H409">
        <v>0</v>
      </c>
      <c r="I409" t="s">
        <v>16</v>
      </c>
      <c r="J409">
        <v>90.2</v>
      </c>
      <c r="K409" s="1">
        <v>44850</v>
      </c>
      <c r="L409">
        <v>59</v>
      </c>
      <c r="M409">
        <v>0.22</v>
      </c>
      <c r="N409">
        <f>IF(E409="",Data_Validation!$B$1,E409)</f>
        <v>114.79</v>
      </c>
      <c r="O409">
        <f>IF(J409="",Data_Validation!$B$2,J409)</f>
        <v>90.2</v>
      </c>
      <c r="P409">
        <f t="shared" si="54"/>
        <v>1</v>
      </c>
      <c r="Q409" s="2">
        <f>CustomerData[[#This Row],[avg_order_value_clean]]*CustomerData[[#This Row],[total_orders]]</f>
        <v>1377.48</v>
      </c>
      <c r="R409" s="2" t="str">
        <f t="shared" si="62"/>
        <v>Inactive</v>
      </c>
      <c r="S409" s="2" t="str">
        <f t="shared" si="55"/>
        <v>Medium Risk</v>
      </c>
      <c r="T409" s="2" t="str">
        <f t="shared" si="56"/>
        <v>35-44</v>
      </c>
      <c r="U409" s="1">
        <f t="shared" ca="1" si="57"/>
        <v>1411</v>
      </c>
      <c r="V409" s="2" t="str">
        <f t="shared" si="58"/>
        <v>Medium Loyalty</v>
      </c>
      <c r="W409" s="2" t="str">
        <f t="shared" si="59"/>
        <v>Legitimate</v>
      </c>
      <c r="X409" s="2" t="str">
        <f>IF(Q409&lt;Data_Validation!$B$8,"Low Value",IF(Q409&lt;Data_Validation!$B$9,"Medium Value","High Value"))</f>
        <v>Low Value</v>
      </c>
      <c r="Y409" s="2" t="str">
        <f t="shared" si="60"/>
        <v>Stable</v>
      </c>
      <c r="Z409" s="2" t="str">
        <f t="shared" si="61"/>
        <v>Check Data</v>
      </c>
    </row>
    <row r="410" spans="1:26" x14ac:dyDescent="0.3">
      <c r="A410" t="s">
        <v>430</v>
      </c>
      <c r="B410">
        <v>39</v>
      </c>
      <c r="C410" t="s">
        <v>14</v>
      </c>
      <c r="D410" t="s">
        <v>50</v>
      </c>
      <c r="E410">
        <v>31.04</v>
      </c>
      <c r="F410">
        <v>11</v>
      </c>
      <c r="G410">
        <v>347</v>
      </c>
      <c r="H410">
        <v>0</v>
      </c>
      <c r="I410" t="s">
        <v>19</v>
      </c>
      <c r="J410">
        <v>91.1</v>
      </c>
      <c r="K410" s="1">
        <v>45382</v>
      </c>
      <c r="L410">
        <v>35</v>
      </c>
      <c r="M410">
        <v>0.5</v>
      </c>
      <c r="N410">
        <f>IF(E410="",Data_Validation!$B$1,E410)</f>
        <v>31.04</v>
      </c>
      <c r="O410">
        <f>IF(J410="",Data_Validation!$B$2,J410)</f>
        <v>91.1</v>
      </c>
      <c r="P410">
        <f t="shared" si="54"/>
        <v>1</v>
      </c>
      <c r="Q410" s="2">
        <f>CustomerData[[#This Row],[avg_order_value_clean]]*CustomerData[[#This Row],[total_orders]]</f>
        <v>341.44</v>
      </c>
      <c r="R410" s="2" t="str">
        <f t="shared" si="62"/>
        <v>Inactive</v>
      </c>
      <c r="S410" s="2" t="str">
        <f t="shared" si="55"/>
        <v>High Risk</v>
      </c>
      <c r="T410" s="2" t="str">
        <f t="shared" si="56"/>
        <v>35-44</v>
      </c>
      <c r="U410" s="1">
        <f t="shared" ca="1" si="57"/>
        <v>879</v>
      </c>
      <c r="V410" s="2" t="str">
        <f t="shared" si="58"/>
        <v>Low Loyalty</v>
      </c>
      <c r="W410" s="2" t="str">
        <f t="shared" si="59"/>
        <v>Legitimate</v>
      </c>
      <c r="X410" s="2" t="str">
        <f>IF(Q410&lt;Data_Validation!$B$8,"Low Value",IF(Q410&lt;Data_Validation!$B$9,"Medium Value","High Value"))</f>
        <v>Low Value</v>
      </c>
      <c r="Y410" s="2" t="str">
        <f t="shared" si="60"/>
        <v>At Risk - Develop</v>
      </c>
      <c r="Z410" s="2" t="str">
        <f t="shared" si="61"/>
        <v>Check Data</v>
      </c>
    </row>
    <row r="411" spans="1:26" x14ac:dyDescent="0.3">
      <c r="A411" t="s">
        <v>431</v>
      </c>
      <c r="B411">
        <v>74</v>
      </c>
      <c r="C411" t="s">
        <v>14</v>
      </c>
      <c r="D411" t="s">
        <v>26</v>
      </c>
      <c r="E411">
        <v>98.54</v>
      </c>
      <c r="F411">
        <v>10</v>
      </c>
      <c r="G411">
        <v>321</v>
      </c>
      <c r="H411">
        <v>0</v>
      </c>
      <c r="I411" t="s">
        <v>19</v>
      </c>
      <c r="J411">
        <v>28.5</v>
      </c>
      <c r="K411" s="1">
        <v>45122</v>
      </c>
      <c r="L411">
        <v>23</v>
      </c>
      <c r="M411">
        <v>0.15</v>
      </c>
      <c r="N411">
        <f>IF(E411="",Data_Validation!$B$1,E411)</f>
        <v>98.54</v>
      </c>
      <c r="O411">
        <f>IF(J411="",Data_Validation!$B$2,J411)</f>
        <v>28.5</v>
      </c>
      <c r="P411">
        <f t="shared" si="54"/>
        <v>1</v>
      </c>
      <c r="Q411" s="2">
        <f>CustomerData[[#This Row],[avg_order_value_clean]]*CustomerData[[#This Row],[total_orders]]</f>
        <v>985.40000000000009</v>
      </c>
      <c r="R411" s="2" t="str">
        <f t="shared" si="62"/>
        <v>Inactive</v>
      </c>
      <c r="S411" s="2" t="str">
        <f t="shared" si="55"/>
        <v>Low Risk</v>
      </c>
      <c r="T411" s="2" t="str">
        <f t="shared" si="56"/>
        <v>55+</v>
      </c>
      <c r="U411" s="1">
        <f t="shared" ca="1" si="57"/>
        <v>1139</v>
      </c>
      <c r="V411" s="2" t="str">
        <f t="shared" si="58"/>
        <v>Low Loyalty</v>
      </c>
      <c r="W411" s="2" t="str">
        <f t="shared" si="59"/>
        <v>Legitimate</v>
      </c>
      <c r="X411" s="2" t="str">
        <f>IF(Q411&lt;Data_Validation!$B$8,"Low Value",IF(Q411&lt;Data_Validation!$B$9,"Medium Value","High Value"))</f>
        <v>Low Value</v>
      </c>
      <c r="Y411" s="2" t="str">
        <f t="shared" si="60"/>
        <v>Stable</v>
      </c>
      <c r="Z411" s="2" t="str">
        <f t="shared" si="61"/>
        <v>Check Data</v>
      </c>
    </row>
    <row r="412" spans="1:26" x14ac:dyDescent="0.3">
      <c r="A412" t="s">
        <v>432</v>
      </c>
      <c r="B412">
        <v>72</v>
      </c>
      <c r="C412" t="s">
        <v>14</v>
      </c>
      <c r="D412" t="s">
        <v>22</v>
      </c>
      <c r="E412">
        <v>79.680000000000007</v>
      </c>
      <c r="F412">
        <v>11</v>
      </c>
      <c r="G412">
        <v>31</v>
      </c>
      <c r="H412">
        <v>0</v>
      </c>
      <c r="I412" t="s">
        <v>23</v>
      </c>
      <c r="J412">
        <v>8.4</v>
      </c>
      <c r="K412" s="1">
        <v>44368</v>
      </c>
      <c r="L412">
        <v>56</v>
      </c>
      <c r="M412">
        <v>0.2</v>
      </c>
      <c r="N412">
        <f>IF(E412="",Data_Validation!$B$1,E412)</f>
        <v>79.680000000000007</v>
      </c>
      <c r="O412">
        <f>IF(J412="",Data_Validation!$B$2,J412)</f>
        <v>8.4</v>
      </c>
      <c r="P412">
        <f t="shared" si="54"/>
        <v>4</v>
      </c>
      <c r="Q412" s="2">
        <f>CustomerData[[#This Row],[avg_order_value_clean]]*CustomerData[[#This Row],[total_orders]]</f>
        <v>876.48</v>
      </c>
      <c r="R412" s="2" t="str">
        <f t="shared" si="62"/>
        <v>At Risk</v>
      </c>
      <c r="S412" s="2" t="str">
        <f t="shared" si="55"/>
        <v>Medium Risk</v>
      </c>
      <c r="T412" s="2" t="str">
        <f t="shared" si="56"/>
        <v>55+</v>
      </c>
      <c r="U412" s="1">
        <f t="shared" ca="1" si="57"/>
        <v>1893</v>
      </c>
      <c r="V412" s="2" t="str">
        <f t="shared" si="58"/>
        <v>Medium Loyalty</v>
      </c>
      <c r="W412" s="2" t="str">
        <f t="shared" si="59"/>
        <v>Legitimate</v>
      </c>
      <c r="X412" s="2" t="str">
        <f>IF(Q412&lt;Data_Validation!$B$8,"Low Value",IF(Q412&lt;Data_Validation!$B$9,"Medium Value","High Value"))</f>
        <v>Low Value</v>
      </c>
      <c r="Y412" s="2" t="str">
        <f t="shared" si="60"/>
        <v>Stable</v>
      </c>
      <c r="Z412" s="2" t="str">
        <f t="shared" si="61"/>
        <v>Check Data</v>
      </c>
    </row>
    <row r="413" spans="1:26" x14ac:dyDescent="0.3">
      <c r="A413" t="s">
        <v>433</v>
      </c>
      <c r="B413">
        <v>77</v>
      </c>
      <c r="C413" t="s">
        <v>14</v>
      </c>
      <c r="D413" t="s">
        <v>15</v>
      </c>
      <c r="E413">
        <v>167.31</v>
      </c>
      <c r="F413">
        <v>8</v>
      </c>
      <c r="G413">
        <v>63</v>
      </c>
      <c r="H413">
        <v>0</v>
      </c>
      <c r="I413" t="s">
        <v>40</v>
      </c>
      <c r="J413">
        <v>92.9</v>
      </c>
      <c r="K413" s="1">
        <v>44984</v>
      </c>
      <c r="L413">
        <v>16</v>
      </c>
      <c r="M413">
        <v>0.45</v>
      </c>
      <c r="N413">
        <f>IF(E413="",Data_Validation!$B$1,E413)</f>
        <v>167.31</v>
      </c>
      <c r="O413">
        <f>IF(J413="",Data_Validation!$B$2,J413)</f>
        <v>92.9</v>
      </c>
      <c r="P413">
        <f t="shared" si="54"/>
        <v>1</v>
      </c>
      <c r="Q413" s="2">
        <f>CustomerData[[#This Row],[avg_order_value_clean]]*CustomerData[[#This Row],[total_orders]]</f>
        <v>1338.48</v>
      </c>
      <c r="R413" s="2" t="str">
        <f t="shared" si="62"/>
        <v>At Risk</v>
      </c>
      <c r="S413" s="2" t="str">
        <f t="shared" si="55"/>
        <v>Medium Risk</v>
      </c>
      <c r="T413" s="2" t="str">
        <f t="shared" si="56"/>
        <v>55+</v>
      </c>
      <c r="U413" s="1">
        <f t="shared" ca="1" si="57"/>
        <v>1277</v>
      </c>
      <c r="V413" s="2" t="str">
        <f t="shared" si="58"/>
        <v>Low Loyalty</v>
      </c>
      <c r="W413" s="2" t="str">
        <f t="shared" si="59"/>
        <v>Legitimate</v>
      </c>
      <c r="X413" s="2" t="str">
        <f>IF(Q413&lt;Data_Validation!$B$8,"Low Value",IF(Q413&lt;Data_Validation!$B$9,"Medium Value","High Value"))</f>
        <v>Low Value</v>
      </c>
      <c r="Y413" s="2" t="str">
        <f t="shared" si="60"/>
        <v>Stable</v>
      </c>
      <c r="Z413" s="2" t="str">
        <f t="shared" si="61"/>
        <v>Check Data</v>
      </c>
    </row>
    <row r="414" spans="1:26" x14ac:dyDescent="0.3">
      <c r="A414" t="s">
        <v>434</v>
      </c>
      <c r="B414">
        <v>52</v>
      </c>
      <c r="C414" t="s">
        <v>14</v>
      </c>
      <c r="D414" t="s">
        <v>50</v>
      </c>
      <c r="E414">
        <v>61.31</v>
      </c>
      <c r="F414">
        <v>9</v>
      </c>
      <c r="G414">
        <v>153</v>
      </c>
      <c r="H414">
        <v>0</v>
      </c>
      <c r="I414" t="s">
        <v>29</v>
      </c>
      <c r="J414">
        <v>30</v>
      </c>
      <c r="K414" s="1">
        <v>44344</v>
      </c>
      <c r="L414">
        <v>52</v>
      </c>
      <c r="M414">
        <v>0.12</v>
      </c>
      <c r="N414">
        <f>IF(E414="",Data_Validation!$B$1,E414)</f>
        <v>61.31</v>
      </c>
      <c r="O414">
        <f>IF(J414="",Data_Validation!$B$2,J414)</f>
        <v>30</v>
      </c>
      <c r="P414">
        <f t="shared" si="54"/>
        <v>1</v>
      </c>
      <c r="Q414" s="2">
        <f>CustomerData[[#This Row],[avg_order_value_clean]]*CustomerData[[#This Row],[total_orders]]</f>
        <v>551.79</v>
      </c>
      <c r="R414" s="2" t="str">
        <f t="shared" si="62"/>
        <v>Inactive</v>
      </c>
      <c r="S414" s="2" t="str">
        <f t="shared" si="55"/>
        <v>Low Risk</v>
      </c>
      <c r="T414" s="2" t="str">
        <f t="shared" si="56"/>
        <v>45-54</v>
      </c>
      <c r="U414" s="1">
        <f t="shared" ca="1" si="57"/>
        <v>1917</v>
      </c>
      <c r="V414" s="2" t="str">
        <f t="shared" si="58"/>
        <v>Medium Loyalty</v>
      </c>
      <c r="W414" s="2" t="str">
        <f t="shared" si="59"/>
        <v>Legitimate</v>
      </c>
      <c r="X414" s="2" t="str">
        <f>IF(Q414&lt;Data_Validation!$B$8,"Low Value",IF(Q414&lt;Data_Validation!$B$9,"Medium Value","High Value"))</f>
        <v>Low Value</v>
      </c>
      <c r="Y414" s="2" t="str">
        <f t="shared" si="60"/>
        <v>Stable</v>
      </c>
      <c r="Z414" s="2" t="str">
        <f t="shared" si="61"/>
        <v>Check Data</v>
      </c>
    </row>
    <row r="415" spans="1:26" x14ac:dyDescent="0.3">
      <c r="A415" t="s">
        <v>435</v>
      </c>
      <c r="B415">
        <v>79</v>
      </c>
      <c r="C415" t="s">
        <v>21</v>
      </c>
      <c r="D415" t="s">
        <v>15</v>
      </c>
      <c r="E415">
        <v>94.02</v>
      </c>
      <c r="F415">
        <v>11</v>
      </c>
      <c r="G415">
        <v>4</v>
      </c>
      <c r="H415">
        <v>0</v>
      </c>
      <c r="I415" t="s">
        <v>19</v>
      </c>
      <c r="J415">
        <v>12</v>
      </c>
      <c r="K415" s="1">
        <v>44051</v>
      </c>
      <c r="L415">
        <v>27</v>
      </c>
      <c r="M415">
        <v>0.18</v>
      </c>
      <c r="N415">
        <f>IF(E415="",Data_Validation!$B$1,E415)</f>
        <v>94.02</v>
      </c>
      <c r="O415">
        <f>IF(J415="",Data_Validation!$B$2,J415)</f>
        <v>12</v>
      </c>
      <c r="P415">
        <f t="shared" si="54"/>
        <v>2</v>
      </c>
      <c r="Q415" s="2">
        <f>CustomerData[[#This Row],[avg_order_value_clean]]*CustomerData[[#This Row],[total_orders]]</f>
        <v>1034.22</v>
      </c>
      <c r="R415" s="2" t="str">
        <f t="shared" si="62"/>
        <v>Active</v>
      </c>
      <c r="S415" s="2" t="str">
        <f t="shared" si="55"/>
        <v>Low Risk</v>
      </c>
      <c r="T415" s="2" t="str">
        <f t="shared" si="56"/>
        <v>55+</v>
      </c>
      <c r="U415" s="1">
        <f t="shared" ca="1" si="57"/>
        <v>2210</v>
      </c>
      <c r="V415" s="2" t="str">
        <f t="shared" si="58"/>
        <v>Low Loyalty</v>
      </c>
      <c r="W415" s="2" t="str">
        <f t="shared" si="59"/>
        <v>Legitimate</v>
      </c>
      <c r="X415" s="2" t="str">
        <f>IF(Q415&lt;Data_Validation!$B$8,"Low Value",IF(Q415&lt;Data_Validation!$B$9,"Medium Value","High Value"))</f>
        <v>Low Value</v>
      </c>
      <c r="Y415" s="2" t="str">
        <f t="shared" si="60"/>
        <v>Stable</v>
      </c>
      <c r="Z415" s="2" t="str">
        <f t="shared" si="61"/>
        <v>Check Data</v>
      </c>
    </row>
    <row r="416" spans="1:26" x14ac:dyDescent="0.3">
      <c r="A416" t="s">
        <v>436</v>
      </c>
      <c r="B416">
        <v>47</v>
      </c>
      <c r="C416" t="s">
        <v>14</v>
      </c>
      <c r="D416" t="s">
        <v>28</v>
      </c>
      <c r="E416">
        <v>123.77</v>
      </c>
      <c r="F416">
        <v>10</v>
      </c>
      <c r="G416">
        <v>329</v>
      </c>
      <c r="H416">
        <v>0</v>
      </c>
      <c r="I416" t="s">
        <v>16</v>
      </c>
      <c r="J416">
        <v>34.799999999999997</v>
      </c>
      <c r="K416" s="1">
        <v>45250</v>
      </c>
      <c r="L416">
        <v>15</v>
      </c>
      <c r="M416">
        <v>0.09</v>
      </c>
      <c r="N416">
        <f>IF(E416="",Data_Validation!$B$1,E416)</f>
        <v>123.77</v>
      </c>
      <c r="O416">
        <f>IF(J416="",Data_Validation!$B$2,J416)</f>
        <v>34.799999999999997</v>
      </c>
      <c r="P416">
        <f t="shared" si="54"/>
        <v>2</v>
      </c>
      <c r="Q416" s="2">
        <f>CustomerData[[#This Row],[avg_order_value_clean]]*CustomerData[[#This Row],[total_orders]]</f>
        <v>1237.7</v>
      </c>
      <c r="R416" s="2" t="str">
        <f t="shared" si="62"/>
        <v>Inactive</v>
      </c>
      <c r="S416" s="2" t="str">
        <f t="shared" si="55"/>
        <v>Low Risk</v>
      </c>
      <c r="T416" s="2" t="str">
        <f t="shared" si="56"/>
        <v>45-54</v>
      </c>
      <c r="U416" s="1">
        <f t="shared" ca="1" si="57"/>
        <v>1011</v>
      </c>
      <c r="V416" s="2" t="str">
        <f t="shared" si="58"/>
        <v>Low Loyalty</v>
      </c>
      <c r="W416" s="2" t="str">
        <f t="shared" si="59"/>
        <v>Legitimate</v>
      </c>
      <c r="X416" s="2" t="str">
        <f>IF(Q416&lt;Data_Validation!$B$8,"Low Value",IF(Q416&lt;Data_Validation!$B$9,"Medium Value","High Value"))</f>
        <v>Low Value</v>
      </c>
      <c r="Y416" s="2" t="str">
        <f t="shared" si="60"/>
        <v>Stable</v>
      </c>
      <c r="Z416" s="2" t="str">
        <f t="shared" si="61"/>
        <v>Check Data</v>
      </c>
    </row>
    <row r="417" spans="1:26" x14ac:dyDescent="0.3">
      <c r="A417" t="s">
        <v>437</v>
      </c>
      <c r="B417">
        <v>46</v>
      </c>
      <c r="C417" t="s">
        <v>14</v>
      </c>
      <c r="D417" t="s">
        <v>15</v>
      </c>
      <c r="E417">
        <v>210.65</v>
      </c>
      <c r="F417">
        <v>13</v>
      </c>
      <c r="G417">
        <v>209</v>
      </c>
      <c r="H417">
        <v>0</v>
      </c>
      <c r="I417" t="s">
        <v>29</v>
      </c>
      <c r="J417">
        <v>28.2</v>
      </c>
      <c r="K417" s="1">
        <v>45290</v>
      </c>
      <c r="L417">
        <v>62</v>
      </c>
      <c r="M417">
        <v>0.54</v>
      </c>
      <c r="N417">
        <f>IF(E417="",Data_Validation!$B$1,E417)</f>
        <v>210.65</v>
      </c>
      <c r="O417">
        <f>IF(J417="",Data_Validation!$B$2,J417)</f>
        <v>28.2</v>
      </c>
      <c r="P417">
        <f t="shared" si="54"/>
        <v>2</v>
      </c>
      <c r="Q417" s="2">
        <f>CustomerData[[#This Row],[avg_order_value_clean]]*CustomerData[[#This Row],[total_orders]]</f>
        <v>2738.4500000000003</v>
      </c>
      <c r="R417" s="2" t="str">
        <f t="shared" si="62"/>
        <v>Inactive</v>
      </c>
      <c r="S417" s="2" t="str">
        <f t="shared" si="55"/>
        <v>High Risk</v>
      </c>
      <c r="T417" s="2" t="str">
        <f t="shared" si="56"/>
        <v>45-54</v>
      </c>
      <c r="U417" s="1">
        <f t="shared" ca="1" si="57"/>
        <v>971</v>
      </c>
      <c r="V417" s="2" t="str">
        <f t="shared" si="58"/>
        <v>Medium Loyalty</v>
      </c>
      <c r="W417" s="2" t="str">
        <f t="shared" si="59"/>
        <v>Legitimate</v>
      </c>
      <c r="X417" s="2" t="str">
        <f>IF(Q417&lt;Data_Validation!$B$8,"Low Value",IF(Q417&lt;Data_Validation!$B$9,"Medium Value","High Value"))</f>
        <v>High Value</v>
      </c>
      <c r="Y417" s="2" t="str">
        <f t="shared" si="60"/>
        <v>Critical - Retain</v>
      </c>
      <c r="Z417" s="2" t="str">
        <f t="shared" si="61"/>
        <v>Check Data</v>
      </c>
    </row>
    <row r="418" spans="1:26" x14ac:dyDescent="0.3">
      <c r="A418" t="s">
        <v>438</v>
      </c>
      <c r="B418">
        <v>39</v>
      </c>
      <c r="C418" t="s">
        <v>14</v>
      </c>
      <c r="D418" t="s">
        <v>44</v>
      </c>
      <c r="E418">
        <v>54.42</v>
      </c>
      <c r="F418">
        <v>5</v>
      </c>
      <c r="G418">
        <v>91</v>
      </c>
      <c r="H418">
        <v>0</v>
      </c>
      <c r="I418" t="s">
        <v>23</v>
      </c>
      <c r="J418">
        <v>8.1</v>
      </c>
      <c r="K418" s="1">
        <v>44348</v>
      </c>
      <c r="L418">
        <v>6</v>
      </c>
      <c r="M418">
        <v>0.08</v>
      </c>
      <c r="N418">
        <f>IF(E418="",Data_Validation!$B$1,E418)</f>
        <v>54.42</v>
      </c>
      <c r="O418">
        <f>IF(J418="",Data_Validation!$B$2,J418)</f>
        <v>8.1</v>
      </c>
      <c r="P418">
        <f t="shared" si="54"/>
        <v>1</v>
      </c>
      <c r="Q418" s="2">
        <f>CustomerData[[#This Row],[avg_order_value_clean]]*CustomerData[[#This Row],[total_orders]]</f>
        <v>272.10000000000002</v>
      </c>
      <c r="R418" s="2" t="str">
        <f t="shared" si="62"/>
        <v>Inactive</v>
      </c>
      <c r="S418" s="2" t="str">
        <f t="shared" si="55"/>
        <v>Low Risk</v>
      </c>
      <c r="T418" s="2" t="str">
        <f t="shared" si="56"/>
        <v>35-44</v>
      </c>
      <c r="U418" s="1">
        <f t="shared" ca="1" si="57"/>
        <v>1913</v>
      </c>
      <c r="V418" s="2" t="str">
        <f t="shared" si="58"/>
        <v>Low Loyalty</v>
      </c>
      <c r="W418" s="2" t="str">
        <f t="shared" si="59"/>
        <v>Legitimate</v>
      </c>
      <c r="X418" s="2" t="str">
        <f>IF(Q418&lt;Data_Validation!$B$8,"Low Value",IF(Q418&lt;Data_Validation!$B$9,"Medium Value","High Value"))</f>
        <v>Low Value</v>
      </c>
      <c r="Y418" s="2" t="str">
        <f t="shared" si="60"/>
        <v>Stable</v>
      </c>
      <c r="Z418" s="2" t="str">
        <f t="shared" si="61"/>
        <v>Check Data</v>
      </c>
    </row>
    <row r="419" spans="1:26" x14ac:dyDescent="0.3">
      <c r="A419" t="s">
        <v>439</v>
      </c>
      <c r="B419">
        <v>28</v>
      </c>
      <c r="C419" t="s">
        <v>25</v>
      </c>
      <c r="D419" t="s">
        <v>15</v>
      </c>
      <c r="E419">
        <v>198.93</v>
      </c>
      <c r="F419">
        <v>11</v>
      </c>
      <c r="G419">
        <v>221</v>
      </c>
      <c r="H419">
        <v>0</v>
      </c>
      <c r="I419" t="s">
        <v>16</v>
      </c>
      <c r="J419">
        <v>98.4</v>
      </c>
      <c r="K419" s="1">
        <v>45272</v>
      </c>
      <c r="L419">
        <v>24</v>
      </c>
      <c r="M419">
        <v>0.09</v>
      </c>
      <c r="N419">
        <f>IF(E419="",Data_Validation!$B$1,E419)</f>
        <v>198.93</v>
      </c>
      <c r="O419">
        <f>IF(J419="",Data_Validation!$B$2,J419)</f>
        <v>98.4</v>
      </c>
      <c r="P419">
        <f t="shared" si="54"/>
        <v>1</v>
      </c>
      <c r="Q419" s="2">
        <f>CustomerData[[#This Row],[avg_order_value_clean]]*CustomerData[[#This Row],[total_orders]]</f>
        <v>2188.23</v>
      </c>
      <c r="R419" s="2" t="str">
        <f t="shared" si="62"/>
        <v>Inactive</v>
      </c>
      <c r="S419" s="2" t="str">
        <f t="shared" si="55"/>
        <v>Low Risk</v>
      </c>
      <c r="T419" s="2" t="str">
        <f t="shared" si="56"/>
        <v>25-34</v>
      </c>
      <c r="U419" s="1">
        <f t="shared" ca="1" si="57"/>
        <v>989</v>
      </c>
      <c r="V419" s="2" t="str">
        <f t="shared" si="58"/>
        <v>Low Loyalty</v>
      </c>
      <c r="W419" s="2" t="str">
        <f t="shared" si="59"/>
        <v>Legitimate</v>
      </c>
      <c r="X419" s="2" t="str">
        <f>IF(Q419&lt;Data_Validation!$B$8,"Low Value",IF(Q419&lt;Data_Validation!$B$9,"Medium Value","High Value"))</f>
        <v>High Value</v>
      </c>
      <c r="Y419" s="2" t="str">
        <f t="shared" si="60"/>
        <v>High Value - Maintain</v>
      </c>
      <c r="Z419" s="2" t="str">
        <f t="shared" si="61"/>
        <v>Check Data</v>
      </c>
    </row>
    <row r="420" spans="1:26" x14ac:dyDescent="0.3">
      <c r="A420" t="s">
        <v>440</v>
      </c>
      <c r="B420">
        <v>37</v>
      </c>
      <c r="C420" t="s">
        <v>21</v>
      </c>
      <c r="D420" t="s">
        <v>18</v>
      </c>
      <c r="E420">
        <v>150.97999999999999</v>
      </c>
      <c r="F420">
        <v>9</v>
      </c>
      <c r="G420">
        <v>189</v>
      </c>
      <c r="H420">
        <v>0</v>
      </c>
      <c r="I420" t="s">
        <v>40</v>
      </c>
      <c r="J420">
        <v>29.4</v>
      </c>
      <c r="K420" s="1">
        <v>45059</v>
      </c>
      <c r="L420">
        <v>87</v>
      </c>
      <c r="M420">
        <v>0.25</v>
      </c>
      <c r="N420">
        <f>IF(E420="",Data_Validation!$B$1,E420)</f>
        <v>150.97999999999999</v>
      </c>
      <c r="O420">
        <f>IF(J420="",Data_Validation!$B$2,J420)</f>
        <v>29.4</v>
      </c>
      <c r="P420">
        <f t="shared" si="54"/>
        <v>1</v>
      </c>
      <c r="Q420" s="2">
        <f>CustomerData[[#This Row],[avg_order_value_clean]]*CustomerData[[#This Row],[total_orders]]</f>
        <v>1358.82</v>
      </c>
      <c r="R420" s="2" t="str">
        <f t="shared" si="62"/>
        <v>Inactive</v>
      </c>
      <c r="S420" s="2" t="str">
        <f t="shared" si="55"/>
        <v>Medium Risk</v>
      </c>
      <c r="T420" s="2" t="str">
        <f t="shared" si="56"/>
        <v>35-44</v>
      </c>
      <c r="U420" s="1">
        <f t="shared" ca="1" si="57"/>
        <v>1202</v>
      </c>
      <c r="V420" s="2" t="str">
        <f t="shared" si="58"/>
        <v>High Loyalty</v>
      </c>
      <c r="W420" s="2" t="str">
        <f t="shared" si="59"/>
        <v>Legitimate</v>
      </c>
      <c r="X420" s="2" t="str">
        <f>IF(Q420&lt;Data_Validation!$B$8,"Low Value",IF(Q420&lt;Data_Validation!$B$9,"Medium Value","High Value"))</f>
        <v>Low Value</v>
      </c>
      <c r="Y420" s="2" t="str">
        <f t="shared" si="60"/>
        <v>Stable</v>
      </c>
      <c r="Z420" s="2" t="str">
        <f t="shared" si="61"/>
        <v>Check Data</v>
      </c>
    </row>
    <row r="421" spans="1:26" x14ac:dyDescent="0.3">
      <c r="A421" t="s">
        <v>441</v>
      </c>
      <c r="B421">
        <v>79</v>
      </c>
      <c r="C421" t="s">
        <v>14</v>
      </c>
      <c r="D421" t="s">
        <v>50</v>
      </c>
      <c r="E421">
        <v>109.29</v>
      </c>
      <c r="F421">
        <v>8</v>
      </c>
      <c r="G421">
        <v>59</v>
      </c>
      <c r="H421">
        <v>0</v>
      </c>
      <c r="I421" t="s">
        <v>29</v>
      </c>
      <c r="J421">
        <v>27.2</v>
      </c>
      <c r="K421" s="1">
        <v>44742</v>
      </c>
      <c r="L421">
        <v>5</v>
      </c>
      <c r="M421">
        <v>0.1</v>
      </c>
      <c r="N421">
        <f>IF(E421="",Data_Validation!$B$1,E421)</f>
        <v>109.29</v>
      </c>
      <c r="O421">
        <f>IF(J421="",Data_Validation!$B$2,J421)</f>
        <v>27.2</v>
      </c>
      <c r="P421">
        <f t="shared" si="54"/>
        <v>1</v>
      </c>
      <c r="Q421" s="2">
        <f>CustomerData[[#This Row],[avg_order_value_clean]]*CustomerData[[#This Row],[total_orders]]</f>
        <v>874.32</v>
      </c>
      <c r="R421" s="2" t="str">
        <f t="shared" si="62"/>
        <v>At Risk</v>
      </c>
      <c r="S421" s="2" t="str">
        <f t="shared" si="55"/>
        <v>Low Risk</v>
      </c>
      <c r="T421" s="2" t="str">
        <f t="shared" si="56"/>
        <v>55+</v>
      </c>
      <c r="U421" s="1">
        <f t="shared" ca="1" si="57"/>
        <v>1519</v>
      </c>
      <c r="V421" s="2" t="str">
        <f t="shared" si="58"/>
        <v>Low Loyalty</v>
      </c>
      <c r="W421" s="2" t="str">
        <f t="shared" si="59"/>
        <v>Legitimate</v>
      </c>
      <c r="X421" s="2" t="str">
        <f>IF(Q421&lt;Data_Validation!$B$8,"Low Value",IF(Q421&lt;Data_Validation!$B$9,"Medium Value","High Value"))</f>
        <v>Low Value</v>
      </c>
      <c r="Y421" s="2" t="str">
        <f t="shared" si="60"/>
        <v>Stable</v>
      </c>
      <c r="Z421" s="2" t="str">
        <f t="shared" si="61"/>
        <v>Check Data</v>
      </c>
    </row>
    <row r="422" spans="1:26" x14ac:dyDescent="0.3">
      <c r="A422" t="s">
        <v>442</v>
      </c>
      <c r="B422">
        <v>46</v>
      </c>
      <c r="C422" t="s">
        <v>21</v>
      </c>
      <c r="D422" t="s">
        <v>28</v>
      </c>
      <c r="E422">
        <v>48.01</v>
      </c>
      <c r="F422">
        <v>4</v>
      </c>
      <c r="G422">
        <v>204</v>
      </c>
      <c r="H422">
        <v>0</v>
      </c>
      <c r="I422" t="s">
        <v>23</v>
      </c>
      <c r="J422">
        <v>42</v>
      </c>
      <c r="K422" s="1">
        <v>44544</v>
      </c>
      <c r="L422">
        <v>71</v>
      </c>
      <c r="M422">
        <v>0.4</v>
      </c>
      <c r="N422">
        <f>IF(E422="",Data_Validation!$B$1,E422)</f>
        <v>48.01</v>
      </c>
      <c r="O422">
        <f>IF(J422="",Data_Validation!$B$2,J422)</f>
        <v>42</v>
      </c>
      <c r="P422">
        <f t="shared" si="54"/>
        <v>2</v>
      </c>
      <c r="Q422" s="2">
        <f>CustomerData[[#This Row],[avg_order_value_clean]]*CustomerData[[#This Row],[total_orders]]</f>
        <v>192.04</v>
      </c>
      <c r="R422" s="2" t="str">
        <f t="shared" si="62"/>
        <v>Inactive</v>
      </c>
      <c r="S422" s="2" t="str">
        <f t="shared" si="55"/>
        <v>Medium Risk</v>
      </c>
      <c r="T422" s="2" t="str">
        <f t="shared" si="56"/>
        <v>45-54</v>
      </c>
      <c r="U422" s="1">
        <f t="shared" ca="1" si="57"/>
        <v>1717</v>
      </c>
      <c r="V422" s="2" t="str">
        <f t="shared" si="58"/>
        <v>High Loyalty</v>
      </c>
      <c r="W422" s="2" t="str">
        <f t="shared" si="59"/>
        <v>Legitimate</v>
      </c>
      <c r="X422" s="2" t="str">
        <f>IF(Q422&lt;Data_Validation!$B$8,"Low Value",IF(Q422&lt;Data_Validation!$B$9,"Medium Value","High Value"))</f>
        <v>Low Value</v>
      </c>
      <c r="Y422" s="2" t="str">
        <f t="shared" si="60"/>
        <v>Stable</v>
      </c>
      <c r="Z422" s="2" t="str">
        <f t="shared" si="61"/>
        <v>Check Data</v>
      </c>
    </row>
    <row r="423" spans="1:26" x14ac:dyDescent="0.3">
      <c r="A423" t="s">
        <v>443</v>
      </c>
      <c r="B423">
        <v>68</v>
      </c>
      <c r="C423" t="s">
        <v>21</v>
      </c>
      <c r="D423" t="s">
        <v>52</v>
      </c>
      <c r="E423">
        <v>106.14</v>
      </c>
      <c r="F423">
        <v>11</v>
      </c>
      <c r="G423">
        <v>211</v>
      </c>
      <c r="H423">
        <v>0</v>
      </c>
      <c r="I423" t="s">
        <v>19</v>
      </c>
      <c r="J423">
        <v>41.5</v>
      </c>
      <c r="K423" s="1">
        <v>45727</v>
      </c>
      <c r="L423">
        <v>86</v>
      </c>
      <c r="M423">
        <v>0.44</v>
      </c>
      <c r="N423">
        <f>IF(E423="",Data_Validation!$B$1,E423)</f>
        <v>106.14</v>
      </c>
      <c r="O423">
        <f>IF(J423="",Data_Validation!$B$2,J423)</f>
        <v>41.5</v>
      </c>
      <c r="P423">
        <f t="shared" si="54"/>
        <v>3</v>
      </c>
      <c r="Q423" s="2">
        <f>CustomerData[[#This Row],[avg_order_value_clean]]*CustomerData[[#This Row],[total_orders]]</f>
        <v>1167.54</v>
      </c>
      <c r="R423" s="2" t="str">
        <f t="shared" si="62"/>
        <v>Inactive</v>
      </c>
      <c r="S423" s="2" t="str">
        <f t="shared" si="55"/>
        <v>Medium Risk</v>
      </c>
      <c r="T423" s="2" t="str">
        <f t="shared" si="56"/>
        <v>55+</v>
      </c>
      <c r="U423" s="1">
        <f t="shared" ca="1" si="57"/>
        <v>534</v>
      </c>
      <c r="V423" s="2" t="str">
        <f t="shared" si="58"/>
        <v>High Loyalty</v>
      </c>
      <c r="W423" s="2" t="str">
        <f t="shared" si="59"/>
        <v>Legitimate</v>
      </c>
      <c r="X423" s="2" t="str">
        <f>IF(Q423&lt;Data_Validation!$B$8,"Low Value",IF(Q423&lt;Data_Validation!$B$9,"Medium Value","High Value"))</f>
        <v>Low Value</v>
      </c>
      <c r="Y423" s="2" t="str">
        <f t="shared" si="60"/>
        <v>Stable</v>
      </c>
      <c r="Z423" s="2" t="str">
        <f t="shared" si="61"/>
        <v>Check Data</v>
      </c>
    </row>
    <row r="424" spans="1:26" x14ac:dyDescent="0.3">
      <c r="A424" t="s">
        <v>444</v>
      </c>
      <c r="B424">
        <v>58</v>
      </c>
      <c r="C424" t="s">
        <v>14</v>
      </c>
      <c r="D424" t="s">
        <v>52</v>
      </c>
      <c r="E424">
        <v>34.270000000000003</v>
      </c>
      <c r="F424">
        <v>12</v>
      </c>
      <c r="G424">
        <v>257</v>
      </c>
      <c r="H424">
        <v>0</v>
      </c>
      <c r="I424" t="s">
        <v>40</v>
      </c>
      <c r="J424">
        <v>43.4</v>
      </c>
      <c r="K424" s="1">
        <v>44011</v>
      </c>
      <c r="L424">
        <v>93</v>
      </c>
      <c r="M424">
        <v>0.14000000000000001</v>
      </c>
      <c r="N424">
        <f>IF(E424="",Data_Validation!$B$1,E424)</f>
        <v>34.270000000000003</v>
      </c>
      <c r="O424">
        <f>IF(J424="",Data_Validation!$B$2,J424)</f>
        <v>43.4</v>
      </c>
      <c r="P424">
        <f t="shared" si="54"/>
        <v>1</v>
      </c>
      <c r="Q424" s="2">
        <f>CustomerData[[#This Row],[avg_order_value_clean]]*CustomerData[[#This Row],[total_orders]]</f>
        <v>411.24</v>
      </c>
      <c r="R424" s="2" t="str">
        <f t="shared" si="62"/>
        <v>Inactive</v>
      </c>
      <c r="S424" s="2" t="str">
        <f t="shared" si="55"/>
        <v>Low Risk</v>
      </c>
      <c r="T424" s="2" t="str">
        <f t="shared" si="56"/>
        <v>55+</v>
      </c>
      <c r="U424" s="1">
        <f t="shared" ca="1" si="57"/>
        <v>2250</v>
      </c>
      <c r="V424" s="2" t="str">
        <f t="shared" si="58"/>
        <v>High Loyalty</v>
      </c>
      <c r="W424" s="2" t="str">
        <f t="shared" si="59"/>
        <v>Legitimate</v>
      </c>
      <c r="X424" s="2" t="str">
        <f>IF(Q424&lt;Data_Validation!$B$8,"Low Value",IF(Q424&lt;Data_Validation!$B$9,"Medium Value","High Value"))</f>
        <v>Low Value</v>
      </c>
      <c r="Y424" s="2" t="str">
        <f t="shared" si="60"/>
        <v>Stable</v>
      </c>
      <c r="Z424" s="2" t="str">
        <f t="shared" si="61"/>
        <v>Check Data</v>
      </c>
    </row>
    <row r="425" spans="1:26" x14ac:dyDescent="0.3">
      <c r="A425" t="s">
        <v>445</v>
      </c>
      <c r="B425">
        <v>59</v>
      </c>
      <c r="C425" t="s">
        <v>21</v>
      </c>
      <c r="D425" t="s">
        <v>28</v>
      </c>
      <c r="F425">
        <v>13</v>
      </c>
      <c r="G425">
        <v>88</v>
      </c>
      <c r="H425">
        <v>0</v>
      </c>
      <c r="I425" t="s">
        <v>16</v>
      </c>
      <c r="J425">
        <v>90.7</v>
      </c>
      <c r="K425" s="1">
        <v>45733</v>
      </c>
      <c r="L425">
        <v>53</v>
      </c>
      <c r="M425">
        <v>0.38</v>
      </c>
      <c r="N425">
        <f>IF(E425="",Data_Validation!$B$1,E425)</f>
        <v>250</v>
      </c>
      <c r="O425">
        <f>IF(J425="",Data_Validation!$B$2,J425)</f>
        <v>90.7</v>
      </c>
      <c r="P425">
        <f t="shared" si="54"/>
        <v>2</v>
      </c>
      <c r="Q425" s="2">
        <f>CustomerData[[#This Row],[avg_order_value_clean]]*CustomerData[[#This Row],[total_orders]]</f>
        <v>3250</v>
      </c>
      <c r="R425" s="2" t="str">
        <f t="shared" si="62"/>
        <v>At Risk</v>
      </c>
      <c r="S425" s="2" t="str">
        <f t="shared" si="55"/>
        <v>Medium Risk</v>
      </c>
      <c r="T425" s="2" t="str">
        <f t="shared" si="56"/>
        <v>55+</v>
      </c>
      <c r="U425" s="1">
        <f t="shared" ca="1" si="57"/>
        <v>528</v>
      </c>
      <c r="V425" s="2" t="str">
        <f t="shared" si="58"/>
        <v>Medium Loyalty</v>
      </c>
      <c r="W425" s="2" t="str">
        <f t="shared" si="59"/>
        <v>Legitimate</v>
      </c>
      <c r="X425" s="2" t="str">
        <f>IF(Q425&lt;Data_Validation!$B$8,"Low Value",IF(Q425&lt;Data_Validation!$B$9,"Medium Value","High Value"))</f>
        <v>High Value</v>
      </c>
      <c r="Y425" s="2" t="str">
        <f t="shared" si="60"/>
        <v>High Value - Maintain</v>
      </c>
      <c r="Z425" s="2" t="str">
        <f t="shared" si="61"/>
        <v>Check Data</v>
      </c>
    </row>
    <row r="426" spans="1:26" x14ac:dyDescent="0.3">
      <c r="A426" t="s">
        <v>446</v>
      </c>
      <c r="B426">
        <v>51</v>
      </c>
      <c r="C426" t="s">
        <v>14</v>
      </c>
      <c r="D426" t="s">
        <v>35</v>
      </c>
      <c r="E426">
        <v>134.44</v>
      </c>
      <c r="F426">
        <v>9</v>
      </c>
      <c r="G426">
        <v>235</v>
      </c>
      <c r="H426">
        <v>0</v>
      </c>
      <c r="I426" t="s">
        <v>29</v>
      </c>
      <c r="J426">
        <v>6</v>
      </c>
      <c r="K426" s="1">
        <v>45351</v>
      </c>
      <c r="L426">
        <v>31</v>
      </c>
      <c r="M426">
        <v>0.22</v>
      </c>
      <c r="N426">
        <f>IF(E426="",Data_Validation!$B$1,E426)</f>
        <v>134.44</v>
      </c>
      <c r="O426">
        <f>IF(J426="",Data_Validation!$B$2,J426)</f>
        <v>6</v>
      </c>
      <c r="P426">
        <f t="shared" si="54"/>
        <v>1</v>
      </c>
      <c r="Q426" s="2">
        <f>CustomerData[[#This Row],[avg_order_value_clean]]*CustomerData[[#This Row],[total_orders]]</f>
        <v>1209.96</v>
      </c>
      <c r="R426" s="2" t="str">
        <f t="shared" si="62"/>
        <v>Inactive</v>
      </c>
      <c r="S426" s="2" t="str">
        <f t="shared" si="55"/>
        <v>Medium Risk</v>
      </c>
      <c r="T426" s="2" t="str">
        <f t="shared" si="56"/>
        <v>45-54</v>
      </c>
      <c r="U426" s="1">
        <f t="shared" ca="1" si="57"/>
        <v>910</v>
      </c>
      <c r="V426" s="2" t="str">
        <f t="shared" si="58"/>
        <v>Low Loyalty</v>
      </c>
      <c r="W426" s="2" t="str">
        <f t="shared" si="59"/>
        <v>Legitimate</v>
      </c>
      <c r="X426" s="2" t="str">
        <f>IF(Q426&lt;Data_Validation!$B$8,"Low Value",IF(Q426&lt;Data_Validation!$B$9,"Medium Value","High Value"))</f>
        <v>Low Value</v>
      </c>
      <c r="Y426" s="2" t="str">
        <f t="shared" si="60"/>
        <v>Stable</v>
      </c>
      <c r="Z426" s="2" t="str">
        <f t="shared" si="61"/>
        <v>Check Data</v>
      </c>
    </row>
    <row r="427" spans="1:26" x14ac:dyDescent="0.3">
      <c r="A427" t="s">
        <v>447</v>
      </c>
      <c r="B427">
        <v>18</v>
      </c>
      <c r="C427" t="s">
        <v>21</v>
      </c>
      <c r="D427" t="s">
        <v>37</v>
      </c>
      <c r="E427">
        <v>267.61</v>
      </c>
      <c r="F427">
        <v>17</v>
      </c>
      <c r="G427">
        <v>362</v>
      </c>
      <c r="H427">
        <v>0</v>
      </c>
      <c r="I427" t="s">
        <v>23</v>
      </c>
      <c r="J427">
        <v>94.2</v>
      </c>
      <c r="K427" s="1">
        <v>44351</v>
      </c>
      <c r="L427">
        <v>35</v>
      </c>
      <c r="M427">
        <v>0.38</v>
      </c>
      <c r="N427">
        <f>IF(E427="",Data_Validation!$B$1,E427)</f>
        <v>267.61</v>
      </c>
      <c r="O427">
        <f>IF(J427="",Data_Validation!$B$2,J427)</f>
        <v>94.2</v>
      </c>
      <c r="P427">
        <f t="shared" si="54"/>
        <v>1</v>
      </c>
      <c r="Q427" s="2">
        <f>CustomerData[[#This Row],[avg_order_value_clean]]*CustomerData[[#This Row],[total_orders]]</f>
        <v>4549.37</v>
      </c>
      <c r="R427" s="2" t="str">
        <f t="shared" si="62"/>
        <v>Inactive</v>
      </c>
      <c r="S427" s="2" t="str">
        <f t="shared" si="55"/>
        <v>Medium Risk</v>
      </c>
      <c r="T427" s="2" t="str">
        <f t="shared" si="56"/>
        <v>Under 25</v>
      </c>
      <c r="U427" s="1">
        <f t="shared" ca="1" si="57"/>
        <v>1910</v>
      </c>
      <c r="V427" s="2" t="str">
        <f t="shared" si="58"/>
        <v>Low Loyalty</v>
      </c>
      <c r="W427" s="2" t="str">
        <f t="shared" si="59"/>
        <v>Legitimate</v>
      </c>
      <c r="X427" s="2" t="str">
        <f>IF(Q427&lt;Data_Validation!$B$8,"Low Value",IF(Q427&lt;Data_Validation!$B$9,"Medium Value","High Value"))</f>
        <v>High Value</v>
      </c>
      <c r="Y427" s="2" t="str">
        <f t="shared" si="60"/>
        <v>High Value - Maintain</v>
      </c>
      <c r="Z427" s="2" t="str">
        <f t="shared" si="61"/>
        <v>Check Data</v>
      </c>
    </row>
    <row r="428" spans="1:26" x14ac:dyDescent="0.3">
      <c r="A428" t="s">
        <v>448</v>
      </c>
      <c r="B428">
        <v>48</v>
      </c>
      <c r="C428" t="s">
        <v>21</v>
      </c>
      <c r="D428" t="s">
        <v>35</v>
      </c>
      <c r="E428">
        <v>117.96</v>
      </c>
      <c r="F428">
        <v>7</v>
      </c>
      <c r="G428">
        <v>331</v>
      </c>
      <c r="H428">
        <v>0</v>
      </c>
      <c r="I428" t="s">
        <v>29</v>
      </c>
      <c r="J428">
        <v>66.599999999999994</v>
      </c>
      <c r="K428" s="1">
        <v>45054</v>
      </c>
      <c r="L428">
        <v>98</v>
      </c>
      <c r="M428">
        <v>0.5</v>
      </c>
      <c r="N428">
        <f>IF(E428="",Data_Validation!$B$1,E428)</f>
        <v>117.96</v>
      </c>
      <c r="O428">
        <f>IF(J428="",Data_Validation!$B$2,J428)</f>
        <v>66.599999999999994</v>
      </c>
      <c r="P428">
        <f t="shared" si="54"/>
        <v>2</v>
      </c>
      <c r="Q428" s="2">
        <f>CustomerData[[#This Row],[avg_order_value_clean]]*CustomerData[[#This Row],[total_orders]]</f>
        <v>825.71999999999991</v>
      </c>
      <c r="R428" s="2" t="str">
        <f t="shared" si="62"/>
        <v>Inactive</v>
      </c>
      <c r="S428" s="2" t="str">
        <f t="shared" si="55"/>
        <v>High Risk</v>
      </c>
      <c r="T428" s="2" t="str">
        <f t="shared" si="56"/>
        <v>45-54</v>
      </c>
      <c r="U428" s="1">
        <f t="shared" ca="1" si="57"/>
        <v>1207</v>
      </c>
      <c r="V428" s="2" t="str">
        <f t="shared" si="58"/>
        <v>High Loyalty</v>
      </c>
      <c r="W428" s="2" t="str">
        <f t="shared" si="59"/>
        <v>Legitimate</v>
      </c>
      <c r="X428" s="2" t="str">
        <f>IF(Q428&lt;Data_Validation!$B$8,"Low Value",IF(Q428&lt;Data_Validation!$B$9,"Medium Value","High Value"))</f>
        <v>Low Value</v>
      </c>
      <c r="Y428" s="2" t="str">
        <f t="shared" si="60"/>
        <v>At Risk - Develop</v>
      </c>
      <c r="Z428" s="2" t="str">
        <f t="shared" si="61"/>
        <v>Check Data</v>
      </c>
    </row>
    <row r="429" spans="1:26" x14ac:dyDescent="0.3">
      <c r="A429" t="s">
        <v>449</v>
      </c>
      <c r="B429">
        <v>47</v>
      </c>
      <c r="C429" t="s">
        <v>14</v>
      </c>
      <c r="D429" t="s">
        <v>50</v>
      </c>
      <c r="E429">
        <v>38.229999999999997</v>
      </c>
      <c r="F429">
        <v>9</v>
      </c>
      <c r="G429">
        <v>195</v>
      </c>
      <c r="H429">
        <v>1</v>
      </c>
      <c r="I429" t="s">
        <v>40</v>
      </c>
      <c r="K429" s="1">
        <v>45105</v>
      </c>
      <c r="L429">
        <v>19</v>
      </c>
      <c r="M429">
        <v>0.15</v>
      </c>
      <c r="N429">
        <f>IF(E429="",Data_Validation!$B$1,E429)</f>
        <v>38.229999999999997</v>
      </c>
      <c r="O429">
        <f>IF(J429="",Data_Validation!$B$2,J429)</f>
        <v>250</v>
      </c>
      <c r="P429">
        <f t="shared" si="54"/>
        <v>3</v>
      </c>
      <c r="Q429" s="2">
        <f>CustomerData[[#This Row],[avg_order_value_clean]]*CustomerData[[#This Row],[total_orders]]</f>
        <v>344.07</v>
      </c>
      <c r="R429" s="2" t="str">
        <f t="shared" si="62"/>
        <v>Inactive</v>
      </c>
      <c r="S429" s="2" t="str">
        <f t="shared" si="55"/>
        <v>Low Risk</v>
      </c>
      <c r="T429" s="2" t="str">
        <f t="shared" si="56"/>
        <v>45-54</v>
      </c>
      <c r="U429" s="1">
        <f t="shared" ca="1" si="57"/>
        <v>1156</v>
      </c>
      <c r="V429" s="2" t="str">
        <f t="shared" si="58"/>
        <v>Low Loyalty</v>
      </c>
      <c r="W429" s="2" t="str">
        <f t="shared" si="59"/>
        <v>Fraudulent</v>
      </c>
      <c r="X429" s="2" t="str">
        <f>IF(Q429&lt;Data_Validation!$B$8,"Low Value",IF(Q429&lt;Data_Validation!$B$9,"Medium Value","High Value"))</f>
        <v>Low Value</v>
      </c>
      <c r="Y429" s="2" t="str">
        <f t="shared" si="60"/>
        <v>Stable</v>
      </c>
      <c r="Z429" s="2" t="str">
        <f t="shared" si="61"/>
        <v>Check Data</v>
      </c>
    </row>
    <row r="430" spans="1:26" x14ac:dyDescent="0.3">
      <c r="A430" t="s">
        <v>450</v>
      </c>
      <c r="B430">
        <v>65</v>
      </c>
      <c r="C430" t="s">
        <v>14</v>
      </c>
      <c r="D430" t="s">
        <v>15</v>
      </c>
      <c r="E430">
        <v>67.78</v>
      </c>
      <c r="F430">
        <v>12</v>
      </c>
      <c r="G430">
        <v>331</v>
      </c>
      <c r="H430">
        <v>0</v>
      </c>
      <c r="I430" t="s">
        <v>19</v>
      </c>
      <c r="J430">
        <v>15.8</v>
      </c>
      <c r="K430" s="1">
        <v>45411</v>
      </c>
      <c r="L430">
        <v>34</v>
      </c>
      <c r="M430">
        <v>0.21</v>
      </c>
      <c r="N430">
        <f>IF(E430="",Data_Validation!$B$1,E430)</f>
        <v>67.78</v>
      </c>
      <c r="O430">
        <f>IF(J430="",Data_Validation!$B$2,J430)</f>
        <v>15.8</v>
      </c>
      <c r="P430">
        <f t="shared" si="54"/>
        <v>1</v>
      </c>
      <c r="Q430" s="2">
        <f>CustomerData[[#This Row],[avg_order_value_clean]]*CustomerData[[#This Row],[total_orders]]</f>
        <v>813.36</v>
      </c>
      <c r="R430" s="2" t="str">
        <f t="shared" si="62"/>
        <v>Inactive</v>
      </c>
      <c r="S430" s="2" t="str">
        <f t="shared" si="55"/>
        <v>Medium Risk</v>
      </c>
      <c r="T430" s="2" t="str">
        <f t="shared" si="56"/>
        <v>55+</v>
      </c>
      <c r="U430" s="1">
        <f t="shared" ca="1" si="57"/>
        <v>850</v>
      </c>
      <c r="V430" s="2" t="str">
        <f t="shared" si="58"/>
        <v>Low Loyalty</v>
      </c>
      <c r="W430" s="2" t="str">
        <f t="shared" si="59"/>
        <v>Legitimate</v>
      </c>
      <c r="X430" s="2" t="str">
        <f>IF(Q430&lt;Data_Validation!$B$8,"Low Value",IF(Q430&lt;Data_Validation!$B$9,"Medium Value","High Value"))</f>
        <v>Low Value</v>
      </c>
      <c r="Y430" s="2" t="str">
        <f t="shared" si="60"/>
        <v>Stable</v>
      </c>
      <c r="Z430" s="2" t="str">
        <f t="shared" si="61"/>
        <v>Check Data</v>
      </c>
    </row>
    <row r="431" spans="1:26" x14ac:dyDescent="0.3">
      <c r="A431" t="s">
        <v>451</v>
      </c>
      <c r="B431">
        <v>35</v>
      </c>
      <c r="C431" t="s">
        <v>25</v>
      </c>
      <c r="D431" t="s">
        <v>52</v>
      </c>
      <c r="E431">
        <v>46.97</v>
      </c>
      <c r="F431">
        <v>11</v>
      </c>
      <c r="G431">
        <v>182</v>
      </c>
      <c r="H431">
        <v>0</v>
      </c>
      <c r="I431" t="s">
        <v>19</v>
      </c>
      <c r="J431">
        <v>32.9</v>
      </c>
      <c r="K431" s="1">
        <v>45807</v>
      </c>
      <c r="L431">
        <v>94</v>
      </c>
      <c r="M431">
        <v>0.2</v>
      </c>
      <c r="N431">
        <f>IF(E431="",Data_Validation!$B$1,E431)</f>
        <v>46.97</v>
      </c>
      <c r="O431">
        <f>IF(J431="",Data_Validation!$B$2,J431)</f>
        <v>32.9</v>
      </c>
      <c r="P431">
        <f t="shared" si="54"/>
        <v>2</v>
      </c>
      <c r="Q431" s="2">
        <f>CustomerData[[#This Row],[avg_order_value_clean]]*CustomerData[[#This Row],[total_orders]]</f>
        <v>516.66999999999996</v>
      </c>
      <c r="R431" s="2" t="str">
        <f t="shared" si="62"/>
        <v>Inactive</v>
      </c>
      <c r="S431" s="2" t="str">
        <f t="shared" si="55"/>
        <v>Medium Risk</v>
      </c>
      <c r="T431" s="2" t="str">
        <f t="shared" si="56"/>
        <v>35-44</v>
      </c>
      <c r="U431" s="1">
        <f t="shared" ca="1" si="57"/>
        <v>454</v>
      </c>
      <c r="V431" s="2" t="str">
        <f t="shared" si="58"/>
        <v>High Loyalty</v>
      </c>
      <c r="W431" s="2" t="str">
        <f t="shared" si="59"/>
        <v>Legitimate</v>
      </c>
      <c r="X431" s="2" t="str">
        <f>IF(Q431&lt;Data_Validation!$B$8,"Low Value",IF(Q431&lt;Data_Validation!$B$9,"Medium Value","High Value"))</f>
        <v>Low Value</v>
      </c>
      <c r="Y431" s="2" t="str">
        <f t="shared" si="60"/>
        <v>Stable</v>
      </c>
      <c r="Z431" s="2" t="str">
        <f t="shared" si="61"/>
        <v>Check Data</v>
      </c>
    </row>
    <row r="432" spans="1:26" x14ac:dyDescent="0.3">
      <c r="A432" t="s">
        <v>452</v>
      </c>
      <c r="B432">
        <v>72</v>
      </c>
      <c r="C432" t="s">
        <v>14</v>
      </c>
      <c r="D432" t="s">
        <v>18</v>
      </c>
      <c r="E432">
        <v>135.25</v>
      </c>
      <c r="F432">
        <v>8</v>
      </c>
      <c r="G432">
        <v>250</v>
      </c>
      <c r="H432">
        <v>0</v>
      </c>
      <c r="I432" t="s">
        <v>40</v>
      </c>
      <c r="J432">
        <v>5.2</v>
      </c>
      <c r="K432" s="1">
        <v>45645</v>
      </c>
      <c r="L432">
        <v>83</v>
      </c>
      <c r="M432">
        <v>0.25</v>
      </c>
      <c r="N432">
        <f>IF(E432="",Data_Validation!$B$1,E432)</f>
        <v>135.25</v>
      </c>
      <c r="O432">
        <f>IF(J432="",Data_Validation!$B$2,J432)</f>
        <v>5.2</v>
      </c>
      <c r="P432">
        <f t="shared" si="54"/>
        <v>1</v>
      </c>
      <c r="Q432" s="2">
        <f>CustomerData[[#This Row],[avg_order_value_clean]]*CustomerData[[#This Row],[total_orders]]</f>
        <v>1082</v>
      </c>
      <c r="R432" s="2" t="str">
        <f t="shared" si="62"/>
        <v>Inactive</v>
      </c>
      <c r="S432" s="2" t="str">
        <f t="shared" si="55"/>
        <v>Medium Risk</v>
      </c>
      <c r="T432" s="2" t="str">
        <f t="shared" si="56"/>
        <v>55+</v>
      </c>
      <c r="U432" s="1">
        <f t="shared" ca="1" si="57"/>
        <v>616</v>
      </c>
      <c r="V432" s="2" t="str">
        <f t="shared" si="58"/>
        <v>High Loyalty</v>
      </c>
      <c r="W432" s="2" t="str">
        <f t="shared" si="59"/>
        <v>Legitimate</v>
      </c>
      <c r="X432" s="2" t="str">
        <f>IF(Q432&lt;Data_Validation!$B$8,"Low Value",IF(Q432&lt;Data_Validation!$B$9,"Medium Value","High Value"))</f>
        <v>Low Value</v>
      </c>
      <c r="Y432" s="2" t="str">
        <f t="shared" si="60"/>
        <v>Stable</v>
      </c>
      <c r="Z432" s="2" t="str">
        <f t="shared" si="61"/>
        <v>Check Data</v>
      </c>
    </row>
    <row r="433" spans="1:26" x14ac:dyDescent="0.3">
      <c r="A433" t="s">
        <v>453</v>
      </c>
      <c r="B433">
        <v>75</v>
      </c>
      <c r="C433" t="s">
        <v>14</v>
      </c>
      <c r="D433" t="s">
        <v>35</v>
      </c>
      <c r="E433">
        <v>167.14</v>
      </c>
      <c r="F433">
        <v>14</v>
      </c>
      <c r="G433">
        <v>223</v>
      </c>
      <c r="H433">
        <v>0</v>
      </c>
      <c r="I433" t="s">
        <v>16</v>
      </c>
      <c r="J433">
        <v>65.3</v>
      </c>
      <c r="K433" s="1">
        <v>44041</v>
      </c>
      <c r="L433">
        <v>82</v>
      </c>
      <c r="M433">
        <v>0.41</v>
      </c>
      <c r="N433">
        <f>IF(E433="",Data_Validation!$B$1,E433)</f>
        <v>167.14</v>
      </c>
      <c r="O433">
        <f>IF(J433="",Data_Validation!$B$2,J433)</f>
        <v>65.3</v>
      </c>
      <c r="P433">
        <f t="shared" si="54"/>
        <v>1</v>
      </c>
      <c r="Q433" s="2">
        <f>CustomerData[[#This Row],[avg_order_value_clean]]*CustomerData[[#This Row],[total_orders]]</f>
        <v>2339.96</v>
      </c>
      <c r="R433" s="2" t="str">
        <f t="shared" si="62"/>
        <v>Inactive</v>
      </c>
      <c r="S433" s="2" t="str">
        <f t="shared" si="55"/>
        <v>Medium Risk</v>
      </c>
      <c r="T433" s="2" t="str">
        <f t="shared" si="56"/>
        <v>55+</v>
      </c>
      <c r="U433" s="1">
        <f t="shared" ca="1" si="57"/>
        <v>2220</v>
      </c>
      <c r="V433" s="2" t="str">
        <f t="shared" si="58"/>
        <v>High Loyalty</v>
      </c>
      <c r="W433" s="2" t="str">
        <f t="shared" si="59"/>
        <v>Legitimate</v>
      </c>
      <c r="X433" s="2" t="str">
        <f>IF(Q433&lt;Data_Validation!$B$8,"Low Value",IF(Q433&lt;Data_Validation!$B$9,"Medium Value","High Value"))</f>
        <v>High Value</v>
      </c>
      <c r="Y433" s="2" t="str">
        <f t="shared" si="60"/>
        <v>High Value - Maintain</v>
      </c>
      <c r="Z433" s="2" t="str">
        <f t="shared" si="61"/>
        <v>Check Data</v>
      </c>
    </row>
    <row r="434" spans="1:26" x14ac:dyDescent="0.3">
      <c r="A434" t="s">
        <v>454</v>
      </c>
      <c r="B434">
        <v>34</v>
      </c>
      <c r="C434" t="s">
        <v>21</v>
      </c>
      <c r="D434" t="s">
        <v>15</v>
      </c>
      <c r="E434">
        <v>33.53</v>
      </c>
      <c r="F434">
        <v>5</v>
      </c>
      <c r="G434">
        <v>170</v>
      </c>
      <c r="H434">
        <v>0</v>
      </c>
      <c r="I434" t="s">
        <v>29</v>
      </c>
      <c r="J434">
        <v>34</v>
      </c>
      <c r="K434" s="1">
        <v>44485</v>
      </c>
      <c r="L434">
        <v>1</v>
      </c>
      <c r="M434">
        <v>0.11</v>
      </c>
      <c r="N434">
        <f>IF(E434="",Data_Validation!$B$1,E434)</f>
        <v>33.53</v>
      </c>
      <c r="O434">
        <f>IF(J434="",Data_Validation!$B$2,J434)</f>
        <v>34</v>
      </c>
      <c r="P434">
        <f t="shared" si="54"/>
        <v>3</v>
      </c>
      <c r="Q434" s="2">
        <f>CustomerData[[#This Row],[avg_order_value_clean]]*CustomerData[[#This Row],[total_orders]]</f>
        <v>167.65</v>
      </c>
      <c r="R434" s="2" t="str">
        <f t="shared" si="62"/>
        <v>Inactive</v>
      </c>
      <c r="S434" s="2" t="str">
        <f t="shared" si="55"/>
        <v>Low Risk</v>
      </c>
      <c r="T434" s="2" t="str">
        <f t="shared" si="56"/>
        <v>25-34</v>
      </c>
      <c r="U434" s="1">
        <f t="shared" ca="1" si="57"/>
        <v>1776</v>
      </c>
      <c r="V434" s="2" t="str">
        <f t="shared" si="58"/>
        <v>Low Loyalty</v>
      </c>
      <c r="W434" s="2" t="str">
        <f t="shared" si="59"/>
        <v>Legitimate</v>
      </c>
      <c r="X434" s="2" t="str">
        <f>IF(Q434&lt;Data_Validation!$B$8,"Low Value",IF(Q434&lt;Data_Validation!$B$9,"Medium Value","High Value"))</f>
        <v>Low Value</v>
      </c>
      <c r="Y434" s="2" t="str">
        <f t="shared" si="60"/>
        <v>Stable</v>
      </c>
      <c r="Z434" s="2" t="str">
        <f t="shared" si="61"/>
        <v>Check Data</v>
      </c>
    </row>
    <row r="435" spans="1:26" x14ac:dyDescent="0.3">
      <c r="A435" t="s">
        <v>455</v>
      </c>
      <c r="B435">
        <v>55</v>
      </c>
      <c r="C435" t="s">
        <v>21</v>
      </c>
      <c r="D435" t="s">
        <v>22</v>
      </c>
      <c r="E435">
        <v>65.599999999999994</v>
      </c>
      <c r="F435">
        <v>11</v>
      </c>
      <c r="G435">
        <v>197</v>
      </c>
      <c r="H435">
        <v>0</v>
      </c>
      <c r="I435" t="s">
        <v>16</v>
      </c>
      <c r="J435">
        <v>55.1</v>
      </c>
      <c r="K435" s="1">
        <v>45723</v>
      </c>
      <c r="L435">
        <v>41</v>
      </c>
      <c r="M435">
        <v>0.28999999999999998</v>
      </c>
      <c r="N435">
        <f>IF(E435="",Data_Validation!$B$1,E435)</f>
        <v>65.599999999999994</v>
      </c>
      <c r="O435">
        <f>IF(J435="",Data_Validation!$B$2,J435)</f>
        <v>55.1</v>
      </c>
      <c r="P435">
        <f t="shared" si="54"/>
        <v>1</v>
      </c>
      <c r="Q435" s="2">
        <f>CustomerData[[#This Row],[avg_order_value_clean]]*CustomerData[[#This Row],[total_orders]]</f>
        <v>721.59999999999991</v>
      </c>
      <c r="R435" s="2" t="str">
        <f t="shared" si="62"/>
        <v>Inactive</v>
      </c>
      <c r="S435" s="2" t="str">
        <f t="shared" si="55"/>
        <v>Medium Risk</v>
      </c>
      <c r="T435" s="2" t="str">
        <f t="shared" si="56"/>
        <v>55+</v>
      </c>
      <c r="U435" s="1">
        <f t="shared" ca="1" si="57"/>
        <v>538</v>
      </c>
      <c r="V435" s="2" t="str">
        <f t="shared" si="58"/>
        <v>Medium Loyalty</v>
      </c>
      <c r="W435" s="2" t="str">
        <f t="shared" si="59"/>
        <v>Legitimate</v>
      </c>
      <c r="X435" s="2" t="str">
        <f>IF(Q435&lt;Data_Validation!$B$8,"Low Value",IF(Q435&lt;Data_Validation!$B$9,"Medium Value","High Value"))</f>
        <v>Low Value</v>
      </c>
      <c r="Y435" s="2" t="str">
        <f t="shared" si="60"/>
        <v>Stable</v>
      </c>
      <c r="Z435" s="2" t="str">
        <f t="shared" si="61"/>
        <v>Check Data</v>
      </c>
    </row>
    <row r="436" spans="1:26" x14ac:dyDescent="0.3">
      <c r="A436" t="s">
        <v>456</v>
      </c>
      <c r="B436">
        <v>31</v>
      </c>
      <c r="C436" t="s">
        <v>21</v>
      </c>
      <c r="D436" t="s">
        <v>37</v>
      </c>
      <c r="E436">
        <v>461.53</v>
      </c>
      <c r="F436">
        <v>11</v>
      </c>
      <c r="G436">
        <v>248</v>
      </c>
      <c r="H436">
        <v>0</v>
      </c>
      <c r="I436" t="s">
        <v>23</v>
      </c>
      <c r="J436">
        <v>75.3</v>
      </c>
      <c r="K436" s="1">
        <v>44821</v>
      </c>
      <c r="L436">
        <v>53</v>
      </c>
      <c r="M436">
        <v>0.24</v>
      </c>
      <c r="N436">
        <f>IF(E436="",Data_Validation!$B$1,E436)</f>
        <v>461.53</v>
      </c>
      <c r="O436">
        <f>IF(J436="",Data_Validation!$B$2,J436)</f>
        <v>75.3</v>
      </c>
      <c r="P436">
        <f t="shared" si="54"/>
        <v>1</v>
      </c>
      <c r="Q436" s="2">
        <f>CustomerData[[#This Row],[avg_order_value_clean]]*CustomerData[[#This Row],[total_orders]]</f>
        <v>5076.83</v>
      </c>
      <c r="R436" s="2" t="str">
        <f t="shared" si="62"/>
        <v>Inactive</v>
      </c>
      <c r="S436" s="2" t="str">
        <f t="shared" si="55"/>
        <v>Medium Risk</v>
      </c>
      <c r="T436" s="2" t="str">
        <f t="shared" si="56"/>
        <v>25-34</v>
      </c>
      <c r="U436" s="1">
        <f t="shared" ca="1" si="57"/>
        <v>1440</v>
      </c>
      <c r="V436" s="2" t="str">
        <f t="shared" si="58"/>
        <v>Medium Loyalty</v>
      </c>
      <c r="W436" s="2" t="str">
        <f t="shared" si="59"/>
        <v>Legitimate</v>
      </c>
      <c r="X436" s="2" t="str">
        <f>IF(Q436&lt;Data_Validation!$B$8,"Low Value",IF(Q436&lt;Data_Validation!$B$9,"Medium Value","High Value"))</f>
        <v>High Value</v>
      </c>
      <c r="Y436" s="2" t="str">
        <f t="shared" si="60"/>
        <v>High Value - Maintain</v>
      </c>
      <c r="Z436" s="2" t="str">
        <f t="shared" si="61"/>
        <v>Check Data</v>
      </c>
    </row>
    <row r="437" spans="1:26" x14ac:dyDescent="0.3">
      <c r="A437" t="s">
        <v>457</v>
      </c>
      <c r="B437">
        <v>40</v>
      </c>
      <c r="C437" t="s">
        <v>14</v>
      </c>
      <c r="D437" t="s">
        <v>28</v>
      </c>
      <c r="E437">
        <v>64.680000000000007</v>
      </c>
      <c r="F437">
        <v>8</v>
      </c>
      <c r="G437">
        <v>180</v>
      </c>
      <c r="H437">
        <v>0</v>
      </c>
      <c r="I437" t="s">
        <v>16</v>
      </c>
      <c r="J437">
        <v>55.4</v>
      </c>
      <c r="K437" s="1">
        <v>45429</v>
      </c>
      <c r="L437">
        <v>80</v>
      </c>
      <c r="M437">
        <v>0.71</v>
      </c>
      <c r="N437">
        <f>IF(E437="",Data_Validation!$B$1,E437)</f>
        <v>64.680000000000007</v>
      </c>
      <c r="O437">
        <f>IF(J437="",Data_Validation!$B$2,J437)</f>
        <v>55.4</v>
      </c>
      <c r="P437">
        <f t="shared" si="54"/>
        <v>1</v>
      </c>
      <c r="Q437" s="2">
        <f>CustomerData[[#This Row],[avg_order_value_clean]]*CustomerData[[#This Row],[total_orders]]</f>
        <v>517.44000000000005</v>
      </c>
      <c r="R437" s="2" t="str">
        <f t="shared" si="62"/>
        <v>Inactive</v>
      </c>
      <c r="S437" s="2" t="str">
        <f t="shared" si="55"/>
        <v>High Risk</v>
      </c>
      <c r="T437" s="2" t="str">
        <f t="shared" si="56"/>
        <v>35-44</v>
      </c>
      <c r="U437" s="1">
        <f t="shared" ca="1" si="57"/>
        <v>832</v>
      </c>
      <c r="V437" s="2" t="str">
        <f t="shared" si="58"/>
        <v>High Loyalty</v>
      </c>
      <c r="W437" s="2" t="str">
        <f t="shared" si="59"/>
        <v>Legitimate</v>
      </c>
      <c r="X437" s="2" t="str">
        <f>IF(Q437&lt;Data_Validation!$B$8,"Low Value",IF(Q437&lt;Data_Validation!$B$9,"Medium Value","High Value"))</f>
        <v>Low Value</v>
      </c>
      <c r="Y437" s="2" t="str">
        <f t="shared" si="60"/>
        <v>At Risk - Develop</v>
      </c>
      <c r="Z437" s="2" t="str">
        <f t="shared" si="61"/>
        <v>Check Data</v>
      </c>
    </row>
    <row r="438" spans="1:26" x14ac:dyDescent="0.3">
      <c r="A438" t="s">
        <v>458</v>
      </c>
      <c r="B438">
        <v>42</v>
      </c>
      <c r="C438" t="s">
        <v>14</v>
      </c>
      <c r="D438" t="s">
        <v>15</v>
      </c>
      <c r="E438">
        <v>97.45</v>
      </c>
      <c r="F438">
        <v>7</v>
      </c>
      <c r="G438">
        <v>276</v>
      </c>
      <c r="H438">
        <v>0</v>
      </c>
      <c r="I438" t="s">
        <v>40</v>
      </c>
      <c r="J438">
        <v>7.1</v>
      </c>
      <c r="K438" s="1">
        <v>44976</v>
      </c>
      <c r="L438">
        <v>64</v>
      </c>
      <c r="M438">
        <v>0.34</v>
      </c>
      <c r="N438">
        <f>IF(E438="",Data_Validation!$B$1,E438)</f>
        <v>97.45</v>
      </c>
      <c r="O438">
        <f>IF(J438="",Data_Validation!$B$2,J438)</f>
        <v>7.1</v>
      </c>
      <c r="P438">
        <f t="shared" si="54"/>
        <v>1</v>
      </c>
      <c r="Q438" s="2">
        <f>CustomerData[[#This Row],[avg_order_value_clean]]*CustomerData[[#This Row],[total_orders]]</f>
        <v>682.15</v>
      </c>
      <c r="R438" s="2" t="str">
        <f t="shared" si="62"/>
        <v>Inactive</v>
      </c>
      <c r="S438" s="2" t="str">
        <f t="shared" si="55"/>
        <v>Medium Risk</v>
      </c>
      <c r="T438" s="2" t="str">
        <f t="shared" si="56"/>
        <v>35-44</v>
      </c>
      <c r="U438" s="1">
        <f t="shared" ca="1" si="57"/>
        <v>1285</v>
      </c>
      <c r="V438" s="2" t="str">
        <f t="shared" si="58"/>
        <v>Medium Loyalty</v>
      </c>
      <c r="W438" s="2" t="str">
        <f t="shared" si="59"/>
        <v>Legitimate</v>
      </c>
      <c r="X438" s="2" t="str">
        <f>IF(Q438&lt;Data_Validation!$B$8,"Low Value",IF(Q438&lt;Data_Validation!$B$9,"Medium Value","High Value"))</f>
        <v>Low Value</v>
      </c>
      <c r="Y438" s="2" t="str">
        <f t="shared" si="60"/>
        <v>Stable</v>
      </c>
      <c r="Z438" s="2" t="str">
        <f t="shared" si="61"/>
        <v>Check Data</v>
      </c>
    </row>
    <row r="439" spans="1:26" x14ac:dyDescent="0.3">
      <c r="A439" t="s">
        <v>459</v>
      </c>
      <c r="B439">
        <v>32</v>
      </c>
      <c r="C439" t="s">
        <v>21</v>
      </c>
      <c r="D439" t="s">
        <v>37</v>
      </c>
      <c r="E439">
        <v>95.26</v>
      </c>
      <c r="F439">
        <v>4</v>
      </c>
      <c r="G439">
        <v>274</v>
      </c>
      <c r="H439">
        <v>0</v>
      </c>
      <c r="I439" t="s">
        <v>19</v>
      </c>
      <c r="J439">
        <v>6.2</v>
      </c>
      <c r="K439" s="1">
        <v>45403</v>
      </c>
      <c r="L439">
        <v>40</v>
      </c>
      <c r="M439">
        <v>0.43</v>
      </c>
      <c r="N439">
        <f>IF(E439="",Data_Validation!$B$1,E439)</f>
        <v>95.26</v>
      </c>
      <c r="O439">
        <f>IF(J439="",Data_Validation!$B$2,J439)</f>
        <v>6.2</v>
      </c>
      <c r="P439">
        <f t="shared" si="54"/>
        <v>1</v>
      </c>
      <c r="Q439" s="2">
        <f>CustomerData[[#This Row],[avg_order_value_clean]]*CustomerData[[#This Row],[total_orders]]</f>
        <v>381.04</v>
      </c>
      <c r="R439" s="2" t="str">
        <f t="shared" si="62"/>
        <v>Inactive</v>
      </c>
      <c r="S439" s="2" t="str">
        <f t="shared" si="55"/>
        <v>Medium Risk</v>
      </c>
      <c r="T439" s="2" t="str">
        <f t="shared" si="56"/>
        <v>25-34</v>
      </c>
      <c r="U439" s="1">
        <f t="shared" ca="1" si="57"/>
        <v>858</v>
      </c>
      <c r="V439" s="2" t="str">
        <f t="shared" si="58"/>
        <v>Medium Loyalty</v>
      </c>
      <c r="W439" s="2" t="str">
        <f t="shared" si="59"/>
        <v>Legitimate</v>
      </c>
      <c r="X439" s="2" t="str">
        <f>IF(Q439&lt;Data_Validation!$B$8,"Low Value",IF(Q439&lt;Data_Validation!$B$9,"Medium Value","High Value"))</f>
        <v>Low Value</v>
      </c>
      <c r="Y439" s="2" t="str">
        <f t="shared" si="60"/>
        <v>Stable</v>
      </c>
      <c r="Z439" s="2" t="str">
        <f t="shared" si="61"/>
        <v>Check Data</v>
      </c>
    </row>
    <row r="440" spans="1:26" x14ac:dyDescent="0.3">
      <c r="A440" t="s">
        <v>460</v>
      </c>
      <c r="B440">
        <v>63</v>
      </c>
      <c r="C440" t="s">
        <v>14</v>
      </c>
      <c r="D440" t="s">
        <v>37</v>
      </c>
      <c r="E440">
        <v>81.900000000000006</v>
      </c>
      <c r="F440">
        <v>9</v>
      </c>
      <c r="G440">
        <v>160</v>
      </c>
      <c r="H440">
        <v>0</v>
      </c>
      <c r="I440" t="s">
        <v>40</v>
      </c>
      <c r="J440">
        <v>86.7</v>
      </c>
      <c r="K440" s="1">
        <v>44341</v>
      </c>
      <c r="L440">
        <v>62</v>
      </c>
      <c r="M440">
        <v>0.19</v>
      </c>
      <c r="N440">
        <f>IF(E440="",Data_Validation!$B$1,E440)</f>
        <v>81.900000000000006</v>
      </c>
      <c r="O440">
        <f>IF(J440="",Data_Validation!$B$2,J440)</f>
        <v>86.7</v>
      </c>
      <c r="P440">
        <f t="shared" si="54"/>
        <v>2</v>
      </c>
      <c r="Q440" s="2">
        <f>CustomerData[[#This Row],[avg_order_value_clean]]*CustomerData[[#This Row],[total_orders]]</f>
        <v>737.1</v>
      </c>
      <c r="R440" s="2" t="str">
        <f t="shared" si="62"/>
        <v>Inactive</v>
      </c>
      <c r="S440" s="2" t="str">
        <f t="shared" si="55"/>
        <v>Low Risk</v>
      </c>
      <c r="T440" s="2" t="str">
        <f t="shared" si="56"/>
        <v>55+</v>
      </c>
      <c r="U440" s="1">
        <f t="shared" ca="1" si="57"/>
        <v>1920</v>
      </c>
      <c r="V440" s="2" t="str">
        <f t="shared" si="58"/>
        <v>Medium Loyalty</v>
      </c>
      <c r="W440" s="2" t="str">
        <f t="shared" si="59"/>
        <v>Legitimate</v>
      </c>
      <c r="X440" s="2" t="str">
        <f>IF(Q440&lt;Data_Validation!$B$8,"Low Value",IF(Q440&lt;Data_Validation!$B$9,"Medium Value","High Value"))</f>
        <v>Low Value</v>
      </c>
      <c r="Y440" s="2" t="str">
        <f t="shared" si="60"/>
        <v>Stable</v>
      </c>
      <c r="Z440" s="2" t="str">
        <f t="shared" si="61"/>
        <v>Check Data</v>
      </c>
    </row>
    <row r="441" spans="1:26" x14ac:dyDescent="0.3">
      <c r="A441" t="s">
        <v>461</v>
      </c>
      <c r="B441">
        <v>73</v>
      </c>
      <c r="C441" t="s">
        <v>14</v>
      </c>
      <c r="D441" t="s">
        <v>52</v>
      </c>
      <c r="E441">
        <v>120.43</v>
      </c>
      <c r="F441">
        <v>9</v>
      </c>
      <c r="G441">
        <v>247</v>
      </c>
      <c r="H441">
        <v>0</v>
      </c>
      <c r="I441" t="s">
        <v>40</v>
      </c>
      <c r="J441">
        <v>26.2</v>
      </c>
      <c r="K441" s="1">
        <v>44028</v>
      </c>
      <c r="L441">
        <v>55</v>
      </c>
      <c r="M441">
        <v>0.26</v>
      </c>
      <c r="N441">
        <f>IF(E441="",Data_Validation!$B$1,E441)</f>
        <v>120.43</v>
      </c>
      <c r="O441">
        <f>IF(J441="",Data_Validation!$B$2,J441)</f>
        <v>26.2</v>
      </c>
      <c r="P441">
        <f t="shared" si="54"/>
        <v>2</v>
      </c>
      <c r="Q441" s="2">
        <f>CustomerData[[#This Row],[avg_order_value_clean]]*CustomerData[[#This Row],[total_orders]]</f>
        <v>1083.8700000000001</v>
      </c>
      <c r="R441" s="2" t="str">
        <f t="shared" si="62"/>
        <v>Inactive</v>
      </c>
      <c r="S441" s="2" t="str">
        <f t="shared" si="55"/>
        <v>Medium Risk</v>
      </c>
      <c r="T441" s="2" t="str">
        <f t="shared" si="56"/>
        <v>55+</v>
      </c>
      <c r="U441" s="1">
        <f t="shared" ca="1" si="57"/>
        <v>2233</v>
      </c>
      <c r="V441" s="2" t="str">
        <f t="shared" si="58"/>
        <v>Medium Loyalty</v>
      </c>
      <c r="W441" s="2" t="str">
        <f t="shared" si="59"/>
        <v>Legitimate</v>
      </c>
      <c r="X441" s="2" t="str">
        <f>IF(Q441&lt;Data_Validation!$B$8,"Low Value",IF(Q441&lt;Data_Validation!$B$9,"Medium Value","High Value"))</f>
        <v>Low Value</v>
      </c>
      <c r="Y441" s="2" t="str">
        <f t="shared" si="60"/>
        <v>Stable</v>
      </c>
      <c r="Z441" s="2" t="str">
        <f t="shared" si="61"/>
        <v>Check Data</v>
      </c>
    </row>
    <row r="442" spans="1:26" x14ac:dyDescent="0.3">
      <c r="A442" t="s">
        <v>462</v>
      </c>
      <c r="B442">
        <v>39</v>
      </c>
      <c r="C442" t="s">
        <v>21</v>
      </c>
      <c r="D442" t="s">
        <v>52</v>
      </c>
      <c r="E442">
        <v>119.19</v>
      </c>
      <c r="F442">
        <v>9</v>
      </c>
      <c r="G442">
        <v>318</v>
      </c>
      <c r="H442">
        <v>0</v>
      </c>
      <c r="I442" t="s">
        <v>29</v>
      </c>
      <c r="J442">
        <v>36.200000000000003</v>
      </c>
      <c r="K442" s="1">
        <v>45594</v>
      </c>
      <c r="L442">
        <v>92</v>
      </c>
      <c r="M442">
        <v>0.15</v>
      </c>
      <c r="N442">
        <f>IF(E442="",Data_Validation!$B$1,E442)</f>
        <v>119.19</v>
      </c>
      <c r="O442">
        <f>IF(J442="",Data_Validation!$B$2,J442)</f>
        <v>36.200000000000003</v>
      </c>
      <c r="P442">
        <f t="shared" si="54"/>
        <v>2</v>
      </c>
      <c r="Q442" s="2">
        <f>CustomerData[[#This Row],[avg_order_value_clean]]*CustomerData[[#This Row],[total_orders]]</f>
        <v>1072.71</v>
      </c>
      <c r="R442" s="2" t="str">
        <f t="shared" si="62"/>
        <v>Inactive</v>
      </c>
      <c r="S442" s="2" t="str">
        <f t="shared" si="55"/>
        <v>Low Risk</v>
      </c>
      <c r="T442" s="2" t="str">
        <f t="shared" si="56"/>
        <v>35-44</v>
      </c>
      <c r="U442" s="1">
        <f t="shared" ca="1" si="57"/>
        <v>667</v>
      </c>
      <c r="V442" s="2" t="str">
        <f t="shared" si="58"/>
        <v>High Loyalty</v>
      </c>
      <c r="W442" s="2" t="str">
        <f t="shared" si="59"/>
        <v>Legitimate</v>
      </c>
      <c r="X442" s="2" t="str">
        <f>IF(Q442&lt;Data_Validation!$B$8,"Low Value",IF(Q442&lt;Data_Validation!$B$9,"Medium Value","High Value"))</f>
        <v>Low Value</v>
      </c>
      <c r="Y442" s="2" t="str">
        <f t="shared" si="60"/>
        <v>Stable</v>
      </c>
      <c r="Z442" s="2" t="str">
        <f t="shared" si="61"/>
        <v>Check Data</v>
      </c>
    </row>
    <row r="443" spans="1:26" x14ac:dyDescent="0.3">
      <c r="A443" t="s">
        <v>463</v>
      </c>
      <c r="B443">
        <v>20</v>
      </c>
      <c r="C443" t="s">
        <v>21</v>
      </c>
      <c r="D443" t="s">
        <v>50</v>
      </c>
      <c r="E443">
        <v>104.24</v>
      </c>
      <c r="F443">
        <v>12</v>
      </c>
      <c r="G443">
        <v>187</v>
      </c>
      <c r="H443">
        <v>0</v>
      </c>
      <c r="I443" t="s">
        <v>40</v>
      </c>
      <c r="J443">
        <v>21.8</v>
      </c>
      <c r="K443" s="1">
        <v>44920</v>
      </c>
      <c r="L443">
        <v>11</v>
      </c>
      <c r="M443">
        <v>0.32</v>
      </c>
      <c r="N443">
        <f>IF(E443="",Data_Validation!$B$1,E443)</f>
        <v>104.24</v>
      </c>
      <c r="O443">
        <f>IF(J443="",Data_Validation!$B$2,J443)</f>
        <v>21.8</v>
      </c>
      <c r="P443">
        <f t="shared" si="54"/>
        <v>1</v>
      </c>
      <c r="Q443" s="2">
        <f>CustomerData[[#This Row],[avg_order_value_clean]]*CustomerData[[#This Row],[total_orders]]</f>
        <v>1250.8799999999999</v>
      </c>
      <c r="R443" s="2" t="str">
        <f t="shared" si="62"/>
        <v>Inactive</v>
      </c>
      <c r="S443" s="2" t="str">
        <f t="shared" si="55"/>
        <v>Medium Risk</v>
      </c>
      <c r="T443" s="2" t="str">
        <f t="shared" si="56"/>
        <v>Under 25</v>
      </c>
      <c r="U443" s="1">
        <f t="shared" ca="1" si="57"/>
        <v>1341</v>
      </c>
      <c r="V443" s="2" t="str">
        <f t="shared" si="58"/>
        <v>Low Loyalty</v>
      </c>
      <c r="W443" s="2" t="str">
        <f t="shared" si="59"/>
        <v>Legitimate</v>
      </c>
      <c r="X443" s="2" t="str">
        <f>IF(Q443&lt;Data_Validation!$B$8,"Low Value",IF(Q443&lt;Data_Validation!$B$9,"Medium Value","High Value"))</f>
        <v>Low Value</v>
      </c>
      <c r="Y443" s="2" t="str">
        <f t="shared" si="60"/>
        <v>Stable</v>
      </c>
      <c r="Z443" s="2" t="str">
        <f t="shared" si="61"/>
        <v>Check Data</v>
      </c>
    </row>
    <row r="444" spans="1:26" x14ac:dyDescent="0.3">
      <c r="A444" t="s">
        <v>464</v>
      </c>
      <c r="B444">
        <v>73</v>
      </c>
      <c r="C444" t="s">
        <v>14</v>
      </c>
      <c r="D444" t="s">
        <v>22</v>
      </c>
      <c r="E444">
        <v>209.58</v>
      </c>
      <c r="F444">
        <v>8</v>
      </c>
      <c r="G444">
        <v>18</v>
      </c>
      <c r="H444">
        <v>0</v>
      </c>
      <c r="I444" t="s">
        <v>23</v>
      </c>
      <c r="J444">
        <v>69.900000000000006</v>
      </c>
      <c r="K444" s="1">
        <v>44180</v>
      </c>
      <c r="L444">
        <v>52</v>
      </c>
      <c r="M444">
        <v>0.73</v>
      </c>
      <c r="N444">
        <f>IF(E444="",Data_Validation!$B$1,E444)</f>
        <v>209.58</v>
      </c>
      <c r="O444">
        <f>IF(J444="",Data_Validation!$B$2,J444)</f>
        <v>69.900000000000006</v>
      </c>
      <c r="P444">
        <f t="shared" si="54"/>
        <v>1</v>
      </c>
      <c r="Q444" s="2">
        <f>CustomerData[[#This Row],[avg_order_value_clean]]*CustomerData[[#This Row],[total_orders]]</f>
        <v>1676.64</v>
      </c>
      <c r="R444" s="2" t="str">
        <f t="shared" si="62"/>
        <v>Active</v>
      </c>
      <c r="S444" s="2" t="str">
        <f t="shared" si="55"/>
        <v>High Risk</v>
      </c>
      <c r="T444" s="2" t="str">
        <f t="shared" si="56"/>
        <v>55+</v>
      </c>
      <c r="U444" s="1">
        <f t="shared" ca="1" si="57"/>
        <v>2081</v>
      </c>
      <c r="V444" s="2" t="str">
        <f t="shared" si="58"/>
        <v>Medium Loyalty</v>
      </c>
      <c r="W444" s="2" t="str">
        <f t="shared" si="59"/>
        <v>Legitimate</v>
      </c>
      <c r="X444" s="2" t="str">
        <f>IF(Q444&lt;Data_Validation!$B$8,"Low Value",IF(Q444&lt;Data_Validation!$B$9,"Medium Value","High Value"))</f>
        <v>High Value</v>
      </c>
      <c r="Y444" s="2" t="str">
        <f t="shared" si="60"/>
        <v>Critical - Retain</v>
      </c>
      <c r="Z444" s="2" t="str">
        <f t="shared" si="61"/>
        <v>Check Data</v>
      </c>
    </row>
    <row r="445" spans="1:26" x14ac:dyDescent="0.3">
      <c r="A445" t="s">
        <v>465</v>
      </c>
      <c r="B445">
        <v>72</v>
      </c>
      <c r="C445" t="s">
        <v>14</v>
      </c>
      <c r="D445" t="s">
        <v>28</v>
      </c>
      <c r="E445">
        <v>224.8</v>
      </c>
      <c r="F445">
        <v>6</v>
      </c>
      <c r="G445">
        <v>243</v>
      </c>
      <c r="H445">
        <v>0</v>
      </c>
      <c r="I445" t="s">
        <v>29</v>
      </c>
      <c r="J445">
        <v>38.6</v>
      </c>
      <c r="K445" s="1">
        <v>44156</v>
      </c>
      <c r="L445">
        <v>96</v>
      </c>
      <c r="M445">
        <v>0.22</v>
      </c>
      <c r="N445">
        <f>IF(E445="",Data_Validation!$B$1,E445)</f>
        <v>224.8</v>
      </c>
      <c r="O445">
        <f>IF(J445="",Data_Validation!$B$2,J445)</f>
        <v>38.6</v>
      </c>
      <c r="P445">
        <f t="shared" si="54"/>
        <v>3</v>
      </c>
      <c r="Q445" s="2">
        <f>CustomerData[[#This Row],[avg_order_value_clean]]*CustomerData[[#This Row],[total_orders]]</f>
        <v>1348.8000000000002</v>
      </c>
      <c r="R445" s="2" t="str">
        <f t="shared" si="62"/>
        <v>Inactive</v>
      </c>
      <c r="S445" s="2" t="str">
        <f t="shared" si="55"/>
        <v>Medium Risk</v>
      </c>
      <c r="T445" s="2" t="str">
        <f t="shared" si="56"/>
        <v>55+</v>
      </c>
      <c r="U445" s="1">
        <f t="shared" ca="1" si="57"/>
        <v>2105</v>
      </c>
      <c r="V445" s="2" t="str">
        <f t="shared" si="58"/>
        <v>High Loyalty</v>
      </c>
      <c r="W445" s="2" t="str">
        <f t="shared" si="59"/>
        <v>Legitimate</v>
      </c>
      <c r="X445" s="2" t="str">
        <f>IF(Q445&lt;Data_Validation!$B$8,"Low Value",IF(Q445&lt;Data_Validation!$B$9,"Medium Value","High Value"))</f>
        <v>Low Value</v>
      </c>
      <c r="Y445" s="2" t="str">
        <f t="shared" si="60"/>
        <v>Stable</v>
      </c>
      <c r="Z445" s="2" t="str">
        <f t="shared" si="61"/>
        <v>Check Data</v>
      </c>
    </row>
    <row r="446" spans="1:26" x14ac:dyDescent="0.3">
      <c r="A446" t="s">
        <v>466</v>
      </c>
      <c r="B446">
        <v>36</v>
      </c>
      <c r="C446" t="s">
        <v>14</v>
      </c>
      <c r="D446" t="s">
        <v>37</v>
      </c>
      <c r="E446">
        <v>150.84</v>
      </c>
      <c r="F446">
        <v>5</v>
      </c>
      <c r="G446">
        <v>112</v>
      </c>
      <c r="H446">
        <v>0</v>
      </c>
      <c r="I446" t="s">
        <v>29</v>
      </c>
      <c r="J446">
        <v>45.6</v>
      </c>
      <c r="K446" s="1">
        <v>45526</v>
      </c>
      <c r="L446">
        <v>26</v>
      </c>
      <c r="M446">
        <v>0.34</v>
      </c>
      <c r="N446">
        <f>IF(E446="",Data_Validation!$B$1,E446)</f>
        <v>150.84</v>
      </c>
      <c r="O446">
        <f>IF(J446="",Data_Validation!$B$2,J446)</f>
        <v>45.6</v>
      </c>
      <c r="P446">
        <f t="shared" si="54"/>
        <v>1</v>
      </c>
      <c r="Q446" s="2">
        <f>CustomerData[[#This Row],[avg_order_value_clean]]*CustomerData[[#This Row],[total_orders]]</f>
        <v>754.2</v>
      </c>
      <c r="R446" s="2" t="str">
        <f t="shared" si="62"/>
        <v>Inactive</v>
      </c>
      <c r="S446" s="2" t="str">
        <f t="shared" si="55"/>
        <v>Medium Risk</v>
      </c>
      <c r="T446" s="2" t="str">
        <f t="shared" si="56"/>
        <v>35-44</v>
      </c>
      <c r="U446" s="1">
        <f t="shared" ca="1" si="57"/>
        <v>735</v>
      </c>
      <c r="V446" s="2" t="str">
        <f t="shared" si="58"/>
        <v>Low Loyalty</v>
      </c>
      <c r="W446" s="2" t="str">
        <f t="shared" si="59"/>
        <v>Legitimate</v>
      </c>
      <c r="X446" s="2" t="str">
        <f>IF(Q446&lt;Data_Validation!$B$8,"Low Value",IF(Q446&lt;Data_Validation!$B$9,"Medium Value","High Value"))</f>
        <v>Low Value</v>
      </c>
      <c r="Y446" s="2" t="str">
        <f t="shared" si="60"/>
        <v>Stable</v>
      </c>
      <c r="Z446" s="2" t="str">
        <f t="shared" si="61"/>
        <v>Check Data</v>
      </c>
    </row>
    <row r="447" spans="1:26" x14ac:dyDescent="0.3">
      <c r="A447" t="s">
        <v>467</v>
      </c>
      <c r="B447">
        <v>74</v>
      </c>
      <c r="C447" t="s">
        <v>21</v>
      </c>
      <c r="D447" t="s">
        <v>50</v>
      </c>
      <c r="E447">
        <v>94.58</v>
      </c>
      <c r="F447">
        <v>7</v>
      </c>
      <c r="G447">
        <v>277</v>
      </c>
      <c r="H447">
        <v>0</v>
      </c>
      <c r="I447" t="s">
        <v>16</v>
      </c>
      <c r="J447">
        <v>67.400000000000006</v>
      </c>
      <c r="K447" s="1">
        <v>44617</v>
      </c>
      <c r="L447">
        <v>74</v>
      </c>
      <c r="M447">
        <v>0.51</v>
      </c>
      <c r="N447">
        <f>IF(E447="",Data_Validation!$B$1,E447)</f>
        <v>94.58</v>
      </c>
      <c r="O447">
        <f>IF(J447="",Data_Validation!$B$2,J447)</f>
        <v>67.400000000000006</v>
      </c>
      <c r="P447">
        <f t="shared" si="54"/>
        <v>2</v>
      </c>
      <c r="Q447" s="2">
        <f>CustomerData[[#This Row],[avg_order_value_clean]]*CustomerData[[#This Row],[total_orders]]</f>
        <v>662.06</v>
      </c>
      <c r="R447" s="2" t="str">
        <f t="shared" si="62"/>
        <v>Inactive</v>
      </c>
      <c r="S447" s="2" t="str">
        <f t="shared" si="55"/>
        <v>High Risk</v>
      </c>
      <c r="T447" s="2" t="str">
        <f t="shared" si="56"/>
        <v>55+</v>
      </c>
      <c r="U447" s="1">
        <f t="shared" ca="1" si="57"/>
        <v>1644</v>
      </c>
      <c r="V447" s="2" t="str">
        <f t="shared" si="58"/>
        <v>High Loyalty</v>
      </c>
      <c r="W447" s="2" t="str">
        <f t="shared" si="59"/>
        <v>Legitimate</v>
      </c>
      <c r="X447" s="2" t="str">
        <f>IF(Q447&lt;Data_Validation!$B$8,"Low Value",IF(Q447&lt;Data_Validation!$B$9,"Medium Value","High Value"))</f>
        <v>Low Value</v>
      </c>
      <c r="Y447" s="2" t="str">
        <f t="shared" si="60"/>
        <v>At Risk - Develop</v>
      </c>
      <c r="Z447" s="2" t="str">
        <f t="shared" si="61"/>
        <v>Check Data</v>
      </c>
    </row>
    <row r="448" spans="1:26" x14ac:dyDescent="0.3">
      <c r="A448" t="s">
        <v>468</v>
      </c>
      <c r="B448">
        <v>61</v>
      </c>
      <c r="C448" t="s">
        <v>25</v>
      </c>
      <c r="D448" t="s">
        <v>44</v>
      </c>
      <c r="E448">
        <v>71.819999999999993</v>
      </c>
      <c r="F448">
        <v>13</v>
      </c>
      <c r="G448">
        <v>50</v>
      </c>
      <c r="H448">
        <v>0</v>
      </c>
      <c r="I448" t="s">
        <v>40</v>
      </c>
      <c r="J448">
        <v>62.3</v>
      </c>
      <c r="K448" s="1">
        <v>44561</v>
      </c>
      <c r="L448">
        <v>87</v>
      </c>
      <c r="M448">
        <v>0.08</v>
      </c>
      <c r="N448">
        <f>IF(E448="",Data_Validation!$B$1,E448)</f>
        <v>71.819999999999993</v>
      </c>
      <c r="O448">
        <f>IF(J448="",Data_Validation!$B$2,J448)</f>
        <v>62.3</v>
      </c>
      <c r="P448">
        <f t="shared" si="54"/>
        <v>1</v>
      </c>
      <c r="Q448" s="2">
        <f>CustomerData[[#This Row],[avg_order_value_clean]]*CustomerData[[#This Row],[total_orders]]</f>
        <v>933.65999999999985</v>
      </c>
      <c r="R448" s="2" t="str">
        <f t="shared" si="62"/>
        <v>At Risk</v>
      </c>
      <c r="S448" s="2" t="str">
        <f t="shared" si="55"/>
        <v>Low Risk</v>
      </c>
      <c r="T448" s="2" t="str">
        <f t="shared" si="56"/>
        <v>55+</v>
      </c>
      <c r="U448" s="1">
        <f t="shared" ca="1" si="57"/>
        <v>1700</v>
      </c>
      <c r="V448" s="2" t="str">
        <f t="shared" si="58"/>
        <v>High Loyalty</v>
      </c>
      <c r="W448" s="2" t="str">
        <f t="shared" si="59"/>
        <v>Legitimate</v>
      </c>
      <c r="X448" s="2" t="str">
        <f>IF(Q448&lt;Data_Validation!$B$8,"Low Value",IF(Q448&lt;Data_Validation!$B$9,"Medium Value","High Value"))</f>
        <v>Low Value</v>
      </c>
      <c r="Y448" s="2" t="str">
        <f t="shared" si="60"/>
        <v>Stable</v>
      </c>
      <c r="Z448" s="2" t="str">
        <f t="shared" si="61"/>
        <v>Check Data</v>
      </c>
    </row>
    <row r="449" spans="1:26" x14ac:dyDescent="0.3">
      <c r="A449" t="s">
        <v>469</v>
      </c>
      <c r="B449">
        <v>51</v>
      </c>
      <c r="C449" t="s">
        <v>21</v>
      </c>
      <c r="D449" t="s">
        <v>35</v>
      </c>
      <c r="E449">
        <v>87.55</v>
      </c>
      <c r="F449">
        <v>12</v>
      </c>
      <c r="G449">
        <v>343</v>
      </c>
      <c r="H449">
        <v>0</v>
      </c>
      <c r="I449" t="s">
        <v>16</v>
      </c>
      <c r="J449">
        <v>77.400000000000006</v>
      </c>
      <c r="K449" s="1">
        <v>44110</v>
      </c>
      <c r="L449">
        <v>48</v>
      </c>
      <c r="M449">
        <v>0.35</v>
      </c>
      <c r="N449">
        <f>IF(E449="",Data_Validation!$B$1,E449)</f>
        <v>87.55</v>
      </c>
      <c r="O449">
        <f>IF(J449="",Data_Validation!$B$2,J449)</f>
        <v>77.400000000000006</v>
      </c>
      <c r="P449">
        <f t="shared" si="54"/>
        <v>2</v>
      </c>
      <c r="Q449" s="2">
        <f>CustomerData[[#This Row],[avg_order_value_clean]]*CustomerData[[#This Row],[total_orders]]</f>
        <v>1050.5999999999999</v>
      </c>
      <c r="R449" s="2" t="str">
        <f t="shared" si="62"/>
        <v>Inactive</v>
      </c>
      <c r="S449" s="2" t="str">
        <f t="shared" si="55"/>
        <v>Medium Risk</v>
      </c>
      <c r="T449" s="2" t="str">
        <f t="shared" si="56"/>
        <v>45-54</v>
      </c>
      <c r="U449" s="1">
        <f t="shared" ca="1" si="57"/>
        <v>2151</v>
      </c>
      <c r="V449" s="2" t="str">
        <f t="shared" si="58"/>
        <v>Medium Loyalty</v>
      </c>
      <c r="W449" s="2" t="str">
        <f t="shared" si="59"/>
        <v>Legitimate</v>
      </c>
      <c r="X449" s="2" t="str">
        <f>IF(Q449&lt;Data_Validation!$B$8,"Low Value",IF(Q449&lt;Data_Validation!$B$9,"Medium Value","High Value"))</f>
        <v>Low Value</v>
      </c>
      <c r="Y449" s="2" t="str">
        <f t="shared" si="60"/>
        <v>Stable</v>
      </c>
      <c r="Z449" s="2" t="str">
        <f t="shared" si="61"/>
        <v>Check Data</v>
      </c>
    </row>
    <row r="450" spans="1:26" x14ac:dyDescent="0.3">
      <c r="A450" t="s">
        <v>470</v>
      </c>
      <c r="B450">
        <v>52</v>
      </c>
      <c r="C450" t="s">
        <v>21</v>
      </c>
      <c r="D450" t="s">
        <v>26</v>
      </c>
      <c r="E450">
        <v>134.24</v>
      </c>
      <c r="F450">
        <v>14</v>
      </c>
      <c r="G450">
        <v>122</v>
      </c>
      <c r="H450">
        <v>0</v>
      </c>
      <c r="I450" t="s">
        <v>16</v>
      </c>
      <c r="J450">
        <v>74.900000000000006</v>
      </c>
      <c r="K450" s="1">
        <v>45446</v>
      </c>
      <c r="L450">
        <v>45</v>
      </c>
      <c r="M450">
        <v>0.39</v>
      </c>
      <c r="N450">
        <f>IF(E450="",Data_Validation!$B$1,E450)</f>
        <v>134.24</v>
      </c>
      <c r="O450">
        <f>IF(J450="",Data_Validation!$B$2,J450)</f>
        <v>74.900000000000006</v>
      </c>
      <c r="P450">
        <f t="shared" ref="P450:P513" si="63">COUNTIF($A$2:$A$5001,A450)</f>
        <v>1</v>
      </c>
      <c r="Q450" s="2">
        <f>CustomerData[[#This Row],[avg_order_value_clean]]*CustomerData[[#This Row],[total_orders]]</f>
        <v>1879.3600000000001</v>
      </c>
      <c r="R450" s="2" t="str">
        <f t="shared" si="62"/>
        <v>Inactive</v>
      </c>
      <c r="S450" s="2" t="str">
        <f t="shared" ref="S450:S513" si="64">IF(M450&lt;0.2,"Low Risk",IF(M450&lt;0.5,"Medium Risk","High Risk"))</f>
        <v>Medium Risk</v>
      </c>
      <c r="T450" s="2" t="str">
        <f t="shared" ref="T450:T513" si="65">IF(B450&lt;25,"Under 25",IF(B450&lt;35,"25-34",IF(B450&lt;45,"35-44",IF(B450&lt;55,"45-54","55+"))))</f>
        <v>45-54</v>
      </c>
      <c r="U450" s="1">
        <f t="shared" ref="U450:U513" ca="1" si="66">TODAY()-K450</f>
        <v>815</v>
      </c>
      <c r="V450" s="2" t="str">
        <f t="shared" ref="V450:V513" si="67">IF(L450&lt;40,"Low Loyalty",IF(L450&lt;70,"Medium Loyalty","High Loyalty"))</f>
        <v>Medium Loyalty</v>
      </c>
      <c r="W450" s="2" t="str">
        <f t="shared" ref="W450:W513" si="68">IF(H450=1,"Fraudulent","Legitimate")</f>
        <v>Legitimate</v>
      </c>
      <c r="X450" s="2" t="str">
        <f>IF(Q450&lt;Data_Validation!$B$8,"Low Value",IF(Q450&lt;Data_Validation!$B$9,"Medium Value","High Value"))</f>
        <v>High Value</v>
      </c>
      <c r="Y450" s="2" t="str">
        <f t="shared" ref="Y450:Y513" si="69">IF(AND(X450="High Value",S450="High Risk"),"Critical - Retain",IF(AND(X450="High Value",S450&lt;&gt;"High Risk"),"High Value - Maintain",IF(AND(X450&lt;&gt;"High Value",S450="High Risk"),"At Risk - Develop","Stable")))</f>
        <v>High Value - Maintain</v>
      </c>
      <c r="Z450" s="2" t="str">
        <f t="shared" ref="Z450:Z513" si="70">IF(OR(B450&lt;18,F450&lt;0,N450&lt;0,O450&lt;0,O450&gt;1,M450&lt;0,M450&gt;1),"Check Data","Valid")</f>
        <v>Check Data</v>
      </c>
    </row>
    <row r="451" spans="1:26" x14ac:dyDescent="0.3">
      <c r="A451" t="s">
        <v>471</v>
      </c>
      <c r="B451">
        <v>67</v>
      </c>
      <c r="C451" t="s">
        <v>25</v>
      </c>
      <c r="D451" t="s">
        <v>37</v>
      </c>
      <c r="E451">
        <v>85.92</v>
      </c>
      <c r="F451">
        <v>12</v>
      </c>
      <c r="G451">
        <v>237</v>
      </c>
      <c r="H451">
        <v>0</v>
      </c>
      <c r="I451" t="s">
        <v>29</v>
      </c>
      <c r="J451">
        <v>44</v>
      </c>
      <c r="K451" s="1">
        <v>45131</v>
      </c>
      <c r="L451">
        <v>33</v>
      </c>
      <c r="M451">
        <v>0.28999999999999998</v>
      </c>
      <c r="N451">
        <f>IF(E451="",Data_Validation!$B$1,E451)</f>
        <v>85.92</v>
      </c>
      <c r="O451">
        <f>IF(J451="",Data_Validation!$B$2,J451)</f>
        <v>44</v>
      </c>
      <c r="P451">
        <f t="shared" si="63"/>
        <v>1</v>
      </c>
      <c r="Q451" s="2">
        <f>CustomerData[[#This Row],[avg_order_value_clean]]*CustomerData[[#This Row],[total_orders]]</f>
        <v>1031.04</v>
      </c>
      <c r="R451" s="2" t="str">
        <f t="shared" ref="R451:R514" si="71">IF(G451&lt;=30,"Active",IF(G451&lt;=90,"At Risk","Inactive"))</f>
        <v>Inactive</v>
      </c>
      <c r="S451" s="2" t="str">
        <f t="shared" si="64"/>
        <v>Medium Risk</v>
      </c>
      <c r="T451" s="2" t="str">
        <f t="shared" si="65"/>
        <v>55+</v>
      </c>
      <c r="U451" s="1">
        <f t="shared" ca="1" si="66"/>
        <v>1130</v>
      </c>
      <c r="V451" s="2" t="str">
        <f t="shared" si="67"/>
        <v>Low Loyalty</v>
      </c>
      <c r="W451" s="2" t="str">
        <f t="shared" si="68"/>
        <v>Legitimate</v>
      </c>
      <c r="X451" s="2" t="str">
        <f>IF(Q451&lt;Data_Validation!$B$8,"Low Value",IF(Q451&lt;Data_Validation!$B$9,"Medium Value","High Value"))</f>
        <v>Low Value</v>
      </c>
      <c r="Y451" s="2" t="str">
        <f t="shared" si="69"/>
        <v>Stable</v>
      </c>
      <c r="Z451" s="2" t="str">
        <f t="shared" si="70"/>
        <v>Check Data</v>
      </c>
    </row>
    <row r="452" spans="1:26" x14ac:dyDescent="0.3">
      <c r="A452" t="s">
        <v>472</v>
      </c>
      <c r="B452">
        <v>78</v>
      </c>
      <c r="C452" t="s">
        <v>21</v>
      </c>
      <c r="D452" t="s">
        <v>50</v>
      </c>
      <c r="E452">
        <v>221.97</v>
      </c>
      <c r="F452">
        <v>12</v>
      </c>
      <c r="G452">
        <v>318</v>
      </c>
      <c r="H452">
        <v>0</v>
      </c>
      <c r="I452" t="s">
        <v>16</v>
      </c>
      <c r="J452">
        <v>19.2</v>
      </c>
      <c r="K452" s="1">
        <v>44790</v>
      </c>
      <c r="L452">
        <v>64</v>
      </c>
      <c r="M452">
        <v>0.16</v>
      </c>
      <c r="N452">
        <f>IF(E452="",Data_Validation!$B$1,E452)</f>
        <v>221.97</v>
      </c>
      <c r="O452">
        <f>IF(J452="",Data_Validation!$B$2,J452)</f>
        <v>19.2</v>
      </c>
      <c r="P452">
        <f t="shared" si="63"/>
        <v>1</v>
      </c>
      <c r="Q452" s="2">
        <f>CustomerData[[#This Row],[avg_order_value_clean]]*CustomerData[[#This Row],[total_orders]]</f>
        <v>2663.64</v>
      </c>
      <c r="R452" s="2" t="str">
        <f t="shared" si="71"/>
        <v>Inactive</v>
      </c>
      <c r="S452" s="2" t="str">
        <f t="shared" si="64"/>
        <v>Low Risk</v>
      </c>
      <c r="T452" s="2" t="str">
        <f t="shared" si="65"/>
        <v>55+</v>
      </c>
      <c r="U452" s="1">
        <f t="shared" ca="1" si="66"/>
        <v>1471</v>
      </c>
      <c r="V452" s="2" t="str">
        <f t="shared" si="67"/>
        <v>Medium Loyalty</v>
      </c>
      <c r="W452" s="2" t="str">
        <f t="shared" si="68"/>
        <v>Legitimate</v>
      </c>
      <c r="X452" s="2" t="str">
        <f>IF(Q452&lt;Data_Validation!$B$8,"Low Value",IF(Q452&lt;Data_Validation!$B$9,"Medium Value","High Value"))</f>
        <v>High Value</v>
      </c>
      <c r="Y452" s="2" t="str">
        <f t="shared" si="69"/>
        <v>High Value - Maintain</v>
      </c>
      <c r="Z452" s="2" t="str">
        <f t="shared" si="70"/>
        <v>Check Data</v>
      </c>
    </row>
    <row r="453" spans="1:26" x14ac:dyDescent="0.3">
      <c r="A453" t="s">
        <v>473</v>
      </c>
      <c r="B453">
        <v>18</v>
      </c>
      <c r="C453" t="s">
        <v>14</v>
      </c>
      <c r="D453" t="s">
        <v>22</v>
      </c>
      <c r="E453">
        <v>45.42</v>
      </c>
      <c r="F453">
        <v>11</v>
      </c>
      <c r="G453">
        <v>61</v>
      </c>
      <c r="H453">
        <v>0</v>
      </c>
      <c r="I453" t="s">
        <v>16</v>
      </c>
      <c r="J453">
        <v>22.3</v>
      </c>
      <c r="K453" s="1">
        <v>44508</v>
      </c>
      <c r="L453">
        <v>78</v>
      </c>
      <c r="M453">
        <v>0.27</v>
      </c>
      <c r="N453">
        <f>IF(E453="",Data_Validation!$B$1,E453)</f>
        <v>45.42</v>
      </c>
      <c r="O453">
        <f>IF(J453="",Data_Validation!$B$2,J453)</f>
        <v>22.3</v>
      </c>
      <c r="P453">
        <f t="shared" si="63"/>
        <v>2</v>
      </c>
      <c r="Q453" s="2">
        <f>CustomerData[[#This Row],[avg_order_value_clean]]*CustomerData[[#This Row],[total_orders]]</f>
        <v>499.62</v>
      </c>
      <c r="R453" s="2" t="str">
        <f t="shared" si="71"/>
        <v>At Risk</v>
      </c>
      <c r="S453" s="2" t="str">
        <f t="shared" si="64"/>
        <v>Medium Risk</v>
      </c>
      <c r="T453" s="2" t="str">
        <f t="shared" si="65"/>
        <v>Under 25</v>
      </c>
      <c r="U453" s="1">
        <f t="shared" ca="1" si="66"/>
        <v>1753</v>
      </c>
      <c r="V453" s="2" t="str">
        <f t="shared" si="67"/>
        <v>High Loyalty</v>
      </c>
      <c r="W453" s="2" t="str">
        <f t="shared" si="68"/>
        <v>Legitimate</v>
      </c>
      <c r="X453" s="2" t="str">
        <f>IF(Q453&lt;Data_Validation!$B$8,"Low Value",IF(Q453&lt;Data_Validation!$B$9,"Medium Value","High Value"))</f>
        <v>Low Value</v>
      </c>
      <c r="Y453" s="2" t="str">
        <f t="shared" si="69"/>
        <v>Stable</v>
      </c>
      <c r="Z453" s="2" t="str">
        <f t="shared" si="70"/>
        <v>Check Data</v>
      </c>
    </row>
    <row r="454" spans="1:26" x14ac:dyDescent="0.3">
      <c r="A454" t="s">
        <v>474</v>
      </c>
      <c r="B454">
        <v>69</v>
      </c>
      <c r="C454" t="s">
        <v>21</v>
      </c>
      <c r="D454" t="s">
        <v>52</v>
      </c>
      <c r="E454">
        <v>117.92</v>
      </c>
      <c r="F454">
        <v>8</v>
      </c>
      <c r="G454">
        <v>73</v>
      </c>
      <c r="H454">
        <v>0</v>
      </c>
      <c r="I454" t="s">
        <v>29</v>
      </c>
      <c r="J454">
        <v>70.7</v>
      </c>
      <c r="K454" s="1">
        <v>45585</v>
      </c>
      <c r="L454">
        <v>9</v>
      </c>
      <c r="M454">
        <v>0.17</v>
      </c>
      <c r="N454">
        <f>IF(E454="",Data_Validation!$B$1,E454)</f>
        <v>117.92</v>
      </c>
      <c r="O454">
        <f>IF(J454="",Data_Validation!$B$2,J454)</f>
        <v>70.7</v>
      </c>
      <c r="P454">
        <f t="shared" si="63"/>
        <v>1</v>
      </c>
      <c r="Q454" s="2">
        <f>CustomerData[[#This Row],[avg_order_value_clean]]*CustomerData[[#This Row],[total_orders]]</f>
        <v>943.36</v>
      </c>
      <c r="R454" s="2" t="str">
        <f t="shared" si="71"/>
        <v>At Risk</v>
      </c>
      <c r="S454" s="2" t="str">
        <f t="shared" si="64"/>
        <v>Low Risk</v>
      </c>
      <c r="T454" s="2" t="str">
        <f t="shared" si="65"/>
        <v>55+</v>
      </c>
      <c r="U454" s="1">
        <f t="shared" ca="1" si="66"/>
        <v>676</v>
      </c>
      <c r="V454" s="2" t="str">
        <f t="shared" si="67"/>
        <v>Low Loyalty</v>
      </c>
      <c r="W454" s="2" t="str">
        <f t="shared" si="68"/>
        <v>Legitimate</v>
      </c>
      <c r="X454" s="2" t="str">
        <f>IF(Q454&lt;Data_Validation!$B$8,"Low Value",IF(Q454&lt;Data_Validation!$B$9,"Medium Value","High Value"))</f>
        <v>Low Value</v>
      </c>
      <c r="Y454" s="2" t="str">
        <f t="shared" si="69"/>
        <v>Stable</v>
      </c>
      <c r="Z454" s="2" t="str">
        <f t="shared" si="70"/>
        <v>Check Data</v>
      </c>
    </row>
    <row r="455" spans="1:26" x14ac:dyDescent="0.3">
      <c r="A455" t="s">
        <v>475</v>
      </c>
      <c r="B455">
        <v>38</v>
      </c>
      <c r="C455" t="s">
        <v>14</v>
      </c>
      <c r="D455" t="s">
        <v>37</v>
      </c>
      <c r="E455">
        <v>44.54</v>
      </c>
      <c r="F455">
        <v>17</v>
      </c>
      <c r="G455">
        <v>244</v>
      </c>
      <c r="H455">
        <v>0</v>
      </c>
      <c r="I455" t="s">
        <v>29</v>
      </c>
      <c r="J455">
        <v>26.1</v>
      </c>
      <c r="K455" s="1">
        <v>45275</v>
      </c>
      <c r="L455">
        <v>78</v>
      </c>
      <c r="M455">
        <v>0.61</v>
      </c>
      <c r="N455">
        <f>IF(E455="",Data_Validation!$B$1,E455)</f>
        <v>44.54</v>
      </c>
      <c r="O455">
        <f>IF(J455="",Data_Validation!$B$2,J455)</f>
        <v>26.1</v>
      </c>
      <c r="P455">
        <f t="shared" si="63"/>
        <v>2</v>
      </c>
      <c r="Q455" s="2">
        <f>CustomerData[[#This Row],[avg_order_value_clean]]*CustomerData[[#This Row],[total_orders]]</f>
        <v>757.18</v>
      </c>
      <c r="R455" s="2" t="str">
        <f t="shared" si="71"/>
        <v>Inactive</v>
      </c>
      <c r="S455" s="2" t="str">
        <f t="shared" si="64"/>
        <v>High Risk</v>
      </c>
      <c r="T455" s="2" t="str">
        <f t="shared" si="65"/>
        <v>35-44</v>
      </c>
      <c r="U455" s="1">
        <f t="shared" ca="1" si="66"/>
        <v>986</v>
      </c>
      <c r="V455" s="2" t="str">
        <f t="shared" si="67"/>
        <v>High Loyalty</v>
      </c>
      <c r="W455" s="2" t="str">
        <f t="shared" si="68"/>
        <v>Legitimate</v>
      </c>
      <c r="X455" s="2" t="str">
        <f>IF(Q455&lt;Data_Validation!$B$8,"Low Value",IF(Q455&lt;Data_Validation!$B$9,"Medium Value","High Value"))</f>
        <v>Low Value</v>
      </c>
      <c r="Y455" s="2" t="str">
        <f t="shared" si="69"/>
        <v>At Risk - Develop</v>
      </c>
      <c r="Z455" s="2" t="str">
        <f t="shared" si="70"/>
        <v>Check Data</v>
      </c>
    </row>
    <row r="456" spans="1:26" x14ac:dyDescent="0.3">
      <c r="A456" t="s">
        <v>476</v>
      </c>
      <c r="B456">
        <v>46</v>
      </c>
      <c r="C456" t="s">
        <v>25</v>
      </c>
      <c r="D456" t="s">
        <v>37</v>
      </c>
      <c r="E456">
        <v>49.41</v>
      </c>
      <c r="F456">
        <v>11</v>
      </c>
      <c r="G456">
        <v>31</v>
      </c>
      <c r="H456">
        <v>0</v>
      </c>
      <c r="I456" t="s">
        <v>19</v>
      </c>
      <c r="J456">
        <v>44</v>
      </c>
      <c r="K456" s="1">
        <v>44607</v>
      </c>
      <c r="L456">
        <v>2</v>
      </c>
      <c r="M456">
        <v>0.19</v>
      </c>
      <c r="N456">
        <f>IF(E456="",Data_Validation!$B$1,E456)</f>
        <v>49.41</v>
      </c>
      <c r="O456">
        <f>IF(J456="",Data_Validation!$B$2,J456)</f>
        <v>44</v>
      </c>
      <c r="P456">
        <f t="shared" si="63"/>
        <v>2</v>
      </c>
      <c r="Q456" s="2">
        <f>CustomerData[[#This Row],[avg_order_value_clean]]*CustomerData[[#This Row],[total_orders]]</f>
        <v>543.51</v>
      </c>
      <c r="R456" s="2" t="str">
        <f t="shared" si="71"/>
        <v>At Risk</v>
      </c>
      <c r="S456" s="2" t="str">
        <f t="shared" si="64"/>
        <v>Low Risk</v>
      </c>
      <c r="T456" s="2" t="str">
        <f t="shared" si="65"/>
        <v>45-54</v>
      </c>
      <c r="U456" s="1">
        <f t="shared" ca="1" si="66"/>
        <v>1654</v>
      </c>
      <c r="V456" s="2" t="str">
        <f t="shared" si="67"/>
        <v>Low Loyalty</v>
      </c>
      <c r="W456" s="2" t="str">
        <f t="shared" si="68"/>
        <v>Legitimate</v>
      </c>
      <c r="X456" s="2" t="str">
        <f>IF(Q456&lt;Data_Validation!$B$8,"Low Value",IF(Q456&lt;Data_Validation!$B$9,"Medium Value","High Value"))</f>
        <v>Low Value</v>
      </c>
      <c r="Y456" s="2" t="str">
        <f t="shared" si="69"/>
        <v>Stable</v>
      </c>
      <c r="Z456" s="2" t="str">
        <f t="shared" si="70"/>
        <v>Check Data</v>
      </c>
    </row>
    <row r="457" spans="1:26" x14ac:dyDescent="0.3">
      <c r="A457" t="s">
        <v>477</v>
      </c>
      <c r="B457">
        <v>23</v>
      </c>
      <c r="C457" t="s">
        <v>21</v>
      </c>
      <c r="D457" t="s">
        <v>15</v>
      </c>
      <c r="E457">
        <v>78.09</v>
      </c>
      <c r="F457">
        <v>15</v>
      </c>
      <c r="G457">
        <v>152</v>
      </c>
      <c r="H457">
        <v>0</v>
      </c>
      <c r="I457" t="s">
        <v>40</v>
      </c>
      <c r="J457">
        <v>10.8</v>
      </c>
      <c r="K457" s="1">
        <v>44157</v>
      </c>
      <c r="L457">
        <v>75</v>
      </c>
      <c r="M457">
        <v>0.38</v>
      </c>
      <c r="N457">
        <f>IF(E457="",Data_Validation!$B$1,E457)</f>
        <v>78.09</v>
      </c>
      <c r="O457">
        <f>IF(J457="",Data_Validation!$B$2,J457)</f>
        <v>10.8</v>
      </c>
      <c r="P457">
        <f t="shared" si="63"/>
        <v>1</v>
      </c>
      <c r="Q457" s="2">
        <f>CustomerData[[#This Row],[avg_order_value_clean]]*CustomerData[[#This Row],[total_orders]]</f>
        <v>1171.3500000000001</v>
      </c>
      <c r="R457" s="2" t="str">
        <f t="shared" si="71"/>
        <v>Inactive</v>
      </c>
      <c r="S457" s="2" t="str">
        <f t="shared" si="64"/>
        <v>Medium Risk</v>
      </c>
      <c r="T457" s="2" t="str">
        <f t="shared" si="65"/>
        <v>Under 25</v>
      </c>
      <c r="U457" s="1">
        <f t="shared" ca="1" si="66"/>
        <v>2104</v>
      </c>
      <c r="V457" s="2" t="str">
        <f t="shared" si="67"/>
        <v>High Loyalty</v>
      </c>
      <c r="W457" s="2" t="str">
        <f t="shared" si="68"/>
        <v>Legitimate</v>
      </c>
      <c r="X457" s="2" t="str">
        <f>IF(Q457&lt;Data_Validation!$B$8,"Low Value",IF(Q457&lt;Data_Validation!$B$9,"Medium Value","High Value"))</f>
        <v>Low Value</v>
      </c>
      <c r="Y457" s="2" t="str">
        <f t="shared" si="69"/>
        <v>Stable</v>
      </c>
      <c r="Z457" s="2" t="str">
        <f t="shared" si="70"/>
        <v>Check Data</v>
      </c>
    </row>
    <row r="458" spans="1:26" x14ac:dyDescent="0.3">
      <c r="A458" t="s">
        <v>478</v>
      </c>
      <c r="B458">
        <v>54</v>
      </c>
      <c r="C458" t="s">
        <v>14</v>
      </c>
      <c r="D458" t="s">
        <v>22</v>
      </c>
      <c r="E458">
        <v>55.71</v>
      </c>
      <c r="F458">
        <v>15</v>
      </c>
      <c r="G458">
        <v>143</v>
      </c>
      <c r="H458">
        <v>0</v>
      </c>
      <c r="I458" t="s">
        <v>19</v>
      </c>
      <c r="J458">
        <v>12.2</v>
      </c>
      <c r="K458" s="1">
        <v>44444</v>
      </c>
      <c r="L458">
        <v>14</v>
      </c>
      <c r="M458">
        <v>0.13</v>
      </c>
      <c r="N458">
        <f>IF(E458="",Data_Validation!$B$1,E458)</f>
        <v>55.71</v>
      </c>
      <c r="O458">
        <f>IF(J458="",Data_Validation!$B$2,J458)</f>
        <v>12.2</v>
      </c>
      <c r="P458">
        <f t="shared" si="63"/>
        <v>1</v>
      </c>
      <c r="Q458" s="2">
        <f>CustomerData[[#This Row],[avg_order_value_clean]]*CustomerData[[#This Row],[total_orders]]</f>
        <v>835.65</v>
      </c>
      <c r="R458" s="2" t="str">
        <f t="shared" si="71"/>
        <v>Inactive</v>
      </c>
      <c r="S458" s="2" t="str">
        <f t="shared" si="64"/>
        <v>Low Risk</v>
      </c>
      <c r="T458" s="2" t="str">
        <f t="shared" si="65"/>
        <v>45-54</v>
      </c>
      <c r="U458" s="1">
        <f t="shared" ca="1" si="66"/>
        <v>1817</v>
      </c>
      <c r="V458" s="2" t="str">
        <f t="shared" si="67"/>
        <v>Low Loyalty</v>
      </c>
      <c r="W458" s="2" t="str">
        <f t="shared" si="68"/>
        <v>Legitimate</v>
      </c>
      <c r="X458" s="2" t="str">
        <f>IF(Q458&lt;Data_Validation!$B$8,"Low Value",IF(Q458&lt;Data_Validation!$B$9,"Medium Value","High Value"))</f>
        <v>Low Value</v>
      </c>
      <c r="Y458" s="2" t="str">
        <f t="shared" si="69"/>
        <v>Stable</v>
      </c>
      <c r="Z458" s="2" t="str">
        <f t="shared" si="70"/>
        <v>Check Data</v>
      </c>
    </row>
    <row r="459" spans="1:26" x14ac:dyDescent="0.3">
      <c r="A459" t="s">
        <v>479</v>
      </c>
      <c r="B459">
        <v>18</v>
      </c>
      <c r="C459" t="s">
        <v>21</v>
      </c>
      <c r="D459" t="s">
        <v>28</v>
      </c>
      <c r="E459">
        <v>157.44999999999999</v>
      </c>
      <c r="F459">
        <v>21</v>
      </c>
      <c r="G459">
        <v>14</v>
      </c>
      <c r="H459">
        <v>0</v>
      </c>
      <c r="I459" t="s">
        <v>29</v>
      </c>
      <c r="J459">
        <v>25</v>
      </c>
      <c r="K459" s="1">
        <v>45765</v>
      </c>
      <c r="L459">
        <v>36</v>
      </c>
      <c r="M459">
        <v>0.11</v>
      </c>
      <c r="N459">
        <f>IF(E459="",Data_Validation!$B$1,E459)</f>
        <v>157.44999999999999</v>
      </c>
      <c r="O459">
        <f>IF(J459="",Data_Validation!$B$2,J459)</f>
        <v>25</v>
      </c>
      <c r="P459">
        <f t="shared" si="63"/>
        <v>1</v>
      </c>
      <c r="Q459" s="2">
        <f>CustomerData[[#This Row],[avg_order_value_clean]]*CustomerData[[#This Row],[total_orders]]</f>
        <v>3306.45</v>
      </c>
      <c r="R459" s="2" t="str">
        <f t="shared" si="71"/>
        <v>Active</v>
      </c>
      <c r="S459" s="2" t="str">
        <f t="shared" si="64"/>
        <v>Low Risk</v>
      </c>
      <c r="T459" s="2" t="str">
        <f t="shared" si="65"/>
        <v>Under 25</v>
      </c>
      <c r="U459" s="1">
        <f t="shared" ca="1" si="66"/>
        <v>496</v>
      </c>
      <c r="V459" s="2" t="str">
        <f t="shared" si="67"/>
        <v>Low Loyalty</v>
      </c>
      <c r="W459" s="2" t="str">
        <f t="shared" si="68"/>
        <v>Legitimate</v>
      </c>
      <c r="X459" s="2" t="str">
        <f>IF(Q459&lt;Data_Validation!$B$8,"Low Value",IF(Q459&lt;Data_Validation!$B$9,"Medium Value","High Value"))</f>
        <v>High Value</v>
      </c>
      <c r="Y459" s="2" t="str">
        <f t="shared" si="69"/>
        <v>High Value - Maintain</v>
      </c>
      <c r="Z459" s="2" t="str">
        <f t="shared" si="70"/>
        <v>Check Data</v>
      </c>
    </row>
    <row r="460" spans="1:26" x14ac:dyDescent="0.3">
      <c r="A460" t="s">
        <v>480</v>
      </c>
      <c r="B460">
        <v>68</v>
      </c>
      <c r="C460" t="s">
        <v>14</v>
      </c>
      <c r="D460" t="s">
        <v>52</v>
      </c>
      <c r="E460">
        <v>18.84</v>
      </c>
      <c r="F460">
        <v>9</v>
      </c>
      <c r="G460">
        <v>303</v>
      </c>
      <c r="H460">
        <v>0</v>
      </c>
      <c r="I460" t="s">
        <v>23</v>
      </c>
      <c r="J460">
        <v>8.5</v>
      </c>
      <c r="K460" s="1">
        <v>44524</v>
      </c>
      <c r="L460">
        <v>35</v>
      </c>
      <c r="M460">
        <v>0.14000000000000001</v>
      </c>
      <c r="N460">
        <f>IF(E460="",Data_Validation!$B$1,E460)</f>
        <v>18.84</v>
      </c>
      <c r="O460">
        <f>IF(J460="",Data_Validation!$B$2,J460)</f>
        <v>8.5</v>
      </c>
      <c r="P460">
        <f t="shared" si="63"/>
        <v>2</v>
      </c>
      <c r="Q460" s="2">
        <f>CustomerData[[#This Row],[avg_order_value_clean]]*CustomerData[[#This Row],[total_orders]]</f>
        <v>169.56</v>
      </c>
      <c r="R460" s="2" t="str">
        <f t="shared" si="71"/>
        <v>Inactive</v>
      </c>
      <c r="S460" s="2" t="str">
        <f t="shared" si="64"/>
        <v>Low Risk</v>
      </c>
      <c r="T460" s="2" t="str">
        <f t="shared" si="65"/>
        <v>55+</v>
      </c>
      <c r="U460" s="1">
        <f t="shared" ca="1" si="66"/>
        <v>1737</v>
      </c>
      <c r="V460" s="2" t="str">
        <f t="shared" si="67"/>
        <v>Low Loyalty</v>
      </c>
      <c r="W460" s="2" t="str">
        <f t="shared" si="68"/>
        <v>Legitimate</v>
      </c>
      <c r="X460" s="2" t="str">
        <f>IF(Q460&lt;Data_Validation!$B$8,"Low Value",IF(Q460&lt;Data_Validation!$B$9,"Medium Value","High Value"))</f>
        <v>Low Value</v>
      </c>
      <c r="Y460" s="2" t="str">
        <f t="shared" si="69"/>
        <v>Stable</v>
      </c>
      <c r="Z460" s="2" t="str">
        <f t="shared" si="70"/>
        <v>Check Data</v>
      </c>
    </row>
    <row r="461" spans="1:26" x14ac:dyDescent="0.3">
      <c r="A461" t="s">
        <v>481</v>
      </c>
      <c r="B461">
        <v>18</v>
      </c>
      <c r="C461" t="s">
        <v>21</v>
      </c>
      <c r="D461" t="s">
        <v>37</v>
      </c>
      <c r="E461">
        <v>65.599999999999994</v>
      </c>
      <c r="F461">
        <v>11</v>
      </c>
      <c r="G461">
        <v>273</v>
      </c>
      <c r="H461">
        <v>0</v>
      </c>
      <c r="I461" t="s">
        <v>16</v>
      </c>
      <c r="J461">
        <v>27.5</v>
      </c>
      <c r="K461" s="1">
        <v>45638</v>
      </c>
      <c r="L461">
        <v>64</v>
      </c>
      <c r="M461">
        <v>0.08</v>
      </c>
      <c r="N461">
        <f>IF(E461="",Data_Validation!$B$1,E461)</f>
        <v>65.599999999999994</v>
      </c>
      <c r="O461">
        <f>IF(J461="",Data_Validation!$B$2,J461)</f>
        <v>27.5</v>
      </c>
      <c r="P461">
        <f t="shared" si="63"/>
        <v>1</v>
      </c>
      <c r="Q461" s="2">
        <f>CustomerData[[#This Row],[avg_order_value_clean]]*CustomerData[[#This Row],[total_orders]]</f>
        <v>721.59999999999991</v>
      </c>
      <c r="R461" s="2" t="str">
        <f t="shared" si="71"/>
        <v>Inactive</v>
      </c>
      <c r="S461" s="2" t="str">
        <f t="shared" si="64"/>
        <v>Low Risk</v>
      </c>
      <c r="T461" s="2" t="str">
        <f t="shared" si="65"/>
        <v>Under 25</v>
      </c>
      <c r="U461" s="1">
        <f t="shared" ca="1" si="66"/>
        <v>623</v>
      </c>
      <c r="V461" s="2" t="str">
        <f t="shared" si="67"/>
        <v>Medium Loyalty</v>
      </c>
      <c r="W461" s="2" t="str">
        <f t="shared" si="68"/>
        <v>Legitimate</v>
      </c>
      <c r="X461" s="2" t="str">
        <f>IF(Q461&lt;Data_Validation!$B$8,"Low Value",IF(Q461&lt;Data_Validation!$B$9,"Medium Value","High Value"))</f>
        <v>Low Value</v>
      </c>
      <c r="Y461" s="2" t="str">
        <f t="shared" si="69"/>
        <v>Stable</v>
      </c>
      <c r="Z461" s="2" t="str">
        <f t="shared" si="70"/>
        <v>Check Data</v>
      </c>
    </row>
    <row r="462" spans="1:26" x14ac:dyDescent="0.3">
      <c r="A462" t="s">
        <v>482</v>
      </c>
      <c r="B462">
        <v>44</v>
      </c>
      <c r="C462" t="s">
        <v>21</v>
      </c>
      <c r="D462" t="s">
        <v>35</v>
      </c>
      <c r="E462">
        <v>53.48</v>
      </c>
      <c r="F462">
        <v>9</v>
      </c>
      <c r="G462">
        <v>244</v>
      </c>
      <c r="H462">
        <v>0</v>
      </c>
      <c r="I462" t="s">
        <v>16</v>
      </c>
      <c r="J462">
        <v>56.8</v>
      </c>
      <c r="K462" s="1">
        <v>44951</v>
      </c>
      <c r="L462">
        <v>25</v>
      </c>
      <c r="M462">
        <v>0.2</v>
      </c>
      <c r="N462">
        <f>IF(E462="",Data_Validation!$B$1,E462)</f>
        <v>53.48</v>
      </c>
      <c r="O462">
        <f>IF(J462="",Data_Validation!$B$2,J462)</f>
        <v>56.8</v>
      </c>
      <c r="P462">
        <f t="shared" si="63"/>
        <v>2</v>
      </c>
      <c r="Q462" s="2">
        <f>CustomerData[[#This Row],[avg_order_value_clean]]*CustomerData[[#This Row],[total_orders]]</f>
        <v>481.32</v>
      </c>
      <c r="R462" s="2" t="str">
        <f t="shared" si="71"/>
        <v>Inactive</v>
      </c>
      <c r="S462" s="2" t="str">
        <f t="shared" si="64"/>
        <v>Medium Risk</v>
      </c>
      <c r="T462" s="2" t="str">
        <f t="shared" si="65"/>
        <v>35-44</v>
      </c>
      <c r="U462" s="1">
        <f t="shared" ca="1" si="66"/>
        <v>1310</v>
      </c>
      <c r="V462" s="2" t="str">
        <f t="shared" si="67"/>
        <v>Low Loyalty</v>
      </c>
      <c r="W462" s="2" t="str">
        <f t="shared" si="68"/>
        <v>Legitimate</v>
      </c>
      <c r="X462" s="2" t="str">
        <f>IF(Q462&lt;Data_Validation!$B$8,"Low Value",IF(Q462&lt;Data_Validation!$B$9,"Medium Value","High Value"))</f>
        <v>Low Value</v>
      </c>
      <c r="Y462" s="2" t="str">
        <f t="shared" si="69"/>
        <v>Stable</v>
      </c>
      <c r="Z462" s="2" t="str">
        <f t="shared" si="70"/>
        <v>Check Data</v>
      </c>
    </row>
    <row r="463" spans="1:26" x14ac:dyDescent="0.3">
      <c r="A463" t="s">
        <v>461</v>
      </c>
      <c r="B463">
        <v>38</v>
      </c>
      <c r="C463" t="s">
        <v>21</v>
      </c>
      <c r="D463" t="s">
        <v>52</v>
      </c>
      <c r="E463">
        <v>51.64</v>
      </c>
      <c r="F463">
        <v>10</v>
      </c>
      <c r="G463">
        <v>278</v>
      </c>
      <c r="H463">
        <v>0</v>
      </c>
      <c r="I463" t="s">
        <v>29</v>
      </c>
      <c r="J463">
        <v>74.5</v>
      </c>
      <c r="K463" s="1">
        <v>45346</v>
      </c>
      <c r="L463">
        <v>97</v>
      </c>
      <c r="M463">
        <v>0.17</v>
      </c>
      <c r="N463">
        <f>IF(E463="",Data_Validation!$B$1,E463)</f>
        <v>51.64</v>
      </c>
      <c r="O463">
        <f>IF(J463="",Data_Validation!$B$2,J463)</f>
        <v>74.5</v>
      </c>
      <c r="P463">
        <f t="shared" si="63"/>
        <v>2</v>
      </c>
      <c r="Q463" s="2">
        <f>CustomerData[[#This Row],[avg_order_value_clean]]*CustomerData[[#This Row],[total_orders]]</f>
        <v>516.4</v>
      </c>
      <c r="R463" s="2" t="str">
        <f t="shared" si="71"/>
        <v>Inactive</v>
      </c>
      <c r="S463" s="2" t="str">
        <f t="shared" si="64"/>
        <v>Low Risk</v>
      </c>
      <c r="T463" s="2" t="str">
        <f t="shared" si="65"/>
        <v>35-44</v>
      </c>
      <c r="U463" s="1">
        <f t="shared" ca="1" si="66"/>
        <v>915</v>
      </c>
      <c r="V463" s="2" t="str">
        <f t="shared" si="67"/>
        <v>High Loyalty</v>
      </c>
      <c r="W463" s="2" t="str">
        <f t="shared" si="68"/>
        <v>Legitimate</v>
      </c>
      <c r="X463" s="2" t="str">
        <f>IF(Q463&lt;Data_Validation!$B$8,"Low Value",IF(Q463&lt;Data_Validation!$B$9,"Medium Value","High Value"))</f>
        <v>Low Value</v>
      </c>
      <c r="Y463" s="2" t="str">
        <f t="shared" si="69"/>
        <v>Stable</v>
      </c>
      <c r="Z463" s="2" t="str">
        <f t="shared" si="70"/>
        <v>Check Data</v>
      </c>
    </row>
    <row r="464" spans="1:26" x14ac:dyDescent="0.3">
      <c r="A464" t="s">
        <v>483</v>
      </c>
      <c r="B464">
        <v>70</v>
      </c>
      <c r="C464" t="s">
        <v>21</v>
      </c>
      <c r="D464" t="s">
        <v>35</v>
      </c>
      <c r="E464">
        <v>149.32</v>
      </c>
      <c r="F464">
        <v>12</v>
      </c>
      <c r="G464">
        <v>54</v>
      </c>
      <c r="H464">
        <v>0</v>
      </c>
      <c r="I464" t="s">
        <v>16</v>
      </c>
      <c r="J464">
        <v>3.3</v>
      </c>
      <c r="K464" s="1">
        <v>44818</v>
      </c>
      <c r="L464">
        <v>9</v>
      </c>
      <c r="M464">
        <v>0.51</v>
      </c>
      <c r="N464">
        <f>IF(E464="",Data_Validation!$B$1,E464)</f>
        <v>149.32</v>
      </c>
      <c r="O464">
        <f>IF(J464="",Data_Validation!$B$2,J464)</f>
        <v>3.3</v>
      </c>
      <c r="P464">
        <f t="shared" si="63"/>
        <v>2</v>
      </c>
      <c r="Q464" s="2">
        <f>CustomerData[[#This Row],[avg_order_value_clean]]*CustomerData[[#This Row],[total_orders]]</f>
        <v>1791.84</v>
      </c>
      <c r="R464" s="2" t="str">
        <f t="shared" si="71"/>
        <v>At Risk</v>
      </c>
      <c r="S464" s="2" t="str">
        <f t="shared" si="64"/>
        <v>High Risk</v>
      </c>
      <c r="T464" s="2" t="str">
        <f t="shared" si="65"/>
        <v>55+</v>
      </c>
      <c r="U464" s="1">
        <f t="shared" ca="1" si="66"/>
        <v>1443</v>
      </c>
      <c r="V464" s="2" t="str">
        <f t="shared" si="67"/>
        <v>Low Loyalty</v>
      </c>
      <c r="W464" s="2" t="str">
        <f t="shared" si="68"/>
        <v>Legitimate</v>
      </c>
      <c r="X464" s="2" t="str">
        <f>IF(Q464&lt;Data_Validation!$B$8,"Low Value",IF(Q464&lt;Data_Validation!$B$9,"Medium Value","High Value"))</f>
        <v>High Value</v>
      </c>
      <c r="Y464" s="2" t="str">
        <f t="shared" si="69"/>
        <v>Critical - Retain</v>
      </c>
      <c r="Z464" s="2" t="str">
        <f t="shared" si="70"/>
        <v>Check Data</v>
      </c>
    </row>
    <row r="465" spans="1:26" x14ac:dyDescent="0.3">
      <c r="A465" t="s">
        <v>484</v>
      </c>
      <c r="B465">
        <v>33</v>
      </c>
      <c r="C465" t="s">
        <v>25</v>
      </c>
      <c r="D465" t="s">
        <v>26</v>
      </c>
      <c r="E465">
        <v>145.38</v>
      </c>
      <c r="F465">
        <v>9</v>
      </c>
      <c r="G465">
        <v>41</v>
      </c>
      <c r="H465">
        <v>0</v>
      </c>
      <c r="I465" t="s">
        <v>19</v>
      </c>
      <c r="J465">
        <v>60.1</v>
      </c>
      <c r="K465" s="1">
        <v>45787</v>
      </c>
      <c r="L465">
        <v>77</v>
      </c>
      <c r="M465">
        <v>0.26</v>
      </c>
      <c r="N465">
        <f>IF(E465="",Data_Validation!$B$1,E465)</f>
        <v>145.38</v>
      </c>
      <c r="O465">
        <f>IF(J465="",Data_Validation!$B$2,J465)</f>
        <v>60.1</v>
      </c>
      <c r="P465">
        <f t="shared" si="63"/>
        <v>2</v>
      </c>
      <c r="Q465" s="2">
        <f>CustomerData[[#This Row],[avg_order_value_clean]]*CustomerData[[#This Row],[total_orders]]</f>
        <v>1308.42</v>
      </c>
      <c r="R465" s="2" t="str">
        <f t="shared" si="71"/>
        <v>At Risk</v>
      </c>
      <c r="S465" s="2" t="str">
        <f t="shared" si="64"/>
        <v>Medium Risk</v>
      </c>
      <c r="T465" s="2" t="str">
        <f t="shared" si="65"/>
        <v>25-34</v>
      </c>
      <c r="U465" s="1">
        <f t="shared" ca="1" si="66"/>
        <v>474</v>
      </c>
      <c r="V465" s="2" t="str">
        <f t="shared" si="67"/>
        <v>High Loyalty</v>
      </c>
      <c r="W465" s="2" t="str">
        <f t="shared" si="68"/>
        <v>Legitimate</v>
      </c>
      <c r="X465" s="2" t="str">
        <f>IF(Q465&lt;Data_Validation!$B$8,"Low Value",IF(Q465&lt;Data_Validation!$B$9,"Medium Value","High Value"))</f>
        <v>Low Value</v>
      </c>
      <c r="Y465" s="2" t="str">
        <f t="shared" si="69"/>
        <v>Stable</v>
      </c>
      <c r="Z465" s="2" t="str">
        <f t="shared" si="70"/>
        <v>Check Data</v>
      </c>
    </row>
    <row r="466" spans="1:26" x14ac:dyDescent="0.3">
      <c r="A466" t="s">
        <v>194</v>
      </c>
      <c r="B466">
        <v>61</v>
      </c>
      <c r="C466" t="s">
        <v>21</v>
      </c>
      <c r="D466" t="s">
        <v>28</v>
      </c>
      <c r="E466">
        <v>171.69</v>
      </c>
      <c r="F466">
        <v>13</v>
      </c>
      <c r="G466">
        <v>358</v>
      </c>
      <c r="H466">
        <v>0</v>
      </c>
      <c r="I466" t="s">
        <v>16</v>
      </c>
      <c r="J466">
        <v>36.299999999999997</v>
      </c>
      <c r="K466" s="1">
        <v>45165</v>
      </c>
      <c r="L466">
        <v>43</v>
      </c>
      <c r="M466">
        <v>0.38</v>
      </c>
      <c r="N466">
        <f>IF(E466="",Data_Validation!$B$1,E466)</f>
        <v>171.69</v>
      </c>
      <c r="O466">
        <f>IF(J466="",Data_Validation!$B$2,J466)</f>
        <v>36.299999999999997</v>
      </c>
      <c r="P466">
        <f t="shared" si="63"/>
        <v>3</v>
      </c>
      <c r="Q466" s="2">
        <f>CustomerData[[#This Row],[avg_order_value_clean]]*CustomerData[[#This Row],[total_orders]]</f>
        <v>2231.9699999999998</v>
      </c>
      <c r="R466" s="2" t="str">
        <f t="shared" si="71"/>
        <v>Inactive</v>
      </c>
      <c r="S466" s="2" t="str">
        <f t="shared" si="64"/>
        <v>Medium Risk</v>
      </c>
      <c r="T466" s="2" t="str">
        <f t="shared" si="65"/>
        <v>55+</v>
      </c>
      <c r="U466" s="1">
        <f t="shared" ca="1" si="66"/>
        <v>1096</v>
      </c>
      <c r="V466" s="2" t="str">
        <f t="shared" si="67"/>
        <v>Medium Loyalty</v>
      </c>
      <c r="W466" s="2" t="str">
        <f t="shared" si="68"/>
        <v>Legitimate</v>
      </c>
      <c r="X466" s="2" t="str">
        <f>IF(Q466&lt;Data_Validation!$B$8,"Low Value",IF(Q466&lt;Data_Validation!$B$9,"Medium Value","High Value"))</f>
        <v>High Value</v>
      </c>
      <c r="Y466" s="2" t="str">
        <f t="shared" si="69"/>
        <v>High Value - Maintain</v>
      </c>
      <c r="Z466" s="2" t="str">
        <f t="shared" si="70"/>
        <v>Check Data</v>
      </c>
    </row>
    <row r="467" spans="1:26" x14ac:dyDescent="0.3">
      <c r="A467" t="s">
        <v>485</v>
      </c>
      <c r="B467">
        <v>76</v>
      </c>
      <c r="C467" t="s">
        <v>21</v>
      </c>
      <c r="D467" t="s">
        <v>26</v>
      </c>
      <c r="E467">
        <v>190.42</v>
      </c>
      <c r="F467">
        <v>14</v>
      </c>
      <c r="G467">
        <v>51</v>
      </c>
      <c r="H467">
        <v>0</v>
      </c>
      <c r="I467" t="s">
        <v>23</v>
      </c>
      <c r="J467">
        <v>22.7</v>
      </c>
      <c r="K467" s="1">
        <v>45794</v>
      </c>
      <c r="L467">
        <v>10</v>
      </c>
      <c r="M467">
        <v>0.12</v>
      </c>
      <c r="N467">
        <f>IF(E467="",Data_Validation!$B$1,E467)</f>
        <v>190.42</v>
      </c>
      <c r="O467">
        <f>IF(J467="",Data_Validation!$B$2,J467)</f>
        <v>22.7</v>
      </c>
      <c r="P467">
        <f t="shared" si="63"/>
        <v>3</v>
      </c>
      <c r="Q467" s="2">
        <f>CustomerData[[#This Row],[avg_order_value_clean]]*CustomerData[[#This Row],[total_orders]]</f>
        <v>2665.8799999999997</v>
      </c>
      <c r="R467" s="2" t="str">
        <f t="shared" si="71"/>
        <v>At Risk</v>
      </c>
      <c r="S467" s="2" t="str">
        <f t="shared" si="64"/>
        <v>Low Risk</v>
      </c>
      <c r="T467" s="2" t="str">
        <f t="shared" si="65"/>
        <v>55+</v>
      </c>
      <c r="U467" s="1">
        <f t="shared" ca="1" si="66"/>
        <v>467</v>
      </c>
      <c r="V467" s="2" t="str">
        <f t="shared" si="67"/>
        <v>Low Loyalty</v>
      </c>
      <c r="W467" s="2" t="str">
        <f t="shared" si="68"/>
        <v>Legitimate</v>
      </c>
      <c r="X467" s="2" t="str">
        <f>IF(Q467&lt;Data_Validation!$B$8,"Low Value",IF(Q467&lt;Data_Validation!$B$9,"Medium Value","High Value"))</f>
        <v>High Value</v>
      </c>
      <c r="Y467" s="2" t="str">
        <f t="shared" si="69"/>
        <v>High Value - Maintain</v>
      </c>
      <c r="Z467" s="2" t="str">
        <f t="shared" si="70"/>
        <v>Check Data</v>
      </c>
    </row>
    <row r="468" spans="1:26" x14ac:dyDescent="0.3">
      <c r="A468" t="s">
        <v>486</v>
      </c>
      <c r="B468">
        <v>78</v>
      </c>
      <c r="C468" t="s">
        <v>21</v>
      </c>
      <c r="D468" t="s">
        <v>37</v>
      </c>
      <c r="E468">
        <v>107.29</v>
      </c>
      <c r="F468">
        <v>12</v>
      </c>
      <c r="G468">
        <v>10</v>
      </c>
      <c r="H468">
        <v>0</v>
      </c>
      <c r="I468" t="s">
        <v>40</v>
      </c>
      <c r="J468">
        <v>3.2</v>
      </c>
      <c r="K468" s="1">
        <v>45476</v>
      </c>
      <c r="L468">
        <v>57</v>
      </c>
      <c r="M468">
        <v>0.42</v>
      </c>
      <c r="N468">
        <f>IF(E468="",Data_Validation!$B$1,E468)</f>
        <v>107.29</v>
      </c>
      <c r="O468">
        <f>IF(J468="",Data_Validation!$B$2,J468)</f>
        <v>3.2</v>
      </c>
      <c r="P468">
        <f t="shared" si="63"/>
        <v>1</v>
      </c>
      <c r="Q468" s="2">
        <f>CustomerData[[#This Row],[avg_order_value_clean]]*CustomerData[[#This Row],[total_orders]]</f>
        <v>1287.48</v>
      </c>
      <c r="R468" s="2" t="str">
        <f t="shared" si="71"/>
        <v>Active</v>
      </c>
      <c r="S468" s="2" t="str">
        <f t="shared" si="64"/>
        <v>Medium Risk</v>
      </c>
      <c r="T468" s="2" t="str">
        <f t="shared" si="65"/>
        <v>55+</v>
      </c>
      <c r="U468" s="1">
        <f t="shared" ca="1" si="66"/>
        <v>785</v>
      </c>
      <c r="V468" s="2" t="str">
        <f t="shared" si="67"/>
        <v>Medium Loyalty</v>
      </c>
      <c r="W468" s="2" t="str">
        <f t="shared" si="68"/>
        <v>Legitimate</v>
      </c>
      <c r="X468" s="2" t="str">
        <f>IF(Q468&lt;Data_Validation!$B$8,"Low Value",IF(Q468&lt;Data_Validation!$B$9,"Medium Value","High Value"))</f>
        <v>Low Value</v>
      </c>
      <c r="Y468" s="2" t="str">
        <f t="shared" si="69"/>
        <v>Stable</v>
      </c>
      <c r="Z468" s="2" t="str">
        <f t="shared" si="70"/>
        <v>Check Data</v>
      </c>
    </row>
    <row r="469" spans="1:26" x14ac:dyDescent="0.3">
      <c r="A469" t="s">
        <v>251</v>
      </c>
      <c r="B469">
        <v>71</v>
      </c>
      <c r="C469" t="s">
        <v>21</v>
      </c>
      <c r="D469" t="s">
        <v>15</v>
      </c>
      <c r="E469">
        <v>36.35</v>
      </c>
      <c r="F469">
        <v>9</v>
      </c>
      <c r="G469">
        <v>310</v>
      </c>
      <c r="H469">
        <v>0</v>
      </c>
      <c r="I469" t="s">
        <v>19</v>
      </c>
      <c r="J469">
        <v>32.6</v>
      </c>
      <c r="K469" s="1">
        <v>45608</v>
      </c>
      <c r="L469">
        <v>33</v>
      </c>
      <c r="M469">
        <v>0.22</v>
      </c>
      <c r="N469">
        <f>IF(E469="",Data_Validation!$B$1,E469)</f>
        <v>36.35</v>
      </c>
      <c r="O469">
        <f>IF(J469="",Data_Validation!$B$2,J469)</f>
        <v>32.6</v>
      </c>
      <c r="P469">
        <f t="shared" si="63"/>
        <v>2</v>
      </c>
      <c r="Q469" s="2">
        <f>CustomerData[[#This Row],[avg_order_value_clean]]*CustomerData[[#This Row],[total_orders]]</f>
        <v>327.15000000000003</v>
      </c>
      <c r="R469" s="2" t="str">
        <f t="shared" si="71"/>
        <v>Inactive</v>
      </c>
      <c r="S469" s="2" t="str">
        <f t="shared" si="64"/>
        <v>Medium Risk</v>
      </c>
      <c r="T469" s="2" t="str">
        <f t="shared" si="65"/>
        <v>55+</v>
      </c>
      <c r="U469" s="1">
        <f t="shared" ca="1" si="66"/>
        <v>653</v>
      </c>
      <c r="V469" s="2" t="str">
        <f t="shared" si="67"/>
        <v>Low Loyalty</v>
      </c>
      <c r="W469" s="2" t="str">
        <f t="shared" si="68"/>
        <v>Legitimate</v>
      </c>
      <c r="X469" s="2" t="str">
        <f>IF(Q469&lt;Data_Validation!$B$8,"Low Value",IF(Q469&lt;Data_Validation!$B$9,"Medium Value","High Value"))</f>
        <v>Low Value</v>
      </c>
      <c r="Y469" s="2" t="str">
        <f t="shared" si="69"/>
        <v>Stable</v>
      </c>
      <c r="Z469" s="2" t="str">
        <f t="shared" si="70"/>
        <v>Check Data</v>
      </c>
    </row>
    <row r="470" spans="1:26" x14ac:dyDescent="0.3">
      <c r="A470" t="s">
        <v>487</v>
      </c>
      <c r="B470">
        <v>57</v>
      </c>
      <c r="C470" t="s">
        <v>14</v>
      </c>
      <c r="D470" t="s">
        <v>28</v>
      </c>
      <c r="E470">
        <v>63.61</v>
      </c>
      <c r="F470">
        <v>8</v>
      </c>
      <c r="G470">
        <v>87</v>
      </c>
      <c r="H470">
        <v>0</v>
      </c>
      <c r="I470" t="s">
        <v>40</v>
      </c>
      <c r="J470">
        <v>79</v>
      </c>
      <c r="K470" s="1">
        <v>44744</v>
      </c>
      <c r="L470">
        <v>9</v>
      </c>
      <c r="M470">
        <v>0.22</v>
      </c>
      <c r="N470">
        <f>IF(E470="",Data_Validation!$B$1,E470)</f>
        <v>63.61</v>
      </c>
      <c r="O470">
        <f>IF(J470="",Data_Validation!$B$2,J470)</f>
        <v>79</v>
      </c>
      <c r="P470">
        <f t="shared" si="63"/>
        <v>1</v>
      </c>
      <c r="Q470" s="2">
        <f>CustomerData[[#This Row],[avg_order_value_clean]]*CustomerData[[#This Row],[total_orders]]</f>
        <v>508.88</v>
      </c>
      <c r="R470" s="2" t="str">
        <f t="shared" si="71"/>
        <v>At Risk</v>
      </c>
      <c r="S470" s="2" t="str">
        <f t="shared" si="64"/>
        <v>Medium Risk</v>
      </c>
      <c r="T470" s="2" t="str">
        <f t="shared" si="65"/>
        <v>55+</v>
      </c>
      <c r="U470" s="1">
        <f t="shared" ca="1" si="66"/>
        <v>1517</v>
      </c>
      <c r="V470" s="2" t="str">
        <f t="shared" si="67"/>
        <v>Low Loyalty</v>
      </c>
      <c r="W470" s="2" t="str">
        <f t="shared" si="68"/>
        <v>Legitimate</v>
      </c>
      <c r="X470" s="2" t="str">
        <f>IF(Q470&lt;Data_Validation!$B$8,"Low Value",IF(Q470&lt;Data_Validation!$B$9,"Medium Value","High Value"))</f>
        <v>Low Value</v>
      </c>
      <c r="Y470" s="2" t="str">
        <f t="shared" si="69"/>
        <v>Stable</v>
      </c>
      <c r="Z470" s="2" t="str">
        <f t="shared" si="70"/>
        <v>Check Data</v>
      </c>
    </row>
    <row r="471" spans="1:26" x14ac:dyDescent="0.3">
      <c r="A471" t="s">
        <v>488</v>
      </c>
      <c r="B471">
        <v>43</v>
      </c>
      <c r="C471" t="s">
        <v>25</v>
      </c>
      <c r="D471" t="s">
        <v>15</v>
      </c>
      <c r="E471">
        <v>87.82</v>
      </c>
      <c r="F471">
        <v>9</v>
      </c>
      <c r="G471">
        <v>226</v>
      </c>
      <c r="H471">
        <v>0</v>
      </c>
      <c r="I471" t="s">
        <v>40</v>
      </c>
      <c r="J471">
        <v>53</v>
      </c>
      <c r="K471" s="1">
        <v>45451</v>
      </c>
      <c r="L471">
        <v>54</v>
      </c>
      <c r="M471">
        <v>0.05</v>
      </c>
      <c r="N471">
        <f>IF(E471="",Data_Validation!$B$1,E471)</f>
        <v>87.82</v>
      </c>
      <c r="O471">
        <f>IF(J471="",Data_Validation!$B$2,J471)</f>
        <v>53</v>
      </c>
      <c r="P471">
        <f t="shared" si="63"/>
        <v>1</v>
      </c>
      <c r="Q471" s="2">
        <f>CustomerData[[#This Row],[avg_order_value_clean]]*CustomerData[[#This Row],[total_orders]]</f>
        <v>790.37999999999988</v>
      </c>
      <c r="R471" s="2" t="str">
        <f t="shared" si="71"/>
        <v>Inactive</v>
      </c>
      <c r="S471" s="2" t="str">
        <f t="shared" si="64"/>
        <v>Low Risk</v>
      </c>
      <c r="T471" s="2" t="str">
        <f t="shared" si="65"/>
        <v>35-44</v>
      </c>
      <c r="U471" s="1">
        <f t="shared" ca="1" si="66"/>
        <v>810</v>
      </c>
      <c r="V471" s="2" t="str">
        <f t="shared" si="67"/>
        <v>Medium Loyalty</v>
      </c>
      <c r="W471" s="2" t="str">
        <f t="shared" si="68"/>
        <v>Legitimate</v>
      </c>
      <c r="X471" s="2" t="str">
        <f>IF(Q471&lt;Data_Validation!$B$8,"Low Value",IF(Q471&lt;Data_Validation!$B$9,"Medium Value","High Value"))</f>
        <v>Low Value</v>
      </c>
      <c r="Y471" s="2" t="str">
        <f t="shared" si="69"/>
        <v>Stable</v>
      </c>
      <c r="Z471" s="2" t="str">
        <f t="shared" si="70"/>
        <v>Check Data</v>
      </c>
    </row>
    <row r="472" spans="1:26" x14ac:dyDescent="0.3">
      <c r="A472" t="s">
        <v>489</v>
      </c>
      <c r="B472">
        <v>33</v>
      </c>
      <c r="C472" t="s">
        <v>21</v>
      </c>
      <c r="D472" t="s">
        <v>50</v>
      </c>
      <c r="E472">
        <v>81.680000000000007</v>
      </c>
      <c r="F472">
        <v>12</v>
      </c>
      <c r="G472">
        <v>113</v>
      </c>
      <c r="H472">
        <v>0</v>
      </c>
      <c r="I472" t="s">
        <v>23</v>
      </c>
      <c r="J472">
        <v>77.599999999999994</v>
      </c>
      <c r="K472" s="1">
        <v>45774</v>
      </c>
      <c r="L472">
        <v>13</v>
      </c>
      <c r="M472">
        <v>0.24</v>
      </c>
      <c r="N472">
        <f>IF(E472="",Data_Validation!$B$1,E472)</f>
        <v>81.680000000000007</v>
      </c>
      <c r="O472">
        <f>IF(J472="",Data_Validation!$B$2,J472)</f>
        <v>77.599999999999994</v>
      </c>
      <c r="P472">
        <f t="shared" si="63"/>
        <v>1</v>
      </c>
      <c r="Q472" s="2">
        <f>CustomerData[[#This Row],[avg_order_value_clean]]*CustomerData[[#This Row],[total_orders]]</f>
        <v>980.16000000000008</v>
      </c>
      <c r="R472" s="2" t="str">
        <f t="shared" si="71"/>
        <v>Inactive</v>
      </c>
      <c r="S472" s="2" t="str">
        <f t="shared" si="64"/>
        <v>Medium Risk</v>
      </c>
      <c r="T472" s="2" t="str">
        <f t="shared" si="65"/>
        <v>25-34</v>
      </c>
      <c r="U472" s="1">
        <f t="shared" ca="1" si="66"/>
        <v>487</v>
      </c>
      <c r="V472" s="2" t="str">
        <f t="shared" si="67"/>
        <v>Low Loyalty</v>
      </c>
      <c r="W472" s="2" t="str">
        <f t="shared" si="68"/>
        <v>Legitimate</v>
      </c>
      <c r="X472" s="2" t="str">
        <f>IF(Q472&lt;Data_Validation!$B$8,"Low Value",IF(Q472&lt;Data_Validation!$B$9,"Medium Value","High Value"))</f>
        <v>Low Value</v>
      </c>
      <c r="Y472" s="2" t="str">
        <f t="shared" si="69"/>
        <v>Stable</v>
      </c>
      <c r="Z472" s="2" t="str">
        <f t="shared" si="70"/>
        <v>Check Data</v>
      </c>
    </row>
    <row r="473" spans="1:26" x14ac:dyDescent="0.3">
      <c r="A473" t="s">
        <v>490</v>
      </c>
      <c r="B473">
        <v>45</v>
      </c>
      <c r="C473" t="s">
        <v>14</v>
      </c>
      <c r="D473" t="s">
        <v>44</v>
      </c>
      <c r="E473">
        <v>150.19</v>
      </c>
      <c r="F473">
        <v>8</v>
      </c>
      <c r="G473">
        <v>24</v>
      </c>
      <c r="H473">
        <v>0</v>
      </c>
      <c r="I473" t="s">
        <v>23</v>
      </c>
      <c r="J473">
        <v>41.2</v>
      </c>
      <c r="K473" s="1">
        <v>45230</v>
      </c>
      <c r="L473">
        <v>24</v>
      </c>
      <c r="M473">
        <v>0.19</v>
      </c>
      <c r="N473">
        <f>IF(E473="",Data_Validation!$B$1,E473)</f>
        <v>150.19</v>
      </c>
      <c r="O473">
        <f>IF(J473="",Data_Validation!$B$2,J473)</f>
        <v>41.2</v>
      </c>
      <c r="P473">
        <f t="shared" si="63"/>
        <v>1</v>
      </c>
      <c r="Q473" s="2">
        <f>CustomerData[[#This Row],[avg_order_value_clean]]*CustomerData[[#This Row],[total_orders]]</f>
        <v>1201.52</v>
      </c>
      <c r="R473" s="2" t="str">
        <f t="shared" si="71"/>
        <v>Active</v>
      </c>
      <c r="S473" s="2" t="str">
        <f t="shared" si="64"/>
        <v>Low Risk</v>
      </c>
      <c r="T473" s="2" t="str">
        <f t="shared" si="65"/>
        <v>45-54</v>
      </c>
      <c r="U473" s="1">
        <f t="shared" ca="1" si="66"/>
        <v>1031</v>
      </c>
      <c r="V473" s="2" t="str">
        <f t="shared" si="67"/>
        <v>Low Loyalty</v>
      </c>
      <c r="W473" s="2" t="str">
        <f t="shared" si="68"/>
        <v>Legitimate</v>
      </c>
      <c r="X473" s="2" t="str">
        <f>IF(Q473&lt;Data_Validation!$B$8,"Low Value",IF(Q473&lt;Data_Validation!$B$9,"Medium Value","High Value"))</f>
        <v>Low Value</v>
      </c>
      <c r="Y473" s="2" t="str">
        <f t="shared" si="69"/>
        <v>Stable</v>
      </c>
      <c r="Z473" s="2" t="str">
        <f t="shared" si="70"/>
        <v>Check Data</v>
      </c>
    </row>
    <row r="474" spans="1:26" x14ac:dyDescent="0.3">
      <c r="A474" t="s">
        <v>491</v>
      </c>
      <c r="B474">
        <v>18</v>
      </c>
      <c r="C474" t="s">
        <v>14</v>
      </c>
      <c r="D474" t="s">
        <v>22</v>
      </c>
      <c r="E474">
        <v>86.96</v>
      </c>
      <c r="F474">
        <v>10</v>
      </c>
      <c r="G474">
        <v>91</v>
      </c>
      <c r="H474">
        <v>0</v>
      </c>
      <c r="I474" t="s">
        <v>23</v>
      </c>
      <c r="J474">
        <v>84.3</v>
      </c>
      <c r="K474" s="1">
        <v>45185</v>
      </c>
      <c r="L474">
        <v>62</v>
      </c>
      <c r="M474">
        <v>0.1</v>
      </c>
      <c r="N474">
        <f>IF(E474="",Data_Validation!$B$1,E474)</f>
        <v>86.96</v>
      </c>
      <c r="O474">
        <f>IF(J474="",Data_Validation!$B$2,J474)</f>
        <v>84.3</v>
      </c>
      <c r="P474">
        <f t="shared" si="63"/>
        <v>3</v>
      </c>
      <c r="Q474" s="2">
        <f>CustomerData[[#This Row],[avg_order_value_clean]]*CustomerData[[#This Row],[total_orders]]</f>
        <v>869.59999999999991</v>
      </c>
      <c r="R474" s="2" t="str">
        <f t="shared" si="71"/>
        <v>Inactive</v>
      </c>
      <c r="S474" s="2" t="str">
        <f t="shared" si="64"/>
        <v>Low Risk</v>
      </c>
      <c r="T474" s="2" t="str">
        <f t="shared" si="65"/>
        <v>Under 25</v>
      </c>
      <c r="U474" s="1">
        <f t="shared" ca="1" si="66"/>
        <v>1076</v>
      </c>
      <c r="V474" s="2" t="str">
        <f t="shared" si="67"/>
        <v>Medium Loyalty</v>
      </c>
      <c r="W474" s="2" t="str">
        <f t="shared" si="68"/>
        <v>Legitimate</v>
      </c>
      <c r="X474" s="2" t="str">
        <f>IF(Q474&lt;Data_Validation!$B$8,"Low Value",IF(Q474&lt;Data_Validation!$B$9,"Medium Value","High Value"))</f>
        <v>Low Value</v>
      </c>
      <c r="Y474" s="2" t="str">
        <f t="shared" si="69"/>
        <v>Stable</v>
      </c>
      <c r="Z474" s="2" t="str">
        <f t="shared" si="70"/>
        <v>Check Data</v>
      </c>
    </row>
    <row r="475" spans="1:26" x14ac:dyDescent="0.3">
      <c r="A475" t="s">
        <v>492</v>
      </c>
      <c r="B475">
        <v>53</v>
      </c>
      <c r="C475" t="s">
        <v>21</v>
      </c>
      <c r="D475" t="s">
        <v>50</v>
      </c>
      <c r="E475">
        <v>23.39</v>
      </c>
      <c r="F475">
        <v>10</v>
      </c>
      <c r="G475">
        <v>86</v>
      </c>
      <c r="H475">
        <v>0</v>
      </c>
      <c r="I475" t="s">
        <v>23</v>
      </c>
      <c r="J475">
        <v>15</v>
      </c>
      <c r="K475" s="1">
        <v>45378</v>
      </c>
      <c r="L475">
        <v>40</v>
      </c>
      <c r="M475">
        <v>0.11</v>
      </c>
      <c r="N475">
        <f>IF(E475="",Data_Validation!$B$1,E475)</f>
        <v>23.39</v>
      </c>
      <c r="O475">
        <f>IF(J475="",Data_Validation!$B$2,J475)</f>
        <v>15</v>
      </c>
      <c r="P475">
        <f t="shared" si="63"/>
        <v>2</v>
      </c>
      <c r="Q475" s="2">
        <f>CustomerData[[#This Row],[avg_order_value_clean]]*CustomerData[[#This Row],[total_orders]]</f>
        <v>233.9</v>
      </c>
      <c r="R475" s="2" t="str">
        <f t="shared" si="71"/>
        <v>At Risk</v>
      </c>
      <c r="S475" s="2" t="str">
        <f t="shared" si="64"/>
        <v>Low Risk</v>
      </c>
      <c r="T475" s="2" t="str">
        <f t="shared" si="65"/>
        <v>45-54</v>
      </c>
      <c r="U475" s="1">
        <f t="shared" ca="1" si="66"/>
        <v>883</v>
      </c>
      <c r="V475" s="2" t="str">
        <f t="shared" si="67"/>
        <v>Medium Loyalty</v>
      </c>
      <c r="W475" s="2" t="str">
        <f t="shared" si="68"/>
        <v>Legitimate</v>
      </c>
      <c r="X475" s="2" t="str">
        <f>IF(Q475&lt;Data_Validation!$B$8,"Low Value",IF(Q475&lt;Data_Validation!$B$9,"Medium Value","High Value"))</f>
        <v>Low Value</v>
      </c>
      <c r="Y475" s="2" t="str">
        <f t="shared" si="69"/>
        <v>Stable</v>
      </c>
      <c r="Z475" s="2" t="str">
        <f t="shared" si="70"/>
        <v>Check Data</v>
      </c>
    </row>
    <row r="476" spans="1:26" x14ac:dyDescent="0.3">
      <c r="A476" t="s">
        <v>493</v>
      </c>
      <c r="B476">
        <v>27</v>
      </c>
      <c r="C476" t="s">
        <v>14</v>
      </c>
      <c r="D476" t="s">
        <v>26</v>
      </c>
      <c r="E476">
        <v>142.72</v>
      </c>
      <c r="F476">
        <v>14</v>
      </c>
      <c r="G476">
        <v>80</v>
      </c>
      <c r="H476">
        <v>0</v>
      </c>
      <c r="I476" t="s">
        <v>19</v>
      </c>
      <c r="J476">
        <v>82</v>
      </c>
      <c r="K476" s="1">
        <v>45334</v>
      </c>
      <c r="L476">
        <v>59</v>
      </c>
      <c r="M476">
        <v>0.33</v>
      </c>
      <c r="N476">
        <f>IF(E476="",Data_Validation!$B$1,E476)</f>
        <v>142.72</v>
      </c>
      <c r="O476">
        <f>IF(J476="",Data_Validation!$B$2,J476)</f>
        <v>82</v>
      </c>
      <c r="P476">
        <f t="shared" si="63"/>
        <v>2</v>
      </c>
      <c r="Q476" s="2">
        <f>CustomerData[[#This Row],[avg_order_value_clean]]*CustomerData[[#This Row],[total_orders]]</f>
        <v>1998.08</v>
      </c>
      <c r="R476" s="2" t="str">
        <f t="shared" si="71"/>
        <v>At Risk</v>
      </c>
      <c r="S476" s="2" t="str">
        <f t="shared" si="64"/>
        <v>Medium Risk</v>
      </c>
      <c r="T476" s="2" t="str">
        <f t="shared" si="65"/>
        <v>25-34</v>
      </c>
      <c r="U476" s="1">
        <f t="shared" ca="1" si="66"/>
        <v>927</v>
      </c>
      <c r="V476" s="2" t="str">
        <f t="shared" si="67"/>
        <v>Medium Loyalty</v>
      </c>
      <c r="W476" s="2" t="str">
        <f t="shared" si="68"/>
        <v>Legitimate</v>
      </c>
      <c r="X476" s="2" t="str">
        <f>IF(Q476&lt;Data_Validation!$B$8,"Low Value",IF(Q476&lt;Data_Validation!$B$9,"Medium Value","High Value"))</f>
        <v>High Value</v>
      </c>
      <c r="Y476" s="2" t="str">
        <f t="shared" si="69"/>
        <v>High Value - Maintain</v>
      </c>
      <c r="Z476" s="2" t="str">
        <f t="shared" si="70"/>
        <v>Check Data</v>
      </c>
    </row>
    <row r="477" spans="1:26" x14ac:dyDescent="0.3">
      <c r="A477" t="s">
        <v>75</v>
      </c>
      <c r="B477">
        <v>60</v>
      </c>
      <c r="C477" t="s">
        <v>14</v>
      </c>
      <c r="D477" t="s">
        <v>35</v>
      </c>
      <c r="E477">
        <v>35.299999999999997</v>
      </c>
      <c r="F477">
        <v>6</v>
      </c>
      <c r="G477">
        <v>249</v>
      </c>
      <c r="H477">
        <v>0</v>
      </c>
      <c r="I477" t="s">
        <v>23</v>
      </c>
      <c r="J477">
        <v>47.6</v>
      </c>
      <c r="K477" s="1">
        <v>45435</v>
      </c>
      <c r="L477">
        <v>56</v>
      </c>
      <c r="M477">
        <v>0.72</v>
      </c>
      <c r="N477">
        <f>IF(E477="",Data_Validation!$B$1,E477)</f>
        <v>35.299999999999997</v>
      </c>
      <c r="O477">
        <f>IF(J477="",Data_Validation!$B$2,J477)</f>
        <v>47.6</v>
      </c>
      <c r="P477">
        <f t="shared" si="63"/>
        <v>2</v>
      </c>
      <c r="Q477" s="2">
        <f>CustomerData[[#This Row],[avg_order_value_clean]]*CustomerData[[#This Row],[total_orders]]</f>
        <v>211.79999999999998</v>
      </c>
      <c r="R477" s="2" t="str">
        <f t="shared" si="71"/>
        <v>Inactive</v>
      </c>
      <c r="S477" s="2" t="str">
        <f t="shared" si="64"/>
        <v>High Risk</v>
      </c>
      <c r="T477" s="2" t="str">
        <f t="shared" si="65"/>
        <v>55+</v>
      </c>
      <c r="U477" s="1">
        <f t="shared" ca="1" si="66"/>
        <v>826</v>
      </c>
      <c r="V477" s="2" t="str">
        <f t="shared" si="67"/>
        <v>Medium Loyalty</v>
      </c>
      <c r="W477" s="2" t="str">
        <f t="shared" si="68"/>
        <v>Legitimate</v>
      </c>
      <c r="X477" s="2" t="str">
        <f>IF(Q477&lt;Data_Validation!$B$8,"Low Value",IF(Q477&lt;Data_Validation!$B$9,"Medium Value","High Value"))</f>
        <v>Low Value</v>
      </c>
      <c r="Y477" s="2" t="str">
        <f t="shared" si="69"/>
        <v>At Risk - Develop</v>
      </c>
      <c r="Z477" s="2" t="str">
        <f t="shared" si="70"/>
        <v>Check Data</v>
      </c>
    </row>
    <row r="478" spans="1:26" x14ac:dyDescent="0.3">
      <c r="A478" t="s">
        <v>494</v>
      </c>
      <c r="B478">
        <v>34</v>
      </c>
      <c r="C478" t="s">
        <v>14</v>
      </c>
      <c r="D478" t="s">
        <v>26</v>
      </c>
      <c r="E478">
        <v>59.25</v>
      </c>
      <c r="F478">
        <v>8</v>
      </c>
      <c r="G478">
        <v>249</v>
      </c>
      <c r="H478">
        <v>0</v>
      </c>
      <c r="I478" t="s">
        <v>19</v>
      </c>
      <c r="J478">
        <v>74.599999999999994</v>
      </c>
      <c r="K478" s="1">
        <v>44426</v>
      </c>
      <c r="L478">
        <v>64</v>
      </c>
      <c r="M478">
        <v>0.35</v>
      </c>
      <c r="N478">
        <f>IF(E478="",Data_Validation!$B$1,E478)</f>
        <v>59.25</v>
      </c>
      <c r="O478">
        <f>IF(J478="",Data_Validation!$B$2,J478)</f>
        <v>74.599999999999994</v>
      </c>
      <c r="P478">
        <f t="shared" si="63"/>
        <v>1</v>
      </c>
      <c r="Q478" s="2">
        <f>CustomerData[[#This Row],[avg_order_value_clean]]*CustomerData[[#This Row],[total_orders]]</f>
        <v>474</v>
      </c>
      <c r="R478" s="2" t="str">
        <f t="shared" si="71"/>
        <v>Inactive</v>
      </c>
      <c r="S478" s="2" t="str">
        <f t="shared" si="64"/>
        <v>Medium Risk</v>
      </c>
      <c r="T478" s="2" t="str">
        <f t="shared" si="65"/>
        <v>25-34</v>
      </c>
      <c r="U478" s="1">
        <f t="shared" ca="1" si="66"/>
        <v>1835</v>
      </c>
      <c r="V478" s="2" t="str">
        <f t="shared" si="67"/>
        <v>Medium Loyalty</v>
      </c>
      <c r="W478" s="2" t="str">
        <f t="shared" si="68"/>
        <v>Legitimate</v>
      </c>
      <c r="X478" s="2" t="str">
        <f>IF(Q478&lt;Data_Validation!$B$8,"Low Value",IF(Q478&lt;Data_Validation!$B$9,"Medium Value","High Value"))</f>
        <v>Low Value</v>
      </c>
      <c r="Y478" s="2" t="str">
        <f t="shared" si="69"/>
        <v>Stable</v>
      </c>
      <c r="Z478" s="2" t="str">
        <f t="shared" si="70"/>
        <v>Check Data</v>
      </c>
    </row>
    <row r="479" spans="1:26" x14ac:dyDescent="0.3">
      <c r="A479" t="s">
        <v>495</v>
      </c>
      <c r="B479">
        <v>74</v>
      </c>
      <c r="C479" t="s">
        <v>14</v>
      </c>
      <c r="D479" t="s">
        <v>28</v>
      </c>
      <c r="E479">
        <v>63.94</v>
      </c>
      <c r="F479">
        <v>4</v>
      </c>
      <c r="G479">
        <v>209</v>
      </c>
      <c r="H479">
        <v>0</v>
      </c>
      <c r="I479" t="s">
        <v>16</v>
      </c>
      <c r="J479">
        <v>24</v>
      </c>
      <c r="K479" s="1">
        <v>44623</v>
      </c>
      <c r="L479">
        <v>60</v>
      </c>
      <c r="M479">
        <v>0.5</v>
      </c>
      <c r="N479">
        <f>IF(E479="",Data_Validation!$B$1,E479)</f>
        <v>63.94</v>
      </c>
      <c r="O479">
        <f>IF(J479="",Data_Validation!$B$2,J479)</f>
        <v>24</v>
      </c>
      <c r="P479">
        <f t="shared" si="63"/>
        <v>1</v>
      </c>
      <c r="Q479" s="2">
        <f>CustomerData[[#This Row],[avg_order_value_clean]]*CustomerData[[#This Row],[total_orders]]</f>
        <v>255.76</v>
      </c>
      <c r="R479" s="2" t="str">
        <f t="shared" si="71"/>
        <v>Inactive</v>
      </c>
      <c r="S479" s="2" t="str">
        <f t="shared" si="64"/>
        <v>High Risk</v>
      </c>
      <c r="T479" s="2" t="str">
        <f t="shared" si="65"/>
        <v>55+</v>
      </c>
      <c r="U479" s="1">
        <f t="shared" ca="1" si="66"/>
        <v>1638</v>
      </c>
      <c r="V479" s="2" t="str">
        <f t="shared" si="67"/>
        <v>Medium Loyalty</v>
      </c>
      <c r="W479" s="2" t="str">
        <f t="shared" si="68"/>
        <v>Legitimate</v>
      </c>
      <c r="X479" s="2" t="str">
        <f>IF(Q479&lt;Data_Validation!$B$8,"Low Value",IF(Q479&lt;Data_Validation!$B$9,"Medium Value","High Value"))</f>
        <v>Low Value</v>
      </c>
      <c r="Y479" s="2" t="str">
        <f t="shared" si="69"/>
        <v>At Risk - Develop</v>
      </c>
      <c r="Z479" s="2" t="str">
        <f t="shared" si="70"/>
        <v>Check Data</v>
      </c>
    </row>
    <row r="480" spans="1:26" x14ac:dyDescent="0.3">
      <c r="A480" t="s">
        <v>496</v>
      </c>
      <c r="B480">
        <v>76</v>
      </c>
      <c r="C480" t="s">
        <v>21</v>
      </c>
      <c r="D480" t="s">
        <v>28</v>
      </c>
      <c r="E480">
        <v>88.09</v>
      </c>
      <c r="F480">
        <v>8</v>
      </c>
      <c r="G480">
        <v>8</v>
      </c>
      <c r="H480">
        <v>0</v>
      </c>
      <c r="I480" t="s">
        <v>40</v>
      </c>
      <c r="J480">
        <v>48.6</v>
      </c>
      <c r="K480" s="1">
        <v>44770</v>
      </c>
      <c r="L480">
        <v>81</v>
      </c>
      <c r="M480">
        <v>0.3</v>
      </c>
      <c r="N480">
        <f>IF(E480="",Data_Validation!$B$1,E480)</f>
        <v>88.09</v>
      </c>
      <c r="O480">
        <f>IF(J480="",Data_Validation!$B$2,J480)</f>
        <v>48.6</v>
      </c>
      <c r="P480">
        <f t="shared" si="63"/>
        <v>3</v>
      </c>
      <c r="Q480" s="2">
        <f>CustomerData[[#This Row],[avg_order_value_clean]]*CustomerData[[#This Row],[total_orders]]</f>
        <v>704.72</v>
      </c>
      <c r="R480" s="2" t="str">
        <f t="shared" si="71"/>
        <v>Active</v>
      </c>
      <c r="S480" s="2" t="str">
        <f t="shared" si="64"/>
        <v>Medium Risk</v>
      </c>
      <c r="T480" s="2" t="str">
        <f t="shared" si="65"/>
        <v>55+</v>
      </c>
      <c r="U480" s="1">
        <f t="shared" ca="1" si="66"/>
        <v>1491</v>
      </c>
      <c r="V480" s="2" t="str">
        <f t="shared" si="67"/>
        <v>High Loyalty</v>
      </c>
      <c r="W480" s="2" t="str">
        <f t="shared" si="68"/>
        <v>Legitimate</v>
      </c>
      <c r="X480" s="2" t="str">
        <f>IF(Q480&lt;Data_Validation!$B$8,"Low Value",IF(Q480&lt;Data_Validation!$B$9,"Medium Value","High Value"))</f>
        <v>Low Value</v>
      </c>
      <c r="Y480" s="2" t="str">
        <f t="shared" si="69"/>
        <v>Stable</v>
      </c>
      <c r="Z480" s="2" t="str">
        <f t="shared" si="70"/>
        <v>Check Data</v>
      </c>
    </row>
    <row r="481" spans="1:26" x14ac:dyDescent="0.3">
      <c r="A481" t="s">
        <v>497</v>
      </c>
      <c r="B481">
        <v>40</v>
      </c>
      <c r="C481" t="s">
        <v>25</v>
      </c>
      <c r="D481" t="s">
        <v>26</v>
      </c>
      <c r="F481">
        <v>14</v>
      </c>
      <c r="G481">
        <v>98</v>
      </c>
      <c r="H481">
        <v>0</v>
      </c>
      <c r="I481" t="s">
        <v>16</v>
      </c>
      <c r="J481">
        <v>73.3</v>
      </c>
      <c r="K481" s="1">
        <v>44067</v>
      </c>
      <c r="L481">
        <v>97</v>
      </c>
      <c r="M481">
        <v>0.35</v>
      </c>
      <c r="N481">
        <f>IF(E481="",Data_Validation!$B$1,E481)</f>
        <v>250</v>
      </c>
      <c r="O481">
        <f>IF(J481="",Data_Validation!$B$2,J481)</f>
        <v>73.3</v>
      </c>
      <c r="P481">
        <f t="shared" si="63"/>
        <v>2</v>
      </c>
      <c r="Q481" s="2">
        <f>CustomerData[[#This Row],[avg_order_value_clean]]*CustomerData[[#This Row],[total_orders]]</f>
        <v>3500</v>
      </c>
      <c r="R481" s="2" t="str">
        <f t="shared" si="71"/>
        <v>Inactive</v>
      </c>
      <c r="S481" s="2" t="str">
        <f t="shared" si="64"/>
        <v>Medium Risk</v>
      </c>
      <c r="T481" s="2" t="str">
        <f t="shared" si="65"/>
        <v>35-44</v>
      </c>
      <c r="U481" s="1">
        <f t="shared" ca="1" si="66"/>
        <v>2194</v>
      </c>
      <c r="V481" s="2" t="str">
        <f t="shared" si="67"/>
        <v>High Loyalty</v>
      </c>
      <c r="W481" s="2" t="str">
        <f t="shared" si="68"/>
        <v>Legitimate</v>
      </c>
      <c r="X481" s="2" t="str">
        <f>IF(Q481&lt;Data_Validation!$B$8,"Low Value",IF(Q481&lt;Data_Validation!$B$9,"Medium Value","High Value"))</f>
        <v>High Value</v>
      </c>
      <c r="Y481" s="2" t="str">
        <f t="shared" si="69"/>
        <v>High Value - Maintain</v>
      </c>
      <c r="Z481" s="2" t="str">
        <f t="shared" si="70"/>
        <v>Check Data</v>
      </c>
    </row>
    <row r="482" spans="1:26" x14ac:dyDescent="0.3">
      <c r="A482" t="s">
        <v>498</v>
      </c>
      <c r="B482">
        <v>24</v>
      </c>
      <c r="C482" t="s">
        <v>14</v>
      </c>
      <c r="D482" t="s">
        <v>37</v>
      </c>
      <c r="F482">
        <v>10</v>
      </c>
      <c r="G482">
        <v>35</v>
      </c>
      <c r="H482">
        <v>0</v>
      </c>
      <c r="I482" t="s">
        <v>16</v>
      </c>
      <c r="J482">
        <v>48.4</v>
      </c>
      <c r="K482" s="1">
        <v>45442</v>
      </c>
      <c r="L482">
        <v>23</v>
      </c>
      <c r="M482">
        <v>0.75</v>
      </c>
      <c r="N482">
        <f>IF(E482="",Data_Validation!$B$1,E482)</f>
        <v>250</v>
      </c>
      <c r="O482">
        <f>IF(J482="",Data_Validation!$B$2,J482)</f>
        <v>48.4</v>
      </c>
      <c r="P482">
        <f t="shared" si="63"/>
        <v>3</v>
      </c>
      <c r="Q482" s="2">
        <f>CustomerData[[#This Row],[avg_order_value_clean]]*CustomerData[[#This Row],[total_orders]]</f>
        <v>2500</v>
      </c>
      <c r="R482" s="2" t="str">
        <f t="shared" si="71"/>
        <v>At Risk</v>
      </c>
      <c r="S482" s="2" t="str">
        <f t="shared" si="64"/>
        <v>High Risk</v>
      </c>
      <c r="T482" s="2" t="str">
        <f t="shared" si="65"/>
        <v>Under 25</v>
      </c>
      <c r="U482" s="1">
        <f t="shared" ca="1" si="66"/>
        <v>819</v>
      </c>
      <c r="V482" s="2" t="str">
        <f t="shared" si="67"/>
        <v>Low Loyalty</v>
      </c>
      <c r="W482" s="2" t="str">
        <f t="shared" si="68"/>
        <v>Legitimate</v>
      </c>
      <c r="X482" s="2" t="str">
        <f>IF(Q482&lt;Data_Validation!$B$8,"Low Value",IF(Q482&lt;Data_Validation!$B$9,"Medium Value","High Value"))</f>
        <v>High Value</v>
      </c>
      <c r="Y482" s="2" t="str">
        <f t="shared" si="69"/>
        <v>Critical - Retain</v>
      </c>
      <c r="Z482" s="2" t="str">
        <f t="shared" si="70"/>
        <v>Check Data</v>
      </c>
    </row>
    <row r="483" spans="1:26" x14ac:dyDescent="0.3">
      <c r="A483" t="s">
        <v>499</v>
      </c>
      <c r="B483">
        <v>61</v>
      </c>
      <c r="C483" t="s">
        <v>14</v>
      </c>
      <c r="D483" t="s">
        <v>26</v>
      </c>
      <c r="E483">
        <v>110.71</v>
      </c>
      <c r="F483">
        <v>9</v>
      </c>
      <c r="G483">
        <v>56</v>
      </c>
      <c r="H483">
        <v>0</v>
      </c>
      <c r="I483" t="s">
        <v>29</v>
      </c>
      <c r="J483">
        <v>45.8</v>
      </c>
      <c r="K483" s="1">
        <v>44371</v>
      </c>
      <c r="L483">
        <v>27</v>
      </c>
      <c r="M483">
        <v>0.4</v>
      </c>
      <c r="N483">
        <f>IF(E483="",Data_Validation!$B$1,E483)</f>
        <v>110.71</v>
      </c>
      <c r="O483">
        <f>IF(J483="",Data_Validation!$B$2,J483)</f>
        <v>45.8</v>
      </c>
      <c r="P483">
        <f t="shared" si="63"/>
        <v>3</v>
      </c>
      <c r="Q483" s="2">
        <f>CustomerData[[#This Row],[avg_order_value_clean]]*CustomerData[[#This Row],[total_orders]]</f>
        <v>996.39</v>
      </c>
      <c r="R483" s="2" t="str">
        <f t="shared" si="71"/>
        <v>At Risk</v>
      </c>
      <c r="S483" s="2" t="str">
        <f t="shared" si="64"/>
        <v>Medium Risk</v>
      </c>
      <c r="T483" s="2" t="str">
        <f t="shared" si="65"/>
        <v>55+</v>
      </c>
      <c r="U483" s="1">
        <f t="shared" ca="1" si="66"/>
        <v>1890</v>
      </c>
      <c r="V483" s="2" t="str">
        <f t="shared" si="67"/>
        <v>Low Loyalty</v>
      </c>
      <c r="W483" s="2" t="str">
        <f t="shared" si="68"/>
        <v>Legitimate</v>
      </c>
      <c r="X483" s="2" t="str">
        <f>IF(Q483&lt;Data_Validation!$B$8,"Low Value",IF(Q483&lt;Data_Validation!$B$9,"Medium Value","High Value"))</f>
        <v>Low Value</v>
      </c>
      <c r="Y483" s="2" t="str">
        <f t="shared" si="69"/>
        <v>Stable</v>
      </c>
      <c r="Z483" s="2" t="str">
        <f t="shared" si="70"/>
        <v>Check Data</v>
      </c>
    </row>
    <row r="484" spans="1:26" x14ac:dyDescent="0.3">
      <c r="A484" t="s">
        <v>500</v>
      </c>
      <c r="B484">
        <v>70</v>
      </c>
      <c r="C484" t="s">
        <v>14</v>
      </c>
      <c r="D484" t="s">
        <v>28</v>
      </c>
      <c r="E484">
        <v>233.88</v>
      </c>
      <c r="F484">
        <v>18</v>
      </c>
      <c r="G484">
        <v>62</v>
      </c>
      <c r="H484">
        <v>0</v>
      </c>
      <c r="I484" t="s">
        <v>16</v>
      </c>
      <c r="J484">
        <v>81.099999999999994</v>
      </c>
      <c r="K484" s="1">
        <v>45016</v>
      </c>
      <c r="L484">
        <v>61</v>
      </c>
      <c r="M484">
        <v>0.1</v>
      </c>
      <c r="N484">
        <f>IF(E484="",Data_Validation!$B$1,E484)</f>
        <v>233.88</v>
      </c>
      <c r="O484">
        <f>IF(J484="",Data_Validation!$B$2,J484)</f>
        <v>81.099999999999994</v>
      </c>
      <c r="P484">
        <f t="shared" si="63"/>
        <v>2</v>
      </c>
      <c r="Q484" s="2">
        <f>CustomerData[[#This Row],[avg_order_value_clean]]*CustomerData[[#This Row],[total_orders]]</f>
        <v>4209.84</v>
      </c>
      <c r="R484" s="2" t="str">
        <f t="shared" si="71"/>
        <v>At Risk</v>
      </c>
      <c r="S484" s="2" t="str">
        <f t="shared" si="64"/>
        <v>Low Risk</v>
      </c>
      <c r="T484" s="2" t="str">
        <f t="shared" si="65"/>
        <v>55+</v>
      </c>
      <c r="U484" s="1">
        <f t="shared" ca="1" si="66"/>
        <v>1245</v>
      </c>
      <c r="V484" s="2" t="str">
        <f t="shared" si="67"/>
        <v>Medium Loyalty</v>
      </c>
      <c r="W484" s="2" t="str">
        <f t="shared" si="68"/>
        <v>Legitimate</v>
      </c>
      <c r="X484" s="2" t="str">
        <f>IF(Q484&lt;Data_Validation!$B$8,"Low Value",IF(Q484&lt;Data_Validation!$B$9,"Medium Value","High Value"))</f>
        <v>High Value</v>
      </c>
      <c r="Y484" s="2" t="str">
        <f t="shared" si="69"/>
        <v>High Value - Maintain</v>
      </c>
      <c r="Z484" s="2" t="str">
        <f t="shared" si="70"/>
        <v>Check Data</v>
      </c>
    </row>
    <row r="485" spans="1:26" x14ac:dyDescent="0.3">
      <c r="A485" t="s">
        <v>501</v>
      </c>
      <c r="B485">
        <v>24</v>
      </c>
      <c r="C485" t="s">
        <v>21</v>
      </c>
      <c r="D485" t="s">
        <v>28</v>
      </c>
      <c r="E485">
        <v>29.51</v>
      </c>
      <c r="F485">
        <v>12</v>
      </c>
      <c r="G485">
        <v>337</v>
      </c>
      <c r="H485">
        <v>0</v>
      </c>
      <c r="I485" t="s">
        <v>16</v>
      </c>
      <c r="J485">
        <v>16.2</v>
      </c>
      <c r="K485" s="1">
        <v>45769</v>
      </c>
      <c r="L485">
        <v>44</v>
      </c>
      <c r="M485">
        <v>0.25</v>
      </c>
      <c r="N485">
        <f>IF(E485="",Data_Validation!$B$1,E485)</f>
        <v>29.51</v>
      </c>
      <c r="O485">
        <f>IF(J485="",Data_Validation!$B$2,J485)</f>
        <v>16.2</v>
      </c>
      <c r="P485">
        <f t="shared" si="63"/>
        <v>2</v>
      </c>
      <c r="Q485" s="2">
        <f>CustomerData[[#This Row],[avg_order_value_clean]]*CustomerData[[#This Row],[total_orders]]</f>
        <v>354.12</v>
      </c>
      <c r="R485" s="2" t="str">
        <f t="shared" si="71"/>
        <v>Inactive</v>
      </c>
      <c r="S485" s="2" t="str">
        <f t="shared" si="64"/>
        <v>Medium Risk</v>
      </c>
      <c r="T485" s="2" t="str">
        <f t="shared" si="65"/>
        <v>Under 25</v>
      </c>
      <c r="U485" s="1">
        <f t="shared" ca="1" si="66"/>
        <v>492</v>
      </c>
      <c r="V485" s="2" t="str">
        <f t="shared" si="67"/>
        <v>Medium Loyalty</v>
      </c>
      <c r="W485" s="2" t="str">
        <f t="shared" si="68"/>
        <v>Legitimate</v>
      </c>
      <c r="X485" s="2" t="str">
        <f>IF(Q485&lt;Data_Validation!$B$8,"Low Value",IF(Q485&lt;Data_Validation!$B$9,"Medium Value","High Value"))</f>
        <v>Low Value</v>
      </c>
      <c r="Y485" s="2" t="str">
        <f t="shared" si="69"/>
        <v>Stable</v>
      </c>
      <c r="Z485" s="2" t="str">
        <f t="shared" si="70"/>
        <v>Check Data</v>
      </c>
    </row>
    <row r="486" spans="1:26" x14ac:dyDescent="0.3">
      <c r="A486" t="s">
        <v>502</v>
      </c>
      <c r="B486">
        <v>61</v>
      </c>
      <c r="C486" t="s">
        <v>25</v>
      </c>
      <c r="D486" t="s">
        <v>52</v>
      </c>
      <c r="E486">
        <v>26.11</v>
      </c>
      <c r="F486">
        <v>13</v>
      </c>
      <c r="G486">
        <v>275</v>
      </c>
      <c r="H486">
        <v>0</v>
      </c>
      <c r="I486" t="s">
        <v>29</v>
      </c>
      <c r="J486">
        <v>47.5</v>
      </c>
      <c r="K486" s="1">
        <v>45130</v>
      </c>
      <c r="L486">
        <v>57</v>
      </c>
      <c r="M486">
        <v>0.12</v>
      </c>
      <c r="N486">
        <f>IF(E486="",Data_Validation!$B$1,E486)</f>
        <v>26.11</v>
      </c>
      <c r="O486">
        <f>IF(J486="",Data_Validation!$B$2,J486)</f>
        <v>47.5</v>
      </c>
      <c r="P486">
        <f t="shared" si="63"/>
        <v>1</v>
      </c>
      <c r="Q486" s="2">
        <f>CustomerData[[#This Row],[avg_order_value_clean]]*CustomerData[[#This Row],[total_orders]]</f>
        <v>339.43</v>
      </c>
      <c r="R486" s="2" t="str">
        <f t="shared" si="71"/>
        <v>Inactive</v>
      </c>
      <c r="S486" s="2" t="str">
        <f t="shared" si="64"/>
        <v>Low Risk</v>
      </c>
      <c r="T486" s="2" t="str">
        <f t="shared" si="65"/>
        <v>55+</v>
      </c>
      <c r="U486" s="1">
        <f t="shared" ca="1" si="66"/>
        <v>1131</v>
      </c>
      <c r="V486" s="2" t="str">
        <f t="shared" si="67"/>
        <v>Medium Loyalty</v>
      </c>
      <c r="W486" s="2" t="str">
        <f t="shared" si="68"/>
        <v>Legitimate</v>
      </c>
      <c r="X486" s="2" t="str">
        <f>IF(Q486&lt;Data_Validation!$B$8,"Low Value",IF(Q486&lt;Data_Validation!$B$9,"Medium Value","High Value"))</f>
        <v>Low Value</v>
      </c>
      <c r="Y486" s="2" t="str">
        <f t="shared" si="69"/>
        <v>Stable</v>
      </c>
      <c r="Z486" s="2" t="str">
        <f t="shared" si="70"/>
        <v>Check Data</v>
      </c>
    </row>
    <row r="487" spans="1:26" x14ac:dyDescent="0.3">
      <c r="A487" t="s">
        <v>503</v>
      </c>
      <c r="B487">
        <v>32</v>
      </c>
      <c r="C487" t="s">
        <v>14</v>
      </c>
      <c r="D487" t="s">
        <v>18</v>
      </c>
      <c r="E487">
        <v>228.23</v>
      </c>
      <c r="F487">
        <v>12</v>
      </c>
      <c r="G487">
        <v>212</v>
      </c>
      <c r="H487">
        <v>0</v>
      </c>
      <c r="I487" t="s">
        <v>16</v>
      </c>
      <c r="K487" s="1">
        <v>45520</v>
      </c>
      <c r="L487">
        <v>43</v>
      </c>
      <c r="M487">
        <v>0.12</v>
      </c>
      <c r="N487">
        <f>IF(E487="",Data_Validation!$B$1,E487)</f>
        <v>228.23</v>
      </c>
      <c r="O487">
        <f>IF(J487="",Data_Validation!$B$2,J487)</f>
        <v>250</v>
      </c>
      <c r="P487">
        <f t="shared" si="63"/>
        <v>2</v>
      </c>
      <c r="Q487" s="2">
        <f>CustomerData[[#This Row],[avg_order_value_clean]]*CustomerData[[#This Row],[total_orders]]</f>
        <v>2738.7599999999998</v>
      </c>
      <c r="R487" s="2" t="str">
        <f t="shared" si="71"/>
        <v>Inactive</v>
      </c>
      <c r="S487" s="2" t="str">
        <f t="shared" si="64"/>
        <v>Low Risk</v>
      </c>
      <c r="T487" s="2" t="str">
        <f t="shared" si="65"/>
        <v>25-34</v>
      </c>
      <c r="U487" s="1">
        <f t="shared" ca="1" si="66"/>
        <v>741</v>
      </c>
      <c r="V487" s="2" t="str">
        <f t="shared" si="67"/>
        <v>Medium Loyalty</v>
      </c>
      <c r="W487" s="2" t="str">
        <f t="shared" si="68"/>
        <v>Legitimate</v>
      </c>
      <c r="X487" s="2" t="str">
        <f>IF(Q487&lt;Data_Validation!$B$8,"Low Value",IF(Q487&lt;Data_Validation!$B$9,"Medium Value","High Value"))</f>
        <v>High Value</v>
      </c>
      <c r="Y487" s="2" t="str">
        <f t="shared" si="69"/>
        <v>High Value - Maintain</v>
      </c>
      <c r="Z487" s="2" t="str">
        <f t="shared" si="70"/>
        <v>Check Data</v>
      </c>
    </row>
    <row r="488" spans="1:26" x14ac:dyDescent="0.3">
      <c r="A488" t="s">
        <v>504</v>
      </c>
      <c r="B488">
        <v>51</v>
      </c>
      <c r="C488" t="s">
        <v>21</v>
      </c>
      <c r="D488" t="s">
        <v>15</v>
      </c>
      <c r="E488">
        <v>169.06</v>
      </c>
      <c r="F488">
        <v>6</v>
      </c>
      <c r="G488">
        <v>302</v>
      </c>
      <c r="H488">
        <v>0</v>
      </c>
      <c r="I488" t="s">
        <v>29</v>
      </c>
      <c r="J488">
        <v>84.5</v>
      </c>
      <c r="K488" s="1">
        <v>44052</v>
      </c>
      <c r="L488">
        <v>62</v>
      </c>
      <c r="M488">
        <v>0.34</v>
      </c>
      <c r="N488">
        <f>IF(E488="",Data_Validation!$B$1,E488)</f>
        <v>169.06</v>
      </c>
      <c r="O488">
        <f>IF(J488="",Data_Validation!$B$2,J488)</f>
        <v>84.5</v>
      </c>
      <c r="P488">
        <f t="shared" si="63"/>
        <v>2</v>
      </c>
      <c r="Q488" s="2">
        <f>CustomerData[[#This Row],[avg_order_value_clean]]*CustomerData[[#This Row],[total_orders]]</f>
        <v>1014.36</v>
      </c>
      <c r="R488" s="2" t="str">
        <f t="shared" si="71"/>
        <v>Inactive</v>
      </c>
      <c r="S488" s="2" t="str">
        <f t="shared" si="64"/>
        <v>Medium Risk</v>
      </c>
      <c r="T488" s="2" t="str">
        <f t="shared" si="65"/>
        <v>45-54</v>
      </c>
      <c r="U488" s="1">
        <f t="shared" ca="1" si="66"/>
        <v>2209</v>
      </c>
      <c r="V488" s="2" t="str">
        <f t="shared" si="67"/>
        <v>Medium Loyalty</v>
      </c>
      <c r="W488" s="2" t="str">
        <f t="shared" si="68"/>
        <v>Legitimate</v>
      </c>
      <c r="X488" s="2" t="str">
        <f>IF(Q488&lt;Data_Validation!$B$8,"Low Value",IF(Q488&lt;Data_Validation!$B$9,"Medium Value","High Value"))</f>
        <v>Low Value</v>
      </c>
      <c r="Y488" s="2" t="str">
        <f t="shared" si="69"/>
        <v>Stable</v>
      </c>
      <c r="Z488" s="2" t="str">
        <f t="shared" si="70"/>
        <v>Check Data</v>
      </c>
    </row>
    <row r="489" spans="1:26" x14ac:dyDescent="0.3">
      <c r="A489" t="s">
        <v>505</v>
      </c>
      <c r="B489">
        <v>63</v>
      </c>
      <c r="C489" t="s">
        <v>21</v>
      </c>
      <c r="D489" t="s">
        <v>50</v>
      </c>
      <c r="E489">
        <v>138.76</v>
      </c>
      <c r="F489">
        <v>16</v>
      </c>
      <c r="G489">
        <v>19</v>
      </c>
      <c r="H489">
        <v>0</v>
      </c>
      <c r="I489" t="s">
        <v>19</v>
      </c>
      <c r="J489">
        <v>11.8</v>
      </c>
      <c r="K489" s="1">
        <v>45240</v>
      </c>
      <c r="L489">
        <v>26</v>
      </c>
      <c r="M489">
        <v>0.38</v>
      </c>
      <c r="N489">
        <f>IF(E489="",Data_Validation!$B$1,E489)</f>
        <v>138.76</v>
      </c>
      <c r="O489">
        <f>IF(J489="",Data_Validation!$B$2,J489)</f>
        <v>11.8</v>
      </c>
      <c r="P489">
        <f t="shared" si="63"/>
        <v>1</v>
      </c>
      <c r="Q489" s="2">
        <f>CustomerData[[#This Row],[avg_order_value_clean]]*CustomerData[[#This Row],[total_orders]]</f>
        <v>2220.16</v>
      </c>
      <c r="R489" s="2" t="str">
        <f t="shared" si="71"/>
        <v>Active</v>
      </c>
      <c r="S489" s="2" t="str">
        <f t="shared" si="64"/>
        <v>Medium Risk</v>
      </c>
      <c r="T489" s="2" t="str">
        <f t="shared" si="65"/>
        <v>55+</v>
      </c>
      <c r="U489" s="1">
        <f t="shared" ca="1" si="66"/>
        <v>1021</v>
      </c>
      <c r="V489" s="2" t="str">
        <f t="shared" si="67"/>
        <v>Low Loyalty</v>
      </c>
      <c r="W489" s="2" t="str">
        <f t="shared" si="68"/>
        <v>Legitimate</v>
      </c>
      <c r="X489" s="2" t="str">
        <f>IF(Q489&lt;Data_Validation!$B$8,"Low Value",IF(Q489&lt;Data_Validation!$B$9,"Medium Value","High Value"))</f>
        <v>High Value</v>
      </c>
      <c r="Y489" s="2" t="str">
        <f t="shared" si="69"/>
        <v>High Value - Maintain</v>
      </c>
      <c r="Z489" s="2" t="str">
        <f t="shared" si="70"/>
        <v>Check Data</v>
      </c>
    </row>
    <row r="490" spans="1:26" x14ac:dyDescent="0.3">
      <c r="A490" t="s">
        <v>506</v>
      </c>
      <c r="B490">
        <v>62</v>
      </c>
      <c r="C490" t="s">
        <v>14</v>
      </c>
      <c r="D490" t="s">
        <v>26</v>
      </c>
      <c r="E490">
        <v>43.45</v>
      </c>
      <c r="F490">
        <v>12</v>
      </c>
      <c r="G490">
        <v>246</v>
      </c>
      <c r="H490">
        <v>0</v>
      </c>
      <c r="I490" t="s">
        <v>40</v>
      </c>
      <c r="J490">
        <v>85</v>
      </c>
      <c r="K490" s="1">
        <v>45620</v>
      </c>
      <c r="L490">
        <v>88</v>
      </c>
      <c r="M490">
        <v>0.74</v>
      </c>
      <c r="N490">
        <f>IF(E490="",Data_Validation!$B$1,E490)</f>
        <v>43.45</v>
      </c>
      <c r="O490">
        <f>IF(J490="",Data_Validation!$B$2,J490)</f>
        <v>85</v>
      </c>
      <c r="P490">
        <f t="shared" si="63"/>
        <v>1</v>
      </c>
      <c r="Q490" s="2">
        <f>CustomerData[[#This Row],[avg_order_value_clean]]*CustomerData[[#This Row],[total_orders]]</f>
        <v>521.40000000000009</v>
      </c>
      <c r="R490" s="2" t="str">
        <f t="shared" si="71"/>
        <v>Inactive</v>
      </c>
      <c r="S490" s="2" t="str">
        <f t="shared" si="64"/>
        <v>High Risk</v>
      </c>
      <c r="T490" s="2" t="str">
        <f t="shared" si="65"/>
        <v>55+</v>
      </c>
      <c r="U490" s="1">
        <f t="shared" ca="1" si="66"/>
        <v>641</v>
      </c>
      <c r="V490" s="2" t="str">
        <f t="shared" si="67"/>
        <v>High Loyalty</v>
      </c>
      <c r="W490" s="2" t="str">
        <f t="shared" si="68"/>
        <v>Legitimate</v>
      </c>
      <c r="X490" s="2" t="str">
        <f>IF(Q490&lt;Data_Validation!$B$8,"Low Value",IF(Q490&lt;Data_Validation!$B$9,"Medium Value","High Value"))</f>
        <v>Low Value</v>
      </c>
      <c r="Y490" s="2" t="str">
        <f t="shared" si="69"/>
        <v>At Risk - Develop</v>
      </c>
      <c r="Z490" s="2" t="str">
        <f t="shared" si="70"/>
        <v>Check Data</v>
      </c>
    </row>
    <row r="491" spans="1:26" x14ac:dyDescent="0.3">
      <c r="A491" t="s">
        <v>507</v>
      </c>
      <c r="B491">
        <v>21</v>
      </c>
      <c r="C491" t="s">
        <v>21</v>
      </c>
      <c r="D491" t="s">
        <v>52</v>
      </c>
      <c r="E491">
        <v>81.99</v>
      </c>
      <c r="F491">
        <v>8</v>
      </c>
      <c r="G491">
        <v>5</v>
      </c>
      <c r="H491">
        <v>1</v>
      </c>
      <c r="I491" t="s">
        <v>23</v>
      </c>
      <c r="J491">
        <v>1.2</v>
      </c>
      <c r="K491" s="1">
        <v>45366</v>
      </c>
      <c r="L491">
        <v>75</v>
      </c>
      <c r="M491">
        <v>0.18</v>
      </c>
      <c r="N491">
        <f>IF(E491="",Data_Validation!$B$1,E491)</f>
        <v>81.99</v>
      </c>
      <c r="O491">
        <f>IF(J491="",Data_Validation!$B$2,J491)</f>
        <v>1.2</v>
      </c>
      <c r="P491">
        <f t="shared" si="63"/>
        <v>2</v>
      </c>
      <c r="Q491" s="2">
        <f>CustomerData[[#This Row],[avg_order_value_clean]]*CustomerData[[#This Row],[total_orders]]</f>
        <v>655.92</v>
      </c>
      <c r="R491" s="2" t="str">
        <f t="shared" si="71"/>
        <v>Active</v>
      </c>
      <c r="S491" s="2" t="str">
        <f t="shared" si="64"/>
        <v>Low Risk</v>
      </c>
      <c r="T491" s="2" t="str">
        <f t="shared" si="65"/>
        <v>Under 25</v>
      </c>
      <c r="U491" s="1">
        <f t="shared" ca="1" si="66"/>
        <v>895</v>
      </c>
      <c r="V491" s="2" t="str">
        <f t="shared" si="67"/>
        <v>High Loyalty</v>
      </c>
      <c r="W491" s="2" t="str">
        <f t="shared" si="68"/>
        <v>Fraudulent</v>
      </c>
      <c r="X491" s="2" t="str">
        <f>IF(Q491&lt;Data_Validation!$B$8,"Low Value",IF(Q491&lt;Data_Validation!$B$9,"Medium Value","High Value"))</f>
        <v>Low Value</v>
      </c>
      <c r="Y491" s="2" t="str">
        <f t="shared" si="69"/>
        <v>Stable</v>
      </c>
      <c r="Z491" s="2" t="str">
        <f t="shared" si="70"/>
        <v>Check Data</v>
      </c>
    </row>
    <row r="492" spans="1:26" x14ac:dyDescent="0.3">
      <c r="A492" t="s">
        <v>508</v>
      </c>
      <c r="B492">
        <v>31</v>
      </c>
      <c r="C492" t="s">
        <v>21</v>
      </c>
      <c r="D492" t="s">
        <v>37</v>
      </c>
      <c r="E492">
        <v>122.87</v>
      </c>
      <c r="F492">
        <v>6</v>
      </c>
      <c r="G492">
        <v>72</v>
      </c>
      <c r="H492">
        <v>0</v>
      </c>
      <c r="I492" t="s">
        <v>16</v>
      </c>
      <c r="J492">
        <v>85.6</v>
      </c>
      <c r="K492" s="1">
        <v>44676</v>
      </c>
      <c r="L492">
        <v>93</v>
      </c>
      <c r="M492">
        <v>0.62</v>
      </c>
      <c r="N492">
        <f>IF(E492="",Data_Validation!$B$1,E492)</f>
        <v>122.87</v>
      </c>
      <c r="O492">
        <f>IF(J492="",Data_Validation!$B$2,J492)</f>
        <v>85.6</v>
      </c>
      <c r="P492">
        <f t="shared" si="63"/>
        <v>1</v>
      </c>
      <c r="Q492" s="2">
        <f>CustomerData[[#This Row],[avg_order_value_clean]]*CustomerData[[#This Row],[total_orders]]</f>
        <v>737.22</v>
      </c>
      <c r="R492" s="2" t="str">
        <f t="shared" si="71"/>
        <v>At Risk</v>
      </c>
      <c r="S492" s="2" t="str">
        <f t="shared" si="64"/>
        <v>High Risk</v>
      </c>
      <c r="T492" s="2" t="str">
        <f t="shared" si="65"/>
        <v>25-34</v>
      </c>
      <c r="U492" s="1">
        <f t="shared" ca="1" si="66"/>
        <v>1585</v>
      </c>
      <c r="V492" s="2" t="str">
        <f t="shared" si="67"/>
        <v>High Loyalty</v>
      </c>
      <c r="W492" s="2" t="str">
        <f t="shared" si="68"/>
        <v>Legitimate</v>
      </c>
      <c r="X492" s="2" t="str">
        <f>IF(Q492&lt;Data_Validation!$B$8,"Low Value",IF(Q492&lt;Data_Validation!$B$9,"Medium Value","High Value"))</f>
        <v>Low Value</v>
      </c>
      <c r="Y492" s="2" t="str">
        <f t="shared" si="69"/>
        <v>At Risk - Develop</v>
      </c>
      <c r="Z492" s="2" t="str">
        <f t="shared" si="70"/>
        <v>Check Data</v>
      </c>
    </row>
    <row r="493" spans="1:26" x14ac:dyDescent="0.3">
      <c r="A493" t="s">
        <v>509</v>
      </c>
      <c r="B493">
        <v>31</v>
      </c>
      <c r="C493" t="s">
        <v>14</v>
      </c>
      <c r="D493" t="s">
        <v>28</v>
      </c>
      <c r="E493">
        <v>75.040000000000006</v>
      </c>
      <c r="F493">
        <v>10</v>
      </c>
      <c r="G493">
        <v>106</v>
      </c>
      <c r="H493">
        <v>0</v>
      </c>
      <c r="I493" t="s">
        <v>19</v>
      </c>
      <c r="K493" s="1">
        <v>44858</v>
      </c>
      <c r="L493">
        <v>64</v>
      </c>
      <c r="M493">
        <v>0.34</v>
      </c>
      <c r="N493">
        <f>IF(E493="",Data_Validation!$B$1,E493)</f>
        <v>75.040000000000006</v>
      </c>
      <c r="O493">
        <f>IF(J493="",Data_Validation!$B$2,J493)</f>
        <v>250</v>
      </c>
      <c r="P493">
        <f t="shared" si="63"/>
        <v>2</v>
      </c>
      <c r="Q493" s="2">
        <f>CustomerData[[#This Row],[avg_order_value_clean]]*CustomerData[[#This Row],[total_orders]]</f>
        <v>750.40000000000009</v>
      </c>
      <c r="R493" s="2" t="str">
        <f t="shared" si="71"/>
        <v>Inactive</v>
      </c>
      <c r="S493" s="2" t="str">
        <f t="shared" si="64"/>
        <v>Medium Risk</v>
      </c>
      <c r="T493" s="2" t="str">
        <f t="shared" si="65"/>
        <v>25-34</v>
      </c>
      <c r="U493" s="1">
        <f t="shared" ca="1" si="66"/>
        <v>1403</v>
      </c>
      <c r="V493" s="2" t="str">
        <f t="shared" si="67"/>
        <v>Medium Loyalty</v>
      </c>
      <c r="W493" s="2" t="str">
        <f t="shared" si="68"/>
        <v>Legitimate</v>
      </c>
      <c r="X493" s="2" t="str">
        <f>IF(Q493&lt;Data_Validation!$B$8,"Low Value",IF(Q493&lt;Data_Validation!$B$9,"Medium Value","High Value"))</f>
        <v>Low Value</v>
      </c>
      <c r="Y493" s="2" t="str">
        <f t="shared" si="69"/>
        <v>Stable</v>
      </c>
      <c r="Z493" s="2" t="str">
        <f t="shared" si="70"/>
        <v>Check Data</v>
      </c>
    </row>
    <row r="494" spans="1:26" x14ac:dyDescent="0.3">
      <c r="A494" t="s">
        <v>510</v>
      </c>
      <c r="B494">
        <v>33</v>
      </c>
      <c r="C494" t="s">
        <v>21</v>
      </c>
      <c r="D494" t="s">
        <v>26</v>
      </c>
      <c r="E494">
        <v>18.739999999999998</v>
      </c>
      <c r="F494">
        <v>11</v>
      </c>
      <c r="G494">
        <v>92</v>
      </c>
      <c r="H494">
        <v>0</v>
      </c>
      <c r="I494" t="s">
        <v>40</v>
      </c>
      <c r="J494">
        <v>57.8</v>
      </c>
      <c r="K494" s="1">
        <v>44919</v>
      </c>
      <c r="L494">
        <v>69</v>
      </c>
      <c r="M494">
        <v>0.26</v>
      </c>
      <c r="N494">
        <f>IF(E494="",Data_Validation!$B$1,E494)</f>
        <v>18.739999999999998</v>
      </c>
      <c r="O494">
        <f>IF(J494="",Data_Validation!$B$2,J494)</f>
        <v>57.8</v>
      </c>
      <c r="P494">
        <f t="shared" si="63"/>
        <v>1</v>
      </c>
      <c r="Q494" s="2">
        <f>CustomerData[[#This Row],[avg_order_value_clean]]*CustomerData[[#This Row],[total_orders]]</f>
        <v>206.14</v>
      </c>
      <c r="R494" s="2" t="str">
        <f t="shared" si="71"/>
        <v>Inactive</v>
      </c>
      <c r="S494" s="2" t="str">
        <f t="shared" si="64"/>
        <v>Medium Risk</v>
      </c>
      <c r="T494" s="2" t="str">
        <f t="shared" si="65"/>
        <v>25-34</v>
      </c>
      <c r="U494" s="1">
        <f t="shared" ca="1" si="66"/>
        <v>1342</v>
      </c>
      <c r="V494" s="2" t="str">
        <f t="shared" si="67"/>
        <v>Medium Loyalty</v>
      </c>
      <c r="W494" s="2" t="str">
        <f t="shared" si="68"/>
        <v>Legitimate</v>
      </c>
      <c r="X494" s="2" t="str">
        <f>IF(Q494&lt;Data_Validation!$B$8,"Low Value",IF(Q494&lt;Data_Validation!$B$9,"Medium Value","High Value"))</f>
        <v>Low Value</v>
      </c>
      <c r="Y494" s="2" t="str">
        <f t="shared" si="69"/>
        <v>Stable</v>
      </c>
      <c r="Z494" s="2" t="str">
        <f t="shared" si="70"/>
        <v>Check Data</v>
      </c>
    </row>
    <row r="495" spans="1:26" x14ac:dyDescent="0.3">
      <c r="A495" t="s">
        <v>511</v>
      </c>
      <c r="B495">
        <v>24</v>
      </c>
      <c r="C495" t="s">
        <v>21</v>
      </c>
      <c r="D495" t="s">
        <v>28</v>
      </c>
      <c r="E495">
        <v>42.83</v>
      </c>
      <c r="F495">
        <v>7</v>
      </c>
      <c r="G495">
        <v>284</v>
      </c>
      <c r="H495">
        <v>0</v>
      </c>
      <c r="I495" t="s">
        <v>19</v>
      </c>
      <c r="J495">
        <v>1</v>
      </c>
      <c r="K495" s="1">
        <v>44965</v>
      </c>
      <c r="L495">
        <v>24</v>
      </c>
      <c r="M495">
        <v>0.31</v>
      </c>
      <c r="N495">
        <f>IF(E495="",Data_Validation!$B$1,E495)</f>
        <v>42.83</v>
      </c>
      <c r="O495">
        <f>IF(J495="",Data_Validation!$B$2,J495)</f>
        <v>1</v>
      </c>
      <c r="P495">
        <f t="shared" si="63"/>
        <v>1</v>
      </c>
      <c r="Q495" s="2">
        <f>CustomerData[[#This Row],[avg_order_value_clean]]*CustomerData[[#This Row],[total_orders]]</f>
        <v>299.81</v>
      </c>
      <c r="R495" s="2" t="str">
        <f t="shared" si="71"/>
        <v>Inactive</v>
      </c>
      <c r="S495" s="2" t="str">
        <f t="shared" si="64"/>
        <v>Medium Risk</v>
      </c>
      <c r="T495" s="2" t="str">
        <f t="shared" si="65"/>
        <v>Under 25</v>
      </c>
      <c r="U495" s="1">
        <f t="shared" ca="1" si="66"/>
        <v>1296</v>
      </c>
      <c r="V495" s="2" t="str">
        <f t="shared" si="67"/>
        <v>Low Loyalty</v>
      </c>
      <c r="W495" s="2" t="str">
        <f t="shared" si="68"/>
        <v>Legitimate</v>
      </c>
      <c r="X495" s="2" t="str">
        <f>IF(Q495&lt;Data_Validation!$B$8,"Low Value",IF(Q495&lt;Data_Validation!$B$9,"Medium Value","High Value"))</f>
        <v>Low Value</v>
      </c>
      <c r="Y495" s="2" t="str">
        <f t="shared" si="69"/>
        <v>Stable</v>
      </c>
      <c r="Z495" s="2" t="str">
        <f t="shared" si="70"/>
        <v>Valid</v>
      </c>
    </row>
    <row r="496" spans="1:26" x14ac:dyDescent="0.3">
      <c r="A496" t="s">
        <v>512</v>
      </c>
      <c r="B496">
        <v>49</v>
      </c>
      <c r="C496" t="s">
        <v>21</v>
      </c>
      <c r="D496" t="s">
        <v>35</v>
      </c>
      <c r="E496">
        <v>42.33</v>
      </c>
      <c r="F496">
        <v>9</v>
      </c>
      <c r="G496">
        <v>355</v>
      </c>
      <c r="H496">
        <v>0</v>
      </c>
      <c r="I496" t="s">
        <v>29</v>
      </c>
      <c r="J496">
        <v>73.099999999999994</v>
      </c>
      <c r="K496" s="1">
        <v>44068</v>
      </c>
      <c r="L496">
        <v>73</v>
      </c>
      <c r="M496">
        <v>0.22</v>
      </c>
      <c r="N496">
        <f>IF(E496="",Data_Validation!$B$1,E496)</f>
        <v>42.33</v>
      </c>
      <c r="O496">
        <f>IF(J496="",Data_Validation!$B$2,J496)</f>
        <v>73.099999999999994</v>
      </c>
      <c r="P496">
        <f t="shared" si="63"/>
        <v>2</v>
      </c>
      <c r="Q496" s="2">
        <f>CustomerData[[#This Row],[avg_order_value_clean]]*CustomerData[[#This Row],[total_orders]]</f>
        <v>380.96999999999997</v>
      </c>
      <c r="R496" s="2" t="str">
        <f t="shared" si="71"/>
        <v>Inactive</v>
      </c>
      <c r="S496" s="2" t="str">
        <f t="shared" si="64"/>
        <v>Medium Risk</v>
      </c>
      <c r="T496" s="2" t="str">
        <f t="shared" si="65"/>
        <v>45-54</v>
      </c>
      <c r="U496" s="1">
        <f t="shared" ca="1" si="66"/>
        <v>2193</v>
      </c>
      <c r="V496" s="2" t="str">
        <f t="shared" si="67"/>
        <v>High Loyalty</v>
      </c>
      <c r="W496" s="2" t="str">
        <f t="shared" si="68"/>
        <v>Legitimate</v>
      </c>
      <c r="X496" s="2" t="str">
        <f>IF(Q496&lt;Data_Validation!$B$8,"Low Value",IF(Q496&lt;Data_Validation!$B$9,"Medium Value","High Value"))</f>
        <v>Low Value</v>
      </c>
      <c r="Y496" s="2" t="str">
        <f t="shared" si="69"/>
        <v>Stable</v>
      </c>
      <c r="Z496" s="2" t="str">
        <f t="shared" si="70"/>
        <v>Check Data</v>
      </c>
    </row>
    <row r="497" spans="1:26" x14ac:dyDescent="0.3">
      <c r="A497" t="s">
        <v>513</v>
      </c>
      <c r="B497">
        <v>36</v>
      </c>
      <c r="C497" t="s">
        <v>21</v>
      </c>
      <c r="D497" t="s">
        <v>52</v>
      </c>
      <c r="E497">
        <v>64.27</v>
      </c>
      <c r="F497">
        <v>9</v>
      </c>
      <c r="G497">
        <v>218</v>
      </c>
      <c r="H497">
        <v>0</v>
      </c>
      <c r="I497" t="s">
        <v>19</v>
      </c>
      <c r="J497">
        <v>43.2</v>
      </c>
      <c r="K497" s="1">
        <v>45042</v>
      </c>
      <c r="L497">
        <v>74</v>
      </c>
      <c r="M497">
        <v>0.22</v>
      </c>
      <c r="N497">
        <f>IF(E497="",Data_Validation!$B$1,E497)</f>
        <v>64.27</v>
      </c>
      <c r="O497">
        <f>IF(J497="",Data_Validation!$B$2,J497)</f>
        <v>43.2</v>
      </c>
      <c r="P497">
        <f t="shared" si="63"/>
        <v>2</v>
      </c>
      <c r="Q497" s="2">
        <f>CustomerData[[#This Row],[avg_order_value_clean]]*CustomerData[[#This Row],[total_orders]]</f>
        <v>578.42999999999995</v>
      </c>
      <c r="R497" s="2" t="str">
        <f t="shared" si="71"/>
        <v>Inactive</v>
      </c>
      <c r="S497" s="2" t="str">
        <f t="shared" si="64"/>
        <v>Medium Risk</v>
      </c>
      <c r="T497" s="2" t="str">
        <f t="shared" si="65"/>
        <v>35-44</v>
      </c>
      <c r="U497" s="1">
        <f t="shared" ca="1" si="66"/>
        <v>1219</v>
      </c>
      <c r="V497" s="2" t="str">
        <f t="shared" si="67"/>
        <v>High Loyalty</v>
      </c>
      <c r="W497" s="2" t="str">
        <f t="shared" si="68"/>
        <v>Legitimate</v>
      </c>
      <c r="X497" s="2" t="str">
        <f>IF(Q497&lt;Data_Validation!$B$8,"Low Value",IF(Q497&lt;Data_Validation!$B$9,"Medium Value","High Value"))</f>
        <v>Low Value</v>
      </c>
      <c r="Y497" s="2" t="str">
        <f t="shared" si="69"/>
        <v>Stable</v>
      </c>
      <c r="Z497" s="2" t="str">
        <f t="shared" si="70"/>
        <v>Check Data</v>
      </c>
    </row>
    <row r="498" spans="1:26" x14ac:dyDescent="0.3">
      <c r="A498" t="s">
        <v>514</v>
      </c>
      <c r="B498">
        <v>19</v>
      </c>
      <c r="C498" t="s">
        <v>14</v>
      </c>
      <c r="D498" t="s">
        <v>26</v>
      </c>
      <c r="E498">
        <v>67.78</v>
      </c>
      <c r="F498">
        <v>13</v>
      </c>
      <c r="G498">
        <v>48</v>
      </c>
      <c r="H498">
        <v>0</v>
      </c>
      <c r="I498" t="s">
        <v>16</v>
      </c>
      <c r="J498">
        <v>84.6</v>
      </c>
      <c r="K498" s="1">
        <v>44435</v>
      </c>
      <c r="L498">
        <v>11</v>
      </c>
      <c r="M498">
        <v>0.11</v>
      </c>
      <c r="N498">
        <f>IF(E498="",Data_Validation!$B$1,E498)</f>
        <v>67.78</v>
      </c>
      <c r="O498">
        <f>IF(J498="",Data_Validation!$B$2,J498)</f>
        <v>84.6</v>
      </c>
      <c r="P498">
        <f t="shared" si="63"/>
        <v>1</v>
      </c>
      <c r="Q498" s="2">
        <f>CustomerData[[#This Row],[avg_order_value_clean]]*CustomerData[[#This Row],[total_orders]]</f>
        <v>881.14</v>
      </c>
      <c r="R498" s="2" t="str">
        <f t="shared" si="71"/>
        <v>At Risk</v>
      </c>
      <c r="S498" s="2" t="str">
        <f t="shared" si="64"/>
        <v>Low Risk</v>
      </c>
      <c r="T498" s="2" t="str">
        <f t="shared" si="65"/>
        <v>Under 25</v>
      </c>
      <c r="U498" s="1">
        <f t="shared" ca="1" si="66"/>
        <v>1826</v>
      </c>
      <c r="V498" s="2" t="str">
        <f t="shared" si="67"/>
        <v>Low Loyalty</v>
      </c>
      <c r="W498" s="2" t="str">
        <f t="shared" si="68"/>
        <v>Legitimate</v>
      </c>
      <c r="X498" s="2" t="str">
        <f>IF(Q498&lt;Data_Validation!$B$8,"Low Value",IF(Q498&lt;Data_Validation!$B$9,"Medium Value","High Value"))</f>
        <v>Low Value</v>
      </c>
      <c r="Y498" s="2" t="str">
        <f t="shared" si="69"/>
        <v>Stable</v>
      </c>
      <c r="Z498" s="2" t="str">
        <f t="shared" si="70"/>
        <v>Check Data</v>
      </c>
    </row>
    <row r="499" spans="1:26" x14ac:dyDescent="0.3">
      <c r="A499" t="s">
        <v>515</v>
      </c>
      <c r="B499">
        <v>27</v>
      </c>
      <c r="C499" t="s">
        <v>14</v>
      </c>
      <c r="D499" t="s">
        <v>35</v>
      </c>
      <c r="E499">
        <v>85.8</v>
      </c>
      <c r="F499">
        <v>11</v>
      </c>
      <c r="G499">
        <v>363</v>
      </c>
      <c r="H499">
        <v>0</v>
      </c>
      <c r="I499" t="s">
        <v>16</v>
      </c>
      <c r="J499">
        <v>55.6</v>
      </c>
      <c r="K499" s="1">
        <v>44671</v>
      </c>
      <c r="L499">
        <v>95</v>
      </c>
      <c r="M499">
        <v>0.28999999999999998</v>
      </c>
      <c r="N499">
        <f>IF(E499="",Data_Validation!$B$1,E499)</f>
        <v>85.8</v>
      </c>
      <c r="O499">
        <f>IF(J499="",Data_Validation!$B$2,J499)</f>
        <v>55.6</v>
      </c>
      <c r="P499">
        <f t="shared" si="63"/>
        <v>2</v>
      </c>
      <c r="Q499" s="2">
        <f>CustomerData[[#This Row],[avg_order_value_clean]]*CustomerData[[#This Row],[total_orders]]</f>
        <v>943.8</v>
      </c>
      <c r="R499" s="2" t="str">
        <f t="shared" si="71"/>
        <v>Inactive</v>
      </c>
      <c r="S499" s="2" t="str">
        <f t="shared" si="64"/>
        <v>Medium Risk</v>
      </c>
      <c r="T499" s="2" t="str">
        <f t="shared" si="65"/>
        <v>25-34</v>
      </c>
      <c r="U499" s="1">
        <f t="shared" ca="1" si="66"/>
        <v>1590</v>
      </c>
      <c r="V499" s="2" t="str">
        <f t="shared" si="67"/>
        <v>High Loyalty</v>
      </c>
      <c r="W499" s="2" t="str">
        <f t="shared" si="68"/>
        <v>Legitimate</v>
      </c>
      <c r="X499" s="2" t="str">
        <f>IF(Q499&lt;Data_Validation!$B$8,"Low Value",IF(Q499&lt;Data_Validation!$B$9,"Medium Value","High Value"))</f>
        <v>Low Value</v>
      </c>
      <c r="Y499" s="2" t="str">
        <f t="shared" si="69"/>
        <v>Stable</v>
      </c>
      <c r="Z499" s="2" t="str">
        <f t="shared" si="70"/>
        <v>Check Data</v>
      </c>
    </row>
    <row r="500" spans="1:26" x14ac:dyDescent="0.3">
      <c r="A500" t="s">
        <v>516</v>
      </c>
      <c r="B500">
        <v>67</v>
      </c>
      <c r="C500" t="s">
        <v>21</v>
      </c>
      <c r="D500" t="s">
        <v>44</v>
      </c>
      <c r="E500">
        <v>125.81</v>
      </c>
      <c r="F500">
        <v>16</v>
      </c>
      <c r="G500">
        <v>294</v>
      </c>
      <c r="H500">
        <v>0</v>
      </c>
      <c r="I500" t="s">
        <v>23</v>
      </c>
      <c r="J500">
        <v>83.5</v>
      </c>
      <c r="K500" s="1">
        <v>45803</v>
      </c>
      <c r="L500">
        <v>67</v>
      </c>
      <c r="M500">
        <v>0.37</v>
      </c>
      <c r="N500">
        <f>IF(E500="",Data_Validation!$B$1,E500)</f>
        <v>125.81</v>
      </c>
      <c r="O500">
        <f>IF(J500="",Data_Validation!$B$2,J500)</f>
        <v>83.5</v>
      </c>
      <c r="P500">
        <f t="shared" si="63"/>
        <v>1</v>
      </c>
      <c r="Q500" s="2">
        <f>CustomerData[[#This Row],[avg_order_value_clean]]*CustomerData[[#This Row],[total_orders]]</f>
        <v>2012.96</v>
      </c>
      <c r="R500" s="2" t="str">
        <f t="shared" si="71"/>
        <v>Inactive</v>
      </c>
      <c r="S500" s="2" t="str">
        <f t="shared" si="64"/>
        <v>Medium Risk</v>
      </c>
      <c r="T500" s="2" t="str">
        <f t="shared" si="65"/>
        <v>55+</v>
      </c>
      <c r="U500" s="1">
        <f t="shared" ca="1" si="66"/>
        <v>458</v>
      </c>
      <c r="V500" s="2" t="str">
        <f t="shared" si="67"/>
        <v>Medium Loyalty</v>
      </c>
      <c r="W500" s="2" t="str">
        <f t="shared" si="68"/>
        <v>Legitimate</v>
      </c>
      <c r="X500" s="2" t="str">
        <f>IF(Q500&lt;Data_Validation!$B$8,"Low Value",IF(Q500&lt;Data_Validation!$B$9,"Medium Value","High Value"))</f>
        <v>High Value</v>
      </c>
      <c r="Y500" s="2" t="str">
        <f t="shared" si="69"/>
        <v>High Value - Maintain</v>
      </c>
      <c r="Z500" s="2" t="str">
        <f t="shared" si="70"/>
        <v>Check Data</v>
      </c>
    </row>
    <row r="501" spans="1:26" x14ac:dyDescent="0.3">
      <c r="A501" t="s">
        <v>517</v>
      </c>
      <c r="B501">
        <v>78</v>
      </c>
      <c r="C501" t="s">
        <v>21</v>
      </c>
      <c r="D501" t="s">
        <v>52</v>
      </c>
      <c r="F501">
        <v>11</v>
      </c>
      <c r="G501">
        <v>287</v>
      </c>
      <c r="H501">
        <v>1</v>
      </c>
      <c r="I501" t="s">
        <v>23</v>
      </c>
      <c r="J501">
        <v>61.2</v>
      </c>
      <c r="K501" s="1">
        <v>45664</v>
      </c>
      <c r="L501">
        <v>89</v>
      </c>
      <c r="M501">
        <v>0.22</v>
      </c>
      <c r="N501">
        <f>IF(E501="",Data_Validation!$B$1,E501)</f>
        <v>250</v>
      </c>
      <c r="O501">
        <f>IF(J501="",Data_Validation!$B$2,J501)</f>
        <v>61.2</v>
      </c>
      <c r="P501">
        <f t="shared" si="63"/>
        <v>2</v>
      </c>
      <c r="Q501" s="2">
        <f>CustomerData[[#This Row],[avg_order_value_clean]]*CustomerData[[#This Row],[total_orders]]</f>
        <v>2750</v>
      </c>
      <c r="R501" s="2" t="str">
        <f t="shared" si="71"/>
        <v>Inactive</v>
      </c>
      <c r="S501" s="2" t="str">
        <f t="shared" si="64"/>
        <v>Medium Risk</v>
      </c>
      <c r="T501" s="2" t="str">
        <f t="shared" si="65"/>
        <v>55+</v>
      </c>
      <c r="U501" s="1">
        <f t="shared" ca="1" si="66"/>
        <v>597</v>
      </c>
      <c r="V501" s="2" t="str">
        <f t="shared" si="67"/>
        <v>High Loyalty</v>
      </c>
      <c r="W501" s="2" t="str">
        <f t="shared" si="68"/>
        <v>Fraudulent</v>
      </c>
      <c r="X501" s="2" t="str">
        <f>IF(Q501&lt;Data_Validation!$B$8,"Low Value",IF(Q501&lt;Data_Validation!$B$9,"Medium Value","High Value"))</f>
        <v>High Value</v>
      </c>
      <c r="Y501" s="2" t="str">
        <f t="shared" si="69"/>
        <v>High Value - Maintain</v>
      </c>
      <c r="Z501" s="2" t="str">
        <f t="shared" si="70"/>
        <v>Check Data</v>
      </c>
    </row>
    <row r="502" spans="1:26" x14ac:dyDescent="0.3">
      <c r="A502" t="s">
        <v>518</v>
      </c>
      <c r="B502">
        <v>34</v>
      </c>
      <c r="C502" t="s">
        <v>14</v>
      </c>
      <c r="D502" t="s">
        <v>26</v>
      </c>
      <c r="E502">
        <v>84.8</v>
      </c>
      <c r="F502">
        <v>14</v>
      </c>
      <c r="G502">
        <v>176</v>
      </c>
      <c r="H502">
        <v>0</v>
      </c>
      <c r="I502" t="s">
        <v>16</v>
      </c>
      <c r="J502">
        <v>74.599999999999994</v>
      </c>
      <c r="K502" s="1">
        <v>44947</v>
      </c>
      <c r="L502">
        <v>53</v>
      </c>
      <c r="M502">
        <v>0.88</v>
      </c>
      <c r="N502">
        <f>IF(E502="",Data_Validation!$B$1,E502)</f>
        <v>84.8</v>
      </c>
      <c r="O502">
        <f>IF(J502="",Data_Validation!$B$2,J502)</f>
        <v>74.599999999999994</v>
      </c>
      <c r="P502">
        <f t="shared" si="63"/>
        <v>2</v>
      </c>
      <c r="Q502" s="2">
        <f>CustomerData[[#This Row],[avg_order_value_clean]]*CustomerData[[#This Row],[total_orders]]</f>
        <v>1187.2</v>
      </c>
      <c r="R502" s="2" t="str">
        <f t="shared" si="71"/>
        <v>Inactive</v>
      </c>
      <c r="S502" s="2" t="str">
        <f t="shared" si="64"/>
        <v>High Risk</v>
      </c>
      <c r="T502" s="2" t="str">
        <f t="shared" si="65"/>
        <v>25-34</v>
      </c>
      <c r="U502" s="1">
        <f t="shared" ca="1" si="66"/>
        <v>1314</v>
      </c>
      <c r="V502" s="2" t="str">
        <f t="shared" si="67"/>
        <v>Medium Loyalty</v>
      </c>
      <c r="W502" s="2" t="str">
        <f t="shared" si="68"/>
        <v>Legitimate</v>
      </c>
      <c r="X502" s="2" t="str">
        <f>IF(Q502&lt;Data_Validation!$B$8,"Low Value",IF(Q502&lt;Data_Validation!$B$9,"Medium Value","High Value"))</f>
        <v>Low Value</v>
      </c>
      <c r="Y502" s="2" t="str">
        <f t="shared" si="69"/>
        <v>At Risk - Develop</v>
      </c>
      <c r="Z502" s="2" t="str">
        <f t="shared" si="70"/>
        <v>Check Data</v>
      </c>
    </row>
    <row r="503" spans="1:26" x14ac:dyDescent="0.3">
      <c r="A503" t="s">
        <v>519</v>
      </c>
      <c r="B503">
        <v>54</v>
      </c>
      <c r="C503" t="s">
        <v>21</v>
      </c>
      <c r="D503" t="s">
        <v>26</v>
      </c>
      <c r="E503">
        <v>83.49</v>
      </c>
      <c r="F503">
        <v>11</v>
      </c>
      <c r="G503">
        <v>298</v>
      </c>
      <c r="H503">
        <v>0</v>
      </c>
      <c r="I503" t="s">
        <v>19</v>
      </c>
      <c r="J503">
        <v>74.8</v>
      </c>
      <c r="K503" s="1">
        <v>44430</v>
      </c>
      <c r="L503">
        <v>43</v>
      </c>
      <c r="M503">
        <v>0.19</v>
      </c>
      <c r="N503">
        <f>IF(E503="",Data_Validation!$B$1,E503)</f>
        <v>83.49</v>
      </c>
      <c r="O503">
        <f>IF(J503="",Data_Validation!$B$2,J503)</f>
        <v>74.8</v>
      </c>
      <c r="P503">
        <f t="shared" si="63"/>
        <v>1</v>
      </c>
      <c r="Q503" s="2">
        <f>CustomerData[[#This Row],[avg_order_value_clean]]*CustomerData[[#This Row],[total_orders]]</f>
        <v>918.39</v>
      </c>
      <c r="R503" s="2" t="str">
        <f t="shared" si="71"/>
        <v>Inactive</v>
      </c>
      <c r="S503" s="2" t="str">
        <f t="shared" si="64"/>
        <v>Low Risk</v>
      </c>
      <c r="T503" s="2" t="str">
        <f t="shared" si="65"/>
        <v>45-54</v>
      </c>
      <c r="U503" s="1">
        <f t="shared" ca="1" si="66"/>
        <v>1831</v>
      </c>
      <c r="V503" s="2" t="str">
        <f t="shared" si="67"/>
        <v>Medium Loyalty</v>
      </c>
      <c r="W503" s="2" t="str">
        <f t="shared" si="68"/>
        <v>Legitimate</v>
      </c>
      <c r="X503" s="2" t="str">
        <f>IF(Q503&lt;Data_Validation!$B$8,"Low Value",IF(Q503&lt;Data_Validation!$B$9,"Medium Value","High Value"))</f>
        <v>Low Value</v>
      </c>
      <c r="Y503" s="2" t="str">
        <f t="shared" si="69"/>
        <v>Stable</v>
      </c>
      <c r="Z503" s="2" t="str">
        <f t="shared" si="70"/>
        <v>Check Data</v>
      </c>
    </row>
    <row r="504" spans="1:26" x14ac:dyDescent="0.3">
      <c r="A504" t="s">
        <v>520</v>
      </c>
      <c r="B504">
        <v>29</v>
      </c>
      <c r="C504" t="s">
        <v>21</v>
      </c>
      <c r="D504" t="s">
        <v>22</v>
      </c>
      <c r="E504">
        <v>181.42</v>
      </c>
      <c r="F504">
        <v>6</v>
      </c>
      <c r="G504">
        <v>107</v>
      </c>
      <c r="H504">
        <v>0</v>
      </c>
      <c r="I504" t="s">
        <v>16</v>
      </c>
      <c r="J504">
        <v>24.7</v>
      </c>
      <c r="K504" s="1">
        <v>45738</v>
      </c>
      <c r="L504">
        <v>27</v>
      </c>
      <c r="M504">
        <v>0.49</v>
      </c>
      <c r="N504">
        <f>IF(E504="",Data_Validation!$B$1,E504)</f>
        <v>181.42</v>
      </c>
      <c r="O504">
        <f>IF(J504="",Data_Validation!$B$2,J504)</f>
        <v>24.7</v>
      </c>
      <c r="P504">
        <f t="shared" si="63"/>
        <v>2</v>
      </c>
      <c r="Q504" s="2">
        <f>CustomerData[[#This Row],[avg_order_value_clean]]*CustomerData[[#This Row],[total_orders]]</f>
        <v>1088.52</v>
      </c>
      <c r="R504" s="2" t="str">
        <f t="shared" si="71"/>
        <v>Inactive</v>
      </c>
      <c r="S504" s="2" t="str">
        <f t="shared" si="64"/>
        <v>Medium Risk</v>
      </c>
      <c r="T504" s="2" t="str">
        <f t="shared" si="65"/>
        <v>25-34</v>
      </c>
      <c r="U504" s="1">
        <f t="shared" ca="1" si="66"/>
        <v>523</v>
      </c>
      <c r="V504" s="2" t="str">
        <f t="shared" si="67"/>
        <v>Low Loyalty</v>
      </c>
      <c r="W504" s="2" t="str">
        <f t="shared" si="68"/>
        <v>Legitimate</v>
      </c>
      <c r="X504" s="2" t="str">
        <f>IF(Q504&lt;Data_Validation!$B$8,"Low Value",IF(Q504&lt;Data_Validation!$B$9,"Medium Value","High Value"))</f>
        <v>Low Value</v>
      </c>
      <c r="Y504" s="2" t="str">
        <f t="shared" si="69"/>
        <v>Stable</v>
      </c>
      <c r="Z504" s="2" t="str">
        <f t="shared" si="70"/>
        <v>Check Data</v>
      </c>
    </row>
    <row r="505" spans="1:26" x14ac:dyDescent="0.3">
      <c r="A505" t="s">
        <v>521</v>
      </c>
      <c r="B505">
        <v>23</v>
      </c>
      <c r="C505" t="s">
        <v>21</v>
      </c>
      <c r="D505" t="s">
        <v>52</v>
      </c>
      <c r="E505">
        <v>55.09</v>
      </c>
      <c r="F505">
        <v>4</v>
      </c>
      <c r="G505">
        <v>283</v>
      </c>
      <c r="H505">
        <v>0</v>
      </c>
      <c r="I505" t="s">
        <v>19</v>
      </c>
      <c r="J505">
        <v>57.7</v>
      </c>
      <c r="K505" s="1">
        <v>44597</v>
      </c>
      <c r="L505">
        <v>1</v>
      </c>
      <c r="M505">
        <v>0.66</v>
      </c>
      <c r="N505">
        <f>IF(E505="",Data_Validation!$B$1,E505)</f>
        <v>55.09</v>
      </c>
      <c r="O505">
        <f>IF(J505="",Data_Validation!$B$2,J505)</f>
        <v>57.7</v>
      </c>
      <c r="P505">
        <f t="shared" si="63"/>
        <v>1</v>
      </c>
      <c r="Q505" s="2">
        <f>CustomerData[[#This Row],[avg_order_value_clean]]*CustomerData[[#This Row],[total_orders]]</f>
        <v>220.36</v>
      </c>
      <c r="R505" s="2" t="str">
        <f t="shared" si="71"/>
        <v>Inactive</v>
      </c>
      <c r="S505" s="2" t="str">
        <f t="shared" si="64"/>
        <v>High Risk</v>
      </c>
      <c r="T505" s="2" t="str">
        <f t="shared" si="65"/>
        <v>Under 25</v>
      </c>
      <c r="U505" s="1">
        <f t="shared" ca="1" si="66"/>
        <v>1664</v>
      </c>
      <c r="V505" s="2" t="str">
        <f t="shared" si="67"/>
        <v>Low Loyalty</v>
      </c>
      <c r="W505" s="2" t="str">
        <f t="shared" si="68"/>
        <v>Legitimate</v>
      </c>
      <c r="X505" s="2" t="str">
        <f>IF(Q505&lt;Data_Validation!$B$8,"Low Value",IF(Q505&lt;Data_Validation!$B$9,"Medium Value","High Value"))</f>
        <v>Low Value</v>
      </c>
      <c r="Y505" s="2" t="str">
        <f t="shared" si="69"/>
        <v>At Risk - Develop</v>
      </c>
      <c r="Z505" s="2" t="str">
        <f t="shared" si="70"/>
        <v>Check Data</v>
      </c>
    </row>
    <row r="506" spans="1:26" x14ac:dyDescent="0.3">
      <c r="A506" t="s">
        <v>522</v>
      </c>
      <c r="B506">
        <v>39</v>
      </c>
      <c r="C506" t="s">
        <v>14</v>
      </c>
      <c r="D506" t="s">
        <v>52</v>
      </c>
      <c r="E506">
        <v>59.88</v>
      </c>
      <c r="F506">
        <v>15</v>
      </c>
      <c r="G506">
        <v>300</v>
      </c>
      <c r="H506">
        <v>0</v>
      </c>
      <c r="I506" t="s">
        <v>16</v>
      </c>
      <c r="J506">
        <v>87.4</v>
      </c>
      <c r="K506" s="1">
        <v>44155</v>
      </c>
      <c r="L506">
        <v>49</v>
      </c>
      <c r="M506">
        <v>0.16</v>
      </c>
      <c r="N506">
        <f>IF(E506="",Data_Validation!$B$1,E506)</f>
        <v>59.88</v>
      </c>
      <c r="O506">
        <f>IF(J506="",Data_Validation!$B$2,J506)</f>
        <v>87.4</v>
      </c>
      <c r="P506">
        <f t="shared" si="63"/>
        <v>1</v>
      </c>
      <c r="Q506" s="2">
        <f>CustomerData[[#This Row],[avg_order_value_clean]]*CustomerData[[#This Row],[total_orders]]</f>
        <v>898.2</v>
      </c>
      <c r="R506" s="2" t="str">
        <f t="shared" si="71"/>
        <v>Inactive</v>
      </c>
      <c r="S506" s="2" t="str">
        <f t="shared" si="64"/>
        <v>Low Risk</v>
      </c>
      <c r="T506" s="2" t="str">
        <f t="shared" si="65"/>
        <v>35-44</v>
      </c>
      <c r="U506" s="1">
        <f t="shared" ca="1" si="66"/>
        <v>2106</v>
      </c>
      <c r="V506" s="2" t="str">
        <f t="shared" si="67"/>
        <v>Medium Loyalty</v>
      </c>
      <c r="W506" s="2" t="str">
        <f t="shared" si="68"/>
        <v>Legitimate</v>
      </c>
      <c r="X506" s="2" t="str">
        <f>IF(Q506&lt;Data_Validation!$B$8,"Low Value",IF(Q506&lt;Data_Validation!$B$9,"Medium Value","High Value"))</f>
        <v>Low Value</v>
      </c>
      <c r="Y506" s="2" t="str">
        <f t="shared" si="69"/>
        <v>Stable</v>
      </c>
      <c r="Z506" s="2" t="str">
        <f t="shared" si="70"/>
        <v>Check Data</v>
      </c>
    </row>
    <row r="507" spans="1:26" x14ac:dyDescent="0.3">
      <c r="A507" t="s">
        <v>523</v>
      </c>
      <c r="B507">
        <v>49</v>
      </c>
      <c r="C507" t="s">
        <v>14</v>
      </c>
      <c r="D507" t="s">
        <v>28</v>
      </c>
      <c r="E507">
        <v>52.23</v>
      </c>
      <c r="F507">
        <v>11</v>
      </c>
      <c r="G507">
        <v>64</v>
      </c>
      <c r="H507">
        <v>1</v>
      </c>
      <c r="I507" t="s">
        <v>40</v>
      </c>
      <c r="J507">
        <v>87.9</v>
      </c>
      <c r="K507" s="1">
        <v>45690</v>
      </c>
      <c r="L507">
        <v>48</v>
      </c>
      <c r="M507">
        <v>0.17</v>
      </c>
      <c r="N507">
        <f>IF(E507="",Data_Validation!$B$1,E507)</f>
        <v>52.23</v>
      </c>
      <c r="O507">
        <f>IF(J507="",Data_Validation!$B$2,J507)</f>
        <v>87.9</v>
      </c>
      <c r="P507">
        <f t="shared" si="63"/>
        <v>1</v>
      </c>
      <c r="Q507" s="2">
        <f>CustomerData[[#This Row],[avg_order_value_clean]]*CustomerData[[#This Row],[total_orders]]</f>
        <v>574.53</v>
      </c>
      <c r="R507" s="2" t="str">
        <f t="shared" si="71"/>
        <v>At Risk</v>
      </c>
      <c r="S507" s="2" t="str">
        <f t="shared" si="64"/>
        <v>Low Risk</v>
      </c>
      <c r="T507" s="2" t="str">
        <f t="shared" si="65"/>
        <v>45-54</v>
      </c>
      <c r="U507" s="1">
        <f t="shared" ca="1" si="66"/>
        <v>571</v>
      </c>
      <c r="V507" s="2" t="str">
        <f t="shared" si="67"/>
        <v>Medium Loyalty</v>
      </c>
      <c r="W507" s="2" t="str">
        <f t="shared" si="68"/>
        <v>Fraudulent</v>
      </c>
      <c r="X507" s="2" t="str">
        <f>IF(Q507&lt;Data_Validation!$B$8,"Low Value",IF(Q507&lt;Data_Validation!$B$9,"Medium Value","High Value"))</f>
        <v>Low Value</v>
      </c>
      <c r="Y507" s="2" t="str">
        <f t="shared" si="69"/>
        <v>Stable</v>
      </c>
      <c r="Z507" s="2" t="str">
        <f t="shared" si="70"/>
        <v>Check Data</v>
      </c>
    </row>
    <row r="508" spans="1:26" x14ac:dyDescent="0.3">
      <c r="A508" t="s">
        <v>524</v>
      </c>
      <c r="B508">
        <v>58</v>
      </c>
      <c r="C508" t="s">
        <v>14</v>
      </c>
      <c r="D508" t="s">
        <v>26</v>
      </c>
      <c r="E508">
        <v>100.97</v>
      </c>
      <c r="F508">
        <v>10</v>
      </c>
      <c r="G508">
        <v>305</v>
      </c>
      <c r="H508">
        <v>0</v>
      </c>
      <c r="I508" t="s">
        <v>19</v>
      </c>
      <c r="J508">
        <v>38.5</v>
      </c>
      <c r="K508" s="1">
        <v>45424</v>
      </c>
      <c r="L508">
        <v>80</v>
      </c>
      <c r="M508">
        <v>0.32</v>
      </c>
      <c r="N508">
        <f>IF(E508="",Data_Validation!$B$1,E508)</f>
        <v>100.97</v>
      </c>
      <c r="O508">
        <f>IF(J508="",Data_Validation!$B$2,J508)</f>
        <v>38.5</v>
      </c>
      <c r="P508">
        <f t="shared" si="63"/>
        <v>3</v>
      </c>
      <c r="Q508" s="2">
        <f>CustomerData[[#This Row],[avg_order_value_clean]]*CustomerData[[#This Row],[total_orders]]</f>
        <v>1009.7</v>
      </c>
      <c r="R508" s="2" t="str">
        <f t="shared" si="71"/>
        <v>Inactive</v>
      </c>
      <c r="S508" s="2" t="str">
        <f t="shared" si="64"/>
        <v>Medium Risk</v>
      </c>
      <c r="T508" s="2" t="str">
        <f t="shared" si="65"/>
        <v>55+</v>
      </c>
      <c r="U508" s="1">
        <f t="shared" ca="1" si="66"/>
        <v>837</v>
      </c>
      <c r="V508" s="2" t="str">
        <f t="shared" si="67"/>
        <v>High Loyalty</v>
      </c>
      <c r="W508" s="2" t="str">
        <f t="shared" si="68"/>
        <v>Legitimate</v>
      </c>
      <c r="X508" s="2" t="str">
        <f>IF(Q508&lt;Data_Validation!$B$8,"Low Value",IF(Q508&lt;Data_Validation!$B$9,"Medium Value","High Value"))</f>
        <v>Low Value</v>
      </c>
      <c r="Y508" s="2" t="str">
        <f t="shared" si="69"/>
        <v>Stable</v>
      </c>
      <c r="Z508" s="2" t="str">
        <f t="shared" si="70"/>
        <v>Check Data</v>
      </c>
    </row>
    <row r="509" spans="1:26" x14ac:dyDescent="0.3">
      <c r="A509" t="s">
        <v>525</v>
      </c>
      <c r="B509">
        <v>37</v>
      </c>
      <c r="C509" t="s">
        <v>14</v>
      </c>
      <c r="D509" t="s">
        <v>15</v>
      </c>
      <c r="E509">
        <v>80.45</v>
      </c>
      <c r="F509">
        <v>9</v>
      </c>
      <c r="G509">
        <v>53</v>
      </c>
      <c r="H509">
        <v>0</v>
      </c>
      <c r="I509" t="s">
        <v>29</v>
      </c>
      <c r="J509">
        <v>32.5</v>
      </c>
      <c r="K509" s="1">
        <v>44825</v>
      </c>
      <c r="L509">
        <v>99</v>
      </c>
      <c r="M509">
        <v>0.19</v>
      </c>
      <c r="N509">
        <f>IF(E509="",Data_Validation!$B$1,E509)</f>
        <v>80.45</v>
      </c>
      <c r="O509">
        <f>IF(J509="",Data_Validation!$B$2,J509)</f>
        <v>32.5</v>
      </c>
      <c r="P509">
        <f t="shared" si="63"/>
        <v>2</v>
      </c>
      <c r="Q509" s="2">
        <f>CustomerData[[#This Row],[avg_order_value_clean]]*CustomerData[[#This Row],[total_orders]]</f>
        <v>724.05000000000007</v>
      </c>
      <c r="R509" s="2" t="str">
        <f t="shared" si="71"/>
        <v>At Risk</v>
      </c>
      <c r="S509" s="2" t="str">
        <f t="shared" si="64"/>
        <v>Low Risk</v>
      </c>
      <c r="T509" s="2" t="str">
        <f t="shared" si="65"/>
        <v>35-44</v>
      </c>
      <c r="U509" s="1">
        <f t="shared" ca="1" si="66"/>
        <v>1436</v>
      </c>
      <c r="V509" s="2" t="str">
        <f t="shared" si="67"/>
        <v>High Loyalty</v>
      </c>
      <c r="W509" s="2" t="str">
        <f t="shared" si="68"/>
        <v>Legitimate</v>
      </c>
      <c r="X509" s="2" t="str">
        <f>IF(Q509&lt;Data_Validation!$B$8,"Low Value",IF(Q509&lt;Data_Validation!$B$9,"Medium Value","High Value"))</f>
        <v>Low Value</v>
      </c>
      <c r="Y509" s="2" t="str">
        <f t="shared" si="69"/>
        <v>Stable</v>
      </c>
      <c r="Z509" s="2" t="str">
        <f t="shared" si="70"/>
        <v>Check Data</v>
      </c>
    </row>
    <row r="510" spans="1:26" x14ac:dyDescent="0.3">
      <c r="A510" t="s">
        <v>138</v>
      </c>
      <c r="B510">
        <v>18</v>
      </c>
      <c r="C510" t="s">
        <v>14</v>
      </c>
      <c r="D510" t="s">
        <v>15</v>
      </c>
      <c r="F510">
        <v>9</v>
      </c>
      <c r="G510">
        <v>306</v>
      </c>
      <c r="H510">
        <v>0</v>
      </c>
      <c r="I510" t="s">
        <v>29</v>
      </c>
      <c r="J510">
        <v>65.400000000000006</v>
      </c>
      <c r="K510" s="1">
        <v>44967</v>
      </c>
      <c r="L510">
        <v>79</v>
      </c>
      <c r="M510">
        <v>0.34</v>
      </c>
      <c r="N510">
        <f>IF(E510="",Data_Validation!$B$1,E510)</f>
        <v>250</v>
      </c>
      <c r="O510">
        <f>IF(J510="",Data_Validation!$B$2,J510)</f>
        <v>65.400000000000006</v>
      </c>
      <c r="P510">
        <f t="shared" si="63"/>
        <v>3</v>
      </c>
      <c r="Q510" s="2">
        <f>CustomerData[[#This Row],[avg_order_value_clean]]*CustomerData[[#This Row],[total_orders]]</f>
        <v>2250</v>
      </c>
      <c r="R510" s="2" t="str">
        <f t="shared" si="71"/>
        <v>Inactive</v>
      </c>
      <c r="S510" s="2" t="str">
        <f t="shared" si="64"/>
        <v>Medium Risk</v>
      </c>
      <c r="T510" s="2" t="str">
        <f t="shared" si="65"/>
        <v>Under 25</v>
      </c>
      <c r="U510" s="1">
        <f t="shared" ca="1" si="66"/>
        <v>1294</v>
      </c>
      <c r="V510" s="2" t="str">
        <f t="shared" si="67"/>
        <v>High Loyalty</v>
      </c>
      <c r="W510" s="2" t="str">
        <f t="shared" si="68"/>
        <v>Legitimate</v>
      </c>
      <c r="X510" s="2" t="str">
        <f>IF(Q510&lt;Data_Validation!$B$8,"Low Value",IF(Q510&lt;Data_Validation!$B$9,"Medium Value","High Value"))</f>
        <v>High Value</v>
      </c>
      <c r="Y510" s="2" t="str">
        <f t="shared" si="69"/>
        <v>High Value - Maintain</v>
      </c>
      <c r="Z510" s="2" t="str">
        <f t="shared" si="70"/>
        <v>Check Data</v>
      </c>
    </row>
    <row r="511" spans="1:26" x14ac:dyDescent="0.3">
      <c r="A511" t="s">
        <v>526</v>
      </c>
      <c r="B511">
        <v>71</v>
      </c>
      <c r="C511" t="s">
        <v>14</v>
      </c>
      <c r="D511" t="s">
        <v>15</v>
      </c>
      <c r="E511">
        <v>62.6</v>
      </c>
      <c r="F511">
        <v>9</v>
      </c>
      <c r="G511">
        <v>298</v>
      </c>
      <c r="H511">
        <v>1</v>
      </c>
      <c r="I511" t="s">
        <v>23</v>
      </c>
      <c r="J511">
        <v>77.8</v>
      </c>
      <c r="K511" s="1">
        <v>45800</v>
      </c>
      <c r="L511">
        <v>98</v>
      </c>
      <c r="M511">
        <v>0.04</v>
      </c>
      <c r="N511">
        <f>IF(E511="",Data_Validation!$B$1,E511)</f>
        <v>62.6</v>
      </c>
      <c r="O511">
        <f>IF(J511="",Data_Validation!$B$2,J511)</f>
        <v>77.8</v>
      </c>
      <c r="P511">
        <f t="shared" si="63"/>
        <v>2</v>
      </c>
      <c r="Q511" s="2">
        <f>CustomerData[[#This Row],[avg_order_value_clean]]*CustomerData[[#This Row],[total_orders]]</f>
        <v>563.4</v>
      </c>
      <c r="R511" s="2" t="str">
        <f t="shared" si="71"/>
        <v>Inactive</v>
      </c>
      <c r="S511" s="2" t="str">
        <f t="shared" si="64"/>
        <v>Low Risk</v>
      </c>
      <c r="T511" s="2" t="str">
        <f t="shared" si="65"/>
        <v>55+</v>
      </c>
      <c r="U511" s="1">
        <f t="shared" ca="1" si="66"/>
        <v>461</v>
      </c>
      <c r="V511" s="2" t="str">
        <f t="shared" si="67"/>
        <v>High Loyalty</v>
      </c>
      <c r="W511" s="2" t="str">
        <f t="shared" si="68"/>
        <v>Fraudulent</v>
      </c>
      <c r="X511" s="2" t="str">
        <f>IF(Q511&lt;Data_Validation!$B$8,"Low Value",IF(Q511&lt;Data_Validation!$B$9,"Medium Value","High Value"))</f>
        <v>Low Value</v>
      </c>
      <c r="Y511" s="2" t="str">
        <f t="shared" si="69"/>
        <v>Stable</v>
      </c>
      <c r="Z511" s="2" t="str">
        <f t="shared" si="70"/>
        <v>Check Data</v>
      </c>
    </row>
    <row r="512" spans="1:26" x14ac:dyDescent="0.3">
      <c r="A512" t="s">
        <v>527</v>
      </c>
      <c r="B512">
        <v>64</v>
      </c>
      <c r="C512" t="s">
        <v>14</v>
      </c>
      <c r="D512" t="s">
        <v>44</v>
      </c>
      <c r="E512">
        <v>112.34</v>
      </c>
      <c r="F512">
        <v>9</v>
      </c>
      <c r="G512">
        <v>319</v>
      </c>
      <c r="H512">
        <v>0</v>
      </c>
      <c r="I512" t="s">
        <v>40</v>
      </c>
      <c r="J512">
        <v>3.5</v>
      </c>
      <c r="K512" s="1">
        <v>44161</v>
      </c>
      <c r="L512">
        <v>53</v>
      </c>
      <c r="M512">
        <v>0.12</v>
      </c>
      <c r="N512">
        <f>IF(E512="",Data_Validation!$B$1,E512)</f>
        <v>112.34</v>
      </c>
      <c r="O512">
        <f>IF(J512="",Data_Validation!$B$2,J512)</f>
        <v>3.5</v>
      </c>
      <c r="P512">
        <f t="shared" si="63"/>
        <v>1</v>
      </c>
      <c r="Q512" s="2">
        <f>CustomerData[[#This Row],[avg_order_value_clean]]*CustomerData[[#This Row],[total_orders]]</f>
        <v>1011.0600000000001</v>
      </c>
      <c r="R512" s="2" t="str">
        <f t="shared" si="71"/>
        <v>Inactive</v>
      </c>
      <c r="S512" s="2" t="str">
        <f t="shared" si="64"/>
        <v>Low Risk</v>
      </c>
      <c r="T512" s="2" t="str">
        <f t="shared" si="65"/>
        <v>55+</v>
      </c>
      <c r="U512" s="1">
        <f t="shared" ca="1" si="66"/>
        <v>2100</v>
      </c>
      <c r="V512" s="2" t="str">
        <f t="shared" si="67"/>
        <v>Medium Loyalty</v>
      </c>
      <c r="W512" s="2" t="str">
        <f t="shared" si="68"/>
        <v>Legitimate</v>
      </c>
      <c r="X512" s="2" t="str">
        <f>IF(Q512&lt;Data_Validation!$B$8,"Low Value",IF(Q512&lt;Data_Validation!$B$9,"Medium Value","High Value"))</f>
        <v>Low Value</v>
      </c>
      <c r="Y512" s="2" t="str">
        <f t="shared" si="69"/>
        <v>Stable</v>
      </c>
      <c r="Z512" s="2" t="str">
        <f t="shared" si="70"/>
        <v>Check Data</v>
      </c>
    </row>
    <row r="513" spans="1:26" x14ac:dyDescent="0.3">
      <c r="A513" t="s">
        <v>528</v>
      </c>
      <c r="B513">
        <v>70</v>
      </c>
      <c r="C513" t="s">
        <v>21</v>
      </c>
      <c r="D513" t="s">
        <v>26</v>
      </c>
      <c r="E513">
        <v>118.2</v>
      </c>
      <c r="F513">
        <v>10</v>
      </c>
      <c r="G513">
        <v>29</v>
      </c>
      <c r="H513">
        <v>0</v>
      </c>
      <c r="I513" t="s">
        <v>29</v>
      </c>
      <c r="J513">
        <v>9.3000000000000007</v>
      </c>
      <c r="K513" s="1">
        <v>44757</v>
      </c>
      <c r="L513">
        <v>11</v>
      </c>
      <c r="M513">
        <v>0.04</v>
      </c>
      <c r="N513">
        <f>IF(E513="",Data_Validation!$B$1,E513)</f>
        <v>118.2</v>
      </c>
      <c r="O513">
        <f>IF(J513="",Data_Validation!$B$2,J513)</f>
        <v>9.3000000000000007</v>
      </c>
      <c r="P513">
        <f t="shared" si="63"/>
        <v>2</v>
      </c>
      <c r="Q513" s="2">
        <f>CustomerData[[#This Row],[avg_order_value_clean]]*CustomerData[[#This Row],[total_orders]]</f>
        <v>1182</v>
      </c>
      <c r="R513" s="2" t="str">
        <f t="shared" si="71"/>
        <v>Active</v>
      </c>
      <c r="S513" s="2" t="str">
        <f t="shared" si="64"/>
        <v>Low Risk</v>
      </c>
      <c r="T513" s="2" t="str">
        <f t="shared" si="65"/>
        <v>55+</v>
      </c>
      <c r="U513" s="1">
        <f t="shared" ca="1" si="66"/>
        <v>1504</v>
      </c>
      <c r="V513" s="2" t="str">
        <f t="shared" si="67"/>
        <v>Low Loyalty</v>
      </c>
      <c r="W513" s="2" t="str">
        <f t="shared" si="68"/>
        <v>Legitimate</v>
      </c>
      <c r="X513" s="2" t="str">
        <f>IF(Q513&lt;Data_Validation!$B$8,"Low Value",IF(Q513&lt;Data_Validation!$B$9,"Medium Value","High Value"))</f>
        <v>Low Value</v>
      </c>
      <c r="Y513" s="2" t="str">
        <f t="shared" si="69"/>
        <v>Stable</v>
      </c>
      <c r="Z513" s="2" t="str">
        <f t="shared" si="70"/>
        <v>Check Data</v>
      </c>
    </row>
    <row r="514" spans="1:26" x14ac:dyDescent="0.3">
      <c r="A514" t="s">
        <v>529</v>
      </c>
      <c r="B514">
        <v>75</v>
      </c>
      <c r="C514" t="s">
        <v>14</v>
      </c>
      <c r="D514" t="s">
        <v>26</v>
      </c>
      <c r="E514">
        <v>60.4</v>
      </c>
      <c r="F514">
        <v>10</v>
      </c>
      <c r="G514">
        <v>245</v>
      </c>
      <c r="H514">
        <v>0</v>
      </c>
      <c r="I514" t="s">
        <v>16</v>
      </c>
      <c r="J514">
        <v>77.900000000000006</v>
      </c>
      <c r="K514" s="1">
        <v>45547</v>
      </c>
      <c r="L514">
        <v>9</v>
      </c>
      <c r="M514">
        <v>0.3</v>
      </c>
      <c r="N514">
        <f>IF(E514="",Data_Validation!$B$1,E514)</f>
        <v>60.4</v>
      </c>
      <c r="O514">
        <f>IF(J514="",Data_Validation!$B$2,J514)</f>
        <v>77.900000000000006</v>
      </c>
      <c r="P514">
        <f t="shared" ref="P514:P577" si="72">COUNTIF($A$2:$A$5001,A514)</f>
        <v>1</v>
      </c>
      <c r="Q514" s="2">
        <f>CustomerData[[#This Row],[avg_order_value_clean]]*CustomerData[[#This Row],[total_orders]]</f>
        <v>604</v>
      </c>
      <c r="R514" s="2" t="str">
        <f t="shared" si="71"/>
        <v>Inactive</v>
      </c>
      <c r="S514" s="2" t="str">
        <f t="shared" ref="S514:S577" si="73">IF(M514&lt;0.2,"Low Risk",IF(M514&lt;0.5,"Medium Risk","High Risk"))</f>
        <v>Medium Risk</v>
      </c>
      <c r="T514" s="2" t="str">
        <f t="shared" ref="T514:T577" si="74">IF(B514&lt;25,"Under 25",IF(B514&lt;35,"25-34",IF(B514&lt;45,"35-44",IF(B514&lt;55,"45-54","55+"))))</f>
        <v>55+</v>
      </c>
      <c r="U514" s="1">
        <f t="shared" ref="U514:U577" ca="1" si="75">TODAY()-K514</f>
        <v>714</v>
      </c>
      <c r="V514" s="2" t="str">
        <f t="shared" ref="V514:V577" si="76">IF(L514&lt;40,"Low Loyalty",IF(L514&lt;70,"Medium Loyalty","High Loyalty"))</f>
        <v>Low Loyalty</v>
      </c>
      <c r="W514" s="2" t="str">
        <f t="shared" ref="W514:W577" si="77">IF(H514=1,"Fraudulent","Legitimate")</f>
        <v>Legitimate</v>
      </c>
      <c r="X514" s="2" t="str">
        <f>IF(Q514&lt;Data_Validation!$B$8,"Low Value",IF(Q514&lt;Data_Validation!$B$9,"Medium Value","High Value"))</f>
        <v>Low Value</v>
      </c>
      <c r="Y514" s="2" t="str">
        <f t="shared" ref="Y514:Y577" si="78">IF(AND(X514="High Value",S514="High Risk"),"Critical - Retain",IF(AND(X514="High Value",S514&lt;&gt;"High Risk"),"High Value - Maintain",IF(AND(X514&lt;&gt;"High Value",S514="High Risk"),"At Risk - Develop","Stable")))</f>
        <v>Stable</v>
      </c>
      <c r="Z514" s="2" t="str">
        <f t="shared" ref="Z514:Z577" si="79">IF(OR(B514&lt;18,F514&lt;0,N514&lt;0,O514&lt;0,O514&gt;1,M514&lt;0,M514&gt;1),"Check Data","Valid")</f>
        <v>Check Data</v>
      </c>
    </row>
    <row r="515" spans="1:26" x14ac:dyDescent="0.3">
      <c r="A515" t="s">
        <v>483</v>
      </c>
      <c r="B515">
        <v>23</v>
      </c>
      <c r="C515" t="s">
        <v>14</v>
      </c>
      <c r="D515" t="s">
        <v>35</v>
      </c>
      <c r="F515">
        <v>6</v>
      </c>
      <c r="G515">
        <v>209</v>
      </c>
      <c r="H515">
        <v>0</v>
      </c>
      <c r="I515" t="s">
        <v>29</v>
      </c>
      <c r="J515">
        <v>43.7</v>
      </c>
      <c r="K515" s="1">
        <v>44504</v>
      </c>
      <c r="L515">
        <v>61</v>
      </c>
      <c r="M515">
        <v>0.12</v>
      </c>
      <c r="N515">
        <f>IF(E515="",Data_Validation!$B$1,E515)</f>
        <v>250</v>
      </c>
      <c r="O515">
        <f>IF(J515="",Data_Validation!$B$2,J515)</f>
        <v>43.7</v>
      </c>
      <c r="P515">
        <f t="shared" si="72"/>
        <v>2</v>
      </c>
      <c r="Q515" s="2">
        <f>CustomerData[[#This Row],[avg_order_value_clean]]*CustomerData[[#This Row],[total_orders]]</f>
        <v>1500</v>
      </c>
      <c r="R515" s="2" t="str">
        <f t="shared" ref="R515:R578" si="80">IF(G515&lt;=30,"Active",IF(G515&lt;=90,"At Risk","Inactive"))</f>
        <v>Inactive</v>
      </c>
      <c r="S515" s="2" t="str">
        <f t="shared" si="73"/>
        <v>Low Risk</v>
      </c>
      <c r="T515" s="2" t="str">
        <f t="shared" si="74"/>
        <v>Under 25</v>
      </c>
      <c r="U515" s="1">
        <f t="shared" ca="1" si="75"/>
        <v>1757</v>
      </c>
      <c r="V515" s="2" t="str">
        <f t="shared" si="76"/>
        <v>Medium Loyalty</v>
      </c>
      <c r="W515" s="2" t="str">
        <f t="shared" si="77"/>
        <v>Legitimate</v>
      </c>
      <c r="X515" s="2" t="str">
        <f>IF(Q515&lt;Data_Validation!$B$8,"Low Value",IF(Q515&lt;Data_Validation!$B$9,"Medium Value","High Value"))</f>
        <v>Low Value</v>
      </c>
      <c r="Y515" s="2" t="str">
        <f t="shared" si="78"/>
        <v>Stable</v>
      </c>
      <c r="Z515" s="2" t="str">
        <f t="shared" si="79"/>
        <v>Check Data</v>
      </c>
    </row>
    <row r="516" spans="1:26" x14ac:dyDescent="0.3">
      <c r="A516" t="s">
        <v>530</v>
      </c>
      <c r="B516">
        <v>36</v>
      </c>
      <c r="C516" t="s">
        <v>14</v>
      </c>
      <c r="D516" t="s">
        <v>22</v>
      </c>
      <c r="E516">
        <v>66.52</v>
      </c>
      <c r="F516">
        <v>11</v>
      </c>
      <c r="G516">
        <v>220</v>
      </c>
      <c r="H516">
        <v>0</v>
      </c>
      <c r="I516" t="s">
        <v>16</v>
      </c>
      <c r="J516">
        <v>66.8</v>
      </c>
      <c r="K516" s="1">
        <v>44613</v>
      </c>
      <c r="L516">
        <v>88</v>
      </c>
      <c r="M516">
        <v>0.45</v>
      </c>
      <c r="N516">
        <f>IF(E516="",Data_Validation!$B$1,E516)</f>
        <v>66.52</v>
      </c>
      <c r="O516">
        <f>IF(J516="",Data_Validation!$B$2,J516)</f>
        <v>66.8</v>
      </c>
      <c r="P516">
        <f t="shared" si="72"/>
        <v>2</v>
      </c>
      <c r="Q516" s="2">
        <f>CustomerData[[#This Row],[avg_order_value_clean]]*CustomerData[[#This Row],[total_orders]]</f>
        <v>731.71999999999991</v>
      </c>
      <c r="R516" s="2" t="str">
        <f t="shared" si="80"/>
        <v>Inactive</v>
      </c>
      <c r="S516" s="2" t="str">
        <f t="shared" si="73"/>
        <v>Medium Risk</v>
      </c>
      <c r="T516" s="2" t="str">
        <f t="shared" si="74"/>
        <v>35-44</v>
      </c>
      <c r="U516" s="1">
        <f t="shared" ca="1" si="75"/>
        <v>1648</v>
      </c>
      <c r="V516" s="2" t="str">
        <f t="shared" si="76"/>
        <v>High Loyalty</v>
      </c>
      <c r="W516" s="2" t="str">
        <f t="shared" si="77"/>
        <v>Legitimate</v>
      </c>
      <c r="X516" s="2" t="str">
        <f>IF(Q516&lt;Data_Validation!$B$8,"Low Value",IF(Q516&lt;Data_Validation!$B$9,"Medium Value","High Value"))</f>
        <v>Low Value</v>
      </c>
      <c r="Y516" s="2" t="str">
        <f t="shared" si="78"/>
        <v>Stable</v>
      </c>
      <c r="Z516" s="2" t="str">
        <f t="shared" si="79"/>
        <v>Check Data</v>
      </c>
    </row>
    <row r="517" spans="1:26" x14ac:dyDescent="0.3">
      <c r="A517" t="s">
        <v>531</v>
      </c>
      <c r="B517">
        <v>35</v>
      </c>
      <c r="C517" t="s">
        <v>21</v>
      </c>
      <c r="D517" t="s">
        <v>52</v>
      </c>
      <c r="E517">
        <v>48.6</v>
      </c>
      <c r="F517">
        <v>20</v>
      </c>
      <c r="G517">
        <v>169</v>
      </c>
      <c r="H517">
        <v>0</v>
      </c>
      <c r="I517" t="s">
        <v>40</v>
      </c>
      <c r="J517">
        <v>82</v>
      </c>
      <c r="K517" s="1">
        <v>44638</v>
      </c>
      <c r="L517">
        <v>99</v>
      </c>
      <c r="M517">
        <v>0.18</v>
      </c>
      <c r="N517">
        <f>IF(E517="",Data_Validation!$B$1,E517)</f>
        <v>48.6</v>
      </c>
      <c r="O517">
        <f>IF(J517="",Data_Validation!$B$2,J517)</f>
        <v>82</v>
      </c>
      <c r="P517">
        <f t="shared" si="72"/>
        <v>2</v>
      </c>
      <c r="Q517" s="2">
        <f>CustomerData[[#This Row],[avg_order_value_clean]]*CustomerData[[#This Row],[total_orders]]</f>
        <v>972</v>
      </c>
      <c r="R517" s="2" t="str">
        <f t="shared" si="80"/>
        <v>Inactive</v>
      </c>
      <c r="S517" s="2" t="str">
        <f t="shared" si="73"/>
        <v>Low Risk</v>
      </c>
      <c r="T517" s="2" t="str">
        <f t="shared" si="74"/>
        <v>35-44</v>
      </c>
      <c r="U517" s="1">
        <f t="shared" ca="1" si="75"/>
        <v>1623</v>
      </c>
      <c r="V517" s="2" t="str">
        <f t="shared" si="76"/>
        <v>High Loyalty</v>
      </c>
      <c r="W517" s="2" t="str">
        <f t="shared" si="77"/>
        <v>Legitimate</v>
      </c>
      <c r="X517" s="2" t="str">
        <f>IF(Q517&lt;Data_Validation!$B$8,"Low Value",IF(Q517&lt;Data_Validation!$B$9,"Medium Value","High Value"))</f>
        <v>Low Value</v>
      </c>
      <c r="Y517" s="2" t="str">
        <f t="shared" si="78"/>
        <v>Stable</v>
      </c>
      <c r="Z517" s="2" t="str">
        <f t="shared" si="79"/>
        <v>Check Data</v>
      </c>
    </row>
    <row r="518" spans="1:26" x14ac:dyDescent="0.3">
      <c r="A518" t="s">
        <v>532</v>
      </c>
      <c r="B518">
        <v>23</v>
      </c>
      <c r="C518" t="s">
        <v>21</v>
      </c>
      <c r="D518" t="s">
        <v>28</v>
      </c>
      <c r="E518">
        <v>161.82</v>
      </c>
      <c r="F518">
        <v>6</v>
      </c>
      <c r="G518">
        <v>342</v>
      </c>
      <c r="H518">
        <v>0</v>
      </c>
      <c r="I518" t="s">
        <v>23</v>
      </c>
      <c r="K518" s="1">
        <v>45121</v>
      </c>
      <c r="L518">
        <v>22</v>
      </c>
      <c r="M518">
        <v>0.56999999999999995</v>
      </c>
      <c r="N518">
        <f>IF(E518="",Data_Validation!$B$1,E518)</f>
        <v>161.82</v>
      </c>
      <c r="O518">
        <f>IF(J518="",Data_Validation!$B$2,J518)</f>
        <v>250</v>
      </c>
      <c r="P518">
        <f t="shared" si="72"/>
        <v>1</v>
      </c>
      <c r="Q518" s="2">
        <f>CustomerData[[#This Row],[avg_order_value_clean]]*CustomerData[[#This Row],[total_orders]]</f>
        <v>970.92</v>
      </c>
      <c r="R518" s="2" t="str">
        <f t="shared" si="80"/>
        <v>Inactive</v>
      </c>
      <c r="S518" s="2" t="str">
        <f t="shared" si="73"/>
        <v>High Risk</v>
      </c>
      <c r="T518" s="2" t="str">
        <f t="shared" si="74"/>
        <v>Under 25</v>
      </c>
      <c r="U518" s="1">
        <f t="shared" ca="1" si="75"/>
        <v>1140</v>
      </c>
      <c r="V518" s="2" t="str">
        <f t="shared" si="76"/>
        <v>Low Loyalty</v>
      </c>
      <c r="W518" s="2" t="str">
        <f t="shared" si="77"/>
        <v>Legitimate</v>
      </c>
      <c r="X518" s="2" t="str">
        <f>IF(Q518&lt;Data_Validation!$B$8,"Low Value",IF(Q518&lt;Data_Validation!$B$9,"Medium Value","High Value"))</f>
        <v>Low Value</v>
      </c>
      <c r="Y518" s="2" t="str">
        <f t="shared" si="78"/>
        <v>At Risk - Develop</v>
      </c>
      <c r="Z518" s="2" t="str">
        <f t="shared" si="79"/>
        <v>Check Data</v>
      </c>
    </row>
    <row r="519" spans="1:26" x14ac:dyDescent="0.3">
      <c r="A519" t="s">
        <v>533</v>
      </c>
      <c r="B519">
        <v>62</v>
      </c>
      <c r="C519" t="s">
        <v>14</v>
      </c>
      <c r="D519" t="s">
        <v>22</v>
      </c>
      <c r="E519">
        <v>76.06</v>
      </c>
      <c r="F519">
        <v>11</v>
      </c>
      <c r="G519">
        <v>213</v>
      </c>
      <c r="H519">
        <v>0</v>
      </c>
      <c r="I519" t="s">
        <v>29</v>
      </c>
      <c r="J519">
        <v>81</v>
      </c>
      <c r="K519" s="1">
        <v>44094</v>
      </c>
      <c r="L519">
        <v>71</v>
      </c>
      <c r="M519">
        <v>0.56999999999999995</v>
      </c>
      <c r="N519">
        <f>IF(E519="",Data_Validation!$B$1,E519)</f>
        <v>76.06</v>
      </c>
      <c r="O519">
        <f>IF(J519="",Data_Validation!$B$2,J519)</f>
        <v>81</v>
      </c>
      <c r="P519">
        <f t="shared" si="72"/>
        <v>1</v>
      </c>
      <c r="Q519" s="2">
        <f>CustomerData[[#This Row],[avg_order_value_clean]]*CustomerData[[#This Row],[total_orders]]</f>
        <v>836.66000000000008</v>
      </c>
      <c r="R519" s="2" t="str">
        <f t="shared" si="80"/>
        <v>Inactive</v>
      </c>
      <c r="S519" s="2" t="str">
        <f t="shared" si="73"/>
        <v>High Risk</v>
      </c>
      <c r="T519" s="2" t="str">
        <f t="shared" si="74"/>
        <v>55+</v>
      </c>
      <c r="U519" s="1">
        <f t="shared" ca="1" si="75"/>
        <v>2167</v>
      </c>
      <c r="V519" s="2" t="str">
        <f t="shared" si="76"/>
        <v>High Loyalty</v>
      </c>
      <c r="W519" s="2" t="str">
        <f t="shared" si="77"/>
        <v>Legitimate</v>
      </c>
      <c r="X519" s="2" t="str">
        <f>IF(Q519&lt;Data_Validation!$B$8,"Low Value",IF(Q519&lt;Data_Validation!$B$9,"Medium Value","High Value"))</f>
        <v>Low Value</v>
      </c>
      <c r="Y519" s="2" t="str">
        <f t="shared" si="78"/>
        <v>At Risk - Develop</v>
      </c>
      <c r="Z519" s="2" t="str">
        <f t="shared" si="79"/>
        <v>Check Data</v>
      </c>
    </row>
    <row r="520" spans="1:26" x14ac:dyDescent="0.3">
      <c r="A520" t="s">
        <v>534</v>
      </c>
      <c r="B520">
        <v>50</v>
      </c>
      <c r="C520" t="s">
        <v>14</v>
      </c>
      <c r="D520" t="s">
        <v>35</v>
      </c>
      <c r="E520">
        <v>123.2</v>
      </c>
      <c r="F520">
        <v>9</v>
      </c>
      <c r="G520">
        <v>321</v>
      </c>
      <c r="H520">
        <v>0</v>
      </c>
      <c r="I520" t="s">
        <v>23</v>
      </c>
      <c r="J520">
        <v>51.4</v>
      </c>
      <c r="K520" s="1">
        <v>44684</v>
      </c>
      <c r="L520">
        <v>44</v>
      </c>
      <c r="M520">
        <v>0.26</v>
      </c>
      <c r="N520">
        <f>IF(E520="",Data_Validation!$B$1,E520)</f>
        <v>123.2</v>
      </c>
      <c r="O520">
        <f>IF(J520="",Data_Validation!$B$2,J520)</f>
        <v>51.4</v>
      </c>
      <c r="P520">
        <f t="shared" si="72"/>
        <v>1</v>
      </c>
      <c r="Q520" s="2">
        <f>CustomerData[[#This Row],[avg_order_value_clean]]*CustomerData[[#This Row],[total_orders]]</f>
        <v>1108.8</v>
      </c>
      <c r="R520" s="2" t="str">
        <f t="shared" si="80"/>
        <v>Inactive</v>
      </c>
      <c r="S520" s="2" t="str">
        <f t="shared" si="73"/>
        <v>Medium Risk</v>
      </c>
      <c r="T520" s="2" t="str">
        <f t="shared" si="74"/>
        <v>45-54</v>
      </c>
      <c r="U520" s="1">
        <f t="shared" ca="1" si="75"/>
        <v>1577</v>
      </c>
      <c r="V520" s="2" t="str">
        <f t="shared" si="76"/>
        <v>Medium Loyalty</v>
      </c>
      <c r="W520" s="2" t="str">
        <f t="shared" si="77"/>
        <v>Legitimate</v>
      </c>
      <c r="X520" s="2" t="str">
        <f>IF(Q520&lt;Data_Validation!$B$8,"Low Value",IF(Q520&lt;Data_Validation!$B$9,"Medium Value","High Value"))</f>
        <v>Low Value</v>
      </c>
      <c r="Y520" s="2" t="str">
        <f t="shared" si="78"/>
        <v>Stable</v>
      </c>
      <c r="Z520" s="2" t="str">
        <f t="shared" si="79"/>
        <v>Check Data</v>
      </c>
    </row>
    <row r="521" spans="1:26" x14ac:dyDescent="0.3">
      <c r="A521" t="s">
        <v>535</v>
      </c>
      <c r="B521">
        <v>40</v>
      </c>
      <c r="C521" t="s">
        <v>14</v>
      </c>
      <c r="D521" t="s">
        <v>26</v>
      </c>
      <c r="E521">
        <v>99.13</v>
      </c>
      <c r="F521">
        <v>19</v>
      </c>
      <c r="G521">
        <v>68</v>
      </c>
      <c r="H521">
        <v>0</v>
      </c>
      <c r="I521" t="s">
        <v>40</v>
      </c>
      <c r="J521">
        <v>15.8</v>
      </c>
      <c r="K521" s="1">
        <v>45068</v>
      </c>
      <c r="L521">
        <v>30</v>
      </c>
      <c r="M521">
        <v>0.5</v>
      </c>
      <c r="N521">
        <f>IF(E521="",Data_Validation!$B$1,E521)</f>
        <v>99.13</v>
      </c>
      <c r="O521">
        <f>IF(J521="",Data_Validation!$B$2,J521)</f>
        <v>15.8</v>
      </c>
      <c r="P521">
        <f t="shared" si="72"/>
        <v>1</v>
      </c>
      <c r="Q521" s="2">
        <f>CustomerData[[#This Row],[avg_order_value_clean]]*CustomerData[[#This Row],[total_orders]]</f>
        <v>1883.4699999999998</v>
      </c>
      <c r="R521" s="2" t="str">
        <f t="shared" si="80"/>
        <v>At Risk</v>
      </c>
      <c r="S521" s="2" t="str">
        <f t="shared" si="73"/>
        <v>High Risk</v>
      </c>
      <c r="T521" s="2" t="str">
        <f t="shared" si="74"/>
        <v>35-44</v>
      </c>
      <c r="U521" s="1">
        <f t="shared" ca="1" si="75"/>
        <v>1193</v>
      </c>
      <c r="V521" s="2" t="str">
        <f t="shared" si="76"/>
        <v>Low Loyalty</v>
      </c>
      <c r="W521" s="2" t="str">
        <f t="shared" si="77"/>
        <v>Legitimate</v>
      </c>
      <c r="X521" s="2" t="str">
        <f>IF(Q521&lt;Data_Validation!$B$8,"Low Value",IF(Q521&lt;Data_Validation!$B$9,"Medium Value","High Value"))</f>
        <v>High Value</v>
      </c>
      <c r="Y521" s="2" t="str">
        <f t="shared" si="78"/>
        <v>Critical - Retain</v>
      </c>
      <c r="Z521" s="2" t="str">
        <f t="shared" si="79"/>
        <v>Check Data</v>
      </c>
    </row>
    <row r="522" spans="1:26" x14ac:dyDescent="0.3">
      <c r="A522" t="s">
        <v>536</v>
      </c>
      <c r="B522">
        <v>40</v>
      </c>
      <c r="C522" t="s">
        <v>21</v>
      </c>
      <c r="D522" t="s">
        <v>50</v>
      </c>
      <c r="E522">
        <v>17.940000000000001</v>
      </c>
      <c r="F522">
        <v>4</v>
      </c>
      <c r="G522">
        <v>233</v>
      </c>
      <c r="H522">
        <v>0</v>
      </c>
      <c r="I522" t="s">
        <v>19</v>
      </c>
      <c r="J522">
        <v>47.4</v>
      </c>
      <c r="K522" s="1">
        <v>44370</v>
      </c>
      <c r="L522">
        <v>60</v>
      </c>
      <c r="M522">
        <v>0.1</v>
      </c>
      <c r="N522">
        <f>IF(E522="",Data_Validation!$B$1,E522)</f>
        <v>17.940000000000001</v>
      </c>
      <c r="O522">
        <f>IF(J522="",Data_Validation!$B$2,J522)</f>
        <v>47.4</v>
      </c>
      <c r="P522">
        <f t="shared" si="72"/>
        <v>1</v>
      </c>
      <c r="Q522" s="2">
        <f>CustomerData[[#This Row],[avg_order_value_clean]]*CustomerData[[#This Row],[total_orders]]</f>
        <v>71.760000000000005</v>
      </c>
      <c r="R522" s="2" t="str">
        <f t="shared" si="80"/>
        <v>Inactive</v>
      </c>
      <c r="S522" s="2" t="str">
        <f t="shared" si="73"/>
        <v>Low Risk</v>
      </c>
      <c r="T522" s="2" t="str">
        <f t="shared" si="74"/>
        <v>35-44</v>
      </c>
      <c r="U522" s="1">
        <f t="shared" ca="1" si="75"/>
        <v>1891</v>
      </c>
      <c r="V522" s="2" t="str">
        <f t="shared" si="76"/>
        <v>Medium Loyalty</v>
      </c>
      <c r="W522" s="2" t="str">
        <f t="shared" si="77"/>
        <v>Legitimate</v>
      </c>
      <c r="X522" s="2" t="str">
        <f>IF(Q522&lt;Data_Validation!$B$8,"Low Value",IF(Q522&lt;Data_Validation!$B$9,"Medium Value","High Value"))</f>
        <v>Low Value</v>
      </c>
      <c r="Y522" s="2" t="str">
        <f t="shared" si="78"/>
        <v>Stable</v>
      </c>
      <c r="Z522" s="2" t="str">
        <f t="shared" si="79"/>
        <v>Check Data</v>
      </c>
    </row>
    <row r="523" spans="1:26" x14ac:dyDescent="0.3">
      <c r="A523" t="s">
        <v>537</v>
      </c>
      <c r="B523">
        <v>43</v>
      </c>
      <c r="C523" t="s">
        <v>14</v>
      </c>
      <c r="D523" t="s">
        <v>52</v>
      </c>
      <c r="E523">
        <v>136.88999999999999</v>
      </c>
      <c r="F523">
        <v>14</v>
      </c>
      <c r="G523">
        <v>14</v>
      </c>
      <c r="H523">
        <v>0</v>
      </c>
      <c r="I523" t="s">
        <v>40</v>
      </c>
      <c r="J523">
        <v>96.3</v>
      </c>
      <c r="K523" s="1">
        <v>45051</v>
      </c>
      <c r="L523">
        <v>93</v>
      </c>
      <c r="M523">
        <v>7.0000000000000007E-2</v>
      </c>
      <c r="N523">
        <f>IF(E523="",Data_Validation!$B$1,E523)</f>
        <v>136.88999999999999</v>
      </c>
      <c r="O523">
        <f>IF(J523="",Data_Validation!$B$2,J523)</f>
        <v>96.3</v>
      </c>
      <c r="P523">
        <f t="shared" si="72"/>
        <v>2</v>
      </c>
      <c r="Q523" s="2">
        <f>CustomerData[[#This Row],[avg_order_value_clean]]*CustomerData[[#This Row],[total_orders]]</f>
        <v>1916.4599999999998</v>
      </c>
      <c r="R523" s="2" t="str">
        <f t="shared" si="80"/>
        <v>Active</v>
      </c>
      <c r="S523" s="2" t="str">
        <f t="shared" si="73"/>
        <v>Low Risk</v>
      </c>
      <c r="T523" s="2" t="str">
        <f t="shared" si="74"/>
        <v>35-44</v>
      </c>
      <c r="U523" s="1">
        <f t="shared" ca="1" si="75"/>
        <v>1210</v>
      </c>
      <c r="V523" s="2" t="str">
        <f t="shared" si="76"/>
        <v>High Loyalty</v>
      </c>
      <c r="W523" s="2" t="str">
        <f t="shared" si="77"/>
        <v>Legitimate</v>
      </c>
      <c r="X523" s="2" t="str">
        <f>IF(Q523&lt;Data_Validation!$B$8,"Low Value",IF(Q523&lt;Data_Validation!$B$9,"Medium Value","High Value"))</f>
        <v>High Value</v>
      </c>
      <c r="Y523" s="2" t="str">
        <f t="shared" si="78"/>
        <v>High Value - Maintain</v>
      </c>
      <c r="Z523" s="2" t="str">
        <f t="shared" si="79"/>
        <v>Check Data</v>
      </c>
    </row>
    <row r="524" spans="1:26" x14ac:dyDescent="0.3">
      <c r="A524" t="s">
        <v>538</v>
      </c>
      <c r="B524">
        <v>30</v>
      </c>
      <c r="C524" t="s">
        <v>14</v>
      </c>
      <c r="D524" t="s">
        <v>44</v>
      </c>
      <c r="E524">
        <v>35.93</v>
      </c>
      <c r="F524">
        <v>8</v>
      </c>
      <c r="G524">
        <v>133</v>
      </c>
      <c r="H524">
        <v>0</v>
      </c>
      <c r="I524" t="s">
        <v>40</v>
      </c>
      <c r="J524">
        <v>30.5</v>
      </c>
      <c r="K524" s="1">
        <v>44897</v>
      </c>
      <c r="L524">
        <v>55</v>
      </c>
      <c r="M524">
        <v>0.03</v>
      </c>
      <c r="N524">
        <f>IF(E524="",Data_Validation!$B$1,E524)</f>
        <v>35.93</v>
      </c>
      <c r="O524">
        <f>IF(J524="",Data_Validation!$B$2,J524)</f>
        <v>30.5</v>
      </c>
      <c r="P524">
        <f t="shared" si="72"/>
        <v>2</v>
      </c>
      <c r="Q524" s="2">
        <f>CustomerData[[#This Row],[avg_order_value_clean]]*CustomerData[[#This Row],[total_orders]]</f>
        <v>287.44</v>
      </c>
      <c r="R524" s="2" t="str">
        <f t="shared" si="80"/>
        <v>Inactive</v>
      </c>
      <c r="S524" s="2" t="str">
        <f t="shared" si="73"/>
        <v>Low Risk</v>
      </c>
      <c r="T524" s="2" t="str">
        <f t="shared" si="74"/>
        <v>25-34</v>
      </c>
      <c r="U524" s="1">
        <f t="shared" ca="1" si="75"/>
        <v>1364</v>
      </c>
      <c r="V524" s="2" t="str">
        <f t="shared" si="76"/>
        <v>Medium Loyalty</v>
      </c>
      <c r="W524" s="2" t="str">
        <f t="shared" si="77"/>
        <v>Legitimate</v>
      </c>
      <c r="X524" s="2" t="str">
        <f>IF(Q524&lt;Data_Validation!$B$8,"Low Value",IF(Q524&lt;Data_Validation!$B$9,"Medium Value","High Value"))</f>
        <v>Low Value</v>
      </c>
      <c r="Y524" s="2" t="str">
        <f t="shared" si="78"/>
        <v>Stable</v>
      </c>
      <c r="Z524" s="2" t="str">
        <f t="shared" si="79"/>
        <v>Check Data</v>
      </c>
    </row>
    <row r="525" spans="1:26" x14ac:dyDescent="0.3">
      <c r="A525" t="s">
        <v>539</v>
      </c>
      <c r="B525">
        <v>24</v>
      </c>
      <c r="C525" t="s">
        <v>14</v>
      </c>
      <c r="D525" t="s">
        <v>15</v>
      </c>
      <c r="E525">
        <v>93.11</v>
      </c>
      <c r="F525">
        <v>9</v>
      </c>
      <c r="G525">
        <v>205</v>
      </c>
      <c r="H525">
        <v>0</v>
      </c>
      <c r="I525" t="s">
        <v>40</v>
      </c>
      <c r="J525">
        <v>41.9</v>
      </c>
      <c r="K525" s="1">
        <v>45129</v>
      </c>
      <c r="L525">
        <v>39</v>
      </c>
      <c r="M525">
        <v>0.56000000000000005</v>
      </c>
      <c r="N525">
        <f>IF(E525="",Data_Validation!$B$1,E525)</f>
        <v>93.11</v>
      </c>
      <c r="O525">
        <f>IF(J525="",Data_Validation!$B$2,J525)</f>
        <v>41.9</v>
      </c>
      <c r="P525">
        <f t="shared" si="72"/>
        <v>3</v>
      </c>
      <c r="Q525" s="2">
        <f>CustomerData[[#This Row],[avg_order_value_clean]]*CustomerData[[#This Row],[total_orders]]</f>
        <v>837.99</v>
      </c>
      <c r="R525" s="2" t="str">
        <f t="shared" si="80"/>
        <v>Inactive</v>
      </c>
      <c r="S525" s="2" t="str">
        <f t="shared" si="73"/>
        <v>High Risk</v>
      </c>
      <c r="T525" s="2" t="str">
        <f t="shared" si="74"/>
        <v>Under 25</v>
      </c>
      <c r="U525" s="1">
        <f t="shared" ca="1" si="75"/>
        <v>1132</v>
      </c>
      <c r="V525" s="2" t="str">
        <f t="shared" si="76"/>
        <v>Low Loyalty</v>
      </c>
      <c r="W525" s="2" t="str">
        <f t="shared" si="77"/>
        <v>Legitimate</v>
      </c>
      <c r="X525" s="2" t="str">
        <f>IF(Q525&lt;Data_Validation!$B$8,"Low Value",IF(Q525&lt;Data_Validation!$B$9,"Medium Value","High Value"))</f>
        <v>Low Value</v>
      </c>
      <c r="Y525" s="2" t="str">
        <f t="shared" si="78"/>
        <v>At Risk - Develop</v>
      </c>
      <c r="Z525" s="2" t="str">
        <f t="shared" si="79"/>
        <v>Check Data</v>
      </c>
    </row>
    <row r="526" spans="1:26" x14ac:dyDescent="0.3">
      <c r="A526" t="s">
        <v>540</v>
      </c>
      <c r="B526">
        <v>32</v>
      </c>
      <c r="C526" t="s">
        <v>14</v>
      </c>
      <c r="D526" t="s">
        <v>44</v>
      </c>
      <c r="E526">
        <v>204.03</v>
      </c>
      <c r="F526">
        <v>8</v>
      </c>
      <c r="G526">
        <v>23</v>
      </c>
      <c r="H526">
        <v>0</v>
      </c>
      <c r="I526" t="s">
        <v>19</v>
      </c>
      <c r="J526">
        <v>76.5</v>
      </c>
      <c r="K526" s="1">
        <v>45585</v>
      </c>
      <c r="L526">
        <v>41</v>
      </c>
      <c r="M526">
        <v>0.27</v>
      </c>
      <c r="N526">
        <f>IF(E526="",Data_Validation!$B$1,E526)</f>
        <v>204.03</v>
      </c>
      <c r="O526">
        <f>IF(J526="",Data_Validation!$B$2,J526)</f>
        <v>76.5</v>
      </c>
      <c r="P526">
        <f t="shared" si="72"/>
        <v>1</v>
      </c>
      <c r="Q526" s="2">
        <f>CustomerData[[#This Row],[avg_order_value_clean]]*CustomerData[[#This Row],[total_orders]]</f>
        <v>1632.24</v>
      </c>
      <c r="R526" s="2" t="str">
        <f t="shared" si="80"/>
        <v>Active</v>
      </c>
      <c r="S526" s="2" t="str">
        <f t="shared" si="73"/>
        <v>Medium Risk</v>
      </c>
      <c r="T526" s="2" t="str">
        <f t="shared" si="74"/>
        <v>25-34</v>
      </c>
      <c r="U526" s="1">
        <f t="shared" ca="1" si="75"/>
        <v>676</v>
      </c>
      <c r="V526" s="2" t="str">
        <f t="shared" si="76"/>
        <v>Medium Loyalty</v>
      </c>
      <c r="W526" s="2" t="str">
        <f t="shared" si="77"/>
        <v>Legitimate</v>
      </c>
      <c r="X526" s="2" t="str">
        <f>IF(Q526&lt;Data_Validation!$B$8,"Low Value",IF(Q526&lt;Data_Validation!$B$9,"Medium Value","High Value"))</f>
        <v>High Value</v>
      </c>
      <c r="Y526" s="2" t="str">
        <f t="shared" si="78"/>
        <v>High Value - Maintain</v>
      </c>
      <c r="Z526" s="2" t="str">
        <f t="shared" si="79"/>
        <v>Check Data</v>
      </c>
    </row>
    <row r="527" spans="1:26" x14ac:dyDescent="0.3">
      <c r="A527" t="s">
        <v>541</v>
      </c>
      <c r="B527">
        <v>61</v>
      </c>
      <c r="C527" t="s">
        <v>14</v>
      </c>
      <c r="D527" t="s">
        <v>26</v>
      </c>
      <c r="E527">
        <v>132.19</v>
      </c>
      <c r="F527">
        <v>13</v>
      </c>
      <c r="G527">
        <v>84</v>
      </c>
      <c r="H527">
        <v>0</v>
      </c>
      <c r="I527" t="s">
        <v>19</v>
      </c>
      <c r="J527">
        <v>7.6</v>
      </c>
      <c r="K527" s="1">
        <v>44740</v>
      </c>
      <c r="L527">
        <v>9</v>
      </c>
      <c r="M527">
        <v>0.22</v>
      </c>
      <c r="N527">
        <f>IF(E527="",Data_Validation!$B$1,E527)</f>
        <v>132.19</v>
      </c>
      <c r="O527">
        <f>IF(J527="",Data_Validation!$B$2,J527)</f>
        <v>7.6</v>
      </c>
      <c r="P527">
        <f t="shared" si="72"/>
        <v>1</v>
      </c>
      <c r="Q527" s="2">
        <f>CustomerData[[#This Row],[avg_order_value_clean]]*CustomerData[[#This Row],[total_orders]]</f>
        <v>1718.47</v>
      </c>
      <c r="R527" s="2" t="str">
        <f t="shared" si="80"/>
        <v>At Risk</v>
      </c>
      <c r="S527" s="2" t="str">
        <f t="shared" si="73"/>
        <v>Medium Risk</v>
      </c>
      <c r="T527" s="2" t="str">
        <f t="shared" si="74"/>
        <v>55+</v>
      </c>
      <c r="U527" s="1">
        <f t="shared" ca="1" si="75"/>
        <v>1521</v>
      </c>
      <c r="V527" s="2" t="str">
        <f t="shared" si="76"/>
        <v>Low Loyalty</v>
      </c>
      <c r="W527" s="2" t="str">
        <f t="shared" si="77"/>
        <v>Legitimate</v>
      </c>
      <c r="X527" s="2" t="str">
        <f>IF(Q527&lt;Data_Validation!$B$8,"Low Value",IF(Q527&lt;Data_Validation!$B$9,"Medium Value","High Value"))</f>
        <v>High Value</v>
      </c>
      <c r="Y527" s="2" t="str">
        <f t="shared" si="78"/>
        <v>High Value - Maintain</v>
      </c>
      <c r="Z527" s="2" t="str">
        <f t="shared" si="79"/>
        <v>Check Data</v>
      </c>
    </row>
    <row r="528" spans="1:26" x14ac:dyDescent="0.3">
      <c r="A528" t="s">
        <v>542</v>
      </c>
      <c r="B528">
        <v>44</v>
      </c>
      <c r="C528" t="s">
        <v>14</v>
      </c>
      <c r="D528" t="s">
        <v>35</v>
      </c>
      <c r="E528">
        <v>192.68</v>
      </c>
      <c r="F528">
        <v>10</v>
      </c>
      <c r="G528">
        <v>141</v>
      </c>
      <c r="H528">
        <v>0</v>
      </c>
      <c r="I528" t="s">
        <v>40</v>
      </c>
      <c r="J528">
        <v>75.7</v>
      </c>
      <c r="K528" s="1">
        <v>44823</v>
      </c>
      <c r="L528">
        <v>1</v>
      </c>
      <c r="M528">
        <v>0.51</v>
      </c>
      <c r="N528">
        <f>IF(E528="",Data_Validation!$B$1,E528)</f>
        <v>192.68</v>
      </c>
      <c r="O528">
        <f>IF(J528="",Data_Validation!$B$2,J528)</f>
        <v>75.7</v>
      </c>
      <c r="P528">
        <f t="shared" si="72"/>
        <v>1</v>
      </c>
      <c r="Q528" s="2">
        <f>CustomerData[[#This Row],[avg_order_value_clean]]*CustomerData[[#This Row],[total_orders]]</f>
        <v>1926.8000000000002</v>
      </c>
      <c r="R528" s="2" t="str">
        <f t="shared" si="80"/>
        <v>Inactive</v>
      </c>
      <c r="S528" s="2" t="str">
        <f t="shared" si="73"/>
        <v>High Risk</v>
      </c>
      <c r="T528" s="2" t="str">
        <f t="shared" si="74"/>
        <v>35-44</v>
      </c>
      <c r="U528" s="1">
        <f t="shared" ca="1" si="75"/>
        <v>1438</v>
      </c>
      <c r="V528" s="2" t="str">
        <f t="shared" si="76"/>
        <v>Low Loyalty</v>
      </c>
      <c r="W528" s="2" t="str">
        <f t="shared" si="77"/>
        <v>Legitimate</v>
      </c>
      <c r="X528" s="2" t="str">
        <f>IF(Q528&lt;Data_Validation!$B$8,"Low Value",IF(Q528&lt;Data_Validation!$B$9,"Medium Value","High Value"))</f>
        <v>High Value</v>
      </c>
      <c r="Y528" s="2" t="str">
        <f t="shared" si="78"/>
        <v>Critical - Retain</v>
      </c>
      <c r="Z528" s="2" t="str">
        <f t="shared" si="79"/>
        <v>Check Data</v>
      </c>
    </row>
    <row r="529" spans="1:26" x14ac:dyDescent="0.3">
      <c r="A529" t="s">
        <v>543</v>
      </c>
      <c r="B529">
        <v>43</v>
      </c>
      <c r="C529" t="s">
        <v>14</v>
      </c>
      <c r="D529" t="s">
        <v>50</v>
      </c>
      <c r="E529">
        <v>190.77</v>
      </c>
      <c r="F529">
        <v>14</v>
      </c>
      <c r="G529">
        <v>139</v>
      </c>
      <c r="H529">
        <v>0</v>
      </c>
      <c r="I529" t="s">
        <v>19</v>
      </c>
      <c r="J529">
        <v>27.4</v>
      </c>
      <c r="K529" s="1">
        <v>45773</v>
      </c>
      <c r="L529">
        <v>3</v>
      </c>
      <c r="M529">
        <v>0.38</v>
      </c>
      <c r="N529">
        <f>IF(E529="",Data_Validation!$B$1,E529)</f>
        <v>190.77</v>
      </c>
      <c r="O529">
        <f>IF(J529="",Data_Validation!$B$2,J529)</f>
        <v>27.4</v>
      </c>
      <c r="P529">
        <f t="shared" si="72"/>
        <v>3</v>
      </c>
      <c r="Q529" s="2">
        <f>CustomerData[[#This Row],[avg_order_value_clean]]*CustomerData[[#This Row],[total_orders]]</f>
        <v>2670.78</v>
      </c>
      <c r="R529" s="2" t="str">
        <f t="shared" si="80"/>
        <v>Inactive</v>
      </c>
      <c r="S529" s="2" t="str">
        <f t="shared" si="73"/>
        <v>Medium Risk</v>
      </c>
      <c r="T529" s="2" t="str">
        <f t="shared" si="74"/>
        <v>35-44</v>
      </c>
      <c r="U529" s="1">
        <f t="shared" ca="1" si="75"/>
        <v>488</v>
      </c>
      <c r="V529" s="2" t="str">
        <f t="shared" si="76"/>
        <v>Low Loyalty</v>
      </c>
      <c r="W529" s="2" t="str">
        <f t="shared" si="77"/>
        <v>Legitimate</v>
      </c>
      <c r="X529" s="2" t="str">
        <f>IF(Q529&lt;Data_Validation!$B$8,"Low Value",IF(Q529&lt;Data_Validation!$B$9,"Medium Value","High Value"))</f>
        <v>High Value</v>
      </c>
      <c r="Y529" s="2" t="str">
        <f t="shared" si="78"/>
        <v>High Value - Maintain</v>
      </c>
      <c r="Z529" s="2" t="str">
        <f t="shared" si="79"/>
        <v>Check Data</v>
      </c>
    </row>
    <row r="530" spans="1:26" x14ac:dyDescent="0.3">
      <c r="A530" t="s">
        <v>142</v>
      </c>
      <c r="B530">
        <v>50</v>
      </c>
      <c r="C530" t="s">
        <v>25</v>
      </c>
      <c r="D530" t="s">
        <v>37</v>
      </c>
      <c r="F530">
        <v>11</v>
      </c>
      <c r="G530">
        <v>323</v>
      </c>
      <c r="H530">
        <v>0</v>
      </c>
      <c r="I530" t="s">
        <v>16</v>
      </c>
      <c r="J530">
        <v>26.7</v>
      </c>
      <c r="K530" s="1">
        <v>44338</v>
      </c>
      <c r="L530">
        <v>69</v>
      </c>
      <c r="M530">
        <v>0.38</v>
      </c>
      <c r="N530">
        <f>IF(E530="",Data_Validation!$B$1,E530)</f>
        <v>250</v>
      </c>
      <c r="O530">
        <f>IF(J530="",Data_Validation!$B$2,J530)</f>
        <v>26.7</v>
      </c>
      <c r="P530">
        <f t="shared" si="72"/>
        <v>2</v>
      </c>
      <c r="Q530" s="2">
        <f>CustomerData[[#This Row],[avg_order_value_clean]]*CustomerData[[#This Row],[total_orders]]</f>
        <v>2750</v>
      </c>
      <c r="R530" s="2" t="str">
        <f t="shared" si="80"/>
        <v>Inactive</v>
      </c>
      <c r="S530" s="2" t="str">
        <f t="shared" si="73"/>
        <v>Medium Risk</v>
      </c>
      <c r="T530" s="2" t="str">
        <f t="shared" si="74"/>
        <v>45-54</v>
      </c>
      <c r="U530" s="1">
        <f t="shared" ca="1" si="75"/>
        <v>1923</v>
      </c>
      <c r="V530" s="2" t="str">
        <f t="shared" si="76"/>
        <v>Medium Loyalty</v>
      </c>
      <c r="W530" s="2" t="str">
        <f t="shared" si="77"/>
        <v>Legitimate</v>
      </c>
      <c r="X530" s="2" t="str">
        <f>IF(Q530&lt;Data_Validation!$B$8,"Low Value",IF(Q530&lt;Data_Validation!$B$9,"Medium Value","High Value"))</f>
        <v>High Value</v>
      </c>
      <c r="Y530" s="2" t="str">
        <f t="shared" si="78"/>
        <v>High Value - Maintain</v>
      </c>
      <c r="Z530" s="2" t="str">
        <f t="shared" si="79"/>
        <v>Check Data</v>
      </c>
    </row>
    <row r="531" spans="1:26" x14ac:dyDescent="0.3">
      <c r="A531" t="s">
        <v>544</v>
      </c>
      <c r="B531">
        <v>32</v>
      </c>
      <c r="C531" t="s">
        <v>21</v>
      </c>
      <c r="D531" t="s">
        <v>15</v>
      </c>
      <c r="E531">
        <v>79.930000000000007</v>
      </c>
      <c r="F531">
        <v>11</v>
      </c>
      <c r="G531">
        <v>121</v>
      </c>
      <c r="H531">
        <v>0</v>
      </c>
      <c r="I531" t="s">
        <v>40</v>
      </c>
      <c r="J531">
        <v>58.2</v>
      </c>
      <c r="K531" s="1">
        <v>44787</v>
      </c>
      <c r="L531">
        <v>11</v>
      </c>
      <c r="M531">
        <v>0.16</v>
      </c>
      <c r="N531">
        <f>IF(E531="",Data_Validation!$B$1,E531)</f>
        <v>79.930000000000007</v>
      </c>
      <c r="O531">
        <f>IF(J531="",Data_Validation!$B$2,J531)</f>
        <v>58.2</v>
      </c>
      <c r="P531">
        <f t="shared" si="72"/>
        <v>2</v>
      </c>
      <c r="Q531" s="2">
        <f>CustomerData[[#This Row],[avg_order_value_clean]]*CustomerData[[#This Row],[total_orders]]</f>
        <v>879.23</v>
      </c>
      <c r="R531" s="2" t="str">
        <f t="shared" si="80"/>
        <v>Inactive</v>
      </c>
      <c r="S531" s="2" t="str">
        <f t="shared" si="73"/>
        <v>Low Risk</v>
      </c>
      <c r="T531" s="2" t="str">
        <f t="shared" si="74"/>
        <v>25-34</v>
      </c>
      <c r="U531" s="1">
        <f t="shared" ca="1" si="75"/>
        <v>1474</v>
      </c>
      <c r="V531" s="2" t="str">
        <f t="shared" si="76"/>
        <v>Low Loyalty</v>
      </c>
      <c r="W531" s="2" t="str">
        <f t="shared" si="77"/>
        <v>Legitimate</v>
      </c>
      <c r="X531" s="2" t="str">
        <f>IF(Q531&lt;Data_Validation!$B$8,"Low Value",IF(Q531&lt;Data_Validation!$B$9,"Medium Value","High Value"))</f>
        <v>Low Value</v>
      </c>
      <c r="Y531" s="2" t="str">
        <f t="shared" si="78"/>
        <v>Stable</v>
      </c>
      <c r="Z531" s="2" t="str">
        <f t="shared" si="79"/>
        <v>Check Data</v>
      </c>
    </row>
    <row r="532" spans="1:26" x14ac:dyDescent="0.3">
      <c r="A532" t="s">
        <v>545</v>
      </c>
      <c r="B532">
        <v>53</v>
      </c>
      <c r="C532" t="s">
        <v>21</v>
      </c>
      <c r="D532" t="s">
        <v>28</v>
      </c>
      <c r="E532">
        <v>57.26</v>
      </c>
      <c r="F532">
        <v>1</v>
      </c>
      <c r="G532">
        <v>299</v>
      </c>
      <c r="H532">
        <v>0</v>
      </c>
      <c r="I532" t="s">
        <v>29</v>
      </c>
      <c r="J532">
        <v>25.5</v>
      </c>
      <c r="K532" s="1">
        <v>45437</v>
      </c>
      <c r="L532">
        <v>4</v>
      </c>
      <c r="M532">
        <v>0.08</v>
      </c>
      <c r="N532">
        <f>IF(E532="",Data_Validation!$B$1,E532)</f>
        <v>57.26</v>
      </c>
      <c r="O532">
        <f>IF(J532="",Data_Validation!$B$2,J532)</f>
        <v>25.5</v>
      </c>
      <c r="P532">
        <f t="shared" si="72"/>
        <v>1</v>
      </c>
      <c r="Q532" s="2">
        <f>CustomerData[[#This Row],[avg_order_value_clean]]*CustomerData[[#This Row],[total_orders]]</f>
        <v>57.26</v>
      </c>
      <c r="R532" s="2" t="str">
        <f t="shared" si="80"/>
        <v>Inactive</v>
      </c>
      <c r="S532" s="2" t="str">
        <f t="shared" si="73"/>
        <v>Low Risk</v>
      </c>
      <c r="T532" s="2" t="str">
        <f t="shared" si="74"/>
        <v>45-54</v>
      </c>
      <c r="U532" s="1">
        <f t="shared" ca="1" si="75"/>
        <v>824</v>
      </c>
      <c r="V532" s="2" t="str">
        <f t="shared" si="76"/>
        <v>Low Loyalty</v>
      </c>
      <c r="W532" s="2" t="str">
        <f t="shared" si="77"/>
        <v>Legitimate</v>
      </c>
      <c r="X532" s="2" t="str">
        <f>IF(Q532&lt;Data_Validation!$B$8,"Low Value",IF(Q532&lt;Data_Validation!$B$9,"Medium Value","High Value"))</f>
        <v>Low Value</v>
      </c>
      <c r="Y532" s="2" t="str">
        <f t="shared" si="78"/>
        <v>Stable</v>
      </c>
      <c r="Z532" s="2" t="str">
        <f t="shared" si="79"/>
        <v>Check Data</v>
      </c>
    </row>
    <row r="533" spans="1:26" x14ac:dyDescent="0.3">
      <c r="A533" t="s">
        <v>546</v>
      </c>
      <c r="B533">
        <v>62</v>
      </c>
      <c r="C533" t="s">
        <v>25</v>
      </c>
      <c r="D533" t="s">
        <v>26</v>
      </c>
      <c r="E533">
        <v>173.84</v>
      </c>
      <c r="F533">
        <v>13</v>
      </c>
      <c r="G533">
        <v>340</v>
      </c>
      <c r="H533">
        <v>0</v>
      </c>
      <c r="I533" t="s">
        <v>16</v>
      </c>
      <c r="J533">
        <v>64.099999999999994</v>
      </c>
      <c r="K533" s="1">
        <v>45618</v>
      </c>
      <c r="L533">
        <v>33</v>
      </c>
      <c r="M533">
        <v>0.41</v>
      </c>
      <c r="N533">
        <f>IF(E533="",Data_Validation!$B$1,E533)</f>
        <v>173.84</v>
      </c>
      <c r="O533">
        <f>IF(J533="",Data_Validation!$B$2,J533)</f>
        <v>64.099999999999994</v>
      </c>
      <c r="P533">
        <f t="shared" si="72"/>
        <v>1</v>
      </c>
      <c r="Q533" s="2">
        <f>CustomerData[[#This Row],[avg_order_value_clean]]*CustomerData[[#This Row],[total_orders]]</f>
        <v>2259.92</v>
      </c>
      <c r="R533" s="2" t="str">
        <f t="shared" si="80"/>
        <v>Inactive</v>
      </c>
      <c r="S533" s="2" t="str">
        <f t="shared" si="73"/>
        <v>Medium Risk</v>
      </c>
      <c r="T533" s="2" t="str">
        <f t="shared" si="74"/>
        <v>55+</v>
      </c>
      <c r="U533" s="1">
        <f t="shared" ca="1" si="75"/>
        <v>643</v>
      </c>
      <c r="V533" s="2" t="str">
        <f t="shared" si="76"/>
        <v>Low Loyalty</v>
      </c>
      <c r="W533" s="2" t="str">
        <f t="shared" si="77"/>
        <v>Legitimate</v>
      </c>
      <c r="X533" s="2" t="str">
        <f>IF(Q533&lt;Data_Validation!$B$8,"Low Value",IF(Q533&lt;Data_Validation!$B$9,"Medium Value","High Value"))</f>
        <v>High Value</v>
      </c>
      <c r="Y533" s="2" t="str">
        <f t="shared" si="78"/>
        <v>High Value - Maintain</v>
      </c>
      <c r="Z533" s="2" t="str">
        <f t="shared" si="79"/>
        <v>Check Data</v>
      </c>
    </row>
    <row r="534" spans="1:26" x14ac:dyDescent="0.3">
      <c r="A534" t="s">
        <v>547</v>
      </c>
      <c r="B534">
        <v>72</v>
      </c>
      <c r="C534" t="s">
        <v>14</v>
      </c>
      <c r="D534" t="s">
        <v>18</v>
      </c>
      <c r="E534">
        <v>160.55000000000001</v>
      </c>
      <c r="F534">
        <v>11</v>
      </c>
      <c r="G534">
        <v>178</v>
      </c>
      <c r="H534">
        <v>0</v>
      </c>
      <c r="I534" t="s">
        <v>40</v>
      </c>
      <c r="J534">
        <v>90.9</v>
      </c>
      <c r="K534" s="1">
        <v>44935</v>
      </c>
      <c r="L534">
        <v>33</v>
      </c>
      <c r="M534">
        <v>0.28999999999999998</v>
      </c>
      <c r="N534">
        <f>IF(E534="",Data_Validation!$B$1,E534)</f>
        <v>160.55000000000001</v>
      </c>
      <c r="O534">
        <f>IF(J534="",Data_Validation!$B$2,J534)</f>
        <v>90.9</v>
      </c>
      <c r="P534">
        <f t="shared" si="72"/>
        <v>2</v>
      </c>
      <c r="Q534" s="2">
        <f>CustomerData[[#This Row],[avg_order_value_clean]]*CustomerData[[#This Row],[total_orders]]</f>
        <v>1766.0500000000002</v>
      </c>
      <c r="R534" s="2" t="str">
        <f t="shared" si="80"/>
        <v>Inactive</v>
      </c>
      <c r="S534" s="2" t="str">
        <f t="shared" si="73"/>
        <v>Medium Risk</v>
      </c>
      <c r="T534" s="2" t="str">
        <f t="shared" si="74"/>
        <v>55+</v>
      </c>
      <c r="U534" s="1">
        <f t="shared" ca="1" si="75"/>
        <v>1326</v>
      </c>
      <c r="V534" s="2" t="str">
        <f t="shared" si="76"/>
        <v>Low Loyalty</v>
      </c>
      <c r="W534" s="2" t="str">
        <f t="shared" si="77"/>
        <v>Legitimate</v>
      </c>
      <c r="X534" s="2" t="str">
        <f>IF(Q534&lt;Data_Validation!$B$8,"Low Value",IF(Q534&lt;Data_Validation!$B$9,"Medium Value","High Value"))</f>
        <v>High Value</v>
      </c>
      <c r="Y534" s="2" t="str">
        <f t="shared" si="78"/>
        <v>High Value - Maintain</v>
      </c>
      <c r="Z534" s="2" t="str">
        <f t="shared" si="79"/>
        <v>Check Data</v>
      </c>
    </row>
    <row r="535" spans="1:26" x14ac:dyDescent="0.3">
      <c r="A535" t="s">
        <v>548</v>
      </c>
      <c r="B535">
        <v>44</v>
      </c>
      <c r="C535" t="s">
        <v>14</v>
      </c>
      <c r="D535" t="s">
        <v>50</v>
      </c>
      <c r="E535">
        <v>47.37</v>
      </c>
      <c r="F535">
        <v>6</v>
      </c>
      <c r="G535">
        <v>207</v>
      </c>
      <c r="H535">
        <v>0</v>
      </c>
      <c r="I535" t="s">
        <v>29</v>
      </c>
      <c r="J535">
        <v>40.5</v>
      </c>
      <c r="K535" s="1">
        <v>45289</v>
      </c>
      <c r="L535">
        <v>45</v>
      </c>
      <c r="M535">
        <v>0.24</v>
      </c>
      <c r="N535">
        <f>IF(E535="",Data_Validation!$B$1,E535)</f>
        <v>47.37</v>
      </c>
      <c r="O535">
        <f>IF(J535="",Data_Validation!$B$2,J535)</f>
        <v>40.5</v>
      </c>
      <c r="P535">
        <f t="shared" si="72"/>
        <v>1</v>
      </c>
      <c r="Q535" s="2">
        <f>CustomerData[[#This Row],[avg_order_value_clean]]*CustomerData[[#This Row],[total_orders]]</f>
        <v>284.21999999999997</v>
      </c>
      <c r="R535" s="2" t="str">
        <f t="shared" si="80"/>
        <v>Inactive</v>
      </c>
      <c r="S535" s="2" t="str">
        <f t="shared" si="73"/>
        <v>Medium Risk</v>
      </c>
      <c r="T535" s="2" t="str">
        <f t="shared" si="74"/>
        <v>35-44</v>
      </c>
      <c r="U535" s="1">
        <f t="shared" ca="1" si="75"/>
        <v>972</v>
      </c>
      <c r="V535" s="2" t="str">
        <f t="shared" si="76"/>
        <v>Medium Loyalty</v>
      </c>
      <c r="W535" s="2" t="str">
        <f t="shared" si="77"/>
        <v>Legitimate</v>
      </c>
      <c r="X535" s="2" t="str">
        <f>IF(Q535&lt;Data_Validation!$B$8,"Low Value",IF(Q535&lt;Data_Validation!$B$9,"Medium Value","High Value"))</f>
        <v>Low Value</v>
      </c>
      <c r="Y535" s="2" t="str">
        <f t="shared" si="78"/>
        <v>Stable</v>
      </c>
      <c r="Z535" s="2" t="str">
        <f t="shared" si="79"/>
        <v>Check Data</v>
      </c>
    </row>
    <row r="536" spans="1:26" x14ac:dyDescent="0.3">
      <c r="A536" t="s">
        <v>549</v>
      </c>
      <c r="B536">
        <v>74</v>
      </c>
      <c r="C536" t="s">
        <v>14</v>
      </c>
      <c r="D536" t="s">
        <v>50</v>
      </c>
      <c r="E536">
        <v>48.38</v>
      </c>
      <c r="F536">
        <v>7</v>
      </c>
      <c r="G536">
        <v>165</v>
      </c>
      <c r="H536">
        <v>0</v>
      </c>
      <c r="I536" t="s">
        <v>29</v>
      </c>
      <c r="J536">
        <v>94.4</v>
      </c>
      <c r="K536" s="1">
        <v>45517</v>
      </c>
      <c r="L536">
        <v>20</v>
      </c>
      <c r="M536">
        <v>0.24</v>
      </c>
      <c r="N536">
        <f>IF(E536="",Data_Validation!$B$1,E536)</f>
        <v>48.38</v>
      </c>
      <c r="O536">
        <f>IF(J536="",Data_Validation!$B$2,J536)</f>
        <v>94.4</v>
      </c>
      <c r="P536">
        <f t="shared" si="72"/>
        <v>1</v>
      </c>
      <c r="Q536" s="2">
        <f>CustomerData[[#This Row],[avg_order_value_clean]]*CustomerData[[#This Row],[total_orders]]</f>
        <v>338.66</v>
      </c>
      <c r="R536" s="2" t="str">
        <f t="shared" si="80"/>
        <v>Inactive</v>
      </c>
      <c r="S536" s="2" t="str">
        <f t="shared" si="73"/>
        <v>Medium Risk</v>
      </c>
      <c r="T536" s="2" t="str">
        <f t="shared" si="74"/>
        <v>55+</v>
      </c>
      <c r="U536" s="1">
        <f t="shared" ca="1" si="75"/>
        <v>744</v>
      </c>
      <c r="V536" s="2" t="str">
        <f t="shared" si="76"/>
        <v>Low Loyalty</v>
      </c>
      <c r="W536" s="2" t="str">
        <f t="shared" si="77"/>
        <v>Legitimate</v>
      </c>
      <c r="X536" s="2" t="str">
        <f>IF(Q536&lt;Data_Validation!$B$8,"Low Value",IF(Q536&lt;Data_Validation!$B$9,"Medium Value","High Value"))</f>
        <v>Low Value</v>
      </c>
      <c r="Y536" s="2" t="str">
        <f t="shared" si="78"/>
        <v>Stable</v>
      </c>
      <c r="Z536" s="2" t="str">
        <f t="shared" si="79"/>
        <v>Check Data</v>
      </c>
    </row>
    <row r="537" spans="1:26" x14ac:dyDescent="0.3">
      <c r="A537" t="s">
        <v>550</v>
      </c>
      <c r="B537">
        <v>22</v>
      </c>
      <c r="C537" t="s">
        <v>21</v>
      </c>
      <c r="D537" t="s">
        <v>52</v>
      </c>
      <c r="E537">
        <v>82.77</v>
      </c>
      <c r="F537">
        <v>12</v>
      </c>
      <c r="G537">
        <v>40</v>
      </c>
      <c r="H537">
        <v>0</v>
      </c>
      <c r="I537" t="s">
        <v>23</v>
      </c>
      <c r="J537">
        <v>94.2</v>
      </c>
      <c r="K537" s="1">
        <v>44930</v>
      </c>
      <c r="L537">
        <v>37</v>
      </c>
      <c r="M537">
        <v>0.28000000000000003</v>
      </c>
      <c r="N537">
        <f>IF(E537="",Data_Validation!$B$1,E537)</f>
        <v>82.77</v>
      </c>
      <c r="O537">
        <f>IF(J537="",Data_Validation!$B$2,J537)</f>
        <v>94.2</v>
      </c>
      <c r="P537">
        <f t="shared" si="72"/>
        <v>5</v>
      </c>
      <c r="Q537" s="2">
        <f>CustomerData[[#This Row],[avg_order_value_clean]]*CustomerData[[#This Row],[total_orders]]</f>
        <v>993.24</v>
      </c>
      <c r="R537" s="2" t="str">
        <f t="shared" si="80"/>
        <v>At Risk</v>
      </c>
      <c r="S537" s="2" t="str">
        <f t="shared" si="73"/>
        <v>Medium Risk</v>
      </c>
      <c r="T537" s="2" t="str">
        <f t="shared" si="74"/>
        <v>Under 25</v>
      </c>
      <c r="U537" s="1">
        <f t="shared" ca="1" si="75"/>
        <v>1331</v>
      </c>
      <c r="V537" s="2" t="str">
        <f t="shared" si="76"/>
        <v>Low Loyalty</v>
      </c>
      <c r="W537" s="2" t="str">
        <f t="shared" si="77"/>
        <v>Legitimate</v>
      </c>
      <c r="X537" s="2" t="str">
        <f>IF(Q537&lt;Data_Validation!$B$8,"Low Value",IF(Q537&lt;Data_Validation!$B$9,"Medium Value","High Value"))</f>
        <v>Low Value</v>
      </c>
      <c r="Y537" s="2" t="str">
        <f t="shared" si="78"/>
        <v>Stable</v>
      </c>
      <c r="Z537" s="2" t="str">
        <f t="shared" si="79"/>
        <v>Check Data</v>
      </c>
    </row>
    <row r="538" spans="1:26" x14ac:dyDescent="0.3">
      <c r="A538" t="s">
        <v>551</v>
      </c>
      <c r="B538">
        <v>78</v>
      </c>
      <c r="C538" t="s">
        <v>14</v>
      </c>
      <c r="D538" t="s">
        <v>44</v>
      </c>
      <c r="E538">
        <v>11.61</v>
      </c>
      <c r="F538">
        <v>11</v>
      </c>
      <c r="G538">
        <v>121</v>
      </c>
      <c r="H538">
        <v>0</v>
      </c>
      <c r="I538" t="s">
        <v>23</v>
      </c>
      <c r="J538">
        <v>20.8</v>
      </c>
      <c r="K538" s="1">
        <v>45060</v>
      </c>
      <c r="L538">
        <v>84</v>
      </c>
      <c r="M538">
        <v>0.13</v>
      </c>
      <c r="N538">
        <f>IF(E538="",Data_Validation!$B$1,E538)</f>
        <v>11.61</v>
      </c>
      <c r="O538">
        <f>IF(J538="",Data_Validation!$B$2,J538)</f>
        <v>20.8</v>
      </c>
      <c r="P538">
        <f t="shared" si="72"/>
        <v>2</v>
      </c>
      <c r="Q538" s="2">
        <f>CustomerData[[#This Row],[avg_order_value_clean]]*CustomerData[[#This Row],[total_orders]]</f>
        <v>127.71</v>
      </c>
      <c r="R538" s="2" t="str">
        <f t="shared" si="80"/>
        <v>Inactive</v>
      </c>
      <c r="S538" s="2" t="str">
        <f t="shared" si="73"/>
        <v>Low Risk</v>
      </c>
      <c r="T538" s="2" t="str">
        <f t="shared" si="74"/>
        <v>55+</v>
      </c>
      <c r="U538" s="1">
        <f t="shared" ca="1" si="75"/>
        <v>1201</v>
      </c>
      <c r="V538" s="2" t="str">
        <f t="shared" si="76"/>
        <v>High Loyalty</v>
      </c>
      <c r="W538" s="2" t="str">
        <f t="shared" si="77"/>
        <v>Legitimate</v>
      </c>
      <c r="X538" s="2" t="str">
        <f>IF(Q538&lt;Data_Validation!$B$8,"Low Value",IF(Q538&lt;Data_Validation!$B$9,"Medium Value","High Value"))</f>
        <v>Low Value</v>
      </c>
      <c r="Y538" s="2" t="str">
        <f t="shared" si="78"/>
        <v>Stable</v>
      </c>
      <c r="Z538" s="2" t="str">
        <f t="shared" si="79"/>
        <v>Check Data</v>
      </c>
    </row>
    <row r="539" spans="1:26" x14ac:dyDescent="0.3">
      <c r="A539" t="s">
        <v>552</v>
      </c>
      <c r="B539">
        <v>19</v>
      </c>
      <c r="C539" t="s">
        <v>14</v>
      </c>
      <c r="D539" t="s">
        <v>15</v>
      </c>
      <c r="E539">
        <v>32.44</v>
      </c>
      <c r="F539">
        <v>8</v>
      </c>
      <c r="G539">
        <v>43</v>
      </c>
      <c r="H539">
        <v>0</v>
      </c>
      <c r="I539" t="s">
        <v>29</v>
      </c>
      <c r="K539" s="1">
        <v>45424</v>
      </c>
      <c r="L539">
        <v>98</v>
      </c>
      <c r="M539">
        <v>0.13</v>
      </c>
      <c r="N539">
        <f>IF(E539="",Data_Validation!$B$1,E539)</f>
        <v>32.44</v>
      </c>
      <c r="O539">
        <f>IF(J539="",Data_Validation!$B$2,J539)</f>
        <v>250</v>
      </c>
      <c r="P539">
        <f t="shared" si="72"/>
        <v>2</v>
      </c>
      <c r="Q539" s="2">
        <f>CustomerData[[#This Row],[avg_order_value_clean]]*CustomerData[[#This Row],[total_orders]]</f>
        <v>259.52</v>
      </c>
      <c r="R539" s="2" t="str">
        <f t="shared" si="80"/>
        <v>At Risk</v>
      </c>
      <c r="S539" s="2" t="str">
        <f t="shared" si="73"/>
        <v>Low Risk</v>
      </c>
      <c r="T539" s="2" t="str">
        <f t="shared" si="74"/>
        <v>Under 25</v>
      </c>
      <c r="U539" s="1">
        <f t="shared" ca="1" si="75"/>
        <v>837</v>
      </c>
      <c r="V539" s="2" t="str">
        <f t="shared" si="76"/>
        <v>High Loyalty</v>
      </c>
      <c r="W539" s="2" t="str">
        <f t="shared" si="77"/>
        <v>Legitimate</v>
      </c>
      <c r="X539" s="2" t="str">
        <f>IF(Q539&lt;Data_Validation!$B$8,"Low Value",IF(Q539&lt;Data_Validation!$B$9,"Medium Value","High Value"))</f>
        <v>Low Value</v>
      </c>
      <c r="Y539" s="2" t="str">
        <f t="shared" si="78"/>
        <v>Stable</v>
      </c>
      <c r="Z539" s="2" t="str">
        <f t="shared" si="79"/>
        <v>Check Data</v>
      </c>
    </row>
    <row r="540" spans="1:26" x14ac:dyDescent="0.3">
      <c r="A540" t="s">
        <v>553</v>
      </c>
      <c r="B540">
        <v>72</v>
      </c>
      <c r="C540" t="s">
        <v>21</v>
      </c>
      <c r="D540" t="s">
        <v>26</v>
      </c>
      <c r="E540">
        <v>138.97999999999999</v>
      </c>
      <c r="F540">
        <v>8</v>
      </c>
      <c r="G540">
        <v>74</v>
      </c>
      <c r="H540">
        <v>0</v>
      </c>
      <c r="I540" t="s">
        <v>40</v>
      </c>
      <c r="J540">
        <v>99</v>
      </c>
      <c r="K540" s="1">
        <v>45209</v>
      </c>
      <c r="L540">
        <v>21</v>
      </c>
      <c r="M540">
        <v>0.18</v>
      </c>
      <c r="N540">
        <f>IF(E540="",Data_Validation!$B$1,E540)</f>
        <v>138.97999999999999</v>
      </c>
      <c r="O540">
        <f>IF(J540="",Data_Validation!$B$2,J540)</f>
        <v>99</v>
      </c>
      <c r="P540">
        <f t="shared" si="72"/>
        <v>1</v>
      </c>
      <c r="Q540" s="2">
        <f>CustomerData[[#This Row],[avg_order_value_clean]]*CustomerData[[#This Row],[total_orders]]</f>
        <v>1111.8399999999999</v>
      </c>
      <c r="R540" s="2" t="str">
        <f t="shared" si="80"/>
        <v>At Risk</v>
      </c>
      <c r="S540" s="2" t="str">
        <f t="shared" si="73"/>
        <v>Low Risk</v>
      </c>
      <c r="T540" s="2" t="str">
        <f t="shared" si="74"/>
        <v>55+</v>
      </c>
      <c r="U540" s="1">
        <f t="shared" ca="1" si="75"/>
        <v>1052</v>
      </c>
      <c r="V540" s="2" t="str">
        <f t="shared" si="76"/>
        <v>Low Loyalty</v>
      </c>
      <c r="W540" s="2" t="str">
        <f t="shared" si="77"/>
        <v>Legitimate</v>
      </c>
      <c r="X540" s="2" t="str">
        <f>IF(Q540&lt;Data_Validation!$B$8,"Low Value",IF(Q540&lt;Data_Validation!$B$9,"Medium Value","High Value"))</f>
        <v>Low Value</v>
      </c>
      <c r="Y540" s="2" t="str">
        <f t="shared" si="78"/>
        <v>Stable</v>
      </c>
      <c r="Z540" s="2" t="str">
        <f t="shared" si="79"/>
        <v>Check Data</v>
      </c>
    </row>
    <row r="541" spans="1:26" x14ac:dyDescent="0.3">
      <c r="A541" t="s">
        <v>554</v>
      </c>
      <c r="B541">
        <v>75</v>
      </c>
      <c r="C541" t="s">
        <v>21</v>
      </c>
      <c r="D541" t="s">
        <v>18</v>
      </c>
      <c r="E541">
        <v>25.69</v>
      </c>
      <c r="F541">
        <v>12</v>
      </c>
      <c r="G541">
        <v>347</v>
      </c>
      <c r="H541">
        <v>0</v>
      </c>
      <c r="I541" t="s">
        <v>40</v>
      </c>
      <c r="K541" s="1">
        <v>44050</v>
      </c>
      <c r="L541">
        <v>58</v>
      </c>
      <c r="M541">
        <v>0.49</v>
      </c>
      <c r="N541">
        <f>IF(E541="",Data_Validation!$B$1,E541)</f>
        <v>25.69</v>
      </c>
      <c r="O541">
        <f>IF(J541="",Data_Validation!$B$2,J541)</f>
        <v>250</v>
      </c>
      <c r="P541">
        <f t="shared" si="72"/>
        <v>3</v>
      </c>
      <c r="Q541" s="2">
        <f>CustomerData[[#This Row],[avg_order_value_clean]]*CustomerData[[#This Row],[total_orders]]</f>
        <v>308.28000000000003</v>
      </c>
      <c r="R541" s="2" t="str">
        <f t="shared" si="80"/>
        <v>Inactive</v>
      </c>
      <c r="S541" s="2" t="str">
        <f t="shared" si="73"/>
        <v>Medium Risk</v>
      </c>
      <c r="T541" s="2" t="str">
        <f t="shared" si="74"/>
        <v>55+</v>
      </c>
      <c r="U541" s="1">
        <f t="shared" ca="1" si="75"/>
        <v>2211</v>
      </c>
      <c r="V541" s="2" t="str">
        <f t="shared" si="76"/>
        <v>Medium Loyalty</v>
      </c>
      <c r="W541" s="2" t="str">
        <f t="shared" si="77"/>
        <v>Legitimate</v>
      </c>
      <c r="X541" s="2" t="str">
        <f>IF(Q541&lt;Data_Validation!$B$8,"Low Value",IF(Q541&lt;Data_Validation!$B$9,"Medium Value","High Value"))</f>
        <v>Low Value</v>
      </c>
      <c r="Y541" s="2" t="str">
        <f t="shared" si="78"/>
        <v>Stable</v>
      </c>
      <c r="Z541" s="2" t="str">
        <f t="shared" si="79"/>
        <v>Check Data</v>
      </c>
    </row>
    <row r="542" spans="1:26" x14ac:dyDescent="0.3">
      <c r="A542" t="s">
        <v>555</v>
      </c>
      <c r="B542">
        <v>50</v>
      </c>
      <c r="C542" t="s">
        <v>14</v>
      </c>
      <c r="D542" t="s">
        <v>15</v>
      </c>
      <c r="E542">
        <v>122.65</v>
      </c>
      <c r="F542">
        <v>11</v>
      </c>
      <c r="G542">
        <v>271</v>
      </c>
      <c r="H542">
        <v>0</v>
      </c>
      <c r="I542" t="s">
        <v>40</v>
      </c>
      <c r="J542">
        <v>47.5</v>
      </c>
      <c r="K542" s="1">
        <v>45575</v>
      </c>
      <c r="L542">
        <v>51</v>
      </c>
      <c r="M542">
        <v>0.38</v>
      </c>
      <c r="N542">
        <f>IF(E542="",Data_Validation!$B$1,E542)</f>
        <v>122.65</v>
      </c>
      <c r="O542">
        <f>IF(J542="",Data_Validation!$B$2,J542)</f>
        <v>47.5</v>
      </c>
      <c r="P542">
        <f t="shared" si="72"/>
        <v>1</v>
      </c>
      <c r="Q542" s="2">
        <f>CustomerData[[#This Row],[avg_order_value_clean]]*CustomerData[[#This Row],[total_orders]]</f>
        <v>1349.15</v>
      </c>
      <c r="R542" s="2" t="str">
        <f t="shared" si="80"/>
        <v>Inactive</v>
      </c>
      <c r="S542" s="2" t="str">
        <f t="shared" si="73"/>
        <v>Medium Risk</v>
      </c>
      <c r="T542" s="2" t="str">
        <f t="shared" si="74"/>
        <v>45-54</v>
      </c>
      <c r="U542" s="1">
        <f t="shared" ca="1" si="75"/>
        <v>686</v>
      </c>
      <c r="V542" s="2" t="str">
        <f t="shared" si="76"/>
        <v>Medium Loyalty</v>
      </c>
      <c r="W542" s="2" t="str">
        <f t="shared" si="77"/>
        <v>Legitimate</v>
      </c>
      <c r="X542" s="2" t="str">
        <f>IF(Q542&lt;Data_Validation!$B$8,"Low Value",IF(Q542&lt;Data_Validation!$B$9,"Medium Value","High Value"))</f>
        <v>Low Value</v>
      </c>
      <c r="Y542" s="2" t="str">
        <f t="shared" si="78"/>
        <v>Stable</v>
      </c>
      <c r="Z542" s="2" t="str">
        <f t="shared" si="79"/>
        <v>Check Data</v>
      </c>
    </row>
    <row r="543" spans="1:26" x14ac:dyDescent="0.3">
      <c r="A543" t="s">
        <v>556</v>
      </c>
      <c r="B543">
        <v>33</v>
      </c>
      <c r="C543" t="s">
        <v>21</v>
      </c>
      <c r="D543" t="s">
        <v>35</v>
      </c>
      <c r="E543">
        <v>74.03</v>
      </c>
      <c r="F543">
        <v>8</v>
      </c>
      <c r="G543">
        <v>165</v>
      </c>
      <c r="H543">
        <v>0</v>
      </c>
      <c r="I543" t="s">
        <v>40</v>
      </c>
      <c r="J543">
        <v>43.2</v>
      </c>
      <c r="K543" s="1">
        <v>44731</v>
      </c>
      <c r="L543">
        <v>71</v>
      </c>
      <c r="M543">
        <v>0.09</v>
      </c>
      <c r="N543">
        <f>IF(E543="",Data_Validation!$B$1,E543)</f>
        <v>74.03</v>
      </c>
      <c r="O543">
        <f>IF(J543="",Data_Validation!$B$2,J543)</f>
        <v>43.2</v>
      </c>
      <c r="P543">
        <f t="shared" si="72"/>
        <v>1</v>
      </c>
      <c r="Q543" s="2">
        <f>CustomerData[[#This Row],[avg_order_value_clean]]*CustomerData[[#This Row],[total_orders]]</f>
        <v>592.24</v>
      </c>
      <c r="R543" s="2" t="str">
        <f t="shared" si="80"/>
        <v>Inactive</v>
      </c>
      <c r="S543" s="2" t="str">
        <f t="shared" si="73"/>
        <v>Low Risk</v>
      </c>
      <c r="T543" s="2" t="str">
        <f t="shared" si="74"/>
        <v>25-34</v>
      </c>
      <c r="U543" s="1">
        <f t="shared" ca="1" si="75"/>
        <v>1530</v>
      </c>
      <c r="V543" s="2" t="str">
        <f t="shared" si="76"/>
        <v>High Loyalty</v>
      </c>
      <c r="W543" s="2" t="str">
        <f t="shared" si="77"/>
        <v>Legitimate</v>
      </c>
      <c r="X543" s="2" t="str">
        <f>IF(Q543&lt;Data_Validation!$B$8,"Low Value",IF(Q543&lt;Data_Validation!$B$9,"Medium Value","High Value"))</f>
        <v>Low Value</v>
      </c>
      <c r="Y543" s="2" t="str">
        <f t="shared" si="78"/>
        <v>Stable</v>
      </c>
      <c r="Z543" s="2" t="str">
        <f t="shared" si="79"/>
        <v>Check Data</v>
      </c>
    </row>
    <row r="544" spans="1:26" x14ac:dyDescent="0.3">
      <c r="A544" t="s">
        <v>557</v>
      </c>
      <c r="B544">
        <v>40</v>
      </c>
      <c r="C544" t="s">
        <v>14</v>
      </c>
      <c r="D544" t="s">
        <v>18</v>
      </c>
      <c r="E544">
        <v>47.02</v>
      </c>
      <c r="F544">
        <v>11</v>
      </c>
      <c r="G544">
        <v>249</v>
      </c>
      <c r="H544">
        <v>1</v>
      </c>
      <c r="I544" t="s">
        <v>29</v>
      </c>
      <c r="J544">
        <v>81</v>
      </c>
      <c r="K544" s="1">
        <v>45817</v>
      </c>
      <c r="L544">
        <v>16</v>
      </c>
      <c r="M544">
        <v>0.6</v>
      </c>
      <c r="N544">
        <f>IF(E544="",Data_Validation!$B$1,E544)</f>
        <v>47.02</v>
      </c>
      <c r="O544">
        <f>IF(J544="",Data_Validation!$B$2,J544)</f>
        <v>81</v>
      </c>
      <c r="P544">
        <f t="shared" si="72"/>
        <v>1</v>
      </c>
      <c r="Q544" s="2">
        <f>CustomerData[[#This Row],[avg_order_value_clean]]*CustomerData[[#This Row],[total_orders]]</f>
        <v>517.22</v>
      </c>
      <c r="R544" s="2" t="str">
        <f t="shared" si="80"/>
        <v>Inactive</v>
      </c>
      <c r="S544" s="2" t="str">
        <f t="shared" si="73"/>
        <v>High Risk</v>
      </c>
      <c r="T544" s="2" t="str">
        <f t="shared" si="74"/>
        <v>35-44</v>
      </c>
      <c r="U544" s="1">
        <f t="shared" ca="1" si="75"/>
        <v>444</v>
      </c>
      <c r="V544" s="2" t="str">
        <f t="shared" si="76"/>
        <v>Low Loyalty</v>
      </c>
      <c r="W544" s="2" t="str">
        <f t="shared" si="77"/>
        <v>Fraudulent</v>
      </c>
      <c r="X544" s="2" t="str">
        <f>IF(Q544&lt;Data_Validation!$B$8,"Low Value",IF(Q544&lt;Data_Validation!$B$9,"Medium Value","High Value"))</f>
        <v>Low Value</v>
      </c>
      <c r="Y544" s="2" t="str">
        <f t="shared" si="78"/>
        <v>At Risk - Develop</v>
      </c>
      <c r="Z544" s="2" t="str">
        <f t="shared" si="79"/>
        <v>Check Data</v>
      </c>
    </row>
    <row r="545" spans="1:26" x14ac:dyDescent="0.3">
      <c r="A545" t="s">
        <v>558</v>
      </c>
      <c r="B545">
        <v>55</v>
      </c>
      <c r="C545" t="s">
        <v>21</v>
      </c>
      <c r="D545" t="s">
        <v>22</v>
      </c>
      <c r="E545">
        <v>144.03</v>
      </c>
      <c r="F545">
        <v>15</v>
      </c>
      <c r="G545">
        <v>85</v>
      </c>
      <c r="H545">
        <v>1</v>
      </c>
      <c r="I545" t="s">
        <v>19</v>
      </c>
      <c r="J545">
        <v>16.2</v>
      </c>
      <c r="K545" s="1">
        <v>44977</v>
      </c>
      <c r="L545">
        <v>96</v>
      </c>
      <c r="M545">
        <v>0.27</v>
      </c>
      <c r="N545">
        <f>IF(E545="",Data_Validation!$B$1,E545)</f>
        <v>144.03</v>
      </c>
      <c r="O545">
        <f>IF(J545="",Data_Validation!$B$2,J545)</f>
        <v>16.2</v>
      </c>
      <c r="P545">
        <f t="shared" si="72"/>
        <v>1</v>
      </c>
      <c r="Q545" s="2">
        <f>CustomerData[[#This Row],[avg_order_value_clean]]*CustomerData[[#This Row],[total_orders]]</f>
        <v>2160.4499999999998</v>
      </c>
      <c r="R545" s="2" t="str">
        <f t="shared" si="80"/>
        <v>At Risk</v>
      </c>
      <c r="S545" s="2" t="str">
        <f t="shared" si="73"/>
        <v>Medium Risk</v>
      </c>
      <c r="T545" s="2" t="str">
        <f t="shared" si="74"/>
        <v>55+</v>
      </c>
      <c r="U545" s="1">
        <f t="shared" ca="1" si="75"/>
        <v>1284</v>
      </c>
      <c r="V545" s="2" t="str">
        <f t="shared" si="76"/>
        <v>High Loyalty</v>
      </c>
      <c r="W545" s="2" t="str">
        <f t="shared" si="77"/>
        <v>Fraudulent</v>
      </c>
      <c r="X545" s="2" t="str">
        <f>IF(Q545&lt;Data_Validation!$B$8,"Low Value",IF(Q545&lt;Data_Validation!$B$9,"Medium Value","High Value"))</f>
        <v>High Value</v>
      </c>
      <c r="Y545" s="2" t="str">
        <f t="shared" si="78"/>
        <v>High Value - Maintain</v>
      </c>
      <c r="Z545" s="2" t="str">
        <f t="shared" si="79"/>
        <v>Check Data</v>
      </c>
    </row>
    <row r="546" spans="1:26" x14ac:dyDescent="0.3">
      <c r="A546" t="s">
        <v>559</v>
      </c>
      <c r="B546">
        <v>72</v>
      </c>
      <c r="C546" t="s">
        <v>14</v>
      </c>
      <c r="D546" t="s">
        <v>22</v>
      </c>
      <c r="E546">
        <v>238.78</v>
      </c>
      <c r="F546">
        <v>12</v>
      </c>
      <c r="G546">
        <v>136</v>
      </c>
      <c r="H546">
        <v>0</v>
      </c>
      <c r="I546" t="s">
        <v>19</v>
      </c>
      <c r="J546">
        <v>22.2</v>
      </c>
      <c r="K546" s="1">
        <v>44886</v>
      </c>
      <c r="L546">
        <v>36</v>
      </c>
      <c r="M546">
        <v>0.35</v>
      </c>
      <c r="N546">
        <f>IF(E546="",Data_Validation!$B$1,E546)</f>
        <v>238.78</v>
      </c>
      <c r="O546">
        <f>IF(J546="",Data_Validation!$B$2,J546)</f>
        <v>22.2</v>
      </c>
      <c r="P546">
        <f t="shared" si="72"/>
        <v>1</v>
      </c>
      <c r="Q546" s="2">
        <f>CustomerData[[#This Row],[avg_order_value_clean]]*CustomerData[[#This Row],[total_orders]]</f>
        <v>2865.36</v>
      </c>
      <c r="R546" s="2" t="str">
        <f t="shared" si="80"/>
        <v>Inactive</v>
      </c>
      <c r="S546" s="2" t="str">
        <f t="shared" si="73"/>
        <v>Medium Risk</v>
      </c>
      <c r="T546" s="2" t="str">
        <f t="shared" si="74"/>
        <v>55+</v>
      </c>
      <c r="U546" s="1">
        <f t="shared" ca="1" si="75"/>
        <v>1375</v>
      </c>
      <c r="V546" s="2" t="str">
        <f t="shared" si="76"/>
        <v>Low Loyalty</v>
      </c>
      <c r="W546" s="2" t="str">
        <f t="shared" si="77"/>
        <v>Legitimate</v>
      </c>
      <c r="X546" s="2" t="str">
        <f>IF(Q546&lt;Data_Validation!$B$8,"Low Value",IF(Q546&lt;Data_Validation!$B$9,"Medium Value","High Value"))</f>
        <v>High Value</v>
      </c>
      <c r="Y546" s="2" t="str">
        <f t="shared" si="78"/>
        <v>High Value - Maintain</v>
      </c>
      <c r="Z546" s="2" t="str">
        <f t="shared" si="79"/>
        <v>Check Data</v>
      </c>
    </row>
    <row r="547" spans="1:26" x14ac:dyDescent="0.3">
      <c r="A547" t="s">
        <v>560</v>
      </c>
      <c r="B547">
        <v>33</v>
      </c>
      <c r="C547" t="s">
        <v>25</v>
      </c>
      <c r="D547" t="s">
        <v>50</v>
      </c>
      <c r="E547">
        <v>56.81</v>
      </c>
      <c r="F547">
        <v>5</v>
      </c>
      <c r="G547">
        <v>332</v>
      </c>
      <c r="H547">
        <v>0</v>
      </c>
      <c r="I547" t="s">
        <v>40</v>
      </c>
      <c r="J547">
        <v>17.600000000000001</v>
      </c>
      <c r="K547" s="1">
        <v>44662</v>
      </c>
      <c r="L547">
        <v>50</v>
      </c>
      <c r="M547">
        <v>0.08</v>
      </c>
      <c r="N547">
        <f>IF(E547="",Data_Validation!$B$1,E547)</f>
        <v>56.81</v>
      </c>
      <c r="O547">
        <f>IF(J547="",Data_Validation!$B$2,J547)</f>
        <v>17.600000000000001</v>
      </c>
      <c r="P547">
        <f t="shared" si="72"/>
        <v>3</v>
      </c>
      <c r="Q547" s="2">
        <f>CustomerData[[#This Row],[avg_order_value_clean]]*CustomerData[[#This Row],[total_orders]]</f>
        <v>284.05</v>
      </c>
      <c r="R547" s="2" t="str">
        <f t="shared" si="80"/>
        <v>Inactive</v>
      </c>
      <c r="S547" s="2" t="str">
        <f t="shared" si="73"/>
        <v>Low Risk</v>
      </c>
      <c r="T547" s="2" t="str">
        <f t="shared" si="74"/>
        <v>25-34</v>
      </c>
      <c r="U547" s="1">
        <f t="shared" ca="1" si="75"/>
        <v>1599</v>
      </c>
      <c r="V547" s="2" t="str">
        <f t="shared" si="76"/>
        <v>Medium Loyalty</v>
      </c>
      <c r="W547" s="2" t="str">
        <f t="shared" si="77"/>
        <v>Legitimate</v>
      </c>
      <c r="X547" s="2" t="str">
        <f>IF(Q547&lt;Data_Validation!$B$8,"Low Value",IF(Q547&lt;Data_Validation!$B$9,"Medium Value","High Value"))</f>
        <v>Low Value</v>
      </c>
      <c r="Y547" s="2" t="str">
        <f t="shared" si="78"/>
        <v>Stable</v>
      </c>
      <c r="Z547" s="2" t="str">
        <f t="shared" si="79"/>
        <v>Check Data</v>
      </c>
    </row>
    <row r="548" spans="1:26" x14ac:dyDescent="0.3">
      <c r="A548" t="s">
        <v>165</v>
      </c>
      <c r="B548">
        <v>31</v>
      </c>
      <c r="C548" t="s">
        <v>14</v>
      </c>
      <c r="D548" t="s">
        <v>35</v>
      </c>
      <c r="E548">
        <v>200.53</v>
      </c>
      <c r="F548">
        <v>8</v>
      </c>
      <c r="G548">
        <v>38</v>
      </c>
      <c r="H548">
        <v>0</v>
      </c>
      <c r="I548" t="s">
        <v>23</v>
      </c>
      <c r="J548">
        <v>16.7</v>
      </c>
      <c r="K548" s="1">
        <v>44260</v>
      </c>
      <c r="L548">
        <v>75</v>
      </c>
      <c r="M548">
        <v>0.31</v>
      </c>
      <c r="N548">
        <f>IF(E548="",Data_Validation!$B$1,E548)</f>
        <v>200.53</v>
      </c>
      <c r="O548">
        <f>IF(J548="",Data_Validation!$B$2,J548)</f>
        <v>16.7</v>
      </c>
      <c r="P548">
        <f t="shared" si="72"/>
        <v>2</v>
      </c>
      <c r="Q548" s="2">
        <f>CustomerData[[#This Row],[avg_order_value_clean]]*CustomerData[[#This Row],[total_orders]]</f>
        <v>1604.24</v>
      </c>
      <c r="R548" s="2" t="str">
        <f t="shared" si="80"/>
        <v>At Risk</v>
      </c>
      <c r="S548" s="2" t="str">
        <f t="shared" si="73"/>
        <v>Medium Risk</v>
      </c>
      <c r="T548" s="2" t="str">
        <f t="shared" si="74"/>
        <v>25-34</v>
      </c>
      <c r="U548" s="1">
        <f t="shared" ca="1" si="75"/>
        <v>2001</v>
      </c>
      <c r="V548" s="2" t="str">
        <f t="shared" si="76"/>
        <v>High Loyalty</v>
      </c>
      <c r="W548" s="2" t="str">
        <f t="shared" si="77"/>
        <v>Legitimate</v>
      </c>
      <c r="X548" s="2" t="str">
        <f>IF(Q548&lt;Data_Validation!$B$8,"Low Value",IF(Q548&lt;Data_Validation!$B$9,"Medium Value","High Value"))</f>
        <v>High Value</v>
      </c>
      <c r="Y548" s="2" t="str">
        <f t="shared" si="78"/>
        <v>High Value - Maintain</v>
      </c>
      <c r="Z548" s="2" t="str">
        <f t="shared" si="79"/>
        <v>Check Data</v>
      </c>
    </row>
    <row r="549" spans="1:26" x14ac:dyDescent="0.3">
      <c r="A549" t="s">
        <v>561</v>
      </c>
      <c r="B549">
        <v>46</v>
      </c>
      <c r="C549" t="s">
        <v>21</v>
      </c>
      <c r="D549" t="s">
        <v>22</v>
      </c>
      <c r="E549">
        <v>110.4</v>
      </c>
      <c r="F549">
        <v>17</v>
      </c>
      <c r="G549">
        <v>86</v>
      </c>
      <c r="H549">
        <v>0</v>
      </c>
      <c r="I549" t="s">
        <v>29</v>
      </c>
      <c r="J549">
        <v>25.8</v>
      </c>
      <c r="K549" s="1">
        <v>45137</v>
      </c>
      <c r="L549">
        <v>48</v>
      </c>
      <c r="M549">
        <v>0.38</v>
      </c>
      <c r="N549">
        <f>IF(E549="",Data_Validation!$B$1,E549)</f>
        <v>110.4</v>
      </c>
      <c r="O549">
        <f>IF(J549="",Data_Validation!$B$2,J549)</f>
        <v>25.8</v>
      </c>
      <c r="P549">
        <f t="shared" si="72"/>
        <v>3</v>
      </c>
      <c r="Q549" s="2">
        <f>CustomerData[[#This Row],[avg_order_value_clean]]*CustomerData[[#This Row],[total_orders]]</f>
        <v>1876.8000000000002</v>
      </c>
      <c r="R549" s="2" t="str">
        <f t="shared" si="80"/>
        <v>At Risk</v>
      </c>
      <c r="S549" s="2" t="str">
        <f t="shared" si="73"/>
        <v>Medium Risk</v>
      </c>
      <c r="T549" s="2" t="str">
        <f t="shared" si="74"/>
        <v>45-54</v>
      </c>
      <c r="U549" s="1">
        <f t="shared" ca="1" si="75"/>
        <v>1124</v>
      </c>
      <c r="V549" s="2" t="str">
        <f t="shared" si="76"/>
        <v>Medium Loyalty</v>
      </c>
      <c r="W549" s="2" t="str">
        <f t="shared" si="77"/>
        <v>Legitimate</v>
      </c>
      <c r="X549" s="2" t="str">
        <f>IF(Q549&lt;Data_Validation!$B$8,"Low Value",IF(Q549&lt;Data_Validation!$B$9,"Medium Value","High Value"))</f>
        <v>High Value</v>
      </c>
      <c r="Y549" s="2" t="str">
        <f t="shared" si="78"/>
        <v>High Value - Maintain</v>
      </c>
      <c r="Z549" s="2" t="str">
        <f t="shared" si="79"/>
        <v>Check Data</v>
      </c>
    </row>
    <row r="550" spans="1:26" x14ac:dyDescent="0.3">
      <c r="A550" t="s">
        <v>562</v>
      </c>
      <c r="B550">
        <v>43</v>
      </c>
      <c r="C550" t="s">
        <v>14</v>
      </c>
      <c r="D550" t="s">
        <v>50</v>
      </c>
      <c r="E550">
        <v>101.52</v>
      </c>
      <c r="F550">
        <v>13</v>
      </c>
      <c r="G550">
        <v>154</v>
      </c>
      <c r="H550">
        <v>0</v>
      </c>
      <c r="I550" t="s">
        <v>19</v>
      </c>
      <c r="J550">
        <v>52.8</v>
      </c>
      <c r="K550" s="1">
        <v>45037</v>
      </c>
      <c r="L550">
        <v>29</v>
      </c>
      <c r="M550">
        <v>0.36</v>
      </c>
      <c r="N550">
        <f>IF(E550="",Data_Validation!$B$1,E550)</f>
        <v>101.52</v>
      </c>
      <c r="O550">
        <f>IF(J550="",Data_Validation!$B$2,J550)</f>
        <v>52.8</v>
      </c>
      <c r="P550">
        <f t="shared" si="72"/>
        <v>1</v>
      </c>
      <c r="Q550" s="2">
        <f>CustomerData[[#This Row],[avg_order_value_clean]]*CustomerData[[#This Row],[total_orders]]</f>
        <v>1319.76</v>
      </c>
      <c r="R550" s="2" t="str">
        <f t="shared" si="80"/>
        <v>Inactive</v>
      </c>
      <c r="S550" s="2" t="str">
        <f t="shared" si="73"/>
        <v>Medium Risk</v>
      </c>
      <c r="T550" s="2" t="str">
        <f t="shared" si="74"/>
        <v>35-44</v>
      </c>
      <c r="U550" s="1">
        <f t="shared" ca="1" si="75"/>
        <v>1224</v>
      </c>
      <c r="V550" s="2" t="str">
        <f t="shared" si="76"/>
        <v>Low Loyalty</v>
      </c>
      <c r="W550" s="2" t="str">
        <f t="shared" si="77"/>
        <v>Legitimate</v>
      </c>
      <c r="X550" s="2" t="str">
        <f>IF(Q550&lt;Data_Validation!$B$8,"Low Value",IF(Q550&lt;Data_Validation!$B$9,"Medium Value","High Value"))</f>
        <v>Low Value</v>
      </c>
      <c r="Y550" s="2" t="str">
        <f t="shared" si="78"/>
        <v>Stable</v>
      </c>
      <c r="Z550" s="2" t="str">
        <f t="shared" si="79"/>
        <v>Check Data</v>
      </c>
    </row>
    <row r="551" spans="1:26" x14ac:dyDescent="0.3">
      <c r="A551" t="s">
        <v>563</v>
      </c>
      <c r="B551">
        <v>52</v>
      </c>
      <c r="C551" t="s">
        <v>21</v>
      </c>
      <c r="D551" t="s">
        <v>44</v>
      </c>
      <c r="E551">
        <v>228.29</v>
      </c>
      <c r="F551">
        <v>9</v>
      </c>
      <c r="G551">
        <v>159</v>
      </c>
      <c r="H551">
        <v>0</v>
      </c>
      <c r="I551" t="s">
        <v>29</v>
      </c>
      <c r="J551">
        <v>70.7</v>
      </c>
      <c r="K551" s="1">
        <v>45445</v>
      </c>
      <c r="L551">
        <v>42</v>
      </c>
      <c r="M551">
        <v>0.25</v>
      </c>
      <c r="N551">
        <f>IF(E551="",Data_Validation!$B$1,E551)</f>
        <v>228.29</v>
      </c>
      <c r="O551">
        <f>IF(J551="",Data_Validation!$B$2,J551)</f>
        <v>70.7</v>
      </c>
      <c r="P551">
        <f t="shared" si="72"/>
        <v>1</v>
      </c>
      <c r="Q551" s="2">
        <f>CustomerData[[#This Row],[avg_order_value_clean]]*CustomerData[[#This Row],[total_orders]]</f>
        <v>2054.61</v>
      </c>
      <c r="R551" s="2" t="str">
        <f t="shared" si="80"/>
        <v>Inactive</v>
      </c>
      <c r="S551" s="2" t="str">
        <f t="shared" si="73"/>
        <v>Medium Risk</v>
      </c>
      <c r="T551" s="2" t="str">
        <f t="shared" si="74"/>
        <v>45-54</v>
      </c>
      <c r="U551" s="1">
        <f t="shared" ca="1" si="75"/>
        <v>816</v>
      </c>
      <c r="V551" s="2" t="str">
        <f t="shared" si="76"/>
        <v>Medium Loyalty</v>
      </c>
      <c r="W551" s="2" t="str">
        <f t="shared" si="77"/>
        <v>Legitimate</v>
      </c>
      <c r="X551" s="2" t="str">
        <f>IF(Q551&lt;Data_Validation!$B$8,"Low Value",IF(Q551&lt;Data_Validation!$B$9,"Medium Value","High Value"))</f>
        <v>High Value</v>
      </c>
      <c r="Y551" s="2" t="str">
        <f t="shared" si="78"/>
        <v>High Value - Maintain</v>
      </c>
      <c r="Z551" s="2" t="str">
        <f t="shared" si="79"/>
        <v>Check Data</v>
      </c>
    </row>
    <row r="552" spans="1:26" x14ac:dyDescent="0.3">
      <c r="A552" t="s">
        <v>564</v>
      </c>
      <c r="B552">
        <v>32</v>
      </c>
      <c r="C552" t="s">
        <v>21</v>
      </c>
      <c r="D552" t="s">
        <v>26</v>
      </c>
      <c r="E552">
        <v>343.2</v>
      </c>
      <c r="F552">
        <v>7</v>
      </c>
      <c r="G552">
        <v>63</v>
      </c>
      <c r="H552">
        <v>0</v>
      </c>
      <c r="I552" t="s">
        <v>23</v>
      </c>
      <c r="K552" s="1">
        <v>45073</v>
      </c>
      <c r="L552">
        <v>98</v>
      </c>
      <c r="M552">
        <v>0.23</v>
      </c>
      <c r="N552">
        <f>IF(E552="",Data_Validation!$B$1,E552)</f>
        <v>343.2</v>
      </c>
      <c r="O552">
        <f>IF(J552="",Data_Validation!$B$2,J552)</f>
        <v>250</v>
      </c>
      <c r="P552">
        <f t="shared" si="72"/>
        <v>1</v>
      </c>
      <c r="Q552" s="2">
        <f>CustomerData[[#This Row],[avg_order_value_clean]]*CustomerData[[#This Row],[total_orders]]</f>
        <v>2402.4</v>
      </c>
      <c r="R552" s="2" t="str">
        <f t="shared" si="80"/>
        <v>At Risk</v>
      </c>
      <c r="S552" s="2" t="str">
        <f t="shared" si="73"/>
        <v>Medium Risk</v>
      </c>
      <c r="T552" s="2" t="str">
        <f t="shared" si="74"/>
        <v>25-34</v>
      </c>
      <c r="U552" s="1">
        <f t="shared" ca="1" si="75"/>
        <v>1188</v>
      </c>
      <c r="V552" s="2" t="str">
        <f t="shared" si="76"/>
        <v>High Loyalty</v>
      </c>
      <c r="W552" s="2" t="str">
        <f t="shared" si="77"/>
        <v>Legitimate</v>
      </c>
      <c r="X552" s="2" t="str">
        <f>IF(Q552&lt;Data_Validation!$B$8,"Low Value",IF(Q552&lt;Data_Validation!$B$9,"Medium Value","High Value"))</f>
        <v>High Value</v>
      </c>
      <c r="Y552" s="2" t="str">
        <f t="shared" si="78"/>
        <v>High Value - Maintain</v>
      </c>
      <c r="Z552" s="2" t="str">
        <f t="shared" si="79"/>
        <v>Check Data</v>
      </c>
    </row>
    <row r="553" spans="1:26" x14ac:dyDescent="0.3">
      <c r="A553" t="s">
        <v>565</v>
      </c>
      <c r="B553">
        <v>20</v>
      </c>
      <c r="C553" t="s">
        <v>25</v>
      </c>
      <c r="D553" t="s">
        <v>50</v>
      </c>
      <c r="E553">
        <v>51.9</v>
      </c>
      <c r="F553">
        <v>10</v>
      </c>
      <c r="G553">
        <v>222</v>
      </c>
      <c r="H553">
        <v>0</v>
      </c>
      <c r="I553" t="s">
        <v>29</v>
      </c>
      <c r="J553">
        <v>44.6</v>
      </c>
      <c r="K553" s="1">
        <v>45263</v>
      </c>
      <c r="L553">
        <v>59</v>
      </c>
      <c r="M553">
        <v>0.16</v>
      </c>
      <c r="N553">
        <f>IF(E553="",Data_Validation!$B$1,E553)</f>
        <v>51.9</v>
      </c>
      <c r="O553">
        <f>IF(J553="",Data_Validation!$B$2,J553)</f>
        <v>44.6</v>
      </c>
      <c r="P553">
        <f t="shared" si="72"/>
        <v>1</v>
      </c>
      <c r="Q553" s="2">
        <f>CustomerData[[#This Row],[avg_order_value_clean]]*CustomerData[[#This Row],[total_orders]]</f>
        <v>519</v>
      </c>
      <c r="R553" s="2" t="str">
        <f t="shared" si="80"/>
        <v>Inactive</v>
      </c>
      <c r="S553" s="2" t="str">
        <f t="shared" si="73"/>
        <v>Low Risk</v>
      </c>
      <c r="T553" s="2" t="str">
        <f t="shared" si="74"/>
        <v>Under 25</v>
      </c>
      <c r="U553" s="1">
        <f t="shared" ca="1" si="75"/>
        <v>998</v>
      </c>
      <c r="V553" s="2" t="str">
        <f t="shared" si="76"/>
        <v>Medium Loyalty</v>
      </c>
      <c r="W553" s="2" t="str">
        <f t="shared" si="77"/>
        <v>Legitimate</v>
      </c>
      <c r="X553" s="2" t="str">
        <f>IF(Q553&lt;Data_Validation!$B$8,"Low Value",IF(Q553&lt;Data_Validation!$B$9,"Medium Value","High Value"))</f>
        <v>Low Value</v>
      </c>
      <c r="Y553" s="2" t="str">
        <f t="shared" si="78"/>
        <v>Stable</v>
      </c>
      <c r="Z553" s="2" t="str">
        <f t="shared" si="79"/>
        <v>Check Data</v>
      </c>
    </row>
    <row r="554" spans="1:26" x14ac:dyDescent="0.3">
      <c r="A554" t="s">
        <v>566</v>
      </c>
      <c r="B554">
        <v>40</v>
      </c>
      <c r="C554" t="s">
        <v>14</v>
      </c>
      <c r="D554" t="s">
        <v>26</v>
      </c>
      <c r="E554">
        <v>125.38</v>
      </c>
      <c r="F554">
        <v>12</v>
      </c>
      <c r="G554">
        <v>361</v>
      </c>
      <c r="H554">
        <v>0</v>
      </c>
      <c r="I554" t="s">
        <v>23</v>
      </c>
      <c r="J554">
        <v>79.2</v>
      </c>
      <c r="K554" s="1">
        <v>45479</v>
      </c>
      <c r="L554">
        <v>55</v>
      </c>
      <c r="M554">
        <v>0.37</v>
      </c>
      <c r="N554">
        <f>IF(E554="",Data_Validation!$B$1,E554)</f>
        <v>125.38</v>
      </c>
      <c r="O554">
        <f>IF(J554="",Data_Validation!$B$2,J554)</f>
        <v>79.2</v>
      </c>
      <c r="P554">
        <f t="shared" si="72"/>
        <v>2</v>
      </c>
      <c r="Q554" s="2">
        <f>CustomerData[[#This Row],[avg_order_value_clean]]*CustomerData[[#This Row],[total_orders]]</f>
        <v>1504.56</v>
      </c>
      <c r="R554" s="2" t="str">
        <f t="shared" si="80"/>
        <v>Inactive</v>
      </c>
      <c r="S554" s="2" t="str">
        <f t="shared" si="73"/>
        <v>Medium Risk</v>
      </c>
      <c r="T554" s="2" t="str">
        <f t="shared" si="74"/>
        <v>35-44</v>
      </c>
      <c r="U554" s="1">
        <f t="shared" ca="1" si="75"/>
        <v>782</v>
      </c>
      <c r="V554" s="2" t="str">
        <f t="shared" si="76"/>
        <v>Medium Loyalty</v>
      </c>
      <c r="W554" s="2" t="str">
        <f t="shared" si="77"/>
        <v>Legitimate</v>
      </c>
      <c r="X554" s="2" t="str">
        <f>IF(Q554&lt;Data_Validation!$B$8,"Low Value",IF(Q554&lt;Data_Validation!$B$9,"Medium Value","High Value"))</f>
        <v>Low Value</v>
      </c>
      <c r="Y554" s="2" t="str">
        <f t="shared" si="78"/>
        <v>Stable</v>
      </c>
      <c r="Z554" s="2" t="str">
        <f t="shared" si="79"/>
        <v>Check Data</v>
      </c>
    </row>
    <row r="555" spans="1:26" x14ac:dyDescent="0.3">
      <c r="A555" t="s">
        <v>567</v>
      </c>
      <c r="B555">
        <v>46</v>
      </c>
      <c r="C555" t="s">
        <v>14</v>
      </c>
      <c r="D555" t="s">
        <v>35</v>
      </c>
      <c r="E555">
        <v>113.66</v>
      </c>
      <c r="F555">
        <v>10</v>
      </c>
      <c r="G555">
        <v>345</v>
      </c>
      <c r="H555">
        <v>0</v>
      </c>
      <c r="I555" t="s">
        <v>23</v>
      </c>
      <c r="J555">
        <v>52.5</v>
      </c>
      <c r="K555" s="1">
        <v>44637</v>
      </c>
      <c r="L555">
        <v>74</v>
      </c>
      <c r="M555">
        <v>0.3</v>
      </c>
      <c r="N555">
        <f>IF(E555="",Data_Validation!$B$1,E555)</f>
        <v>113.66</v>
      </c>
      <c r="O555">
        <f>IF(J555="",Data_Validation!$B$2,J555)</f>
        <v>52.5</v>
      </c>
      <c r="P555">
        <f t="shared" si="72"/>
        <v>2</v>
      </c>
      <c r="Q555" s="2">
        <f>CustomerData[[#This Row],[avg_order_value_clean]]*CustomerData[[#This Row],[total_orders]]</f>
        <v>1136.5999999999999</v>
      </c>
      <c r="R555" s="2" t="str">
        <f t="shared" si="80"/>
        <v>Inactive</v>
      </c>
      <c r="S555" s="2" t="str">
        <f t="shared" si="73"/>
        <v>Medium Risk</v>
      </c>
      <c r="T555" s="2" t="str">
        <f t="shared" si="74"/>
        <v>45-54</v>
      </c>
      <c r="U555" s="1">
        <f t="shared" ca="1" si="75"/>
        <v>1624</v>
      </c>
      <c r="V555" s="2" t="str">
        <f t="shared" si="76"/>
        <v>High Loyalty</v>
      </c>
      <c r="W555" s="2" t="str">
        <f t="shared" si="77"/>
        <v>Legitimate</v>
      </c>
      <c r="X555" s="2" t="str">
        <f>IF(Q555&lt;Data_Validation!$B$8,"Low Value",IF(Q555&lt;Data_Validation!$B$9,"Medium Value","High Value"))</f>
        <v>Low Value</v>
      </c>
      <c r="Y555" s="2" t="str">
        <f t="shared" si="78"/>
        <v>Stable</v>
      </c>
      <c r="Z555" s="2" t="str">
        <f t="shared" si="79"/>
        <v>Check Data</v>
      </c>
    </row>
    <row r="556" spans="1:26" x14ac:dyDescent="0.3">
      <c r="A556" t="s">
        <v>568</v>
      </c>
      <c r="B556">
        <v>51</v>
      </c>
      <c r="C556" t="s">
        <v>21</v>
      </c>
      <c r="D556" t="s">
        <v>52</v>
      </c>
      <c r="E556">
        <v>69.37</v>
      </c>
      <c r="F556">
        <v>3</v>
      </c>
      <c r="G556">
        <v>145</v>
      </c>
      <c r="H556">
        <v>0</v>
      </c>
      <c r="I556" t="s">
        <v>16</v>
      </c>
      <c r="J556">
        <v>59</v>
      </c>
      <c r="K556" s="1">
        <v>44145</v>
      </c>
      <c r="L556">
        <v>67</v>
      </c>
      <c r="M556">
        <v>0.23</v>
      </c>
      <c r="N556">
        <f>IF(E556="",Data_Validation!$B$1,E556)</f>
        <v>69.37</v>
      </c>
      <c r="O556">
        <f>IF(J556="",Data_Validation!$B$2,J556)</f>
        <v>59</v>
      </c>
      <c r="P556">
        <f t="shared" si="72"/>
        <v>1</v>
      </c>
      <c r="Q556" s="2">
        <f>CustomerData[[#This Row],[avg_order_value_clean]]*CustomerData[[#This Row],[total_orders]]</f>
        <v>208.11</v>
      </c>
      <c r="R556" s="2" t="str">
        <f t="shared" si="80"/>
        <v>Inactive</v>
      </c>
      <c r="S556" s="2" t="str">
        <f t="shared" si="73"/>
        <v>Medium Risk</v>
      </c>
      <c r="T556" s="2" t="str">
        <f t="shared" si="74"/>
        <v>45-54</v>
      </c>
      <c r="U556" s="1">
        <f t="shared" ca="1" si="75"/>
        <v>2116</v>
      </c>
      <c r="V556" s="2" t="str">
        <f t="shared" si="76"/>
        <v>Medium Loyalty</v>
      </c>
      <c r="W556" s="2" t="str">
        <f t="shared" si="77"/>
        <v>Legitimate</v>
      </c>
      <c r="X556" s="2" t="str">
        <f>IF(Q556&lt;Data_Validation!$B$8,"Low Value",IF(Q556&lt;Data_Validation!$B$9,"Medium Value","High Value"))</f>
        <v>Low Value</v>
      </c>
      <c r="Y556" s="2" t="str">
        <f t="shared" si="78"/>
        <v>Stable</v>
      </c>
      <c r="Z556" s="2" t="str">
        <f t="shared" si="79"/>
        <v>Check Data</v>
      </c>
    </row>
    <row r="557" spans="1:26" x14ac:dyDescent="0.3">
      <c r="A557" t="s">
        <v>569</v>
      </c>
      <c r="B557">
        <v>50</v>
      </c>
      <c r="C557" t="s">
        <v>21</v>
      </c>
      <c r="D557" t="s">
        <v>15</v>
      </c>
      <c r="E557">
        <v>79.430000000000007</v>
      </c>
      <c r="F557">
        <v>9</v>
      </c>
      <c r="G557">
        <v>203</v>
      </c>
      <c r="H557">
        <v>0</v>
      </c>
      <c r="I557" t="s">
        <v>23</v>
      </c>
      <c r="J557">
        <v>51.8</v>
      </c>
      <c r="K557" s="1">
        <v>45273</v>
      </c>
      <c r="L557">
        <v>22</v>
      </c>
      <c r="M557">
        <v>0.28999999999999998</v>
      </c>
      <c r="N557">
        <f>IF(E557="",Data_Validation!$B$1,E557)</f>
        <v>79.430000000000007</v>
      </c>
      <c r="O557">
        <f>IF(J557="",Data_Validation!$B$2,J557)</f>
        <v>51.8</v>
      </c>
      <c r="P557">
        <f t="shared" si="72"/>
        <v>1</v>
      </c>
      <c r="Q557" s="2">
        <f>CustomerData[[#This Row],[avg_order_value_clean]]*CustomerData[[#This Row],[total_orders]]</f>
        <v>714.87000000000012</v>
      </c>
      <c r="R557" s="2" t="str">
        <f t="shared" si="80"/>
        <v>Inactive</v>
      </c>
      <c r="S557" s="2" t="str">
        <f t="shared" si="73"/>
        <v>Medium Risk</v>
      </c>
      <c r="T557" s="2" t="str">
        <f t="shared" si="74"/>
        <v>45-54</v>
      </c>
      <c r="U557" s="1">
        <f t="shared" ca="1" si="75"/>
        <v>988</v>
      </c>
      <c r="V557" s="2" t="str">
        <f t="shared" si="76"/>
        <v>Low Loyalty</v>
      </c>
      <c r="W557" s="2" t="str">
        <f t="shared" si="77"/>
        <v>Legitimate</v>
      </c>
      <c r="X557" s="2" t="str">
        <f>IF(Q557&lt;Data_Validation!$B$8,"Low Value",IF(Q557&lt;Data_Validation!$B$9,"Medium Value","High Value"))</f>
        <v>Low Value</v>
      </c>
      <c r="Y557" s="2" t="str">
        <f t="shared" si="78"/>
        <v>Stable</v>
      </c>
      <c r="Z557" s="2" t="str">
        <f t="shared" si="79"/>
        <v>Check Data</v>
      </c>
    </row>
    <row r="558" spans="1:26" x14ac:dyDescent="0.3">
      <c r="A558" t="s">
        <v>537</v>
      </c>
      <c r="B558">
        <v>58</v>
      </c>
      <c r="C558" t="s">
        <v>21</v>
      </c>
      <c r="D558" t="s">
        <v>50</v>
      </c>
      <c r="E558">
        <v>314.26</v>
      </c>
      <c r="F558">
        <v>10</v>
      </c>
      <c r="G558">
        <v>66</v>
      </c>
      <c r="H558">
        <v>0</v>
      </c>
      <c r="I558" t="s">
        <v>16</v>
      </c>
      <c r="J558">
        <v>79</v>
      </c>
      <c r="K558" s="1">
        <v>44168</v>
      </c>
      <c r="L558">
        <v>96</v>
      </c>
      <c r="M558">
        <v>0.14000000000000001</v>
      </c>
      <c r="N558">
        <f>IF(E558="",Data_Validation!$B$1,E558)</f>
        <v>314.26</v>
      </c>
      <c r="O558">
        <f>IF(J558="",Data_Validation!$B$2,J558)</f>
        <v>79</v>
      </c>
      <c r="P558">
        <f t="shared" si="72"/>
        <v>2</v>
      </c>
      <c r="Q558" s="2">
        <f>CustomerData[[#This Row],[avg_order_value_clean]]*CustomerData[[#This Row],[total_orders]]</f>
        <v>3142.6</v>
      </c>
      <c r="R558" s="2" t="str">
        <f t="shared" si="80"/>
        <v>At Risk</v>
      </c>
      <c r="S558" s="2" t="str">
        <f t="shared" si="73"/>
        <v>Low Risk</v>
      </c>
      <c r="T558" s="2" t="str">
        <f t="shared" si="74"/>
        <v>55+</v>
      </c>
      <c r="U558" s="1">
        <f t="shared" ca="1" si="75"/>
        <v>2093</v>
      </c>
      <c r="V558" s="2" t="str">
        <f t="shared" si="76"/>
        <v>High Loyalty</v>
      </c>
      <c r="W558" s="2" t="str">
        <f t="shared" si="77"/>
        <v>Legitimate</v>
      </c>
      <c r="X558" s="2" t="str">
        <f>IF(Q558&lt;Data_Validation!$B$8,"Low Value",IF(Q558&lt;Data_Validation!$B$9,"Medium Value","High Value"))</f>
        <v>High Value</v>
      </c>
      <c r="Y558" s="2" t="str">
        <f t="shared" si="78"/>
        <v>High Value - Maintain</v>
      </c>
      <c r="Z558" s="2" t="str">
        <f t="shared" si="79"/>
        <v>Check Data</v>
      </c>
    </row>
    <row r="559" spans="1:26" x14ac:dyDescent="0.3">
      <c r="A559" t="s">
        <v>570</v>
      </c>
      <c r="B559">
        <v>58</v>
      </c>
      <c r="C559" t="s">
        <v>14</v>
      </c>
      <c r="D559" t="s">
        <v>50</v>
      </c>
      <c r="E559">
        <v>63.29</v>
      </c>
      <c r="F559">
        <v>8</v>
      </c>
      <c r="G559">
        <v>4</v>
      </c>
      <c r="H559">
        <v>0</v>
      </c>
      <c r="I559" t="s">
        <v>23</v>
      </c>
      <c r="J559">
        <v>18.3</v>
      </c>
      <c r="K559" s="1">
        <v>44518</v>
      </c>
      <c r="L559">
        <v>84</v>
      </c>
      <c r="M559">
        <v>0.75</v>
      </c>
      <c r="N559">
        <f>IF(E559="",Data_Validation!$B$1,E559)</f>
        <v>63.29</v>
      </c>
      <c r="O559">
        <f>IF(J559="",Data_Validation!$B$2,J559)</f>
        <v>18.3</v>
      </c>
      <c r="P559">
        <f t="shared" si="72"/>
        <v>1</v>
      </c>
      <c r="Q559" s="2">
        <f>CustomerData[[#This Row],[avg_order_value_clean]]*CustomerData[[#This Row],[total_orders]]</f>
        <v>506.32</v>
      </c>
      <c r="R559" s="2" t="str">
        <f t="shared" si="80"/>
        <v>Active</v>
      </c>
      <c r="S559" s="2" t="str">
        <f t="shared" si="73"/>
        <v>High Risk</v>
      </c>
      <c r="T559" s="2" t="str">
        <f t="shared" si="74"/>
        <v>55+</v>
      </c>
      <c r="U559" s="1">
        <f t="shared" ca="1" si="75"/>
        <v>1743</v>
      </c>
      <c r="V559" s="2" t="str">
        <f t="shared" si="76"/>
        <v>High Loyalty</v>
      </c>
      <c r="W559" s="2" t="str">
        <f t="shared" si="77"/>
        <v>Legitimate</v>
      </c>
      <c r="X559" s="2" t="str">
        <f>IF(Q559&lt;Data_Validation!$B$8,"Low Value",IF(Q559&lt;Data_Validation!$B$9,"Medium Value","High Value"))</f>
        <v>Low Value</v>
      </c>
      <c r="Y559" s="2" t="str">
        <f t="shared" si="78"/>
        <v>At Risk - Develop</v>
      </c>
      <c r="Z559" s="2" t="str">
        <f t="shared" si="79"/>
        <v>Check Data</v>
      </c>
    </row>
    <row r="560" spans="1:26" x14ac:dyDescent="0.3">
      <c r="A560" t="s">
        <v>571</v>
      </c>
      <c r="B560">
        <v>40</v>
      </c>
      <c r="C560" t="s">
        <v>14</v>
      </c>
      <c r="D560" t="s">
        <v>26</v>
      </c>
      <c r="E560">
        <v>40.74</v>
      </c>
      <c r="F560">
        <v>8</v>
      </c>
      <c r="G560">
        <v>58</v>
      </c>
      <c r="H560">
        <v>0</v>
      </c>
      <c r="I560" t="s">
        <v>23</v>
      </c>
      <c r="J560">
        <v>98.1</v>
      </c>
      <c r="K560" s="1">
        <v>44490</v>
      </c>
      <c r="L560">
        <v>2</v>
      </c>
      <c r="M560">
        <v>0.13</v>
      </c>
      <c r="N560">
        <f>IF(E560="",Data_Validation!$B$1,E560)</f>
        <v>40.74</v>
      </c>
      <c r="O560">
        <f>IF(J560="",Data_Validation!$B$2,J560)</f>
        <v>98.1</v>
      </c>
      <c r="P560">
        <f t="shared" si="72"/>
        <v>1</v>
      </c>
      <c r="Q560" s="2">
        <f>CustomerData[[#This Row],[avg_order_value_clean]]*CustomerData[[#This Row],[total_orders]]</f>
        <v>325.92</v>
      </c>
      <c r="R560" s="2" t="str">
        <f t="shared" si="80"/>
        <v>At Risk</v>
      </c>
      <c r="S560" s="2" t="str">
        <f t="shared" si="73"/>
        <v>Low Risk</v>
      </c>
      <c r="T560" s="2" t="str">
        <f t="shared" si="74"/>
        <v>35-44</v>
      </c>
      <c r="U560" s="1">
        <f t="shared" ca="1" si="75"/>
        <v>1771</v>
      </c>
      <c r="V560" s="2" t="str">
        <f t="shared" si="76"/>
        <v>Low Loyalty</v>
      </c>
      <c r="W560" s="2" t="str">
        <f t="shared" si="77"/>
        <v>Legitimate</v>
      </c>
      <c r="X560" s="2" t="str">
        <f>IF(Q560&lt;Data_Validation!$B$8,"Low Value",IF(Q560&lt;Data_Validation!$B$9,"Medium Value","High Value"))</f>
        <v>Low Value</v>
      </c>
      <c r="Y560" s="2" t="str">
        <f t="shared" si="78"/>
        <v>Stable</v>
      </c>
      <c r="Z560" s="2" t="str">
        <f t="shared" si="79"/>
        <v>Check Data</v>
      </c>
    </row>
    <row r="561" spans="1:26" x14ac:dyDescent="0.3">
      <c r="A561" t="s">
        <v>572</v>
      </c>
      <c r="B561">
        <v>24</v>
      </c>
      <c r="C561" t="s">
        <v>14</v>
      </c>
      <c r="D561" t="s">
        <v>22</v>
      </c>
      <c r="E561">
        <v>165.08</v>
      </c>
      <c r="F561">
        <v>8</v>
      </c>
      <c r="G561">
        <v>75</v>
      </c>
      <c r="H561">
        <v>0</v>
      </c>
      <c r="I561" t="s">
        <v>29</v>
      </c>
      <c r="J561">
        <v>87.9</v>
      </c>
      <c r="K561" s="1">
        <v>44642</v>
      </c>
      <c r="L561">
        <v>8</v>
      </c>
      <c r="M561">
        <v>0.14000000000000001</v>
      </c>
      <c r="N561">
        <f>IF(E561="",Data_Validation!$B$1,E561)</f>
        <v>165.08</v>
      </c>
      <c r="O561">
        <f>IF(J561="",Data_Validation!$B$2,J561)</f>
        <v>87.9</v>
      </c>
      <c r="P561">
        <f t="shared" si="72"/>
        <v>1</v>
      </c>
      <c r="Q561" s="2">
        <f>CustomerData[[#This Row],[avg_order_value_clean]]*CustomerData[[#This Row],[total_orders]]</f>
        <v>1320.64</v>
      </c>
      <c r="R561" s="2" t="str">
        <f t="shared" si="80"/>
        <v>At Risk</v>
      </c>
      <c r="S561" s="2" t="str">
        <f t="shared" si="73"/>
        <v>Low Risk</v>
      </c>
      <c r="T561" s="2" t="str">
        <f t="shared" si="74"/>
        <v>Under 25</v>
      </c>
      <c r="U561" s="1">
        <f t="shared" ca="1" si="75"/>
        <v>1619</v>
      </c>
      <c r="V561" s="2" t="str">
        <f t="shared" si="76"/>
        <v>Low Loyalty</v>
      </c>
      <c r="W561" s="2" t="str">
        <f t="shared" si="77"/>
        <v>Legitimate</v>
      </c>
      <c r="X561" s="2" t="str">
        <f>IF(Q561&lt;Data_Validation!$B$8,"Low Value",IF(Q561&lt;Data_Validation!$B$9,"Medium Value","High Value"))</f>
        <v>Low Value</v>
      </c>
      <c r="Y561" s="2" t="str">
        <f t="shared" si="78"/>
        <v>Stable</v>
      </c>
      <c r="Z561" s="2" t="str">
        <f t="shared" si="79"/>
        <v>Check Data</v>
      </c>
    </row>
    <row r="562" spans="1:26" x14ac:dyDescent="0.3">
      <c r="A562" t="s">
        <v>573</v>
      </c>
      <c r="B562">
        <v>20</v>
      </c>
      <c r="C562" t="s">
        <v>14</v>
      </c>
      <c r="D562" t="s">
        <v>22</v>
      </c>
      <c r="E562">
        <v>49.9</v>
      </c>
      <c r="F562">
        <v>11</v>
      </c>
      <c r="G562">
        <v>259</v>
      </c>
      <c r="H562">
        <v>0</v>
      </c>
      <c r="I562" t="s">
        <v>16</v>
      </c>
      <c r="J562">
        <v>40</v>
      </c>
      <c r="K562" s="1">
        <v>44356</v>
      </c>
      <c r="L562">
        <v>41</v>
      </c>
      <c r="M562">
        <v>0.49</v>
      </c>
      <c r="N562">
        <f>IF(E562="",Data_Validation!$B$1,E562)</f>
        <v>49.9</v>
      </c>
      <c r="O562">
        <f>IF(J562="",Data_Validation!$B$2,J562)</f>
        <v>40</v>
      </c>
      <c r="P562">
        <f t="shared" si="72"/>
        <v>1</v>
      </c>
      <c r="Q562" s="2">
        <f>CustomerData[[#This Row],[avg_order_value_clean]]*CustomerData[[#This Row],[total_orders]]</f>
        <v>548.9</v>
      </c>
      <c r="R562" s="2" t="str">
        <f t="shared" si="80"/>
        <v>Inactive</v>
      </c>
      <c r="S562" s="2" t="str">
        <f t="shared" si="73"/>
        <v>Medium Risk</v>
      </c>
      <c r="T562" s="2" t="str">
        <f t="shared" si="74"/>
        <v>Under 25</v>
      </c>
      <c r="U562" s="1">
        <f t="shared" ca="1" si="75"/>
        <v>1905</v>
      </c>
      <c r="V562" s="2" t="str">
        <f t="shared" si="76"/>
        <v>Medium Loyalty</v>
      </c>
      <c r="W562" s="2" t="str">
        <f t="shared" si="77"/>
        <v>Legitimate</v>
      </c>
      <c r="X562" s="2" t="str">
        <f>IF(Q562&lt;Data_Validation!$B$8,"Low Value",IF(Q562&lt;Data_Validation!$B$9,"Medium Value","High Value"))</f>
        <v>Low Value</v>
      </c>
      <c r="Y562" s="2" t="str">
        <f t="shared" si="78"/>
        <v>Stable</v>
      </c>
      <c r="Z562" s="2" t="str">
        <f t="shared" si="79"/>
        <v>Check Data</v>
      </c>
    </row>
    <row r="563" spans="1:26" x14ac:dyDescent="0.3">
      <c r="A563" t="s">
        <v>574</v>
      </c>
      <c r="B563">
        <v>75</v>
      </c>
      <c r="C563" t="s">
        <v>21</v>
      </c>
      <c r="D563" t="s">
        <v>50</v>
      </c>
      <c r="E563">
        <v>234.76</v>
      </c>
      <c r="F563">
        <v>6</v>
      </c>
      <c r="G563">
        <v>247</v>
      </c>
      <c r="H563">
        <v>0</v>
      </c>
      <c r="I563" t="s">
        <v>19</v>
      </c>
      <c r="J563">
        <v>41.5</v>
      </c>
      <c r="K563" s="1">
        <v>44233</v>
      </c>
      <c r="L563">
        <v>89</v>
      </c>
      <c r="M563">
        <v>0.44</v>
      </c>
      <c r="N563">
        <f>IF(E563="",Data_Validation!$B$1,E563)</f>
        <v>234.76</v>
      </c>
      <c r="O563">
        <f>IF(J563="",Data_Validation!$B$2,J563)</f>
        <v>41.5</v>
      </c>
      <c r="P563">
        <f t="shared" si="72"/>
        <v>3</v>
      </c>
      <c r="Q563" s="2">
        <f>CustomerData[[#This Row],[avg_order_value_clean]]*CustomerData[[#This Row],[total_orders]]</f>
        <v>1408.56</v>
      </c>
      <c r="R563" s="2" t="str">
        <f t="shared" si="80"/>
        <v>Inactive</v>
      </c>
      <c r="S563" s="2" t="str">
        <f t="shared" si="73"/>
        <v>Medium Risk</v>
      </c>
      <c r="T563" s="2" t="str">
        <f t="shared" si="74"/>
        <v>55+</v>
      </c>
      <c r="U563" s="1">
        <f t="shared" ca="1" si="75"/>
        <v>2028</v>
      </c>
      <c r="V563" s="2" t="str">
        <f t="shared" si="76"/>
        <v>High Loyalty</v>
      </c>
      <c r="W563" s="2" t="str">
        <f t="shared" si="77"/>
        <v>Legitimate</v>
      </c>
      <c r="X563" s="2" t="str">
        <f>IF(Q563&lt;Data_Validation!$B$8,"Low Value",IF(Q563&lt;Data_Validation!$B$9,"Medium Value","High Value"))</f>
        <v>Low Value</v>
      </c>
      <c r="Y563" s="2" t="str">
        <f t="shared" si="78"/>
        <v>Stable</v>
      </c>
      <c r="Z563" s="2" t="str">
        <f t="shared" si="79"/>
        <v>Check Data</v>
      </c>
    </row>
    <row r="564" spans="1:26" x14ac:dyDescent="0.3">
      <c r="A564" t="s">
        <v>240</v>
      </c>
      <c r="B564">
        <v>49</v>
      </c>
      <c r="C564" t="s">
        <v>21</v>
      </c>
      <c r="D564" t="s">
        <v>22</v>
      </c>
      <c r="E564">
        <v>168.02</v>
      </c>
      <c r="F564">
        <v>10</v>
      </c>
      <c r="G564">
        <v>15</v>
      </c>
      <c r="H564">
        <v>0</v>
      </c>
      <c r="I564" t="s">
        <v>19</v>
      </c>
      <c r="J564">
        <v>84.9</v>
      </c>
      <c r="K564" s="1">
        <v>45750</v>
      </c>
      <c r="L564">
        <v>11</v>
      </c>
      <c r="M564">
        <v>0.2</v>
      </c>
      <c r="N564">
        <f>IF(E564="",Data_Validation!$B$1,E564)</f>
        <v>168.02</v>
      </c>
      <c r="O564">
        <f>IF(J564="",Data_Validation!$B$2,J564)</f>
        <v>84.9</v>
      </c>
      <c r="P564">
        <f t="shared" si="72"/>
        <v>3</v>
      </c>
      <c r="Q564" s="2">
        <f>CustomerData[[#This Row],[avg_order_value_clean]]*CustomerData[[#This Row],[total_orders]]</f>
        <v>1680.2</v>
      </c>
      <c r="R564" s="2" t="str">
        <f t="shared" si="80"/>
        <v>Active</v>
      </c>
      <c r="S564" s="2" t="str">
        <f t="shared" si="73"/>
        <v>Medium Risk</v>
      </c>
      <c r="T564" s="2" t="str">
        <f t="shared" si="74"/>
        <v>45-54</v>
      </c>
      <c r="U564" s="1">
        <f t="shared" ca="1" si="75"/>
        <v>511</v>
      </c>
      <c r="V564" s="2" t="str">
        <f t="shared" si="76"/>
        <v>Low Loyalty</v>
      </c>
      <c r="W564" s="2" t="str">
        <f t="shared" si="77"/>
        <v>Legitimate</v>
      </c>
      <c r="X564" s="2" t="str">
        <f>IF(Q564&lt;Data_Validation!$B$8,"Low Value",IF(Q564&lt;Data_Validation!$B$9,"Medium Value","High Value"))</f>
        <v>High Value</v>
      </c>
      <c r="Y564" s="2" t="str">
        <f t="shared" si="78"/>
        <v>High Value - Maintain</v>
      </c>
      <c r="Z564" s="2" t="str">
        <f t="shared" si="79"/>
        <v>Check Data</v>
      </c>
    </row>
    <row r="565" spans="1:26" x14ac:dyDescent="0.3">
      <c r="A565" t="s">
        <v>575</v>
      </c>
      <c r="B565">
        <v>48</v>
      </c>
      <c r="C565" t="s">
        <v>21</v>
      </c>
      <c r="D565" t="s">
        <v>22</v>
      </c>
      <c r="E565">
        <v>24.53</v>
      </c>
      <c r="F565">
        <v>9</v>
      </c>
      <c r="G565">
        <v>74</v>
      </c>
      <c r="H565">
        <v>0</v>
      </c>
      <c r="I565" t="s">
        <v>29</v>
      </c>
      <c r="J565">
        <v>44.6</v>
      </c>
      <c r="K565" s="1">
        <v>44631</v>
      </c>
      <c r="L565">
        <v>24</v>
      </c>
      <c r="M565">
        <v>0.11</v>
      </c>
      <c r="N565">
        <f>IF(E565="",Data_Validation!$B$1,E565)</f>
        <v>24.53</v>
      </c>
      <c r="O565">
        <f>IF(J565="",Data_Validation!$B$2,J565)</f>
        <v>44.6</v>
      </c>
      <c r="P565">
        <f t="shared" si="72"/>
        <v>2</v>
      </c>
      <c r="Q565" s="2">
        <f>CustomerData[[#This Row],[avg_order_value_clean]]*CustomerData[[#This Row],[total_orders]]</f>
        <v>220.77</v>
      </c>
      <c r="R565" s="2" t="str">
        <f t="shared" si="80"/>
        <v>At Risk</v>
      </c>
      <c r="S565" s="2" t="str">
        <f t="shared" si="73"/>
        <v>Low Risk</v>
      </c>
      <c r="T565" s="2" t="str">
        <f t="shared" si="74"/>
        <v>45-54</v>
      </c>
      <c r="U565" s="1">
        <f t="shared" ca="1" si="75"/>
        <v>1630</v>
      </c>
      <c r="V565" s="2" t="str">
        <f t="shared" si="76"/>
        <v>Low Loyalty</v>
      </c>
      <c r="W565" s="2" t="str">
        <f t="shared" si="77"/>
        <v>Legitimate</v>
      </c>
      <c r="X565" s="2" t="str">
        <f>IF(Q565&lt;Data_Validation!$B$8,"Low Value",IF(Q565&lt;Data_Validation!$B$9,"Medium Value","High Value"))</f>
        <v>Low Value</v>
      </c>
      <c r="Y565" s="2" t="str">
        <f t="shared" si="78"/>
        <v>Stable</v>
      </c>
      <c r="Z565" s="2" t="str">
        <f t="shared" si="79"/>
        <v>Check Data</v>
      </c>
    </row>
    <row r="566" spans="1:26" x14ac:dyDescent="0.3">
      <c r="A566" t="s">
        <v>576</v>
      </c>
      <c r="B566">
        <v>35</v>
      </c>
      <c r="C566" t="s">
        <v>21</v>
      </c>
      <c r="D566" t="s">
        <v>50</v>
      </c>
      <c r="E566">
        <v>200.67</v>
      </c>
      <c r="F566">
        <v>8</v>
      </c>
      <c r="G566">
        <v>355</v>
      </c>
      <c r="H566">
        <v>0</v>
      </c>
      <c r="I566" t="s">
        <v>19</v>
      </c>
      <c r="J566">
        <v>50.8</v>
      </c>
      <c r="K566" s="1">
        <v>45019</v>
      </c>
      <c r="L566">
        <v>26</v>
      </c>
      <c r="M566">
        <v>0.04</v>
      </c>
      <c r="N566">
        <f>IF(E566="",Data_Validation!$B$1,E566)</f>
        <v>200.67</v>
      </c>
      <c r="O566">
        <f>IF(J566="",Data_Validation!$B$2,J566)</f>
        <v>50.8</v>
      </c>
      <c r="P566">
        <f t="shared" si="72"/>
        <v>2</v>
      </c>
      <c r="Q566" s="2">
        <f>CustomerData[[#This Row],[avg_order_value_clean]]*CustomerData[[#This Row],[total_orders]]</f>
        <v>1605.36</v>
      </c>
      <c r="R566" s="2" t="str">
        <f t="shared" si="80"/>
        <v>Inactive</v>
      </c>
      <c r="S566" s="2" t="str">
        <f t="shared" si="73"/>
        <v>Low Risk</v>
      </c>
      <c r="T566" s="2" t="str">
        <f t="shared" si="74"/>
        <v>35-44</v>
      </c>
      <c r="U566" s="1">
        <f t="shared" ca="1" si="75"/>
        <v>1242</v>
      </c>
      <c r="V566" s="2" t="str">
        <f t="shared" si="76"/>
        <v>Low Loyalty</v>
      </c>
      <c r="W566" s="2" t="str">
        <f t="shared" si="77"/>
        <v>Legitimate</v>
      </c>
      <c r="X566" s="2" t="str">
        <f>IF(Q566&lt;Data_Validation!$B$8,"Low Value",IF(Q566&lt;Data_Validation!$B$9,"Medium Value","High Value"))</f>
        <v>High Value</v>
      </c>
      <c r="Y566" s="2" t="str">
        <f t="shared" si="78"/>
        <v>High Value - Maintain</v>
      </c>
      <c r="Z566" s="2" t="str">
        <f t="shared" si="79"/>
        <v>Check Data</v>
      </c>
    </row>
    <row r="567" spans="1:26" x14ac:dyDescent="0.3">
      <c r="A567" t="s">
        <v>577</v>
      </c>
      <c r="B567">
        <v>60</v>
      </c>
      <c r="C567" t="s">
        <v>21</v>
      </c>
      <c r="D567" t="s">
        <v>44</v>
      </c>
      <c r="E567">
        <v>337.91</v>
      </c>
      <c r="F567">
        <v>8</v>
      </c>
      <c r="G567">
        <v>175</v>
      </c>
      <c r="H567">
        <v>0</v>
      </c>
      <c r="I567" t="s">
        <v>19</v>
      </c>
      <c r="J567">
        <v>74.599999999999994</v>
      </c>
      <c r="K567" s="1">
        <v>45145</v>
      </c>
      <c r="L567">
        <v>35</v>
      </c>
      <c r="M567">
        <v>0.1</v>
      </c>
      <c r="N567">
        <f>IF(E567="",Data_Validation!$B$1,E567)</f>
        <v>337.91</v>
      </c>
      <c r="O567">
        <f>IF(J567="",Data_Validation!$B$2,J567)</f>
        <v>74.599999999999994</v>
      </c>
      <c r="P567">
        <f t="shared" si="72"/>
        <v>2</v>
      </c>
      <c r="Q567" s="2">
        <f>CustomerData[[#This Row],[avg_order_value_clean]]*CustomerData[[#This Row],[total_orders]]</f>
        <v>2703.28</v>
      </c>
      <c r="R567" s="2" t="str">
        <f t="shared" si="80"/>
        <v>Inactive</v>
      </c>
      <c r="S567" s="2" t="str">
        <f t="shared" si="73"/>
        <v>Low Risk</v>
      </c>
      <c r="T567" s="2" t="str">
        <f t="shared" si="74"/>
        <v>55+</v>
      </c>
      <c r="U567" s="1">
        <f t="shared" ca="1" si="75"/>
        <v>1116</v>
      </c>
      <c r="V567" s="2" t="str">
        <f t="shared" si="76"/>
        <v>Low Loyalty</v>
      </c>
      <c r="W567" s="2" t="str">
        <f t="shared" si="77"/>
        <v>Legitimate</v>
      </c>
      <c r="X567" s="2" t="str">
        <f>IF(Q567&lt;Data_Validation!$B$8,"Low Value",IF(Q567&lt;Data_Validation!$B$9,"Medium Value","High Value"))</f>
        <v>High Value</v>
      </c>
      <c r="Y567" s="2" t="str">
        <f t="shared" si="78"/>
        <v>High Value - Maintain</v>
      </c>
      <c r="Z567" s="2" t="str">
        <f t="shared" si="79"/>
        <v>Check Data</v>
      </c>
    </row>
    <row r="568" spans="1:26" x14ac:dyDescent="0.3">
      <c r="A568" t="s">
        <v>578</v>
      </c>
      <c r="B568">
        <v>24</v>
      </c>
      <c r="C568" t="s">
        <v>25</v>
      </c>
      <c r="D568" t="s">
        <v>44</v>
      </c>
      <c r="E568">
        <v>86.68</v>
      </c>
      <c r="F568">
        <v>9</v>
      </c>
      <c r="G568">
        <v>321</v>
      </c>
      <c r="H568">
        <v>0</v>
      </c>
      <c r="I568" t="s">
        <v>23</v>
      </c>
      <c r="J568">
        <v>38.799999999999997</v>
      </c>
      <c r="K568" s="1">
        <v>44631</v>
      </c>
      <c r="L568">
        <v>5</v>
      </c>
      <c r="M568">
        <v>0.14000000000000001</v>
      </c>
      <c r="N568">
        <f>IF(E568="",Data_Validation!$B$1,E568)</f>
        <v>86.68</v>
      </c>
      <c r="O568">
        <f>IF(J568="",Data_Validation!$B$2,J568)</f>
        <v>38.799999999999997</v>
      </c>
      <c r="P568">
        <f t="shared" si="72"/>
        <v>2</v>
      </c>
      <c r="Q568" s="2">
        <f>CustomerData[[#This Row],[avg_order_value_clean]]*CustomerData[[#This Row],[total_orders]]</f>
        <v>780.12000000000012</v>
      </c>
      <c r="R568" s="2" t="str">
        <f t="shared" si="80"/>
        <v>Inactive</v>
      </c>
      <c r="S568" s="2" t="str">
        <f t="shared" si="73"/>
        <v>Low Risk</v>
      </c>
      <c r="T568" s="2" t="str">
        <f t="shared" si="74"/>
        <v>Under 25</v>
      </c>
      <c r="U568" s="1">
        <f t="shared" ca="1" si="75"/>
        <v>1630</v>
      </c>
      <c r="V568" s="2" t="str">
        <f t="shared" si="76"/>
        <v>Low Loyalty</v>
      </c>
      <c r="W568" s="2" t="str">
        <f t="shared" si="77"/>
        <v>Legitimate</v>
      </c>
      <c r="X568" s="2" t="str">
        <f>IF(Q568&lt;Data_Validation!$B$8,"Low Value",IF(Q568&lt;Data_Validation!$B$9,"Medium Value","High Value"))</f>
        <v>Low Value</v>
      </c>
      <c r="Y568" s="2" t="str">
        <f t="shared" si="78"/>
        <v>Stable</v>
      </c>
      <c r="Z568" s="2" t="str">
        <f t="shared" si="79"/>
        <v>Check Data</v>
      </c>
    </row>
    <row r="569" spans="1:26" x14ac:dyDescent="0.3">
      <c r="A569" t="s">
        <v>579</v>
      </c>
      <c r="B569">
        <v>58</v>
      </c>
      <c r="C569" t="s">
        <v>21</v>
      </c>
      <c r="D569" t="s">
        <v>37</v>
      </c>
      <c r="E569">
        <v>23.25</v>
      </c>
      <c r="F569">
        <v>12</v>
      </c>
      <c r="G569">
        <v>135</v>
      </c>
      <c r="H569">
        <v>0</v>
      </c>
      <c r="I569" t="s">
        <v>40</v>
      </c>
      <c r="J569">
        <v>45.4</v>
      </c>
      <c r="K569" s="1">
        <v>44077</v>
      </c>
      <c r="L569">
        <v>15</v>
      </c>
      <c r="M569">
        <v>0.27</v>
      </c>
      <c r="N569">
        <f>IF(E569="",Data_Validation!$B$1,E569)</f>
        <v>23.25</v>
      </c>
      <c r="O569">
        <f>IF(J569="",Data_Validation!$B$2,J569)</f>
        <v>45.4</v>
      </c>
      <c r="P569">
        <f t="shared" si="72"/>
        <v>1</v>
      </c>
      <c r="Q569" s="2">
        <f>CustomerData[[#This Row],[avg_order_value_clean]]*CustomerData[[#This Row],[total_orders]]</f>
        <v>279</v>
      </c>
      <c r="R569" s="2" t="str">
        <f t="shared" si="80"/>
        <v>Inactive</v>
      </c>
      <c r="S569" s="2" t="str">
        <f t="shared" si="73"/>
        <v>Medium Risk</v>
      </c>
      <c r="T569" s="2" t="str">
        <f t="shared" si="74"/>
        <v>55+</v>
      </c>
      <c r="U569" s="1">
        <f t="shared" ca="1" si="75"/>
        <v>2184</v>
      </c>
      <c r="V569" s="2" t="str">
        <f t="shared" si="76"/>
        <v>Low Loyalty</v>
      </c>
      <c r="W569" s="2" t="str">
        <f t="shared" si="77"/>
        <v>Legitimate</v>
      </c>
      <c r="X569" s="2" t="str">
        <f>IF(Q569&lt;Data_Validation!$B$8,"Low Value",IF(Q569&lt;Data_Validation!$B$9,"Medium Value","High Value"))</f>
        <v>Low Value</v>
      </c>
      <c r="Y569" s="2" t="str">
        <f t="shared" si="78"/>
        <v>Stable</v>
      </c>
      <c r="Z569" s="2" t="str">
        <f t="shared" si="79"/>
        <v>Check Data</v>
      </c>
    </row>
    <row r="570" spans="1:26" x14ac:dyDescent="0.3">
      <c r="A570" t="s">
        <v>580</v>
      </c>
      <c r="B570">
        <v>18</v>
      </c>
      <c r="C570" t="s">
        <v>25</v>
      </c>
      <c r="D570" t="s">
        <v>44</v>
      </c>
      <c r="E570">
        <v>126.76</v>
      </c>
      <c r="F570">
        <v>8</v>
      </c>
      <c r="G570">
        <v>276</v>
      </c>
      <c r="H570">
        <v>0</v>
      </c>
      <c r="I570" t="s">
        <v>40</v>
      </c>
      <c r="J570">
        <v>3.7</v>
      </c>
      <c r="K570" s="1">
        <v>45662</v>
      </c>
      <c r="L570">
        <v>14</v>
      </c>
      <c r="M570">
        <v>0.42</v>
      </c>
      <c r="N570">
        <f>IF(E570="",Data_Validation!$B$1,E570)</f>
        <v>126.76</v>
      </c>
      <c r="O570">
        <f>IF(J570="",Data_Validation!$B$2,J570)</f>
        <v>3.7</v>
      </c>
      <c r="P570">
        <f t="shared" si="72"/>
        <v>1</v>
      </c>
      <c r="Q570" s="2">
        <f>CustomerData[[#This Row],[avg_order_value_clean]]*CustomerData[[#This Row],[total_orders]]</f>
        <v>1014.08</v>
      </c>
      <c r="R570" s="2" t="str">
        <f t="shared" si="80"/>
        <v>Inactive</v>
      </c>
      <c r="S570" s="2" t="str">
        <f t="shared" si="73"/>
        <v>Medium Risk</v>
      </c>
      <c r="T570" s="2" t="str">
        <f t="shared" si="74"/>
        <v>Under 25</v>
      </c>
      <c r="U570" s="1">
        <f t="shared" ca="1" si="75"/>
        <v>599</v>
      </c>
      <c r="V570" s="2" t="str">
        <f t="shared" si="76"/>
        <v>Low Loyalty</v>
      </c>
      <c r="W570" s="2" t="str">
        <f t="shared" si="77"/>
        <v>Legitimate</v>
      </c>
      <c r="X570" s="2" t="str">
        <f>IF(Q570&lt;Data_Validation!$B$8,"Low Value",IF(Q570&lt;Data_Validation!$B$9,"Medium Value","High Value"))</f>
        <v>Low Value</v>
      </c>
      <c r="Y570" s="2" t="str">
        <f t="shared" si="78"/>
        <v>Stable</v>
      </c>
      <c r="Z570" s="2" t="str">
        <f t="shared" si="79"/>
        <v>Check Data</v>
      </c>
    </row>
    <row r="571" spans="1:26" x14ac:dyDescent="0.3">
      <c r="A571" t="s">
        <v>581</v>
      </c>
      <c r="B571">
        <v>78</v>
      </c>
      <c r="C571" t="s">
        <v>21</v>
      </c>
      <c r="D571" t="s">
        <v>37</v>
      </c>
      <c r="E571">
        <v>189.96</v>
      </c>
      <c r="F571">
        <v>8</v>
      </c>
      <c r="G571">
        <v>281</v>
      </c>
      <c r="H571">
        <v>0</v>
      </c>
      <c r="I571" t="s">
        <v>19</v>
      </c>
      <c r="J571">
        <v>13.3</v>
      </c>
      <c r="K571" s="1">
        <v>45326</v>
      </c>
      <c r="L571">
        <v>37</v>
      </c>
      <c r="M571">
        <v>0.24</v>
      </c>
      <c r="N571">
        <f>IF(E571="",Data_Validation!$B$1,E571)</f>
        <v>189.96</v>
      </c>
      <c r="O571">
        <f>IF(J571="",Data_Validation!$B$2,J571)</f>
        <v>13.3</v>
      </c>
      <c r="P571">
        <f t="shared" si="72"/>
        <v>1</v>
      </c>
      <c r="Q571" s="2">
        <f>CustomerData[[#This Row],[avg_order_value_clean]]*CustomerData[[#This Row],[total_orders]]</f>
        <v>1519.68</v>
      </c>
      <c r="R571" s="2" t="str">
        <f t="shared" si="80"/>
        <v>Inactive</v>
      </c>
      <c r="S571" s="2" t="str">
        <f t="shared" si="73"/>
        <v>Medium Risk</v>
      </c>
      <c r="T571" s="2" t="str">
        <f t="shared" si="74"/>
        <v>55+</v>
      </c>
      <c r="U571" s="1">
        <f t="shared" ca="1" si="75"/>
        <v>935</v>
      </c>
      <c r="V571" s="2" t="str">
        <f t="shared" si="76"/>
        <v>Low Loyalty</v>
      </c>
      <c r="W571" s="2" t="str">
        <f t="shared" si="77"/>
        <v>Legitimate</v>
      </c>
      <c r="X571" s="2" t="str">
        <f>IF(Q571&lt;Data_Validation!$B$8,"Low Value",IF(Q571&lt;Data_Validation!$B$9,"Medium Value","High Value"))</f>
        <v>Low Value</v>
      </c>
      <c r="Y571" s="2" t="str">
        <f t="shared" si="78"/>
        <v>Stable</v>
      </c>
      <c r="Z571" s="2" t="str">
        <f t="shared" si="79"/>
        <v>Check Data</v>
      </c>
    </row>
    <row r="572" spans="1:26" x14ac:dyDescent="0.3">
      <c r="A572" t="s">
        <v>582</v>
      </c>
      <c r="B572">
        <v>31</v>
      </c>
      <c r="C572" t="s">
        <v>25</v>
      </c>
      <c r="D572" t="s">
        <v>35</v>
      </c>
      <c r="E572">
        <v>87.3</v>
      </c>
      <c r="F572">
        <v>9</v>
      </c>
      <c r="G572">
        <v>167</v>
      </c>
      <c r="H572">
        <v>0</v>
      </c>
      <c r="I572" t="s">
        <v>29</v>
      </c>
      <c r="J572">
        <v>45.9</v>
      </c>
      <c r="K572" s="1">
        <v>44528</v>
      </c>
      <c r="L572">
        <v>18</v>
      </c>
      <c r="M572">
        <v>0.25</v>
      </c>
      <c r="N572">
        <f>IF(E572="",Data_Validation!$B$1,E572)</f>
        <v>87.3</v>
      </c>
      <c r="O572">
        <f>IF(J572="",Data_Validation!$B$2,J572)</f>
        <v>45.9</v>
      </c>
      <c r="P572">
        <f t="shared" si="72"/>
        <v>2</v>
      </c>
      <c r="Q572" s="2">
        <f>CustomerData[[#This Row],[avg_order_value_clean]]*CustomerData[[#This Row],[total_orders]]</f>
        <v>785.69999999999993</v>
      </c>
      <c r="R572" s="2" t="str">
        <f t="shared" si="80"/>
        <v>Inactive</v>
      </c>
      <c r="S572" s="2" t="str">
        <f t="shared" si="73"/>
        <v>Medium Risk</v>
      </c>
      <c r="T572" s="2" t="str">
        <f t="shared" si="74"/>
        <v>25-34</v>
      </c>
      <c r="U572" s="1">
        <f t="shared" ca="1" si="75"/>
        <v>1733</v>
      </c>
      <c r="V572" s="2" t="str">
        <f t="shared" si="76"/>
        <v>Low Loyalty</v>
      </c>
      <c r="W572" s="2" t="str">
        <f t="shared" si="77"/>
        <v>Legitimate</v>
      </c>
      <c r="X572" s="2" t="str">
        <f>IF(Q572&lt;Data_Validation!$B$8,"Low Value",IF(Q572&lt;Data_Validation!$B$9,"Medium Value","High Value"))</f>
        <v>Low Value</v>
      </c>
      <c r="Y572" s="2" t="str">
        <f t="shared" si="78"/>
        <v>Stable</v>
      </c>
      <c r="Z572" s="2" t="str">
        <f t="shared" si="79"/>
        <v>Check Data</v>
      </c>
    </row>
    <row r="573" spans="1:26" x14ac:dyDescent="0.3">
      <c r="A573" t="s">
        <v>583</v>
      </c>
      <c r="B573">
        <v>69</v>
      </c>
      <c r="C573" t="s">
        <v>14</v>
      </c>
      <c r="D573" t="s">
        <v>28</v>
      </c>
      <c r="E573">
        <v>256.88</v>
      </c>
      <c r="F573">
        <v>14</v>
      </c>
      <c r="G573">
        <v>29</v>
      </c>
      <c r="H573">
        <v>0</v>
      </c>
      <c r="I573" t="s">
        <v>29</v>
      </c>
      <c r="J573">
        <v>4.5999999999999996</v>
      </c>
      <c r="K573" s="1">
        <v>44176</v>
      </c>
      <c r="L573">
        <v>76</v>
      </c>
      <c r="M573">
        <v>0.45</v>
      </c>
      <c r="N573">
        <f>IF(E573="",Data_Validation!$B$1,E573)</f>
        <v>256.88</v>
      </c>
      <c r="O573">
        <f>IF(J573="",Data_Validation!$B$2,J573)</f>
        <v>4.5999999999999996</v>
      </c>
      <c r="P573">
        <f t="shared" si="72"/>
        <v>5</v>
      </c>
      <c r="Q573" s="2">
        <f>CustomerData[[#This Row],[avg_order_value_clean]]*CustomerData[[#This Row],[total_orders]]</f>
        <v>3596.3199999999997</v>
      </c>
      <c r="R573" s="2" t="str">
        <f t="shared" si="80"/>
        <v>Active</v>
      </c>
      <c r="S573" s="2" t="str">
        <f t="shared" si="73"/>
        <v>Medium Risk</v>
      </c>
      <c r="T573" s="2" t="str">
        <f t="shared" si="74"/>
        <v>55+</v>
      </c>
      <c r="U573" s="1">
        <f t="shared" ca="1" si="75"/>
        <v>2085</v>
      </c>
      <c r="V573" s="2" t="str">
        <f t="shared" si="76"/>
        <v>High Loyalty</v>
      </c>
      <c r="W573" s="2" t="str">
        <f t="shared" si="77"/>
        <v>Legitimate</v>
      </c>
      <c r="X573" s="2" t="str">
        <f>IF(Q573&lt;Data_Validation!$B$8,"Low Value",IF(Q573&lt;Data_Validation!$B$9,"Medium Value","High Value"))</f>
        <v>High Value</v>
      </c>
      <c r="Y573" s="2" t="str">
        <f t="shared" si="78"/>
        <v>High Value - Maintain</v>
      </c>
      <c r="Z573" s="2" t="str">
        <f t="shared" si="79"/>
        <v>Check Data</v>
      </c>
    </row>
    <row r="574" spans="1:26" x14ac:dyDescent="0.3">
      <c r="A574" t="s">
        <v>584</v>
      </c>
      <c r="B574">
        <v>49</v>
      </c>
      <c r="C574" t="s">
        <v>25</v>
      </c>
      <c r="D574" t="s">
        <v>15</v>
      </c>
      <c r="E574">
        <v>47.59</v>
      </c>
      <c r="F574">
        <v>6</v>
      </c>
      <c r="G574">
        <v>321</v>
      </c>
      <c r="H574">
        <v>0</v>
      </c>
      <c r="I574" t="s">
        <v>16</v>
      </c>
      <c r="J574">
        <v>30.7</v>
      </c>
      <c r="K574" s="1">
        <v>44659</v>
      </c>
      <c r="L574">
        <v>67</v>
      </c>
      <c r="M574">
        <v>0.28999999999999998</v>
      </c>
      <c r="N574">
        <f>IF(E574="",Data_Validation!$B$1,E574)</f>
        <v>47.59</v>
      </c>
      <c r="O574">
        <f>IF(J574="",Data_Validation!$B$2,J574)</f>
        <v>30.7</v>
      </c>
      <c r="P574">
        <f t="shared" si="72"/>
        <v>3</v>
      </c>
      <c r="Q574" s="2">
        <f>CustomerData[[#This Row],[avg_order_value_clean]]*CustomerData[[#This Row],[total_orders]]</f>
        <v>285.54000000000002</v>
      </c>
      <c r="R574" s="2" t="str">
        <f t="shared" si="80"/>
        <v>Inactive</v>
      </c>
      <c r="S574" s="2" t="str">
        <f t="shared" si="73"/>
        <v>Medium Risk</v>
      </c>
      <c r="T574" s="2" t="str">
        <f t="shared" si="74"/>
        <v>45-54</v>
      </c>
      <c r="U574" s="1">
        <f t="shared" ca="1" si="75"/>
        <v>1602</v>
      </c>
      <c r="V574" s="2" t="str">
        <f t="shared" si="76"/>
        <v>Medium Loyalty</v>
      </c>
      <c r="W574" s="2" t="str">
        <f t="shared" si="77"/>
        <v>Legitimate</v>
      </c>
      <c r="X574" s="2" t="str">
        <f>IF(Q574&lt;Data_Validation!$B$8,"Low Value",IF(Q574&lt;Data_Validation!$B$9,"Medium Value","High Value"))</f>
        <v>Low Value</v>
      </c>
      <c r="Y574" s="2" t="str">
        <f t="shared" si="78"/>
        <v>Stable</v>
      </c>
      <c r="Z574" s="2" t="str">
        <f t="shared" si="79"/>
        <v>Check Data</v>
      </c>
    </row>
    <row r="575" spans="1:26" x14ac:dyDescent="0.3">
      <c r="A575" t="s">
        <v>585</v>
      </c>
      <c r="B575">
        <v>23</v>
      </c>
      <c r="C575" t="s">
        <v>21</v>
      </c>
      <c r="D575" t="s">
        <v>28</v>
      </c>
      <c r="E575">
        <v>159.74</v>
      </c>
      <c r="F575">
        <v>9</v>
      </c>
      <c r="G575">
        <v>335</v>
      </c>
      <c r="H575">
        <v>0</v>
      </c>
      <c r="I575" t="s">
        <v>29</v>
      </c>
      <c r="J575">
        <v>43.7</v>
      </c>
      <c r="K575" s="1">
        <v>44352</v>
      </c>
      <c r="L575">
        <v>46</v>
      </c>
      <c r="M575">
        <v>0.22</v>
      </c>
      <c r="N575">
        <f>IF(E575="",Data_Validation!$B$1,E575)</f>
        <v>159.74</v>
      </c>
      <c r="O575">
        <f>IF(J575="",Data_Validation!$B$2,J575)</f>
        <v>43.7</v>
      </c>
      <c r="P575">
        <f t="shared" si="72"/>
        <v>2</v>
      </c>
      <c r="Q575" s="2">
        <f>CustomerData[[#This Row],[avg_order_value_clean]]*CustomerData[[#This Row],[total_orders]]</f>
        <v>1437.66</v>
      </c>
      <c r="R575" s="2" t="str">
        <f t="shared" si="80"/>
        <v>Inactive</v>
      </c>
      <c r="S575" s="2" t="str">
        <f t="shared" si="73"/>
        <v>Medium Risk</v>
      </c>
      <c r="T575" s="2" t="str">
        <f t="shared" si="74"/>
        <v>Under 25</v>
      </c>
      <c r="U575" s="1">
        <f t="shared" ca="1" si="75"/>
        <v>1909</v>
      </c>
      <c r="V575" s="2" t="str">
        <f t="shared" si="76"/>
        <v>Medium Loyalty</v>
      </c>
      <c r="W575" s="2" t="str">
        <f t="shared" si="77"/>
        <v>Legitimate</v>
      </c>
      <c r="X575" s="2" t="str">
        <f>IF(Q575&lt;Data_Validation!$B$8,"Low Value",IF(Q575&lt;Data_Validation!$B$9,"Medium Value","High Value"))</f>
        <v>Low Value</v>
      </c>
      <c r="Y575" s="2" t="str">
        <f t="shared" si="78"/>
        <v>Stable</v>
      </c>
      <c r="Z575" s="2" t="str">
        <f t="shared" si="79"/>
        <v>Check Data</v>
      </c>
    </row>
    <row r="576" spans="1:26" x14ac:dyDescent="0.3">
      <c r="A576" t="s">
        <v>586</v>
      </c>
      <c r="B576">
        <v>56</v>
      </c>
      <c r="C576" t="s">
        <v>14</v>
      </c>
      <c r="D576" t="s">
        <v>22</v>
      </c>
      <c r="E576">
        <v>31.88</v>
      </c>
      <c r="F576">
        <v>12</v>
      </c>
      <c r="G576">
        <v>268</v>
      </c>
      <c r="H576">
        <v>0</v>
      </c>
      <c r="I576" t="s">
        <v>29</v>
      </c>
      <c r="J576">
        <v>10.199999999999999</v>
      </c>
      <c r="K576" s="1">
        <v>45190</v>
      </c>
      <c r="L576">
        <v>97</v>
      </c>
      <c r="M576">
        <v>0.16</v>
      </c>
      <c r="N576">
        <f>IF(E576="",Data_Validation!$B$1,E576)</f>
        <v>31.88</v>
      </c>
      <c r="O576">
        <f>IF(J576="",Data_Validation!$B$2,J576)</f>
        <v>10.199999999999999</v>
      </c>
      <c r="P576">
        <f t="shared" si="72"/>
        <v>2</v>
      </c>
      <c r="Q576" s="2">
        <f>CustomerData[[#This Row],[avg_order_value_clean]]*CustomerData[[#This Row],[total_orders]]</f>
        <v>382.56</v>
      </c>
      <c r="R576" s="2" t="str">
        <f t="shared" si="80"/>
        <v>Inactive</v>
      </c>
      <c r="S576" s="2" t="str">
        <f t="shared" si="73"/>
        <v>Low Risk</v>
      </c>
      <c r="T576" s="2" t="str">
        <f t="shared" si="74"/>
        <v>55+</v>
      </c>
      <c r="U576" s="1">
        <f t="shared" ca="1" si="75"/>
        <v>1071</v>
      </c>
      <c r="V576" s="2" t="str">
        <f t="shared" si="76"/>
        <v>High Loyalty</v>
      </c>
      <c r="W576" s="2" t="str">
        <f t="shared" si="77"/>
        <v>Legitimate</v>
      </c>
      <c r="X576" s="2" t="str">
        <f>IF(Q576&lt;Data_Validation!$B$8,"Low Value",IF(Q576&lt;Data_Validation!$B$9,"Medium Value","High Value"))</f>
        <v>Low Value</v>
      </c>
      <c r="Y576" s="2" t="str">
        <f t="shared" si="78"/>
        <v>Stable</v>
      </c>
      <c r="Z576" s="2" t="str">
        <f t="shared" si="79"/>
        <v>Check Data</v>
      </c>
    </row>
    <row r="577" spans="1:26" x14ac:dyDescent="0.3">
      <c r="A577" t="s">
        <v>587</v>
      </c>
      <c r="B577">
        <v>27</v>
      </c>
      <c r="C577" t="s">
        <v>25</v>
      </c>
      <c r="D577" t="s">
        <v>18</v>
      </c>
      <c r="E577">
        <v>200.68</v>
      </c>
      <c r="F577">
        <v>8</v>
      </c>
      <c r="G577">
        <v>0</v>
      </c>
      <c r="H577">
        <v>0</v>
      </c>
      <c r="I577" t="s">
        <v>23</v>
      </c>
      <c r="J577">
        <v>6.5</v>
      </c>
      <c r="K577" s="1">
        <v>45635</v>
      </c>
      <c r="L577">
        <v>68</v>
      </c>
      <c r="M577">
        <v>0.16</v>
      </c>
      <c r="N577">
        <f>IF(E577="",Data_Validation!$B$1,E577)</f>
        <v>200.68</v>
      </c>
      <c r="O577">
        <f>IF(J577="",Data_Validation!$B$2,J577)</f>
        <v>6.5</v>
      </c>
      <c r="P577">
        <f t="shared" si="72"/>
        <v>1</v>
      </c>
      <c r="Q577" s="2">
        <f>CustomerData[[#This Row],[avg_order_value_clean]]*CustomerData[[#This Row],[total_orders]]</f>
        <v>1605.44</v>
      </c>
      <c r="R577" s="2" t="str">
        <f t="shared" si="80"/>
        <v>Active</v>
      </c>
      <c r="S577" s="2" t="str">
        <f t="shared" si="73"/>
        <v>Low Risk</v>
      </c>
      <c r="T577" s="2" t="str">
        <f t="shared" si="74"/>
        <v>25-34</v>
      </c>
      <c r="U577" s="1">
        <f t="shared" ca="1" si="75"/>
        <v>626</v>
      </c>
      <c r="V577" s="2" t="str">
        <f t="shared" si="76"/>
        <v>Medium Loyalty</v>
      </c>
      <c r="W577" s="2" t="str">
        <f t="shared" si="77"/>
        <v>Legitimate</v>
      </c>
      <c r="X577" s="2" t="str">
        <f>IF(Q577&lt;Data_Validation!$B$8,"Low Value",IF(Q577&lt;Data_Validation!$B$9,"Medium Value","High Value"))</f>
        <v>High Value</v>
      </c>
      <c r="Y577" s="2" t="str">
        <f t="shared" si="78"/>
        <v>High Value - Maintain</v>
      </c>
      <c r="Z577" s="2" t="str">
        <f t="shared" si="79"/>
        <v>Check Data</v>
      </c>
    </row>
    <row r="578" spans="1:26" x14ac:dyDescent="0.3">
      <c r="A578" t="s">
        <v>588</v>
      </c>
      <c r="B578">
        <v>24</v>
      </c>
      <c r="C578" t="s">
        <v>21</v>
      </c>
      <c r="D578" t="s">
        <v>22</v>
      </c>
      <c r="E578">
        <v>48.43</v>
      </c>
      <c r="F578">
        <v>9</v>
      </c>
      <c r="G578">
        <v>170</v>
      </c>
      <c r="H578">
        <v>0</v>
      </c>
      <c r="I578" t="s">
        <v>23</v>
      </c>
      <c r="J578">
        <v>1.6</v>
      </c>
      <c r="K578" s="1">
        <v>45336</v>
      </c>
      <c r="L578">
        <v>57</v>
      </c>
      <c r="M578">
        <v>0.35</v>
      </c>
      <c r="N578">
        <f>IF(E578="",Data_Validation!$B$1,E578)</f>
        <v>48.43</v>
      </c>
      <c r="O578">
        <f>IF(J578="",Data_Validation!$B$2,J578)</f>
        <v>1.6</v>
      </c>
      <c r="P578">
        <f t="shared" ref="P578:P641" si="81">COUNTIF($A$2:$A$5001,A578)</f>
        <v>1</v>
      </c>
      <c r="Q578" s="2">
        <f>CustomerData[[#This Row],[avg_order_value_clean]]*CustomerData[[#This Row],[total_orders]]</f>
        <v>435.87</v>
      </c>
      <c r="R578" s="2" t="str">
        <f t="shared" si="80"/>
        <v>Inactive</v>
      </c>
      <c r="S578" s="2" t="str">
        <f t="shared" ref="S578:S641" si="82">IF(M578&lt;0.2,"Low Risk",IF(M578&lt;0.5,"Medium Risk","High Risk"))</f>
        <v>Medium Risk</v>
      </c>
      <c r="T578" s="2" t="str">
        <f t="shared" ref="T578:T641" si="83">IF(B578&lt;25,"Under 25",IF(B578&lt;35,"25-34",IF(B578&lt;45,"35-44",IF(B578&lt;55,"45-54","55+"))))</f>
        <v>Under 25</v>
      </c>
      <c r="U578" s="1">
        <f t="shared" ref="U578:U641" ca="1" si="84">TODAY()-K578</f>
        <v>925</v>
      </c>
      <c r="V578" s="2" t="str">
        <f t="shared" ref="V578:V641" si="85">IF(L578&lt;40,"Low Loyalty",IF(L578&lt;70,"Medium Loyalty","High Loyalty"))</f>
        <v>Medium Loyalty</v>
      </c>
      <c r="W578" s="2" t="str">
        <f t="shared" ref="W578:W641" si="86">IF(H578=1,"Fraudulent","Legitimate")</f>
        <v>Legitimate</v>
      </c>
      <c r="X578" s="2" t="str">
        <f>IF(Q578&lt;Data_Validation!$B$8,"Low Value",IF(Q578&lt;Data_Validation!$B$9,"Medium Value","High Value"))</f>
        <v>Low Value</v>
      </c>
      <c r="Y578" s="2" t="str">
        <f t="shared" ref="Y578:Y641" si="87">IF(AND(X578="High Value",S578="High Risk"),"Critical - Retain",IF(AND(X578="High Value",S578&lt;&gt;"High Risk"),"High Value - Maintain",IF(AND(X578&lt;&gt;"High Value",S578="High Risk"),"At Risk - Develop","Stable")))</f>
        <v>Stable</v>
      </c>
      <c r="Z578" s="2" t="str">
        <f t="shared" ref="Z578:Z641" si="88">IF(OR(B578&lt;18,F578&lt;0,N578&lt;0,O578&lt;0,O578&gt;1,M578&lt;0,M578&gt;1),"Check Data","Valid")</f>
        <v>Check Data</v>
      </c>
    </row>
    <row r="579" spans="1:26" x14ac:dyDescent="0.3">
      <c r="A579" t="s">
        <v>589</v>
      </c>
      <c r="B579">
        <v>43</v>
      </c>
      <c r="C579" t="s">
        <v>21</v>
      </c>
      <c r="D579" t="s">
        <v>50</v>
      </c>
      <c r="E579">
        <v>69.94</v>
      </c>
      <c r="F579">
        <v>7</v>
      </c>
      <c r="G579">
        <v>128</v>
      </c>
      <c r="H579">
        <v>1</v>
      </c>
      <c r="I579" t="s">
        <v>19</v>
      </c>
      <c r="J579">
        <v>48.5</v>
      </c>
      <c r="K579" s="1">
        <v>45581</v>
      </c>
      <c r="L579">
        <v>40</v>
      </c>
      <c r="M579">
        <v>0.36</v>
      </c>
      <c r="N579">
        <f>IF(E579="",Data_Validation!$B$1,E579)</f>
        <v>69.94</v>
      </c>
      <c r="O579">
        <f>IF(J579="",Data_Validation!$B$2,J579)</f>
        <v>48.5</v>
      </c>
      <c r="P579">
        <f t="shared" si="81"/>
        <v>1</v>
      </c>
      <c r="Q579" s="2">
        <f>CustomerData[[#This Row],[avg_order_value_clean]]*CustomerData[[#This Row],[total_orders]]</f>
        <v>489.58</v>
      </c>
      <c r="R579" s="2" t="str">
        <f t="shared" ref="R579:R642" si="89">IF(G579&lt;=30,"Active",IF(G579&lt;=90,"At Risk","Inactive"))</f>
        <v>Inactive</v>
      </c>
      <c r="S579" s="2" t="str">
        <f t="shared" si="82"/>
        <v>Medium Risk</v>
      </c>
      <c r="T579" s="2" t="str">
        <f t="shared" si="83"/>
        <v>35-44</v>
      </c>
      <c r="U579" s="1">
        <f t="shared" ca="1" si="84"/>
        <v>680</v>
      </c>
      <c r="V579" s="2" t="str">
        <f t="shared" si="85"/>
        <v>Medium Loyalty</v>
      </c>
      <c r="W579" s="2" t="str">
        <f t="shared" si="86"/>
        <v>Fraudulent</v>
      </c>
      <c r="X579" s="2" t="str">
        <f>IF(Q579&lt;Data_Validation!$B$8,"Low Value",IF(Q579&lt;Data_Validation!$B$9,"Medium Value","High Value"))</f>
        <v>Low Value</v>
      </c>
      <c r="Y579" s="2" t="str">
        <f t="shared" si="87"/>
        <v>Stable</v>
      </c>
      <c r="Z579" s="2" t="str">
        <f t="shared" si="88"/>
        <v>Check Data</v>
      </c>
    </row>
    <row r="580" spans="1:26" x14ac:dyDescent="0.3">
      <c r="A580" t="s">
        <v>590</v>
      </c>
      <c r="B580">
        <v>51</v>
      </c>
      <c r="C580" t="s">
        <v>21</v>
      </c>
      <c r="D580" t="s">
        <v>50</v>
      </c>
      <c r="E580">
        <v>41.48</v>
      </c>
      <c r="F580">
        <v>14</v>
      </c>
      <c r="G580">
        <v>167</v>
      </c>
      <c r="H580">
        <v>0</v>
      </c>
      <c r="I580" t="s">
        <v>29</v>
      </c>
      <c r="J580">
        <v>14.7</v>
      </c>
      <c r="K580" s="1">
        <v>45205</v>
      </c>
      <c r="L580">
        <v>90</v>
      </c>
      <c r="M580">
        <v>0.17</v>
      </c>
      <c r="N580">
        <f>IF(E580="",Data_Validation!$B$1,E580)</f>
        <v>41.48</v>
      </c>
      <c r="O580">
        <f>IF(J580="",Data_Validation!$B$2,J580)</f>
        <v>14.7</v>
      </c>
      <c r="P580">
        <f t="shared" si="81"/>
        <v>1</v>
      </c>
      <c r="Q580" s="2">
        <f>CustomerData[[#This Row],[avg_order_value_clean]]*CustomerData[[#This Row],[total_orders]]</f>
        <v>580.71999999999991</v>
      </c>
      <c r="R580" s="2" t="str">
        <f t="shared" si="89"/>
        <v>Inactive</v>
      </c>
      <c r="S580" s="2" t="str">
        <f t="shared" si="82"/>
        <v>Low Risk</v>
      </c>
      <c r="T580" s="2" t="str">
        <f t="shared" si="83"/>
        <v>45-54</v>
      </c>
      <c r="U580" s="1">
        <f t="shared" ca="1" si="84"/>
        <v>1056</v>
      </c>
      <c r="V580" s="2" t="str">
        <f t="shared" si="85"/>
        <v>High Loyalty</v>
      </c>
      <c r="W580" s="2" t="str">
        <f t="shared" si="86"/>
        <v>Legitimate</v>
      </c>
      <c r="X580" s="2" t="str">
        <f>IF(Q580&lt;Data_Validation!$B$8,"Low Value",IF(Q580&lt;Data_Validation!$B$9,"Medium Value","High Value"))</f>
        <v>Low Value</v>
      </c>
      <c r="Y580" s="2" t="str">
        <f t="shared" si="87"/>
        <v>Stable</v>
      </c>
      <c r="Z580" s="2" t="str">
        <f t="shared" si="88"/>
        <v>Check Data</v>
      </c>
    </row>
    <row r="581" spans="1:26" x14ac:dyDescent="0.3">
      <c r="A581" t="s">
        <v>591</v>
      </c>
      <c r="B581">
        <v>47</v>
      </c>
      <c r="C581" t="s">
        <v>25</v>
      </c>
      <c r="D581" t="s">
        <v>15</v>
      </c>
      <c r="E581">
        <v>113.3</v>
      </c>
      <c r="F581">
        <v>9</v>
      </c>
      <c r="G581">
        <v>60</v>
      </c>
      <c r="H581">
        <v>0</v>
      </c>
      <c r="I581" t="s">
        <v>40</v>
      </c>
      <c r="K581" s="1">
        <v>44515</v>
      </c>
      <c r="L581">
        <v>85</v>
      </c>
      <c r="M581">
        <v>0.26</v>
      </c>
      <c r="N581">
        <f>IF(E581="",Data_Validation!$B$1,E581)</f>
        <v>113.3</v>
      </c>
      <c r="O581">
        <f>IF(J581="",Data_Validation!$B$2,J581)</f>
        <v>250</v>
      </c>
      <c r="P581">
        <f t="shared" si="81"/>
        <v>2</v>
      </c>
      <c r="Q581" s="2">
        <f>CustomerData[[#This Row],[avg_order_value_clean]]*CustomerData[[#This Row],[total_orders]]</f>
        <v>1019.6999999999999</v>
      </c>
      <c r="R581" s="2" t="str">
        <f t="shared" si="89"/>
        <v>At Risk</v>
      </c>
      <c r="S581" s="2" t="str">
        <f t="shared" si="82"/>
        <v>Medium Risk</v>
      </c>
      <c r="T581" s="2" t="str">
        <f t="shared" si="83"/>
        <v>45-54</v>
      </c>
      <c r="U581" s="1">
        <f t="shared" ca="1" si="84"/>
        <v>1746</v>
      </c>
      <c r="V581" s="2" t="str">
        <f t="shared" si="85"/>
        <v>High Loyalty</v>
      </c>
      <c r="W581" s="2" t="str">
        <f t="shared" si="86"/>
        <v>Legitimate</v>
      </c>
      <c r="X581" s="2" t="str">
        <f>IF(Q581&lt;Data_Validation!$B$8,"Low Value",IF(Q581&lt;Data_Validation!$B$9,"Medium Value","High Value"))</f>
        <v>Low Value</v>
      </c>
      <c r="Y581" s="2" t="str">
        <f t="shared" si="87"/>
        <v>Stable</v>
      </c>
      <c r="Z581" s="2" t="str">
        <f t="shared" si="88"/>
        <v>Check Data</v>
      </c>
    </row>
    <row r="582" spans="1:26" x14ac:dyDescent="0.3">
      <c r="A582" t="s">
        <v>592</v>
      </c>
      <c r="B582">
        <v>53</v>
      </c>
      <c r="C582" t="s">
        <v>14</v>
      </c>
      <c r="D582" t="s">
        <v>52</v>
      </c>
      <c r="E582">
        <v>62.17</v>
      </c>
      <c r="F582">
        <v>6</v>
      </c>
      <c r="G582">
        <v>116</v>
      </c>
      <c r="H582">
        <v>0</v>
      </c>
      <c r="I582" t="s">
        <v>29</v>
      </c>
      <c r="J582">
        <v>49.3</v>
      </c>
      <c r="K582" s="1">
        <v>45061</v>
      </c>
      <c r="L582">
        <v>45</v>
      </c>
      <c r="M582">
        <v>0.43</v>
      </c>
      <c r="N582">
        <f>IF(E582="",Data_Validation!$B$1,E582)</f>
        <v>62.17</v>
      </c>
      <c r="O582">
        <f>IF(J582="",Data_Validation!$B$2,J582)</f>
        <v>49.3</v>
      </c>
      <c r="P582">
        <f t="shared" si="81"/>
        <v>2</v>
      </c>
      <c r="Q582" s="2">
        <f>CustomerData[[#This Row],[avg_order_value_clean]]*CustomerData[[#This Row],[total_orders]]</f>
        <v>373.02</v>
      </c>
      <c r="R582" s="2" t="str">
        <f t="shared" si="89"/>
        <v>Inactive</v>
      </c>
      <c r="S582" s="2" t="str">
        <f t="shared" si="82"/>
        <v>Medium Risk</v>
      </c>
      <c r="T582" s="2" t="str">
        <f t="shared" si="83"/>
        <v>45-54</v>
      </c>
      <c r="U582" s="1">
        <f t="shared" ca="1" si="84"/>
        <v>1200</v>
      </c>
      <c r="V582" s="2" t="str">
        <f t="shared" si="85"/>
        <v>Medium Loyalty</v>
      </c>
      <c r="W582" s="2" t="str">
        <f t="shared" si="86"/>
        <v>Legitimate</v>
      </c>
      <c r="X582" s="2" t="str">
        <f>IF(Q582&lt;Data_Validation!$B$8,"Low Value",IF(Q582&lt;Data_Validation!$B$9,"Medium Value","High Value"))</f>
        <v>Low Value</v>
      </c>
      <c r="Y582" s="2" t="str">
        <f t="shared" si="87"/>
        <v>Stable</v>
      </c>
      <c r="Z582" s="2" t="str">
        <f t="shared" si="88"/>
        <v>Check Data</v>
      </c>
    </row>
    <row r="583" spans="1:26" x14ac:dyDescent="0.3">
      <c r="A583" t="s">
        <v>593</v>
      </c>
      <c r="B583">
        <v>38</v>
      </c>
      <c r="C583" t="s">
        <v>14</v>
      </c>
      <c r="D583" t="s">
        <v>52</v>
      </c>
      <c r="E583">
        <v>133.1</v>
      </c>
      <c r="F583">
        <v>6</v>
      </c>
      <c r="G583">
        <v>321</v>
      </c>
      <c r="H583">
        <v>0</v>
      </c>
      <c r="I583" t="s">
        <v>29</v>
      </c>
      <c r="J583">
        <v>1.9</v>
      </c>
      <c r="K583" s="1">
        <v>44980</v>
      </c>
      <c r="L583">
        <v>16</v>
      </c>
      <c r="M583">
        <v>0.15</v>
      </c>
      <c r="N583">
        <f>IF(E583="",Data_Validation!$B$1,E583)</f>
        <v>133.1</v>
      </c>
      <c r="O583">
        <f>IF(J583="",Data_Validation!$B$2,J583)</f>
        <v>1.9</v>
      </c>
      <c r="P583">
        <f t="shared" si="81"/>
        <v>1</v>
      </c>
      <c r="Q583" s="2">
        <f>CustomerData[[#This Row],[avg_order_value_clean]]*CustomerData[[#This Row],[total_orders]]</f>
        <v>798.59999999999991</v>
      </c>
      <c r="R583" s="2" t="str">
        <f t="shared" si="89"/>
        <v>Inactive</v>
      </c>
      <c r="S583" s="2" t="str">
        <f t="shared" si="82"/>
        <v>Low Risk</v>
      </c>
      <c r="T583" s="2" t="str">
        <f t="shared" si="83"/>
        <v>35-44</v>
      </c>
      <c r="U583" s="1">
        <f t="shared" ca="1" si="84"/>
        <v>1281</v>
      </c>
      <c r="V583" s="2" t="str">
        <f t="shared" si="85"/>
        <v>Low Loyalty</v>
      </c>
      <c r="W583" s="2" t="str">
        <f t="shared" si="86"/>
        <v>Legitimate</v>
      </c>
      <c r="X583" s="2" t="str">
        <f>IF(Q583&lt;Data_Validation!$B$8,"Low Value",IF(Q583&lt;Data_Validation!$B$9,"Medium Value","High Value"))</f>
        <v>Low Value</v>
      </c>
      <c r="Y583" s="2" t="str">
        <f t="shared" si="87"/>
        <v>Stable</v>
      </c>
      <c r="Z583" s="2" t="str">
        <f t="shared" si="88"/>
        <v>Check Data</v>
      </c>
    </row>
    <row r="584" spans="1:26" x14ac:dyDescent="0.3">
      <c r="A584" t="s">
        <v>594</v>
      </c>
      <c r="B584">
        <v>79</v>
      </c>
      <c r="C584" t="s">
        <v>21</v>
      </c>
      <c r="D584" t="s">
        <v>52</v>
      </c>
      <c r="E584">
        <v>65.05</v>
      </c>
      <c r="F584">
        <v>13</v>
      </c>
      <c r="G584">
        <v>122</v>
      </c>
      <c r="H584">
        <v>0</v>
      </c>
      <c r="I584" t="s">
        <v>19</v>
      </c>
      <c r="J584">
        <v>5.9</v>
      </c>
      <c r="K584" s="1">
        <v>45052</v>
      </c>
      <c r="L584">
        <v>62</v>
      </c>
      <c r="M584">
        <v>0.23</v>
      </c>
      <c r="N584">
        <f>IF(E584="",Data_Validation!$B$1,E584)</f>
        <v>65.05</v>
      </c>
      <c r="O584">
        <f>IF(J584="",Data_Validation!$B$2,J584)</f>
        <v>5.9</v>
      </c>
      <c r="P584">
        <f t="shared" si="81"/>
        <v>2</v>
      </c>
      <c r="Q584" s="2">
        <f>CustomerData[[#This Row],[avg_order_value_clean]]*CustomerData[[#This Row],[total_orders]]</f>
        <v>845.65</v>
      </c>
      <c r="R584" s="2" t="str">
        <f t="shared" si="89"/>
        <v>Inactive</v>
      </c>
      <c r="S584" s="2" t="str">
        <f t="shared" si="82"/>
        <v>Medium Risk</v>
      </c>
      <c r="T584" s="2" t="str">
        <f t="shared" si="83"/>
        <v>55+</v>
      </c>
      <c r="U584" s="1">
        <f t="shared" ca="1" si="84"/>
        <v>1209</v>
      </c>
      <c r="V584" s="2" t="str">
        <f t="shared" si="85"/>
        <v>Medium Loyalty</v>
      </c>
      <c r="W584" s="2" t="str">
        <f t="shared" si="86"/>
        <v>Legitimate</v>
      </c>
      <c r="X584" s="2" t="str">
        <f>IF(Q584&lt;Data_Validation!$B$8,"Low Value",IF(Q584&lt;Data_Validation!$B$9,"Medium Value","High Value"))</f>
        <v>Low Value</v>
      </c>
      <c r="Y584" s="2" t="str">
        <f t="shared" si="87"/>
        <v>Stable</v>
      </c>
      <c r="Z584" s="2" t="str">
        <f t="shared" si="88"/>
        <v>Check Data</v>
      </c>
    </row>
    <row r="585" spans="1:26" x14ac:dyDescent="0.3">
      <c r="A585" t="s">
        <v>595</v>
      </c>
      <c r="B585">
        <v>77</v>
      </c>
      <c r="C585" t="s">
        <v>21</v>
      </c>
      <c r="D585" t="s">
        <v>44</v>
      </c>
      <c r="E585">
        <v>99.28</v>
      </c>
      <c r="F585">
        <v>10</v>
      </c>
      <c r="G585">
        <v>259</v>
      </c>
      <c r="H585">
        <v>0</v>
      </c>
      <c r="I585" t="s">
        <v>40</v>
      </c>
      <c r="J585">
        <v>91.8</v>
      </c>
      <c r="K585" s="1">
        <v>44100</v>
      </c>
      <c r="L585">
        <v>23</v>
      </c>
      <c r="M585">
        <v>0.35</v>
      </c>
      <c r="N585">
        <f>IF(E585="",Data_Validation!$B$1,E585)</f>
        <v>99.28</v>
      </c>
      <c r="O585">
        <f>IF(J585="",Data_Validation!$B$2,J585)</f>
        <v>91.8</v>
      </c>
      <c r="P585">
        <f t="shared" si="81"/>
        <v>2</v>
      </c>
      <c r="Q585" s="2">
        <f>CustomerData[[#This Row],[avg_order_value_clean]]*CustomerData[[#This Row],[total_orders]]</f>
        <v>992.8</v>
      </c>
      <c r="R585" s="2" t="str">
        <f t="shared" si="89"/>
        <v>Inactive</v>
      </c>
      <c r="S585" s="2" t="str">
        <f t="shared" si="82"/>
        <v>Medium Risk</v>
      </c>
      <c r="T585" s="2" t="str">
        <f t="shared" si="83"/>
        <v>55+</v>
      </c>
      <c r="U585" s="1">
        <f t="shared" ca="1" si="84"/>
        <v>2161</v>
      </c>
      <c r="V585" s="2" t="str">
        <f t="shared" si="85"/>
        <v>Low Loyalty</v>
      </c>
      <c r="W585" s="2" t="str">
        <f t="shared" si="86"/>
        <v>Legitimate</v>
      </c>
      <c r="X585" s="2" t="str">
        <f>IF(Q585&lt;Data_Validation!$B$8,"Low Value",IF(Q585&lt;Data_Validation!$B$9,"Medium Value","High Value"))</f>
        <v>Low Value</v>
      </c>
      <c r="Y585" s="2" t="str">
        <f t="shared" si="87"/>
        <v>Stable</v>
      </c>
      <c r="Z585" s="2" t="str">
        <f t="shared" si="88"/>
        <v>Check Data</v>
      </c>
    </row>
    <row r="586" spans="1:26" x14ac:dyDescent="0.3">
      <c r="A586" t="s">
        <v>596</v>
      </c>
      <c r="B586">
        <v>34</v>
      </c>
      <c r="C586" t="s">
        <v>14</v>
      </c>
      <c r="D586" t="s">
        <v>35</v>
      </c>
      <c r="E586">
        <v>38.94</v>
      </c>
      <c r="F586">
        <v>8</v>
      </c>
      <c r="G586">
        <v>225</v>
      </c>
      <c r="H586">
        <v>0</v>
      </c>
      <c r="I586" t="s">
        <v>19</v>
      </c>
      <c r="J586">
        <v>12.4</v>
      </c>
      <c r="K586" s="1">
        <v>44588</v>
      </c>
      <c r="L586">
        <v>88</v>
      </c>
      <c r="M586">
        <v>0.42</v>
      </c>
      <c r="N586">
        <f>IF(E586="",Data_Validation!$B$1,E586)</f>
        <v>38.94</v>
      </c>
      <c r="O586">
        <f>IF(J586="",Data_Validation!$B$2,J586)</f>
        <v>12.4</v>
      </c>
      <c r="P586">
        <f t="shared" si="81"/>
        <v>1</v>
      </c>
      <c r="Q586" s="2">
        <f>CustomerData[[#This Row],[avg_order_value_clean]]*CustomerData[[#This Row],[total_orders]]</f>
        <v>311.52</v>
      </c>
      <c r="R586" s="2" t="str">
        <f t="shared" si="89"/>
        <v>Inactive</v>
      </c>
      <c r="S586" s="2" t="str">
        <f t="shared" si="82"/>
        <v>Medium Risk</v>
      </c>
      <c r="T586" s="2" t="str">
        <f t="shared" si="83"/>
        <v>25-34</v>
      </c>
      <c r="U586" s="1">
        <f t="shared" ca="1" si="84"/>
        <v>1673</v>
      </c>
      <c r="V586" s="2" t="str">
        <f t="shared" si="85"/>
        <v>High Loyalty</v>
      </c>
      <c r="W586" s="2" t="str">
        <f t="shared" si="86"/>
        <v>Legitimate</v>
      </c>
      <c r="X586" s="2" t="str">
        <f>IF(Q586&lt;Data_Validation!$B$8,"Low Value",IF(Q586&lt;Data_Validation!$B$9,"Medium Value","High Value"))</f>
        <v>Low Value</v>
      </c>
      <c r="Y586" s="2" t="str">
        <f t="shared" si="87"/>
        <v>Stable</v>
      </c>
      <c r="Z586" s="2" t="str">
        <f t="shared" si="88"/>
        <v>Check Data</v>
      </c>
    </row>
    <row r="587" spans="1:26" x14ac:dyDescent="0.3">
      <c r="A587" t="s">
        <v>597</v>
      </c>
      <c r="B587">
        <v>50</v>
      </c>
      <c r="C587" t="s">
        <v>21</v>
      </c>
      <c r="D587" t="s">
        <v>22</v>
      </c>
      <c r="E587">
        <v>90.53</v>
      </c>
      <c r="F587">
        <v>6</v>
      </c>
      <c r="G587">
        <v>291</v>
      </c>
      <c r="H587">
        <v>0</v>
      </c>
      <c r="I587" t="s">
        <v>29</v>
      </c>
      <c r="J587">
        <v>75.7</v>
      </c>
      <c r="K587" s="1">
        <v>45549</v>
      </c>
      <c r="L587">
        <v>73</v>
      </c>
      <c r="M587">
        <v>0.72</v>
      </c>
      <c r="N587">
        <f>IF(E587="",Data_Validation!$B$1,E587)</f>
        <v>90.53</v>
      </c>
      <c r="O587">
        <f>IF(J587="",Data_Validation!$B$2,J587)</f>
        <v>75.7</v>
      </c>
      <c r="P587">
        <f t="shared" si="81"/>
        <v>2</v>
      </c>
      <c r="Q587" s="2">
        <f>CustomerData[[#This Row],[avg_order_value_clean]]*CustomerData[[#This Row],[total_orders]]</f>
        <v>543.18000000000006</v>
      </c>
      <c r="R587" s="2" t="str">
        <f t="shared" si="89"/>
        <v>Inactive</v>
      </c>
      <c r="S587" s="2" t="str">
        <f t="shared" si="82"/>
        <v>High Risk</v>
      </c>
      <c r="T587" s="2" t="str">
        <f t="shared" si="83"/>
        <v>45-54</v>
      </c>
      <c r="U587" s="1">
        <f t="shared" ca="1" si="84"/>
        <v>712</v>
      </c>
      <c r="V587" s="2" t="str">
        <f t="shared" si="85"/>
        <v>High Loyalty</v>
      </c>
      <c r="W587" s="2" t="str">
        <f t="shared" si="86"/>
        <v>Legitimate</v>
      </c>
      <c r="X587" s="2" t="str">
        <f>IF(Q587&lt;Data_Validation!$B$8,"Low Value",IF(Q587&lt;Data_Validation!$B$9,"Medium Value","High Value"))</f>
        <v>Low Value</v>
      </c>
      <c r="Y587" s="2" t="str">
        <f t="shared" si="87"/>
        <v>At Risk - Develop</v>
      </c>
      <c r="Z587" s="2" t="str">
        <f t="shared" si="88"/>
        <v>Check Data</v>
      </c>
    </row>
    <row r="588" spans="1:26" x14ac:dyDescent="0.3">
      <c r="A588" t="s">
        <v>598</v>
      </c>
      <c r="B588">
        <v>27</v>
      </c>
      <c r="C588" t="s">
        <v>14</v>
      </c>
      <c r="D588" t="s">
        <v>50</v>
      </c>
      <c r="E588">
        <v>127.17</v>
      </c>
      <c r="F588">
        <v>16</v>
      </c>
      <c r="G588">
        <v>351</v>
      </c>
      <c r="H588">
        <v>0</v>
      </c>
      <c r="I588" t="s">
        <v>40</v>
      </c>
      <c r="J588">
        <v>24.6</v>
      </c>
      <c r="K588" s="1">
        <v>44094</v>
      </c>
      <c r="L588">
        <v>83</v>
      </c>
      <c r="M588">
        <v>0.22</v>
      </c>
      <c r="N588">
        <f>IF(E588="",Data_Validation!$B$1,E588)</f>
        <v>127.17</v>
      </c>
      <c r="O588">
        <f>IF(J588="",Data_Validation!$B$2,J588)</f>
        <v>24.6</v>
      </c>
      <c r="P588">
        <f t="shared" si="81"/>
        <v>2</v>
      </c>
      <c r="Q588" s="2">
        <f>CustomerData[[#This Row],[avg_order_value_clean]]*CustomerData[[#This Row],[total_orders]]</f>
        <v>2034.72</v>
      </c>
      <c r="R588" s="2" t="str">
        <f t="shared" si="89"/>
        <v>Inactive</v>
      </c>
      <c r="S588" s="2" t="str">
        <f t="shared" si="82"/>
        <v>Medium Risk</v>
      </c>
      <c r="T588" s="2" t="str">
        <f t="shared" si="83"/>
        <v>25-34</v>
      </c>
      <c r="U588" s="1">
        <f t="shared" ca="1" si="84"/>
        <v>2167</v>
      </c>
      <c r="V588" s="2" t="str">
        <f t="shared" si="85"/>
        <v>High Loyalty</v>
      </c>
      <c r="W588" s="2" t="str">
        <f t="shared" si="86"/>
        <v>Legitimate</v>
      </c>
      <c r="X588" s="2" t="str">
        <f>IF(Q588&lt;Data_Validation!$B$8,"Low Value",IF(Q588&lt;Data_Validation!$B$9,"Medium Value","High Value"))</f>
        <v>High Value</v>
      </c>
      <c r="Y588" s="2" t="str">
        <f t="shared" si="87"/>
        <v>High Value - Maintain</v>
      </c>
      <c r="Z588" s="2" t="str">
        <f t="shared" si="88"/>
        <v>Check Data</v>
      </c>
    </row>
    <row r="589" spans="1:26" x14ac:dyDescent="0.3">
      <c r="A589" t="s">
        <v>599</v>
      </c>
      <c r="B589">
        <v>68</v>
      </c>
      <c r="C589" t="s">
        <v>25</v>
      </c>
      <c r="D589" t="s">
        <v>18</v>
      </c>
      <c r="F589">
        <v>8</v>
      </c>
      <c r="G589">
        <v>185</v>
      </c>
      <c r="H589">
        <v>0</v>
      </c>
      <c r="I589" t="s">
        <v>29</v>
      </c>
      <c r="J589">
        <v>32.200000000000003</v>
      </c>
      <c r="K589" s="1">
        <v>44269</v>
      </c>
      <c r="L589">
        <v>91</v>
      </c>
      <c r="M589">
        <v>0.36</v>
      </c>
      <c r="N589">
        <f>IF(E589="",Data_Validation!$B$1,E589)</f>
        <v>250</v>
      </c>
      <c r="O589">
        <f>IF(J589="",Data_Validation!$B$2,J589)</f>
        <v>32.200000000000003</v>
      </c>
      <c r="P589">
        <f t="shared" si="81"/>
        <v>1</v>
      </c>
      <c r="Q589" s="2">
        <f>CustomerData[[#This Row],[avg_order_value_clean]]*CustomerData[[#This Row],[total_orders]]</f>
        <v>2000</v>
      </c>
      <c r="R589" s="2" t="str">
        <f t="shared" si="89"/>
        <v>Inactive</v>
      </c>
      <c r="S589" s="2" t="str">
        <f t="shared" si="82"/>
        <v>Medium Risk</v>
      </c>
      <c r="T589" s="2" t="str">
        <f t="shared" si="83"/>
        <v>55+</v>
      </c>
      <c r="U589" s="1">
        <f t="shared" ca="1" si="84"/>
        <v>1992</v>
      </c>
      <c r="V589" s="2" t="str">
        <f t="shared" si="85"/>
        <v>High Loyalty</v>
      </c>
      <c r="W589" s="2" t="str">
        <f t="shared" si="86"/>
        <v>Legitimate</v>
      </c>
      <c r="X589" s="2" t="str">
        <f>IF(Q589&lt;Data_Validation!$B$8,"Low Value",IF(Q589&lt;Data_Validation!$B$9,"Medium Value","High Value"))</f>
        <v>High Value</v>
      </c>
      <c r="Y589" s="2" t="str">
        <f t="shared" si="87"/>
        <v>High Value - Maintain</v>
      </c>
      <c r="Z589" s="2" t="str">
        <f t="shared" si="88"/>
        <v>Check Data</v>
      </c>
    </row>
    <row r="590" spans="1:26" x14ac:dyDescent="0.3">
      <c r="A590" t="s">
        <v>600</v>
      </c>
      <c r="B590">
        <v>64</v>
      </c>
      <c r="C590" t="s">
        <v>21</v>
      </c>
      <c r="D590" t="s">
        <v>18</v>
      </c>
      <c r="E590">
        <v>122.23</v>
      </c>
      <c r="F590">
        <v>8</v>
      </c>
      <c r="G590">
        <v>84</v>
      </c>
      <c r="H590">
        <v>0</v>
      </c>
      <c r="I590" t="s">
        <v>19</v>
      </c>
      <c r="J590">
        <v>2.5</v>
      </c>
      <c r="K590" s="1">
        <v>44508</v>
      </c>
      <c r="L590">
        <v>95</v>
      </c>
      <c r="M590">
        <v>0.06</v>
      </c>
      <c r="N590">
        <f>IF(E590="",Data_Validation!$B$1,E590)</f>
        <v>122.23</v>
      </c>
      <c r="O590">
        <f>IF(J590="",Data_Validation!$B$2,J590)</f>
        <v>2.5</v>
      </c>
      <c r="P590">
        <f t="shared" si="81"/>
        <v>1</v>
      </c>
      <c r="Q590" s="2">
        <f>CustomerData[[#This Row],[avg_order_value_clean]]*CustomerData[[#This Row],[total_orders]]</f>
        <v>977.84</v>
      </c>
      <c r="R590" s="2" t="str">
        <f t="shared" si="89"/>
        <v>At Risk</v>
      </c>
      <c r="S590" s="2" t="str">
        <f t="shared" si="82"/>
        <v>Low Risk</v>
      </c>
      <c r="T590" s="2" t="str">
        <f t="shared" si="83"/>
        <v>55+</v>
      </c>
      <c r="U590" s="1">
        <f t="shared" ca="1" si="84"/>
        <v>1753</v>
      </c>
      <c r="V590" s="2" t="str">
        <f t="shared" si="85"/>
        <v>High Loyalty</v>
      </c>
      <c r="W590" s="2" t="str">
        <f t="shared" si="86"/>
        <v>Legitimate</v>
      </c>
      <c r="X590" s="2" t="str">
        <f>IF(Q590&lt;Data_Validation!$B$8,"Low Value",IF(Q590&lt;Data_Validation!$B$9,"Medium Value","High Value"))</f>
        <v>Low Value</v>
      </c>
      <c r="Y590" s="2" t="str">
        <f t="shared" si="87"/>
        <v>Stable</v>
      </c>
      <c r="Z590" s="2" t="str">
        <f t="shared" si="88"/>
        <v>Check Data</v>
      </c>
    </row>
    <row r="591" spans="1:26" x14ac:dyDescent="0.3">
      <c r="A591" t="s">
        <v>601</v>
      </c>
      <c r="B591">
        <v>59</v>
      </c>
      <c r="C591" t="s">
        <v>14</v>
      </c>
      <c r="D591" t="s">
        <v>18</v>
      </c>
      <c r="E591">
        <v>288.63</v>
      </c>
      <c r="F591">
        <v>15</v>
      </c>
      <c r="G591">
        <v>217</v>
      </c>
      <c r="H591">
        <v>0</v>
      </c>
      <c r="I591" t="s">
        <v>19</v>
      </c>
      <c r="J591">
        <v>55.6</v>
      </c>
      <c r="K591" s="1">
        <v>45621</v>
      </c>
      <c r="L591">
        <v>51</v>
      </c>
      <c r="M591">
        <v>0.24</v>
      </c>
      <c r="N591">
        <f>IF(E591="",Data_Validation!$B$1,E591)</f>
        <v>288.63</v>
      </c>
      <c r="O591">
        <f>IF(J591="",Data_Validation!$B$2,J591)</f>
        <v>55.6</v>
      </c>
      <c r="P591">
        <f t="shared" si="81"/>
        <v>1</v>
      </c>
      <c r="Q591" s="2">
        <f>CustomerData[[#This Row],[avg_order_value_clean]]*CustomerData[[#This Row],[total_orders]]</f>
        <v>4329.45</v>
      </c>
      <c r="R591" s="2" t="str">
        <f t="shared" si="89"/>
        <v>Inactive</v>
      </c>
      <c r="S591" s="2" t="str">
        <f t="shared" si="82"/>
        <v>Medium Risk</v>
      </c>
      <c r="T591" s="2" t="str">
        <f t="shared" si="83"/>
        <v>55+</v>
      </c>
      <c r="U591" s="1">
        <f t="shared" ca="1" si="84"/>
        <v>640</v>
      </c>
      <c r="V591" s="2" t="str">
        <f t="shared" si="85"/>
        <v>Medium Loyalty</v>
      </c>
      <c r="W591" s="2" t="str">
        <f t="shared" si="86"/>
        <v>Legitimate</v>
      </c>
      <c r="X591" s="2" t="str">
        <f>IF(Q591&lt;Data_Validation!$B$8,"Low Value",IF(Q591&lt;Data_Validation!$B$9,"Medium Value","High Value"))</f>
        <v>High Value</v>
      </c>
      <c r="Y591" s="2" t="str">
        <f t="shared" si="87"/>
        <v>High Value - Maintain</v>
      </c>
      <c r="Z591" s="2" t="str">
        <f t="shared" si="88"/>
        <v>Check Data</v>
      </c>
    </row>
    <row r="592" spans="1:26" x14ac:dyDescent="0.3">
      <c r="A592" t="s">
        <v>602</v>
      </c>
      <c r="B592">
        <v>68</v>
      </c>
      <c r="C592" t="s">
        <v>21</v>
      </c>
      <c r="D592" t="s">
        <v>52</v>
      </c>
      <c r="E592">
        <v>264.70999999999998</v>
      </c>
      <c r="F592">
        <v>5</v>
      </c>
      <c r="G592">
        <v>142</v>
      </c>
      <c r="H592">
        <v>0</v>
      </c>
      <c r="I592" t="s">
        <v>23</v>
      </c>
      <c r="J592">
        <v>46.7</v>
      </c>
      <c r="K592" s="1">
        <v>45078</v>
      </c>
      <c r="L592">
        <v>1</v>
      </c>
      <c r="M592">
        <v>0.06</v>
      </c>
      <c r="N592">
        <f>IF(E592="",Data_Validation!$B$1,E592)</f>
        <v>264.70999999999998</v>
      </c>
      <c r="O592">
        <f>IF(J592="",Data_Validation!$B$2,J592)</f>
        <v>46.7</v>
      </c>
      <c r="P592">
        <f t="shared" si="81"/>
        <v>1</v>
      </c>
      <c r="Q592" s="2">
        <f>CustomerData[[#This Row],[avg_order_value_clean]]*CustomerData[[#This Row],[total_orders]]</f>
        <v>1323.55</v>
      </c>
      <c r="R592" s="2" t="str">
        <f t="shared" si="89"/>
        <v>Inactive</v>
      </c>
      <c r="S592" s="2" t="str">
        <f t="shared" si="82"/>
        <v>Low Risk</v>
      </c>
      <c r="T592" s="2" t="str">
        <f t="shared" si="83"/>
        <v>55+</v>
      </c>
      <c r="U592" s="1">
        <f t="shared" ca="1" si="84"/>
        <v>1183</v>
      </c>
      <c r="V592" s="2" t="str">
        <f t="shared" si="85"/>
        <v>Low Loyalty</v>
      </c>
      <c r="W592" s="2" t="str">
        <f t="shared" si="86"/>
        <v>Legitimate</v>
      </c>
      <c r="X592" s="2" t="str">
        <f>IF(Q592&lt;Data_Validation!$B$8,"Low Value",IF(Q592&lt;Data_Validation!$B$9,"Medium Value","High Value"))</f>
        <v>Low Value</v>
      </c>
      <c r="Y592" s="2" t="str">
        <f t="shared" si="87"/>
        <v>Stable</v>
      </c>
      <c r="Z592" s="2" t="str">
        <f t="shared" si="88"/>
        <v>Check Data</v>
      </c>
    </row>
    <row r="593" spans="1:26" x14ac:dyDescent="0.3">
      <c r="A593" t="s">
        <v>603</v>
      </c>
      <c r="B593">
        <v>29</v>
      </c>
      <c r="C593" t="s">
        <v>14</v>
      </c>
      <c r="D593" t="s">
        <v>15</v>
      </c>
      <c r="E593">
        <v>32.409999999999997</v>
      </c>
      <c r="F593">
        <v>10</v>
      </c>
      <c r="G593">
        <v>89</v>
      </c>
      <c r="H593">
        <v>0</v>
      </c>
      <c r="I593" t="s">
        <v>40</v>
      </c>
      <c r="J593">
        <v>74.5</v>
      </c>
      <c r="K593" s="1">
        <v>44302</v>
      </c>
      <c r="L593">
        <v>77</v>
      </c>
      <c r="M593">
        <v>0.15</v>
      </c>
      <c r="N593">
        <f>IF(E593="",Data_Validation!$B$1,E593)</f>
        <v>32.409999999999997</v>
      </c>
      <c r="O593">
        <f>IF(J593="",Data_Validation!$B$2,J593)</f>
        <v>74.5</v>
      </c>
      <c r="P593">
        <f t="shared" si="81"/>
        <v>1</v>
      </c>
      <c r="Q593" s="2">
        <f>CustomerData[[#This Row],[avg_order_value_clean]]*CustomerData[[#This Row],[total_orders]]</f>
        <v>324.09999999999997</v>
      </c>
      <c r="R593" s="2" t="str">
        <f t="shared" si="89"/>
        <v>At Risk</v>
      </c>
      <c r="S593" s="2" t="str">
        <f t="shared" si="82"/>
        <v>Low Risk</v>
      </c>
      <c r="T593" s="2" t="str">
        <f t="shared" si="83"/>
        <v>25-34</v>
      </c>
      <c r="U593" s="1">
        <f t="shared" ca="1" si="84"/>
        <v>1959</v>
      </c>
      <c r="V593" s="2" t="str">
        <f t="shared" si="85"/>
        <v>High Loyalty</v>
      </c>
      <c r="W593" s="2" t="str">
        <f t="shared" si="86"/>
        <v>Legitimate</v>
      </c>
      <c r="X593" s="2" t="str">
        <f>IF(Q593&lt;Data_Validation!$B$8,"Low Value",IF(Q593&lt;Data_Validation!$B$9,"Medium Value","High Value"))</f>
        <v>Low Value</v>
      </c>
      <c r="Y593" s="2" t="str">
        <f t="shared" si="87"/>
        <v>Stable</v>
      </c>
      <c r="Z593" s="2" t="str">
        <f t="shared" si="88"/>
        <v>Check Data</v>
      </c>
    </row>
    <row r="594" spans="1:26" x14ac:dyDescent="0.3">
      <c r="A594" t="s">
        <v>604</v>
      </c>
      <c r="B594">
        <v>73</v>
      </c>
      <c r="C594" t="s">
        <v>21</v>
      </c>
      <c r="D594" t="s">
        <v>52</v>
      </c>
      <c r="E594">
        <v>180.44</v>
      </c>
      <c r="F594">
        <v>9</v>
      </c>
      <c r="G594">
        <v>340</v>
      </c>
      <c r="H594">
        <v>0</v>
      </c>
      <c r="I594" t="s">
        <v>23</v>
      </c>
      <c r="J594">
        <v>90.6</v>
      </c>
      <c r="K594" s="1">
        <v>44675</v>
      </c>
      <c r="L594">
        <v>45</v>
      </c>
      <c r="M594">
        <v>0.12</v>
      </c>
      <c r="N594">
        <f>IF(E594="",Data_Validation!$B$1,E594)</f>
        <v>180.44</v>
      </c>
      <c r="O594">
        <f>IF(J594="",Data_Validation!$B$2,J594)</f>
        <v>90.6</v>
      </c>
      <c r="P594">
        <f t="shared" si="81"/>
        <v>2</v>
      </c>
      <c r="Q594" s="2">
        <f>CustomerData[[#This Row],[avg_order_value_clean]]*CustomerData[[#This Row],[total_orders]]</f>
        <v>1623.96</v>
      </c>
      <c r="R594" s="2" t="str">
        <f t="shared" si="89"/>
        <v>Inactive</v>
      </c>
      <c r="S594" s="2" t="str">
        <f t="shared" si="82"/>
        <v>Low Risk</v>
      </c>
      <c r="T594" s="2" t="str">
        <f t="shared" si="83"/>
        <v>55+</v>
      </c>
      <c r="U594" s="1">
        <f t="shared" ca="1" si="84"/>
        <v>1586</v>
      </c>
      <c r="V594" s="2" t="str">
        <f t="shared" si="85"/>
        <v>Medium Loyalty</v>
      </c>
      <c r="W594" s="2" t="str">
        <f t="shared" si="86"/>
        <v>Legitimate</v>
      </c>
      <c r="X594" s="2" t="str">
        <f>IF(Q594&lt;Data_Validation!$B$8,"Low Value",IF(Q594&lt;Data_Validation!$B$9,"Medium Value","High Value"))</f>
        <v>High Value</v>
      </c>
      <c r="Y594" s="2" t="str">
        <f t="shared" si="87"/>
        <v>High Value - Maintain</v>
      </c>
      <c r="Z594" s="2" t="str">
        <f t="shared" si="88"/>
        <v>Check Data</v>
      </c>
    </row>
    <row r="595" spans="1:26" x14ac:dyDescent="0.3">
      <c r="A595" t="s">
        <v>605</v>
      </c>
      <c r="B595">
        <v>33</v>
      </c>
      <c r="C595" t="s">
        <v>14</v>
      </c>
      <c r="D595" t="s">
        <v>50</v>
      </c>
      <c r="E595">
        <v>17.86</v>
      </c>
      <c r="F595">
        <v>9</v>
      </c>
      <c r="G595">
        <v>267</v>
      </c>
      <c r="H595">
        <v>0</v>
      </c>
      <c r="I595" t="s">
        <v>40</v>
      </c>
      <c r="J595">
        <v>54.8</v>
      </c>
      <c r="K595" s="1">
        <v>44514</v>
      </c>
      <c r="L595">
        <v>4</v>
      </c>
      <c r="M595">
        <v>0.24</v>
      </c>
      <c r="N595">
        <f>IF(E595="",Data_Validation!$B$1,E595)</f>
        <v>17.86</v>
      </c>
      <c r="O595">
        <f>IF(J595="",Data_Validation!$B$2,J595)</f>
        <v>54.8</v>
      </c>
      <c r="P595">
        <f t="shared" si="81"/>
        <v>1</v>
      </c>
      <c r="Q595" s="2">
        <f>CustomerData[[#This Row],[avg_order_value_clean]]*CustomerData[[#This Row],[total_orders]]</f>
        <v>160.74</v>
      </c>
      <c r="R595" s="2" t="str">
        <f t="shared" si="89"/>
        <v>Inactive</v>
      </c>
      <c r="S595" s="2" t="str">
        <f t="shared" si="82"/>
        <v>Medium Risk</v>
      </c>
      <c r="T595" s="2" t="str">
        <f t="shared" si="83"/>
        <v>25-34</v>
      </c>
      <c r="U595" s="1">
        <f t="shared" ca="1" si="84"/>
        <v>1747</v>
      </c>
      <c r="V595" s="2" t="str">
        <f t="shared" si="85"/>
        <v>Low Loyalty</v>
      </c>
      <c r="W595" s="2" t="str">
        <f t="shared" si="86"/>
        <v>Legitimate</v>
      </c>
      <c r="X595" s="2" t="str">
        <f>IF(Q595&lt;Data_Validation!$B$8,"Low Value",IF(Q595&lt;Data_Validation!$B$9,"Medium Value","High Value"))</f>
        <v>Low Value</v>
      </c>
      <c r="Y595" s="2" t="str">
        <f t="shared" si="87"/>
        <v>Stable</v>
      </c>
      <c r="Z595" s="2" t="str">
        <f t="shared" si="88"/>
        <v>Check Data</v>
      </c>
    </row>
    <row r="596" spans="1:26" x14ac:dyDescent="0.3">
      <c r="A596" t="s">
        <v>606</v>
      </c>
      <c r="B596">
        <v>58</v>
      </c>
      <c r="C596" t="s">
        <v>21</v>
      </c>
      <c r="D596" t="s">
        <v>22</v>
      </c>
      <c r="E596">
        <v>114.96</v>
      </c>
      <c r="F596">
        <v>9</v>
      </c>
      <c r="G596">
        <v>75</v>
      </c>
      <c r="H596">
        <v>0</v>
      </c>
      <c r="I596" t="s">
        <v>16</v>
      </c>
      <c r="J596">
        <v>95.2</v>
      </c>
      <c r="K596" s="1">
        <v>45477</v>
      </c>
      <c r="L596">
        <v>55</v>
      </c>
      <c r="M596">
        <v>0.18</v>
      </c>
      <c r="N596">
        <f>IF(E596="",Data_Validation!$B$1,E596)</f>
        <v>114.96</v>
      </c>
      <c r="O596">
        <f>IF(J596="",Data_Validation!$B$2,J596)</f>
        <v>95.2</v>
      </c>
      <c r="P596">
        <f t="shared" si="81"/>
        <v>3</v>
      </c>
      <c r="Q596" s="2">
        <f>CustomerData[[#This Row],[avg_order_value_clean]]*CustomerData[[#This Row],[total_orders]]</f>
        <v>1034.6399999999999</v>
      </c>
      <c r="R596" s="2" t="str">
        <f t="shared" si="89"/>
        <v>At Risk</v>
      </c>
      <c r="S596" s="2" t="str">
        <f t="shared" si="82"/>
        <v>Low Risk</v>
      </c>
      <c r="T596" s="2" t="str">
        <f t="shared" si="83"/>
        <v>55+</v>
      </c>
      <c r="U596" s="1">
        <f t="shared" ca="1" si="84"/>
        <v>784</v>
      </c>
      <c r="V596" s="2" t="str">
        <f t="shared" si="85"/>
        <v>Medium Loyalty</v>
      </c>
      <c r="W596" s="2" t="str">
        <f t="shared" si="86"/>
        <v>Legitimate</v>
      </c>
      <c r="X596" s="2" t="str">
        <f>IF(Q596&lt;Data_Validation!$B$8,"Low Value",IF(Q596&lt;Data_Validation!$B$9,"Medium Value","High Value"))</f>
        <v>Low Value</v>
      </c>
      <c r="Y596" s="2" t="str">
        <f t="shared" si="87"/>
        <v>Stable</v>
      </c>
      <c r="Z596" s="2" t="str">
        <f t="shared" si="88"/>
        <v>Check Data</v>
      </c>
    </row>
    <row r="597" spans="1:26" x14ac:dyDescent="0.3">
      <c r="A597" t="s">
        <v>607</v>
      </c>
      <c r="B597">
        <v>49</v>
      </c>
      <c r="C597" t="s">
        <v>14</v>
      </c>
      <c r="D597" t="s">
        <v>22</v>
      </c>
      <c r="E597">
        <v>91.17</v>
      </c>
      <c r="F597">
        <v>9</v>
      </c>
      <c r="G597">
        <v>68</v>
      </c>
      <c r="H597">
        <v>0</v>
      </c>
      <c r="I597" t="s">
        <v>40</v>
      </c>
      <c r="J597">
        <v>14.8</v>
      </c>
      <c r="K597" s="1">
        <v>44788</v>
      </c>
      <c r="L597">
        <v>89</v>
      </c>
      <c r="M597">
        <v>0.24</v>
      </c>
      <c r="N597">
        <f>IF(E597="",Data_Validation!$B$1,E597)</f>
        <v>91.17</v>
      </c>
      <c r="O597">
        <f>IF(J597="",Data_Validation!$B$2,J597)</f>
        <v>14.8</v>
      </c>
      <c r="P597">
        <f t="shared" si="81"/>
        <v>2</v>
      </c>
      <c r="Q597" s="2">
        <f>CustomerData[[#This Row],[avg_order_value_clean]]*CustomerData[[#This Row],[total_orders]]</f>
        <v>820.53</v>
      </c>
      <c r="R597" s="2" t="str">
        <f t="shared" si="89"/>
        <v>At Risk</v>
      </c>
      <c r="S597" s="2" t="str">
        <f t="shared" si="82"/>
        <v>Medium Risk</v>
      </c>
      <c r="T597" s="2" t="str">
        <f t="shared" si="83"/>
        <v>45-54</v>
      </c>
      <c r="U597" s="1">
        <f t="shared" ca="1" si="84"/>
        <v>1473</v>
      </c>
      <c r="V597" s="2" t="str">
        <f t="shared" si="85"/>
        <v>High Loyalty</v>
      </c>
      <c r="W597" s="2" t="str">
        <f t="shared" si="86"/>
        <v>Legitimate</v>
      </c>
      <c r="X597" s="2" t="str">
        <f>IF(Q597&lt;Data_Validation!$B$8,"Low Value",IF(Q597&lt;Data_Validation!$B$9,"Medium Value","High Value"))</f>
        <v>Low Value</v>
      </c>
      <c r="Y597" s="2" t="str">
        <f t="shared" si="87"/>
        <v>Stable</v>
      </c>
      <c r="Z597" s="2" t="str">
        <f t="shared" si="88"/>
        <v>Check Data</v>
      </c>
    </row>
    <row r="598" spans="1:26" x14ac:dyDescent="0.3">
      <c r="A598" t="s">
        <v>608</v>
      </c>
      <c r="B598">
        <v>32</v>
      </c>
      <c r="C598" t="s">
        <v>14</v>
      </c>
      <c r="D598" t="s">
        <v>15</v>
      </c>
      <c r="E598">
        <v>120.82</v>
      </c>
      <c r="F598">
        <v>9</v>
      </c>
      <c r="G598">
        <v>297</v>
      </c>
      <c r="H598">
        <v>0</v>
      </c>
      <c r="I598" t="s">
        <v>29</v>
      </c>
      <c r="J598">
        <v>34.5</v>
      </c>
      <c r="K598" s="1">
        <v>44314</v>
      </c>
      <c r="L598">
        <v>10</v>
      </c>
      <c r="M598">
        <v>0.21</v>
      </c>
      <c r="N598">
        <f>IF(E598="",Data_Validation!$B$1,E598)</f>
        <v>120.82</v>
      </c>
      <c r="O598">
        <f>IF(J598="",Data_Validation!$B$2,J598)</f>
        <v>34.5</v>
      </c>
      <c r="P598">
        <f t="shared" si="81"/>
        <v>2</v>
      </c>
      <c r="Q598" s="2">
        <f>CustomerData[[#This Row],[avg_order_value_clean]]*CustomerData[[#This Row],[total_orders]]</f>
        <v>1087.3799999999999</v>
      </c>
      <c r="R598" s="2" t="str">
        <f t="shared" si="89"/>
        <v>Inactive</v>
      </c>
      <c r="S598" s="2" t="str">
        <f t="shared" si="82"/>
        <v>Medium Risk</v>
      </c>
      <c r="T598" s="2" t="str">
        <f t="shared" si="83"/>
        <v>25-34</v>
      </c>
      <c r="U598" s="1">
        <f t="shared" ca="1" si="84"/>
        <v>1947</v>
      </c>
      <c r="V598" s="2" t="str">
        <f t="shared" si="85"/>
        <v>Low Loyalty</v>
      </c>
      <c r="W598" s="2" t="str">
        <f t="shared" si="86"/>
        <v>Legitimate</v>
      </c>
      <c r="X598" s="2" t="str">
        <f>IF(Q598&lt;Data_Validation!$B$8,"Low Value",IF(Q598&lt;Data_Validation!$B$9,"Medium Value","High Value"))</f>
        <v>Low Value</v>
      </c>
      <c r="Y598" s="2" t="str">
        <f t="shared" si="87"/>
        <v>Stable</v>
      </c>
      <c r="Z598" s="2" t="str">
        <f t="shared" si="88"/>
        <v>Check Data</v>
      </c>
    </row>
    <row r="599" spans="1:26" x14ac:dyDescent="0.3">
      <c r="A599" t="s">
        <v>609</v>
      </c>
      <c r="B599">
        <v>79</v>
      </c>
      <c r="C599" t="s">
        <v>21</v>
      </c>
      <c r="D599" t="s">
        <v>35</v>
      </c>
      <c r="E599">
        <v>140.24</v>
      </c>
      <c r="F599">
        <v>13</v>
      </c>
      <c r="G599">
        <v>159</v>
      </c>
      <c r="H599">
        <v>0</v>
      </c>
      <c r="I599" t="s">
        <v>40</v>
      </c>
      <c r="J599">
        <v>83</v>
      </c>
      <c r="K599" s="1">
        <v>45784</v>
      </c>
      <c r="L599">
        <v>87</v>
      </c>
      <c r="M599">
        <v>0.42</v>
      </c>
      <c r="N599">
        <f>IF(E599="",Data_Validation!$B$1,E599)</f>
        <v>140.24</v>
      </c>
      <c r="O599">
        <f>IF(J599="",Data_Validation!$B$2,J599)</f>
        <v>83</v>
      </c>
      <c r="P599">
        <f t="shared" si="81"/>
        <v>2</v>
      </c>
      <c r="Q599" s="2">
        <f>CustomerData[[#This Row],[avg_order_value_clean]]*CustomerData[[#This Row],[total_orders]]</f>
        <v>1823.1200000000001</v>
      </c>
      <c r="R599" s="2" t="str">
        <f t="shared" si="89"/>
        <v>Inactive</v>
      </c>
      <c r="S599" s="2" t="str">
        <f t="shared" si="82"/>
        <v>Medium Risk</v>
      </c>
      <c r="T599" s="2" t="str">
        <f t="shared" si="83"/>
        <v>55+</v>
      </c>
      <c r="U599" s="1">
        <f t="shared" ca="1" si="84"/>
        <v>477</v>
      </c>
      <c r="V599" s="2" t="str">
        <f t="shared" si="85"/>
        <v>High Loyalty</v>
      </c>
      <c r="W599" s="2" t="str">
        <f t="shared" si="86"/>
        <v>Legitimate</v>
      </c>
      <c r="X599" s="2" t="str">
        <f>IF(Q599&lt;Data_Validation!$B$8,"Low Value",IF(Q599&lt;Data_Validation!$B$9,"Medium Value","High Value"))</f>
        <v>High Value</v>
      </c>
      <c r="Y599" s="2" t="str">
        <f t="shared" si="87"/>
        <v>High Value - Maintain</v>
      </c>
      <c r="Z599" s="2" t="str">
        <f t="shared" si="88"/>
        <v>Check Data</v>
      </c>
    </row>
    <row r="600" spans="1:26" x14ac:dyDescent="0.3">
      <c r="A600" t="s">
        <v>610</v>
      </c>
      <c r="B600">
        <v>44</v>
      </c>
      <c r="C600" t="s">
        <v>14</v>
      </c>
      <c r="D600" t="s">
        <v>44</v>
      </c>
      <c r="F600">
        <v>10</v>
      </c>
      <c r="G600">
        <v>7</v>
      </c>
      <c r="H600">
        <v>0</v>
      </c>
      <c r="I600" t="s">
        <v>23</v>
      </c>
      <c r="J600">
        <v>55.3</v>
      </c>
      <c r="K600" s="1">
        <v>44150</v>
      </c>
      <c r="L600">
        <v>30</v>
      </c>
      <c r="M600">
        <v>0.17</v>
      </c>
      <c r="N600">
        <f>IF(E600="",Data_Validation!$B$1,E600)</f>
        <v>250</v>
      </c>
      <c r="O600">
        <f>IF(J600="",Data_Validation!$B$2,J600)</f>
        <v>55.3</v>
      </c>
      <c r="P600">
        <f t="shared" si="81"/>
        <v>2</v>
      </c>
      <c r="Q600" s="2">
        <f>CustomerData[[#This Row],[avg_order_value_clean]]*CustomerData[[#This Row],[total_orders]]</f>
        <v>2500</v>
      </c>
      <c r="R600" s="2" t="str">
        <f t="shared" si="89"/>
        <v>Active</v>
      </c>
      <c r="S600" s="2" t="str">
        <f t="shared" si="82"/>
        <v>Low Risk</v>
      </c>
      <c r="T600" s="2" t="str">
        <f t="shared" si="83"/>
        <v>35-44</v>
      </c>
      <c r="U600" s="1">
        <f t="shared" ca="1" si="84"/>
        <v>2111</v>
      </c>
      <c r="V600" s="2" t="str">
        <f t="shared" si="85"/>
        <v>Low Loyalty</v>
      </c>
      <c r="W600" s="2" t="str">
        <f t="shared" si="86"/>
        <v>Legitimate</v>
      </c>
      <c r="X600" s="2" t="str">
        <f>IF(Q600&lt;Data_Validation!$B$8,"Low Value",IF(Q600&lt;Data_Validation!$B$9,"Medium Value","High Value"))</f>
        <v>High Value</v>
      </c>
      <c r="Y600" s="2" t="str">
        <f t="shared" si="87"/>
        <v>High Value - Maintain</v>
      </c>
      <c r="Z600" s="2" t="str">
        <f t="shared" si="88"/>
        <v>Check Data</v>
      </c>
    </row>
    <row r="601" spans="1:26" x14ac:dyDescent="0.3">
      <c r="A601" t="s">
        <v>611</v>
      </c>
      <c r="B601">
        <v>45</v>
      </c>
      <c r="C601" t="s">
        <v>21</v>
      </c>
      <c r="D601" t="s">
        <v>18</v>
      </c>
      <c r="E601">
        <v>54.51</v>
      </c>
      <c r="F601">
        <v>8</v>
      </c>
      <c r="G601">
        <v>218</v>
      </c>
      <c r="H601">
        <v>0</v>
      </c>
      <c r="I601" t="s">
        <v>19</v>
      </c>
      <c r="J601">
        <v>54.7</v>
      </c>
      <c r="K601" s="1">
        <v>44626</v>
      </c>
      <c r="L601">
        <v>14</v>
      </c>
      <c r="M601">
        <v>0.28999999999999998</v>
      </c>
      <c r="N601">
        <f>IF(E601="",Data_Validation!$B$1,E601)</f>
        <v>54.51</v>
      </c>
      <c r="O601">
        <f>IF(J601="",Data_Validation!$B$2,J601)</f>
        <v>54.7</v>
      </c>
      <c r="P601">
        <f t="shared" si="81"/>
        <v>2</v>
      </c>
      <c r="Q601" s="2">
        <f>CustomerData[[#This Row],[avg_order_value_clean]]*CustomerData[[#This Row],[total_orders]]</f>
        <v>436.08</v>
      </c>
      <c r="R601" s="2" t="str">
        <f t="shared" si="89"/>
        <v>Inactive</v>
      </c>
      <c r="S601" s="2" t="str">
        <f t="shared" si="82"/>
        <v>Medium Risk</v>
      </c>
      <c r="T601" s="2" t="str">
        <f t="shared" si="83"/>
        <v>45-54</v>
      </c>
      <c r="U601" s="1">
        <f t="shared" ca="1" si="84"/>
        <v>1635</v>
      </c>
      <c r="V601" s="2" t="str">
        <f t="shared" si="85"/>
        <v>Low Loyalty</v>
      </c>
      <c r="W601" s="2" t="str">
        <f t="shared" si="86"/>
        <v>Legitimate</v>
      </c>
      <c r="X601" s="2" t="str">
        <f>IF(Q601&lt;Data_Validation!$B$8,"Low Value",IF(Q601&lt;Data_Validation!$B$9,"Medium Value","High Value"))</f>
        <v>Low Value</v>
      </c>
      <c r="Y601" s="2" t="str">
        <f t="shared" si="87"/>
        <v>Stable</v>
      </c>
      <c r="Z601" s="2" t="str">
        <f t="shared" si="88"/>
        <v>Check Data</v>
      </c>
    </row>
    <row r="602" spans="1:26" x14ac:dyDescent="0.3">
      <c r="A602" t="s">
        <v>612</v>
      </c>
      <c r="B602">
        <v>34</v>
      </c>
      <c r="C602" t="s">
        <v>14</v>
      </c>
      <c r="D602" t="s">
        <v>22</v>
      </c>
      <c r="E602">
        <v>23.86</v>
      </c>
      <c r="F602">
        <v>11</v>
      </c>
      <c r="G602">
        <v>309</v>
      </c>
      <c r="H602">
        <v>0</v>
      </c>
      <c r="I602" t="s">
        <v>19</v>
      </c>
      <c r="J602">
        <v>46</v>
      </c>
      <c r="K602" s="1">
        <v>44108</v>
      </c>
      <c r="L602">
        <v>96</v>
      </c>
      <c r="M602">
        <v>0.57999999999999996</v>
      </c>
      <c r="N602">
        <f>IF(E602="",Data_Validation!$B$1,E602)</f>
        <v>23.86</v>
      </c>
      <c r="O602">
        <f>IF(J602="",Data_Validation!$B$2,J602)</f>
        <v>46</v>
      </c>
      <c r="P602">
        <f t="shared" si="81"/>
        <v>3</v>
      </c>
      <c r="Q602" s="2">
        <f>CustomerData[[#This Row],[avg_order_value_clean]]*CustomerData[[#This Row],[total_orders]]</f>
        <v>262.45999999999998</v>
      </c>
      <c r="R602" s="2" t="str">
        <f t="shared" si="89"/>
        <v>Inactive</v>
      </c>
      <c r="S602" s="2" t="str">
        <f t="shared" si="82"/>
        <v>High Risk</v>
      </c>
      <c r="T602" s="2" t="str">
        <f t="shared" si="83"/>
        <v>25-34</v>
      </c>
      <c r="U602" s="1">
        <f t="shared" ca="1" si="84"/>
        <v>2153</v>
      </c>
      <c r="V602" s="2" t="str">
        <f t="shared" si="85"/>
        <v>High Loyalty</v>
      </c>
      <c r="W602" s="2" t="str">
        <f t="shared" si="86"/>
        <v>Legitimate</v>
      </c>
      <c r="X602" s="2" t="str">
        <f>IF(Q602&lt;Data_Validation!$B$8,"Low Value",IF(Q602&lt;Data_Validation!$B$9,"Medium Value","High Value"))</f>
        <v>Low Value</v>
      </c>
      <c r="Y602" s="2" t="str">
        <f t="shared" si="87"/>
        <v>At Risk - Develop</v>
      </c>
      <c r="Z602" s="2" t="str">
        <f t="shared" si="88"/>
        <v>Check Data</v>
      </c>
    </row>
    <row r="603" spans="1:26" x14ac:dyDescent="0.3">
      <c r="A603" t="s">
        <v>613</v>
      </c>
      <c r="B603">
        <v>63</v>
      </c>
      <c r="C603" t="s">
        <v>21</v>
      </c>
      <c r="D603" t="s">
        <v>15</v>
      </c>
      <c r="E603">
        <v>119.51</v>
      </c>
      <c r="F603">
        <v>11</v>
      </c>
      <c r="G603">
        <v>87</v>
      </c>
      <c r="H603">
        <v>0</v>
      </c>
      <c r="I603" t="s">
        <v>40</v>
      </c>
      <c r="J603">
        <v>1.9</v>
      </c>
      <c r="K603" s="1">
        <v>44233</v>
      </c>
      <c r="L603">
        <v>30</v>
      </c>
      <c r="M603">
        <v>0.32</v>
      </c>
      <c r="N603">
        <f>IF(E603="",Data_Validation!$B$1,E603)</f>
        <v>119.51</v>
      </c>
      <c r="O603">
        <f>IF(J603="",Data_Validation!$B$2,J603)</f>
        <v>1.9</v>
      </c>
      <c r="P603">
        <f t="shared" si="81"/>
        <v>1</v>
      </c>
      <c r="Q603" s="2">
        <f>CustomerData[[#This Row],[avg_order_value_clean]]*CustomerData[[#This Row],[total_orders]]</f>
        <v>1314.6100000000001</v>
      </c>
      <c r="R603" s="2" t="str">
        <f t="shared" si="89"/>
        <v>At Risk</v>
      </c>
      <c r="S603" s="2" t="str">
        <f t="shared" si="82"/>
        <v>Medium Risk</v>
      </c>
      <c r="T603" s="2" t="str">
        <f t="shared" si="83"/>
        <v>55+</v>
      </c>
      <c r="U603" s="1">
        <f t="shared" ca="1" si="84"/>
        <v>2028</v>
      </c>
      <c r="V603" s="2" t="str">
        <f t="shared" si="85"/>
        <v>Low Loyalty</v>
      </c>
      <c r="W603" s="2" t="str">
        <f t="shared" si="86"/>
        <v>Legitimate</v>
      </c>
      <c r="X603" s="2" t="str">
        <f>IF(Q603&lt;Data_Validation!$B$8,"Low Value",IF(Q603&lt;Data_Validation!$B$9,"Medium Value","High Value"))</f>
        <v>Low Value</v>
      </c>
      <c r="Y603" s="2" t="str">
        <f t="shared" si="87"/>
        <v>Stable</v>
      </c>
      <c r="Z603" s="2" t="str">
        <f t="shared" si="88"/>
        <v>Check Data</v>
      </c>
    </row>
    <row r="604" spans="1:26" x14ac:dyDescent="0.3">
      <c r="A604" t="s">
        <v>614</v>
      </c>
      <c r="B604">
        <v>76</v>
      </c>
      <c r="C604" t="s">
        <v>14</v>
      </c>
      <c r="D604" t="s">
        <v>18</v>
      </c>
      <c r="E604">
        <v>153.31</v>
      </c>
      <c r="F604">
        <v>6</v>
      </c>
      <c r="G604">
        <v>140</v>
      </c>
      <c r="H604">
        <v>0</v>
      </c>
      <c r="I604" t="s">
        <v>16</v>
      </c>
      <c r="J604">
        <v>8</v>
      </c>
      <c r="K604" s="1">
        <v>45477</v>
      </c>
      <c r="L604">
        <v>5</v>
      </c>
      <c r="M604">
        <v>0.25</v>
      </c>
      <c r="N604">
        <f>IF(E604="",Data_Validation!$B$1,E604)</f>
        <v>153.31</v>
      </c>
      <c r="O604">
        <f>IF(J604="",Data_Validation!$B$2,J604)</f>
        <v>8</v>
      </c>
      <c r="P604">
        <f t="shared" si="81"/>
        <v>2</v>
      </c>
      <c r="Q604" s="2">
        <f>CustomerData[[#This Row],[avg_order_value_clean]]*CustomerData[[#This Row],[total_orders]]</f>
        <v>919.86</v>
      </c>
      <c r="R604" s="2" t="str">
        <f t="shared" si="89"/>
        <v>Inactive</v>
      </c>
      <c r="S604" s="2" t="str">
        <f t="shared" si="82"/>
        <v>Medium Risk</v>
      </c>
      <c r="T604" s="2" t="str">
        <f t="shared" si="83"/>
        <v>55+</v>
      </c>
      <c r="U604" s="1">
        <f t="shared" ca="1" si="84"/>
        <v>784</v>
      </c>
      <c r="V604" s="2" t="str">
        <f t="shared" si="85"/>
        <v>Low Loyalty</v>
      </c>
      <c r="W604" s="2" t="str">
        <f t="shared" si="86"/>
        <v>Legitimate</v>
      </c>
      <c r="X604" s="2" t="str">
        <f>IF(Q604&lt;Data_Validation!$B$8,"Low Value",IF(Q604&lt;Data_Validation!$B$9,"Medium Value","High Value"))</f>
        <v>Low Value</v>
      </c>
      <c r="Y604" s="2" t="str">
        <f t="shared" si="87"/>
        <v>Stable</v>
      </c>
      <c r="Z604" s="2" t="str">
        <f t="shared" si="88"/>
        <v>Check Data</v>
      </c>
    </row>
    <row r="605" spans="1:26" x14ac:dyDescent="0.3">
      <c r="A605" t="s">
        <v>615</v>
      </c>
      <c r="B605">
        <v>67</v>
      </c>
      <c r="C605" t="s">
        <v>21</v>
      </c>
      <c r="D605" t="s">
        <v>52</v>
      </c>
      <c r="F605">
        <v>10</v>
      </c>
      <c r="G605">
        <v>28</v>
      </c>
      <c r="H605">
        <v>0</v>
      </c>
      <c r="I605" t="s">
        <v>19</v>
      </c>
      <c r="J605">
        <v>9</v>
      </c>
      <c r="K605" s="1">
        <v>45712</v>
      </c>
      <c r="L605">
        <v>15</v>
      </c>
      <c r="M605">
        <v>0.05</v>
      </c>
      <c r="N605">
        <f>IF(E605="",Data_Validation!$B$1,E605)</f>
        <v>250</v>
      </c>
      <c r="O605">
        <f>IF(J605="",Data_Validation!$B$2,J605)</f>
        <v>9</v>
      </c>
      <c r="P605">
        <f t="shared" si="81"/>
        <v>1</v>
      </c>
      <c r="Q605" s="2">
        <f>CustomerData[[#This Row],[avg_order_value_clean]]*CustomerData[[#This Row],[total_orders]]</f>
        <v>2500</v>
      </c>
      <c r="R605" s="2" t="str">
        <f t="shared" si="89"/>
        <v>Active</v>
      </c>
      <c r="S605" s="2" t="str">
        <f t="shared" si="82"/>
        <v>Low Risk</v>
      </c>
      <c r="T605" s="2" t="str">
        <f t="shared" si="83"/>
        <v>55+</v>
      </c>
      <c r="U605" s="1">
        <f t="shared" ca="1" si="84"/>
        <v>549</v>
      </c>
      <c r="V605" s="2" t="str">
        <f t="shared" si="85"/>
        <v>Low Loyalty</v>
      </c>
      <c r="W605" s="2" t="str">
        <f t="shared" si="86"/>
        <v>Legitimate</v>
      </c>
      <c r="X605" s="2" t="str">
        <f>IF(Q605&lt;Data_Validation!$B$8,"Low Value",IF(Q605&lt;Data_Validation!$B$9,"Medium Value","High Value"))</f>
        <v>High Value</v>
      </c>
      <c r="Y605" s="2" t="str">
        <f t="shared" si="87"/>
        <v>High Value - Maintain</v>
      </c>
      <c r="Z605" s="2" t="str">
        <f t="shared" si="88"/>
        <v>Check Data</v>
      </c>
    </row>
    <row r="606" spans="1:26" x14ac:dyDescent="0.3">
      <c r="A606" t="s">
        <v>616</v>
      </c>
      <c r="B606">
        <v>75</v>
      </c>
      <c r="C606" t="s">
        <v>21</v>
      </c>
      <c r="D606" t="s">
        <v>26</v>
      </c>
      <c r="E606">
        <v>92.21</v>
      </c>
      <c r="F606">
        <v>8</v>
      </c>
      <c r="G606">
        <v>12</v>
      </c>
      <c r="H606">
        <v>0</v>
      </c>
      <c r="I606" t="s">
        <v>19</v>
      </c>
      <c r="J606">
        <v>18.899999999999999</v>
      </c>
      <c r="K606" s="1">
        <v>45462</v>
      </c>
      <c r="L606">
        <v>17</v>
      </c>
      <c r="M606">
        <v>0.16</v>
      </c>
      <c r="N606">
        <f>IF(E606="",Data_Validation!$B$1,E606)</f>
        <v>92.21</v>
      </c>
      <c r="O606">
        <f>IF(J606="",Data_Validation!$B$2,J606)</f>
        <v>18.899999999999999</v>
      </c>
      <c r="P606">
        <f t="shared" si="81"/>
        <v>1</v>
      </c>
      <c r="Q606" s="2">
        <f>CustomerData[[#This Row],[avg_order_value_clean]]*CustomerData[[#This Row],[total_orders]]</f>
        <v>737.68</v>
      </c>
      <c r="R606" s="2" t="str">
        <f t="shared" si="89"/>
        <v>Active</v>
      </c>
      <c r="S606" s="2" t="str">
        <f t="shared" si="82"/>
        <v>Low Risk</v>
      </c>
      <c r="T606" s="2" t="str">
        <f t="shared" si="83"/>
        <v>55+</v>
      </c>
      <c r="U606" s="1">
        <f t="shared" ca="1" si="84"/>
        <v>799</v>
      </c>
      <c r="V606" s="2" t="str">
        <f t="shared" si="85"/>
        <v>Low Loyalty</v>
      </c>
      <c r="W606" s="2" t="str">
        <f t="shared" si="86"/>
        <v>Legitimate</v>
      </c>
      <c r="X606" s="2" t="str">
        <f>IF(Q606&lt;Data_Validation!$B$8,"Low Value",IF(Q606&lt;Data_Validation!$B$9,"Medium Value","High Value"))</f>
        <v>Low Value</v>
      </c>
      <c r="Y606" s="2" t="str">
        <f t="shared" si="87"/>
        <v>Stable</v>
      </c>
      <c r="Z606" s="2" t="str">
        <f t="shared" si="88"/>
        <v>Check Data</v>
      </c>
    </row>
    <row r="607" spans="1:26" x14ac:dyDescent="0.3">
      <c r="A607" t="s">
        <v>617</v>
      </c>
      <c r="B607">
        <v>19</v>
      </c>
      <c r="C607" t="s">
        <v>21</v>
      </c>
      <c r="D607" t="s">
        <v>28</v>
      </c>
      <c r="E607">
        <v>138.06</v>
      </c>
      <c r="F607">
        <v>15</v>
      </c>
      <c r="G607">
        <v>313</v>
      </c>
      <c r="H607">
        <v>0</v>
      </c>
      <c r="I607" t="s">
        <v>19</v>
      </c>
      <c r="J607">
        <v>9.4</v>
      </c>
      <c r="K607" s="1">
        <v>44302</v>
      </c>
      <c r="L607">
        <v>48</v>
      </c>
      <c r="M607">
        <v>0.2</v>
      </c>
      <c r="N607">
        <f>IF(E607="",Data_Validation!$B$1,E607)</f>
        <v>138.06</v>
      </c>
      <c r="O607">
        <f>IF(J607="",Data_Validation!$B$2,J607)</f>
        <v>9.4</v>
      </c>
      <c r="P607">
        <f t="shared" si="81"/>
        <v>1</v>
      </c>
      <c r="Q607" s="2">
        <f>CustomerData[[#This Row],[avg_order_value_clean]]*CustomerData[[#This Row],[total_orders]]</f>
        <v>2070.9</v>
      </c>
      <c r="R607" s="2" t="str">
        <f t="shared" si="89"/>
        <v>Inactive</v>
      </c>
      <c r="S607" s="2" t="str">
        <f t="shared" si="82"/>
        <v>Medium Risk</v>
      </c>
      <c r="T607" s="2" t="str">
        <f t="shared" si="83"/>
        <v>Under 25</v>
      </c>
      <c r="U607" s="1">
        <f t="shared" ca="1" si="84"/>
        <v>1959</v>
      </c>
      <c r="V607" s="2" t="str">
        <f t="shared" si="85"/>
        <v>Medium Loyalty</v>
      </c>
      <c r="W607" s="2" t="str">
        <f t="shared" si="86"/>
        <v>Legitimate</v>
      </c>
      <c r="X607" s="2" t="str">
        <f>IF(Q607&lt;Data_Validation!$B$8,"Low Value",IF(Q607&lt;Data_Validation!$B$9,"Medium Value","High Value"))</f>
        <v>High Value</v>
      </c>
      <c r="Y607" s="2" t="str">
        <f t="shared" si="87"/>
        <v>High Value - Maintain</v>
      </c>
      <c r="Z607" s="2" t="str">
        <f t="shared" si="88"/>
        <v>Check Data</v>
      </c>
    </row>
    <row r="608" spans="1:26" x14ac:dyDescent="0.3">
      <c r="A608" t="s">
        <v>618</v>
      </c>
      <c r="B608">
        <v>53</v>
      </c>
      <c r="C608" t="s">
        <v>14</v>
      </c>
      <c r="D608" t="s">
        <v>22</v>
      </c>
      <c r="E608">
        <v>15.72</v>
      </c>
      <c r="F608">
        <v>12</v>
      </c>
      <c r="G608">
        <v>62</v>
      </c>
      <c r="H608">
        <v>0</v>
      </c>
      <c r="I608" t="s">
        <v>16</v>
      </c>
      <c r="J608">
        <v>10.7</v>
      </c>
      <c r="K608" s="1">
        <v>45556</v>
      </c>
      <c r="L608">
        <v>97</v>
      </c>
      <c r="M608">
        <v>0.42</v>
      </c>
      <c r="N608">
        <f>IF(E608="",Data_Validation!$B$1,E608)</f>
        <v>15.72</v>
      </c>
      <c r="O608">
        <f>IF(J608="",Data_Validation!$B$2,J608)</f>
        <v>10.7</v>
      </c>
      <c r="P608">
        <f t="shared" si="81"/>
        <v>1</v>
      </c>
      <c r="Q608" s="2">
        <f>CustomerData[[#This Row],[avg_order_value_clean]]*CustomerData[[#This Row],[total_orders]]</f>
        <v>188.64000000000001</v>
      </c>
      <c r="R608" s="2" t="str">
        <f t="shared" si="89"/>
        <v>At Risk</v>
      </c>
      <c r="S608" s="2" t="str">
        <f t="shared" si="82"/>
        <v>Medium Risk</v>
      </c>
      <c r="T608" s="2" t="str">
        <f t="shared" si="83"/>
        <v>45-54</v>
      </c>
      <c r="U608" s="1">
        <f t="shared" ca="1" si="84"/>
        <v>705</v>
      </c>
      <c r="V608" s="2" t="str">
        <f t="shared" si="85"/>
        <v>High Loyalty</v>
      </c>
      <c r="W608" s="2" t="str">
        <f t="shared" si="86"/>
        <v>Legitimate</v>
      </c>
      <c r="X608" s="2" t="str">
        <f>IF(Q608&lt;Data_Validation!$B$8,"Low Value",IF(Q608&lt;Data_Validation!$B$9,"Medium Value","High Value"))</f>
        <v>Low Value</v>
      </c>
      <c r="Y608" s="2" t="str">
        <f t="shared" si="87"/>
        <v>Stable</v>
      </c>
      <c r="Z608" s="2" t="str">
        <f t="shared" si="88"/>
        <v>Check Data</v>
      </c>
    </row>
    <row r="609" spans="1:26" x14ac:dyDescent="0.3">
      <c r="A609" t="s">
        <v>138</v>
      </c>
      <c r="B609">
        <v>67</v>
      </c>
      <c r="C609" t="s">
        <v>21</v>
      </c>
      <c r="D609" t="s">
        <v>35</v>
      </c>
      <c r="E609">
        <v>65.239999999999995</v>
      </c>
      <c r="F609">
        <v>12</v>
      </c>
      <c r="G609">
        <v>342</v>
      </c>
      <c r="H609">
        <v>0</v>
      </c>
      <c r="I609" t="s">
        <v>23</v>
      </c>
      <c r="J609">
        <v>63.7</v>
      </c>
      <c r="K609" s="1">
        <v>45435</v>
      </c>
      <c r="L609">
        <v>76</v>
      </c>
      <c r="M609">
        <v>0.28999999999999998</v>
      </c>
      <c r="N609">
        <f>IF(E609="",Data_Validation!$B$1,E609)</f>
        <v>65.239999999999995</v>
      </c>
      <c r="O609">
        <f>IF(J609="",Data_Validation!$B$2,J609)</f>
        <v>63.7</v>
      </c>
      <c r="P609">
        <f t="shared" si="81"/>
        <v>3</v>
      </c>
      <c r="Q609" s="2">
        <f>CustomerData[[#This Row],[avg_order_value_clean]]*CustomerData[[#This Row],[total_orders]]</f>
        <v>782.87999999999988</v>
      </c>
      <c r="R609" s="2" t="str">
        <f t="shared" si="89"/>
        <v>Inactive</v>
      </c>
      <c r="S609" s="2" t="str">
        <f t="shared" si="82"/>
        <v>Medium Risk</v>
      </c>
      <c r="T609" s="2" t="str">
        <f t="shared" si="83"/>
        <v>55+</v>
      </c>
      <c r="U609" s="1">
        <f t="shared" ca="1" si="84"/>
        <v>826</v>
      </c>
      <c r="V609" s="2" t="str">
        <f t="shared" si="85"/>
        <v>High Loyalty</v>
      </c>
      <c r="W609" s="2" t="str">
        <f t="shared" si="86"/>
        <v>Legitimate</v>
      </c>
      <c r="X609" s="2" t="str">
        <f>IF(Q609&lt;Data_Validation!$B$8,"Low Value",IF(Q609&lt;Data_Validation!$B$9,"Medium Value","High Value"))</f>
        <v>Low Value</v>
      </c>
      <c r="Y609" s="2" t="str">
        <f t="shared" si="87"/>
        <v>Stable</v>
      </c>
      <c r="Z609" s="2" t="str">
        <f t="shared" si="88"/>
        <v>Check Data</v>
      </c>
    </row>
    <row r="610" spans="1:26" x14ac:dyDescent="0.3">
      <c r="A610" t="s">
        <v>619</v>
      </c>
      <c r="B610">
        <v>24</v>
      </c>
      <c r="C610" t="s">
        <v>14</v>
      </c>
      <c r="D610" t="s">
        <v>15</v>
      </c>
      <c r="E610">
        <v>284.55</v>
      </c>
      <c r="F610">
        <v>12</v>
      </c>
      <c r="G610">
        <v>174</v>
      </c>
      <c r="H610">
        <v>0</v>
      </c>
      <c r="I610" t="s">
        <v>40</v>
      </c>
      <c r="J610">
        <v>11.8</v>
      </c>
      <c r="K610" s="1">
        <v>44129</v>
      </c>
      <c r="L610">
        <v>25</v>
      </c>
      <c r="M610">
        <v>0.28999999999999998</v>
      </c>
      <c r="N610">
        <f>IF(E610="",Data_Validation!$B$1,E610)</f>
        <v>284.55</v>
      </c>
      <c r="O610">
        <f>IF(J610="",Data_Validation!$B$2,J610)</f>
        <v>11.8</v>
      </c>
      <c r="P610">
        <f t="shared" si="81"/>
        <v>1</v>
      </c>
      <c r="Q610" s="2">
        <f>CustomerData[[#This Row],[avg_order_value_clean]]*CustomerData[[#This Row],[total_orders]]</f>
        <v>3414.6000000000004</v>
      </c>
      <c r="R610" s="2" t="str">
        <f t="shared" si="89"/>
        <v>Inactive</v>
      </c>
      <c r="S610" s="2" t="str">
        <f t="shared" si="82"/>
        <v>Medium Risk</v>
      </c>
      <c r="T610" s="2" t="str">
        <f t="shared" si="83"/>
        <v>Under 25</v>
      </c>
      <c r="U610" s="1">
        <f t="shared" ca="1" si="84"/>
        <v>2132</v>
      </c>
      <c r="V610" s="2" t="str">
        <f t="shared" si="85"/>
        <v>Low Loyalty</v>
      </c>
      <c r="W610" s="2" t="str">
        <f t="shared" si="86"/>
        <v>Legitimate</v>
      </c>
      <c r="X610" s="2" t="str">
        <f>IF(Q610&lt;Data_Validation!$B$8,"Low Value",IF(Q610&lt;Data_Validation!$B$9,"Medium Value","High Value"))</f>
        <v>High Value</v>
      </c>
      <c r="Y610" s="2" t="str">
        <f t="shared" si="87"/>
        <v>High Value - Maintain</v>
      </c>
      <c r="Z610" s="2" t="str">
        <f t="shared" si="88"/>
        <v>Check Data</v>
      </c>
    </row>
    <row r="611" spans="1:26" x14ac:dyDescent="0.3">
      <c r="A611" t="s">
        <v>432</v>
      </c>
      <c r="B611">
        <v>30</v>
      </c>
      <c r="C611" t="s">
        <v>14</v>
      </c>
      <c r="D611" t="s">
        <v>44</v>
      </c>
      <c r="E611">
        <v>94.14</v>
      </c>
      <c r="F611">
        <v>16</v>
      </c>
      <c r="G611">
        <v>215</v>
      </c>
      <c r="H611">
        <v>0</v>
      </c>
      <c r="I611" t="s">
        <v>16</v>
      </c>
      <c r="J611">
        <v>46.5</v>
      </c>
      <c r="K611" s="1">
        <v>45314</v>
      </c>
      <c r="L611">
        <v>19</v>
      </c>
      <c r="M611">
        <v>0.44</v>
      </c>
      <c r="N611">
        <f>IF(E611="",Data_Validation!$B$1,E611)</f>
        <v>94.14</v>
      </c>
      <c r="O611">
        <f>IF(J611="",Data_Validation!$B$2,J611)</f>
        <v>46.5</v>
      </c>
      <c r="P611">
        <f t="shared" si="81"/>
        <v>4</v>
      </c>
      <c r="Q611" s="2">
        <f>CustomerData[[#This Row],[avg_order_value_clean]]*CustomerData[[#This Row],[total_orders]]</f>
        <v>1506.24</v>
      </c>
      <c r="R611" s="2" t="str">
        <f t="shared" si="89"/>
        <v>Inactive</v>
      </c>
      <c r="S611" s="2" t="str">
        <f t="shared" si="82"/>
        <v>Medium Risk</v>
      </c>
      <c r="T611" s="2" t="str">
        <f t="shared" si="83"/>
        <v>25-34</v>
      </c>
      <c r="U611" s="1">
        <f t="shared" ca="1" si="84"/>
        <v>947</v>
      </c>
      <c r="V611" s="2" t="str">
        <f t="shared" si="85"/>
        <v>Low Loyalty</v>
      </c>
      <c r="W611" s="2" t="str">
        <f t="shared" si="86"/>
        <v>Legitimate</v>
      </c>
      <c r="X611" s="2" t="str">
        <f>IF(Q611&lt;Data_Validation!$B$8,"Low Value",IF(Q611&lt;Data_Validation!$B$9,"Medium Value","High Value"))</f>
        <v>Low Value</v>
      </c>
      <c r="Y611" s="2" t="str">
        <f t="shared" si="87"/>
        <v>Stable</v>
      </c>
      <c r="Z611" s="2" t="str">
        <f t="shared" si="88"/>
        <v>Check Data</v>
      </c>
    </row>
    <row r="612" spans="1:26" x14ac:dyDescent="0.3">
      <c r="A612" t="s">
        <v>620</v>
      </c>
      <c r="B612">
        <v>32</v>
      </c>
      <c r="C612" t="s">
        <v>21</v>
      </c>
      <c r="D612" t="s">
        <v>35</v>
      </c>
      <c r="E612">
        <v>80.33</v>
      </c>
      <c r="F612">
        <v>13</v>
      </c>
      <c r="G612">
        <v>234</v>
      </c>
      <c r="H612">
        <v>0</v>
      </c>
      <c r="I612" t="s">
        <v>40</v>
      </c>
      <c r="J612">
        <v>6.3</v>
      </c>
      <c r="K612" s="1">
        <v>44409</v>
      </c>
      <c r="L612">
        <v>59</v>
      </c>
      <c r="M612">
        <v>0.32</v>
      </c>
      <c r="N612">
        <f>IF(E612="",Data_Validation!$B$1,E612)</f>
        <v>80.33</v>
      </c>
      <c r="O612">
        <f>IF(J612="",Data_Validation!$B$2,J612)</f>
        <v>6.3</v>
      </c>
      <c r="P612">
        <f t="shared" si="81"/>
        <v>2</v>
      </c>
      <c r="Q612" s="2">
        <f>CustomerData[[#This Row],[avg_order_value_clean]]*CustomerData[[#This Row],[total_orders]]</f>
        <v>1044.29</v>
      </c>
      <c r="R612" s="2" t="str">
        <f t="shared" si="89"/>
        <v>Inactive</v>
      </c>
      <c r="S612" s="2" t="str">
        <f t="shared" si="82"/>
        <v>Medium Risk</v>
      </c>
      <c r="T612" s="2" t="str">
        <f t="shared" si="83"/>
        <v>25-34</v>
      </c>
      <c r="U612" s="1">
        <f t="shared" ca="1" si="84"/>
        <v>1852</v>
      </c>
      <c r="V612" s="2" t="str">
        <f t="shared" si="85"/>
        <v>Medium Loyalty</v>
      </c>
      <c r="W612" s="2" t="str">
        <f t="shared" si="86"/>
        <v>Legitimate</v>
      </c>
      <c r="X612" s="2" t="str">
        <f>IF(Q612&lt;Data_Validation!$B$8,"Low Value",IF(Q612&lt;Data_Validation!$B$9,"Medium Value","High Value"))</f>
        <v>Low Value</v>
      </c>
      <c r="Y612" s="2" t="str">
        <f t="shared" si="87"/>
        <v>Stable</v>
      </c>
      <c r="Z612" s="2" t="str">
        <f t="shared" si="88"/>
        <v>Check Data</v>
      </c>
    </row>
    <row r="613" spans="1:26" x14ac:dyDescent="0.3">
      <c r="A613" t="s">
        <v>496</v>
      </c>
      <c r="B613">
        <v>42</v>
      </c>
      <c r="C613" t="s">
        <v>14</v>
      </c>
      <c r="D613" t="s">
        <v>52</v>
      </c>
      <c r="E613">
        <v>148.93</v>
      </c>
      <c r="F613">
        <v>10</v>
      </c>
      <c r="G613">
        <v>86</v>
      </c>
      <c r="H613">
        <v>0</v>
      </c>
      <c r="I613" t="s">
        <v>29</v>
      </c>
      <c r="J613">
        <v>26.9</v>
      </c>
      <c r="K613" s="1">
        <v>44392</v>
      </c>
      <c r="L613">
        <v>53</v>
      </c>
      <c r="M613">
        <v>0.47</v>
      </c>
      <c r="N613">
        <f>IF(E613="",Data_Validation!$B$1,E613)</f>
        <v>148.93</v>
      </c>
      <c r="O613">
        <f>IF(J613="",Data_Validation!$B$2,J613)</f>
        <v>26.9</v>
      </c>
      <c r="P613">
        <f t="shared" si="81"/>
        <v>3</v>
      </c>
      <c r="Q613" s="2">
        <f>CustomerData[[#This Row],[avg_order_value_clean]]*CustomerData[[#This Row],[total_orders]]</f>
        <v>1489.3000000000002</v>
      </c>
      <c r="R613" s="2" t="str">
        <f t="shared" si="89"/>
        <v>At Risk</v>
      </c>
      <c r="S613" s="2" t="str">
        <f t="shared" si="82"/>
        <v>Medium Risk</v>
      </c>
      <c r="T613" s="2" t="str">
        <f t="shared" si="83"/>
        <v>35-44</v>
      </c>
      <c r="U613" s="1">
        <f t="shared" ca="1" si="84"/>
        <v>1869</v>
      </c>
      <c r="V613" s="2" t="str">
        <f t="shared" si="85"/>
        <v>Medium Loyalty</v>
      </c>
      <c r="W613" s="2" t="str">
        <f t="shared" si="86"/>
        <v>Legitimate</v>
      </c>
      <c r="X613" s="2" t="str">
        <f>IF(Q613&lt;Data_Validation!$B$8,"Low Value",IF(Q613&lt;Data_Validation!$B$9,"Medium Value","High Value"))</f>
        <v>Low Value</v>
      </c>
      <c r="Y613" s="2" t="str">
        <f t="shared" si="87"/>
        <v>Stable</v>
      </c>
      <c r="Z613" s="2" t="str">
        <f t="shared" si="88"/>
        <v>Check Data</v>
      </c>
    </row>
    <row r="614" spans="1:26" x14ac:dyDescent="0.3">
      <c r="A614" t="s">
        <v>531</v>
      </c>
      <c r="B614">
        <v>40</v>
      </c>
      <c r="C614" t="s">
        <v>21</v>
      </c>
      <c r="D614" t="s">
        <v>22</v>
      </c>
      <c r="E614">
        <v>97.95</v>
      </c>
      <c r="F614">
        <v>16</v>
      </c>
      <c r="G614">
        <v>73</v>
      </c>
      <c r="H614">
        <v>0</v>
      </c>
      <c r="I614" t="s">
        <v>40</v>
      </c>
      <c r="J614">
        <v>92.4</v>
      </c>
      <c r="K614" s="1">
        <v>45554</v>
      </c>
      <c r="L614">
        <v>87</v>
      </c>
      <c r="M614">
        <v>0.23</v>
      </c>
      <c r="N614">
        <f>IF(E614="",Data_Validation!$B$1,E614)</f>
        <v>97.95</v>
      </c>
      <c r="O614">
        <f>IF(J614="",Data_Validation!$B$2,J614)</f>
        <v>92.4</v>
      </c>
      <c r="P614">
        <f t="shared" si="81"/>
        <v>2</v>
      </c>
      <c r="Q614" s="2">
        <f>CustomerData[[#This Row],[avg_order_value_clean]]*CustomerData[[#This Row],[total_orders]]</f>
        <v>1567.2</v>
      </c>
      <c r="R614" s="2" t="str">
        <f t="shared" si="89"/>
        <v>At Risk</v>
      </c>
      <c r="S614" s="2" t="str">
        <f t="shared" si="82"/>
        <v>Medium Risk</v>
      </c>
      <c r="T614" s="2" t="str">
        <f t="shared" si="83"/>
        <v>35-44</v>
      </c>
      <c r="U614" s="1">
        <f t="shared" ca="1" si="84"/>
        <v>707</v>
      </c>
      <c r="V614" s="2" t="str">
        <f t="shared" si="85"/>
        <v>High Loyalty</v>
      </c>
      <c r="W614" s="2" t="str">
        <f t="shared" si="86"/>
        <v>Legitimate</v>
      </c>
      <c r="X614" s="2" t="str">
        <f>IF(Q614&lt;Data_Validation!$B$8,"Low Value",IF(Q614&lt;Data_Validation!$B$9,"Medium Value","High Value"))</f>
        <v>High Value</v>
      </c>
      <c r="Y614" s="2" t="str">
        <f t="shared" si="87"/>
        <v>High Value - Maintain</v>
      </c>
      <c r="Z614" s="2" t="str">
        <f t="shared" si="88"/>
        <v>Check Data</v>
      </c>
    </row>
    <row r="615" spans="1:26" x14ac:dyDescent="0.3">
      <c r="A615" t="s">
        <v>621</v>
      </c>
      <c r="B615">
        <v>77</v>
      </c>
      <c r="C615" t="s">
        <v>21</v>
      </c>
      <c r="D615" t="s">
        <v>50</v>
      </c>
      <c r="E615">
        <v>172.63</v>
      </c>
      <c r="F615">
        <v>11</v>
      </c>
      <c r="G615">
        <v>293</v>
      </c>
      <c r="H615">
        <v>0</v>
      </c>
      <c r="I615" t="s">
        <v>19</v>
      </c>
      <c r="J615">
        <v>3.1</v>
      </c>
      <c r="K615" s="1">
        <v>45703</v>
      </c>
      <c r="L615">
        <v>39</v>
      </c>
      <c r="M615">
        <v>0.39</v>
      </c>
      <c r="N615">
        <f>IF(E615="",Data_Validation!$B$1,E615)</f>
        <v>172.63</v>
      </c>
      <c r="O615">
        <f>IF(J615="",Data_Validation!$B$2,J615)</f>
        <v>3.1</v>
      </c>
      <c r="P615">
        <f t="shared" si="81"/>
        <v>1</v>
      </c>
      <c r="Q615" s="2">
        <f>CustomerData[[#This Row],[avg_order_value_clean]]*CustomerData[[#This Row],[total_orders]]</f>
        <v>1898.9299999999998</v>
      </c>
      <c r="R615" s="2" t="str">
        <f t="shared" si="89"/>
        <v>Inactive</v>
      </c>
      <c r="S615" s="2" t="str">
        <f t="shared" si="82"/>
        <v>Medium Risk</v>
      </c>
      <c r="T615" s="2" t="str">
        <f t="shared" si="83"/>
        <v>55+</v>
      </c>
      <c r="U615" s="1">
        <f t="shared" ca="1" si="84"/>
        <v>558</v>
      </c>
      <c r="V615" s="2" t="str">
        <f t="shared" si="85"/>
        <v>Low Loyalty</v>
      </c>
      <c r="W615" s="2" t="str">
        <f t="shared" si="86"/>
        <v>Legitimate</v>
      </c>
      <c r="X615" s="2" t="str">
        <f>IF(Q615&lt;Data_Validation!$B$8,"Low Value",IF(Q615&lt;Data_Validation!$B$9,"Medium Value","High Value"))</f>
        <v>High Value</v>
      </c>
      <c r="Y615" s="2" t="str">
        <f t="shared" si="87"/>
        <v>High Value - Maintain</v>
      </c>
      <c r="Z615" s="2" t="str">
        <f t="shared" si="88"/>
        <v>Check Data</v>
      </c>
    </row>
    <row r="616" spans="1:26" x14ac:dyDescent="0.3">
      <c r="A616" t="s">
        <v>622</v>
      </c>
      <c r="B616">
        <v>39</v>
      </c>
      <c r="C616" t="s">
        <v>14</v>
      </c>
      <c r="D616" t="s">
        <v>52</v>
      </c>
      <c r="E616">
        <v>32.44</v>
      </c>
      <c r="F616">
        <v>9</v>
      </c>
      <c r="G616">
        <v>68</v>
      </c>
      <c r="H616">
        <v>0</v>
      </c>
      <c r="I616" t="s">
        <v>16</v>
      </c>
      <c r="J616">
        <v>87.7</v>
      </c>
      <c r="K616" s="1">
        <v>44219</v>
      </c>
      <c r="L616">
        <v>5</v>
      </c>
      <c r="M616">
        <v>0.11</v>
      </c>
      <c r="N616">
        <f>IF(E616="",Data_Validation!$B$1,E616)</f>
        <v>32.44</v>
      </c>
      <c r="O616">
        <f>IF(J616="",Data_Validation!$B$2,J616)</f>
        <v>87.7</v>
      </c>
      <c r="P616">
        <f t="shared" si="81"/>
        <v>2</v>
      </c>
      <c r="Q616" s="2">
        <f>CustomerData[[#This Row],[avg_order_value_clean]]*CustomerData[[#This Row],[total_orders]]</f>
        <v>291.95999999999998</v>
      </c>
      <c r="R616" s="2" t="str">
        <f t="shared" si="89"/>
        <v>At Risk</v>
      </c>
      <c r="S616" s="2" t="str">
        <f t="shared" si="82"/>
        <v>Low Risk</v>
      </c>
      <c r="T616" s="2" t="str">
        <f t="shared" si="83"/>
        <v>35-44</v>
      </c>
      <c r="U616" s="1">
        <f t="shared" ca="1" si="84"/>
        <v>2042</v>
      </c>
      <c r="V616" s="2" t="str">
        <f t="shared" si="85"/>
        <v>Low Loyalty</v>
      </c>
      <c r="W616" s="2" t="str">
        <f t="shared" si="86"/>
        <v>Legitimate</v>
      </c>
      <c r="X616" s="2" t="str">
        <f>IF(Q616&lt;Data_Validation!$B$8,"Low Value",IF(Q616&lt;Data_Validation!$B$9,"Medium Value","High Value"))</f>
        <v>Low Value</v>
      </c>
      <c r="Y616" s="2" t="str">
        <f t="shared" si="87"/>
        <v>Stable</v>
      </c>
      <c r="Z616" s="2" t="str">
        <f t="shared" si="88"/>
        <v>Check Data</v>
      </c>
    </row>
    <row r="617" spans="1:26" x14ac:dyDescent="0.3">
      <c r="A617" t="s">
        <v>623</v>
      </c>
      <c r="B617">
        <v>43</v>
      </c>
      <c r="C617" t="s">
        <v>14</v>
      </c>
      <c r="D617" t="s">
        <v>44</v>
      </c>
      <c r="E617">
        <v>49.73</v>
      </c>
      <c r="F617">
        <v>9</v>
      </c>
      <c r="G617">
        <v>68</v>
      </c>
      <c r="H617">
        <v>0</v>
      </c>
      <c r="I617" t="s">
        <v>16</v>
      </c>
      <c r="K617" s="1">
        <v>44336</v>
      </c>
      <c r="L617">
        <v>40</v>
      </c>
      <c r="M617">
        <v>0.33</v>
      </c>
      <c r="N617">
        <f>IF(E617="",Data_Validation!$B$1,E617)</f>
        <v>49.73</v>
      </c>
      <c r="O617">
        <f>IF(J617="",Data_Validation!$B$2,J617)</f>
        <v>250</v>
      </c>
      <c r="P617">
        <f t="shared" si="81"/>
        <v>1</v>
      </c>
      <c r="Q617" s="2">
        <f>CustomerData[[#This Row],[avg_order_value_clean]]*CustomerData[[#This Row],[total_orders]]</f>
        <v>447.57</v>
      </c>
      <c r="R617" s="2" t="str">
        <f t="shared" si="89"/>
        <v>At Risk</v>
      </c>
      <c r="S617" s="2" t="str">
        <f t="shared" si="82"/>
        <v>Medium Risk</v>
      </c>
      <c r="T617" s="2" t="str">
        <f t="shared" si="83"/>
        <v>35-44</v>
      </c>
      <c r="U617" s="1">
        <f t="shared" ca="1" si="84"/>
        <v>1925</v>
      </c>
      <c r="V617" s="2" t="str">
        <f t="shared" si="85"/>
        <v>Medium Loyalty</v>
      </c>
      <c r="W617" s="2" t="str">
        <f t="shared" si="86"/>
        <v>Legitimate</v>
      </c>
      <c r="X617" s="2" t="str">
        <f>IF(Q617&lt;Data_Validation!$B$8,"Low Value",IF(Q617&lt;Data_Validation!$B$9,"Medium Value","High Value"))</f>
        <v>Low Value</v>
      </c>
      <c r="Y617" s="2" t="str">
        <f t="shared" si="87"/>
        <v>Stable</v>
      </c>
      <c r="Z617" s="2" t="str">
        <f t="shared" si="88"/>
        <v>Check Data</v>
      </c>
    </row>
    <row r="618" spans="1:26" x14ac:dyDescent="0.3">
      <c r="A618" t="s">
        <v>624</v>
      </c>
      <c r="B618">
        <v>50</v>
      </c>
      <c r="C618" t="s">
        <v>14</v>
      </c>
      <c r="D618" t="s">
        <v>52</v>
      </c>
      <c r="E618">
        <v>228.16</v>
      </c>
      <c r="F618">
        <v>11</v>
      </c>
      <c r="G618">
        <v>222</v>
      </c>
      <c r="H618">
        <v>0</v>
      </c>
      <c r="I618" t="s">
        <v>23</v>
      </c>
      <c r="J618">
        <v>92.1</v>
      </c>
      <c r="K618" s="1">
        <v>45713</v>
      </c>
      <c r="L618">
        <v>85</v>
      </c>
      <c r="M618">
        <v>0.22</v>
      </c>
      <c r="N618">
        <f>IF(E618="",Data_Validation!$B$1,E618)</f>
        <v>228.16</v>
      </c>
      <c r="O618">
        <f>IF(J618="",Data_Validation!$B$2,J618)</f>
        <v>92.1</v>
      </c>
      <c r="P618">
        <f t="shared" si="81"/>
        <v>1</v>
      </c>
      <c r="Q618" s="2">
        <f>CustomerData[[#This Row],[avg_order_value_clean]]*CustomerData[[#This Row],[total_orders]]</f>
        <v>2509.7599999999998</v>
      </c>
      <c r="R618" s="2" t="str">
        <f t="shared" si="89"/>
        <v>Inactive</v>
      </c>
      <c r="S618" s="2" t="str">
        <f t="shared" si="82"/>
        <v>Medium Risk</v>
      </c>
      <c r="T618" s="2" t="str">
        <f t="shared" si="83"/>
        <v>45-54</v>
      </c>
      <c r="U618" s="1">
        <f t="shared" ca="1" si="84"/>
        <v>548</v>
      </c>
      <c r="V618" s="2" t="str">
        <f t="shared" si="85"/>
        <v>High Loyalty</v>
      </c>
      <c r="W618" s="2" t="str">
        <f t="shared" si="86"/>
        <v>Legitimate</v>
      </c>
      <c r="X618" s="2" t="str">
        <f>IF(Q618&lt;Data_Validation!$B$8,"Low Value",IF(Q618&lt;Data_Validation!$B$9,"Medium Value","High Value"))</f>
        <v>High Value</v>
      </c>
      <c r="Y618" s="2" t="str">
        <f t="shared" si="87"/>
        <v>High Value - Maintain</v>
      </c>
      <c r="Z618" s="2" t="str">
        <f t="shared" si="88"/>
        <v>Check Data</v>
      </c>
    </row>
    <row r="619" spans="1:26" x14ac:dyDescent="0.3">
      <c r="A619" t="s">
        <v>625</v>
      </c>
      <c r="B619">
        <v>28</v>
      </c>
      <c r="C619" t="s">
        <v>21</v>
      </c>
      <c r="D619" t="s">
        <v>15</v>
      </c>
      <c r="E619">
        <v>75.03</v>
      </c>
      <c r="F619">
        <v>10</v>
      </c>
      <c r="G619">
        <v>284</v>
      </c>
      <c r="H619">
        <v>0</v>
      </c>
      <c r="I619" t="s">
        <v>29</v>
      </c>
      <c r="J619">
        <v>78.7</v>
      </c>
      <c r="K619" s="1">
        <v>44132</v>
      </c>
      <c r="L619">
        <v>58</v>
      </c>
      <c r="M619">
        <v>0.32</v>
      </c>
      <c r="N619">
        <f>IF(E619="",Data_Validation!$B$1,E619)</f>
        <v>75.03</v>
      </c>
      <c r="O619">
        <f>IF(J619="",Data_Validation!$B$2,J619)</f>
        <v>78.7</v>
      </c>
      <c r="P619">
        <f t="shared" si="81"/>
        <v>1</v>
      </c>
      <c r="Q619" s="2">
        <f>CustomerData[[#This Row],[avg_order_value_clean]]*CustomerData[[#This Row],[total_orders]]</f>
        <v>750.3</v>
      </c>
      <c r="R619" s="2" t="str">
        <f t="shared" si="89"/>
        <v>Inactive</v>
      </c>
      <c r="S619" s="2" t="str">
        <f t="shared" si="82"/>
        <v>Medium Risk</v>
      </c>
      <c r="T619" s="2" t="str">
        <f t="shared" si="83"/>
        <v>25-34</v>
      </c>
      <c r="U619" s="1">
        <f t="shared" ca="1" si="84"/>
        <v>2129</v>
      </c>
      <c r="V619" s="2" t="str">
        <f t="shared" si="85"/>
        <v>Medium Loyalty</v>
      </c>
      <c r="W619" s="2" t="str">
        <f t="shared" si="86"/>
        <v>Legitimate</v>
      </c>
      <c r="X619" s="2" t="str">
        <f>IF(Q619&lt;Data_Validation!$B$8,"Low Value",IF(Q619&lt;Data_Validation!$B$9,"Medium Value","High Value"))</f>
        <v>Low Value</v>
      </c>
      <c r="Y619" s="2" t="str">
        <f t="shared" si="87"/>
        <v>Stable</v>
      </c>
      <c r="Z619" s="2" t="str">
        <f t="shared" si="88"/>
        <v>Check Data</v>
      </c>
    </row>
    <row r="620" spans="1:26" x14ac:dyDescent="0.3">
      <c r="A620" t="s">
        <v>626</v>
      </c>
      <c r="B620">
        <v>27</v>
      </c>
      <c r="C620" t="s">
        <v>21</v>
      </c>
      <c r="D620" t="s">
        <v>35</v>
      </c>
      <c r="E620">
        <v>57.96</v>
      </c>
      <c r="F620">
        <v>4</v>
      </c>
      <c r="G620">
        <v>121</v>
      </c>
      <c r="H620">
        <v>0</v>
      </c>
      <c r="I620" t="s">
        <v>23</v>
      </c>
      <c r="K620" s="1">
        <v>45558</v>
      </c>
      <c r="L620">
        <v>78</v>
      </c>
      <c r="M620">
        <v>0.2</v>
      </c>
      <c r="N620">
        <f>IF(E620="",Data_Validation!$B$1,E620)</f>
        <v>57.96</v>
      </c>
      <c r="O620">
        <f>IF(J620="",Data_Validation!$B$2,J620)</f>
        <v>250</v>
      </c>
      <c r="P620">
        <f t="shared" si="81"/>
        <v>3</v>
      </c>
      <c r="Q620" s="2">
        <f>CustomerData[[#This Row],[avg_order_value_clean]]*CustomerData[[#This Row],[total_orders]]</f>
        <v>231.84</v>
      </c>
      <c r="R620" s="2" t="str">
        <f t="shared" si="89"/>
        <v>Inactive</v>
      </c>
      <c r="S620" s="2" t="str">
        <f t="shared" si="82"/>
        <v>Medium Risk</v>
      </c>
      <c r="T620" s="2" t="str">
        <f t="shared" si="83"/>
        <v>25-34</v>
      </c>
      <c r="U620" s="1">
        <f t="shared" ca="1" si="84"/>
        <v>703</v>
      </c>
      <c r="V620" s="2" t="str">
        <f t="shared" si="85"/>
        <v>High Loyalty</v>
      </c>
      <c r="W620" s="2" t="str">
        <f t="shared" si="86"/>
        <v>Legitimate</v>
      </c>
      <c r="X620" s="2" t="str">
        <f>IF(Q620&lt;Data_Validation!$B$8,"Low Value",IF(Q620&lt;Data_Validation!$B$9,"Medium Value","High Value"))</f>
        <v>Low Value</v>
      </c>
      <c r="Y620" s="2" t="str">
        <f t="shared" si="87"/>
        <v>Stable</v>
      </c>
      <c r="Z620" s="2" t="str">
        <f t="shared" si="88"/>
        <v>Check Data</v>
      </c>
    </row>
    <row r="621" spans="1:26" x14ac:dyDescent="0.3">
      <c r="A621" t="s">
        <v>627</v>
      </c>
      <c r="B621">
        <v>42</v>
      </c>
      <c r="C621" t="s">
        <v>21</v>
      </c>
      <c r="D621" t="s">
        <v>15</v>
      </c>
      <c r="E621">
        <v>74.739999999999995</v>
      </c>
      <c r="F621">
        <v>5</v>
      </c>
      <c r="G621">
        <v>262</v>
      </c>
      <c r="H621">
        <v>0</v>
      </c>
      <c r="I621" t="s">
        <v>23</v>
      </c>
      <c r="J621">
        <v>10.8</v>
      </c>
      <c r="K621" s="1">
        <v>44695</v>
      </c>
      <c r="L621">
        <v>6</v>
      </c>
      <c r="M621">
        <v>0.14000000000000001</v>
      </c>
      <c r="N621">
        <f>IF(E621="",Data_Validation!$B$1,E621)</f>
        <v>74.739999999999995</v>
      </c>
      <c r="O621">
        <f>IF(J621="",Data_Validation!$B$2,J621)</f>
        <v>10.8</v>
      </c>
      <c r="P621">
        <f t="shared" si="81"/>
        <v>2</v>
      </c>
      <c r="Q621" s="2">
        <f>CustomerData[[#This Row],[avg_order_value_clean]]*CustomerData[[#This Row],[total_orders]]</f>
        <v>373.7</v>
      </c>
      <c r="R621" s="2" t="str">
        <f t="shared" si="89"/>
        <v>Inactive</v>
      </c>
      <c r="S621" s="2" t="str">
        <f t="shared" si="82"/>
        <v>Low Risk</v>
      </c>
      <c r="T621" s="2" t="str">
        <f t="shared" si="83"/>
        <v>35-44</v>
      </c>
      <c r="U621" s="1">
        <f t="shared" ca="1" si="84"/>
        <v>1566</v>
      </c>
      <c r="V621" s="2" t="str">
        <f t="shared" si="85"/>
        <v>Low Loyalty</v>
      </c>
      <c r="W621" s="2" t="str">
        <f t="shared" si="86"/>
        <v>Legitimate</v>
      </c>
      <c r="X621" s="2" t="str">
        <f>IF(Q621&lt;Data_Validation!$B$8,"Low Value",IF(Q621&lt;Data_Validation!$B$9,"Medium Value","High Value"))</f>
        <v>Low Value</v>
      </c>
      <c r="Y621" s="2" t="str">
        <f t="shared" si="87"/>
        <v>Stable</v>
      </c>
      <c r="Z621" s="2" t="str">
        <f t="shared" si="88"/>
        <v>Check Data</v>
      </c>
    </row>
    <row r="622" spans="1:26" x14ac:dyDescent="0.3">
      <c r="A622" t="s">
        <v>628</v>
      </c>
      <c r="B622">
        <v>54</v>
      </c>
      <c r="C622" t="s">
        <v>14</v>
      </c>
      <c r="D622" t="s">
        <v>18</v>
      </c>
      <c r="E622">
        <v>70.98</v>
      </c>
      <c r="F622">
        <v>13</v>
      </c>
      <c r="G622">
        <v>220</v>
      </c>
      <c r="H622">
        <v>0</v>
      </c>
      <c r="I622" t="s">
        <v>29</v>
      </c>
      <c r="J622">
        <v>83.6</v>
      </c>
      <c r="K622" s="1">
        <v>44754</v>
      </c>
      <c r="L622">
        <v>19</v>
      </c>
      <c r="M622">
        <v>0.17</v>
      </c>
      <c r="N622">
        <f>IF(E622="",Data_Validation!$B$1,E622)</f>
        <v>70.98</v>
      </c>
      <c r="O622">
        <f>IF(J622="",Data_Validation!$B$2,J622)</f>
        <v>83.6</v>
      </c>
      <c r="P622">
        <f t="shared" si="81"/>
        <v>1</v>
      </c>
      <c r="Q622" s="2">
        <f>CustomerData[[#This Row],[avg_order_value_clean]]*CustomerData[[#This Row],[total_orders]]</f>
        <v>922.74</v>
      </c>
      <c r="R622" s="2" t="str">
        <f t="shared" si="89"/>
        <v>Inactive</v>
      </c>
      <c r="S622" s="2" t="str">
        <f t="shared" si="82"/>
        <v>Low Risk</v>
      </c>
      <c r="T622" s="2" t="str">
        <f t="shared" si="83"/>
        <v>45-54</v>
      </c>
      <c r="U622" s="1">
        <f t="shared" ca="1" si="84"/>
        <v>1507</v>
      </c>
      <c r="V622" s="2" t="str">
        <f t="shared" si="85"/>
        <v>Low Loyalty</v>
      </c>
      <c r="W622" s="2" t="str">
        <f t="shared" si="86"/>
        <v>Legitimate</v>
      </c>
      <c r="X622" s="2" t="str">
        <f>IF(Q622&lt;Data_Validation!$B$8,"Low Value",IF(Q622&lt;Data_Validation!$B$9,"Medium Value","High Value"))</f>
        <v>Low Value</v>
      </c>
      <c r="Y622" s="2" t="str">
        <f t="shared" si="87"/>
        <v>Stable</v>
      </c>
      <c r="Z622" s="2" t="str">
        <f t="shared" si="88"/>
        <v>Check Data</v>
      </c>
    </row>
    <row r="623" spans="1:26" x14ac:dyDescent="0.3">
      <c r="A623" t="s">
        <v>501</v>
      </c>
      <c r="B623">
        <v>65</v>
      </c>
      <c r="C623" t="s">
        <v>14</v>
      </c>
      <c r="D623" t="s">
        <v>26</v>
      </c>
      <c r="E623">
        <v>196</v>
      </c>
      <c r="F623">
        <v>12</v>
      </c>
      <c r="G623">
        <v>310</v>
      </c>
      <c r="H623">
        <v>0</v>
      </c>
      <c r="I623" t="s">
        <v>19</v>
      </c>
      <c r="J623">
        <v>47.7</v>
      </c>
      <c r="K623" s="1">
        <v>44196</v>
      </c>
      <c r="L623">
        <v>68</v>
      </c>
      <c r="M623">
        <v>0.31</v>
      </c>
      <c r="N623">
        <f>IF(E623="",Data_Validation!$B$1,E623)</f>
        <v>196</v>
      </c>
      <c r="O623">
        <f>IF(J623="",Data_Validation!$B$2,J623)</f>
        <v>47.7</v>
      </c>
      <c r="P623">
        <f t="shared" si="81"/>
        <v>2</v>
      </c>
      <c r="Q623" s="2">
        <f>CustomerData[[#This Row],[avg_order_value_clean]]*CustomerData[[#This Row],[total_orders]]</f>
        <v>2352</v>
      </c>
      <c r="R623" s="2" t="str">
        <f t="shared" si="89"/>
        <v>Inactive</v>
      </c>
      <c r="S623" s="2" t="str">
        <f t="shared" si="82"/>
        <v>Medium Risk</v>
      </c>
      <c r="T623" s="2" t="str">
        <f t="shared" si="83"/>
        <v>55+</v>
      </c>
      <c r="U623" s="1">
        <f t="shared" ca="1" si="84"/>
        <v>2065</v>
      </c>
      <c r="V623" s="2" t="str">
        <f t="shared" si="85"/>
        <v>Medium Loyalty</v>
      </c>
      <c r="W623" s="2" t="str">
        <f t="shared" si="86"/>
        <v>Legitimate</v>
      </c>
      <c r="X623" s="2" t="str">
        <f>IF(Q623&lt;Data_Validation!$B$8,"Low Value",IF(Q623&lt;Data_Validation!$B$9,"Medium Value","High Value"))</f>
        <v>High Value</v>
      </c>
      <c r="Y623" s="2" t="str">
        <f t="shared" si="87"/>
        <v>High Value - Maintain</v>
      </c>
      <c r="Z623" s="2" t="str">
        <f t="shared" si="88"/>
        <v>Check Data</v>
      </c>
    </row>
    <row r="624" spans="1:26" x14ac:dyDescent="0.3">
      <c r="A624" t="s">
        <v>629</v>
      </c>
      <c r="B624">
        <v>60</v>
      </c>
      <c r="C624" t="s">
        <v>14</v>
      </c>
      <c r="D624" t="s">
        <v>35</v>
      </c>
      <c r="E624">
        <v>51.37</v>
      </c>
      <c r="F624">
        <v>8</v>
      </c>
      <c r="G624">
        <v>163</v>
      </c>
      <c r="H624">
        <v>0</v>
      </c>
      <c r="I624" t="s">
        <v>16</v>
      </c>
      <c r="J624">
        <v>35.200000000000003</v>
      </c>
      <c r="K624" s="1">
        <v>45692</v>
      </c>
      <c r="L624">
        <v>24</v>
      </c>
      <c r="M624">
        <v>0.28000000000000003</v>
      </c>
      <c r="N624">
        <f>IF(E624="",Data_Validation!$B$1,E624)</f>
        <v>51.37</v>
      </c>
      <c r="O624">
        <f>IF(J624="",Data_Validation!$B$2,J624)</f>
        <v>35.200000000000003</v>
      </c>
      <c r="P624">
        <f t="shared" si="81"/>
        <v>1</v>
      </c>
      <c r="Q624" s="2">
        <f>CustomerData[[#This Row],[avg_order_value_clean]]*CustomerData[[#This Row],[total_orders]]</f>
        <v>410.96</v>
      </c>
      <c r="R624" s="2" t="str">
        <f t="shared" si="89"/>
        <v>Inactive</v>
      </c>
      <c r="S624" s="2" t="str">
        <f t="shared" si="82"/>
        <v>Medium Risk</v>
      </c>
      <c r="T624" s="2" t="str">
        <f t="shared" si="83"/>
        <v>55+</v>
      </c>
      <c r="U624" s="1">
        <f t="shared" ca="1" si="84"/>
        <v>569</v>
      </c>
      <c r="V624" s="2" t="str">
        <f t="shared" si="85"/>
        <v>Low Loyalty</v>
      </c>
      <c r="W624" s="2" t="str">
        <f t="shared" si="86"/>
        <v>Legitimate</v>
      </c>
      <c r="X624" s="2" t="str">
        <f>IF(Q624&lt;Data_Validation!$B$8,"Low Value",IF(Q624&lt;Data_Validation!$B$9,"Medium Value","High Value"))</f>
        <v>Low Value</v>
      </c>
      <c r="Y624" s="2" t="str">
        <f t="shared" si="87"/>
        <v>Stable</v>
      </c>
      <c r="Z624" s="2" t="str">
        <f t="shared" si="88"/>
        <v>Check Data</v>
      </c>
    </row>
    <row r="625" spans="1:26" x14ac:dyDescent="0.3">
      <c r="A625" t="s">
        <v>630</v>
      </c>
      <c r="B625">
        <v>70</v>
      </c>
      <c r="C625" t="s">
        <v>21</v>
      </c>
      <c r="D625" t="s">
        <v>26</v>
      </c>
      <c r="E625">
        <v>94.1</v>
      </c>
      <c r="F625">
        <v>7</v>
      </c>
      <c r="G625">
        <v>262</v>
      </c>
      <c r="H625">
        <v>0</v>
      </c>
      <c r="I625" t="s">
        <v>40</v>
      </c>
      <c r="J625">
        <v>15.4</v>
      </c>
      <c r="K625" s="1">
        <v>44806</v>
      </c>
      <c r="L625">
        <v>90</v>
      </c>
      <c r="M625">
        <v>0.16</v>
      </c>
      <c r="N625">
        <f>IF(E625="",Data_Validation!$B$1,E625)</f>
        <v>94.1</v>
      </c>
      <c r="O625">
        <f>IF(J625="",Data_Validation!$B$2,J625)</f>
        <v>15.4</v>
      </c>
      <c r="P625">
        <f t="shared" si="81"/>
        <v>2</v>
      </c>
      <c r="Q625" s="2">
        <f>CustomerData[[#This Row],[avg_order_value_clean]]*CustomerData[[#This Row],[total_orders]]</f>
        <v>658.69999999999993</v>
      </c>
      <c r="R625" s="2" t="str">
        <f t="shared" si="89"/>
        <v>Inactive</v>
      </c>
      <c r="S625" s="2" t="str">
        <f t="shared" si="82"/>
        <v>Low Risk</v>
      </c>
      <c r="T625" s="2" t="str">
        <f t="shared" si="83"/>
        <v>55+</v>
      </c>
      <c r="U625" s="1">
        <f t="shared" ca="1" si="84"/>
        <v>1455</v>
      </c>
      <c r="V625" s="2" t="str">
        <f t="shared" si="85"/>
        <v>High Loyalty</v>
      </c>
      <c r="W625" s="2" t="str">
        <f t="shared" si="86"/>
        <v>Legitimate</v>
      </c>
      <c r="X625" s="2" t="str">
        <f>IF(Q625&lt;Data_Validation!$B$8,"Low Value",IF(Q625&lt;Data_Validation!$B$9,"Medium Value","High Value"))</f>
        <v>Low Value</v>
      </c>
      <c r="Y625" s="2" t="str">
        <f t="shared" si="87"/>
        <v>Stable</v>
      </c>
      <c r="Z625" s="2" t="str">
        <f t="shared" si="88"/>
        <v>Check Data</v>
      </c>
    </row>
    <row r="626" spans="1:26" x14ac:dyDescent="0.3">
      <c r="A626" t="s">
        <v>631</v>
      </c>
      <c r="B626">
        <v>55</v>
      </c>
      <c r="C626" t="s">
        <v>21</v>
      </c>
      <c r="D626" t="s">
        <v>15</v>
      </c>
      <c r="E626">
        <v>210.22</v>
      </c>
      <c r="F626">
        <v>14</v>
      </c>
      <c r="G626">
        <v>91</v>
      </c>
      <c r="H626">
        <v>0</v>
      </c>
      <c r="I626" t="s">
        <v>29</v>
      </c>
      <c r="J626">
        <v>0.1</v>
      </c>
      <c r="K626" s="1">
        <v>44105</v>
      </c>
      <c r="L626">
        <v>19</v>
      </c>
      <c r="M626">
        <v>0.14000000000000001</v>
      </c>
      <c r="N626">
        <f>IF(E626="",Data_Validation!$B$1,E626)</f>
        <v>210.22</v>
      </c>
      <c r="O626">
        <f>IF(J626="",Data_Validation!$B$2,J626)</f>
        <v>0.1</v>
      </c>
      <c r="P626">
        <f t="shared" si="81"/>
        <v>1</v>
      </c>
      <c r="Q626" s="2">
        <f>CustomerData[[#This Row],[avg_order_value_clean]]*CustomerData[[#This Row],[total_orders]]</f>
        <v>2943.08</v>
      </c>
      <c r="R626" s="2" t="str">
        <f t="shared" si="89"/>
        <v>Inactive</v>
      </c>
      <c r="S626" s="2" t="str">
        <f t="shared" si="82"/>
        <v>Low Risk</v>
      </c>
      <c r="T626" s="2" t="str">
        <f t="shared" si="83"/>
        <v>55+</v>
      </c>
      <c r="U626" s="1">
        <f t="shared" ca="1" si="84"/>
        <v>2156</v>
      </c>
      <c r="V626" s="2" t="str">
        <f t="shared" si="85"/>
        <v>Low Loyalty</v>
      </c>
      <c r="W626" s="2" t="str">
        <f t="shared" si="86"/>
        <v>Legitimate</v>
      </c>
      <c r="X626" s="2" t="str">
        <f>IF(Q626&lt;Data_Validation!$B$8,"Low Value",IF(Q626&lt;Data_Validation!$B$9,"Medium Value","High Value"))</f>
        <v>High Value</v>
      </c>
      <c r="Y626" s="2" t="str">
        <f t="shared" si="87"/>
        <v>High Value - Maintain</v>
      </c>
      <c r="Z626" s="2" t="str">
        <f t="shared" si="88"/>
        <v>Valid</v>
      </c>
    </row>
    <row r="627" spans="1:26" x14ac:dyDescent="0.3">
      <c r="A627" t="s">
        <v>632</v>
      </c>
      <c r="B627">
        <v>58</v>
      </c>
      <c r="C627" t="s">
        <v>21</v>
      </c>
      <c r="D627" t="s">
        <v>50</v>
      </c>
      <c r="E627">
        <v>75.23</v>
      </c>
      <c r="F627">
        <v>8</v>
      </c>
      <c r="G627">
        <v>265</v>
      </c>
      <c r="H627">
        <v>0</v>
      </c>
      <c r="I627" t="s">
        <v>23</v>
      </c>
      <c r="J627">
        <v>64.3</v>
      </c>
      <c r="K627" s="1">
        <v>45528</v>
      </c>
      <c r="L627">
        <v>59</v>
      </c>
      <c r="M627">
        <v>0.33</v>
      </c>
      <c r="N627">
        <f>IF(E627="",Data_Validation!$B$1,E627)</f>
        <v>75.23</v>
      </c>
      <c r="O627">
        <f>IF(J627="",Data_Validation!$B$2,J627)</f>
        <v>64.3</v>
      </c>
      <c r="P627">
        <f t="shared" si="81"/>
        <v>1</v>
      </c>
      <c r="Q627" s="2">
        <f>CustomerData[[#This Row],[avg_order_value_clean]]*CustomerData[[#This Row],[total_orders]]</f>
        <v>601.84</v>
      </c>
      <c r="R627" s="2" t="str">
        <f t="shared" si="89"/>
        <v>Inactive</v>
      </c>
      <c r="S627" s="2" t="str">
        <f t="shared" si="82"/>
        <v>Medium Risk</v>
      </c>
      <c r="T627" s="2" t="str">
        <f t="shared" si="83"/>
        <v>55+</v>
      </c>
      <c r="U627" s="1">
        <f t="shared" ca="1" si="84"/>
        <v>733</v>
      </c>
      <c r="V627" s="2" t="str">
        <f t="shared" si="85"/>
        <v>Medium Loyalty</v>
      </c>
      <c r="W627" s="2" t="str">
        <f t="shared" si="86"/>
        <v>Legitimate</v>
      </c>
      <c r="X627" s="2" t="str">
        <f>IF(Q627&lt;Data_Validation!$B$8,"Low Value",IF(Q627&lt;Data_Validation!$B$9,"Medium Value","High Value"))</f>
        <v>Low Value</v>
      </c>
      <c r="Y627" s="2" t="str">
        <f t="shared" si="87"/>
        <v>Stable</v>
      </c>
      <c r="Z627" s="2" t="str">
        <f t="shared" si="88"/>
        <v>Check Data</v>
      </c>
    </row>
    <row r="628" spans="1:26" x14ac:dyDescent="0.3">
      <c r="A628" t="s">
        <v>633</v>
      </c>
      <c r="B628">
        <v>62</v>
      </c>
      <c r="C628" t="s">
        <v>21</v>
      </c>
      <c r="D628" t="s">
        <v>22</v>
      </c>
      <c r="E628">
        <v>196.78</v>
      </c>
      <c r="F628">
        <v>10</v>
      </c>
      <c r="G628">
        <v>335</v>
      </c>
      <c r="H628">
        <v>0</v>
      </c>
      <c r="I628" t="s">
        <v>40</v>
      </c>
      <c r="J628">
        <v>72.599999999999994</v>
      </c>
      <c r="K628" s="1">
        <v>44861</v>
      </c>
      <c r="L628">
        <v>61</v>
      </c>
      <c r="M628">
        <v>0.56999999999999995</v>
      </c>
      <c r="N628">
        <f>IF(E628="",Data_Validation!$B$1,E628)</f>
        <v>196.78</v>
      </c>
      <c r="O628">
        <f>IF(J628="",Data_Validation!$B$2,J628)</f>
        <v>72.599999999999994</v>
      </c>
      <c r="P628">
        <f t="shared" si="81"/>
        <v>2</v>
      </c>
      <c r="Q628" s="2">
        <f>CustomerData[[#This Row],[avg_order_value_clean]]*CustomerData[[#This Row],[total_orders]]</f>
        <v>1967.8</v>
      </c>
      <c r="R628" s="2" t="str">
        <f t="shared" si="89"/>
        <v>Inactive</v>
      </c>
      <c r="S628" s="2" t="str">
        <f t="shared" si="82"/>
        <v>High Risk</v>
      </c>
      <c r="T628" s="2" t="str">
        <f t="shared" si="83"/>
        <v>55+</v>
      </c>
      <c r="U628" s="1">
        <f t="shared" ca="1" si="84"/>
        <v>1400</v>
      </c>
      <c r="V628" s="2" t="str">
        <f t="shared" si="85"/>
        <v>Medium Loyalty</v>
      </c>
      <c r="W628" s="2" t="str">
        <f t="shared" si="86"/>
        <v>Legitimate</v>
      </c>
      <c r="X628" s="2" t="str">
        <f>IF(Q628&lt;Data_Validation!$B$8,"Low Value",IF(Q628&lt;Data_Validation!$B$9,"Medium Value","High Value"))</f>
        <v>High Value</v>
      </c>
      <c r="Y628" s="2" t="str">
        <f t="shared" si="87"/>
        <v>Critical - Retain</v>
      </c>
      <c r="Z628" s="2" t="str">
        <f t="shared" si="88"/>
        <v>Check Data</v>
      </c>
    </row>
    <row r="629" spans="1:26" x14ac:dyDescent="0.3">
      <c r="A629" t="s">
        <v>634</v>
      </c>
      <c r="B629">
        <v>41</v>
      </c>
      <c r="C629" t="s">
        <v>21</v>
      </c>
      <c r="D629" t="s">
        <v>44</v>
      </c>
      <c r="E629">
        <v>66.88</v>
      </c>
      <c r="F629">
        <v>14</v>
      </c>
      <c r="G629">
        <v>73</v>
      </c>
      <c r="H629">
        <v>0</v>
      </c>
      <c r="I629" t="s">
        <v>29</v>
      </c>
      <c r="J629">
        <v>38.799999999999997</v>
      </c>
      <c r="K629" s="1">
        <v>45527</v>
      </c>
      <c r="L629">
        <v>32</v>
      </c>
      <c r="M629">
        <v>0.16</v>
      </c>
      <c r="N629">
        <f>IF(E629="",Data_Validation!$B$1,E629)</f>
        <v>66.88</v>
      </c>
      <c r="O629">
        <f>IF(J629="",Data_Validation!$B$2,J629)</f>
        <v>38.799999999999997</v>
      </c>
      <c r="P629">
        <f t="shared" si="81"/>
        <v>3</v>
      </c>
      <c r="Q629" s="2">
        <f>CustomerData[[#This Row],[avg_order_value_clean]]*CustomerData[[#This Row],[total_orders]]</f>
        <v>936.31999999999994</v>
      </c>
      <c r="R629" s="2" t="str">
        <f t="shared" si="89"/>
        <v>At Risk</v>
      </c>
      <c r="S629" s="2" t="str">
        <f t="shared" si="82"/>
        <v>Low Risk</v>
      </c>
      <c r="T629" s="2" t="str">
        <f t="shared" si="83"/>
        <v>35-44</v>
      </c>
      <c r="U629" s="1">
        <f t="shared" ca="1" si="84"/>
        <v>734</v>
      </c>
      <c r="V629" s="2" t="str">
        <f t="shared" si="85"/>
        <v>Low Loyalty</v>
      </c>
      <c r="W629" s="2" t="str">
        <f t="shared" si="86"/>
        <v>Legitimate</v>
      </c>
      <c r="X629" s="2" t="str">
        <f>IF(Q629&lt;Data_Validation!$B$8,"Low Value",IF(Q629&lt;Data_Validation!$B$9,"Medium Value","High Value"))</f>
        <v>Low Value</v>
      </c>
      <c r="Y629" s="2" t="str">
        <f t="shared" si="87"/>
        <v>Stable</v>
      </c>
      <c r="Z629" s="2" t="str">
        <f t="shared" si="88"/>
        <v>Check Data</v>
      </c>
    </row>
    <row r="630" spans="1:26" x14ac:dyDescent="0.3">
      <c r="A630" t="s">
        <v>346</v>
      </c>
      <c r="B630">
        <v>57</v>
      </c>
      <c r="C630" t="s">
        <v>14</v>
      </c>
      <c r="D630" t="s">
        <v>52</v>
      </c>
      <c r="E630">
        <v>212.27</v>
      </c>
      <c r="F630">
        <v>14</v>
      </c>
      <c r="G630">
        <v>313</v>
      </c>
      <c r="H630">
        <v>0</v>
      </c>
      <c r="I630" t="s">
        <v>29</v>
      </c>
      <c r="J630">
        <v>16.399999999999999</v>
      </c>
      <c r="K630" s="1">
        <v>44400</v>
      </c>
      <c r="L630">
        <v>45</v>
      </c>
      <c r="M630">
        <v>0.6</v>
      </c>
      <c r="N630">
        <f>IF(E630="",Data_Validation!$B$1,E630)</f>
        <v>212.27</v>
      </c>
      <c r="O630">
        <f>IF(J630="",Data_Validation!$B$2,J630)</f>
        <v>16.399999999999999</v>
      </c>
      <c r="P630">
        <f t="shared" si="81"/>
        <v>6</v>
      </c>
      <c r="Q630" s="2">
        <f>CustomerData[[#This Row],[avg_order_value_clean]]*CustomerData[[#This Row],[total_orders]]</f>
        <v>2971.78</v>
      </c>
      <c r="R630" s="2" t="str">
        <f t="shared" si="89"/>
        <v>Inactive</v>
      </c>
      <c r="S630" s="2" t="str">
        <f t="shared" si="82"/>
        <v>High Risk</v>
      </c>
      <c r="T630" s="2" t="str">
        <f t="shared" si="83"/>
        <v>55+</v>
      </c>
      <c r="U630" s="1">
        <f t="shared" ca="1" si="84"/>
        <v>1861</v>
      </c>
      <c r="V630" s="2" t="str">
        <f t="shared" si="85"/>
        <v>Medium Loyalty</v>
      </c>
      <c r="W630" s="2" t="str">
        <f t="shared" si="86"/>
        <v>Legitimate</v>
      </c>
      <c r="X630" s="2" t="str">
        <f>IF(Q630&lt;Data_Validation!$B$8,"Low Value",IF(Q630&lt;Data_Validation!$B$9,"Medium Value","High Value"))</f>
        <v>High Value</v>
      </c>
      <c r="Y630" s="2" t="str">
        <f t="shared" si="87"/>
        <v>Critical - Retain</v>
      </c>
      <c r="Z630" s="2" t="str">
        <f t="shared" si="88"/>
        <v>Check Data</v>
      </c>
    </row>
    <row r="631" spans="1:26" x14ac:dyDescent="0.3">
      <c r="A631" t="s">
        <v>635</v>
      </c>
      <c r="B631">
        <v>63</v>
      </c>
      <c r="C631" t="s">
        <v>14</v>
      </c>
      <c r="D631" t="s">
        <v>52</v>
      </c>
      <c r="E631">
        <v>98.62</v>
      </c>
      <c r="F631">
        <v>17</v>
      </c>
      <c r="G631">
        <v>89</v>
      </c>
      <c r="H631">
        <v>0</v>
      </c>
      <c r="I631" t="s">
        <v>19</v>
      </c>
      <c r="J631">
        <v>14.5</v>
      </c>
      <c r="K631" s="1">
        <v>45687</v>
      </c>
      <c r="L631">
        <v>35</v>
      </c>
      <c r="M631">
        <v>0.32</v>
      </c>
      <c r="N631">
        <f>IF(E631="",Data_Validation!$B$1,E631)</f>
        <v>98.62</v>
      </c>
      <c r="O631">
        <f>IF(J631="",Data_Validation!$B$2,J631)</f>
        <v>14.5</v>
      </c>
      <c r="P631">
        <f t="shared" si="81"/>
        <v>1</v>
      </c>
      <c r="Q631" s="2">
        <f>CustomerData[[#This Row],[avg_order_value_clean]]*CustomerData[[#This Row],[total_orders]]</f>
        <v>1676.54</v>
      </c>
      <c r="R631" s="2" t="str">
        <f t="shared" si="89"/>
        <v>At Risk</v>
      </c>
      <c r="S631" s="2" t="str">
        <f t="shared" si="82"/>
        <v>Medium Risk</v>
      </c>
      <c r="T631" s="2" t="str">
        <f t="shared" si="83"/>
        <v>55+</v>
      </c>
      <c r="U631" s="1">
        <f t="shared" ca="1" si="84"/>
        <v>574</v>
      </c>
      <c r="V631" s="2" t="str">
        <f t="shared" si="85"/>
        <v>Low Loyalty</v>
      </c>
      <c r="W631" s="2" t="str">
        <f t="shared" si="86"/>
        <v>Legitimate</v>
      </c>
      <c r="X631" s="2" t="str">
        <f>IF(Q631&lt;Data_Validation!$B$8,"Low Value",IF(Q631&lt;Data_Validation!$B$9,"Medium Value","High Value"))</f>
        <v>High Value</v>
      </c>
      <c r="Y631" s="2" t="str">
        <f t="shared" si="87"/>
        <v>High Value - Maintain</v>
      </c>
      <c r="Z631" s="2" t="str">
        <f t="shared" si="88"/>
        <v>Check Data</v>
      </c>
    </row>
    <row r="632" spans="1:26" x14ac:dyDescent="0.3">
      <c r="A632" t="s">
        <v>636</v>
      </c>
      <c r="B632">
        <v>73</v>
      </c>
      <c r="C632" t="s">
        <v>14</v>
      </c>
      <c r="D632" t="s">
        <v>26</v>
      </c>
      <c r="E632">
        <v>65.72</v>
      </c>
      <c r="F632">
        <v>4</v>
      </c>
      <c r="G632">
        <v>353</v>
      </c>
      <c r="H632">
        <v>1</v>
      </c>
      <c r="I632" t="s">
        <v>19</v>
      </c>
      <c r="J632">
        <v>16.8</v>
      </c>
      <c r="K632" s="1">
        <v>45149</v>
      </c>
      <c r="L632">
        <v>54</v>
      </c>
      <c r="M632">
        <v>0.13</v>
      </c>
      <c r="N632">
        <f>IF(E632="",Data_Validation!$B$1,E632)</f>
        <v>65.72</v>
      </c>
      <c r="O632">
        <f>IF(J632="",Data_Validation!$B$2,J632)</f>
        <v>16.8</v>
      </c>
      <c r="P632">
        <f t="shared" si="81"/>
        <v>2</v>
      </c>
      <c r="Q632" s="2">
        <f>CustomerData[[#This Row],[avg_order_value_clean]]*CustomerData[[#This Row],[total_orders]]</f>
        <v>262.88</v>
      </c>
      <c r="R632" s="2" t="str">
        <f t="shared" si="89"/>
        <v>Inactive</v>
      </c>
      <c r="S632" s="2" t="str">
        <f t="shared" si="82"/>
        <v>Low Risk</v>
      </c>
      <c r="T632" s="2" t="str">
        <f t="shared" si="83"/>
        <v>55+</v>
      </c>
      <c r="U632" s="1">
        <f t="shared" ca="1" si="84"/>
        <v>1112</v>
      </c>
      <c r="V632" s="2" t="str">
        <f t="shared" si="85"/>
        <v>Medium Loyalty</v>
      </c>
      <c r="W632" s="2" t="str">
        <f t="shared" si="86"/>
        <v>Fraudulent</v>
      </c>
      <c r="X632" s="2" t="str">
        <f>IF(Q632&lt;Data_Validation!$B$8,"Low Value",IF(Q632&lt;Data_Validation!$B$9,"Medium Value","High Value"))</f>
        <v>Low Value</v>
      </c>
      <c r="Y632" s="2" t="str">
        <f t="shared" si="87"/>
        <v>Stable</v>
      </c>
      <c r="Z632" s="2" t="str">
        <f t="shared" si="88"/>
        <v>Check Data</v>
      </c>
    </row>
    <row r="633" spans="1:26" x14ac:dyDescent="0.3">
      <c r="A633" t="s">
        <v>637</v>
      </c>
      <c r="B633">
        <v>50</v>
      </c>
      <c r="C633" t="s">
        <v>14</v>
      </c>
      <c r="D633" t="s">
        <v>44</v>
      </c>
      <c r="E633">
        <v>128.19</v>
      </c>
      <c r="F633">
        <v>15</v>
      </c>
      <c r="G633">
        <v>295</v>
      </c>
      <c r="H633">
        <v>0</v>
      </c>
      <c r="I633" t="s">
        <v>16</v>
      </c>
      <c r="J633">
        <v>5.6</v>
      </c>
      <c r="K633" s="1">
        <v>44300</v>
      </c>
      <c r="L633">
        <v>2</v>
      </c>
      <c r="M633">
        <v>0.11</v>
      </c>
      <c r="N633">
        <f>IF(E633="",Data_Validation!$B$1,E633)</f>
        <v>128.19</v>
      </c>
      <c r="O633">
        <f>IF(J633="",Data_Validation!$B$2,J633)</f>
        <v>5.6</v>
      </c>
      <c r="P633">
        <f t="shared" si="81"/>
        <v>2</v>
      </c>
      <c r="Q633" s="2">
        <f>CustomerData[[#This Row],[avg_order_value_clean]]*CustomerData[[#This Row],[total_orders]]</f>
        <v>1922.85</v>
      </c>
      <c r="R633" s="2" t="str">
        <f t="shared" si="89"/>
        <v>Inactive</v>
      </c>
      <c r="S633" s="2" t="str">
        <f t="shared" si="82"/>
        <v>Low Risk</v>
      </c>
      <c r="T633" s="2" t="str">
        <f t="shared" si="83"/>
        <v>45-54</v>
      </c>
      <c r="U633" s="1">
        <f t="shared" ca="1" si="84"/>
        <v>1961</v>
      </c>
      <c r="V633" s="2" t="str">
        <f t="shared" si="85"/>
        <v>Low Loyalty</v>
      </c>
      <c r="W633" s="2" t="str">
        <f t="shared" si="86"/>
        <v>Legitimate</v>
      </c>
      <c r="X633" s="2" t="str">
        <f>IF(Q633&lt;Data_Validation!$B$8,"Low Value",IF(Q633&lt;Data_Validation!$B$9,"Medium Value","High Value"))</f>
        <v>High Value</v>
      </c>
      <c r="Y633" s="2" t="str">
        <f t="shared" si="87"/>
        <v>High Value - Maintain</v>
      </c>
      <c r="Z633" s="2" t="str">
        <f t="shared" si="88"/>
        <v>Check Data</v>
      </c>
    </row>
    <row r="634" spans="1:26" x14ac:dyDescent="0.3">
      <c r="A634" t="s">
        <v>638</v>
      </c>
      <c r="B634">
        <v>34</v>
      </c>
      <c r="C634" t="s">
        <v>21</v>
      </c>
      <c r="D634" t="s">
        <v>35</v>
      </c>
      <c r="E634">
        <v>21.75</v>
      </c>
      <c r="F634">
        <v>11</v>
      </c>
      <c r="G634">
        <v>128</v>
      </c>
      <c r="H634">
        <v>0</v>
      </c>
      <c r="I634" t="s">
        <v>16</v>
      </c>
      <c r="J634">
        <v>36</v>
      </c>
      <c r="K634" s="1">
        <v>44210</v>
      </c>
      <c r="L634">
        <v>97</v>
      </c>
      <c r="M634">
        <v>0.32</v>
      </c>
      <c r="N634">
        <f>IF(E634="",Data_Validation!$B$1,E634)</f>
        <v>21.75</v>
      </c>
      <c r="O634">
        <f>IF(J634="",Data_Validation!$B$2,J634)</f>
        <v>36</v>
      </c>
      <c r="P634">
        <f t="shared" si="81"/>
        <v>1</v>
      </c>
      <c r="Q634" s="2">
        <f>CustomerData[[#This Row],[avg_order_value_clean]]*CustomerData[[#This Row],[total_orders]]</f>
        <v>239.25</v>
      </c>
      <c r="R634" s="2" t="str">
        <f t="shared" si="89"/>
        <v>Inactive</v>
      </c>
      <c r="S634" s="2" t="str">
        <f t="shared" si="82"/>
        <v>Medium Risk</v>
      </c>
      <c r="T634" s="2" t="str">
        <f t="shared" si="83"/>
        <v>25-34</v>
      </c>
      <c r="U634" s="1">
        <f t="shared" ca="1" si="84"/>
        <v>2051</v>
      </c>
      <c r="V634" s="2" t="str">
        <f t="shared" si="85"/>
        <v>High Loyalty</v>
      </c>
      <c r="W634" s="2" t="str">
        <f t="shared" si="86"/>
        <v>Legitimate</v>
      </c>
      <c r="X634" s="2" t="str">
        <f>IF(Q634&lt;Data_Validation!$B$8,"Low Value",IF(Q634&lt;Data_Validation!$B$9,"Medium Value","High Value"))</f>
        <v>Low Value</v>
      </c>
      <c r="Y634" s="2" t="str">
        <f t="shared" si="87"/>
        <v>Stable</v>
      </c>
      <c r="Z634" s="2" t="str">
        <f t="shared" si="88"/>
        <v>Check Data</v>
      </c>
    </row>
    <row r="635" spans="1:26" x14ac:dyDescent="0.3">
      <c r="A635" t="s">
        <v>639</v>
      </c>
      <c r="B635">
        <v>41</v>
      </c>
      <c r="C635" t="s">
        <v>14</v>
      </c>
      <c r="D635" t="s">
        <v>22</v>
      </c>
      <c r="E635">
        <v>418.24</v>
      </c>
      <c r="F635">
        <v>8</v>
      </c>
      <c r="G635">
        <v>48</v>
      </c>
      <c r="H635">
        <v>0</v>
      </c>
      <c r="I635" t="s">
        <v>40</v>
      </c>
      <c r="J635">
        <v>61.6</v>
      </c>
      <c r="K635" s="1">
        <v>44043</v>
      </c>
      <c r="L635">
        <v>74</v>
      </c>
      <c r="M635">
        <v>0.21</v>
      </c>
      <c r="N635">
        <f>IF(E635="",Data_Validation!$B$1,E635)</f>
        <v>418.24</v>
      </c>
      <c r="O635">
        <f>IF(J635="",Data_Validation!$B$2,J635)</f>
        <v>61.6</v>
      </c>
      <c r="P635">
        <f t="shared" si="81"/>
        <v>3</v>
      </c>
      <c r="Q635" s="2">
        <f>CustomerData[[#This Row],[avg_order_value_clean]]*CustomerData[[#This Row],[total_orders]]</f>
        <v>3345.92</v>
      </c>
      <c r="R635" s="2" t="str">
        <f t="shared" si="89"/>
        <v>At Risk</v>
      </c>
      <c r="S635" s="2" t="str">
        <f t="shared" si="82"/>
        <v>Medium Risk</v>
      </c>
      <c r="T635" s="2" t="str">
        <f t="shared" si="83"/>
        <v>35-44</v>
      </c>
      <c r="U635" s="1">
        <f t="shared" ca="1" si="84"/>
        <v>2218</v>
      </c>
      <c r="V635" s="2" t="str">
        <f t="shared" si="85"/>
        <v>High Loyalty</v>
      </c>
      <c r="W635" s="2" t="str">
        <f t="shared" si="86"/>
        <v>Legitimate</v>
      </c>
      <c r="X635" s="2" t="str">
        <f>IF(Q635&lt;Data_Validation!$B$8,"Low Value",IF(Q635&lt;Data_Validation!$B$9,"Medium Value","High Value"))</f>
        <v>High Value</v>
      </c>
      <c r="Y635" s="2" t="str">
        <f t="shared" si="87"/>
        <v>High Value - Maintain</v>
      </c>
      <c r="Z635" s="2" t="str">
        <f t="shared" si="88"/>
        <v>Check Data</v>
      </c>
    </row>
    <row r="636" spans="1:26" x14ac:dyDescent="0.3">
      <c r="A636" t="s">
        <v>640</v>
      </c>
      <c r="B636">
        <v>54</v>
      </c>
      <c r="C636" t="s">
        <v>21</v>
      </c>
      <c r="D636" t="s">
        <v>28</v>
      </c>
      <c r="E636">
        <v>110.69</v>
      </c>
      <c r="F636">
        <v>10</v>
      </c>
      <c r="G636">
        <v>85</v>
      </c>
      <c r="H636">
        <v>0</v>
      </c>
      <c r="I636" t="s">
        <v>16</v>
      </c>
      <c r="J636">
        <v>44.7</v>
      </c>
      <c r="K636" s="1">
        <v>45776</v>
      </c>
      <c r="L636">
        <v>45</v>
      </c>
      <c r="M636">
        <v>0.21</v>
      </c>
      <c r="N636">
        <f>IF(E636="",Data_Validation!$B$1,E636)</f>
        <v>110.69</v>
      </c>
      <c r="O636">
        <f>IF(J636="",Data_Validation!$B$2,J636)</f>
        <v>44.7</v>
      </c>
      <c r="P636">
        <f t="shared" si="81"/>
        <v>1</v>
      </c>
      <c r="Q636" s="2">
        <f>CustomerData[[#This Row],[avg_order_value_clean]]*CustomerData[[#This Row],[total_orders]]</f>
        <v>1106.9000000000001</v>
      </c>
      <c r="R636" s="2" t="str">
        <f t="shared" si="89"/>
        <v>At Risk</v>
      </c>
      <c r="S636" s="2" t="str">
        <f t="shared" si="82"/>
        <v>Medium Risk</v>
      </c>
      <c r="T636" s="2" t="str">
        <f t="shared" si="83"/>
        <v>45-54</v>
      </c>
      <c r="U636" s="1">
        <f t="shared" ca="1" si="84"/>
        <v>485</v>
      </c>
      <c r="V636" s="2" t="str">
        <f t="shared" si="85"/>
        <v>Medium Loyalty</v>
      </c>
      <c r="W636" s="2" t="str">
        <f t="shared" si="86"/>
        <v>Legitimate</v>
      </c>
      <c r="X636" s="2" t="str">
        <f>IF(Q636&lt;Data_Validation!$B$8,"Low Value",IF(Q636&lt;Data_Validation!$B$9,"Medium Value","High Value"))</f>
        <v>Low Value</v>
      </c>
      <c r="Y636" s="2" t="str">
        <f t="shared" si="87"/>
        <v>Stable</v>
      </c>
      <c r="Z636" s="2" t="str">
        <f t="shared" si="88"/>
        <v>Check Data</v>
      </c>
    </row>
    <row r="637" spans="1:26" x14ac:dyDescent="0.3">
      <c r="A637" t="s">
        <v>641</v>
      </c>
      <c r="B637">
        <v>74</v>
      </c>
      <c r="C637" t="s">
        <v>25</v>
      </c>
      <c r="D637" t="s">
        <v>26</v>
      </c>
      <c r="E637">
        <v>154.41999999999999</v>
      </c>
      <c r="F637">
        <v>8</v>
      </c>
      <c r="G637">
        <v>143</v>
      </c>
      <c r="H637">
        <v>1</v>
      </c>
      <c r="I637" t="s">
        <v>29</v>
      </c>
      <c r="J637">
        <v>12.5</v>
      </c>
      <c r="K637" s="1">
        <v>44023</v>
      </c>
      <c r="L637">
        <v>33</v>
      </c>
      <c r="M637">
        <v>0.2</v>
      </c>
      <c r="N637">
        <f>IF(E637="",Data_Validation!$B$1,E637)</f>
        <v>154.41999999999999</v>
      </c>
      <c r="O637">
        <f>IF(J637="",Data_Validation!$B$2,J637)</f>
        <v>12.5</v>
      </c>
      <c r="P637">
        <f t="shared" si="81"/>
        <v>2</v>
      </c>
      <c r="Q637" s="2">
        <f>CustomerData[[#This Row],[avg_order_value_clean]]*CustomerData[[#This Row],[total_orders]]</f>
        <v>1235.3599999999999</v>
      </c>
      <c r="R637" s="2" t="str">
        <f t="shared" si="89"/>
        <v>Inactive</v>
      </c>
      <c r="S637" s="2" t="str">
        <f t="shared" si="82"/>
        <v>Medium Risk</v>
      </c>
      <c r="T637" s="2" t="str">
        <f t="shared" si="83"/>
        <v>55+</v>
      </c>
      <c r="U637" s="1">
        <f t="shared" ca="1" si="84"/>
        <v>2238</v>
      </c>
      <c r="V637" s="2" t="str">
        <f t="shared" si="85"/>
        <v>Low Loyalty</v>
      </c>
      <c r="W637" s="2" t="str">
        <f t="shared" si="86"/>
        <v>Fraudulent</v>
      </c>
      <c r="X637" s="2" t="str">
        <f>IF(Q637&lt;Data_Validation!$B$8,"Low Value",IF(Q637&lt;Data_Validation!$B$9,"Medium Value","High Value"))</f>
        <v>Low Value</v>
      </c>
      <c r="Y637" s="2" t="str">
        <f t="shared" si="87"/>
        <v>Stable</v>
      </c>
      <c r="Z637" s="2" t="str">
        <f t="shared" si="88"/>
        <v>Check Data</v>
      </c>
    </row>
    <row r="638" spans="1:26" x14ac:dyDescent="0.3">
      <c r="A638" t="s">
        <v>642</v>
      </c>
      <c r="B638">
        <v>19</v>
      </c>
      <c r="C638" t="s">
        <v>14</v>
      </c>
      <c r="D638" t="s">
        <v>35</v>
      </c>
      <c r="E638">
        <v>30.69</v>
      </c>
      <c r="F638">
        <v>6</v>
      </c>
      <c r="G638">
        <v>134</v>
      </c>
      <c r="H638">
        <v>0</v>
      </c>
      <c r="I638" t="s">
        <v>29</v>
      </c>
      <c r="J638">
        <v>81.599999999999994</v>
      </c>
      <c r="K638" s="1">
        <v>45277</v>
      </c>
      <c r="L638">
        <v>23</v>
      </c>
      <c r="M638">
        <v>0.25</v>
      </c>
      <c r="N638">
        <f>IF(E638="",Data_Validation!$B$1,E638)</f>
        <v>30.69</v>
      </c>
      <c r="O638">
        <f>IF(J638="",Data_Validation!$B$2,J638)</f>
        <v>81.599999999999994</v>
      </c>
      <c r="P638">
        <f t="shared" si="81"/>
        <v>3</v>
      </c>
      <c r="Q638" s="2">
        <f>CustomerData[[#This Row],[avg_order_value_clean]]*CustomerData[[#This Row],[total_orders]]</f>
        <v>184.14000000000001</v>
      </c>
      <c r="R638" s="2" t="str">
        <f t="shared" si="89"/>
        <v>Inactive</v>
      </c>
      <c r="S638" s="2" t="str">
        <f t="shared" si="82"/>
        <v>Medium Risk</v>
      </c>
      <c r="T638" s="2" t="str">
        <f t="shared" si="83"/>
        <v>Under 25</v>
      </c>
      <c r="U638" s="1">
        <f t="shared" ca="1" si="84"/>
        <v>984</v>
      </c>
      <c r="V638" s="2" t="str">
        <f t="shared" si="85"/>
        <v>Low Loyalty</v>
      </c>
      <c r="W638" s="2" t="str">
        <f t="shared" si="86"/>
        <v>Legitimate</v>
      </c>
      <c r="X638" s="2" t="str">
        <f>IF(Q638&lt;Data_Validation!$B$8,"Low Value",IF(Q638&lt;Data_Validation!$B$9,"Medium Value","High Value"))</f>
        <v>Low Value</v>
      </c>
      <c r="Y638" s="2" t="str">
        <f t="shared" si="87"/>
        <v>Stable</v>
      </c>
      <c r="Z638" s="2" t="str">
        <f t="shared" si="88"/>
        <v>Check Data</v>
      </c>
    </row>
    <row r="639" spans="1:26" x14ac:dyDescent="0.3">
      <c r="A639" t="s">
        <v>643</v>
      </c>
      <c r="B639">
        <v>49</v>
      </c>
      <c r="C639" t="s">
        <v>21</v>
      </c>
      <c r="D639" t="s">
        <v>35</v>
      </c>
      <c r="E639">
        <v>258.77</v>
      </c>
      <c r="F639">
        <v>12</v>
      </c>
      <c r="G639">
        <v>114</v>
      </c>
      <c r="H639">
        <v>0</v>
      </c>
      <c r="I639" t="s">
        <v>29</v>
      </c>
      <c r="J639">
        <v>28.7</v>
      </c>
      <c r="K639" s="1">
        <v>44635</v>
      </c>
      <c r="L639">
        <v>98</v>
      </c>
      <c r="M639">
        <v>0.2</v>
      </c>
      <c r="N639">
        <f>IF(E639="",Data_Validation!$B$1,E639)</f>
        <v>258.77</v>
      </c>
      <c r="O639">
        <f>IF(J639="",Data_Validation!$B$2,J639)</f>
        <v>28.7</v>
      </c>
      <c r="P639">
        <f t="shared" si="81"/>
        <v>1</v>
      </c>
      <c r="Q639" s="2">
        <f>CustomerData[[#This Row],[avg_order_value_clean]]*CustomerData[[#This Row],[total_orders]]</f>
        <v>3105.24</v>
      </c>
      <c r="R639" s="2" t="str">
        <f t="shared" si="89"/>
        <v>Inactive</v>
      </c>
      <c r="S639" s="2" t="str">
        <f t="shared" si="82"/>
        <v>Medium Risk</v>
      </c>
      <c r="T639" s="2" t="str">
        <f t="shared" si="83"/>
        <v>45-54</v>
      </c>
      <c r="U639" s="1">
        <f t="shared" ca="1" si="84"/>
        <v>1626</v>
      </c>
      <c r="V639" s="2" t="str">
        <f t="shared" si="85"/>
        <v>High Loyalty</v>
      </c>
      <c r="W639" s="2" t="str">
        <f t="shared" si="86"/>
        <v>Legitimate</v>
      </c>
      <c r="X639" s="2" t="str">
        <f>IF(Q639&lt;Data_Validation!$B$8,"Low Value",IF(Q639&lt;Data_Validation!$B$9,"Medium Value","High Value"))</f>
        <v>High Value</v>
      </c>
      <c r="Y639" s="2" t="str">
        <f t="shared" si="87"/>
        <v>High Value - Maintain</v>
      </c>
      <c r="Z639" s="2" t="str">
        <f t="shared" si="88"/>
        <v>Check Data</v>
      </c>
    </row>
    <row r="640" spans="1:26" x14ac:dyDescent="0.3">
      <c r="A640" t="s">
        <v>644</v>
      </c>
      <c r="B640">
        <v>74</v>
      </c>
      <c r="C640" t="s">
        <v>25</v>
      </c>
      <c r="D640" t="s">
        <v>44</v>
      </c>
      <c r="E640">
        <v>75.349999999999994</v>
      </c>
      <c r="F640">
        <v>9</v>
      </c>
      <c r="G640">
        <v>276</v>
      </c>
      <c r="H640">
        <v>0</v>
      </c>
      <c r="I640" t="s">
        <v>29</v>
      </c>
      <c r="J640">
        <v>60.3</v>
      </c>
      <c r="K640" s="1">
        <v>44463</v>
      </c>
      <c r="L640">
        <v>36</v>
      </c>
      <c r="M640">
        <v>0.59</v>
      </c>
      <c r="N640">
        <f>IF(E640="",Data_Validation!$B$1,E640)</f>
        <v>75.349999999999994</v>
      </c>
      <c r="O640">
        <f>IF(J640="",Data_Validation!$B$2,J640)</f>
        <v>60.3</v>
      </c>
      <c r="P640">
        <f t="shared" si="81"/>
        <v>2</v>
      </c>
      <c r="Q640" s="2">
        <f>CustomerData[[#This Row],[avg_order_value_clean]]*CustomerData[[#This Row],[total_orders]]</f>
        <v>678.15</v>
      </c>
      <c r="R640" s="2" t="str">
        <f t="shared" si="89"/>
        <v>Inactive</v>
      </c>
      <c r="S640" s="2" t="str">
        <f t="shared" si="82"/>
        <v>High Risk</v>
      </c>
      <c r="T640" s="2" t="str">
        <f t="shared" si="83"/>
        <v>55+</v>
      </c>
      <c r="U640" s="1">
        <f t="shared" ca="1" si="84"/>
        <v>1798</v>
      </c>
      <c r="V640" s="2" t="str">
        <f t="shared" si="85"/>
        <v>Low Loyalty</v>
      </c>
      <c r="W640" s="2" t="str">
        <f t="shared" si="86"/>
        <v>Legitimate</v>
      </c>
      <c r="X640" s="2" t="str">
        <f>IF(Q640&lt;Data_Validation!$B$8,"Low Value",IF(Q640&lt;Data_Validation!$B$9,"Medium Value","High Value"))</f>
        <v>Low Value</v>
      </c>
      <c r="Y640" s="2" t="str">
        <f t="shared" si="87"/>
        <v>At Risk - Develop</v>
      </c>
      <c r="Z640" s="2" t="str">
        <f t="shared" si="88"/>
        <v>Check Data</v>
      </c>
    </row>
    <row r="641" spans="1:26" x14ac:dyDescent="0.3">
      <c r="A641" t="s">
        <v>645</v>
      </c>
      <c r="B641">
        <v>77</v>
      </c>
      <c r="C641" t="s">
        <v>21</v>
      </c>
      <c r="D641" t="s">
        <v>44</v>
      </c>
      <c r="E641">
        <v>43.28</v>
      </c>
      <c r="F641">
        <v>10</v>
      </c>
      <c r="G641">
        <v>65</v>
      </c>
      <c r="H641">
        <v>0</v>
      </c>
      <c r="I641" t="s">
        <v>19</v>
      </c>
      <c r="J641">
        <v>24.6</v>
      </c>
      <c r="K641" s="1">
        <v>45008</v>
      </c>
      <c r="L641">
        <v>94</v>
      </c>
      <c r="M641">
        <v>0.38</v>
      </c>
      <c r="N641">
        <f>IF(E641="",Data_Validation!$B$1,E641)</f>
        <v>43.28</v>
      </c>
      <c r="O641">
        <f>IF(J641="",Data_Validation!$B$2,J641)</f>
        <v>24.6</v>
      </c>
      <c r="P641">
        <f t="shared" si="81"/>
        <v>1</v>
      </c>
      <c r="Q641" s="2">
        <f>CustomerData[[#This Row],[avg_order_value_clean]]*CustomerData[[#This Row],[total_orders]]</f>
        <v>432.8</v>
      </c>
      <c r="R641" s="2" t="str">
        <f t="shared" si="89"/>
        <v>At Risk</v>
      </c>
      <c r="S641" s="2" t="str">
        <f t="shared" si="82"/>
        <v>Medium Risk</v>
      </c>
      <c r="T641" s="2" t="str">
        <f t="shared" si="83"/>
        <v>55+</v>
      </c>
      <c r="U641" s="1">
        <f t="shared" ca="1" si="84"/>
        <v>1253</v>
      </c>
      <c r="V641" s="2" t="str">
        <f t="shared" si="85"/>
        <v>High Loyalty</v>
      </c>
      <c r="W641" s="2" t="str">
        <f t="shared" si="86"/>
        <v>Legitimate</v>
      </c>
      <c r="X641" s="2" t="str">
        <f>IF(Q641&lt;Data_Validation!$B$8,"Low Value",IF(Q641&lt;Data_Validation!$B$9,"Medium Value","High Value"))</f>
        <v>Low Value</v>
      </c>
      <c r="Y641" s="2" t="str">
        <f t="shared" si="87"/>
        <v>Stable</v>
      </c>
      <c r="Z641" s="2" t="str">
        <f t="shared" si="88"/>
        <v>Check Data</v>
      </c>
    </row>
    <row r="642" spans="1:26" x14ac:dyDescent="0.3">
      <c r="A642" t="s">
        <v>646</v>
      </c>
      <c r="B642">
        <v>79</v>
      </c>
      <c r="C642" t="s">
        <v>14</v>
      </c>
      <c r="D642" t="s">
        <v>37</v>
      </c>
      <c r="E642">
        <v>202.73</v>
      </c>
      <c r="F642">
        <v>8</v>
      </c>
      <c r="G642">
        <v>186</v>
      </c>
      <c r="H642">
        <v>0</v>
      </c>
      <c r="I642" t="s">
        <v>29</v>
      </c>
      <c r="J642">
        <v>59.5</v>
      </c>
      <c r="K642" s="1">
        <v>45043</v>
      </c>
      <c r="L642">
        <v>69</v>
      </c>
      <c r="M642">
        <v>0.26</v>
      </c>
      <c r="N642">
        <f>IF(E642="",Data_Validation!$B$1,E642)</f>
        <v>202.73</v>
      </c>
      <c r="O642">
        <f>IF(J642="",Data_Validation!$B$2,J642)</f>
        <v>59.5</v>
      </c>
      <c r="P642">
        <f t="shared" ref="P642:P705" si="90">COUNTIF($A$2:$A$5001,A642)</f>
        <v>1</v>
      </c>
      <c r="Q642" s="2">
        <f>CustomerData[[#This Row],[avg_order_value_clean]]*CustomerData[[#This Row],[total_orders]]</f>
        <v>1621.84</v>
      </c>
      <c r="R642" s="2" t="str">
        <f t="shared" si="89"/>
        <v>Inactive</v>
      </c>
      <c r="S642" s="2" t="str">
        <f t="shared" ref="S642:S705" si="91">IF(M642&lt;0.2,"Low Risk",IF(M642&lt;0.5,"Medium Risk","High Risk"))</f>
        <v>Medium Risk</v>
      </c>
      <c r="T642" s="2" t="str">
        <f t="shared" ref="T642:T705" si="92">IF(B642&lt;25,"Under 25",IF(B642&lt;35,"25-34",IF(B642&lt;45,"35-44",IF(B642&lt;55,"45-54","55+"))))</f>
        <v>55+</v>
      </c>
      <c r="U642" s="1">
        <f t="shared" ref="U642:U705" ca="1" si="93">TODAY()-K642</f>
        <v>1218</v>
      </c>
      <c r="V642" s="2" t="str">
        <f t="shared" ref="V642:V705" si="94">IF(L642&lt;40,"Low Loyalty",IF(L642&lt;70,"Medium Loyalty","High Loyalty"))</f>
        <v>Medium Loyalty</v>
      </c>
      <c r="W642" s="2" t="str">
        <f t="shared" ref="W642:W705" si="95">IF(H642=1,"Fraudulent","Legitimate")</f>
        <v>Legitimate</v>
      </c>
      <c r="X642" s="2" t="str">
        <f>IF(Q642&lt;Data_Validation!$B$8,"Low Value",IF(Q642&lt;Data_Validation!$B$9,"Medium Value","High Value"))</f>
        <v>High Value</v>
      </c>
      <c r="Y642" s="2" t="str">
        <f t="shared" ref="Y642:Y705" si="96">IF(AND(X642="High Value",S642="High Risk"),"Critical - Retain",IF(AND(X642="High Value",S642&lt;&gt;"High Risk"),"High Value - Maintain",IF(AND(X642&lt;&gt;"High Value",S642="High Risk"),"At Risk - Develop","Stable")))</f>
        <v>High Value - Maintain</v>
      </c>
      <c r="Z642" s="2" t="str">
        <f t="shared" ref="Z642:Z705" si="97">IF(OR(B642&lt;18,F642&lt;0,N642&lt;0,O642&lt;0,O642&gt;1,M642&lt;0,M642&gt;1),"Check Data","Valid")</f>
        <v>Check Data</v>
      </c>
    </row>
    <row r="643" spans="1:26" x14ac:dyDescent="0.3">
      <c r="A643" t="s">
        <v>647</v>
      </c>
      <c r="B643">
        <v>41</v>
      </c>
      <c r="C643" t="s">
        <v>14</v>
      </c>
      <c r="D643" t="s">
        <v>52</v>
      </c>
      <c r="E643">
        <v>41.96</v>
      </c>
      <c r="F643">
        <v>9</v>
      </c>
      <c r="G643">
        <v>344</v>
      </c>
      <c r="H643">
        <v>0</v>
      </c>
      <c r="I643" t="s">
        <v>29</v>
      </c>
      <c r="J643">
        <v>13</v>
      </c>
      <c r="K643" s="1">
        <v>45638</v>
      </c>
      <c r="L643">
        <v>85</v>
      </c>
      <c r="M643">
        <v>0.06</v>
      </c>
      <c r="N643">
        <f>IF(E643="",Data_Validation!$B$1,E643)</f>
        <v>41.96</v>
      </c>
      <c r="O643">
        <f>IF(J643="",Data_Validation!$B$2,J643)</f>
        <v>13</v>
      </c>
      <c r="P643">
        <f t="shared" si="90"/>
        <v>1</v>
      </c>
      <c r="Q643" s="2">
        <f>CustomerData[[#This Row],[avg_order_value_clean]]*CustomerData[[#This Row],[total_orders]]</f>
        <v>377.64</v>
      </c>
      <c r="R643" s="2" t="str">
        <f t="shared" ref="R643:R706" si="98">IF(G643&lt;=30,"Active",IF(G643&lt;=90,"At Risk","Inactive"))</f>
        <v>Inactive</v>
      </c>
      <c r="S643" s="2" t="str">
        <f t="shared" si="91"/>
        <v>Low Risk</v>
      </c>
      <c r="T643" s="2" t="str">
        <f t="shared" si="92"/>
        <v>35-44</v>
      </c>
      <c r="U643" s="1">
        <f t="shared" ca="1" si="93"/>
        <v>623</v>
      </c>
      <c r="V643" s="2" t="str">
        <f t="shared" si="94"/>
        <v>High Loyalty</v>
      </c>
      <c r="W643" s="2" t="str">
        <f t="shared" si="95"/>
        <v>Legitimate</v>
      </c>
      <c r="X643" s="2" t="str">
        <f>IF(Q643&lt;Data_Validation!$B$8,"Low Value",IF(Q643&lt;Data_Validation!$B$9,"Medium Value","High Value"))</f>
        <v>Low Value</v>
      </c>
      <c r="Y643" s="2" t="str">
        <f t="shared" si="96"/>
        <v>Stable</v>
      </c>
      <c r="Z643" s="2" t="str">
        <f t="shared" si="97"/>
        <v>Check Data</v>
      </c>
    </row>
    <row r="644" spans="1:26" x14ac:dyDescent="0.3">
      <c r="A644" t="s">
        <v>648</v>
      </c>
      <c r="B644">
        <v>26</v>
      </c>
      <c r="C644" t="s">
        <v>21</v>
      </c>
      <c r="D644" t="s">
        <v>22</v>
      </c>
      <c r="E644">
        <v>96.3</v>
      </c>
      <c r="F644">
        <v>14</v>
      </c>
      <c r="G644">
        <v>200</v>
      </c>
      <c r="H644">
        <v>0</v>
      </c>
      <c r="I644" t="s">
        <v>29</v>
      </c>
      <c r="J644">
        <v>65.5</v>
      </c>
      <c r="K644" s="1">
        <v>44340</v>
      </c>
      <c r="L644">
        <v>80</v>
      </c>
      <c r="M644">
        <v>0.47</v>
      </c>
      <c r="N644">
        <f>IF(E644="",Data_Validation!$B$1,E644)</f>
        <v>96.3</v>
      </c>
      <c r="O644">
        <f>IF(J644="",Data_Validation!$B$2,J644)</f>
        <v>65.5</v>
      </c>
      <c r="P644">
        <f t="shared" si="90"/>
        <v>1</v>
      </c>
      <c r="Q644" s="2">
        <f>CustomerData[[#This Row],[avg_order_value_clean]]*CustomerData[[#This Row],[total_orders]]</f>
        <v>1348.2</v>
      </c>
      <c r="R644" s="2" t="str">
        <f t="shared" si="98"/>
        <v>Inactive</v>
      </c>
      <c r="S644" s="2" t="str">
        <f t="shared" si="91"/>
        <v>Medium Risk</v>
      </c>
      <c r="T644" s="2" t="str">
        <f t="shared" si="92"/>
        <v>25-34</v>
      </c>
      <c r="U644" s="1">
        <f t="shared" ca="1" si="93"/>
        <v>1921</v>
      </c>
      <c r="V644" s="2" t="str">
        <f t="shared" si="94"/>
        <v>High Loyalty</v>
      </c>
      <c r="W644" s="2" t="str">
        <f t="shared" si="95"/>
        <v>Legitimate</v>
      </c>
      <c r="X644" s="2" t="str">
        <f>IF(Q644&lt;Data_Validation!$B$8,"Low Value",IF(Q644&lt;Data_Validation!$B$9,"Medium Value","High Value"))</f>
        <v>Low Value</v>
      </c>
      <c r="Y644" s="2" t="str">
        <f t="shared" si="96"/>
        <v>Stable</v>
      </c>
      <c r="Z644" s="2" t="str">
        <f t="shared" si="97"/>
        <v>Check Data</v>
      </c>
    </row>
    <row r="645" spans="1:26" x14ac:dyDescent="0.3">
      <c r="A645" t="s">
        <v>649</v>
      </c>
      <c r="B645">
        <v>21</v>
      </c>
      <c r="C645" t="s">
        <v>21</v>
      </c>
      <c r="D645" t="s">
        <v>18</v>
      </c>
      <c r="E645">
        <v>97.52</v>
      </c>
      <c r="F645">
        <v>12</v>
      </c>
      <c r="G645">
        <v>137</v>
      </c>
      <c r="H645">
        <v>0</v>
      </c>
      <c r="I645" t="s">
        <v>23</v>
      </c>
      <c r="J645">
        <v>57.3</v>
      </c>
      <c r="K645" s="1">
        <v>45030</v>
      </c>
      <c r="L645">
        <v>71</v>
      </c>
      <c r="M645">
        <v>0.4</v>
      </c>
      <c r="N645">
        <f>IF(E645="",Data_Validation!$B$1,E645)</f>
        <v>97.52</v>
      </c>
      <c r="O645">
        <f>IF(J645="",Data_Validation!$B$2,J645)</f>
        <v>57.3</v>
      </c>
      <c r="P645">
        <f t="shared" si="90"/>
        <v>2</v>
      </c>
      <c r="Q645" s="2">
        <f>CustomerData[[#This Row],[avg_order_value_clean]]*CustomerData[[#This Row],[total_orders]]</f>
        <v>1170.24</v>
      </c>
      <c r="R645" s="2" t="str">
        <f t="shared" si="98"/>
        <v>Inactive</v>
      </c>
      <c r="S645" s="2" t="str">
        <f t="shared" si="91"/>
        <v>Medium Risk</v>
      </c>
      <c r="T645" s="2" t="str">
        <f t="shared" si="92"/>
        <v>Under 25</v>
      </c>
      <c r="U645" s="1">
        <f t="shared" ca="1" si="93"/>
        <v>1231</v>
      </c>
      <c r="V645" s="2" t="str">
        <f t="shared" si="94"/>
        <v>High Loyalty</v>
      </c>
      <c r="W645" s="2" t="str">
        <f t="shared" si="95"/>
        <v>Legitimate</v>
      </c>
      <c r="X645" s="2" t="str">
        <f>IF(Q645&lt;Data_Validation!$B$8,"Low Value",IF(Q645&lt;Data_Validation!$B$9,"Medium Value","High Value"))</f>
        <v>Low Value</v>
      </c>
      <c r="Y645" s="2" t="str">
        <f t="shared" si="96"/>
        <v>Stable</v>
      </c>
      <c r="Z645" s="2" t="str">
        <f t="shared" si="97"/>
        <v>Check Data</v>
      </c>
    </row>
    <row r="646" spans="1:26" x14ac:dyDescent="0.3">
      <c r="A646" t="s">
        <v>650</v>
      </c>
      <c r="B646">
        <v>34</v>
      </c>
      <c r="C646" t="s">
        <v>14</v>
      </c>
      <c r="D646" t="s">
        <v>26</v>
      </c>
      <c r="E646">
        <v>221.94</v>
      </c>
      <c r="F646">
        <v>13</v>
      </c>
      <c r="G646">
        <v>51</v>
      </c>
      <c r="H646">
        <v>0</v>
      </c>
      <c r="I646" t="s">
        <v>40</v>
      </c>
      <c r="J646">
        <v>51.9</v>
      </c>
      <c r="K646" s="1">
        <v>45500</v>
      </c>
      <c r="L646">
        <v>9</v>
      </c>
      <c r="M646">
        <v>0.34</v>
      </c>
      <c r="N646">
        <f>IF(E646="",Data_Validation!$B$1,E646)</f>
        <v>221.94</v>
      </c>
      <c r="O646">
        <f>IF(J646="",Data_Validation!$B$2,J646)</f>
        <v>51.9</v>
      </c>
      <c r="P646">
        <f t="shared" si="90"/>
        <v>1</v>
      </c>
      <c r="Q646" s="2">
        <f>CustomerData[[#This Row],[avg_order_value_clean]]*CustomerData[[#This Row],[total_orders]]</f>
        <v>2885.22</v>
      </c>
      <c r="R646" s="2" t="str">
        <f t="shared" si="98"/>
        <v>At Risk</v>
      </c>
      <c r="S646" s="2" t="str">
        <f t="shared" si="91"/>
        <v>Medium Risk</v>
      </c>
      <c r="T646" s="2" t="str">
        <f t="shared" si="92"/>
        <v>25-34</v>
      </c>
      <c r="U646" s="1">
        <f t="shared" ca="1" si="93"/>
        <v>761</v>
      </c>
      <c r="V646" s="2" t="str">
        <f t="shared" si="94"/>
        <v>Low Loyalty</v>
      </c>
      <c r="W646" s="2" t="str">
        <f t="shared" si="95"/>
        <v>Legitimate</v>
      </c>
      <c r="X646" s="2" t="str">
        <f>IF(Q646&lt;Data_Validation!$B$8,"Low Value",IF(Q646&lt;Data_Validation!$B$9,"Medium Value","High Value"))</f>
        <v>High Value</v>
      </c>
      <c r="Y646" s="2" t="str">
        <f t="shared" si="96"/>
        <v>High Value - Maintain</v>
      </c>
      <c r="Z646" s="2" t="str">
        <f t="shared" si="97"/>
        <v>Check Data</v>
      </c>
    </row>
    <row r="647" spans="1:26" x14ac:dyDescent="0.3">
      <c r="A647" t="s">
        <v>651</v>
      </c>
      <c r="B647">
        <v>34</v>
      </c>
      <c r="C647" t="s">
        <v>14</v>
      </c>
      <c r="D647" t="s">
        <v>22</v>
      </c>
      <c r="E647">
        <v>211.01</v>
      </c>
      <c r="F647">
        <v>8</v>
      </c>
      <c r="G647">
        <v>212</v>
      </c>
      <c r="H647">
        <v>0</v>
      </c>
      <c r="I647" t="s">
        <v>40</v>
      </c>
      <c r="J647">
        <v>21.7</v>
      </c>
      <c r="K647" s="1">
        <v>45255</v>
      </c>
      <c r="L647">
        <v>88</v>
      </c>
      <c r="M647">
        <v>0.2</v>
      </c>
      <c r="N647">
        <f>IF(E647="",Data_Validation!$B$1,E647)</f>
        <v>211.01</v>
      </c>
      <c r="O647">
        <f>IF(J647="",Data_Validation!$B$2,J647)</f>
        <v>21.7</v>
      </c>
      <c r="P647">
        <f t="shared" si="90"/>
        <v>1</v>
      </c>
      <c r="Q647" s="2">
        <f>CustomerData[[#This Row],[avg_order_value_clean]]*CustomerData[[#This Row],[total_orders]]</f>
        <v>1688.08</v>
      </c>
      <c r="R647" s="2" t="str">
        <f t="shared" si="98"/>
        <v>Inactive</v>
      </c>
      <c r="S647" s="2" t="str">
        <f t="shared" si="91"/>
        <v>Medium Risk</v>
      </c>
      <c r="T647" s="2" t="str">
        <f t="shared" si="92"/>
        <v>25-34</v>
      </c>
      <c r="U647" s="1">
        <f t="shared" ca="1" si="93"/>
        <v>1006</v>
      </c>
      <c r="V647" s="2" t="str">
        <f t="shared" si="94"/>
        <v>High Loyalty</v>
      </c>
      <c r="W647" s="2" t="str">
        <f t="shared" si="95"/>
        <v>Legitimate</v>
      </c>
      <c r="X647" s="2" t="str">
        <f>IF(Q647&lt;Data_Validation!$B$8,"Low Value",IF(Q647&lt;Data_Validation!$B$9,"Medium Value","High Value"))</f>
        <v>High Value</v>
      </c>
      <c r="Y647" s="2" t="str">
        <f t="shared" si="96"/>
        <v>High Value - Maintain</v>
      </c>
      <c r="Z647" s="2" t="str">
        <f t="shared" si="97"/>
        <v>Check Data</v>
      </c>
    </row>
    <row r="648" spans="1:26" x14ac:dyDescent="0.3">
      <c r="A648" t="s">
        <v>652</v>
      </c>
      <c r="B648">
        <v>70</v>
      </c>
      <c r="C648" t="s">
        <v>21</v>
      </c>
      <c r="D648" t="s">
        <v>37</v>
      </c>
      <c r="E648">
        <v>109.35</v>
      </c>
      <c r="F648">
        <v>12</v>
      </c>
      <c r="G648">
        <v>157</v>
      </c>
      <c r="H648">
        <v>1</v>
      </c>
      <c r="I648" t="s">
        <v>29</v>
      </c>
      <c r="K648" s="1">
        <v>45598</v>
      </c>
      <c r="L648">
        <v>49</v>
      </c>
      <c r="M648">
        <v>0.08</v>
      </c>
      <c r="N648">
        <f>IF(E648="",Data_Validation!$B$1,E648)</f>
        <v>109.35</v>
      </c>
      <c r="O648">
        <f>IF(J648="",Data_Validation!$B$2,J648)</f>
        <v>250</v>
      </c>
      <c r="P648">
        <f t="shared" si="90"/>
        <v>2</v>
      </c>
      <c r="Q648" s="2">
        <f>CustomerData[[#This Row],[avg_order_value_clean]]*CustomerData[[#This Row],[total_orders]]</f>
        <v>1312.1999999999998</v>
      </c>
      <c r="R648" s="2" t="str">
        <f t="shared" si="98"/>
        <v>Inactive</v>
      </c>
      <c r="S648" s="2" t="str">
        <f t="shared" si="91"/>
        <v>Low Risk</v>
      </c>
      <c r="T648" s="2" t="str">
        <f t="shared" si="92"/>
        <v>55+</v>
      </c>
      <c r="U648" s="1">
        <f t="shared" ca="1" si="93"/>
        <v>663</v>
      </c>
      <c r="V648" s="2" t="str">
        <f t="shared" si="94"/>
        <v>Medium Loyalty</v>
      </c>
      <c r="W648" s="2" t="str">
        <f t="shared" si="95"/>
        <v>Fraudulent</v>
      </c>
      <c r="X648" s="2" t="str">
        <f>IF(Q648&lt;Data_Validation!$B$8,"Low Value",IF(Q648&lt;Data_Validation!$B$9,"Medium Value","High Value"))</f>
        <v>Low Value</v>
      </c>
      <c r="Y648" s="2" t="str">
        <f t="shared" si="96"/>
        <v>Stable</v>
      </c>
      <c r="Z648" s="2" t="str">
        <f t="shared" si="97"/>
        <v>Check Data</v>
      </c>
    </row>
    <row r="649" spans="1:26" x14ac:dyDescent="0.3">
      <c r="A649" t="s">
        <v>653</v>
      </c>
      <c r="B649">
        <v>67</v>
      </c>
      <c r="C649" t="s">
        <v>25</v>
      </c>
      <c r="D649" t="s">
        <v>37</v>
      </c>
      <c r="E649">
        <v>99.98</v>
      </c>
      <c r="F649">
        <v>12</v>
      </c>
      <c r="G649">
        <v>289</v>
      </c>
      <c r="H649">
        <v>0</v>
      </c>
      <c r="I649" t="s">
        <v>29</v>
      </c>
      <c r="J649">
        <v>89.7</v>
      </c>
      <c r="K649" s="1">
        <v>45451</v>
      </c>
      <c r="L649">
        <v>26</v>
      </c>
      <c r="M649">
        <v>0.18</v>
      </c>
      <c r="N649">
        <f>IF(E649="",Data_Validation!$B$1,E649)</f>
        <v>99.98</v>
      </c>
      <c r="O649">
        <f>IF(J649="",Data_Validation!$B$2,J649)</f>
        <v>89.7</v>
      </c>
      <c r="P649">
        <f t="shared" si="90"/>
        <v>1</v>
      </c>
      <c r="Q649" s="2">
        <f>CustomerData[[#This Row],[avg_order_value_clean]]*CustomerData[[#This Row],[total_orders]]</f>
        <v>1199.76</v>
      </c>
      <c r="R649" s="2" t="str">
        <f t="shared" si="98"/>
        <v>Inactive</v>
      </c>
      <c r="S649" s="2" t="str">
        <f t="shared" si="91"/>
        <v>Low Risk</v>
      </c>
      <c r="T649" s="2" t="str">
        <f t="shared" si="92"/>
        <v>55+</v>
      </c>
      <c r="U649" s="1">
        <f t="shared" ca="1" si="93"/>
        <v>810</v>
      </c>
      <c r="V649" s="2" t="str">
        <f t="shared" si="94"/>
        <v>Low Loyalty</v>
      </c>
      <c r="W649" s="2" t="str">
        <f t="shared" si="95"/>
        <v>Legitimate</v>
      </c>
      <c r="X649" s="2" t="str">
        <f>IF(Q649&lt;Data_Validation!$B$8,"Low Value",IF(Q649&lt;Data_Validation!$B$9,"Medium Value","High Value"))</f>
        <v>Low Value</v>
      </c>
      <c r="Y649" s="2" t="str">
        <f t="shared" si="96"/>
        <v>Stable</v>
      </c>
      <c r="Z649" s="2" t="str">
        <f t="shared" si="97"/>
        <v>Check Data</v>
      </c>
    </row>
    <row r="650" spans="1:26" x14ac:dyDescent="0.3">
      <c r="A650" t="s">
        <v>654</v>
      </c>
      <c r="B650">
        <v>65</v>
      </c>
      <c r="C650" t="s">
        <v>21</v>
      </c>
      <c r="D650" t="s">
        <v>22</v>
      </c>
      <c r="E650">
        <v>44.17</v>
      </c>
      <c r="F650">
        <v>12</v>
      </c>
      <c r="G650">
        <v>349</v>
      </c>
      <c r="H650">
        <v>0</v>
      </c>
      <c r="I650" t="s">
        <v>40</v>
      </c>
      <c r="J650">
        <v>12.5</v>
      </c>
      <c r="K650" s="1">
        <v>44149</v>
      </c>
      <c r="L650">
        <v>96</v>
      </c>
      <c r="M650">
        <v>0.3</v>
      </c>
      <c r="N650">
        <f>IF(E650="",Data_Validation!$B$1,E650)</f>
        <v>44.17</v>
      </c>
      <c r="O650">
        <f>IF(J650="",Data_Validation!$B$2,J650)</f>
        <v>12.5</v>
      </c>
      <c r="P650">
        <f t="shared" si="90"/>
        <v>4</v>
      </c>
      <c r="Q650" s="2">
        <f>CustomerData[[#This Row],[avg_order_value_clean]]*CustomerData[[#This Row],[total_orders]]</f>
        <v>530.04</v>
      </c>
      <c r="R650" s="2" t="str">
        <f t="shared" si="98"/>
        <v>Inactive</v>
      </c>
      <c r="S650" s="2" t="str">
        <f t="shared" si="91"/>
        <v>Medium Risk</v>
      </c>
      <c r="T650" s="2" t="str">
        <f t="shared" si="92"/>
        <v>55+</v>
      </c>
      <c r="U650" s="1">
        <f t="shared" ca="1" si="93"/>
        <v>2112</v>
      </c>
      <c r="V650" s="2" t="str">
        <f t="shared" si="94"/>
        <v>High Loyalty</v>
      </c>
      <c r="W650" s="2" t="str">
        <f t="shared" si="95"/>
        <v>Legitimate</v>
      </c>
      <c r="X650" s="2" t="str">
        <f>IF(Q650&lt;Data_Validation!$B$8,"Low Value",IF(Q650&lt;Data_Validation!$B$9,"Medium Value","High Value"))</f>
        <v>Low Value</v>
      </c>
      <c r="Y650" s="2" t="str">
        <f t="shared" si="96"/>
        <v>Stable</v>
      </c>
      <c r="Z650" s="2" t="str">
        <f t="shared" si="97"/>
        <v>Check Data</v>
      </c>
    </row>
    <row r="651" spans="1:26" x14ac:dyDescent="0.3">
      <c r="A651" t="s">
        <v>655</v>
      </c>
      <c r="B651">
        <v>47</v>
      </c>
      <c r="C651" t="s">
        <v>21</v>
      </c>
      <c r="D651" t="s">
        <v>44</v>
      </c>
      <c r="E651">
        <v>112.34</v>
      </c>
      <c r="F651">
        <v>14</v>
      </c>
      <c r="G651">
        <v>205</v>
      </c>
      <c r="H651">
        <v>0</v>
      </c>
      <c r="I651" t="s">
        <v>16</v>
      </c>
      <c r="J651">
        <v>70.400000000000006</v>
      </c>
      <c r="K651" s="1">
        <v>45213</v>
      </c>
      <c r="L651">
        <v>27</v>
      </c>
      <c r="M651">
        <v>0.14000000000000001</v>
      </c>
      <c r="N651">
        <f>IF(E651="",Data_Validation!$B$1,E651)</f>
        <v>112.34</v>
      </c>
      <c r="O651">
        <f>IF(J651="",Data_Validation!$B$2,J651)</f>
        <v>70.400000000000006</v>
      </c>
      <c r="P651">
        <f t="shared" si="90"/>
        <v>3</v>
      </c>
      <c r="Q651" s="2">
        <f>CustomerData[[#This Row],[avg_order_value_clean]]*CustomerData[[#This Row],[total_orders]]</f>
        <v>1572.76</v>
      </c>
      <c r="R651" s="2" t="str">
        <f t="shared" si="98"/>
        <v>Inactive</v>
      </c>
      <c r="S651" s="2" t="str">
        <f t="shared" si="91"/>
        <v>Low Risk</v>
      </c>
      <c r="T651" s="2" t="str">
        <f t="shared" si="92"/>
        <v>45-54</v>
      </c>
      <c r="U651" s="1">
        <f t="shared" ca="1" si="93"/>
        <v>1048</v>
      </c>
      <c r="V651" s="2" t="str">
        <f t="shared" si="94"/>
        <v>Low Loyalty</v>
      </c>
      <c r="W651" s="2" t="str">
        <f t="shared" si="95"/>
        <v>Legitimate</v>
      </c>
      <c r="X651" s="2" t="str">
        <f>IF(Q651&lt;Data_Validation!$B$8,"Low Value",IF(Q651&lt;Data_Validation!$B$9,"Medium Value","High Value"))</f>
        <v>High Value</v>
      </c>
      <c r="Y651" s="2" t="str">
        <f t="shared" si="96"/>
        <v>High Value - Maintain</v>
      </c>
      <c r="Z651" s="2" t="str">
        <f t="shared" si="97"/>
        <v>Check Data</v>
      </c>
    </row>
    <row r="652" spans="1:26" x14ac:dyDescent="0.3">
      <c r="A652" t="s">
        <v>656</v>
      </c>
      <c r="B652">
        <v>57</v>
      </c>
      <c r="C652" t="s">
        <v>21</v>
      </c>
      <c r="D652" t="s">
        <v>35</v>
      </c>
      <c r="E652">
        <v>360.12</v>
      </c>
      <c r="F652">
        <v>16</v>
      </c>
      <c r="G652">
        <v>341</v>
      </c>
      <c r="H652">
        <v>0</v>
      </c>
      <c r="I652" t="s">
        <v>23</v>
      </c>
      <c r="J652">
        <v>11.4</v>
      </c>
      <c r="K652" s="1">
        <v>45060</v>
      </c>
      <c r="L652">
        <v>41</v>
      </c>
      <c r="M652">
        <v>0.43</v>
      </c>
      <c r="N652">
        <f>IF(E652="",Data_Validation!$B$1,E652)</f>
        <v>360.12</v>
      </c>
      <c r="O652">
        <f>IF(J652="",Data_Validation!$B$2,J652)</f>
        <v>11.4</v>
      </c>
      <c r="P652">
        <f t="shared" si="90"/>
        <v>1</v>
      </c>
      <c r="Q652" s="2">
        <f>CustomerData[[#This Row],[avg_order_value_clean]]*CustomerData[[#This Row],[total_orders]]</f>
        <v>5761.92</v>
      </c>
      <c r="R652" s="2" t="str">
        <f t="shared" si="98"/>
        <v>Inactive</v>
      </c>
      <c r="S652" s="2" t="str">
        <f t="shared" si="91"/>
        <v>Medium Risk</v>
      </c>
      <c r="T652" s="2" t="str">
        <f t="shared" si="92"/>
        <v>55+</v>
      </c>
      <c r="U652" s="1">
        <f t="shared" ca="1" si="93"/>
        <v>1201</v>
      </c>
      <c r="V652" s="2" t="str">
        <f t="shared" si="94"/>
        <v>Medium Loyalty</v>
      </c>
      <c r="W652" s="2" t="str">
        <f t="shared" si="95"/>
        <v>Legitimate</v>
      </c>
      <c r="X652" s="2" t="str">
        <f>IF(Q652&lt;Data_Validation!$B$8,"Low Value",IF(Q652&lt;Data_Validation!$B$9,"Medium Value","High Value"))</f>
        <v>High Value</v>
      </c>
      <c r="Y652" s="2" t="str">
        <f t="shared" si="96"/>
        <v>High Value - Maintain</v>
      </c>
      <c r="Z652" s="2" t="str">
        <f t="shared" si="97"/>
        <v>Check Data</v>
      </c>
    </row>
    <row r="653" spans="1:26" x14ac:dyDescent="0.3">
      <c r="A653" t="s">
        <v>657</v>
      </c>
      <c r="B653">
        <v>75</v>
      </c>
      <c r="C653" t="s">
        <v>21</v>
      </c>
      <c r="D653" t="s">
        <v>28</v>
      </c>
      <c r="E653">
        <v>81.900000000000006</v>
      </c>
      <c r="F653">
        <v>9</v>
      </c>
      <c r="G653">
        <v>320</v>
      </c>
      <c r="H653">
        <v>0</v>
      </c>
      <c r="I653" t="s">
        <v>23</v>
      </c>
      <c r="J653">
        <v>33.799999999999997</v>
      </c>
      <c r="K653" s="1">
        <v>45374</v>
      </c>
      <c r="L653">
        <v>83</v>
      </c>
      <c r="M653">
        <v>0.36</v>
      </c>
      <c r="N653">
        <f>IF(E653="",Data_Validation!$B$1,E653)</f>
        <v>81.900000000000006</v>
      </c>
      <c r="O653">
        <f>IF(J653="",Data_Validation!$B$2,J653)</f>
        <v>33.799999999999997</v>
      </c>
      <c r="P653">
        <f t="shared" si="90"/>
        <v>2</v>
      </c>
      <c r="Q653" s="2">
        <f>CustomerData[[#This Row],[avg_order_value_clean]]*CustomerData[[#This Row],[total_orders]]</f>
        <v>737.1</v>
      </c>
      <c r="R653" s="2" t="str">
        <f t="shared" si="98"/>
        <v>Inactive</v>
      </c>
      <c r="S653" s="2" t="str">
        <f t="shared" si="91"/>
        <v>Medium Risk</v>
      </c>
      <c r="T653" s="2" t="str">
        <f t="shared" si="92"/>
        <v>55+</v>
      </c>
      <c r="U653" s="1">
        <f t="shared" ca="1" si="93"/>
        <v>887</v>
      </c>
      <c r="V653" s="2" t="str">
        <f t="shared" si="94"/>
        <v>High Loyalty</v>
      </c>
      <c r="W653" s="2" t="str">
        <f t="shared" si="95"/>
        <v>Legitimate</v>
      </c>
      <c r="X653" s="2" t="str">
        <f>IF(Q653&lt;Data_Validation!$B$8,"Low Value",IF(Q653&lt;Data_Validation!$B$9,"Medium Value","High Value"))</f>
        <v>Low Value</v>
      </c>
      <c r="Y653" s="2" t="str">
        <f t="shared" si="96"/>
        <v>Stable</v>
      </c>
      <c r="Z653" s="2" t="str">
        <f t="shared" si="97"/>
        <v>Check Data</v>
      </c>
    </row>
    <row r="654" spans="1:26" x14ac:dyDescent="0.3">
      <c r="A654" t="s">
        <v>658</v>
      </c>
      <c r="B654">
        <v>28</v>
      </c>
      <c r="C654" t="s">
        <v>21</v>
      </c>
      <c r="D654" t="s">
        <v>22</v>
      </c>
      <c r="E654">
        <v>38.64</v>
      </c>
      <c r="F654">
        <v>9</v>
      </c>
      <c r="G654">
        <v>315</v>
      </c>
      <c r="H654">
        <v>0</v>
      </c>
      <c r="I654" t="s">
        <v>16</v>
      </c>
      <c r="J654">
        <v>68.400000000000006</v>
      </c>
      <c r="K654" s="1">
        <v>44413</v>
      </c>
      <c r="L654">
        <v>72</v>
      </c>
      <c r="M654">
        <v>0.34</v>
      </c>
      <c r="N654">
        <f>IF(E654="",Data_Validation!$B$1,E654)</f>
        <v>38.64</v>
      </c>
      <c r="O654">
        <f>IF(J654="",Data_Validation!$B$2,J654)</f>
        <v>68.400000000000006</v>
      </c>
      <c r="P654">
        <f t="shared" si="90"/>
        <v>2</v>
      </c>
      <c r="Q654" s="2">
        <f>CustomerData[[#This Row],[avg_order_value_clean]]*CustomerData[[#This Row],[total_orders]]</f>
        <v>347.76</v>
      </c>
      <c r="R654" s="2" t="str">
        <f t="shared" si="98"/>
        <v>Inactive</v>
      </c>
      <c r="S654" s="2" t="str">
        <f t="shared" si="91"/>
        <v>Medium Risk</v>
      </c>
      <c r="T654" s="2" t="str">
        <f t="shared" si="92"/>
        <v>25-34</v>
      </c>
      <c r="U654" s="1">
        <f t="shared" ca="1" si="93"/>
        <v>1848</v>
      </c>
      <c r="V654" s="2" t="str">
        <f t="shared" si="94"/>
        <v>High Loyalty</v>
      </c>
      <c r="W654" s="2" t="str">
        <f t="shared" si="95"/>
        <v>Legitimate</v>
      </c>
      <c r="X654" s="2" t="str">
        <f>IF(Q654&lt;Data_Validation!$B$8,"Low Value",IF(Q654&lt;Data_Validation!$B$9,"Medium Value","High Value"))</f>
        <v>Low Value</v>
      </c>
      <c r="Y654" s="2" t="str">
        <f t="shared" si="96"/>
        <v>Stable</v>
      </c>
      <c r="Z654" s="2" t="str">
        <f t="shared" si="97"/>
        <v>Check Data</v>
      </c>
    </row>
    <row r="655" spans="1:26" x14ac:dyDescent="0.3">
      <c r="A655" t="s">
        <v>659</v>
      </c>
      <c r="B655">
        <v>38</v>
      </c>
      <c r="C655" t="s">
        <v>25</v>
      </c>
      <c r="D655" t="s">
        <v>26</v>
      </c>
      <c r="E655">
        <v>30.32</v>
      </c>
      <c r="F655">
        <v>14</v>
      </c>
      <c r="G655">
        <v>135</v>
      </c>
      <c r="H655">
        <v>0</v>
      </c>
      <c r="I655" t="s">
        <v>29</v>
      </c>
      <c r="J655">
        <v>56</v>
      </c>
      <c r="K655" s="1">
        <v>44989</v>
      </c>
      <c r="L655">
        <v>6</v>
      </c>
      <c r="M655">
        <v>0.02</v>
      </c>
      <c r="N655">
        <f>IF(E655="",Data_Validation!$B$1,E655)</f>
        <v>30.32</v>
      </c>
      <c r="O655">
        <f>IF(J655="",Data_Validation!$B$2,J655)</f>
        <v>56</v>
      </c>
      <c r="P655">
        <f t="shared" si="90"/>
        <v>2</v>
      </c>
      <c r="Q655" s="2">
        <f>CustomerData[[#This Row],[avg_order_value_clean]]*CustomerData[[#This Row],[total_orders]]</f>
        <v>424.48</v>
      </c>
      <c r="R655" s="2" t="str">
        <f t="shared" si="98"/>
        <v>Inactive</v>
      </c>
      <c r="S655" s="2" t="str">
        <f t="shared" si="91"/>
        <v>Low Risk</v>
      </c>
      <c r="T655" s="2" t="str">
        <f t="shared" si="92"/>
        <v>35-44</v>
      </c>
      <c r="U655" s="1">
        <f t="shared" ca="1" si="93"/>
        <v>1272</v>
      </c>
      <c r="V655" s="2" t="str">
        <f t="shared" si="94"/>
        <v>Low Loyalty</v>
      </c>
      <c r="W655" s="2" t="str">
        <f t="shared" si="95"/>
        <v>Legitimate</v>
      </c>
      <c r="X655" s="2" t="str">
        <f>IF(Q655&lt;Data_Validation!$B$8,"Low Value",IF(Q655&lt;Data_Validation!$B$9,"Medium Value","High Value"))</f>
        <v>Low Value</v>
      </c>
      <c r="Y655" s="2" t="str">
        <f t="shared" si="96"/>
        <v>Stable</v>
      </c>
      <c r="Z655" s="2" t="str">
        <f t="shared" si="97"/>
        <v>Check Data</v>
      </c>
    </row>
    <row r="656" spans="1:26" x14ac:dyDescent="0.3">
      <c r="A656" t="s">
        <v>39</v>
      </c>
      <c r="B656">
        <v>38</v>
      </c>
      <c r="C656" t="s">
        <v>21</v>
      </c>
      <c r="D656" t="s">
        <v>18</v>
      </c>
      <c r="E656">
        <v>47.63</v>
      </c>
      <c r="F656">
        <v>10</v>
      </c>
      <c r="G656">
        <v>74</v>
      </c>
      <c r="H656">
        <v>0</v>
      </c>
      <c r="I656" t="s">
        <v>40</v>
      </c>
      <c r="J656">
        <v>67.8</v>
      </c>
      <c r="K656" s="1">
        <v>44915</v>
      </c>
      <c r="L656">
        <v>83</v>
      </c>
      <c r="M656">
        <v>0.54</v>
      </c>
      <c r="N656">
        <f>IF(E656="",Data_Validation!$B$1,E656)</f>
        <v>47.63</v>
      </c>
      <c r="O656">
        <f>IF(J656="",Data_Validation!$B$2,J656)</f>
        <v>67.8</v>
      </c>
      <c r="P656">
        <f t="shared" si="90"/>
        <v>3</v>
      </c>
      <c r="Q656" s="2">
        <f>CustomerData[[#This Row],[avg_order_value_clean]]*CustomerData[[#This Row],[total_orders]]</f>
        <v>476.3</v>
      </c>
      <c r="R656" s="2" t="str">
        <f t="shared" si="98"/>
        <v>At Risk</v>
      </c>
      <c r="S656" s="2" t="str">
        <f t="shared" si="91"/>
        <v>High Risk</v>
      </c>
      <c r="T656" s="2" t="str">
        <f t="shared" si="92"/>
        <v>35-44</v>
      </c>
      <c r="U656" s="1">
        <f t="shared" ca="1" si="93"/>
        <v>1346</v>
      </c>
      <c r="V656" s="2" t="str">
        <f t="shared" si="94"/>
        <v>High Loyalty</v>
      </c>
      <c r="W656" s="2" t="str">
        <f t="shared" si="95"/>
        <v>Legitimate</v>
      </c>
      <c r="X656" s="2" t="str">
        <f>IF(Q656&lt;Data_Validation!$B$8,"Low Value",IF(Q656&lt;Data_Validation!$B$9,"Medium Value","High Value"))</f>
        <v>Low Value</v>
      </c>
      <c r="Y656" s="2" t="str">
        <f t="shared" si="96"/>
        <v>At Risk - Develop</v>
      </c>
      <c r="Z656" s="2" t="str">
        <f t="shared" si="97"/>
        <v>Check Data</v>
      </c>
    </row>
    <row r="657" spans="1:26" x14ac:dyDescent="0.3">
      <c r="A657" t="s">
        <v>660</v>
      </c>
      <c r="B657">
        <v>35</v>
      </c>
      <c r="C657" t="s">
        <v>21</v>
      </c>
      <c r="D657" t="s">
        <v>52</v>
      </c>
      <c r="E657">
        <v>17.27</v>
      </c>
      <c r="F657">
        <v>4</v>
      </c>
      <c r="G657">
        <v>68</v>
      </c>
      <c r="H657">
        <v>0</v>
      </c>
      <c r="I657" t="s">
        <v>23</v>
      </c>
      <c r="J657">
        <v>96.3</v>
      </c>
      <c r="K657" s="1">
        <v>45160</v>
      </c>
      <c r="L657">
        <v>87</v>
      </c>
      <c r="M657">
        <v>0.21</v>
      </c>
      <c r="N657">
        <f>IF(E657="",Data_Validation!$B$1,E657)</f>
        <v>17.27</v>
      </c>
      <c r="O657">
        <f>IF(J657="",Data_Validation!$B$2,J657)</f>
        <v>96.3</v>
      </c>
      <c r="P657">
        <f t="shared" si="90"/>
        <v>2</v>
      </c>
      <c r="Q657" s="2">
        <f>CustomerData[[#This Row],[avg_order_value_clean]]*CustomerData[[#This Row],[total_orders]]</f>
        <v>69.08</v>
      </c>
      <c r="R657" s="2" t="str">
        <f t="shared" si="98"/>
        <v>At Risk</v>
      </c>
      <c r="S657" s="2" t="str">
        <f t="shared" si="91"/>
        <v>Medium Risk</v>
      </c>
      <c r="T657" s="2" t="str">
        <f t="shared" si="92"/>
        <v>35-44</v>
      </c>
      <c r="U657" s="1">
        <f t="shared" ca="1" si="93"/>
        <v>1101</v>
      </c>
      <c r="V657" s="2" t="str">
        <f t="shared" si="94"/>
        <v>High Loyalty</v>
      </c>
      <c r="W657" s="2" t="str">
        <f t="shared" si="95"/>
        <v>Legitimate</v>
      </c>
      <c r="X657" s="2" t="str">
        <f>IF(Q657&lt;Data_Validation!$B$8,"Low Value",IF(Q657&lt;Data_Validation!$B$9,"Medium Value","High Value"))</f>
        <v>Low Value</v>
      </c>
      <c r="Y657" s="2" t="str">
        <f t="shared" si="96"/>
        <v>Stable</v>
      </c>
      <c r="Z657" s="2" t="str">
        <f t="shared" si="97"/>
        <v>Check Data</v>
      </c>
    </row>
    <row r="658" spans="1:26" x14ac:dyDescent="0.3">
      <c r="A658" t="s">
        <v>661</v>
      </c>
      <c r="B658">
        <v>72</v>
      </c>
      <c r="C658" t="s">
        <v>21</v>
      </c>
      <c r="D658" t="s">
        <v>37</v>
      </c>
      <c r="E658">
        <v>259.27999999999997</v>
      </c>
      <c r="F658">
        <v>14</v>
      </c>
      <c r="G658">
        <v>300</v>
      </c>
      <c r="H658">
        <v>0</v>
      </c>
      <c r="I658" t="s">
        <v>16</v>
      </c>
      <c r="J658">
        <v>97</v>
      </c>
      <c r="K658" s="1">
        <v>45348</v>
      </c>
      <c r="L658">
        <v>66</v>
      </c>
      <c r="M658">
        <v>0.39</v>
      </c>
      <c r="N658">
        <f>IF(E658="",Data_Validation!$B$1,E658)</f>
        <v>259.27999999999997</v>
      </c>
      <c r="O658">
        <f>IF(J658="",Data_Validation!$B$2,J658)</f>
        <v>97</v>
      </c>
      <c r="P658">
        <f t="shared" si="90"/>
        <v>3</v>
      </c>
      <c r="Q658" s="2">
        <f>CustomerData[[#This Row],[avg_order_value_clean]]*CustomerData[[#This Row],[total_orders]]</f>
        <v>3629.9199999999996</v>
      </c>
      <c r="R658" s="2" t="str">
        <f t="shared" si="98"/>
        <v>Inactive</v>
      </c>
      <c r="S658" s="2" t="str">
        <f t="shared" si="91"/>
        <v>Medium Risk</v>
      </c>
      <c r="T658" s="2" t="str">
        <f t="shared" si="92"/>
        <v>55+</v>
      </c>
      <c r="U658" s="1">
        <f t="shared" ca="1" si="93"/>
        <v>913</v>
      </c>
      <c r="V658" s="2" t="str">
        <f t="shared" si="94"/>
        <v>Medium Loyalty</v>
      </c>
      <c r="W658" s="2" t="str">
        <f t="shared" si="95"/>
        <v>Legitimate</v>
      </c>
      <c r="X658" s="2" t="str">
        <f>IF(Q658&lt;Data_Validation!$B$8,"Low Value",IF(Q658&lt;Data_Validation!$B$9,"Medium Value","High Value"))</f>
        <v>High Value</v>
      </c>
      <c r="Y658" s="2" t="str">
        <f t="shared" si="96"/>
        <v>High Value - Maintain</v>
      </c>
      <c r="Z658" s="2" t="str">
        <f t="shared" si="97"/>
        <v>Check Data</v>
      </c>
    </row>
    <row r="659" spans="1:26" x14ac:dyDescent="0.3">
      <c r="A659" t="s">
        <v>662</v>
      </c>
      <c r="B659">
        <v>46</v>
      </c>
      <c r="C659" t="s">
        <v>14</v>
      </c>
      <c r="D659" t="s">
        <v>50</v>
      </c>
      <c r="E659">
        <v>384.14</v>
      </c>
      <c r="F659">
        <v>6</v>
      </c>
      <c r="G659">
        <v>48</v>
      </c>
      <c r="H659">
        <v>0</v>
      </c>
      <c r="I659" t="s">
        <v>16</v>
      </c>
      <c r="J659">
        <v>91.5</v>
      </c>
      <c r="K659" s="1">
        <v>45423</v>
      </c>
      <c r="L659">
        <v>61</v>
      </c>
      <c r="M659">
        <v>0.31</v>
      </c>
      <c r="N659">
        <f>IF(E659="",Data_Validation!$B$1,E659)</f>
        <v>384.14</v>
      </c>
      <c r="O659">
        <f>IF(J659="",Data_Validation!$B$2,J659)</f>
        <v>91.5</v>
      </c>
      <c r="P659">
        <f t="shared" si="90"/>
        <v>2</v>
      </c>
      <c r="Q659" s="2">
        <f>CustomerData[[#This Row],[avg_order_value_clean]]*CustomerData[[#This Row],[total_orders]]</f>
        <v>2304.84</v>
      </c>
      <c r="R659" s="2" t="str">
        <f t="shared" si="98"/>
        <v>At Risk</v>
      </c>
      <c r="S659" s="2" t="str">
        <f t="shared" si="91"/>
        <v>Medium Risk</v>
      </c>
      <c r="T659" s="2" t="str">
        <f t="shared" si="92"/>
        <v>45-54</v>
      </c>
      <c r="U659" s="1">
        <f t="shared" ca="1" si="93"/>
        <v>838</v>
      </c>
      <c r="V659" s="2" t="str">
        <f t="shared" si="94"/>
        <v>Medium Loyalty</v>
      </c>
      <c r="W659" s="2" t="str">
        <f t="shared" si="95"/>
        <v>Legitimate</v>
      </c>
      <c r="X659" s="2" t="str">
        <f>IF(Q659&lt;Data_Validation!$B$8,"Low Value",IF(Q659&lt;Data_Validation!$B$9,"Medium Value","High Value"))</f>
        <v>High Value</v>
      </c>
      <c r="Y659" s="2" t="str">
        <f t="shared" si="96"/>
        <v>High Value - Maintain</v>
      </c>
      <c r="Z659" s="2" t="str">
        <f t="shared" si="97"/>
        <v>Check Data</v>
      </c>
    </row>
    <row r="660" spans="1:26" x14ac:dyDescent="0.3">
      <c r="A660" t="s">
        <v>663</v>
      </c>
      <c r="B660">
        <v>41</v>
      </c>
      <c r="C660" t="s">
        <v>14</v>
      </c>
      <c r="D660" t="s">
        <v>50</v>
      </c>
      <c r="F660">
        <v>19</v>
      </c>
      <c r="G660">
        <v>201</v>
      </c>
      <c r="H660">
        <v>0</v>
      </c>
      <c r="I660" t="s">
        <v>19</v>
      </c>
      <c r="K660" s="1">
        <v>45008</v>
      </c>
      <c r="L660">
        <v>67</v>
      </c>
      <c r="M660">
        <v>0.43</v>
      </c>
      <c r="N660">
        <f>IF(E660="",Data_Validation!$B$1,E660)</f>
        <v>250</v>
      </c>
      <c r="O660">
        <f>IF(J660="",Data_Validation!$B$2,J660)</f>
        <v>250</v>
      </c>
      <c r="P660">
        <f t="shared" si="90"/>
        <v>3</v>
      </c>
      <c r="Q660" s="2">
        <f>CustomerData[[#This Row],[avg_order_value_clean]]*CustomerData[[#This Row],[total_orders]]</f>
        <v>4750</v>
      </c>
      <c r="R660" s="2" t="str">
        <f t="shared" si="98"/>
        <v>Inactive</v>
      </c>
      <c r="S660" s="2" t="str">
        <f t="shared" si="91"/>
        <v>Medium Risk</v>
      </c>
      <c r="T660" s="2" t="str">
        <f t="shared" si="92"/>
        <v>35-44</v>
      </c>
      <c r="U660" s="1">
        <f t="shared" ca="1" si="93"/>
        <v>1253</v>
      </c>
      <c r="V660" s="2" t="str">
        <f t="shared" si="94"/>
        <v>Medium Loyalty</v>
      </c>
      <c r="W660" s="2" t="str">
        <f t="shared" si="95"/>
        <v>Legitimate</v>
      </c>
      <c r="X660" s="2" t="str">
        <f>IF(Q660&lt;Data_Validation!$B$8,"Low Value",IF(Q660&lt;Data_Validation!$B$9,"Medium Value","High Value"))</f>
        <v>High Value</v>
      </c>
      <c r="Y660" s="2" t="str">
        <f t="shared" si="96"/>
        <v>High Value - Maintain</v>
      </c>
      <c r="Z660" s="2" t="str">
        <f t="shared" si="97"/>
        <v>Check Data</v>
      </c>
    </row>
    <row r="661" spans="1:26" x14ac:dyDescent="0.3">
      <c r="A661" t="s">
        <v>664</v>
      </c>
      <c r="B661">
        <v>27</v>
      </c>
      <c r="C661" t="s">
        <v>21</v>
      </c>
      <c r="D661" t="s">
        <v>35</v>
      </c>
      <c r="E661">
        <v>145.47999999999999</v>
      </c>
      <c r="F661">
        <v>15</v>
      </c>
      <c r="G661">
        <v>61</v>
      </c>
      <c r="H661">
        <v>0</v>
      </c>
      <c r="I661" t="s">
        <v>16</v>
      </c>
      <c r="J661">
        <v>34.1</v>
      </c>
      <c r="K661" s="1">
        <v>45116</v>
      </c>
      <c r="L661">
        <v>66</v>
      </c>
      <c r="M661">
        <v>0.21</v>
      </c>
      <c r="N661">
        <f>IF(E661="",Data_Validation!$B$1,E661)</f>
        <v>145.47999999999999</v>
      </c>
      <c r="O661">
        <f>IF(J661="",Data_Validation!$B$2,J661)</f>
        <v>34.1</v>
      </c>
      <c r="P661">
        <f t="shared" si="90"/>
        <v>1</v>
      </c>
      <c r="Q661" s="2">
        <f>CustomerData[[#This Row],[avg_order_value_clean]]*CustomerData[[#This Row],[total_orders]]</f>
        <v>2182.1999999999998</v>
      </c>
      <c r="R661" s="2" t="str">
        <f t="shared" si="98"/>
        <v>At Risk</v>
      </c>
      <c r="S661" s="2" t="str">
        <f t="shared" si="91"/>
        <v>Medium Risk</v>
      </c>
      <c r="T661" s="2" t="str">
        <f t="shared" si="92"/>
        <v>25-34</v>
      </c>
      <c r="U661" s="1">
        <f t="shared" ca="1" si="93"/>
        <v>1145</v>
      </c>
      <c r="V661" s="2" t="str">
        <f t="shared" si="94"/>
        <v>Medium Loyalty</v>
      </c>
      <c r="W661" s="2" t="str">
        <f t="shared" si="95"/>
        <v>Legitimate</v>
      </c>
      <c r="X661" s="2" t="str">
        <f>IF(Q661&lt;Data_Validation!$B$8,"Low Value",IF(Q661&lt;Data_Validation!$B$9,"Medium Value","High Value"))</f>
        <v>High Value</v>
      </c>
      <c r="Y661" s="2" t="str">
        <f t="shared" si="96"/>
        <v>High Value - Maintain</v>
      </c>
      <c r="Z661" s="2" t="str">
        <f t="shared" si="97"/>
        <v>Check Data</v>
      </c>
    </row>
    <row r="662" spans="1:26" x14ac:dyDescent="0.3">
      <c r="A662" t="s">
        <v>665</v>
      </c>
      <c r="B662">
        <v>62</v>
      </c>
      <c r="C662" t="s">
        <v>21</v>
      </c>
      <c r="D662" t="s">
        <v>44</v>
      </c>
      <c r="E662">
        <v>141.38999999999999</v>
      </c>
      <c r="F662">
        <v>12</v>
      </c>
      <c r="G662">
        <v>166</v>
      </c>
      <c r="H662">
        <v>0</v>
      </c>
      <c r="I662" t="s">
        <v>19</v>
      </c>
      <c r="J662">
        <v>28</v>
      </c>
      <c r="K662" s="1">
        <v>45320</v>
      </c>
      <c r="L662">
        <v>77</v>
      </c>
      <c r="M662">
        <v>0.31</v>
      </c>
      <c r="N662">
        <f>IF(E662="",Data_Validation!$B$1,E662)</f>
        <v>141.38999999999999</v>
      </c>
      <c r="O662">
        <f>IF(J662="",Data_Validation!$B$2,J662)</f>
        <v>28</v>
      </c>
      <c r="P662">
        <f t="shared" si="90"/>
        <v>1</v>
      </c>
      <c r="Q662" s="2">
        <f>CustomerData[[#This Row],[avg_order_value_clean]]*CustomerData[[#This Row],[total_orders]]</f>
        <v>1696.6799999999998</v>
      </c>
      <c r="R662" s="2" t="str">
        <f t="shared" si="98"/>
        <v>Inactive</v>
      </c>
      <c r="S662" s="2" t="str">
        <f t="shared" si="91"/>
        <v>Medium Risk</v>
      </c>
      <c r="T662" s="2" t="str">
        <f t="shared" si="92"/>
        <v>55+</v>
      </c>
      <c r="U662" s="1">
        <f t="shared" ca="1" si="93"/>
        <v>941</v>
      </c>
      <c r="V662" s="2" t="str">
        <f t="shared" si="94"/>
        <v>High Loyalty</v>
      </c>
      <c r="W662" s="2" t="str">
        <f t="shared" si="95"/>
        <v>Legitimate</v>
      </c>
      <c r="X662" s="2" t="str">
        <f>IF(Q662&lt;Data_Validation!$B$8,"Low Value",IF(Q662&lt;Data_Validation!$B$9,"Medium Value","High Value"))</f>
        <v>High Value</v>
      </c>
      <c r="Y662" s="2" t="str">
        <f t="shared" si="96"/>
        <v>High Value - Maintain</v>
      </c>
      <c r="Z662" s="2" t="str">
        <f t="shared" si="97"/>
        <v>Check Data</v>
      </c>
    </row>
    <row r="663" spans="1:26" x14ac:dyDescent="0.3">
      <c r="A663" t="s">
        <v>666</v>
      </c>
      <c r="B663">
        <v>34</v>
      </c>
      <c r="C663" t="s">
        <v>21</v>
      </c>
      <c r="D663" t="s">
        <v>52</v>
      </c>
      <c r="E663">
        <v>112.97</v>
      </c>
      <c r="F663">
        <v>11</v>
      </c>
      <c r="G663">
        <v>204</v>
      </c>
      <c r="H663">
        <v>0</v>
      </c>
      <c r="I663" t="s">
        <v>19</v>
      </c>
      <c r="J663">
        <v>57.6</v>
      </c>
      <c r="K663" s="1">
        <v>44494</v>
      </c>
      <c r="L663">
        <v>96</v>
      </c>
      <c r="M663">
        <v>0.28999999999999998</v>
      </c>
      <c r="N663">
        <f>IF(E663="",Data_Validation!$B$1,E663)</f>
        <v>112.97</v>
      </c>
      <c r="O663">
        <f>IF(J663="",Data_Validation!$B$2,J663)</f>
        <v>57.6</v>
      </c>
      <c r="P663">
        <f t="shared" si="90"/>
        <v>1</v>
      </c>
      <c r="Q663" s="2">
        <f>CustomerData[[#This Row],[avg_order_value_clean]]*CustomerData[[#This Row],[total_orders]]</f>
        <v>1242.67</v>
      </c>
      <c r="R663" s="2" t="str">
        <f t="shared" si="98"/>
        <v>Inactive</v>
      </c>
      <c r="S663" s="2" t="str">
        <f t="shared" si="91"/>
        <v>Medium Risk</v>
      </c>
      <c r="T663" s="2" t="str">
        <f t="shared" si="92"/>
        <v>25-34</v>
      </c>
      <c r="U663" s="1">
        <f t="shared" ca="1" si="93"/>
        <v>1767</v>
      </c>
      <c r="V663" s="2" t="str">
        <f t="shared" si="94"/>
        <v>High Loyalty</v>
      </c>
      <c r="W663" s="2" t="str">
        <f t="shared" si="95"/>
        <v>Legitimate</v>
      </c>
      <c r="X663" s="2" t="str">
        <f>IF(Q663&lt;Data_Validation!$B$8,"Low Value",IF(Q663&lt;Data_Validation!$B$9,"Medium Value","High Value"))</f>
        <v>Low Value</v>
      </c>
      <c r="Y663" s="2" t="str">
        <f t="shared" si="96"/>
        <v>Stable</v>
      </c>
      <c r="Z663" s="2" t="str">
        <f t="shared" si="97"/>
        <v>Check Data</v>
      </c>
    </row>
    <row r="664" spans="1:26" x14ac:dyDescent="0.3">
      <c r="A664" t="s">
        <v>667</v>
      </c>
      <c r="B664">
        <v>35</v>
      </c>
      <c r="C664" t="s">
        <v>21</v>
      </c>
      <c r="D664" t="s">
        <v>37</v>
      </c>
      <c r="E664">
        <v>45.74</v>
      </c>
      <c r="F664">
        <v>12</v>
      </c>
      <c r="G664">
        <v>148</v>
      </c>
      <c r="H664">
        <v>0</v>
      </c>
      <c r="I664" t="s">
        <v>23</v>
      </c>
      <c r="J664">
        <v>45.4</v>
      </c>
      <c r="K664" s="1">
        <v>45603</v>
      </c>
      <c r="L664">
        <v>43</v>
      </c>
      <c r="M664">
        <v>0.17</v>
      </c>
      <c r="N664">
        <f>IF(E664="",Data_Validation!$B$1,E664)</f>
        <v>45.74</v>
      </c>
      <c r="O664">
        <f>IF(J664="",Data_Validation!$B$2,J664)</f>
        <v>45.4</v>
      </c>
      <c r="P664">
        <f t="shared" si="90"/>
        <v>1</v>
      </c>
      <c r="Q664" s="2">
        <f>CustomerData[[#This Row],[avg_order_value_clean]]*CustomerData[[#This Row],[total_orders]]</f>
        <v>548.88</v>
      </c>
      <c r="R664" s="2" t="str">
        <f t="shared" si="98"/>
        <v>Inactive</v>
      </c>
      <c r="S664" s="2" t="str">
        <f t="shared" si="91"/>
        <v>Low Risk</v>
      </c>
      <c r="T664" s="2" t="str">
        <f t="shared" si="92"/>
        <v>35-44</v>
      </c>
      <c r="U664" s="1">
        <f t="shared" ca="1" si="93"/>
        <v>658</v>
      </c>
      <c r="V664" s="2" t="str">
        <f t="shared" si="94"/>
        <v>Medium Loyalty</v>
      </c>
      <c r="W664" s="2" t="str">
        <f t="shared" si="95"/>
        <v>Legitimate</v>
      </c>
      <c r="X664" s="2" t="str">
        <f>IF(Q664&lt;Data_Validation!$B$8,"Low Value",IF(Q664&lt;Data_Validation!$B$9,"Medium Value","High Value"))</f>
        <v>Low Value</v>
      </c>
      <c r="Y664" s="2" t="str">
        <f t="shared" si="96"/>
        <v>Stable</v>
      </c>
      <c r="Z664" s="2" t="str">
        <f t="shared" si="97"/>
        <v>Check Data</v>
      </c>
    </row>
    <row r="665" spans="1:26" x14ac:dyDescent="0.3">
      <c r="A665" t="s">
        <v>668</v>
      </c>
      <c r="B665">
        <v>59</v>
      </c>
      <c r="C665" t="s">
        <v>21</v>
      </c>
      <c r="D665" t="s">
        <v>50</v>
      </c>
      <c r="E665">
        <v>112.57</v>
      </c>
      <c r="F665">
        <v>11</v>
      </c>
      <c r="G665">
        <v>120</v>
      </c>
      <c r="H665">
        <v>0</v>
      </c>
      <c r="I665" t="s">
        <v>29</v>
      </c>
      <c r="J665">
        <v>99.5</v>
      </c>
      <c r="K665" s="1">
        <v>44107</v>
      </c>
      <c r="L665">
        <v>25</v>
      </c>
      <c r="M665">
        <v>0.51</v>
      </c>
      <c r="N665">
        <f>IF(E665="",Data_Validation!$B$1,E665)</f>
        <v>112.57</v>
      </c>
      <c r="O665">
        <f>IF(J665="",Data_Validation!$B$2,J665)</f>
        <v>99.5</v>
      </c>
      <c r="P665">
        <f t="shared" si="90"/>
        <v>2</v>
      </c>
      <c r="Q665" s="2">
        <f>CustomerData[[#This Row],[avg_order_value_clean]]*CustomerData[[#This Row],[total_orders]]</f>
        <v>1238.27</v>
      </c>
      <c r="R665" s="2" t="str">
        <f t="shared" si="98"/>
        <v>Inactive</v>
      </c>
      <c r="S665" s="2" t="str">
        <f t="shared" si="91"/>
        <v>High Risk</v>
      </c>
      <c r="T665" s="2" t="str">
        <f t="shared" si="92"/>
        <v>55+</v>
      </c>
      <c r="U665" s="1">
        <f t="shared" ca="1" si="93"/>
        <v>2154</v>
      </c>
      <c r="V665" s="2" t="str">
        <f t="shared" si="94"/>
        <v>Low Loyalty</v>
      </c>
      <c r="W665" s="2" t="str">
        <f t="shared" si="95"/>
        <v>Legitimate</v>
      </c>
      <c r="X665" s="2" t="str">
        <f>IF(Q665&lt;Data_Validation!$B$8,"Low Value",IF(Q665&lt;Data_Validation!$B$9,"Medium Value","High Value"))</f>
        <v>Low Value</v>
      </c>
      <c r="Y665" s="2" t="str">
        <f t="shared" si="96"/>
        <v>At Risk - Develop</v>
      </c>
      <c r="Z665" s="2" t="str">
        <f t="shared" si="97"/>
        <v>Check Data</v>
      </c>
    </row>
    <row r="666" spans="1:26" x14ac:dyDescent="0.3">
      <c r="A666" t="s">
        <v>669</v>
      </c>
      <c r="B666">
        <v>65</v>
      </c>
      <c r="C666" t="s">
        <v>21</v>
      </c>
      <c r="D666" t="s">
        <v>50</v>
      </c>
      <c r="E666">
        <v>112.4</v>
      </c>
      <c r="F666">
        <v>8</v>
      </c>
      <c r="G666">
        <v>308</v>
      </c>
      <c r="H666">
        <v>0</v>
      </c>
      <c r="I666" t="s">
        <v>29</v>
      </c>
      <c r="J666">
        <v>53.6</v>
      </c>
      <c r="K666" s="1">
        <v>45330</v>
      </c>
      <c r="L666">
        <v>62</v>
      </c>
      <c r="M666">
        <v>0.65</v>
      </c>
      <c r="N666">
        <f>IF(E666="",Data_Validation!$B$1,E666)</f>
        <v>112.4</v>
      </c>
      <c r="O666">
        <f>IF(J666="",Data_Validation!$B$2,J666)</f>
        <v>53.6</v>
      </c>
      <c r="P666">
        <f t="shared" si="90"/>
        <v>1</v>
      </c>
      <c r="Q666" s="2">
        <f>CustomerData[[#This Row],[avg_order_value_clean]]*CustomerData[[#This Row],[total_orders]]</f>
        <v>899.2</v>
      </c>
      <c r="R666" s="2" t="str">
        <f t="shared" si="98"/>
        <v>Inactive</v>
      </c>
      <c r="S666" s="2" t="str">
        <f t="shared" si="91"/>
        <v>High Risk</v>
      </c>
      <c r="T666" s="2" t="str">
        <f t="shared" si="92"/>
        <v>55+</v>
      </c>
      <c r="U666" s="1">
        <f t="shared" ca="1" si="93"/>
        <v>931</v>
      </c>
      <c r="V666" s="2" t="str">
        <f t="shared" si="94"/>
        <v>Medium Loyalty</v>
      </c>
      <c r="W666" s="2" t="str">
        <f t="shared" si="95"/>
        <v>Legitimate</v>
      </c>
      <c r="X666" s="2" t="str">
        <f>IF(Q666&lt;Data_Validation!$B$8,"Low Value",IF(Q666&lt;Data_Validation!$B$9,"Medium Value","High Value"))</f>
        <v>Low Value</v>
      </c>
      <c r="Y666" s="2" t="str">
        <f t="shared" si="96"/>
        <v>At Risk - Develop</v>
      </c>
      <c r="Z666" s="2" t="str">
        <f t="shared" si="97"/>
        <v>Check Data</v>
      </c>
    </row>
    <row r="667" spans="1:26" x14ac:dyDescent="0.3">
      <c r="A667" t="s">
        <v>670</v>
      </c>
      <c r="B667">
        <v>37</v>
      </c>
      <c r="C667" t="s">
        <v>21</v>
      </c>
      <c r="D667" t="s">
        <v>28</v>
      </c>
      <c r="E667">
        <v>65.72</v>
      </c>
      <c r="F667">
        <v>13</v>
      </c>
      <c r="G667">
        <v>96</v>
      </c>
      <c r="H667">
        <v>0</v>
      </c>
      <c r="I667" t="s">
        <v>16</v>
      </c>
      <c r="J667">
        <v>32.9</v>
      </c>
      <c r="K667" s="1">
        <v>44209</v>
      </c>
      <c r="L667">
        <v>13</v>
      </c>
      <c r="M667">
        <v>0.12</v>
      </c>
      <c r="N667">
        <f>IF(E667="",Data_Validation!$B$1,E667)</f>
        <v>65.72</v>
      </c>
      <c r="O667">
        <f>IF(J667="",Data_Validation!$B$2,J667)</f>
        <v>32.9</v>
      </c>
      <c r="P667">
        <f t="shared" si="90"/>
        <v>3</v>
      </c>
      <c r="Q667" s="2">
        <f>CustomerData[[#This Row],[avg_order_value_clean]]*CustomerData[[#This Row],[total_orders]]</f>
        <v>854.36</v>
      </c>
      <c r="R667" s="2" t="str">
        <f t="shared" si="98"/>
        <v>Inactive</v>
      </c>
      <c r="S667" s="2" t="str">
        <f t="shared" si="91"/>
        <v>Low Risk</v>
      </c>
      <c r="T667" s="2" t="str">
        <f t="shared" si="92"/>
        <v>35-44</v>
      </c>
      <c r="U667" s="1">
        <f t="shared" ca="1" si="93"/>
        <v>2052</v>
      </c>
      <c r="V667" s="2" t="str">
        <f t="shared" si="94"/>
        <v>Low Loyalty</v>
      </c>
      <c r="W667" s="2" t="str">
        <f t="shared" si="95"/>
        <v>Legitimate</v>
      </c>
      <c r="X667" s="2" t="str">
        <f>IF(Q667&lt;Data_Validation!$B$8,"Low Value",IF(Q667&lt;Data_Validation!$B$9,"Medium Value","High Value"))</f>
        <v>Low Value</v>
      </c>
      <c r="Y667" s="2" t="str">
        <f t="shared" si="96"/>
        <v>Stable</v>
      </c>
      <c r="Z667" s="2" t="str">
        <f t="shared" si="97"/>
        <v>Check Data</v>
      </c>
    </row>
    <row r="668" spans="1:26" x14ac:dyDescent="0.3">
      <c r="A668" t="s">
        <v>671</v>
      </c>
      <c r="B668">
        <v>54</v>
      </c>
      <c r="C668" t="s">
        <v>14</v>
      </c>
      <c r="D668" t="s">
        <v>22</v>
      </c>
      <c r="E668">
        <v>138.21</v>
      </c>
      <c r="F668">
        <v>10</v>
      </c>
      <c r="G668">
        <v>52</v>
      </c>
      <c r="H668">
        <v>0</v>
      </c>
      <c r="I668" t="s">
        <v>40</v>
      </c>
      <c r="J668">
        <v>63.6</v>
      </c>
      <c r="K668" s="1">
        <v>45083</v>
      </c>
      <c r="L668">
        <v>94</v>
      </c>
      <c r="M668">
        <v>0.34</v>
      </c>
      <c r="N668">
        <f>IF(E668="",Data_Validation!$B$1,E668)</f>
        <v>138.21</v>
      </c>
      <c r="O668">
        <f>IF(J668="",Data_Validation!$B$2,J668)</f>
        <v>63.6</v>
      </c>
      <c r="P668">
        <f t="shared" si="90"/>
        <v>2</v>
      </c>
      <c r="Q668" s="2">
        <f>CustomerData[[#This Row],[avg_order_value_clean]]*CustomerData[[#This Row],[total_orders]]</f>
        <v>1382.1000000000001</v>
      </c>
      <c r="R668" s="2" t="str">
        <f t="shared" si="98"/>
        <v>At Risk</v>
      </c>
      <c r="S668" s="2" t="str">
        <f t="shared" si="91"/>
        <v>Medium Risk</v>
      </c>
      <c r="T668" s="2" t="str">
        <f t="shared" si="92"/>
        <v>45-54</v>
      </c>
      <c r="U668" s="1">
        <f t="shared" ca="1" si="93"/>
        <v>1178</v>
      </c>
      <c r="V668" s="2" t="str">
        <f t="shared" si="94"/>
        <v>High Loyalty</v>
      </c>
      <c r="W668" s="2" t="str">
        <f t="shared" si="95"/>
        <v>Legitimate</v>
      </c>
      <c r="X668" s="2" t="str">
        <f>IF(Q668&lt;Data_Validation!$B$8,"Low Value",IF(Q668&lt;Data_Validation!$B$9,"Medium Value","High Value"))</f>
        <v>Low Value</v>
      </c>
      <c r="Y668" s="2" t="str">
        <f t="shared" si="96"/>
        <v>Stable</v>
      </c>
      <c r="Z668" s="2" t="str">
        <f t="shared" si="97"/>
        <v>Check Data</v>
      </c>
    </row>
    <row r="669" spans="1:26" x14ac:dyDescent="0.3">
      <c r="A669" t="s">
        <v>672</v>
      </c>
      <c r="B669">
        <v>62</v>
      </c>
      <c r="C669" t="s">
        <v>21</v>
      </c>
      <c r="D669" t="s">
        <v>15</v>
      </c>
      <c r="E669">
        <v>66.95</v>
      </c>
      <c r="F669">
        <v>9</v>
      </c>
      <c r="G669">
        <v>8</v>
      </c>
      <c r="H669">
        <v>0</v>
      </c>
      <c r="I669" t="s">
        <v>40</v>
      </c>
      <c r="J669">
        <v>4.4000000000000004</v>
      </c>
      <c r="K669" s="1">
        <v>45823</v>
      </c>
      <c r="L669">
        <v>83</v>
      </c>
      <c r="M669">
        <v>0.22</v>
      </c>
      <c r="N669">
        <f>IF(E669="",Data_Validation!$B$1,E669)</f>
        <v>66.95</v>
      </c>
      <c r="O669">
        <f>IF(J669="",Data_Validation!$B$2,J669)</f>
        <v>4.4000000000000004</v>
      </c>
      <c r="P669">
        <f t="shared" si="90"/>
        <v>1</v>
      </c>
      <c r="Q669" s="2">
        <f>CustomerData[[#This Row],[avg_order_value_clean]]*CustomerData[[#This Row],[total_orders]]</f>
        <v>602.55000000000007</v>
      </c>
      <c r="R669" s="2" t="str">
        <f t="shared" si="98"/>
        <v>Active</v>
      </c>
      <c r="S669" s="2" t="str">
        <f t="shared" si="91"/>
        <v>Medium Risk</v>
      </c>
      <c r="T669" s="2" t="str">
        <f t="shared" si="92"/>
        <v>55+</v>
      </c>
      <c r="U669" s="1">
        <f t="shared" ca="1" si="93"/>
        <v>438</v>
      </c>
      <c r="V669" s="2" t="str">
        <f t="shared" si="94"/>
        <v>High Loyalty</v>
      </c>
      <c r="W669" s="2" t="str">
        <f t="shared" si="95"/>
        <v>Legitimate</v>
      </c>
      <c r="X669" s="2" t="str">
        <f>IF(Q669&lt;Data_Validation!$B$8,"Low Value",IF(Q669&lt;Data_Validation!$B$9,"Medium Value","High Value"))</f>
        <v>Low Value</v>
      </c>
      <c r="Y669" s="2" t="str">
        <f t="shared" si="96"/>
        <v>Stable</v>
      </c>
      <c r="Z669" s="2" t="str">
        <f t="shared" si="97"/>
        <v>Check Data</v>
      </c>
    </row>
    <row r="670" spans="1:26" x14ac:dyDescent="0.3">
      <c r="A670" t="s">
        <v>673</v>
      </c>
      <c r="B670">
        <v>35</v>
      </c>
      <c r="C670" t="s">
        <v>25</v>
      </c>
      <c r="D670" t="s">
        <v>52</v>
      </c>
      <c r="E670">
        <v>173.33</v>
      </c>
      <c r="F670">
        <v>6</v>
      </c>
      <c r="G670">
        <v>330</v>
      </c>
      <c r="H670">
        <v>0</v>
      </c>
      <c r="I670" t="s">
        <v>19</v>
      </c>
      <c r="J670">
        <v>11.1</v>
      </c>
      <c r="K670" s="1">
        <v>44459</v>
      </c>
      <c r="L670">
        <v>24</v>
      </c>
      <c r="M670">
        <v>0.23</v>
      </c>
      <c r="N670">
        <f>IF(E670="",Data_Validation!$B$1,E670)</f>
        <v>173.33</v>
      </c>
      <c r="O670">
        <f>IF(J670="",Data_Validation!$B$2,J670)</f>
        <v>11.1</v>
      </c>
      <c r="P670">
        <f t="shared" si="90"/>
        <v>1</v>
      </c>
      <c r="Q670" s="2">
        <f>CustomerData[[#This Row],[avg_order_value_clean]]*CustomerData[[#This Row],[total_orders]]</f>
        <v>1039.98</v>
      </c>
      <c r="R670" s="2" t="str">
        <f t="shared" si="98"/>
        <v>Inactive</v>
      </c>
      <c r="S670" s="2" t="str">
        <f t="shared" si="91"/>
        <v>Medium Risk</v>
      </c>
      <c r="T670" s="2" t="str">
        <f t="shared" si="92"/>
        <v>35-44</v>
      </c>
      <c r="U670" s="1">
        <f t="shared" ca="1" si="93"/>
        <v>1802</v>
      </c>
      <c r="V670" s="2" t="str">
        <f t="shared" si="94"/>
        <v>Low Loyalty</v>
      </c>
      <c r="W670" s="2" t="str">
        <f t="shared" si="95"/>
        <v>Legitimate</v>
      </c>
      <c r="X670" s="2" t="str">
        <f>IF(Q670&lt;Data_Validation!$B$8,"Low Value",IF(Q670&lt;Data_Validation!$B$9,"Medium Value","High Value"))</f>
        <v>Low Value</v>
      </c>
      <c r="Y670" s="2" t="str">
        <f t="shared" si="96"/>
        <v>Stable</v>
      </c>
      <c r="Z670" s="2" t="str">
        <f t="shared" si="97"/>
        <v>Check Data</v>
      </c>
    </row>
    <row r="671" spans="1:26" x14ac:dyDescent="0.3">
      <c r="A671" t="s">
        <v>674</v>
      </c>
      <c r="B671">
        <v>34</v>
      </c>
      <c r="C671" t="s">
        <v>25</v>
      </c>
      <c r="D671" t="s">
        <v>15</v>
      </c>
      <c r="E671">
        <v>114.6</v>
      </c>
      <c r="F671">
        <v>10</v>
      </c>
      <c r="G671">
        <v>250</v>
      </c>
      <c r="H671">
        <v>0</v>
      </c>
      <c r="I671" t="s">
        <v>16</v>
      </c>
      <c r="J671">
        <v>66.400000000000006</v>
      </c>
      <c r="K671" s="1">
        <v>44643</v>
      </c>
      <c r="L671">
        <v>97</v>
      </c>
      <c r="M671">
        <v>0.28999999999999998</v>
      </c>
      <c r="N671">
        <f>IF(E671="",Data_Validation!$B$1,E671)</f>
        <v>114.6</v>
      </c>
      <c r="O671">
        <f>IF(J671="",Data_Validation!$B$2,J671)</f>
        <v>66.400000000000006</v>
      </c>
      <c r="P671">
        <f t="shared" si="90"/>
        <v>1</v>
      </c>
      <c r="Q671" s="2">
        <f>CustomerData[[#This Row],[avg_order_value_clean]]*CustomerData[[#This Row],[total_orders]]</f>
        <v>1146</v>
      </c>
      <c r="R671" s="2" t="str">
        <f t="shared" si="98"/>
        <v>Inactive</v>
      </c>
      <c r="S671" s="2" t="str">
        <f t="shared" si="91"/>
        <v>Medium Risk</v>
      </c>
      <c r="T671" s="2" t="str">
        <f t="shared" si="92"/>
        <v>25-34</v>
      </c>
      <c r="U671" s="1">
        <f t="shared" ca="1" si="93"/>
        <v>1618</v>
      </c>
      <c r="V671" s="2" t="str">
        <f t="shared" si="94"/>
        <v>High Loyalty</v>
      </c>
      <c r="W671" s="2" t="str">
        <f t="shared" si="95"/>
        <v>Legitimate</v>
      </c>
      <c r="X671" s="2" t="str">
        <f>IF(Q671&lt;Data_Validation!$B$8,"Low Value",IF(Q671&lt;Data_Validation!$B$9,"Medium Value","High Value"))</f>
        <v>Low Value</v>
      </c>
      <c r="Y671" s="2" t="str">
        <f t="shared" si="96"/>
        <v>Stable</v>
      </c>
      <c r="Z671" s="2" t="str">
        <f t="shared" si="97"/>
        <v>Check Data</v>
      </c>
    </row>
    <row r="672" spans="1:26" x14ac:dyDescent="0.3">
      <c r="A672" t="s">
        <v>675</v>
      </c>
      <c r="B672">
        <v>26</v>
      </c>
      <c r="C672" t="s">
        <v>14</v>
      </c>
      <c r="D672" t="s">
        <v>18</v>
      </c>
      <c r="E672">
        <v>138.83000000000001</v>
      </c>
      <c r="F672">
        <v>11</v>
      </c>
      <c r="G672">
        <v>359</v>
      </c>
      <c r="H672">
        <v>0</v>
      </c>
      <c r="I672" t="s">
        <v>16</v>
      </c>
      <c r="J672">
        <v>12.3</v>
      </c>
      <c r="K672" s="1">
        <v>44717</v>
      </c>
      <c r="L672">
        <v>59</v>
      </c>
      <c r="M672">
        <v>0.12</v>
      </c>
      <c r="N672">
        <f>IF(E672="",Data_Validation!$B$1,E672)</f>
        <v>138.83000000000001</v>
      </c>
      <c r="O672">
        <f>IF(J672="",Data_Validation!$B$2,J672)</f>
        <v>12.3</v>
      </c>
      <c r="P672">
        <f t="shared" si="90"/>
        <v>1</v>
      </c>
      <c r="Q672" s="2">
        <f>CustomerData[[#This Row],[avg_order_value_clean]]*CustomerData[[#This Row],[total_orders]]</f>
        <v>1527.13</v>
      </c>
      <c r="R672" s="2" t="str">
        <f t="shared" si="98"/>
        <v>Inactive</v>
      </c>
      <c r="S672" s="2" t="str">
        <f t="shared" si="91"/>
        <v>Low Risk</v>
      </c>
      <c r="T672" s="2" t="str">
        <f t="shared" si="92"/>
        <v>25-34</v>
      </c>
      <c r="U672" s="1">
        <f t="shared" ca="1" si="93"/>
        <v>1544</v>
      </c>
      <c r="V672" s="2" t="str">
        <f t="shared" si="94"/>
        <v>Medium Loyalty</v>
      </c>
      <c r="W672" s="2" t="str">
        <f t="shared" si="95"/>
        <v>Legitimate</v>
      </c>
      <c r="X672" s="2" t="str">
        <f>IF(Q672&lt;Data_Validation!$B$8,"Low Value",IF(Q672&lt;Data_Validation!$B$9,"Medium Value","High Value"))</f>
        <v>High Value</v>
      </c>
      <c r="Y672" s="2" t="str">
        <f t="shared" si="96"/>
        <v>High Value - Maintain</v>
      </c>
      <c r="Z672" s="2" t="str">
        <f t="shared" si="97"/>
        <v>Check Data</v>
      </c>
    </row>
    <row r="673" spans="1:26" x14ac:dyDescent="0.3">
      <c r="A673" t="s">
        <v>676</v>
      </c>
      <c r="B673">
        <v>31</v>
      </c>
      <c r="C673" t="s">
        <v>21</v>
      </c>
      <c r="D673" t="s">
        <v>44</v>
      </c>
      <c r="E673">
        <v>68.98</v>
      </c>
      <c r="F673">
        <v>12</v>
      </c>
      <c r="G673">
        <v>348</v>
      </c>
      <c r="H673">
        <v>0</v>
      </c>
      <c r="I673" t="s">
        <v>29</v>
      </c>
      <c r="J673">
        <v>75.5</v>
      </c>
      <c r="K673" s="1">
        <v>44481</v>
      </c>
      <c r="L673">
        <v>77</v>
      </c>
      <c r="M673">
        <v>0.55000000000000004</v>
      </c>
      <c r="N673">
        <f>IF(E673="",Data_Validation!$B$1,E673)</f>
        <v>68.98</v>
      </c>
      <c r="O673">
        <f>IF(J673="",Data_Validation!$B$2,J673)</f>
        <v>75.5</v>
      </c>
      <c r="P673">
        <f t="shared" si="90"/>
        <v>2</v>
      </c>
      <c r="Q673" s="2">
        <f>CustomerData[[#This Row],[avg_order_value_clean]]*CustomerData[[#This Row],[total_orders]]</f>
        <v>827.76</v>
      </c>
      <c r="R673" s="2" t="str">
        <f t="shared" si="98"/>
        <v>Inactive</v>
      </c>
      <c r="S673" s="2" t="str">
        <f t="shared" si="91"/>
        <v>High Risk</v>
      </c>
      <c r="T673" s="2" t="str">
        <f t="shared" si="92"/>
        <v>25-34</v>
      </c>
      <c r="U673" s="1">
        <f t="shared" ca="1" si="93"/>
        <v>1780</v>
      </c>
      <c r="V673" s="2" t="str">
        <f t="shared" si="94"/>
        <v>High Loyalty</v>
      </c>
      <c r="W673" s="2" t="str">
        <f t="shared" si="95"/>
        <v>Legitimate</v>
      </c>
      <c r="X673" s="2" t="str">
        <f>IF(Q673&lt;Data_Validation!$B$8,"Low Value",IF(Q673&lt;Data_Validation!$B$9,"Medium Value","High Value"))</f>
        <v>Low Value</v>
      </c>
      <c r="Y673" s="2" t="str">
        <f t="shared" si="96"/>
        <v>At Risk - Develop</v>
      </c>
      <c r="Z673" s="2" t="str">
        <f t="shared" si="97"/>
        <v>Check Data</v>
      </c>
    </row>
    <row r="674" spans="1:26" x14ac:dyDescent="0.3">
      <c r="A674" t="s">
        <v>677</v>
      </c>
      <c r="B674">
        <v>66</v>
      </c>
      <c r="C674" t="s">
        <v>21</v>
      </c>
      <c r="D674" t="s">
        <v>22</v>
      </c>
      <c r="E674">
        <v>188.68</v>
      </c>
      <c r="F674">
        <v>9</v>
      </c>
      <c r="G674">
        <v>123</v>
      </c>
      <c r="H674">
        <v>0</v>
      </c>
      <c r="I674" t="s">
        <v>40</v>
      </c>
      <c r="J674">
        <v>6.2</v>
      </c>
      <c r="K674" s="1">
        <v>44853</v>
      </c>
      <c r="L674">
        <v>95</v>
      </c>
      <c r="M674">
        <v>7.0000000000000007E-2</v>
      </c>
      <c r="N674">
        <f>IF(E674="",Data_Validation!$B$1,E674)</f>
        <v>188.68</v>
      </c>
      <c r="O674">
        <f>IF(J674="",Data_Validation!$B$2,J674)</f>
        <v>6.2</v>
      </c>
      <c r="P674">
        <f t="shared" si="90"/>
        <v>1</v>
      </c>
      <c r="Q674" s="2">
        <f>CustomerData[[#This Row],[avg_order_value_clean]]*CustomerData[[#This Row],[total_orders]]</f>
        <v>1698.1200000000001</v>
      </c>
      <c r="R674" s="2" t="str">
        <f t="shared" si="98"/>
        <v>Inactive</v>
      </c>
      <c r="S674" s="2" t="str">
        <f t="shared" si="91"/>
        <v>Low Risk</v>
      </c>
      <c r="T674" s="2" t="str">
        <f t="shared" si="92"/>
        <v>55+</v>
      </c>
      <c r="U674" s="1">
        <f t="shared" ca="1" si="93"/>
        <v>1408</v>
      </c>
      <c r="V674" s="2" t="str">
        <f t="shared" si="94"/>
        <v>High Loyalty</v>
      </c>
      <c r="W674" s="2" t="str">
        <f t="shared" si="95"/>
        <v>Legitimate</v>
      </c>
      <c r="X674" s="2" t="str">
        <f>IF(Q674&lt;Data_Validation!$B$8,"Low Value",IF(Q674&lt;Data_Validation!$B$9,"Medium Value","High Value"))</f>
        <v>High Value</v>
      </c>
      <c r="Y674" s="2" t="str">
        <f t="shared" si="96"/>
        <v>High Value - Maintain</v>
      </c>
      <c r="Z674" s="2" t="str">
        <f t="shared" si="97"/>
        <v>Check Data</v>
      </c>
    </row>
    <row r="675" spans="1:26" x14ac:dyDescent="0.3">
      <c r="A675" t="s">
        <v>678</v>
      </c>
      <c r="B675">
        <v>46</v>
      </c>
      <c r="C675" t="s">
        <v>21</v>
      </c>
      <c r="D675" t="s">
        <v>18</v>
      </c>
      <c r="E675">
        <v>65.7</v>
      </c>
      <c r="F675">
        <v>11</v>
      </c>
      <c r="G675">
        <v>121</v>
      </c>
      <c r="H675">
        <v>1</v>
      </c>
      <c r="I675" t="s">
        <v>23</v>
      </c>
      <c r="J675">
        <v>59.4</v>
      </c>
      <c r="K675" s="1">
        <v>44312</v>
      </c>
      <c r="L675">
        <v>38</v>
      </c>
      <c r="M675">
        <v>0.44</v>
      </c>
      <c r="N675">
        <f>IF(E675="",Data_Validation!$B$1,E675)</f>
        <v>65.7</v>
      </c>
      <c r="O675">
        <f>IF(J675="",Data_Validation!$B$2,J675)</f>
        <v>59.4</v>
      </c>
      <c r="P675">
        <f t="shared" si="90"/>
        <v>1</v>
      </c>
      <c r="Q675" s="2">
        <f>CustomerData[[#This Row],[avg_order_value_clean]]*CustomerData[[#This Row],[total_orders]]</f>
        <v>722.7</v>
      </c>
      <c r="R675" s="2" t="str">
        <f t="shared" si="98"/>
        <v>Inactive</v>
      </c>
      <c r="S675" s="2" t="str">
        <f t="shared" si="91"/>
        <v>Medium Risk</v>
      </c>
      <c r="T675" s="2" t="str">
        <f t="shared" si="92"/>
        <v>45-54</v>
      </c>
      <c r="U675" s="1">
        <f t="shared" ca="1" si="93"/>
        <v>1949</v>
      </c>
      <c r="V675" s="2" t="str">
        <f t="shared" si="94"/>
        <v>Low Loyalty</v>
      </c>
      <c r="W675" s="2" t="str">
        <f t="shared" si="95"/>
        <v>Fraudulent</v>
      </c>
      <c r="X675" s="2" t="str">
        <f>IF(Q675&lt;Data_Validation!$B$8,"Low Value",IF(Q675&lt;Data_Validation!$B$9,"Medium Value","High Value"))</f>
        <v>Low Value</v>
      </c>
      <c r="Y675" s="2" t="str">
        <f t="shared" si="96"/>
        <v>Stable</v>
      </c>
      <c r="Z675" s="2" t="str">
        <f t="shared" si="97"/>
        <v>Check Data</v>
      </c>
    </row>
    <row r="676" spans="1:26" x14ac:dyDescent="0.3">
      <c r="A676" t="s">
        <v>679</v>
      </c>
      <c r="B676">
        <v>48</v>
      </c>
      <c r="C676" t="s">
        <v>14</v>
      </c>
      <c r="D676" t="s">
        <v>26</v>
      </c>
      <c r="E676">
        <v>132.26</v>
      </c>
      <c r="F676">
        <v>8</v>
      </c>
      <c r="G676">
        <v>198</v>
      </c>
      <c r="H676">
        <v>0</v>
      </c>
      <c r="I676" t="s">
        <v>16</v>
      </c>
      <c r="J676">
        <v>67.8</v>
      </c>
      <c r="K676" s="1">
        <v>44546</v>
      </c>
      <c r="L676">
        <v>8</v>
      </c>
      <c r="M676">
        <v>0.26</v>
      </c>
      <c r="N676">
        <f>IF(E676="",Data_Validation!$B$1,E676)</f>
        <v>132.26</v>
      </c>
      <c r="O676">
        <f>IF(J676="",Data_Validation!$B$2,J676)</f>
        <v>67.8</v>
      </c>
      <c r="P676">
        <f t="shared" si="90"/>
        <v>3</v>
      </c>
      <c r="Q676" s="2">
        <f>CustomerData[[#This Row],[avg_order_value_clean]]*CustomerData[[#This Row],[total_orders]]</f>
        <v>1058.08</v>
      </c>
      <c r="R676" s="2" t="str">
        <f t="shared" si="98"/>
        <v>Inactive</v>
      </c>
      <c r="S676" s="2" t="str">
        <f t="shared" si="91"/>
        <v>Medium Risk</v>
      </c>
      <c r="T676" s="2" t="str">
        <f t="shared" si="92"/>
        <v>45-54</v>
      </c>
      <c r="U676" s="1">
        <f t="shared" ca="1" si="93"/>
        <v>1715</v>
      </c>
      <c r="V676" s="2" t="str">
        <f t="shared" si="94"/>
        <v>Low Loyalty</v>
      </c>
      <c r="W676" s="2" t="str">
        <f t="shared" si="95"/>
        <v>Legitimate</v>
      </c>
      <c r="X676" s="2" t="str">
        <f>IF(Q676&lt;Data_Validation!$B$8,"Low Value",IF(Q676&lt;Data_Validation!$B$9,"Medium Value","High Value"))</f>
        <v>Low Value</v>
      </c>
      <c r="Y676" s="2" t="str">
        <f t="shared" si="96"/>
        <v>Stable</v>
      </c>
      <c r="Z676" s="2" t="str">
        <f t="shared" si="97"/>
        <v>Check Data</v>
      </c>
    </row>
    <row r="677" spans="1:26" x14ac:dyDescent="0.3">
      <c r="A677" t="s">
        <v>680</v>
      </c>
      <c r="B677">
        <v>21</v>
      </c>
      <c r="C677" t="s">
        <v>14</v>
      </c>
      <c r="D677" t="s">
        <v>37</v>
      </c>
      <c r="E677">
        <v>49.71</v>
      </c>
      <c r="F677">
        <v>11</v>
      </c>
      <c r="G677">
        <v>316</v>
      </c>
      <c r="H677">
        <v>0</v>
      </c>
      <c r="I677" t="s">
        <v>16</v>
      </c>
      <c r="J677">
        <v>78</v>
      </c>
      <c r="K677" s="1">
        <v>45408</v>
      </c>
      <c r="L677">
        <v>58</v>
      </c>
      <c r="M677">
        <v>0.77</v>
      </c>
      <c r="N677">
        <f>IF(E677="",Data_Validation!$B$1,E677)</f>
        <v>49.71</v>
      </c>
      <c r="O677">
        <f>IF(J677="",Data_Validation!$B$2,J677)</f>
        <v>78</v>
      </c>
      <c r="P677">
        <f t="shared" si="90"/>
        <v>1</v>
      </c>
      <c r="Q677" s="2">
        <f>CustomerData[[#This Row],[avg_order_value_clean]]*CustomerData[[#This Row],[total_orders]]</f>
        <v>546.81000000000006</v>
      </c>
      <c r="R677" s="2" t="str">
        <f t="shared" si="98"/>
        <v>Inactive</v>
      </c>
      <c r="S677" s="2" t="str">
        <f t="shared" si="91"/>
        <v>High Risk</v>
      </c>
      <c r="T677" s="2" t="str">
        <f t="shared" si="92"/>
        <v>Under 25</v>
      </c>
      <c r="U677" s="1">
        <f t="shared" ca="1" si="93"/>
        <v>853</v>
      </c>
      <c r="V677" s="2" t="str">
        <f t="shared" si="94"/>
        <v>Medium Loyalty</v>
      </c>
      <c r="W677" s="2" t="str">
        <f t="shared" si="95"/>
        <v>Legitimate</v>
      </c>
      <c r="X677" s="2" t="str">
        <f>IF(Q677&lt;Data_Validation!$B$8,"Low Value",IF(Q677&lt;Data_Validation!$B$9,"Medium Value","High Value"))</f>
        <v>Low Value</v>
      </c>
      <c r="Y677" s="2" t="str">
        <f t="shared" si="96"/>
        <v>At Risk - Develop</v>
      </c>
      <c r="Z677" s="2" t="str">
        <f t="shared" si="97"/>
        <v>Check Data</v>
      </c>
    </row>
    <row r="678" spans="1:26" x14ac:dyDescent="0.3">
      <c r="A678" t="s">
        <v>681</v>
      </c>
      <c r="B678">
        <v>35</v>
      </c>
      <c r="C678" t="s">
        <v>14</v>
      </c>
      <c r="D678" t="s">
        <v>15</v>
      </c>
      <c r="E678">
        <v>158.21</v>
      </c>
      <c r="F678">
        <v>12</v>
      </c>
      <c r="G678">
        <v>94</v>
      </c>
      <c r="H678">
        <v>0</v>
      </c>
      <c r="I678" t="s">
        <v>29</v>
      </c>
      <c r="J678">
        <v>88.6</v>
      </c>
      <c r="K678" s="1">
        <v>44199</v>
      </c>
      <c r="L678">
        <v>30</v>
      </c>
      <c r="M678">
        <v>0.18</v>
      </c>
      <c r="N678">
        <f>IF(E678="",Data_Validation!$B$1,E678)</f>
        <v>158.21</v>
      </c>
      <c r="O678">
        <f>IF(J678="",Data_Validation!$B$2,J678)</f>
        <v>88.6</v>
      </c>
      <c r="P678">
        <f t="shared" si="90"/>
        <v>1</v>
      </c>
      <c r="Q678" s="2">
        <f>CustomerData[[#This Row],[avg_order_value_clean]]*CustomerData[[#This Row],[total_orders]]</f>
        <v>1898.52</v>
      </c>
      <c r="R678" s="2" t="str">
        <f t="shared" si="98"/>
        <v>Inactive</v>
      </c>
      <c r="S678" s="2" t="str">
        <f t="shared" si="91"/>
        <v>Low Risk</v>
      </c>
      <c r="T678" s="2" t="str">
        <f t="shared" si="92"/>
        <v>35-44</v>
      </c>
      <c r="U678" s="1">
        <f t="shared" ca="1" si="93"/>
        <v>2062</v>
      </c>
      <c r="V678" s="2" t="str">
        <f t="shared" si="94"/>
        <v>Low Loyalty</v>
      </c>
      <c r="W678" s="2" t="str">
        <f t="shared" si="95"/>
        <v>Legitimate</v>
      </c>
      <c r="X678" s="2" t="str">
        <f>IF(Q678&lt;Data_Validation!$B$8,"Low Value",IF(Q678&lt;Data_Validation!$B$9,"Medium Value","High Value"))</f>
        <v>High Value</v>
      </c>
      <c r="Y678" s="2" t="str">
        <f t="shared" si="96"/>
        <v>High Value - Maintain</v>
      </c>
      <c r="Z678" s="2" t="str">
        <f t="shared" si="97"/>
        <v>Check Data</v>
      </c>
    </row>
    <row r="679" spans="1:26" x14ac:dyDescent="0.3">
      <c r="A679" t="s">
        <v>682</v>
      </c>
      <c r="B679">
        <v>76</v>
      </c>
      <c r="C679" t="s">
        <v>25</v>
      </c>
      <c r="D679" t="s">
        <v>35</v>
      </c>
      <c r="E679">
        <v>48.53</v>
      </c>
      <c r="F679">
        <v>9</v>
      </c>
      <c r="G679">
        <v>29</v>
      </c>
      <c r="H679">
        <v>0</v>
      </c>
      <c r="I679" t="s">
        <v>23</v>
      </c>
      <c r="J679">
        <v>31.2</v>
      </c>
      <c r="K679" s="1">
        <v>44397</v>
      </c>
      <c r="L679">
        <v>19</v>
      </c>
      <c r="M679">
        <v>0.08</v>
      </c>
      <c r="N679">
        <f>IF(E679="",Data_Validation!$B$1,E679)</f>
        <v>48.53</v>
      </c>
      <c r="O679">
        <f>IF(J679="",Data_Validation!$B$2,J679)</f>
        <v>31.2</v>
      </c>
      <c r="P679">
        <f t="shared" si="90"/>
        <v>2</v>
      </c>
      <c r="Q679" s="2">
        <f>CustomerData[[#This Row],[avg_order_value_clean]]*CustomerData[[#This Row],[total_orders]]</f>
        <v>436.77</v>
      </c>
      <c r="R679" s="2" t="str">
        <f t="shared" si="98"/>
        <v>Active</v>
      </c>
      <c r="S679" s="2" t="str">
        <f t="shared" si="91"/>
        <v>Low Risk</v>
      </c>
      <c r="T679" s="2" t="str">
        <f t="shared" si="92"/>
        <v>55+</v>
      </c>
      <c r="U679" s="1">
        <f t="shared" ca="1" si="93"/>
        <v>1864</v>
      </c>
      <c r="V679" s="2" t="str">
        <f t="shared" si="94"/>
        <v>Low Loyalty</v>
      </c>
      <c r="W679" s="2" t="str">
        <f t="shared" si="95"/>
        <v>Legitimate</v>
      </c>
      <c r="X679" s="2" t="str">
        <f>IF(Q679&lt;Data_Validation!$B$8,"Low Value",IF(Q679&lt;Data_Validation!$B$9,"Medium Value","High Value"))</f>
        <v>Low Value</v>
      </c>
      <c r="Y679" s="2" t="str">
        <f t="shared" si="96"/>
        <v>Stable</v>
      </c>
      <c r="Z679" s="2" t="str">
        <f t="shared" si="97"/>
        <v>Check Data</v>
      </c>
    </row>
    <row r="680" spans="1:26" x14ac:dyDescent="0.3">
      <c r="A680" t="s">
        <v>683</v>
      </c>
      <c r="B680">
        <v>37</v>
      </c>
      <c r="C680" t="s">
        <v>21</v>
      </c>
      <c r="D680" t="s">
        <v>26</v>
      </c>
      <c r="E680">
        <v>279.57</v>
      </c>
      <c r="F680">
        <v>10</v>
      </c>
      <c r="G680">
        <v>91</v>
      </c>
      <c r="H680">
        <v>0</v>
      </c>
      <c r="I680" t="s">
        <v>23</v>
      </c>
      <c r="J680">
        <v>71.900000000000006</v>
      </c>
      <c r="K680" s="1">
        <v>45307</v>
      </c>
      <c r="L680">
        <v>96</v>
      </c>
      <c r="M680">
        <v>0.25</v>
      </c>
      <c r="N680">
        <f>IF(E680="",Data_Validation!$B$1,E680)</f>
        <v>279.57</v>
      </c>
      <c r="O680">
        <f>IF(J680="",Data_Validation!$B$2,J680)</f>
        <v>71.900000000000006</v>
      </c>
      <c r="P680">
        <f t="shared" si="90"/>
        <v>1</v>
      </c>
      <c r="Q680" s="2">
        <f>CustomerData[[#This Row],[avg_order_value_clean]]*CustomerData[[#This Row],[total_orders]]</f>
        <v>2795.7</v>
      </c>
      <c r="R680" s="2" t="str">
        <f t="shared" si="98"/>
        <v>Inactive</v>
      </c>
      <c r="S680" s="2" t="str">
        <f t="shared" si="91"/>
        <v>Medium Risk</v>
      </c>
      <c r="T680" s="2" t="str">
        <f t="shared" si="92"/>
        <v>35-44</v>
      </c>
      <c r="U680" s="1">
        <f t="shared" ca="1" si="93"/>
        <v>954</v>
      </c>
      <c r="V680" s="2" t="str">
        <f t="shared" si="94"/>
        <v>High Loyalty</v>
      </c>
      <c r="W680" s="2" t="str">
        <f t="shared" si="95"/>
        <v>Legitimate</v>
      </c>
      <c r="X680" s="2" t="str">
        <f>IF(Q680&lt;Data_Validation!$B$8,"Low Value",IF(Q680&lt;Data_Validation!$B$9,"Medium Value","High Value"))</f>
        <v>High Value</v>
      </c>
      <c r="Y680" s="2" t="str">
        <f t="shared" si="96"/>
        <v>High Value - Maintain</v>
      </c>
      <c r="Z680" s="2" t="str">
        <f t="shared" si="97"/>
        <v>Check Data</v>
      </c>
    </row>
    <row r="681" spans="1:26" x14ac:dyDescent="0.3">
      <c r="A681" t="s">
        <v>684</v>
      </c>
      <c r="B681">
        <v>73</v>
      </c>
      <c r="C681" t="s">
        <v>14</v>
      </c>
      <c r="D681" t="s">
        <v>52</v>
      </c>
      <c r="E681">
        <v>188.31</v>
      </c>
      <c r="F681">
        <v>7</v>
      </c>
      <c r="G681">
        <v>83</v>
      </c>
      <c r="H681">
        <v>0</v>
      </c>
      <c r="I681" t="s">
        <v>23</v>
      </c>
      <c r="J681">
        <v>8.1</v>
      </c>
      <c r="K681" s="1">
        <v>45054</v>
      </c>
      <c r="L681">
        <v>30</v>
      </c>
      <c r="M681">
        <v>0.45</v>
      </c>
      <c r="N681">
        <f>IF(E681="",Data_Validation!$B$1,E681)</f>
        <v>188.31</v>
      </c>
      <c r="O681">
        <f>IF(J681="",Data_Validation!$B$2,J681)</f>
        <v>8.1</v>
      </c>
      <c r="P681">
        <f t="shared" si="90"/>
        <v>2</v>
      </c>
      <c r="Q681" s="2">
        <f>CustomerData[[#This Row],[avg_order_value_clean]]*CustomerData[[#This Row],[total_orders]]</f>
        <v>1318.17</v>
      </c>
      <c r="R681" s="2" t="str">
        <f t="shared" si="98"/>
        <v>At Risk</v>
      </c>
      <c r="S681" s="2" t="str">
        <f t="shared" si="91"/>
        <v>Medium Risk</v>
      </c>
      <c r="T681" s="2" t="str">
        <f t="shared" si="92"/>
        <v>55+</v>
      </c>
      <c r="U681" s="1">
        <f t="shared" ca="1" si="93"/>
        <v>1207</v>
      </c>
      <c r="V681" s="2" t="str">
        <f t="shared" si="94"/>
        <v>Low Loyalty</v>
      </c>
      <c r="W681" s="2" t="str">
        <f t="shared" si="95"/>
        <v>Legitimate</v>
      </c>
      <c r="X681" s="2" t="str">
        <f>IF(Q681&lt;Data_Validation!$B$8,"Low Value",IF(Q681&lt;Data_Validation!$B$9,"Medium Value","High Value"))</f>
        <v>Low Value</v>
      </c>
      <c r="Y681" s="2" t="str">
        <f t="shared" si="96"/>
        <v>Stable</v>
      </c>
      <c r="Z681" s="2" t="str">
        <f t="shared" si="97"/>
        <v>Check Data</v>
      </c>
    </row>
    <row r="682" spans="1:26" x14ac:dyDescent="0.3">
      <c r="A682" t="s">
        <v>685</v>
      </c>
      <c r="B682">
        <v>73</v>
      </c>
      <c r="C682" t="s">
        <v>21</v>
      </c>
      <c r="D682" t="s">
        <v>37</v>
      </c>
      <c r="E682">
        <v>70.959999999999994</v>
      </c>
      <c r="F682">
        <v>9</v>
      </c>
      <c r="G682">
        <v>14</v>
      </c>
      <c r="H682">
        <v>0</v>
      </c>
      <c r="I682" t="s">
        <v>23</v>
      </c>
      <c r="J682">
        <v>83</v>
      </c>
      <c r="K682" s="1">
        <v>44770</v>
      </c>
      <c r="L682">
        <v>55</v>
      </c>
      <c r="M682">
        <v>0.16</v>
      </c>
      <c r="N682">
        <f>IF(E682="",Data_Validation!$B$1,E682)</f>
        <v>70.959999999999994</v>
      </c>
      <c r="O682">
        <f>IF(J682="",Data_Validation!$B$2,J682)</f>
        <v>83</v>
      </c>
      <c r="P682">
        <f t="shared" si="90"/>
        <v>1</v>
      </c>
      <c r="Q682" s="2">
        <f>CustomerData[[#This Row],[avg_order_value_clean]]*CustomerData[[#This Row],[total_orders]]</f>
        <v>638.64</v>
      </c>
      <c r="R682" s="2" t="str">
        <f t="shared" si="98"/>
        <v>Active</v>
      </c>
      <c r="S682" s="2" t="str">
        <f t="shared" si="91"/>
        <v>Low Risk</v>
      </c>
      <c r="T682" s="2" t="str">
        <f t="shared" si="92"/>
        <v>55+</v>
      </c>
      <c r="U682" s="1">
        <f t="shared" ca="1" si="93"/>
        <v>1491</v>
      </c>
      <c r="V682" s="2" t="str">
        <f t="shared" si="94"/>
        <v>Medium Loyalty</v>
      </c>
      <c r="W682" s="2" t="str">
        <f t="shared" si="95"/>
        <v>Legitimate</v>
      </c>
      <c r="X682" s="2" t="str">
        <f>IF(Q682&lt;Data_Validation!$B$8,"Low Value",IF(Q682&lt;Data_Validation!$B$9,"Medium Value","High Value"))</f>
        <v>Low Value</v>
      </c>
      <c r="Y682" s="2" t="str">
        <f t="shared" si="96"/>
        <v>Stable</v>
      </c>
      <c r="Z682" s="2" t="str">
        <f t="shared" si="97"/>
        <v>Check Data</v>
      </c>
    </row>
    <row r="683" spans="1:26" x14ac:dyDescent="0.3">
      <c r="A683" t="s">
        <v>686</v>
      </c>
      <c r="B683">
        <v>64</v>
      </c>
      <c r="C683" t="s">
        <v>21</v>
      </c>
      <c r="D683" t="s">
        <v>50</v>
      </c>
      <c r="E683">
        <v>93.07</v>
      </c>
      <c r="F683">
        <v>15</v>
      </c>
      <c r="G683">
        <v>142</v>
      </c>
      <c r="H683">
        <v>0</v>
      </c>
      <c r="I683" t="s">
        <v>40</v>
      </c>
      <c r="J683">
        <v>89</v>
      </c>
      <c r="K683" s="1">
        <v>44074</v>
      </c>
      <c r="L683">
        <v>46</v>
      </c>
      <c r="M683">
        <v>0.24</v>
      </c>
      <c r="N683">
        <f>IF(E683="",Data_Validation!$B$1,E683)</f>
        <v>93.07</v>
      </c>
      <c r="O683">
        <f>IF(J683="",Data_Validation!$B$2,J683)</f>
        <v>89</v>
      </c>
      <c r="P683">
        <f t="shared" si="90"/>
        <v>1</v>
      </c>
      <c r="Q683" s="2">
        <f>CustomerData[[#This Row],[avg_order_value_clean]]*CustomerData[[#This Row],[total_orders]]</f>
        <v>1396.05</v>
      </c>
      <c r="R683" s="2" t="str">
        <f t="shared" si="98"/>
        <v>Inactive</v>
      </c>
      <c r="S683" s="2" t="str">
        <f t="shared" si="91"/>
        <v>Medium Risk</v>
      </c>
      <c r="T683" s="2" t="str">
        <f t="shared" si="92"/>
        <v>55+</v>
      </c>
      <c r="U683" s="1">
        <f t="shared" ca="1" si="93"/>
        <v>2187</v>
      </c>
      <c r="V683" s="2" t="str">
        <f t="shared" si="94"/>
        <v>Medium Loyalty</v>
      </c>
      <c r="W683" s="2" t="str">
        <f t="shared" si="95"/>
        <v>Legitimate</v>
      </c>
      <c r="X683" s="2" t="str">
        <f>IF(Q683&lt;Data_Validation!$B$8,"Low Value",IF(Q683&lt;Data_Validation!$B$9,"Medium Value","High Value"))</f>
        <v>Low Value</v>
      </c>
      <c r="Y683" s="2" t="str">
        <f t="shared" si="96"/>
        <v>Stable</v>
      </c>
      <c r="Z683" s="2" t="str">
        <f t="shared" si="97"/>
        <v>Check Data</v>
      </c>
    </row>
    <row r="684" spans="1:26" x14ac:dyDescent="0.3">
      <c r="A684" t="s">
        <v>687</v>
      </c>
      <c r="B684">
        <v>60</v>
      </c>
      <c r="C684" t="s">
        <v>21</v>
      </c>
      <c r="D684" t="s">
        <v>15</v>
      </c>
      <c r="E684">
        <v>53.73</v>
      </c>
      <c r="F684">
        <v>9</v>
      </c>
      <c r="G684">
        <v>308</v>
      </c>
      <c r="H684">
        <v>0</v>
      </c>
      <c r="I684" t="s">
        <v>19</v>
      </c>
      <c r="J684">
        <v>74.900000000000006</v>
      </c>
      <c r="K684" s="1">
        <v>44513</v>
      </c>
      <c r="L684">
        <v>38</v>
      </c>
      <c r="M684">
        <v>0.45</v>
      </c>
      <c r="N684">
        <f>IF(E684="",Data_Validation!$B$1,E684)</f>
        <v>53.73</v>
      </c>
      <c r="O684">
        <f>IF(J684="",Data_Validation!$B$2,J684)</f>
        <v>74.900000000000006</v>
      </c>
      <c r="P684">
        <f t="shared" si="90"/>
        <v>1</v>
      </c>
      <c r="Q684" s="2">
        <f>CustomerData[[#This Row],[avg_order_value_clean]]*CustomerData[[#This Row],[total_orders]]</f>
        <v>483.57</v>
      </c>
      <c r="R684" s="2" t="str">
        <f t="shared" si="98"/>
        <v>Inactive</v>
      </c>
      <c r="S684" s="2" t="str">
        <f t="shared" si="91"/>
        <v>Medium Risk</v>
      </c>
      <c r="T684" s="2" t="str">
        <f t="shared" si="92"/>
        <v>55+</v>
      </c>
      <c r="U684" s="1">
        <f t="shared" ca="1" si="93"/>
        <v>1748</v>
      </c>
      <c r="V684" s="2" t="str">
        <f t="shared" si="94"/>
        <v>Low Loyalty</v>
      </c>
      <c r="W684" s="2" t="str">
        <f t="shared" si="95"/>
        <v>Legitimate</v>
      </c>
      <c r="X684" s="2" t="str">
        <f>IF(Q684&lt;Data_Validation!$B$8,"Low Value",IF(Q684&lt;Data_Validation!$B$9,"Medium Value","High Value"))</f>
        <v>Low Value</v>
      </c>
      <c r="Y684" s="2" t="str">
        <f t="shared" si="96"/>
        <v>Stable</v>
      </c>
      <c r="Z684" s="2" t="str">
        <f t="shared" si="97"/>
        <v>Check Data</v>
      </c>
    </row>
    <row r="685" spans="1:26" x14ac:dyDescent="0.3">
      <c r="A685" t="s">
        <v>688</v>
      </c>
      <c r="B685">
        <v>61</v>
      </c>
      <c r="C685" t="s">
        <v>21</v>
      </c>
      <c r="D685" t="s">
        <v>22</v>
      </c>
      <c r="E685">
        <v>55.52</v>
      </c>
      <c r="F685">
        <v>10</v>
      </c>
      <c r="G685">
        <v>208</v>
      </c>
      <c r="H685">
        <v>0</v>
      </c>
      <c r="I685" t="s">
        <v>23</v>
      </c>
      <c r="J685">
        <v>28.1</v>
      </c>
      <c r="K685" s="1">
        <v>45697</v>
      </c>
      <c r="L685">
        <v>17</v>
      </c>
      <c r="M685">
        <v>0.14000000000000001</v>
      </c>
      <c r="N685">
        <f>IF(E685="",Data_Validation!$B$1,E685)</f>
        <v>55.52</v>
      </c>
      <c r="O685">
        <f>IF(J685="",Data_Validation!$B$2,J685)</f>
        <v>28.1</v>
      </c>
      <c r="P685">
        <f t="shared" si="90"/>
        <v>2</v>
      </c>
      <c r="Q685" s="2">
        <f>CustomerData[[#This Row],[avg_order_value_clean]]*CustomerData[[#This Row],[total_orders]]</f>
        <v>555.20000000000005</v>
      </c>
      <c r="R685" s="2" t="str">
        <f t="shared" si="98"/>
        <v>Inactive</v>
      </c>
      <c r="S685" s="2" t="str">
        <f t="shared" si="91"/>
        <v>Low Risk</v>
      </c>
      <c r="T685" s="2" t="str">
        <f t="shared" si="92"/>
        <v>55+</v>
      </c>
      <c r="U685" s="1">
        <f t="shared" ca="1" si="93"/>
        <v>564</v>
      </c>
      <c r="V685" s="2" t="str">
        <f t="shared" si="94"/>
        <v>Low Loyalty</v>
      </c>
      <c r="W685" s="2" t="str">
        <f t="shared" si="95"/>
        <v>Legitimate</v>
      </c>
      <c r="X685" s="2" t="str">
        <f>IF(Q685&lt;Data_Validation!$B$8,"Low Value",IF(Q685&lt;Data_Validation!$B$9,"Medium Value","High Value"))</f>
        <v>Low Value</v>
      </c>
      <c r="Y685" s="2" t="str">
        <f t="shared" si="96"/>
        <v>Stable</v>
      </c>
      <c r="Z685" s="2" t="str">
        <f t="shared" si="97"/>
        <v>Check Data</v>
      </c>
    </row>
    <row r="686" spans="1:26" x14ac:dyDescent="0.3">
      <c r="A686" t="s">
        <v>689</v>
      </c>
      <c r="B686">
        <v>26</v>
      </c>
      <c r="C686" t="s">
        <v>14</v>
      </c>
      <c r="D686" t="s">
        <v>22</v>
      </c>
      <c r="E686">
        <v>96.77</v>
      </c>
      <c r="F686">
        <v>10</v>
      </c>
      <c r="G686">
        <v>22</v>
      </c>
      <c r="H686">
        <v>0</v>
      </c>
      <c r="I686" t="s">
        <v>19</v>
      </c>
      <c r="J686">
        <v>6.2</v>
      </c>
      <c r="K686" s="1">
        <v>45045</v>
      </c>
      <c r="L686">
        <v>98</v>
      </c>
      <c r="M686">
        <v>7.0000000000000007E-2</v>
      </c>
      <c r="N686">
        <f>IF(E686="",Data_Validation!$B$1,E686)</f>
        <v>96.77</v>
      </c>
      <c r="O686">
        <f>IF(J686="",Data_Validation!$B$2,J686)</f>
        <v>6.2</v>
      </c>
      <c r="P686">
        <f t="shared" si="90"/>
        <v>1</v>
      </c>
      <c r="Q686" s="2">
        <f>CustomerData[[#This Row],[avg_order_value_clean]]*CustomerData[[#This Row],[total_orders]]</f>
        <v>967.69999999999993</v>
      </c>
      <c r="R686" s="2" t="str">
        <f t="shared" si="98"/>
        <v>Active</v>
      </c>
      <c r="S686" s="2" t="str">
        <f t="shared" si="91"/>
        <v>Low Risk</v>
      </c>
      <c r="T686" s="2" t="str">
        <f t="shared" si="92"/>
        <v>25-34</v>
      </c>
      <c r="U686" s="1">
        <f t="shared" ca="1" si="93"/>
        <v>1216</v>
      </c>
      <c r="V686" s="2" t="str">
        <f t="shared" si="94"/>
        <v>High Loyalty</v>
      </c>
      <c r="W686" s="2" t="str">
        <f t="shared" si="95"/>
        <v>Legitimate</v>
      </c>
      <c r="X686" s="2" t="str">
        <f>IF(Q686&lt;Data_Validation!$B$8,"Low Value",IF(Q686&lt;Data_Validation!$B$9,"Medium Value","High Value"))</f>
        <v>Low Value</v>
      </c>
      <c r="Y686" s="2" t="str">
        <f t="shared" si="96"/>
        <v>Stable</v>
      </c>
      <c r="Z686" s="2" t="str">
        <f t="shared" si="97"/>
        <v>Check Data</v>
      </c>
    </row>
    <row r="687" spans="1:26" x14ac:dyDescent="0.3">
      <c r="A687" t="s">
        <v>690</v>
      </c>
      <c r="B687">
        <v>30</v>
      </c>
      <c r="C687" t="s">
        <v>21</v>
      </c>
      <c r="D687" t="s">
        <v>26</v>
      </c>
      <c r="E687">
        <v>91.39</v>
      </c>
      <c r="F687">
        <v>13</v>
      </c>
      <c r="G687">
        <v>325</v>
      </c>
      <c r="H687">
        <v>0</v>
      </c>
      <c r="I687" t="s">
        <v>19</v>
      </c>
      <c r="J687">
        <v>42.2</v>
      </c>
      <c r="K687" s="1">
        <v>45141</v>
      </c>
      <c r="L687">
        <v>80</v>
      </c>
      <c r="M687">
        <v>0.56999999999999995</v>
      </c>
      <c r="N687">
        <f>IF(E687="",Data_Validation!$B$1,E687)</f>
        <v>91.39</v>
      </c>
      <c r="O687">
        <f>IF(J687="",Data_Validation!$B$2,J687)</f>
        <v>42.2</v>
      </c>
      <c r="P687">
        <f t="shared" si="90"/>
        <v>1</v>
      </c>
      <c r="Q687" s="2">
        <f>CustomerData[[#This Row],[avg_order_value_clean]]*CustomerData[[#This Row],[total_orders]]</f>
        <v>1188.07</v>
      </c>
      <c r="R687" s="2" t="str">
        <f t="shared" si="98"/>
        <v>Inactive</v>
      </c>
      <c r="S687" s="2" t="str">
        <f t="shared" si="91"/>
        <v>High Risk</v>
      </c>
      <c r="T687" s="2" t="str">
        <f t="shared" si="92"/>
        <v>25-34</v>
      </c>
      <c r="U687" s="1">
        <f t="shared" ca="1" si="93"/>
        <v>1120</v>
      </c>
      <c r="V687" s="2" t="str">
        <f t="shared" si="94"/>
        <v>High Loyalty</v>
      </c>
      <c r="W687" s="2" t="str">
        <f t="shared" si="95"/>
        <v>Legitimate</v>
      </c>
      <c r="X687" s="2" t="str">
        <f>IF(Q687&lt;Data_Validation!$B$8,"Low Value",IF(Q687&lt;Data_Validation!$B$9,"Medium Value","High Value"))</f>
        <v>Low Value</v>
      </c>
      <c r="Y687" s="2" t="str">
        <f t="shared" si="96"/>
        <v>At Risk - Develop</v>
      </c>
      <c r="Z687" s="2" t="str">
        <f t="shared" si="97"/>
        <v>Check Data</v>
      </c>
    </row>
    <row r="688" spans="1:26" x14ac:dyDescent="0.3">
      <c r="A688" t="s">
        <v>691</v>
      </c>
      <c r="B688">
        <v>32</v>
      </c>
      <c r="C688" t="s">
        <v>14</v>
      </c>
      <c r="D688" t="s">
        <v>26</v>
      </c>
      <c r="E688">
        <v>165.52</v>
      </c>
      <c r="F688">
        <v>11</v>
      </c>
      <c r="G688">
        <v>364</v>
      </c>
      <c r="H688">
        <v>0</v>
      </c>
      <c r="I688" t="s">
        <v>29</v>
      </c>
      <c r="J688">
        <v>27.1</v>
      </c>
      <c r="K688" s="1">
        <v>44652</v>
      </c>
      <c r="L688">
        <v>59</v>
      </c>
      <c r="M688">
        <v>0.37</v>
      </c>
      <c r="N688">
        <f>IF(E688="",Data_Validation!$B$1,E688)</f>
        <v>165.52</v>
      </c>
      <c r="O688">
        <f>IF(J688="",Data_Validation!$B$2,J688)</f>
        <v>27.1</v>
      </c>
      <c r="P688">
        <f t="shared" si="90"/>
        <v>1</v>
      </c>
      <c r="Q688" s="2">
        <f>CustomerData[[#This Row],[avg_order_value_clean]]*CustomerData[[#This Row],[total_orders]]</f>
        <v>1820.72</v>
      </c>
      <c r="R688" s="2" t="str">
        <f t="shared" si="98"/>
        <v>Inactive</v>
      </c>
      <c r="S688" s="2" t="str">
        <f t="shared" si="91"/>
        <v>Medium Risk</v>
      </c>
      <c r="T688" s="2" t="str">
        <f t="shared" si="92"/>
        <v>25-34</v>
      </c>
      <c r="U688" s="1">
        <f t="shared" ca="1" si="93"/>
        <v>1609</v>
      </c>
      <c r="V688" s="2" t="str">
        <f t="shared" si="94"/>
        <v>Medium Loyalty</v>
      </c>
      <c r="W688" s="2" t="str">
        <f t="shared" si="95"/>
        <v>Legitimate</v>
      </c>
      <c r="X688" s="2" t="str">
        <f>IF(Q688&lt;Data_Validation!$B$8,"Low Value",IF(Q688&lt;Data_Validation!$B$9,"Medium Value","High Value"))</f>
        <v>High Value</v>
      </c>
      <c r="Y688" s="2" t="str">
        <f t="shared" si="96"/>
        <v>High Value - Maintain</v>
      </c>
      <c r="Z688" s="2" t="str">
        <f t="shared" si="97"/>
        <v>Check Data</v>
      </c>
    </row>
    <row r="689" spans="1:26" x14ac:dyDescent="0.3">
      <c r="A689" t="s">
        <v>692</v>
      </c>
      <c r="B689">
        <v>44</v>
      </c>
      <c r="C689" t="s">
        <v>14</v>
      </c>
      <c r="D689" t="s">
        <v>44</v>
      </c>
      <c r="E689">
        <v>42.12</v>
      </c>
      <c r="F689">
        <v>8</v>
      </c>
      <c r="G689">
        <v>143</v>
      </c>
      <c r="H689">
        <v>0</v>
      </c>
      <c r="I689" t="s">
        <v>23</v>
      </c>
      <c r="J689">
        <v>53</v>
      </c>
      <c r="K689" s="1">
        <v>45255</v>
      </c>
      <c r="L689">
        <v>37</v>
      </c>
      <c r="M689">
        <v>0.28000000000000003</v>
      </c>
      <c r="N689">
        <f>IF(E689="",Data_Validation!$B$1,E689)</f>
        <v>42.12</v>
      </c>
      <c r="O689">
        <f>IF(J689="",Data_Validation!$B$2,J689)</f>
        <v>53</v>
      </c>
      <c r="P689">
        <f t="shared" si="90"/>
        <v>1</v>
      </c>
      <c r="Q689" s="2">
        <f>CustomerData[[#This Row],[avg_order_value_clean]]*CustomerData[[#This Row],[total_orders]]</f>
        <v>336.96</v>
      </c>
      <c r="R689" s="2" t="str">
        <f t="shared" si="98"/>
        <v>Inactive</v>
      </c>
      <c r="S689" s="2" t="str">
        <f t="shared" si="91"/>
        <v>Medium Risk</v>
      </c>
      <c r="T689" s="2" t="str">
        <f t="shared" si="92"/>
        <v>35-44</v>
      </c>
      <c r="U689" s="1">
        <f t="shared" ca="1" si="93"/>
        <v>1006</v>
      </c>
      <c r="V689" s="2" t="str">
        <f t="shared" si="94"/>
        <v>Low Loyalty</v>
      </c>
      <c r="W689" s="2" t="str">
        <f t="shared" si="95"/>
        <v>Legitimate</v>
      </c>
      <c r="X689" s="2" t="str">
        <f>IF(Q689&lt;Data_Validation!$B$8,"Low Value",IF(Q689&lt;Data_Validation!$B$9,"Medium Value","High Value"))</f>
        <v>Low Value</v>
      </c>
      <c r="Y689" s="2" t="str">
        <f t="shared" si="96"/>
        <v>Stable</v>
      </c>
      <c r="Z689" s="2" t="str">
        <f t="shared" si="97"/>
        <v>Check Data</v>
      </c>
    </row>
    <row r="690" spans="1:26" x14ac:dyDescent="0.3">
      <c r="A690" t="s">
        <v>693</v>
      </c>
      <c r="B690">
        <v>32</v>
      </c>
      <c r="C690" t="s">
        <v>14</v>
      </c>
      <c r="D690" t="s">
        <v>50</v>
      </c>
      <c r="E690">
        <v>36.01</v>
      </c>
      <c r="F690">
        <v>12</v>
      </c>
      <c r="G690">
        <v>86</v>
      </c>
      <c r="H690">
        <v>0</v>
      </c>
      <c r="I690" t="s">
        <v>40</v>
      </c>
      <c r="J690">
        <v>39.4</v>
      </c>
      <c r="K690" s="1">
        <v>44575</v>
      </c>
      <c r="L690">
        <v>55</v>
      </c>
      <c r="M690">
        <v>0.37</v>
      </c>
      <c r="N690">
        <f>IF(E690="",Data_Validation!$B$1,E690)</f>
        <v>36.01</v>
      </c>
      <c r="O690">
        <f>IF(J690="",Data_Validation!$B$2,J690)</f>
        <v>39.4</v>
      </c>
      <c r="P690">
        <f t="shared" si="90"/>
        <v>1</v>
      </c>
      <c r="Q690" s="2">
        <f>CustomerData[[#This Row],[avg_order_value_clean]]*CustomerData[[#This Row],[total_orders]]</f>
        <v>432.12</v>
      </c>
      <c r="R690" s="2" t="str">
        <f t="shared" si="98"/>
        <v>At Risk</v>
      </c>
      <c r="S690" s="2" t="str">
        <f t="shared" si="91"/>
        <v>Medium Risk</v>
      </c>
      <c r="T690" s="2" t="str">
        <f t="shared" si="92"/>
        <v>25-34</v>
      </c>
      <c r="U690" s="1">
        <f t="shared" ca="1" si="93"/>
        <v>1686</v>
      </c>
      <c r="V690" s="2" t="str">
        <f t="shared" si="94"/>
        <v>Medium Loyalty</v>
      </c>
      <c r="W690" s="2" t="str">
        <f t="shared" si="95"/>
        <v>Legitimate</v>
      </c>
      <c r="X690" s="2" t="str">
        <f>IF(Q690&lt;Data_Validation!$B$8,"Low Value",IF(Q690&lt;Data_Validation!$B$9,"Medium Value","High Value"))</f>
        <v>Low Value</v>
      </c>
      <c r="Y690" s="2" t="str">
        <f t="shared" si="96"/>
        <v>Stable</v>
      </c>
      <c r="Z690" s="2" t="str">
        <f t="shared" si="97"/>
        <v>Check Data</v>
      </c>
    </row>
    <row r="691" spans="1:26" x14ac:dyDescent="0.3">
      <c r="A691" t="s">
        <v>694</v>
      </c>
      <c r="B691">
        <v>45</v>
      </c>
      <c r="C691" t="s">
        <v>21</v>
      </c>
      <c r="D691" t="s">
        <v>28</v>
      </c>
      <c r="E691">
        <v>80.650000000000006</v>
      </c>
      <c r="F691">
        <v>9</v>
      </c>
      <c r="G691">
        <v>192</v>
      </c>
      <c r="H691">
        <v>0</v>
      </c>
      <c r="I691" t="s">
        <v>29</v>
      </c>
      <c r="J691">
        <v>13.6</v>
      </c>
      <c r="K691" s="1">
        <v>45328</v>
      </c>
      <c r="L691">
        <v>6</v>
      </c>
      <c r="M691">
        <v>0.21</v>
      </c>
      <c r="N691">
        <f>IF(E691="",Data_Validation!$B$1,E691)</f>
        <v>80.650000000000006</v>
      </c>
      <c r="O691">
        <f>IF(J691="",Data_Validation!$B$2,J691)</f>
        <v>13.6</v>
      </c>
      <c r="P691">
        <f t="shared" si="90"/>
        <v>2</v>
      </c>
      <c r="Q691" s="2">
        <f>CustomerData[[#This Row],[avg_order_value_clean]]*CustomerData[[#This Row],[total_orders]]</f>
        <v>725.85</v>
      </c>
      <c r="R691" s="2" t="str">
        <f t="shared" si="98"/>
        <v>Inactive</v>
      </c>
      <c r="S691" s="2" t="str">
        <f t="shared" si="91"/>
        <v>Medium Risk</v>
      </c>
      <c r="T691" s="2" t="str">
        <f t="shared" si="92"/>
        <v>45-54</v>
      </c>
      <c r="U691" s="1">
        <f t="shared" ca="1" si="93"/>
        <v>933</v>
      </c>
      <c r="V691" s="2" t="str">
        <f t="shared" si="94"/>
        <v>Low Loyalty</v>
      </c>
      <c r="W691" s="2" t="str">
        <f t="shared" si="95"/>
        <v>Legitimate</v>
      </c>
      <c r="X691" s="2" t="str">
        <f>IF(Q691&lt;Data_Validation!$B$8,"Low Value",IF(Q691&lt;Data_Validation!$B$9,"Medium Value","High Value"))</f>
        <v>Low Value</v>
      </c>
      <c r="Y691" s="2" t="str">
        <f t="shared" si="96"/>
        <v>Stable</v>
      </c>
      <c r="Z691" s="2" t="str">
        <f t="shared" si="97"/>
        <v>Check Data</v>
      </c>
    </row>
    <row r="692" spans="1:26" x14ac:dyDescent="0.3">
      <c r="A692" t="s">
        <v>695</v>
      </c>
      <c r="B692">
        <v>54</v>
      </c>
      <c r="C692" t="s">
        <v>14</v>
      </c>
      <c r="D692" t="s">
        <v>15</v>
      </c>
      <c r="E692">
        <v>101.74</v>
      </c>
      <c r="F692">
        <v>9</v>
      </c>
      <c r="G692">
        <v>172</v>
      </c>
      <c r="H692">
        <v>0</v>
      </c>
      <c r="I692" t="s">
        <v>29</v>
      </c>
      <c r="J692">
        <v>83.7</v>
      </c>
      <c r="K692" s="1">
        <v>45531</v>
      </c>
      <c r="L692">
        <v>66</v>
      </c>
      <c r="M692">
        <v>0.34</v>
      </c>
      <c r="N692">
        <f>IF(E692="",Data_Validation!$B$1,E692)</f>
        <v>101.74</v>
      </c>
      <c r="O692">
        <f>IF(J692="",Data_Validation!$B$2,J692)</f>
        <v>83.7</v>
      </c>
      <c r="P692">
        <f t="shared" si="90"/>
        <v>2</v>
      </c>
      <c r="Q692" s="2">
        <f>CustomerData[[#This Row],[avg_order_value_clean]]*CustomerData[[#This Row],[total_orders]]</f>
        <v>915.66</v>
      </c>
      <c r="R692" s="2" t="str">
        <f t="shared" si="98"/>
        <v>Inactive</v>
      </c>
      <c r="S692" s="2" t="str">
        <f t="shared" si="91"/>
        <v>Medium Risk</v>
      </c>
      <c r="T692" s="2" t="str">
        <f t="shared" si="92"/>
        <v>45-54</v>
      </c>
      <c r="U692" s="1">
        <f t="shared" ca="1" si="93"/>
        <v>730</v>
      </c>
      <c r="V692" s="2" t="str">
        <f t="shared" si="94"/>
        <v>Medium Loyalty</v>
      </c>
      <c r="W692" s="2" t="str">
        <f t="shared" si="95"/>
        <v>Legitimate</v>
      </c>
      <c r="X692" s="2" t="str">
        <f>IF(Q692&lt;Data_Validation!$B$8,"Low Value",IF(Q692&lt;Data_Validation!$B$9,"Medium Value","High Value"))</f>
        <v>Low Value</v>
      </c>
      <c r="Y692" s="2" t="str">
        <f t="shared" si="96"/>
        <v>Stable</v>
      </c>
      <c r="Z692" s="2" t="str">
        <f t="shared" si="97"/>
        <v>Check Data</v>
      </c>
    </row>
    <row r="693" spans="1:26" x14ac:dyDescent="0.3">
      <c r="A693" t="s">
        <v>696</v>
      </c>
      <c r="B693">
        <v>72</v>
      </c>
      <c r="C693" t="s">
        <v>14</v>
      </c>
      <c r="D693" t="s">
        <v>18</v>
      </c>
      <c r="E693">
        <v>18.309999999999999</v>
      </c>
      <c r="F693">
        <v>10</v>
      </c>
      <c r="G693">
        <v>262</v>
      </c>
      <c r="H693">
        <v>0</v>
      </c>
      <c r="I693" t="s">
        <v>19</v>
      </c>
      <c r="J693">
        <v>86.5</v>
      </c>
      <c r="K693" s="1">
        <v>44778</v>
      </c>
      <c r="L693">
        <v>69</v>
      </c>
      <c r="M693">
        <v>0.17</v>
      </c>
      <c r="N693">
        <f>IF(E693="",Data_Validation!$B$1,E693)</f>
        <v>18.309999999999999</v>
      </c>
      <c r="O693">
        <f>IF(J693="",Data_Validation!$B$2,J693)</f>
        <v>86.5</v>
      </c>
      <c r="P693">
        <f t="shared" si="90"/>
        <v>1</v>
      </c>
      <c r="Q693" s="2">
        <f>CustomerData[[#This Row],[avg_order_value_clean]]*CustomerData[[#This Row],[total_orders]]</f>
        <v>183.1</v>
      </c>
      <c r="R693" s="2" t="str">
        <f t="shared" si="98"/>
        <v>Inactive</v>
      </c>
      <c r="S693" s="2" t="str">
        <f t="shared" si="91"/>
        <v>Low Risk</v>
      </c>
      <c r="T693" s="2" t="str">
        <f t="shared" si="92"/>
        <v>55+</v>
      </c>
      <c r="U693" s="1">
        <f t="shared" ca="1" si="93"/>
        <v>1483</v>
      </c>
      <c r="V693" s="2" t="str">
        <f t="shared" si="94"/>
        <v>Medium Loyalty</v>
      </c>
      <c r="W693" s="2" t="str">
        <f t="shared" si="95"/>
        <v>Legitimate</v>
      </c>
      <c r="X693" s="2" t="str">
        <f>IF(Q693&lt;Data_Validation!$B$8,"Low Value",IF(Q693&lt;Data_Validation!$B$9,"Medium Value","High Value"))</f>
        <v>Low Value</v>
      </c>
      <c r="Y693" s="2" t="str">
        <f t="shared" si="96"/>
        <v>Stable</v>
      </c>
      <c r="Z693" s="2" t="str">
        <f t="shared" si="97"/>
        <v>Check Data</v>
      </c>
    </row>
    <row r="694" spans="1:26" x14ac:dyDescent="0.3">
      <c r="A694" t="s">
        <v>697</v>
      </c>
      <c r="B694">
        <v>36</v>
      </c>
      <c r="C694" t="s">
        <v>21</v>
      </c>
      <c r="D694" t="s">
        <v>52</v>
      </c>
      <c r="E694">
        <v>72.62</v>
      </c>
      <c r="F694">
        <v>8</v>
      </c>
      <c r="G694">
        <v>294</v>
      </c>
      <c r="H694">
        <v>0</v>
      </c>
      <c r="I694" t="s">
        <v>16</v>
      </c>
      <c r="J694">
        <v>81.3</v>
      </c>
      <c r="K694" s="1">
        <v>45600</v>
      </c>
      <c r="L694">
        <v>42</v>
      </c>
      <c r="M694">
        <v>0.19</v>
      </c>
      <c r="N694">
        <f>IF(E694="",Data_Validation!$B$1,E694)</f>
        <v>72.62</v>
      </c>
      <c r="O694">
        <f>IF(J694="",Data_Validation!$B$2,J694)</f>
        <v>81.3</v>
      </c>
      <c r="P694">
        <f t="shared" si="90"/>
        <v>2</v>
      </c>
      <c r="Q694" s="2">
        <f>CustomerData[[#This Row],[avg_order_value_clean]]*CustomerData[[#This Row],[total_orders]]</f>
        <v>580.96</v>
      </c>
      <c r="R694" s="2" t="str">
        <f t="shared" si="98"/>
        <v>Inactive</v>
      </c>
      <c r="S694" s="2" t="str">
        <f t="shared" si="91"/>
        <v>Low Risk</v>
      </c>
      <c r="T694" s="2" t="str">
        <f t="shared" si="92"/>
        <v>35-44</v>
      </c>
      <c r="U694" s="1">
        <f t="shared" ca="1" si="93"/>
        <v>661</v>
      </c>
      <c r="V694" s="2" t="str">
        <f t="shared" si="94"/>
        <v>Medium Loyalty</v>
      </c>
      <c r="W694" s="2" t="str">
        <f t="shared" si="95"/>
        <v>Legitimate</v>
      </c>
      <c r="X694" s="2" t="str">
        <f>IF(Q694&lt;Data_Validation!$B$8,"Low Value",IF(Q694&lt;Data_Validation!$B$9,"Medium Value","High Value"))</f>
        <v>Low Value</v>
      </c>
      <c r="Y694" s="2" t="str">
        <f t="shared" si="96"/>
        <v>Stable</v>
      </c>
      <c r="Z694" s="2" t="str">
        <f t="shared" si="97"/>
        <v>Check Data</v>
      </c>
    </row>
    <row r="695" spans="1:26" x14ac:dyDescent="0.3">
      <c r="A695" t="s">
        <v>698</v>
      </c>
      <c r="B695">
        <v>43</v>
      </c>
      <c r="C695" t="s">
        <v>21</v>
      </c>
      <c r="D695" t="s">
        <v>15</v>
      </c>
      <c r="E695">
        <v>123.98</v>
      </c>
      <c r="F695">
        <v>14</v>
      </c>
      <c r="G695">
        <v>359</v>
      </c>
      <c r="H695">
        <v>1</v>
      </c>
      <c r="I695" t="s">
        <v>40</v>
      </c>
      <c r="J695">
        <v>21</v>
      </c>
      <c r="K695" s="1">
        <v>45189</v>
      </c>
      <c r="L695">
        <v>83</v>
      </c>
      <c r="M695">
        <v>0.44</v>
      </c>
      <c r="N695">
        <f>IF(E695="",Data_Validation!$B$1,E695)</f>
        <v>123.98</v>
      </c>
      <c r="O695">
        <f>IF(J695="",Data_Validation!$B$2,J695)</f>
        <v>21</v>
      </c>
      <c r="P695">
        <f t="shared" si="90"/>
        <v>2</v>
      </c>
      <c r="Q695" s="2">
        <f>CustomerData[[#This Row],[avg_order_value_clean]]*CustomerData[[#This Row],[total_orders]]</f>
        <v>1735.72</v>
      </c>
      <c r="R695" s="2" t="str">
        <f t="shared" si="98"/>
        <v>Inactive</v>
      </c>
      <c r="S695" s="2" t="str">
        <f t="shared" si="91"/>
        <v>Medium Risk</v>
      </c>
      <c r="T695" s="2" t="str">
        <f t="shared" si="92"/>
        <v>35-44</v>
      </c>
      <c r="U695" s="1">
        <f t="shared" ca="1" si="93"/>
        <v>1072</v>
      </c>
      <c r="V695" s="2" t="str">
        <f t="shared" si="94"/>
        <v>High Loyalty</v>
      </c>
      <c r="W695" s="2" t="str">
        <f t="shared" si="95"/>
        <v>Fraudulent</v>
      </c>
      <c r="X695" s="2" t="str">
        <f>IF(Q695&lt;Data_Validation!$B$8,"Low Value",IF(Q695&lt;Data_Validation!$B$9,"Medium Value","High Value"))</f>
        <v>High Value</v>
      </c>
      <c r="Y695" s="2" t="str">
        <f t="shared" si="96"/>
        <v>High Value - Maintain</v>
      </c>
      <c r="Z695" s="2" t="str">
        <f t="shared" si="97"/>
        <v>Check Data</v>
      </c>
    </row>
    <row r="696" spans="1:26" x14ac:dyDescent="0.3">
      <c r="A696" t="s">
        <v>699</v>
      </c>
      <c r="B696">
        <v>69</v>
      </c>
      <c r="C696" t="s">
        <v>14</v>
      </c>
      <c r="D696" t="s">
        <v>15</v>
      </c>
      <c r="F696">
        <v>10</v>
      </c>
      <c r="G696">
        <v>49</v>
      </c>
      <c r="H696">
        <v>0</v>
      </c>
      <c r="I696" t="s">
        <v>23</v>
      </c>
      <c r="J696">
        <v>42.8</v>
      </c>
      <c r="K696" s="1">
        <v>44219</v>
      </c>
      <c r="L696">
        <v>65</v>
      </c>
      <c r="M696">
        <v>0.51</v>
      </c>
      <c r="N696">
        <f>IF(E696="",Data_Validation!$B$1,E696)</f>
        <v>250</v>
      </c>
      <c r="O696">
        <f>IF(J696="",Data_Validation!$B$2,J696)</f>
        <v>42.8</v>
      </c>
      <c r="P696">
        <f t="shared" si="90"/>
        <v>1</v>
      </c>
      <c r="Q696" s="2">
        <f>CustomerData[[#This Row],[avg_order_value_clean]]*CustomerData[[#This Row],[total_orders]]</f>
        <v>2500</v>
      </c>
      <c r="R696" s="2" t="str">
        <f t="shared" si="98"/>
        <v>At Risk</v>
      </c>
      <c r="S696" s="2" t="str">
        <f t="shared" si="91"/>
        <v>High Risk</v>
      </c>
      <c r="T696" s="2" t="str">
        <f t="shared" si="92"/>
        <v>55+</v>
      </c>
      <c r="U696" s="1">
        <f t="shared" ca="1" si="93"/>
        <v>2042</v>
      </c>
      <c r="V696" s="2" t="str">
        <f t="shared" si="94"/>
        <v>Medium Loyalty</v>
      </c>
      <c r="W696" s="2" t="str">
        <f t="shared" si="95"/>
        <v>Legitimate</v>
      </c>
      <c r="X696" s="2" t="str">
        <f>IF(Q696&lt;Data_Validation!$B$8,"Low Value",IF(Q696&lt;Data_Validation!$B$9,"Medium Value","High Value"))</f>
        <v>High Value</v>
      </c>
      <c r="Y696" s="2" t="str">
        <f t="shared" si="96"/>
        <v>Critical - Retain</v>
      </c>
      <c r="Z696" s="2" t="str">
        <f t="shared" si="97"/>
        <v>Check Data</v>
      </c>
    </row>
    <row r="697" spans="1:26" x14ac:dyDescent="0.3">
      <c r="A697" t="s">
        <v>700</v>
      </c>
      <c r="B697">
        <v>43</v>
      </c>
      <c r="C697" t="s">
        <v>14</v>
      </c>
      <c r="D697" t="s">
        <v>50</v>
      </c>
      <c r="E697">
        <v>33.44</v>
      </c>
      <c r="F697">
        <v>8</v>
      </c>
      <c r="G697">
        <v>47</v>
      </c>
      <c r="H697">
        <v>0</v>
      </c>
      <c r="I697" t="s">
        <v>23</v>
      </c>
      <c r="J697">
        <v>17.100000000000001</v>
      </c>
      <c r="K697" s="1">
        <v>45496</v>
      </c>
      <c r="L697">
        <v>89</v>
      </c>
      <c r="M697">
        <v>0.48</v>
      </c>
      <c r="N697">
        <f>IF(E697="",Data_Validation!$B$1,E697)</f>
        <v>33.44</v>
      </c>
      <c r="O697">
        <f>IF(J697="",Data_Validation!$B$2,J697)</f>
        <v>17.100000000000001</v>
      </c>
      <c r="P697">
        <f t="shared" si="90"/>
        <v>1</v>
      </c>
      <c r="Q697" s="2">
        <f>CustomerData[[#This Row],[avg_order_value_clean]]*CustomerData[[#This Row],[total_orders]]</f>
        <v>267.52</v>
      </c>
      <c r="R697" s="2" t="str">
        <f t="shared" si="98"/>
        <v>At Risk</v>
      </c>
      <c r="S697" s="2" t="str">
        <f t="shared" si="91"/>
        <v>Medium Risk</v>
      </c>
      <c r="T697" s="2" t="str">
        <f t="shared" si="92"/>
        <v>35-44</v>
      </c>
      <c r="U697" s="1">
        <f t="shared" ca="1" si="93"/>
        <v>765</v>
      </c>
      <c r="V697" s="2" t="str">
        <f t="shared" si="94"/>
        <v>High Loyalty</v>
      </c>
      <c r="W697" s="2" t="str">
        <f t="shared" si="95"/>
        <v>Legitimate</v>
      </c>
      <c r="X697" s="2" t="str">
        <f>IF(Q697&lt;Data_Validation!$B$8,"Low Value",IF(Q697&lt;Data_Validation!$B$9,"Medium Value","High Value"))</f>
        <v>Low Value</v>
      </c>
      <c r="Y697" s="2" t="str">
        <f t="shared" si="96"/>
        <v>Stable</v>
      </c>
      <c r="Z697" s="2" t="str">
        <f t="shared" si="97"/>
        <v>Check Data</v>
      </c>
    </row>
    <row r="698" spans="1:26" x14ac:dyDescent="0.3">
      <c r="A698" t="s">
        <v>701</v>
      </c>
      <c r="B698">
        <v>42</v>
      </c>
      <c r="C698" t="s">
        <v>14</v>
      </c>
      <c r="D698" t="s">
        <v>15</v>
      </c>
      <c r="E698">
        <v>174.22</v>
      </c>
      <c r="F698">
        <v>10</v>
      </c>
      <c r="G698">
        <v>48</v>
      </c>
      <c r="H698">
        <v>0</v>
      </c>
      <c r="I698" t="s">
        <v>40</v>
      </c>
      <c r="J698">
        <v>66.5</v>
      </c>
      <c r="K698" s="1">
        <v>44774</v>
      </c>
      <c r="L698">
        <v>80</v>
      </c>
      <c r="M698">
        <v>0.42</v>
      </c>
      <c r="N698">
        <f>IF(E698="",Data_Validation!$B$1,E698)</f>
        <v>174.22</v>
      </c>
      <c r="O698">
        <f>IF(J698="",Data_Validation!$B$2,J698)</f>
        <v>66.5</v>
      </c>
      <c r="P698">
        <f t="shared" si="90"/>
        <v>2</v>
      </c>
      <c r="Q698" s="2">
        <f>CustomerData[[#This Row],[avg_order_value_clean]]*CustomerData[[#This Row],[total_orders]]</f>
        <v>1742.2</v>
      </c>
      <c r="R698" s="2" t="str">
        <f t="shared" si="98"/>
        <v>At Risk</v>
      </c>
      <c r="S698" s="2" t="str">
        <f t="shared" si="91"/>
        <v>Medium Risk</v>
      </c>
      <c r="T698" s="2" t="str">
        <f t="shared" si="92"/>
        <v>35-44</v>
      </c>
      <c r="U698" s="1">
        <f t="shared" ca="1" si="93"/>
        <v>1487</v>
      </c>
      <c r="V698" s="2" t="str">
        <f t="shared" si="94"/>
        <v>High Loyalty</v>
      </c>
      <c r="W698" s="2" t="str">
        <f t="shared" si="95"/>
        <v>Legitimate</v>
      </c>
      <c r="X698" s="2" t="str">
        <f>IF(Q698&lt;Data_Validation!$B$8,"Low Value",IF(Q698&lt;Data_Validation!$B$9,"Medium Value","High Value"))</f>
        <v>High Value</v>
      </c>
      <c r="Y698" s="2" t="str">
        <f t="shared" si="96"/>
        <v>High Value - Maintain</v>
      </c>
      <c r="Z698" s="2" t="str">
        <f t="shared" si="97"/>
        <v>Check Data</v>
      </c>
    </row>
    <row r="699" spans="1:26" x14ac:dyDescent="0.3">
      <c r="A699" t="s">
        <v>702</v>
      </c>
      <c r="B699">
        <v>43</v>
      </c>
      <c r="C699" t="s">
        <v>14</v>
      </c>
      <c r="D699" t="s">
        <v>44</v>
      </c>
      <c r="E699">
        <v>45.41</v>
      </c>
      <c r="F699">
        <v>11</v>
      </c>
      <c r="G699">
        <v>167</v>
      </c>
      <c r="H699">
        <v>0</v>
      </c>
      <c r="I699" t="s">
        <v>23</v>
      </c>
      <c r="J699">
        <v>80.5</v>
      </c>
      <c r="K699" s="1">
        <v>44416</v>
      </c>
      <c r="L699">
        <v>94</v>
      </c>
      <c r="M699">
        <v>0.22</v>
      </c>
      <c r="N699">
        <f>IF(E699="",Data_Validation!$B$1,E699)</f>
        <v>45.41</v>
      </c>
      <c r="O699">
        <f>IF(J699="",Data_Validation!$B$2,J699)</f>
        <v>80.5</v>
      </c>
      <c r="P699">
        <f t="shared" si="90"/>
        <v>3</v>
      </c>
      <c r="Q699" s="2">
        <f>CustomerData[[#This Row],[avg_order_value_clean]]*CustomerData[[#This Row],[total_orders]]</f>
        <v>499.51</v>
      </c>
      <c r="R699" s="2" t="str">
        <f t="shared" si="98"/>
        <v>Inactive</v>
      </c>
      <c r="S699" s="2" t="str">
        <f t="shared" si="91"/>
        <v>Medium Risk</v>
      </c>
      <c r="T699" s="2" t="str">
        <f t="shared" si="92"/>
        <v>35-44</v>
      </c>
      <c r="U699" s="1">
        <f t="shared" ca="1" si="93"/>
        <v>1845</v>
      </c>
      <c r="V699" s="2" t="str">
        <f t="shared" si="94"/>
        <v>High Loyalty</v>
      </c>
      <c r="W699" s="2" t="str">
        <f t="shared" si="95"/>
        <v>Legitimate</v>
      </c>
      <c r="X699" s="2" t="str">
        <f>IF(Q699&lt;Data_Validation!$B$8,"Low Value",IF(Q699&lt;Data_Validation!$B$9,"Medium Value","High Value"))</f>
        <v>Low Value</v>
      </c>
      <c r="Y699" s="2" t="str">
        <f t="shared" si="96"/>
        <v>Stable</v>
      </c>
      <c r="Z699" s="2" t="str">
        <f t="shared" si="97"/>
        <v>Check Data</v>
      </c>
    </row>
    <row r="700" spans="1:26" x14ac:dyDescent="0.3">
      <c r="A700" t="s">
        <v>703</v>
      </c>
      <c r="B700">
        <v>43</v>
      </c>
      <c r="C700" t="s">
        <v>14</v>
      </c>
      <c r="D700" t="s">
        <v>15</v>
      </c>
      <c r="E700">
        <v>108.13</v>
      </c>
      <c r="F700">
        <v>11</v>
      </c>
      <c r="G700">
        <v>166</v>
      </c>
      <c r="H700">
        <v>0</v>
      </c>
      <c r="I700" t="s">
        <v>16</v>
      </c>
      <c r="J700">
        <v>58.2</v>
      </c>
      <c r="K700" s="1">
        <v>44122</v>
      </c>
      <c r="L700">
        <v>94</v>
      </c>
      <c r="M700">
        <v>0.24</v>
      </c>
      <c r="N700">
        <f>IF(E700="",Data_Validation!$B$1,E700)</f>
        <v>108.13</v>
      </c>
      <c r="O700">
        <f>IF(J700="",Data_Validation!$B$2,J700)</f>
        <v>58.2</v>
      </c>
      <c r="P700">
        <f t="shared" si="90"/>
        <v>1</v>
      </c>
      <c r="Q700" s="2">
        <f>CustomerData[[#This Row],[avg_order_value_clean]]*CustomerData[[#This Row],[total_orders]]</f>
        <v>1189.4299999999998</v>
      </c>
      <c r="R700" s="2" t="str">
        <f t="shared" si="98"/>
        <v>Inactive</v>
      </c>
      <c r="S700" s="2" t="str">
        <f t="shared" si="91"/>
        <v>Medium Risk</v>
      </c>
      <c r="T700" s="2" t="str">
        <f t="shared" si="92"/>
        <v>35-44</v>
      </c>
      <c r="U700" s="1">
        <f t="shared" ca="1" si="93"/>
        <v>2139</v>
      </c>
      <c r="V700" s="2" t="str">
        <f t="shared" si="94"/>
        <v>High Loyalty</v>
      </c>
      <c r="W700" s="2" t="str">
        <f t="shared" si="95"/>
        <v>Legitimate</v>
      </c>
      <c r="X700" s="2" t="str">
        <f>IF(Q700&lt;Data_Validation!$B$8,"Low Value",IF(Q700&lt;Data_Validation!$B$9,"Medium Value","High Value"))</f>
        <v>Low Value</v>
      </c>
      <c r="Y700" s="2" t="str">
        <f t="shared" si="96"/>
        <v>Stable</v>
      </c>
      <c r="Z700" s="2" t="str">
        <f t="shared" si="97"/>
        <v>Check Data</v>
      </c>
    </row>
    <row r="701" spans="1:26" x14ac:dyDescent="0.3">
      <c r="A701" t="s">
        <v>704</v>
      </c>
      <c r="B701">
        <v>63</v>
      </c>
      <c r="C701" t="s">
        <v>21</v>
      </c>
      <c r="D701" t="s">
        <v>35</v>
      </c>
      <c r="E701">
        <v>95.44</v>
      </c>
      <c r="F701">
        <v>4</v>
      </c>
      <c r="G701">
        <v>81</v>
      </c>
      <c r="H701">
        <v>0</v>
      </c>
      <c r="I701" t="s">
        <v>16</v>
      </c>
      <c r="J701">
        <v>54.6</v>
      </c>
      <c r="K701" s="1">
        <v>45578</v>
      </c>
      <c r="L701">
        <v>10</v>
      </c>
      <c r="M701">
        <v>0.18</v>
      </c>
      <c r="N701">
        <f>IF(E701="",Data_Validation!$B$1,E701)</f>
        <v>95.44</v>
      </c>
      <c r="O701">
        <f>IF(J701="",Data_Validation!$B$2,J701)</f>
        <v>54.6</v>
      </c>
      <c r="P701">
        <f t="shared" si="90"/>
        <v>2</v>
      </c>
      <c r="Q701" s="2">
        <f>CustomerData[[#This Row],[avg_order_value_clean]]*CustomerData[[#This Row],[total_orders]]</f>
        <v>381.76</v>
      </c>
      <c r="R701" s="2" t="str">
        <f t="shared" si="98"/>
        <v>At Risk</v>
      </c>
      <c r="S701" s="2" t="str">
        <f t="shared" si="91"/>
        <v>Low Risk</v>
      </c>
      <c r="T701" s="2" t="str">
        <f t="shared" si="92"/>
        <v>55+</v>
      </c>
      <c r="U701" s="1">
        <f t="shared" ca="1" si="93"/>
        <v>683</v>
      </c>
      <c r="V701" s="2" t="str">
        <f t="shared" si="94"/>
        <v>Low Loyalty</v>
      </c>
      <c r="W701" s="2" t="str">
        <f t="shared" si="95"/>
        <v>Legitimate</v>
      </c>
      <c r="X701" s="2" t="str">
        <f>IF(Q701&lt;Data_Validation!$B$8,"Low Value",IF(Q701&lt;Data_Validation!$B$9,"Medium Value","High Value"))</f>
        <v>Low Value</v>
      </c>
      <c r="Y701" s="2" t="str">
        <f t="shared" si="96"/>
        <v>Stable</v>
      </c>
      <c r="Z701" s="2" t="str">
        <f t="shared" si="97"/>
        <v>Check Data</v>
      </c>
    </row>
    <row r="702" spans="1:26" x14ac:dyDescent="0.3">
      <c r="A702" t="s">
        <v>705</v>
      </c>
      <c r="B702">
        <v>45</v>
      </c>
      <c r="C702" t="s">
        <v>21</v>
      </c>
      <c r="D702" t="s">
        <v>35</v>
      </c>
      <c r="E702">
        <v>77.349999999999994</v>
      </c>
      <c r="F702">
        <v>5</v>
      </c>
      <c r="G702">
        <v>62</v>
      </c>
      <c r="H702">
        <v>0</v>
      </c>
      <c r="I702" t="s">
        <v>23</v>
      </c>
      <c r="J702">
        <v>71.5</v>
      </c>
      <c r="K702" s="1">
        <v>44673</v>
      </c>
      <c r="L702">
        <v>40</v>
      </c>
      <c r="M702">
        <v>0.48</v>
      </c>
      <c r="N702">
        <f>IF(E702="",Data_Validation!$B$1,E702)</f>
        <v>77.349999999999994</v>
      </c>
      <c r="O702">
        <f>IF(J702="",Data_Validation!$B$2,J702)</f>
        <v>71.5</v>
      </c>
      <c r="P702">
        <f t="shared" si="90"/>
        <v>1</v>
      </c>
      <c r="Q702" s="2">
        <f>CustomerData[[#This Row],[avg_order_value_clean]]*CustomerData[[#This Row],[total_orders]]</f>
        <v>386.75</v>
      </c>
      <c r="R702" s="2" t="str">
        <f t="shared" si="98"/>
        <v>At Risk</v>
      </c>
      <c r="S702" s="2" t="str">
        <f t="shared" si="91"/>
        <v>Medium Risk</v>
      </c>
      <c r="T702" s="2" t="str">
        <f t="shared" si="92"/>
        <v>45-54</v>
      </c>
      <c r="U702" s="1">
        <f t="shared" ca="1" si="93"/>
        <v>1588</v>
      </c>
      <c r="V702" s="2" t="str">
        <f t="shared" si="94"/>
        <v>Medium Loyalty</v>
      </c>
      <c r="W702" s="2" t="str">
        <f t="shared" si="95"/>
        <v>Legitimate</v>
      </c>
      <c r="X702" s="2" t="str">
        <f>IF(Q702&lt;Data_Validation!$B$8,"Low Value",IF(Q702&lt;Data_Validation!$B$9,"Medium Value","High Value"))</f>
        <v>Low Value</v>
      </c>
      <c r="Y702" s="2" t="str">
        <f t="shared" si="96"/>
        <v>Stable</v>
      </c>
      <c r="Z702" s="2" t="str">
        <f t="shared" si="97"/>
        <v>Check Data</v>
      </c>
    </row>
    <row r="703" spans="1:26" x14ac:dyDescent="0.3">
      <c r="A703" t="s">
        <v>611</v>
      </c>
      <c r="B703">
        <v>66</v>
      </c>
      <c r="C703" t="s">
        <v>21</v>
      </c>
      <c r="D703" t="s">
        <v>37</v>
      </c>
      <c r="E703">
        <v>113.78</v>
      </c>
      <c r="F703">
        <v>7</v>
      </c>
      <c r="G703">
        <v>227</v>
      </c>
      <c r="H703">
        <v>0</v>
      </c>
      <c r="I703" t="s">
        <v>29</v>
      </c>
      <c r="J703">
        <v>11.4</v>
      </c>
      <c r="K703" s="1">
        <v>44839</v>
      </c>
      <c r="L703">
        <v>52</v>
      </c>
      <c r="M703">
        <v>0.61</v>
      </c>
      <c r="N703">
        <f>IF(E703="",Data_Validation!$B$1,E703)</f>
        <v>113.78</v>
      </c>
      <c r="O703">
        <f>IF(J703="",Data_Validation!$B$2,J703)</f>
        <v>11.4</v>
      </c>
      <c r="P703">
        <f t="shared" si="90"/>
        <v>2</v>
      </c>
      <c r="Q703" s="2">
        <f>CustomerData[[#This Row],[avg_order_value_clean]]*CustomerData[[#This Row],[total_orders]]</f>
        <v>796.46</v>
      </c>
      <c r="R703" s="2" t="str">
        <f t="shared" si="98"/>
        <v>Inactive</v>
      </c>
      <c r="S703" s="2" t="str">
        <f t="shared" si="91"/>
        <v>High Risk</v>
      </c>
      <c r="T703" s="2" t="str">
        <f t="shared" si="92"/>
        <v>55+</v>
      </c>
      <c r="U703" s="1">
        <f t="shared" ca="1" si="93"/>
        <v>1422</v>
      </c>
      <c r="V703" s="2" t="str">
        <f t="shared" si="94"/>
        <v>Medium Loyalty</v>
      </c>
      <c r="W703" s="2" t="str">
        <f t="shared" si="95"/>
        <v>Legitimate</v>
      </c>
      <c r="X703" s="2" t="str">
        <f>IF(Q703&lt;Data_Validation!$B$8,"Low Value",IF(Q703&lt;Data_Validation!$B$9,"Medium Value","High Value"))</f>
        <v>Low Value</v>
      </c>
      <c r="Y703" s="2" t="str">
        <f t="shared" si="96"/>
        <v>At Risk - Develop</v>
      </c>
      <c r="Z703" s="2" t="str">
        <f t="shared" si="97"/>
        <v>Check Data</v>
      </c>
    </row>
    <row r="704" spans="1:26" x14ac:dyDescent="0.3">
      <c r="A704" t="s">
        <v>706</v>
      </c>
      <c r="B704">
        <v>35</v>
      </c>
      <c r="C704" t="s">
        <v>14</v>
      </c>
      <c r="D704" t="s">
        <v>52</v>
      </c>
      <c r="E704">
        <v>152.93</v>
      </c>
      <c r="F704">
        <v>6</v>
      </c>
      <c r="G704">
        <v>213</v>
      </c>
      <c r="H704">
        <v>0</v>
      </c>
      <c r="I704" t="s">
        <v>23</v>
      </c>
      <c r="J704">
        <v>24.8</v>
      </c>
      <c r="K704" s="1">
        <v>44693</v>
      </c>
      <c r="L704">
        <v>24</v>
      </c>
      <c r="M704">
        <v>0.24</v>
      </c>
      <c r="N704">
        <f>IF(E704="",Data_Validation!$B$1,E704)</f>
        <v>152.93</v>
      </c>
      <c r="O704">
        <f>IF(J704="",Data_Validation!$B$2,J704)</f>
        <v>24.8</v>
      </c>
      <c r="P704">
        <f t="shared" si="90"/>
        <v>3</v>
      </c>
      <c r="Q704" s="2">
        <f>CustomerData[[#This Row],[avg_order_value_clean]]*CustomerData[[#This Row],[total_orders]]</f>
        <v>917.58</v>
      </c>
      <c r="R704" s="2" t="str">
        <f t="shared" si="98"/>
        <v>Inactive</v>
      </c>
      <c r="S704" s="2" t="str">
        <f t="shared" si="91"/>
        <v>Medium Risk</v>
      </c>
      <c r="T704" s="2" t="str">
        <f t="shared" si="92"/>
        <v>35-44</v>
      </c>
      <c r="U704" s="1">
        <f t="shared" ca="1" si="93"/>
        <v>1568</v>
      </c>
      <c r="V704" s="2" t="str">
        <f t="shared" si="94"/>
        <v>Low Loyalty</v>
      </c>
      <c r="W704" s="2" t="str">
        <f t="shared" si="95"/>
        <v>Legitimate</v>
      </c>
      <c r="X704" s="2" t="str">
        <f>IF(Q704&lt;Data_Validation!$B$8,"Low Value",IF(Q704&lt;Data_Validation!$B$9,"Medium Value","High Value"))</f>
        <v>Low Value</v>
      </c>
      <c r="Y704" s="2" t="str">
        <f t="shared" si="96"/>
        <v>Stable</v>
      </c>
      <c r="Z704" s="2" t="str">
        <f t="shared" si="97"/>
        <v>Check Data</v>
      </c>
    </row>
    <row r="705" spans="1:26" x14ac:dyDescent="0.3">
      <c r="A705" t="s">
        <v>362</v>
      </c>
      <c r="B705">
        <v>49</v>
      </c>
      <c r="C705" t="s">
        <v>14</v>
      </c>
      <c r="D705" t="s">
        <v>35</v>
      </c>
      <c r="E705">
        <v>187.1</v>
      </c>
      <c r="F705">
        <v>8</v>
      </c>
      <c r="G705">
        <v>129</v>
      </c>
      <c r="H705">
        <v>0</v>
      </c>
      <c r="I705" t="s">
        <v>23</v>
      </c>
      <c r="J705">
        <v>31.4</v>
      </c>
      <c r="K705" s="1">
        <v>45692</v>
      </c>
      <c r="L705">
        <v>59</v>
      </c>
      <c r="M705">
        <v>0.11</v>
      </c>
      <c r="N705">
        <f>IF(E705="",Data_Validation!$B$1,E705)</f>
        <v>187.1</v>
      </c>
      <c r="O705">
        <f>IF(J705="",Data_Validation!$B$2,J705)</f>
        <v>31.4</v>
      </c>
      <c r="P705">
        <f t="shared" si="90"/>
        <v>2</v>
      </c>
      <c r="Q705" s="2">
        <f>CustomerData[[#This Row],[avg_order_value_clean]]*CustomerData[[#This Row],[total_orders]]</f>
        <v>1496.8</v>
      </c>
      <c r="R705" s="2" t="str">
        <f t="shared" si="98"/>
        <v>Inactive</v>
      </c>
      <c r="S705" s="2" t="str">
        <f t="shared" si="91"/>
        <v>Low Risk</v>
      </c>
      <c r="T705" s="2" t="str">
        <f t="shared" si="92"/>
        <v>45-54</v>
      </c>
      <c r="U705" s="1">
        <f t="shared" ca="1" si="93"/>
        <v>569</v>
      </c>
      <c r="V705" s="2" t="str">
        <f t="shared" si="94"/>
        <v>Medium Loyalty</v>
      </c>
      <c r="W705" s="2" t="str">
        <f t="shared" si="95"/>
        <v>Legitimate</v>
      </c>
      <c r="X705" s="2" t="str">
        <f>IF(Q705&lt;Data_Validation!$B$8,"Low Value",IF(Q705&lt;Data_Validation!$B$9,"Medium Value","High Value"))</f>
        <v>Low Value</v>
      </c>
      <c r="Y705" s="2" t="str">
        <f t="shared" si="96"/>
        <v>Stable</v>
      </c>
      <c r="Z705" s="2" t="str">
        <f t="shared" si="97"/>
        <v>Check Data</v>
      </c>
    </row>
    <row r="706" spans="1:26" x14ac:dyDescent="0.3">
      <c r="A706" t="s">
        <v>707</v>
      </c>
      <c r="B706">
        <v>70</v>
      </c>
      <c r="C706" t="s">
        <v>21</v>
      </c>
      <c r="D706" t="s">
        <v>52</v>
      </c>
      <c r="E706">
        <v>161.47</v>
      </c>
      <c r="F706">
        <v>9</v>
      </c>
      <c r="G706">
        <v>153</v>
      </c>
      <c r="H706">
        <v>0</v>
      </c>
      <c r="I706" t="s">
        <v>40</v>
      </c>
      <c r="J706">
        <v>53.3</v>
      </c>
      <c r="K706" s="1">
        <v>44553</v>
      </c>
      <c r="L706">
        <v>21</v>
      </c>
      <c r="M706">
        <v>0.38</v>
      </c>
      <c r="N706">
        <f>IF(E706="",Data_Validation!$B$1,E706)</f>
        <v>161.47</v>
      </c>
      <c r="O706">
        <f>IF(J706="",Data_Validation!$B$2,J706)</f>
        <v>53.3</v>
      </c>
      <c r="P706">
        <f t="shared" ref="P706:P769" si="99">COUNTIF($A$2:$A$5001,A706)</f>
        <v>1</v>
      </c>
      <c r="Q706" s="2">
        <f>CustomerData[[#This Row],[avg_order_value_clean]]*CustomerData[[#This Row],[total_orders]]</f>
        <v>1453.23</v>
      </c>
      <c r="R706" s="2" t="str">
        <f t="shared" si="98"/>
        <v>Inactive</v>
      </c>
      <c r="S706" s="2" t="str">
        <f t="shared" ref="S706:S769" si="100">IF(M706&lt;0.2,"Low Risk",IF(M706&lt;0.5,"Medium Risk","High Risk"))</f>
        <v>Medium Risk</v>
      </c>
      <c r="T706" s="2" t="str">
        <f t="shared" ref="T706:T769" si="101">IF(B706&lt;25,"Under 25",IF(B706&lt;35,"25-34",IF(B706&lt;45,"35-44",IF(B706&lt;55,"45-54","55+"))))</f>
        <v>55+</v>
      </c>
      <c r="U706" s="1">
        <f t="shared" ref="U706:U769" ca="1" si="102">TODAY()-K706</f>
        <v>1708</v>
      </c>
      <c r="V706" s="2" t="str">
        <f t="shared" ref="V706:V769" si="103">IF(L706&lt;40,"Low Loyalty",IF(L706&lt;70,"Medium Loyalty","High Loyalty"))</f>
        <v>Low Loyalty</v>
      </c>
      <c r="W706" s="2" t="str">
        <f t="shared" ref="W706:W769" si="104">IF(H706=1,"Fraudulent","Legitimate")</f>
        <v>Legitimate</v>
      </c>
      <c r="X706" s="2" t="str">
        <f>IF(Q706&lt;Data_Validation!$B$8,"Low Value",IF(Q706&lt;Data_Validation!$B$9,"Medium Value","High Value"))</f>
        <v>Low Value</v>
      </c>
      <c r="Y706" s="2" t="str">
        <f t="shared" ref="Y706:Y769" si="105">IF(AND(X706="High Value",S706="High Risk"),"Critical - Retain",IF(AND(X706="High Value",S706&lt;&gt;"High Risk"),"High Value - Maintain",IF(AND(X706&lt;&gt;"High Value",S706="High Risk"),"At Risk - Develop","Stable")))</f>
        <v>Stable</v>
      </c>
      <c r="Z706" s="2" t="str">
        <f t="shared" ref="Z706:Z769" si="106">IF(OR(B706&lt;18,F706&lt;0,N706&lt;0,O706&lt;0,O706&gt;1,M706&lt;0,M706&gt;1),"Check Data","Valid")</f>
        <v>Check Data</v>
      </c>
    </row>
    <row r="707" spans="1:26" x14ac:dyDescent="0.3">
      <c r="A707" t="s">
        <v>708</v>
      </c>
      <c r="B707">
        <v>20</v>
      </c>
      <c r="C707" t="s">
        <v>14</v>
      </c>
      <c r="D707" t="s">
        <v>22</v>
      </c>
      <c r="F707">
        <v>5</v>
      </c>
      <c r="G707">
        <v>241</v>
      </c>
      <c r="H707">
        <v>0</v>
      </c>
      <c r="I707" t="s">
        <v>16</v>
      </c>
      <c r="J707">
        <v>97.6</v>
      </c>
      <c r="K707" s="1">
        <v>45151</v>
      </c>
      <c r="L707">
        <v>52</v>
      </c>
      <c r="M707">
        <v>0.28999999999999998</v>
      </c>
      <c r="N707">
        <f>IF(E707="",Data_Validation!$B$1,E707)</f>
        <v>250</v>
      </c>
      <c r="O707">
        <f>IF(J707="",Data_Validation!$B$2,J707)</f>
        <v>97.6</v>
      </c>
      <c r="P707">
        <f t="shared" si="99"/>
        <v>1</v>
      </c>
      <c r="Q707" s="2">
        <f>CustomerData[[#This Row],[avg_order_value_clean]]*CustomerData[[#This Row],[total_orders]]</f>
        <v>1250</v>
      </c>
      <c r="R707" s="2" t="str">
        <f t="shared" ref="R707:R770" si="107">IF(G707&lt;=30,"Active",IF(G707&lt;=90,"At Risk","Inactive"))</f>
        <v>Inactive</v>
      </c>
      <c r="S707" s="2" t="str">
        <f t="shared" si="100"/>
        <v>Medium Risk</v>
      </c>
      <c r="T707" s="2" t="str">
        <f t="shared" si="101"/>
        <v>Under 25</v>
      </c>
      <c r="U707" s="1">
        <f t="shared" ca="1" si="102"/>
        <v>1110</v>
      </c>
      <c r="V707" s="2" t="str">
        <f t="shared" si="103"/>
        <v>Medium Loyalty</v>
      </c>
      <c r="W707" s="2" t="str">
        <f t="shared" si="104"/>
        <v>Legitimate</v>
      </c>
      <c r="X707" s="2" t="str">
        <f>IF(Q707&lt;Data_Validation!$B$8,"Low Value",IF(Q707&lt;Data_Validation!$B$9,"Medium Value","High Value"))</f>
        <v>Low Value</v>
      </c>
      <c r="Y707" s="2" t="str">
        <f t="shared" si="105"/>
        <v>Stable</v>
      </c>
      <c r="Z707" s="2" t="str">
        <f t="shared" si="106"/>
        <v>Check Data</v>
      </c>
    </row>
    <row r="708" spans="1:26" x14ac:dyDescent="0.3">
      <c r="A708" t="s">
        <v>709</v>
      </c>
      <c r="B708">
        <v>19</v>
      </c>
      <c r="C708" t="s">
        <v>21</v>
      </c>
      <c r="D708" t="s">
        <v>44</v>
      </c>
      <c r="E708">
        <v>74.58</v>
      </c>
      <c r="F708">
        <v>12</v>
      </c>
      <c r="G708">
        <v>95</v>
      </c>
      <c r="H708">
        <v>0</v>
      </c>
      <c r="I708" t="s">
        <v>29</v>
      </c>
      <c r="J708">
        <v>86.3</v>
      </c>
      <c r="K708" s="1">
        <v>44645</v>
      </c>
      <c r="L708">
        <v>79</v>
      </c>
      <c r="M708">
        <v>0.21</v>
      </c>
      <c r="N708">
        <f>IF(E708="",Data_Validation!$B$1,E708)</f>
        <v>74.58</v>
      </c>
      <c r="O708">
        <f>IF(J708="",Data_Validation!$B$2,J708)</f>
        <v>86.3</v>
      </c>
      <c r="P708">
        <f t="shared" si="99"/>
        <v>2</v>
      </c>
      <c r="Q708" s="2">
        <f>CustomerData[[#This Row],[avg_order_value_clean]]*CustomerData[[#This Row],[total_orders]]</f>
        <v>894.96</v>
      </c>
      <c r="R708" s="2" t="str">
        <f t="shared" si="107"/>
        <v>Inactive</v>
      </c>
      <c r="S708" s="2" t="str">
        <f t="shared" si="100"/>
        <v>Medium Risk</v>
      </c>
      <c r="T708" s="2" t="str">
        <f t="shared" si="101"/>
        <v>Under 25</v>
      </c>
      <c r="U708" s="1">
        <f t="shared" ca="1" si="102"/>
        <v>1616</v>
      </c>
      <c r="V708" s="2" t="str">
        <f t="shared" si="103"/>
        <v>High Loyalty</v>
      </c>
      <c r="W708" s="2" t="str">
        <f t="shared" si="104"/>
        <v>Legitimate</v>
      </c>
      <c r="X708" s="2" t="str">
        <f>IF(Q708&lt;Data_Validation!$B$8,"Low Value",IF(Q708&lt;Data_Validation!$B$9,"Medium Value","High Value"))</f>
        <v>Low Value</v>
      </c>
      <c r="Y708" s="2" t="str">
        <f t="shared" si="105"/>
        <v>Stable</v>
      </c>
      <c r="Z708" s="2" t="str">
        <f t="shared" si="106"/>
        <v>Check Data</v>
      </c>
    </row>
    <row r="709" spans="1:26" x14ac:dyDescent="0.3">
      <c r="A709" t="s">
        <v>710</v>
      </c>
      <c r="B709">
        <v>50</v>
      </c>
      <c r="C709" t="s">
        <v>21</v>
      </c>
      <c r="D709" t="s">
        <v>50</v>
      </c>
      <c r="E709">
        <v>122.71</v>
      </c>
      <c r="F709">
        <v>12</v>
      </c>
      <c r="G709">
        <v>231</v>
      </c>
      <c r="H709">
        <v>0</v>
      </c>
      <c r="I709" t="s">
        <v>40</v>
      </c>
      <c r="J709">
        <v>24.7</v>
      </c>
      <c r="K709" s="1">
        <v>45584</v>
      </c>
      <c r="L709">
        <v>5</v>
      </c>
      <c r="M709">
        <v>0.25</v>
      </c>
      <c r="N709">
        <f>IF(E709="",Data_Validation!$B$1,E709)</f>
        <v>122.71</v>
      </c>
      <c r="O709">
        <f>IF(J709="",Data_Validation!$B$2,J709)</f>
        <v>24.7</v>
      </c>
      <c r="P709">
        <f t="shared" si="99"/>
        <v>2</v>
      </c>
      <c r="Q709" s="2">
        <f>CustomerData[[#This Row],[avg_order_value_clean]]*CustomerData[[#This Row],[total_orders]]</f>
        <v>1472.52</v>
      </c>
      <c r="R709" s="2" t="str">
        <f t="shared" si="107"/>
        <v>Inactive</v>
      </c>
      <c r="S709" s="2" t="str">
        <f t="shared" si="100"/>
        <v>Medium Risk</v>
      </c>
      <c r="T709" s="2" t="str">
        <f t="shared" si="101"/>
        <v>45-54</v>
      </c>
      <c r="U709" s="1">
        <f t="shared" ca="1" si="102"/>
        <v>677</v>
      </c>
      <c r="V709" s="2" t="str">
        <f t="shared" si="103"/>
        <v>Low Loyalty</v>
      </c>
      <c r="W709" s="2" t="str">
        <f t="shared" si="104"/>
        <v>Legitimate</v>
      </c>
      <c r="X709" s="2" t="str">
        <f>IF(Q709&lt;Data_Validation!$B$8,"Low Value",IF(Q709&lt;Data_Validation!$B$9,"Medium Value","High Value"))</f>
        <v>Low Value</v>
      </c>
      <c r="Y709" s="2" t="str">
        <f t="shared" si="105"/>
        <v>Stable</v>
      </c>
      <c r="Z709" s="2" t="str">
        <f t="shared" si="106"/>
        <v>Check Data</v>
      </c>
    </row>
    <row r="710" spans="1:26" x14ac:dyDescent="0.3">
      <c r="A710" t="s">
        <v>711</v>
      </c>
      <c r="B710">
        <v>59</v>
      </c>
      <c r="C710" t="s">
        <v>21</v>
      </c>
      <c r="D710" t="s">
        <v>50</v>
      </c>
      <c r="E710">
        <v>25.49</v>
      </c>
      <c r="F710">
        <v>6</v>
      </c>
      <c r="G710">
        <v>237</v>
      </c>
      <c r="H710">
        <v>0</v>
      </c>
      <c r="I710" t="s">
        <v>40</v>
      </c>
      <c r="J710">
        <v>23.3</v>
      </c>
      <c r="K710" s="1">
        <v>44864</v>
      </c>
      <c r="L710">
        <v>36</v>
      </c>
      <c r="M710">
        <v>0.6</v>
      </c>
      <c r="N710">
        <f>IF(E710="",Data_Validation!$B$1,E710)</f>
        <v>25.49</v>
      </c>
      <c r="O710">
        <f>IF(J710="",Data_Validation!$B$2,J710)</f>
        <v>23.3</v>
      </c>
      <c r="P710">
        <f t="shared" si="99"/>
        <v>1</v>
      </c>
      <c r="Q710" s="2">
        <f>CustomerData[[#This Row],[avg_order_value_clean]]*CustomerData[[#This Row],[total_orders]]</f>
        <v>152.94</v>
      </c>
      <c r="R710" s="2" t="str">
        <f t="shared" si="107"/>
        <v>Inactive</v>
      </c>
      <c r="S710" s="2" t="str">
        <f t="shared" si="100"/>
        <v>High Risk</v>
      </c>
      <c r="T710" s="2" t="str">
        <f t="shared" si="101"/>
        <v>55+</v>
      </c>
      <c r="U710" s="1">
        <f t="shared" ca="1" si="102"/>
        <v>1397</v>
      </c>
      <c r="V710" s="2" t="str">
        <f t="shared" si="103"/>
        <v>Low Loyalty</v>
      </c>
      <c r="W710" s="2" t="str">
        <f t="shared" si="104"/>
        <v>Legitimate</v>
      </c>
      <c r="X710" s="2" t="str">
        <f>IF(Q710&lt;Data_Validation!$B$8,"Low Value",IF(Q710&lt;Data_Validation!$B$9,"Medium Value","High Value"))</f>
        <v>Low Value</v>
      </c>
      <c r="Y710" s="2" t="str">
        <f t="shared" si="105"/>
        <v>At Risk - Develop</v>
      </c>
      <c r="Z710" s="2" t="str">
        <f t="shared" si="106"/>
        <v>Check Data</v>
      </c>
    </row>
    <row r="711" spans="1:26" x14ac:dyDescent="0.3">
      <c r="A711" t="s">
        <v>712</v>
      </c>
      <c r="B711">
        <v>36</v>
      </c>
      <c r="C711" t="s">
        <v>21</v>
      </c>
      <c r="D711" t="s">
        <v>35</v>
      </c>
      <c r="E711">
        <v>82.39</v>
      </c>
      <c r="F711">
        <v>6</v>
      </c>
      <c r="G711">
        <v>17</v>
      </c>
      <c r="H711">
        <v>0</v>
      </c>
      <c r="I711" t="s">
        <v>29</v>
      </c>
      <c r="J711">
        <v>43.6</v>
      </c>
      <c r="K711" s="1">
        <v>45476</v>
      </c>
      <c r="L711">
        <v>22</v>
      </c>
      <c r="M711">
        <v>0.14000000000000001</v>
      </c>
      <c r="N711">
        <f>IF(E711="",Data_Validation!$B$1,E711)</f>
        <v>82.39</v>
      </c>
      <c r="O711">
        <f>IF(J711="",Data_Validation!$B$2,J711)</f>
        <v>43.6</v>
      </c>
      <c r="P711">
        <f t="shared" si="99"/>
        <v>1</v>
      </c>
      <c r="Q711" s="2">
        <f>CustomerData[[#This Row],[avg_order_value_clean]]*CustomerData[[#This Row],[total_orders]]</f>
        <v>494.34000000000003</v>
      </c>
      <c r="R711" s="2" t="str">
        <f t="shared" si="107"/>
        <v>Active</v>
      </c>
      <c r="S711" s="2" t="str">
        <f t="shared" si="100"/>
        <v>Low Risk</v>
      </c>
      <c r="T711" s="2" t="str">
        <f t="shared" si="101"/>
        <v>35-44</v>
      </c>
      <c r="U711" s="1">
        <f t="shared" ca="1" si="102"/>
        <v>785</v>
      </c>
      <c r="V711" s="2" t="str">
        <f t="shared" si="103"/>
        <v>Low Loyalty</v>
      </c>
      <c r="W711" s="2" t="str">
        <f t="shared" si="104"/>
        <v>Legitimate</v>
      </c>
      <c r="X711" s="2" t="str">
        <f>IF(Q711&lt;Data_Validation!$B$8,"Low Value",IF(Q711&lt;Data_Validation!$B$9,"Medium Value","High Value"))</f>
        <v>Low Value</v>
      </c>
      <c r="Y711" s="2" t="str">
        <f t="shared" si="105"/>
        <v>Stable</v>
      </c>
      <c r="Z711" s="2" t="str">
        <f t="shared" si="106"/>
        <v>Check Data</v>
      </c>
    </row>
    <row r="712" spans="1:26" x14ac:dyDescent="0.3">
      <c r="A712" t="s">
        <v>713</v>
      </c>
      <c r="B712">
        <v>34</v>
      </c>
      <c r="C712" t="s">
        <v>21</v>
      </c>
      <c r="D712" t="s">
        <v>44</v>
      </c>
      <c r="E712">
        <v>99.45</v>
      </c>
      <c r="F712">
        <v>8</v>
      </c>
      <c r="G712">
        <v>343</v>
      </c>
      <c r="H712">
        <v>0</v>
      </c>
      <c r="I712" t="s">
        <v>29</v>
      </c>
      <c r="J712">
        <v>97.5</v>
      </c>
      <c r="K712" s="1">
        <v>44331</v>
      </c>
      <c r="L712">
        <v>8</v>
      </c>
      <c r="M712">
        <v>0.64</v>
      </c>
      <c r="N712">
        <f>IF(E712="",Data_Validation!$B$1,E712)</f>
        <v>99.45</v>
      </c>
      <c r="O712">
        <f>IF(J712="",Data_Validation!$B$2,J712)</f>
        <v>97.5</v>
      </c>
      <c r="P712">
        <f t="shared" si="99"/>
        <v>1</v>
      </c>
      <c r="Q712" s="2">
        <f>CustomerData[[#This Row],[avg_order_value_clean]]*CustomerData[[#This Row],[total_orders]]</f>
        <v>795.6</v>
      </c>
      <c r="R712" s="2" t="str">
        <f t="shared" si="107"/>
        <v>Inactive</v>
      </c>
      <c r="S712" s="2" t="str">
        <f t="shared" si="100"/>
        <v>High Risk</v>
      </c>
      <c r="T712" s="2" t="str">
        <f t="shared" si="101"/>
        <v>25-34</v>
      </c>
      <c r="U712" s="1">
        <f t="shared" ca="1" si="102"/>
        <v>1930</v>
      </c>
      <c r="V712" s="2" t="str">
        <f t="shared" si="103"/>
        <v>Low Loyalty</v>
      </c>
      <c r="W712" s="2" t="str">
        <f t="shared" si="104"/>
        <v>Legitimate</v>
      </c>
      <c r="X712" s="2" t="str">
        <f>IF(Q712&lt;Data_Validation!$B$8,"Low Value",IF(Q712&lt;Data_Validation!$B$9,"Medium Value","High Value"))</f>
        <v>Low Value</v>
      </c>
      <c r="Y712" s="2" t="str">
        <f t="shared" si="105"/>
        <v>At Risk - Develop</v>
      </c>
      <c r="Z712" s="2" t="str">
        <f t="shared" si="106"/>
        <v>Check Data</v>
      </c>
    </row>
    <row r="713" spans="1:26" x14ac:dyDescent="0.3">
      <c r="A713" t="s">
        <v>714</v>
      </c>
      <c r="B713">
        <v>61</v>
      </c>
      <c r="C713" t="s">
        <v>21</v>
      </c>
      <c r="D713" t="s">
        <v>22</v>
      </c>
      <c r="E713">
        <v>288.36</v>
      </c>
      <c r="F713">
        <v>10</v>
      </c>
      <c r="G713">
        <v>323</v>
      </c>
      <c r="H713">
        <v>0</v>
      </c>
      <c r="I713" t="s">
        <v>40</v>
      </c>
      <c r="J713">
        <v>15.2</v>
      </c>
      <c r="K713" s="1">
        <v>44279</v>
      </c>
      <c r="L713">
        <v>95</v>
      </c>
      <c r="M713">
        <v>0.52</v>
      </c>
      <c r="N713">
        <f>IF(E713="",Data_Validation!$B$1,E713)</f>
        <v>288.36</v>
      </c>
      <c r="O713">
        <f>IF(J713="",Data_Validation!$B$2,J713)</f>
        <v>15.2</v>
      </c>
      <c r="P713">
        <f t="shared" si="99"/>
        <v>3</v>
      </c>
      <c r="Q713" s="2">
        <f>CustomerData[[#This Row],[avg_order_value_clean]]*CustomerData[[#This Row],[total_orders]]</f>
        <v>2883.6000000000004</v>
      </c>
      <c r="R713" s="2" t="str">
        <f t="shared" si="107"/>
        <v>Inactive</v>
      </c>
      <c r="S713" s="2" t="str">
        <f t="shared" si="100"/>
        <v>High Risk</v>
      </c>
      <c r="T713" s="2" t="str">
        <f t="shared" si="101"/>
        <v>55+</v>
      </c>
      <c r="U713" s="1">
        <f t="shared" ca="1" si="102"/>
        <v>1982</v>
      </c>
      <c r="V713" s="2" t="str">
        <f t="shared" si="103"/>
        <v>High Loyalty</v>
      </c>
      <c r="W713" s="2" t="str">
        <f t="shared" si="104"/>
        <v>Legitimate</v>
      </c>
      <c r="X713" s="2" t="str">
        <f>IF(Q713&lt;Data_Validation!$B$8,"Low Value",IF(Q713&lt;Data_Validation!$B$9,"Medium Value","High Value"))</f>
        <v>High Value</v>
      </c>
      <c r="Y713" s="2" t="str">
        <f t="shared" si="105"/>
        <v>Critical - Retain</v>
      </c>
      <c r="Z713" s="2" t="str">
        <f t="shared" si="106"/>
        <v>Check Data</v>
      </c>
    </row>
    <row r="714" spans="1:26" x14ac:dyDescent="0.3">
      <c r="A714" t="s">
        <v>715</v>
      </c>
      <c r="B714">
        <v>50</v>
      </c>
      <c r="C714" t="s">
        <v>21</v>
      </c>
      <c r="D714" t="s">
        <v>18</v>
      </c>
      <c r="E714">
        <v>106.51</v>
      </c>
      <c r="F714">
        <v>6</v>
      </c>
      <c r="G714">
        <v>245</v>
      </c>
      <c r="H714">
        <v>0</v>
      </c>
      <c r="I714" t="s">
        <v>23</v>
      </c>
      <c r="J714">
        <v>95.7</v>
      </c>
      <c r="K714" s="1">
        <v>44142</v>
      </c>
      <c r="L714">
        <v>52</v>
      </c>
      <c r="M714">
        <v>0.25</v>
      </c>
      <c r="N714">
        <f>IF(E714="",Data_Validation!$B$1,E714)</f>
        <v>106.51</v>
      </c>
      <c r="O714">
        <f>IF(J714="",Data_Validation!$B$2,J714)</f>
        <v>95.7</v>
      </c>
      <c r="P714">
        <f t="shared" si="99"/>
        <v>1</v>
      </c>
      <c r="Q714" s="2">
        <f>CustomerData[[#This Row],[avg_order_value_clean]]*CustomerData[[#This Row],[total_orders]]</f>
        <v>639.06000000000006</v>
      </c>
      <c r="R714" s="2" t="str">
        <f t="shared" si="107"/>
        <v>Inactive</v>
      </c>
      <c r="S714" s="2" t="str">
        <f t="shared" si="100"/>
        <v>Medium Risk</v>
      </c>
      <c r="T714" s="2" t="str">
        <f t="shared" si="101"/>
        <v>45-54</v>
      </c>
      <c r="U714" s="1">
        <f t="shared" ca="1" si="102"/>
        <v>2119</v>
      </c>
      <c r="V714" s="2" t="str">
        <f t="shared" si="103"/>
        <v>Medium Loyalty</v>
      </c>
      <c r="W714" s="2" t="str">
        <f t="shared" si="104"/>
        <v>Legitimate</v>
      </c>
      <c r="X714" s="2" t="str">
        <f>IF(Q714&lt;Data_Validation!$B$8,"Low Value",IF(Q714&lt;Data_Validation!$B$9,"Medium Value","High Value"))</f>
        <v>Low Value</v>
      </c>
      <c r="Y714" s="2" t="str">
        <f t="shared" si="105"/>
        <v>Stable</v>
      </c>
      <c r="Z714" s="2" t="str">
        <f t="shared" si="106"/>
        <v>Check Data</v>
      </c>
    </row>
    <row r="715" spans="1:26" x14ac:dyDescent="0.3">
      <c r="A715" t="s">
        <v>566</v>
      </c>
      <c r="B715">
        <v>29</v>
      </c>
      <c r="C715" t="s">
        <v>21</v>
      </c>
      <c r="D715" t="s">
        <v>44</v>
      </c>
      <c r="E715">
        <v>109.63</v>
      </c>
      <c r="F715">
        <v>16</v>
      </c>
      <c r="G715">
        <v>59</v>
      </c>
      <c r="H715">
        <v>0</v>
      </c>
      <c r="I715" t="s">
        <v>29</v>
      </c>
      <c r="J715">
        <v>19</v>
      </c>
      <c r="K715" s="1">
        <v>45473</v>
      </c>
      <c r="L715">
        <v>1</v>
      </c>
      <c r="M715">
        <v>0.06</v>
      </c>
      <c r="N715">
        <f>IF(E715="",Data_Validation!$B$1,E715)</f>
        <v>109.63</v>
      </c>
      <c r="O715">
        <f>IF(J715="",Data_Validation!$B$2,J715)</f>
        <v>19</v>
      </c>
      <c r="P715">
        <f t="shared" si="99"/>
        <v>2</v>
      </c>
      <c r="Q715" s="2">
        <f>CustomerData[[#This Row],[avg_order_value_clean]]*CustomerData[[#This Row],[total_orders]]</f>
        <v>1754.08</v>
      </c>
      <c r="R715" s="2" t="str">
        <f t="shared" si="107"/>
        <v>At Risk</v>
      </c>
      <c r="S715" s="2" t="str">
        <f t="shared" si="100"/>
        <v>Low Risk</v>
      </c>
      <c r="T715" s="2" t="str">
        <f t="shared" si="101"/>
        <v>25-34</v>
      </c>
      <c r="U715" s="1">
        <f t="shared" ca="1" si="102"/>
        <v>788</v>
      </c>
      <c r="V715" s="2" t="str">
        <f t="shared" si="103"/>
        <v>Low Loyalty</v>
      </c>
      <c r="W715" s="2" t="str">
        <f t="shared" si="104"/>
        <v>Legitimate</v>
      </c>
      <c r="X715" s="2" t="str">
        <f>IF(Q715&lt;Data_Validation!$B$8,"Low Value",IF(Q715&lt;Data_Validation!$B$9,"Medium Value","High Value"))</f>
        <v>High Value</v>
      </c>
      <c r="Y715" s="2" t="str">
        <f t="shared" si="105"/>
        <v>High Value - Maintain</v>
      </c>
      <c r="Z715" s="2" t="str">
        <f t="shared" si="106"/>
        <v>Check Data</v>
      </c>
    </row>
    <row r="716" spans="1:26" x14ac:dyDescent="0.3">
      <c r="A716" t="s">
        <v>716</v>
      </c>
      <c r="B716">
        <v>66</v>
      </c>
      <c r="C716" t="s">
        <v>14</v>
      </c>
      <c r="D716" t="s">
        <v>37</v>
      </c>
      <c r="E716">
        <v>102.33</v>
      </c>
      <c r="F716">
        <v>13</v>
      </c>
      <c r="G716">
        <v>129</v>
      </c>
      <c r="H716">
        <v>0</v>
      </c>
      <c r="I716" t="s">
        <v>19</v>
      </c>
      <c r="J716">
        <v>88.6</v>
      </c>
      <c r="K716" s="1">
        <v>45063</v>
      </c>
      <c r="L716">
        <v>84</v>
      </c>
      <c r="M716">
        <v>0.47</v>
      </c>
      <c r="N716">
        <f>IF(E716="",Data_Validation!$B$1,E716)</f>
        <v>102.33</v>
      </c>
      <c r="O716">
        <f>IF(J716="",Data_Validation!$B$2,J716)</f>
        <v>88.6</v>
      </c>
      <c r="P716">
        <f t="shared" si="99"/>
        <v>1</v>
      </c>
      <c r="Q716" s="2">
        <f>CustomerData[[#This Row],[avg_order_value_clean]]*CustomerData[[#This Row],[total_orders]]</f>
        <v>1330.29</v>
      </c>
      <c r="R716" s="2" t="str">
        <f t="shared" si="107"/>
        <v>Inactive</v>
      </c>
      <c r="S716" s="2" t="str">
        <f t="shared" si="100"/>
        <v>Medium Risk</v>
      </c>
      <c r="T716" s="2" t="str">
        <f t="shared" si="101"/>
        <v>55+</v>
      </c>
      <c r="U716" s="1">
        <f t="shared" ca="1" si="102"/>
        <v>1198</v>
      </c>
      <c r="V716" s="2" t="str">
        <f t="shared" si="103"/>
        <v>High Loyalty</v>
      </c>
      <c r="W716" s="2" t="str">
        <f t="shared" si="104"/>
        <v>Legitimate</v>
      </c>
      <c r="X716" s="2" t="str">
        <f>IF(Q716&lt;Data_Validation!$B$8,"Low Value",IF(Q716&lt;Data_Validation!$B$9,"Medium Value","High Value"))</f>
        <v>Low Value</v>
      </c>
      <c r="Y716" s="2" t="str">
        <f t="shared" si="105"/>
        <v>Stable</v>
      </c>
      <c r="Z716" s="2" t="str">
        <f t="shared" si="106"/>
        <v>Check Data</v>
      </c>
    </row>
    <row r="717" spans="1:26" x14ac:dyDescent="0.3">
      <c r="A717" t="s">
        <v>717</v>
      </c>
      <c r="B717">
        <v>73</v>
      </c>
      <c r="C717" t="s">
        <v>21</v>
      </c>
      <c r="D717" t="s">
        <v>50</v>
      </c>
      <c r="E717">
        <v>121.38</v>
      </c>
      <c r="F717">
        <v>10</v>
      </c>
      <c r="G717">
        <v>349</v>
      </c>
      <c r="H717">
        <v>0</v>
      </c>
      <c r="I717" t="s">
        <v>29</v>
      </c>
      <c r="J717">
        <v>83</v>
      </c>
      <c r="K717" s="1">
        <v>45282</v>
      </c>
      <c r="L717">
        <v>28</v>
      </c>
      <c r="M717">
        <v>0.75</v>
      </c>
      <c r="N717">
        <f>IF(E717="",Data_Validation!$B$1,E717)</f>
        <v>121.38</v>
      </c>
      <c r="O717">
        <f>IF(J717="",Data_Validation!$B$2,J717)</f>
        <v>83</v>
      </c>
      <c r="P717">
        <f t="shared" si="99"/>
        <v>2</v>
      </c>
      <c r="Q717" s="2">
        <f>CustomerData[[#This Row],[avg_order_value_clean]]*CustomerData[[#This Row],[total_orders]]</f>
        <v>1213.8</v>
      </c>
      <c r="R717" s="2" t="str">
        <f t="shared" si="107"/>
        <v>Inactive</v>
      </c>
      <c r="S717" s="2" t="str">
        <f t="shared" si="100"/>
        <v>High Risk</v>
      </c>
      <c r="T717" s="2" t="str">
        <f t="shared" si="101"/>
        <v>55+</v>
      </c>
      <c r="U717" s="1">
        <f t="shared" ca="1" si="102"/>
        <v>979</v>
      </c>
      <c r="V717" s="2" t="str">
        <f t="shared" si="103"/>
        <v>Low Loyalty</v>
      </c>
      <c r="W717" s="2" t="str">
        <f t="shared" si="104"/>
        <v>Legitimate</v>
      </c>
      <c r="X717" s="2" t="str">
        <f>IF(Q717&lt;Data_Validation!$B$8,"Low Value",IF(Q717&lt;Data_Validation!$B$9,"Medium Value","High Value"))</f>
        <v>Low Value</v>
      </c>
      <c r="Y717" s="2" t="str">
        <f t="shared" si="105"/>
        <v>At Risk - Develop</v>
      </c>
      <c r="Z717" s="2" t="str">
        <f t="shared" si="106"/>
        <v>Check Data</v>
      </c>
    </row>
    <row r="718" spans="1:26" x14ac:dyDescent="0.3">
      <c r="A718" t="s">
        <v>718</v>
      </c>
      <c r="B718">
        <v>20</v>
      </c>
      <c r="C718" t="s">
        <v>25</v>
      </c>
      <c r="D718" t="s">
        <v>37</v>
      </c>
      <c r="E718">
        <v>36.53</v>
      </c>
      <c r="F718">
        <v>14</v>
      </c>
      <c r="G718">
        <v>48</v>
      </c>
      <c r="H718">
        <v>0</v>
      </c>
      <c r="I718" t="s">
        <v>40</v>
      </c>
      <c r="J718">
        <v>88.2</v>
      </c>
      <c r="K718" s="1">
        <v>45560</v>
      </c>
      <c r="L718">
        <v>31</v>
      </c>
      <c r="M718">
        <v>0.44</v>
      </c>
      <c r="N718">
        <f>IF(E718="",Data_Validation!$B$1,E718)</f>
        <v>36.53</v>
      </c>
      <c r="O718">
        <f>IF(J718="",Data_Validation!$B$2,J718)</f>
        <v>88.2</v>
      </c>
      <c r="P718">
        <f t="shared" si="99"/>
        <v>1</v>
      </c>
      <c r="Q718" s="2">
        <f>CustomerData[[#This Row],[avg_order_value_clean]]*CustomerData[[#This Row],[total_orders]]</f>
        <v>511.42</v>
      </c>
      <c r="R718" s="2" t="str">
        <f t="shared" si="107"/>
        <v>At Risk</v>
      </c>
      <c r="S718" s="2" t="str">
        <f t="shared" si="100"/>
        <v>Medium Risk</v>
      </c>
      <c r="T718" s="2" t="str">
        <f t="shared" si="101"/>
        <v>Under 25</v>
      </c>
      <c r="U718" s="1">
        <f t="shared" ca="1" si="102"/>
        <v>701</v>
      </c>
      <c r="V718" s="2" t="str">
        <f t="shared" si="103"/>
        <v>Low Loyalty</v>
      </c>
      <c r="W718" s="2" t="str">
        <f t="shared" si="104"/>
        <v>Legitimate</v>
      </c>
      <c r="X718" s="2" t="str">
        <f>IF(Q718&lt;Data_Validation!$B$8,"Low Value",IF(Q718&lt;Data_Validation!$B$9,"Medium Value","High Value"))</f>
        <v>Low Value</v>
      </c>
      <c r="Y718" s="2" t="str">
        <f t="shared" si="105"/>
        <v>Stable</v>
      </c>
      <c r="Z718" s="2" t="str">
        <f t="shared" si="106"/>
        <v>Check Data</v>
      </c>
    </row>
    <row r="719" spans="1:26" x14ac:dyDescent="0.3">
      <c r="A719" t="s">
        <v>719</v>
      </c>
      <c r="B719">
        <v>60</v>
      </c>
      <c r="C719" t="s">
        <v>21</v>
      </c>
      <c r="D719" t="s">
        <v>50</v>
      </c>
      <c r="E719">
        <v>97</v>
      </c>
      <c r="F719">
        <v>8</v>
      </c>
      <c r="G719">
        <v>165</v>
      </c>
      <c r="H719">
        <v>0</v>
      </c>
      <c r="I719" t="s">
        <v>19</v>
      </c>
      <c r="J719">
        <v>89.2</v>
      </c>
      <c r="K719" s="1">
        <v>45668</v>
      </c>
      <c r="L719">
        <v>53</v>
      </c>
      <c r="M719">
        <v>0.34</v>
      </c>
      <c r="N719">
        <f>IF(E719="",Data_Validation!$B$1,E719)</f>
        <v>97</v>
      </c>
      <c r="O719">
        <f>IF(J719="",Data_Validation!$B$2,J719)</f>
        <v>89.2</v>
      </c>
      <c r="P719">
        <f t="shared" si="99"/>
        <v>2</v>
      </c>
      <c r="Q719" s="2">
        <f>CustomerData[[#This Row],[avg_order_value_clean]]*CustomerData[[#This Row],[total_orders]]</f>
        <v>776</v>
      </c>
      <c r="R719" s="2" t="str">
        <f t="shared" si="107"/>
        <v>Inactive</v>
      </c>
      <c r="S719" s="2" t="str">
        <f t="shared" si="100"/>
        <v>Medium Risk</v>
      </c>
      <c r="T719" s="2" t="str">
        <f t="shared" si="101"/>
        <v>55+</v>
      </c>
      <c r="U719" s="1">
        <f t="shared" ca="1" si="102"/>
        <v>593</v>
      </c>
      <c r="V719" s="2" t="str">
        <f t="shared" si="103"/>
        <v>Medium Loyalty</v>
      </c>
      <c r="W719" s="2" t="str">
        <f t="shared" si="104"/>
        <v>Legitimate</v>
      </c>
      <c r="X719" s="2" t="str">
        <f>IF(Q719&lt;Data_Validation!$B$8,"Low Value",IF(Q719&lt;Data_Validation!$B$9,"Medium Value","High Value"))</f>
        <v>Low Value</v>
      </c>
      <c r="Y719" s="2" t="str">
        <f t="shared" si="105"/>
        <v>Stable</v>
      </c>
      <c r="Z719" s="2" t="str">
        <f t="shared" si="106"/>
        <v>Check Data</v>
      </c>
    </row>
    <row r="720" spans="1:26" x14ac:dyDescent="0.3">
      <c r="A720" t="s">
        <v>720</v>
      </c>
      <c r="B720">
        <v>66</v>
      </c>
      <c r="C720" t="s">
        <v>21</v>
      </c>
      <c r="D720" t="s">
        <v>22</v>
      </c>
      <c r="E720">
        <v>45.94</v>
      </c>
      <c r="F720">
        <v>10</v>
      </c>
      <c r="G720">
        <v>167</v>
      </c>
      <c r="H720">
        <v>0</v>
      </c>
      <c r="I720" t="s">
        <v>40</v>
      </c>
      <c r="J720">
        <v>21.8</v>
      </c>
      <c r="K720" s="1">
        <v>44221</v>
      </c>
      <c r="L720">
        <v>24</v>
      </c>
      <c r="M720">
        <v>0.27</v>
      </c>
      <c r="N720">
        <f>IF(E720="",Data_Validation!$B$1,E720)</f>
        <v>45.94</v>
      </c>
      <c r="O720">
        <f>IF(J720="",Data_Validation!$B$2,J720)</f>
        <v>21.8</v>
      </c>
      <c r="P720">
        <f t="shared" si="99"/>
        <v>3</v>
      </c>
      <c r="Q720" s="2">
        <f>CustomerData[[#This Row],[avg_order_value_clean]]*CustomerData[[#This Row],[total_orders]]</f>
        <v>459.4</v>
      </c>
      <c r="R720" s="2" t="str">
        <f t="shared" si="107"/>
        <v>Inactive</v>
      </c>
      <c r="S720" s="2" t="str">
        <f t="shared" si="100"/>
        <v>Medium Risk</v>
      </c>
      <c r="T720" s="2" t="str">
        <f t="shared" si="101"/>
        <v>55+</v>
      </c>
      <c r="U720" s="1">
        <f t="shared" ca="1" si="102"/>
        <v>2040</v>
      </c>
      <c r="V720" s="2" t="str">
        <f t="shared" si="103"/>
        <v>Low Loyalty</v>
      </c>
      <c r="W720" s="2" t="str">
        <f t="shared" si="104"/>
        <v>Legitimate</v>
      </c>
      <c r="X720" s="2" t="str">
        <f>IF(Q720&lt;Data_Validation!$B$8,"Low Value",IF(Q720&lt;Data_Validation!$B$9,"Medium Value","High Value"))</f>
        <v>Low Value</v>
      </c>
      <c r="Y720" s="2" t="str">
        <f t="shared" si="105"/>
        <v>Stable</v>
      </c>
      <c r="Z720" s="2" t="str">
        <f t="shared" si="106"/>
        <v>Check Data</v>
      </c>
    </row>
    <row r="721" spans="1:26" x14ac:dyDescent="0.3">
      <c r="A721" t="s">
        <v>721</v>
      </c>
      <c r="B721">
        <v>72</v>
      </c>
      <c r="C721" t="s">
        <v>21</v>
      </c>
      <c r="D721" t="s">
        <v>15</v>
      </c>
      <c r="E721">
        <v>68.5</v>
      </c>
      <c r="F721">
        <v>10</v>
      </c>
      <c r="G721">
        <v>252</v>
      </c>
      <c r="H721">
        <v>0</v>
      </c>
      <c r="I721" t="s">
        <v>16</v>
      </c>
      <c r="J721">
        <v>77.900000000000006</v>
      </c>
      <c r="K721" s="1">
        <v>44885</v>
      </c>
      <c r="L721">
        <v>45</v>
      </c>
      <c r="M721">
        <v>0.28999999999999998</v>
      </c>
      <c r="N721">
        <f>IF(E721="",Data_Validation!$B$1,E721)</f>
        <v>68.5</v>
      </c>
      <c r="O721">
        <f>IF(J721="",Data_Validation!$B$2,J721)</f>
        <v>77.900000000000006</v>
      </c>
      <c r="P721">
        <f t="shared" si="99"/>
        <v>1</v>
      </c>
      <c r="Q721" s="2">
        <f>CustomerData[[#This Row],[avg_order_value_clean]]*CustomerData[[#This Row],[total_orders]]</f>
        <v>685</v>
      </c>
      <c r="R721" s="2" t="str">
        <f t="shared" si="107"/>
        <v>Inactive</v>
      </c>
      <c r="S721" s="2" t="str">
        <f t="shared" si="100"/>
        <v>Medium Risk</v>
      </c>
      <c r="T721" s="2" t="str">
        <f t="shared" si="101"/>
        <v>55+</v>
      </c>
      <c r="U721" s="1">
        <f t="shared" ca="1" si="102"/>
        <v>1376</v>
      </c>
      <c r="V721" s="2" t="str">
        <f t="shared" si="103"/>
        <v>Medium Loyalty</v>
      </c>
      <c r="W721" s="2" t="str">
        <f t="shared" si="104"/>
        <v>Legitimate</v>
      </c>
      <c r="X721" s="2" t="str">
        <f>IF(Q721&lt;Data_Validation!$B$8,"Low Value",IF(Q721&lt;Data_Validation!$B$9,"Medium Value","High Value"))</f>
        <v>Low Value</v>
      </c>
      <c r="Y721" s="2" t="str">
        <f t="shared" si="105"/>
        <v>Stable</v>
      </c>
      <c r="Z721" s="2" t="str">
        <f t="shared" si="106"/>
        <v>Check Data</v>
      </c>
    </row>
    <row r="722" spans="1:26" x14ac:dyDescent="0.3">
      <c r="A722" t="s">
        <v>722</v>
      </c>
      <c r="B722">
        <v>43</v>
      </c>
      <c r="C722" t="s">
        <v>21</v>
      </c>
      <c r="D722" t="s">
        <v>28</v>
      </c>
      <c r="E722">
        <v>63</v>
      </c>
      <c r="F722">
        <v>12</v>
      </c>
      <c r="G722">
        <v>335</v>
      </c>
      <c r="H722">
        <v>0</v>
      </c>
      <c r="I722" t="s">
        <v>16</v>
      </c>
      <c r="J722">
        <v>68.2</v>
      </c>
      <c r="K722" s="1">
        <v>45313</v>
      </c>
      <c r="L722">
        <v>7</v>
      </c>
      <c r="M722">
        <v>0.02</v>
      </c>
      <c r="N722">
        <f>IF(E722="",Data_Validation!$B$1,E722)</f>
        <v>63</v>
      </c>
      <c r="O722">
        <f>IF(J722="",Data_Validation!$B$2,J722)</f>
        <v>68.2</v>
      </c>
      <c r="P722">
        <f t="shared" si="99"/>
        <v>1</v>
      </c>
      <c r="Q722" s="2">
        <f>CustomerData[[#This Row],[avg_order_value_clean]]*CustomerData[[#This Row],[total_orders]]</f>
        <v>756</v>
      </c>
      <c r="R722" s="2" t="str">
        <f t="shared" si="107"/>
        <v>Inactive</v>
      </c>
      <c r="S722" s="2" t="str">
        <f t="shared" si="100"/>
        <v>Low Risk</v>
      </c>
      <c r="T722" s="2" t="str">
        <f t="shared" si="101"/>
        <v>35-44</v>
      </c>
      <c r="U722" s="1">
        <f t="shared" ca="1" si="102"/>
        <v>948</v>
      </c>
      <c r="V722" s="2" t="str">
        <f t="shared" si="103"/>
        <v>Low Loyalty</v>
      </c>
      <c r="W722" s="2" t="str">
        <f t="shared" si="104"/>
        <v>Legitimate</v>
      </c>
      <c r="X722" s="2" t="str">
        <f>IF(Q722&lt;Data_Validation!$B$8,"Low Value",IF(Q722&lt;Data_Validation!$B$9,"Medium Value","High Value"))</f>
        <v>Low Value</v>
      </c>
      <c r="Y722" s="2" t="str">
        <f t="shared" si="105"/>
        <v>Stable</v>
      </c>
      <c r="Z722" s="2" t="str">
        <f t="shared" si="106"/>
        <v>Check Data</v>
      </c>
    </row>
    <row r="723" spans="1:26" x14ac:dyDescent="0.3">
      <c r="A723" t="s">
        <v>723</v>
      </c>
      <c r="B723">
        <v>52</v>
      </c>
      <c r="C723" t="s">
        <v>14</v>
      </c>
      <c r="D723" t="s">
        <v>44</v>
      </c>
      <c r="E723">
        <v>62.77</v>
      </c>
      <c r="F723">
        <v>10</v>
      </c>
      <c r="G723">
        <v>308</v>
      </c>
      <c r="H723">
        <v>0</v>
      </c>
      <c r="I723" t="s">
        <v>23</v>
      </c>
      <c r="K723" s="1">
        <v>44576</v>
      </c>
      <c r="L723">
        <v>2</v>
      </c>
      <c r="M723">
        <v>0.38</v>
      </c>
      <c r="N723">
        <f>IF(E723="",Data_Validation!$B$1,E723)</f>
        <v>62.77</v>
      </c>
      <c r="O723">
        <f>IF(J723="",Data_Validation!$B$2,J723)</f>
        <v>250</v>
      </c>
      <c r="P723">
        <f t="shared" si="99"/>
        <v>2</v>
      </c>
      <c r="Q723" s="2">
        <f>CustomerData[[#This Row],[avg_order_value_clean]]*CustomerData[[#This Row],[total_orders]]</f>
        <v>627.70000000000005</v>
      </c>
      <c r="R723" s="2" t="str">
        <f t="shared" si="107"/>
        <v>Inactive</v>
      </c>
      <c r="S723" s="2" t="str">
        <f t="shared" si="100"/>
        <v>Medium Risk</v>
      </c>
      <c r="T723" s="2" t="str">
        <f t="shared" si="101"/>
        <v>45-54</v>
      </c>
      <c r="U723" s="1">
        <f t="shared" ca="1" si="102"/>
        <v>1685</v>
      </c>
      <c r="V723" s="2" t="str">
        <f t="shared" si="103"/>
        <v>Low Loyalty</v>
      </c>
      <c r="W723" s="2" t="str">
        <f t="shared" si="104"/>
        <v>Legitimate</v>
      </c>
      <c r="X723" s="2" t="str">
        <f>IF(Q723&lt;Data_Validation!$B$8,"Low Value",IF(Q723&lt;Data_Validation!$B$9,"Medium Value","High Value"))</f>
        <v>Low Value</v>
      </c>
      <c r="Y723" s="2" t="str">
        <f t="shared" si="105"/>
        <v>Stable</v>
      </c>
      <c r="Z723" s="2" t="str">
        <f t="shared" si="106"/>
        <v>Check Data</v>
      </c>
    </row>
    <row r="724" spans="1:26" x14ac:dyDescent="0.3">
      <c r="A724" t="s">
        <v>724</v>
      </c>
      <c r="B724">
        <v>25</v>
      </c>
      <c r="C724" t="s">
        <v>21</v>
      </c>
      <c r="D724" t="s">
        <v>44</v>
      </c>
      <c r="E724">
        <v>86.51</v>
      </c>
      <c r="F724">
        <v>15</v>
      </c>
      <c r="G724">
        <v>63</v>
      </c>
      <c r="H724">
        <v>0</v>
      </c>
      <c r="I724" t="s">
        <v>29</v>
      </c>
      <c r="J724">
        <v>49</v>
      </c>
      <c r="K724" s="1">
        <v>44218</v>
      </c>
      <c r="L724">
        <v>73</v>
      </c>
      <c r="M724">
        <v>0.22</v>
      </c>
      <c r="N724">
        <f>IF(E724="",Data_Validation!$B$1,E724)</f>
        <v>86.51</v>
      </c>
      <c r="O724">
        <f>IF(J724="",Data_Validation!$B$2,J724)</f>
        <v>49</v>
      </c>
      <c r="P724">
        <f t="shared" si="99"/>
        <v>2</v>
      </c>
      <c r="Q724" s="2">
        <f>CustomerData[[#This Row],[avg_order_value_clean]]*CustomerData[[#This Row],[total_orders]]</f>
        <v>1297.6500000000001</v>
      </c>
      <c r="R724" s="2" t="str">
        <f t="shared" si="107"/>
        <v>At Risk</v>
      </c>
      <c r="S724" s="2" t="str">
        <f t="shared" si="100"/>
        <v>Medium Risk</v>
      </c>
      <c r="T724" s="2" t="str">
        <f t="shared" si="101"/>
        <v>25-34</v>
      </c>
      <c r="U724" s="1">
        <f t="shared" ca="1" si="102"/>
        <v>2043</v>
      </c>
      <c r="V724" s="2" t="str">
        <f t="shared" si="103"/>
        <v>High Loyalty</v>
      </c>
      <c r="W724" s="2" t="str">
        <f t="shared" si="104"/>
        <v>Legitimate</v>
      </c>
      <c r="X724" s="2" t="str">
        <f>IF(Q724&lt;Data_Validation!$B$8,"Low Value",IF(Q724&lt;Data_Validation!$B$9,"Medium Value","High Value"))</f>
        <v>Low Value</v>
      </c>
      <c r="Y724" s="2" t="str">
        <f t="shared" si="105"/>
        <v>Stable</v>
      </c>
      <c r="Z724" s="2" t="str">
        <f t="shared" si="106"/>
        <v>Check Data</v>
      </c>
    </row>
    <row r="725" spans="1:26" x14ac:dyDescent="0.3">
      <c r="A725" t="s">
        <v>725</v>
      </c>
      <c r="B725">
        <v>69</v>
      </c>
      <c r="C725" t="s">
        <v>25</v>
      </c>
      <c r="D725" t="s">
        <v>15</v>
      </c>
      <c r="E725">
        <v>201.7</v>
      </c>
      <c r="F725">
        <v>13</v>
      </c>
      <c r="G725">
        <v>32</v>
      </c>
      <c r="H725">
        <v>0</v>
      </c>
      <c r="I725" t="s">
        <v>40</v>
      </c>
      <c r="J725">
        <v>41.3</v>
      </c>
      <c r="K725" s="1">
        <v>44022</v>
      </c>
      <c r="L725">
        <v>63</v>
      </c>
      <c r="M725">
        <v>0.46</v>
      </c>
      <c r="N725">
        <f>IF(E725="",Data_Validation!$B$1,E725)</f>
        <v>201.7</v>
      </c>
      <c r="O725">
        <f>IF(J725="",Data_Validation!$B$2,J725)</f>
        <v>41.3</v>
      </c>
      <c r="P725">
        <f t="shared" si="99"/>
        <v>1</v>
      </c>
      <c r="Q725" s="2">
        <f>CustomerData[[#This Row],[avg_order_value_clean]]*CustomerData[[#This Row],[total_orders]]</f>
        <v>2622.1</v>
      </c>
      <c r="R725" s="2" t="str">
        <f t="shared" si="107"/>
        <v>At Risk</v>
      </c>
      <c r="S725" s="2" t="str">
        <f t="shared" si="100"/>
        <v>Medium Risk</v>
      </c>
      <c r="T725" s="2" t="str">
        <f t="shared" si="101"/>
        <v>55+</v>
      </c>
      <c r="U725" s="1">
        <f t="shared" ca="1" si="102"/>
        <v>2239</v>
      </c>
      <c r="V725" s="2" t="str">
        <f t="shared" si="103"/>
        <v>Medium Loyalty</v>
      </c>
      <c r="W725" s="2" t="str">
        <f t="shared" si="104"/>
        <v>Legitimate</v>
      </c>
      <c r="X725" s="2" t="str">
        <f>IF(Q725&lt;Data_Validation!$B$8,"Low Value",IF(Q725&lt;Data_Validation!$B$9,"Medium Value","High Value"))</f>
        <v>High Value</v>
      </c>
      <c r="Y725" s="2" t="str">
        <f t="shared" si="105"/>
        <v>High Value - Maintain</v>
      </c>
      <c r="Z725" s="2" t="str">
        <f t="shared" si="106"/>
        <v>Check Data</v>
      </c>
    </row>
    <row r="726" spans="1:26" x14ac:dyDescent="0.3">
      <c r="A726" t="s">
        <v>726</v>
      </c>
      <c r="B726">
        <v>53</v>
      </c>
      <c r="C726" t="s">
        <v>14</v>
      </c>
      <c r="D726" t="s">
        <v>18</v>
      </c>
      <c r="E726">
        <v>122.8</v>
      </c>
      <c r="F726">
        <v>13</v>
      </c>
      <c r="G726">
        <v>57</v>
      </c>
      <c r="H726">
        <v>0</v>
      </c>
      <c r="I726" t="s">
        <v>19</v>
      </c>
      <c r="J726">
        <v>72.599999999999994</v>
      </c>
      <c r="K726" s="1">
        <v>44193</v>
      </c>
      <c r="L726">
        <v>83</v>
      </c>
      <c r="M726">
        <v>0.37</v>
      </c>
      <c r="N726">
        <f>IF(E726="",Data_Validation!$B$1,E726)</f>
        <v>122.8</v>
      </c>
      <c r="O726">
        <f>IF(J726="",Data_Validation!$B$2,J726)</f>
        <v>72.599999999999994</v>
      </c>
      <c r="P726">
        <f t="shared" si="99"/>
        <v>1</v>
      </c>
      <c r="Q726" s="2">
        <f>CustomerData[[#This Row],[avg_order_value_clean]]*CustomerData[[#This Row],[total_orders]]</f>
        <v>1596.3999999999999</v>
      </c>
      <c r="R726" s="2" t="str">
        <f t="shared" si="107"/>
        <v>At Risk</v>
      </c>
      <c r="S726" s="2" t="str">
        <f t="shared" si="100"/>
        <v>Medium Risk</v>
      </c>
      <c r="T726" s="2" t="str">
        <f t="shared" si="101"/>
        <v>45-54</v>
      </c>
      <c r="U726" s="1">
        <f t="shared" ca="1" si="102"/>
        <v>2068</v>
      </c>
      <c r="V726" s="2" t="str">
        <f t="shared" si="103"/>
        <v>High Loyalty</v>
      </c>
      <c r="W726" s="2" t="str">
        <f t="shared" si="104"/>
        <v>Legitimate</v>
      </c>
      <c r="X726" s="2" t="str">
        <f>IF(Q726&lt;Data_Validation!$B$8,"Low Value",IF(Q726&lt;Data_Validation!$B$9,"Medium Value","High Value"))</f>
        <v>High Value</v>
      </c>
      <c r="Y726" s="2" t="str">
        <f t="shared" si="105"/>
        <v>High Value - Maintain</v>
      </c>
      <c r="Z726" s="2" t="str">
        <f t="shared" si="106"/>
        <v>Check Data</v>
      </c>
    </row>
    <row r="727" spans="1:26" x14ac:dyDescent="0.3">
      <c r="A727" t="s">
        <v>727</v>
      </c>
      <c r="B727">
        <v>70</v>
      </c>
      <c r="C727" t="s">
        <v>14</v>
      </c>
      <c r="D727" t="s">
        <v>50</v>
      </c>
      <c r="E727">
        <v>113.93</v>
      </c>
      <c r="F727">
        <v>11</v>
      </c>
      <c r="G727">
        <v>305</v>
      </c>
      <c r="H727">
        <v>0</v>
      </c>
      <c r="I727" t="s">
        <v>29</v>
      </c>
      <c r="J727">
        <v>27</v>
      </c>
      <c r="K727" s="1">
        <v>44755</v>
      </c>
      <c r="L727">
        <v>41</v>
      </c>
      <c r="M727">
        <v>0.4</v>
      </c>
      <c r="N727">
        <f>IF(E727="",Data_Validation!$B$1,E727)</f>
        <v>113.93</v>
      </c>
      <c r="O727">
        <f>IF(J727="",Data_Validation!$B$2,J727)</f>
        <v>27</v>
      </c>
      <c r="P727">
        <f t="shared" si="99"/>
        <v>1</v>
      </c>
      <c r="Q727" s="2">
        <f>CustomerData[[#This Row],[avg_order_value_clean]]*CustomerData[[#This Row],[total_orders]]</f>
        <v>1253.23</v>
      </c>
      <c r="R727" s="2" t="str">
        <f t="shared" si="107"/>
        <v>Inactive</v>
      </c>
      <c r="S727" s="2" t="str">
        <f t="shared" si="100"/>
        <v>Medium Risk</v>
      </c>
      <c r="T727" s="2" t="str">
        <f t="shared" si="101"/>
        <v>55+</v>
      </c>
      <c r="U727" s="1">
        <f t="shared" ca="1" si="102"/>
        <v>1506</v>
      </c>
      <c r="V727" s="2" t="str">
        <f t="shared" si="103"/>
        <v>Medium Loyalty</v>
      </c>
      <c r="W727" s="2" t="str">
        <f t="shared" si="104"/>
        <v>Legitimate</v>
      </c>
      <c r="X727" s="2" t="str">
        <f>IF(Q727&lt;Data_Validation!$B$8,"Low Value",IF(Q727&lt;Data_Validation!$B$9,"Medium Value","High Value"))</f>
        <v>Low Value</v>
      </c>
      <c r="Y727" s="2" t="str">
        <f t="shared" si="105"/>
        <v>Stable</v>
      </c>
      <c r="Z727" s="2" t="str">
        <f t="shared" si="106"/>
        <v>Check Data</v>
      </c>
    </row>
    <row r="728" spans="1:26" x14ac:dyDescent="0.3">
      <c r="A728" t="s">
        <v>728</v>
      </c>
      <c r="B728">
        <v>71</v>
      </c>
      <c r="C728" t="s">
        <v>14</v>
      </c>
      <c r="D728" t="s">
        <v>18</v>
      </c>
      <c r="E728">
        <v>116.57</v>
      </c>
      <c r="F728">
        <v>13</v>
      </c>
      <c r="G728">
        <v>63</v>
      </c>
      <c r="H728">
        <v>0</v>
      </c>
      <c r="I728" t="s">
        <v>23</v>
      </c>
      <c r="J728">
        <v>82</v>
      </c>
      <c r="K728" s="1">
        <v>44768</v>
      </c>
      <c r="L728">
        <v>89</v>
      </c>
      <c r="M728">
        <v>0.1</v>
      </c>
      <c r="N728">
        <f>IF(E728="",Data_Validation!$B$1,E728)</f>
        <v>116.57</v>
      </c>
      <c r="O728">
        <f>IF(J728="",Data_Validation!$B$2,J728)</f>
        <v>82</v>
      </c>
      <c r="P728">
        <f t="shared" si="99"/>
        <v>1</v>
      </c>
      <c r="Q728" s="2">
        <f>CustomerData[[#This Row],[avg_order_value_clean]]*CustomerData[[#This Row],[total_orders]]</f>
        <v>1515.4099999999999</v>
      </c>
      <c r="R728" s="2" t="str">
        <f t="shared" si="107"/>
        <v>At Risk</v>
      </c>
      <c r="S728" s="2" t="str">
        <f t="shared" si="100"/>
        <v>Low Risk</v>
      </c>
      <c r="T728" s="2" t="str">
        <f t="shared" si="101"/>
        <v>55+</v>
      </c>
      <c r="U728" s="1">
        <f t="shared" ca="1" si="102"/>
        <v>1493</v>
      </c>
      <c r="V728" s="2" t="str">
        <f t="shared" si="103"/>
        <v>High Loyalty</v>
      </c>
      <c r="W728" s="2" t="str">
        <f t="shared" si="104"/>
        <v>Legitimate</v>
      </c>
      <c r="X728" s="2" t="str">
        <f>IF(Q728&lt;Data_Validation!$B$8,"Low Value",IF(Q728&lt;Data_Validation!$B$9,"Medium Value","High Value"))</f>
        <v>Low Value</v>
      </c>
      <c r="Y728" s="2" t="str">
        <f t="shared" si="105"/>
        <v>Stable</v>
      </c>
      <c r="Z728" s="2" t="str">
        <f t="shared" si="106"/>
        <v>Check Data</v>
      </c>
    </row>
    <row r="729" spans="1:26" x14ac:dyDescent="0.3">
      <c r="A729" t="s">
        <v>729</v>
      </c>
      <c r="B729">
        <v>24</v>
      </c>
      <c r="C729" t="s">
        <v>14</v>
      </c>
      <c r="D729" t="s">
        <v>44</v>
      </c>
      <c r="E729">
        <v>69.55</v>
      </c>
      <c r="F729">
        <v>10</v>
      </c>
      <c r="G729">
        <v>124</v>
      </c>
      <c r="H729">
        <v>0</v>
      </c>
      <c r="I729" t="s">
        <v>40</v>
      </c>
      <c r="J729">
        <v>28.6</v>
      </c>
      <c r="K729" s="1">
        <v>45566</v>
      </c>
      <c r="L729">
        <v>23</v>
      </c>
      <c r="M729">
        <v>0.3</v>
      </c>
      <c r="N729">
        <f>IF(E729="",Data_Validation!$B$1,E729)</f>
        <v>69.55</v>
      </c>
      <c r="O729">
        <f>IF(J729="",Data_Validation!$B$2,J729)</f>
        <v>28.6</v>
      </c>
      <c r="P729">
        <f t="shared" si="99"/>
        <v>2</v>
      </c>
      <c r="Q729" s="2">
        <f>CustomerData[[#This Row],[avg_order_value_clean]]*CustomerData[[#This Row],[total_orders]]</f>
        <v>695.5</v>
      </c>
      <c r="R729" s="2" t="str">
        <f t="shared" si="107"/>
        <v>Inactive</v>
      </c>
      <c r="S729" s="2" t="str">
        <f t="shared" si="100"/>
        <v>Medium Risk</v>
      </c>
      <c r="T729" s="2" t="str">
        <f t="shared" si="101"/>
        <v>Under 25</v>
      </c>
      <c r="U729" s="1">
        <f t="shared" ca="1" si="102"/>
        <v>695</v>
      </c>
      <c r="V729" s="2" t="str">
        <f t="shared" si="103"/>
        <v>Low Loyalty</v>
      </c>
      <c r="W729" s="2" t="str">
        <f t="shared" si="104"/>
        <v>Legitimate</v>
      </c>
      <c r="X729" s="2" t="str">
        <f>IF(Q729&lt;Data_Validation!$B$8,"Low Value",IF(Q729&lt;Data_Validation!$B$9,"Medium Value","High Value"))</f>
        <v>Low Value</v>
      </c>
      <c r="Y729" s="2" t="str">
        <f t="shared" si="105"/>
        <v>Stable</v>
      </c>
      <c r="Z729" s="2" t="str">
        <f t="shared" si="106"/>
        <v>Check Data</v>
      </c>
    </row>
    <row r="730" spans="1:26" x14ac:dyDescent="0.3">
      <c r="A730" t="s">
        <v>730</v>
      </c>
      <c r="B730">
        <v>63</v>
      </c>
      <c r="C730" t="s">
        <v>21</v>
      </c>
      <c r="D730" t="s">
        <v>35</v>
      </c>
      <c r="E730">
        <v>106.16</v>
      </c>
      <c r="F730">
        <v>9</v>
      </c>
      <c r="G730">
        <v>60</v>
      </c>
      <c r="H730">
        <v>0</v>
      </c>
      <c r="I730" t="s">
        <v>40</v>
      </c>
      <c r="J730">
        <v>4.3</v>
      </c>
      <c r="K730" s="1">
        <v>45118</v>
      </c>
      <c r="L730">
        <v>50</v>
      </c>
      <c r="M730">
        <v>0.27</v>
      </c>
      <c r="N730">
        <f>IF(E730="",Data_Validation!$B$1,E730)</f>
        <v>106.16</v>
      </c>
      <c r="O730">
        <f>IF(J730="",Data_Validation!$B$2,J730)</f>
        <v>4.3</v>
      </c>
      <c r="P730">
        <f t="shared" si="99"/>
        <v>2</v>
      </c>
      <c r="Q730" s="2">
        <f>CustomerData[[#This Row],[avg_order_value_clean]]*CustomerData[[#This Row],[total_orders]]</f>
        <v>955.43999999999994</v>
      </c>
      <c r="R730" s="2" t="str">
        <f t="shared" si="107"/>
        <v>At Risk</v>
      </c>
      <c r="S730" s="2" t="str">
        <f t="shared" si="100"/>
        <v>Medium Risk</v>
      </c>
      <c r="T730" s="2" t="str">
        <f t="shared" si="101"/>
        <v>55+</v>
      </c>
      <c r="U730" s="1">
        <f t="shared" ca="1" si="102"/>
        <v>1143</v>
      </c>
      <c r="V730" s="2" t="str">
        <f t="shared" si="103"/>
        <v>Medium Loyalty</v>
      </c>
      <c r="W730" s="2" t="str">
        <f t="shared" si="104"/>
        <v>Legitimate</v>
      </c>
      <c r="X730" s="2" t="str">
        <f>IF(Q730&lt;Data_Validation!$B$8,"Low Value",IF(Q730&lt;Data_Validation!$B$9,"Medium Value","High Value"))</f>
        <v>Low Value</v>
      </c>
      <c r="Y730" s="2" t="str">
        <f t="shared" si="105"/>
        <v>Stable</v>
      </c>
      <c r="Z730" s="2" t="str">
        <f t="shared" si="106"/>
        <v>Check Data</v>
      </c>
    </row>
    <row r="731" spans="1:26" x14ac:dyDescent="0.3">
      <c r="A731" t="s">
        <v>731</v>
      </c>
      <c r="B731">
        <v>63</v>
      </c>
      <c r="C731" t="s">
        <v>14</v>
      </c>
      <c r="D731" t="s">
        <v>35</v>
      </c>
      <c r="E731">
        <v>17.670000000000002</v>
      </c>
      <c r="F731">
        <v>8</v>
      </c>
      <c r="G731">
        <v>248</v>
      </c>
      <c r="H731">
        <v>0</v>
      </c>
      <c r="I731" t="s">
        <v>16</v>
      </c>
      <c r="J731">
        <v>55.1</v>
      </c>
      <c r="K731" s="1">
        <v>44168</v>
      </c>
      <c r="L731">
        <v>74</v>
      </c>
      <c r="M731">
        <v>0.16</v>
      </c>
      <c r="N731">
        <f>IF(E731="",Data_Validation!$B$1,E731)</f>
        <v>17.670000000000002</v>
      </c>
      <c r="O731">
        <f>IF(J731="",Data_Validation!$B$2,J731)</f>
        <v>55.1</v>
      </c>
      <c r="P731">
        <f t="shared" si="99"/>
        <v>2</v>
      </c>
      <c r="Q731" s="2">
        <f>CustomerData[[#This Row],[avg_order_value_clean]]*CustomerData[[#This Row],[total_orders]]</f>
        <v>141.36000000000001</v>
      </c>
      <c r="R731" s="2" t="str">
        <f t="shared" si="107"/>
        <v>Inactive</v>
      </c>
      <c r="S731" s="2" t="str">
        <f t="shared" si="100"/>
        <v>Low Risk</v>
      </c>
      <c r="T731" s="2" t="str">
        <f t="shared" si="101"/>
        <v>55+</v>
      </c>
      <c r="U731" s="1">
        <f t="shared" ca="1" si="102"/>
        <v>2093</v>
      </c>
      <c r="V731" s="2" t="str">
        <f t="shared" si="103"/>
        <v>High Loyalty</v>
      </c>
      <c r="W731" s="2" t="str">
        <f t="shared" si="104"/>
        <v>Legitimate</v>
      </c>
      <c r="X731" s="2" t="str">
        <f>IF(Q731&lt;Data_Validation!$B$8,"Low Value",IF(Q731&lt;Data_Validation!$B$9,"Medium Value","High Value"))</f>
        <v>Low Value</v>
      </c>
      <c r="Y731" s="2" t="str">
        <f t="shared" si="105"/>
        <v>Stable</v>
      </c>
      <c r="Z731" s="2" t="str">
        <f t="shared" si="106"/>
        <v>Check Data</v>
      </c>
    </row>
    <row r="732" spans="1:26" x14ac:dyDescent="0.3">
      <c r="A732" t="s">
        <v>732</v>
      </c>
      <c r="B732">
        <v>53</v>
      </c>
      <c r="C732" t="s">
        <v>21</v>
      </c>
      <c r="D732" t="s">
        <v>26</v>
      </c>
      <c r="E732">
        <v>72.33</v>
      </c>
      <c r="F732">
        <v>8</v>
      </c>
      <c r="G732">
        <v>137</v>
      </c>
      <c r="H732">
        <v>0</v>
      </c>
      <c r="I732" t="s">
        <v>23</v>
      </c>
      <c r="J732">
        <v>83.6</v>
      </c>
      <c r="K732" s="1">
        <v>44872</v>
      </c>
      <c r="L732">
        <v>87</v>
      </c>
      <c r="M732">
        <v>0.14000000000000001</v>
      </c>
      <c r="N732">
        <f>IF(E732="",Data_Validation!$B$1,E732)</f>
        <v>72.33</v>
      </c>
      <c r="O732">
        <f>IF(J732="",Data_Validation!$B$2,J732)</f>
        <v>83.6</v>
      </c>
      <c r="P732">
        <f t="shared" si="99"/>
        <v>2</v>
      </c>
      <c r="Q732" s="2">
        <f>CustomerData[[#This Row],[avg_order_value_clean]]*CustomerData[[#This Row],[total_orders]]</f>
        <v>578.64</v>
      </c>
      <c r="R732" s="2" t="str">
        <f t="shared" si="107"/>
        <v>Inactive</v>
      </c>
      <c r="S732" s="2" t="str">
        <f t="shared" si="100"/>
        <v>Low Risk</v>
      </c>
      <c r="T732" s="2" t="str">
        <f t="shared" si="101"/>
        <v>45-54</v>
      </c>
      <c r="U732" s="1">
        <f t="shared" ca="1" si="102"/>
        <v>1389</v>
      </c>
      <c r="V732" s="2" t="str">
        <f t="shared" si="103"/>
        <v>High Loyalty</v>
      </c>
      <c r="W732" s="2" t="str">
        <f t="shared" si="104"/>
        <v>Legitimate</v>
      </c>
      <c r="X732" s="2" t="str">
        <f>IF(Q732&lt;Data_Validation!$B$8,"Low Value",IF(Q732&lt;Data_Validation!$B$9,"Medium Value","High Value"))</f>
        <v>Low Value</v>
      </c>
      <c r="Y732" s="2" t="str">
        <f t="shared" si="105"/>
        <v>Stable</v>
      </c>
      <c r="Z732" s="2" t="str">
        <f t="shared" si="106"/>
        <v>Check Data</v>
      </c>
    </row>
    <row r="733" spans="1:26" x14ac:dyDescent="0.3">
      <c r="A733" t="s">
        <v>733</v>
      </c>
      <c r="B733">
        <v>33</v>
      </c>
      <c r="C733" t="s">
        <v>21</v>
      </c>
      <c r="D733" t="s">
        <v>52</v>
      </c>
      <c r="E733">
        <v>73.3</v>
      </c>
      <c r="F733">
        <v>11</v>
      </c>
      <c r="G733">
        <v>65</v>
      </c>
      <c r="H733">
        <v>0</v>
      </c>
      <c r="I733" t="s">
        <v>40</v>
      </c>
      <c r="J733">
        <v>69</v>
      </c>
      <c r="K733" s="1">
        <v>44724</v>
      </c>
      <c r="L733">
        <v>33</v>
      </c>
      <c r="M733">
        <v>0.31</v>
      </c>
      <c r="N733">
        <f>IF(E733="",Data_Validation!$B$1,E733)</f>
        <v>73.3</v>
      </c>
      <c r="O733">
        <f>IF(J733="",Data_Validation!$B$2,J733)</f>
        <v>69</v>
      </c>
      <c r="P733">
        <f t="shared" si="99"/>
        <v>3</v>
      </c>
      <c r="Q733" s="2">
        <f>CustomerData[[#This Row],[avg_order_value_clean]]*CustomerData[[#This Row],[total_orders]]</f>
        <v>806.3</v>
      </c>
      <c r="R733" s="2" t="str">
        <f t="shared" si="107"/>
        <v>At Risk</v>
      </c>
      <c r="S733" s="2" t="str">
        <f t="shared" si="100"/>
        <v>Medium Risk</v>
      </c>
      <c r="T733" s="2" t="str">
        <f t="shared" si="101"/>
        <v>25-34</v>
      </c>
      <c r="U733" s="1">
        <f t="shared" ca="1" si="102"/>
        <v>1537</v>
      </c>
      <c r="V733" s="2" t="str">
        <f t="shared" si="103"/>
        <v>Low Loyalty</v>
      </c>
      <c r="W733" s="2" t="str">
        <f t="shared" si="104"/>
        <v>Legitimate</v>
      </c>
      <c r="X733" s="2" t="str">
        <f>IF(Q733&lt;Data_Validation!$B$8,"Low Value",IF(Q733&lt;Data_Validation!$B$9,"Medium Value","High Value"))</f>
        <v>Low Value</v>
      </c>
      <c r="Y733" s="2" t="str">
        <f t="shared" si="105"/>
        <v>Stable</v>
      </c>
      <c r="Z733" s="2" t="str">
        <f t="shared" si="106"/>
        <v>Check Data</v>
      </c>
    </row>
    <row r="734" spans="1:26" x14ac:dyDescent="0.3">
      <c r="A734" t="s">
        <v>734</v>
      </c>
      <c r="B734">
        <v>41</v>
      </c>
      <c r="C734" t="s">
        <v>14</v>
      </c>
      <c r="D734" t="s">
        <v>35</v>
      </c>
      <c r="E734">
        <v>62.25</v>
      </c>
      <c r="F734">
        <v>16</v>
      </c>
      <c r="G734">
        <v>178</v>
      </c>
      <c r="H734">
        <v>0</v>
      </c>
      <c r="I734" t="s">
        <v>16</v>
      </c>
      <c r="J734">
        <v>98.9</v>
      </c>
      <c r="K734" s="1">
        <v>44795</v>
      </c>
      <c r="L734">
        <v>43</v>
      </c>
      <c r="M734">
        <v>0.19</v>
      </c>
      <c r="N734">
        <f>IF(E734="",Data_Validation!$B$1,E734)</f>
        <v>62.25</v>
      </c>
      <c r="O734">
        <f>IF(J734="",Data_Validation!$B$2,J734)</f>
        <v>98.9</v>
      </c>
      <c r="P734">
        <f t="shared" si="99"/>
        <v>1</v>
      </c>
      <c r="Q734" s="2">
        <f>CustomerData[[#This Row],[avg_order_value_clean]]*CustomerData[[#This Row],[total_orders]]</f>
        <v>996</v>
      </c>
      <c r="R734" s="2" t="str">
        <f t="shared" si="107"/>
        <v>Inactive</v>
      </c>
      <c r="S734" s="2" t="str">
        <f t="shared" si="100"/>
        <v>Low Risk</v>
      </c>
      <c r="T734" s="2" t="str">
        <f t="shared" si="101"/>
        <v>35-44</v>
      </c>
      <c r="U734" s="1">
        <f t="shared" ca="1" si="102"/>
        <v>1466</v>
      </c>
      <c r="V734" s="2" t="str">
        <f t="shared" si="103"/>
        <v>Medium Loyalty</v>
      </c>
      <c r="W734" s="2" t="str">
        <f t="shared" si="104"/>
        <v>Legitimate</v>
      </c>
      <c r="X734" s="2" t="str">
        <f>IF(Q734&lt;Data_Validation!$B$8,"Low Value",IF(Q734&lt;Data_Validation!$B$9,"Medium Value","High Value"))</f>
        <v>Low Value</v>
      </c>
      <c r="Y734" s="2" t="str">
        <f t="shared" si="105"/>
        <v>Stable</v>
      </c>
      <c r="Z734" s="2" t="str">
        <f t="shared" si="106"/>
        <v>Check Data</v>
      </c>
    </row>
    <row r="735" spans="1:26" x14ac:dyDescent="0.3">
      <c r="A735" t="s">
        <v>735</v>
      </c>
      <c r="B735">
        <v>78</v>
      </c>
      <c r="C735" t="s">
        <v>14</v>
      </c>
      <c r="D735" t="s">
        <v>35</v>
      </c>
      <c r="E735">
        <v>226.05</v>
      </c>
      <c r="F735">
        <v>6</v>
      </c>
      <c r="G735">
        <v>285</v>
      </c>
      <c r="H735">
        <v>0</v>
      </c>
      <c r="I735" t="s">
        <v>16</v>
      </c>
      <c r="J735">
        <v>14.1</v>
      </c>
      <c r="K735" s="1">
        <v>44241</v>
      </c>
      <c r="L735">
        <v>83</v>
      </c>
      <c r="M735">
        <v>0.32</v>
      </c>
      <c r="N735">
        <f>IF(E735="",Data_Validation!$B$1,E735)</f>
        <v>226.05</v>
      </c>
      <c r="O735">
        <f>IF(J735="",Data_Validation!$B$2,J735)</f>
        <v>14.1</v>
      </c>
      <c r="P735">
        <f t="shared" si="99"/>
        <v>2</v>
      </c>
      <c r="Q735" s="2">
        <f>CustomerData[[#This Row],[avg_order_value_clean]]*CustomerData[[#This Row],[total_orders]]</f>
        <v>1356.3000000000002</v>
      </c>
      <c r="R735" s="2" t="str">
        <f t="shared" si="107"/>
        <v>Inactive</v>
      </c>
      <c r="S735" s="2" t="str">
        <f t="shared" si="100"/>
        <v>Medium Risk</v>
      </c>
      <c r="T735" s="2" t="str">
        <f t="shared" si="101"/>
        <v>55+</v>
      </c>
      <c r="U735" s="1">
        <f t="shared" ca="1" si="102"/>
        <v>2020</v>
      </c>
      <c r="V735" s="2" t="str">
        <f t="shared" si="103"/>
        <v>High Loyalty</v>
      </c>
      <c r="W735" s="2" t="str">
        <f t="shared" si="104"/>
        <v>Legitimate</v>
      </c>
      <c r="X735" s="2" t="str">
        <f>IF(Q735&lt;Data_Validation!$B$8,"Low Value",IF(Q735&lt;Data_Validation!$B$9,"Medium Value","High Value"))</f>
        <v>Low Value</v>
      </c>
      <c r="Y735" s="2" t="str">
        <f t="shared" si="105"/>
        <v>Stable</v>
      </c>
      <c r="Z735" s="2" t="str">
        <f t="shared" si="106"/>
        <v>Check Data</v>
      </c>
    </row>
    <row r="736" spans="1:26" x14ac:dyDescent="0.3">
      <c r="A736" t="s">
        <v>736</v>
      </c>
      <c r="B736">
        <v>71</v>
      </c>
      <c r="C736" t="s">
        <v>14</v>
      </c>
      <c r="D736" t="s">
        <v>50</v>
      </c>
      <c r="F736">
        <v>12</v>
      </c>
      <c r="G736">
        <v>280</v>
      </c>
      <c r="H736">
        <v>0</v>
      </c>
      <c r="I736" t="s">
        <v>19</v>
      </c>
      <c r="J736">
        <v>34.5</v>
      </c>
      <c r="K736" s="1">
        <v>45735</v>
      </c>
      <c r="L736">
        <v>55</v>
      </c>
      <c r="M736">
        <v>0.35</v>
      </c>
      <c r="N736">
        <f>IF(E736="",Data_Validation!$B$1,E736)</f>
        <v>250</v>
      </c>
      <c r="O736">
        <f>IF(J736="",Data_Validation!$B$2,J736)</f>
        <v>34.5</v>
      </c>
      <c r="P736">
        <f t="shared" si="99"/>
        <v>1</v>
      </c>
      <c r="Q736" s="2">
        <f>CustomerData[[#This Row],[avg_order_value_clean]]*CustomerData[[#This Row],[total_orders]]</f>
        <v>3000</v>
      </c>
      <c r="R736" s="2" t="str">
        <f t="shared" si="107"/>
        <v>Inactive</v>
      </c>
      <c r="S736" s="2" t="str">
        <f t="shared" si="100"/>
        <v>Medium Risk</v>
      </c>
      <c r="T736" s="2" t="str">
        <f t="shared" si="101"/>
        <v>55+</v>
      </c>
      <c r="U736" s="1">
        <f t="shared" ca="1" si="102"/>
        <v>526</v>
      </c>
      <c r="V736" s="2" t="str">
        <f t="shared" si="103"/>
        <v>Medium Loyalty</v>
      </c>
      <c r="W736" s="2" t="str">
        <f t="shared" si="104"/>
        <v>Legitimate</v>
      </c>
      <c r="X736" s="2" t="str">
        <f>IF(Q736&lt;Data_Validation!$B$8,"Low Value",IF(Q736&lt;Data_Validation!$B$9,"Medium Value","High Value"))</f>
        <v>High Value</v>
      </c>
      <c r="Y736" s="2" t="str">
        <f t="shared" si="105"/>
        <v>High Value - Maintain</v>
      </c>
      <c r="Z736" s="2" t="str">
        <f t="shared" si="106"/>
        <v>Check Data</v>
      </c>
    </row>
    <row r="737" spans="1:26" x14ac:dyDescent="0.3">
      <c r="A737" t="s">
        <v>737</v>
      </c>
      <c r="B737">
        <v>79</v>
      </c>
      <c r="C737" t="s">
        <v>21</v>
      </c>
      <c r="D737" t="s">
        <v>26</v>
      </c>
      <c r="E737">
        <v>260.85000000000002</v>
      </c>
      <c r="F737">
        <v>16</v>
      </c>
      <c r="G737">
        <v>170</v>
      </c>
      <c r="H737">
        <v>0</v>
      </c>
      <c r="I737" t="s">
        <v>23</v>
      </c>
      <c r="J737">
        <v>38</v>
      </c>
      <c r="K737" s="1">
        <v>45069</v>
      </c>
      <c r="L737">
        <v>51</v>
      </c>
      <c r="M737">
        <v>0.32</v>
      </c>
      <c r="N737">
        <f>IF(E737="",Data_Validation!$B$1,E737)</f>
        <v>260.85000000000002</v>
      </c>
      <c r="O737">
        <f>IF(J737="",Data_Validation!$B$2,J737)</f>
        <v>38</v>
      </c>
      <c r="P737">
        <f t="shared" si="99"/>
        <v>1</v>
      </c>
      <c r="Q737" s="2">
        <f>CustomerData[[#This Row],[avg_order_value_clean]]*CustomerData[[#This Row],[total_orders]]</f>
        <v>4173.6000000000004</v>
      </c>
      <c r="R737" s="2" t="str">
        <f t="shared" si="107"/>
        <v>Inactive</v>
      </c>
      <c r="S737" s="2" t="str">
        <f t="shared" si="100"/>
        <v>Medium Risk</v>
      </c>
      <c r="T737" s="2" t="str">
        <f t="shared" si="101"/>
        <v>55+</v>
      </c>
      <c r="U737" s="1">
        <f t="shared" ca="1" si="102"/>
        <v>1192</v>
      </c>
      <c r="V737" s="2" t="str">
        <f t="shared" si="103"/>
        <v>Medium Loyalty</v>
      </c>
      <c r="W737" s="2" t="str">
        <f t="shared" si="104"/>
        <v>Legitimate</v>
      </c>
      <c r="X737" s="2" t="str">
        <f>IF(Q737&lt;Data_Validation!$B$8,"Low Value",IF(Q737&lt;Data_Validation!$B$9,"Medium Value","High Value"))</f>
        <v>High Value</v>
      </c>
      <c r="Y737" s="2" t="str">
        <f t="shared" si="105"/>
        <v>High Value - Maintain</v>
      </c>
      <c r="Z737" s="2" t="str">
        <f t="shared" si="106"/>
        <v>Check Data</v>
      </c>
    </row>
    <row r="738" spans="1:26" x14ac:dyDescent="0.3">
      <c r="A738" t="s">
        <v>738</v>
      </c>
      <c r="B738">
        <v>18</v>
      </c>
      <c r="C738" t="s">
        <v>14</v>
      </c>
      <c r="D738" t="s">
        <v>50</v>
      </c>
      <c r="E738">
        <v>145.13</v>
      </c>
      <c r="F738">
        <v>13</v>
      </c>
      <c r="G738">
        <v>242</v>
      </c>
      <c r="H738">
        <v>0</v>
      </c>
      <c r="I738" t="s">
        <v>23</v>
      </c>
      <c r="J738">
        <v>5.8</v>
      </c>
      <c r="K738" s="1">
        <v>45083</v>
      </c>
      <c r="L738">
        <v>98</v>
      </c>
      <c r="M738">
        <v>0.35</v>
      </c>
      <c r="N738">
        <f>IF(E738="",Data_Validation!$B$1,E738)</f>
        <v>145.13</v>
      </c>
      <c r="O738">
        <f>IF(J738="",Data_Validation!$B$2,J738)</f>
        <v>5.8</v>
      </c>
      <c r="P738">
        <f t="shared" si="99"/>
        <v>2</v>
      </c>
      <c r="Q738" s="2">
        <f>CustomerData[[#This Row],[avg_order_value_clean]]*CustomerData[[#This Row],[total_orders]]</f>
        <v>1886.69</v>
      </c>
      <c r="R738" s="2" t="str">
        <f t="shared" si="107"/>
        <v>Inactive</v>
      </c>
      <c r="S738" s="2" t="str">
        <f t="shared" si="100"/>
        <v>Medium Risk</v>
      </c>
      <c r="T738" s="2" t="str">
        <f t="shared" si="101"/>
        <v>Under 25</v>
      </c>
      <c r="U738" s="1">
        <f t="shared" ca="1" si="102"/>
        <v>1178</v>
      </c>
      <c r="V738" s="2" t="str">
        <f t="shared" si="103"/>
        <v>High Loyalty</v>
      </c>
      <c r="W738" s="2" t="str">
        <f t="shared" si="104"/>
        <v>Legitimate</v>
      </c>
      <c r="X738" s="2" t="str">
        <f>IF(Q738&lt;Data_Validation!$B$8,"Low Value",IF(Q738&lt;Data_Validation!$B$9,"Medium Value","High Value"))</f>
        <v>High Value</v>
      </c>
      <c r="Y738" s="2" t="str">
        <f t="shared" si="105"/>
        <v>High Value - Maintain</v>
      </c>
      <c r="Z738" s="2" t="str">
        <f t="shared" si="106"/>
        <v>Check Data</v>
      </c>
    </row>
    <row r="739" spans="1:26" x14ac:dyDescent="0.3">
      <c r="A739" t="s">
        <v>739</v>
      </c>
      <c r="B739">
        <v>66</v>
      </c>
      <c r="C739" t="s">
        <v>21</v>
      </c>
      <c r="D739" t="s">
        <v>44</v>
      </c>
      <c r="E739">
        <v>175.06</v>
      </c>
      <c r="F739">
        <v>8</v>
      </c>
      <c r="G739">
        <v>119</v>
      </c>
      <c r="H739">
        <v>0</v>
      </c>
      <c r="I739" t="s">
        <v>40</v>
      </c>
      <c r="J739">
        <v>4.3</v>
      </c>
      <c r="K739" s="1">
        <v>44204</v>
      </c>
      <c r="L739">
        <v>37</v>
      </c>
      <c r="M739">
        <v>0.2</v>
      </c>
      <c r="N739">
        <f>IF(E739="",Data_Validation!$B$1,E739)</f>
        <v>175.06</v>
      </c>
      <c r="O739">
        <f>IF(J739="",Data_Validation!$B$2,J739)</f>
        <v>4.3</v>
      </c>
      <c r="P739">
        <f t="shared" si="99"/>
        <v>1</v>
      </c>
      <c r="Q739" s="2">
        <f>CustomerData[[#This Row],[avg_order_value_clean]]*CustomerData[[#This Row],[total_orders]]</f>
        <v>1400.48</v>
      </c>
      <c r="R739" s="2" t="str">
        <f t="shared" si="107"/>
        <v>Inactive</v>
      </c>
      <c r="S739" s="2" t="str">
        <f t="shared" si="100"/>
        <v>Medium Risk</v>
      </c>
      <c r="T739" s="2" t="str">
        <f t="shared" si="101"/>
        <v>55+</v>
      </c>
      <c r="U739" s="1">
        <f t="shared" ca="1" si="102"/>
        <v>2057</v>
      </c>
      <c r="V739" s="2" t="str">
        <f t="shared" si="103"/>
        <v>Low Loyalty</v>
      </c>
      <c r="W739" s="2" t="str">
        <f t="shared" si="104"/>
        <v>Legitimate</v>
      </c>
      <c r="X739" s="2" t="str">
        <f>IF(Q739&lt;Data_Validation!$B$8,"Low Value",IF(Q739&lt;Data_Validation!$B$9,"Medium Value","High Value"))</f>
        <v>Low Value</v>
      </c>
      <c r="Y739" s="2" t="str">
        <f t="shared" si="105"/>
        <v>Stable</v>
      </c>
      <c r="Z739" s="2" t="str">
        <f t="shared" si="106"/>
        <v>Check Data</v>
      </c>
    </row>
    <row r="740" spans="1:26" x14ac:dyDescent="0.3">
      <c r="A740" t="s">
        <v>554</v>
      </c>
      <c r="B740">
        <v>42</v>
      </c>
      <c r="C740" t="s">
        <v>21</v>
      </c>
      <c r="D740" t="s">
        <v>37</v>
      </c>
      <c r="E740">
        <v>170.16</v>
      </c>
      <c r="F740">
        <v>9</v>
      </c>
      <c r="G740">
        <v>343</v>
      </c>
      <c r="H740">
        <v>0</v>
      </c>
      <c r="I740" t="s">
        <v>19</v>
      </c>
      <c r="J740">
        <v>2.9</v>
      </c>
      <c r="K740" s="1">
        <v>44612</v>
      </c>
      <c r="L740">
        <v>63</v>
      </c>
      <c r="M740">
        <v>0.18</v>
      </c>
      <c r="N740">
        <f>IF(E740="",Data_Validation!$B$1,E740)</f>
        <v>170.16</v>
      </c>
      <c r="O740">
        <f>IF(J740="",Data_Validation!$B$2,J740)</f>
        <v>2.9</v>
      </c>
      <c r="P740">
        <f t="shared" si="99"/>
        <v>3</v>
      </c>
      <c r="Q740" s="2">
        <f>CustomerData[[#This Row],[avg_order_value_clean]]*CustomerData[[#This Row],[total_orders]]</f>
        <v>1531.44</v>
      </c>
      <c r="R740" s="2" t="str">
        <f t="shared" si="107"/>
        <v>Inactive</v>
      </c>
      <c r="S740" s="2" t="str">
        <f t="shared" si="100"/>
        <v>Low Risk</v>
      </c>
      <c r="T740" s="2" t="str">
        <f t="shared" si="101"/>
        <v>35-44</v>
      </c>
      <c r="U740" s="1">
        <f t="shared" ca="1" si="102"/>
        <v>1649</v>
      </c>
      <c r="V740" s="2" t="str">
        <f t="shared" si="103"/>
        <v>Medium Loyalty</v>
      </c>
      <c r="W740" s="2" t="str">
        <f t="shared" si="104"/>
        <v>Legitimate</v>
      </c>
      <c r="X740" s="2" t="str">
        <f>IF(Q740&lt;Data_Validation!$B$8,"Low Value",IF(Q740&lt;Data_Validation!$B$9,"Medium Value","High Value"))</f>
        <v>High Value</v>
      </c>
      <c r="Y740" s="2" t="str">
        <f t="shared" si="105"/>
        <v>High Value - Maintain</v>
      </c>
      <c r="Z740" s="2" t="str">
        <f t="shared" si="106"/>
        <v>Check Data</v>
      </c>
    </row>
    <row r="741" spans="1:26" x14ac:dyDescent="0.3">
      <c r="A741" t="s">
        <v>740</v>
      </c>
      <c r="B741">
        <v>27</v>
      </c>
      <c r="C741" t="s">
        <v>21</v>
      </c>
      <c r="D741" t="s">
        <v>18</v>
      </c>
      <c r="E741">
        <v>171.3</v>
      </c>
      <c r="F741">
        <v>16</v>
      </c>
      <c r="G741">
        <v>191</v>
      </c>
      <c r="H741">
        <v>0</v>
      </c>
      <c r="I741" t="s">
        <v>29</v>
      </c>
      <c r="J741">
        <v>40.9</v>
      </c>
      <c r="K741" s="1">
        <v>44317</v>
      </c>
      <c r="L741">
        <v>67</v>
      </c>
      <c r="M741">
        <v>0.14000000000000001</v>
      </c>
      <c r="N741">
        <f>IF(E741="",Data_Validation!$B$1,E741)</f>
        <v>171.3</v>
      </c>
      <c r="O741">
        <f>IF(J741="",Data_Validation!$B$2,J741)</f>
        <v>40.9</v>
      </c>
      <c r="P741">
        <f t="shared" si="99"/>
        <v>1</v>
      </c>
      <c r="Q741" s="2">
        <f>CustomerData[[#This Row],[avg_order_value_clean]]*CustomerData[[#This Row],[total_orders]]</f>
        <v>2740.8</v>
      </c>
      <c r="R741" s="2" t="str">
        <f t="shared" si="107"/>
        <v>Inactive</v>
      </c>
      <c r="S741" s="2" t="str">
        <f t="shared" si="100"/>
        <v>Low Risk</v>
      </c>
      <c r="T741" s="2" t="str">
        <f t="shared" si="101"/>
        <v>25-34</v>
      </c>
      <c r="U741" s="1">
        <f t="shared" ca="1" si="102"/>
        <v>1944</v>
      </c>
      <c r="V741" s="2" t="str">
        <f t="shared" si="103"/>
        <v>Medium Loyalty</v>
      </c>
      <c r="W741" s="2" t="str">
        <f t="shared" si="104"/>
        <v>Legitimate</v>
      </c>
      <c r="X741" s="2" t="str">
        <f>IF(Q741&lt;Data_Validation!$B$8,"Low Value",IF(Q741&lt;Data_Validation!$B$9,"Medium Value","High Value"))</f>
        <v>High Value</v>
      </c>
      <c r="Y741" s="2" t="str">
        <f t="shared" si="105"/>
        <v>High Value - Maintain</v>
      </c>
      <c r="Z741" s="2" t="str">
        <f t="shared" si="106"/>
        <v>Check Data</v>
      </c>
    </row>
    <row r="742" spans="1:26" x14ac:dyDescent="0.3">
      <c r="A742" t="s">
        <v>741</v>
      </c>
      <c r="B742">
        <v>71</v>
      </c>
      <c r="C742" t="s">
        <v>21</v>
      </c>
      <c r="D742" t="s">
        <v>44</v>
      </c>
      <c r="E742">
        <v>40.94</v>
      </c>
      <c r="F742">
        <v>11</v>
      </c>
      <c r="G742">
        <v>186</v>
      </c>
      <c r="H742">
        <v>0</v>
      </c>
      <c r="I742" t="s">
        <v>40</v>
      </c>
      <c r="J742">
        <v>84.5</v>
      </c>
      <c r="K742" s="1">
        <v>44633</v>
      </c>
      <c r="L742">
        <v>45</v>
      </c>
      <c r="M742">
        <v>0.5</v>
      </c>
      <c r="N742">
        <f>IF(E742="",Data_Validation!$B$1,E742)</f>
        <v>40.94</v>
      </c>
      <c r="O742">
        <f>IF(J742="",Data_Validation!$B$2,J742)</f>
        <v>84.5</v>
      </c>
      <c r="P742">
        <f t="shared" si="99"/>
        <v>1</v>
      </c>
      <c r="Q742" s="2">
        <f>CustomerData[[#This Row],[avg_order_value_clean]]*CustomerData[[#This Row],[total_orders]]</f>
        <v>450.34</v>
      </c>
      <c r="R742" s="2" t="str">
        <f t="shared" si="107"/>
        <v>Inactive</v>
      </c>
      <c r="S742" s="2" t="str">
        <f t="shared" si="100"/>
        <v>High Risk</v>
      </c>
      <c r="T742" s="2" t="str">
        <f t="shared" si="101"/>
        <v>55+</v>
      </c>
      <c r="U742" s="1">
        <f t="shared" ca="1" si="102"/>
        <v>1628</v>
      </c>
      <c r="V742" s="2" t="str">
        <f t="shared" si="103"/>
        <v>Medium Loyalty</v>
      </c>
      <c r="W742" s="2" t="str">
        <f t="shared" si="104"/>
        <v>Legitimate</v>
      </c>
      <c r="X742" s="2" t="str">
        <f>IF(Q742&lt;Data_Validation!$B$8,"Low Value",IF(Q742&lt;Data_Validation!$B$9,"Medium Value","High Value"))</f>
        <v>Low Value</v>
      </c>
      <c r="Y742" s="2" t="str">
        <f t="shared" si="105"/>
        <v>At Risk - Develop</v>
      </c>
      <c r="Z742" s="2" t="str">
        <f t="shared" si="106"/>
        <v>Check Data</v>
      </c>
    </row>
    <row r="743" spans="1:26" x14ac:dyDescent="0.3">
      <c r="A743" t="s">
        <v>742</v>
      </c>
      <c r="B743">
        <v>33</v>
      </c>
      <c r="C743" t="s">
        <v>21</v>
      </c>
      <c r="D743" t="s">
        <v>37</v>
      </c>
      <c r="E743">
        <v>41.56</v>
      </c>
      <c r="F743">
        <v>11</v>
      </c>
      <c r="G743">
        <v>226</v>
      </c>
      <c r="H743">
        <v>0</v>
      </c>
      <c r="I743" t="s">
        <v>16</v>
      </c>
      <c r="K743" s="1">
        <v>44285</v>
      </c>
      <c r="L743">
        <v>71</v>
      </c>
      <c r="M743">
        <v>0.16</v>
      </c>
      <c r="N743">
        <f>IF(E743="",Data_Validation!$B$1,E743)</f>
        <v>41.56</v>
      </c>
      <c r="O743">
        <f>IF(J743="",Data_Validation!$B$2,J743)</f>
        <v>250</v>
      </c>
      <c r="P743">
        <f t="shared" si="99"/>
        <v>1</v>
      </c>
      <c r="Q743" s="2">
        <f>CustomerData[[#This Row],[avg_order_value_clean]]*CustomerData[[#This Row],[total_orders]]</f>
        <v>457.16</v>
      </c>
      <c r="R743" s="2" t="str">
        <f t="shared" si="107"/>
        <v>Inactive</v>
      </c>
      <c r="S743" s="2" t="str">
        <f t="shared" si="100"/>
        <v>Low Risk</v>
      </c>
      <c r="T743" s="2" t="str">
        <f t="shared" si="101"/>
        <v>25-34</v>
      </c>
      <c r="U743" s="1">
        <f t="shared" ca="1" si="102"/>
        <v>1976</v>
      </c>
      <c r="V743" s="2" t="str">
        <f t="shared" si="103"/>
        <v>High Loyalty</v>
      </c>
      <c r="W743" s="2" t="str">
        <f t="shared" si="104"/>
        <v>Legitimate</v>
      </c>
      <c r="X743" s="2" t="str">
        <f>IF(Q743&lt;Data_Validation!$B$8,"Low Value",IF(Q743&lt;Data_Validation!$B$9,"Medium Value","High Value"))</f>
        <v>Low Value</v>
      </c>
      <c r="Y743" s="2" t="str">
        <f t="shared" si="105"/>
        <v>Stable</v>
      </c>
      <c r="Z743" s="2" t="str">
        <f t="shared" si="106"/>
        <v>Check Data</v>
      </c>
    </row>
    <row r="744" spans="1:26" x14ac:dyDescent="0.3">
      <c r="A744" t="s">
        <v>39</v>
      </c>
      <c r="B744">
        <v>33</v>
      </c>
      <c r="C744" t="s">
        <v>14</v>
      </c>
      <c r="D744" t="s">
        <v>22</v>
      </c>
      <c r="E744">
        <v>222.16</v>
      </c>
      <c r="F744">
        <v>10</v>
      </c>
      <c r="G744">
        <v>265</v>
      </c>
      <c r="H744">
        <v>0</v>
      </c>
      <c r="I744" t="s">
        <v>29</v>
      </c>
      <c r="J744">
        <v>44.7</v>
      </c>
      <c r="K744" s="1">
        <v>45507</v>
      </c>
      <c r="L744">
        <v>49</v>
      </c>
      <c r="M744">
        <v>0.2</v>
      </c>
      <c r="N744">
        <f>IF(E744="",Data_Validation!$B$1,E744)</f>
        <v>222.16</v>
      </c>
      <c r="O744">
        <f>IF(J744="",Data_Validation!$B$2,J744)</f>
        <v>44.7</v>
      </c>
      <c r="P744">
        <f t="shared" si="99"/>
        <v>3</v>
      </c>
      <c r="Q744" s="2">
        <f>CustomerData[[#This Row],[avg_order_value_clean]]*CustomerData[[#This Row],[total_orders]]</f>
        <v>2221.6</v>
      </c>
      <c r="R744" s="2" t="str">
        <f t="shared" si="107"/>
        <v>Inactive</v>
      </c>
      <c r="S744" s="2" t="str">
        <f t="shared" si="100"/>
        <v>Medium Risk</v>
      </c>
      <c r="T744" s="2" t="str">
        <f t="shared" si="101"/>
        <v>25-34</v>
      </c>
      <c r="U744" s="1">
        <f t="shared" ca="1" si="102"/>
        <v>754</v>
      </c>
      <c r="V744" s="2" t="str">
        <f t="shared" si="103"/>
        <v>Medium Loyalty</v>
      </c>
      <c r="W744" s="2" t="str">
        <f t="shared" si="104"/>
        <v>Legitimate</v>
      </c>
      <c r="X744" s="2" t="str">
        <f>IF(Q744&lt;Data_Validation!$B$8,"Low Value",IF(Q744&lt;Data_Validation!$B$9,"Medium Value","High Value"))</f>
        <v>High Value</v>
      </c>
      <c r="Y744" s="2" t="str">
        <f t="shared" si="105"/>
        <v>High Value - Maintain</v>
      </c>
      <c r="Z744" s="2" t="str">
        <f t="shared" si="106"/>
        <v>Check Data</v>
      </c>
    </row>
    <row r="745" spans="1:26" x14ac:dyDescent="0.3">
      <c r="A745" t="s">
        <v>743</v>
      </c>
      <c r="B745">
        <v>75</v>
      </c>
      <c r="C745" t="s">
        <v>14</v>
      </c>
      <c r="D745" t="s">
        <v>22</v>
      </c>
      <c r="E745">
        <v>30.75</v>
      </c>
      <c r="F745">
        <v>11</v>
      </c>
      <c r="G745">
        <v>191</v>
      </c>
      <c r="H745">
        <v>0</v>
      </c>
      <c r="I745" t="s">
        <v>29</v>
      </c>
      <c r="J745">
        <v>26.4</v>
      </c>
      <c r="K745" s="1">
        <v>45582</v>
      </c>
      <c r="L745">
        <v>1</v>
      </c>
      <c r="M745">
        <v>0.14000000000000001</v>
      </c>
      <c r="N745">
        <f>IF(E745="",Data_Validation!$B$1,E745)</f>
        <v>30.75</v>
      </c>
      <c r="O745">
        <f>IF(J745="",Data_Validation!$B$2,J745)</f>
        <v>26.4</v>
      </c>
      <c r="P745">
        <f t="shared" si="99"/>
        <v>1</v>
      </c>
      <c r="Q745" s="2">
        <f>CustomerData[[#This Row],[avg_order_value_clean]]*CustomerData[[#This Row],[total_orders]]</f>
        <v>338.25</v>
      </c>
      <c r="R745" s="2" t="str">
        <f t="shared" si="107"/>
        <v>Inactive</v>
      </c>
      <c r="S745" s="2" t="str">
        <f t="shared" si="100"/>
        <v>Low Risk</v>
      </c>
      <c r="T745" s="2" t="str">
        <f t="shared" si="101"/>
        <v>55+</v>
      </c>
      <c r="U745" s="1">
        <f t="shared" ca="1" si="102"/>
        <v>679</v>
      </c>
      <c r="V745" s="2" t="str">
        <f t="shared" si="103"/>
        <v>Low Loyalty</v>
      </c>
      <c r="W745" s="2" t="str">
        <f t="shared" si="104"/>
        <v>Legitimate</v>
      </c>
      <c r="X745" s="2" t="str">
        <f>IF(Q745&lt;Data_Validation!$B$8,"Low Value",IF(Q745&lt;Data_Validation!$B$9,"Medium Value","High Value"))</f>
        <v>Low Value</v>
      </c>
      <c r="Y745" s="2" t="str">
        <f t="shared" si="105"/>
        <v>Stable</v>
      </c>
      <c r="Z745" s="2" t="str">
        <f t="shared" si="106"/>
        <v>Check Data</v>
      </c>
    </row>
    <row r="746" spans="1:26" x14ac:dyDescent="0.3">
      <c r="A746" t="s">
        <v>688</v>
      </c>
      <c r="B746">
        <v>25</v>
      </c>
      <c r="C746" t="s">
        <v>21</v>
      </c>
      <c r="D746" t="s">
        <v>50</v>
      </c>
      <c r="E746">
        <v>149.72</v>
      </c>
      <c r="F746">
        <v>8</v>
      </c>
      <c r="G746">
        <v>239</v>
      </c>
      <c r="H746">
        <v>0</v>
      </c>
      <c r="I746" t="s">
        <v>40</v>
      </c>
      <c r="J746">
        <v>1.6</v>
      </c>
      <c r="K746" s="1">
        <v>44812</v>
      </c>
      <c r="L746">
        <v>54</v>
      </c>
      <c r="M746">
        <v>0.4</v>
      </c>
      <c r="N746">
        <f>IF(E746="",Data_Validation!$B$1,E746)</f>
        <v>149.72</v>
      </c>
      <c r="O746">
        <f>IF(J746="",Data_Validation!$B$2,J746)</f>
        <v>1.6</v>
      </c>
      <c r="P746">
        <f t="shared" si="99"/>
        <v>2</v>
      </c>
      <c r="Q746" s="2">
        <f>CustomerData[[#This Row],[avg_order_value_clean]]*CustomerData[[#This Row],[total_orders]]</f>
        <v>1197.76</v>
      </c>
      <c r="R746" s="2" t="str">
        <f t="shared" si="107"/>
        <v>Inactive</v>
      </c>
      <c r="S746" s="2" t="str">
        <f t="shared" si="100"/>
        <v>Medium Risk</v>
      </c>
      <c r="T746" s="2" t="str">
        <f t="shared" si="101"/>
        <v>25-34</v>
      </c>
      <c r="U746" s="1">
        <f t="shared" ca="1" si="102"/>
        <v>1449</v>
      </c>
      <c r="V746" s="2" t="str">
        <f t="shared" si="103"/>
        <v>Medium Loyalty</v>
      </c>
      <c r="W746" s="2" t="str">
        <f t="shared" si="104"/>
        <v>Legitimate</v>
      </c>
      <c r="X746" s="2" t="str">
        <f>IF(Q746&lt;Data_Validation!$B$8,"Low Value",IF(Q746&lt;Data_Validation!$B$9,"Medium Value","High Value"))</f>
        <v>Low Value</v>
      </c>
      <c r="Y746" s="2" t="str">
        <f t="shared" si="105"/>
        <v>Stable</v>
      </c>
      <c r="Z746" s="2" t="str">
        <f t="shared" si="106"/>
        <v>Check Data</v>
      </c>
    </row>
    <row r="747" spans="1:26" x14ac:dyDescent="0.3">
      <c r="A747" t="s">
        <v>744</v>
      </c>
      <c r="B747">
        <v>46</v>
      </c>
      <c r="C747" t="s">
        <v>14</v>
      </c>
      <c r="D747" t="s">
        <v>28</v>
      </c>
      <c r="E747">
        <v>132.37</v>
      </c>
      <c r="F747">
        <v>10</v>
      </c>
      <c r="G747">
        <v>93</v>
      </c>
      <c r="H747">
        <v>1</v>
      </c>
      <c r="I747" t="s">
        <v>19</v>
      </c>
      <c r="J747">
        <v>17.5</v>
      </c>
      <c r="K747" s="1">
        <v>45816</v>
      </c>
      <c r="L747">
        <v>36</v>
      </c>
      <c r="M747">
        <v>0.24</v>
      </c>
      <c r="N747">
        <f>IF(E747="",Data_Validation!$B$1,E747)</f>
        <v>132.37</v>
      </c>
      <c r="O747">
        <f>IF(J747="",Data_Validation!$B$2,J747)</f>
        <v>17.5</v>
      </c>
      <c r="P747">
        <f t="shared" si="99"/>
        <v>1</v>
      </c>
      <c r="Q747" s="2">
        <f>CustomerData[[#This Row],[avg_order_value_clean]]*CustomerData[[#This Row],[total_orders]]</f>
        <v>1323.7</v>
      </c>
      <c r="R747" s="2" t="str">
        <f t="shared" si="107"/>
        <v>Inactive</v>
      </c>
      <c r="S747" s="2" t="str">
        <f t="shared" si="100"/>
        <v>Medium Risk</v>
      </c>
      <c r="T747" s="2" t="str">
        <f t="shared" si="101"/>
        <v>45-54</v>
      </c>
      <c r="U747" s="1">
        <f t="shared" ca="1" si="102"/>
        <v>445</v>
      </c>
      <c r="V747" s="2" t="str">
        <f t="shared" si="103"/>
        <v>Low Loyalty</v>
      </c>
      <c r="W747" s="2" t="str">
        <f t="shared" si="104"/>
        <v>Fraudulent</v>
      </c>
      <c r="X747" s="2" t="str">
        <f>IF(Q747&lt;Data_Validation!$B$8,"Low Value",IF(Q747&lt;Data_Validation!$B$9,"Medium Value","High Value"))</f>
        <v>Low Value</v>
      </c>
      <c r="Y747" s="2" t="str">
        <f t="shared" si="105"/>
        <v>Stable</v>
      </c>
      <c r="Z747" s="2" t="str">
        <f t="shared" si="106"/>
        <v>Check Data</v>
      </c>
    </row>
    <row r="748" spans="1:26" x14ac:dyDescent="0.3">
      <c r="A748" t="s">
        <v>745</v>
      </c>
      <c r="B748">
        <v>56</v>
      </c>
      <c r="C748" t="s">
        <v>14</v>
      </c>
      <c r="D748" t="s">
        <v>28</v>
      </c>
      <c r="E748">
        <v>90.69</v>
      </c>
      <c r="F748">
        <v>8</v>
      </c>
      <c r="G748">
        <v>125</v>
      </c>
      <c r="H748">
        <v>0</v>
      </c>
      <c r="I748" t="s">
        <v>23</v>
      </c>
      <c r="J748">
        <v>38.700000000000003</v>
      </c>
      <c r="K748" s="1">
        <v>45314</v>
      </c>
      <c r="L748">
        <v>65</v>
      </c>
      <c r="M748">
        <v>0.18</v>
      </c>
      <c r="N748">
        <f>IF(E748="",Data_Validation!$B$1,E748)</f>
        <v>90.69</v>
      </c>
      <c r="O748">
        <f>IF(J748="",Data_Validation!$B$2,J748)</f>
        <v>38.700000000000003</v>
      </c>
      <c r="P748">
        <f t="shared" si="99"/>
        <v>1</v>
      </c>
      <c r="Q748" s="2">
        <f>CustomerData[[#This Row],[avg_order_value_clean]]*CustomerData[[#This Row],[total_orders]]</f>
        <v>725.52</v>
      </c>
      <c r="R748" s="2" t="str">
        <f t="shared" si="107"/>
        <v>Inactive</v>
      </c>
      <c r="S748" s="2" t="str">
        <f t="shared" si="100"/>
        <v>Low Risk</v>
      </c>
      <c r="T748" s="2" t="str">
        <f t="shared" si="101"/>
        <v>55+</v>
      </c>
      <c r="U748" s="1">
        <f t="shared" ca="1" si="102"/>
        <v>947</v>
      </c>
      <c r="V748" s="2" t="str">
        <f t="shared" si="103"/>
        <v>Medium Loyalty</v>
      </c>
      <c r="W748" s="2" t="str">
        <f t="shared" si="104"/>
        <v>Legitimate</v>
      </c>
      <c r="X748" s="2" t="str">
        <f>IF(Q748&lt;Data_Validation!$B$8,"Low Value",IF(Q748&lt;Data_Validation!$B$9,"Medium Value","High Value"))</f>
        <v>Low Value</v>
      </c>
      <c r="Y748" s="2" t="str">
        <f t="shared" si="105"/>
        <v>Stable</v>
      </c>
      <c r="Z748" s="2" t="str">
        <f t="shared" si="106"/>
        <v>Check Data</v>
      </c>
    </row>
    <row r="749" spans="1:26" x14ac:dyDescent="0.3">
      <c r="A749" t="s">
        <v>746</v>
      </c>
      <c r="B749">
        <v>45</v>
      </c>
      <c r="C749" t="s">
        <v>14</v>
      </c>
      <c r="D749" t="s">
        <v>37</v>
      </c>
      <c r="E749">
        <v>235.18</v>
      </c>
      <c r="F749">
        <v>13</v>
      </c>
      <c r="G749">
        <v>98</v>
      </c>
      <c r="H749">
        <v>0</v>
      </c>
      <c r="I749" t="s">
        <v>19</v>
      </c>
      <c r="J749">
        <v>37</v>
      </c>
      <c r="K749" s="1">
        <v>44413</v>
      </c>
      <c r="L749">
        <v>41</v>
      </c>
      <c r="M749">
        <v>0.13</v>
      </c>
      <c r="N749">
        <f>IF(E749="",Data_Validation!$B$1,E749)</f>
        <v>235.18</v>
      </c>
      <c r="O749">
        <f>IF(J749="",Data_Validation!$B$2,J749)</f>
        <v>37</v>
      </c>
      <c r="P749">
        <f t="shared" si="99"/>
        <v>2</v>
      </c>
      <c r="Q749" s="2">
        <f>CustomerData[[#This Row],[avg_order_value_clean]]*CustomerData[[#This Row],[total_orders]]</f>
        <v>3057.34</v>
      </c>
      <c r="R749" s="2" t="str">
        <f t="shared" si="107"/>
        <v>Inactive</v>
      </c>
      <c r="S749" s="2" t="str">
        <f t="shared" si="100"/>
        <v>Low Risk</v>
      </c>
      <c r="T749" s="2" t="str">
        <f t="shared" si="101"/>
        <v>45-54</v>
      </c>
      <c r="U749" s="1">
        <f t="shared" ca="1" si="102"/>
        <v>1848</v>
      </c>
      <c r="V749" s="2" t="str">
        <f t="shared" si="103"/>
        <v>Medium Loyalty</v>
      </c>
      <c r="W749" s="2" t="str">
        <f t="shared" si="104"/>
        <v>Legitimate</v>
      </c>
      <c r="X749" s="2" t="str">
        <f>IF(Q749&lt;Data_Validation!$B$8,"Low Value",IF(Q749&lt;Data_Validation!$B$9,"Medium Value","High Value"))</f>
        <v>High Value</v>
      </c>
      <c r="Y749" s="2" t="str">
        <f t="shared" si="105"/>
        <v>High Value - Maintain</v>
      </c>
      <c r="Z749" s="2" t="str">
        <f t="shared" si="106"/>
        <v>Check Data</v>
      </c>
    </row>
    <row r="750" spans="1:26" x14ac:dyDescent="0.3">
      <c r="A750" t="s">
        <v>543</v>
      </c>
      <c r="B750">
        <v>23</v>
      </c>
      <c r="C750" t="s">
        <v>14</v>
      </c>
      <c r="D750" t="s">
        <v>35</v>
      </c>
      <c r="E750">
        <v>81.11</v>
      </c>
      <c r="F750">
        <v>12</v>
      </c>
      <c r="G750">
        <v>343</v>
      </c>
      <c r="H750">
        <v>0</v>
      </c>
      <c r="I750" t="s">
        <v>40</v>
      </c>
      <c r="J750">
        <v>25.9</v>
      </c>
      <c r="K750" s="1">
        <v>44515</v>
      </c>
      <c r="L750">
        <v>94</v>
      </c>
      <c r="M750">
        <v>0.4</v>
      </c>
      <c r="N750">
        <f>IF(E750="",Data_Validation!$B$1,E750)</f>
        <v>81.11</v>
      </c>
      <c r="O750">
        <f>IF(J750="",Data_Validation!$B$2,J750)</f>
        <v>25.9</v>
      </c>
      <c r="P750">
        <f t="shared" si="99"/>
        <v>3</v>
      </c>
      <c r="Q750" s="2">
        <f>CustomerData[[#This Row],[avg_order_value_clean]]*CustomerData[[#This Row],[total_orders]]</f>
        <v>973.31999999999994</v>
      </c>
      <c r="R750" s="2" t="str">
        <f t="shared" si="107"/>
        <v>Inactive</v>
      </c>
      <c r="S750" s="2" t="str">
        <f t="shared" si="100"/>
        <v>Medium Risk</v>
      </c>
      <c r="T750" s="2" t="str">
        <f t="shared" si="101"/>
        <v>Under 25</v>
      </c>
      <c r="U750" s="1">
        <f t="shared" ca="1" si="102"/>
        <v>1746</v>
      </c>
      <c r="V750" s="2" t="str">
        <f t="shared" si="103"/>
        <v>High Loyalty</v>
      </c>
      <c r="W750" s="2" t="str">
        <f t="shared" si="104"/>
        <v>Legitimate</v>
      </c>
      <c r="X750" s="2" t="str">
        <f>IF(Q750&lt;Data_Validation!$B$8,"Low Value",IF(Q750&lt;Data_Validation!$B$9,"Medium Value","High Value"))</f>
        <v>Low Value</v>
      </c>
      <c r="Y750" s="2" t="str">
        <f t="shared" si="105"/>
        <v>Stable</v>
      </c>
      <c r="Z750" s="2" t="str">
        <f t="shared" si="106"/>
        <v>Check Data</v>
      </c>
    </row>
    <row r="751" spans="1:26" x14ac:dyDescent="0.3">
      <c r="A751" t="s">
        <v>503</v>
      </c>
      <c r="B751">
        <v>33</v>
      </c>
      <c r="C751" t="s">
        <v>21</v>
      </c>
      <c r="D751" t="s">
        <v>50</v>
      </c>
      <c r="E751">
        <v>117.52</v>
      </c>
      <c r="F751">
        <v>14</v>
      </c>
      <c r="G751">
        <v>242</v>
      </c>
      <c r="H751">
        <v>0</v>
      </c>
      <c r="I751" t="s">
        <v>23</v>
      </c>
      <c r="J751">
        <v>99.7</v>
      </c>
      <c r="K751" s="1">
        <v>45502</v>
      </c>
      <c r="L751">
        <v>50</v>
      </c>
      <c r="M751">
        <v>0.22</v>
      </c>
      <c r="N751">
        <f>IF(E751="",Data_Validation!$B$1,E751)</f>
        <v>117.52</v>
      </c>
      <c r="O751">
        <f>IF(J751="",Data_Validation!$B$2,J751)</f>
        <v>99.7</v>
      </c>
      <c r="P751">
        <f t="shared" si="99"/>
        <v>2</v>
      </c>
      <c r="Q751" s="2">
        <f>CustomerData[[#This Row],[avg_order_value_clean]]*CustomerData[[#This Row],[total_orders]]</f>
        <v>1645.28</v>
      </c>
      <c r="R751" s="2" t="str">
        <f t="shared" si="107"/>
        <v>Inactive</v>
      </c>
      <c r="S751" s="2" t="str">
        <f t="shared" si="100"/>
        <v>Medium Risk</v>
      </c>
      <c r="T751" s="2" t="str">
        <f t="shared" si="101"/>
        <v>25-34</v>
      </c>
      <c r="U751" s="1">
        <f t="shared" ca="1" si="102"/>
        <v>759</v>
      </c>
      <c r="V751" s="2" t="str">
        <f t="shared" si="103"/>
        <v>Medium Loyalty</v>
      </c>
      <c r="W751" s="2" t="str">
        <f t="shared" si="104"/>
        <v>Legitimate</v>
      </c>
      <c r="X751" s="2" t="str">
        <f>IF(Q751&lt;Data_Validation!$B$8,"Low Value",IF(Q751&lt;Data_Validation!$B$9,"Medium Value","High Value"))</f>
        <v>High Value</v>
      </c>
      <c r="Y751" s="2" t="str">
        <f t="shared" si="105"/>
        <v>High Value - Maintain</v>
      </c>
      <c r="Z751" s="2" t="str">
        <f t="shared" si="106"/>
        <v>Check Data</v>
      </c>
    </row>
    <row r="752" spans="1:26" x14ac:dyDescent="0.3">
      <c r="A752" t="s">
        <v>747</v>
      </c>
      <c r="B752">
        <v>37</v>
      </c>
      <c r="C752" t="s">
        <v>14</v>
      </c>
      <c r="D752" t="s">
        <v>37</v>
      </c>
      <c r="E752">
        <v>33.130000000000003</v>
      </c>
      <c r="F752">
        <v>16</v>
      </c>
      <c r="G752">
        <v>19</v>
      </c>
      <c r="H752">
        <v>0</v>
      </c>
      <c r="I752" t="s">
        <v>29</v>
      </c>
      <c r="J752">
        <v>44.7</v>
      </c>
      <c r="K752" s="1">
        <v>45165</v>
      </c>
      <c r="L752">
        <v>96</v>
      </c>
      <c r="M752">
        <v>0.11</v>
      </c>
      <c r="N752">
        <f>IF(E752="",Data_Validation!$B$1,E752)</f>
        <v>33.130000000000003</v>
      </c>
      <c r="O752">
        <f>IF(J752="",Data_Validation!$B$2,J752)</f>
        <v>44.7</v>
      </c>
      <c r="P752">
        <f t="shared" si="99"/>
        <v>1</v>
      </c>
      <c r="Q752" s="2">
        <f>CustomerData[[#This Row],[avg_order_value_clean]]*CustomerData[[#This Row],[total_orders]]</f>
        <v>530.08000000000004</v>
      </c>
      <c r="R752" s="2" t="str">
        <f t="shared" si="107"/>
        <v>Active</v>
      </c>
      <c r="S752" s="2" t="str">
        <f t="shared" si="100"/>
        <v>Low Risk</v>
      </c>
      <c r="T752" s="2" t="str">
        <f t="shared" si="101"/>
        <v>35-44</v>
      </c>
      <c r="U752" s="1">
        <f t="shared" ca="1" si="102"/>
        <v>1096</v>
      </c>
      <c r="V752" s="2" t="str">
        <f t="shared" si="103"/>
        <v>High Loyalty</v>
      </c>
      <c r="W752" s="2" t="str">
        <f t="shared" si="104"/>
        <v>Legitimate</v>
      </c>
      <c r="X752" s="2" t="str">
        <f>IF(Q752&lt;Data_Validation!$B$8,"Low Value",IF(Q752&lt;Data_Validation!$B$9,"Medium Value","High Value"))</f>
        <v>Low Value</v>
      </c>
      <c r="Y752" s="2" t="str">
        <f t="shared" si="105"/>
        <v>Stable</v>
      </c>
      <c r="Z752" s="2" t="str">
        <f t="shared" si="106"/>
        <v>Check Data</v>
      </c>
    </row>
    <row r="753" spans="1:26" x14ac:dyDescent="0.3">
      <c r="A753" t="s">
        <v>748</v>
      </c>
      <c r="B753">
        <v>33</v>
      </c>
      <c r="C753" t="s">
        <v>14</v>
      </c>
      <c r="D753" t="s">
        <v>50</v>
      </c>
      <c r="E753">
        <v>136.25</v>
      </c>
      <c r="F753">
        <v>10</v>
      </c>
      <c r="G753">
        <v>116</v>
      </c>
      <c r="H753">
        <v>0</v>
      </c>
      <c r="I753" t="s">
        <v>16</v>
      </c>
      <c r="J753">
        <v>26.8</v>
      </c>
      <c r="K753" s="1">
        <v>44694</v>
      </c>
      <c r="L753">
        <v>49</v>
      </c>
      <c r="M753">
        <v>0.33</v>
      </c>
      <c r="N753">
        <f>IF(E753="",Data_Validation!$B$1,E753)</f>
        <v>136.25</v>
      </c>
      <c r="O753">
        <f>IF(J753="",Data_Validation!$B$2,J753)</f>
        <v>26.8</v>
      </c>
      <c r="P753">
        <f t="shared" si="99"/>
        <v>2</v>
      </c>
      <c r="Q753" s="2">
        <f>CustomerData[[#This Row],[avg_order_value_clean]]*CustomerData[[#This Row],[total_orders]]</f>
        <v>1362.5</v>
      </c>
      <c r="R753" s="2" t="str">
        <f t="shared" si="107"/>
        <v>Inactive</v>
      </c>
      <c r="S753" s="2" t="str">
        <f t="shared" si="100"/>
        <v>Medium Risk</v>
      </c>
      <c r="T753" s="2" t="str">
        <f t="shared" si="101"/>
        <v>25-34</v>
      </c>
      <c r="U753" s="1">
        <f t="shared" ca="1" si="102"/>
        <v>1567</v>
      </c>
      <c r="V753" s="2" t="str">
        <f t="shared" si="103"/>
        <v>Medium Loyalty</v>
      </c>
      <c r="W753" s="2" t="str">
        <f t="shared" si="104"/>
        <v>Legitimate</v>
      </c>
      <c r="X753" s="2" t="str">
        <f>IF(Q753&lt;Data_Validation!$B$8,"Low Value",IF(Q753&lt;Data_Validation!$B$9,"Medium Value","High Value"))</f>
        <v>Low Value</v>
      </c>
      <c r="Y753" s="2" t="str">
        <f t="shared" si="105"/>
        <v>Stable</v>
      </c>
      <c r="Z753" s="2" t="str">
        <f t="shared" si="106"/>
        <v>Check Data</v>
      </c>
    </row>
    <row r="754" spans="1:26" x14ac:dyDescent="0.3">
      <c r="A754" t="s">
        <v>749</v>
      </c>
      <c r="B754">
        <v>24</v>
      </c>
      <c r="C754" t="s">
        <v>21</v>
      </c>
      <c r="D754" t="s">
        <v>37</v>
      </c>
      <c r="E754">
        <v>131.11000000000001</v>
      </c>
      <c r="F754">
        <v>8</v>
      </c>
      <c r="G754">
        <v>358</v>
      </c>
      <c r="H754">
        <v>0</v>
      </c>
      <c r="I754" t="s">
        <v>19</v>
      </c>
      <c r="J754">
        <v>40.700000000000003</v>
      </c>
      <c r="K754" s="1">
        <v>44950</v>
      </c>
      <c r="L754">
        <v>83</v>
      </c>
      <c r="M754">
        <v>0.32</v>
      </c>
      <c r="N754">
        <f>IF(E754="",Data_Validation!$B$1,E754)</f>
        <v>131.11000000000001</v>
      </c>
      <c r="O754">
        <f>IF(J754="",Data_Validation!$B$2,J754)</f>
        <v>40.700000000000003</v>
      </c>
      <c r="P754">
        <f t="shared" si="99"/>
        <v>1</v>
      </c>
      <c r="Q754" s="2">
        <f>CustomerData[[#This Row],[avg_order_value_clean]]*CustomerData[[#This Row],[total_orders]]</f>
        <v>1048.8800000000001</v>
      </c>
      <c r="R754" s="2" t="str">
        <f t="shared" si="107"/>
        <v>Inactive</v>
      </c>
      <c r="S754" s="2" t="str">
        <f t="shared" si="100"/>
        <v>Medium Risk</v>
      </c>
      <c r="T754" s="2" t="str">
        <f t="shared" si="101"/>
        <v>Under 25</v>
      </c>
      <c r="U754" s="1">
        <f t="shared" ca="1" si="102"/>
        <v>1311</v>
      </c>
      <c r="V754" s="2" t="str">
        <f t="shared" si="103"/>
        <v>High Loyalty</v>
      </c>
      <c r="W754" s="2" t="str">
        <f t="shared" si="104"/>
        <v>Legitimate</v>
      </c>
      <c r="X754" s="2" t="str">
        <f>IF(Q754&lt;Data_Validation!$B$8,"Low Value",IF(Q754&lt;Data_Validation!$B$9,"Medium Value","High Value"))</f>
        <v>Low Value</v>
      </c>
      <c r="Y754" s="2" t="str">
        <f t="shared" si="105"/>
        <v>Stable</v>
      </c>
      <c r="Z754" s="2" t="str">
        <f t="shared" si="106"/>
        <v>Check Data</v>
      </c>
    </row>
    <row r="755" spans="1:26" x14ac:dyDescent="0.3">
      <c r="A755" t="s">
        <v>750</v>
      </c>
      <c r="B755">
        <v>58</v>
      </c>
      <c r="C755" t="s">
        <v>21</v>
      </c>
      <c r="D755" t="s">
        <v>22</v>
      </c>
      <c r="E755">
        <v>27.88</v>
      </c>
      <c r="F755">
        <v>8</v>
      </c>
      <c r="G755">
        <v>98</v>
      </c>
      <c r="H755">
        <v>0</v>
      </c>
      <c r="I755" t="s">
        <v>23</v>
      </c>
      <c r="J755">
        <v>27.9</v>
      </c>
      <c r="K755" s="1">
        <v>44679</v>
      </c>
      <c r="L755">
        <v>47</v>
      </c>
      <c r="M755">
        <v>0.21</v>
      </c>
      <c r="N755">
        <f>IF(E755="",Data_Validation!$B$1,E755)</f>
        <v>27.88</v>
      </c>
      <c r="O755">
        <f>IF(J755="",Data_Validation!$B$2,J755)</f>
        <v>27.9</v>
      </c>
      <c r="P755">
        <f t="shared" si="99"/>
        <v>1</v>
      </c>
      <c r="Q755" s="2">
        <f>CustomerData[[#This Row],[avg_order_value_clean]]*CustomerData[[#This Row],[total_orders]]</f>
        <v>223.04</v>
      </c>
      <c r="R755" s="2" t="str">
        <f t="shared" si="107"/>
        <v>Inactive</v>
      </c>
      <c r="S755" s="2" t="str">
        <f t="shared" si="100"/>
        <v>Medium Risk</v>
      </c>
      <c r="T755" s="2" t="str">
        <f t="shared" si="101"/>
        <v>55+</v>
      </c>
      <c r="U755" s="1">
        <f t="shared" ca="1" si="102"/>
        <v>1582</v>
      </c>
      <c r="V755" s="2" t="str">
        <f t="shared" si="103"/>
        <v>Medium Loyalty</v>
      </c>
      <c r="W755" s="2" t="str">
        <f t="shared" si="104"/>
        <v>Legitimate</v>
      </c>
      <c r="X755" s="2" t="str">
        <f>IF(Q755&lt;Data_Validation!$B$8,"Low Value",IF(Q755&lt;Data_Validation!$B$9,"Medium Value","High Value"))</f>
        <v>Low Value</v>
      </c>
      <c r="Y755" s="2" t="str">
        <f t="shared" si="105"/>
        <v>Stable</v>
      </c>
      <c r="Z755" s="2" t="str">
        <f t="shared" si="106"/>
        <v>Check Data</v>
      </c>
    </row>
    <row r="756" spans="1:26" x14ac:dyDescent="0.3">
      <c r="A756" t="s">
        <v>751</v>
      </c>
      <c r="B756">
        <v>31</v>
      </c>
      <c r="C756" t="s">
        <v>14</v>
      </c>
      <c r="D756" t="s">
        <v>26</v>
      </c>
      <c r="E756">
        <v>212.53</v>
      </c>
      <c r="F756">
        <v>12</v>
      </c>
      <c r="G756">
        <v>329</v>
      </c>
      <c r="H756">
        <v>0</v>
      </c>
      <c r="I756" t="s">
        <v>19</v>
      </c>
      <c r="J756">
        <v>35.200000000000003</v>
      </c>
      <c r="K756" s="1">
        <v>45006</v>
      </c>
      <c r="L756">
        <v>10</v>
      </c>
      <c r="M756">
        <v>0.35</v>
      </c>
      <c r="N756">
        <f>IF(E756="",Data_Validation!$B$1,E756)</f>
        <v>212.53</v>
      </c>
      <c r="O756">
        <f>IF(J756="",Data_Validation!$B$2,J756)</f>
        <v>35.200000000000003</v>
      </c>
      <c r="P756">
        <f t="shared" si="99"/>
        <v>2</v>
      </c>
      <c r="Q756" s="2">
        <f>CustomerData[[#This Row],[avg_order_value_clean]]*CustomerData[[#This Row],[total_orders]]</f>
        <v>2550.36</v>
      </c>
      <c r="R756" s="2" t="str">
        <f t="shared" si="107"/>
        <v>Inactive</v>
      </c>
      <c r="S756" s="2" t="str">
        <f t="shared" si="100"/>
        <v>Medium Risk</v>
      </c>
      <c r="T756" s="2" t="str">
        <f t="shared" si="101"/>
        <v>25-34</v>
      </c>
      <c r="U756" s="1">
        <f t="shared" ca="1" si="102"/>
        <v>1255</v>
      </c>
      <c r="V756" s="2" t="str">
        <f t="shared" si="103"/>
        <v>Low Loyalty</v>
      </c>
      <c r="W756" s="2" t="str">
        <f t="shared" si="104"/>
        <v>Legitimate</v>
      </c>
      <c r="X756" s="2" t="str">
        <f>IF(Q756&lt;Data_Validation!$B$8,"Low Value",IF(Q756&lt;Data_Validation!$B$9,"Medium Value","High Value"))</f>
        <v>High Value</v>
      </c>
      <c r="Y756" s="2" t="str">
        <f t="shared" si="105"/>
        <v>High Value - Maintain</v>
      </c>
      <c r="Z756" s="2" t="str">
        <f t="shared" si="106"/>
        <v>Check Data</v>
      </c>
    </row>
    <row r="757" spans="1:26" x14ac:dyDescent="0.3">
      <c r="A757" t="s">
        <v>752</v>
      </c>
      <c r="B757">
        <v>60</v>
      </c>
      <c r="C757" t="s">
        <v>21</v>
      </c>
      <c r="D757" t="s">
        <v>50</v>
      </c>
      <c r="E757">
        <v>134.44</v>
      </c>
      <c r="F757">
        <v>7</v>
      </c>
      <c r="G757">
        <v>154</v>
      </c>
      <c r="H757">
        <v>0</v>
      </c>
      <c r="I757" t="s">
        <v>23</v>
      </c>
      <c r="J757">
        <v>12.6</v>
      </c>
      <c r="K757" s="1">
        <v>44989</v>
      </c>
      <c r="L757">
        <v>44</v>
      </c>
      <c r="M757">
        <v>0.31</v>
      </c>
      <c r="N757">
        <f>IF(E757="",Data_Validation!$B$1,E757)</f>
        <v>134.44</v>
      </c>
      <c r="O757">
        <f>IF(J757="",Data_Validation!$B$2,J757)</f>
        <v>12.6</v>
      </c>
      <c r="P757">
        <f t="shared" si="99"/>
        <v>1</v>
      </c>
      <c r="Q757" s="2">
        <f>CustomerData[[#This Row],[avg_order_value_clean]]*CustomerData[[#This Row],[total_orders]]</f>
        <v>941.07999999999993</v>
      </c>
      <c r="R757" s="2" t="str">
        <f t="shared" si="107"/>
        <v>Inactive</v>
      </c>
      <c r="S757" s="2" t="str">
        <f t="shared" si="100"/>
        <v>Medium Risk</v>
      </c>
      <c r="T757" s="2" t="str">
        <f t="shared" si="101"/>
        <v>55+</v>
      </c>
      <c r="U757" s="1">
        <f t="shared" ca="1" si="102"/>
        <v>1272</v>
      </c>
      <c r="V757" s="2" t="str">
        <f t="shared" si="103"/>
        <v>Medium Loyalty</v>
      </c>
      <c r="W757" s="2" t="str">
        <f t="shared" si="104"/>
        <v>Legitimate</v>
      </c>
      <c r="X757" s="2" t="str">
        <f>IF(Q757&lt;Data_Validation!$B$8,"Low Value",IF(Q757&lt;Data_Validation!$B$9,"Medium Value","High Value"))</f>
        <v>Low Value</v>
      </c>
      <c r="Y757" s="2" t="str">
        <f t="shared" si="105"/>
        <v>Stable</v>
      </c>
      <c r="Z757" s="2" t="str">
        <f t="shared" si="106"/>
        <v>Check Data</v>
      </c>
    </row>
    <row r="758" spans="1:26" x14ac:dyDescent="0.3">
      <c r="A758" t="s">
        <v>753</v>
      </c>
      <c r="B758">
        <v>43</v>
      </c>
      <c r="C758" t="s">
        <v>25</v>
      </c>
      <c r="D758" t="s">
        <v>26</v>
      </c>
      <c r="E758">
        <v>156.19999999999999</v>
      </c>
      <c r="F758">
        <v>15</v>
      </c>
      <c r="G758">
        <v>306</v>
      </c>
      <c r="H758">
        <v>0</v>
      </c>
      <c r="I758" t="s">
        <v>16</v>
      </c>
      <c r="J758">
        <v>0.1</v>
      </c>
      <c r="K758" s="1">
        <v>44903</v>
      </c>
      <c r="L758">
        <v>44</v>
      </c>
      <c r="M758">
        <v>0.15</v>
      </c>
      <c r="N758">
        <f>IF(E758="",Data_Validation!$B$1,E758)</f>
        <v>156.19999999999999</v>
      </c>
      <c r="O758">
        <f>IF(J758="",Data_Validation!$B$2,J758)</f>
        <v>0.1</v>
      </c>
      <c r="P758">
        <f t="shared" si="99"/>
        <v>1</v>
      </c>
      <c r="Q758" s="2">
        <f>CustomerData[[#This Row],[avg_order_value_clean]]*CustomerData[[#This Row],[total_orders]]</f>
        <v>2343</v>
      </c>
      <c r="R758" s="2" t="str">
        <f t="shared" si="107"/>
        <v>Inactive</v>
      </c>
      <c r="S758" s="2" t="str">
        <f t="shared" si="100"/>
        <v>Low Risk</v>
      </c>
      <c r="T758" s="2" t="str">
        <f t="shared" si="101"/>
        <v>35-44</v>
      </c>
      <c r="U758" s="1">
        <f t="shared" ca="1" si="102"/>
        <v>1358</v>
      </c>
      <c r="V758" s="2" t="str">
        <f t="shared" si="103"/>
        <v>Medium Loyalty</v>
      </c>
      <c r="W758" s="2" t="str">
        <f t="shared" si="104"/>
        <v>Legitimate</v>
      </c>
      <c r="X758" s="2" t="str">
        <f>IF(Q758&lt;Data_Validation!$B$8,"Low Value",IF(Q758&lt;Data_Validation!$B$9,"Medium Value","High Value"))</f>
        <v>High Value</v>
      </c>
      <c r="Y758" s="2" t="str">
        <f t="shared" si="105"/>
        <v>High Value - Maintain</v>
      </c>
      <c r="Z758" s="2" t="str">
        <f t="shared" si="106"/>
        <v>Valid</v>
      </c>
    </row>
    <row r="759" spans="1:26" x14ac:dyDescent="0.3">
      <c r="A759" t="s">
        <v>754</v>
      </c>
      <c r="B759">
        <v>43</v>
      </c>
      <c r="C759" t="s">
        <v>21</v>
      </c>
      <c r="D759" t="s">
        <v>22</v>
      </c>
      <c r="E759">
        <v>88.93</v>
      </c>
      <c r="F759">
        <v>9</v>
      </c>
      <c r="G759">
        <v>184</v>
      </c>
      <c r="H759">
        <v>0</v>
      </c>
      <c r="I759" t="s">
        <v>40</v>
      </c>
      <c r="J759">
        <v>49.2</v>
      </c>
      <c r="K759" s="1">
        <v>45625</v>
      </c>
      <c r="L759">
        <v>97</v>
      </c>
      <c r="M759">
        <v>0.28000000000000003</v>
      </c>
      <c r="N759">
        <f>IF(E759="",Data_Validation!$B$1,E759)</f>
        <v>88.93</v>
      </c>
      <c r="O759">
        <f>IF(J759="",Data_Validation!$B$2,J759)</f>
        <v>49.2</v>
      </c>
      <c r="P759">
        <f t="shared" si="99"/>
        <v>1</v>
      </c>
      <c r="Q759" s="2">
        <f>CustomerData[[#This Row],[avg_order_value_clean]]*CustomerData[[#This Row],[total_orders]]</f>
        <v>800.37000000000012</v>
      </c>
      <c r="R759" s="2" t="str">
        <f t="shared" si="107"/>
        <v>Inactive</v>
      </c>
      <c r="S759" s="2" t="str">
        <f t="shared" si="100"/>
        <v>Medium Risk</v>
      </c>
      <c r="T759" s="2" t="str">
        <f t="shared" si="101"/>
        <v>35-44</v>
      </c>
      <c r="U759" s="1">
        <f t="shared" ca="1" si="102"/>
        <v>636</v>
      </c>
      <c r="V759" s="2" t="str">
        <f t="shared" si="103"/>
        <v>High Loyalty</v>
      </c>
      <c r="W759" s="2" t="str">
        <f t="shared" si="104"/>
        <v>Legitimate</v>
      </c>
      <c r="X759" s="2" t="str">
        <f>IF(Q759&lt;Data_Validation!$B$8,"Low Value",IF(Q759&lt;Data_Validation!$B$9,"Medium Value","High Value"))</f>
        <v>Low Value</v>
      </c>
      <c r="Y759" s="2" t="str">
        <f t="shared" si="105"/>
        <v>Stable</v>
      </c>
      <c r="Z759" s="2" t="str">
        <f t="shared" si="106"/>
        <v>Check Data</v>
      </c>
    </row>
    <row r="760" spans="1:26" x14ac:dyDescent="0.3">
      <c r="A760" t="s">
        <v>755</v>
      </c>
      <c r="B760">
        <v>31</v>
      </c>
      <c r="C760" t="s">
        <v>14</v>
      </c>
      <c r="D760" t="s">
        <v>28</v>
      </c>
      <c r="E760">
        <v>28.4</v>
      </c>
      <c r="F760">
        <v>14</v>
      </c>
      <c r="G760">
        <v>334</v>
      </c>
      <c r="H760">
        <v>0</v>
      </c>
      <c r="I760" t="s">
        <v>40</v>
      </c>
      <c r="J760">
        <v>48.9</v>
      </c>
      <c r="K760" s="1">
        <v>45151</v>
      </c>
      <c r="L760">
        <v>4</v>
      </c>
      <c r="M760">
        <v>0.6</v>
      </c>
      <c r="N760">
        <f>IF(E760="",Data_Validation!$B$1,E760)</f>
        <v>28.4</v>
      </c>
      <c r="O760">
        <f>IF(J760="",Data_Validation!$B$2,J760)</f>
        <v>48.9</v>
      </c>
      <c r="P760">
        <f t="shared" si="99"/>
        <v>1</v>
      </c>
      <c r="Q760" s="2">
        <f>CustomerData[[#This Row],[avg_order_value_clean]]*CustomerData[[#This Row],[total_orders]]</f>
        <v>397.59999999999997</v>
      </c>
      <c r="R760" s="2" t="str">
        <f t="shared" si="107"/>
        <v>Inactive</v>
      </c>
      <c r="S760" s="2" t="str">
        <f t="shared" si="100"/>
        <v>High Risk</v>
      </c>
      <c r="T760" s="2" t="str">
        <f t="shared" si="101"/>
        <v>25-34</v>
      </c>
      <c r="U760" s="1">
        <f t="shared" ca="1" si="102"/>
        <v>1110</v>
      </c>
      <c r="V760" s="2" t="str">
        <f t="shared" si="103"/>
        <v>Low Loyalty</v>
      </c>
      <c r="W760" s="2" t="str">
        <f t="shared" si="104"/>
        <v>Legitimate</v>
      </c>
      <c r="X760" s="2" t="str">
        <f>IF(Q760&lt;Data_Validation!$B$8,"Low Value",IF(Q760&lt;Data_Validation!$B$9,"Medium Value","High Value"))</f>
        <v>Low Value</v>
      </c>
      <c r="Y760" s="2" t="str">
        <f t="shared" si="105"/>
        <v>At Risk - Develop</v>
      </c>
      <c r="Z760" s="2" t="str">
        <f t="shared" si="106"/>
        <v>Check Data</v>
      </c>
    </row>
    <row r="761" spans="1:26" x14ac:dyDescent="0.3">
      <c r="A761" t="s">
        <v>756</v>
      </c>
      <c r="B761">
        <v>24</v>
      </c>
      <c r="C761" t="s">
        <v>21</v>
      </c>
      <c r="D761" t="s">
        <v>15</v>
      </c>
      <c r="E761">
        <v>70.87</v>
      </c>
      <c r="F761">
        <v>11</v>
      </c>
      <c r="G761">
        <v>2</v>
      </c>
      <c r="H761">
        <v>0</v>
      </c>
      <c r="I761" t="s">
        <v>23</v>
      </c>
      <c r="J761">
        <v>15.7</v>
      </c>
      <c r="K761" s="1">
        <v>45275</v>
      </c>
      <c r="L761">
        <v>64</v>
      </c>
      <c r="M761">
        <v>0.35</v>
      </c>
      <c r="N761">
        <f>IF(E761="",Data_Validation!$B$1,E761)</f>
        <v>70.87</v>
      </c>
      <c r="O761">
        <f>IF(J761="",Data_Validation!$B$2,J761)</f>
        <v>15.7</v>
      </c>
      <c r="P761">
        <f t="shared" si="99"/>
        <v>2</v>
      </c>
      <c r="Q761" s="2">
        <f>CustomerData[[#This Row],[avg_order_value_clean]]*CustomerData[[#This Row],[total_orders]]</f>
        <v>779.57</v>
      </c>
      <c r="R761" s="2" t="str">
        <f t="shared" si="107"/>
        <v>Active</v>
      </c>
      <c r="S761" s="2" t="str">
        <f t="shared" si="100"/>
        <v>Medium Risk</v>
      </c>
      <c r="T761" s="2" t="str">
        <f t="shared" si="101"/>
        <v>Under 25</v>
      </c>
      <c r="U761" s="1">
        <f t="shared" ca="1" si="102"/>
        <v>986</v>
      </c>
      <c r="V761" s="2" t="str">
        <f t="shared" si="103"/>
        <v>Medium Loyalty</v>
      </c>
      <c r="W761" s="2" t="str">
        <f t="shared" si="104"/>
        <v>Legitimate</v>
      </c>
      <c r="X761" s="2" t="str">
        <f>IF(Q761&lt;Data_Validation!$B$8,"Low Value",IF(Q761&lt;Data_Validation!$B$9,"Medium Value","High Value"))</f>
        <v>Low Value</v>
      </c>
      <c r="Y761" s="2" t="str">
        <f t="shared" si="105"/>
        <v>Stable</v>
      </c>
      <c r="Z761" s="2" t="str">
        <f t="shared" si="106"/>
        <v>Check Data</v>
      </c>
    </row>
    <row r="762" spans="1:26" x14ac:dyDescent="0.3">
      <c r="A762" t="s">
        <v>757</v>
      </c>
      <c r="B762">
        <v>50</v>
      </c>
      <c r="C762" t="s">
        <v>14</v>
      </c>
      <c r="D762" t="s">
        <v>18</v>
      </c>
      <c r="E762">
        <v>71.349999999999994</v>
      </c>
      <c r="F762">
        <v>14</v>
      </c>
      <c r="G762">
        <v>156</v>
      </c>
      <c r="H762">
        <v>0</v>
      </c>
      <c r="I762" t="s">
        <v>23</v>
      </c>
      <c r="J762">
        <v>83.3</v>
      </c>
      <c r="K762" s="1">
        <v>44739</v>
      </c>
      <c r="L762">
        <v>20</v>
      </c>
      <c r="M762">
        <v>0.2</v>
      </c>
      <c r="N762">
        <f>IF(E762="",Data_Validation!$B$1,E762)</f>
        <v>71.349999999999994</v>
      </c>
      <c r="O762">
        <f>IF(J762="",Data_Validation!$B$2,J762)</f>
        <v>83.3</v>
      </c>
      <c r="P762">
        <f t="shared" si="99"/>
        <v>2</v>
      </c>
      <c r="Q762" s="2">
        <f>CustomerData[[#This Row],[avg_order_value_clean]]*CustomerData[[#This Row],[total_orders]]</f>
        <v>998.89999999999986</v>
      </c>
      <c r="R762" s="2" t="str">
        <f t="shared" si="107"/>
        <v>Inactive</v>
      </c>
      <c r="S762" s="2" t="str">
        <f t="shared" si="100"/>
        <v>Medium Risk</v>
      </c>
      <c r="T762" s="2" t="str">
        <f t="shared" si="101"/>
        <v>45-54</v>
      </c>
      <c r="U762" s="1">
        <f t="shared" ca="1" si="102"/>
        <v>1522</v>
      </c>
      <c r="V762" s="2" t="str">
        <f t="shared" si="103"/>
        <v>Low Loyalty</v>
      </c>
      <c r="W762" s="2" t="str">
        <f t="shared" si="104"/>
        <v>Legitimate</v>
      </c>
      <c r="X762" s="2" t="str">
        <f>IF(Q762&lt;Data_Validation!$B$8,"Low Value",IF(Q762&lt;Data_Validation!$B$9,"Medium Value","High Value"))</f>
        <v>Low Value</v>
      </c>
      <c r="Y762" s="2" t="str">
        <f t="shared" si="105"/>
        <v>Stable</v>
      </c>
      <c r="Z762" s="2" t="str">
        <f t="shared" si="106"/>
        <v>Check Data</v>
      </c>
    </row>
    <row r="763" spans="1:26" x14ac:dyDescent="0.3">
      <c r="A763" t="s">
        <v>758</v>
      </c>
      <c r="B763">
        <v>43</v>
      </c>
      <c r="C763" t="s">
        <v>14</v>
      </c>
      <c r="D763" t="s">
        <v>44</v>
      </c>
      <c r="F763">
        <v>13</v>
      </c>
      <c r="G763">
        <v>174</v>
      </c>
      <c r="H763">
        <v>0</v>
      </c>
      <c r="I763" t="s">
        <v>40</v>
      </c>
      <c r="J763">
        <v>19.2</v>
      </c>
      <c r="K763" s="1">
        <v>45232</v>
      </c>
      <c r="L763">
        <v>54</v>
      </c>
      <c r="M763">
        <v>0.14000000000000001</v>
      </c>
      <c r="N763">
        <f>IF(E763="",Data_Validation!$B$1,E763)</f>
        <v>250</v>
      </c>
      <c r="O763">
        <f>IF(J763="",Data_Validation!$B$2,J763)</f>
        <v>19.2</v>
      </c>
      <c r="P763">
        <f t="shared" si="99"/>
        <v>2</v>
      </c>
      <c r="Q763" s="2">
        <f>CustomerData[[#This Row],[avg_order_value_clean]]*CustomerData[[#This Row],[total_orders]]</f>
        <v>3250</v>
      </c>
      <c r="R763" s="2" t="str">
        <f t="shared" si="107"/>
        <v>Inactive</v>
      </c>
      <c r="S763" s="2" t="str">
        <f t="shared" si="100"/>
        <v>Low Risk</v>
      </c>
      <c r="T763" s="2" t="str">
        <f t="shared" si="101"/>
        <v>35-44</v>
      </c>
      <c r="U763" s="1">
        <f t="shared" ca="1" si="102"/>
        <v>1029</v>
      </c>
      <c r="V763" s="2" t="str">
        <f t="shared" si="103"/>
        <v>Medium Loyalty</v>
      </c>
      <c r="W763" s="2" t="str">
        <f t="shared" si="104"/>
        <v>Legitimate</v>
      </c>
      <c r="X763" s="2" t="str">
        <f>IF(Q763&lt;Data_Validation!$B$8,"Low Value",IF(Q763&lt;Data_Validation!$B$9,"Medium Value","High Value"))</f>
        <v>High Value</v>
      </c>
      <c r="Y763" s="2" t="str">
        <f t="shared" si="105"/>
        <v>High Value - Maintain</v>
      </c>
      <c r="Z763" s="2" t="str">
        <f t="shared" si="106"/>
        <v>Check Data</v>
      </c>
    </row>
    <row r="764" spans="1:26" x14ac:dyDescent="0.3">
      <c r="A764" t="s">
        <v>759</v>
      </c>
      <c r="B764">
        <v>74</v>
      </c>
      <c r="C764" t="s">
        <v>21</v>
      </c>
      <c r="D764" t="s">
        <v>18</v>
      </c>
      <c r="E764">
        <v>26.3</v>
      </c>
      <c r="F764">
        <v>12</v>
      </c>
      <c r="G764">
        <v>335</v>
      </c>
      <c r="H764">
        <v>0</v>
      </c>
      <c r="I764" t="s">
        <v>29</v>
      </c>
      <c r="J764">
        <v>77</v>
      </c>
      <c r="K764" s="1">
        <v>45179</v>
      </c>
      <c r="L764">
        <v>79</v>
      </c>
      <c r="M764">
        <v>0.31</v>
      </c>
      <c r="N764">
        <f>IF(E764="",Data_Validation!$B$1,E764)</f>
        <v>26.3</v>
      </c>
      <c r="O764">
        <f>IF(J764="",Data_Validation!$B$2,J764)</f>
        <v>77</v>
      </c>
      <c r="P764">
        <f t="shared" si="99"/>
        <v>2</v>
      </c>
      <c r="Q764" s="2">
        <f>CustomerData[[#This Row],[avg_order_value_clean]]*CustomerData[[#This Row],[total_orders]]</f>
        <v>315.60000000000002</v>
      </c>
      <c r="R764" s="2" t="str">
        <f t="shared" si="107"/>
        <v>Inactive</v>
      </c>
      <c r="S764" s="2" t="str">
        <f t="shared" si="100"/>
        <v>Medium Risk</v>
      </c>
      <c r="T764" s="2" t="str">
        <f t="shared" si="101"/>
        <v>55+</v>
      </c>
      <c r="U764" s="1">
        <f t="shared" ca="1" si="102"/>
        <v>1082</v>
      </c>
      <c r="V764" s="2" t="str">
        <f t="shared" si="103"/>
        <v>High Loyalty</v>
      </c>
      <c r="W764" s="2" t="str">
        <f t="shared" si="104"/>
        <v>Legitimate</v>
      </c>
      <c r="X764" s="2" t="str">
        <f>IF(Q764&lt;Data_Validation!$B$8,"Low Value",IF(Q764&lt;Data_Validation!$B$9,"Medium Value","High Value"))</f>
        <v>Low Value</v>
      </c>
      <c r="Y764" s="2" t="str">
        <f t="shared" si="105"/>
        <v>Stable</v>
      </c>
      <c r="Z764" s="2" t="str">
        <f t="shared" si="106"/>
        <v>Check Data</v>
      </c>
    </row>
    <row r="765" spans="1:26" x14ac:dyDescent="0.3">
      <c r="A765" t="s">
        <v>760</v>
      </c>
      <c r="B765">
        <v>62</v>
      </c>
      <c r="C765" t="s">
        <v>14</v>
      </c>
      <c r="D765" t="s">
        <v>18</v>
      </c>
      <c r="E765">
        <v>91.76</v>
      </c>
      <c r="F765">
        <v>3</v>
      </c>
      <c r="G765">
        <v>68</v>
      </c>
      <c r="H765">
        <v>0</v>
      </c>
      <c r="I765" t="s">
        <v>29</v>
      </c>
      <c r="J765">
        <v>19</v>
      </c>
      <c r="K765" s="1">
        <v>44974</v>
      </c>
      <c r="L765">
        <v>41</v>
      </c>
      <c r="M765">
        <v>0.2</v>
      </c>
      <c r="N765">
        <f>IF(E765="",Data_Validation!$B$1,E765)</f>
        <v>91.76</v>
      </c>
      <c r="O765">
        <f>IF(J765="",Data_Validation!$B$2,J765)</f>
        <v>19</v>
      </c>
      <c r="P765">
        <f t="shared" si="99"/>
        <v>2</v>
      </c>
      <c r="Q765" s="2">
        <f>CustomerData[[#This Row],[avg_order_value_clean]]*CustomerData[[#This Row],[total_orders]]</f>
        <v>275.28000000000003</v>
      </c>
      <c r="R765" s="2" t="str">
        <f t="shared" si="107"/>
        <v>At Risk</v>
      </c>
      <c r="S765" s="2" t="str">
        <f t="shared" si="100"/>
        <v>Medium Risk</v>
      </c>
      <c r="T765" s="2" t="str">
        <f t="shared" si="101"/>
        <v>55+</v>
      </c>
      <c r="U765" s="1">
        <f t="shared" ca="1" si="102"/>
        <v>1287</v>
      </c>
      <c r="V765" s="2" t="str">
        <f t="shared" si="103"/>
        <v>Medium Loyalty</v>
      </c>
      <c r="W765" s="2" t="str">
        <f t="shared" si="104"/>
        <v>Legitimate</v>
      </c>
      <c r="X765" s="2" t="str">
        <f>IF(Q765&lt;Data_Validation!$B$8,"Low Value",IF(Q765&lt;Data_Validation!$B$9,"Medium Value","High Value"))</f>
        <v>Low Value</v>
      </c>
      <c r="Y765" s="2" t="str">
        <f t="shared" si="105"/>
        <v>Stable</v>
      </c>
      <c r="Z765" s="2" t="str">
        <f t="shared" si="106"/>
        <v>Check Data</v>
      </c>
    </row>
    <row r="766" spans="1:26" x14ac:dyDescent="0.3">
      <c r="A766" t="s">
        <v>761</v>
      </c>
      <c r="B766">
        <v>37</v>
      </c>
      <c r="C766" t="s">
        <v>21</v>
      </c>
      <c r="D766" t="s">
        <v>44</v>
      </c>
      <c r="E766">
        <v>41.82</v>
      </c>
      <c r="F766">
        <v>9</v>
      </c>
      <c r="G766">
        <v>20</v>
      </c>
      <c r="H766">
        <v>0</v>
      </c>
      <c r="I766" t="s">
        <v>29</v>
      </c>
      <c r="J766">
        <v>28.1</v>
      </c>
      <c r="K766" s="1">
        <v>44183</v>
      </c>
      <c r="L766">
        <v>30</v>
      </c>
      <c r="M766">
        <v>0.28999999999999998</v>
      </c>
      <c r="N766">
        <f>IF(E766="",Data_Validation!$B$1,E766)</f>
        <v>41.82</v>
      </c>
      <c r="O766">
        <f>IF(J766="",Data_Validation!$B$2,J766)</f>
        <v>28.1</v>
      </c>
      <c r="P766">
        <f t="shared" si="99"/>
        <v>1</v>
      </c>
      <c r="Q766" s="2">
        <f>CustomerData[[#This Row],[avg_order_value_clean]]*CustomerData[[#This Row],[total_orders]]</f>
        <v>376.38</v>
      </c>
      <c r="R766" s="2" t="str">
        <f t="shared" si="107"/>
        <v>Active</v>
      </c>
      <c r="S766" s="2" t="str">
        <f t="shared" si="100"/>
        <v>Medium Risk</v>
      </c>
      <c r="T766" s="2" t="str">
        <f t="shared" si="101"/>
        <v>35-44</v>
      </c>
      <c r="U766" s="1">
        <f t="shared" ca="1" si="102"/>
        <v>2078</v>
      </c>
      <c r="V766" s="2" t="str">
        <f t="shared" si="103"/>
        <v>Low Loyalty</v>
      </c>
      <c r="W766" s="2" t="str">
        <f t="shared" si="104"/>
        <v>Legitimate</v>
      </c>
      <c r="X766" s="2" t="str">
        <f>IF(Q766&lt;Data_Validation!$B$8,"Low Value",IF(Q766&lt;Data_Validation!$B$9,"Medium Value","High Value"))</f>
        <v>Low Value</v>
      </c>
      <c r="Y766" s="2" t="str">
        <f t="shared" si="105"/>
        <v>Stable</v>
      </c>
      <c r="Z766" s="2" t="str">
        <f t="shared" si="106"/>
        <v>Check Data</v>
      </c>
    </row>
    <row r="767" spans="1:26" x14ac:dyDescent="0.3">
      <c r="A767" t="s">
        <v>762</v>
      </c>
      <c r="B767">
        <v>20</v>
      </c>
      <c r="C767" t="s">
        <v>21</v>
      </c>
      <c r="D767" t="s">
        <v>22</v>
      </c>
      <c r="F767">
        <v>10</v>
      </c>
      <c r="G767">
        <v>297</v>
      </c>
      <c r="H767">
        <v>0</v>
      </c>
      <c r="I767" t="s">
        <v>16</v>
      </c>
      <c r="J767">
        <v>27</v>
      </c>
      <c r="K767" s="1">
        <v>45683</v>
      </c>
      <c r="L767">
        <v>71</v>
      </c>
      <c r="M767">
        <v>0.43</v>
      </c>
      <c r="N767">
        <f>IF(E767="",Data_Validation!$B$1,E767)</f>
        <v>250</v>
      </c>
      <c r="O767">
        <f>IF(J767="",Data_Validation!$B$2,J767)</f>
        <v>27</v>
      </c>
      <c r="P767">
        <f t="shared" si="99"/>
        <v>1</v>
      </c>
      <c r="Q767" s="2">
        <f>CustomerData[[#This Row],[avg_order_value_clean]]*CustomerData[[#This Row],[total_orders]]</f>
        <v>2500</v>
      </c>
      <c r="R767" s="2" t="str">
        <f t="shared" si="107"/>
        <v>Inactive</v>
      </c>
      <c r="S767" s="2" t="str">
        <f t="shared" si="100"/>
        <v>Medium Risk</v>
      </c>
      <c r="T767" s="2" t="str">
        <f t="shared" si="101"/>
        <v>Under 25</v>
      </c>
      <c r="U767" s="1">
        <f t="shared" ca="1" si="102"/>
        <v>578</v>
      </c>
      <c r="V767" s="2" t="str">
        <f t="shared" si="103"/>
        <v>High Loyalty</v>
      </c>
      <c r="W767" s="2" t="str">
        <f t="shared" si="104"/>
        <v>Legitimate</v>
      </c>
      <c r="X767" s="2" t="str">
        <f>IF(Q767&lt;Data_Validation!$B$8,"Low Value",IF(Q767&lt;Data_Validation!$B$9,"Medium Value","High Value"))</f>
        <v>High Value</v>
      </c>
      <c r="Y767" s="2" t="str">
        <f t="shared" si="105"/>
        <v>High Value - Maintain</v>
      </c>
      <c r="Z767" s="2" t="str">
        <f t="shared" si="106"/>
        <v>Check Data</v>
      </c>
    </row>
    <row r="768" spans="1:26" x14ac:dyDescent="0.3">
      <c r="A768" t="s">
        <v>763</v>
      </c>
      <c r="B768">
        <v>69</v>
      </c>
      <c r="C768" t="s">
        <v>21</v>
      </c>
      <c r="D768" t="s">
        <v>22</v>
      </c>
      <c r="E768">
        <v>83.61</v>
      </c>
      <c r="F768">
        <v>15</v>
      </c>
      <c r="G768">
        <v>117</v>
      </c>
      <c r="H768">
        <v>0</v>
      </c>
      <c r="I768" t="s">
        <v>23</v>
      </c>
      <c r="J768">
        <v>23</v>
      </c>
      <c r="K768" s="1">
        <v>44807</v>
      </c>
      <c r="L768">
        <v>41</v>
      </c>
      <c r="M768">
        <v>0.12</v>
      </c>
      <c r="N768">
        <f>IF(E768="",Data_Validation!$B$1,E768)</f>
        <v>83.61</v>
      </c>
      <c r="O768">
        <f>IF(J768="",Data_Validation!$B$2,J768)</f>
        <v>23</v>
      </c>
      <c r="P768">
        <f t="shared" si="99"/>
        <v>1</v>
      </c>
      <c r="Q768" s="2">
        <f>CustomerData[[#This Row],[avg_order_value_clean]]*CustomerData[[#This Row],[total_orders]]</f>
        <v>1254.1500000000001</v>
      </c>
      <c r="R768" s="2" t="str">
        <f t="shared" si="107"/>
        <v>Inactive</v>
      </c>
      <c r="S768" s="2" t="str">
        <f t="shared" si="100"/>
        <v>Low Risk</v>
      </c>
      <c r="T768" s="2" t="str">
        <f t="shared" si="101"/>
        <v>55+</v>
      </c>
      <c r="U768" s="1">
        <f t="shared" ca="1" si="102"/>
        <v>1454</v>
      </c>
      <c r="V768" s="2" t="str">
        <f t="shared" si="103"/>
        <v>Medium Loyalty</v>
      </c>
      <c r="W768" s="2" t="str">
        <f t="shared" si="104"/>
        <v>Legitimate</v>
      </c>
      <c r="X768" s="2" t="str">
        <f>IF(Q768&lt;Data_Validation!$B$8,"Low Value",IF(Q768&lt;Data_Validation!$B$9,"Medium Value","High Value"))</f>
        <v>Low Value</v>
      </c>
      <c r="Y768" s="2" t="str">
        <f t="shared" si="105"/>
        <v>Stable</v>
      </c>
      <c r="Z768" s="2" t="str">
        <f t="shared" si="106"/>
        <v>Check Data</v>
      </c>
    </row>
    <row r="769" spans="1:26" x14ac:dyDescent="0.3">
      <c r="A769" t="s">
        <v>764</v>
      </c>
      <c r="B769">
        <v>21</v>
      </c>
      <c r="C769" t="s">
        <v>14</v>
      </c>
      <c r="D769" t="s">
        <v>28</v>
      </c>
      <c r="E769">
        <v>88.82</v>
      </c>
      <c r="F769">
        <v>15</v>
      </c>
      <c r="G769">
        <v>276</v>
      </c>
      <c r="H769">
        <v>0</v>
      </c>
      <c r="I769" t="s">
        <v>19</v>
      </c>
      <c r="J769">
        <v>95.3</v>
      </c>
      <c r="K769" s="1">
        <v>45158</v>
      </c>
      <c r="L769">
        <v>82</v>
      </c>
      <c r="M769">
        <v>0.05</v>
      </c>
      <c r="N769">
        <f>IF(E769="",Data_Validation!$B$1,E769)</f>
        <v>88.82</v>
      </c>
      <c r="O769">
        <f>IF(J769="",Data_Validation!$B$2,J769)</f>
        <v>95.3</v>
      </c>
      <c r="P769">
        <f t="shared" si="99"/>
        <v>3</v>
      </c>
      <c r="Q769" s="2">
        <f>CustomerData[[#This Row],[avg_order_value_clean]]*CustomerData[[#This Row],[total_orders]]</f>
        <v>1332.3</v>
      </c>
      <c r="R769" s="2" t="str">
        <f t="shared" si="107"/>
        <v>Inactive</v>
      </c>
      <c r="S769" s="2" t="str">
        <f t="shared" si="100"/>
        <v>Low Risk</v>
      </c>
      <c r="T769" s="2" t="str">
        <f t="shared" si="101"/>
        <v>Under 25</v>
      </c>
      <c r="U769" s="1">
        <f t="shared" ca="1" si="102"/>
        <v>1103</v>
      </c>
      <c r="V769" s="2" t="str">
        <f t="shared" si="103"/>
        <v>High Loyalty</v>
      </c>
      <c r="W769" s="2" t="str">
        <f t="shared" si="104"/>
        <v>Legitimate</v>
      </c>
      <c r="X769" s="2" t="str">
        <f>IF(Q769&lt;Data_Validation!$B$8,"Low Value",IF(Q769&lt;Data_Validation!$B$9,"Medium Value","High Value"))</f>
        <v>Low Value</v>
      </c>
      <c r="Y769" s="2" t="str">
        <f t="shared" si="105"/>
        <v>Stable</v>
      </c>
      <c r="Z769" s="2" t="str">
        <f t="shared" si="106"/>
        <v>Check Data</v>
      </c>
    </row>
    <row r="770" spans="1:26" x14ac:dyDescent="0.3">
      <c r="A770" t="s">
        <v>765</v>
      </c>
      <c r="B770">
        <v>78</v>
      </c>
      <c r="C770" t="s">
        <v>21</v>
      </c>
      <c r="D770" t="s">
        <v>15</v>
      </c>
      <c r="E770">
        <v>119.43</v>
      </c>
      <c r="F770">
        <v>6</v>
      </c>
      <c r="G770">
        <v>129</v>
      </c>
      <c r="H770">
        <v>0</v>
      </c>
      <c r="I770" t="s">
        <v>19</v>
      </c>
      <c r="J770">
        <v>26.3</v>
      </c>
      <c r="K770" s="1">
        <v>44731</v>
      </c>
      <c r="L770">
        <v>94</v>
      </c>
      <c r="M770">
        <v>0.25</v>
      </c>
      <c r="N770">
        <f>IF(E770="",Data_Validation!$B$1,E770)</f>
        <v>119.43</v>
      </c>
      <c r="O770">
        <f>IF(J770="",Data_Validation!$B$2,J770)</f>
        <v>26.3</v>
      </c>
      <c r="P770">
        <f t="shared" ref="P770:P833" si="108">COUNTIF($A$2:$A$5001,A770)</f>
        <v>1</v>
      </c>
      <c r="Q770" s="2">
        <f>CustomerData[[#This Row],[avg_order_value_clean]]*CustomerData[[#This Row],[total_orders]]</f>
        <v>716.58</v>
      </c>
      <c r="R770" s="2" t="str">
        <f t="shared" si="107"/>
        <v>Inactive</v>
      </c>
      <c r="S770" s="2" t="str">
        <f t="shared" ref="S770:S833" si="109">IF(M770&lt;0.2,"Low Risk",IF(M770&lt;0.5,"Medium Risk","High Risk"))</f>
        <v>Medium Risk</v>
      </c>
      <c r="T770" s="2" t="str">
        <f t="shared" ref="T770:T833" si="110">IF(B770&lt;25,"Under 25",IF(B770&lt;35,"25-34",IF(B770&lt;45,"35-44",IF(B770&lt;55,"45-54","55+"))))</f>
        <v>55+</v>
      </c>
      <c r="U770" s="1">
        <f t="shared" ref="U770:U833" ca="1" si="111">TODAY()-K770</f>
        <v>1530</v>
      </c>
      <c r="V770" s="2" t="str">
        <f t="shared" ref="V770:V833" si="112">IF(L770&lt;40,"Low Loyalty",IF(L770&lt;70,"Medium Loyalty","High Loyalty"))</f>
        <v>High Loyalty</v>
      </c>
      <c r="W770" s="2" t="str">
        <f t="shared" ref="W770:W833" si="113">IF(H770=1,"Fraudulent","Legitimate")</f>
        <v>Legitimate</v>
      </c>
      <c r="X770" s="2" t="str">
        <f>IF(Q770&lt;Data_Validation!$B$8,"Low Value",IF(Q770&lt;Data_Validation!$B$9,"Medium Value","High Value"))</f>
        <v>Low Value</v>
      </c>
      <c r="Y770" s="2" t="str">
        <f t="shared" ref="Y770:Y833" si="114">IF(AND(X770="High Value",S770="High Risk"),"Critical - Retain",IF(AND(X770="High Value",S770&lt;&gt;"High Risk"),"High Value - Maintain",IF(AND(X770&lt;&gt;"High Value",S770="High Risk"),"At Risk - Develop","Stable")))</f>
        <v>Stable</v>
      </c>
      <c r="Z770" s="2" t="str">
        <f t="shared" ref="Z770:Z833" si="115">IF(OR(B770&lt;18,F770&lt;0,N770&lt;0,O770&lt;0,O770&gt;1,M770&lt;0,M770&gt;1),"Check Data","Valid")</f>
        <v>Check Data</v>
      </c>
    </row>
    <row r="771" spans="1:26" x14ac:dyDescent="0.3">
      <c r="A771" t="s">
        <v>766</v>
      </c>
      <c r="B771">
        <v>43</v>
      </c>
      <c r="C771" t="s">
        <v>21</v>
      </c>
      <c r="D771" t="s">
        <v>52</v>
      </c>
      <c r="E771">
        <v>305.02</v>
      </c>
      <c r="F771">
        <v>13</v>
      </c>
      <c r="G771">
        <v>205</v>
      </c>
      <c r="H771">
        <v>0</v>
      </c>
      <c r="I771" t="s">
        <v>23</v>
      </c>
      <c r="J771">
        <v>48.5</v>
      </c>
      <c r="K771" s="1">
        <v>45286</v>
      </c>
      <c r="L771">
        <v>8</v>
      </c>
      <c r="M771">
        <v>0.15</v>
      </c>
      <c r="N771">
        <f>IF(E771="",Data_Validation!$B$1,E771)</f>
        <v>305.02</v>
      </c>
      <c r="O771">
        <f>IF(J771="",Data_Validation!$B$2,J771)</f>
        <v>48.5</v>
      </c>
      <c r="P771">
        <f t="shared" si="108"/>
        <v>1</v>
      </c>
      <c r="Q771" s="2">
        <f>CustomerData[[#This Row],[avg_order_value_clean]]*CustomerData[[#This Row],[total_orders]]</f>
        <v>3965.2599999999998</v>
      </c>
      <c r="R771" s="2" t="str">
        <f t="shared" ref="R771:R834" si="116">IF(G771&lt;=30,"Active",IF(G771&lt;=90,"At Risk","Inactive"))</f>
        <v>Inactive</v>
      </c>
      <c r="S771" s="2" t="str">
        <f t="shared" si="109"/>
        <v>Low Risk</v>
      </c>
      <c r="T771" s="2" t="str">
        <f t="shared" si="110"/>
        <v>35-44</v>
      </c>
      <c r="U771" s="1">
        <f t="shared" ca="1" si="111"/>
        <v>975</v>
      </c>
      <c r="V771" s="2" t="str">
        <f t="shared" si="112"/>
        <v>Low Loyalty</v>
      </c>
      <c r="W771" s="2" t="str">
        <f t="shared" si="113"/>
        <v>Legitimate</v>
      </c>
      <c r="X771" s="2" t="str">
        <f>IF(Q771&lt;Data_Validation!$B$8,"Low Value",IF(Q771&lt;Data_Validation!$B$9,"Medium Value","High Value"))</f>
        <v>High Value</v>
      </c>
      <c r="Y771" s="2" t="str">
        <f t="shared" si="114"/>
        <v>High Value - Maintain</v>
      </c>
      <c r="Z771" s="2" t="str">
        <f t="shared" si="115"/>
        <v>Check Data</v>
      </c>
    </row>
    <row r="772" spans="1:26" x14ac:dyDescent="0.3">
      <c r="A772" t="s">
        <v>767</v>
      </c>
      <c r="B772">
        <v>28</v>
      </c>
      <c r="C772" t="s">
        <v>21</v>
      </c>
      <c r="D772" t="s">
        <v>18</v>
      </c>
      <c r="E772">
        <v>57.05</v>
      </c>
      <c r="F772">
        <v>6</v>
      </c>
      <c r="G772">
        <v>196</v>
      </c>
      <c r="H772">
        <v>0</v>
      </c>
      <c r="I772" t="s">
        <v>40</v>
      </c>
      <c r="J772">
        <v>73.5</v>
      </c>
      <c r="K772" s="1">
        <v>44049</v>
      </c>
      <c r="L772">
        <v>85</v>
      </c>
      <c r="M772">
        <v>0.19</v>
      </c>
      <c r="N772">
        <f>IF(E772="",Data_Validation!$B$1,E772)</f>
        <v>57.05</v>
      </c>
      <c r="O772">
        <f>IF(J772="",Data_Validation!$B$2,J772)</f>
        <v>73.5</v>
      </c>
      <c r="P772">
        <f t="shared" si="108"/>
        <v>1</v>
      </c>
      <c r="Q772" s="2">
        <f>CustomerData[[#This Row],[avg_order_value_clean]]*CustomerData[[#This Row],[total_orders]]</f>
        <v>342.29999999999995</v>
      </c>
      <c r="R772" s="2" t="str">
        <f t="shared" si="116"/>
        <v>Inactive</v>
      </c>
      <c r="S772" s="2" t="str">
        <f t="shared" si="109"/>
        <v>Low Risk</v>
      </c>
      <c r="T772" s="2" t="str">
        <f t="shared" si="110"/>
        <v>25-34</v>
      </c>
      <c r="U772" s="1">
        <f t="shared" ca="1" si="111"/>
        <v>2212</v>
      </c>
      <c r="V772" s="2" t="str">
        <f t="shared" si="112"/>
        <v>High Loyalty</v>
      </c>
      <c r="W772" s="2" t="str">
        <f t="shared" si="113"/>
        <v>Legitimate</v>
      </c>
      <c r="X772" s="2" t="str">
        <f>IF(Q772&lt;Data_Validation!$B$8,"Low Value",IF(Q772&lt;Data_Validation!$B$9,"Medium Value","High Value"))</f>
        <v>Low Value</v>
      </c>
      <c r="Y772" s="2" t="str">
        <f t="shared" si="114"/>
        <v>Stable</v>
      </c>
      <c r="Z772" s="2" t="str">
        <f t="shared" si="115"/>
        <v>Check Data</v>
      </c>
    </row>
    <row r="773" spans="1:26" x14ac:dyDescent="0.3">
      <c r="A773" t="s">
        <v>372</v>
      </c>
      <c r="B773">
        <v>19</v>
      </c>
      <c r="C773" t="s">
        <v>14</v>
      </c>
      <c r="D773" t="s">
        <v>35</v>
      </c>
      <c r="E773">
        <v>317.58999999999997</v>
      </c>
      <c r="F773">
        <v>16</v>
      </c>
      <c r="G773">
        <v>134</v>
      </c>
      <c r="H773">
        <v>0</v>
      </c>
      <c r="I773" t="s">
        <v>23</v>
      </c>
      <c r="J773">
        <v>31.9</v>
      </c>
      <c r="K773" s="1">
        <v>45423</v>
      </c>
      <c r="L773">
        <v>71</v>
      </c>
      <c r="M773">
        <v>0.46</v>
      </c>
      <c r="N773">
        <f>IF(E773="",Data_Validation!$B$1,E773)</f>
        <v>317.58999999999997</v>
      </c>
      <c r="O773">
        <f>IF(J773="",Data_Validation!$B$2,J773)</f>
        <v>31.9</v>
      </c>
      <c r="P773">
        <f t="shared" si="108"/>
        <v>2</v>
      </c>
      <c r="Q773" s="2">
        <f>CustomerData[[#This Row],[avg_order_value_clean]]*CustomerData[[#This Row],[total_orders]]</f>
        <v>5081.4399999999996</v>
      </c>
      <c r="R773" s="2" t="str">
        <f t="shared" si="116"/>
        <v>Inactive</v>
      </c>
      <c r="S773" s="2" t="str">
        <f t="shared" si="109"/>
        <v>Medium Risk</v>
      </c>
      <c r="T773" s="2" t="str">
        <f t="shared" si="110"/>
        <v>Under 25</v>
      </c>
      <c r="U773" s="1">
        <f t="shared" ca="1" si="111"/>
        <v>838</v>
      </c>
      <c r="V773" s="2" t="str">
        <f t="shared" si="112"/>
        <v>High Loyalty</v>
      </c>
      <c r="W773" s="2" t="str">
        <f t="shared" si="113"/>
        <v>Legitimate</v>
      </c>
      <c r="X773" s="2" t="str">
        <f>IF(Q773&lt;Data_Validation!$B$8,"Low Value",IF(Q773&lt;Data_Validation!$B$9,"Medium Value","High Value"))</f>
        <v>High Value</v>
      </c>
      <c r="Y773" s="2" t="str">
        <f t="shared" si="114"/>
        <v>High Value - Maintain</v>
      </c>
      <c r="Z773" s="2" t="str">
        <f t="shared" si="115"/>
        <v>Check Data</v>
      </c>
    </row>
    <row r="774" spans="1:26" x14ac:dyDescent="0.3">
      <c r="A774" t="s">
        <v>768</v>
      </c>
      <c r="B774">
        <v>31</v>
      </c>
      <c r="C774" t="s">
        <v>14</v>
      </c>
      <c r="D774" t="s">
        <v>18</v>
      </c>
      <c r="E774">
        <v>105.3</v>
      </c>
      <c r="F774">
        <v>5</v>
      </c>
      <c r="G774">
        <v>202</v>
      </c>
      <c r="H774">
        <v>0</v>
      </c>
      <c r="I774" t="s">
        <v>29</v>
      </c>
      <c r="J774">
        <v>1.2</v>
      </c>
      <c r="K774" s="1">
        <v>45806</v>
      </c>
      <c r="L774">
        <v>69</v>
      </c>
      <c r="M774">
        <v>0.2</v>
      </c>
      <c r="N774">
        <f>IF(E774="",Data_Validation!$B$1,E774)</f>
        <v>105.3</v>
      </c>
      <c r="O774">
        <f>IF(J774="",Data_Validation!$B$2,J774)</f>
        <v>1.2</v>
      </c>
      <c r="P774">
        <f t="shared" si="108"/>
        <v>1</v>
      </c>
      <c r="Q774" s="2">
        <f>CustomerData[[#This Row],[avg_order_value_clean]]*CustomerData[[#This Row],[total_orders]]</f>
        <v>526.5</v>
      </c>
      <c r="R774" s="2" t="str">
        <f t="shared" si="116"/>
        <v>Inactive</v>
      </c>
      <c r="S774" s="2" t="str">
        <f t="shared" si="109"/>
        <v>Medium Risk</v>
      </c>
      <c r="T774" s="2" t="str">
        <f t="shared" si="110"/>
        <v>25-34</v>
      </c>
      <c r="U774" s="1">
        <f t="shared" ca="1" si="111"/>
        <v>455</v>
      </c>
      <c r="V774" s="2" t="str">
        <f t="shared" si="112"/>
        <v>Medium Loyalty</v>
      </c>
      <c r="W774" s="2" t="str">
        <f t="shared" si="113"/>
        <v>Legitimate</v>
      </c>
      <c r="X774" s="2" t="str">
        <f>IF(Q774&lt;Data_Validation!$B$8,"Low Value",IF(Q774&lt;Data_Validation!$B$9,"Medium Value","High Value"))</f>
        <v>Low Value</v>
      </c>
      <c r="Y774" s="2" t="str">
        <f t="shared" si="114"/>
        <v>Stable</v>
      </c>
      <c r="Z774" s="2" t="str">
        <f t="shared" si="115"/>
        <v>Check Data</v>
      </c>
    </row>
    <row r="775" spans="1:26" x14ac:dyDescent="0.3">
      <c r="A775" t="s">
        <v>626</v>
      </c>
      <c r="B775">
        <v>61</v>
      </c>
      <c r="C775" t="s">
        <v>21</v>
      </c>
      <c r="D775" t="s">
        <v>52</v>
      </c>
      <c r="E775">
        <v>63.83</v>
      </c>
      <c r="F775">
        <v>13</v>
      </c>
      <c r="G775">
        <v>34</v>
      </c>
      <c r="H775">
        <v>0</v>
      </c>
      <c r="I775" t="s">
        <v>29</v>
      </c>
      <c r="J775">
        <v>76.2</v>
      </c>
      <c r="K775" s="1">
        <v>45289</v>
      </c>
      <c r="L775">
        <v>32</v>
      </c>
      <c r="M775">
        <v>0.22</v>
      </c>
      <c r="N775">
        <f>IF(E775="",Data_Validation!$B$1,E775)</f>
        <v>63.83</v>
      </c>
      <c r="O775">
        <f>IF(J775="",Data_Validation!$B$2,J775)</f>
        <v>76.2</v>
      </c>
      <c r="P775">
        <f t="shared" si="108"/>
        <v>3</v>
      </c>
      <c r="Q775" s="2">
        <f>CustomerData[[#This Row],[avg_order_value_clean]]*CustomerData[[#This Row],[total_orders]]</f>
        <v>829.79</v>
      </c>
      <c r="R775" s="2" t="str">
        <f t="shared" si="116"/>
        <v>At Risk</v>
      </c>
      <c r="S775" s="2" t="str">
        <f t="shared" si="109"/>
        <v>Medium Risk</v>
      </c>
      <c r="T775" s="2" t="str">
        <f t="shared" si="110"/>
        <v>55+</v>
      </c>
      <c r="U775" s="1">
        <f t="shared" ca="1" si="111"/>
        <v>972</v>
      </c>
      <c r="V775" s="2" t="str">
        <f t="shared" si="112"/>
        <v>Low Loyalty</v>
      </c>
      <c r="W775" s="2" t="str">
        <f t="shared" si="113"/>
        <v>Legitimate</v>
      </c>
      <c r="X775" s="2" t="str">
        <f>IF(Q775&lt;Data_Validation!$B$8,"Low Value",IF(Q775&lt;Data_Validation!$B$9,"Medium Value","High Value"))</f>
        <v>Low Value</v>
      </c>
      <c r="Y775" s="2" t="str">
        <f t="shared" si="114"/>
        <v>Stable</v>
      </c>
      <c r="Z775" s="2" t="str">
        <f t="shared" si="115"/>
        <v>Check Data</v>
      </c>
    </row>
    <row r="776" spans="1:26" x14ac:dyDescent="0.3">
      <c r="A776" t="s">
        <v>769</v>
      </c>
      <c r="B776">
        <v>47</v>
      </c>
      <c r="C776" t="s">
        <v>21</v>
      </c>
      <c r="D776" t="s">
        <v>50</v>
      </c>
      <c r="E776">
        <v>128</v>
      </c>
      <c r="F776">
        <v>15</v>
      </c>
      <c r="G776">
        <v>29</v>
      </c>
      <c r="H776">
        <v>0</v>
      </c>
      <c r="I776" t="s">
        <v>19</v>
      </c>
      <c r="J776">
        <v>28.4</v>
      </c>
      <c r="K776" s="1">
        <v>45818</v>
      </c>
      <c r="L776">
        <v>80</v>
      </c>
      <c r="M776">
        <v>0.3</v>
      </c>
      <c r="N776">
        <f>IF(E776="",Data_Validation!$B$1,E776)</f>
        <v>128</v>
      </c>
      <c r="O776">
        <f>IF(J776="",Data_Validation!$B$2,J776)</f>
        <v>28.4</v>
      </c>
      <c r="P776">
        <f t="shared" si="108"/>
        <v>2</v>
      </c>
      <c r="Q776" s="2">
        <f>CustomerData[[#This Row],[avg_order_value_clean]]*CustomerData[[#This Row],[total_orders]]</f>
        <v>1920</v>
      </c>
      <c r="R776" s="2" t="str">
        <f t="shared" si="116"/>
        <v>Active</v>
      </c>
      <c r="S776" s="2" t="str">
        <f t="shared" si="109"/>
        <v>Medium Risk</v>
      </c>
      <c r="T776" s="2" t="str">
        <f t="shared" si="110"/>
        <v>45-54</v>
      </c>
      <c r="U776" s="1">
        <f t="shared" ca="1" si="111"/>
        <v>443</v>
      </c>
      <c r="V776" s="2" t="str">
        <f t="shared" si="112"/>
        <v>High Loyalty</v>
      </c>
      <c r="W776" s="2" t="str">
        <f t="shared" si="113"/>
        <v>Legitimate</v>
      </c>
      <c r="X776" s="2" t="str">
        <f>IF(Q776&lt;Data_Validation!$B$8,"Low Value",IF(Q776&lt;Data_Validation!$B$9,"Medium Value","High Value"))</f>
        <v>High Value</v>
      </c>
      <c r="Y776" s="2" t="str">
        <f t="shared" si="114"/>
        <v>High Value - Maintain</v>
      </c>
      <c r="Z776" s="2" t="str">
        <f t="shared" si="115"/>
        <v>Check Data</v>
      </c>
    </row>
    <row r="777" spans="1:26" x14ac:dyDescent="0.3">
      <c r="A777" t="s">
        <v>770</v>
      </c>
      <c r="B777">
        <v>66</v>
      </c>
      <c r="C777" t="s">
        <v>25</v>
      </c>
      <c r="D777" t="s">
        <v>28</v>
      </c>
      <c r="E777">
        <v>32.78</v>
      </c>
      <c r="F777">
        <v>4</v>
      </c>
      <c r="G777">
        <v>310</v>
      </c>
      <c r="H777">
        <v>0</v>
      </c>
      <c r="I777" t="s">
        <v>23</v>
      </c>
      <c r="J777">
        <v>87.3</v>
      </c>
      <c r="K777" s="1">
        <v>44958</v>
      </c>
      <c r="L777">
        <v>40</v>
      </c>
      <c r="M777">
        <v>0.17</v>
      </c>
      <c r="N777">
        <f>IF(E777="",Data_Validation!$B$1,E777)</f>
        <v>32.78</v>
      </c>
      <c r="O777">
        <f>IF(J777="",Data_Validation!$B$2,J777)</f>
        <v>87.3</v>
      </c>
      <c r="P777">
        <f t="shared" si="108"/>
        <v>1</v>
      </c>
      <c r="Q777" s="2">
        <f>CustomerData[[#This Row],[avg_order_value_clean]]*CustomerData[[#This Row],[total_orders]]</f>
        <v>131.12</v>
      </c>
      <c r="R777" s="2" t="str">
        <f t="shared" si="116"/>
        <v>Inactive</v>
      </c>
      <c r="S777" s="2" t="str">
        <f t="shared" si="109"/>
        <v>Low Risk</v>
      </c>
      <c r="T777" s="2" t="str">
        <f t="shared" si="110"/>
        <v>55+</v>
      </c>
      <c r="U777" s="1">
        <f t="shared" ca="1" si="111"/>
        <v>1303</v>
      </c>
      <c r="V777" s="2" t="str">
        <f t="shared" si="112"/>
        <v>Medium Loyalty</v>
      </c>
      <c r="W777" s="2" t="str">
        <f t="shared" si="113"/>
        <v>Legitimate</v>
      </c>
      <c r="X777" s="2" t="str">
        <f>IF(Q777&lt;Data_Validation!$B$8,"Low Value",IF(Q777&lt;Data_Validation!$B$9,"Medium Value","High Value"))</f>
        <v>Low Value</v>
      </c>
      <c r="Y777" s="2" t="str">
        <f t="shared" si="114"/>
        <v>Stable</v>
      </c>
      <c r="Z777" s="2" t="str">
        <f t="shared" si="115"/>
        <v>Check Data</v>
      </c>
    </row>
    <row r="778" spans="1:26" x14ac:dyDescent="0.3">
      <c r="A778" t="s">
        <v>771</v>
      </c>
      <c r="B778">
        <v>29</v>
      </c>
      <c r="C778" t="s">
        <v>21</v>
      </c>
      <c r="D778" t="s">
        <v>26</v>
      </c>
      <c r="E778">
        <v>29.76</v>
      </c>
      <c r="F778">
        <v>11</v>
      </c>
      <c r="G778">
        <v>256</v>
      </c>
      <c r="H778">
        <v>0</v>
      </c>
      <c r="I778" t="s">
        <v>19</v>
      </c>
      <c r="J778">
        <v>49.1</v>
      </c>
      <c r="K778" s="1">
        <v>45438</v>
      </c>
      <c r="L778">
        <v>62</v>
      </c>
      <c r="M778">
        <v>0.2</v>
      </c>
      <c r="N778">
        <f>IF(E778="",Data_Validation!$B$1,E778)</f>
        <v>29.76</v>
      </c>
      <c r="O778">
        <f>IF(J778="",Data_Validation!$B$2,J778)</f>
        <v>49.1</v>
      </c>
      <c r="P778">
        <f t="shared" si="108"/>
        <v>2</v>
      </c>
      <c r="Q778" s="2">
        <f>CustomerData[[#This Row],[avg_order_value_clean]]*CustomerData[[#This Row],[total_orders]]</f>
        <v>327.36</v>
      </c>
      <c r="R778" s="2" t="str">
        <f t="shared" si="116"/>
        <v>Inactive</v>
      </c>
      <c r="S778" s="2" t="str">
        <f t="shared" si="109"/>
        <v>Medium Risk</v>
      </c>
      <c r="T778" s="2" t="str">
        <f t="shared" si="110"/>
        <v>25-34</v>
      </c>
      <c r="U778" s="1">
        <f t="shared" ca="1" si="111"/>
        <v>823</v>
      </c>
      <c r="V778" s="2" t="str">
        <f t="shared" si="112"/>
        <v>Medium Loyalty</v>
      </c>
      <c r="W778" s="2" t="str">
        <f t="shared" si="113"/>
        <v>Legitimate</v>
      </c>
      <c r="X778" s="2" t="str">
        <f>IF(Q778&lt;Data_Validation!$B$8,"Low Value",IF(Q778&lt;Data_Validation!$B$9,"Medium Value","High Value"))</f>
        <v>Low Value</v>
      </c>
      <c r="Y778" s="2" t="str">
        <f t="shared" si="114"/>
        <v>Stable</v>
      </c>
      <c r="Z778" s="2" t="str">
        <f t="shared" si="115"/>
        <v>Check Data</v>
      </c>
    </row>
    <row r="779" spans="1:26" x14ac:dyDescent="0.3">
      <c r="A779" t="s">
        <v>772</v>
      </c>
      <c r="B779">
        <v>43</v>
      </c>
      <c r="C779" t="s">
        <v>14</v>
      </c>
      <c r="D779" t="s">
        <v>26</v>
      </c>
      <c r="E779">
        <v>32.450000000000003</v>
      </c>
      <c r="F779">
        <v>10</v>
      </c>
      <c r="G779">
        <v>181</v>
      </c>
      <c r="H779">
        <v>0</v>
      </c>
      <c r="I779" t="s">
        <v>40</v>
      </c>
      <c r="J779">
        <v>62.4</v>
      </c>
      <c r="K779" s="1">
        <v>44125</v>
      </c>
      <c r="L779">
        <v>90</v>
      </c>
      <c r="M779">
        <v>0.15</v>
      </c>
      <c r="N779">
        <f>IF(E779="",Data_Validation!$B$1,E779)</f>
        <v>32.450000000000003</v>
      </c>
      <c r="O779">
        <f>IF(J779="",Data_Validation!$B$2,J779)</f>
        <v>62.4</v>
      </c>
      <c r="P779">
        <f t="shared" si="108"/>
        <v>1</v>
      </c>
      <c r="Q779" s="2">
        <f>CustomerData[[#This Row],[avg_order_value_clean]]*CustomerData[[#This Row],[total_orders]]</f>
        <v>324.5</v>
      </c>
      <c r="R779" s="2" t="str">
        <f t="shared" si="116"/>
        <v>Inactive</v>
      </c>
      <c r="S779" s="2" t="str">
        <f t="shared" si="109"/>
        <v>Low Risk</v>
      </c>
      <c r="T779" s="2" t="str">
        <f t="shared" si="110"/>
        <v>35-44</v>
      </c>
      <c r="U779" s="1">
        <f t="shared" ca="1" si="111"/>
        <v>2136</v>
      </c>
      <c r="V779" s="2" t="str">
        <f t="shared" si="112"/>
        <v>High Loyalty</v>
      </c>
      <c r="W779" s="2" t="str">
        <f t="shared" si="113"/>
        <v>Legitimate</v>
      </c>
      <c r="X779" s="2" t="str">
        <f>IF(Q779&lt;Data_Validation!$B$8,"Low Value",IF(Q779&lt;Data_Validation!$B$9,"Medium Value","High Value"))</f>
        <v>Low Value</v>
      </c>
      <c r="Y779" s="2" t="str">
        <f t="shared" si="114"/>
        <v>Stable</v>
      </c>
      <c r="Z779" s="2" t="str">
        <f t="shared" si="115"/>
        <v>Check Data</v>
      </c>
    </row>
    <row r="780" spans="1:26" x14ac:dyDescent="0.3">
      <c r="A780" t="s">
        <v>773</v>
      </c>
      <c r="B780">
        <v>61</v>
      </c>
      <c r="C780" t="s">
        <v>14</v>
      </c>
      <c r="D780" t="s">
        <v>52</v>
      </c>
      <c r="F780">
        <v>6</v>
      </c>
      <c r="G780">
        <v>207</v>
      </c>
      <c r="H780">
        <v>0</v>
      </c>
      <c r="I780" t="s">
        <v>16</v>
      </c>
      <c r="J780">
        <v>95.1</v>
      </c>
      <c r="K780" s="1">
        <v>44159</v>
      </c>
      <c r="L780">
        <v>27</v>
      </c>
      <c r="M780">
        <v>0.16</v>
      </c>
      <c r="N780">
        <f>IF(E780="",Data_Validation!$B$1,E780)</f>
        <v>250</v>
      </c>
      <c r="O780">
        <f>IF(J780="",Data_Validation!$B$2,J780)</f>
        <v>95.1</v>
      </c>
      <c r="P780">
        <f t="shared" si="108"/>
        <v>1</v>
      </c>
      <c r="Q780" s="2">
        <f>CustomerData[[#This Row],[avg_order_value_clean]]*CustomerData[[#This Row],[total_orders]]</f>
        <v>1500</v>
      </c>
      <c r="R780" s="2" t="str">
        <f t="shared" si="116"/>
        <v>Inactive</v>
      </c>
      <c r="S780" s="2" t="str">
        <f t="shared" si="109"/>
        <v>Low Risk</v>
      </c>
      <c r="T780" s="2" t="str">
        <f t="shared" si="110"/>
        <v>55+</v>
      </c>
      <c r="U780" s="1">
        <f t="shared" ca="1" si="111"/>
        <v>2102</v>
      </c>
      <c r="V780" s="2" t="str">
        <f t="shared" si="112"/>
        <v>Low Loyalty</v>
      </c>
      <c r="W780" s="2" t="str">
        <f t="shared" si="113"/>
        <v>Legitimate</v>
      </c>
      <c r="X780" s="2" t="str">
        <f>IF(Q780&lt;Data_Validation!$B$8,"Low Value",IF(Q780&lt;Data_Validation!$B$9,"Medium Value","High Value"))</f>
        <v>Low Value</v>
      </c>
      <c r="Y780" s="2" t="str">
        <f t="shared" si="114"/>
        <v>Stable</v>
      </c>
      <c r="Z780" s="2" t="str">
        <f t="shared" si="115"/>
        <v>Check Data</v>
      </c>
    </row>
    <row r="781" spans="1:26" x14ac:dyDescent="0.3">
      <c r="A781" t="s">
        <v>774</v>
      </c>
      <c r="B781">
        <v>50</v>
      </c>
      <c r="C781" t="s">
        <v>14</v>
      </c>
      <c r="D781" t="s">
        <v>18</v>
      </c>
      <c r="E781">
        <v>108.46</v>
      </c>
      <c r="F781">
        <v>11</v>
      </c>
      <c r="G781">
        <v>128</v>
      </c>
      <c r="H781">
        <v>0</v>
      </c>
      <c r="I781" t="s">
        <v>16</v>
      </c>
      <c r="J781">
        <v>87</v>
      </c>
      <c r="K781" s="1">
        <v>45051</v>
      </c>
      <c r="L781">
        <v>39</v>
      </c>
      <c r="M781">
        <v>0.18</v>
      </c>
      <c r="N781">
        <f>IF(E781="",Data_Validation!$B$1,E781)</f>
        <v>108.46</v>
      </c>
      <c r="O781">
        <f>IF(J781="",Data_Validation!$B$2,J781)</f>
        <v>87</v>
      </c>
      <c r="P781">
        <f t="shared" si="108"/>
        <v>1</v>
      </c>
      <c r="Q781" s="2">
        <f>CustomerData[[#This Row],[avg_order_value_clean]]*CustomerData[[#This Row],[total_orders]]</f>
        <v>1193.06</v>
      </c>
      <c r="R781" s="2" t="str">
        <f t="shared" si="116"/>
        <v>Inactive</v>
      </c>
      <c r="S781" s="2" t="str">
        <f t="shared" si="109"/>
        <v>Low Risk</v>
      </c>
      <c r="T781" s="2" t="str">
        <f t="shared" si="110"/>
        <v>45-54</v>
      </c>
      <c r="U781" s="1">
        <f t="shared" ca="1" si="111"/>
        <v>1210</v>
      </c>
      <c r="V781" s="2" t="str">
        <f t="shared" si="112"/>
        <v>Low Loyalty</v>
      </c>
      <c r="W781" s="2" t="str">
        <f t="shared" si="113"/>
        <v>Legitimate</v>
      </c>
      <c r="X781" s="2" t="str">
        <f>IF(Q781&lt;Data_Validation!$B$8,"Low Value",IF(Q781&lt;Data_Validation!$B$9,"Medium Value","High Value"))</f>
        <v>Low Value</v>
      </c>
      <c r="Y781" s="2" t="str">
        <f t="shared" si="114"/>
        <v>Stable</v>
      </c>
      <c r="Z781" s="2" t="str">
        <f t="shared" si="115"/>
        <v>Check Data</v>
      </c>
    </row>
    <row r="782" spans="1:26" x14ac:dyDescent="0.3">
      <c r="A782" t="s">
        <v>775</v>
      </c>
      <c r="B782">
        <v>30</v>
      </c>
      <c r="C782" t="s">
        <v>21</v>
      </c>
      <c r="D782" t="s">
        <v>26</v>
      </c>
      <c r="E782">
        <v>31.07</v>
      </c>
      <c r="F782">
        <v>8</v>
      </c>
      <c r="G782">
        <v>62</v>
      </c>
      <c r="H782">
        <v>0</v>
      </c>
      <c r="I782" t="s">
        <v>40</v>
      </c>
      <c r="J782">
        <v>79.3</v>
      </c>
      <c r="K782" s="1">
        <v>45434</v>
      </c>
      <c r="L782">
        <v>92</v>
      </c>
      <c r="M782">
        <v>0.25</v>
      </c>
      <c r="N782">
        <f>IF(E782="",Data_Validation!$B$1,E782)</f>
        <v>31.07</v>
      </c>
      <c r="O782">
        <f>IF(J782="",Data_Validation!$B$2,J782)</f>
        <v>79.3</v>
      </c>
      <c r="P782">
        <f t="shared" si="108"/>
        <v>2</v>
      </c>
      <c r="Q782" s="2">
        <f>CustomerData[[#This Row],[avg_order_value_clean]]*CustomerData[[#This Row],[total_orders]]</f>
        <v>248.56</v>
      </c>
      <c r="R782" s="2" t="str">
        <f t="shared" si="116"/>
        <v>At Risk</v>
      </c>
      <c r="S782" s="2" t="str">
        <f t="shared" si="109"/>
        <v>Medium Risk</v>
      </c>
      <c r="T782" s="2" t="str">
        <f t="shared" si="110"/>
        <v>25-34</v>
      </c>
      <c r="U782" s="1">
        <f t="shared" ca="1" si="111"/>
        <v>827</v>
      </c>
      <c r="V782" s="2" t="str">
        <f t="shared" si="112"/>
        <v>High Loyalty</v>
      </c>
      <c r="W782" s="2" t="str">
        <f t="shared" si="113"/>
        <v>Legitimate</v>
      </c>
      <c r="X782" s="2" t="str">
        <f>IF(Q782&lt;Data_Validation!$B$8,"Low Value",IF(Q782&lt;Data_Validation!$B$9,"Medium Value","High Value"))</f>
        <v>Low Value</v>
      </c>
      <c r="Y782" s="2" t="str">
        <f t="shared" si="114"/>
        <v>Stable</v>
      </c>
      <c r="Z782" s="2" t="str">
        <f t="shared" si="115"/>
        <v>Check Data</v>
      </c>
    </row>
    <row r="783" spans="1:26" x14ac:dyDescent="0.3">
      <c r="A783" t="s">
        <v>776</v>
      </c>
      <c r="B783">
        <v>31</v>
      </c>
      <c r="C783" t="s">
        <v>14</v>
      </c>
      <c r="D783" t="s">
        <v>52</v>
      </c>
      <c r="E783">
        <v>242.13</v>
      </c>
      <c r="F783">
        <v>13</v>
      </c>
      <c r="G783">
        <v>341</v>
      </c>
      <c r="H783">
        <v>0</v>
      </c>
      <c r="I783" t="s">
        <v>29</v>
      </c>
      <c r="J783">
        <v>53.1</v>
      </c>
      <c r="K783" s="1">
        <v>45199</v>
      </c>
      <c r="L783">
        <v>33</v>
      </c>
      <c r="M783">
        <v>0.5</v>
      </c>
      <c r="N783">
        <f>IF(E783="",Data_Validation!$B$1,E783)</f>
        <v>242.13</v>
      </c>
      <c r="O783">
        <f>IF(J783="",Data_Validation!$B$2,J783)</f>
        <v>53.1</v>
      </c>
      <c r="P783">
        <f t="shared" si="108"/>
        <v>1</v>
      </c>
      <c r="Q783" s="2">
        <f>CustomerData[[#This Row],[avg_order_value_clean]]*CustomerData[[#This Row],[total_orders]]</f>
        <v>3147.69</v>
      </c>
      <c r="R783" s="2" t="str">
        <f t="shared" si="116"/>
        <v>Inactive</v>
      </c>
      <c r="S783" s="2" t="str">
        <f t="shared" si="109"/>
        <v>High Risk</v>
      </c>
      <c r="T783" s="2" t="str">
        <f t="shared" si="110"/>
        <v>25-34</v>
      </c>
      <c r="U783" s="1">
        <f t="shared" ca="1" si="111"/>
        <v>1062</v>
      </c>
      <c r="V783" s="2" t="str">
        <f t="shared" si="112"/>
        <v>Low Loyalty</v>
      </c>
      <c r="W783" s="2" t="str">
        <f t="shared" si="113"/>
        <v>Legitimate</v>
      </c>
      <c r="X783" s="2" t="str">
        <f>IF(Q783&lt;Data_Validation!$B$8,"Low Value",IF(Q783&lt;Data_Validation!$B$9,"Medium Value","High Value"))</f>
        <v>High Value</v>
      </c>
      <c r="Y783" s="2" t="str">
        <f t="shared" si="114"/>
        <v>Critical - Retain</v>
      </c>
      <c r="Z783" s="2" t="str">
        <f t="shared" si="115"/>
        <v>Check Data</v>
      </c>
    </row>
    <row r="784" spans="1:26" x14ac:dyDescent="0.3">
      <c r="A784" t="s">
        <v>777</v>
      </c>
      <c r="B784">
        <v>41</v>
      </c>
      <c r="C784" t="s">
        <v>14</v>
      </c>
      <c r="D784" t="s">
        <v>44</v>
      </c>
      <c r="F784">
        <v>11</v>
      </c>
      <c r="G784">
        <v>76</v>
      </c>
      <c r="H784">
        <v>0</v>
      </c>
      <c r="I784" t="s">
        <v>29</v>
      </c>
      <c r="J784">
        <v>16.899999999999999</v>
      </c>
      <c r="K784" s="1">
        <v>44167</v>
      </c>
      <c r="L784">
        <v>66</v>
      </c>
      <c r="M784">
        <v>0.28999999999999998</v>
      </c>
      <c r="N784">
        <f>IF(E784="",Data_Validation!$B$1,E784)</f>
        <v>250</v>
      </c>
      <c r="O784">
        <f>IF(J784="",Data_Validation!$B$2,J784)</f>
        <v>16.899999999999999</v>
      </c>
      <c r="P784">
        <f t="shared" si="108"/>
        <v>1</v>
      </c>
      <c r="Q784" s="2">
        <f>CustomerData[[#This Row],[avg_order_value_clean]]*CustomerData[[#This Row],[total_orders]]</f>
        <v>2750</v>
      </c>
      <c r="R784" s="2" t="str">
        <f t="shared" si="116"/>
        <v>At Risk</v>
      </c>
      <c r="S784" s="2" t="str">
        <f t="shared" si="109"/>
        <v>Medium Risk</v>
      </c>
      <c r="T784" s="2" t="str">
        <f t="shared" si="110"/>
        <v>35-44</v>
      </c>
      <c r="U784" s="1">
        <f t="shared" ca="1" si="111"/>
        <v>2094</v>
      </c>
      <c r="V784" s="2" t="str">
        <f t="shared" si="112"/>
        <v>Medium Loyalty</v>
      </c>
      <c r="W784" s="2" t="str">
        <f t="shared" si="113"/>
        <v>Legitimate</v>
      </c>
      <c r="X784" s="2" t="str">
        <f>IF(Q784&lt;Data_Validation!$B$8,"Low Value",IF(Q784&lt;Data_Validation!$B$9,"Medium Value","High Value"))</f>
        <v>High Value</v>
      </c>
      <c r="Y784" s="2" t="str">
        <f t="shared" si="114"/>
        <v>High Value - Maintain</v>
      </c>
      <c r="Z784" s="2" t="str">
        <f t="shared" si="115"/>
        <v>Check Data</v>
      </c>
    </row>
    <row r="785" spans="1:26" x14ac:dyDescent="0.3">
      <c r="A785" t="s">
        <v>778</v>
      </c>
      <c r="B785">
        <v>79</v>
      </c>
      <c r="C785" t="s">
        <v>14</v>
      </c>
      <c r="D785" t="s">
        <v>22</v>
      </c>
      <c r="E785">
        <v>82.36</v>
      </c>
      <c r="F785">
        <v>12</v>
      </c>
      <c r="G785">
        <v>14</v>
      </c>
      <c r="H785">
        <v>0</v>
      </c>
      <c r="I785" t="s">
        <v>29</v>
      </c>
      <c r="J785">
        <v>84.1</v>
      </c>
      <c r="K785" s="1">
        <v>44980</v>
      </c>
      <c r="L785">
        <v>79</v>
      </c>
      <c r="M785">
        <v>0.33</v>
      </c>
      <c r="N785">
        <f>IF(E785="",Data_Validation!$B$1,E785)</f>
        <v>82.36</v>
      </c>
      <c r="O785">
        <f>IF(J785="",Data_Validation!$B$2,J785)</f>
        <v>84.1</v>
      </c>
      <c r="P785">
        <f t="shared" si="108"/>
        <v>1</v>
      </c>
      <c r="Q785" s="2">
        <f>CustomerData[[#This Row],[avg_order_value_clean]]*CustomerData[[#This Row],[total_orders]]</f>
        <v>988.31999999999994</v>
      </c>
      <c r="R785" s="2" t="str">
        <f t="shared" si="116"/>
        <v>Active</v>
      </c>
      <c r="S785" s="2" t="str">
        <f t="shared" si="109"/>
        <v>Medium Risk</v>
      </c>
      <c r="T785" s="2" t="str">
        <f t="shared" si="110"/>
        <v>55+</v>
      </c>
      <c r="U785" s="1">
        <f t="shared" ca="1" si="111"/>
        <v>1281</v>
      </c>
      <c r="V785" s="2" t="str">
        <f t="shared" si="112"/>
        <v>High Loyalty</v>
      </c>
      <c r="W785" s="2" t="str">
        <f t="shared" si="113"/>
        <v>Legitimate</v>
      </c>
      <c r="X785" s="2" t="str">
        <f>IF(Q785&lt;Data_Validation!$B$8,"Low Value",IF(Q785&lt;Data_Validation!$B$9,"Medium Value","High Value"))</f>
        <v>Low Value</v>
      </c>
      <c r="Y785" s="2" t="str">
        <f t="shared" si="114"/>
        <v>Stable</v>
      </c>
      <c r="Z785" s="2" t="str">
        <f t="shared" si="115"/>
        <v>Check Data</v>
      </c>
    </row>
    <row r="786" spans="1:26" x14ac:dyDescent="0.3">
      <c r="A786" t="s">
        <v>779</v>
      </c>
      <c r="B786">
        <v>51</v>
      </c>
      <c r="C786" t="s">
        <v>21</v>
      </c>
      <c r="D786" t="s">
        <v>37</v>
      </c>
      <c r="E786">
        <v>28.21</v>
      </c>
      <c r="F786">
        <v>6</v>
      </c>
      <c r="G786">
        <v>324</v>
      </c>
      <c r="H786">
        <v>0</v>
      </c>
      <c r="I786" t="s">
        <v>19</v>
      </c>
      <c r="J786">
        <v>9.4</v>
      </c>
      <c r="K786" s="1">
        <v>44376</v>
      </c>
      <c r="L786">
        <v>71</v>
      </c>
      <c r="M786">
        <v>0.16</v>
      </c>
      <c r="N786">
        <f>IF(E786="",Data_Validation!$B$1,E786)</f>
        <v>28.21</v>
      </c>
      <c r="O786">
        <f>IF(J786="",Data_Validation!$B$2,J786)</f>
        <v>9.4</v>
      </c>
      <c r="P786">
        <f t="shared" si="108"/>
        <v>1</v>
      </c>
      <c r="Q786" s="2">
        <f>CustomerData[[#This Row],[avg_order_value_clean]]*CustomerData[[#This Row],[total_orders]]</f>
        <v>169.26</v>
      </c>
      <c r="R786" s="2" t="str">
        <f t="shared" si="116"/>
        <v>Inactive</v>
      </c>
      <c r="S786" s="2" t="str">
        <f t="shared" si="109"/>
        <v>Low Risk</v>
      </c>
      <c r="T786" s="2" t="str">
        <f t="shared" si="110"/>
        <v>45-54</v>
      </c>
      <c r="U786" s="1">
        <f t="shared" ca="1" si="111"/>
        <v>1885</v>
      </c>
      <c r="V786" s="2" t="str">
        <f t="shared" si="112"/>
        <v>High Loyalty</v>
      </c>
      <c r="W786" s="2" t="str">
        <f t="shared" si="113"/>
        <v>Legitimate</v>
      </c>
      <c r="X786" s="2" t="str">
        <f>IF(Q786&lt;Data_Validation!$B$8,"Low Value",IF(Q786&lt;Data_Validation!$B$9,"Medium Value","High Value"))</f>
        <v>Low Value</v>
      </c>
      <c r="Y786" s="2" t="str">
        <f t="shared" si="114"/>
        <v>Stable</v>
      </c>
      <c r="Z786" s="2" t="str">
        <f t="shared" si="115"/>
        <v>Check Data</v>
      </c>
    </row>
    <row r="787" spans="1:26" x14ac:dyDescent="0.3">
      <c r="A787" t="s">
        <v>780</v>
      </c>
      <c r="B787">
        <v>61</v>
      </c>
      <c r="C787" t="s">
        <v>21</v>
      </c>
      <c r="D787" t="s">
        <v>22</v>
      </c>
      <c r="E787">
        <v>109.55</v>
      </c>
      <c r="F787">
        <v>8</v>
      </c>
      <c r="G787">
        <v>58</v>
      </c>
      <c r="H787">
        <v>0</v>
      </c>
      <c r="I787" t="s">
        <v>19</v>
      </c>
      <c r="J787">
        <v>88.7</v>
      </c>
      <c r="K787" s="1">
        <v>45005</v>
      </c>
      <c r="L787">
        <v>84</v>
      </c>
      <c r="M787">
        <v>0.47</v>
      </c>
      <c r="N787">
        <f>IF(E787="",Data_Validation!$B$1,E787)</f>
        <v>109.55</v>
      </c>
      <c r="O787">
        <f>IF(J787="",Data_Validation!$B$2,J787)</f>
        <v>88.7</v>
      </c>
      <c r="P787">
        <f t="shared" si="108"/>
        <v>2</v>
      </c>
      <c r="Q787" s="2">
        <f>CustomerData[[#This Row],[avg_order_value_clean]]*CustomerData[[#This Row],[total_orders]]</f>
        <v>876.4</v>
      </c>
      <c r="R787" s="2" t="str">
        <f t="shared" si="116"/>
        <v>At Risk</v>
      </c>
      <c r="S787" s="2" t="str">
        <f t="shared" si="109"/>
        <v>Medium Risk</v>
      </c>
      <c r="T787" s="2" t="str">
        <f t="shared" si="110"/>
        <v>55+</v>
      </c>
      <c r="U787" s="1">
        <f t="shared" ca="1" si="111"/>
        <v>1256</v>
      </c>
      <c r="V787" s="2" t="str">
        <f t="shared" si="112"/>
        <v>High Loyalty</v>
      </c>
      <c r="W787" s="2" t="str">
        <f t="shared" si="113"/>
        <v>Legitimate</v>
      </c>
      <c r="X787" s="2" t="str">
        <f>IF(Q787&lt;Data_Validation!$B$8,"Low Value",IF(Q787&lt;Data_Validation!$B$9,"Medium Value","High Value"))</f>
        <v>Low Value</v>
      </c>
      <c r="Y787" s="2" t="str">
        <f t="shared" si="114"/>
        <v>Stable</v>
      </c>
      <c r="Z787" s="2" t="str">
        <f t="shared" si="115"/>
        <v>Check Data</v>
      </c>
    </row>
    <row r="788" spans="1:26" x14ac:dyDescent="0.3">
      <c r="A788" t="s">
        <v>781</v>
      </c>
      <c r="B788">
        <v>43</v>
      </c>
      <c r="C788" t="s">
        <v>21</v>
      </c>
      <c r="D788" t="s">
        <v>18</v>
      </c>
      <c r="E788">
        <v>27.5</v>
      </c>
      <c r="F788">
        <v>10</v>
      </c>
      <c r="G788">
        <v>150</v>
      </c>
      <c r="H788">
        <v>0</v>
      </c>
      <c r="I788" t="s">
        <v>16</v>
      </c>
      <c r="J788">
        <v>76.599999999999994</v>
      </c>
      <c r="K788" s="1">
        <v>45211</v>
      </c>
      <c r="L788">
        <v>13</v>
      </c>
      <c r="M788">
        <v>0.14000000000000001</v>
      </c>
      <c r="N788">
        <f>IF(E788="",Data_Validation!$B$1,E788)</f>
        <v>27.5</v>
      </c>
      <c r="O788">
        <f>IF(J788="",Data_Validation!$B$2,J788)</f>
        <v>76.599999999999994</v>
      </c>
      <c r="P788">
        <f t="shared" si="108"/>
        <v>1</v>
      </c>
      <c r="Q788" s="2">
        <f>CustomerData[[#This Row],[avg_order_value_clean]]*CustomerData[[#This Row],[total_orders]]</f>
        <v>275</v>
      </c>
      <c r="R788" s="2" t="str">
        <f t="shared" si="116"/>
        <v>Inactive</v>
      </c>
      <c r="S788" s="2" t="str">
        <f t="shared" si="109"/>
        <v>Low Risk</v>
      </c>
      <c r="T788" s="2" t="str">
        <f t="shared" si="110"/>
        <v>35-44</v>
      </c>
      <c r="U788" s="1">
        <f t="shared" ca="1" si="111"/>
        <v>1050</v>
      </c>
      <c r="V788" s="2" t="str">
        <f t="shared" si="112"/>
        <v>Low Loyalty</v>
      </c>
      <c r="W788" s="2" t="str">
        <f t="shared" si="113"/>
        <v>Legitimate</v>
      </c>
      <c r="X788" s="2" t="str">
        <f>IF(Q788&lt;Data_Validation!$B$8,"Low Value",IF(Q788&lt;Data_Validation!$B$9,"Medium Value","High Value"))</f>
        <v>Low Value</v>
      </c>
      <c r="Y788" s="2" t="str">
        <f t="shared" si="114"/>
        <v>Stable</v>
      </c>
      <c r="Z788" s="2" t="str">
        <f t="shared" si="115"/>
        <v>Check Data</v>
      </c>
    </row>
    <row r="789" spans="1:26" x14ac:dyDescent="0.3">
      <c r="A789" t="s">
        <v>782</v>
      </c>
      <c r="B789">
        <v>38</v>
      </c>
      <c r="C789" t="s">
        <v>14</v>
      </c>
      <c r="D789" t="s">
        <v>52</v>
      </c>
      <c r="E789">
        <v>120.36</v>
      </c>
      <c r="F789">
        <v>13</v>
      </c>
      <c r="G789">
        <v>107</v>
      </c>
      <c r="H789">
        <v>1</v>
      </c>
      <c r="I789" t="s">
        <v>29</v>
      </c>
      <c r="J789">
        <v>80.3</v>
      </c>
      <c r="K789" s="1">
        <v>45539</v>
      </c>
      <c r="L789">
        <v>96</v>
      </c>
      <c r="M789">
        <v>0.66</v>
      </c>
      <c r="N789">
        <f>IF(E789="",Data_Validation!$B$1,E789)</f>
        <v>120.36</v>
      </c>
      <c r="O789">
        <f>IF(J789="",Data_Validation!$B$2,J789)</f>
        <v>80.3</v>
      </c>
      <c r="P789">
        <f t="shared" si="108"/>
        <v>1</v>
      </c>
      <c r="Q789" s="2">
        <f>CustomerData[[#This Row],[avg_order_value_clean]]*CustomerData[[#This Row],[total_orders]]</f>
        <v>1564.68</v>
      </c>
      <c r="R789" s="2" t="str">
        <f t="shared" si="116"/>
        <v>Inactive</v>
      </c>
      <c r="S789" s="2" t="str">
        <f t="shared" si="109"/>
        <v>High Risk</v>
      </c>
      <c r="T789" s="2" t="str">
        <f t="shared" si="110"/>
        <v>35-44</v>
      </c>
      <c r="U789" s="1">
        <f t="shared" ca="1" si="111"/>
        <v>722</v>
      </c>
      <c r="V789" s="2" t="str">
        <f t="shared" si="112"/>
        <v>High Loyalty</v>
      </c>
      <c r="W789" s="2" t="str">
        <f t="shared" si="113"/>
        <v>Fraudulent</v>
      </c>
      <c r="X789" s="2" t="str">
        <f>IF(Q789&lt;Data_Validation!$B$8,"Low Value",IF(Q789&lt;Data_Validation!$B$9,"Medium Value","High Value"))</f>
        <v>High Value</v>
      </c>
      <c r="Y789" s="2" t="str">
        <f t="shared" si="114"/>
        <v>Critical - Retain</v>
      </c>
      <c r="Z789" s="2" t="str">
        <f t="shared" si="115"/>
        <v>Check Data</v>
      </c>
    </row>
    <row r="790" spans="1:26" x14ac:dyDescent="0.3">
      <c r="A790" t="s">
        <v>783</v>
      </c>
      <c r="B790">
        <v>45</v>
      </c>
      <c r="C790" t="s">
        <v>14</v>
      </c>
      <c r="D790" t="s">
        <v>50</v>
      </c>
      <c r="E790">
        <v>145.22999999999999</v>
      </c>
      <c r="F790">
        <v>13</v>
      </c>
      <c r="G790">
        <v>106</v>
      </c>
      <c r="H790">
        <v>0</v>
      </c>
      <c r="I790" t="s">
        <v>29</v>
      </c>
      <c r="J790">
        <v>37.700000000000003</v>
      </c>
      <c r="K790" s="1">
        <v>45745</v>
      </c>
      <c r="L790">
        <v>29</v>
      </c>
      <c r="M790">
        <v>0.45</v>
      </c>
      <c r="N790">
        <f>IF(E790="",Data_Validation!$B$1,E790)</f>
        <v>145.22999999999999</v>
      </c>
      <c r="O790">
        <f>IF(J790="",Data_Validation!$B$2,J790)</f>
        <v>37.700000000000003</v>
      </c>
      <c r="P790">
        <f t="shared" si="108"/>
        <v>1</v>
      </c>
      <c r="Q790" s="2">
        <f>CustomerData[[#This Row],[avg_order_value_clean]]*CustomerData[[#This Row],[total_orders]]</f>
        <v>1887.9899999999998</v>
      </c>
      <c r="R790" s="2" t="str">
        <f t="shared" si="116"/>
        <v>Inactive</v>
      </c>
      <c r="S790" s="2" t="str">
        <f t="shared" si="109"/>
        <v>Medium Risk</v>
      </c>
      <c r="T790" s="2" t="str">
        <f t="shared" si="110"/>
        <v>45-54</v>
      </c>
      <c r="U790" s="1">
        <f t="shared" ca="1" si="111"/>
        <v>516</v>
      </c>
      <c r="V790" s="2" t="str">
        <f t="shared" si="112"/>
        <v>Low Loyalty</v>
      </c>
      <c r="W790" s="2" t="str">
        <f t="shared" si="113"/>
        <v>Legitimate</v>
      </c>
      <c r="X790" s="2" t="str">
        <f>IF(Q790&lt;Data_Validation!$B$8,"Low Value",IF(Q790&lt;Data_Validation!$B$9,"Medium Value","High Value"))</f>
        <v>High Value</v>
      </c>
      <c r="Y790" s="2" t="str">
        <f t="shared" si="114"/>
        <v>High Value - Maintain</v>
      </c>
      <c r="Z790" s="2" t="str">
        <f t="shared" si="115"/>
        <v>Check Data</v>
      </c>
    </row>
    <row r="791" spans="1:26" x14ac:dyDescent="0.3">
      <c r="A791" t="s">
        <v>784</v>
      </c>
      <c r="B791">
        <v>65</v>
      </c>
      <c r="C791" t="s">
        <v>21</v>
      </c>
      <c r="D791" t="s">
        <v>26</v>
      </c>
      <c r="E791">
        <v>117.29</v>
      </c>
      <c r="F791">
        <v>7</v>
      </c>
      <c r="G791">
        <v>138</v>
      </c>
      <c r="H791">
        <v>0</v>
      </c>
      <c r="I791" t="s">
        <v>40</v>
      </c>
      <c r="J791">
        <v>8.5</v>
      </c>
      <c r="K791" s="1">
        <v>44882</v>
      </c>
      <c r="L791">
        <v>68</v>
      </c>
      <c r="M791">
        <v>0.27</v>
      </c>
      <c r="N791">
        <f>IF(E791="",Data_Validation!$B$1,E791)</f>
        <v>117.29</v>
      </c>
      <c r="O791">
        <f>IF(J791="",Data_Validation!$B$2,J791)</f>
        <v>8.5</v>
      </c>
      <c r="P791">
        <f t="shared" si="108"/>
        <v>1</v>
      </c>
      <c r="Q791" s="2">
        <f>CustomerData[[#This Row],[avg_order_value_clean]]*CustomerData[[#This Row],[total_orders]]</f>
        <v>821.03000000000009</v>
      </c>
      <c r="R791" s="2" t="str">
        <f t="shared" si="116"/>
        <v>Inactive</v>
      </c>
      <c r="S791" s="2" t="str">
        <f t="shared" si="109"/>
        <v>Medium Risk</v>
      </c>
      <c r="T791" s="2" t="str">
        <f t="shared" si="110"/>
        <v>55+</v>
      </c>
      <c r="U791" s="1">
        <f t="shared" ca="1" si="111"/>
        <v>1379</v>
      </c>
      <c r="V791" s="2" t="str">
        <f t="shared" si="112"/>
        <v>Medium Loyalty</v>
      </c>
      <c r="W791" s="2" t="str">
        <f t="shared" si="113"/>
        <v>Legitimate</v>
      </c>
      <c r="X791" s="2" t="str">
        <f>IF(Q791&lt;Data_Validation!$B$8,"Low Value",IF(Q791&lt;Data_Validation!$B$9,"Medium Value","High Value"))</f>
        <v>Low Value</v>
      </c>
      <c r="Y791" s="2" t="str">
        <f t="shared" si="114"/>
        <v>Stable</v>
      </c>
      <c r="Z791" s="2" t="str">
        <f t="shared" si="115"/>
        <v>Check Data</v>
      </c>
    </row>
    <row r="792" spans="1:26" x14ac:dyDescent="0.3">
      <c r="A792" t="s">
        <v>785</v>
      </c>
      <c r="B792">
        <v>53</v>
      </c>
      <c r="C792" t="s">
        <v>14</v>
      </c>
      <c r="D792" t="s">
        <v>26</v>
      </c>
      <c r="E792">
        <v>258.77</v>
      </c>
      <c r="F792">
        <v>11</v>
      </c>
      <c r="G792">
        <v>279</v>
      </c>
      <c r="H792">
        <v>0</v>
      </c>
      <c r="I792" t="s">
        <v>16</v>
      </c>
      <c r="J792">
        <v>72.7</v>
      </c>
      <c r="K792" s="1">
        <v>44264</v>
      </c>
      <c r="L792">
        <v>83</v>
      </c>
      <c r="M792">
        <v>0.47</v>
      </c>
      <c r="N792">
        <f>IF(E792="",Data_Validation!$B$1,E792)</f>
        <v>258.77</v>
      </c>
      <c r="O792">
        <f>IF(J792="",Data_Validation!$B$2,J792)</f>
        <v>72.7</v>
      </c>
      <c r="P792">
        <f t="shared" si="108"/>
        <v>1</v>
      </c>
      <c r="Q792" s="2">
        <f>CustomerData[[#This Row],[avg_order_value_clean]]*CustomerData[[#This Row],[total_orders]]</f>
        <v>2846.47</v>
      </c>
      <c r="R792" s="2" t="str">
        <f t="shared" si="116"/>
        <v>Inactive</v>
      </c>
      <c r="S792" s="2" t="str">
        <f t="shared" si="109"/>
        <v>Medium Risk</v>
      </c>
      <c r="T792" s="2" t="str">
        <f t="shared" si="110"/>
        <v>45-54</v>
      </c>
      <c r="U792" s="1">
        <f t="shared" ca="1" si="111"/>
        <v>1997</v>
      </c>
      <c r="V792" s="2" t="str">
        <f t="shared" si="112"/>
        <v>High Loyalty</v>
      </c>
      <c r="W792" s="2" t="str">
        <f t="shared" si="113"/>
        <v>Legitimate</v>
      </c>
      <c r="X792" s="2" t="str">
        <f>IF(Q792&lt;Data_Validation!$B$8,"Low Value",IF(Q792&lt;Data_Validation!$B$9,"Medium Value","High Value"))</f>
        <v>High Value</v>
      </c>
      <c r="Y792" s="2" t="str">
        <f t="shared" si="114"/>
        <v>High Value - Maintain</v>
      </c>
      <c r="Z792" s="2" t="str">
        <f t="shared" si="115"/>
        <v>Check Data</v>
      </c>
    </row>
    <row r="793" spans="1:26" x14ac:dyDescent="0.3">
      <c r="A793" t="s">
        <v>786</v>
      </c>
      <c r="B793">
        <v>57</v>
      </c>
      <c r="C793" t="s">
        <v>21</v>
      </c>
      <c r="D793" t="s">
        <v>26</v>
      </c>
      <c r="E793">
        <v>47.69</v>
      </c>
      <c r="F793">
        <v>15</v>
      </c>
      <c r="G793">
        <v>71</v>
      </c>
      <c r="H793">
        <v>0</v>
      </c>
      <c r="I793" t="s">
        <v>19</v>
      </c>
      <c r="J793">
        <v>97.8</v>
      </c>
      <c r="K793" s="1">
        <v>45534</v>
      </c>
      <c r="L793">
        <v>10</v>
      </c>
      <c r="M793">
        <v>0.5</v>
      </c>
      <c r="N793">
        <f>IF(E793="",Data_Validation!$B$1,E793)</f>
        <v>47.69</v>
      </c>
      <c r="O793">
        <f>IF(J793="",Data_Validation!$B$2,J793)</f>
        <v>97.8</v>
      </c>
      <c r="P793">
        <f t="shared" si="108"/>
        <v>2</v>
      </c>
      <c r="Q793" s="2">
        <f>CustomerData[[#This Row],[avg_order_value_clean]]*CustomerData[[#This Row],[total_orders]]</f>
        <v>715.34999999999991</v>
      </c>
      <c r="R793" s="2" t="str">
        <f t="shared" si="116"/>
        <v>At Risk</v>
      </c>
      <c r="S793" s="2" t="str">
        <f t="shared" si="109"/>
        <v>High Risk</v>
      </c>
      <c r="T793" s="2" t="str">
        <f t="shared" si="110"/>
        <v>55+</v>
      </c>
      <c r="U793" s="1">
        <f t="shared" ca="1" si="111"/>
        <v>727</v>
      </c>
      <c r="V793" s="2" t="str">
        <f t="shared" si="112"/>
        <v>Low Loyalty</v>
      </c>
      <c r="W793" s="2" t="str">
        <f t="shared" si="113"/>
        <v>Legitimate</v>
      </c>
      <c r="X793" s="2" t="str">
        <f>IF(Q793&lt;Data_Validation!$B$8,"Low Value",IF(Q793&lt;Data_Validation!$B$9,"Medium Value","High Value"))</f>
        <v>Low Value</v>
      </c>
      <c r="Y793" s="2" t="str">
        <f t="shared" si="114"/>
        <v>At Risk - Develop</v>
      </c>
      <c r="Z793" s="2" t="str">
        <f t="shared" si="115"/>
        <v>Check Data</v>
      </c>
    </row>
    <row r="794" spans="1:26" x14ac:dyDescent="0.3">
      <c r="A794" t="s">
        <v>787</v>
      </c>
      <c r="B794">
        <v>19</v>
      </c>
      <c r="C794" t="s">
        <v>14</v>
      </c>
      <c r="D794" t="s">
        <v>52</v>
      </c>
      <c r="E794">
        <v>70.48</v>
      </c>
      <c r="F794">
        <v>8</v>
      </c>
      <c r="G794">
        <v>110</v>
      </c>
      <c r="H794">
        <v>0</v>
      </c>
      <c r="I794" t="s">
        <v>16</v>
      </c>
      <c r="J794">
        <v>85.8</v>
      </c>
      <c r="K794" s="1">
        <v>45058</v>
      </c>
      <c r="L794">
        <v>76</v>
      </c>
      <c r="M794">
        <v>0.14000000000000001</v>
      </c>
      <c r="N794">
        <f>IF(E794="",Data_Validation!$B$1,E794)</f>
        <v>70.48</v>
      </c>
      <c r="O794">
        <f>IF(J794="",Data_Validation!$B$2,J794)</f>
        <v>85.8</v>
      </c>
      <c r="P794">
        <f t="shared" si="108"/>
        <v>1</v>
      </c>
      <c r="Q794" s="2">
        <f>CustomerData[[#This Row],[avg_order_value_clean]]*CustomerData[[#This Row],[total_orders]]</f>
        <v>563.84</v>
      </c>
      <c r="R794" s="2" t="str">
        <f t="shared" si="116"/>
        <v>Inactive</v>
      </c>
      <c r="S794" s="2" t="str">
        <f t="shared" si="109"/>
        <v>Low Risk</v>
      </c>
      <c r="T794" s="2" t="str">
        <f t="shared" si="110"/>
        <v>Under 25</v>
      </c>
      <c r="U794" s="1">
        <f t="shared" ca="1" si="111"/>
        <v>1203</v>
      </c>
      <c r="V794" s="2" t="str">
        <f t="shared" si="112"/>
        <v>High Loyalty</v>
      </c>
      <c r="W794" s="2" t="str">
        <f t="shared" si="113"/>
        <v>Legitimate</v>
      </c>
      <c r="X794" s="2" t="str">
        <f>IF(Q794&lt;Data_Validation!$B$8,"Low Value",IF(Q794&lt;Data_Validation!$B$9,"Medium Value","High Value"))</f>
        <v>Low Value</v>
      </c>
      <c r="Y794" s="2" t="str">
        <f t="shared" si="114"/>
        <v>Stable</v>
      </c>
      <c r="Z794" s="2" t="str">
        <f t="shared" si="115"/>
        <v>Check Data</v>
      </c>
    </row>
    <row r="795" spans="1:26" x14ac:dyDescent="0.3">
      <c r="A795" t="s">
        <v>788</v>
      </c>
      <c r="B795">
        <v>59</v>
      </c>
      <c r="C795" t="s">
        <v>25</v>
      </c>
      <c r="D795" t="s">
        <v>22</v>
      </c>
      <c r="E795">
        <v>91.06</v>
      </c>
      <c r="F795">
        <v>15</v>
      </c>
      <c r="G795">
        <v>225</v>
      </c>
      <c r="H795">
        <v>1</v>
      </c>
      <c r="I795" t="s">
        <v>29</v>
      </c>
      <c r="J795">
        <v>84.1</v>
      </c>
      <c r="K795" s="1">
        <v>44110</v>
      </c>
      <c r="L795">
        <v>58</v>
      </c>
      <c r="M795">
        <v>0.2</v>
      </c>
      <c r="N795">
        <f>IF(E795="",Data_Validation!$B$1,E795)</f>
        <v>91.06</v>
      </c>
      <c r="O795">
        <f>IF(J795="",Data_Validation!$B$2,J795)</f>
        <v>84.1</v>
      </c>
      <c r="P795">
        <f t="shared" si="108"/>
        <v>2</v>
      </c>
      <c r="Q795" s="2">
        <f>CustomerData[[#This Row],[avg_order_value_clean]]*CustomerData[[#This Row],[total_orders]]</f>
        <v>1365.9</v>
      </c>
      <c r="R795" s="2" t="str">
        <f t="shared" si="116"/>
        <v>Inactive</v>
      </c>
      <c r="S795" s="2" t="str">
        <f t="shared" si="109"/>
        <v>Medium Risk</v>
      </c>
      <c r="T795" s="2" t="str">
        <f t="shared" si="110"/>
        <v>55+</v>
      </c>
      <c r="U795" s="1">
        <f t="shared" ca="1" si="111"/>
        <v>2151</v>
      </c>
      <c r="V795" s="2" t="str">
        <f t="shared" si="112"/>
        <v>Medium Loyalty</v>
      </c>
      <c r="W795" s="2" t="str">
        <f t="shared" si="113"/>
        <v>Fraudulent</v>
      </c>
      <c r="X795" s="2" t="str">
        <f>IF(Q795&lt;Data_Validation!$B$8,"Low Value",IF(Q795&lt;Data_Validation!$B$9,"Medium Value","High Value"))</f>
        <v>Low Value</v>
      </c>
      <c r="Y795" s="2" t="str">
        <f t="shared" si="114"/>
        <v>Stable</v>
      </c>
      <c r="Z795" s="2" t="str">
        <f t="shared" si="115"/>
        <v>Check Data</v>
      </c>
    </row>
    <row r="796" spans="1:26" x14ac:dyDescent="0.3">
      <c r="A796" t="s">
        <v>789</v>
      </c>
      <c r="B796">
        <v>26</v>
      </c>
      <c r="C796" t="s">
        <v>21</v>
      </c>
      <c r="D796" t="s">
        <v>50</v>
      </c>
      <c r="E796">
        <v>150.47999999999999</v>
      </c>
      <c r="F796">
        <v>12</v>
      </c>
      <c r="G796">
        <v>105</v>
      </c>
      <c r="H796">
        <v>0</v>
      </c>
      <c r="I796" t="s">
        <v>29</v>
      </c>
      <c r="J796">
        <v>63.2</v>
      </c>
      <c r="K796" s="1">
        <v>45450</v>
      </c>
      <c r="L796">
        <v>86</v>
      </c>
      <c r="M796">
        <v>0.42</v>
      </c>
      <c r="N796">
        <f>IF(E796="",Data_Validation!$B$1,E796)</f>
        <v>150.47999999999999</v>
      </c>
      <c r="O796">
        <f>IF(J796="",Data_Validation!$B$2,J796)</f>
        <v>63.2</v>
      </c>
      <c r="P796">
        <f t="shared" si="108"/>
        <v>3</v>
      </c>
      <c r="Q796" s="2">
        <f>CustomerData[[#This Row],[avg_order_value_clean]]*CustomerData[[#This Row],[total_orders]]</f>
        <v>1805.7599999999998</v>
      </c>
      <c r="R796" s="2" t="str">
        <f t="shared" si="116"/>
        <v>Inactive</v>
      </c>
      <c r="S796" s="2" t="str">
        <f t="shared" si="109"/>
        <v>Medium Risk</v>
      </c>
      <c r="T796" s="2" t="str">
        <f t="shared" si="110"/>
        <v>25-34</v>
      </c>
      <c r="U796" s="1">
        <f t="shared" ca="1" si="111"/>
        <v>811</v>
      </c>
      <c r="V796" s="2" t="str">
        <f t="shared" si="112"/>
        <v>High Loyalty</v>
      </c>
      <c r="W796" s="2" t="str">
        <f t="shared" si="113"/>
        <v>Legitimate</v>
      </c>
      <c r="X796" s="2" t="str">
        <f>IF(Q796&lt;Data_Validation!$B$8,"Low Value",IF(Q796&lt;Data_Validation!$B$9,"Medium Value","High Value"))</f>
        <v>High Value</v>
      </c>
      <c r="Y796" s="2" t="str">
        <f t="shared" si="114"/>
        <v>High Value - Maintain</v>
      </c>
      <c r="Z796" s="2" t="str">
        <f t="shared" si="115"/>
        <v>Check Data</v>
      </c>
    </row>
    <row r="797" spans="1:26" x14ac:dyDescent="0.3">
      <c r="A797" t="s">
        <v>790</v>
      </c>
      <c r="B797">
        <v>40</v>
      </c>
      <c r="C797" t="s">
        <v>21</v>
      </c>
      <c r="D797" t="s">
        <v>52</v>
      </c>
      <c r="E797">
        <v>144.16999999999999</v>
      </c>
      <c r="F797">
        <v>7</v>
      </c>
      <c r="G797">
        <v>158</v>
      </c>
      <c r="H797">
        <v>0</v>
      </c>
      <c r="I797" t="s">
        <v>19</v>
      </c>
      <c r="J797">
        <v>11.6</v>
      </c>
      <c r="K797" s="1">
        <v>44111</v>
      </c>
      <c r="L797">
        <v>27</v>
      </c>
      <c r="M797">
        <v>0.33</v>
      </c>
      <c r="N797">
        <f>IF(E797="",Data_Validation!$B$1,E797)</f>
        <v>144.16999999999999</v>
      </c>
      <c r="O797">
        <f>IF(J797="",Data_Validation!$B$2,J797)</f>
        <v>11.6</v>
      </c>
      <c r="P797">
        <f t="shared" si="108"/>
        <v>1</v>
      </c>
      <c r="Q797" s="2">
        <f>CustomerData[[#This Row],[avg_order_value_clean]]*CustomerData[[#This Row],[total_orders]]</f>
        <v>1009.1899999999999</v>
      </c>
      <c r="R797" s="2" t="str">
        <f t="shared" si="116"/>
        <v>Inactive</v>
      </c>
      <c r="S797" s="2" t="str">
        <f t="shared" si="109"/>
        <v>Medium Risk</v>
      </c>
      <c r="T797" s="2" t="str">
        <f t="shared" si="110"/>
        <v>35-44</v>
      </c>
      <c r="U797" s="1">
        <f t="shared" ca="1" si="111"/>
        <v>2150</v>
      </c>
      <c r="V797" s="2" t="str">
        <f t="shared" si="112"/>
        <v>Low Loyalty</v>
      </c>
      <c r="W797" s="2" t="str">
        <f t="shared" si="113"/>
        <v>Legitimate</v>
      </c>
      <c r="X797" s="2" t="str">
        <f>IF(Q797&lt;Data_Validation!$B$8,"Low Value",IF(Q797&lt;Data_Validation!$B$9,"Medium Value","High Value"))</f>
        <v>Low Value</v>
      </c>
      <c r="Y797" s="2" t="str">
        <f t="shared" si="114"/>
        <v>Stable</v>
      </c>
      <c r="Z797" s="2" t="str">
        <f t="shared" si="115"/>
        <v>Check Data</v>
      </c>
    </row>
    <row r="798" spans="1:26" x14ac:dyDescent="0.3">
      <c r="A798" t="s">
        <v>791</v>
      </c>
      <c r="B798">
        <v>32</v>
      </c>
      <c r="C798" t="s">
        <v>21</v>
      </c>
      <c r="D798" t="s">
        <v>18</v>
      </c>
      <c r="E798">
        <v>66.349999999999994</v>
      </c>
      <c r="F798">
        <v>9</v>
      </c>
      <c r="G798">
        <v>149</v>
      </c>
      <c r="H798">
        <v>0</v>
      </c>
      <c r="I798" t="s">
        <v>19</v>
      </c>
      <c r="J798">
        <v>86.3</v>
      </c>
      <c r="K798" s="1">
        <v>44957</v>
      </c>
      <c r="L798">
        <v>99</v>
      </c>
      <c r="M798">
        <v>0.24</v>
      </c>
      <c r="N798">
        <f>IF(E798="",Data_Validation!$B$1,E798)</f>
        <v>66.349999999999994</v>
      </c>
      <c r="O798">
        <f>IF(J798="",Data_Validation!$B$2,J798)</f>
        <v>86.3</v>
      </c>
      <c r="P798">
        <f t="shared" si="108"/>
        <v>1</v>
      </c>
      <c r="Q798" s="2">
        <f>CustomerData[[#This Row],[avg_order_value_clean]]*CustomerData[[#This Row],[total_orders]]</f>
        <v>597.15</v>
      </c>
      <c r="R798" s="2" t="str">
        <f t="shared" si="116"/>
        <v>Inactive</v>
      </c>
      <c r="S798" s="2" t="str">
        <f t="shared" si="109"/>
        <v>Medium Risk</v>
      </c>
      <c r="T798" s="2" t="str">
        <f t="shared" si="110"/>
        <v>25-34</v>
      </c>
      <c r="U798" s="1">
        <f t="shared" ca="1" si="111"/>
        <v>1304</v>
      </c>
      <c r="V798" s="2" t="str">
        <f t="shared" si="112"/>
        <v>High Loyalty</v>
      </c>
      <c r="W798" s="2" t="str">
        <f t="shared" si="113"/>
        <v>Legitimate</v>
      </c>
      <c r="X798" s="2" t="str">
        <f>IF(Q798&lt;Data_Validation!$B$8,"Low Value",IF(Q798&lt;Data_Validation!$B$9,"Medium Value","High Value"))</f>
        <v>Low Value</v>
      </c>
      <c r="Y798" s="2" t="str">
        <f t="shared" si="114"/>
        <v>Stable</v>
      </c>
      <c r="Z798" s="2" t="str">
        <f t="shared" si="115"/>
        <v>Check Data</v>
      </c>
    </row>
    <row r="799" spans="1:26" x14ac:dyDescent="0.3">
      <c r="A799" t="s">
        <v>561</v>
      </c>
      <c r="B799">
        <v>30</v>
      </c>
      <c r="C799" t="s">
        <v>14</v>
      </c>
      <c r="D799" t="s">
        <v>28</v>
      </c>
      <c r="E799">
        <v>45.51</v>
      </c>
      <c r="F799">
        <v>12</v>
      </c>
      <c r="G799">
        <v>13</v>
      </c>
      <c r="H799">
        <v>0</v>
      </c>
      <c r="I799" t="s">
        <v>16</v>
      </c>
      <c r="J799">
        <v>22.2</v>
      </c>
      <c r="K799" s="1">
        <v>45313</v>
      </c>
      <c r="L799">
        <v>58</v>
      </c>
      <c r="M799">
        <v>0.21</v>
      </c>
      <c r="N799">
        <f>IF(E799="",Data_Validation!$B$1,E799)</f>
        <v>45.51</v>
      </c>
      <c r="O799">
        <f>IF(J799="",Data_Validation!$B$2,J799)</f>
        <v>22.2</v>
      </c>
      <c r="P799">
        <f t="shared" si="108"/>
        <v>3</v>
      </c>
      <c r="Q799" s="2">
        <f>CustomerData[[#This Row],[avg_order_value_clean]]*CustomerData[[#This Row],[total_orders]]</f>
        <v>546.12</v>
      </c>
      <c r="R799" s="2" t="str">
        <f t="shared" si="116"/>
        <v>Active</v>
      </c>
      <c r="S799" s="2" t="str">
        <f t="shared" si="109"/>
        <v>Medium Risk</v>
      </c>
      <c r="T799" s="2" t="str">
        <f t="shared" si="110"/>
        <v>25-34</v>
      </c>
      <c r="U799" s="1">
        <f t="shared" ca="1" si="111"/>
        <v>948</v>
      </c>
      <c r="V799" s="2" t="str">
        <f t="shared" si="112"/>
        <v>Medium Loyalty</v>
      </c>
      <c r="W799" s="2" t="str">
        <f t="shared" si="113"/>
        <v>Legitimate</v>
      </c>
      <c r="X799" s="2" t="str">
        <f>IF(Q799&lt;Data_Validation!$B$8,"Low Value",IF(Q799&lt;Data_Validation!$B$9,"Medium Value","High Value"))</f>
        <v>Low Value</v>
      </c>
      <c r="Y799" s="2" t="str">
        <f t="shared" si="114"/>
        <v>Stable</v>
      </c>
      <c r="Z799" s="2" t="str">
        <f t="shared" si="115"/>
        <v>Check Data</v>
      </c>
    </row>
    <row r="800" spans="1:26" x14ac:dyDescent="0.3">
      <c r="A800" t="s">
        <v>792</v>
      </c>
      <c r="B800">
        <v>40</v>
      </c>
      <c r="C800" t="s">
        <v>14</v>
      </c>
      <c r="D800" t="s">
        <v>18</v>
      </c>
      <c r="E800">
        <v>59.94</v>
      </c>
      <c r="F800">
        <v>13</v>
      </c>
      <c r="G800">
        <v>4</v>
      </c>
      <c r="H800">
        <v>0</v>
      </c>
      <c r="I800" t="s">
        <v>23</v>
      </c>
      <c r="J800">
        <v>26.4</v>
      </c>
      <c r="K800" s="1">
        <v>45270</v>
      </c>
      <c r="L800">
        <v>81</v>
      </c>
      <c r="M800">
        <v>0.28000000000000003</v>
      </c>
      <c r="N800">
        <f>IF(E800="",Data_Validation!$B$1,E800)</f>
        <v>59.94</v>
      </c>
      <c r="O800">
        <f>IF(J800="",Data_Validation!$B$2,J800)</f>
        <v>26.4</v>
      </c>
      <c r="P800">
        <f t="shared" si="108"/>
        <v>2</v>
      </c>
      <c r="Q800" s="2">
        <f>CustomerData[[#This Row],[avg_order_value_clean]]*CustomerData[[#This Row],[total_orders]]</f>
        <v>779.22</v>
      </c>
      <c r="R800" s="2" t="str">
        <f t="shared" si="116"/>
        <v>Active</v>
      </c>
      <c r="S800" s="2" t="str">
        <f t="shared" si="109"/>
        <v>Medium Risk</v>
      </c>
      <c r="T800" s="2" t="str">
        <f t="shared" si="110"/>
        <v>35-44</v>
      </c>
      <c r="U800" s="1">
        <f t="shared" ca="1" si="111"/>
        <v>991</v>
      </c>
      <c r="V800" s="2" t="str">
        <f t="shared" si="112"/>
        <v>High Loyalty</v>
      </c>
      <c r="W800" s="2" t="str">
        <f t="shared" si="113"/>
        <v>Legitimate</v>
      </c>
      <c r="X800" s="2" t="str">
        <f>IF(Q800&lt;Data_Validation!$B$8,"Low Value",IF(Q800&lt;Data_Validation!$B$9,"Medium Value","High Value"))</f>
        <v>Low Value</v>
      </c>
      <c r="Y800" s="2" t="str">
        <f t="shared" si="114"/>
        <v>Stable</v>
      </c>
      <c r="Z800" s="2" t="str">
        <f t="shared" si="115"/>
        <v>Check Data</v>
      </c>
    </row>
    <row r="801" spans="1:26" x14ac:dyDescent="0.3">
      <c r="A801" t="s">
        <v>793</v>
      </c>
      <c r="B801">
        <v>34</v>
      </c>
      <c r="C801" t="s">
        <v>25</v>
      </c>
      <c r="D801" t="s">
        <v>37</v>
      </c>
      <c r="E801">
        <v>77.7</v>
      </c>
      <c r="F801">
        <v>12</v>
      </c>
      <c r="G801">
        <v>126</v>
      </c>
      <c r="H801">
        <v>0</v>
      </c>
      <c r="I801" t="s">
        <v>29</v>
      </c>
      <c r="J801">
        <v>75.599999999999994</v>
      </c>
      <c r="K801" s="1">
        <v>45674</v>
      </c>
      <c r="L801">
        <v>70</v>
      </c>
      <c r="M801">
        <v>0.66</v>
      </c>
      <c r="N801">
        <f>IF(E801="",Data_Validation!$B$1,E801)</f>
        <v>77.7</v>
      </c>
      <c r="O801">
        <f>IF(J801="",Data_Validation!$B$2,J801)</f>
        <v>75.599999999999994</v>
      </c>
      <c r="P801">
        <f t="shared" si="108"/>
        <v>2</v>
      </c>
      <c r="Q801" s="2">
        <f>CustomerData[[#This Row],[avg_order_value_clean]]*CustomerData[[#This Row],[total_orders]]</f>
        <v>932.40000000000009</v>
      </c>
      <c r="R801" s="2" t="str">
        <f t="shared" si="116"/>
        <v>Inactive</v>
      </c>
      <c r="S801" s="2" t="str">
        <f t="shared" si="109"/>
        <v>High Risk</v>
      </c>
      <c r="T801" s="2" t="str">
        <f t="shared" si="110"/>
        <v>25-34</v>
      </c>
      <c r="U801" s="1">
        <f t="shared" ca="1" si="111"/>
        <v>587</v>
      </c>
      <c r="V801" s="2" t="str">
        <f t="shared" si="112"/>
        <v>High Loyalty</v>
      </c>
      <c r="W801" s="2" t="str">
        <f t="shared" si="113"/>
        <v>Legitimate</v>
      </c>
      <c r="X801" s="2" t="str">
        <f>IF(Q801&lt;Data_Validation!$B$8,"Low Value",IF(Q801&lt;Data_Validation!$B$9,"Medium Value","High Value"))</f>
        <v>Low Value</v>
      </c>
      <c r="Y801" s="2" t="str">
        <f t="shared" si="114"/>
        <v>At Risk - Develop</v>
      </c>
      <c r="Z801" s="2" t="str">
        <f t="shared" si="115"/>
        <v>Check Data</v>
      </c>
    </row>
    <row r="802" spans="1:26" x14ac:dyDescent="0.3">
      <c r="A802" t="s">
        <v>794</v>
      </c>
      <c r="B802">
        <v>79</v>
      </c>
      <c r="C802" t="s">
        <v>21</v>
      </c>
      <c r="D802" t="s">
        <v>28</v>
      </c>
      <c r="E802">
        <v>146.69999999999999</v>
      </c>
      <c r="F802">
        <v>11</v>
      </c>
      <c r="G802">
        <v>272</v>
      </c>
      <c r="H802">
        <v>0</v>
      </c>
      <c r="I802" t="s">
        <v>29</v>
      </c>
      <c r="J802">
        <v>71.7</v>
      </c>
      <c r="K802" s="1">
        <v>44852</v>
      </c>
      <c r="L802">
        <v>45</v>
      </c>
      <c r="M802">
        <v>0.24</v>
      </c>
      <c r="N802">
        <f>IF(E802="",Data_Validation!$B$1,E802)</f>
        <v>146.69999999999999</v>
      </c>
      <c r="O802">
        <f>IF(J802="",Data_Validation!$B$2,J802)</f>
        <v>71.7</v>
      </c>
      <c r="P802">
        <f t="shared" si="108"/>
        <v>2</v>
      </c>
      <c r="Q802" s="2">
        <f>CustomerData[[#This Row],[avg_order_value_clean]]*CustomerData[[#This Row],[total_orders]]</f>
        <v>1613.6999999999998</v>
      </c>
      <c r="R802" s="2" t="str">
        <f t="shared" si="116"/>
        <v>Inactive</v>
      </c>
      <c r="S802" s="2" t="str">
        <f t="shared" si="109"/>
        <v>Medium Risk</v>
      </c>
      <c r="T802" s="2" t="str">
        <f t="shared" si="110"/>
        <v>55+</v>
      </c>
      <c r="U802" s="1">
        <f t="shared" ca="1" si="111"/>
        <v>1409</v>
      </c>
      <c r="V802" s="2" t="str">
        <f t="shared" si="112"/>
        <v>Medium Loyalty</v>
      </c>
      <c r="W802" s="2" t="str">
        <f t="shared" si="113"/>
        <v>Legitimate</v>
      </c>
      <c r="X802" s="2" t="str">
        <f>IF(Q802&lt;Data_Validation!$B$8,"Low Value",IF(Q802&lt;Data_Validation!$B$9,"Medium Value","High Value"))</f>
        <v>High Value</v>
      </c>
      <c r="Y802" s="2" t="str">
        <f t="shared" si="114"/>
        <v>High Value - Maintain</v>
      </c>
      <c r="Z802" s="2" t="str">
        <f t="shared" si="115"/>
        <v>Check Data</v>
      </c>
    </row>
    <row r="803" spans="1:26" x14ac:dyDescent="0.3">
      <c r="A803" t="s">
        <v>795</v>
      </c>
      <c r="B803">
        <v>65</v>
      </c>
      <c r="C803" t="s">
        <v>25</v>
      </c>
      <c r="D803" t="s">
        <v>18</v>
      </c>
      <c r="E803">
        <v>96.54</v>
      </c>
      <c r="F803">
        <v>13</v>
      </c>
      <c r="G803">
        <v>337</v>
      </c>
      <c r="H803">
        <v>0</v>
      </c>
      <c r="I803" t="s">
        <v>23</v>
      </c>
      <c r="J803">
        <v>7.3</v>
      </c>
      <c r="K803" s="1">
        <v>45324</v>
      </c>
      <c r="L803">
        <v>50</v>
      </c>
      <c r="M803">
        <v>7.0000000000000007E-2</v>
      </c>
      <c r="N803">
        <f>IF(E803="",Data_Validation!$B$1,E803)</f>
        <v>96.54</v>
      </c>
      <c r="O803">
        <f>IF(J803="",Data_Validation!$B$2,J803)</f>
        <v>7.3</v>
      </c>
      <c r="P803">
        <f t="shared" si="108"/>
        <v>2</v>
      </c>
      <c r="Q803" s="2">
        <f>CustomerData[[#This Row],[avg_order_value_clean]]*CustomerData[[#This Row],[total_orders]]</f>
        <v>1255.02</v>
      </c>
      <c r="R803" s="2" t="str">
        <f t="shared" si="116"/>
        <v>Inactive</v>
      </c>
      <c r="S803" s="2" t="str">
        <f t="shared" si="109"/>
        <v>Low Risk</v>
      </c>
      <c r="T803" s="2" t="str">
        <f t="shared" si="110"/>
        <v>55+</v>
      </c>
      <c r="U803" s="1">
        <f t="shared" ca="1" si="111"/>
        <v>937</v>
      </c>
      <c r="V803" s="2" t="str">
        <f t="shared" si="112"/>
        <v>Medium Loyalty</v>
      </c>
      <c r="W803" s="2" t="str">
        <f t="shared" si="113"/>
        <v>Legitimate</v>
      </c>
      <c r="X803" s="2" t="str">
        <f>IF(Q803&lt;Data_Validation!$B$8,"Low Value",IF(Q803&lt;Data_Validation!$B$9,"Medium Value","High Value"))</f>
        <v>Low Value</v>
      </c>
      <c r="Y803" s="2" t="str">
        <f t="shared" si="114"/>
        <v>Stable</v>
      </c>
      <c r="Z803" s="2" t="str">
        <f t="shared" si="115"/>
        <v>Check Data</v>
      </c>
    </row>
    <row r="804" spans="1:26" x14ac:dyDescent="0.3">
      <c r="A804" t="s">
        <v>796</v>
      </c>
      <c r="B804">
        <v>77</v>
      </c>
      <c r="C804" t="s">
        <v>21</v>
      </c>
      <c r="D804" t="s">
        <v>50</v>
      </c>
      <c r="E804">
        <v>247.26</v>
      </c>
      <c r="F804">
        <v>11</v>
      </c>
      <c r="G804">
        <v>210</v>
      </c>
      <c r="H804">
        <v>0</v>
      </c>
      <c r="I804" t="s">
        <v>16</v>
      </c>
      <c r="J804">
        <v>25.2</v>
      </c>
      <c r="K804" s="1">
        <v>45780</v>
      </c>
      <c r="L804">
        <v>48</v>
      </c>
      <c r="M804">
        <v>0.04</v>
      </c>
      <c r="N804">
        <f>IF(E804="",Data_Validation!$B$1,E804)</f>
        <v>247.26</v>
      </c>
      <c r="O804">
        <f>IF(J804="",Data_Validation!$B$2,J804)</f>
        <v>25.2</v>
      </c>
      <c r="P804">
        <f t="shared" si="108"/>
        <v>1</v>
      </c>
      <c r="Q804" s="2">
        <f>CustomerData[[#This Row],[avg_order_value_clean]]*CustomerData[[#This Row],[total_orders]]</f>
        <v>2719.8599999999997</v>
      </c>
      <c r="R804" s="2" t="str">
        <f t="shared" si="116"/>
        <v>Inactive</v>
      </c>
      <c r="S804" s="2" t="str">
        <f t="shared" si="109"/>
        <v>Low Risk</v>
      </c>
      <c r="T804" s="2" t="str">
        <f t="shared" si="110"/>
        <v>55+</v>
      </c>
      <c r="U804" s="1">
        <f t="shared" ca="1" si="111"/>
        <v>481</v>
      </c>
      <c r="V804" s="2" t="str">
        <f t="shared" si="112"/>
        <v>Medium Loyalty</v>
      </c>
      <c r="W804" s="2" t="str">
        <f t="shared" si="113"/>
        <v>Legitimate</v>
      </c>
      <c r="X804" s="2" t="str">
        <f>IF(Q804&lt;Data_Validation!$B$8,"Low Value",IF(Q804&lt;Data_Validation!$B$9,"Medium Value","High Value"))</f>
        <v>High Value</v>
      </c>
      <c r="Y804" s="2" t="str">
        <f t="shared" si="114"/>
        <v>High Value - Maintain</v>
      </c>
      <c r="Z804" s="2" t="str">
        <f t="shared" si="115"/>
        <v>Check Data</v>
      </c>
    </row>
    <row r="805" spans="1:26" x14ac:dyDescent="0.3">
      <c r="A805" t="s">
        <v>634</v>
      </c>
      <c r="B805">
        <v>19</v>
      </c>
      <c r="C805" t="s">
        <v>14</v>
      </c>
      <c r="D805" t="s">
        <v>15</v>
      </c>
      <c r="E805">
        <v>34.54</v>
      </c>
      <c r="F805">
        <v>17</v>
      </c>
      <c r="G805">
        <v>326</v>
      </c>
      <c r="H805">
        <v>0</v>
      </c>
      <c r="I805" t="s">
        <v>40</v>
      </c>
      <c r="K805" s="1">
        <v>44973</v>
      </c>
      <c r="L805">
        <v>43</v>
      </c>
      <c r="M805">
        <v>0.17</v>
      </c>
      <c r="N805">
        <f>IF(E805="",Data_Validation!$B$1,E805)</f>
        <v>34.54</v>
      </c>
      <c r="O805">
        <f>IF(J805="",Data_Validation!$B$2,J805)</f>
        <v>250</v>
      </c>
      <c r="P805">
        <f t="shared" si="108"/>
        <v>3</v>
      </c>
      <c r="Q805" s="2">
        <f>CustomerData[[#This Row],[avg_order_value_clean]]*CustomerData[[#This Row],[total_orders]]</f>
        <v>587.17999999999995</v>
      </c>
      <c r="R805" s="2" t="str">
        <f t="shared" si="116"/>
        <v>Inactive</v>
      </c>
      <c r="S805" s="2" t="str">
        <f t="shared" si="109"/>
        <v>Low Risk</v>
      </c>
      <c r="T805" s="2" t="str">
        <f t="shared" si="110"/>
        <v>Under 25</v>
      </c>
      <c r="U805" s="1">
        <f t="shared" ca="1" si="111"/>
        <v>1288</v>
      </c>
      <c r="V805" s="2" t="str">
        <f t="shared" si="112"/>
        <v>Medium Loyalty</v>
      </c>
      <c r="W805" s="2" t="str">
        <f t="shared" si="113"/>
        <v>Legitimate</v>
      </c>
      <c r="X805" s="2" t="str">
        <f>IF(Q805&lt;Data_Validation!$B$8,"Low Value",IF(Q805&lt;Data_Validation!$B$9,"Medium Value","High Value"))</f>
        <v>Low Value</v>
      </c>
      <c r="Y805" s="2" t="str">
        <f t="shared" si="114"/>
        <v>Stable</v>
      </c>
      <c r="Z805" s="2" t="str">
        <f t="shared" si="115"/>
        <v>Check Data</v>
      </c>
    </row>
    <row r="806" spans="1:26" x14ac:dyDescent="0.3">
      <c r="A806" t="s">
        <v>797</v>
      </c>
      <c r="B806">
        <v>37</v>
      </c>
      <c r="C806" t="s">
        <v>21</v>
      </c>
      <c r="D806" t="s">
        <v>15</v>
      </c>
      <c r="E806">
        <v>231.52</v>
      </c>
      <c r="F806">
        <v>7</v>
      </c>
      <c r="G806">
        <v>345</v>
      </c>
      <c r="H806">
        <v>0</v>
      </c>
      <c r="I806" t="s">
        <v>40</v>
      </c>
      <c r="J806">
        <v>95</v>
      </c>
      <c r="K806" s="1">
        <v>44857</v>
      </c>
      <c r="L806">
        <v>14</v>
      </c>
      <c r="M806">
        <v>0.42</v>
      </c>
      <c r="N806">
        <f>IF(E806="",Data_Validation!$B$1,E806)</f>
        <v>231.52</v>
      </c>
      <c r="O806">
        <f>IF(J806="",Data_Validation!$B$2,J806)</f>
        <v>95</v>
      </c>
      <c r="P806">
        <f t="shared" si="108"/>
        <v>1</v>
      </c>
      <c r="Q806" s="2">
        <f>CustomerData[[#This Row],[avg_order_value_clean]]*CustomerData[[#This Row],[total_orders]]</f>
        <v>1620.64</v>
      </c>
      <c r="R806" s="2" t="str">
        <f t="shared" si="116"/>
        <v>Inactive</v>
      </c>
      <c r="S806" s="2" t="str">
        <f t="shared" si="109"/>
        <v>Medium Risk</v>
      </c>
      <c r="T806" s="2" t="str">
        <f t="shared" si="110"/>
        <v>35-44</v>
      </c>
      <c r="U806" s="1">
        <f t="shared" ca="1" si="111"/>
        <v>1404</v>
      </c>
      <c r="V806" s="2" t="str">
        <f t="shared" si="112"/>
        <v>Low Loyalty</v>
      </c>
      <c r="W806" s="2" t="str">
        <f t="shared" si="113"/>
        <v>Legitimate</v>
      </c>
      <c r="X806" s="2" t="str">
        <f>IF(Q806&lt;Data_Validation!$B$8,"Low Value",IF(Q806&lt;Data_Validation!$B$9,"Medium Value","High Value"))</f>
        <v>High Value</v>
      </c>
      <c r="Y806" s="2" t="str">
        <f t="shared" si="114"/>
        <v>High Value - Maintain</v>
      </c>
      <c r="Z806" s="2" t="str">
        <f t="shared" si="115"/>
        <v>Check Data</v>
      </c>
    </row>
    <row r="807" spans="1:26" x14ac:dyDescent="0.3">
      <c r="A807" t="s">
        <v>798</v>
      </c>
      <c r="B807">
        <v>37</v>
      </c>
      <c r="C807" t="s">
        <v>14</v>
      </c>
      <c r="D807" t="s">
        <v>15</v>
      </c>
      <c r="E807">
        <v>155.68</v>
      </c>
      <c r="F807">
        <v>10</v>
      </c>
      <c r="G807">
        <v>216</v>
      </c>
      <c r="H807">
        <v>0</v>
      </c>
      <c r="I807" t="s">
        <v>29</v>
      </c>
      <c r="J807">
        <v>26.6</v>
      </c>
      <c r="K807" s="1">
        <v>44956</v>
      </c>
      <c r="L807">
        <v>97</v>
      </c>
      <c r="M807">
        <v>0.36</v>
      </c>
      <c r="N807">
        <f>IF(E807="",Data_Validation!$B$1,E807)</f>
        <v>155.68</v>
      </c>
      <c r="O807">
        <f>IF(J807="",Data_Validation!$B$2,J807)</f>
        <v>26.6</v>
      </c>
      <c r="P807">
        <f t="shared" si="108"/>
        <v>3</v>
      </c>
      <c r="Q807" s="2">
        <f>CustomerData[[#This Row],[avg_order_value_clean]]*CustomerData[[#This Row],[total_orders]]</f>
        <v>1556.8000000000002</v>
      </c>
      <c r="R807" s="2" t="str">
        <f t="shared" si="116"/>
        <v>Inactive</v>
      </c>
      <c r="S807" s="2" t="str">
        <f t="shared" si="109"/>
        <v>Medium Risk</v>
      </c>
      <c r="T807" s="2" t="str">
        <f t="shared" si="110"/>
        <v>35-44</v>
      </c>
      <c r="U807" s="1">
        <f t="shared" ca="1" si="111"/>
        <v>1305</v>
      </c>
      <c r="V807" s="2" t="str">
        <f t="shared" si="112"/>
        <v>High Loyalty</v>
      </c>
      <c r="W807" s="2" t="str">
        <f t="shared" si="113"/>
        <v>Legitimate</v>
      </c>
      <c r="X807" s="2" t="str">
        <f>IF(Q807&lt;Data_Validation!$B$8,"Low Value",IF(Q807&lt;Data_Validation!$B$9,"Medium Value","High Value"))</f>
        <v>High Value</v>
      </c>
      <c r="Y807" s="2" t="str">
        <f t="shared" si="114"/>
        <v>High Value - Maintain</v>
      </c>
      <c r="Z807" s="2" t="str">
        <f t="shared" si="115"/>
        <v>Check Data</v>
      </c>
    </row>
    <row r="808" spans="1:26" x14ac:dyDescent="0.3">
      <c r="A808" t="s">
        <v>799</v>
      </c>
      <c r="B808">
        <v>76</v>
      </c>
      <c r="C808" t="s">
        <v>14</v>
      </c>
      <c r="D808" t="s">
        <v>37</v>
      </c>
      <c r="E808">
        <v>42.68</v>
      </c>
      <c r="F808">
        <v>6</v>
      </c>
      <c r="G808">
        <v>78</v>
      </c>
      <c r="H808">
        <v>0</v>
      </c>
      <c r="I808" t="s">
        <v>40</v>
      </c>
      <c r="J808">
        <v>76.099999999999994</v>
      </c>
      <c r="K808" s="1">
        <v>45428</v>
      </c>
      <c r="L808">
        <v>44</v>
      </c>
      <c r="M808">
        <v>0.51</v>
      </c>
      <c r="N808">
        <f>IF(E808="",Data_Validation!$B$1,E808)</f>
        <v>42.68</v>
      </c>
      <c r="O808">
        <f>IF(J808="",Data_Validation!$B$2,J808)</f>
        <v>76.099999999999994</v>
      </c>
      <c r="P808">
        <f t="shared" si="108"/>
        <v>1</v>
      </c>
      <c r="Q808" s="2">
        <f>CustomerData[[#This Row],[avg_order_value_clean]]*CustomerData[[#This Row],[total_orders]]</f>
        <v>256.08</v>
      </c>
      <c r="R808" s="2" t="str">
        <f t="shared" si="116"/>
        <v>At Risk</v>
      </c>
      <c r="S808" s="2" t="str">
        <f t="shared" si="109"/>
        <v>High Risk</v>
      </c>
      <c r="T808" s="2" t="str">
        <f t="shared" si="110"/>
        <v>55+</v>
      </c>
      <c r="U808" s="1">
        <f t="shared" ca="1" si="111"/>
        <v>833</v>
      </c>
      <c r="V808" s="2" t="str">
        <f t="shared" si="112"/>
        <v>Medium Loyalty</v>
      </c>
      <c r="W808" s="2" t="str">
        <f t="shared" si="113"/>
        <v>Legitimate</v>
      </c>
      <c r="X808" s="2" t="str">
        <f>IF(Q808&lt;Data_Validation!$B$8,"Low Value",IF(Q808&lt;Data_Validation!$B$9,"Medium Value","High Value"))</f>
        <v>Low Value</v>
      </c>
      <c r="Y808" s="2" t="str">
        <f t="shared" si="114"/>
        <v>At Risk - Develop</v>
      </c>
      <c r="Z808" s="2" t="str">
        <f t="shared" si="115"/>
        <v>Check Data</v>
      </c>
    </row>
    <row r="809" spans="1:26" x14ac:dyDescent="0.3">
      <c r="A809" t="s">
        <v>800</v>
      </c>
      <c r="B809">
        <v>63</v>
      </c>
      <c r="C809" t="s">
        <v>14</v>
      </c>
      <c r="D809" t="s">
        <v>37</v>
      </c>
      <c r="E809">
        <v>82.84</v>
      </c>
      <c r="F809">
        <v>9</v>
      </c>
      <c r="G809">
        <v>92</v>
      </c>
      <c r="H809">
        <v>0</v>
      </c>
      <c r="I809" t="s">
        <v>16</v>
      </c>
      <c r="J809">
        <v>50.6</v>
      </c>
      <c r="K809" s="1">
        <v>44633</v>
      </c>
      <c r="L809">
        <v>28</v>
      </c>
      <c r="M809">
        <v>0.75</v>
      </c>
      <c r="N809">
        <f>IF(E809="",Data_Validation!$B$1,E809)</f>
        <v>82.84</v>
      </c>
      <c r="O809">
        <f>IF(J809="",Data_Validation!$B$2,J809)</f>
        <v>50.6</v>
      </c>
      <c r="P809">
        <f t="shared" si="108"/>
        <v>2</v>
      </c>
      <c r="Q809" s="2">
        <f>CustomerData[[#This Row],[avg_order_value_clean]]*CustomerData[[#This Row],[total_orders]]</f>
        <v>745.56000000000006</v>
      </c>
      <c r="R809" s="2" t="str">
        <f t="shared" si="116"/>
        <v>Inactive</v>
      </c>
      <c r="S809" s="2" t="str">
        <f t="shared" si="109"/>
        <v>High Risk</v>
      </c>
      <c r="T809" s="2" t="str">
        <f t="shared" si="110"/>
        <v>55+</v>
      </c>
      <c r="U809" s="1">
        <f t="shared" ca="1" si="111"/>
        <v>1628</v>
      </c>
      <c r="V809" s="2" t="str">
        <f t="shared" si="112"/>
        <v>Low Loyalty</v>
      </c>
      <c r="W809" s="2" t="str">
        <f t="shared" si="113"/>
        <v>Legitimate</v>
      </c>
      <c r="X809" s="2" t="str">
        <f>IF(Q809&lt;Data_Validation!$B$8,"Low Value",IF(Q809&lt;Data_Validation!$B$9,"Medium Value","High Value"))</f>
        <v>Low Value</v>
      </c>
      <c r="Y809" s="2" t="str">
        <f t="shared" si="114"/>
        <v>At Risk - Develop</v>
      </c>
      <c r="Z809" s="2" t="str">
        <f t="shared" si="115"/>
        <v>Check Data</v>
      </c>
    </row>
    <row r="810" spans="1:26" x14ac:dyDescent="0.3">
      <c r="A810" t="s">
        <v>801</v>
      </c>
      <c r="B810">
        <v>20</v>
      </c>
      <c r="C810" t="s">
        <v>14</v>
      </c>
      <c r="D810" t="s">
        <v>15</v>
      </c>
      <c r="E810">
        <v>118.93</v>
      </c>
      <c r="F810">
        <v>8</v>
      </c>
      <c r="G810">
        <v>237</v>
      </c>
      <c r="H810">
        <v>0</v>
      </c>
      <c r="I810" t="s">
        <v>40</v>
      </c>
      <c r="J810">
        <v>38</v>
      </c>
      <c r="K810" s="1">
        <v>45408</v>
      </c>
      <c r="L810">
        <v>61</v>
      </c>
      <c r="M810">
        <v>0.26</v>
      </c>
      <c r="N810">
        <f>IF(E810="",Data_Validation!$B$1,E810)</f>
        <v>118.93</v>
      </c>
      <c r="O810">
        <f>IF(J810="",Data_Validation!$B$2,J810)</f>
        <v>38</v>
      </c>
      <c r="P810">
        <f t="shared" si="108"/>
        <v>1</v>
      </c>
      <c r="Q810" s="2">
        <f>CustomerData[[#This Row],[avg_order_value_clean]]*CustomerData[[#This Row],[total_orders]]</f>
        <v>951.44</v>
      </c>
      <c r="R810" s="2" t="str">
        <f t="shared" si="116"/>
        <v>Inactive</v>
      </c>
      <c r="S810" s="2" t="str">
        <f t="shared" si="109"/>
        <v>Medium Risk</v>
      </c>
      <c r="T810" s="2" t="str">
        <f t="shared" si="110"/>
        <v>Under 25</v>
      </c>
      <c r="U810" s="1">
        <f t="shared" ca="1" si="111"/>
        <v>853</v>
      </c>
      <c r="V810" s="2" t="str">
        <f t="shared" si="112"/>
        <v>Medium Loyalty</v>
      </c>
      <c r="W810" s="2" t="str">
        <f t="shared" si="113"/>
        <v>Legitimate</v>
      </c>
      <c r="X810" s="2" t="str">
        <f>IF(Q810&lt;Data_Validation!$B$8,"Low Value",IF(Q810&lt;Data_Validation!$B$9,"Medium Value","High Value"))</f>
        <v>Low Value</v>
      </c>
      <c r="Y810" s="2" t="str">
        <f t="shared" si="114"/>
        <v>Stable</v>
      </c>
      <c r="Z810" s="2" t="str">
        <f t="shared" si="115"/>
        <v>Check Data</v>
      </c>
    </row>
    <row r="811" spans="1:26" x14ac:dyDescent="0.3">
      <c r="A811" t="s">
        <v>802</v>
      </c>
      <c r="B811">
        <v>72</v>
      </c>
      <c r="C811" t="s">
        <v>21</v>
      </c>
      <c r="D811" t="s">
        <v>44</v>
      </c>
      <c r="E811">
        <v>170.4</v>
      </c>
      <c r="F811">
        <v>9</v>
      </c>
      <c r="G811">
        <v>233</v>
      </c>
      <c r="H811">
        <v>0</v>
      </c>
      <c r="I811" t="s">
        <v>19</v>
      </c>
      <c r="K811" s="1">
        <v>44430</v>
      </c>
      <c r="L811">
        <v>38</v>
      </c>
      <c r="M811">
        <v>0.23</v>
      </c>
      <c r="N811">
        <f>IF(E811="",Data_Validation!$B$1,E811)</f>
        <v>170.4</v>
      </c>
      <c r="O811">
        <f>IF(J811="",Data_Validation!$B$2,J811)</f>
        <v>250</v>
      </c>
      <c r="P811">
        <f t="shared" si="108"/>
        <v>1</v>
      </c>
      <c r="Q811" s="2">
        <f>CustomerData[[#This Row],[avg_order_value_clean]]*CustomerData[[#This Row],[total_orders]]</f>
        <v>1533.6000000000001</v>
      </c>
      <c r="R811" s="2" t="str">
        <f t="shared" si="116"/>
        <v>Inactive</v>
      </c>
      <c r="S811" s="2" t="str">
        <f t="shared" si="109"/>
        <v>Medium Risk</v>
      </c>
      <c r="T811" s="2" t="str">
        <f t="shared" si="110"/>
        <v>55+</v>
      </c>
      <c r="U811" s="1">
        <f t="shared" ca="1" si="111"/>
        <v>1831</v>
      </c>
      <c r="V811" s="2" t="str">
        <f t="shared" si="112"/>
        <v>Low Loyalty</v>
      </c>
      <c r="W811" s="2" t="str">
        <f t="shared" si="113"/>
        <v>Legitimate</v>
      </c>
      <c r="X811" s="2" t="str">
        <f>IF(Q811&lt;Data_Validation!$B$8,"Low Value",IF(Q811&lt;Data_Validation!$B$9,"Medium Value","High Value"))</f>
        <v>High Value</v>
      </c>
      <c r="Y811" s="2" t="str">
        <f t="shared" si="114"/>
        <v>High Value - Maintain</v>
      </c>
      <c r="Z811" s="2" t="str">
        <f t="shared" si="115"/>
        <v>Check Data</v>
      </c>
    </row>
    <row r="812" spans="1:26" x14ac:dyDescent="0.3">
      <c r="A812" t="s">
        <v>803</v>
      </c>
      <c r="B812">
        <v>29</v>
      </c>
      <c r="C812" t="s">
        <v>21</v>
      </c>
      <c r="D812" t="s">
        <v>26</v>
      </c>
      <c r="F812">
        <v>13</v>
      </c>
      <c r="G812">
        <v>176</v>
      </c>
      <c r="H812">
        <v>0</v>
      </c>
      <c r="I812" t="s">
        <v>16</v>
      </c>
      <c r="K812" s="1">
        <v>45323</v>
      </c>
      <c r="L812">
        <v>71</v>
      </c>
      <c r="M812">
        <v>0.48</v>
      </c>
      <c r="N812">
        <f>IF(E812="",Data_Validation!$B$1,E812)</f>
        <v>250</v>
      </c>
      <c r="O812">
        <f>IF(J812="",Data_Validation!$B$2,J812)</f>
        <v>250</v>
      </c>
      <c r="P812">
        <f t="shared" si="108"/>
        <v>3</v>
      </c>
      <c r="Q812" s="2">
        <f>CustomerData[[#This Row],[avg_order_value_clean]]*CustomerData[[#This Row],[total_orders]]</f>
        <v>3250</v>
      </c>
      <c r="R812" s="2" t="str">
        <f t="shared" si="116"/>
        <v>Inactive</v>
      </c>
      <c r="S812" s="2" t="str">
        <f t="shared" si="109"/>
        <v>Medium Risk</v>
      </c>
      <c r="T812" s="2" t="str">
        <f t="shared" si="110"/>
        <v>25-34</v>
      </c>
      <c r="U812" s="1">
        <f t="shared" ca="1" si="111"/>
        <v>938</v>
      </c>
      <c r="V812" s="2" t="str">
        <f t="shared" si="112"/>
        <v>High Loyalty</v>
      </c>
      <c r="W812" s="2" t="str">
        <f t="shared" si="113"/>
        <v>Legitimate</v>
      </c>
      <c r="X812" s="2" t="str">
        <f>IF(Q812&lt;Data_Validation!$B$8,"Low Value",IF(Q812&lt;Data_Validation!$B$9,"Medium Value","High Value"))</f>
        <v>High Value</v>
      </c>
      <c r="Y812" s="2" t="str">
        <f t="shared" si="114"/>
        <v>High Value - Maintain</v>
      </c>
      <c r="Z812" s="2" t="str">
        <f t="shared" si="115"/>
        <v>Check Data</v>
      </c>
    </row>
    <row r="813" spans="1:26" x14ac:dyDescent="0.3">
      <c r="A813" t="s">
        <v>606</v>
      </c>
      <c r="B813">
        <v>57</v>
      </c>
      <c r="C813" t="s">
        <v>14</v>
      </c>
      <c r="D813" t="s">
        <v>28</v>
      </c>
      <c r="E813">
        <v>54.13</v>
      </c>
      <c r="F813">
        <v>11</v>
      </c>
      <c r="G813">
        <v>254</v>
      </c>
      <c r="H813">
        <v>0</v>
      </c>
      <c r="I813" t="s">
        <v>23</v>
      </c>
      <c r="K813" s="1">
        <v>45349</v>
      </c>
      <c r="L813">
        <v>75</v>
      </c>
      <c r="M813">
        <v>0.44</v>
      </c>
      <c r="N813">
        <f>IF(E813="",Data_Validation!$B$1,E813)</f>
        <v>54.13</v>
      </c>
      <c r="O813">
        <f>IF(J813="",Data_Validation!$B$2,J813)</f>
        <v>250</v>
      </c>
      <c r="P813">
        <f t="shared" si="108"/>
        <v>3</v>
      </c>
      <c r="Q813" s="2">
        <f>CustomerData[[#This Row],[avg_order_value_clean]]*CustomerData[[#This Row],[total_orders]]</f>
        <v>595.43000000000006</v>
      </c>
      <c r="R813" s="2" t="str">
        <f t="shared" si="116"/>
        <v>Inactive</v>
      </c>
      <c r="S813" s="2" t="str">
        <f t="shared" si="109"/>
        <v>Medium Risk</v>
      </c>
      <c r="T813" s="2" t="str">
        <f t="shared" si="110"/>
        <v>55+</v>
      </c>
      <c r="U813" s="1">
        <f t="shared" ca="1" si="111"/>
        <v>912</v>
      </c>
      <c r="V813" s="2" t="str">
        <f t="shared" si="112"/>
        <v>High Loyalty</v>
      </c>
      <c r="W813" s="2" t="str">
        <f t="shared" si="113"/>
        <v>Legitimate</v>
      </c>
      <c r="X813" s="2" t="str">
        <f>IF(Q813&lt;Data_Validation!$B$8,"Low Value",IF(Q813&lt;Data_Validation!$B$9,"Medium Value","High Value"))</f>
        <v>Low Value</v>
      </c>
      <c r="Y813" s="2" t="str">
        <f t="shared" si="114"/>
        <v>Stable</v>
      </c>
      <c r="Z813" s="2" t="str">
        <f t="shared" si="115"/>
        <v>Check Data</v>
      </c>
    </row>
    <row r="814" spans="1:26" x14ac:dyDescent="0.3">
      <c r="A814" t="s">
        <v>804</v>
      </c>
      <c r="B814">
        <v>19</v>
      </c>
      <c r="C814" t="s">
        <v>21</v>
      </c>
      <c r="D814" t="s">
        <v>28</v>
      </c>
      <c r="E814">
        <v>162.11000000000001</v>
      </c>
      <c r="F814">
        <v>12</v>
      </c>
      <c r="G814">
        <v>320</v>
      </c>
      <c r="H814">
        <v>0</v>
      </c>
      <c r="I814" t="s">
        <v>29</v>
      </c>
      <c r="J814">
        <v>59.2</v>
      </c>
      <c r="K814" s="1">
        <v>45294</v>
      </c>
      <c r="L814">
        <v>33</v>
      </c>
      <c r="M814">
        <v>0.35</v>
      </c>
      <c r="N814">
        <f>IF(E814="",Data_Validation!$B$1,E814)</f>
        <v>162.11000000000001</v>
      </c>
      <c r="O814">
        <f>IF(J814="",Data_Validation!$B$2,J814)</f>
        <v>59.2</v>
      </c>
      <c r="P814">
        <f t="shared" si="108"/>
        <v>1</v>
      </c>
      <c r="Q814" s="2">
        <f>CustomerData[[#This Row],[avg_order_value_clean]]*CustomerData[[#This Row],[total_orders]]</f>
        <v>1945.3200000000002</v>
      </c>
      <c r="R814" s="2" t="str">
        <f t="shared" si="116"/>
        <v>Inactive</v>
      </c>
      <c r="S814" s="2" t="str">
        <f t="shared" si="109"/>
        <v>Medium Risk</v>
      </c>
      <c r="T814" s="2" t="str">
        <f t="shared" si="110"/>
        <v>Under 25</v>
      </c>
      <c r="U814" s="1">
        <f t="shared" ca="1" si="111"/>
        <v>967</v>
      </c>
      <c r="V814" s="2" t="str">
        <f t="shared" si="112"/>
        <v>Low Loyalty</v>
      </c>
      <c r="W814" s="2" t="str">
        <f t="shared" si="113"/>
        <v>Legitimate</v>
      </c>
      <c r="X814" s="2" t="str">
        <f>IF(Q814&lt;Data_Validation!$B$8,"Low Value",IF(Q814&lt;Data_Validation!$B$9,"Medium Value","High Value"))</f>
        <v>High Value</v>
      </c>
      <c r="Y814" s="2" t="str">
        <f t="shared" si="114"/>
        <v>High Value - Maintain</v>
      </c>
      <c r="Z814" s="2" t="str">
        <f t="shared" si="115"/>
        <v>Check Data</v>
      </c>
    </row>
    <row r="815" spans="1:26" x14ac:dyDescent="0.3">
      <c r="A815" t="s">
        <v>805</v>
      </c>
      <c r="B815">
        <v>53</v>
      </c>
      <c r="C815" t="s">
        <v>21</v>
      </c>
      <c r="D815" t="s">
        <v>26</v>
      </c>
      <c r="E815">
        <v>63.81</v>
      </c>
      <c r="F815">
        <v>11</v>
      </c>
      <c r="G815">
        <v>131</v>
      </c>
      <c r="H815">
        <v>0</v>
      </c>
      <c r="I815" t="s">
        <v>16</v>
      </c>
      <c r="J815">
        <v>64.400000000000006</v>
      </c>
      <c r="K815" s="1">
        <v>45800</v>
      </c>
      <c r="L815">
        <v>67</v>
      </c>
      <c r="M815">
        <v>0.26</v>
      </c>
      <c r="N815">
        <f>IF(E815="",Data_Validation!$B$1,E815)</f>
        <v>63.81</v>
      </c>
      <c r="O815">
        <f>IF(J815="",Data_Validation!$B$2,J815)</f>
        <v>64.400000000000006</v>
      </c>
      <c r="P815">
        <f t="shared" si="108"/>
        <v>2</v>
      </c>
      <c r="Q815" s="2">
        <f>CustomerData[[#This Row],[avg_order_value_clean]]*CustomerData[[#This Row],[total_orders]]</f>
        <v>701.91000000000008</v>
      </c>
      <c r="R815" s="2" t="str">
        <f t="shared" si="116"/>
        <v>Inactive</v>
      </c>
      <c r="S815" s="2" t="str">
        <f t="shared" si="109"/>
        <v>Medium Risk</v>
      </c>
      <c r="T815" s="2" t="str">
        <f t="shared" si="110"/>
        <v>45-54</v>
      </c>
      <c r="U815" s="1">
        <f t="shared" ca="1" si="111"/>
        <v>461</v>
      </c>
      <c r="V815" s="2" t="str">
        <f t="shared" si="112"/>
        <v>Medium Loyalty</v>
      </c>
      <c r="W815" s="2" t="str">
        <f t="shared" si="113"/>
        <v>Legitimate</v>
      </c>
      <c r="X815" s="2" t="str">
        <f>IF(Q815&lt;Data_Validation!$B$8,"Low Value",IF(Q815&lt;Data_Validation!$B$9,"Medium Value","High Value"))</f>
        <v>Low Value</v>
      </c>
      <c r="Y815" s="2" t="str">
        <f t="shared" si="114"/>
        <v>Stable</v>
      </c>
      <c r="Z815" s="2" t="str">
        <f t="shared" si="115"/>
        <v>Check Data</v>
      </c>
    </row>
    <row r="816" spans="1:26" x14ac:dyDescent="0.3">
      <c r="A816" t="s">
        <v>806</v>
      </c>
      <c r="B816">
        <v>31</v>
      </c>
      <c r="C816" t="s">
        <v>14</v>
      </c>
      <c r="D816" t="s">
        <v>22</v>
      </c>
      <c r="F816">
        <v>13</v>
      </c>
      <c r="G816">
        <v>264</v>
      </c>
      <c r="H816">
        <v>0</v>
      </c>
      <c r="I816" t="s">
        <v>40</v>
      </c>
      <c r="J816">
        <v>51.7</v>
      </c>
      <c r="K816" s="1">
        <v>45769</v>
      </c>
      <c r="L816">
        <v>22</v>
      </c>
      <c r="M816">
        <v>0.28999999999999998</v>
      </c>
      <c r="N816">
        <f>IF(E816="",Data_Validation!$B$1,E816)</f>
        <v>250</v>
      </c>
      <c r="O816">
        <f>IF(J816="",Data_Validation!$B$2,J816)</f>
        <v>51.7</v>
      </c>
      <c r="P816">
        <f t="shared" si="108"/>
        <v>1</v>
      </c>
      <c r="Q816" s="2">
        <f>CustomerData[[#This Row],[avg_order_value_clean]]*CustomerData[[#This Row],[total_orders]]</f>
        <v>3250</v>
      </c>
      <c r="R816" s="2" t="str">
        <f t="shared" si="116"/>
        <v>Inactive</v>
      </c>
      <c r="S816" s="2" t="str">
        <f t="shared" si="109"/>
        <v>Medium Risk</v>
      </c>
      <c r="T816" s="2" t="str">
        <f t="shared" si="110"/>
        <v>25-34</v>
      </c>
      <c r="U816" s="1">
        <f t="shared" ca="1" si="111"/>
        <v>492</v>
      </c>
      <c r="V816" s="2" t="str">
        <f t="shared" si="112"/>
        <v>Low Loyalty</v>
      </c>
      <c r="W816" s="2" t="str">
        <f t="shared" si="113"/>
        <v>Legitimate</v>
      </c>
      <c r="X816" s="2" t="str">
        <f>IF(Q816&lt;Data_Validation!$B$8,"Low Value",IF(Q816&lt;Data_Validation!$B$9,"Medium Value","High Value"))</f>
        <v>High Value</v>
      </c>
      <c r="Y816" s="2" t="str">
        <f t="shared" si="114"/>
        <v>High Value - Maintain</v>
      </c>
      <c r="Z816" s="2" t="str">
        <f t="shared" si="115"/>
        <v>Check Data</v>
      </c>
    </row>
    <row r="817" spans="1:26" x14ac:dyDescent="0.3">
      <c r="A817" t="s">
        <v>73</v>
      </c>
      <c r="B817">
        <v>33</v>
      </c>
      <c r="C817" t="s">
        <v>14</v>
      </c>
      <c r="D817" t="s">
        <v>44</v>
      </c>
      <c r="E817">
        <v>68.430000000000007</v>
      </c>
      <c r="F817">
        <v>9</v>
      </c>
      <c r="G817">
        <v>291</v>
      </c>
      <c r="H817">
        <v>0</v>
      </c>
      <c r="I817" t="s">
        <v>16</v>
      </c>
      <c r="J817">
        <v>53.3</v>
      </c>
      <c r="K817" s="1">
        <v>44829</v>
      </c>
      <c r="L817">
        <v>13</v>
      </c>
      <c r="M817">
        <v>0.3</v>
      </c>
      <c r="N817">
        <f>IF(E817="",Data_Validation!$B$1,E817)</f>
        <v>68.430000000000007</v>
      </c>
      <c r="O817">
        <f>IF(J817="",Data_Validation!$B$2,J817)</f>
        <v>53.3</v>
      </c>
      <c r="P817">
        <f t="shared" si="108"/>
        <v>2</v>
      </c>
      <c r="Q817" s="2">
        <f>CustomerData[[#This Row],[avg_order_value_clean]]*CustomerData[[#This Row],[total_orders]]</f>
        <v>615.87000000000012</v>
      </c>
      <c r="R817" s="2" t="str">
        <f t="shared" si="116"/>
        <v>Inactive</v>
      </c>
      <c r="S817" s="2" t="str">
        <f t="shared" si="109"/>
        <v>Medium Risk</v>
      </c>
      <c r="T817" s="2" t="str">
        <f t="shared" si="110"/>
        <v>25-34</v>
      </c>
      <c r="U817" s="1">
        <f t="shared" ca="1" si="111"/>
        <v>1432</v>
      </c>
      <c r="V817" s="2" t="str">
        <f t="shared" si="112"/>
        <v>Low Loyalty</v>
      </c>
      <c r="W817" s="2" t="str">
        <f t="shared" si="113"/>
        <v>Legitimate</v>
      </c>
      <c r="X817" s="2" t="str">
        <f>IF(Q817&lt;Data_Validation!$B$8,"Low Value",IF(Q817&lt;Data_Validation!$B$9,"Medium Value","High Value"))</f>
        <v>Low Value</v>
      </c>
      <c r="Y817" s="2" t="str">
        <f t="shared" si="114"/>
        <v>Stable</v>
      </c>
      <c r="Z817" s="2" t="str">
        <f t="shared" si="115"/>
        <v>Check Data</v>
      </c>
    </row>
    <row r="818" spans="1:26" x14ac:dyDescent="0.3">
      <c r="A818" t="s">
        <v>807</v>
      </c>
      <c r="B818">
        <v>36</v>
      </c>
      <c r="C818" t="s">
        <v>21</v>
      </c>
      <c r="D818" t="s">
        <v>15</v>
      </c>
      <c r="F818">
        <v>10</v>
      </c>
      <c r="G818">
        <v>178</v>
      </c>
      <c r="H818">
        <v>0</v>
      </c>
      <c r="I818" t="s">
        <v>23</v>
      </c>
      <c r="J818">
        <v>85.2</v>
      </c>
      <c r="K818" s="1">
        <v>44544</v>
      </c>
      <c r="L818">
        <v>93</v>
      </c>
      <c r="M818">
        <v>0.64</v>
      </c>
      <c r="N818">
        <f>IF(E818="",Data_Validation!$B$1,E818)</f>
        <v>250</v>
      </c>
      <c r="O818">
        <f>IF(J818="",Data_Validation!$B$2,J818)</f>
        <v>85.2</v>
      </c>
      <c r="P818">
        <f t="shared" si="108"/>
        <v>1</v>
      </c>
      <c r="Q818" s="2">
        <f>CustomerData[[#This Row],[avg_order_value_clean]]*CustomerData[[#This Row],[total_orders]]</f>
        <v>2500</v>
      </c>
      <c r="R818" s="2" t="str">
        <f t="shared" si="116"/>
        <v>Inactive</v>
      </c>
      <c r="S818" s="2" t="str">
        <f t="shared" si="109"/>
        <v>High Risk</v>
      </c>
      <c r="T818" s="2" t="str">
        <f t="shared" si="110"/>
        <v>35-44</v>
      </c>
      <c r="U818" s="1">
        <f t="shared" ca="1" si="111"/>
        <v>1717</v>
      </c>
      <c r="V818" s="2" t="str">
        <f t="shared" si="112"/>
        <v>High Loyalty</v>
      </c>
      <c r="W818" s="2" t="str">
        <f t="shared" si="113"/>
        <v>Legitimate</v>
      </c>
      <c r="X818" s="2" t="str">
        <f>IF(Q818&lt;Data_Validation!$B$8,"Low Value",IF(Q818&lt;Data_Validation!$B$9,"Medium Value","High Value"))</f>
        <v>High Value</v>
      </c>
      <c r="Y818" s="2" t="str">
        <f t="shared" si="114"/>
        <v>Critical - Retain</v>
      </c>
      <c r="Z818" s="2" t="str">
        <f t="shared" si="115"/>
        <v>Check Data</v>
      </c>
    </row>
    <row r="819" spans="1:26" x14ac:dyDescent="0.3">
      <c r="A819" t="s">
        <v>808</v>
      </c>
      <c r="B819">
        <v>51</v>
      </c>
      <c r="C819" t="s">
        <v>21</v>
      </c>
      <c r="D819" t="s">
        <v>26</v>
      </c>
      <c r="E819">
        <v>104.54</v>
      </c>
      <c r="F819">
        <v>10</v>
      </c>
      <c r="G819">
        <v>343</v>
      </c>
      <c r="H819">
        <v>0</v>
      </c>
      <c r="I819" t="s">
        <v>16</v>
      </c>
      <c r="J819">
        <v>30.3</v>
      </c>
      <c r="K819" s="1">
        <v>45102</v>
      </c>
      <c r="L819">
        <v>6</v>
      </c>
      <c r="M819">
        <v>0.38</v>
      </c>
      <c r="N819">
        <f>IF(E819="",Data_Validation!$B$1,E819)</f>
        <v>104.54</v>
      </c>
      <c r="O819">
        <f>IF(J819="",Data_Validation!$B$2,J819)</f>
        <v>30.3</v>
      </c>
      <c r="P819">
        <f t="shared" si="108"/>
        <v>2</v>
      </c>
      <c r="Q819" s="2">
        <f>CustomerData[[#This Row],[avg_order_value_clean]]*CustomerData[[#This Row],[total_orders]]</f>
        <v>1045.4000000000001</v>
      </c>
      <c r="R819" s="2" t="str">
        <f t="shared" si="116"/>
        <v>Inactive</v>
      </c>
      <c r="S819" s="2" t="str">
        <f t="shared" si="109"/>
        <v>Medium Risk</v>
      </c>
      <c r="T819" s="2" t="str">
        <f t="shared" si="110"/>
        <v>45-54</v>
      </c>
      <c r="U819" s="1">
        <f t="shared" ca="1" si="111"/>
        <v>1159</v>
      </c>
      <c r="V819" s="2" t="str">
        <f t="shared" si="112"/>
        <v>Low Loyalty</v>
      </c>
      <c r="W819" s="2" t="str">
        <f t="shared" si="113"/>
        <v>Legitimate</v>
      </c>
      <c r="X819" s="2" t="str">
        <f>IF(Q819&lt;Data_Validation!$B$8,"Low Value",IF(Q819&lt;Data_Validation!$B$9,"Medium Value","High Value"))</f>
        <v>Low Value</v>
      </c>
      <c r="Y819" s="2" t="str">
        <f t="shared" si="114"/>
        <v>Stable</v>
      </c>
      <c r="Z819" s="2" t="str">
        <f t="shared" si="115"/>
        <v>Check Data</v>
      </c>
    </row>
    <row r="820" spans="1:26" x14ac:dyDescent="0.3">
      <c r="A820" t="s">
        <v>809</v>
      </c>
      <c r="B820">
        <v>61</v>
      </c>
      <c r="C820" t="s">
        <v>21</v>
      </c>
      <c r="D820" t="s">
        <v>52</v>
      </c>
      <c r="E820">
        <v>69.069999999999993</v>
      </c>
      <c r="F820">
        <v>11</v>
      </c>
      <c r="G820">
        <v>145</v>
      </c>
      <c r="H820">
        <v>0</v>
      </c>
      <c r="I820" t="s">
        <v>23</v>
      </c>
      <c r="J820">
        <v>73.599999999999994</v>
      </c>
      <c r="K820" s="1">
        <v>44400</v>
      </c>
      <c r="L820">
        <v>64</v>
      </c>
      <c r="M820">
        <v>0.38</v>
      </c>
      <c r="N820">
        <f>IF(E820="",Data_Validation!$B$1,E820)</f>
        <v>69.069999999999993</v>
      </c>
      <c r="O820">
        <f>IF(J820="",Data_Validation!$B$2,J820)</f>
        <v>73.599999999999994</v>
      </c>
      <c r="P820">
        <f t="shared" si="108"/>
        <v>2</v>
      </c>
      <c r="Q820" s="2">
        <f>CustomerData[[#This Row],[avg_order_value_clean]]*CustomerData[[#This Row],[total_orders]]</f>
        <v>759.77</v>
      </c>
      <c r="R820" s="2" t="str">
        <f t="shared" si="116"/>
        <v>Inactive</v>
      </c>
      <c r="S820" s="2" t="str">
        <f t="shared" si="109"/>
        <v>Medium Risk</v>
      </c>
      <c r="T820" s="2" t="str">
        <f t="shared" si="110"/>
        <v>55+</v>
      </c>
      <c r="U820" s="1">
        <f t="shared" ca="1" si="111"/>
        <v>1861</v>
      </c>
      <c r="V820" s="2" t="str">
        <f t="shared" si="112"/>
        <v>Medium Loyalty</v>
      </c>
      <c r="W820" s="2" t="str">
        <f t="shared" si="113"/>
        <v>Legitimate</v>
      </c>
      <c r="X820" s="2" t="str">
        <f>IF(Q820&lt;Data_Validation!$B$8,"Low Value",IF(Q820&lt;Data_Validation!$B$9,"Medium Value","High Value"))</f>
        <v>Low Value</v>
      </c>
      <c r="Y820" s="2" t="str">
        <f t="shared" si="114"/>
        <v>Stable</v>
      </c>
      <c r="Z820" s="2" t="str">
        <f t="shared" si="115"/>
        <v>Check Data</v>
      </c>
    </row>
    <row r="821" spans="1:26" x14ac:dyDescent="0.3">
      <c r="A821" t="s">
        <v>810</v>
      </c>
      <c r="B821">
        <v>78</v>
      </c>
      <c r="C821" t="s">
        <v>21</v>
      </c>
      <c r="D821" t="s">
        <v>28</v>
      </c>
      <c r="E821">
        <v>65.59</v>
      </c>
      <c r="F821">
        <v>12</v>
      </c>
      <c r="G821">
        <v>142</v>
      </c>
      <c r="H821">
        <v>0</v>
      </c>
      <c r="I821" t="s">
        <v>23</v>
      </c>
      <c r="J821">
        <v>26.9</v>
      </c>
      <c r="K821" s="1">
        <v>45638</v>
      </c>
      <c r="L821">
        <v>54</v>
      </c>
      <c r="M821">
        <v>0.56999999999999995</v>
      </c>
      <c r="N821">
        <f>IF(E821="",Data_Validation!$B$1,E821)</f>
        <v>65.59</v>
      </c>
      <c r="O821">
        <f>IF(J821="",Data_Validation!$B$2,J821)</f>
        <v>26.9</v>
      </c>
      <c r="P821">
        <f t="shared" si="108"/>
        <v>1</v>
      </c>
      <c r="Q821" s="2">
        <f>CustomerData[[#This Row],[avg_order_value_clean]]*CustomerData[[#This Row],[total_orders]]</f>
        <v>787.08</v>
      </c>
      <c r="R821" s="2" t="str">
        <f t="shared" si="116"/>
        <v>Inactive</v>
      </c>
      <c r="S821" s="2" t="str">
        <f t="shared" si="109"/>
        <v>High Risk</v>
      </c>
      <c r="T821" s="2" t="str">
        <f t="shared" si="110"/>
        <v>55+</v>
      </c>
      <c r="U821" s="1">
        <f t="shared" ca="1" si="111"/>
        <v>623</v>
      </c>
      <c r="V821" s="2" t="str">
        <f t="shared" si="112"/>
        <v>Medium Loyalty</v>
      </c>
      <c r="W821" s="2" t="str">
        <f t="shared" si="113"/>
        <v>Legitimate</v>
      </c>
      <c r="X821" s="2" t="str">
        <f>IF(Q821&lt;Data_Validation!$B$8,"Low Value",IF(Q821&lt;Data_Validation!$B$9,"Medium Value","High Value"))</f>
        <v>Low Value</v>
      </c>
      <c r="Y821" s="2" t="str">
        <f t="shared" si="114"/>
        <v>At Risk - Develop</v>
      </c>
      <c r="Z821" s="2" t="str">
        <f t="shared" si="115"/>
        <v>Check Data</v>
      </c>
    </row>
    <row r="822" spans="1:26" x14ac:dyDescent="0.3">
      <c r="A822" t="s">
        <v>811</v>
      </c>
      <c r="B822">
        <v>63</v>
      </c>
      <c r="C822" t="s">
        <v>14</v>
      </c>
      <c r="D822" t="s">
        <v>52</v>
      </c>
      <c r="E822">
        <v>113.72</v>
      </c>
      <c r="F822">
        <v>11</v>
      </c>
      <c r="G822">
        <v>19</v>
      </c>
      <c r="H822">
        <v>0</v>
      </c>
      <c r="I822" t="s">
        <v>16</v>
      </c>
      <c r="J822">
        <v>7.1</v>
      </c>
      <c r="K822" s="1">
        <v>44700</v>
      </c>
      <c r="L822">
        <v>43</v>
      </c>
      <c r="M822">
        <v>0.42</v>
      </c>
      <c r="N822">
        <f>IF(E822="",Data_Validation!$B$1,E822)</f>
        <v>113.72</v>
      </c>
      <c r="O822">
        <f>IF(J822="",Data_Validation!$B$2,J822)</f>
        <v>7.1</v>
      </c>
      <c r="P822">
        <f t="shared" si="108"/>
        <v>2</v>
      </c>
      <c r="Q822" s="2">
        <f>CustomerData[[#This Row],[avg_order_value_clean]]*CustomerData[[#This Row],[total_orders]]</f>
        <v>1250.92</v>
      </c>
      <c r="R822" s="2" t="str">
        <f t="shared" si="116"/>
        <v>Active</v>
      </c>
      <c r="S822" s="2" t="str">
        <f t="shared" si="109"/>
        <v>Medium Risk</v>
      </c>
      <c r="T822" s="2" t="str">
        <f t="shared" si="110"/>
        <v>55+</v>
      </c>
      <c r="U822" s="1">
        <f t="shared" ca="1" si="111"/>
        <v>1561</v>
      </c>
      <c r="V822" s="2" t="str">
        <f t="shared" si="112"/>
        <v>Medium Loyalty</v>
      </c>
      <c r="W822" s="2" t="str">
        <f t="shared" si="113"/>
        <v>Legitimate</v>
      </c>
      <c r="X822" s="2" t="str">
        <f>IF(Q822&lt;Data_Validation!$B$8,"Low Value",IF(Q822&lt;Data_Validation!$B$9,"Medium Value","High Value"))</f>
        <v>Low Value</v>
      </c>
      <c r="Y822" s="2" t="str">
        <f t="shared" si="114"/>
        <v>Stable</v>
      </c>
      <c r="Z822" s="2" t="str">
        <f t="shared" si="115"/>
        <v>Check Data</v>
      </c>
    </row>
    <row r="823" spans="1:26" x14ac:dyDescent="0.3">
      <c r="A823" t="s">
        <v>679</v>
      </c>
      <c r="B823">
        <v>23</v>
      </c>
      <c r="C823" t="s">
        <v>25</v>
      </c>
      <c r="D823" t="s">
        <v>26</v>
      </c>
      <c r="E823">
        <v>109.28</v>
      </c>
      <c r="F823">
        <v>11</v>
      </c>
      <c r="G823">
        <v>57</v>
      </c>
      <c r="H823">
        <v>0</v>
      </c>
      <c r="I823" t="s">
        <v>29</v>
      </c>
      <c r="J823">
        <v>90.3</v>
      </c>
      <c r="K823" s="1">
        <v>45012</v>
      </c>
      <c r="L823">
        <v>55</v>
      </c>
      <c r="M823">
        <v>0.31</v>
      </c>
      <c r="N823">
        <f>IF(E823="",Data_Validation!$B$1,E823)</f>
        <v>109.28</v>
      </c>
      <c r="O823">
        <f>IF(J823="",Data_Validation!$B$2,J823)</f>
        <v>90.3</v>
      </c>
      <c r="P823">
        <f t="shared" si="108"/>
        <v>3</v>
      </c>
      <c r="Q823" s="2">
        <f>CustomerData[[#This Row],[avg_order_value_clean]]*CustomerData[[#This Row],[total_orders]]</f>
        <v>1202.08</v>
      </c>
      <c r="R823" s="2" t="str">
        <f t="shared" si="116"/>
        <v>At Risk</v>
      </c>
      <c r="S823" s="2" t="str">
        <f t="shared" si="109"/>
        <v>Medium Risk</v>
      </c>
      <c r="T823" s="2" t="str">
        <f t="shared" si="110"/>
        <v>Under 25</v>
      </c>
      <c r="U823" s="1">
        <f t="shared" ca="1" si="111"/>
        <v>1249</v>
      </c>
      <c r="V823" s="2" t="str">
        <f t="shared" si="112"/>
        <v>Medium Loyalty</v>
      </c>
      <c r="W823" s="2" t="str">
        <f t="shared" si="113"/>
        <v>Legitimate</v>
      </c>
      <c r="X823" s="2" t="str">
        <f>IF(Q823&lt;Data_Validation!$B$8,"Low Value",IF(Q823&lt;Data_Validation!$B$9,"Medium Value","High Value"))</f>
        <v>Low Value</v>
      </c>
      <c r="Y823" s="2" t="str">
        <f t="shared" si="114"/>
        <v>Stable</v>
      </c>
      <c r="Z823" s="2" t="str">
        <f t="shared" si="115"/>
        <v>Check Data</v>
      </c>
    </row>
    <row r="824" spans="1:26" x14ac:dyDescent="0.3">
      <c r="A824" t="s">
        <v>812</v>
      </c>
      <c r="B824">
        <v>30</v>
      </c>
      <c r="C824" t="s">
        <v>14</v>
      </c>
      <c r="D824" t="s">
        <v>26</v>
      </c>
      <c r="E824">
        <v>71.98</v>
      </c>
      <c r="F824">
        <v>11</v>
      </c>
      <c r="G824">
        <v>295</v>
      </c>
      <c r="H824">
        <v>0</v>
      </c>
      <c r="I824" t="s">
        <v>29</v>
      </c>
      <c r="J824">
        <v>41.1</v>
      </c>
      <c r="K824" s="1">
        <v>44813</v>
      </c>
      <c r="L824">
        <v>28</v>
      </c>
      <c r="M824">
        <v>0.32</v>
      </c>
      <c r="N824">
        <f>IF(E824="",Data_Validation!$B$1,E824)</f>
        <v>71.98</v>
      </c>
      <c r="O824">
        <f>IF(J824="",Data_Validation!$B$2,J824)</f>
        <v>41.1</v>
      </c>
      <c r="P824">
        <f t="shared" si="108"/>
        <v>1</v>
      </c>
      <c r="Q824" s="2">
        <f>CustomerData[[#This Row],[avg_order_value_clean]]*CustomerData[[#This Row],[total_orders]]</f>
        <v>791.78000000000009</v>
      </c>
      <c r="R824" s="2" t="str">
        <f t="shared" si="116"/>
        <v>Inactive</v>
      </c>
      <c r="S824" s="2" t="str">
        <f t="shared" si="109"/>
        <v>Medium Risk</v>
      </c>
      <c r="T824" s="2" t="str">
        <f t="shared" si="110"/>
        <v>25-34</v>
      </c>
      <c r="U824" s="1">
        <f t="shared" ca="1" si="111"/>
        <v>1448</v>
      </c>
      <c r="V824" s="2" t="str">
        <f t="shared" si="112"/>
        <v>Low Loyalty</v>
      </c>
      <c r="W824" s="2" t="str">
        <f t="shared" si="113"/>
        <v>Legitimate</v>
      </c>
      <c r="X824" s="2" t="str">
        <f>IF(Q824&lt;Data_Validation!$B$8,"Low Value",IF(Q824&lt;Data_Validation!$B$9,"Medium Value","High Value"))</f>
        <v>Low Value</v>
      </c>
      <c r="Y824" s="2" t="str">
        <f t="shared" si="114"/>
        <v>Stable</v>
      </c>
      <c r="Z824" s="2" t="str">
        <f t="shared" si="115"/>
        <v>Check Data</v>
      </c>
    </row>
    <row r="825" spans="1:26" x14ac:dyDescent="0.3">
      <c r="A825" t="s">
        <v>813</v>
      </c>
      <c r="B825">
        <v>53</v>
      </c>
      <c r="C825" t="s">
        <v>21</v>
      </c>
      <c r="D825" t="s">
        <v>18</v>
      </c>
      <c r="E825">
        <v>200.66</v>
      </c>
      <c r="F825">
        <v>7</v>
      </c>
      <c r="G825">
        <v>65</v>
      </c>
      <c r="H825">
        <v>0</v>
      </c>
      <c r="I825" t="s">
        <v>40</v>
      </c>
      <c r="J825">
        <v>68.3</v>
      </c>
      <c r="K825" s="1">
        <v>44532</v>
      </c>
      <c r="L825">
        <v>58</v>
      </c>
      <c r="M825">
        <v>0.26</v>
      </c>
      <c r="N825">
        <f>IF(E825="",Data_Validation!$B$1,E825)</f>
        <v>200.66</v>
      </c>
      <c r="O825">
        <f>IF(J825="",Data_Validation!$B$2,J825)</f>
        <v>68.3</v>
      </c>
      <c r="P825">
        <f t="shared" si="108"/>
        <v>2</v>
      </c>
      <c r="Q825" s="2">
        <f>CustomerData[[#This Row],[avg_order_value_clean]]*CustomerData[[#This Row],[total_orders]]</f>
        <v>1404.62</v>
      </c>
      <c r="R825" s="2" t="str">
        <f t="shared" si="116"/>
        <v>At Risk</v>
      </c>
      <c r="S825" s="2" t="str">
        <f t="shared" si="109"/>
        <v>Medium Risk</v>
      </c>
      <c r="T825" s="2" t="str">
        <f t="shared" si="110"/>
        <v>45-54</v>
      </c>
      <c r="U825" s="1">
        <f t="shared" ca="1" si="111"/>
        <v>1729</v>
      </c>
      <c r="V825" s="2" t="str">
        <f t="shared" si="112"/>
        <v>Medium Loyalty</v>
      </c>
      <c r="W825" s="2" t="str">
        <f t="shared" si="113"/>
        <v>Legitimate</v>
      </c>
      <c r="X825" s="2" t="str">
        <f>IF(Q825&lt;Data_Validation!$B$8,"Low Value",IF(Q825&lt;Data_Validation!$B$9,"Medium Value","High Value"))</f>
        <v>Low Value</v>
      </c>
      <c r="Y825" s="2" t="str">
        <f t="shared" si="114"/>
        <v>Stable</v>
      </c>
      <c r="Z825" s="2" t="str">
        <f t="shared" si="115"/>
        <v>Check Data</v>
      </c>
    </row>
    <row r="826" spans="1:26" x14ac:dyDescent="0.3">
      <c r="A826" t="s">
        <v>814</v>
      </c>
      <c r="B826">
        <v>39</v>
      </c>
      <c r="C826" t="s">
        <v>25</v>
      </c>
      <c r="D826" t="s">
        <v>18</v>
      </c>
      <c r="E826">
        <v>121.71</v>
      </c>
      <c r="F826">
        <v>10</v>
      </c>
      <c r="G826">
        <v>344</v>
      </c>
      <c r="H826">
        <v>0</v>
      </c>
      <c r="I826" t="s">
        <v>16</v>
      </c>
      <c r="J826">
        <v>75.8</v>
      </c>
      <c r="K826" s="1">
        <v>44657</v>
      </c>
      <c r="L826">
        <v>15</v>
      </c>
      <c r="M826">
        <v>0.36</v>
      </c>
      <c r="N826">
        <f>IF(E826="",Data_Validation!$B$1,E826)</f>
        <v>121.71</v>
      </c>
      <c r="O826">
        <f>IF(J826="",Data_Validation!$B$2,J826)</f>
        <v>75.8</v>
      </c>
      <c r="P826">
        <f t="shared" si="108"/>
        <v>3</v>
      </c>
      <c r="Q826" s="2">
        <f>CustomerData[[#This Row],[avg_order_value_clean]]*CustomerData[[#This Row],[total_orders]]</f>
        <v>1217.0999999999999</v>
      </c>
      <c r="R826" s="2" t="str">
        <f t="shared" si="116"/>
        <v>Inactive</v>
      </c>
      <c r="S826" s="2" t="str">
        <f t="shared" si="109"/>
        <v>Medium Risk</v>
      </c>
      <c r="T826" s="2" t="str">
        <f t="shared" si="110"/>
        <v>35-44</v>
      </c>
      <c r="U826" s="1">
        <f t="shared" ca="1" si="111"/>
        <v>1604</v>
      </c>
      <c r="V826" s="2" t="str">
        <f t="shared" si="112"/>
        <v>Low Loyalty</v>
      </c>
      <c r="W826" s="2" t="str">
        <f t="shared" si="113"/>
        <v>Legitimate</v>
      </c>
      <c r="X826" s="2" t="str">
        <f>IF(Q826&lt;Data_Validation!$B$8,"Low Value",IF(Q826&lt;Data_Validation!$B$9,"Medium Value","High Value"))</f>
        <v>Low Value</v>
      </c>
      <c r="Y826" s="2" t="str">
        <f t="shared" si="114"/>
        <v>Stable</v>
      </c>
      <c r="Z826" s="2" t="str">
        <f t="shared" si="115"/>
        <v>Check Data</v>
      </c>
    </row>
    <row r="827" spans="1:26" x14ac:dyDescent="0.3">
      <c r="A827" t="s">
        <v>815</v>
      </c>
      <c r="B827">
        <v>35</v>
      </c>
      <c r="C827" t="s">
        <v>14</v>
      </c>
      <c r="D827" t="s">
        <v>50</v>
      </c>
      <c r="E827">
        <v>42.82</v>
      </c>
      <c r="F827">
        <v>14</v>
      </c>
      <c r="G827">
        <v>12</v>
      </c>
      <c r="H827">
        <v>0</v>
      </c>
      <c r="I827" t="s">
        <v>16</v>
      </c>
      <c r="J827">
        <v>79.7</v>
      </c>
      <c r="K827" s="1">
        <v>44720</v>
      </c>
      <c r="L827">
        <v>24</v>
      </c>
      <c r="M827">
        <v>0.04</v>
      </c>
      <c r="N827">
        <f>IF(E827="",Data_Validation!$B$1,E827)</f>
        <v>42.82</v>
      </c>
      <c r="O827">
        <f>IF(J827="",Data_Validation!$B$2,J827)</f>
        <v>79.7</v>
      </c>
      <c r="P827">
        <f t="shared" si="108"/>
        <v>3</v>
      </c>
      <c r="Q827" s="2">
        <f>CustomerData[[#This Row],[avg_order_value_clean]]*CustomerData[[#This Row],[total_orders]]</f>
        <v>599.48</v>
      </c>
      <c r="R827" s="2" t="str">
        <f t="shared" si="116"/>
        <v>Active</v>
      </c>
      <c r="S827" s="2" t="str">
        <f t="shared" si="109"/>
        <v>Low Risk</v>
      </c>
      <c r="T827" s="2" t="str">
        <f t="shared" si="110"/>
        <v>35-44</v>
      </c>
      <c r="U827" s="1">
        <f t="shared" ca="1" si="111"/>
        <v>1541</v>
      </c>
      <c r="V827" s="2" t="str">
        <f t="shared" si="112"/>
        <v>Low Loyalty</v>
      </c>
      <c r="W827" s="2" t="str">
        <f t="shared" si="113"/>
        <v>Legitimate</v>
      </c>
      <c r="X827" s="2" t="str">
        <f>IF(Q827&lt;Data_Validation!$B$8,"Low Value",IF(Q827&lt;Data_Validation!$B$9,"Medium Value","High Value"))</f>
        <v>Low Value</v>
      </c>
      <c r="Y827" s="2" t="str">
        <f t="shared" si="114"/>
        <v>Stable</v>
      </c>
      <c r="Z827" s="2" t="str">
        <f t="shared" si="115"/>
        <v>Check Data</v>
      </c>
    </row>
    <row r="828" spans="1:26" x14ac:dyDescent="0.3">
      <c r="A828" t="s">
        <v>816</v>
      </c>
      <c r="B828">
        <v>29</v>
      </c>
      <c r="C828" t="s">
        <v>21</v>
      </c>
      <c r="D828" t="s">
        <v>50</v>
      </c>
      <c r="E828">
        <v>194.11</v>
      </c>
      <c r="F828">
        <v>4</v>
      </c>
      <c r="G828">
        <v>61</v>
      </c>
      <c r="H828">
        <v>0</v>
      </c>
      <c r="I828" t="s">
        <v>19</v>
      </c>
      <c r="J828">
        <v>22.6</v>
      </c>
      <c r="K828" s="1">
        <v>44779</v>
      </c>
      <c r="L828">
        <v>90</v>
      </c>
      <c r="M828">
        <v>0.11</v>
      </c>
      <c r="N828">
        <f>IF(E828="",Data_Validation!$B$1,E828)</f>
        <v>194.11</v>
      </c>
      <c r="O828">
        <f>IF(J828="",Data_Validation!$B$2,J828)</f>
        <v>22.6</v>
      </c>
      <c r="P828">
        <f t="shared" si="108"/>
        <v>1</v>
      </c>
      <c r="Q828" s="2">
        <f>CustomerData[[#This Row],[avg_order_value_clean]]*CustomerData[[#This Row],[total_orders]]</f>
        <v>776.44</v>
      </c>
      <c r="R828" s="2" t="str">
        <f t="shared" si="116"/>
        <v>At Risk</v>
      </c>
      <c r="S828" s="2" t="str">
        <f t="shared" si="109"/>
        <v>Low Risk</v>
      </c>
      <c r="T828" s="2" t="str">
        <f t="shared" si="110"/>
        <v>25-34</v>
      </c>
      <c r="U828" s="1">
        <f t="shared" ca="1" si="111"/>
        <v>1482</v>
      </c>
      <c r="V828" s="2" t="str">
        <f t="shared" si="112"/>
        <v>High Loyalty</v>
      </c>
      <c r="W828" s="2" t="str">
        <f t="shared" si="113"/>
        <v>Legitimate</v>
      </c>
      <c r="X828" s="2" t="str">
        <f>IF(Q828&lt;Data_Validation!$B$8,"Low Value",IF(Q828&lt;Data_Validation!$B$9,"Medium Value","High Value"))</f>
        <v>Low Value</v>
      </c>
      <c r="Y828" s="2" t="str">
        <f t="shared" si="114"/>
        <v>Stable</v>
      </c>
      <c r="Z828" s="2" t="str">
        <f t="shared" si="115"/>
        <v>Check Data</v>
      </c>
    </row>
    <row r="829" spans="1:26" x14ac:dyDescent="0.3">
      <c r="A829" t="s">
        <v>817</v>
      </c>
      <c r="B829">
        <v>69</v>
      </c>
      <c r="C829" t="s">
        <v>25</v>
      </c>
      <c r="D829" t="s">
        <v>37</v>
      </c>
      <c r="E829">
        <v>48.49</v>
      </c>
      <c r="F829">
        <v>6</v>
      </c>
      <c r="G829">
        <v>45</v>
      </c>
      <c r="H829">
        <v>0</v>
      </c>
      <c r="I829" t="s">
        <v>29</v>
      </c>
      <c r="J829">
        <v>65.599999999999994</v>
      </c>
      <c r="K829" s="1">
        <v>44313</v>
      </c>
      <c r="L829">
        <v>62</v>
      </c>
      <c r="M829">
        <v>0.28999999999999998</v>
      </c>
      <c r="N829">
        <f>IF(E829="",Data_Validation!$B$1,E829)</f>
        <v>48.49</v>
      </c>
      <c r="O829">
        <f>IF(J829="",Data_Validation!$B$2,J829)</f>
        <v>65.599999999999994</v>
      </c>
      <c r="P829">
        <f t="shared" si="108"/>
        <v>1</v>
      </c>
      <c r="Q829" s="2">
        <f>CustomerData[[#This Row],[avg_order_value_clean]]*CustomerData[[#This Row],[total_orders]]</f>
        <v>290.94</v>
      </c>
      <c r="R829" s="2" t="str">
        <f t="shared" si="116"/>
        <v>At Risk</v>
      </c>
      <c r="S829" s="2" t="str">
        <f t="shared" si="109"/>
        <v>Medium Risk</v>
      </c>
      <c r="T829" s="2" t="str">
        <f t="shared" si="110"/>
        <v>55+</v>
      </c>
      <c r="U829" s="1">
        <f t="shared" ca="1" si="111"/>
        <v>1948</v>
      </c>
      <c r="V829" s="2" t="str">
        <f t="shared" si="112"/>
        <v>Medium Loyalty</v>
      </c>
      <c r="W829" s="2" t="str">
        <f t="shared" si="113"/>
        <v>Legitimate</v>
      </c>
      <c r="X829" s="2" t="str">
        <f>IF(Q829&lt;Data_Validation!$B$8,"Low Value",IF(Q829&lt;Data_Validation!$B$9,"Medium Value","High Value"))</f>
        <v>Low Value</v>
      </c>
      <c r="Y829" s="2" t="str">
        <f t="shared" si="114"/>
        <v>Stable</v>
      </c>
      <c r="Z829" s="2" t="str">
        <f t="shared" si="115"/>
        <v>Check Data</v>
      </c>
    </row>
    <row r="830" spans="1:26" x14ac:dyDescent="0.3">
      <c r="A830" t="s">
        <v>818</v>
      </c>
      <c r="B830">
        <v>76</v>
      </c>
      <c r="C830" t="s">
        <v>14</v>
      </c>
      <c r="D830" t="s">
        <v>37</v>
      </c>
      <c r="E830">
        <v>55.24</v>
      </c>
      <c r="F830">
        <v>11</v>
      </c>
      <c r="G830">
        <v>92</v>
      </c>
      <c r="H830">
        <v>0</v>
      </c>
      <c r="I830" t="s">
        <v>23</v>
      </c>
      <c r="J830">
        <v>76</v>
      </c>
      <c r="K830" s="1">
        <v>45085</v>
      </c>
      <c r="L830">
        <v>65</v>
      </c>
      <c r="M830">
        <v>0.08</v>
      </c>
      <c r="N830">
        <f>IF(E830="",Data_Validation!$B$1,E830)</f>
        <v>55.24</v>
      </c>
      <c r="O830">
        <f>IF(J830="",Data_Validation!$B$2,J830)</f>
        <v>76</v>
      </c>
      <c r="P830">
        <f t="shared" si="108"/>
        <v>1</v>
      </c>
      <c r="Q830" s="2">
        <f>CustomerData[[#This Row],[avg_order_value_clean]]*CustomerData[[#This Row],[total_orders]]</f>
        <v>607.64</v>
      </c>
      <c r="R830" s="2" t="str">
        <f t="shared" si="116"/>
        <v>Inactive</v>
      </c>
      <c r="S830" s="2" t="str">
        <f t="shared" si="109"/>
        <v>Low Risk</v>
      </c>
      <c r="T830" s="2" t="str">
        <f t="shared" si="110"/>
        <v>55+</v>
      </c>
      <c r="U830" s="1">
        <f t="shared" ca="1" si="111"/>
        <v>1176</v>
      </c>
      <c r="V830" s="2" t="str">
        <f t="shared" si="112"/>
        <v>Medium Loyalty</v>
      </c>
      <c r="W830" s="2" t="str">
        <f t="shared" si="113"/>
        <v>Legitimate</v>
      </c>
      <c r="X830" s="2" t="str">
        <f>IF(Q830&lt;Data_Validation!$B$8,"Low Value",IF(Q830&lt;Data_Validation!$B$9,"Medium Value","High Value"))</f>
        <v>Low Value</v>
      </c>
      <c r="Y830" s="2" t="str">
        <f t="shared" si="114"/>
        <v>Stable</v>
      </c>
      <c r="Z830" s="2" t="str">
        <f t="shared" si="115"/>
        <v>Check Data</v>
      </c>
    </row>
    <row r="831" spans="1:26" x14ac:dyDescent="0.3">
      <c r="A831" t="s">
        <v>819</v>
      </c>
      <c r="B831">
        <v>71</v>
      </c>
      <c r="C831" t="s">
        <v>14</v>
      </c>
      <c r="D831" t="s">
        <v>15</v>
      </c>
      <c r="E831">
        <v>51.09</v>
      </c>
      <c r="F831">
        <v>17</v>
      </c>
      <c r="G831">
        <v>222</v>
      </c>
      <c r="H831">
        <v>0</v>
      </c>
      <c r="I831" t="s">
        <v>19</v>
      </c>
      <c r="J831">
        <v>12</v>
      </c>
      <c r="K831" s="1">
        <v>44973</v>
      </c>
      <c r="L831">
        <v>26</v>
      </c>
      <c r="M831">
        <v>0.32</v>
      </c>
      <c r="N831">
        <f>IF(E831="",Data_Validation!$B$1,E831)</f>
        <v>51.09</v>
      </c>
      <c r="O831">
        <f>IF(J831="",Data_Validation!$B$2,J831)</f>
        <v>12</v>
      </c>
      <c r="P831">
        <f t="shared" si="108"/>
        <v>2</v>
      </c>
      <c r="Q831" s="2">
        <f>CustomerData[[#This Row],[avg_order_value_clean]]*CustomerData[[#This Row],[total_orders]]</f>
        <v>868.53000000000009</v>
      </c>
      <c r="R831" s="2" t="str">
        <f t="shared" si="116"/>
        <v>Inactive</v>
      </c>
      <c r="S831" s="2" t="str">
        <f t="shared" si="109"/>
        <v>Medium Risk</v>
      </c>
      <c r="T831" s="2" t="str">
        <f t="shared" si="110"/>
        <v>55+</v>
      </c>
      <c r="U831" s="1">
        <f t="shared" ca="1" si="111"/>
        <v>1288</v>
      </c>
      <c r="V831" s="2" t="str">
        <f t="shared" si="112"/>
        <v>Low Loyalty</v>
      </c>
      <c r="W831" s="2" t="str">
        <f t="shared" si="113"/>
        <v>Legitimate</v>
      </c>
      <c r="X831" s="2" t="str">
        <f>IF(Q831&lt;Data_Validation!$B$8,"Low Value",IF(Q831&lt;Data_Validation!$B$9,"Medium Value","High Value"))</f>
        <v>Low Value</v>
      </c>
      <c r="Y831" s="2" t="str">
        <f t="shared" si="114"/>
        <v>Stable</v>
      </c>
      <c r="Z831" s="2" t="str">
        <f t="shared" si="115"/>
        <v>Check Data</v>
      </c>
    </row>
    <row r="832" spans="1:26" x14ac:dyDescent="0.3">
      <c r="A832" t="s">
        <v>820</v>
      </c>
      <c r="B832">
        <v>47</v>
      </c>
      <c r="C832" t="s">
        <v>14</v>
      </c>
      <c r="D832" t="s">
        <v>18</v>
      </c>
      <c r="E832">
        <v>89.49</v>
      </c>
      <c r="F832">
        <v>10</v>
      </c>
      <c r="G832">
        <v>22</v>
      </c>
      <c r="H832">
        <v>0</v>
      </c>
      <c r="I832" t="s">
        <v>16</v>
      </c>
      <c r="J832">
        <v>14.1</v>
      </c>
      <c r="K832" s="1">
        <v>45731</v>
      </c>
      <c r="L832">
        <v>95</v>
      </c>
      <c r="M832">
        <v>0.25</v>
      </c>
      <c r="N832">
        <f>IF(E832="",Data_Validation!$B$1,E832)</f>
        <v>89.49</v>
      </c>
      <c r="O832">
        <f>IF(J832="",Data_Validation!$B$2,J832)</f>
        <v>14.1</v>
      </c>
      <c r="P832">
        <f t="shared" si="108"/>
        <v>2</v>
      </c>
      <c r="Q832" s="2">
        <f>CustomerData[[#This Row],[avg_order_value_clean]]*CustomerData[[#This Row],[total_orders]]</f>
        <v>894.9</v>
      </c>
      <c r="R832" s="2" t="str">
        <f t="shared" si="116"/>
        <v>Active</v>
      </c>
      <c r="S832" s="2" t="str">
        <f t="shared" si="109"/>
        <v>Medium Risk</v>
      </c>
      <c r="T832" s="2" t="str">
        <f t="shared" si="110"/>
        <v>45-54</v>
      </c>
      <c r="U832" s="1">
        <f t="shared" ca="1" si="111"/>
        <v>530</v>
      </c>
      <c r="V832" s="2" t="str">
        <f t="shared" si="112"/>
        <v>High Loyalty</v>
      </c>
      <c r="W832" s="2" t="str">
        <f t="shared" si="113"/>
        <v>Legitimate</v>
      </c>
      <c r="X832" s="2" t="str">
        <f>IF(Q832&lt;Data_Validation!$B$8,"Low Value",IF(Q832&lt;Data_Validation!$B$9,"Medium Value","High Value"))</f>
        <v>Low Value</v>
      </c>
      <c r="Y832" s="2" t="str">
        <f t="shared" si="114"/>
        <v>Stable</v>
      </c>
      <c r="Z832" s="2" t="str">
        <f t="shared" si="115"/>
        <v>Check Data</v>
      </c>
    </row>
    <row r="833" spans="1:26" x14ac:dyDescent="0.3">
      <c r="A833" t="s">
        <v>821</v>
      </c>
      <c r="B833">
        <v>70</v>
      </c>
      <c r="C833" t="s">
        <v>21</v>
      </c>
      <c r="D833" t="s">
        <v>15</v>
      </c>
      <c r="E833">
        <v>73.62</v>
      </c>
      <c r="F833">
        <v>9</v>
      </c>
      <c r="G833">
        <v>356</v>
      </c>
      <c r="H833">
        <v>0</v>
      </c>
      <c r="I833" t="s">
        <v>19</v>
      </c>
      <c r="J833">
        <v>36.4</v>
      </c>
      <c r="K833" s="1">
        <v>45533</v>
      </c>
      <c r="L833">
        <v>61</v>
      </c>
      <c r="M833">
        <v>0.12</v>
      </c>
      <c r="N833">
        <f>IF(E833="",Data_Validation!$B$1,E833)</f>
        <v>73.62</v>
      </c>
      <c r="O833">
        <f>IF(J833="",Data_Validation!$B$2,J833)</f>
        <v>36.4</v>
      </c>
      <c r="P833">
        <f t="shared" si="108"/>
        <v>1</v>
      </c>
      <c r="Q833" s="2">
        <f>CustomerData[[#This Row],[avg_order_value_clean]]*CustomerData[[#This Row],[total_orders]]</f>
        <v>662.58</v>
      </c>
      <c r="R833" s="2" t="str">
        <f t="shared" si="116"/>
        <v>Inactive</v>
      </c>
      <c r="S833" s="2" t="str">
        <f t="shared" si="109"/>
        <v>Low Risk</v>
      </c>
      <c r="T833" s="2" t="str">
        <f t="shared" si="110"/>
        <v>55+</v>
      </c>
      <c r="U833" s="1">
        <f t="shared" ca="1" si="111"/>
        <v>728</v>
      </c>
      <c r="V833" s="2" t="str">
        <f t="shared" si="112"/>
        <v>Medium Loyalty</v>
      </c>
      <c r="W833" s="2" t="str">
        <f t="shared" si="113"/>
        <v>Legitimate</v>
      </c>
      <c r="X833" s="2" t="str">
        <f>IF(Q833&lt;Data_Validation!$B$8,"Low Value",IF(Q833&lt;Data_Validation!$B$9,"Medium Value","High Value"))</f>
        <v>Low Value</v>
      </c>
      <c r="Y833" s="2" t="str">
        <f t="shared" si="114"/>
        <v>Stable</v>
      </c>
      <c r="Z833" s="2" t="str">
        <f t="shared" si="115"/>
        <v>Check Data</v>
      </c>
    </row>
    <row r="834" spans="1:26" x14ac:dyDescent="0.3">
      <c r="A834" t="s">
        <v>822</v>
      </c>
      <c r="B834">
        <v>68</v>
      </c>
      <c r="C834" t="s">
        <v>21</v>
      </c>
      <c r="D834" t="s">
        <v>26</v>
      </c>
      <c r="E834">
        <v>57.34</v>
      </c>
      <c r="F834">
        <v>16</v>
      </c>
      <c r="G834">
        <v>66</v>
      </c>
      <c r="H834">
        <v>0</v>
      </c>
      <c r="I834" t="s">
        <v>29</v>
      </c>
      <c r="J834">
        <v>30.2</v>
      </c>
      <c r="K834" s="1">
        <v>44400</v>
      </c>
      <c r="L834">
        <v>87</v>
      </c>
      <c r="M834">
        <v>0.39</v>
      </c>
      <c r="N834">
        <f>IF(E834="",Data_Validation!$B$1,E834)</f>
        <v>57.34</v>
      </c>
      <c r="O834">
        <f>IF(J834="",Data_Validation!$B$2,J834)</f>
        <v>30.2</v>
      </c>
      <c r="P834">
        <f t="shared" ref="P834:P897" si="117">COUNTIF($A$2:$A$5001,A834)</f>
        <v>1</v>
      </c>
      <c r="Q834" s="2">
        <f>CustomerData[[#This Row],[avg_order_value_clean]]*CustomerData[[#This Row],[total_orders]]</f>
        <v>917.44</v>
      </c>
      <c r="R834" s="2" t="str">
        <f t="shared" si="116"/>
        <v>At Risk</v>
      </c>
      <c r="S834" s="2" t="str">
        <f t="shared" ref="S834:S897" si="118">IF(M834&lt;0.2,"Low Risk",IF(M834&lt;0.5,"Medium Risk","High Risk"))</f>
        <v>Medium Risk</v>
      </c>
      <c r="T834" s="2" t="str">
        <f t="shared" ref="T834:T897" si="119">IF(B834&lt;25,"Under 25",IF(B834&lt;35,"25-34",IF(B834&lt;45,"35-44",IF(B834&lt;55,"45-54","55+"))))</f>
        <v>55+</v>
      </c>
      <c r="U834" s="1">
        <f t="shared" ref="U834:U897" ca="1" si="120">TODAY()-K834</f>
        <v>1861</v>
      </c>
      <c r="V834" s="2" t="str">
        <f t="shared" ref="V834:V897" si="121">IF(L834&lt;40,"Low Loyalty",IF(L834&lt;70,"Medium Loyalty","High Loyalty"))</f>
        <v>High Loyalty</v>
      </c>
      <c r="W834" s="2" t="str">
        <f t="shared" ref="W834:W897" si="122">IF(H834=1,"Fraudulent","Legitimate")</f>
        <v>Legitimate</v>
      </c>
      <c r="X834" s="2" t="str">
        <f>IF(Q834&lt;Data_Validation!$B$8,"Low Value",IF(Q834&lt;Data_Validation!$B$9,"Medium Value","High Value"))</f>
        <v>Low Value</v>
      </c>
      <c r="Y834" s="2" t="str">
        <f t="shared" ref="Y834:Y897" si="123">IF(AND(X834="High Value",S834="High Risk"),"Critical - Retain",IF(AND(X834="High Value",S834&lt;&gt;"High Risk"),"High Value - Maintain",IF(AND(X834&lt;&gt;"High Value",S834="High Risk"),"At Risk - Develop","Stable")))</f>
        <v>Stable</v>
      </c>
      <c r="Z834" s="2" t="str">
        <f t="shared" ref="Z834:Z897" si="124">IF(OR(B834&lt;18,F834&lt;0,N834&lt;0,O834&lt;0,O834&gt;1,M834&lt;0,M834&gt;1),"Check Data","Valid")</f>
        <v>Check Data</v>
      </c>
    </row>
    <row r="835" spans="1:26" x14ac:dyDescent="0.3">
      <c r="A835" t="s">
        <v>823</v>
      </c>
      <c r="B835">
        <v>57</v>
      </c>
      <c r="C835" t="s">
        <v>14</v>
      </c>
      <c r="D835" t="s">
        <v>15</v>
      </c>
      <c r="E835">
        <v>45.73</v>
      </c>
      <c r="F835">
        <v>12</v>
      </c>
      <c r="G835">
        <v>113</v>
      </c>
      <c r="H835">
        <v>0</v>
      </c>
      <c r="I835" t="s">
        <v>16</v>
      </c>
      <c r="K835" s="1">
        <v>45234</v>
      </c>
      <c r="L835">
        <v>96</v>
      </c>
      <c r="M835">
        <v>0.3</v>
      </c>
      <c r="N835">
        <f>IF(E835="",Data_Validation!$B$1,E835)</f>
        <v>45.73</v>
      </c>
      <c r="O835">
        <f>IF(J835="",Data_Validation!$B$2,J835)</f>
        <v>250</v>
      </c>
      <c r="P835">
        <f t="shared" si="117"/>
        <v>1</v>
      </c>
      <c r="Q835" s="2">
        <f>CustomerData[[#This Row],[avg_order_value_clean]]*CustomerData[[#This Row],[total_orders]]</f>
        <v>548.76</v>
      </c>
      <c r="R835" s="2" t="str">
        <f t="shared" ref="R835:R898" si="125">IF(G835&lt;=30,"Active",IF(G835&lt;=90,"At Risk","Inactive"))</f>
        <v>Inactive</v>
      </c>
      <c r="S835" s="2" t="str">
        <f t="shared" si="118"/>
        <v>Medium Risk</v>
      </c>
      <c r="T835" s="2" t="str">
        <f t="shared" si="119"/>
        <v>55+</v>
      </c>
      <c r="U835" s="1">
        <f t="shared" ca="1" si="120"/>
        <v>1027</v>
      </c>
      <c r="V835" s="2" t="str">
        <f t="shared" si="121"/>
        <v>High Loyalty</v>
      </c>
      <c r="W835" s="2" t="str">
        <f t="shared" si="122"/>
        <v>Legitimate</v>
      </c>
      <c r="X835" s="2" t="str">
        <f>IF(Q835&lt;Data_Validation!$B$8,"Low Value",IF(Q835&lt;Data_Validation!$B$9,"Medium Value","High Value"))</f>
        <v>Low Value</v>
      </c>
      <c r="Y835" s="2" t="str">
        <f t="shared" si="123"/>
        <v>Stable</v>
      </c>
      <c r="Z835" s="2" t="str">
        <f t="shared" si="124"/>
        <v>Check Data</v>
      </c>
    </row>
    <row r="836" spans="1:26" x14ac:dyDescent="0.3">
      <c r="A836" t="s">
        <v>824</v>
      </c>
      <c r="B836">
        <v>24</v>
      </c>
      <c r="C836" t="s">
        <v>21</v>
      </c>
      <c r="D836" t="s">
        <v>26</v>
      </c>
      <c r="E836">
        <v>223.33</v>
      </c>
      <c r="F836">
        <v>8</v>
      </c>
      <c r="G836">
        <v>205</v>
      </c>
      <c r="H836">
        <v>0</v>
      </c>
      <c r="I836" t="s">
        <v>29</v>
      </c>
      <c r="J836">
        <v>64.3</v>
      </c>
      <c r="K836" s="1">
        <v>45418</v>
      </c>
      <c r="L836">
        <v>1</v>
      </c>
      <c r="M836">
        <v>0.26</v>
      </c>
      <c r="N836">
        <f>IF(E836="",Data_Validation!$B$1,E836)</f>
        <v>223.33</v>
      </c>
      <c r="O836">
        <f>IF(J836="",Data_Validation!$B$2,J836)</f>
        <v>64.3</v>
      </c>
      <c r="P836">
        <f t="shared" si="117"/>
        <v>2</v>
      </c>
      <c r="Q836" s="2">
        <f>CustomerData[[#This Row],[avg_order_value_clean]]*CustomerData[[#This Row],[total_orders]]</f>
        <v>1786.64</v>
      </c>
      <c r="R836" s="2" t="str">
        <f t="shared" si="125"/>
        <v>Inactive</v>
      </c>
      <c r="S836" s="2" t="str">
        <f t="shared" si="118"/>
        <v>Medium Risk</v>
      </c>
      <c r="T836" s="2" t="str">
        <f t="shared" si="119"/>
        <v>Under 25</v>
      </c>
      <c r="U836" s="1">
        <f t="shared" ca="1" si="120"/>
        <v>843</v>
      </c>
      <c r="V836" s="2" t="str">
        <f t="shared" si="121"/>
        <v>Low Loyalty</v>
      </c>
      <c r="W836" s="2" t="str">
        <f t="shared" si="122"/>
        <v>Legitimate</v>
      </c>
      <c r="X836" s="2" t="str">
        <f>IF(Q836&lt;Data_Validation!$B$8,"Low Value",IF(Q836&lt;Data_Validation!$B$9,"Medium Value","High Value"))</f>
        <v>High Value</v>
      </c>
      <c r="Y836" s="2" t="str">
        <f t="shared" si="123"/>
        <v>High Value - Maintain</v>
      </c>
      <c r="Z836" s="2" t="str">
        <f t="shared" si="124"/>
        <v>Check Data</v>
      </c>
    </row>
    <row r="837" spans="1:26" x14ac:dyDescent="0.3">
      <c r="A837" t="s">
        <v>825</v>
      </c>
      <c r="B837">
        <v>49</v>
      </c>
      <c r="C837" t="s">
        <v>21</v>
      </c>
      <c r="D837" t="s">
        <v>28</v>
      </c>
      <c r="E837">
        <v>188.33</v>
      </c>
      <c r="F837">
        <v>6</v>
      </c>
      <c r="G837">
        <v>65</v>
      </c>
      <c r="H837">
        <v>0</v>
      </c>
      <c r="I837" t="s">
        <v>19</v>
      </c>
      <c r="J837">
        <v>49.8</v>
      </c>
      <c r="K837" s="1">
        <v>44743</v>
      </c>
      <c r="L837">
        <v>82</v>
      </c>
      <c r="M837">
        <v>0.14000000000000001</v>
      </c>
      <c r="N837">
        <f>IF(E837="",Data_Validation!$B$1,E837)</f>
        <v>188.33</v>
      </c>
      <c r="O837">
        <f>IF(J837="",Data_Validation!$B$2,J837)</f>
        <v>49.8</v>
      </c>
      <c r="P837">
        <f t="shared" si="117"/>
        <v>3</v>
      </c>
      <c r="Q837" s="2">
        <f>CustomerData[[#This Row],[avg_order_value_clean]]*CustomerData[[#This Row],[total_orders]]</f>
        <v>1129.98</v>
      </c>
      <c r="R837" s="2" t="str">
        <f t="shared" si="125"/>
        <v>At Risk</v>
      </c>
      <c r="S837" s="2" t="str">
        <f t="shared" si="118"/>
        <v>Low Risk</v>
      </c>
      <c r="T837" s="2" t="str">
        <f t="shared" si="119"/>
        <v>45-54</v>
      </c>
      <c r="U837" s="1">
        <f t="shared" ca="1" si="120"/>
        <v>1518</v>
      </c>
      <c r="V837" s="2" t="str">
        <f t="shared" si="121"/>
        <v>High Loyalty</v>
      </c>
      <c r="W837" s="2" t="str">
        <f t="shared" si="122"/>
        <v>Legitimate</v>
      </c>
      <c r="X837" s="2" t="str">
        <f>IF(Q837&lt;Data_Validation!$B$8,"Low Value",IF(Q837&lt;Data_Validation!$B$9,"Medium Value","High Value"))</f>
        <v>Low Value</v>
      </c>
      <c r="Y837" s="2" t="str">
        <f t="shared" si="123"/>
        <v>Stable</v>
      </c>
      <c r="Z837" s="2" t="str">
        <f t="shared" si="124"/>
        <v>Check Data</v>
      </c>
    </row>
    <row r="838" spans="1:26" x14ac:dyDescent="0.3">
      <c r="A838" t="s">
        <v>826</v>
      </c>
      <c r="B838">
        <v>65</v>
      </c>
      <c r="C838" t="s">
        <v>14</v>
      </c>
      <c r="D838" t="s">
        <v>18</v>
      </c>
      <c r="E838">
        <v>157.27000000000001</v>
      </c>
      <c r="F838">
        <v>4</v>
      </c>
      <c r="G838">
        <v>49</v>
      </c>
      <c r="H838">
        <v>0</v>
      </c>
      <c r="I838" t="s">
        <v>40</v>
      </c>
      <c r="J838">
        <v>10.6</v>
      </c>
      <c r="K838" s="1">
        <v>44877</v>
      </c>
      <c r="L838">
        <v>81</v>
      </c>
      <c r="M838">
        <v>0.23</v>
      </c>
      <c r="N838">
        <f>IF(E838="",Data_Validation!$B$1,E838)</f>
        <v>157.27000000000001</v>
      </c>
      <c r="O838">
        <f>IF(J838="",Data_Validation!$B$2,J838)</f>
        <v>10.6</v>
      </c>
      <c r="P838">
        <f t="shared" si="117"/>
        <v>1</v>
      </c>
      <c r="Q838" s="2">
        <f>CustomerData[[#This Row],[avg_order_value_clean]]*CustomerData[[#This Row],[total_orders]]</f>
        <v>629.08000000000004</v>
      </c>
      <c r="R838" s="2" t="str">
        <f t="shared" si="125"/>
        <v>At Risk</v>
      </c>
      <c r="S838" s="2" t="str">
        <f t="shared" si="118"/>
        <v>Medium Risk</v>
      </c>
      <c r="T838" s="2" t="str">
        <f t="shared" si="119"/>
        <v>55+</v>
      </c>
      <c r="U838" s="1">
        <f t="shared" ca="1" si="120"/>
        <v>1384</v>
      </c>
      <c r="V838" s="2" t="str">
        <f t="shared" si="121"/>
        <v>High Loyalty</v>
      </c>
      <c r="W838" s="2" t="str">
        <f t="shared" si="122"/>
        <v>Legitimate</v>
      </c>
      <c r="X838" s="2" t="str">
        <f>IF(Q838&lt;Data_Validation!$B$8,"Low Value",IF(Q838&lt;Data_Validation!$B$9,"Medium Value","High Value"))</f>
        <v>Low Value</v>
      </c>
      <c r="Y838" s="2" t="str">
        <f t="shared" si="123"/>
        <v>Stable</v>
      </c>
      <c r="Z838" s="2" t="str">
        <f t="shared" si="124"/>
        <v>Check Data</v>
      </c>
    </row>
    <row r="839" spans="1:26" x14ac:dyDescent="0.3">
      <c r="A839" t="s">
        <v>827</v>
      </c>
      <c r="B839">
        <v>36</v>
      </c>
      <c r="C839" t="s">
        <v>14</v>
      </c>
      <c r="D839" t="s">
        <v>50</v>
      </c>
      <c r="E839">
        <v>109.35</v>
      </c>
      <c r="F839">
        <v>17</v>
      </c>
      <c r="G839">
        <v>140</v>
      </c>
      <c r="H839">
        <v>0</v>
      </c>
      <c r="I839" t="s">
        <v>23</v>
      </c>
      <c r="J839">
        <v>11.3</v>
      </c>
      <c r="K839" s="1">
        <v>45387</v>
      </c>
      <c r="L839">
        <v>46</v>
      </c>
      <c r="M839">
        <v>0.62</v>
      </c>
      <c r="N839">
        <f>IF(E839="",Data_Validation!$B$1,E839)</f>
        <v>109.35</v>
      </c>
      <c r="O839">
        <f>IF(J839="",Data_Validation!$B$2,J839)</f>
        <v>11.3</v>
      </c>
      <c r="P839">
        <f t="shared" si="117"/>
        <v>3</v>
      </c>
      <c r="Q839" s="2">
        <f>CustomerData[[#This Row],[avg_order_value_clean]]*CustomerData[[#This Row],[total_orders]]</f>
        <v>1858.9499999999998</v>
      </c>
      <c r="R839" s="2" t="str">
        <f t="shared" si="125"/>
        <v>Inactive</v>
      </c>
      <c r="S839" s="2" t="str">
        <f t="shared" si="118"/>
        <v>High Risk</v>
      </c>
      <c r="T839" s="2" t="str">
        <f t="shared" si="119"/>
        <v>35-44</v>
      </c>
      <c r="U839" s="1">
        <f t="shared" ca="1" si="120"/>
        <v>874</v>
      </c>
      <c r="V839" s="2" t="str">
        <f t="shared" si="121"/>
        <v>Medium Loyalty</v>
      </c>
      <c r="W839" s="2" t="str">
        <f t="shared" si="122"/>
        <v>Legitimate</v>
      </c>
      <c r="X839" s="2" t="str">
        <f>IF(Q839&lt;Data_Validation!$B$8,"Low Value",IF(Q839&lt;Data_Validation!$B$9,"Medium Value","High Value"))</f>
        <v>High Value</v>
      </c>
      <c r="Y839" s="2" t="str">
        <f t="shared" si="123"/>
        <v>Critical - Retain</v>
      </c>
      <c r="Z839" s="2" t="str">
        <f t="shared" si="124"/>
        <v>Check Data</v>
      </c>
    </row>
    <row r="840" spans="1:26" x14ac:dyDescent="0.3">
      <c r="A840" t="s">
        <v>828</v>
      </c>
      <c r="B840">
        <v>23</v>
      </c>
      <c r="C840" t="s">
        <v>14</v>
      </c>
      <c r="D840" t="s">
        <v>15</v>
      </c>
      <c r="E840">
        <v>59.21</v>
      </c>
      <c r="F840">
        <v>6</v>
      </c>
      <c r="G840">
        <v>257</v>
      </c>
      <c r="H840">
        <v>0</v>
      </c>
      <c r="I840" t="s">
        <v>23</v>
      </c>
      <c r="J840">
        <v>51.7</v>
      </c>
      <c r="K840" s="1">
        <v>44212</v>
      </c>
      <c r="L840">
        <v>92</v>
      </c>
      <c r="M840">
        <v>0.18</v>
      </c>
      <c r="N840">
        <f>IF(E840="",Data_Validation!$B$1,E840)</f>
        <v>59.21</v>
      </c>
      <c r="O840">
        <f>IF(J840="",Data_Validation!$B$2,J840)</f>
        <v>51.7</v>
      </c>
      <c r="P840">
        <f t="shared" si="117"/>
        <v>2</v>
      </c>
      <c r="Q840" s="2">
        <f>CustomerData[[#This Row],[avg_order_value_clean]]*CustomerData[[#This Row],[total_orders]]</f>
        <v>355.26</v>
      </c>
      <c r="R840" s="2" t="str">
        <f t="shared" si="125"/>
        <v>Inactive</v>
      </c>
      <c r="S840" s="2" t="str">
        <f t="shared" si="118"/>
        <v>Low Risk</v>
      </c>
      <c r="T840" s="2" t="str">
        <f t="shared" si="119"/>
        <v>Under 25</v>
      </c>
      <c r="U840" s="1">
        <f t="shared" ca="1" si="120"/>
        <v>2049</v>
      </c>
      <c r="V840" s="2" t="str">
        <f t="shared" si="121"/>
        <v>High Loyalty</v>
      </c>
      <c r="W840" s="2" t="str">
        <f t="shared" si="122"/>
        <v>Legitimate</v>
      </c>
      <c r="X840" s="2" t="str">
        <f>IF(Q840&lt;Data_Validation!$B$8,"Low Value",IF(Q840&lt;Data_Validation!$B$9,"Medium Value","High Value"))</f>
        <v>Low Value</v>
      </c>
      <c r="Y840" s="2" t="str">
        <f t="shared" si="123"/>
        <v>Stable</v>
      </c>
      <c r="Z840" s="2" t="str">
        <f t="shared" si="124"/>
        <v>Check Data</v>
      </c>
    </row>
    <row r="841" spans="1:26" x14ac:dyDescent="0.3">
      <c r="A841" t="s">
        <v>829</v>
      </c>
      <c r="B841">
        <v>37</v>
      </c>
      <c r="C841" t="s">
        <v>14</v>
      </c>
      <c r="D841" t="s">
        <v>18</v>
      </c>
      <c r="E841">
        <v>76.25</v>
      </c>
      <c r="F841">
        <v>13</v>
      </c>
      <c r="G841">
        <v>33</v>
      </c>
      <c r="H841">
        <v>0</v>
      </c>
      <c r="I841" t="s">
        <v>40</v>
      </c>
      <c r="J841">
        <v>88.3</v>
      </c>
      <c r="K841" s="1">
        <v>44070</v>
      </c>
      <c r="L841">
        <v>1</v>
      </c>
      <c r="M841">
        <v>0.23</v>
      </c>
      <c r="N841">
        <f>IF(E841="",Data_Validation!$B$1,E841)</f>
        <v>76.25</v>
      </c>
      <c r="O841">
        <f>IF(J841="",Data_Validation!$B$2,J841)</f>
        <v>88.3</v>
      </c>
      <c r="P841">
        <f t="shared" si="117"/>
        <v>2</v>
      </c>
      <c r="Q841" s="2">
        <f>CustomerData[[#This Row],[avg_order_value_clean]]*CustomerData[[#This Row],[total_orders]]</f>
        <v>991.25</v>
      </c>
      <c r="R841" s="2" t="str">
        <f t="shared" si="125"/>
        <v>At Risk</v>
      </c>
      <c r="S841" s="2" t="str">
        <f t="shared" si="118"/>
        <v>Medium Risk</v>
      </c>
      <c r="T841" s="2" t="str">
        <f t="shared" si="119"/>
        <v>35-44</v>
      </c>
      <c r="U841" s="1">
        <f t="shared" ca="1" si="120"/>
        <v>2191</v>
      </c>
      <c r="V841" s="2" t="str">
        <f t="shared" si="121"/>
        <v>Low Loyalty</v>
      </c>
      <c r="W841" s="2" t="str">
        <f t="shared" si="122"/>
        <v>Legitimate</v>
      </c>
      <c r="X841" s="2" t="str">
        <f>IF(Q841&lt;Data_Validation!$B$8,"Low Value",IF(Q841&lt;Data_Validation!$B$9,"Medium Value","High Value"))</f>
        <v>Low Value</v>
      </c>
      <c r="Y841" s="2" t="str">
        <f t="shared" si="123"/>
        <v>Stable</v>
      </c>
      <c r="Z841" s="2" t="str">
        <f t="shared" si="124"/>
        <v>Check Data</v>
      </c>
    </row>
    <row r="842" spans="1:26" x14ac:dyDescent="0.3">
      <c r="A842" t="s">
        <v>830</v>
      </c>
      <c r="B842">
        <v>44</v>
      </c>
      <c r="C842" t="s">
        <v>14</v>
      </c>
      <c r="D842" t="s">
        <v>28</v>
      </c>
      <c r="E842">
        <v>75.41</v>
      </c>
      <c r="F842">
        <v>8</v>
      </c>
      <c r="G842">
        <v>295</v>
      </c>
      <c r="H842">
        <v>0</v>
      </c>
      <c r="I842" t="s">
        <v>40</v>
      </c>
      <c r="J842">
        <v>77.5</v>
      </c>
      <c r="K842" s="1">
        <v>45651</v>
      </c>
      <c r="L842">
        <v>51</v>
      </c>
      <c r="M842">
        <v>0.3</v>
      </c>
      <c r="N842">
        <f>IF(E842="",Data_Validation!$B$1,E842)</f>
        <v>75.41</v>
      </c>
      <c r="O842">
        <f>IF(J842="",Data_Validation!$B$2,J842)</f>
        <v>77.5</v>
      </c>
      <c r="P842">
        <f t="shared" si="117"/>
        <v>1</v>
      </c>
      <c r="Q842" s="2">
        <f>CustomerData[[#This Row],[avg_order_value_clean]]*CustomerData[[#This Row],[total_orders]]</f>
        <v>603.28</v>
      </c>
      <c r="R842" s="2" t="str">
        <f t="shared" si="125"/>
        <v>Inactive</v>
      </c>
      <c r="S842" s="2" t="str">
        <f t="shared" si="118"/>
        <v>Medium Risk</v>
      </c>
      <c r="T842" s="2" t="str">
        <f t="shared" si="119"/>
        <v>35-44</v>
      </c>
      <c r="U842" s="1">
        <f t="shared" ca="1" si="120"/>
        <v>610</v>
      </c>
      <c r="V842" s="2" t="str">
        <f t="shared" si="121"/>
        <v>Medium Loyalty</v>
      </c>
      <c r="W842" s="2" t="str">
        <f t="shared" si="122"/>
        <v>Legitimate</v>
      </c>
      <c r="X842" s="2" t="str">
        <f>IF(Q842&lt;Data_Validation!$B$8,"Low Value",IF(Q842&lt;Data_Validation!$B$9,"Medium Value","High Value"))</f>
        <v>Low Value</v>
      </c>
      <c r="Y842" s="2" t="str">
        <f t="shared" si="123"/>
        <v>Stable</v>
      </c>
      <c r="Z842" s="2" t="str">
        <f t="shared" si="124"/>
        <v>Check Data</v>
      </c>
    </row>
    <row r="843" spans="1:26" x14ac:dyDescent="0.3">
      <c r="A843" t="s">
        <v>662</v>
      </c>
      <c r="B843">
        <v>70</v>
      </c>
      <c r="C843" t="s">
        <v>14</v>
      </c>
      <c r="D843" t="s">
        <v>52</v>
      </c>
      <c r="F843">
        <v>9</v>
      </c>
      <c r="G843">
        <v>252</v>
      </c>
      <c r="H843">
        <v>0</v>
      </c>
      <c r="I843" t="s">
        <v>40</v>
      </c>
      <c r="J843">
        <v>88.2</v>
      </c>
      <c r="K843" s="1">
        <v>45464</v>
      </c>
      <c r="L843">
        <v>36</v>
      </c>
      <c r="M843">
        <v>0.33</v>
      </c>
      <c r="N843">
        <f>IF(E843="",Data_Validation!$B$1,E843)</f>
        <v>250</v>
      </c>
      <c r="O843">
        <f>IF(J843="",Data_Validation!$B$2,J843)</f>
        <v>88.2</v>
      </c>
      <c r="P843">
        <f t="shared" si="117"/>
        <v>2</v>
      </c>
      <c r="Q843" s="2">
        <f>CustomerData[[#This Row],[avg_order_value_clean]]*CustomerData[[#This Row],[total_orders]]</f>
        <v>2250</v>
      </c>
      <c r="R843" s="2" t="str">
        <f t="shared" si="125"/>
        <v>Inactive</v>
      </c>
      <c r="S843" s="2" t="str">
        <f t="shared" si="118"/>
        <v>Medium Risk</v>
      </c>
      <c r="T843" s="2" t="str">
        <f t="shared" si="119"/>
        <v>55+</v>
      </c>
      <c r="U843" s="1">
        <f t="shared" ca="1" si="120"/>
        <v>797</v>
      </c>
      <c r="V843" s="2" t="str">
        <f t="shared" si="121"/>
        <v>Low Loyalty</v>
      </c>
      <c r="W843" s="2" t="str">
        <f t="shared" si="122"/>
        <v>Legitimate</v>
      </c>
      <c r="X843" s="2" t="str">
        <f>IF(Q843&lt;Data_Validation!$B$8,"Low Value",IF(Q843&lt;Data_Validation!$B$9,"Medium Value","High Value"))</f>
        <v>High Value</v>
      </c>
      <c r="Y843" s="2" t="str">
        <f t="shared" si="123"/>
        <v>High Value - Maintain</v>
      </c>
      <c r="Z843" s="2" t="str">
        <f t="shared" si="124"/>
        <v>Check Data</v>
      </c>
    </row>
    <row r="844" spans="1:26" x14ac:dyDescent="0.3">
      <c r="A844" t="s">
        <v>831</v>
      </c>
      <c r="B844">
        <v>60</v>
      </c>
      <c r="C844" t="s">
        <v>21</v>
      </c>
      <c r="D844" t="s">
        <v>50</v>
      </c>
      <c r="E844">
        <v>52.11</v>
      </c>
      <c r="F844">
        <v>12</v>
      </c>
      <c r="G844">
        <v>68</v>
      </c>
      <c r="H844">
        <v>0</v>
      </c>
      <c r="I844" t="s">
        <v>29</v>
      </c>
      <c r="J844">
        <v>56.5</v>
      </c>
      <c r="K844" s="1">
        <v>44123</v>
      </c>
      <c r="L844">
        <v>69</v>
      </c>
      <c r="M844">
        <v>0.33</v>
      </c>
      <c r="N844">
        <f>IF(E844="",Data_Validation!$B$1,E844)</f>
        <v>52.11</v>
      </c>
      <c r="O844">
        <f>IF(J844="",Data_Validation!$B$2,J844)</f>
        <v>56.5</v>
      </c>
      <c r="P844">
        <f t="shared" si="117"/>
        <v>2</v>
      </c>
      <c r="Q844" s="2">
        <f>CustomerData[[#This Row],[avg_order_value_clean]]*CustomerData[[#This Row],[total_orders]]</f>
        <v>625.31999999999994</v>
      </c>
      <c r="R844" s="2" t="str">
        <f t="shared" si="125"/>
        <v>At Risk</v>
      </c>
      <c r="S844" s="2" t="str">
        <f t="shared" si="118"/>
        <v>Medium Risk</v>
      </c>
      <c r="T844" s="2" t="str">
        <f t="shared" si="119"/>
        <v>55+</v>
      </c>
      <c r="U844" s="1">
        <f t="shared" ca="1" si="120"/>
        <v>2138</v>
      </c>
      <c r="V844" s="2" t="str">
        <f t="shared" si="121"/>
        <v>Medium Loyalty</v>
      </c>
      <c r="W844" s="2" t="str">
        <f t="shared" si="122"/>
        <v>Legitimate</v>
      </c>
      <c r="X844" s="2" t="str">
        <f>IF(Q844&lt;Data_Validation!$B$8,"Low Value",IF(Q844&lt;Data_Validation!$B$9,"Medium Value","High Value"))</f>
        <v>Low Value</v>
      </c>
      <c r="Y844" s="2" t="str">
        <f t="shared" si="123"/>
        <v>Stable</v>
      </c>
      <c r="Z844" s="2" t="str">
        <f t="shared" si="124"/>
        <v>Check Data</v>
      </c>
    </row>
    <row r="845" spans="1:26" x14ac:dyDescent="0.3">
      <c r="A845" t="s">
        <v>832</v>
      </c>
      <c r="B845">
        <v>54</v>
      </c>
      <c r="C845" t="s">
        <v>21</v>
      </c>
      <c r="D845" t="s">
        <v>44</v>
      </c>
      <c r="E845">
        <v>179.04</v>
      </c>
      <c r="F845">
        <v>8</v>
      </c>
      <c r="G845">
        <v>188</v>
      </c>
      <c r="H845">
        <v>0</v>
      </c>
      <c r="I845" t="s">
        <v>16</v>
      </c>
      <c r="J845">
        <v>22.1</v>
      </c>
      <c r="K845" s="1">
        <v>44451</v>
      </c>
      <c r="L845">
        <v>69</v>
      </c>
      <c r="M845">
        <v>0.43</v>
      </c>
      <c r="N845">
        <f>IF(E845="",Data_Validation!$B$1,E845)</f>
        <v>179.04</v>
      </c>
      <c r="O845">
        <f>IF(J845="",Data_Validation!$B$2,J845)</f>
        <v>22.1</v>
      </c>
      <c r="P845">
        <f t="shared" si="117"/>
        <v>1</v>
      </c>
      <c r="Q845" s="2">
        <f>CustomerData[[#This Row],[avg_order_value_clean]]*CustomerData[[#This Row],[total_orders]]</f>
        <v>1432.32</v>
      </c>
      <c r="R845" s="2" t="str">
        <f t="shared" si="125"/>
        <v>Inactive</v>
      </c>
      <c r="S845" s="2" t="str">
        <f t="shared" si="118"/>
        <v>Medium Risk</v>
      </c>
      <c r="T845" s="2" t="str">
        <f t="shared" si="119"/>
        <v>45-54</v>
      </c>
      <c r="U845" s="1">
        <f t="shared" ca="1" si="120"/>
        <v>1810</v>
      </c>
      <c r="V845" s="2" t="str">
        <f t="shared" si="121"/>
        <v>Medium Loyalty</v>
      </c>
      <c r="W845" s="2" t="str">
        <f t="shared" si="122"/>
        <v>Legitimate</v>
      </c>
      <c r="X845" s="2" t="str">
        <f>IF(Q845&lt;Data_Validation!$B$8,"Low Value",IF(Q845&lt;Data_Validation!$B$9,"Medium Value","High Value"))</f>
        <v>Low Value</v>
      </c>
      <c r="Y845" s="2" t="str">
        <f t="shared" si="123"/>
        <v>Stable</v>
      </c>
      <c r="Z845" s="2" t="str">
        <f t="shared" si="124"/>
        <v>Check Data</v>
      </c>
    </row>
    <row r="846" spans="1:26" x14ac:dyDescent="0.3">
      <c r="A846" t="s">
        <v>833</v>
      </c>
      <c r="B846">
        <v>65</v>
      </c>
      <c r="C846" t="s">
        <v>21</v>
      </c>
      <c r="D846" t="s">
        <v>35</v>
      </c>
      <c r="E846">
        <v>163.5</v>
      </c>
      <c r="F846">
        <v>9</v>
      </c>
      <c r="G846">
        <v>152</v>
      </c>
      <c r="H846">
        <v>0</v>
      </c>
      <c r="I846" t="s">
        <v>40</v>
      </c>
      <c r="J846">
        <v>3.2</v>
      </c>
      <c r="K846" s="1">
        <v>45479</v>
      </c>
      <c r="L846">
        <v>66</v>
      </c>
      <c r="M846">
        <v>0.67</v>
      </c>
      <c r="N846">
        <f>IF(E846="",Data_Validation!$B$1,E846)</f>
        <v>163.5</v>
      </c>
      <c r="O846">
        <f>IF(J846="",Data_Validation!$B$2,J846)</f>
        <v>3.2</v>
      </c>
      <c r="P846">
        <f t="shared" si="117"/>
        <v>1</v>
      </c>
      <c r="Q846" s="2">
        <f>CustomerData[[#This Row],[avg_order_value_clean]]*CustomerData[[#This Row],[total_orders]]</f>
        <v>1471.5</v>
      </c>
      <c r="R846" s="2" t="str">
        <f t="shared" si="125"/>
        <v>Inactive</v>
      </c>
      <c r="S846" s="2" t="str">
        <f t="shared" si="118"/>
        <v>High Risk</v>
      </c>
      <c r="T846" s="2" t="str">
        <f t="shared" si="119"/>
        <v>55+</v>
      </c>
      <c r="U846" s="1">
        <f t="shared" ca="1" si="120"/>
        <v>782</v>
      </c>
      <c r="V846" s="2" t="str">
        <f t="shared" si="121"/>
        <v>Medium Loyalty</v>
      </c>
      <c r="W846" s="2" t="str">
        <f t="shared" si="122"/>
        <v>Legitimate</v>
      </c>
      <c r="X846" s="2" t="str">
        <f>IF(Q846&lt;Data_Validation!$B$8,"Low Value",IF(Q846&lt;Data_Validation!$B$9,"Medium Value","High Value"))</f>
        <v>Low Value</v>
      </c>
      <c r="Y846" s="2" t="str">
        <f t="shared" si="123"/>
        <v>At Risk - Develop</v>
      </c>
      <c r="Z846" s="2" t="str">
        <f t="shared" si="124"/>
        <v>Check Data</v>
      </c>
    </row>
    <row r="847" spans="1:26" x14ac:dyDescent="0.3">
      <c r="A847" t="s">
        <v>834</v>
      </c>
      <c r="B847">
        <v>24</v>
      </c>
      <c r="C847" t="s">
        <v>21</v>
      </c>
      <c r="D847" t="s">
        <v>18</v>
      </c>
      <c r="E847">
        <v>56.1</v>
      </c>
      <c r="F847">
        <v>16</v>
      </c>
      <c r="G847">
        <v>202</v>
      </c>
      <c r="H847">
        <v>0</v>
      </c>
      <c r="I847" t="s">
        <v>29</v>
      </c>
      <c r="J847">
        <v>94</v>
      </c>
      <c r="K847" s="1">
        <v>44226</v>
      </c>
      <c r="L847">
        <v>75</v>
      </c>
      <c r="M847">
        <v>0.22</v>
      </c>
      <c r="N847">
        <f>IF(E847="",Data_Validation!$B$1,E847)</f>
        <v>56.1</v>
      </c>
      <c r="O847">
        <f>IF(J847="",Data_Validation!$B$2,J847)</f>
        <v>94</v>
      </c>
      <c r="P847">
        <f t="shared" si="117"/>
        <v>1</v>
      </c>
      <c r="Q847" s="2">
        <f>CustomerData[[#This Row],[avg_order_value_clean]]*CustomerData[[#This Row],[total_orders]]</f>
        <v>897.6</v>
      </c>
      <c r="R847" s="2" t="str">
        <f t="shared" si="125"/>
        <v>Inactive</v>
      </c>
      <c r="S847" s="2" t="str">
        <f t="shared" si="118"/>
        <v>Medium Risk</v>
      </c>
      <c r="T847" s="2" t="str">
        <f t="shared" si="119"/>
        <v>Under 25</v>
      </c>
      <c r="U847" s="1">
        <f t="shared" ca="1" si="120"/>
        <v>2035</v>
      </c>
      <c r="V847" s="2" t="str">
        <f t="shared" si="121"/>
        <v>High Loyalty</v>
      </c>
      <c r="W847" s="2" t="str">
        <f t="shared" si="122"/>
        <v>Legitimate</v>
      </c>
      <c r="X847" s="2" t="str">
        <f>IF(Q847&lt;Data_Validation!$B$8,"Low Value",IF(Q847&lt;Data_Validation!$B$9,"Medium Value","High Value"))</f>
        <v>Low Value</v>
      </c>
      <c r="Y847" s="2" t="str">
        <f t="shared" si="123"/>
        <v>Stable</v>
      </c>
      <c r="Z847" s="2" t="str">
        <f t="shared" si="124"/>
        <v>Check Data</v>
      </c>
    </row>
    <row r="848" spans="1:26" x14ac:dyDescent="0.3">
      <c r="A848" t="s">
        <v>835</v>
      </c>
      <c r="B848">
        <v>76</v>
      </c>
      <c r="C848" t="s">
        <v>21</v>
      </c>
      <c r="D848" t="s">
        <v>22</v>
      </c>
      <c r="E848">
        <v>60.9</v>
      </c>
      <c r="F848">
        <v>5</v>
      </c>
      <c r="G848">
        <v>76</v>
      </c>
      <c r="H848">
        <v>0</v>
      </c>
      <c r="I848" t="s">
        <v>19</v>
      </c>
      <c r="J848">
        <v>47.5</v>
      </c>
      <c r="K848" s="1">
        <v>44756</v>
      </c>
      <c r="L848">
        <v>99</v>
      </c>
      <c r="M848">
        <v>7.0000000000000007E-2</v>
      </c>
      <c r="N848">
        <f>IF(E848="",Data_Validation!$B$1,E848)</f>
        <v>60.9</v>
      </c>
      <c r="O848">
        <f>IF(J848="",Data_Validation!$B$2,J848)</f>
        <v>47.5</v>
      </c>
      <c r="P848">
        <f t="shared" si="117"/>
        <v>1</v>
      </c>
      <c r="Q848" s="2">
        <f>CustomerData[[#This Row],[avg_order_value_clean]]*CustomerData[[#This Row],[total_orders]]</f>
        <v>304.5</v>
      </c>
      <c r="R848" s="2" t="str">
        <f t="shared" si="125"/>
        <v>At Risk</v>
      </c>
      <c r="S848" s="2" t="str">
        <f t="shared" si="118"/>
        <v>Low Risk</v>
      </c>
      <c r="T848" s="2" t="str">
        <f t="shared" si="119"/>
        <v>55+</v>
      </c>
      <c r="U848" s="1">
        <f t="shared" ca="1" si="120"/>
        <v>1505</v>
      </c>
      <c r="V848" s="2" t="str">
        <f t="shared" si="121"/>
        <v>High Loyalty</v>
      </c>
      <c r="W848" s="2" t="str">
        <f t="shared" si="122"/>
        <v>Legitimate</v>
      </c>
      <c r="X848" s="2" t="str">
        <f>IF(Q848&lt;Data_Validation!$B$8,"Low Value",IF(Q848&lt;Data_Validation!$B$9,"Medium Value","High Value"))</f>
        <v>Low Value</v>
      </c>
      <c r="Y848" s="2" t="str">
        <f t="shared" si="123"/>
        <v>Stable</v>
      </c>
      <c r="Z848" s="2" t="str">
        <f t="shared" si="124"/>
        <v>Check Data</v>
      </c>
    </row>
    <row r="849" spans="1:26" x14ac:dyDescent="0.3">
      <c r="A849" t="s">
        <v>836</v>
      </c>
      <c r="B849">
        <v>22</v>
      </c>
      <c r="C849" t="s">
        <v>21</v>
      </c>
      <c r="D849" t="s">
        <v>18</v>
      </c>
      <c r="E849">
        <v>81.97</v>
      </c>
      <c r="F849">
        <v>8</v>
      </c>
      <c r="G849">
        <v>190</v>
      </c>
      <c r="H849">
        <v>0</v>
      </c>
      <c r="I849" t="s">
        <v>19</v>
      </c>
      <c r="J849">
        <v>85.9</v>
      </c>
      <c r="K849" s="1">
        <v>44887</v>
      </c>
      <c r="L849">
        <v>30</v>
      </c>
      <c r="M849">
        <v>0.25</v>
      </c>
      <c r="N849">
        <f>IF(E849="",Data_Validation!$B$1,E849)</f>
        <v>81.97</v>
      </c>
      <c r="O849">
        <f>IF(J849="",Data_Validation!$B$2,J849)</f>
        <v>85.9</v>
      </c>
      <c r="P849">
        <f t="shared" si="117"/>
        <v>1</v>
      </c>
      <c r="Q849" s="2">
        <f>CustomerData[[#This Row],[avg_order_value_clean]]*CustomerData[[#This Row],[total_orders]]</f>
        <v>655.76</v>
      </c>
      <c r="R849" s="2" t="str">
        <f t="shared" si="125"/>
        <v>Inactive</v>
      </c>
      <c r="S849" s="2" t="str">
        <f t="shared" si="118"/>
        <v>Medium Risk</v>
      </c>
      <c r="T849" s="2" t="str">
        <f t="shared" si="119"/>
        <v>Under 25</v>
      </c>
      <c r="U849" s="1">
        <f t="shared" ca="1" si="120"/>
        <v>1374</v>
      </c>
      <c r="V849" s="2" t="str">
        <f t="shared" si="121"/>
        <v>Low Loyalty</v>
      </c>
      <c r="W849" s="2" t="str">
        <f t="shared" si="122"/>
        <v>Legitimate</v>
      </c>
      <c r="X849" s="2" t="str">
        <f>IF(Q849&lt;Data_Validation!$B$8,"Low Value",IF(Q849&lt;Data_Validation!$B$9,"Medium Value","High Value"))</f>
        <v>Low Value</v>
      </c>
      <c r="Y849" s="2" t="str">
        <f t="shared" si="123"/>
        <v>Stable</v>
      </c>
      <c r="Z849" s="2" t="str">
        <f t="shared" si="124"/>
        <v>Check Data</v>
      </c>
    </row>
    <row r="850" spans="1:26" x14ac:dyDescent="0.3">
      <c r="A850" t="s">
        <v>837</v>
      </c>
      <c r="B850">
        <v>28</v>
      </c>
      <c r="C850" t="s">
        <v>14</v>
      </c>
      <c r="D850" t="s">
        <v>26</v>
      </c>
      <c r="E850">
        <v>93.58</v>
      </c>
      <c r="F850">
        <v>6</v>
      </c>
      <c r="G850">
        <v>27</v>
      </c>
      <c r="H850">
        <v>0</v>
      </c>
      <c r="I850" t="s">
        <v>40</v>
      </c>
      <c r="J850">
        <v>73.3</v>
      </c>
      <c r="K850" s="1">
        <v>45269</v>
      </c>
      <c r="L850">
        <v>96</v>
      </c>
      <c r="M850">
        <v>0.28000000000000003</v>
      </c>
      <c r="N850">
        <f>IF(E850="",Data_Validation!$B$1,E850)</f>
        <v>93.58</v>
      </c>
      <c r="O850">
        <f>IF(J850="",Data_Validation!$B$2,J850)</f>
        <v>73.3</v>
      </c>
      <c r="P850">
        <f t="shared" si="117"/>
        <v>1</v>
      </c>
      <c r="Q850" s="2">
        <f>CustomerData[[#This Row],[avg_order_value_clean]]*CustomerData[[#This Row],[total_orders]]</f>
        <v>561.48</v>
      </c>
      <c r="R850" s="2" t="str">
        <f t="shared" si="125"/>
        <v>Active</v>
      </c>
      <c r="S850" s="2" t="str">
        <f t="shared" si="118"/>
        <v>Medium Risk</v>
      </c>
      <c r="T850" s="2" t="str">
        <f t="shared" si="119"/>
        <v>25-34</v>
      </c>
      <c r="U850" s="1">
        <f t="shared" ca="1" si="120"/>
        <v>992</v>
      </c>
      <c r="V850" s="2" t="str">
        <f t="shared" si="121"/>
        <v>High Loyalty</v>
      </c>
      <c r="W850" s="2" t="str">
        <f t="shared" si="122"/>
        <v>Legitimate</v>
      </c>
      <c r="X850" s="2" t="str">
        <f>IF(Q850&lt;Data_Validation!$B$8,"Low Value",IF(Q850&lt;Data_Validation!$B$9,"Medium Value","High Value"))</f>
        <v>Low Value</v>
      </c>
      <c r="Y850" s="2" t="str">
        <f t="shared" si="123"/>
        <v>Stable</v>
      </c>
      <c r="Z850" s="2" t="str">
        <f t="shared" si="124"/>
        <v>Check Data</v>
      </c>
    </row>
    <row r="851" spans="1:26" x14ac:dyDescent="0.3">
      <c r="A851" t="s">
        <v>838</v>
      </c>
      <c r="B851">
        <v>32</v>
      </c>
      <c r="C851" t="s">
        <v>25</v>
      </c>
      <c r="D851" t="s">
        <v>44</v>
      </c>
      <c r="E851">
        <v>104.73</v>
      </c>
      <c r="F851">
        <v>15</v>
      </c>
      <c r="G851">
        <v>212</v>
      </c>
      <c r="H851">
        <v>0</v>
      </c>
      <c r="I851" t="s">
        <v>19</v>
      </c>
      <c r="J851">
        <v>83.2</v>
      </c>
      <c r="K851" s="1">
        <v>45675</v>
      </c>
      <c r="L851">
        <v>8</v>
      </c>
      <c r="M851">
        <v>0.28999999999999998</v>
      </c>
      <c r="N851">
        <f>IF(E851="",Data_Validation!$B$1,E851)</f>
        <v>104.73</v>
      </c>
      <c r="O851">
        <f>IF(J851="",Data_Validation!$B$2,J851)</f>
        <v>83.2</v>
      </c>
      <c r="P851">
        <f t="shared" si="117"/>
        <v>1</v>
      </c>
      <c r="Q851" s="2">
        <f>CustomerData[[#This Row],[avg_order_value_clean]]*CustomerData[[#This Row],[total_orders]]</f>
        <v>1570.95</v>
      </c>
      <c r="R851" s="2" t="str">
        <f t="shared" si="125"/>
        <v>Inactive</v>
      </c>
      <c r="S851" s="2" t="str">
        <f t="shared" si="118"/>
        <v>Medium Risk</v>
      </c>
      <c r="T851" s="2" t="str">
        <f t="shared" si="119"/>
        <v>25-34</v>
      </c>
      <c r="U851" s="1">
        <f t="shared" ca="1" si="120"/>
        <v>586</v>
      </c>
      <c r="V851" s="2" t="str">
        <f t="shared" si="121"/>
        <v>Low Loyalty</v>
      </c>
      <c r="W851" s="2" t="str">
        <f t="shared" si="122"/>
        <v>Legitimate</v>
      </c>
      <c r="X851" s="2" t="str">
        <f>IF(Q851&lt;Data_Validation!$B$8,"Low Value",IF(Q851&lt;Data_Validation!$B$9,"Medium Value","High Value"))</f>
        <v>High Value</v>
      </c>
      <c r="Y851" s="2" t="str">
        <f t="shared" si="123"/>
        <v>High Value - Maintain</v>
      </c>
      <c r="Z851" s="2" t="str">
        <f t="shared" si="124"/>
        <v>Check Data</v>
      </c>
    </row>
    <row r="852" spans="1:26" x14ac:dyDescent="0.3">
      <c r="A852" t="s">
        <v>839</v>
      </c>
      <c r="B852">
        <v>20</v>
      </c>
      <c r="C852" t="s">
        <v>21</v>
      </c>
      <c r="D852" t="s">
        <v>22</v>
      </c>
      <c r="E852">
        <v>89.53</v>
      </c>
      <c r="F852">
        <v>9</v>
      </c>
      <c r="G852">
        <v>55</v>
      </c>
      <c r="H852">
        <v>1</v>
      </c>
      <c r="I852" t="s">
        <v>40</v>
      </c>
      <c r="J852">
        <v>21.1</v>
      </c>
      <c r="K852" s="1">
        <v>45191</v>
      </c>
      <c r="L852">
        <v>2</v>
      </c>
      <c r="M852">
        <v>0.28999999999999998</v>
      </c>
      <c r="N852">
        <f>IF(E852="",Data_Validation!$B$1,E852)</f>
        <v>89.53</v>
      </c>
      <c r="O852">
        <f>IF(J852="",Data_Validation!$B$2,J852)</f>
        <v>21.1</v>
      </c>
      <c r="P852">
        <f t="shared" si="117"/>
        <v>1</v>
      </c>
      <c r="Q852" s="2">
        <f>CustomerData[[#This Row],[avg_order_value_clean]]*CustomerData[[#This Row],[total_orders]]</f>
        <v>805.77</v>
      </c>
      <c r="R852" s="2" t="str">
        <f t="shared" si="125"/>
        <v>At Risk</v>
      </c>
      <c r="S852" s="2" t="str">
        <f t="shared" si="118"/>
        <v>Medium Risk</v>
      </c>
      <c r="T852" s="2" t="str">
        <f t="shared" si="119"/>
        <v>Under 25</v>
      </c>
      <c r="U852" s="1">
        <f t="shared" ca="1" si="120"/>
        <v>1070</v>
      </c>
      <c r="V852" s="2" t="str">
        <f t="shared" si="121"/>
        <v>Low Loyalty</v>
      </c>
      <c r="W852" s="2" t="str">
        <f t="shared" si="122"/>
        <v>Fraudulent</v>
      </c>
      <c r="X852" s="2" t="str">
        <f>IF(Q852&lt;Data_Validation!$B$8,"Low Value",IF(Q852&lt;Data_Validation!$B$9,"Medium Value","High Value"))</f>
        <v>Low Value</v>
      </c>
      <c r="Y852" s="2" t="str">
        <f t="shared" si="123"/>
        <v>Stable</v>
      </c>
      <c r="Z852" s="2" t="str">
        <f t="shared" si="124"/>
        <v>Check Data</v>
      </c>
    </row>
    <row r="853" spans="1:26" x14ac:dyDescent="0.3">
      <c r="A853" t="s">
        <v>840</v>
      </c>
      <c r="B853">
        <v>75</v>
      </c>
      <c r="C853" t="s">
        <v>14</v>
      </c>
      <c r="D853" t="s">
        <v>15</v>
      </c>
      <c r="E853">
        <v>85</v>
      </c>
      <c r="F853">
        <v>15</v>
      </c>
      <c r="G853">
        <v>111</v>
      </c>
      <c r="H853">
        <v>0</v>
      </c>
      <c r="I853" t="s">
        <v>19</v>
      </c>
      <c r="J853">
        <v>67.900000000000006</v>
      </c>
      <c r="K853" s="1">
        <v>44870</v>
      </c>
      <c r="L853">
        <v>25</v>
      </c>
      <c r="M853">
        <v>0.48</v>
      </c>
      <c r="N853">
        <f>IF(E853="",Data_Validation!$B$1,E853)</f>
        <v>85</v>
      </c>
      <c r="O853">
        <f>IF(J853="",Data_Validation!$B$2,J853)</f>
        <v>67.900000000000006</v>
      </c>
      <c r="P853">
        <f t="shared" si="117"/>
        <v>1</v>
      </c>
      <c r="Q853" s="2">
        <f>CustomerData[[#This Row],[avg_order_value_clean]]*CustomerData[[#This Row],[total_orders]]</f>
        <v>1275</v>
      </c>
      <c r="R853" s="2" t="str">
        <f t="shared" si="125"/>
        <v>Inactive</v>
      </c>
      <c r="S853" s="2" t="str">
        <f t="shared" si="118"/>
        <v>Medium Risk</v>
      </c>
      <c r="T853" s="2" t="str">
        <f t="shared" si="119"/>
        <v>55+</v>
      </c>
      <c r="U853" s="1">
        <f t="shared" ca="1" si="120"/>
        <v>1391</v>
      </c>
      <c r="V853" s="2" t="str">
        <f t="shared" si="121"/>
        <v>Low Loyalty</v>
      </c>
      <c r="W853" s="2" t="str">
        <f t="shared" si="122"/>
        <v>Legitimate</v>
      </c>
      <c r="X853" s="2" t="str">
        <f>IF(Q853&lt;Data_Validation!$B$8,"Low Value",IF(Q853&lt;Data_Validation!$B$9,"Medium Value","High Value"))</f>
        <v>Low Value</v>
      </c>
      <c r="Y853" s="2" t="str">
        <f t="shared" si="123"/>
        <v>Stable</v>
      </c>
      <c r="Z853" s="2" t="str">
        <f t="shared" si="124"/>
        <v>Check Data</v>
      </c>
    </row>
    <row r="854" spans="1:26" x14ac:dyDescent="0.3">
      <c r="A854" t="s">
        <v>841</v>
      </c>
      <c r="B854">
        <v>22</v>
      </c>
      <c r="C854" t="s">
        <v>14</v>
      </c>
      <c r="D854" t="s">
        <v>28</v>
      </c>
      <c r="F854">
        <v>6</v>
      </c>
      <c r="G854">
        <v>242</v>
      </c>
      <c r="H854">
        <v>0</v>
      </c>
      <c r="I854" t="s">
        <v>19</v>
      </c>
      <c r="J854">
        <v>72.3</v>
      </c>
      <c r="K854" s="1">
        <v>45565</v>
      </c>
      <c r="L854">
        <v>19</v>
      </c>
      <c r="M854">
        <v>0.17</v>
      </c>
      <c r="N854">
        <f>IF(E854="",Data_Validation!$B$1,E854)</f>
        <v>250</v>
      </c>
      <c r="O854">
        <f>IF(J854="",Data_Validation!$B$2,J854)</f>
        <v>72.3</v>
      </c>
      <c r="P854">
        <f t="shared" si="117"/>
        <v>2</v>
      </c>
      <c r="Q854" s="2">
        <f>CustomerData[[#This Row],[avg_order_value_clean]]*CustomerData[[#This Row],[total_orders]]</f>
        <v>1500</v>
      </c>
      <c r="R854" s="2" t="str">
        <f t="shared" si="125"/>
        <v>Inactive</v>
      </c>
      <c r="S854" s="2" t="str">
        <f t="shared" si="118"/>
        <v>Low Risk</v>
      </c>
      <c r="T854" s="2" t="str">
        <f t="shared" si="119"/>
        <v>Under 25</v>
      </c>
      <c r="U854" s="1">
        <f t="shared" ca="1" si="120"/>
        <v>696</v>
      </c>
      <c r="V854" s="2" t="str">
        <f t="shared" si="121"/>
        <v>Low Loyalty</v>
      </c>
      <c r="W854" s="2" t="str">
        <f t="shared" si="122"/>
        <v>Legitimate</v>
      </c>
      <c r="X854" s="2" t="str">
        <f>IF(Q854&lt;Data_Validation!$B$8,"Low Value",IF(Q854&lt;Data_Validation!$B$9,"Medium Value","High Value"))</f>
        <v>Low Value</v>
      </c>
      <c r="Y854" s="2" t="str">
        <f t="shared" si="123"/>
        <v>Stable</v>
      </c>
      <c r="Z854" s="2" t="str">
        <f t="shared" si="124"/>
        <v>Check Data</v>
      </c>
    </row>
    <row r="855" spans="1:26" x14ac:dyDescent="0.3">
      <c r="A855" t="s">
        <v>842</v>
      </c>
      <c r="B855">
        <v>40</v>
      </c>
      <c r="C855" t="s">
        <v>21</v>
      </c>
      <c r="D855" t="s">
        <v>22</v>
      </c>
      <c r="E855">
        <v>68.58</v>
      </c>
      <c r="F855">
        <v>9</v>
      </c>
      <c r="G855">
        <v>153</v>
      </c>
      <c r="H855">
        <v>0</v>
      </c>
      <c r="I855" t="s">
        <v>16</v>
      </c>
      <c r="J855">
        <v>55.3</v>
      </c>
      <c r="K855" s="1">
        <v>44934</v>
      </c>
      <c r="L855">
        <v>71</v>
      </c>
      <c r="M855">
        <v>0.62</v>
      </c>
      <c r="N855">
        <f>IF(E855="",Data_Validation!$B$1,E855)</f>
        <v>68.58</v>
      </c>
      <c r="O855">
        <f>IF(J855="",Data_Validation!$B$2,J855)</f>
        <v>55.3</v>
      </c>
      <c r="P855">
        <f t="shared" si="117"/>
        <v>1</v>
      </c>
      <c r="Q855" s="2">
        <f>CustomerData[[#This Row],[avg_order_value_clean]]*CustomerData[[#This Row],[total_orders]]</f>
        <v>617.22</v>
      </c>
      <c r="R855" s="2" t="str">
        <f t="shared" si="125"/>
        <v>Inactive</v>
      </c>
      <c r="S855" s="2" t="str">
        <f t="shared" si="118"/>
        <v>High Risk</v>
      </c>
      <c r="T855" s="2" t="str">
        <f t="shared" si="119"/>
        <v>35-44</v>
      </c>
      <c r="U855" s="1">
        <f t="shared" ca="1" si="120"/>
        <v>1327</v>
      </c>
      <c r="V855" s="2" t="str">
        <f t="shared" si="121"/>
        <v>High Loyalty</v>
      </c>
      <c r="W855" s="2" t="str">
        <f t="shared" si="122"/>
        <v>Legitimate</v>
      </c>
      <c r="X855" s="2" t="str">
        <f>IF(Q855&lt;Data_Validation!$B$8,"Low Value",IF(Q855&lt;Data_Validation!$B$9,"Medium Value","High Value"))</f>
        <v>Low Value</v>
      </c>
      <c r="Y855" s="2" t="str">
        <f t="shared" si="123"/>
        <v>At Risk - Develop</v>
      </c>
      <c r="Z855" s="2" t="str">
        <f t="shared" si="124"/>
        <v>Check Data</v>
      </c>
    </row>
    <row r="856" spans="1:26" x14ac:dyDescent="0.3">
      <c r="A856" t="s">
        <v>843</v>
      </c>
      <c r="B856">
        <v>70</v>
      </c>
      <c r="C856" t="s">
        <v>25</v>
      </c>
      <c r="D856" t="s">
        <v>15</v>
      </c>
      <c r="E856">
        <v>95.49</v>
      </c>
      <c r="F856">
        <v>9</v>
      </c>
      <c r="G856">
        <v>154</v>
      </c>
      <c r="H856">
        <v>0</v>
      </c>
      <c r="I856" t="s">
        <v>16</v>
      </c>
      <c r="J856">
        <v>83.5</v>
      </c>
      <c r="K856" s="1">
        <v>45364</v>
      </c>
      <c r="L856">
        <v>14</v>
      </c>
      <c r="M856">
        <v>0.39</v>
      </c>
      <c r="N856">
        <f>IF(E856="",Data_Validation!$B$1,E856)</f>
        <v>95.49</v>
      </c>
      <c r="O856">
        <f>IF(J856="",Data_Validation!$B$2,J856)</f>
        <v>83.5</v>
      </c>
      <c r="P856">
        <f t="shared" si="117"/>
        <v>1</v>
      </c>
      <c r="Q856" s="2">
        <f>CustomerData[[#This Row],[avg_order_value_clean]]*CustomerData[[#This Row],[total_orders]]</f>
        <v>859.41</v>
      </c>
      <c r="R856" s="2" t="str">
        <f t="shared" si="125"/>
        <v>Inactive</v>
      </c>
      <c r="S856" s="2" t="str">
        <f t="shared" si="118"/>
        <v>Medium Risk</v>
      </c>
      <c r="T856" s="2" t="str">
        <f t="shared" si="119"/>
        <v>55+</v>
      </c>
      <c r="U856" s="1">
        <f t="shared" ca="1" si="120"/>
        <v>897</v>
      </c>
      <c r="V856" s="2" t="str">
        <f t="shared" si="121"/>
        <v>Low Loyalty</v>
      </c>
      <c r="W856" s="2" t="str">
        <f t="shared" si="122"/>
        <v>Legitimate</v>
      </c>
      <c r="X856" s="2" t="str">
        <f>IF(Q856&lt;Data_Validation!$B$8,"Low Value",IF(Q856&lt;Data_Validation!$B$9,"Medium Value","High Value"))</f>
        <v>Low Value</v>
      </c>
      <c r="Y856" s="2" t="str">
        <f t="shared" si="123"/>
        <v>Stable</v>
      </c>
      <c r="Z856" s="2" t="str">
        <f t="shared" si="124"/>
        <v>Check Data</v>
      </c>
    </row>
    <row r="857" spans="1:26" x14ac:dyDescent="0.3">
      <c r="A857" t="s">
        <v>844</v>
      </c>
      <c r="B857">
        <v>54</v>
      </c>
      <c r="C857" t="s">
        <v>14</v>
      </c>
      <c r="D857" t="s">
        <v>15</v>
      </c>
      <c r="E857">
        <v>74.88</v>
      </c>
      <c r="F857">
        <v>6</v>
      </c>
      <c r="G857">
        <v>281</v>
      </c>
      <c r="H857">
        <v>0</v>
      </c>
      <c r="I857" t="s">
        <v>19</v>
      </c>
      <c r="J857">
        <v>98.8</v>
      </c>
      <c r="K857" s="1">
        <v>44162</v>
      </c>
      <c r="L857">
        <v>4</v>
      </c>
      <c r="M857">
        <v>0.11</v>
      </c>
      <c r="N857">
        <f>IF(E857="",Data_Validation!$B$1,E857)</f>
        <v>74.88</v>
      </c>
      <c r="O857">
        <f>IF(J857="",Data_Validation!$B$2,J857)</f>
        <v>98.8</v>
      </c>
      <c r="P857">
        <f t="shared" si="117"/>
        <v>1</v>
      </c>
      <c r="Q857" s="2">
        <f>CustomerData[[#This Row],[avg_order_value_clean]]*CustomerData[[#This Row],[total_orders]]</f>
        <v>449.28</v>
      </c>
      <c r="R857" s="2" t="str">
        <f t="shared" si="125"/>
        <v>Inactive</v>
      </c>
      <c r="S857" s="2" t="str">
        <f t="shared" si="118"/>
        <v>Low Risk</v>
      </c>
      <c r="T857" s="2" t="str">
        <f t="shared" si="119"/>
        <v>45-54</v>
      </c>
      <c r="U857" s="1">
        <f t="shared" ca="1" si="120"/>
        <v>2099</v>
      </c>
      <c r="V857" s="2" t="str">
        <f t="shared" si="121"/>
        <v>Low Loyalty</v>
      </c>
      <c r="W857" s="2" t="str">
        <f t="shared" si="122"/>
        <v>Legitimate</v>
      </c>
      <c r="X857" s="2" t="str">
        <f>IF(Q857&lt;Data_Validation!$B$8,"Low Value",IF(Q857&lt;Data_Validation!$B$9,"Medium Value","High Value"))</f>
        <v>Low Value</v>
      </c>
      <c r="Y857" s="2" t="str">
        <f t="shared" si="123"/>
        <v>Stable</v>
      </c>
      <c r="Z857" s="2" t="str">
        <f t="shared" si="124"/>
        <v>Check Data</v>
      </c>
    </row>
    <row r="858" spans="1:26" x14ac:dyDescent="0.3">
      <c r="A858" t="s">
        <v>845</v>
      </c>
      <c r="B858">
        <v>26</v>
      </c>
      <c r="C858" t="s">
        <v>21</v>
      </c>
      <c r="D858" t="s">
        <v>15</v>
      </c>
      <c r="E858">
        <v>140.96</v>
      </c>
      <c r="F858">
        <v>9</v>
      </c>
      <c r="G858">
        <v>270</v>
      </c>
      <c r="H858">
        <v>0</v>
      </c>
      <c r="I858" t="s">
        <v>16</v>
      </c>
      <c r="J858">
        <v>1.1000000000000001</v>
      </c>
      <c r="K858" s="1">
        <v>45078</v>
      </c>
      <c r="L858">
        <v>46</v>
      </c>
      <c r="M858">
        <v>0.31</v>
      </c>
      <c r="N858">
        <f>IF(E858="",Data_Validation!$B$1,E858)</f>
        <v>140.96</v>
      </c>
      <c r="O858">
        <f>IF(J858="",Data_Validation!$B$2,J858)</f>
        <v>1.1000000000000001</v>
      </c>
      <c r="P858">
        <f t="shared" si="117"/>
        <v>3</v>
      </c>
      <c r="Q858" s="2">
        <f>CustomerData[[#This Row],[avg_order_value_clean]]*CustomerData[[#This Row],[total_orders]]</f>
        <v>1268.6400000000001</v>
      </c>
      <c r="R858" s="2" t="str">
        <f t="shared" si="125"/>
        <v>Inactive</v>
      </c>
      <c r="S858" s="2" t="str">
        <f t="shared" si="118"/>
        <v>Medium Risk</v>
      </c>
      <c r="T858" s="2" t="str">
        <f t="shared" si="119"/>
        <v>25-34</v>
      </c>
      <c r="U858" s="1">
        <f t="shared" ca="1" si="120"/>
        <v>1183</v>
      </c>
      <c r="V858" s="2" t="str">
        <f t="shared" si="121"/>
        <v>Medium Loyalty</v>
      </c>
      <c r="W858" s="2" t="str">
        <f t="shared" si="122"/>
        <v>Legitimate</v>
      </c>
      <c r="X858" s="2" t="str">
        <f>IF(Q858&lt;Data_Validation!$B$8,"Low Value",IF(Q858&lt;Data_Validation!$B$9,"Medium Value","High Value"))</f>
        <v>Low Value</v>
      </c>
      <c r="Y858" s="2" t="str">
        <f t="shared" si="123"/>
        <v>Stable</v>
      </c>
      <c r="Z858" s="2" t="str">
        <f t="shared" si="124"/>
        <v>Check Data</v>
      </c>
    </row>
    <row r="859" spans="1:26" x14ac:dyDescent="0.3">
      <c r="A859" t="s">
        <v>846</v>
      </c>
      <c r="B859">
        <v>32</v>
      </c>
      <c r="C859" t="s">
        <v>14</v>
      </c>
      <c r="D859" t="s">
        <v>26</v>
      </c>
      <c r="E859">
        <v>129.59</v>
      </c>
      <c r="F859">
        <v>9</v>
      </c>
      <c r="G859">
        <v>49</v>
      </c>
      <c r="H859">
        <v>0</v>
      </c>
      <c r="I859" t="s">
        <v>40</v>
      </c>
      <c r="J859">
        <v>45.5</v>
      </c>
      <c r="K859" s="1">
        <v>44855</v>
      </c>
      <c r="L859">
        <v>33</v>
      </c>
      <c r="M859">
        <v>0.36</v>
      </c>
      <c r="N859">
        <f>IF(E859="",Data_Validation!$B$1,E859)</f>
        <v>129.59</v>
      </c>
      <c r="O859">
        <f>IF(J859="",Data_Validation!$B$2,J859)</f>
        <v>45.5</v>
      </c>
      <c r="P859">
        <f t="shared" si="117"/>
        <v>2</v>
      </c>
      <c r="Q859" s="2">
        <f>CustomerData[[#This Row],[avg_order_value_clean]]*CustomerData[[#This Row],[total_orders]]</f>
        <v>1166.31</v>
      </c>
      <c r="R859" s="2" t="str">
        <f t="shared" si="125"/>
        <v>At Risk</v>
      </c>
      <c r="S859" s="2" t="str">
        <f t="shared" si="118"/>
        <v>Medium Risk</v>
      </c>
      <c r="T859" s="2" t="str">
        <f t="shared" si="119"/>
        <v>25-34</v>
      </c>
      <c r="U859" s="1">
        <f t="shared" ca="1" si="120"/>
        <v>1406</v>
      </c>
      <c r="V859" s="2" t="str">
        <f t="shared" si="121"/>
        <v>Low Loyalty</v>
      </c>
      <c r="W859" s="2" t="str">
        <f t="shared" si="122"/>
        <v>Legitimate</v>
      </c>
      <c r="X859" s="2" t="str">
        <f>IF(Q859&lt;Data_Validation!$B$8,"Low Value",IF(Q859&lt;Data_Validation!$B$9,"Medium Value","High Value"))</f>
        <v>Low Value</v>
      </c>
      <c r="Y859" s="2" t="str">
        <f t="shared" si="123"/>
        <v>Stable</v>
      </c>
      <c r="Z859" s="2" t="str">
        <f t="shared" si="124"/>
        <v>Check Data</v>
      </c>
    </row>
    <row r="860" spans="1:26" x14ac:dyDescent="0.3">
      <c r="A860" t="s">
        <v>847</v>
      </c>
      <c r="B860">
        <v>20</v>
      </c>
      <c r="C860" t="s">
        <v>21</v>
      </c>
      <c r="D860" t="s">
        <v>22</v>
      </c>
      <c r="E860">
        <v>106.93</v>
      </c>
      <c r="F860">
        <v>13</v>
      </c>
      <c r="G860">
        <v>67</v>
      </c>
      <c r="H860">
        <v>0</v>
      </c>
      <c r="I860" t="s">
        <v>23</v>
      </c>
      <c r="J860">
        <v>75.400000000000006</v>
      </c>
      <c r="K860" s="1">
        <v>44392</v>
      </c>
      <c r="L860">
        <v>37</v>
      </c>
      <c r="M860">
        <v>0.16</v>
      </c>
      <c r="N860">
        <f>IF(E860="",Data_Validation!$B$1,E860)</f>
        <v>106.93</v>
      </c>
      <c r="O860">
        <f>IF(J860="",Data_Validation!$B$2,J860)</f>
        <v>75.400000000000006</v>
      </c>
      <c r="P860">
        <f t="shared" si="117"/>
        <v>1</v>
      </c>
      <c r="Q860" s="2">
        <f>CustomerData[[#This Row],[avg_order_value_clean]]*CustomerData[[#This Row],[total_orders]]</f>
        <v>1390.0900000000001</v>
      </c>
      <c r="R860" s="2" t="str">
        <f t="shared" si="125"/>
        <v>At Risk</v>
      </c>
      <c r="S860" s="2" t="str">
        <f t="shared" si="118"/>
        <v>Low Risk</v>
      </c>
      <c r="T860" s="2" t="str">
        <f t="shared" si="119"/>
        <v>Under 25</v>
      </c>
      <c r="U860" s="1">
        <f t="shared" ca="1" si="120"/>
        <v>1869</v>
      </c>
      <c r="V860" s="2" t="str">
        <f t="shared" si="121"/>
        <v>Low Loyalty</v>
      </c>
      <c r="W860" s="2" t="str">
        <f t="shared" si="122"/>
        <v>Legitimate</v>
      </c>
      <c r="X860" s="2" t="str">
        <f>IF(Q860&lt;Data_Validation!$B$8,"Low Value",IF(Q860&lt;Data_Validation!$B$9,"Medium Value","High Value"))</f>
        <v>Low Value</v>
      </c>
      <c r="Y860" s="2" t="str">
        <f t="shared" si="123"/>
        <v>Stable</v>
      </c>
      <c r="Z860" s="2" t="str">
        <f t="shared" si="124"/>
        <v>Check Data</v>
      </c>
    </row>
    <row r="861" spans="1:26" x14ac:dyDescent="0.3">
      <c r="A861" t="s">
        <v>848</v>
      </c>
      <c r="B861">
        <v>46</v>
      </c>
      <c r="C861" t="s">
        <v>14</v>
      </c>
      <c r="D861" t="s">
        <v>37</v>
      </c>
      <c r="F861">
        <v>7</v>
      </c>
      <c r="G861">
        <v>131</v>
      </c>
      <c r="H861">
        <v>0</v>
      </c>
      <c r="I861" t="s">
        <v>40</v>
      </c>
      <c r="J861">
        <v>72.599999999999994</v>
      </c>
      <c r="K861" s="1">
        <v>44152</v>
      </c>
      <c r="L861">
        <v>30</v>
      </c>
      <c r="M861">
        <v>0.34</v>
      </c>
      <c r="N861">
        <f>IF(E861="",Data_Validation!$B$1,E861)</f>
        <v>250</v>
      </c>
      <c r="O861">
        <f>IF(J861="",Data_Validation!$B$2,J861)</f>
        <v>72.599999999999994</v>
      </c>
      <c r="P861">
        <f t="shared" si="117"/>
        <v>1</v>
      </c>
      <c r="Q861" s="2">
        <f>CustomerData[[#This Row],[avg_order_value_clean]]*CustomerData[[#This Row],[total_orders]]</f>
        <v>1750</v>
      </c>
      <c r="R861" s="2" t="str">
        <f t="shared" si="125"/>
        <v>Inactive</v>
      </c>
      <c r="S861" s="2" t="str">
        <f t="shared" si="118"/>
        <v>Medium Risk</v>
      </c>
      <c r="T861" s="2" t="str">
        <f t="shared" si="119"/>
        <v>45-54</v>
      </c>
      <c r="U861" s="1">
        <f t="shared" ca="1" si="120"/>
        <v>2109</v>
      </c>
      <c r="V861" s="2" t="str">
        <f t="shared" si="121"/>
        <v>Low Loyalty</v>
      </c>
      <c r="W861" s="2" t="str">
        <f t="shared" si="122"/>
        <v>Legitimate</v>
      </c>
      <c r="X861" s="2" t="str">
        <f>IF(Q861&lt;Data_Validation!$B$8,"Low Value",IF(Q861&lt;Data_Validation!$B$9,"Medium Value","High Value"))</f>
        <v>High Value</v>
      </c>
      <c r="Y861" s="2" t="str">
        <f t="shared" si="123"/>
        <v>High Value - Maintain</v>
      </c>
      <c r="Z861" s="2" t="str">
        <f t="shared" si="124"/>
        <v>Check Data</v>
      </c>
    </row>
    <row r="862" spans="1:26" x14ac:dyDescent="0.3">
      <c r="A862" t="s">
        <v>849</v>
      </c>
      <c r="B862">
        <v>23</v>
      </c>
      <c r="C862" t="s">
        <v>21</v>
      </c>
      <c r="D862" t="s">
        <v>28</v>
      </c>
      <c r="E862">
        <v>231.97</v>
      </c>
      <c r="F862">
        <v>14</v>
      </c>
      <c r="G862">
        <v>157</v>
      </c>
      <c r="H862">
        <v>0</v>
      </c>
      <c r="I862" t="s">
        <v>16</v>
      </c>
      <c r="J862">
        <v>46.8</v>
      </c>
      <c r="K862" s="1">
        <v>45823</v>
      </c>
      <c r="L862">
        <v>84</v>
      </c>
      <c r="M862">
        <v>0.3</v>
      </c>
      <c r="N862">
        <f>IF(E862="",Data_Validation!$B$1,E862)</f>
        <v>231.97</v>
      </c>
      <c r="O862">
        <f>IF(J862="",Data_Validation!$B$2,J862)</f>
        <v>46.8</v>
      </c>
      <c r="P862">
        <f t="shared" si="117"/>
        <v>2</v>
      </c>
      <c r="Q862" s="2">
        <f>CustomerData[[#This Row],[avg_order_value_clean]]*CustomerData[[#This Row],[total_orders]]</f>
        <v>3247.58</v>
      </c>
      <c r="R862" s="2" t="str">
        <f t="shared" si="125"/>
        <v>Inactive</v>
      </c>
      <c r="S862" s="2" t="str">
        <f t="shared" si="118"/>
        <v>Medium Risk</v>
      </c>
      <c r="T862" s="2" t="str">
        <f t="shared" si="119"/>
        <v>Under 25</v>
      </c>
      <c r="U862" s="1">
        <f t="shared" ca="1" si="120"/>
        <v>438</v>
      </c>
      <c r="V862" s="2" t="str">
        <f t="shared" si="121"/>
        <v>High Loyalty</v>
      </c>
      <c r="W862" s="2" t="str">
        <f t="shared" si="122"/>
        <v>Legitimate</v>
      </c>
      <c r="X862" s="2" t="str">
        <f>IF(Q862&lt;Data_Validation!$B$8,"Low Value",IF(Q862&lt;Data_Validation!$B$9,"Medium Value","High Value"))</f>
        <v>High Value</v>
      </c>
      <c r="Y862" s="2" t="str">
        <f t="shared" si="123"/>
        <v>High Value - Maintain</v>
      </c>
      <c r="Z862" s="2" t="str">
        <f t="shared" si="124"/>
        <v>Check Data</v>
      </c>
    </row>
    <row r="863" spans="1:26" x14ac:dyDescent="0.3">
      <c r="A863" t="s">
        <v>850</v>
      </c>
      <c r="B863">
        <v>34</v>
      </c>
      <c r="C863" t="s">
        <v>14</v>
      </c>
      <c r="D863" t="s">
        <v>52</v>
      </c>
      <c r="E863">
        <v>251.11</v>
      </c>
      <c r="F863">
        <v>6</v>
      </c>
      <c r="G863">
        <v>332</v>
      </c>
      <c r="H863">
        <v>0</v>
      </c>
      <c r="I863" t="s">
        <v>29</v>
      </c>
      <c r="J863">
        <v>84.2</v>
      </c>
      <c r="K863" s="1">
        <v>44107</v>
      </c>
      <c r="L863">
        <v>78</v>
      </c>
      <c r="M863">
        <v>0.25</v>
      </c>
      <c r="N863">
        <f>IF(E863="",Data_Validation!$B$1,E863)</f>
        <v>251.11</v>
      </c>
      <c r="O863">
        <f>IF(J863="",Data_Validation!$B$2,J863)</f>
        <v>84.2</v>
      </c>
      <c r="P863">
        <f t="shared" si="117"/>
        <v>4</v>
      </c>
      <c r="Q863" s="2">
        <f>CustomerData[[#This Row],[avg_order_value_clean]]*CustomerData[[#This Row],[total_orders]]</f>
        <v>1506.66</v>
      </c>
      <c r="R863" s="2" t="str">
        <f t="shared" si="125"/>
        <v>Inactive</v>
      </c>
      <c r="S863" s="2" t="str">
        <f t="shared" si="118"/>
        <v>Medium Risk</v>
      </c>
      <c r="T863" s="2" t="str">
        <f t="shared" si="119"/>
        <v>25-34</v>
      </c>
      <c r="U863" s="1">
        <f t="shared" ca="1" si="120"/>
        <v>2154</v>
      </c>
      <c r="V863" s="2" t="str">
        <f t="shared" si="121"/>
        <v>High Loyalty</v>
      </c>
      <c r="W863" s="2" t="str">
        <f t="shared" si="122"/>
        <v>Legitimate</v>
      </c>
      <c r="X863" s="2" t="str">
        <f>IF(Q863&lt;Data_Validation!$B$8,"Low Value",IF(Q863&lt;Data_Validation!$B$9,"Medium Value","High Value"))</f>
        <v>Low Value</v>
      </c>
      <c r="Y863" s="2" t="str">
        <f t="shared" si="123"/>
        <v>Stable</v>
      </c>
      <c r="Z863" s="2" t="str">
        <f t="shared" si="124"/>
        <v>Check Data</v>
      </c>
    </row>
    <row r="864" spans="1:26" x14ac:dyDescent="0.3">
      <c r="A864" t="s">
        <v>851</v>
      </c>
      <c r="B864">
        <v>43</v>
      </c>
      <c r="C864" t="s">
        <v>21</v>
      </c>
      <c r="D864" t="s">
        <v>18</v>
      </c>
      <c r="E864">
        <v>26.13</v>
      </c>
      <c r="F864">
        <v>9</v>
      </c>
      <c r="G864">
        <v>264</v>
      </c>
      <c r="H864">
        <v>0</v>
      </c>
      <c r="I864" t="s">
        <v>19</v>
      </c>
      <c r="J864">
        <v>67.5</v>
      </c>
      <c r="K864" s="1">
        <v>44146</v>
      </c>
      <c r="L864">
        <v>27</v>
      </c>
      <c r="M864">
        <v>0.24</v>
      </c>
      <c r="N864">
        <f>IF(E864="",Data_Validation!$B$1,E864)</f>
        <v>26.13</v>
      </c>
      <c r="O864">
        <f>IF(J864="",Data_Validation!$B$2,J864)</f>
        <v>67.5</v>
      </c>
      <c r="P864">
        <f t="shared" si="117"/>
        <v>1</v>
      </c>
      <c r="Q864" s="2">
        <f>CustomerData[[#This Row],[avg_order_value_clean]]*CustomerData[[#This Row],[total_orders]]</f>
        <v>235.17</v>
      </c>
      <c r="R864" s="2" t="str">
        <f t="shared" si="125"/>
        <v>Inactive</v>
      </c>
      <c r="S864" s="2" t="str">
        <f t="shared" si="118"/>
        <v>Medium Risk</v>
      </c>
      <c r="T864" s="2" t="str">
        <f t="shared" si="119"/>
        <v>35-44</v>
      </c>
      <c r="U864" s="1">
        <f t="shared" ca="1" si="120"/>
        <v>2115</v>
      </c>
      <c r="V864" s="2" t="str">
        <f t="shared" si="121"/>
        <v>Low Loyalty</v>
      </c>
      <c r="W864" s="2" t="str">
        <f t="shared" si="122"/>
        <v>Legitimate</v>
      </c>
      <c r="X864" s="2" t="str">
        <f>IF(Q864&lt;Data_Validation!$B$8,"Low Value",IF(Q864&lt;Data_Validation!$B$9,"Medium Value","High Value"))</f>
        <v>Low Value</v>
      </c>
      <c r="Y864" s="2" t="str">
        <f t="shared" si="123"/>
        <v>Stable</v>
      </c>
      <c r="Z864" s="2" t="str">
        <f t="shared" si="124"/>
        <v>Check Data</v>
      </c>
    </row>
    <row r="865" spans="1:26" x14ac:dyDescent="0.3">
      <c r="A865" t="s">
        <v>852</v>
      </c>
      <c r="B865">
        <v>38</v>
      </c>
      <c r="C865" t="s">
        <v>14</v>
      </c>
      <c r="D865" t="s">
        <v>26</v>
      </c>
      <c r="E865">
        <v>91.77</v>
      </c>
      <c r="F865">
        <v>14</v>
      </c>
      <c r="G865">
        <v>169</v>
      </c>
      <c r="H865">
        <v>0</v>
      </c>
      <c r="I865" t="s">
        <v>16</v>
      </c>
      <c r="J865">
        <v>54.8</v>
      </c>
      <c r="K865" s="1">
        <v>44061</v>
      </c>
      <c r="L865">
        <v>13</v>
      </c>
      <c r="M865">
        <v>0.34</v>
      </c>
      <c r="N865">
        <f>IF(E865="",Data_Validation!$B$1,E865)</f>
        <v>91.77</v>
      </c>
      <c r="O865">
        <f>IF(J865="",Data_Validation!$B$2,J865)</f>
        <v>54.8</v>
      </c>
      <c r="P865">
        <f t="shared" si="117"/>
        <v>2</v>
      </c>
      <c r="Q865" s="2">
        <f>CustomerData[[#This Row],[avg_order_value_clean]]*CustomerData[[#This Row],[total_orders]]</f>
        <v>1284.78</v>
      </c>
      <c r="R865" s="2" t="str">
        <f t="shared" si="125"/>
        <v>Inactive</v>
      </c>
      <c r="S865" s="2" t="str">
        <f t="shared" si="118"/>
        <v>Medium Risk</v>
      </c>
      <c r="T865" s="2" t="str">
        <f t="shared" si="119"/>
        <v>35-44</v>
      </c>
      <c r="U865" s="1">
        <f t="shared" ca="1" si="120"/>
        <v>2200</v>
      </c>
      <c r="V865" s="2" t="str">
        <f t="shared" si="121"/>
        <v>Low Loyalty</v>
      </c>
      <c r="W865" s="2" t="str">
        <f t="shared" si="122"/>
        <v>Legitimate</v>
      </c>
      <c r="X865" s="2" t="str">
        <f>IF(Q865&lt;Data_Validation!$B$8,"Low Value",IF(Q865&lt;Data_Validation!$B$9,"Medium Value","High Value"))</f>
        <v>Low Value</v>
      </c>
      <c r="Y865" s="2" t="str">
        <f t="shared" si="123"/>
        <v>Stable</v>
      </c>
      <c r="Z865" s="2" t="str">
        <f t="shared" si="124"/>
        <v>Check Data</v>
      </c>
    </row>
    <row r="866" spans="1:26" x14ac:dyDescent="0.3">
      <c r="A866" t="s">
        <v>853</v>
      </c>
      <c r="B866">
        <v>25</v>
      </c>
      <c r="C866" t="s">
        <v>21</v>
      </c>
      <c r="D866" t="s">
        <v>50</v>
      </c>
      <c r="E866">
        <v>191.46</v>
      </c>
      <c r="F866">
        <v>14</v>
      </c>
      <c r="G866">
        <v>269</v>
      </c>
      <c r="H866">
        <v>0</v>
      </c>
      <c r="I866" t="s">
        <v>16</v>
      </c>
      <c r="J866">
        <v>27.3</v>
      </c>
      <c r="K866" s="1">
        <v>44182</v>
      </c>
      <c r="L866">
        <v>71</v>
      </c>
      <c r="M866">
        <v>0.13</v>
      </c>
      <c r="N866">
        <f>IF(E866="",Data_Validation!$B$1,E866)</f>
        <v>191.46</v>
      </c>
      <c r="O866">
        <f>IF(J866="",Data_Validation!$B$2,J866)</f>
        <v>27.3</v>
      </c>
      <c r="P866">
        <f t="shared" si="117"/>
        <v>1</v>
      </c>
      <c r="Q866" s="2">
        <f>CustomerData[[#This Row],[avg_order_value_clean]]*CustomerData[[#This Row],[total_orders]]</f>
        <v>2680.44</v>
      </c>
      <c r="R866" s="2" t="str">
        <f t="shared" si="125"/>
        <v>Inactive</v>
      </c>
      <c r="S866" s="2" t="str">
        <f t="shared" si="118"/>
        <v>Low Risk</v>
      </c>
      <c r="T866" s="2" t="str">
        <f t="shared" si="119"/>
        <v>25-34</v>
      </c>
      <c r="U866" s="1">
        <f t="shared" ca="1" si="120"/>
        <v>2079</v>
      </c>
      <c r="V866" s="2" t="str">
        <f t="shared" si="121"/>
        <v>High Loyalty</v>
      </c>
      <c r="W866" s="2" t="str">
        <f t="shared" si="122"/>
        <v>Legitimate</v>
      </c>
      <c r="X866" s="2" t="str">
        <f>IF(Q866&lt;Data_Validation!$B$8,"Low Value",IF(Q866&lt;Data_Validation!$B$9,"Medium Value","High Value"))</f>
        <v>High Value</v>
      </c>
      <c r="Y866" s="2" t="str">
        <f t="shared" si="123"/>
        <v>High Value - Maintain</v>
      </c>
      <c r="Z866" s="2" t="str">
        <f t="shared" si="124"/>
        <v>Check Data</v>
      </c>
    </row>
    <row r="867" spans="1:26" x14ac:dyDescent="0.3">
      <c r="A867" t="s">
        <v>854</v>
      </c>
      <c r="B867">
        <v>38</v>
      </c>
      <c r="C867" t="s">
        <v>14</v>
      </c>
      <c r="D867" t="s">
        <v>52</v>
      </c>
      <c r="E867">
        <v>61.94</v>
      </c>
      <c r="F867">
        <v>7</v>
      </c>
      <c r="G867">
        <v>219</v>
      </c>
      <c r="H867">
        <v>0</v>
      </c>
      <c r="I867" t="s">
        <v>16</v>
      </c>
      <c r="J867">
        <v>36.700000000000003</v>
      </c>
      <c r="K867" s="1">
        <v>44713</v>
      </c>
      <c r="L867">
        <v>82</v>
      </c>
      <c r="M867">
        <v>0.4</v>
      </c>
      <c r="N867">
        <f>IF(E867="",Data_Validation!$B$1,E867)</f>
        <v>61.94</v>
      </c>
      <c r="O867">
        <f>IF(J867="",Data_Validation!$B$2,J867)</f>
        <v>36.700000000000003</v>
      </c>
      <c r="P867">
        <f t="shared" si="117"/>
        <v>2</v>
      </c>
      <c r="Q867" s="2">
        <f>CustomerData[[#This Row],[avg_order_value_clean]]*CustomerData[[#This Row],[total_orders]]</f>
        <v>433.58</v>
      </c>
      <c r="R867" s="2" t="str">
        <f t="shared" si="125"/>
        <v>Inactive</v>
      </c>
      <c r="S867" s="2" t="str">
        <f t="shared" si="118"/>
        <v>Medium Risk</v>
      </c>
      <c r="T867" s="2" t="str">
        <f t="shared" si="119"/>
        <v>35-44</v>
      </c>
      <c r="U867" s="1">
        <f t="shared" ca="1" si="120"/>
        <v>1548</v>
      </c>
      <c r="V867" s="2" t="str">
        <f t="shared" si="121"/>
        <v>High Loyalty</v>
      </c>
      <c r="W867" s="2" t="str">
        <f t="shared" si="122"/>
        <v>Legitimate</v>
      </c>
      <c r="X867" s="2" t="str">
        <f>IF(Q867&lt;Data_Validation!$B$8,"Low Value",IF(Q867&lt;Data_Validation!$B$9,"Medium Value","High Value"))</f>
        <v>Low Value</v>
      </c>
      <c r="Y867" s="2" t="str">
        <f t="shared" si="123"/>
        <v>Stable</v>
      </c>
      <c r="Z867" s="2" t="str">
        <f t="shared" si="124"/>
        <v>Check Data</v>
      </c>
    </row>
    <row r="868" spans="1:26" x14ac:dyDescent="0.3">
      <c r="A868" t="s">
        <v>855</v>
      </c>
      <c r="B868">
        <v>74</v>
      </c>
      <c r="C868" t="s">
        <v>14</v>
      </c>
      <c r="D868" t="s">
        <v>28</v>
      </c>
      <c r="E868">
        <v>123.56</v>
      </c>
      <c r="F868">
        <v>11</v>
      </c>
      <c r="G868">
        <v>39</v>
      </c>
      <c r="H868">
        <v>0</v>
      </c>
      <c r="I868" t="s">
        <v>40</v>
      </c>
      <c r="J868">
        <v>98.9</v>
      </c>
      <c r="K868" s="1">
        <v>44588</v>
      </c>
      <c r="L868">
        <v>38</v>
      </c>
      <c r="M868">
        <v>0.39</v>
      </c>
      <c r="N868">
        <f>IF(E868="",Data_Validation!$B$1,E868)</f>
        <v>123.56</v>
      </c>
      <c r="O868">
        <f>IF(J868="",Data_Validation!$B$2,J868)</f>
        <v>98.9</v>
      </c>
      <c r="P868">
        <f t="shared" si="117"/>
        <v>2</v>
      </c>
      <c r="Q868" s="2">
        <f>CustomerData[[#This Row],[avg_order_value_clean]]*CustomerData[[#This Row],[total_orders]]</f>
        <v>1359.16</v>
      </c>
      <c r="R868" s="2" t="str">
        <f t="shared" si="125"/>
        <v>At Risk</v>
      </c>
      <c r="S868" s="2" t="str">
        <f t="shared" si="118"/>
        <v>Medium Risk</v>
      </c>
      <c r="T868" s="2" t="str">
        <f t="shared" si="119"/>
        <v>55+</v>
      </c>
      <c r="U868" s="1">
        <f t="shared" ca="1" si="120"/>
        <v>1673</v>
      </c>
      <c r="V868" s="2" t="str">
        <f t="shared" si="121"/>
        <v>Low Loyalty</v>
      </c>
      <c r="W868" s="2" t="str">
        <f t="shared" si="122"/>
        <v>Legitimate</v>
      </c>
      <c r="X868" s="2" t="str">
        <f>IF(Q868&lt;Data_Validation!$B$8,"Low Value",IF(Q868&lt;Data_Validation!$B$9,"Medium Value","High Value"))</f>
        <v>Low Value</v>
      </c>
      <c r="Y868" s="2" t="str">
        <f t="shared" si="123"/>
        <v>Stable</v>
      </c>
      <c r="Z868" s="2" t="str">
        <f t="shared" si="124"/>
        <v>Check Data</v>
      </c>
    </row>
    <row r="869" spans="1:26" x14ac:dyDescent="0.3">
      <c r="A869" t="s">
        <v>856</v>
      </c>
      <c r="B869">
        <v>28</v>
      </c>
      <c r="C869" t="s">
        <v>14</v>
      </c>
      <c r="D869" t="s">
        <v>26</v>
      </c>
      <c r="F869">
        <v>12</v>
      </c>
      <c r="G869">
        <v>288</v>
      </c>
      <c r="H869">
        <v>0</v>
      </c>
      <c r="I869" t="s">
        <v>19</v>
      </c>
      <c r="J869">
        <v>90.6</v>
      </c>
      <c r="K869" s="1">
        <v>45554</v>
      </c>
      <c r="L869">
        <v>52</v>
      </c>
      <c r="M869">
        <v>0.28999999999999998</v>
      </c>
      <c r="N869">
        <f>IF(E869="",Data_Validation!$B$1,E869)</f>
        <v>250</v>
      </c>
      <c r="O869">
        <f>IF(J869="",Data_Validation!$B$2,J869)</f>
        <v>90.6</v>
      </c>
      <c r="P869">
        <f t="shared" si="117"/>
        <v>1</v>
      </c>
      <c r="Q869" s="2">
        <f>CustomerData[[#This Row],[avg_order_value_clean]]*CustomerData[[#This Row],[total_orders]]</f>
        <v>3000</v>
      </c>
      <c r="R869" s="2" t="str">
        <f t="shared" si="125"/>
        <v>Inactive</v>
      </c>
      <c r="S869" s="2" t="str">
        <f t="shared" si="118"/>
        <v>Medium Risk</v>
      </c>
      <c r="T869" s="2" t="str">
        <f t="shared" si="119"/>
        <v>25-34</v>
      </c>
      <c r="U869" s="1">
        <f t="shared" ca="1" si="120"/>
        <v>707</v>
      </c>
      <c r="V869" s="2" t="str">
        <f t="shared" si="121"/>
        <v>Medium Loyalty</v>
      </c>
      <c r="W869" s="2" t="str">
        <f t="shared" si="122"/>
        <v>Legitimate</v>
      </c>
      <c r="X869" s="2" t="str">
        <f>IF(Q869&lt;Data_Validation!$B$8,"Low Value",IF(Q869&lt;Data_Validation!$B$9,"Medium Value","High Value"))</f>
        <v>High Value</v>
      </c>
      <c r="Y869" s="2" t="str">
        <f t="shared" si="123"/>
        <v>High Value - Maintain</v>
      </c>
      <c r="Z869" s="2" t="str">
        <f t="shared" si="124"/>
        <v>Check Data</v>
      </c>
    </row>
    <row r="870" spans="1:26" x14ac:dyDescent="0.3">
      <c r="A870" t="s">
        <v>857</v>
      </c>
      <c r="B870">
        <v>55</v>
      </c>
      <c r="C870" t="s">
        <v>14</v>
      </c>
      <c r="D870" t="s">
        <v>52</v>
      </c>
      <c r="E870">
        <v>55.04</v>
      </c>
      <c r="F870">
        <v>4</v>
      </c>
      <c r="G870">
        <v>78</v>
      </c>
      <c r="H870">
        <v>0</v>
      </c>
      <c r="I870" t="s">
        <v>23</v>
      </c>
      <c r="J870">
        <v>69.599999999999994</v>
      </c>
      <c r="K870" s="1">
        <v>44585</v>
      </c>
      <c r="L870">
        <v>73</v>
      </c>
      <c r="M870">
        <v>0.42</v>
      </c>
      <c r="N870">
        <f>IF(E870="",Data_Validation!$B$1,E870)</f>
        <v>55.04</v>
      </c>
      <c r="O870">
        <f>IF(J870="",Data_Validation!$B$2,J870)</f>
        <v>69.599999999999994</v>
      </c>
      <c r="P870">
        <f t="shared" si="117"/>
        <v>1</v>
      </c>
      <c r="Q870" s="2">
        <f>CustomerData[[#This Row],[avg_order_value_clean]]*CustomerData[[#This Row],[total_orders]]</f>
        <v>220.16</v>
      </c>
      <c r="R870" s="2" t="str">
        <f t="shared" si="125"/>
        <v>At Risk</v>
      </c>
      <c r="S870" s="2" t="str">
        <f t="shared" si="118"/>
        <v>Medium Risk</v>
      </c>
      <c r="T870" s="2" t="str">
        <f t="shared" si="119"/>
        <v>55+</v>
      </c>
      <c r="U870" s="1">
        <f t="shared" ca="1" si="120"/>
        <v>1676</v>
      </c>
      <c r="V870" s="2" t="str">
        <f t="shared" si="121"/>
        <v>High Loyalty</v>
      </c>
      <c r="W870" s="2" t="str">
        <f t="shared" si="122"/>
        <v>Legitimate</v>
      </c>
      <c r="X870" s="2" t="str">
        <f>IF(Q870&lt;Data_Validation!$B$8,"Low Value",IF(Q870&lt;Data_Validation!$B$9,"Medium Value","High Value"))</f>
        <v>Low Value</v>
      </c>
      <c r="Y870" s="2" t="str">
        <f t="shared" si="123"/>
        <v>Stable</v>
      </c>
      <c r="Z870" s="2" t="str">
        <f t="shared" si="124"/>
        <v>Check Data</v>
      </c>
    </row>
    <row r="871" spans="1:26" x14ac:dyDescent="0.3">
      <c r="A871" t="s">
        <v>858</v>
      </c>
      <c r="B871">
        <v>25</v>
      </c>
      <c r="C871" t="s">
        <v>14</v>
      </c>
      <c r="D871" t="s">
        <v>18</v>
      </c>
      <c r="E871">
        <v>112.74</v>
      </c>
      <c r="F871">
        <v>8</v>
      </c>
      <c r="G871">
        <v>238</v>
      </c>
      <c r="H871">
        <v>0</v>
      </c>
      <c r="I871" t="s">
        <v>16</v>
      </c>
      <c r="J871">
        <v>85.9</v>
      </c>
      <c r="K871" s="1">
        <v>44921</v>
      </c>
      <c r="L871">
        <v>87</v>
      </c>
      <c r="M871">
        <v>0.06</v>
      </c>
      <c r="N871">
        <f>IF(E871="",Data_Validation!$B$1,E871)</f>
        <v>112.74</v>
      </c>
      <c r="O871">
        <f>IF(J871="",Data_Validation!$B$2,J871)</f>
        <v>85.9</v>
      </c>
      <c r="P871">
        <f t="shared" si="117"/>
        <v>2</v>
      </c>
      <c r="Q871" s="2">
        <f>CustomerData[[#This Row],[avg_order_value_clean]]*CustomerData[[#This Row],[total_orders]]</f>
        <v>901.92</v>
      </c>
      <c r="R871" s="2" t="str">
        <f t="shared" si="125"/>
        <v>Inactive</v>
      </c>
      <c r="S871" s="2" t="str">
        <f t="shared" si="118"/>
        <v>Low Risk</v>
      </c>
      <c r="T871" s="2" t="str">
        <f t="shared" si="119"/>
        <v>25-34</v>
      </c>
      <c r="U871" s="1">
        <f t="shared" ca="1" si="120"/>
        <v>1340</v>
      </c>
      <c r="V871" s="2" t="str">
        <f t="shared" si="121"/>
        <v>High Loyalty</v>
      </c>
      <c r="W871" s="2" t="str">
        <f t="shared" si="122"/>
        <v>Legitimate</v>
      </c>
      <c r="X871" s="2" t="str">
        <f>IF(Q871&lt;Data_Validation!$B$8,"Low Value",IF(Q871&lt;Data_Validation!$B$9,"Medium Value","High Value"))</f>
        <v>Low Value</v>
      </c>
      <c r="Y871" s="2" t="str">
        <f t="shared" si="123"/>
        <v>Stable</v>
      </c>
      <c r="Z871" s="2" t="str">
        <f t="shared" si="124"/>
        <v>Check Data</v>
      </c>
    </row>
    <row r="872" spans="1:26" x14ac:dyDescent="0.3">
      <c r="A872" t="s">
        <v>859</v>
      </c>
      <c r="B872">
        <v>59</v>
      </c>
      <c r="C872" t="s">
        <v>14</v>
      </c>
      <c r="D872" t="s">
        <v>15</v>
      </c>
      <c r="E872">
        <v>31.17</v>
      </c>
      <c r="F872">
        <v>7</v>
      </c>
      <c r="G872">
        <v>59</v>
      </c>
      <c r="H872">
        <v>0</v>
      </c>
      <c r="I872" t="s">
        <v>29</v>
      </c>
      <c r="J872">
        <v>13.6</v>
      </c>
      <c r="K872" s="1">
        <v>45141</v>
      </c>
      <c r="L872">
        <v>95</v>
      </c>
      <c r="M872">
        <v>0.3</v>
      </c>
      <c r="N872">
        <f>IF(E872="",Data_Validation!$B$1,E872)</f>
        <v>31.17</v>
      </c>
      <c r="O872">
        <f>IF(J872="",Data_Validation!$B$2,J872)</f>
        <v>13.6</v>
      </c>
      <c r="P872">
        <f t="shared" si="117"/>
        <v>1</v>
      </c>
      <c r="Q872" s="2">
        <f>CustomerData[[#This Row],[avg_order_value_clean]]*CustomerData[[#This Row],[total_orders]]</f>
        <v>218.19</v>
      </c>
      <c r="R872" s="2" t="str">
        <f t="shared" si="125"/>
        <v>At Risk</v>
      </c>
      <c r="S872" s="2" t="str">
        <f t="shared" si="118"/>
        <v>Medium Risk</v>
      </c>
      <c r="T872" s="2" t="str">
        <f t="shared" si="119"/>
        <v>55+</v>
      </c>
      <c r="U872" s="1">
        <f t="shared" ca="1" si="120"/>
        <v>1120</v>
      </c>
      <c r="V872" s="2" t="str">
        <f t="shared" si="121"/>
        <v>High Loyalty</v>
      </c>
      <c r="W872" s="2" t="str">
        <f t="shared" si="122"/>
        <v>Legitimate</v>
      </c>
      <c r="X872" s="2" t="str">
        <f>IF(Q872&lt;Data_Validation!$B$8,"Low Value",IF(Q872&lt;Data_Validation!$B$9,"Medium Value","High Value"))</f>
        <v>Low Value</v>
      </c>
      <c r="Y872" s="2" t="str">
        <f t="shared" si="123"/>
        <v>Stable</v>
      </c>
      <c r="Z872" s="2" t="str">
        <f t="shared" si="124"/>
        <v>Check Data</v>
      </c>
    </row>
    <row r="873" spans="1:26" x14ac:dyDescent="0.3">
      <c r="A873" t="s">
        <v>860</v>
      </c>
      <c r="B873">
        <v>41</v>
      </c>
      <c r="C873" t="s">
        <v>14</v>
      </c>
      <c r="D873" t="s">
        <v>44</v>
      </c>
      <c r="F873">
        <v>19</v>
      </c>
      <c r="G873">
        <v>319</v>
      </c>
      <c r="H873">
        <v>0</v>
      </c>
      <c r="I873" t="s">
        <v>19</v>
      </c>
      <c r="J873">
        <v>26.8</v>
      </c>
      <c r="K873" s="1">
        <v>45305</v>
      </c>
      <c r="L873">
        <v>66</v>
      </c>
      <c r="M873">
        <v>0.18</v>
      </c>
      <c r="N873">
        <f>IF(E873="",Data_Validation!$B$1,E873)</f>
        <v>250</v>
      </c>
      <c r="O873">
        <f>IF(J873="",Data_Validation!$B$2,J873)</f>
        <v>26.8</v>
      </c>
      <c r="P873">
        <f t="shared" si="117"/>
        <v>1</v>
      </c>
      <c r="Q873" s="2">
        <f>CustomerData[[#This Row],[avg_order_value_clean]]*CustomerData[[#This Row],[total_orders]]</f>
        <v>4750</v>
      </c>
      <c r="R873" s="2" t="str">
        <f t="shared" si="125"/>
        <v>Inactive</v>
      </c>
      <c r="S873" s="2" t="str">
        <f t="shared" si="118"/>
        <v>Low Risk</v>
      </c>
      <c r="T873" s="2" t="str">
        <f t="shared" si="119"/>
        <v>35-44</v>
      </c>
      <c r="U873" s="1">
        <f t="shared" ca="1" si="120"/>
        <v>956</v>
      </c>
      <c r="V873" s="2" t="str">
        <f t="shared" si="121"/>
        <v>Medium Loyalty</v>
      </c>
      <c r="W873" s="2" t="str">
        <f t="shared" si="122"/>
        <v>Legitimate</v>
      </c>
      <c r="X873" s="2" t="str">
        <f>IF(Q873&lt;Data_Validation!$B$8,"Low Value",IF(Q873&lt;Data_Validation!$B$9,"Medium Value","High Value"))</f>
        <v>High Value</v>
      </c>
      <c r="Y873" s="2" t="str">
        <f t="shared" si="123"/>
        <v>High Value - Maintain</v>
      </c>
      <c r="Z873" s="2" t="str">
        <f t="shared" si="124"/>
        <v>Check Data</v>
      </c>
    </row>
    <row r="874" spans="1:26" x14ac:dyDescent="0.3">
      <c r="A874" t="s">
        <v>861</v>
      </c>
      <c r="B874">
        <v>78</v>
      </c>
      <c r="C874" t="s">
        <v>14</v>
      </c>
      <c r="D874" t="s">
        <v>15</v>
      </c>
      <c r="E874">
        <v>59.97</v>
      </c>
      <c r="F874">
        <v>11</v>
      </c>
      <c r="G874">
        <v>317</v>
      </c>
      <c r="H874">
        <v>0</v>
      </c>
      <c r="I874" t="s">
        <v>23</v>
      </c>
      <c r="J874">
        <v>88.5</v>
      </c>
      <c r="K874" s="1">
        <v>44765</v>
      </c>
      <c r="L874">
        <v>40</v>
      </c>
      <c r="M874">
        <v>0.22</v>
      </c>
      <c r="N874">
        <f>IF(E874="",Data_Validation!$B$1,E874)</f>
        <v>59.97</v>
      </c>
      <c r="O874">
        <f>IF(J874="",Data_Validation!$B$2,J874)</f>
        <v>88.5</v>
      </c>
      <c r="P874">
        <f t="shared" si="117"/>
        <v>1</v>
      </c>
      <c r="Q874" s="2">
        <f>CustomerData[[#This Row],[avg_order_value_clean]]*CustomerData[[#This Row],[total_orders]]</f>
        <v>659.67</v>
      </c>
      <c r="R874" s="2" t="str">
        <f t="shared" si="125"/>
        <v>Inactive</v>
      </c>
      <c r="S874" s="2" t="str">
        <f t="shared" si="118"/>
        <v>Medium Risk</v>
      </c>
      <c r="T874" s="2" t="str">
        <f t="shared" si="119"/>
        <v>55+</v>
      </c>
      <c r="U874" s="1">
        <f t="shared" ca="1" si="120"/>
        <v>1496</v>
      </c>
      <c r="V874" s="2" t="str">
        <f t="shared" si="121"/>
        <v>Medium Loyalty</v>
      </c>
      <c r="W874" s="2" t="str">
        <f t="shared" si="122"/>
        <v>Legitimate</v>
      </c>
      <c r="X874" s="2" t="str">
        <f>IF(Q874&lt;Data_Validation!$B$8,"Low Value",IF(Q874&lt;Data_Validation!$B$9,"Medium Value","High Value"))</f>
        <v>Low Value</v>
      </c>
      <c r="Y874" s="2" t="str">
        <f t="shared" si="123"/>
        <v>Stable</v>
      </c>
      <c r="Z874" s="2" t="str">
        <f t="shared" si="124"/>
        <v>Check Data</v>
      </c>
    </row>
    <row r="875" spans="1:26" x14ac:dyDescent="0.3">
      <c r="A875" t="s">
        <v>862</v>
      </c>
      <c r="B875">
        <v>52</v>
      </c>
      <c r="C875" t="s">
        <v>14</v>
      </c>
      <c r="D875" t="s">
        <v>28</v>
      </c>
      <c r="E875">
        <v>174.55</v>
      </c>
      <c r="F875">
        <v>6</v>
      </c>
      <c r="G875">
        <v>334</v>
      </c>
      <c r="H875">
        <v>0</v>
      </c>
      <c r="I875" t="s">
        <v>29</v>
      </c>
      <c r="J875">
        <v>47.1</v>
      </c>
      <c r="K875" s="1">
        <v>44516</v>
      </c>
      <c r="L875">
        <v>38</v>
      </c>
      <c r="M875">
        <v>0.79</v>
      </c>
      <c r="N875">
        <f>IF(E875="",Data_Validation!$B$1,E875)</f>
        <v>174.55</v>
      </c>
      <c r="O875">
        <f>IF(J875="",Data_Validation!$B$2,J875)</f>
        <v>47.1</v>
      </c>
      <c r="P875">
        <f t="shared" si="117"/>
        <v>2</v>
      </c>
      <c r="Q875" s="2">
        <f>CustomerData[[#This Row],[avg_order_value_clean]]*CustomerData[[#This Row],[total_orders]]</f>
        <v>1047.3000000000002</v>
      </c>
      <c r="R875" s="2" t="str">
        <f t="shared" si="125"/>
        <v>Inactive</v>
      </c>
      <c r="S875" s="2" t="str">
        <f t="shared" si="118"/>
        <v>High Risk</v>
      </c>
      <c r="T875" s="2" t="str">
        <f t="shared" si="119"/>
        <v>45-54</v>
      </c>
      <c r="U875" s="1">
        <f t="shared" ca="1" si="120"/>
        <v>1745</v>
      </c>
      <c r="V875" s="2" t="str">
        <f t="shared" si="121"/>
        <v>Low Loyalty</v>
      </c>
      <c r="W875" s="2" t="str">
        <f t="shared" si="122"/>
        <v>Legitimate</v>
      </c>
      <c r="X875" s="2" t="str">
        <f>IF(Q875&lt;Data_Validation!$B$8,"Low Value",IF(Q875&lt;Data_Validation!$B$9,"Medium Value","High Value"))</f>
        <v>Low Value</v>
      </c>
      <c r="Y875" s="2" t="str">
        <f t="shared" si="123"/>
        <v>At Risk - Develop</v>
      </c>
      <c r="Z875" s="2" t="str">
        <f t="shared" si="124"/>
        <v>Check Data</v>
      </c>
    </row>
    <row r="876" spans="1:26" x14ac:dyDescent="0.3">
      <c r="A876" t="s">
        <v>863</v>
      </c>
      <c r="B876">
        <v>72</v>
      </c>
      <c r="C876" t="s">
        <v>21</v>
      </c>
      <c r="D876" t="s">
        <v>18</v>
      </c>
      <c r="E876">
        <v>165.72</v>
      </c>
      <c r="F876">
        <v>9</v>
      </c>
      <c r="G876">
        <v>236</v>
      </c>
      <c r="H876">
        <v>0</v>
      </c>
      <c r="I876" t="s">
        <v>23</v>
      </c>
      <c r="J876">
        <v>59.1</v>
      </c>
      <c r="K876" s="1">
        <v>45188</v>
      </c>
      <c r="L876">
        <v>41</v>
      </c>
      <c r="M876">
        <v>0.15</v>
      </c>
      <c r="N876">
        <f>IF(E876="",Data_Validation!$B$1,E876)</f>
        <v>165.72</v>
      </c>
      <c r="O876">
        <f>IF(J876="",Data_Validation!$B$2,J876)</f>
        <v>59.1</v>
      </c>
      <c r="P876">
        <f t="shared" si="117"/>
        <v>2</v>
      </c>
      <c r="Q876" s="2">
        <f>CustomerData[[#This Row],[avg_order_value_clean]]*CustomerData[[#This Row],[total_orders]]</f>
        <v>1491.48</v>
      </c>
      <c r="R876" s="2" t="str">
        <f t="shared" si="125"/>
        <v>Inactive</v>
      </c>
      <c r="S876" s="2" t="str">
        <f t="shared" si="118"/>
        <v>Low Risk</v>
      </c>
      <c r="T876" s="2" t="str">
        <f t="shared" si="119"/>
        <v>55+</v>
      </c>
      <c r="U876" s="1">
        <f t="shared" ca="1" si="120"/>
        <v>1073</v>
      </c>
      <c r="V876" s="2" t="str">
        <f t="shared" si="121"/>
        <v>Medium Loyalty</v>
      </c>
      <c r="W876" s="2" t="str">
        <f t="shared" si="122"/>
        <v>Legitimate</v>
      </c>
      <c r="X876" s="2" t="str">
        <f>IF(Q876&lt;Data_Validation!$B$8,"Low Value",IF(Q876&lt;Data_Validation!$B$9,"Medium Value","High Value"))</f>
        <v>Low Value</v>
      </c>
      <c r="Y876" s="2" t="str">
        <f t="shared" si="123"/>
        <v>Stable</v>
      </c>
      <c r="Z876" s="2" t="str">
        <f t="shared" si="124"/>
        <v>Check Data</v>
      </c>
    </row>
    <row r="877" spans="1:26" x14ac:dyDescent="0.3">
      <c r="A877" t="s">
        <v>864</v>
      </c>
      <c r="B877">
        <v>31</v>
      </c>
      <c r="C877" t="s">
        <v>21</v>
      </c>
      <c r="D877" t="s">
        <v>52</v>
      </c>
      <c r="E877">
        <v>55.36</v>
      </c>
      <c r="F877">
        <v>10</v>
      </c>
      <c r="G877">
        <v>75</v>
      </c>
      <c r="H877">
        <v>0</v>
      </c>
      <c r="I877" t="s">
        <v>23</v>
      </c>
      <c r="K877" s="1">
        <v>44209</v>
      </c>
      <c r="L877">
        <v>5</v>
      </c>
      <c r="M877">
        <v>0.35</v>
      </c>
      <c r="N877">
        <f>IF(E877="",Data_Validation!$B$1,E877)</f>
        <v>55.36</v>
      </c>
      <c r="O877">
        <f>IF(J877="",Data_Validation!$B$2,J877)</f>
        <v>250</v>
      </c>
      <c r="P877">
        <f t="shared" si="117"/>
        <v>1</v>
      </c>
      <c r="Q877" s="2">
        <f>CustomerData[[#This Row],[avg_order_value_clean]]*CustomerData[[#This Row],[total_orders]]</f>
        <v>553.6</v>
      </c>
      <c r="R877" s="2" t="str">
        <f t="shared" si="125"/>
        <v>At Risk</v>
      </c>
      <c r="S877" s="2" t="str">
        <f t="shared" si="118"/>
        <v>Medium Risk</v>
      </c>
      <c r="T877" s="2" t="str">
        <f t="shared" si="119"/>
        <v>25-34</v>
      </c>
      <c r="U877" s="1">
        <f t="shared" ca="1" si="120"/>
        <v>2052</v>
      </c>
      <c r="V877" s="2" t="str">
        <f t="shared" si="121"/>
        <v>Low Loyalty</v>
      </c>
      <c r="W877" s="2" t="str">
        <f t="shared" si="122"/>
        <v>Legitimate</v>
      </c>
      <c r="X877" s="2" t="str">
        <f>IF(Q877&lt;Data_Validation!$B$8,"Low Value",IF(Q877&lt;Data_Validation!$B$9,"Medium Value","High Value"))</f>
        <v>Low Value</v>
      </c>
      <c r="Y877" s="2" t="str">
        <f t="shared" si="123"/>
        <v>Stable</v>
      </c>
      <c r="Z877" s="2" t="str">
        <f t="shared" si="124"/>
        <v>Check Data</v>
      </c>
    </row>
    <row r="878" spans="1:26" x14ac:dyDescent="0.3">
      <c r="A878" t="s">
        <v>865</v>
      </c>
      <c r="B878">
        <v>72</v>
      </c>
      <c r="C878" t="s">
        <v>21</v>
      </c>
      <c r="D878" t="s">
        <v>35</v>
      </c>
      <c r="E878">
        <v>257.42</v>
      </c>
      <c r="F878">
        <v>12</v>
      </c>
      <c r="G878">
        <v>305</v>
      </c>
      <c r="H878">
        <v>0</v>
      </c>
      <c r="I878" t="s">
        <v>19</v>
      </c>
      <c r="J878">
        <v>40.4</v>
      </c>
      <c r="K878" s="1">
        <v>44125</v>
      </c>
      <c r="L878">
        <v>64</v>
      </c>
      <c r="M878">
        <v>0.26</v>
      </c>
      <c r="N878">
        <f>IF(E878="",Data_Validation!$B$1,E878)</f>
        <v>257.42</v>
      </c>
      <c r="O878">
        <f>IF(J878="",Data_Validation!$B$2,J878)</f>
        <v>40.4</v>
      </c>
      <c r="P878">
        <f t="shared" si="117"/>
        <v>2</v>
      </c>
      <c r="Q878" s="2">
        <f>CustomerData[[#This Row],[avg_order_value_clean]]*CustomerData[[#This Row],[total_orders]]</f>
        <v>3089.04</v>
      </c>
      <c r="R878" s="2" t="str">
        <f t="shared" si="125"/>
        <v>Inactive</v>
      </c>
      <c r="S878" s="2" t="str">
        <f t="shared" si="118"/>
        <v>Medium Risk</v>
      </c>
      <c r="T878" s="2" t="str">
        <f t="shared" si="119"/>
        <v>55+</v>
      </c>
      <c r="U878" s="1">
        <f t="shared" ca="1" si="120"/>
        <v>2136</v>
      </c>
      <c r="V878" s="2" t="str">
        <f t="shared" si="121"/>
        <v>Medium Loyalty</v>
      </c>
      <c r="W878" s="2" t="str">
        <f t="shared" si="122"/>
        <v>Legitimate</v>
      </c>
      <c r="X878" s="2" t="str">
        <f>IF(Q878&lt;Data_Validation!$B$8,"Low Value",IF(Q878&lt;Data_Validation!$B$9,"Medium Value","High Value"))</f>
        <v>High Value</v>
      </c>
      <c r="Y878" s="2" t="str">
        <f t="shared" si="123"/>
        <v>High Value - Maintain</v>
      </c>
      <c r="Z878" s="2" t="str">
        <f t="shared" si="124"/>
        <v>Check Data</v>
      </c>
    </row>
    <row r="879" spans="1:26" x14ac:dyDescent="0.3">
      <c r="A879" t="s">
        <v>866</v>
      </c>
      <c r="B879">
        <v>31</v>
      </c>
      <c r="C879" t="s">
        <v>14</v>
      </c>
      <c r="D879" t="s">
        <v>44</v>
      </c>
      <c r="E879">
        <v>70.88</v>
      </c>
      <c r="F879">
        <v>5</v>
      </c>
      <c r="G879">
        <v>38</v>
      </c>
      <c r="H879">
        <v>0</v>
      </c>
      <c r="I879" t="s">
        <v>40</v>
      </c>
      <c r="J879">
        <v>48.2</v>
      </c>
      <c r="K879" s="1">
        <v>44250</v>
      </c>
      <c r="L879">
        <v>56</v>
      </c>
      <c r="M879">
        <v>0.23</v>
      </c>
      <c r="N879">
        <f>IF(E879="",Data_Validation!$B$1,E879)</f>
        <v>70.88</v>
      </c>
      <c r="O879">
        <f>IF(J879="",Data_Validation!$B$2,J879)</f>
        <v>48.2</v>
      </c>
      <c r="P879">
        <f t="shared" si="117"/>
        <v>2</v>
      </c>
      <c r="Q879" s="2">
        <f>CustomerData[[#This Row],[avg_order_value_clean]]*CustomerData[[#This Row],[total_orders]]</f>
        <v>354.4</v>
      </c>
      <c r="R879" s="2" t="str">
        <f t="shared" si="125"/>
        <v>At Risk</v>
      </c>
      <c r="S879" s="2" t="str">
        <f t="shared" si="118"/>
        <v>Medium Risk</v>
      </c>
      <c r="T879" s="2" t="str">
        <f t="shared" si="119"/>
        <v>25-34</v>
      </c>
      <c r="U879" s="1">
        <f t="shared" ca="1" si="120"/>
        <v>2011</v>
      </c>
      <c r="V879" s="2" t="str">
        <f t="shared" si="121"/>
        <v>Medium Loyalty</v>
      </c>
      <c r="W879" s="2" t="str">
        <f t="shared" si="122"/>
        <v>Legitimate</v>
      </c>
      <c r="X879" s="2" t="str">
        <f>IF(Q879&lt;Data_Validation!$B$8,"Low Value",IF(Q879&lt;Data_Validation!$B$9,"Medium Value","High Value"))</f>
        <v>Low Value</v>
      </c>
      <c r="Y879" s="2" t="str">
        <f t="shared" si="123"/>
        <v>Stable</v>
      </c>
      <c r="Z879" s="2" t="str">
        <f t="shared" si="124"/>
        <v>Check Data</v>
      </c>
    </row>
    <row r="880" spans="1:26" x14ac:dyDescent="0.3">
      <c r="A880" t="s">
        <v>867</v>
      </c>
      <c r="B880">
        <v>27</v>
      </c>
      <c r="C880" t="s">
        <v>21</v>
      </c>
      <c r="D880" t="s">
        <v>15</v>
      </c>
      <c r="E880">
        <v>59.9</v>
      </c>
      <c r="F880">
        <v>9</v>
      </c>
      <c r="G880">
        <v>198</v>
      </c>
      <c r="H880">
        <v>0</v>
      </c>
      <c r="I880" t="s">
        <v>29</v>
      </c>
      <c r="J880">
        <v>11.2</v>
      </c>
      <c r="K880" s="1">
        <v>44911</v>
      </c>
      <c r="L880">
        <v>87</v>
      </c>
      <c r="M880">
        <v>0.34</v>
      </c>
      <c r="N880">
        <f>IF(E880="",Data_Validation!$B$1,E880)</f>
        <v>59.9</v>
      </c>
      <c r="O880">
        <f>IF(J880="",Data_Validation!$B$2,J880)</f>
        <v>11.2</v>
      </c>
      <c r="P880">
        <f t="shared" si="117"/>
        <v>2</v>
      </c>
      <c r="Q880" s="2">
        <f>CustomerData[[#This Row],[avg_order_value_clean]]*CustomerData[[#This Row],[total_orders]]</f>
        <v>539.1</v>
      </c>
      <c r="R880" s="2" t="str">
        <f t="shared" si="125"/>
        <v>Inactive</v>
      </c>
      <c r="S880" s="2" t="str">
        <f t="shared" si="118"/>
        <v>Medium Risk</v>
      </c>
      <c r="T880" s="2" t="str">
        <f t="shared" si="119"/>
        <v>25-34</v>
      </c>
      <c r="U880" s="1">
        <f t="shared" ca="1" si="120"/>
        <v>1350</v>
      </c>
      <c r="V880" s="2" t="str">
        <f t="shared" si="121"/>
        <v>High Loyalty</v>
      </c>
      <c r="W880" s="2" t="str">
        <f t="shared" si="122"/>
        <v>Legitimate</v>
      </c>
      <c r="X880" s="2" t="str">
        <f>IF(Q880&lt;Data_Validation!$B$8,"Low Value",IF(Q880&lt;Data_Validation!$B$9,"Medium Value","High Value"))</f>
        <v>Low Value</v>
      </c>
      <c r="Y880" s="2" t="str">
        <f t="shared" si="123"/>
        <v>Stable</v>
      </c>
      <c r="Z880" s="2" t="str">
        <f t="shared" si="124"/>
        <v>Check Data</v>
      </c>
    </row>
    <row r="881" spans="1:26" x14ac:dyDescent="0.3">
      <c r="A881" t="s">
        <v>868</v>
      </c>
      <c r="B881">
        <v>29</v>
      </c>
      <c r="C881" t="s">
        <v>14</v>
      </c>
      <c r="D881" t="s">
        <v>37</v>
      </c>
      <c r="E881">
        <v>15.31</v>
      </c>
      <c r="F881">
        <v>7</v>
      </c>
      <c r="G881">
        <v>104</v>
      </c>
      <c r="H881">
        <v>0</v>
      </c>
      <c r="I881" t="s">
        <v>16</v>
      </c>
      <c r="J881">
        <v>99.1</v>
      </c>
      <c r="K881" s="1">
        <v>44971</v>
      </c>
      <c r="L881">
        <v>49</v>
      </c>
      <c r="M881">
        <v>0.06</v>
      </c>
      <c r="N881">
        <f>IF(E881="",Data_Validation!$B$1,E881)</f>
        <v>15.31</v>
      </c>
      <c r="O881">
        <f>IF(J881="",Data_Validation!$B$2,J881)</f>
        <v>99.1</v>
      </c>
      <c r="P881">
        <f t="shared" si="117"/>
        <v>1</v>
      </c>
      <c r="Q881" s="2">
        <f>CustomerData[[#This Row],[avg_order_value_clean]]*CustomerData[[#This Row],[total_orders]]</f>
        <v>107.17</v>
      </c>
      <c r="R881" s="2" t="str">
        <f t="shared" si="125"/>
        <v>Inactive</v>
      </c>
      <c r="S881" s="2" t="str">
        <f t="shared" si="118"/>
        <v>Low Risk</v>
      </c>
      <c r="T881" s="2" t="str">
        <f t="shared" si="119"/>
        <v>25-34</v>
      </c>
      <c r="U881" s="1">
        <f t="shared" ca="1" si="120"/>
        <v>1290</v>
      </c>
      <c r="V881" s="2" t="str">
        <f t="shared" si="121"/>
        <v>Medium Loyalty</v>
      </c>
      <c r="W881" s="2" t="str">
        <f t="shared" si="122"/>
        <v>Legitimate</v>
      </c>
      <c r="X881" s="2" t="str">
        <f>IF(Q881&lt;Data_Validation!$B$8,"Low Value",IF(Q881&lt;Data_Validation!$B$9,"Medium Value","High Value"))</f>
        <v>Low Value</v>
      </c>
      <c r="Y881" s="2" t="str">
        <f t="shared" si="123"/>
        <v>Stable</v>
      </c>
      <c r="Z881" s="2" t="str">
        <f t="shared" si="124"/>
        <v>Check Data</v>
      </c>
    </row>
    <row r="882" spans="1:26" x14ac:dyDescent="0.3">
      <c r="A882" t="s">
        <v>869</v>
      </c>
      <c r="B882">
        <v>55</v>
      </c>
      <c r="C882" t="s">
        <v>14</v>
      </c>
      <c r="D882" t="s">
        <v>52</v>
      </c>
      <c r="F882">
        <v>13</v>
      </c>
      <c r="G882">
        <v>69</v>
      </c>
      <c r="H882">
        <v>0</v>
      </c>
      <c r="I882" t="s">
        <v>23</v>
      </c>
      <c r="J882">
        <v>97.3</v>
      </c>
      <c r="K882" s="1">
        <v>44360</v>
      </c>
      <c r="L882">
        <v>59</v>
      </c>
      <c r="M882">
        <v>0.15</v>
      </c>
      <c r="N882">
        <f>IF(E882="",Data_Validation!$B$1,E882)</f>
        <v>250</v>
      </c>
      <c r="O882">
        <f>IF(J882="",Data_Validation!$B$2,J882)</f>
        <v>97.3</v>
      </c>
      <c r="P882">
        <f t="shared" si="117"/>
        <v>1</v>
      </c>
      <c r="Q882" s="2">
        <f>CustomerData[[#This Row],[avg_order_value_clean]]*CustomerData[[#This Row],[total_orders]]</f>
        <v>3250</v>
      </c>
      <c r="R882" s="2" t="str">
        <f t="shared" si="125"/>
        <v>At Risk</v>
      </c>
      <c r="S882" s="2" t="str">
        <f t="shared" si="118"/>
        <v>Low Risk</v>
      </c>
      <c r="T882" s="2" t="str">
        <f t="shared" si="119"/>
        <v>55+</v>
      </c>
      <c r="U882" s="1">
        <f t="shared" ca="1" si="120"/>
        <v>1901</v>
      </c>
      <c r="V882" s="2" t="str">
        <f t="shared" si="121"/>
        <v>Medium Loyalty</v>
      </c>
      <c r="W882" s="2" t="str">
        <f t="shared" si="122"/>
        <v>Legitimate</v>
      </c>
      <c r="X882" s="2" t="str">
        <f>IF(Q882&lt;Data_Validation!$B$8,"Low Value",IF(Q882&lt;Data_Validation!$B$9,"Medium Value","High Value"))</f>
        <v>High Value</v>
      </c>
      <c r="Y882" s="2" t="str">
        <f t="shared" si="123"/>
        <v>High Value - Maintain</v>
      </c>
      <c r="Z882" s="2" t="str">
        <f t="shared" si="124"/>
        <v>Check Data</v>
      </c>
    </row>
    <row r="883" spans="1:26" x14ac:dyDescent="0.3">
      <c r="A883" t="s">
        <v>870</v>
      </c>
      <c r="B883">
        <v>61</v>
      </c>
      <c r="C883" t="s">
        <v>21</v>
      </c>
      <c r="D883" t="s">
        <v>15</v>
      </c>
      <c r="E883">
        <v>158.58000000000001</v>
      </c>
      <c r="F883">
        <v>7</v>
      </c>
      <c r="G883">
        <v>281</v>
      </c>
      <c r="H883">
        <v>0</v>
      </c>
      <c r="I883" t="s">
        <v>29</v>
      </c>
      <c r="J883">
        <v>29.7</v>
      </c>
      <c r="K883" s="1">
        <v>45571</v>
      </c>
      <c r="L883">
        <v>96</v>
      </c>
      <c r="M883">
        <v>0.16</v>
      </c>
      <c r="N883">
        <f>IF(E883="",Data_Validation!$B$1,E883)</f>
        <v>158.58000000000001</v>
      </c>
      <c r="O883">
        <f>IF(J883="",Data_Validation!$B$2,J883)</f>
        <v>29.7</v>
      </c>
      <c r="P883">
        <f t="shared" si="117"/>
        <v>2</v>
      </c>
      <c r="Q883" s="2">
        <f>CustomerData[[#This Row],[avg_order_value_clean]]*CustomerData[[#This Row],[total_orders]]</f>
        <v>1110.0600000000002</v>
      </c>
      <c r="R883" s="2" t="str">
        <f t="shared" si="125"/>
        <v>Inactive</v>
      </c>
      <c r="S883" s="2" t="str">
        <f t="shared" si="118"/>
        <v>Low Risk</v>
      </c>
      <c r="T883" s="2" t="str">
        <f t="shared" si="119"/>
        <v>55+</v>
      </c>
      <c r="U883" s="1">
        <f t="shared" ca="1" si="120"/>
        <v>690</v>
      </c>
      <c r="V883" s="2" t="str">
        <f t="shared" si="121"/>
        <v>High Loyalty</v>
      </c>
      <c r="W883" s="2" t="str">
        <f t="shared" si="122"/>
        <v>Legitimate</v>
      </c>
      <c r="X883" s="2" t="str">
        <f>IF(Q883&lt;Data_Validation!$B$8,"Low Value",IF(Q883&lt;Data_Validation!$B$9,"Medium Value","High Value"))</f>
        <v>Low Value</v>
      </c>
      <c r="Y883" s="2" t="str">
        <f t="shared" si="123"/>
        <v>Stable</v>
      </c>
      <c r="Z883" s="2" t="str">
        <f t="shared" si="124"/>
        <v>Check Data</v>
      </c>
    </row>
    <row r="884" spans="1:26" x14ac:dyDescent="0.3">
      <c r="A884" t="s">
        <v>871</v>
      </c>
      <c r="B884">
        <v>72</v>
      </c>
      <c r="C884" t="s">
        <v>14</v>
      </c>
      <c r="D884" t="s">
        <v>52</v>
      </c>
      <c r="E884">
        <v>83.4</v>
      </c>
      <c r="F884">
        <v>10</v>
      </c>
      <c r="G884">
        <v>57</v>
      </c>
      <c r="H884">
        <v>0</v>
      </c>
      <c r="I884" t="s">
        <v>19</v>
      </c>
      <c r="J884">
        <v>85.2</v>
      </c>
      <c r="K884" s="1">
        <v>44498</v>
      </c>
      <c r="L884">
        <v>39</v>
      </c>
      <c r="M884">
        <v>0.32</v>
      </c>
      <c r="N884">
        <f>IF(E884="",Data_Validation!$B$1,E884)</f>
        <v>83.4</v>
      </c>
      <c r="O884">
        <f>IF(J884="",Data_Validation!$B$2,J884)</f>
        <v>85.2</v>
      </c>
      <c r="P884">
        <f t="shared" si="117"/>
        <v>1</v>
      </c>
      <c r="Q884" s="2">
        <f>CustomerData[[#This Row],[avg_order_value_clean]]*CustomerData[[#This Row],[total_orders]]</f>
        <v>834</v>
      </c>
      <c r="R884" s="2" t="str">
        <f t="shared" si="125"/>
        <v>At Risk</v>
      </c>
      <c r="S884" s="2" t="str">
        <f t="shared" si="118"/>
        <v>Medium Risk</v>
      </c>
      <c r="T884" s="2" t="str">
        <f t="shared" si="119"/>
        <v>55+</v>
      </c>
      <c r="U884" s="1">
        <f t="shared" ca="1" si="120"/>
        <v>1763</v>
      </c>
      <c r="V884" s="2" t="str">
        <f t="shared" si="121"/>
        <v>Low Loyalty</v>
      </c>
      <c r="W884" s="2" t="str">
        <f t="shared" si="122"/>
        <v>Legitimate</v>
      </c>
      <c r="X884" s="2" t="str">
        <f>IF(Q884&lt;Data_Validation!$B$8,"Low Value",IF(Q884&lt;Data_Validation!$B$9,"Medium Value","High Value"))</f>
        <v>Low Value</v>
      </c>
      <c r="Y884" s="2" t="str">
        <f t="shared" si="123"/>
        <v>Stable</v>
      </c>
      <c r="Z884" s="2" t="str">
        <f t="shared" si="124"/>
        <v>Check Data</v>
      </c>
    </row>
    <row r="885" spans="1:26" x14ac:dyDescent="0.3">
      <c r="A885" t="s">
        <v>872</v>
      </c>
      <c r="B885">
        <v>63</v>
      </c>
      <c r="C885" t="s">
        <v>21</v>
      </c>
      <c r="D885" t="s">
        <v>44</v>
      </c>
      <c r="E885">
        <v>201.33</v>
      </c>
      <c r="F885">
        <v>10</v>
      </c>
      <c r="G885">
        <v>328</v>
      </c>
      <c r="H885">
        <v>1</v>
      </c>
      <c r="I885" t="s">
        <v>29</v>
      </c>
      <c r="J885">
        <v>73.7</v>
      </c>
      <c r="K885" s="1">
        <v>45546</v>
      </c>
      <c r="L885">
        <v>80</v>
      </c>
      <c r="M885">
        <v>0.02</v>
      </c>
      <c r="N885">
        <f>IF(E885="",Data_Validation!$B$1,E885)</f>
        <v>201.33</v>
      </c>
      <c r="O885">
        <f>IF(J885="",Data_Validation!$B$2,J885)</f>
        <v>73.7</v>
      </c>
      <c r="P885">
        <f t="shared" si="117"/>
        <v>1</v>
      </c>
      <c r="Q885" s="2">
        <f>CustomerData[[#This Row],[avg_order_value_clean]]*CustomerData[[#This Row],[total_orders]]</f>
        <v>2013.3000000000002</v>
      </c>
      <c r="R885" s="2" t="str">
        <f t="shared" si="125"/>
        <v>Inactive</v>
      </c>
      <c r="S885" s="2" t="str">
        <f t="shared" si="118"/>
        <v>Low Risk</v>
      </c>
      <c r="T885" s="2" t="str">
        <f t="shared" si="119"/>
        <v>55+</v>
      </c>
      <c r="U885" s="1">
        <f t="shared" ca="1" si="120"/>
        <v>715</v>
      </c>
      <c r="V885" s="2" t="str">
        <f t="shared" si="121"/>
        <v>High Loyalty</v>
      </c>
      <c r="W885" s="2" t="str">
        <f t="shared" si="122"/>
        <v>Fraudulent</v>
      </c>
      <c r="X885" s="2" t="str">
        <f>IF(Q885&lt;Data_Validation!$B$8,"Low Value",IF(Q885&lt;Data_Validation!$B$9,"Medium Value","High Value"))</f>
        <v>High Value</v>
      </c>
      <c r="Y885" s="2" t="str">
        <f t="shared" si="123"/>
        <v>High Value - Maintain</v>
      </c>
      <c r="Z885" s="2" t="str">
        <f t="shared" si="124"/>
        <v>Check Data</v>
      </c>
    </row>
    <row r="886" spans="1:26" x14ac:dyDescent="0.3">
      <c r="A886" t="s">
        <v>873</v>
      </c>
      <c r="B886">
        <v>51</v>
      </c>
      <c r="C886" t="s">
        <v>21</v>
      </c>
      <c r="D886" t="s">
        <v>28</v>
      </c>
      <c r="E886">
        <v>67.58</v>
      </c>
      <c r="F886">
        <v>9</v>
      </c>
      <c r="G886">
        <v>178</v>
      </c>
      <c r="H886">
        <v>0</v>
      </c>
      <c r="I886" t="s">
        <v>16</v>
      </c>
      <c r="J886">
        <v>14.7</v>
      </c>
      <c r="K886" s="1">
        <v>45587</v>
      </c>
      <c r="L886">
        <v>55</v>
      </c>
      <c r="M886">
        <v>0.26</v>
      </c>
      <c r="N886">
        <f>IF(E886="",Data_Validation!$B$1,E886)</f>
        <v>67.58</v>
      </c>
      <c r="O886">
        <f>IF(J886="",Data_Validation!$B$2,J886)</f>
        <v>14.7</v>
      </c>
      <c r="P886">
        <f t="shared" si="117"/>
        <v>3</v>
      </c>
      <c r="Q886" s="2">
        <f>CustomerData[[#This Row],[avg_order_value_clean]]*CustomerData[[#This Row],[total_orders]]</f>
        <v>608.22</v>
      </c>
      <c r="R886" s="2" t="str">
        <f t="shared" si="125"/>
        <v>Inactive</v>
      </c>
      <c r="S886" s="2" t="str">
        <f t="shared" si="118"/>
        <v>Medium Risk</v>
      </c>
      <c r="T886" s="2" t="str">
        <f t="shared" si="119"/>
        <v>45-54</v>
      </c>
      <c r="U886" s="1">
        <f t="shared" ca="1" si="120"/>
        <v>674</v>
      </c>
      <c r="V886" s="2" t="str">
        <f t="shared" si="121"/>
        <v>Medium Loyalty</v>
      </c>
      <c r="W886" s="2" t="str">
        <f t="shared" si="122"/>
        <v>Legitimate</v>
      </c>
      <c r="X886" s="2" t="str">
        <f>IF(Q886&lt;Data_Validation!$B$8,"Low Value",IF(Q886&lt;Data_Validation!$B$9,"Medium Value","High Value"))</f>
        <v>Low Value</v>
      </c>
      <c r="Y886" s="2" t="str">
        <f t="shared" si="123"/>
        <v>Stable</v>
      </c>
      <c r="Z886" s="2" t="str">
        <f t="shared" si="124"/>
        <v>Check Data</v>
      </c>
    </row>
    <row r="887" spans="1:26" x14ac:dyDescent="0.3">
      <c r="A887" t="s">
        <v>874</v>
      </c>
      <c r="B887">
        <v>58</v>
      </c>
      <c r="C887" t="s">
        <v>14</v>
      </c>
      <c r="D887" t="s">
        <v>50</v>
      </c>
      <c r="E887">
        <v>90.67</v>
      </c>
      <c r="F887">
        <v>12</v>
      </c>
      <c r="G887">
        <v>307</v>
      </c>
      <c r="H887">
        <v>0</v>
      </c>
      <c r="I887" t="s">
        <v>16</v>
      </c>
      <c r="J887">
        <v>2.4</v>
      </c>
      <c r="K887" s="1">
        <v>44707</v>
      </c>
      <c r="L887">
        <v>75</v>
      </c>
      <c r="M887">
        <v>0.48</v>
      </c>
      <c r="N887">
        <f>IF(E887="",Data_Validation!$B$1,E887)</f>
        <v>90.67</v>
      </c>
      <c r="O887">
        <f>IF(J887="",Data_Validation!$B$2,J887)</f>
        <v>2.4</v>
      </c>
      <c r="P887">
        <f t="shared" si="117"/>
        <v>2</v>
      </c>
      <c r="Q887" s="2">
        <f>CustomerData[[#This Row],[avg_order_value_clean]]*CustomerData[[#This Row],[total_orders]]</f>
        <v>1088.04</v>
      </c>
      <c r="R887" s="2" t="str">
        <f t="shared" si="125"/>
        <v>Inactive</v>
      </c>
      <c r="S887" s="2" t="str">
        <f t="shared" si="118"/>
        <v>Medium Risk</v>
      </c>
      <c r="T887" s="2" t="str">
        <f t="shared" si="119"/>
        <v>55+</v>
      </c>
      <c r="U887" s="1">
        <f t="shared" ca="1" si="120"/>
        <v>1554</v>
      </c>
      <c r="V887" s="2" t="str">
        <f t="shared" si="121"/>
        <v>High Loyalty</v>
      </c>
      <c r="W887" s="2" t="str">
        <f t="shared" si="122"/>
        <v>Legitimate</v>
      </c>
      <c r="X887" s="2" t="str">
        <f>IF(Q887&lt;Data_Validation!$B$8,"Low Value",IF(Q887&lt;Data_Validation!$B$9,"Medium Value","High Value"))</f>
        <v>Low Value</v>
      </c>
      <c r="Y887" s="2" t="str">
        <f t="shared" si="123"/>
        <v>Stable</v>
      </c>
      <c r="Z887" s="2" t="str">
        <f t="shared" si="124"/>
        <v>Check Data</v>
      </c>
    </row>
    <row r="888" spans="1:26" x14ac:dyDescent="0.3">
      <c r="A888" t="s">
        <v>875</v>
      </c>
      <c r="B888">
        <v>27</v>
      </c>
      <c r="C888" t="s">
        <v>21</v>
      </c>
      <c r="D888" t="s">
        <v>15</v>
      </c>
      <c r="E888">
        <v>114.56</v>
      </c>
      <c r="F888">
        <v>10</v>
      </c>
      <c r="G888">
        <v>221</v>
      </c>
      <c r="H888">
        <v>0</v>
      </c>
      <c r="I888" t="s">
        <v>19</v>
      </c>
      <c r="J888">
        <v>1.4</v>
      </c>
      <c r="K888" s="1">
        <v>45385</v>
      </c>
      <c r="L888">
        <v>78</v>
      </c>
      <c r="M888">
        <v>0.15</v>
      </c>
      <c r="N888">
        <f>IF(E888="",Data_Validation!$B$1,E888)</f>
        <v>114.56</v>
      </c>
      <c r="O888">
        <f>IF(J888="",Data_Validation!$B$2,J888)</f>
        <v>1.4</v>
      </c>
      <c r="P888">
        <f t="shared" si="117"/>
        <v>1</v>
      </c>
      <c r="Q888" s="2">
        <f>CustomerData[[#This Row],[avg_order_value_clean]]*CustomerData[[#This Row],[total_orders]]</f>
        <v>1145.5999999999999</v>
      </c>
      <c r="R888" s="2" t="str">
        <f t="shared" si="125"/>
        <v>Inactive</v>
      </c>
      <c r="S888" s="2" t="str">
        <f t="shared" si="118"/>
        <v>Low Risk</v>
      </c>
      <c r="T888" s="2" t="str">
        <f t="shared" si="119"/>
        <v>25-34</v>
      </c>
      <c r="U888" s="1">
        <f t="shared" ca="1" si="120"/>
        <v>876</v>
      </c>
      <c r="V888" s="2" t="str">
        <f t="shared" si="121"/>
        <v>High Loyalty</v>
      </c>
      <c r="W888" s="2" t="str">
        <f t="shared" si="122"/>
        <v>Legitimate</v>
      </c>
      <c r="X888" s="2" t="str">
        <f>IF(Q888&lt;Data_Validation!$B$8,"Low Value",IF(Q888&lt;Data_Validation!$B$9,"Medium Value","High Value"))</f>
        <v>Low Value</v>
      </c>
      <c r="Y888" s="2" t="str">
        <f t="shared" si="123"/>
        <v>Stable</v>
      </c>
      <c r="Z888" s="2" t="str">
        <f t="shared" si="124"/>
        <v>Check Data</v>
      </c>
    </row>
    <row r="889" spans="1:26" x14ac:dyDescent="0.3">
      <c r="A889" t="s">
        <v>876</v>
      </c>
      <c r="B889">
        <v>75</v>
      </c>
      <c r="C889" t="s">
        <v>21</v>
      </c>
      <c r="D889" t="s">
        <v>52</v>
      </c>
      <c r="E889">
        <v>88.25</v>
      </c>
      <c r="F889">
        <v>9</v>
      </c>
      <c r="G889">
        <v>143</v>
      </c>
      <c r="H889">
        <v>1</v>
      </c>
      <c r="I889" t="s">
        <v>29</v>
      </c>
      <c r="K889" s="1">
        <v>45797</v>
      </c>
      <c r="L889">
        <v>64</v>
      </c>
      <c r="M889">
        <v>0.45</v>
      </c>
      <c r="N889">
        <f>IF(E889="",Data_Validation!$B$1,E889)</f>
        <v>88.25</v>
      </c>
      <c r="O889">
        <f>IF(J889="",Data_Validation!$B$2,J889)</f>
        <v>250</v>
      </c>
      <c r="P889">
        <f t="shared" si="117"/>
        <v>2</v>
      </c>
      <c r="Q889" s="2">
        <f>CustomerData[[#This Row],[avg_order_value_clean]]*CustomerData[[#This Row],[total_orders]]</f>
        <v>794.25</v>
      </c>
      <c r="R889" s="2" t="str">
        <f t="shared" si="125"/>
        <v>Inactive</v>
      </c>
      <c r="S889" s="2" t="str">
        <f t="shared" si="118"/>
        <v>Medium Risk</v>
      </c>
      <c r="T889" s="2" t="str">
        <f t="shared" si="119"/>
        <v>55+</v>
      </c>
      <c r="U889" s="1">
        <f t="shared" ca="1" si="120"/>
        <v>464</v>
      </c>
      <c r="V889" s="2" t="str">
        <f t="shared" si="121"/>
        <v>Medium Loyalty</v>
      </c>
      <c r="W889" s="2" t="str">
        <f t="shared" si="122"/>
        <v>Fraudulent</v>
      </c>
      <c r="X889" s="2" t="str">
        <f>IF(Q889&lt;Data_Validation!$B$8,"Low Value",IF(Q889&lt;Data_Validation!$B$9,"Medium Value","High Value"))</f>
        <v>Low Value</v>
      </c>
      <c r="Y889" s="2" t="str">
        <f t="shared" si="123"/>
        <v>Stable</v>
      </c>
      <c r="Z889" s="2" t="str">
        <f t="shared" si="124"/>
        <v>Check Data</v>
      </c>
    </row>
    <row r="890" spans="1:26" x14ac:dyDescent="0.3">
      <c r="A890" t="s">
        <v>877</v>
      </c>
      <c r="B890">
        <v>34</v>
      </c>
      <c r="C890" t="s">
        <v>14</v>
      </c>
      <c r="D890" t="s">
        <v>50</v>
      </c>
      <c r="E890">
        <v>19.63</v>
      </c>
      <c r="F890">
        <v>12</v>
      </c>
      <c r="G890">
        <v>303</v>
      </c>
      <c r="H890">
        <v>0</v>
      </c>
      <c r="I890" t="s">
        <v>40</v>
      </c>
      <c r="J890">
        <v>62.7</v>
      </c>
      <c r="K890" s="1">
        <v>44895</v>
      </c>
      <c r="L890">
        <v>3</v>
      </c>
      <c r="M890">
        <v>0.31</v>
      </c>
      <c r="N890">
        <f>IF(E890="",Data_Validation!$B$1,E890)</f>
        <v>19.63</v>
      </c>
      <c r="O890">
        <f>IF(J890="",Data_Validation!$B$2,J890)</f>
        <v>62.7</v>
      </c>
      <c r="P890">
        <f t="shared" si="117"/>
        <v>1</v>
      </c>
      <c r="Q890" s="2">
        <f>CustomerData[[#This Row],[avg_order_value_clean]]*CustomerData[[#This Row],[total_orders]]</f>
        <v>235.56</v>
      </c>
      <c r="R890" s="2" t="str">
        <f t="shared" si="125"/>
        <v>Inactive</v>
      </c>
      <c r="S890" s="2" t="str">
        <f t="shared" si="118"/>
        <v>Medium Risk</v>
      </c>
      <c r="T890" s="2" t="str">
        <f t="shared" si="119"/>
        <v>25-34</v>
      </c>
      <c r="U890" s="1">
        <f t="shared" ca="1" si="120"/>
        <v>1366</v>
      </c>
      <c r="V890" s="2" t="str">
        <f t="shared" si="121"/>
        <v>Low Loyalty</v>
      </c>
      <c r="W890" s="2" t="str">
        <f t="shared" si="122"/>
        <v>Legitimate</v>
      </c>
      <c r="X890" s="2" t="str">
        <f>IF(Q890&lt;Data_Validation!$B$8,"Low Value",IF(Q890&lt;Data_Validation!$B$9,"Medium Value","High Value"))</f>
        <v>Low Value</v>
      </c>
      <c r="Y890" s="2" t="str">
        <f t="shared" si="123"/>
        <v>Stable</v>
      </c>
      <c r="Z890" s="2" t="str">
        <f t="shared" si="124"/>
        <v>Check Data</v>
      </c>
    </row>
    <row r="891" spans="1:26" x14ac:dyDescent="0.3">
      <c r="A891" t="s">
        <v>759</v>
      </c>
      <c r="B891">
        <v>34</v>
      </c>
      <c r="C891" t="s">
        <v>21</v>
      </c>
      <c r="D891" t="s">
        <v>50</v>
      </c>
      <c r="E891">
        <v>170.16</v>
      </c>
      <c r="F891">
        <v>7</v>
      </c>
      <c r="G891">
        <v>26</v>
      </c>
      <c r="H891">
        <v>0</v>
      </c>
      <c r="I891" t="s">
        <v>40</v>
      </c>
      <c r="J891">
        <v>49.2</v>
      </c>
      <c r="K891" s="1">
        <v>45738</v>
      </c>
      <c r="L891">
        <v>8</v>
      </c>
      <c r="M891">
        <v>0.2</v>
      </c>
      <c r="N891">
        <f>IF(E891="",Data_Validation!$B$1,E891)</f>
        <v>170.16</v>
      </c>
      <c r="O891">
        <f>IF(J891="",Data_Validation!$B$2,J891)</f>
        <v>49.2</v>
      </c>
      <c r="P891">
        <f t="shared" si="117"/>
        <v>2</v>
      </c>
      <c r="Q891" s="2">
        <f>CustomerData[[#This Row],[avg_order_value_clean]]*CustomerData[[#This Row],[total_orders]]</f>
        <v>1191.1199999999999</v>
      </c>
      <c r="R891" s="2" t="str">
        <f t="shared" si="125"/>
        <v>Active</v>
      </c>
      <c r="S891" s="2" t="str">
        <f t="shared" si="118"/>
        <v>Medium Risk</v>
      </c>
      <c r="T891" s="2" t="str">
        <f t="shared" si="119"/>
        <v>25-34</v>
      </c>
      <c r="U891" s="1">
        <f t="shared" ca="1" si="120"/>
        <v>523</v>
      </c>
      <c r="V891" s="2" t="str">
        <f t="shared" si="121"/>
        <v>Low Loyalty</v>
      </c>
      <c r="W891" s="2" t="str">
        <f t="shared" si="122"/>
        <v>Legitimate</v>
      </c>
      <c r="X891" s="2" t="str">
        <f>IF(Q891&lt;Data_Validation!$B$8,"Low Value",IF(Q891&lt;Data_Validation!$B$9,"Medium Value","High Value"))</f>
        <v>Low Value</v>
      </c>
      <c r="Y891" s="2" t="str">
        <f t="shared" si="123"/>
        <v>Stable</v>
      </c>
      <c r="Z891" s="2" t="str">
        <f t="shared" si="124"/>
        <v>Check Data</v>
      </c>
    </row>
    <row r="892" spans="1:26" x14ac:dyDescent="0.3">
      <c r="A892" t="s">
        <v>878</v>
      </c>
      <c r="B892">
        <v>20</v>
      </c>
      <c r="C892" t="s">
        <v>25</v>
      </c>
      <c r="D892" t="s">
        <v>37</v>
      </c>
      <c r="E892">
        <v>99.01</v>
      </c>
      <c r="F892">
        <v>10</v>
      </c>
      <c r="G892">
        <v>160</v>
      </c>
      <c r="H892">
        <v>0</v>
      </c>
      <c r="I892" t="s">
        <v>23</v>
      </c>
      <c r="J892">
        <v>99.7</v>
      </c>
      <c r="K892" s="1">
        <v>44357</v>
      </c>
      <c r="L892">
        <v>79</v>
      </c>
      <c r="M892">
        <v>0.16</v>
      </c>
      <c r="N892">
        <f>IF(E892="",Data_Validation!$B$1,E892)</f>
        <v>99.01</v>
      </c>
      <c r="O892">
        <f>IF(J892="",Data_Validation!$B$2,J892)</f>
        <v>99.7</v>
      </c>
      <c r="P892">
        <f t="shared" si="117"/>
        <v>1</v>
      </c>
      <c r="Q892" s="2">
        <f>CustomerData[[#This Row],[avg_order_value_clean]]*CustomerData[[#This Row],[total_orders]]</f>
        <v>990.1</v>
      </c>
      <c r="R892" s="2" t="str">
        <f t="shared" si="125"/>
        <v>Inactive</v>
      </c>
      <c r="S892" s="2" t="str">
        <f t="shared" si="118"/>
        <v>Low Risk</v>
      </c>
      <c r="T892" s="2" t="str">
        <f t="shared" si="119"/>
        <v>Under 25</v>
      </c>
      <c r="U892" s="1">
        <f t="shared" ca="1" si="120"/>
        <v>1904</v>
      </c>
      <c r="V892" s="2" t="str">
        <f t="shared" si="121"/>
        <v>High Loyalty</v>
      </c>
      <c r="W892" s="2" t="str">
        <f t="shared" si="122"/>
        <v>Legitimate</v>
      </c>
      <c r="X892" s="2" t="str">
        <f>IF(Q892&lt;Data_Validation!$B$8,"Low Value",IF(Q892&lt;Data_Validation!$B$9,"Medium Value","High Value"))</f>
        <v>Low Value</v>
      </c>
      <c r="Y892" s="2" t="str">
        <f t="shared" si="123"/>
        <v>Stable</v>
      </c>
      <c r="Z892" s="2" t="str">
        <f t="shared" si="124"/>
        <v>Check Data</v>
      </c>
    </row>
    <row r="893" spans="1:26" x14ac:dyDescent="0.3">
      <c r="A893" t="s">
        <v>879</v>
      </c>
      <c r="B893">
        <v>79</v>
      </c>
      <c r="C893" t="s">
        <v>25</v>
      </c>
      <c r="D893" t="s">
        <v>50</v>
      </c>
      <c r="E893">
        <v>253.22</v>
      </c>
      <c r="F893">
        <v>12</v>
      </c>
      <c r="G893">
        <v>150</v>
      </c>
      <c r="H893">
        <v>0</v>
      </c>
      <c r="I893" t="s">
        <v>23</v>
      </c>
      <c r="J893">
        <v>28.7</v>
      </c>
      <c r="K893" s="1">
        <v>45434</v>
      </c>
      <c r="L893">
        <v>73</v>
      </c>
      <c r="M893">
        <v>0.31</v>
      </c>
      <c r="N893">
        <f>IF(E893="",Data_Validation!$B$1,E893)</f>
        <v>253.22</v>
      </c>
      <c r="O893">
        <f>IF(J893="",Data_Validation!$B$2,J893)</f>
        <v>28.7</v>
      </c>
      <c r="P893">
        <f t="shared" si="117"/>
        <v>1</v>
      </c>
      <c r="Q893" s="2">
        <f>CustomerData[[#This Row],[avg_order_value_clean]]*CustomerData[[#This Row],[total_orders]]</f>
        <v>3038.64</v>
      </c>
      <c r="R893" s="2" t="str">
        <f t="shared" si="125"/>
        <v>Inactive</v>
      </c>
      <c r="S893" s="2" t="str">
        <f t="shared" si="118"/>
        <v>Medium Risk</v>
      </c>
      <c r="T893" s="2" t="str">
        <f t="shared" si="119"/>
        <v>55+</v>
      </c>
      <c r="U893" s="1">
        <f t="shared" ca="1" si="120"/>
        <v>827</v>
      </c>
      <c r="V893" s="2" t="str">
        <f t="shared" si="121"/>
        <v>High Loyalty</v>
      </c>
      <c r="W893" s="2" t="str">
        <f t="shared" si="122"/>
        <v>Legitimate</v>
      </c>
      <c r="X893" s="2" t="str">
        <f>IF(Q893&lt;Data_Validation!$B$8,"Low Value",IF(Q893&lt;Data_Validation!$B$9,"Medium Value","High Value"))</f>
        <v>High Value</v>
      </c>
      <c r="Y893" s="2" t="str">
        <f t="shared" si="123"/>
        <v>High Value - Maintain</v>
      </c>
      <c r="Z893" s="2" t="str">
        <f t="shared" si="124"/>
        <v>Check Data</v>
      </c>
    </row>
    <row r="894" spans="1:26" x14ac:dyDescent="0.3">
      <c r="A894" t="s">
        <v>880</v>
      </c>
      <c r="B894">
        <v>48</v>
      </c>
      <c r="C894" t="s">
        <v>21</v>
      </c>
      <c r="D894" t="s">
        <v>44</v>
      </c>
      <c r="E894">
        <v>95.84</v>
      </c>
      <c r="F894">
        <v>10</v>
      </c>
      <c r="G894">
        <v>172</v>
      </c>
      <c r="H894">
        <v>0</v>
      </c>
      <c r="I894" t="s">
        <v>29</v>
      </c>
      <c r="J894">
        <v>72.599999999999994</v>
      </c>
      <c r="K894" s="1">
        <v>44402</v>
      </c>
      <c r="L894">
        <v>16</v>
      </c>
      <c r="M894">
        <v>0.23</v>
      </c>
      <c r="N894">
        <f>IF(E894="",Data_Validation!$B$1,E894)</f>
        <v>95.84</v>
      </c>
      <c r="O894">
        <f>IF(J894="",Data_Validation!$B$2,J894)</f>
        <v>72.599999999999994</v>
      </c>
      <c r="P894">
        <f t="shared" si="117"/>
        <v>1</v>
      </c>
      <c r="Q894" s="2">
        <f>CustomerData[[#This Row],[avg_order_value_clean]]*CustomerData[[#This Row],[total_orders]]</f>
        <v>958.40000000000009</v>
      </c>
      <c r="R894" s="2" t="str">
        <f t="shared" si="125"/>
        <v>Inactive</v>
      </c>
      <c r="S894" s="2" t="str">
        <f t="shared" si="118"/>
        <v>Medium Risk</v>
      </c>
      <c r="T894" s="2" t="str">
        <f t="shared" si="119"/>
        <v>45-54</v>
      </c>
      <c r="U894" s="1">
        <f t="shared" ca="1" si="120"/>
        <v>1859</v>
      </c>
      <c r="V894" s="2" t="str">
        <f t="shared" si="121"/>
        <v>Low Loyalty</v>
      </c>
      <c r="W894" s="2" t="str">
        <f t="shared" si="122"/>
        <v>Legitimate</v>
      </c>
      <c r="X894" s="2" t="str">
        <f>IF(Q894&lt;Data_Validation!$B$8,"Low Value",IF(Q894&lt;Data_Validation!$B$9,"Medium Value","High Value"))</f>
        <v>Low Value</v>
      </c>
      <c r="Y894" s="2" t="str">
        <f t="shared" si="123"/>
        <v>Stable</v>
      </c>
      <c r="Z894" s="2" t="str">
        <f t="shared" si="124"/>
        <v>Check Data</v>
      </c>
    </row>
    <row r="895" spans="1:26" x14ac:dyDescent="0.3">
      <c r="A895" t="s">
        <v>583</v>
      </c>
      <c r="B895">
        <v>68</v>
      </c>
      <c r="C895" t="s">
        <v>21</v>
      </c>
      <c r="D895" t="s">
        <v>18</v>
      </c>
      <c r="E895">
        <v>217.32</v>
      </c>
      <c r="F895">
        <v>12</v>
      </c>
      <c r="G895">
        <v>210</v>
      </c>
      <c r="H895">
        <v>0</v>
      </c>
      <c r="I895" t="s">
        <v>23</v>
      </c>
      <c r="J895">
        <v>38.700000000000003</v>
      </c>
      <c r="K895" s="1">
        <v>45339</v>
      </c>
      <c r="L895">
        <v>26</v>
      </c>
      <c r="M895">
        <v>0.1</v>
      </c>
      <c r="N895">
        <f>IF(E895="",Data_Validation!$B$1,E895)</f>
        <v>217.32</v>
      </c>
      <c r="O895">
        <f>IF(J895="",Data_Validation!$B$2,J895)</f>
        <v>38.700000000000003</v>
      </c>
      <c r="P895">
        <f t="shared" si="117"/>
        <v>5</v>
      </c>
      <c r="Q895" s="2">
        <f>CustomerData[[#This Row],[avg_order_value_clean]]*CustomerData[[#This Row],[total_orders]]</f>
        <v>2607.84</v>
      </c>
      <c r="R895" s="2" t="str">
        <f t="shared" si="125"/>
        <v>Inactive</v>
      </c>
      <c r="S895" s="2" t="str">
        <f t="shared" si="118"/>
        <v>Low Risk</v>
      </c>
      <c r="T895" s="2" t="str">
        <f t="shared" si="119"/>
        <v>55+</v>
      </c>
      <c r="U895" s="1">
        <f t="shared" ca="1" si="120"/>
        <v>922</v>
      </c>
      <c r="V895" s="2" t="str">
        <f t="shared" si="121"/>
        <v>Low Loyalty</v>
      </c>
      <c r="W895" s="2" t="str">
        <f t="shared" si="122"/>
        <v>Legitimate</v>
      </c>
      <c r="X895" s="2" t="str">
        <f>IF(Q895&lt;Data_Validation!$B$8,"Low Value",IF(Q895&lt;Data_Validation!$B$9,"Medium Value","High Value"))</f>
        <v>High Value</v>
      </c>
      <c r="Y895" s="2" t="str">
        <f t="shared" si="123"/>
        <v>High Value - Maintain</v>
      </c>
      <c r="Z895" s="2" t="str">
        <f t="shared" si="124"/>
        <v>Check Data</v>
      </c>
    </row>
    <row r="896" spans="1:26" x14ac:dyDescent="0.3">
      <c r="A896" t="s">
        <v>881</v>
      </c>
      <c r="B896">
        <v>18</v>
      </c>
      <c r="C896" t="s">
        <v>14</v>
      </c>
      <c r="D896" t="s">
        <v>50</v>
      </c>
      <c r="E896">
        <v>82.47</v>
      </c>
      <c r="F896">
        <v>12</v>
      </c>
      <c r="G896">
        <v>355</v>
      </c>
      <c r="H896">
        <v>0</v>
      </c>
      <c r="I896" t="s">
        <v>16</v>
      </c>
      <c r="J896">
        <v>9.8000000000000007</v>
      </c>
      <c r="K896" s="1">
        <v>44937</v>
      </c>
      <c r="L896">
        <v>32</v>
      </c>
      <c r="M896">
        <v>0.14000000000000001</v>
      </c>
      <c r="N896">
        <f>IF(E896="",Data_Validation!$B$1,E896)</f>
        <v>82.47</v>
      </c>
      <c r="O896">
        <f>IF(J896="",Data_Validation!$B$2,J896)</f>
        <v>9.8000000000000007</v>
      </c>
      <c r="P896">
        <f t="shared" si="117"/>
        <v>1</v>
      </c>
      <c r="Q896" s="2">
        <f>CustomerData[[#This Row],[avg_order_value_clean]]*CustomerData[[#This Row],[total_orders]]</f>
        <v>989.64</v>
      </c>
      <c r="R896" s="2" t="str">
        <f t="shared" si="125"/>
        <v>Inactive</v>
      </c>
      <c r="S896" s="2" t="str">
        <f t="shared" si="118"/>
        <v>Low Risk</v>
      </c>
      <c r="T896" s="2" t="str">
        <f t="shared" si="119"/>
        <v>Under 25</v>
      </c>
      <c r="U896" s="1">
        <f t="shared" ca="1" si="120"/>
        <v>1324</v>
      </c>
      <c r="V896" s="2" t="str">
        <f t="shared" si="121"/>
        <v>Low Loyalty</v>
      </c>
      <c r="W896" s="2" t="str">
        <f t="shared" si="122"/>
        <v>Legitimate</v>
      </c>
      <c r="X896" s="2" t="str">
        <f>IF(Q896&lt;Data_Validation!$B$8,"Low Value",IF(Q896&lt;Data_Validation!$B$9,"Medium Value","High Value"))</f>
        <v>Low Value</v>
      </c>
      <c r="Y896" s="2" t="str">
        <f t="shared" si="123"/>
        <v>Stable</v>
      </c>
      <c r="Z896" s="2" t="str">
        <f t="shared" si="124"/>
        <v>Check Data</v>
      </c>
    </row>
    <row r="897" spans="1:26" x14ac:dyDescent="0.3">
      <c r="A897" t="s">
        <v>882</v>
      </c>
      <c r="B897">
        <v>29</v>
      </c>
      <c r="C897" t="s">
        <v>14</v>
      </c>
      <c r="D897" t="s">
        <v>35</v>
      </c>
      <c r="E897">
        <v>275.49</v>
      </c>
      <c r="F897">
        <v>9</v>
      </c>
      <c r="G897">
        <v>21</v>
      </c>
      <c r="H897">
        <v>0</v>
      </c>
      <c r="I897" t="s">
        <v>19</v>
      </c>
      <c r="J897">
        <v>87.7</v>
      </c>
      <c r="K897" s="1">
        <v>45702</v>
      </c>
      <c r="L897">
        <v>82</v>
      </c>
      <c r="M897">
        <v>0.34</v>
      </c>
      <c r="N897">
        <f>IF(E897="",Data_Validation!$B$1,E897)</f>
        <v>275.49</v>
      </c>
      <c r="O897">
        <f>IF(J897="",Data_Validation!$B$2,J897)</f>
        <v>87.7</v>
      </c>
      <c r="P897">
        <f t="shared" si="117"/>
        <v>2</v>
      </c>
      <c r="Q897" s="2">
        <f>CustomerData[[#This Row],[avg_order_value_clean]]*CustomerData[[#This Row],[total_orders]]</f>
        <v>2479.41</v>
      </c>
      <c r="R897" s="2" t="str">
        <f t="shared" si="125"/>
        <v>Active</v>
      </c>
      <c r="S897" s="2" t="str">
        <f t="shared" si="118"/>
        <v>Medium Risk</v>
      </c>
      <c r="T897" s="2" t="str">
        <f t="shared" si="119"/>
        <v>25-34</v>
      </c>
      <c r="U897" s="1">
        <f t="shared" ca="1" si="120"/>
        <v>559</v>
      </c>
      <c r="V897" s="2" t="str">
        <f t="shared" si="121"/>
        <v>High Loyalty</v>
      </c>
      <c r="W897" s="2" t="str">
        <f t="shared" si="122"/>
        <v>Legitimate</v>
      </c>
      <c r="X897" s="2" t="str">
        <f>IF(Q897&lt;Data_Validation!$B$8,"Low Value",IF(Q897&lt;Data_Validation!$B$9,"Medium Value","High Value"))</f>
        <v>High Value</v>
      </c>
      <c r="Y897" s="2" t="str">
        <f t="shared" si="123"/>
        <v>High Value - Maintain</v>
      </c>
      <c r="Z897" s="2" t="str">
        <f t="shared" si="124"/>
        <v>Check Data</v>
      </c>
    </row>
    <row r="898" spans="1:26" x14ac:dyDescent="0.3">
      <c r="A898" t="s">
        <v>883</v>
      </c>
      <c r="B898">
        <v>56</v>
      </c>
      <c r="C898" t="s">
        <v>21</v>
      </c>
      <c r="D898" t="s">
        <v>52</v>
      </c>
      <c r="E898">
        <v>184.01</v>
      </c>
      <c r="F898">
        <v>9</v>
      </c>
      <c r="G898">
        <v>297</v>
      </c>
      <c r="H898">
        <v>0</v>
      </c>
      <c r="I898" t="s">
        <v>23</v>
      </c>
      <c r="J898">
        <v>40</v>
      </c>
      <c r="K898" s="1">
        <v>45681</v>
      </c>
      <c r="L898">
        <v>8</v>
      </c>
      <c r="M898">
        <v>0.18</v>
      </c>
      <c r="N898">
        <f>IF(E898="",Data_Validation!$B$1,E898)</f>
        <v>184.01</v>
      </c>
      <c r="O898">
        <f>IF(J898="",Data_Validation!$B$2,J898)</f>
        <v>40</v>
      </c>
      <c r="P898">
        <f t="shared" ref="P898:P961" si="126">COUNTIF($A$2:$A$5001,A898)</f>
        <v>1</v>
      </c>
      <c r="Q898" s="2">
        <f>CustomerData[[#This Row],[avg_order_value_clean]]*CustomerData[[#This Row],[total_orders]]</f>
        <v>1656.09</v>
      </c>
      <c r="R898" s="2" t="str">
        <f t="shared" si="125"/>
        <v>Inactive</v>
      </c>
      <c r="S898" s="2" t="str">
        <f t="shared" ref="S898:S961" si="127">IF(M898&lt;0.2,"Low Risk",IF(M898&lt;0.5,"Medium Risk","High Risk"))</f>
        <v>Low Risk</v>
      </c>
      <c r="T898" s="2" t="str">
        <f t="shared" ref="T898:T961" si="128">IF(B898&lt;25,"Under 25",IF(B898&lt;35,"25-34",IF(B898&lt;45,"35-44",IF(B898&lt;55,"45-54","55+"))))</f>
        <v>55+</v>
      </c>
      <c r="U898" s="1">
        <f t="shared" ref="U898:U961" ca="1" si="129">TODAY()-K898</f>
        <v>580</v>
      </c>
      <c r="V898" s="2" t="str">
        <f t="shared" ref="V898:V961" si="130">IF(L898&lt;40,"Low Loyalty",IF(L898&lt;70,"Medium Loyalty","High Loyalty"))</f>
        <v>Low Loyalty</v>
      </c>
      <c r="W898" s="2" t="str">
        <f t="shared" ref="W898:W961" si="131">IF(H898=1,"Fraudulent","Legitimate")</f>
        <v>Legitimate</v>
      </c>
      <c r="X898" s="2" t="str">
        <f>IF(Q898&lt;Data_Validation!$B$8,"Low Value",IF(Q898&lt;Data_Validation!$B$9,"Medium Value","High Value"))</f>
        <v>High Value</v>
      </c>
      <c r="Y898" s="2" t="str">
        <f t="shared" ref="Y898:Y961" si="132">IF(AND(X898="High Value",S898="High Risk"),"Critical - Retain",IF(AND(X898="High Value",S898&lt;&gt;"High Risk"),"High Value - Maintain",IF(AND(X898&lt;&gt;"High Value",S898="High Risk"),"At Risk - Develop","Stable")))</f>
        <v>High Value - Maintain</v>
      </c>
      <c r="Z898" s="2" t="str">
        <f t="shared" ref="Z898:Z961" si="133">IF(OR(B898&lt;18,F898&lt;0,N898&lt;0,O898&lt;0,O898&gt;1,M898&lt;0,M898&gt;1),"Check Data","Valid")</f>
        <v>Check Data</v>
      </c>
    </row>
    <row r="899" spans="1:26" x14ac:dyDescent="0.3">
      <c r="A899" t="s">
        <v>884</v>
      </c>
      <c r="B899">
        <v>21</v>
      </c>
      <c r="C899" t="s">
        <v>14</v>
      </c>
      <c r="D899" t="s">
        <v>50</v>
      </c>
      <c r="E899">
        <v>127.53</v>
      </c>
      <c r="F899">
        <v>12</v>
      </c>
      <c r="G899">
        <v>364</v>
      </c>
      <c r="H899">
        <v>0</v>
      </c>
      <c r="I899" t="s">
        <v>40</v>
      </c>
      <c r="J899">
        <v>91.7</v>
      </c>
      <c r="K899" s="1">
        <v>45686</v>
      </c>
      <c r="L899">
        <v>60</v>
      </c>
      <c r="M899">
        <v>0.24</v>
      </c>
      <c r="N899">
        <f>IF(E899="",Data_Validation!$B$1,E899)</f>
        <v>127.53</v>
      </c>
      <c r="O899">
        <f>IF(J899="",Data_Validation!$B$2,J899)</f>
        <v>91.7</v>
      </c>
      <c r="P899">
        <f t="shared" si="126"/>
        <v>3</v>
      </c>
      <c r="Q899" s="2">
        <f>CustomerData[[#This Row],[avg_order_value_clean]]*CustomerData[[#This Row],[total_orders]]</f>
        <v>1530.3600000000001</v>
      </c>
      <c r="R899" s="2" t="str">
        <f t="shared" ref="R899:R962" si="134">IF(G899&lt;=30,"Active",IF(G899&lt;=90,"At Risk","Inactive"))</f>
        <v>Inactive</v>
      </c>
      <c r="S899" s="2" t="str">
        <f t="shared" si="127"/>
        <v>Medium Risk</v>
      </c>
      <c r="T899" s="2" t="str">
        <f t="shared" si="128"/>
        <v>Under 25</v>
      </c>
      <c r="U899" s="1">
        <f t="shared" ca="1" si="129"/>
        <v>575</v>
      </c>
      <c r="V899" s="2" t="str">
        <f t="shared" si="130"/>
        <v>Medium Loyalty</v>
      </c>
      <c r="W899" s="2" t="str">
        <f t="shared" si="131"/>
        <v>Legitimate</v>
      </c>
      <c r="X899" s="2" t="str">
        <f>IF(Q899&lt;Data_Validation!$B$8,"Low Value",IF(Q899&lt;Data_Validation!$B$9,"Medium Value","High Value"))</f>
        <v>High Value</v>
      </c>
      <c r="Y899" s="2" t="str">
        <f t="shared" si="132"/>
        <v>High Value - Maintain</v>
      </c>
      <c r="Z899" s="2" t="str">
        <f t="shared" si="133"/>
        <v>Check Data</v>
      </c>
    </row>
    <row r="900" spans="1:26" x14ac:dyDescent="0.3">
      <c r="A900" t="s">
        <v>885</v>
      </c>
      <c r="B900">
        <v>59</v>
      </c>
      <c r="C900" t="s">
        <v>21</v>
      </c>
      <c r="D900" t="s">
        <v>22</v>
      </c>
      <c r="E900">
        <v>118.28</v>
      </c>
      <c r="F900">
        <v>16</v>
      </c>
      <c r="G900">
        <v>32</v>
      </c>
      <c r="H900">
        <v>0</v>
      </c>
      <c r="I900" t="s">
        <v>16</v>
      </c>
      <c r="J900">
        <v>93.7</v>
      </c>
      <c r="K900" s="1">
        <v>44171</v>
      </c>
      <c r="L900">
        <v>96</v>
      </c>
      <c r="M900">
        <v>0.27</v>
      </c>
      <c r="N900">
        <f>IF(E900="",Data_Validation!$B$1,E900)</f>
        <v>118.28</v>
      </c>
      <c r="O900">
        <f>IF(J900="",Data_Validation!$B$2,J900)</f>
        <v>93.7</v>
      </c>
      <c r="P900">
        <f t="shared" si="126"/>
        <v>1</v>
      </c>
      <c r="Q900" s="2">
        <f>CustomerData[[#This Row],[avg_order_value_clean]]*CustomerData[[#This Row],[total_orders]]</f>
        <v>1892.48</v>
      </c>
      <c r="R900" s="2" t="str">
        <f t="shared" si="134"/>
        <v>At Risk</v>
      </c>
      <c r="S900" s="2" t="str">
        <f t="shared" si="127"/>
        <v>Medium Risk</v>
      </c>
      <c r="T900" s="2" t="str">
        <f t="shared" si="128"/>
        <v>55+</v>
      </c>
      <c r="U900" s="1">
        <f t="shared" ca="1" si="129"/>
        <v>2090</v>
      </c>
      <c r="V900" s="2" t="str">
        <f t="shared" si="130"/>
        <v>High Loyalty</v>
      </c>
      <c r="W900" s="2" t="str">
        <f t="shared" si="131"/>
        <v>Legitimate</v>
      </c>
      <c r="X900" s="2" t="str">
        <f>IF(Q900&lt;Data_Validation!$B$8,"Low Value",IF(Q900&lt;Data_Validation!$B$9,"Medium Value","High Value"))</f>
        <v>High Value</v>
      </c>
      <c r="Y900" s="2" t="str">
        <f t="shared" si="132"/>
        <v>High Value - Maintain</v>
      </c>
      <c r="Z900" s="2" t="str">
        <f t="shared" si="133"/>
        <v>Check Data</v>
      </c>
    </row>
    <row r="901" spans="1:26" x14ac:dyDescent="0.3">
      <c r="A901" t="s">
        <v>886</v>
      </c>
      <c r="B901">
        <v>30</v>
      </c>
      <c r="C901" t="s">
        <v>14</v>
      </c>
      <c r="D901" t="s">
        <v>18</v>
      </c>
      <c r="E901">
        <v>205.99</v>
      </c>
      <c r="F901">
        <v>14</v>
      </c>
      <c r="G901">
        <v>108</v>
      </c>
      <c r="H901">
        <v>0</v>
      </c>
      <c r="I901" t="s">
        <v>40</v>
      </c>
      <c r="J901">
        <v>82</v>
      </c>
      <c r="K901" s="1">
        <v>44102</v>
      </c>
      <c r="L901">
        <v>74</v>
      </c>
      <c r="M901">
        <v>0.22</v>
      </c>
      <c r="N901">
        <f>IF(E901="",Data_Validation!$B$1,E901)</f>
        <v>205.99</v>
      </c>
      <c r="O901">
        <f>IF(J901="",Data_Validation!$B$2,J901)</f>
        <v>82</v>
      </c>
      <c r="P901">
        <f t="shared" si="126"/>
        <v>1</v>
      </c>
      <c r="Q901" s="2">
        <f>CustomerData[[#This Row],[avg_order_value_clean]]*CustomerData[[#This Row],[total_orders]]</f>
        <v>2883.86</v>
      </c>
      <c r="R901" s="2" t="str">
        <f t="shared" si="134"/>
        <v>Inactive</v>
      </c>
      <c r="S901" s="2" t="str">
        <f t="shared" si="127"/>
        <v>Medium Risk</v>
      </c>
      <c r="T901" s="2" t="str">
        <f t="shared" si="128"/>
        <v>25-34</v>
      </c>
      <c r="U901" s="1">
        <f t="shared" ca="1" si="129"/>
        <v>2159</v>
      </c>
      <c r="V901" s="2" t="str">
        <f t="shared" si="130"/>
        <v>High Loyalty</v>
      </c>
      <c r="W901" s="2" t="str">
        <f t="shared" si="131"/>
        <v>Legitimate</v>
      </c>
      <c r="X901" s="2" t="str">
        <f>IF(Q901&lt;Data_Validation!$B$8,"Low Value",IF(Q901&lt;Data_Validation!$B$9,"Medium Value","High Value"))</f>
        <v>High Value</v>
      </c>
      <c r="Y901" s="2" t="str">
        <f t="shared" si="132"/>
        <v>High Value - Maintain</v>
      </c>
      <c r="Z901" s="2" t="str">
        <f t="shared" si="133"/>
        <v>Check Data</v>
      </c>
    </row>
    <row r="902" spans="1:26" x14ac:dyDescent="0.3">
      <c r="A902" t="s">
        <v>887</v>
      </c>
      <c r="B902">
        <v>51</v>
      </c>
      <c r="C902" t="s">
        <v>21</v>
      </c>
      <c r="D902" t="s">
        <v>26</v>
      </c>
      <c r="E902">
        <v>71.5</v>
      </c>
      <c r="F902">
        <v>10</v>
      </c>
      <c r="G902">
        <v>46</v>
      </c>
      <c r="H902">
        <v>0</v>
      </c>
      <c r="I902" t="s">
        <v>23</v>
      </c>
      <c r="J902">
        <v>2.8</v>
      </c>
      <c r="K902" s="1">
        <v>44190</v>
      </c>
      <c r="L902">
        <v>12</v>
      </c>
      <c r="M902">
        <v>0.13</v>
      </c>
      <c r="N902">
        <f>IF(E902="",Data_Validation!$B$1,E902)</f>
        <v>71.5</v>
      </c>
      <c r="O902">
        <f>IF(J902="",Data_Validation!$B$2,J902)</f>
        <v>2.8</v>
      </c>
      <c r="P902">
        <f t="shared" si="126"/>
        <v>1</v>
      </c>
      <c r="Q902" s="2">
        <f>CustomerData[[#This Row],[avg_order_value_clean]]*CustomerData[[#This Row],[total_orders]]</f>
        <v>715</v>
      </c>
      <c r="R902" s="2" t="str">
        <f t="shared" si="134"/>
        <v>At Risk</v>
      </c>
      <c r="S902" s="2" t="str">
        <f t="shared" si="127"/>
        <v>Low Risk</v>
      </c>
      <c r="T902" s="2" t="str">
        <f t="shared" si="128"/>
        <v>45-54</v>
      </c>
      <c r="U902" s="1">
        <f t="shared" ca="1" si="129"/>
        <v>2071</v>
      </c>
      <c r="V902" s="2" t="str">
        <f t="shared" si="130"/>
        <v>Low Loyalty</v>
      </c>
      <c r="W902" s="2" t="str">
        <f t="shared" si="131"/>
        <v>Legitimate</v>
      </c>
      <c r="X902" s="2" t="str">
        <f>IF(Q902&lt;Data_Validation!$B$8,"Low Value",IF(Q902&lt;Data_Validation!$B$9,"Medium Value","High Value"))</f>
        <v>Low Value</v>
      </c>
      <c r="Y902" s="2" t="str">
        <f t="shared" si="132"/>
        <v>Stable</v>
      </c>
      <c r="Z902" s="2" t="str">
        <f t="shared" si="133"/>
        <v>Check Data</v>
      </c>
    </row>
    <row r="903" spans="1:26" x14ac:dyDescent="0.3">
      <c r="A903" t="s">
        <v>888</v>
      </c>
      <c r="B903">
        <v>59</v>
      </c>
      <c r="C903" t="s">
        <v>21</v>
      </c>
      <c r="D903" t="s">
        <v>18</v>
      </c>
      <c r="E903">
        <v>28.58</v>
      </c>
      <c r="F903">
        <v>11</v>
      </c>
      <c r="G903">
        <v>95</v>
      </c>
      <c r="H903">
        <v>0</v>
      </c>
      <c r="I903" t="s">
        <v>23</v>
      </c>
      <c r="J903">
        <v>96.6</v>
      </c>
      <c r="K903" s="1">
        <v>44479</v>
      </c>
      <c r="L903">
        <v>76</v>
      </c>
      <c r="M903">
        <v>0.38</v>
      </c>
      <c r="N903">
        <f>IF(E903="",Data_Validation!$B$1,E903)</f>
        <v>28.58</v>
      </c>
      <c r="O903">
        <f>IF(J903="",Data_Validation!$B$2,J903)</f>
        <v>96.6</v>
      </c>
      <c r="P903">
        <f t="shared" si="126"/>
        <v>1</v>
      </c>
      <c r="Q903" s="2">
        <f>CustomerData[[#This Row],[avg_order_value_clean]]*CustomerData[[#This Row],[total_orders]]</f>
        <v>314.38</v>
      </c>
      <c r="R903" s="2" t="str">
        <f t="shared" si="134"/>
        <v>Inactive</v>
      </c>
      <c r="S903" s="2" t="str">
        <f t="shared" si="127"/>
        <v>Medium Risk</v>
      </c>
      <c r="T903" s="2" t="str">
        <f t="shared" si="128"/>
        <v>55+</v>
      </c>
      <c r="U903" s="1">
        <f t="shared" ca="1" si="129"/>
        <v>1782</v>
      </c>
      <c r="V903" s="2" t="str">
        <f t="shared" si="130"/>
        <v>High Loyalty</v>
      </c>
      <c r="W903" s="2" t="str">
        <f t="shared" si="131"/>
        <v>Legitimate</v>
      </c>
      <c r="X903" s="2" t="str">
        <f>IF(Q903&lt;Data_Validation!$B$8,"Low Value",IF(Q903&lt;Data_Validation!$B$9,"Medium Value","High Value"))</f>
        <v>Low Value</v>
      </c>
      <c r="Y903" s="2" t="str">
        <f t="shared" si="132"/>
        <v>Stable</v>
      </c>
      <c r="Z903" s="2" t="str">
        <f t="shared" si="133"/>
        <v>Check Data</v>
      </c>
    </row>
    <row r="904" spans="1:26" x14ac:dyDescent="0.3">
      <c r="A904" t="s">
        <v>889</v>
      </c>
      <c r="B904">
        <v>38</v>
      </c>
      <c r="C904" t="s">
        <v>21</v>
      </c>
      <c r="D904" t="s">
        <v>28</v>
      </c>
      <c r="E904">
        <v>52.8</v>
      </c>
      <c r="F904">
        <v>12</v>
      </c>
      <c r="G904">
        <v>124</v>
      </c>
      <c r="H904">
        <v>0</v>
      </c>
      <c r="I904" t="s">
        <v>16</v>
      </c>
      <c r="J904">
        <v>12.4</v>
      </c>
      <c r="K904" s="1">
        <v>45570</v>
      </c>
      <c r="L904">
        <v>59</v>
      </c>
      <c r="M904">
        <v>0.4</v>
      </c>
      <c r="N904">
        <f>IF(E904="",Data_Validation!$B$1,E904)</f>
        <v>52.8</v>
      </c>
      <c r="O904">
        <f>IF(J904="",Data_Validation!$B$2,J904)</f>
        <v>12.4</v>
      </c>
      <c r="P904">
        <f t="shared" si="126"/>
        <v>1</v>
      </c>
      <c r="Q904" s="2">
        <f>CustomerData[[#This Row],[avg_order_value_clean]]*CustomerData[[#This Row],[total_orders]]</f>
        <v>633.59999999999991</v>
      </c>
      <c r="R904" s="2" t="str">
        <f t="shared" si="134"/>
        <v>Inactive</v>
      </c>
      <c r="S904" s="2" t="str">
        <f t="shared" si="127"/>
        <v>Medium Risk</v>
      </c>
      <c r="T904" s="2" t="str">
        <f t="shared" si="128"/>
        <v>35-44</v>
      </c>
      <c r="U904" s="1">
        <f t="shared" ca="1" si="129"/>
        <v>691</v>
      </c>
      <c r="V904" s="2" t="str">
        <f t="shared" si="130"/>
        <v>Medium Loyalty</v>
      </c>
      <c r="W904" s="2" t="str">
        <f t="shared" si="131"/>
        <v>Legitimate</v>
      </c>
      <c r="X904" s="2" t="str">
        <f>IF(Q904&lt;Data_Validation!$B$8,"Low Value",IF(Q904&lt;Data_Validation!$B$9,"Medium Value","High Value"))</f>
        <v>Low Value</v>
      </c>
      <c r="Y904" s="2" t="str">
        <f t="shared" si="132"/>
        <v>Stable</v>
      </c>
      <c r="Z904" s="2" t="str">
        <f t="shared" si="133"/>
        <v>Check Data</v>
      </c>
    </row>
    <row r="905" spans="1:26" x14ac:dyDescent="0.3">
      <c r="A905" t="s">
        <v>890</v>
      </c>
      <c r="B905">
        <v>39</v>
      </c>
      <c r="C905" t="s">
        <v>25</v>
      </c>
      <c r="D905" t="s">
        <v>26</v>
      </c>
      <c r="E905">
        <v>73.81</v>
      </c>
      <c r="F905">
        <v>13</v>
      </c>
      <c r="G905">
        <v>334</v>
      </c>
      <c r="H905">
        <v>0</v>
      </c>
      <c r="I905" t="s">
        <v>40</v>
      </c>
      <c r="J905">
        <v>93.1</v>
      </c>
      <c r="K905" s="1">
        <v>45096</v>
      </c>
      <c r="L905">
        <v>59</v>
      </c>
      <c r="M905">
        <v>0.08</v>
      </c>
      <c r="N905">
        <f>IF(E905="",Data_Validation!$B$1,E905)</f>
        <v>73.81</v>
      </c>
      <c r="O905">
        <f>IF(J905="",Data_Validation!$B$2,J905)</f>
        <v>93.1</v>
      </c>
      <c r="P905">
        <f t="shared" si="126"/>
        <v>2</v>
      </c>
      <c r="Q905" s="2">
        <f>CustomerData[[#This Row],[avg_order_value_clean]]*CustomerData[[#This Row],[total_orders]]</f>
        <v>959.53</v>
      </c>
      <c r="R905" s="2" t="str">
        <f t="shared" si="134"/>
        <v>Inactive</v>
      </c>
      <c r="S905" s="2" t="str">
        <f t="shared" si="127"/>
        <v>Low Risk</v>
      </c>
      <c r="T905" s="2" t="str">
        <f t="shared" si="128"/>
        <v>35-44</v>
      </c>
      <c r="U905" s="1">
        <f t="shared" ca="1" si="129"/>
        <v>1165</v>
      </c>
      <c r="V905" s="2" t="str">
        <f t="shared" si="130"/>
        <v>Medium Loyalty</v>
      </c>
      <c r="W905" s="2" t="str">
        <f t="shared" si="131"/>
        <v>Legitimate</v>
      </c>
      <c r="X905" s="2" t="str">
        <f>IF(Q905&lt;Data_Validation!$B$8,"Low Value",IF(Q905&lt;Data_Validation!$B$9,"Medium Value","High Value"))</f>
        <v>Low Value</v>
      </c>
      <c r="Y905" s="2" t="str">
        <f t="shared" si="132"/>
        <v>Stable</v>
      </c>
      <c r="Z905" s="2" t="str">
        <f t="shared" si="133"/>
        <v>Check Data</v>
      </c>
    </row>
    <row r="906" spans="1:26" x14ac:dyDescent="0.3">
      <c r="A906" t="s">
        <v>891</v>
      </c>
      <c r="B906">
        <v>74</v>
      </c>
      <c r="C906" t="s">
        <v>14</v>
      </c>
      <c r="D906" t="s">
        <v>37</v>
      </c>
      <c r="E906">
        <v>149.94999999999999</v>
      </c>
      <c r="F906">
        <v>17</v>
      </c>
      <c r="G906">
        <v>294</v>
      </c>
      <c r="H906">
        <v>0</v>
      </c>
      <c r="I906" t="s">
        <v>19</v>
      </c>
      <c r="J906">
        <v>60.7</v>
      </c>
      <c r="K906" s="1">
        <v>45648</v>
      </c>
      <c r="L906">
        <v>74</v>
      </c>
      <c r="M906">
        <v>0.15</v>
      </c>
      <c r="N906">
        <f>IF(E906="",Data_Validation!$B$1,E906)</f>
        <v>149.94999999999999</v>
      </c>
      <c r="O906">
        <f>IF(J906="",Data_Validation!$B$2,J906)</f>
        <v>60.7</v>
      </c>
      <c r="P906">
        <f t="shared" si="126"/>
        <v>1</v>
      </c>
      <c r="Q906" s="2">
        <f>CustomerData[[#This Row],[avg_order_value_clean]]*CustomerData[[#This Row],[total_orders]]</f>
        <v>2549.1499999999996</v>
      </c>
      <c r="R906" s="2" t="str">
        <f t="shared" si="134"/>
        <v>Inactive</v>
      </c>
      <c r="S906" s="2" t="str">
        <f t="shared" si="127"/>
        <v>Low Risk</v>
      </c>
      <c r="T906" s="2" t="str">
        <f t="shared" si="128"/>
        <v>55+</v>
      </c>
      <c r="U906" s="1">
        <f t="shared" ca="1" si="129"/>
        <v>613</v>
      </c>
      <c r="V906" s="2" t="str">
        <f t="shared" si="130"/>
        <v>High Loyalty</v>
      </c>
      <c r="W906" s="2" t="str">
        <f t="shared" si="131"/>
        <v>Legitimate</v>
      </c>
      <c r="X906" s="2" t="str">
        <f>IF(Q906&lt;Data_Validation!$B$8,"Low Value",IF(Q906&lt;Data_Validation!$B$9,"Medium Value","High Value"))</f>
        <v>High Value</v>
      </c>
      <c r="Y906" s="2" t="str">
        <f t="shared" si="132"/>
        <v>High Value - Maintain</v>
      </c>
      <c r="Z906" s="2" t="str">
        <f t="shared" si="133"/>
        <v>Check Data</v>
      </c>
    </row>
    <row r="907" spans="1:26" x14ac:dyDescent="0.3">
      <c r="A907" t="s">
        <v>892</v>
      </c>
      <c r="B907">
        <v>21</v>
      </c>
      <c r="C907" t="s">
        <v>14</v>
      </c>
      <c r="D907" t="s">
        <v>18</v>
      </c>
      <c r="E907">
        <v>334.42</v>
      </c>
      <c r="F907">
        <v>8</v>
      </c>
      <c r="G907">
        <v>301</v>
      </c>
      <c r="H907">
        <v>0</v>
      </c>
      <c r="I907" t="s">
        <v>19</v>
      </c>
      <c r="J907">
        <v>37.700000000000003</v>
      </c>
      <c r="K907" s="1">
        <v>44607</v>
      </c>
      <c r="L907">
        <v>34</v>
      </c>
      <c r="M907">
        <v>0.47</v>
      </c>
      <c r="N907">
        <f>IF(E907="",Data_Validation!$B$1,E907)</f>
        <v>334.42</v>
      </c>
      <c r="O907">
        <f>IF(J907="",Data_Validation!$B$2,J907)</f>
        <v>37.700000000000003</v>
      </c>
      <c r="P907">
        <f t="shared" si="126"/>
        <v>1</v>
      </c>
      <c r="Q907" s="2">
        <f>CustomerData[[#This Row],[avg_order_value_clean]]*CustomerData[[#This Row],[total_orders]]</f>
        <v>2675.36</v>
      </c>
      <c r="R907" s="2" t="str">
        <f t="shared" si="134"/>
        <v>Inactive</v>
      </c>
      <c r="S907" s="2" t="str">
        <f t="shared" si="127"/>
        <v>Medium Risk</v>
      </c>
      <c r="T907" s="2" t="str">
        <f t="shared" si="128"/>
        <v>Under 25</v>
      </c>
      <c r="U907" s="1">
        <f t="shared" ca="1" si="129"/>
        <v>1654</v>
      </c>
      <c r="V907" s="2" t="str">
        <f t="shared" si="130"/>
        <v>Low Loyalty</v>
      </c>
      <c r="W907" s="2" t="str">
        <f t="shared" si="131"/>
        <v>Legitimate</v>
      </c>
      <c r="X907" s="2" t="str">
        <f>IF(Q907&lt;Data_Validation!$B$8,"Low Value",IF(Q907&lt;Data_Validation!$B$9,"Medium Value","High Value"))</f>
        <v>High Value</v>
      </c>
      <c r="Y907" s="2" t="str">
        <f t="shared" si="132"/>
        <v>High Value - Maintain</v>
      </c>
      <c r="Z907" s="2" t="str">
        <f t="shared" si="133"/>
        <v>Check Data</v>
      </c>
    </row>
    <row r="908" spans="1:26" x14ac:dyDescent="0.3">
      <c r="A908" t="s">
        <v>893</v>
      </c>
      <c r="B908">
        <v>35</v>
      </c>
      <c r="C908" t="s">
        <v>21</v>
      </c>
      <c r="D908" t="s">
        <v>28</v>
      </c>
      <c r="E908">
        <v>163.57</v>
      </c>
      <c r="F908">
        <v>9</v>
      </c>
      <c r="G908">
        <v>327</v>
      </c>
      <c r="H908">
        <v>0</v>
      </c>
      <c r="I908" t="s">
        <v>16</v>
      </c>
      <c r="J908">
        <v>72.099999999999994</v>
      </c>
      <c r="K908" s="1">
        <v>44286</v>
      </c>
      <c r="L908">
        <v>30</v>
      </c>
      <c r="M908">
        <v>0.5</v>
      </c>
      <c r="N908">
        <f>IF(E908="",Data_Validation!$B$1,E908)</f>
        <v>163.57</v>
      </c>
      <c r="O908">
        <f>IF(J908="",Data_Validation!$B$2,J908)</f>
        <v>72.099999999999994</v>
      </c>
      <c r="P908">
        <f t="shared" si="126"/>
        <v>1</v>
      </c>
      <c r="Q908" s="2">
        <f>CustomerData[[#This Row],[avg_order_value_clean]]*CustomerData[[#This Row],[total_orders]]</f>
        <v>1472.1299999999999</v>
      </c>
      <c r="R908" s="2" t="str">
        <f t="shared" si="134"/>
        <v>Inactive</v>
      </c>
      <c r="S908" s="2" t="str">
        <f t="shared" si="127"/>
        <v>High Risk</v>
      </c>
      <c r="T908" s="2" t="str">
        <f t="shared" si="128"/>
        <v>35-44</v>
      </c>
      <c r="U908" s="1">
        <f t="shared" ca="1" si="129"/>
        <v>1975</v>
      </c>
      <c r="V908" s="2" t="str">
        <f t="shared" si="130"/>
        <v>Low Loyalty</v>
      </c>
      <c r="W908" s="2" t="str">
        <f t="shared" si="131"/>
        <v>Legitimate</v>
      </c>
      <c r="X908" s="2" t="str">
        <f>IF(Q908&lt;Data_Validation!$B$8,"Low Value",IF(Q908&lt;Data_Validation!$B$9,"Medium Value","High Value"))</f>
        <v>Low Value</v>
      </c>
      <c r="Y908" s="2" t="str">
        <f t="shared" si="132"/>
        <v>At Risk - Develop</v>
      </c>
      <c r="Z908" s="2" t="str">
        <f t="shared" si="133"/>
        <v>Check Data</v>
      </c>
    </row>
    <row r="909" spans="1:26" x14ac:dyDescent="0.3">
      <c r="A909" t="s">
        <v>894</v>
      </c>
      <c r="B909">
        <v>22</v>
      </c>
      <c r="C909" t="s">
        <v>21</v>
      </c>
      <c r="D909" t="s">
        <v>18</v>
      </c>
      <c r="E909">
        <v>86.03</v>
      </c>
      <c r="F909">
        <v>16</v>
      </c>
      <c r="G909">
        <v>306</v>
      </c>
      <c r="H909">
        <v>0</v>
      </c>
      <c r="I909" t="s">
        <v>23</v>
      </c>
      <c r="J909">
        <v>50.7</v>
      </c>
      <c r="K909" s="1">
        <v>45561</v>
      </c>
      <c r="L909">
        <v>44</v>
      </c>
      <c r="M909">
        <v>0.38</v>
      </c>
      <c r="N909">
        <f>IF(E909="",Data_Validation!$B$1,E909)</f>
        <v>86.03</v>
      </c>
      <c r="O909">
        <f>IF(J909="",Data_Validation!$B$2,J909)</f>
        <v>50.7</v>
      </c>
      <c r="P909">
        <f t="shared" si="126"/>
        <v>1</v>
      </c>
      <c r="Q909" s="2">
        <f>CustomerData[[#This Row],[avg_order_value_clean]]*CustomerData[[#This Row],[total_orders]]</f>
        <v>1376.48</v>
      </c>
      <c r="R909" s="2" t="str">
        <f t="shared" si="134"/>
        <v>Inactive</v>
      </c>
      <c r="S909" s="2" t="str">
        <f t="shared" si="127"/>
        <v>Medium Risk</v>
      </c>
      <c r="T909" s="2" t="str">
        <f t="shared" si="128"/>
        <v>Under 25</v>
      </c>
      <c r="U909" s="1">
        <f t="shared" ca="1" si="129"/>
        <v>700</v>
      </c>
      <c r="V909" s="2" t="str">
        <f t="shared" si="130"/>
        <v>Medium Loyalty</v>
      </c>
      <c r="W909" s="2" t="str">
        <f t="shared" si="131"/>
        <v>Legitimate</v>
      </c>
      <c r="X909" s="2" t="str">
        <f>IF(Q909&lt;Data_Validation!$B$8,"Low Value",IF(Q909&lt;Data_Validation!$B$9,"Medium Value","High Value"))</f>
        <v>Low Value</v>
      </c>
      <c r="Y909" s="2" t="str">
        <f t="shared" si="132"/>
        <v>Stable</v>
      </c>
      <c r="Z909" s="2" t="str">
        <f t="shared" si="133"/>
        <v>Check Data</v>
      </c>
    </row>
    <row r="910" spans="1:26" x14ac:dyDescent="0.3">
      <c r="A910" t="s">
        <v>895</v>
      </c>
      <c r="B910">
        <v>36</v>
      </c>
      <c r="C910" t="s">
        <v>21</v>
      </c>
      <c r="D910" t="s">
        <v>50</v>
      </c>
      <c r="E910">
        <v>57.42</v>
      </c>
      <c r="F910">
        <v>11</v>
      </c>
      <c r="G910">
        <v>24</v>
      </c>
      <c r="H910">
        <v>0</v>
      </c>
      <c r="I910" t="s">
        <v>16</v>
      </c>
      <c r="J910">
        <v>79.400000000000006</v>
      </c>
      <c r="K910" s="1">
        <v>45268</v>
      </c>
      <c r="L910">
        <v>95</v>
      </c>
      <c r="M910">
        <v>0.1</v>
      </c>
      <c r="N910">
        <f>IF(E910="",Data_Validation!$B$1,E910)</f>
        <v>57.42</v>
      </c>
      <c r="O910">
        <f>IF(J910="",Data_Validation!$B$2,J910)</f>
        <v>79.400000000000006</v>
      </c>
      <c r="P910">
        <f t="shared" si="126"/>
        <v>1</v>
      </c>
      <c r="Q910" s="2">
        <f>CustomerData[[#This Row],[avg_order_value_clean]]*CustomerData[[#This Row],[total_orders]]</f>
        <v>631.62</v>
      </c>
      <c r="R910" s="2" t="str">
        <f t="shared" si="134"/>
        <v>Active</v>
      </c>
      <c r="S910" s="2" t="str">
        <f t="shared" si="127"/>
        <v>Low Risk</v>
      </c>
      <c r="T910" s="2" t="str">
        <f t="shared" si="128"/>
        <v>35-44</v>
      </c>
      <c r="U910" s="1">
        <f t="shared" ca="1" si="129"/>
        <v>993</v>
      </c>
      <c r="V910" s="2" t="str">
        <f t="shared" si="130"/>
        <v>High Loyalty</v>
      </c>
      <c r="W910" s="2" t="str">
        <f t="shared" si="131"/>
        <v>Legitimate</v>
      </c>
      <c r="X910" s="2" t="str">
        <f>IF(Q910&lt;Data_Validation!$B$8,"Low Value",IF(Q910&lt;Data_Validation!$B$9,"Medium Value","High Value"))</f>
        <v>Low Value</v>
      </c>
      <c r="Y910" s="2" t="str">
        <f t="shared" si="132"/>
        <v>Stable</v>
      </c>
      <c r="Z910" s="2" t="str">
        <f t="shared" si="133"/>
        <v>Check Data</v>
      </c>
    </row>
    <row r="911" spans="1:26" x14ac:dyDescent="0.3">
      <c r="A911" t="s">
        <v>896</v>
      </c>
      <c r="B911">
        <v>19</v>
      </c>
      <c r="C911" t="s">
        <v>14</v>
      </c>
      <c r="D911" t="s">
        <v>15</v>
      </c>
      <c r="E911">
        <v>259.70999999999998</v>
      </c>
      <c r="F911">
        <v>6</v>
      </c>
      <c r="G911">
        <v>81</v>
      </c>
      <c r="H911">
        <v>0</v>
      </c>
      <c r="I911" t="s">
        <v>40</v>
      </c>
      <c r="J911">
        <v>51.4</v>
      </c>
      <c r="K911" s="1">
        <v>44057</v>
      </c>
      <c r="L911">
        <v>38</v>
      </c>
      <c r="M911">
        <v>0.36</v>
      </c>
      <c r="N911">
        <f>IF(E911="",Data_Validation!$B$1,E911)</f>
        <v>259.70999999999998</v>
      </c>
      <c r="O911">
        <f>IF(J911="",Data_Validation!$B$2,J911)</f>
        <v>51.4</v>
      </c>
      <c r="P911">
        <f t="shared" si="126"/>
        <v>1</v>
      </c>
      <c r="Q911" s="2">
        <f>CustomerData[[#This Row],[avg_order_value_clean]]*CustomerData[[#This Row],[total_orders]]</f>
        <v>1558.2599999999998</v>
      </c>
      <c r="R911" s="2" t="str">
        <f t="shared" si="134"/>
        <v>At Risk</v>
      </c>
      <c r="S911" s="2" t="str">
        <f t="shared" si="127"/>
        <v>Medium Risk</v>
      </c>
      <c r="T911" s="2" t="str">
        <f t="shared" si="128"/>
        <v>Under 25</v>
      </c>
      <c r="U911" s="1">
        <f t="shared" ca="1" si="129"/>
        <v>2204</v>
      </c>
      <c r="V911" s="2" t="str">
        <f t="shared" si="130"/>
        <v>Low Loyalty</v>
      </c>
      <c r="W911" s="2" t="str">
        <f t="shared" si="131"/>
        <v>Legitimate</v>
      </c>
      <c r="X911" s="2" t="str">
        <f>IF(Q911&lt;Data_Validation!$B$8,"Low Value",IF(Q911&lt;Data_Validation!$B$9,"Medium Value","High Value"))</f>
        <v>High Value</v>
      </c>
      <c r="Y911" s="2" t="str">
        <f t="shared" si="132"/>
        <v>High Value - Maintain</v>
      </c>
      <c r="Z911" s="2" t="str">
        <f t="shared" si="133"/>
        <v>Check Data</v>
      </c>
    </row>
    <row r="912" spans="1:26" x14ac:dyDescent="0.3">
      <c r="A912" t="s">
        <v>897</v>
      </c>
      <c r="B912">
        <v>29</v>
      </c>
      <c r="C912" t="s">
        <v>14</v>
      </c>
      <c r="D912" t="s">
        <v>15</v>
      </c>
      <c r="E912">
        <v>99.12</v>
      </c>
      <c r="F912">
        <v>8</v>
      </c>
      <c r="G912">
        <v>57</v>
      </c>
      <c r="H912">
        <v>1</v>
      </c>
      <c r="I912" t="s">
        <v>19</v>
      </c>
      <c r="J912">
        <v>36.9</v>
      </c>
      <c r="K912" s="1">
        <v>45219</v>
      </c>
      <c r="L912">
        <v>25</v>
      </c>
      <c r="M912">
        <v>0.09</v>
      </c>
      <c r="N912">
        <f>IF(E912="",Data_Validation!$B$1,E912)</f>
        <v>99.12</v>
      </c>
      <c r="O912">
        <f>IF(J912="",Data_Validation!$B$2,J912)</f>
        <v>36.9</v>
      </c>
      <c r="P912">
        <f t="shared" si="126"/>
        <v>2</v>
      </c>
      <c r="Q912" s="2">
        <f>CustomerData[[#This Row],[avg_order_value_clean]]*CustomerData[[#This Row],[total_orders]]</f>
        <v>792.96</v>
      </c>
      <c r="R912" s="2" t="str">
        <f t="shared" si="134"/>
        <v>At Risk</v>
      </c>
      <c r="S912" s="2" t="str">
        <f t="shared" si="127"/>
        <v>Low Risk</v>
      </c>
      <c r="T912" s="2" t="str">
        <f t="shared" si="128"/>
        <v>25-34</v>
      </c>
      <c r="U912" s="1">
        <f t="shared" ca="1" si="129"/>
        <v>1042</v>
      </c>
      <c r="V912" s="2" t="str">
        <f t="shared" si="130"/>
        <v>Low Loyalty</v>
      </c>
      <c r="W912" s="2" t="str">
        <f t="shared" si="131"/>
        <v>Fraudulent</v>
      </c>
      <c r="X912" s="2" t="str">
        <f>IF(Q912&lt;Data_Validation!$B$8,"Low Value",IF(Q912&lt;Data_Validation!$B$9,"Medium Value","High Value"))</f>
        <v>Low Value</v>
      </c>
      <c r="Y912" s="2" t="str">
        <f t="shared" si="132"/>
        <v>Stable</v>
      </c>
      <c r="Z912" s="2" t="str">
        <f t="shared" si="133"/>
        <v>Check Data</v>
      </c>
    </row>
    <row r="913" spans="1:26" x14ac:dyDescent="0.3">
      <c r="A913" t="s">
        <v>898</v>
      </c>
      <c r="B913">
        <v>34</v>
      </c>
      <c r="C913" t="s">
        <v>14</v>
      </c>
      <c r="D913" t="s">
        <v>28</v>
      </c>
      <c r="E913">
        <v>79.42</v>
      </c>
      <c r="F913">
        <v>11</v>
      </c>
      <c r="G913">
        <v>25</v>
      </c>
      <c r="H913">
        <v>0</v>
      </c>
      <c r="I913" t="s">
        <v>23</v>
      </c>
      <c r="J913">
        <v>36.1</v>
      </c>
      <c r="K913" s="1">
        <v>45737</v>
      </c>
      <c r="L913">
        <v>24</v>
      </c>
      <c r="M913">
        <v>0.2</v>
      </c>
      <c r="N913">
        <f>IF(E913="",Data_Validation!$B$1,E913)</f>
        <v>79.42</v>
      </c>
      <c r="O913">
        <f>IF(J913="",Data_Validation!$B$2,J913)</f>
        <v>36.1</v>
      </c>
      <c r="P913">
        <f t="shared" si="126"/>
        <v>1</v>
      </c>
      <c r="Q913" s="2">
        <f>CustomerData[[#This Row],[avg_order_value_clean]]*CustomerData[[#This Row],[total_orders]]</f>
        <v>873.62</v>
      </c>
      <c r="R913" s="2" t="str">
        <f t="shared" si="134"/>
        <v>Active</v>
      </c>
      <c r="S913" s="2" t="str">
        <f t="shared" si="127"/>
        <v>Medium Risk</v>
      </c>
      <c r="T913" s="2" t="str">
        <f t="shared" si="128"/>
        <v>25-34</v>
      </c>
      <c r="U913" s="1">
        <f t="shared" ca="1" si="129"/>
        <v>524</v>
      </c>
      <c r="V913" s="2" t="str">
        <f t="shared" si="130"/>
        <v>Low Loyalty</v>
      </c>
      <c r="W913" s="2" t="str">
        <f t="shared" si="131"/>
        <v>Legitimate</v>
      </c>
      <c r="X913" s="2" t="str">
        <f>IF(Q913&lt;Data_Validation!$B$8,"Low Value",IF(Q913&lt;Data_Validation!$B$9,"Medium Value","High Value"))</f>
        <v>Low Value</v>
      </c>
      <c r="Y913" s="2" t="str">
        <f t="shared" si="132"/>
        <v>Stable</v>
      </c>
      <c r="Z913" s="2" t="str">
        <f t="shared" si="133"/>
        <v>Check Data</v>
      </c>
    </row>
    <row r="914" spans="1:26" x14ac:dyDescent="0.3">
      <c r="A914" t="s">
        <v>899</v>
      </c>
      <c r="B914">
        <v>27</v>
      </c>
      <c r="C914" t="s">
        <v>21</v>
      </c>
      <c r="D914" t="s">
        <v>18</v>
      </c>
      <c r="E914">
        <v>87.29</v>
      </c>
      <c r="F914">
        <v>12</v>
      </c>
      <c r="G914">
        <v>296</v>
      </c>
      <c r="H914">
        <v>1</v>
      </c>
      <c r="I914" t="s">
        <v>40</v>
      </c>
      <c r="J914">
        <v>35.4</v>
      </c>
      <c r="K914" s="1">
        <v>44486</v>
      </c>
      <c r="L914">
        <v>97</v>
      </c>
      <c r="M914">
        <v>0.34</v>
      </c>
      <c r="N914">
        <f>IF(E914="",Data_Validation!$B$1,E914)</f>
        <v>87.29</v>
      </c>
      <c r="O914">
        <f>IF(J914="",Data_Validation!$B$2,J914)</f>
        <v>35.4</v>
      </c>
      <c r="P914">
        <f t="shared" si="126"/>
        <v>1</v>
      </c>
      <c r="Q914" s="2">
        <f>CustomerData[[#This Row],[avg_order_value_clean]]*CustomerData[[#This Row],[total_orders]]</f>
        <v>1047.48</v>
      </c>
      <c r="R914" s="2" t="str">
        <f t="shared" si="134"/>
        <v>Inactive</v>
      </c>
      <c r="S914" s="2" t="str">
        <f t="shared" si="127"/>
        <v>Medium Risk</v>
      </c>
      <c r="T914" s="2" t="str">
        <f t="shared" si="128"/>
        <v>25-34</v>
      </c>
      <c r="U914" s="1">
        <f t="shared" ca="1" si="129"/>
        <v>1775</v>
      </c>
      <c r="V914" s="2" t="str">
        <f t="shared" si="130"/>
        <v>High Loyalty</v>
      </c>
      <c r="W914" s="2" t="str">
        <f t="shared" si="131"/>
        <v>Fraudulent</v>
      </c>
      <c r="X914" s="2" t="str">
        <f>IF(Q914&lt;Data_Validation!$B$8,"Low Value",IF(Q914&lt;Data_Validation!$B$9,"Medium Value","High Value"))</f>
        <v>Low Value</v>
      </c>
      <c r="Y914" s="2" t="str">
        <f t="shared" si="132"/>
        <v>Stable</v>
      </c>
      <c r="Z914" s="2" t="str">
        <f t="shared" si="133"/>
        <v>Check Data</v>
      </c>
    </row>
    <row r="915" spans="1:26" x14ac:dyDescent="0.3">
      <c r="A915" t="s">
        <v>900</v>
      </c>
      <c r="B915">
        <v>51</v>
      </c>
      <c r="C915" t="s">
        <v>25</v>
      </c>
      <c r="D915" t="s">
        <v>28</v>
      </c>
      <c r="E915">
        <v>119.31</v>
      </c>
      <c r="F915">
        <v>6</v>
      </c>
      <c r="G915">
        <v>43</v>
      </c>
      <c r="H915">
        <v>0</v>
      </c>
      <c r="I915" t="s">
        <v>19</v>
      </c>
      <c r="J915">
        <v>47.3</v>
      </c>
      <c r="K915" s="1">
        <v>44425</v>
      </c>
      <c r="L915">
        <v>61</v>
      </c>
      <c r="M915">
        <v>0.32</v>
      </c>
      <c r="N915">
        <f>IF(E915="",Data_Validation!$B$1,E915)</f>
        <v>119.31</v>
      </c>
      <c r="O915">
        <f>IF(J915="",Data_Validation!$B$2,J915)</f>
        <v>47.3</v>
      </c>
      <c r="P915">
        <f t="shared" si="126"/>
        <v>1</v>
      </c>
      <c r="Q915" s="2">
        <f>CustomerData[[#This Row],[avg_order_value_clean]]*CustomerData[[#This Row],[total_orders]]</f>
        <v>715.86</v>
      </c>
      <c r="R915" s="2" t="str">
        <f t="shared" si="134"/>
        <v>At Risk</v>
      </c>
      <c r="S915" s="2" t="str">
        <f t="shared" si="127"/>
        <v>Medium Risk</v>
      </c>
      <c r="T915" s="2" t="str">
        <f t="shared" si="128"/>
        <v>45-54</v>
      </c>
      <c r="U915" s="1">
        <f t="shared" ca="1" si="129"/>
        <v>1836</v>
      </c>
      <c r="V915" s="2" t="str">
        <f t="shared" si="130"/>
        <v>Medium Loyalty</v>
      </c>
      <c r="W915" s="2" t="str">
        <f t="shared" si="131"/>
        <v>Legitimate</v>
      </c>
      <c r="X915" s="2" t="str">
        <f>IF(Q915&lt;Data_Validation!$B$8,"Low Value",IF(Q915&lt;Data_Validation!$B$9,"Medium Value","High Value"))</f>
        <v>Low Value</v>
      </c>
      <c r="Y915" s="2" t="str">
        <f t="shared" si="132"/>
        <v>Stable</v>
      </c>
      <c r="Z915" s="2" t="str">
        <f t="shared" si="133"/>
        <v>Check Data</v>
      </c>
    </row>
    <row r="916" spans="1:26" x14ac:dyDescent="0.3">
      <c r="A916" t="s">
        <v>901</v>
      </c>
      <c r="B916">
        <v>23</v>
      </c>
      <c r="C916" t="s">
        <v>21</v>
      </c>
      <c r="D916" t="s">
        <v>37</v>
      </c>
      <c r="E916">
        <v>86.38</v>
      </c>
      <c r="F916">
        <v>12</v>
      </c>
      <c r="G916">
        <v>84</v>
      </c>
      <c r="H916">
        <v>0</v>
      </c>
      <c r="I916" t="s">
        <v>19</v>
      </c>
      <c r="J916">
        <v>11</v>
      </c>
      <c r="K916" s="1">
        <v>45373</v>
      </c>
      <c r="L916">
        <v>9</v>
      </c>
      <c r="M916">
        <v>0.25</v>
      </c>
      <c r="N916">
        <f>IF(E916="",Data_Validation!$B$1,E916)</f>
        <v>86.38</v>
      </c>
      <c r="O916">
        <f>IF(J916="",Data_Validation!$B$2,J916)</f>
        <v>11</v>
      </c>
      <c r="P916">
        <f t="shared" si="126"/>
        <v>1</v>
      </c>
      <c r="Q916" s="2">
        <f>CustomerData[[#This Row],[avg_order_value_clean]]*CustomerData[[#This Row],[total_orders]]</f>
        <v>1036.56</v>
      </c>
      <c r="R916" s="2" t="str">
        <f t="shared" si="134"/>
        <v>At Risk</v>
      </c>
      <c r="S916" s="2" t="str">
        <f t="shared" si="127"/>
        <v>Medium Risk</v>
      </c>
      <c r="T916" s="2" t="str">
        <f t="shared" si="128"/>
        <v>Under 25</v>
      </c>
      <c r="U916" s="1">
        <f t="shared" ca="1" si="129"/>
        <v>888</v>
      </c>
      <c r="V916" s="2" t="str">
        <f t="shared" si="130"/>
        <v>Low Loyalty</v>
      </c>
      <c r="W916" s="2" t="str">
        <f t="shared" si="131"/>
        <v>Legitimate</v>
      </c>
      <c r="X916" s="2" t="str">
        <f>IF(Q916&lt;Data_Validation!$B$8,"Low Value",IF(Q916&lt;Data_Validation!$B$9,"Medium Value","High Value"))</f>
        <v>Low Value</v>
      </c>
      <c r="Y916" s="2" t="str">
        <f t="shared" si="132"/>
        <v>Stable</v>
      </c>
      <c r="Z916" s="2" t="str">
        <f t="shared" si="133"/>
        <v>Check Data</v>
      </c>
    </row>
    <row r="917" spans="1:26" x14ac:dyDescent="0.3">
      <c r="A917" t="s">
        <v>902</v>
      </c>
      <c r="B917">
        <v>25</v>
      </c>
      <c r="C917" t="s">
        <v>25</v>
      </c>
      <c r="D917" t="s">
        <v>15</v>
      </c>
      <c r="E917">
        <v>55.19</v>
      </c>
      <c r="F917">
        <v>11</v>
      </c>
      <c r="G917">
        <v>21</v>
      </c>
      <c r="H917">
        <v>0</v>
      </c>
      <c r="I917" t="s">
        <v>29</v>
      </c>
      <c r="J917">
        <v>66.2</v>
      </c>
      <c r="K917" s="1">
        <v>45735</v>
      </c>
      <c r="L917">
        <v>89</v>
      </c>
      <c r="M917">
        <v>0.56000000000000005</v>
      </c>
      <c r="N917">
        <f>IF(E917="",Data_Validation!$B$1,E917)</f>
        <v>55.19</v>
      </c>
      <c r="O917">
        <f>IF(J917="",Data_Validation!$B$2,J917)</f>
        <v>66.2</v>
      </c>
      <c r="P917">
        <f t="shared" si="126"/>
        <v>1</v>
      </c>
      <c r="Q917" s="2">
        <f>CustomerData[[#This Row],[avg_order_value_clean]]*CustomerData[[#This Row],[total_orders]]</f>
        <v>607.08999999999992</v>
      </c>
      <c r="R917" s="2" t="str">
        <f t="shared" si="134"/>
        <v>Active</v>
      </c>
      <c r="S917" s="2" t="str">
        <f t="shared" si="127"/>
        <v>High Risk</v>
      </c>
      <c r="T917" s="2" t="str">
        <f t="shared" si="128"/>
        <v>25-34</v>
      </c>
      <c r="U917" s="1">
        <f t="shared" ca="1" si="129"/>
        <v>526</v>
      </c>
      <c r="V917" s="2" t="str">
        <f t="shared" si="130"/>
        <v>High Loyalty</v>
      </c>
      <c r="W917" s="2" t="str">
        <f t="shared" si="131"/>
        <v>Legitimate</v>
      </c>
      <c r="X917" s="2" t="str">
        <f>IF(Q917&lt;Data_Validation!$B$8,"Low Value",IF(Q917&lt;Data_Validation!$B$9,"Medium Value","High Value"))</f>
        <v>Low Value</v>
      </c>
      <c r="Y917" s="2" t="str">
        <f t="shared" si="132"/>
        <v>At Risk - Develop</v>
      </c>
      <c r="Z917" s="2" t="str">
        <f t="shared" si="133"/>
        <v>Check Data</v>
      </c>
    </row>
    <row r="918" spans="1:26" x14ac:dyDescent="0.3">
      <c r="A918" t="s">
        <v>903</v>
      </c>
      <c r="B918">
        <v>78</v>
      </c>
      <c r="C918" t="s">
        <v>21</v>
      </c>
      <c r="D918" t="s">
        <v>22</v>
      </c>
      <c r="F918">
        <v>7</v>
      </c>
      <c r="G918">
        <v>225</v>
      </c>
      <c r="H918">
        <v>0</v>
      </c>
      <c r="I918" t="s">
        <v>23</v>
      </c>
      <c r="J918">
        <v>34.1</v>
      </c>
      <c r="K918" s="1">
        <v>45276</v>
      </c>
      <c r="L918">
        <v>84</v>
      </c>
      <c r="M918">
        <v>0.57999999999999996</v>
      </c>
      <c r="N918">
        <f>IF(E918="",Data_Validation!$B$1,E918)</f>
        <v>250</v>
      </c>
      <c r="O918">
        <f>IF(J918="",Data_Validation!$B$2,J918)</f>
        <v>34.1</v>
      </c>
      <c r="P918">
        <f t="shared" si="126"/>
        <v>1</v>
      </c>
      <c r="Q918" s="2">
        <f>CustomerData[[#This Row],[avg_order_value_clean]]*CustomerData[[#This Row],[total_orders]]</f>
        <v>1750</v>
      </c>
      <c r="R918" s="2" t="str">
        <f t="shared" si="134"/>
        <v>Inactive</v>
      </c>
      <c r="S918" s="2" t="str">
        <f t="shared" si="127"/>
        <v>High Risk</v>
      </c>
      <c r="T918" s="2" t="str">
        <f t="shared" si="128"/>
        <v>55+</v>
      </c>
      <c r="U918" s="1">
        <f t="shared" ca="1" si="129"/>
        <v>985</v>
      </c>
      <c r="V918" s="2" t="str">
        <f t="shared" si="130"/>
        <v>High Loyalty</v>
      </c>
      <c r="W918" s="2" t="str">
        <f t="shared" si="131"/>
        <v>Legitimate</v>
      </c>
      <c r="X918" s="2" t="str">
        <f>IF(Q918&lt;Data_Validation!$B$8,"Low Value",IF(Q918&lt;Data_Validation!$B$9,"Medium Value","High Value"))</f>
        <v>High Value</v>
      </c>
      <c r="Y918" s="2" t="str">
        <f t="shared" si="132"/>
        <v>Critical - Retain</v>
      </c>
      <c r="Z918" s="2" t="str">
        <f t="shared" si="133"/>
        <v>Check Data</v>
      </c>
    </row>
    <row r="919" spans="1:26" x14ac:dyDescent="0.3">
      <c r="A919" t="s">
        <v>904</v>
      </c>
      <c r="B919">
        <v>68</v>
      </c>
      <c r="C919" t="s">
        <v>14</v>
      </c>
      <c r="D919" t="s">
        <v>26</v>
      </c>
      <c r="E919">
        <v>76.39</v>
      </c>
      <c r="F919">
        <v>9</v>
      </c>
      <c r="G919">
        <v>36</v>
      </c>
      <c r="H919">
        <v>0</v>
      </c>
      <c r="I919" t="s">
        <v>16</v>
      </c>
      <c r="J919">
        <v>56.2</v>
      </c>
      <c r="K919" s="1">
        <v>45748</v>
      </c>
      <c r="L919">
        <v>48</v>
      </c>
      <c r="M919">
        <v>0.45</v>
      </c>
      <c r="N919">
        <f>IF(E919="",Data_Validation!$B$1,E919)</f>
        <v>76.39</v>
      </c>
      <c r="O919">
        <f>IF(J919="",Data_Validation!$B$2,J919)</f>
        <v>56.2</v>
      </c>
      <c r="P919">
        <f t="shared" si="126"/>
        <v>1</v>
      </c>
      <c r="Q919" s="2">
        <f>CustomerData[[#This Row],[avg_order_value_clean]]*CustomerData[[#This Row],[total_orders]]</f>
        <v>687.51</v>
      </c>
      <c r="R919" s="2" t="str">
        <f t="shared" si="134"/>
        <v>At Risk</v>
      </c>
      <c r="S919" s="2" t="str">
        <f t="shared" si="127"/>
        <v>Medium Risk</v>
      </c>
      <c r="T919" s="2" t="str">
        <f t="shared" si="128"/>
        <v>55+</v>
      </c>
      <c r="U919" s="1">
        <f t="shared" ca="1" si="129"/>
        <v>513</v>
      </c>
      <c r="V919" s="2" t="str">
        <f t="shared" si="130"/>
        <v>Medium Loyalty</v>
      </c>
      <c r="W919" s="2" t="str">
        <f t="shared" si="131"/>
        <v>Legitimate</v>
      </c>
      <c r="X919" s="2" t="str">
        <f>IF(Q919&lt;Data_Validation!$B$8,"Low Value",IF(Q919&lt;Data_Validation!$B$9,"Medium Value","High Value"))</f>
        <v>Low Value</v>
      </c>
      <c r="Y919" s="2" t="str">
        <f t="shared" si="132"/>
        <v>Stable</v>
      </c>
      <c r="Z919" s="2" t="str">
        <f t="shared" si="133"/>
        <v>Check Data</v>
      </c>
    </row>
    <row r="920" spans="1:26" x14ac:dyDescent="0.3">
      <c r="A920" t="s">
        <v>905</v>
      </c>
      <c r="B920">
        <v>28</v>
      </c>
      <c r="C920" t="s">
        <v>21</v>
      </c>
      <c r="D920" t="s">
        <v>44</v>
      </c>
      <c r="E920">
        <v>101.26</v>
      </c>
      <c r="F920">
        <v>4</v>
      </c>
      <c r="G920">
        <v>100</v>
      </c>
      <c r="H920">
        <v>0</v>
      </c>
      <c r="I920" t="s">
        <v>29</v>
      </c>
      <c r="J920">
        <v>52.7</v>
      </c>
      <c r="K920" s="1">
        <v>44633</v>
      </c>
      <c r="L920">
        <v>81</v>
      </c>
      <c r="M920">
        <v>0.4</v>
      </c>
      <c r="N920">
        <f>IF(E920="",Data_Validation!$B$1,E920)</f>
        <v>101.26</v>
      </c>
      <c r="O920">
        <f>IF(J920="",Data_Validation!$B$2,J920)</f>
        <v>52.7</v>
      </c>
      <c r="P920">
        <f t="shared" si="126"/>
        <v>2</v>
      </c>
      <c r="Q920" s="2">
        <f>CustomerData[[#This Row],[avg_order_value_clean]]*CustomerData[[#This Row],[total_orders]]</f>
        <v>405.04</v>
      </c>
      <c r="R920" s="2" t="str">
        <f t="shared" si="134"/>
        <v>Inactive</v>
      </c>
      <c r="S920" s="2" t="str">
        <f t="shared" si="127"/>
        <v>Medium Risk</v>
      </c>
      <c r="T920" s="2" t="str">
        <f t="shared" si="128"/>
        <v>25-34</v>
      </c>
      <c r="U920" s="1">
        <f t="shared" ca="1" si="129"/>
        <v>1628</v>
      </c>
      <c r="V920" s="2" t="str">
        <f t="shared" si="130"/>
        <v>High Loyalty</v>
      </c>
      <c r="W920" s="2" t="str">
        <f t="shared" si="131"/>
        <v>Legitimate</v>
      </c>
      <c r="X920" s="2" t="str">
        <f>IF(Q920&lt;Data_Validation!$B$8,"Low Value",IF(Q920&lt;Data_Validation!$B$9,"Medium Value","High Value"))</f>
        <v>Low Value</v>
      </c>
      <c r="Y920" s="2" t="str">
        <f t="shared" si="132"/>
        <v>Stable</v>
      </c>
      <c r="Z920" s="2" t="str">
        <f t="shared" si="133"/>
        <v>Check Data</v>
      </c>
    </row>
    <row r="921" spans="1:26" x14ac:dyDescent="0.3">
      <c r="A921" t="s">
        <v>670</v>
      </c>
      <c r="B921">
        <v>74</v>
      </c>
      <c r="C921" t="s">
        <v>21</v>
      </c>
      <c r="D921" t="s">
        <v>50</v>
      </c>
      <c r="E921">
        <v>91.79</v>
      </c>
      <c r="F921">
        <v>11</v>
      </c>
      <c r="G921">
        <v>141</v>
      </c>
      <c r="H921">
        <v>0</v>
      </c>
      <c r="I921" t="s">
        <v>19</v>
      </c>
      <c r="J921">
        <v>85.7</v>
      </c>
      <c r="K921" s="1">
        <v>45224</v>
      </c>
      <c r="L921">
        <v>52</v>
      </c>
      <c r="M921">
        <v>0.27</v>
      </c>
      <c r="N921">
        <f>IF(E921="",Data_Validation!$B$1,E921)</f>
        <v>91.79</v>
      </c>
      <c r="O921">
        <f>IF(J921="",Data_Validation!$B$2,J921)</f>
        <v>85.7</v>
      </c>
      <c r="P921">
        <f t="shared" si="126"/>
        <v>3</v>
      </c>
      <c r="Q921" s="2">
        <f>CustomerData[[#This Row],[avg_order_value_clean]]*CustomerData[[#This Row],[total_orders]]</f>
        <v>1009.69</v>
      </c>
      <c r="R921" s="2" t="str">
        <f t="shared" si="134"/>
        <v>Inactive</v>
      </c>
      <c r="S921" s="2" t="str">
        <f t="shared" si="127"/>
        <v>Medium Risk</v>
      </c>
      <c r="T921" s="2" t="str">
        <f t="shared" si="128"/>
        <v>55+</v>
      </c>
      <c r="U921" s="1">
        <f t="shared" ca="1" si="129"/>
        <v>1037</v>
      </c>
      <c r="V921" s="2" t="str">
        <f t="shared" si="130"/>
        <v>Medium Loyalty</v>
      </c>
      <c r="W921" s="2" t="str">
        <f t="shared" si="131"/>
        <v>Legitimate</v>
      </c>
      <c r="X921" s="2" t="str">
        <f>IF(Q921&lt;Data_Validation!$B$8,"Low Value",IF(Q921&lt;Data_Validation!$B$9,"Medium Value","High Value"))</f>
        <v>Low Value</v>
      </c>
      <c r="Y921" s="2" t="str">
        <f t="shared" si="132"/>
        <v>Stable</v>
      </c>
      <c r="Z921" s="2" t="str">
        <f t="shared" si="133"/>
        <v>Check Data</v>
      </c>
    </row>
    <row r="922" spans="1:26" x14ac:dyDescent="0.3">
      <c r="A922" t="s">
        <v>906</v>
      </c>
      <c r="B922">
        <v>29</v>
      </c>
      <c r="C922" t="s">
        <v>14</v>
      </c>
      <c r="D922" t="s">
        <v>22</v>
      </c>
      <c r="E922">
        <v>111.07</v>
      </c>
      <c r="F922">
        <v>12</v>
      </c>
      <c r="G922">
        <v>3</v>
      </c>
      <c r="H922">
        <v>0</v>
      </c>
      <c r="I922" t="s">
        <v>23</v>
      </c>
      <c r="J922">
        <v>86.2</v>
      </c>
      <c r="K922" s="1">
        <v>45833</v>
      </c>
      <c r="L922">
        <v>70</v>
      </c>
      <c r="M922">
        <v>0.24</v>
      </c>
      <c r="N922">
        <f>IF(E922="",Data_Validation!$B$1,E922)</f>
        <v>111.07</v>
      </c>
      <c r="O922">
        <f>IF(J922="",Data_Validation!$B$2,J922)</f>
        <v>86.2</v>
      </c>
      <c r="P922">
        <f t="shared" si="126"/>
        <v>1</v>
      </c>
      <c r="Q922" s="2">
        <f>CustomerData[[#This Row],[avg_order_value_clean]]*CustomerData[[#This Row],[total_orders]]</f>
        <v>1332.84</v>
      </c>
      <c r="R922" s="2" t="str">
        <f t="shared" si="134"/>
        <v>Active</v>
      </c>
      <c r="S922" s="2" t="str">
        <f t="shared" si="127"/>
        <v>Medium Risk</v>
      </c>
      <c r="T922" s="2" t="str">
        <f t="shared" si="128"/>
        <v>25-34</v>
      </c>
      <c r="U922" s="1">
        <f t="shared" ca="1" si="129"/>
        <v>428</v>
      </c>
      <c r="V922" s="2" t="str">
        <f t="shared" si="130"/>
        <v>High Loyalty</v>
      </c>
      <c r="W922" s="2" t="str">
        <f t="shared" si="131"/>
        <v>Legitimate</v>
      </c>
      <c r="X922" s="2" t="str">
        <f>IF(Q922&lt;Data_Validation!$B$8,"Low Value",IF(Q922&lt;Data_Validation!$B$9,"Medium Value","High Value"))</f>
        <v>Low Value</v>
      </c>
      <c r="Y922" s="2" t="str">
        <f t="shared" si="132"/>
        <v>Stable</v>
      </c>
      <c r="Z922" s="2" t="str">
        <f t="shared" si="133"/>
        <v>Check Data</v>
      </c>
    </row>
    <row r="923" spans="1:26" x14ac:dyDescent="0.3">
      <c r="A923" t="s">
        <v>907</v>
      </c>
      <c r="B923">
        <v>26</v>
      </c>
      <c r="C923" t="s">
        <v>21</v>
      </c>
      <c r="D923" t="s">
        <v>22</v>
      </c>
      <c r="E923">
        <v>35.369999999999997</v>
      </c>
      <c r="F923">
        <v>8</v>
      </c>
      <c r="G923">
        <v>23</v>
      </c>
      <c r="H923">
        <v>0</v>
      </c>
      <c r="I923" t="s">
        <v>23</v>
      </c>
      <c r="J923">
        <v>98.9</v>
      </c>
      <c r="K923" s="1">
        <v>44774</v>
      </c>
      <c r="L923">
        <v>64</v>
      </c>
      <c r="M923">
        <v>0.37</v>
      </c>
      <c r="N923">
        <f>IF(E923="",Data_Validation!$B$1,E923)</f>
        <v>35.369999999999997</v>
      </c>
      <c r="O923">
        <f>IF(J923="",Data_Validation!$B$2,J923)</f>
        <v>98.9</v>
      </c>
      <c r="P923">
        <f t="shared" si="126"/>
        <v>1</v>
      </c>
      <c r="Q923" s="2">
        <f>CustomerData[[#This Row],[avg_order_value_clean]]*CustomerData[[#This Row],[total_orders]]</f>
        <v>282.95999999999998</v>
      </c>
      <c r="R923" s="2" t="str">
        <f t="shared" si="134"/>
        <v>Active</v>
      </c>
      <c r="S923" s="2" t="str">
        <f t="shared" si="127"/>
        <v>Medium Risk</v>
      </c>
      <c r="T923" s="2" t="str">
        <f t="shared" si="128"/>
        <v>25-34</v>
      </c>
      <c r="U923" s="1">
        <f t="shared" ca="1" si="129"/>
        <v>1487</v>
      </c>
      <c r="V923" s="2" t="str">
        <f t="shared" si="130"/>
        <v>Medium Loyalty</v>
      </c>
      <c r="W923" s="2" t="str">
        <f t="shared" si="131"/>
        <v>Legitimate</v>
      </c>
      <c r="X923" s="2" t="str">
        <f>IF(Q923&lt;Data_Validation!$B$8,"Low Value",IF(Q923&lt;Data_Validation!$B$9,"Medium Value","High Value"))</f>
        <v>Low Value</v>
      </c>
      <c r="Y923" s="2" t="str">
        <f t="shared" si="132"/>
        <v>Stable</v>
      </c>
      <c r="Z923" s="2" t="str">
        <f t="shared" si="133"/>
        <v>Check Data</v>
      </c>
    </row>
    <row r="924" spans="1:26" x14ac:dyDescent="0.3">
      <c r="A924" t="s">
        <v>908</v>
      </c>
      <c r="B924">
        <v>19</v>
      </c>
      <c r="C924" t="s">
        <v>21</v>
      </c>
      <c r="D924" t="s">
        <v>52</v>
      </c>
      <c r="E924">
        <v>35.979999999999997</v>
      </c>
      <c r="F924">
        <v>10</v>
      </c>
      <c r="G924">
        <v>190</v>
      </c>
      <c r="H924">
        <v>0</v>
      </c>
      <c r="I924" t="s">
        <v>29</v>
      </c>
      <c r="K924" s="1">
        <v>44058</v>
      </c>
      <c r="L924">
        <v>36</v>
      </c>
      <c r="M924">
        <v>0.26</v>
      </c>
      <c r="N924">
        <f>IF(E924="",Data_Validation!$B$1,E924)</f>
        <v>35.979999999999997</v>
      </c>
      <c r="O924">
        <f>IF(J924="",Data_Validation!$B$2,J924)</f>
        <v>250</v>
      </c>
      <c r="P924">
        <f t="shared" si="126"/>
        <v>2</v>
      </c>
      <c r="Q924" s="2">
        <f>CustomerData[[#This Row],[avg_order_value_clean]]*CustomerData[[#This Row],[total_orders]]</f>
        <v>359.79999999999995</v>
      </c>
      <c r="R924" s="2" t="str">
        <f t="shared" si="134"/>
        <v>Inactive</v>
      </c>
      <c r="S924" s="2" t="str">
        <f t="shared" si="127"/>
        <v>Medium Risk</v>
      </c>
      <c r="T924" s="2" t="str">
        <f t="shared" si="128"/>
        <v>Under 25</v>
      </c>
      <c r="U924" s="1">
        <f t="shared" ca="1" si="129"/>
        <v>2203</v>
      </c>
      <c r="V924" s="2" t="str">
        <f t="shared" si="130"/>
        <v>Low Loyalty</v>
      </c>
      <c r="W924" s="2" t="str">
        <f t="shared" si="131"/>
        <v>Legitimate</v>
      </c>
      <c r="X924" s="2" t="str">
        <f>IF(Q924&lt;Data_Validation!$B$8,"Low Value",IF(Q924&lt;Data_Validation!$B$9,"Medium Value","High Value"))</f>
        <v>Low Value</v>
      </c>
      <c r="Y924" s="2" t="str">
        <f t="shared" si="132"/>
        <v>Stable</v>
      </c>
      <c r="Z924" s="2" t="str">
        <f t="shared" si="133"/>
        <v>Check Data</v>
      </c>
    </row>
    <row r="925" spans="1:26" x14ac:dyDescent="0.3">
      <c r="A925" t="s">
        <v>355</v>
      </c>
      <c r="B925">
        <v>25</v>
      </c>
      <c r="C925" t="s">
        <v>14</v>
      </c>
      <c r="D925" t="s">
        <v>22</v>
      </c>
      <c r="E925">
        <v>85.07</v>
      </c>
      <c r="F925">
        <v>9</v>
      </c>
      <c r="G925">
        <v>320</v>
      </c>
      <c r="H925">
        <v>0</v>
      </c>
      <c r="I925" t="s">
        <v>40</v>
      </c>
      <c r="J925">
        <v>3.4</v>
      </c>
      <c r="K925" s="1">
        <v>45537</v>
      </c>
      <c r="L925">
        <v>20</v>
      </c>
      <c r="M925">
        <v>0.33</v>
      </c>
      <c r="N925">
        <f>IF(E925="",Data_Validation!$B$1,E925)</f>
        <v>85.07</v>
      </c>
      <c r="O925">
        <f>IF(J925="",Data_Validation!$B$2,J925)</f>
        <v>3.4</v>
      </c>
      <c r="P925">
        <f t="shared" si="126"/>
        <v>3</v>
      </c>
      <c r="Q925" s="2">
        <f>CustomerData[[#This Row],[avg_order_value_clean]]*CustomerData[[#This Row],[total_orders]]</f>
        <v>765.62999999999988</v>
      </c>
      <c r="R925" s="2" t="str">
        <f t="shared" si="134"/>
        <v>Inactive</v>
      </c>
      <c r="S925" s="2" t="str">
        <f t="shared" si="127"/>
        <v>Medium Risk</v>
      </c>
      <c r="T925" s="2" t="str">
        <f t="shared" si="128"/>
        <v>25-34</v>
      </c>
      <c r="U925" s="1">
        <f t="shared" ca="1" si="129"/>
        <v>724</v>
      </c>
      <c r="V925" s="2" t="str">
        <f t="shared" si="130"/>
        <v>Low Loyalty</v>
      </c>
      <c r="W925" s="2" t="str">
        <f t="shared" si="131"/>
        <v>Legitimate</v>
      </c>
      <c r="X925" s="2" t="str">
        <f>IF(Q925&lt;Data_Validation!$B$8,"Low Value",IF(Q925&lt;Data_Validation!$B$9,"Medium Value","High Value"))</f>
        <v>Low Value</v>
      </c>
      <c r="Y925" s="2" t="str">
        <f t="shared" si="132"/>
        <v>Stable</v>
      </c>
      <c r="Z925" s="2" t="str">
        <f t="shared" si="133"/>
        <v>Check Data</v>
      </c>
    </row>
    <row r="926" spans="1:26" x14ac:dyDescent="0.3">
      <c r="A926" t="s">
        <v>909</v>
      </c>
      <c r="B926">
        <v>75</v>
      </c>
      <c r="C926" t="s">
        <v>14</v>
      </c>
      <c r="D926" t="s">
        <v>26</v>
      </c>
      <c r="E926">
        <v>335.3</v>
      </c>
      <c r="F926">
        <v>8</v>
      </c>
      <c r="G926">
        <v>321</v>
      </c>
      <c r="H926">
        <v>0</v>
      </c>
      <c r="I926" t="s">
        <v>40</v>
      </c>
      <c r="J926">
        <v>42.5</v>
      </c>
      <c r="K926" s="1">
        <v>45035</v>
      </c>
      <c r="L926">
        <v>90</v>
      </c>
      <c r="M926">
        <v>0.15</v>
      </c>
      <c r="N926">
        <f>IF(E926="",Data_Validation!$B$1,E926)</f>
        <v>335.3</v>
      </c>
      <c r="O926">
        <f>IF(J926="",Data_Validation!$B$2,J926)</f>
        <v>42.5</v>
      </c>
      <c r="P926">
        <f t="shared" si="126"/>
        <v>2</v>
      </c>
      <c r="Q926" s="2">
        <f>CustomerData[[#This Row],[avg_order_value_clean]]*CustomerData[[#This Row],[total_orders]]</f>
        <v>2682.4</v>
      </c>
      <c r="R926" s="2" t="str">
        <f t="shared" si="134"/>
        <v>Inactive</v>
      </c>
      <c r="S926" s="2" t="str">
        <f t="shared" si="127"/>
        <v>Low Risk</v>
      </c>
      <c r="T926" s="2" t="str">
        <f t="shared" si="128"/>
        <v>55+</v>
      </c>
      <c r="U926" s="1">
        <f t="shared" ca="1" si="129"/>
        <v>1226</v>
      </c>
      <c r="V926" s="2" t="str">
        <f t="shared" si="130"/>
        <v>High Loyalty</v>
      </c>
      <c r="W926" s="2" t="str">
        <f t="shared" si="131"/>
        <v>Legitimate</v>
      </c>
      <c r="X926" s="2" t="str">
        <f>IF(Q926&lt;Data_Validation!$B$8,"Low Value",IF(Q926&lt;Data_Validation!$B$9,"Medium Value","High Value"))</f>
        <v>High Value</v>
      </c>
      <c r="Y926" s="2" t="str">
        <f t="shared" si="132"/>
        <v>High Value - Maintain</v>
      </c>
      <c r="Z926" s="2" t="str">
        <f t="shared" si="133"/>
        <v>Check Data</v>
      </c>
    </row>
    <row r="927" spans="1:26" x14ac:dyDescent="0.3">
      <c r="A927" t="s">
        <v>910</v>
      </c>
      <c r="B927">
        <v>28</v>
      </c>
      <c r="C927" t="s">
        <v>14</v>
      </c>
      <c r="D927" t="s">
        <v>26</v>
      </c>
      <c r="E927">
        <v>64.489999999999995</v>
      </c>
      <c r="F927">
        <v>10</v>
      </c>
      <c r="G927">
        <v>268</v>
      </c>
      <c r="H927">
        <v>0</v>
      </c>
      <c r="I927" t="s">
        <v>16</v>
      </c>
      <c r="J927">
        <v>89.7</v>
      </c>
      <c r="K927" s="1">
        <v>44326</v>
      </c>
      <c r="L927">
        <v>50</v>
      </c>
      <c r="M927">
        <v>0.23</v>
      </c>
      <c r="N927">
        <f>IF(E927="",Data_Validation!$B$1,E927)</f>
        <v>64.489999999999995</v>
      </c>
      <c r="O927">
        <f>IF(J927="",Data_Validation!$B$2,J927)</f>
        <v>89.7</v>
      </c>
      <c r="P927">
        <f t="shared" si="126"/>
        <v>1</v>
      </c>
      <c r="Q927" s="2">
        <f>CustomerData[[#This Row],[avg_order_value_clean]]*CustomerData[[#This Row],[total_orders]]</f>
        <v>644.9</v>
      </c>
      <c r="R927" s="2" t="str">
        <f t="shared" si="134"/>
        <v>Inactive</v>
      </c>
      <c r="S927" s="2" t="str">
        <f t="shared" si="127"/>
        <v>Medium Risk</v>
      </c>
      <c r="T927" s="2" t="str">
        <f t="shared" si="128"/>
        <v>25-34</v>
      </c>
      <c r="U927" s="1">
        <f t="shared" ca="1" si="129"/>
        <v>1935</v>
      </c>
      <c r="V927" s="2" t="str">
        <f t="shared" si="130"/>
        <v>Medium Loyalty</v>
      </c>
      <c r="W927" s="2" t="str">
        <f t="shared" si="131"/>
        <v>Legitimate</v>
      </c>
      <c r="X927" s="2" t="str">
        <f>IF(Q927&lt;Data_Validation!$B$8,"Low Value",IF(Q927&lt;Data_Validation!$B$9,"Medium Value","High Value"))</f>
        <v>Low Value</v>
      </c>
      <c r="Y927" s="2" t="str">
        <f t="shared" si="132"/>
        <v>Stable</v>
      </c>
      <c r="Z927" s="2" t="str">
        <f t="shared" si="133"/>
        <v>Check Data</v>
      </c>
    </row>
    <row r="928" spans="1:26" x14ac:dyDescent="0.3">
      <c r="A928" t="s">
        <v>911</v>
      </c>
      <c r="B928">
        <v>77</v>
      </c>
      <c r="C928" t="s">
        <v>21</v>
      </c>
      <c r="D928" t="s">
        <v>50</v>
      </c>
      <c r="E928">
        <v>86.8</v>
      </c>
      <c r="F928">
        <v>11</v>
      </c>
      <c r="G928">
        <v>26</v>
      </c>
      <c r="H928">
        <v>0</v>
      </c>
      <c r="I928" t="s">
        <v>23</v>
      </c>
      <c r="J928">
        <v>60</v>
      </c>
      <c r="K928" s="1">
        <v>44850</v>
      </c>
      <c r="L928">
        <v>12</v>
      </c>
      <c r="M928">
        <v>0.36</v>
      </c>
      <c r="N928">
        <f>IF(E928="",Data_Validation!$B$1,E928)</f>
        <v>86.8</v>
      </c>
      <c r="O928">
        <f>IF(J928="",Data_Validation!$B$2,J928)</f>
        <v>60</v>
      </c>
      <c r="P928">
        <f t="shared" si="126"/>
        <v>1</v>
      </c>
      <c r="Q928" s="2">
        <f>CustomerData[[#This Row],[avg_order_value_clean]]*CustomerData[[#This Row],[total_orders]]</f>
        <v>954.8</v>
      </c>
      <c r="R928" s="2" t="str">
        <f t="shared" si="134"/>
        <v>Active</v>
      </c>
      <c r="S928" s="2" t="str">
        <f t="shared" si="127"/>
        <v>Medium Risk</v>
      </c>
      <c r="T928" s="2" t="str">
        <f t="shared" si="128"/>
        <v>55+</v>
      </c>
      <c r="U928" s="1">
        <f t="shared" ca="1" si="129"/>
        <v>1411</v>
      </c>
      <c r="V928" s="2" t="str">
        <f t="shared" si="130"/>
        <v>Low Loyalty</v>
      </c>
      <c r="W928" s="2" t="str">
        <f t="shared" si="131"/>
        <v>Legitimate</v>
      </c>
      <c r="X928" s="2" t="str">
        <f>IF(Q928&lt;Data_Validation!$B$8,"Low Value",IF(Q928&lt;Data_Validation!$B$9,"Medium Value","High Value"))</f>
        <v>Low Value</v>
      </c>
      <c r="Y928" s="2" t="str">
        <f t="shared" si="132"/>
        <v>Stable</v>
      </c>
      <c r="Z928" s="2" t="str">
        <f t="shared" si="133"/>
        <v>Check Data</v>
      </c>
    </row>
    <row r="929" spans="1:26" x14ac:dyDescent="0.3">
      <c r="A929" t="s">
        <v>912</v>
      </c>
      <c r="B929">
        <v>70</v>
      </c>
      <c r="C929" t="s">
        <v>14</v>
      </c>
      <c r="D929" t="s">
        <v>28</v>
      </c>
      <c r="F929">
        <v>5</v>
      </c>
      <c r="G929">
        <v>80</v>
      </c>
      <c r="H929">
        <v>0</v>
      </c>
      <c r="I929" t="s">
        <v>29</v>
      </c>
      <c r="J929">
        <v>37.4</v>
      </c>
      <c r="K929" s="1">
        <v>44969</v>
      </c>
      <c r="L929">
        <v>7</v>
      </c>
      <c r="M929">
        <v>0.57999999999999996</v>
      </c>
      <c r="N929">
        <f>IF(E929="",Data_Validation!$B$1,E929)</f>
        <v>250</v>
      </c>
      <c r="O929">
        <f>IF(J929="",Data_Validation!$B$2,J929)</f>
        <v>37.4</v>
      </c>
      <c r="P929">
        <f t="shared" si="126"/>
        <v>1</v>
      </c>
      <c r="Q929" s="2">
        <f>CustomerData[[#This Row],[avg_order_value_clean]]*CustomerData[[#This Row],[total_orders]]</f>
        <v>1250</v>
      </c>
      <c r="R929" s="2" t="str">
        <f t="shared" si="134"/>
        <v>At Risk</v>
      </c>
      <c r="S929" s="2" t="str">
        <f t="shared" si="127"/>
        <v>High Risk</v>
      </c>
      <c r="T929" s="2" t="str">
        <f t="shared" si="128"/>
        <v>55+</v>
      </c>
      <c r="U929" s="1">
        <f t="shared" ca="1" si="129"/>
        <v>1292</v>
      </c>
      <c r="V929" s="2" t="str">
        <f t="shared" si="130"/>
        <v>Low Loyalty</v>
      </c>
      <c r="W929" s="2" t="str">
        <f t="shared" si="131"/>
        <v>Legitimate</v>
      </c>
      <c r="X929" s="2" t="str">
        <f>IF(Q929&lt;Data_Validation!$B$8,"Low Value",IF(Q929&lt;Data_Validation!$B$9,"Medium Value","High Value"))</f>
        <v>Low Value</v>
      </c>
      <c r="Y929" s="2" t="str">
        <f t="shared" si="132"/>
        <v>At Risk - Develop</v>
      </c>
      <c r="Z929" s="2" t="str">
        <f t="shared" si="133"/>
        <v>Check Data</v>
      </c>
    </row>
    <row r="930" spans="1:26" x14ac:dyDescent="0.3">
      <c r="A930" t="s">
        <v>435</v>
      </c>
      <c r="B930">
        <v>53</v>
      </c>
      <c r="C930" t="s">
        <v>14</v>
      </c>
      <c r="D930" t="s">
        <v>35</v>
      </c>
      <c r="E930">
        <v>130.02000000000001</v>
      </c>
      <c r="F930">
        <v>7</v>
      </c>
      <c r="G930">
        <v>120</v>
      </c>
      <c r="H930">
        <v>0</v>
      </c>
      <c r="I930" t="s">
        <v>19</v>
      </c>
      <c r="J930">
        <v>77.2</v>
      </c>
      <c r="K930" s="1">
        <v>45332</v>
      </c>
      <c r="L930">
        <v>40</v>
      </c>
      <c r="M930">
        <v>0.14000000000000001</v>
      </c>
      <c r="N930">
        <f>IF(E930="",Data_Validation!$B$1,E930)</f>
        <v>130.02000000000001</v>
      </c>
      <c r="O930">
        <f>IF(J930="",Data_Validation!$B$2,J930)</f>
        <v>77.2</v>
      </c>
      <c r="P930">
        <f t="shared" si="126"/>
        <v>2</v>
      </c>
      <c r="Q930" s="2">
        <f>CustomerData[[#This Row],[avg_order_value_clean]]*CustomerData[[#This Row],[total_orders]]</f>
        <v>910.1400000000001</v>
      </c>
      <c r="R930" s="2" t="str">
        <f t="shared" si="134"/>
        <v>Inactive</v>
      </c>
      <c r="S930" s="2" t="str">
        <f t="shared" si="127"/>
        <v>Low Risk</v>
      </c>
      <c r="T930" s="2" t="str">
        <f t="shared" si="128"/>
        <v>45-54</v>
      </c>
      <c r="U930" s="1">
        <f t="shared" ca="1" si="129"/>
        <v>929</v>
      </c>
      <c r="V930" s="2" t="str">
        <f t="shared" si="130"/>
        <v>Medium Loyalty</v>
      </c>
      <c r="W930" s="2" t="str">
        <f t="shared" si="131"/>
        <v>Legitimate</v>
      </c>
      <c r="X930" s="2" t="str">
        <f>IF(Q930&lt;Data_Validation!$B$8,"Low Value",IF(Q930&lt;Data_Validation!$B$9,"Medium Value","High Value"))</f>
        <v>Low Value</v>
      </c>
      <c r="Y930" s="2" t="str">
        <f t="shared" si="132"/>
        <v>Stable</v>
      </c>
      <c r="Z930" s="2" t="str">
        <f t="shared" si="133"/>
        <v>Check Data</v>
      </c>
    </row>
    <row r="931" spans="1:26" x14ac:dyDescent="0.3">
      <c r="A931" t="s">
        <v>913</v>
      </c>
      <c r="B931">
        <v>27</v>
      </c>
      <c r="C931" t="s">
        <v>21</v>
      </c>
      <c r="D931" t="s">
        <v>35</v>
      </c>
      <c r="E931">
        <v>65.900000000000006</v>
      </c>
      <c r="F931">
        <v>8</v>
      </c>
      <c r="G931">
        <v>364</v>
      </c>
      <c r="H931">
        <v>0</v>
      </c>
      <c r="I931" t="s">
        <v>40</v>
      </c>
      <c r="J931">
        <v>71.2</v>
      </c>
      <c r="K931" s="1">
        <v>44964</v>
      </c>
      <c r="L931">
        <v>94</v>
      </c>
      <c r="M931">
        <v>0.33</v>
      </c>
      <c r="N931">
        <f>IF(E931="",Data_Validation!$B$1,E931)</f>
        <v>65.900000000000006</v>
      </c>
      <c r="O931">
        <f>IF(J931="",Data_Validation!$B$2,J931)</f>
        <v>71.2</v>
      </c>
      <c r="P931">
        <f t="shared" si="126"/>
        <v>1</v>
      </c>
      <c r="Q931" s="2">
        <f>CustomerData[[#This Row],[avg_order_value_clean]]*CustomerData[[#This Row],[total_orders]]</f>
        <v>527.20000000000005</v>
      </c>
      <c r="R931" s="2" t="str">
        <f t="shared" si="134"/>
        <v>Inactive</v>
      </c>
      <c r="S931" s="2" t="str">
        <f t="shared" si="127"/>
        <v>Medium Risk</v>
      </c>
      <c r="T931" s="2" t="str">
        <f t="shared" si="128"/>
        <v>25-34</v>
      </c>
      <c r="U931" s="1">
        <f t="shared" ca="1" si="129"/>
        <v>1297</v>
      </c>
      <c r="V931" s="2" t="str">
        <f t="shared" si="130"/>
        <v>High Loyalty</v>
      </c>
      <c r="W931" s="2" t="str">
        <f t="shared" si="131"/>
        <v>Legitimate</v>
      </c>
      <c r="X931" s="2" t="str">
        <f>IF(Q931&lt;Data_Validation!$B$8,"Low Value",IF(Q931&lt;Data_Validation!$B$9,"Medium Value","High Value"))</f>
        <v>Low Value</v>
      </c>
      <c r="Y931" s="2" t="str">
        <f t="shared" si="132"/>
        <v>Stable</v>
      </c>
      <c r="Z931" s="2" t="str">
        <f t="shared" si="133"/>
        <v>Check Data</v>
      </c>
    </row>
    <row r="932" spans="1:26" x14ac:dyDescent="0.3">
      <c r="A932" t="s">
        <v>914</v>
      </c>
      <c r="B932">
        <v>38</v>
      </c>
      <c r="C932" t="s">
        <v>14</v>
      </c>
      <c r="D932" t="s">
        <v>18</v>
      </c>
      <c r="E932">
        <v>36.6</v>
      </c>
      <c r="F932">
        <v>13</v>
      </c>
      <c r="G932">
        <v>68</v>
      </c>
      <c r="H932">
        <v>0</v>
      </c>
      <c r="I932" t="s">
        <v>29</v>
      </c>
      <c r="K932" s="1">
        <v>44163</v>
      </c>
      <c r="L932">
        <v>86</v>
      </c>
      <c r="M932">
        <v>0.17</v>
      </c>
      <c r="N932">
        <f>IF(E932="",Data_Validation!$B$1,E932)</f>
        <v>36.6</v>
      </c>
      <c r="O932">
        <f>IF(J932="",Data_Validation!$B$2,J932)</f>
        <v>250</v>
      </c>
      <c r="P932">
        <f t="shared" si="126"/>
        <v>1</v>
      </c>
      <c r="Q932" s="2">
        <f>CustomerData[[#This Row],[avg_order_value_clean]]*CustomerData[[#This Row],[total_orders]]</f>
        <v>475.8</v>
      </c>
      <c r="R932" s="2" t="str">
        <f t="shared" si="134"/>
        <v>At Risk</v>
      </c>
      <c r="S932" s="2" t="str">
        <f t="shared" si="127"/>
        <v>Low Risk</v>
      </c>
      <c r="T932" s="2" t="str">
        <f t="shared" si="128"/>
        <v>35-44</v>
      </c>
      <c r="U932" s="1">
        <f t="shared" ca="1" si="129"/>
        <v>2098</v>
      </c>
      <c r="V932" s="2" t="str">
        <f t="shared" si="130"/>
        <v>High Loyalty</v>
      </c>
      <c r="W932" s="2" t="str">
        <f t="shared" si="131"/>
        <v>Legitimate</v>
      </c>
      <c r="X932" s="2" t="str">
        <f>IF(Q932&lt;Data_Validation!$B$8,"Low Value",IF(Q932&lt;Data_Validation!$B$9,"Medium Value","High Value"))</f>
        <v>Low Value</v>
      </c>
      <c r="Y932" s="2" t="str">
        <f t="shared" si="132"/>
        <v>Stable</v>
      </c>
      <c r="Z932" s="2" t="str">
        <f t="shared" si="133"/>
        <v>Check Data</v>
      </c>
    </row>
    <row r="933" spans="1:26" x14ac:dyDescent="0.3">
      <c r="A933" t="s">
        <v>915</v>
      </c>
      <c r="B933">
        <v>37</v>
      </c>
      <c r="C933" t="s">
        <v>21</v>
      </c>
      <c r="D933" t="s">
        <v>18</v>
      </c>
      <c r="E933">
        <v>61.25</v>
      </c>
      <c r="F933">
        <v>4</v>
      </c>
      <c r="G933">
        <v>312</v>
      </c>
      <c r="H933">
        <v>0</v>
      </c>
      <c r="I933" t="s">
        <v>16</v>
      </c>
      <c r="J933">
        <v>51.5</v>
      </c>
      <c r="K933" s="1">
        <v>44684</v>
      </c>
      <c r="L933">
        <v>42</v>
      </c>
      <c r="M933">
        <v>0.28999999999999998</v>
      </c>
      <c r="N933">
        <f>IF(E933="",Data_Validation!$B$1,E933)</f>
        <v>61.25</v>
      </c>
      <c r="O933">
        <f>IF(J933="",Data_Validation!$B$2,J933)</f>
        <v>51.5</v>
      </c>
      <c r="P933">
        <f t="shared" si="126"/>
        <v>1</v>
      </c>
      <c r="Q933" s="2">
        <f>CustomerData[[#This Row],[avg_order_value_clean]]*CustomerData[[#This Row],[total_orders]]</f>
        <v>245</v>
      </c>
      <c r="R933" s="2" t="str">
        <f t="shared" si="134"/>
        <v>Inactive</v>
      </c>
      <c r="S933" s="2" t="str">
        <f t="shared" si="127"/>
        <v>Medium Risk</v>
      </c>
      <c r="T933" s="2" t="str">
        <f t="shared" si="128"/>
        <v>35-44</v>
      </c>
      <c r="U933" s="1">
        <f t="shared" ca="1" si="129"/>
        <v>1577</v>
      </c>
      <c r="V933" s="2" t="str">
        <f t="shared" si="130"/>
        <v>Medium Loyalty</v>
      </c>
      <c r="W933" s="2" t="str">
        <f t="shared" si="131"/>
        <v>Legitimate</v>
      </c>
      <c r="X933" s="2" t="str">
        <f>IF(Q933&lt;Data_Validation!$B$8,"Low Value",IF(Q933&lt;Data_Validation!$B$9,"Medium Value","High Value"))</f>
        <v>Low Value</v>
      </c>
      <c r="Y933" s="2" t="str">
        <f t="shared" si="132"/>
        <v>Stable</v>
      </c>
      <c r="Z933" s="2" t="str">
        <f t="shared" si="133"/>
        <v>Check Data</v>
      </c>
    </row>
    <row r="934" spans="1:26" x14ac:dyDescent="0.3">
      <c r="A934" t="s">
        <v>916</v>
      </c>
      <c r="B934">
        <v>65</v>
      </c>
      <c r="C934" t="s">
        <v>21</v>
      </c>
      <c r="D934" t="s">
        <v>44</v>
      </c>
      <c r="E934">
        <v>59.47</v>
      </c>
      <c r="F934">
        <v>6</v>
      </c>
      <c r="G934">
        <v>71</v>
      </c>
      <c r="H934">
        <v>0</v>
      </c>
      <c r="I934" t="s">
        <v>16</v>
      </c>
      <c r="J934">
        <v>53</v>
      </c>
      <c r="K934" s="1">
        <v>45164</v>
      </c>
      <c r="L934">
        <v>93</v>
      </c>
      <c r="M934">
        <v>0.15</v>
      </c>
      <c r="N934">
        <f>IF(E934="",Data_Validation!$B$1,E934)</f>
        <v>59.47</v>
      </c>
      <c r="O934">
        <f>IF(J934="",Data_Validation!$B$2,J934)</f>
        <v>53</v>
      </c>
      <c r="P934">
        <f t="shared" si="126"/>
        <v>1</v>
      </c>
      <c r="Q934" s="2">
        <f>CustomerData[[#This Row],[avg_order_value_clean]]*CustomerData[[#This Row],[total_orders]]</f>
        <v>356.82</v>
      </c>
      <c r="R934" s="2" t="str">
        <f t="shared" si="134"/>
        <v>At Risk</v>
      </c>
      <c r="S934" s="2" t="str">
        <f t="shared" si="127"/>
        <v>Low Risk</v>
      </c>
      <c r="T934" s="2" t="str">
        <f t="shared" si="128"/>
        <v>55+</v>
      </c>
      <c r="U934" s="1">
        <f t="shared" ca="1" si="129"/>
        <v>1097</v>
      </c>
      <c r="V934" s="2" t="str">
        <f t="shared" si="130"/>
        <v>High Loyalty</v>
      </c>
      <c r="W934" s="2" t="str">
        <f t="shared" si="131"/>
        <v>Legitimate</v>
      </c>
      <c r="X934" s="2" t="str">
        <f>IF(Q934&lt;Data_Validation!$B$8,"Low Value",IF(Q934&lt;Data_Validation!$B$9,"Medium Value","High Value"))</f>
        <v>Low Value</v>
      </c>
      <c r="Y934" s="2" t="str">
        <f t="shared" si="132"/>
        <v>Stable</v>
      </c>
      <c r="Z934" s="2" t="str">
        <f t="shared" si="133"/>
        <v>Check Data</v>
      </c>
    </row>
    <row r="935" spans="1:26" x14ac:dyDescent="0.3">
      <c r="A935" t="s">
        <v>917</v>
      </c>
      <c r="B935">
        <v>25</v>
      </c>
      <c r="C935" t="s">
        <v>21</v>
      </c>
      <c r="D935" t="s">
        <v>26</v>
      </c>
      <c r="E935">
        <v>145.34</v>
      </c>
      <c r="F935">
        <v>4</v>
      </c>
      <c r="G935">
        <v>245</v>
      </c>
      <c r="H935">
        <v>0</v>
      </c>
      <c r="I935" t="s">
        <v>23</v>
      </c>
      <c r="J935">
        <v>55.6</v>
      </c>
      <c r="K935" s="1">
        <v>45424</v>
      </c>
      <c r="L935">
        <v>86</v>
      </c>
      <c r="M935">
        <v>0.12</v>
      </c>
      <c r="N935">
        <f>IF(E935="",Data_Validation!$B$1,E935)</f>
        <v>145.34</v>
      </c>
      <c r="O935">
        <f>IF(J935="",Data_Validation!$B$2,J935)</f>
        <v>55.6</v>
      </c>
      <c r="P935">
        <f t="shared" si="126"/>
        <v>1</v>
      </c>
      <c r="Q935" s="2">
        <f>CustomerData[[#This Row],[avg_order_value_clean]]*CustomerData[[#This Row],[total_orders]]</f>
        <v>581.36</v>
      </c>
      <c r="R935" s="2" t="str">
        <f t="shared" si="134"/>
        <v>Inactive</v>
      </c>
      <c r="S935" s="2" t="str">
        <f t="shared" si="127"/>
        <v>Low Risk</v>
      </c>
      <c r="T935" s="2" t="str">
        <f t="shared" si="128"/>
        <v>25-34</v>
      </c>
      <c r="U935" s="1">
        <f t="shared" ca="1" si="129"/>
        <v>837</v>
      </c>
      <c r="V935" s="2" t="str">
        <f t="shared" si="130"/>
        <v>High Loyalty</v>
      </c>
      <c r="W935" s="2" t="str">
        <f t="shared" si="131"/>
        <v>Legitimate</v>
      </c>
      <c r="X935" s="2" t="str">
        <f>IF(Q935&lt;Data_Validation!$B$8,"Low Value",IF(Q935&lt;Data_Validation!$B$9,"Medium Value","High Value"))</f>
        <v>Low Value</v>
      </c>
      <c r="Y935" s="2" t="str">
        <f t="shared" si="132"/>
        <v>Stable</v>
      </c>
      <c r="Z935" s="2" t="str">
        <f t="shared" si="133"/>
        <v>Check Data</v>
      </c>
    </row>
    <row r="936" spans="1:26" x14ac:dyDescent="0.3">
      <c r="A936" t="s">
        <v>550</v>
      </c>
      <c r="B936">
        <v>53</v>
      </c>
      <c r="C936" t="s">
        <v>21</v>
      </c>
      <c r="D936" t="s">
        <v>18</v>
      </c>
      <c r="E936">
        <v>46.56</v>
      </c>
      <c r="F936">
        <v>11</v>
      </c>
      <c r="G936">
        <v>245</v>
      </c>
      <c r="H936">
        <v>0</v>
      </c>
      <c r="I936" t="s">
        <v>16</v>
      </c>
      <c r="J936">
        <v>55.3</v>
      </c>
      <c r="K936" s="1">
        <v>44932</v>
      </c>
      <c r="L936">
        <v>88</v>
      </c>
      <c r="M936">
        <v>0.18</v>
      </c>
      <c r="N936">
        <f>IF(E936="",Data_Validation!$B$1,E936)</f>
        <v>46.56</v>
      </c>
      <c r="O936">
        <f>IF(J936="",Data_Validation!$B$2,J936)</f>
        <v>55.3</v>
      </c>
      <c r="P936">
        <f t="shared" si="126"/>
        <v>5</v>
      </c>
      <c r="Q936" s="2">
        <f>CustomerData[[#This Row],[avg_order_value_clean]]*CustomerData[[#This Row],[total_orders]]</f>
        <v>512.16000000000008</v>
      </c>
      <c r="R936" s="2" t="str">
        <f t="shared" si="134"/>
        <v>Inactive</v>
      </c>
      <c r="S936" s="2" t="str">
        <f t="shared" si="127"/>
        <v>Low Risk</v>
      </c>
      <c r="T936" s="2" t="str">
        <f t="shared" si="128"/>
        <v>45-54</v>
      </c>
      <c r="U936" s="1">
        <f t="shared" ca="1" si="129"/>
        <v>1329</v>
      </c>
      <c r="V936" s="2" t="str">
        <f t="shared" si="130"/>
        <v>High Loyalty</v>
      </c>
      <c r="W936" s="2" t="str">
        <f t="shared" si="131"/>
        <v>Legitimate</v>
      </c>
      <c r="X936" s="2" t="str">
        <f>IF(Q936&lt;Data_Validation!$B$8,"Low Value",IF(Q936&lt;Data_Validation!$B$9,"Medium Value","High Value"))</f>
        <v>Low Value</v>
      </c>
      <c r="Y936" s="2" t="str">
        <f t="shared" si="132"/>
        <v>Stable</v>
      </c>
      <c r="Z936" s="2" t="str">
        <f t="shared" si="133"/>
        <v>Check Data</v>
      </c>
    </row>
    <row r="937" spans="1:26" x14ac:dyDescent="0.3">
      <c r="A937" t="s">
        <v>918</v>
      </c>
      <c r="B937">
        <v>46</v>
      </c>
      <c r="C937" t="s">
        <v>14</v>
      </c>
      <c r="D937" t="s">
        <v>52</v>
      </c>
      <c r="E937">
        <v>69.8</v>
      </c>
      <c r="F937">
        <v>9</v>
      </c>
      <c r="G937">
        <v>252</v>
      </c>
      <c r="H937">
        <v>0</v>
      </c>
      <c r="I937" t="s">
        <v>16</v>
      </c>
      <c r="J937">
        <v>20.6</v>
      </c>
      <c r="K937" s="1">
        <v>44294</v>
      </c>
      <c r="L937">
        <v>67</v>
      </c>
      <c r="M937">
        <v>0.17</v>
      </c>
      <c r="N937">
        <f>IF(E937="",Data_Validation!$B$1,E937)</f>
        <v>69.8</v>
      </c>
      <c r="O937">
        <f>IF(J937="",Data_Validation!$B$2,J937)</f>
        <v>20.6</v>
      </c>
      <c r="P937">
        <f t="shared" si="126"/>
        <v>2</v>
      </c>
      <c r="Q937" s="2">
        <f>CustomerData[[#This Row],[avg_order_value_clean]]*CustomerData[[#This Row],[total_orders]]</f>
        <v>628.19999999999993</v>
      </c>
      <c r="R937" s="2" t="str">
        <f t="shared" si="134"/>
        <v>Inactive</v>
      </c>
      <c r="S937" s="2" t="str">
        <f t="shared" si="127"/>
        <v>Low Risk</v>
      </c>
      <c r="T937" s="2" t="str">
        <f t="shared" si="128"/>
        <v>45-54</v>
      </c>
      <c r="U937" s="1">
        <f t="shared" ca="1" si="129"/>
        <v>1967</v>
      </c>
      <c r="V937" s="2" t="str">
        <f t="shared" si="130"/>
        <v>Medium Loyalty</v>
      </c>
      <c r="W937" s="2" t="str">
        <f t="shared" si="131"/>
        <v>Legitimate</v>
      </c>
      <c r="X937" s="2" t="str">
        <f>IF(Q937&lt;Data_Validation!$B$8,"Low Value",IF(Q937&lt;Data_Validation!$B$9,"Medium Value","High Value"))</f>
        <v>Low Value</v>
      </c>
      <c r="Y937" s="2" t="str">
        <f t="shared" si="132"/>
        <v>Stable</v>
      </c>
      <c r="Z937" s="2" t="str">
        <f t="shared" si="133"/>
        <v>Check Data</v>
      </c>
    </row>
    <row r="938" spans="1:26" x14ac:dyDescent="0.3">
      <c r="A938" t="s">
        <v>919</v>
      </c>
      <c r="B938">
        <v>59</v>
      </c>
      <c r="C938" t="s">
        <v>14</v>
      </c>
      <c r="D938" t="s">
        <v>18</v>
      </c>
      <c r="E938">
        <v>80.98</v>
      </c>
      <c r="F938">
        <v>14</v>
      </c>
      <c r="G938">
        <v>363</v>
      </c>
      <c r="H938">
        <v>0</v>
      </c>
      <c r="I938" t="s">
        <v>40</v>
      </c>
      <c r="J938">
        <v>24.6</v>
      </c>
      <c r="K938" s="1">
        <v>45258</v>
      </c>
      <c r="L938">
        <v>50</v>
      </c>
      <c r="M938">
        <v>0.77</v>
      </c>
      <c r="N938">
        <f>IF(E938="",Data_Validation!$B$1,E938)</f>
        <v>80.98</v>
      </c>
      <c r="O938">
        <f>IF(J938="",Data_Validation!$B$2,J938)</f>
        <v>24.6</v>
      </c>
      <c r="P938">
        <f t="shared" si="126"/>
        <v>1</v>
      </c>
      <c r="Q938" s="2">
        <f>CustomerData[[#This Row],[avg_order_value_clean]]*CustomerData[[#This Row],[total_orders]]</f>
        <v>1133.72</v>
      </c>
      <c r="R938" s="2" t="str">
        <f t="shared" si="134"/>
        <v>Inactive</v>
      </c>
      <c r="S938" s="2" t="str">
        <f t="shared" si="127"/>
        <v>High Risk</v>
      </c>
      <c r="T938" s="2" t="str">
        <f t="shared" si="128"/>
        <v>55+</v>
      </c>
      <c r="U938" s="1">
        <f t="shared" ca="1" si="129"/>
        <v>1003</v>
      </c>
      <c r="V938" s="2" t="str">
        <f t="shared" si="130"/>
        <v>Medium Loyalty</v>
      </c>
      <c r="W938" s="2" t="str">
        <f t="shared" si="131"/>
        <v>Legitimate</v>
      </c>
      <c r="X938" s="2" t="str">
        <f>IF(Q938&lt;Data_Validation!$B$8,"Low Value",IF(Q938&lt;Data_Validation!$B$9,"Medium Value","High Value"))</f>
        <v>Low Value</v>
      </c>
      <c r="Y938" s="2" t="str">
        <f t="shared" si="132"/>
        <v>At Risk - Develop</v>
      </c>
      <c r="Z938" s="2" t="str">
        <f t="shared" si="133"/>
        <v>Check Data</v>
      </c>
    </row>
    <row r="939" spans="1:26" x14ac:dyDescent="0.3">
      <c r="A939" t="s">
        <v>920</v>
      </c>
      <c r="B939">
        <v>29</v>
      </c>
      <c r="C939" t="s">
        <v>25</v>
      </c>
      <c r="D939" t="s">
        <v>37</v>
      </c>
      <c r="E939">
        <v>50.87</v>
      </c>
      <c r="F939">
        <v>11</v>
      </c>
      <c r="G939">
        <v>72</v>
      </c>
      <c r="H939">
        <v>0</v>
      </c>
      <c r="I939" t="s">
        <v>40</v>
      </c>
      <c r="J939">
        <v>37.4</v>
      </c>
      <c r="K939" s="1">
        <v>45471</v>
      </c>
      <c r="L939">
        <v>41</v>
      </c>
      <c r="M939">
        <v>0.38</v>
      </c>
      <c r="N939">
        <f>IF(E939="",Data_Validation!$B$1,E939)</f>
        <v>50.87</v>
      </c>
      <c r="O939">
        <f>IF(J939="",Data_Validation!$B$2,J939)</f>
        <v>37.4</v>
      </c>
      <c r="P939">
        <f t="shared" si="126"/>
        <v>1</v>
      </c>
      <c r="Q939" s="2">
        <f>CustomerData[[#This Row],[avg_order_value_clean]]*CustomerData[[#This Row],[total_orders]]</f>
        <v>559.56999999999994</v>
      </c>
      <c r="R939" s="2" t="str">
        <f t="shared" si="134"/>
        <v>At Risk</v>
      </c>
      <c r="S939" s="2" t="str">
        <f t="shared" si="127"/>
        <v>Medium Risk</v>
      </c>
      <c r="T939" s="2" t="str">
        <f t="shared" si="128"/>
        <v>25-34</v>
      </c>
      <c r="U939" s="1">
        <f t="shared" ca="1" si="129"/>
        <v>790</v>
      </c>
      <c r="V939" s="2" t="str">
        <f t="shared" si="130"/>
        <v>Medium Loyalty</v>
      </c>
      <c r="W939" s="2" t="str">
        <f t="shared" si="131"/>
        <v>Legitimate</v>
      </c>
      <c r="X939" s="2" t="str">
        <f>IF(Q939&lt;Data_Validation!$B$8,"Low Value",IF(Q939&lt;Data_Validation!$B$9,"Medium Value","High Value"))</f>
        <v>Low Value</v>
      </c>
      <c r="Y939" s="2" t="str">
        <f t="shared" si="132"/>
        <v>Stable</v>
      </c>
      <c r="Z939" s="2" t="str">
        <f t="shared" si="133"/>
        <v>Check Data</v>
      </c>
    </row>
    <row r="940" spans="1:26" x14ac:dyDescent="0.3">
      <c r="A940" t="s">
        <v>921</v>
      </c>
      <c r="B940">
        <v>78</v>
      </c>
      <c r="C940" t="s">
        <v>14</v>
      </c>
      <c r="D940" t="s">
        <v>37</v>
      </c>
      <c r="E940">
        <v>44.48</v>
      </c>
      <c r="F940">
        <v>16</v>
      </c>
      <c r="G940">
        <v>273</v>
      </c>
      <c r="H940">
        <v>0</v>
      </c>
      <c r="I940" t="s">
        <v>16</v>
      </c>
      <c r="J940">
        <v>85.5</v>
      </c>
      <c r="K940" s="1">
        <v>44430</v>
      </c>
      <c r="L940">
        <v>24</v>
      </c>
      <c r="M940">
        <v>0.47</v>
      </c>
      <c r="N940">
        <f>IF(E940="",Data_Validation!$B$1,E940)</f>
        <v>44.48</v>
      </c>
      <c r="O940">
        <f>IF(J940="",Data_Validation!$B$2,J940)</f>
        <v>85.5</v>
      </c>
      <c r="P940">
        <f t="shared" si="126"/>
        <v>1</v>
      </c>
      <c r="Q940" s="2">
        <f>CustomerData[[#This Row],[avg_order_value_clean]]*CustomerData[[#This Row],[total_orders]]</f>
        <v>711.68</v>
      </c>
      <c r="R940" s="2" t="str">
        <f t="shared" si="134"/>
        <v>Inactive</v>
      </c>
      <c r="S940" s="2" t="str">
        <f t="shared" si="127"/>
        <v>Medium Risk</v>
      </c>
      <c r="T940" s="2" t="str">
        <f t="shared" si="128"/>
        <v>55+</v>
      </c>
      <c r="U940" s="1">
        <f t="shared" ca="1" si="129"/>
        <v>1831</v>
      </c>
      <c r="V940" s="2" t="str">
        <f t="shared" si="130"/>
        <v>Low Loyalty</v>
      </c>
      <c r="W940" s="2" t="str">
        <f t="shared" si="131"/>
        <v>Legitimate</v>
      </c>
      <c r="X940" s="2" t="str">
        <f>IF(Q940&lt;Data_Validation!$B$8,"Low Value",IF(Q940&lt;Data_Validation!$B$9,"Medium Value","High Value"))</f>
        <v>Low Value</v>
      </c>
      <c r="Y940" s="2" t="str">
        <f t="shared" si="132"/>
        <v>Stable</v>
      </c>
      <c r="Z940" s="2" t="str">
        <f t="shared" si="133"/>
        <v>Check Data</v>
      </c>
    </row>
    <row r="941" spans="1:26" x14ac:dyDescent="0.3">
      <c r="A941" t="s">
        <v>922</v>
      </c>
      <c r="B941">
        <v>31</v>
      </c>
      <c r="C941" t="s">
        <v>21</v>
      </c>
      <c r="D941" t="s">
        <v>52</v>
      </c>
      <c r="E941">
        <v>71.180000000000007</v>
      </c>
      <c r="F941">
        <v>6</v>
      </c>
      <c r="G941">
        <v>15</v>
      </c>
      <c r="H941">
        <v>0</v>
      </c>
      <c r="I941" t="s">
        <v>23</v>
      </c>
      <c r="J941">
        <v>46.2</v>
      </c>
      <c r="K941" s="1">
        <v>45071</v>
      </c>
      <c r="L941">
        <v>90</v>
      </c>
      <c r="M941">
        <v>0.36</v>
      </c>
      <c r="N941">
        <f>IF(E941="",Data_Validation!$B$1,E941)</f>
        <v>71.180000000000007</v>
      </c>
      <c r="O941">
        <f>IF(J941="",Data_Validation!$B$2,J941)</f>
        <v>46.2</v>
      </c>
      <c r="P941">
        <f t="shared" si="126"/>
        <v>1</v>
      </c>
      <c r="Q941" s="2">
        <f>CustomerData[[#This Row],[avg_order_value_clean]]*CustomerData[[#This Row],[total_orders]]</f>
        <v>427.08000000000004</v>
      </c>
      <c r="R941" s="2" t="str">
        <f t="shared" si="134"/>
        <v>Active</v>
      </c>
      <c r="S941" s="2" t="str">
        <f t="shared" si="127"/>
        <v>Medium Risk</v>
      </c>
      <c r="T941" s="2" t="str">
        <f t="shared" si="128"/>
        <v>25-34</v>
      </c>
      <c r="U941" s="1">
        <f t="shared" ca="1" si="129"/>
        <v>1190</v>
      </c>
      <c r="V941" s="2" t="str">
        <f t="shared" si="130"/>
        <v>High Loyalty</v>
      </c>
      <c r="W941" s="2" t="str">
        <f t="shared" si="131"/>
        <v>Legitimate</v>
      </c>
      <c r="X941" s="2" t="str">
        <f>IF(Q941&lt;Data_Validation!$B$8,"Low Value",IF(Q941&lt;Data_Validation!$B$9,"Medium Value","High Value"))</f>
        <v>Low Value</v>
      </c>
      <c r="Y941" s="2" t="str">
        <f t="shared" si="132"/>
        <v>Stable</v>
      </c>
      <c r="Z941" s="2" t="str">
        <f t="shared" si="133"/>
        <v>Check Data</v>
      </c>
    </row>
    <row r="942" spans="1:26" x14ac:dyDescent="0.3">
      <c r="A942" t="s">
        <v>923</v>
      </c>
      <c r="B942">
        <v>65</v>
      </c>
      <c r="C942" t="s">
        <v>14</v>
      </c>
      <c r="D942" t="s">
        <v>22</v>
      </c>
      <c r="E942">
        <v>81.19</v>
      </c>
      <c r="F942">
        <v>5</v>
      </c>
      <c r="G942">
        <v>178</v>
      </c>
      <c r="H942">
        <v>0</v>
      </c>
      <c r="I942" t="s">
        <v>40</v>
      </c>
      <c r="J942">
        <v>92.6</v>
      </c>
      <c r="K942" s="1">
        <v>45276</v>
      </c>
      <c r="L942">
        <v>69</v>
      </c>
      <c r="M942">
        <v>0.28999999999999998</v>
      </c>
      <c r="N942">
        <f>IF(E942="",Data_Validation!$B$1,E942)</f>
        <v>81.19</v>
      </c>
      <c r="O942">
        <f>IF(J942="",Data_Validation!$B$2,J942)</f>
        <v>92.6</v>
      </c>
      <c r="P942">
        <f t="shared" si="126"/>
        <v>3</v>
      </c>
      <c r="Q942" s="2">
        <f>CustomerData[[#This Row],[avg_order_value_clean]]*CustomerData[[#This Row],[total_orders]]</f>
        <v>405.95</v>
      </c>
      <c r="R942" s="2" t="str">
        <f t="shared" si="134"/>
        <v>Inactive</v>
      </c>
      <c r="S942" s="2" t="str">
        <f t="shared" si="127"/>
        <v>Medium Risk</v>
      </c>
      <c r="T942" s="2" t="str">
        <f t="shared" si="128"/>
        <v>55+</v>
      </c>
      <c r="U942" s="1">
        <f t="shared" ca="1" si="129"/>
        <v>985</v>
      </c>
      <c r="V942" s="2" t="str">
        <f t="shared" si="130"/>
        <v>Medium Loyalty</v>
      </c>
      <c r="W942" s="2" t="str">
        <f t="shared" si="131"/>
        <v>Legitimate</v>
      </c>
      <c r="X942" s="2" t="str">
        <f>IF(Q942&lt;Data_Validation!$B$8,"Low Value",IF(Q942&lt;Data_Validation!$B$9,"Medium Value","High Value"))</f>
        <v>Low Value</v>
      </c>
      <c r="Y942" s="2" t="str">
        <f t="shared" si="132"/>
        <v>Stable</v>
      </c>
      <c r="Z942" s="2" t="str">
        <f t="shared" si="133"/>
        <v>Check Data</v>
      </c>
    </row>
    <row r="943" spans="1:26" x14ac:dyDescent="0.3">
      <c r="A943" t="s">
        <v>924</v>
      </c>
      <c r="B943">
        <v>71</v>
      </c>
      <c r="C943" t="s">
        <v>14</v>
      </c>
      <c r="D943" t="s">
        <v>37</v>
      </c>
      <c r="E943">
        <v>86.56</v>
      </c>
      <c r="F943">
        <v>10</v>
      </c>
      <c r="G943">
        <v>351</v>
      </c>
      <c r="H943">
        <v>0</v>
      </c>
      <c r="I943" t="s">
        <v>40</v>
      </c>
      <c r="J943">
        <v>79.3</v>
      </c>
      <c r="K943" s="1">
        <v>45597</v>
      </c>
      <c r="L943">
        <v>13</v>
      </c>
      <c r="M943">
        <v>0.15</v>
      </c>
      <c r="N943">
        <f>IF(E943="",Data_Validation!$B$1,E943)</f>
        <v>86.56</v>
      </c>
      <c r="O943">
        <f>IF(J943="",Data_Validation!$B$2,J943)</f>
        <v>79.3</v>
      </c>
      <c r="P943">
        <f t="shared" si="126"/>
        <v>1</v>
      </c>
      <c r="Q943" s="2">
        <f>CustomerData[[#This Row],[avg_order_value_clean]]*CustomerData[[#This Row],[total_orders]]</f>
        <v>865.6</v>
      </c>
      <c r="R943" s="2" t="str">
        <f t="shared" si="134"/>
        <v>Inactive</v>
      </c>
      <c r="S943" s="2" t="str">
        <f t="shared" si="127"/>
        <v>Low Risk</v>
      </c>
      <c r="T943" s="2" t="str">
        <f t="shared" si="128"/>
        <v>55+</v>
      </c>
      <c r="U943" s="1">
        <f t="shared" ca="1" si="129"/>
        <v>664</v>
      </c>
      <c r="V943" s="2" t="str">
        <f t="shared" si="130"/>
        <v>Low Loyalty</v>
      </c>
      <c r="W943" s="2" t="str">
        <f t="shared" si="131"/>
        <v>Legitimate</v>
      </c>
      <c r="X943" s="2" t="str">
        <f>IF(Q943&lt;Data_Validation!$B$8,"Low Value",IF(Q943&lt;Data_Validation!$B$9,"Medium Value","High Value"))</f>
        <v>Low Value</v>
      </c>
      <c r="Y943" s="2" t="str">
        <f t="shared" si="132"/>
        <v>Stable</v>
      </c>
      <c r="Z943" s="2" t="str">
        <f t="shared" si="133"/>
        <v>Check Data</v>
      </c>
    </row>
    <row r="944" spans="1:26" x14ac:dyDescent="0.3">
      <c r="A944" t="s">
        <v>925</v>
      </c>
      <c r="B944">
        <v>67</v>
      </c>
      <c r="C944" t="s">
        <v>21</v>
      </c>
      <c r="D944" t="s">
        <v>35</v>
      </c>
      <c r="E944">
        <v>33.74</v>
      </c>
      <c r="F944">
        <v>8</v>
      </c>
      <c r="G944">
        <v>39</v>
      </c>
      <c r="H944">
        <v>0</v>
      </c>
      <c r="I944" t="s">
        <v>16</v>
      </c>
      <c r="J944">
        <v>86.2</v>
      </c>
      <c r="K944" s="1">
        <v>44036</v>
      </c>
      <c r="L944">
        <v>86</v>
      </c>
      <c r="M944">
        <v>0.23</v>
      </c>
      <c r="N944">
        <f>IF(E944="",Data_Validation!$B$1,E944)</f>
        <v>33.74</v>
      </c>
      <c r="O944">
        <f>IF(J944="",Data_Validation!$B$2,J944)</f>
        <v>86.2</v>
      </c>
      <c r="P944">
        <f t="shared" si="126"/>
        <v>1</v>
      </c>
      <c r="Q944" s="2">
        <f>CustomerData[[#This Row],[avg_order_value_clean]]*CustomerData[[#This Row],[total_orders]]</f>
        <v>269.92</v>
      </c>
      <c r="R944" s="2" t="str">
        <f t="shared" si="134"/>
        <v>At Risk</v>
      </c>
      <c r="S944" s="2" t="str">
        <f t="shared" si="127"/>
        <v>Medium Risk</v>
      </c>
      <c r="T944" s="2" t="str">
        <f t="shared" si="128"/>
        <v>55+</v>
      </c>
      <c r="U944" s="1">
        <f t="shared" ca="1" si="129"/>
        <v>2225</v>
      </c>
      <c r="V944" s="2" t="str">
        <f t="shared" si="130"/>
        <v>High Loyalty</v>
      </c>
      <c r="W944" s="2" t="str">
        <f t="shared" si="131"/>
        <v>Legitimate</v>
      </c>
      <c r="X944" s="2" t="str">
        <f>IF(Q944&lt;Data_Validation!$B$8,"Low Value",IF(Q944&lt;Data_Validation!$B$9,"Medium Value","High Value"))</f>
        <v>Low Value</v>
      </c>
      <c r="Y944" s="2" t="str">
        <f t="shared" si="132"/>
        <v>Stable</v>
      </c>
      <c r="Z944" s="2" t="str">
        <f t="shared" si="133"/>
        <v>Check Data</v>
      </c>
    </row>
    <row r="945" spans="1:26" x14ac:dyDescent="0.3">
      <c r="A945" t="s">
        <v>926</v>
      </c>
      <c r="B945">
        <v>38</v>
      </c>
      <c r="C945" t="s">
        <v>14</v>
      </c>
      <c r="D945" t="s">
        <v>35</v>
      </c>
      <c r="E945">
        <v>78.540000000000006</v>
      </c>
      <c r="F945">
        <v>5</v>
      </c>
      <c r="G945">
        <v>38</v>
      </c>
      <c r="H945">
        <v>0</v>
      </c>
      <c r="I945" t="s">
        <v>23</v>
      </c>
      <c r="J945">
        <v>13.4</v>
      </c>
      <c r="K945" s="1">
        <v>44894</v>
      </c>
      <c r="L945">
        <v>34</v>
      </c>
      <c r="M945">
        <v>0.46</v>
      </c>
      <c r="N945">
        <f>IF(E945="",Data_Validation!$B$1,E945)</f>
        <v>78.540000000000006</v>
      </c>
      <c r="O945">
        <f>IF(J945="",Data_Validation!$B$2,J945)</f>
        <v>13.4</v>
      </c>
      <c r="P945">
        <f t="shared" si="126"/>
        <v>1</v>
      </c>
      <c r="Q945" s="2">
        <f>CustomerData[[#This Row],[avg_order_value_clean]]*CustomerData[[#This Row],[total_orders]]</f>
        <v>392.70000000000005</v>
      </c>
      <c r="R945" s="2" t="str">
        <f t="shared" si="134"/>
        <v>At Risk</v>
      </c>
      <c r="S945" s="2" t="str">
        <f t="shared" si="127"/>
        <v>Medium Risk</v>
      </c>
      <c r="T945" s="2" t="str">
        <f t="shared" si="128"/>
        <v>35-44</v>
      </c>
      <c r="U945" s="1">
        <f t="shared" ca="1" si="129"/>
        <v>1367</v>
      </c>
      <c r="V945" s="2" t="str">
        <f t="shared" si="130"/>
        <v>Low Loyalty</v>
      </c>
      <c r="W945" s="2" t="str">
        <f t="shared" si="131"/>
        <v>Legitimate</v>
      </c>
      <c r="X945" s="2" t="str">
        <f>IF(Q945&lt;Data_Validation!$B$8,"Low Value",IF(Q945&lt;Data_Validation!$B$9,"Medium Value","High Value"))</f>
        <v>Low Value</v>
      </c>
      <c r="Y945" s="2" t="str">
        <f t="shared" si="132"/>
        <v>Stable</v>
      </c>
      <c r="Z945" s="2" t="str">
        <f t="shared" si="133"/>
        <v>Check Data</v>
      </c>
    </row>
    <row r="946" spans="1:26" x14ac:dyDescent="0.3">
      <c r="A946" t="s">
        <v>927</v>
      </c>
      <c r="B946">
        <v>39</v>
      </c>
      <c r="C946" t="s">
        <v>25</v>
      </c>
      <c r="D946" t="s">
        <v>37</v>
      </c>
      <c r="E946">
        <v>136.72</v>
      </c>
      <c r="F946">
        <v>11</v>
      </c>
      <c r="G946">
        <v>55</v>
      </c>
      <c r="H946">
        <v>0</v>
      </c>
      <c r="I946" t="s">
        <v>16</v>
      </c>
      <c r="J946">
        <v>14.9</v>
      </c>
      <c r="K946" s="1">
        <v>44361</v>
      </c>
      <c r="L946">
        <v>3</v>
      </c>
      <c r="M946">
        <v>0.1</v>
      </c>
      <c r="N946">
        <f>IF(E946="",Data_Validation!$B$1,E946)</f>
        <v>136.72</v>
      </c>
      <c r="O946">
        <f>IF(J946="",Data_Validation!$B$2,J946)</f>
        <v>14.9</v>
      </c>
      <c r="P946">
        <f t="shared" si="126"/>
        <v>1</v>
      </c>
      <c r="Q946" s="2">
        <f>CustomerData[[#This Row],[avg_order_value_clean]]*CustomerData[[#This Row],[total_orders]]</f>
        <v>1503.92</v>
      </c>
      <c r="R946" s="2" t="str">
        <f t="shared" si="134"/>
        <v>At Risk</v>
      </c>
      <c r="S946" s="2" t="str">
        <f t="shared" si="127"/>
        <v>Low Risk</v>
      </c>
      <c r="T946" s="2" t="str">
        <f t="shared" si="128"/>
        <v>35-44</v>
      </c>
      <c r="U946" s="1">
        <f t="shared" ca="1" si="129"/>
        <v>1900</v>
      </c>
      <c r="V946" s="2" t="str">
        <f t="shared" si="130"/>
        <v>Low Loyalty</v>
      </c>
      <c r="W946" s="2" t="str">
        <f t="shared" si="131"/>
        <v>Legitimate</v>
      </c>
      <c r="X946" s="2" t="str">
        <f>IF(Q946&lt;Data_Validation!$B$8,"Low Value",IF(Q946&lt;Data_Validation!$B$9,"Medium Value","High Value"))</f>
        <v>Low Value</v>
      </c>
      <c r="Y946" s="2" t="str">
        <f t="shared" si="132"/>
        <v>Stable</v>
      </c>
      <c r="Z946" s="2" t="str">
        <f t="shared" si="133"/>
        <v>Check Data</v>
      </c>
    </row>
    <row r="947" spans="1:26" x14ac:dyDescent="0.3">
      <c r="A947" t="s">
        <v>928</v>
      </c>
      <c r="B947">
        <v>38</v>
      </c>
      <c r="C947" t="s">
        <v>14</v>
      </c>
      <c r="D947" t="s">
        <v>18</v>
      </c>
      <c r="E947">
        <v>151.49</v>
      </c>
      <c r="F947">
        <v>10</v>
      </c>
      <c r="G947">
        <v>232</v>
      </c>
      <c r="H947">
        <v>0</v>
      </c>
      <c r="I947" t="s">
        <v>19</v>
      </c>
      <c r="J947">
        <v>23.7</v>
      </c>
      <c r="K947" s="1">
        <v>44119</v>
      </c>
      <c r="L947">
        <v>96</v>
      </c>
      <c r="M947">
        <v>0.09</v>
      </c>
      <c r="N947">
        <f>IF(E947="",Data_Validation!$B$1,E947)</f>
        <v>151.49</v>
      </c>
      <c r="O947">
        <f>IF(J947="",Data_Validation!$B$2,J947)</f>
        <v>23.7</v>
      </c>
      <c r="P947">
        <f t="shared" si="126"/>
        <v>1</v>
      </c>
      <c r="Q947" s="2">
        <f>CustomerData[[#This Row],[avg_order_value_clean]]*CustomerData[[#This Row],[total_orders]]</f>
        <v>1514.9</v>
      </c>
      <c r="R947" s="2" t="str">
        <f t="shared" si="134"/>
        <v>Inactive</v>
      </c>
      <c r="S947" s="2" t="str">
        <f t="shared" si="127"/>
        <v>Low Risk</v>
      </c>
      <c r="T947" s="2" t="str">
        <f t="shared" si="128"/>
        <v>35-44</v>
      </c>
      <c r="U947" s="1">
        <f t="shared" ca="1" si="129"/>
        <v>2142</v>
      </c>
      <c r="V947" s="2" t="str">
        <f t="shared" si="130"/>
        <v>High Loyalty</v>
      </c>
      <c r="W947" s="2" t="str">
        <f t="shared" si="131"/>
        <v>Legitimate</v>
      </c>
      <c r="X947" s="2" t="str">
        <f>IF(Q947&lt;Data_Validation!$B$8,"Low Value",IF(Q947&lt;Data_Validation!$B$9,"Medium Value","High Value"))</f>
        <v>Low Value</v>
      </c>
      <c r="Y947" s="2" t="str">
        <f t="shared" si="132"/>
        <v>Stable</v>
      </c>
      <c r="Z947" s="2" t="str">
        <f t="shared" si="133"/>
        <v>Check Data</v>
      </c>
    </row>
    <row r="948" spans="1:26" x14ac:dyDescent="0.3">
      <c r="A948" t="s">
        <v>929</v>
      </c>
      <c r="B948">
        <v>61</v>
      </c>
      <c r="C948" t="s">
        <v>25</v>
      </c>
      <c r="D948" t="s">
        <v>44</v>
      </c>
      <c r="E948">
        <v>78.34</v>
      </c>
      <c r="F948">
        <v>9</v>
      </c>
      <c r="G948">
        <v>53</v>
      </c>
      <c r="H948">
        <v>0</v>
      </c>
      <c r="I948" t="s">
        <v>19</v>
      </c>
      <c r="J948">
        <v>66.3</v>
      </c>
      <c r="K948" s="1">
        <v>44112</v>
      </c>
      <c r="L948">
        <v>88</v>
      </c>
      <c r="M948">
        <v>0.36</v>
      </c>
      <c r="N948">
        <f>IF(E948="",Data_Validation!$B$1,E948)</f>
        <v>78.34</v>
      </c>
      <c r="O948">
        <f>IF(J948="",Data_Validation!$B$2,J948)</f>
        <v>66.3</v>
      </c>
      <c r="P948">
        <f t="shared" si="126"/>
        <v>3</v>
      </c>
      <c r="Q948" s="2">
        <f>CustomerData[[#This Row],[avg_order_value_clean]]*CustomerData[[#This Row],[total_orders]]</f>
        <v>705.06000000000006</v>
      </c>
      <c r="R948" s="2" t="str">
        <f t="shared" si="134"/>
        <v>At Risk</v>
      </c>
      <c r="S948" s="2" t="str">
        <f t="shared" si="127"/>
        <v>Medium Risk</v>
      </c>
      <c r="T948" s="2" t="str">
        <f t="shared" si="128"/>
        <v>55+</v>
      </c>
      <c r="U948" s="1">
        <f t="shared" ca="1" si="129"/>
        <v>2149</v>
      </c>
      <c r="V948" s="2" t="str">
        <f t="shared" si="130"/>
        <v>High Loyalty</v>
      </c>
      <c r="W948" s="2" t="str">
        <f t="shared" si="131"/>
        <v>Legitimate</v>
      </c>
      <c r="X948" s="2" t="str">
        <f>IF(Q948&lt;Data_Validation!$B$8,"Low Value",IF(Q948&lt;Data_Validation!$B$9,"Medium Value","High Value"))</f>
        <v>Low Value</v>
      </c>
      <c r="Y948" s="2" t="str">
        <f t="shared" si="132"/>
        <v>Stable</v>
      </c>
      <c r="Z948" s="2" t="str">
        <f t="shared" si="133"/>
        <v>Check Data</v>
      </c>
    </row>
    <row r="949" spans="1:26" x14ac:dyDescent="0.3">
      <c r="A949" t="s">
        <v>930</v>
      </c>
      <c r="B949">
        <v>67</v>
      </c>
      <c r="C949" t="s">
        <v>21</v>
      </c>
      <c r="D949" t="s">
        <v>44</v>
      </c>
      <c r="E949">
        <v>31.91</v>
      </c>
      <c r="F949">
        <v>9</v>
      </c>
      <c r="G949">
        <v>171</v>
      </c>
      <c r="H949">
        <v>0</v>
      </c>
      <c r="I949" t="s">
        <v>23</v>
      </c>
      <c r="J949">
        <v>47.6</v>
      </c>
      <c r="K949" s="1">
        <v>44910</v>
      </c>
      <c r="L949">
        <v>73</v>
      </c>
      <c r="M949">
        <v>0.74</v>
      </c>
      <c r="N949">
        <f>IF(E949="",Data_Validation!$B$1,E949)</f>
        <v>31.91</v>
      </c>
      <c r="O949">
        <f>IF(J949="",Data_Validation!$B$2,J949)</f>
        <v>47.6</v>
      </c>
      <c r="P949">
        <f t="shared" si="126"/>
        <v>2</v>
      </c>
      <c r="Q949" s="2">
        <f>CustomerData[[#This Row],[avg_order_value_clean]]*CustomerData[[#This Row],[total_orders]]</f>
        <v>287.19</v>
      </c>
      <c r="R949" s="2" t="str">
        <f t="shared" si="134"/>
        <v>Inactive</v>
      </c>
      <c r="S949" s="2" t="str">
        <f t="shared" si="127"/>
        <v>High Risk</v>
      </c>
      <c r="T949" s="2" t="str">
        <f t="shared" si="128"/>
        <v>55+</v>
      </c>
      <c r="U949" s="1">
        <f t="shared" ca="1" si="129"/>
        <v>1351</v>
      </c>
      <c r="V949" s="2" t="str">
        <f t="shared" si="130"/>
        <v>High Loyalty</v>
      </c>
      <c r="W949" s="2" t="str">
        <f t="shared" si="131"/>
        <v>Legitimate</v>
      </c>
      <c r="X949" s="2" t="str">
        <f>IF(Q949&lt;Data_Validation!$B$8,"Low Value",IF(Q949&lt;Data_Validation!$B$9,"Medium Value","High Value"))</f>
        <v>Low Value</v>
      </c>
      <c r="Y949" s="2" t="str">
        <f t="shared" si="132"/>
        <v>At Risk - Develop</v>
      </c>
      <c r="Z949" s="2" t="str">
        <f t="shared" si="133"/>
        <v>Check Data</v>
      </c>
    </row>
    <row r="950" spans="1:26" x14ac:dyDescent="0.3">
      <c r="A950" t="s">
        <v>931</v>
      </c>
      <c r="B950">
        <v>47</v>
      </c>
      <c r="C950" t="s">
        <v>21</v>
      </c>
      <c r="D950" t="s">
        <v>35</v>
      </c>
      <c r="E950">
        <v>63.1</v>
      </c>
      <c r="F950">
        <v>11</v>
      </c>
      <c r="G950">
        <v>301</v>
      </c>
      <c r="H950">
        <v>0</v>
      </c>
      <c r="I950" t="s">
        <v>19</v>
      </c>
      <c r="J950">
        <v>17</v>
      </c>
      <c r="K950" s="1">
        <v>44599</v>
      </c>
      <c r="L950">
        <v>3</v>
      </c>
      <c r="M950">
        <v>0.67</v>
      </c>
      <c r="N950">
        <f>IF(E950="",Data_Validation!$B$1,E950)</f>
        <v>63.1</v>
      </c>
      <c r="O950">
        <f>IF(J950="",Data_Validation!$B$2,J950)</f>
        <v>17</v>
      </c>
      <c r="P950">
        <f t="shared" si="126"/>
        <v>2</v>
      </c>
      <c r="Q950" s="2">
        <f>CustomerData[[#This Row],[avg_order_value_clean]]*CustomerData[[#This Row],[total_orders]]</f>
        <v>694.1</v>
      </c>
      <c r="R950" s="2" t="str">
        <f t="shared" si="134"/>
        <v>Inactive</v>
      </c>
      <c r="S950" s="2" t="str">
        <f t="shared" si="127"/>
        <v>High Risk</v>
      </c>
      <c r="T950" s="2" t="str">
        <f t="shared" si="128"/>
        <v>45-54</v>
      </c>
      <c r="U950" s="1">
        <f t="shared" ca="1" si="129"/>
        <v>1662</v>
      </c>
      <c r="V950" s="2" t="str">
        <f t="shared" si="130"/>
        <v>Low Loyalty</v>
      </c>
      <c r="W950" s="2" t="str">
        <f t="shared" si="131"/>
        <v>Legitimate</v>
      </c>
      <c r="X950" s="2" t="str">
        <f>IF(Q950&lt;Data_Validation!$B$8,"Low Value",IF(Q950&lt;Data_Validation!$B$9,"Medium Value","High Value"))</f>
        <v>Low Value</v>
      </c>
      <c r="Y950" s="2" t="str">
        <f t="shared" si="132"/>
        <v>At Risk - Develop</v>
      </c>
      <c r="Z950" s="2" t="str">
        <f t="shared" si="133"/>
        <v>Check Data</v>
      </c>
    </row>
    <row r="951" spans="1:26" x14ac:dyDescent="0.3">
      <c r="A951" t="s">
        <v>932</v>
      </c>
      <c r="B951">
        <v>56</v>
      </c>
      <c r="C951" t="s">
        <v>21</v>
      </c>
      <c r="D951" t="s">
        <v>37</v>
      </c>
      <c r="E951">
        <v>156.02000000000001</v>
      </c>
      <c r="F951">
        <v>15</v>
      </c>
      <c r="G951">
        <v>188</v>
      </c>
      <c r="H951">
        <v>0</v>
      </c>
      <c r="I951" t="s">
        <v>23</v>
      </c>
      <c r="J951">
        <v>74.599999999999994</v>
      </c>
      <c r="K951" s="1">
        <v>44676</v>
      </c>
      <c r="L951">
        <v>86</v>
      </c>
      <c r="M951">
        <v>0.56000000000000005</v>
      </c>
      <c r="N951">
        <f>IF(E951="",Data_Validation!$B$1,E951)</f>
        <v>156.02000000000001</v>
      </c>
      <c r="O951">
        <f>IF(J951="",Data_Validation!$B$2,J951)</f>
        <v>74.599999999999994</v>
      </c>
      <c r="P951">
        <f t="shared" si="126"/>
        <v>2</v>
      </c>
      <c r="Q951" s="2">
        <f>CustomerData[[#This Row],[avg_order_value_clean]]*CustomerData[[#This Row],[total_orders]]</f>
        <v>2340.3000000000002</v>
      </c>
      <c r="R951" s="2" t="str">
        <f t="shared" si="134"/>
        <v>Inactive</v>
      </c>
      <c r="S951" s="2" t="str">
        <f t="shared" si="127"/>
        <v>High Risk</v>
      </c>
      <c r="T951" s="2" t="str">
        <f t="shared" si="128"/>
        <v>55+</v>
      </c>
      <c r="U951" s="1">
        <f t="shared" ca="1" si="129"/>
        <v>1585</v>
      </c>
      <c r="V951" s="2" t="str">
        <f t="shared" si="130"/>
        <v>High Loyalty</v>
      </c>
      <c r="W951" s="2" t="str">
        <f t="shared" si="131"/>
        <v>Legitimate</v>
      </c>
      <c r="X951" s="2" t="str">
        <f>IF(Q951&lt;Data_Validation!$B$8,"Low Value",IF(Q951&lt;Data_Validation!$B$9,"Medium Value","High Value"))</f>
        <v>High Value</v>
      </c>
      <c r="Y951" s="2" t="str">
        <f t="shared" si="132"/>
        <v>Critical - Retain</v>
      </c>
      <c r="Z951" s="2" t="str">
        <f t="shared" si="133"/>
        <v>Check Data</v>
      </c>
    </row>
    <row r="952" spans="1:26" x14ac:dyDescent="0.3">
      <c r="A952" t="s">
        <v>933</v>
      </c>
      <c r="B952">
        <v>37</v>
      </c>
      <c r="C952" t="s">
        <v>14</v>
      </c>
      <c r="D952" t="s">
        <v>22</v>
      </c>
      <c r="E952">
        <v>52.38</v>
      </c>
      <c r="F952">
        <v>5</v>
      </c>
      <c r="G952">
        <v>42</v>
      </c>
      <c r="H952">
        <v>0</v>
      </c>
      <c r="I952" t="s">
        <v>19</v>
      </c>
      <c r="K952" s="1">
        <v>45149</v>
      </c>
      <c r="L952">
        <v>24</v>
      </c>
      <c r="M952">
        <v>0.39</v>
      </c>
      <c r="N952">
        <f>IF(E952="",Data_Validation!$B$1,E952)</f>
        <v>52.38</v>
      </c>
      <c r="O952">
        <f>IF(J952="",Data_Validation!$B$2,J952)</f>
        <v>250</v>
      </c>
      <c r="P952">
        <f t="shared" si="126"/>
        <v>1</v>
      </c>
      <c r="Q952" s="2">
        <f>CustomerData[[#This Row],[avg_order_value_clean]]*CustomerData[[#This Row],[total_orders]]</f>
        <v>261.90000000000003</v>
      </c>
      <c r="R952" s="2" t="str">
        <f t="shared" si="134"/>
        <v>At Risk</v>
      </c>
      <c r="S952" s="2" t="str">
        <f t="shared" si="127"/>
        <v>Medium Risk</v>
      </c>
      <c r="T952" s="2" t="str">
        <f t="shared" si="128"/>
        <v>35-44</v>
      </c>
      <c r="U952" s="1">
        <f t="shared" ca="1" si="129"/>
        <v>1112</v>
      </c>
      <c r="V952" s="2" t="str">
        <f t="shared" si="130"/>
        <v>Low Loyalty</v>
      </c>
      <c r="W952" s="2" t="str">
        <f t="shared" si="131"/>
        <v>Legitimate</v>
      </c>
      <c r="X952" s="2" t="str">
        <f>IF(Q952&lt;Data_Validation!$B$8,"Low Value",IF(Q952&lt;Data_Validation!$B$9,"Medium Value","High Value"))</f>
        <v>Low Value</v>
      </c>
      <c r="Y952" s="2" t="str">
        <f t="shared" si="132"/>
        <v>Stable</v>
      </c>
      <c r="Z952" s="2" t="str">
        <f t="shared" si="133"/>
        <v>Check Data</v>
      </c>
    </row>
    <row r="953" spans="1:26" x14ac:dyDescent="0.3">
      <c r="A953" t="s">
        <v>934</v>
      </c>
      <c r="B953">
        <v>41</v>
      </c>
      <c r="C953" t="s">
        <v>14</v>
      </c>
      <c r="D953" t="s">
        <v>50</v>
      </c>
      <c r="E953">
        <v>92.4</v>
      </c>
      <c r="F953">
        <v>10</v>
      </c>
      <c r="G953">
        <v>3</v>
      </c>
      <c r="H953">
        <v>0</v>
      </c>
      <c r="I953" t="s">
        <v>29</v>
      </c>
      <c r="J953">
        <v>73.099999999999994</v>
      </c>
      <c r="K953" s="1">
        <v>44409</v>
      </c>
      <c r="L953">
        <v>74</v>
      </c>
      <c r="M953">
        <v>0.2</v>
      </c>
      <c r="N953">
        <f>IF(E953="",Data_Validation!$B$1,E953)</f>
        <v>92.4</v>
      </c>
      <c r="O953">
        <f>IF(J953="",Data_Validation!$B$2,J953)</f>
        <v>73.099999999999994</v>
      </c>
      <c r="P953">
        <f t="shared" si="126"/>
        <v>1</v>
      </c>
      <c r="Q953" s="2">
        <f>CustomerData[[#This Row],[avg_order_value_clean]]*CustomerData[[#This Row],[total_orders]]</f>
        <v>924</v>
      </c>
      <c r="R953" s="2" t="str">
        <f t="shared" si="134"/>
        <v>Active</v>
      </c>
      <c r="S953" s="2" t="str">
        <f t="shared" si="127"/>
        <v>Medium Risk</v>
      </c>
      <c r="T953" s="2" t="str">
        <f t="shared" si="128"/>
        <v>35-44</v>
      </c>
      <c r="U953" s="1">
        <f t="shared" ca="1" si="129"/>
        <v>1852</v>
      </c>
      <c r="V953" s="2" t="str">
        <f t="shared" si="130"/>
        <v>High Loyalty</v>
      </c>
      <c r="W953" s="2" t="str">
        <f t="shared" si="131"/>
        <v>Legitimate</v>
      </c>
      <c r="X953" s="2" t="str">
        <f>IF(Q953&lt;Data_Validation!$B$8,"Low Value",IF(Q953&lt;Data_Validation!$B$9,"Medium Value","High Value"))</f>
        <v>Low Value</v>
      </c>
      <c r="Y953" s="2" t="str">
        <f t="shared" si="132"/>
        <v>Stable</v>
      </c>
      <c r="Z953" s="2" t="str">
        <f t="shared" si="133"/>
        <v>Check Data</v>
      </c>
    </row>
    <row r="954" spans="1:26" x14ac:dyDescent="0.3">
      <c r="A954" t="s">
        <v>935</v>
      </c>
      <c r="B954">
        <v>40</v>
      </c>
      <c r="C954" t="s">
        <v>25</v>
      </c>
      <c r="D954" t="s">
        <v>18</v>
      </c>
      <c r="F954">
        <v>11</v>
      </c>
      <c r="G954">
        <v>260</v>
      </c>
      <c r="H954">
        <v>0</v>
      </c>
      <c r="I954" t="s">
        <v>40</v>
      </c>
      <c r="K954" s="1">
        <v>45822</v>
      </c>
      <c r="L954">
        <v>35</v>
      </c>
      <c r="M954">
        <v>0.25</v>
      </c>
      <c r="N954">
        <f>IF(E954="",Data_Validation!$B$1,E954)</f>
        <v>250</v>
      </c>
      <c r="O954">
        <f>IF(J954="",Data_Validation!$B$2,J954)</f>
        <v>250</v>
      </c>
      <c r="P954">
        <f t="shared" si="126"/>
        <v>1</v>
      </c>
      <c r="Q954" s="2">
        <f>CustomerData[[#This Row],[avg_order_value_clean]]*CustomerData[[#This Row],[total_orders]]</f>
        <v>2750</v>
      </c>
      <c r="R954" s="2" t="str">
        <f t="shared" si="134"/>
        <v>Inactive</v>
      </c>
      <c r="S954" s="2" t="str">
        <f t="shared" si="127"/>
        <v>Medium Risk</v>
      </c>
      <c r="T954" s="2" t="str">
        <f t="shared" si="128"/>
        <v>35-44</v>
      </c>
      <c r="U954" s="1">
        <f t="shared" ca="1" si="129"/>
        <v>439</v>
      </c>
      <c r="V954" s="2" t="str">
        <f t="shared" si="130"/>
        <v>Low Loyalty</v>
      </c>
      <c r="W954" s="2" t="str">
        <f t="shared" si="131"/>
        <v>Legitimate</v>
      </c>
      <c r="X954" s="2" t="str">
        <f>IF(Q954&lt;Data_Validation!$B$8,"Low Value",IF(Q954&lt;Data_Validation!$B$9,"Medium Value","High Value"))</f>
        <v>High Value</v>
      </c>
      <c r="Y954" s="2" t="str">
        <f t="shared" si="132"/>
        <v>High Value - Maintain</v>
      </c>
      <c r="Z954" s="2" t="str">
        <f t="shared" si="133"/>
        <v>Check Data</v>
      </c>
    </row>
    <row r="955" spans="1:26" x14ac:dyDescent="0.3">
      <c r="A955" t="s">
        <v>51</v>
      </c>
      <c r="B955">
        <v>24</v>
      </c>
      <c r="C955" t="s">
        <v>21</v>
      </c>
      <c r="D955" t="s">
        <v>18</v>
      </c>
      <c r="E955">
        <v>118.18</v>
      </c>
      <c r="F955">
        <v>16</v>
      </c>
      <c r="G955">
        <v>57</v>
      </c>
      <c r="H955">
        <v>0</v>
      </c>
      <c r="I955" t="s">
        <v>16</v>
      </c>
      <c r="J955">
        <v>91.5</v>
      </c>
      <c r="K955" s="1">
        <v>45729</v>
      </c>
      <c r="L955">
        <v>20</v>
      </c>
      <c r="M955">
        <v>0.18</v>
      </c>
      <c r="N955">
        <f>IF(E955="",Data_Validation!$B$1,E955)</f>
        <v>118.18</v>
      </c>
      <c r="O955">
        <f>IF(J955="",Data_Validation!$B$2,J955)</f>
        <v>91.5</v>
      </c>
      <c r="P955">
        <f t="shared" si="126"/>
        <v>2</v>
      </c>
      <c r="Q955" s="2">
        <f>CustomerData[[#This Row],[avg_order_value_clean]]*CustomerData[[#This Row],[total_orders]]</f>
        <v>1890.88</v>
      </c>
      <c r="R955" s="2" t="str">
        <f t="shared" si="134"/>
        <v>At Risk</v>
      </c>
      <c r="S955" s="2" t="str">
        <f t="shared" si="127"/>
        <v>Low Risk</v>
      </c>
      <c r="T955" s="2" t="str">
        <f t="shared" si="128"/>
        <v>Under 25</v>
      </c>
      <c r="U955" s="1">
        <f t="shared" ca="1" si="129"/>
        <v>532</v>
      </c>
      <c r="V955" s="2" t="str">
        <f t="shared" si="130"/>
        <v>Low Loyalty</v>
      </c>
      <c r="W955" s="2" t="str">
        <f t="shared" si="131"/>
        <v>Legitimate</v>
      </c>
      <c r="X955" s="2" t="str">
        <f>IF(Q955&lt;Data_Validation!$B$8,"Low Value",IF(Q955&lt;Data_Validation!$B$9,"Medium Value","High Value"))</f>
        <v>High Value</v>
      </c>
      <c r="Y955" s="2" t="str">
        <f t="shared" si="132"/>
        <v>High Value - Maintain</v>
      </c>
      <c r="Z955" s="2" t="str">
        <f t="shared" si="133"/>
        <v>Check Data</v>
      </c>
    </row>
    <row r="956" spans="1:26" x14ac:dyDescent="0.3">
      <c r="A956" t="s">
        <v>936</v>
      </c>
      <c r="B956">
        <v>26</v>
      </c>
      <c r="C956" t="s">
        <v>21</v>
      </c>
      <c r="D956" t="s">
        <v>44</v>
      </c>
      <c r="E956">
        <v>28.65</v>
      </c>
      <c r="F956">
        <v>15</v>
      </c>
      <c r="G956">
        <v>36</v>
      </c>
      <c r="H956">
        <v>0</v>
      </c>
      <c r="I956" t="s">
        <v>23</v>
      </c>
      <c r="J956">
        <v>30.1</v>
      </c>
      <c r="K956" s="1">
        <v>45443</v>
      </c>
      <c r="L956">
        <v>44</v>
      </c>
      <c r="M956">
        <v>0.17</v>
      </c>
      <c r="N956">
        <f>IF(E956="",Data_Validation!$B$1,E956)</f>
        <v>28.65</v>
      </c>
      <c r="O956">
        <f>IF(J956="",Data_Validation!$B$2,J956)</f>
        <v>30.1</v>
      </c>
      <c r="P956">
        <f t="shared" si="126"/>
        <v>1</v>
      </c>
      <c r="Q956" s="2">
        <f>CustomerData[[#This Row],[avg_order_value_clean]]*CustomerData[[#This Row],[total_orders]]</f>
        <v>429.75</v>
      </c>
      <c r="R956" s="2" t="str">
        <f t="shared" si="134"/>
        <v>At Risk</v>
      </c>
      <c r="S956" s="2" t="str">
        <f t="shared" si="127"/>
        <v>Low Risk</v>
      </c>
      <c r="T956" s="2" t="str">
        <f t="shared" si="128"/>
        <v>25-34</v>
      </c>
      <c r="U956" s="1">
        <f t="shared" ca="1" si="129"/>
        <v>818</v>
      </c>
      <c r="V956" s="2" t="str">
        <f t="shared" si="130"/>
        <v>Medium Loyalty</v>
      </c>
      <c r="W956" s="2" t="str">
        <f t="shared" si="131"/>
        <v>Legitimate</v>
      </c>
      <c r="X956" s="2" t="str">
        <f>IF(Q956&lt;Data_Validation!$B$8,"Low Value",IF(Q956&lt;Data_Validation!$B$9,"Medium Value","High Value"))</f>
        <v>Low Value</v>
      </c>
      <c r="Y956" s="2" t="str">
        <f t="shared" si="132"/>
        <v>Stable</v>
      </c>
      <c r="Z956" s="2" t="str">
        <f t="shared" si="133"/>
        <v>Check Data</v>
      </c>
    </row>
    <row r="957" spans="1:26" x14ac:dyDescent="0.3">
      <c r="A957" t="s">
        <v>937</v>
      </c>
      <c r="B957">
        <v>18</v>
      </c>
      <c r="C957" t="s">
        <v>14</v>
      </c>
      <c r="D957" t="s">
        <v>37</v>
      </c>
      <c r="E957">
        <v>87.95</v>
      </c>
      <c r="F957">
        <v>14</v>
      </c>
      <c r="G957">
        <v>234</v>
      </c>
      <c r="H957">
        <v>0</v>
      </c>
      <c r="I957" t="s">
        <v>19</v>
      </c>
      <c r="J957">
        <v>15.9</v>
      </c>
      <c r="K957" s="1">
        <v>45001</v>
      </c>
      <c r="L957">
        <v>76</v>
      </c>
      <c r="M957">
        <v>0.14000000000000001</v>
      </c>
      <c r="N957">
        <f>IF(E957="",Data_Validation!$B$1,E957)</f>
        <v>87.95</v>
      </c>
      <c r="O957">
        <f>IF(J957="",Data_Validation!$B$2,J957)</f>
        <v>15.9</v>
      </c>
      <c r="P957">
        <f t="shared" si="126"/>
        <v>1</v>
      </c>
      <c r="Q957" s="2">
        <f>CustomerData[[#This Row],[avg_order_value_clean]]*CustomerData[[#This Row],[total_orders]]</f>
        <v>1231.3</v>
      </c>
      <c r="R957" s="2" t="str">
        <f t="shared" si="134"/>
        <v>Inactive</v>
      </c>
      <c r="S957" s="2" t="str">
        <f t="shared" si="127"/>
        <v>Low Risk</v>
      </c>
      <c r="T957" s="2" t="str">
        <f t="shared" si="128"/>
        <v>Under 25</v>
      </c>
      <c r="U957" s="1">
        <f t="shared" ca="1" si="129"/>
        <v>1260</v>
      </c>
      <c r="V957" s="2" t="str">
        <f t="shared" si="130"/>
        <v>High Loyalty</v>
      </c>
      <c r="W957" s="2" t="str">
        <f t="shared" si="131"/>
        <v>Legitimate</v>
      </c>
      <c r="X957" s="2" t="str">
        <f>IF(Q957&lt;Data_Validation!$B$8,"Low Value",IF(Q957&lt;Data_Validation!$B$9,"Medium Value","High Value"))</f>
        <v>Low Value</v>
      </c>
      <c r="Y957" s="2" t="str">
        <f t="shared" si="132"/>
        <v>Stable</v>
      </c>
      <c r="Z957" s="2" t="str">
        <f t="shared" si="133"/>
        <v>Check Data</v>
      </c>
    </row>
    <row r="958" spans="1:26" x14ac:dyDescent="0.3">
      <c r="A958" t="s">
        <v>938</v>
      </c>
      <c r="B958">
        <v>43</v>
      </c>
      <c r="C958" t="s">
        <v>14</v>
      </c>
      <c r="D958" t="s">
        <v>28</v>
      </c>
      <c r="E958">
        <v>99.21</v>
      </c>
      <c r="F958">
        <v>12</v>
      </c>
      <c r="G958">
        <v>264</v>
      </c>
      <c r="H958">
        <v>0</v>
      </c>
      <c r="I958" t="s">
        <v>29</v>
      </c>
      <c r="J958">
        <v>43.4</v>
      </c>
      <c r="K958" s="1">
        <v>44056</v>
      </c>
      <c r="L958">
        <v>48</v>
      </c>
      <c r="M958">
        <v>0.76</v>
      </c>
      <c r="N958">
        <f>IF(E958="",Data_Validation!$B$1,E958)</f>
        <v>99.21</v>
      </c>
      <c r="O958">
        <f>IF(J958="",Data_Validation!$B$2,J958)</f>
        <v>43.4</v>
      </c>
      <c r="P958">
        <f t="shared" si="126"/>
        <v>1</v>
      </c>
      <c r="Q958" s="2">
        <f>CustomerData[[#This Row],[avg_order_value_clean]]*CustomerData[[#This Row],[total_orders]]</f>
        <v>1190.52</v>
      </c>
      <c r="R958" s="2" t="str">
        <f t="shared" si="134"/>
        <v>Inactive</v>
      </c>
      <c r="S958" s="2" t="str">
        <f t="shared" si="127"/>
        <v>High Risk</v>
      </c>
      <c r="T958" s="2" t="str">
        <f t="shared" si="128"/>
        <v>35-44</v>
      </c>
      <c r="U958" s="1">
        <f t="shared" ca="1" si="129"/>
        <v>2205</v>
      </c>
      <c r="V958" s="2" t="str">
        <f t="shared" si="130"/>
        <v>Medium Loyalty</v>
      </c>
      <c r="W958" s="2" t="str">
        <f t="shared" si="131"/>
        <v>Legitimate</v>
      </c>
      <c r="X958" s="2" t="str">
        <f>IF(Q958&lt;Data_Validation!$B$8,"Low Value",IF(Q958&lt;Data_Validation!$B$9,"Medium Value","High Value"))</f>
        <v>Low Value</v>
      </c>
      <c r="Y958" s="2" t="str">
        <f t="shared" si="132"/>
        <v>At Risk - Develop</v>
      </c>
      <c r="Z958" s="2" t="str">
        <f t="shared" si="133"/>
        <v>Check Data</v>
      </c>
    </row>
    <row r="959" spans="1:26" x14ac:dyDescent="0.3">
      <c r="A959" t="s">
        <v>939</v>
      </c>
      <c r="B959">
        <v>55</v>
      </c>
      <c r="C959" t="s">
        <v>21</v>
      </c>
      <c r="D959" t="s">
        <v>15</v>
      </c>
      <c r="E959">
        <v>55.43</v>
      </c>
      <c r="F959">
        <v>9</v>
      </c>
      <c r="G959">
        <v>14</v>
      </c>
      <c r="H959">
        <v>0</v>
      </c>
      <c r="I959" t="s">
        <v>19</v>
      </c>
      <c r="J959">
        <v>8.4</v>
      </c>
      <c r="K959" s="1">
        <v>44085</v>
      </c>
      <c r="L959">
        <v>43</v>
      </c>
      <c r="M959">
        <v>0.36</v>
      </c>
      <c r="N959">
        <f>IF(E959="",Data_Validation!$B$1,E959)</f>
        <v>55.43</v>
      </c>
      <c r="O959">
        <f>IF(J959="",Data_Validation!$B$2,J959)</f>
        <v>8.4</v>
      </c>
      <c r="P959">
        <f t="shared" si="126"/>
        <v>1</v>
      </c>
      <c r="Q959" s="2">
        <f>CustomerData[[#This Row],[avg_order_value_clean]]*CustomerData[[#This Row],[total_orders]]</f>
        <v>498.87</v>
      </c>
      <c r="R959" s="2" t="str">
        <f t="shared" si="134"/>
        <v>Active</v>
      </c>
      <c r="S959" s="2" t="str">
        <f t="shared" si="127"/>
        <v>Medium Risk</v>
      </c>
      <c r="T959" s="2" t="str">
        <f t="shared" si="128"/>
        <v>55+</v>
      </c>
      <c r="U959" s="1">
        <f t="shared" ca="1" si="129"/>
        <v>2176</v>
      </c>
      <c r="V959" s="2" t="str">
        <f t="shared" si="130"/>
        <v>Medium Loyalty</v>
      </c>
      <c r="W959" s="2" t="str">
        <f t="shared" si="131"/>
        <v>Legitimate</v>
      </c>
      <c r="X959" s="2" t="str">
        <f>IF(Q959&lt;Data_Validation!$B$8,"Low Value",IF(Q959&lt;Data_Validation!$B$9,"Medium Value","High Value"))</f>
        <v>Low Value</v>
      </c>
      <c r="Y959" s="2" t="str">
        <f t="shared" si="132"/>
        <v>Stable</v>
      </c>
      <c r="Z959" s="2" t="str">
        <f t="shared" si="133"/>
        <v>Check Data</v>
      </c>
    </row>
    <row r="960" spans="1:26" x14ac:dyDescent="0.3">
      <c r="A960" t="s">
        <v>940</v>
      </c>
      <c r="B960">
        <v>55</v>
      </c>
      <c r="C960" t="s">
        <v>14</v>
      </c>
      <c r="D960" t="s">
        <v>37</v>
      </c>
      <c r="E960">
        <v>146.16999999999999</v>
      </c>
      <c r="F960">
        <v>9</v>
      </c>
      <c r="G960">
        <v>87</v>
      </c>
      <c r="H960">
        <v>0</v>
      </c>
      <c r="I960" t="s">
        <v>29</v>
      </c>
      <c r="J960">
        <v>4.4000000000000004</v>
      </c>
      <c r="K960" s="1">
        <v>44946</v>
      </c>
      <c r="L960">
        <v>76</v>
      </c>
      <c r="M960">
        <v>0.17</v>
      </c>
      <c r="N960">
        <f>IF(E960="",Data_Validation!$B$1,E960)</f>
        <v>146.16999999999999</v>
      </c>
      <c r="O960">
        <f>IF(J960="",Data_Validation!$B$2,J960)</f>
        <v>4.4000000000000004</v>
      </c>
      <c r="P960">
        <f t="shared" si="126"/>
        <v>1</v>
      </c>
      <c r="Q960" s="2">
        <f>CustomerData[[#This Row],[avg_order_value_clean]]*CustomerData[[#This Row],[total_orders]]</f>
        <v>1315.53</v>
      </c>
      <c r="R960" s="2" t="str">
        <f t="shared" si="134"/>
        <v>At Risk</v>
      </c>
      <c r="S960" s="2" t="str">
        <f t="shared" si="127"/>
        <v>Low Risk</v>
      </c>
      <c r="T960" s="2" t="str">
        <f t="shared" si="128"/>
        <v>55+</v>
      </c>
      <c r="U960" s="1">
        <f t="shared" ca="1" si="129"/>
        <v>1315</v>
      </c>
      <c r="V960" s="2" t="str">
        <f t="shared" si="130"/>
        <v>High Loyalty</v>
      </c>
      <c r="W960" s="2" t="str">
        <f t="shared" si="131"/>
        <v>Legitimate</v>
      </c>
      <c r="X960" s="2" t="str">
        <f>IF(Q960&lt;Data_Validation!$B$8,"Low Value",IF(Q960&lt;Data_Validation!$B$9,"Medium Value","High Value"))</f>
        <v>Low Value</v>
      </c>
      <c r="Y960" s="2" t="str">
        <f t="shared" si="132"/>
        <v>Stable</v>
      </c>
      <c r="Z960" s="2" t="str">
        <f t="shared" si="133"/>
        <v>Check Data</v>
      </c>
    </row>
    <row r="961" spans="1:26" x14ac:dyDescent="0.3">
      <c r="A961" t="s">
        <v>941</v>
      </c>
      <c r="B961">
        <v>71</v>
      </c>
      <c r="C961" t="s">
        <v>14</v>
      </c>
      <c r="D961" t="s">
        <v>52</v>
      </c>
      <c r="E961">
        <v>41.55</v>
      </c>
      <c r="F961">
        <v>16</v>
      </c>
      <c r="G961">
        <v>98</v>
      </c>
      <c r="H961">
        <v>0</v>
      </c>
      <c r="I961" t="s">
        <v>16</v>
      </c>
      <c r="J961">
        <v>97.8</v>
      </c>
      <c r="K961" s="1">
        <v>44230</v>
      </c>
      <c r="L961">
        <v>81</v>
      </c>
      <c r="M961">
        <v>0.37</v>
      </c>
      <c r="N961">
        <f>IF(E961="",Data_Validation!$B$1,E961)</f>
        <v>41.55</v>
      </c>
      <c r="O961">
        <f>IF(J961="",Data_Validation!$B$2,J961)</f>
        <v>97.8</v>
      </c>
      <c r="P961">
        <f t="shared" si="126"/>
        <v>2</v>
      </c>
      <c r="Q961" s="2">
        <f>CustomerData[[#This Row],[avg_order_value_clean]]*CustomerData[[#This Row],[total_orders]]</f>
        <v>664.8</v>
      </c>
      <c r="R961" s="2" t="str">
        <f t="shared" si="134"/>
        <v>Inactive</v>
      </c>
      <c r="S961" s="2" t="str">
        <f t="shared" si="127"/>
        <v>Medium Risk</v>
      </c>
      <c r="T961" s="2" t="str">
        <f t="shared" si="128"/>
        <v>55+</v>
      </c>
      <c r="U961" s="1">
        <f t="shared" ca="1" si="129"/>
        <v>2031</v>
      </c>
      <c r="V961" s="2" t="str">
        <f t="shared" si="130"/>
        <v>High Loyalty</v>
      </c>
      <c r="W961" s="2" t="str">
        <f t="shared" si="131"/>
        <v>Legitimate</v>
      </c>
      <c r="X961" s="2" t="str">
        <f>IF(Q961&lt;Data_Validation!$B$8,"Low Value",IF(Q961&lt;Data_Validation!$B$9,"Medium Value","High Value"))</f>
        <v>Low Value</v>
      </c>
      <c r="Y961" s="2" t="str">
        <f t="shared" si="132"/>
        <v>Stable</v>
      </c>
      <c r="Z961" s="2" t="str">
        <f t="shared" si="133"/>
        <v>Check Data</v>
      </c>
    </row>
    <row r="962" spans="1:26" x14ac:dyDescent="0.3">
      <c r="A962" t="s">
        <v>942</v>
      </c>
      <c r="B962">
        <v>78</v>
      </c>
      <c r="C962" t="s">
        <v>14</v>
      </c>
      <c r="D962" t="s">
        <v>37</v>
      </c>
      <c r="E962">
        <v>156.63999999999999</v>
      </c>
      <c r="F962">
        <v>8</v>
      </c>
      <c r="G962">
        <v>104</v>
      </c>
      <c r="H962">
        <v>0</v>
      </c>
      <c r="I962" t="s">
        <v>40</v>
      </c>
      <c r="J962">
        <v>97.2</v>
      </c>
      <c r="K962" s="1">
        <v>44944</v>
      </c>
      <c r="L962">
        <v>68</v>
      </c>
      <c r="M962">
        <v>0.16</v>
      </c>
      <c r="N962">
        <f>IF(E962="",Data_Validation!$B$1,E962)</f>
        <v>156.63999999999999</v>
      </c>
      <c r="O962">
        <f>IF(J962="",Data_Validation!$B$2,J962)</f>
        <v>97.2</v>
      </c>
      <c r="P962">
        <f t="shared" ref="P962:P1025" si="135">COUNTIF($A$2:$A$5001,A962)</f>
        <v>1</v>
      </c>
      <c r="Q962" s="2">
        <f>CustomerData[[#This Row],[avg_order_value_clean]]*CustomerData[[#This Row],[total_orders]]</f>
        <v>1253.1199999999999</v>
      </c>
      <c r="R962" s="2" t="str">
        <f t="shared" si="134"/>
        <v>Inactive</v>
      </c>
      <c r="S962" s="2" t="str">
        <f t="shared" ref="S962:S1025" si="136">IF(M962&lt;0.2,"Low Risk",IF(M962&lt;0.5,"Medium Risk","High Risk"))</f>
        <v>Low Risk</v>
      </c>
      <c r="T962" s="2" t="str">
        <f t="shared" ref="T962:T1025" si="137">IF(B962&lt;25,"Under 25",IF(B962&lt;35,"25-34",IF(B962&lt;45,"35-44",IF(B962&lt;55,"45-54","55+"))))</f>
        <v>55+</v>
      </c>
      <c r="U962" s="1">
        <f t="shared" ref="U962:U1025" ca="1" si="138">TODAY()-K962</f>
        <v>1317</v>
      </c>
      <c r="V962" s="2" t="str">
        <f t="shared" ref="V962:V1025" si="139">IF(L962&lt;40,"Low Loyalty",IF(L962&lt;70,"Medium Loyalty","High Loyalty"))</f>
        <v>Medium Loyalty</v>
      </c>
      <c r="W962" s="2" t="str">
        <f t="shared" ref="W962:W1025" si="140">IF(H962=1,"Fraudulent","Legitimate")</f>
        <v>Legitimate</v>
      </c>
      <c r="X962" s="2" t="str">
        <f>IF(Q962&lt;Data_Validation!$B$8,"Low Value",IF(Q962&lt;Data_Validation!$B$9,"Medium Value","High Value"))</f>
        <v>Low Value</v>
      </c>
      <c r="Y962" s="2" t="str">
        <f t="shared" ref="Y962:Y1025" si="141">IF(AND(X962="High Value",S962="High Risk"),"Critical - Retain",IF(AND(X962="High Value",S962&lt;&gt;"High Risk"),"High Value - Maintain",IF(AND(X962&lt;&gt;"High Value",S962="High Risk"),"At Risk - Develop","Stable")))</f>
        <v>Stable</v>
      </c>
      <c r="Z962" s="2" t="str">
        <f t="shared" ref="Z962:Z1025" si="142">IF(OR(B962&lt;18,F962&lt;0,N962&lt;0,O962&lt;0,O962&gt;1,M962&lt;0,M962&gt;1),"Check Data","Valid")</f>
        <v>Check Data</v>
      </c>
    </row>
    <row r="963" spans="1:26" x14ac:dyDescent="0.3">
      <c r="A963" t="s">
        <v>943</v>
      </c>
      <c r="B963">
        <v>61</v>
      </c>
      <c r="C963" t="s">
        <v>14</v>
      </c>
      <c r="D963" t="s">
        <v>18</v>
      </c>
      <c r="E963">
        <v>95.57</v>
      </c>
      <c r="F963">
        <v>12</v>
      </c>
      <c r="G963">
        <v>216</v>
      </c>
      <c r="H963">
        <v>0</v>
      </c>
      <c r="I963" t="s">
        <v>40</v>
      </c>
      <c r="J963">
        <v>35.200000000000003</v>
      </c>
      <c r="K963" s="1">
        <v>44571</v>
      </c>
      <c r="L963">
        <v>72</v>
      </c>
      <c r="M963">
        <v>0.27</v>
      </c>
      <c r="N963">
        <f>IF(E963="",Data_Validation!$B$1,E963)</f>
        <v>95.57</v>
      </c>
      <c r="O963">
        <f>IF(J963="",Data_Validation!$B$2,J963)</f>
        <v>35.200000000000003</v>
      </c>
      <c r="P963">
        <f t="shared" si="135"/>
        <v>2</v>
      </c>
      <c r="Q963" s="2">
        <f>CustomerData[[#This Row],[avg_order_value_clean]]*CustomerData[[#This Row],[total_orders]]</f>
        <v>1146.8399999999999</v>
      </c>
      <c r="R963" s="2" t="str">
        <f t="shared" ref="R963:R1026" si="143">IF(G963&lt;=30,"Active",IF(G963&lt;=90,"At Risk","Inactive"))</f>
        <v>Inactive</v>
      </c>
      <c r="S963" s="2" t="str">
        <f t="shared" si="136"/>
        <v>Medium Risk</v>
      </c>
      <c r="T963" s="2" t="str">
        <f t="shared" si="137"/>
        <v>55+</v>
      </c>
      <c r="U963" s="1">
        <f t="shared" ca="1" si="138"/>
        <v>1690</v>
      </c>
      <c r="V963" s="2" t="str">
        <f t="shared" si="139"/>
        <v>High Loyalty</v>
      </c>
      <c r="W963" s="2" t="str">
        <f t="shared" si="140"/>
        <v>Legitimate</v>
      </c>
      <c r="X963" s="2" t="str">
        <f>IF(Q963&lt;Data_Validation!$B$8,"Low Value",IF(Q963&lt;Data_Validation!$B$9,"Medium Value","High Value"))</f>
        <v>Low Value</v>
      </c>
      <c r="Y963" s="2" t="str">
        <f t="shared" si="141"/>
        <v>Stable</v>
      </c>
      <c r="Z963" s="2" t="str">
        <f t="shared" si="142"/>
        <v>Check Data</v>
      </c>
    </row>
    <row r="964" spans="1:26" x14ac:dyDescent="0.3">
      <c r="A964" t="s">
        <v>944</v>
      </c>
      <c r="B964">
        <v>39</v>
      </c>
      <c r="C964" t="s">
        <v>21</v>
      </c>
      <c r="D964" t="s">
        <v>50</v>
      </c>
      <c r="E964">
        <v>39.58</v>
      </c>
      <c r="F964">
        <v>10</v>
      </c>
      <c r="G964">
        <v>190</v>
      </c>
      <c r="H964">
        <v>0</v>
      </c>
      <c r="I964" t="s">
        <v>29</v>
      </c>
      <c r="J964">
        <v>82.1</v>
      </c>
      <c r="K964" s="1">
        <v>45051</v>
      </c>
      <c r="L964">
        <v>71</v>
      </c>
      <c r="M964">
        <v>0.2</v>
      </c>
      <c r="N964">
        <f>IF(E964="",Data_Validation!$B$1,E964)</f>
        <v>39.58</v>
      </c>
      <c r="O964">
        <f>IF(J964="",Data_Validation!$B$2,J964)</f>
        <v>82.1</v>
      </c>
      <c r="P964">
        <f t="shared" si="135"/>
        <v>1</v>
      </c>
      <c r="Q964" s="2">
        <f>CustomerData[[#This Row],[avg_order_value_clean]]*CustomerData[[#This Row],[total_orders]]</f>
        <v>395.79999999999995</v>
      </c>
      <c r="R964" s="2" t="str">
        <f t="shared" si="143"/>
        <v>Inactive</v>
      </c>
      <c r="S964" s="2" t="str">
        <f t="shared" si="136"/>
        <v>Medium Risk</v>
      </c>
      <c r="T964" s="2" t="str">
        <f t="shared" si="137"/>
        <v>35-44</v>
      </c>
      <c r="U964" s="1">
        <f t="shared" ca="1" si="138"/>
        <v>1210</v>
      </c>
      <c r="V964" s="2" t="str">
        <f t="shared" si="139"/>
        <v>High Loyalty</v>
      </c>
      <c r="W964" s="2" t="str">
        <f t="shared" si="140"/>
        <v>Legitimate</v>
      </c>
      <c r="X964" s="2" t="str">
        <f>IF(Q964&lt;Data_Validation!$B$8,"Low Value",IF(Q964&lt;Data_Validation!$B$9,"Medium Value","High Value"))</f>
        <v>Low Value</v>
      </c>
      <c r="Y964" s="2" t="str">
        <f t="shared" si="141"/>
        <v>Stable</v>
      </c>
      <c r="Z964" s="2" t="str">
        <f t="shared" si="142"/>
        <v>Check Data</v>
      </c>
    </row>
    <row r="965" spans="1:26" x14ac:dyDescent="0.3">
      <c r="A965" t="s">
        <v>945</v>
      </c>
      <c r="B965">
        <v>61</v>
      </c>
      <c r="C965" t="s">
        <v>25</v>
      </c>
      <c r="D965" t="s">
        <v>52</v>
      </c>
      <c r="E965">
        <v>81.739999999999995</v>
      </c>
      <c r="F965">
        <v>3</v>
      </c>
      <c r="G965">
        <v>214</v>
      </c>
      <c r="H965">
        <v>0</v>
      </c>
      <c r="I965" t="s">
        <v>19</v>
      </c>
      <c r="J965">
        <v>22.3</v>
      </c>
      <c r="K965" s="1">
        <v>45646</v>
      </c>
      <c r="L965">
        <v>55</v>
      </c>
      <c r="M965">
        <v>0.67</v>
      </c>
      <c r="N965">
        <f>IF(E965="",Data_Validation!$B$1,E965)</f>
        <v>81.739999999999995</v>
      </c>
      <c r="O965">
        <f>IF(J965="",Data_Validation!$B$2,J965)</f>
        <v>22.3</v>
      </c>
      <c r="P965">
        <f t="shared" si="135"/>
        <v>1</v>
      </c>
      <c r="Q965" s="2">
        <f>CustomerData[[#This Row],[avg_order_value_clean]]*CustomerData[[#This Row],[total_orders]]</f>
        <v>245.21999999999997</v>
      </c>
      <c r="R965" s="2" t="str">
        <f t="shared" si="143"/>
        <v>Inactive</v>
      </c>
      <c r="S965" s="2" t="str">
        <f t="shared" si="136"/>
        <v>High Risk</v>
      </c>
      <c r="T965" s="2" t="str">
        <f t="shared" si="137"/>
        <v>55+</v>
      </c>
      <c r="U965" s="1">
        <f t="shared" ca="1" si="138"/>
        <v>615</v>
      </c>
      <c r="V965" s="2" t="str">
        <f t="shared" si="139"/>
        <v>Medium Loyalty</v>
      </c>
      <c r="W965" s="2" t="str">
        <f t="shared" si="140"/>
        <v>Legitimate</v>
      </c>
      <c r="X965" s="2" t="str">
        <f>IF(Q965&lt;Data_Validation!$B$8,"Low Value",IF(Q965&lt;Data_Validation!$B$9,"Medium Value","High Value"))</f>
        <v>Low Value</v>
      </c>
      <c r="Y965" s="2" t="str">
        <f t="shared" si="141"/>
        <v>At Risk - Develop</v>
      </c>
      <c r="Z965" s="2" t="str">
        <f t="shared" si="142"/>
        <v>Check Data</v>
      </c>
    </row>
    <row r="966" spans="1:26" x14ac:dyDescent="0.3">
      <c r="A966" t="s">
        <v>946</v>
      </c>
      <c r="B966">
        <v>27</v>
      </c>
      <c r="C966" t="s">
        <v>14</v>
      </c>
      <c r="D966" t="s">
        <v>44</v>
      </c>
      <c r="E966">
        <v>51.38</v>
      </c>
      <c r="F966">
        <v>7</v>
      </c>
      <c r="G966">
        <v>197</v>
      </c>
      <c r="H966">
        <v>0</v>
      </c>
      <c r="I966" t="s">
        <v>40</v>
      </c>
      <c r="J966">
        <v>41.7</v>
      </c>
      <c r="K966" s="1">
        <v>45295</v>
      </c>
      <c r="L966">
        <v>82</v>
      </c>
      <c r="M966">
        <v>0.39</v>
      </c>
      <c r="N966">
        <f>IF(E966="",Data_Validation!$B$1,E966)</f>
        <v>51.38</v>
      </c>
      <c r="O966">
        <f>IF(J966="",Data_Validation!$B$2,J966)</f>
        <v>41.7</v>
      </c>
      <c r="P966">
        <f t="shared" si="135"/>
        <v>2</v>
      </c>
      <c r="Q966" s="2">
        <f>CustomerData[[#This Row],[avg_order_value_clean]]*CustomerData[[#This Row],[total_orders]]</f>
        <v>359.66</v>
      </c>
      <c r="R966" s="2" t="str">
        <f t="shared" si="143"/>
        <v>Inactive</v>
      </c>
      <c r="S966" s="2" t="str">
        <f t="shared" si="136"/>
        <v>Medium Risk</v>
      </c>
      <c r="T966" s="2" t="str">
        <f t="shared" si="137"/>
        <v>25-34</v>
      </c>
      <c r="U966" s="1">
        <f t="shared" ca="1" si="138"/>
        <v>966</v>
      </c>
      <c r="V966" s="2" t="str">
        <f t="shared" si="139"/>
        <v>High Loyalty</v>
      </c>
      <c r="W966" s="2" t="str">
        <f t="shared" si="140"/>
        <v>Legitimate</v>
      </c>
      <c r="X966" s="2" t="str">
        <f>IF(Q966&lt;Data_Validation!$B$8,"Low Value",IF(Q966&lt;Data_Validation!$B$9,"Medium Value","High Value"))</f>
        <v>Low Value</v>
      </c>
      <c r="Y966" s="2" t="str">
        <f t="shared" si="141"/>
        <v>Stable</v>
      </c>
      <c r="Z966" s="2" t="str">
        <f t="shared" si="142"/>
        <v>Check Data</v>
      </c>
    </row>
    <row r="967" spans="1:26" x14ac:dyDescent="0.3">
      <c r="A967" t="s">
        <v>442</v>
      </c>
      <c r="B967">
        <v>72</v>
      </c>
      <c r="C967" t="s">
        <v>21</v>
      </c>
      <c r="D967" t="s">
        <v>26</v>
      </c>
      <c r="E967">
        <v>41.22</v>
      </c>
      <c r="F967">
        <v>9</v>
      </c>
      <c r="G967">
        <v>104</v>
      </c>
      <c r="H967">
        <v>0</v>
      </c>
      <c r="I967" t="s">
        <v>19</v>
      </c>
      <c r="J967">
        <v>72.599999999999994</v>
      </c>
      <c r="K967" s="1">
        <v>45627</v>
      </c>
      <c r="L967">
        <v>26</v>
      </c>
      <c r="M967">
        <v>0.48</v>
      </c>
      <c r="N967">
        <f>IF(E967="",Data_Validation!$B$1,E967)</f>
        <v>41.22</v>
      </c>
      <c r="O967">
        <f>IF(J967="",Data_Validation!$B$2,J967)</f>
        <v>72.599999999999994</v>
      </c>
      <c r="P967">
        <f t="shared" si="135"/>
        <v>2</v>
      </c>
      <c r="Q967" s="2">
        <f>CustomerData[[#This Row],[avg_order_value_clean]]*CustomerData[[#This Row],[total_orders]]</f>
        <v>370.98</v>
      </c>
      <c r="R967" s="2" t="str">
        <f t="shared" si="143"/>
        <v>Inactive</v>
      </c>
      <c r="S967" s="2" t="str">
        <f t="shared" si="136"/>
        <v>Medium Risk</v>
      </c>
      <c r="T967" s="2" t="str">
        <f t="shared" si="137"/>
        <v>55+</v>
      </c>
      <c r="U967" s="1">
        <f t="shared" ca="1" si="138"/>
        <v>634</v>
      </c>
      <c r="V967" s="2" t="str">
        <f t="shared" si="139"/>
        <v>Low Loyalty</v>
      </c>
      <c r="W967" s="2" t="str">
        <f t="shared" si="140"/>
        <v>Legitimate</v>
      </c>
      <c r="X967" s="2" t="str">
        <f>IF(Q967&lt;Data_Validation!$B$8,"Low Value",IF(Q967&lt;Data_Validation!$B$9,"Medium Value","High Value"))</f>
        <v>Low Value</v>
      </c>
      <c r="Y967" s="2" t="str">
        <f t="shared" si="141"/>
        <v>Stable</v>
      </c>
      <c r="Z967" s="2" t="str">
        <f t="shared" si="142"/>
        <v>Check Data</v>
      </c>
    </row>
    <row r="968" spans="1:26" x14ac:dyDescent="0.3">
      <c r="A968" t="s">
        <v>947</v>
      </c>
      <c r="B968">
        <v>79</v>
      </c>
      <c r="C968" t="s">
        <v>21</v>
      </c>
      <c r="D968" t="s">
        <v>26</v>
      </c>
      <c r="E968">
        <v>103.9</v>
      </c>
      <c r="F968">
        <v>6</v>
      </c>
      <c r="G968">
        <v>26</v>
      </c>
      <c r="H968">
        <v>0</v>
      </c>
      <c r="I968" t="s">
        <v>23</v>
      </c>
      <c r="J968">
        <v>55.1</v>
      </c>
      <c r="K968" s="1">
        <v>45096</v>
      </c>
      <c r="L968">
        <v>31</v>
      </c>
      <c r="M968">
        <v>0.12</v>
      </c>
      <c r="N968">
        <f>IF(E968="",Data_Validation!$B$1,E968)</f>
        <v>103.9</v>
      </c>
      <c r="O968">
        <f>IF(J968="",Data_Validation!$B$2,J968)</f>
        <v>55.1</v>
      </c>
      <c r="P968">
        <f t="shared" si="135"/>
        <v>4</v>
      </c>
      <c r="Q968" s="2">
        <f>CustomerData[[#This Row],[avg_order_value_clean]]*CustomerData[[#This Row],[total_orders]]</f>
        <v>623.40000000000009</v>
      </c>
      <c r="R968" s="2" t="str">
        <f t="shared" si="143"/>
        <v>Active</v>
      </c>
      <c r="S968" s="2" t="str">
        <f t="shared" si="136"/>
        <v>Low Risk</v>
      </c>
      <c r="T968" s="2" t="str">
        <f t="shared" si="137"/>
        <v>55+</v>
      </c>
      <c r="U968" s="1">
        <f t="shared" ca="1" si="138"/>
        <v>1165</v>
      </c>
      <c r="V968" s="2" t="str">
        <f t="shared" si="139"/>
        <v>Low Loyalty</v>
      </c>
      <c r="W968" s="2" t="str">
        <f t="shared" si="140"/>
        <v>Legitimate</v>
      </c>
      <c r="X968" s="2" t="str">
        <f>IF(Q968&lt;Data_Validation!$B$8,"Low Value",IF(Q968&lt;Data_Validation!$B$9,"Medium Value","High Value"))</f>
        <v>Low Value</v>
      </c>
      <c r="Y968" s="2" t="str">
        <f t="shared" si="141"/>
        <v>Stable</v>
      </c>
      <c r="Z968" s="2" t="str">
        <f t="shared" si="142"/>
        <v>Check Data</v>
      </c>
    </row>
    <row r="969" spans="1:26" x14ac:dyDescent="0.3">
      <c r="A969" t="s">
        <v>948</v>
      </c>
      <c r="B969">
        <v>75</v>
      </c>
      <c r="C969" t="s">
        <v>14</v>
      </c>
      <c r="D969" t="s">
        <v>28</v>
      </c>
      <c r="E969">
        <v>159.46</v>
      </c>
      <c r="F969">
        <v>8</v>
      </c>
      <c r="G969">
        <v>181</v>
      </c>
      <c r="H969">
        <v>0</v>
      </c>
      <c r="I969" t="s">
        <v>19</v>
      </c>
      <c r="J969">
        <v>82.1</v>
      </c>
      <c r="K969" s="1">
        <v>45440</v>
      </c>
      <c r="L969">
        <v>54</v>
      </c>
      <c r="M969">
        <v>0.36</v>
      </c>
      <c r="N969">
        <f>IF(E969="",Data_Validation!$B$1,E969)</f>
        <v>159.46</v>
      </c>
      <c r="O969">
        <f>IF(J969="",Data_Validation!$B$2,J969)</f>
        <v>82.1</v>
      </c>
      <c r="P969">
        <f t="shared" si="135"/>
        <v>1</v>
      </c>
      <c r="Q969" s="2">
        <f>CustomerData[[#This Row],[avg_order_value_clean]]*CustomerData[[#This Row],[total_orders]]</f>
        <v>1275.68</v>
      </c>
      <c r="R969" s="2" t="str">
        <f t="shared" si="143"/>
        <v>Inactive</v>
      </c>
      <c r="S969" s="2" t="str">
        <f t="shared" si="136"/>
        <v>Medium Risk</v>
      </c>
      <c r="T969" s="2" t="str">
        <f t="shared" si="137"/>
        <v>55+</v>
      </c>
      <c r="U969" s="1">
        <f t="shared" ca="1" si="138"/>
        <v>821</v>
      </c>
      <c r="V969" s="2" t="str">
        <f t="shared" si="139"/>
        <v>Medium Loyalty</v>
      </c>
      <c r="W969" s="2" t="str">
        <f t="shared" si="140"/>
        <v>Legitimate</v>
      </c>
      <c r="X969" s="2" t="str">
        <f>IF(Q969&lt;Data_Validation!$B$8,"Low Value",IF(Q969&lt;Data_Validation!$B$9,"Medium Value","High Value"))</f>
        <v>Low Value</v>
      </c>
      <c r="Y969" s="2" t="str">
        <f t="shared" si="141"/>
        <v>Stable</v>
      </c>
      <c r="Z969" s="2" t="str">
        <f t="shared" si="142"/>
        <v>Check Data</v>
      </c>
    </row>
    <row r="970" spans="1:26" x14ac:dyDescent="0.3">
      <c r="A970" t="s">
        <v>499</v>
      </c>
      <c r="B970">
        <v>23</v>
      </c>
      <c r="C970" t="s">
        <v>21</v>
      </c>
      <c r="D970" t="s">
        <v>44</v>
      </c>
      <c r="E970">
        <v>315.51</v>
      </c>
      <c r="F970">
        <v>7</v>
      </c>
      <c r="G970">
        <v>82</v>
      </c>
      <c r="H970">
        <v>0</v>
      </c>
      <c r="I970" t="s">
        <v>23</v>
      </c>
      <c r="J970">
        <v>98</v>
      </c>
      <c r="K970" s="1">
        <v>45036</v>
      </c>
      <c r="L970">
        <v>56</v>
      </c>
      <c r="M970">
        <v>0.22</v>
      </c>
      <c r="N970">
        <f>IF(E970="",Data_Validation!$B$1,E970)</f>
        <v>315.51</v>
      </c>
      <c r="O970">
        <f>IF(J970="",Data_Validation!$B$2,J970)</f>
        <v>98</v>
      </c>
      <c r="P970">
        <f t="shared" si="135"/>
        <v>3</v>
      </c>
      <c r="Q970" s="2">
        <f>CustomerData[[#This Row],[avg_order_value_clean]]*CustomerData[[#This Row],[total_orders]]</f>
        <v>2208.5699999999997</v>
      </c>
      <c r="R970" s="2" t="str">
        <f t="shared" si="143"/>
        <v>At Risk</v>
      </c>
      <c r="S970" s="2" t="str">
        <f t="shared" si="136"/>
        <v>Medium Risk</v>
      </c>
      <c r="T970" s="2" t="str">
        <f t="shared" si="137"/>
        <v>Under 25</v>
      </c>
      <c r="U970" s="1">
        <f t="shared" ca="1" si="138"/>
        <v>1225</v>
      </c>
      <c r="V970" s="2" t="str">
        <f t="shared" si="139"/>
        <v>Medium Loyalty</v>
      </c>
      <c r="W970" s="2" t="str">
        <f t="shared" si="140"/>
        <v>Legitimate</v>
      </c>
      <c r="X970" s="2" t="str">
        <f>IF(Q970&lt;Data_Validation!$B$8,"Low Value",IF(Q970&lt;Data_Validation!$B$9,"Medium Value","High Value"))</f>
        <v>High Value</v>
      </c>
      <c r="Y970" s="2" t="str">
        <f t="shared" si="141"/>
        <v>High Value - Maintain</v>
      </c>
      <c r="Z970" s="2" t="str">
        <f t="shared" si="142"/>
        <v>Check Data</v>
      </c>
    </row>
    <row r="971" spans="1:26" x14ac:dyDescent="0.3">
      <c r="A971" t="s">
        <v>949</v>
      </c>
      <c r="B971">
        <v>34</v>
      </c>
      <c r="C971" t="s">
        <v>21</v>
      </c>
      <c r="D971" t="s">
        <v>22</v>
      </c>
      <c r="E971">
        <v>35.75</v>
      </c>
      <c r="F971">
        <v>9</v>
      </c>
      <c r="G971">
        <v>158</v>
      </c>
      <c r="H971">
        <v>0</v>
      </c>
      <c r="I971" t="s">
        <v>23</v>
      </c>
      <c r="J971">
        <v>0.9</v>
      </c>
      <c r="K971" s="1">
        <v>45059</v>
      </c>
      <c r="L971">
        <v>56</v>
      </c>
      <c r="M971">
        <v>0.49</v>
      </c>
      <c r="N971">
        <f>IF(E971="",Data_Validation!$B$1,E971)</f>
        <v>35.75</v>
      </c>
      <c r="O971">
        <f>IF(J971="",Data_Validation!$B$2,J971)</f>
        <v>0.9</v>
      </c>
      <c r="P971">
        <f t="shared" si="135"/>
        <v>1</v>
      </c>
      <c r="Q971" s="2">
        <f>CustomerData[[#This Row],[avg_order_value_clean]]*CustomerData[[#This Row],[total_orders]]</f>
        <v>321.75</v>
      </c>
      <c r="R971" s="2" t="str">
        <f t="shared" si="143"/>
        <v>Inactive</v>
      </c>
      <c r="S971" s="2" t="str">
        <f t="shared" si="136"/>
        <v>Medium Risk</v>
      </c>
      <c r="T971" s="2" t="str">
        <f t="shared" si="137"/>
        <v>25-34</v>
      </c>
      <c r="U971" s="1">
        <f t="shared" ca="1" si="138"/>
        <v>1202</v>
      </c>
      <c r="V971" s="2" t="str">
        <f t="shared" si="139"/>
        <v>Medium Loyalty</v>
      </c>
      <c r="W971" s="2" t="str">
        <f t="shared" si="140"/>
        <v>Legitimate</v>
      </c>
      <c r="X971" s="2" t="str">
        <f>IF(Q971&lt;Data_Validation!$B$8,"Low Value",IF(Q971&lt;Data_Validation!$B$9,"Medium Value","High Value"))</f>
        <v>Low Value</v>
      </c>
      <c r="Y971" s="2" t="str">
        <f t="shared" si="141"/>
        <v>Stable</v>
      </c>
      <c r="Z971" s="2" t="str">
        <f t="shared" si="142"/>
        <v>Valid</v>
      </c>
    </row>
    <row r="972" spans="1:26" x14ac:dyDescent="0.3">
      <c r="A972" t="s">
        <v>950</v>
      </c>
      <c r="B972">
        <v>68</v>
      </c>
      <c r="C972" t="s">
        <v>14</v>
      </c>
      <c r="D972" t="s">
        <v>35</v>
      </c>
      <c r="E972">
        <v>55.02</v>
      </c>
      <c r="F972">
        <v>8</v>
      </c>
      <c r="G972">
        <v>229</v>
      </c>
      <c r="H972">
        <v>0</v>
      </c>
      <c r="I972" t="s">
        <v>40</v>
      </c>
      <c r="J972">
        <v>92.5</v>
      </c>
      <c r="K972" s="1">
        <v>45335</v>
      </c>
      <c r="L972">
        <v>53</v>
      </c>
      <c r="M972">
        <v>0.09</v>
      </c>
      <c r="N972">
        <f>IF(E972="",Data_Validation!$B$1,E972)</f>
        <v>55.02</v>
      </c>
      <c r="O972">
        <f>IF(J972="",Data_Validation!$B$2,J972)</f>
        <v>92.5</v>
      </c>
      <c r="P972">
        <f t="shared" si="135"/>
        <v>1</v>
      </c>
      <c r="Q972" s="2">
        <f>CustomerData[[#This Row],[avg_order_value_clean]]*CustomerData[[#This Row],[total_orders]]</f>
        <v>440.16</v>
      </c>
      <c r="R972" s="2" t="str">
        <f t="shared" si="143"/>
        <v>Inactive</v>
      </c>
      <c r="S972" s="2" t="str">
        <f t="shared" si="136"/>
        <v>Low Risk</v>
      </c>
      <c r="T972" s="2" t="str">
        <f t="shared" si="137"/>
        <v>55+</v>
      </c>
      <c r="U972" s="1">
        <f t="shared" ca="1" si="138"/>
        <v>926</v>
      </c>
      <c r="V972" s="2" t="str">
        <f t="shared" si="139"/>
        <v>Medium Loyalty</v>
      </c>
      <c r="W972" s="2" t="str">
        <f t="shared" si="140"/>
        <v>Legitimate</v>
      </c>
      <c r="X972" s="2" t="str">
        <f>IF(Q972&lt;Data_Validation!$B$8,"Low Value",IF(Q972&lt;Data_Validation!$B$9,"Medium Value","High Value"))</f>
        <v>Low Value</v>
      </c>
      <c r="Y972" s="2" t="str">
        <f t="shared" si="141"/>
        <v>Stable</v>
      </c>
      <c r="Z972" s="2" t="str">
        <f t="shared" si="142"/>
        <v>Check Data</v>
      </c>
    </row>
    <row r="973" spans="1:26" x14ac:dyDescent="0.3">
      <c r="A973" t="s">
        <v>951</v>
      </c>
      <c r="B973">
        <v>67</v>
      </c>
      <c r="C973" t="s">
        <v>21</v>
      </c>
      <c r="D973" t="s">
        <v>28</v>
      </c>
      <c r="E973">
        <v>95.82</v>
      </c>
      <c r="F973">
        <v>7</v>
      </c>
      <c r="G973">
        <v>234</v>
      </c>
      <c r="H973">
        <v>0</v>
      </c>
      <c r="I973" t="s">
        <v>23</v>
      </c>
      <c r="J973">
        <v>41.3</v>
      </c>
      <c r="K973" s="1">
        <v>45133</v>
      </c>
      <c r="L973">
        <v>72</v>
      </c>
      <c r="M973">
        <v>0.18</v>
      </c>
      <c r="N973">
        <f>IF(E973="",Data_Validation!$B$1,E973)</f>
        <v>95.82</v>
      </c>
      <c r="O973">
        <f>IF(J973="",Data_Validation!$B$2,J973)</f>
        <v>41.3</v>
      </c>
      <c r="P973">
        <f t="shared" si="135"/>
        <v>2</v>
      </c>
      <c r="Q973" s="2">
        <f>CustomerData[[#This Row],[avg_order_value_clean]]*CustomerData[[#This Row],[total_orders]]</f>
        <v>670.74</v>
      </c>
      <c r="R973" s="2" t="str">
        <f t="shared" si="143"/>
        <v>Inactive</v>
      </c>
      <c r="S973" s="2" t="str">
        <f t="shared" si="136"/>
        <v>Low Risk</v>
      </c>
      <c r="T973" s="2" t="str">
        <f t="shared" si="137"/>
        <v>55+</v>
      </c>
      <c r="U973" s="1">
        <f t="shared" ca="1" si="138"/>
        <v>1128</v>
      </c>
      <c r="V973" s="2" t="str">
        <f t="shared" si="139"/>
        <v>High Loyalty</v>
      </c>
      <c r="W973" s="2" t="str">
        <f t="shared" si="140"/>
        <v>Legitimate</v>
      </c>
      <c r="X973" s="2" t="str">
        <f>IF(Q973&lt;Data_Validation!$B$8,"Low Value",IF(Q973&lt;Data_Validation!$B$9,"Medium Value","High Value"))</f>
        <v>Low Value</v>
      </c>
      <c r="Y973" s="2" t="str">
        <f t="shared" si="141"/>
        <v>Stable</v>
      </c>
      <c r="Z973" s="2" t="str">
        <f t="shared" si="142"/>
        <v>Check Data</v>
      </c>
    </row>
    <row r="974" spans="1:26" x14ac:dyDescent="0.3">
      <c r="A974" t="s">
        <v>952</v>
      </c>
      <c r="B974">
        <v>55</v>
      </c>
      <c r="C974" t="s">
        <v>14</v>
      </c>
      <c r="D974" t="s">
        <v>26</v>
      </c>
      <c r="E974">
        <v>176.33</v>
      </c>
      <c r="F974">
        <v>7</v>
      </c>
      <c r="G974">
        <v>287</v>
      </c>
      <c r="H974">
        <v>0</v>
      </c>
      <c r="I974" t="s">
        <v>19</v>
      </c>
      <c r="J974">
        <v>40.799999999999997</v>
      </c>
      <c r="K974" s="1">
        <v>45024</v>
      </c>
      <c r="L974">
        <v>61</v>
      </c>
      <c r="M974">
        <v>0.24</v>
      </c>
      <c r="N974">
        <f>IF(E974="",Data_Validation!$B$1,E974)</f>
        <v>176.33</v>
      </c>
      <c r="O974">
        <f>IF(J974="",Data_Validation!$B$2,J974)</f>
        <v>40.799999999999997</v>
      </c>
      <c r="P974">
        <f t="shared" si="135"/>
        <v>1</v>
      </c>
      <c r="Q974" s="2">
        <f>CustomerData[[#This Row],[avg_order_value_clean]]*CustomerData[[#This Row],[total_orders]]</f>
        <v>1234.3100000000002</v>
      </c>
      <c r="R974" s="2" t="str">
        <f t="shared" si="143"/>
        <v>Inactive</v>
      </c>
      <c r="S974" s="2" t="str">
        <f t="shared" si="136"/>
        <v>Medium Risk</v>
      </c>
      <c r="T974" s="2" t="str">
        <f t="shared" si="137"/>
        <v>55+</v>
      </c>
      <c r="U974" s="1">
        <f t="shared" ca="1" si="138"/>
        <v>1237</v>
      </c>
      <c r="V974" s="2" t="str">
        <f t="shared" si="139"/>
        <v>Medium Loyalty</v>
      </c>
      <c r="W974" s="2" t="str">
        <f t="shared" si="140"/>
        <v>Legitimate</v>
      </c>
      <c r="X974" s="2" t="str">
        <f>IF(Q974&lt;Data_Validation!$B$8,"Low Value",IF(Q974&lt;Data_Validation!$B$9,"Medium Value","High Value"))</f>
        <v>Low Value</v>
      </c>
      <c r="Y974" s="2" t="str">
        <f t="shared" si="141"/>
        <v>Stable</v>
      </c>
      <c r="Z974" s="2" t="str">
        <f t="shared" si="142"/>
        <v>Check Data</v>
      </c>
    </row>
    <row r="975" spans="1:26" x14ac:dyDescent="0.3">
      <c r="A975" t="s">
        <v>953</v>
      </c>
      <c r="B975">
        <v>41</v>
      </c>
      <c r="C975" t="s">
        <v>21</v>
      </c>
      <c r="D975" t="s">
        <v>35</v>
      </c>
      <c r="E975">
        <v>20.63</v>
      </c>
      <c r="F975">
        <v>6</v>
      </c>
      <c r="G975">
        <v>17</v>
      </c>
      <c r="H975">
        <v>0</v>
      </c>
      <c r="I975" t="s">
        <v>16</v>
      </c>
      <c r="J975">
        <v>0.1</v>
      </c>
      <c r="K975" s="1">
        <v>45311</v>
      </c>
      <c r="L975">
        <v>34</v>
      </c>
      <c r="M975">
        <v>0.09</v>
      </c>
      <c r="N975">
        <f>IF(E975="",Data_Validation!$B$1,E975)</f>
        <v>20.63</v>
      </c>
      <c r="O975">
        <f>IF(J975="",Data_Validation!$B$2,J975)</f>
        <v>0.1</v>
      </c>
      <c r="P975">
        <f t="shared" si="135"/>
        <v>1</v>
      </c>
      <c r="Q975" s="2">
        <f>CustomerData[[#This Row],[avg_order_value_clean]]*CustomerData[[#This Row],[total_orders]]</f>
        <v>123.78</v>
      </c>
      <c r="R975" s="2" t="str">
        <f t="shared" si="143"/>
        <v>Active</v>
      </c>
      <c r="S975" s="2" t="str">
        <f t="shared" si="136"/>
        <v>Low Risk</v>
      </c>
      <c r="T975" s="2" t="str">
        <f t="shared" si="137"/>
        <v>35-44</v>
      </c>
      <c r="U975" s="1">
        <f t="shared" ca="1" si="138"/>
        <v>950</v>
      </c>
      <c r="V975" s="2" t="str">
        <f t="shared" si="139"/>
        <v>Low Loyalty</v>
      </c>
      <c r="W975" s="2" t="str">
        <f t="shared" si="140"/>
        <v>Legitimate</v>
      </c>
      <c r="X975" s="2" t="str">
        <f>IF(Q975&lt;Data_Validation!$B$8,"Low Value",IF(Q975&lt;Data_Validation!$B$9,"Medium Value","High Value"))</f>
        <v>Low Value</v>
      </c>
      <c r="Y975" s="2" t="str">
        <f t="shared" si="141"/>
        <v>Stable</v>
      </c>
      <c r="Z975" s="2" t="str">
        <f t="shared" si="142"/>
        <v>Valid</v>
      </c>
    </row>
    <row r="976" spans="1:26" x14ac:dyDescent="0.3">
      <c r="A976" t="s">
        <v>954</v>
      </c>
      <c r="B976">
        <v>68</v>
      </c>
      <c r="C976" t="s">
        <v>14</v>
      </c>
      <c r="D976" t="s">
        <v>22</v>
      </c>
      <c r="E976">
        <v>61.75</v>
      </c>
      <c r="F976">
        <v>9</v>
      </c>
      <c r="G976">
        <v>283</v>
      </c>
      <c r="H976">
        <v>0</v>
      </c>
      <c r="I976" t="s">
        <v>19</v>
      </c>
      <c r="J976">
        <v>83.4</v>
      </c>
      <c r="K976" s="1">
        <v>45255</v>
      </c>
      <c r="L976">
        <v>46</v>
      </c>
      <c r="M976">
        <v>0.22</v>
      </c>
      <c r="N976">
        <f>IF(E976="",Data_Validation!$B$1,E976)</f>
        <v>61.75</v>
      </c>
      <c r="O976">
        <f>IF(J976="",Data_Validation!$B$2,J976)</f>
        <v>83.4</v>
      </c>
      <c r="P976">
        <f t="shared" si="135"/>
        <v>2</v>
      </c>
      <c r="Q976" s="2">
        <f>CustomerData[[#This Row],[avg_order_value_clean]]*CustomerData[[#This Row],[total_orders]]</f>
        <v>555.75</v>
      </c>
      <c r="R976" s="2" t="str">
        <f t="shared" si="143"/>
        <v>Inactive</v>
      </c>
      <c r="S976" s="2" t="str">
        <f t="shared" si="136"/>
        <v>Medium Risk</v>
      </c>
      <c r="T976" s="2" t="str">
        <f t="shared" si="137"/>
        <v>55+</v>
      </c>
      <c r="U976" s="1">
        <f t="shared" ca="1" si="138"/>
        <v>1006</v>
      </c>
      <c r="V976" s="2" t="str">
        <f t="shared" si="139"/>
        <v>Medium Loyalty</v>
      </c>
      <c r="W976" s="2" t="str">
        <f t="shared" si="140"/>
        <v>Legitimate</v>
      </c>
      <c r="X976" s="2" t="str">
        <f>IF(Q976&lt;Data_Validation!$B$8,"Low Value",IF(Q976&lt;Data_Validation!$B$9,"Medium Value","High Value"))</f>
        <v>Low Value</v>
      </c>
      <c r="Y976" s="2" t="str">
        <f t="shared" si="141"/>
        <v>Stable</v>
      </c>
      <c r="Z976" s="2" t="str">
        <f t="shared" si="142"/>
        <v>Check Data</v>
      </c>
    </row>
    <row r="977" spans="1:26" x14ac:dyDescent="0.3">
      <c r="A977" t="s">
        <v>955</v>
      </c>
      <c r="B977">
        <v>27</v>
      </c>
      <c r="C977" t="s">
        <v>21</v>
      </c>
      <c r="D977" t="s">
        <v>44</v>
      </c>
      <c r="E977">
        <v>62.41</v>
      </c>
      <c r="F977">
        <v>13</v>
      </c>
      <c r="G977">
        <v>70</v>
      </c>
      <c r="H977">
        <v>0</v>
      </c>
      <c r="I977" t="s">
        <v>29</v>
      </c>
      <c r="J977">
        <v>75.900000000000006</v>
      </c>
      <c r="K977" s="1">
        <v>44518</v>
      </c>
      <c r="L977">
        <v>80</v>
      </c>
      <c r="M977">
        <v>0.35</v>
      </c>
      <c r="N977">
        <f>IF(E977="",Data_Validation!$B$1,E977)</f>
        <v>62.41</v>
      </c>
      <c r="O977">
        <f>IF(J977="",Data_Validation!$B$2,J977)</f>
        <v>75.900000000000006</v>
      </c>
      <c r="P977">
        <f t="shared" si="135"/>
        <v>3</v>
      </c>
      <c r="Q977" s="2">
        <f>CustomerData[[#This Row],[avg_order_value_clean]]*CustomerData[[#This Row],[total_orders]]</f>
        <v>811.32999999999993</v>
      </c>
      <c r="R977" s="2" t="str">
        <f t="shared" si="143"/>
        <v>At Risk</v>
      </c>
      <c r="S977" s="2" t="str">
        <f t="shared" si="136"/>
        <v>Medium Risk</v>
      </c>
      <c r="T977" s="2" t="str">
        <f t="shared" si="137"/>
        <v>25-34</v>
      </c>
      <c r="U977" s="1">
        <f t="shared" ca="1" si="138"/>
        <v>1743</v>
      </c>
      <c r="V977" s="2" t="str">
        <f t="shared" si="139"/>
        <v>High Loyalty</v>
      </c>
      <c r="W977" s="2" t="str">
        <f t="shared" si="140"/>
        <v>Legitimate</v>
      </c>
      <c r="X977" s="2" t="str">
        <f>IF(Q977&lt;Data_Validation!$B$8,"Low Value",IF(Q977&lt;Data_Validation!$B$9,"Medium Value","High Value"))</f>
        <v>Low Value</v>
      </c>
      <c r="Y977" s="2" t="str">
        <f t="shared" si="141"/>
        <v>Stable</v>
      </c>
      <c r="Z977" s="2" t="str">
        <f t="shared" si="142"/>
        <v>Check Data</v>
      </c>
    </row>
    <row r="978" spans="1:26" x14ac:dyDescent="0.3">
      <c r="A978" t="s">
        <v>956</v>
      </c>
      <c r="B978">
        <v>73</v>
      </c>
      <c r="C978" t="s">
        <v>21</v>
      </c>
      <c r="D978" t="s">
        <v>35</v>
      </c>
      <c r="E978">
        <v>219.84</v>
      </c>
      <c r="F978">
        <v>10</v>
      </c>
      <c r="G978">
        <v>214</v>
      </c>
      <c r="H978">
        <v>0</v>
      </c>
      <c r="I978" t="s">
        <v>29</v>
      </c>
      <c r="J978">
        <v>89.4</v>
      </c>
      <c r="K978" s="1">
        <v>44570</v>
      </c>
      <c r="L978">
        <v>84</v>
      </c>
      <c r="M978">
        <v>0.28000000000000003</v>
      </c>
      <c r="N978">
        <f>IF(E978="",Data_Validation!$B$1,E978)</f>
        <v>219.84</v>
      </c>
      <c r="O978">
        <f>IF(J978="",Data_Validation!$B$2,J978)</f>
        <v>89.4</v>
      </c>
      <c r="P978">
        <f t="shared" si="135"/>
        <v>1</v>
      </c>
      <c r="Q978" s="2">
        <f>CustomerData[[#This Row],[avg_order_value_clean]]*CustomerData[[#This Row],[total_orders]]</f>
        <v>2198.4</v>
      </c>
      <c r="R978" s="2" t="str">
        <f t="shared" si="143"/>
        <v>Inactive</v>
      </c>
      <c r="S978" s="2" t="str">
        <f t="shared" si="136"/>
        <v>Medium Risk</v>
      </c>
      <c r="T978" s="2" t="str">
        <f t="shared" si="137"/>
        <v>55+</v>
      </c>
      <c r="U978" s="1">
        <f t="shared" ca="1" si="138"/>
        <v>1691</v>
      </c>
      <c r="V978" s="2" t="str">
        <f t="shared" si="139"/>
        <v>High Loyalty</v>
      </c>
      <c r="W978" s="2" t="str">
        <f t="shared" si="140"/>
        <v>Legitimate</v>
      </c>
      <c r="X978" s="2" t="str">
        <f>IF(Q978&lt;Data_Validation!$B$8,"Low Value",IF(Q978&lt;Data_Validation!$B$9,"Medium Value","High Value"))</f>
        <v>High Value</v>
      </c>
      <c r="Y978" s="2" t="str">
        <f t="shared" si="141"/>
        <v>High Value - Maintain</v>
      </c>
      <c r="Z978" s="2" t="str">
        <f t="shared" si="142"/>
        <v>Check Data</v>
      </c>
    </row>
    <row r="979" spans="1:26" x14ac:dyDescent="0.3">
      <c r="A979" t="s">
        <v>957</v>
      </c>
      <c r="B979">
        <v>25</v>
      </c>
      <c r="C979" t="s">
        <v>21</v>
      </c>
      <c r="D979" t="s">
        <v>44</v>
      </c>
      <c r="E979">
        <v>180.23</v>
      </c>
      <c r="F979">
        <v>8</v>
      </c>
      <c r="G979">
        <v>116</v>
      </c>
      <c r="H979">
        <v>1</v>
      </c>
      <c r="I979" t="s">
        <v>19</v>
      </c>
      <c r="J979">
        <v>16.7</v>
      </c>
      <c r="K979" s="1">
        <v>45157</v>
      </c>
      <c r="L979">
        <v>74</v>
      </c>
      <c r="M979">
        <v>0.15</v>
      </c>
      <c r="N979">
        <f>IF(E979="",Data_Validation!$B$1,E979)</f>
        <v>180.23</v>
      </c>
      <c r="O979">
        <f>IF(J979="",Data_Validation!$B$2,J979)</f>
        <v>16.7</v>
      </c>
      <c r="P979">
        <f t="shared" si="135"/>
        <v>2</v>
      </c>
      <c r="Q979" s="2">
        <f>CustomerData[[#This Row],[avg_order_value_clean]]*CustomerData[[#This Row],[total_orders]]</f>
        <v>1441.84</v>
      </c>
      <c r="R979" s="2" t="str">
        <f t="shared" si="143"/>
        <v>Inactive</v>
      </c>
      <c r="S979" s="2" t="str">
        <f t="shared" si="136"/>
        <v>Low Risk</v>
      </c>
      <c r="T979" s="2" t="str">
        <f t="shared" si="137"/>
        <v>25-34</v>
      </c>
      <c r="U979" s="1">
        <f t="shared" ca="1" si="138"/>
        <v>1104</v>
      </c>
      <c r="V979" s="2" t="str">
        <f t="shared" si="139"/>
        <v>High Loyalty</v>
      </c>
      <c r="W979" s="2" t="str">
        <f t="shared" si="140"/>
        <v>Fraudulent</v>
      </c>
      <c r="X979" s="2" t="str">
        <f>IF(Q979&lt;Data_Validation!$B$8,"Low Value",IF(Q979&lt;Data_Validation!$B$9,"Medium Value","High Value"))</f>
        <v>Low Value</v>
      </c>
      <c r="Y979" s="2" t="str">
        <f t="shared" si="141"/>
        <v>Stable</v>
      </c>
      <c r="Z979" s="2" t="str">
        <f t="shared" si="142"/>
        <v>Check Data</v>
      </c>
    </row>
    <row r="980" spans="1:26" x14ac:dyDescent="0.3">
      <c r="A980" t="s">
        <v>958</v>
      </c>
      <c r="B980">
        <v>38</v>
      </c>
      <c r="C980" t="s">
        <v>25</v>
      </c>
      <c r="D980" t="s">
        <v>22</v>
      </c>
      <c r="E980">
        <v>59.36</v>
      </c>
      <c r="F980">
        <v>9</v>
      </c>
      <c r="G980">
        <v>99</v>
      </c>
      <c r="H980">
        <v>0</v>
      </c>
      <c r="I980" t="s">
        <v>29</v>
      </c>
      <c r="J980">
        <v>21.5</v>
      </c>
      <c r="K980" s="1">
        <v>45017</v>
      </c>
      <c r="L980">
        <v>50</v>
      </c>
      <c r="M980">
        <v>0.32</v>
      </c>
      <c r="N980">
        <f>IF(E980="",Data_Validation!$B$1,E980)</f>
        <v>59.36</v>
      </c>
      <c r="O980">
        <f>IF(J980="",Data_Validation!$B$2,J980)</f>
        <v>21.5</v>
      </c>
      <c r="P980">
        <f t="shared" si="135"/>
        <v>2</v>
      </c>
      <c r="Q980" s="2">
        <f>CustomerData[[#This Row],[avg_order_value_clean]]*CustomerData[[#This Row],[total_orders]]</f>
        <v>534.24</v>
      </c>
      <c r="R980" s="2" t="str">
        <f t="shared" si="143"/>
        <v>Inactive</v>
      </c>
      <c r="S980" s="2" t="str">
        <f t="shared" si="136"/>
        <v>Medium Risk</v>
      </c>
      <c r="T980" s="2" t="str">
        <f t="shared" si="137"/>
        <v>35-44</v>
      </c>
      <c r="U980" s="1">
        <f t="shared" ca="1" si="138"/>
        <v>1244</v>
      </c>
      <c r="V980" s="2" t="str">
        <f t="shared" si="139"/>
        <v>Medium Loyalty</v>
      </c>
      <c r="W980" s="2" t="str">
        <f t="shared" si="140"/>
        <v>Legitimate</v>
      </c>
      <c r="X980" s="2" t="str">
        <f>IF(Q980&lt;Data_Validation!$B$8,"Low Value",IF(Q980&lt;Data_Validation!$B$9,"Medium Value","High Value"))</f>
        <v>Low Value</v>
      </c>
      <c r="Y980" s="2" t="str">
        <f t="shared" si="141"/>
        <v>Stable</v>
      </c>
      <c r="Z980" s="2" t="str">
        <f t="shared" si="142"/>
        <v>Check Data</v>
      </c>
    </row>
    <row r="981" spans="1:26" x14ac:dyDescent="0.3">
      <c r="A981" t="s">
        <v>959</v>
      </c>
      <c r="B981">
        <v>73</v>
      </c>
      <c r="C981" t="s">
        <v>14</v>
      </c>
      <c r="D981" t="s">
        <v>15</v>
      </c>
      <c r="E981">
        <v>57.62</v>
      </c>
      <c r="F981">
        <v>12</v>
      </c>
      <c r="G981">
        <v>87</v>
      </c>
      <c r="H981">
        <v>0</v>
      </c>
      <c r="I981" t="s">
        <v>16</v>
      </c>
      <c r="J981">
        <v>30.4</v>
      </c>
      <c r="K981" s="1">
        <v>45569</v>
      </c>
      <c r="L981">
        <v>69</v>
      </c>
      <c r="M981">
        <v>0.33</v>
      </c>
      <c r="N981">
        <f>IF(E981="",Data_Validation!$B$1,E981)</f>
        <v>57.62</v>
      </c>
      <c r="O981">
        <f>IF(J981="",Data_Validation!$B$2,J981)</f>
        <v>30.4</v>
      </c>
      <c r="P981">
        <f t="shared" si="135"/>
        <v>1</v>
      </c>
      <c r="Q981" s="2">
        <f>CustomerData[[#This Row],[avg_order_value_clean]]*CustomerData[[#This Row],[total_orders]]</f>
        <v>691.43999999999994</v>
      </c>
      <c r="R981" s="2" t="str">
        <f t="shared" si="143"/>
        <v>At Risk</v>
      </c>
      <c r="S981" s="2" t="str">
        <f t="shared" si="136"/>
        <v>Medium Risk</v>
      </c>
      <c r="T981" s="2" t="str">
        <f t="shared" si="137"/>
        <v>55+</v>
      </c>
      <c r="U981" s="1">
        <f t="shared" ca="1" si="138"/>
        <v>692</v>
      </c>
      <c r="V981" s="2" t="str">
        <f t="shared" si="139"/>
        <v>Medium Loyalty</v>
      </c>
      <c r="W981" s="2" t="str">
        <f t="shared" si="140"/>
        <v>Legitimate</v>
      </c>
      <c r="X981" s="2" t="str">
        <f>IF(Q981&lt;Data_Validation!$B$8,"Low Value",IF(Q981&lt;Data_Validation!$B$9,"Medium Value","High Value"))</f>
        <v>Low Value</v>
      </c>
      <c r="Y981" s="2" t="str">
        <f t="shared" si="141"/>
        <v>Stable</v>
      </c>
      <c r="Z981" s="2" t="str">
        <f t="shared" si="142"/>
        <v>Check Data</v>
      </c>
    </row>
    <row r="982" spans="1:26" x14ac:dyDescent="0.3">
      <c r="A982" t="s">
        <v>960</v>
      </c>
      <c r="B982">
        <v>23</v>
      </c>
      <c r="C982" t="s">
        <v>21</v>
      </c>
      <c r="D982" t="s">
        <v>52</v>
      </c>
      <c r="E982">
        <v>59.86</v>
      </c>
      <c r="F982">
        <v>13</v>
      </c>
      <c r="G982">
        <v>347</v>
      </c>
      <c r="H982">
        <v>0</v>
      </c>
      <c r="I982" t="s">
        <v>29</v>
      </c>
      <c r="J982">
        <v>53</v>
      </c>
      <c r="K982" s="1">
        <v>44386</v>
      </c>
      <c r="L982">
        <v>11</v>
      </c>
      <c r="M982">
        <v>0.34</v>
      </c>
      <c r="N982">
        <f>IF(E982="",Data_Validation!$B$1,E982)</f>
        <v>59.86</v>
      </c>
      <c r="O982">
        <f>IF(J982="",Data_Validation!$B$2,J982)</f>
        <v>53</v>
      </c>
      <c r="P982">
        <f t="shared" si="135"/>
        <v>1</v>
      </c>
      <c r="Q982" s="2">
        <f>CustomerData[[#This Row],[avg_order_value_clean]]*CustomerData[[#This Row],[total_orders]]</f>
        <v>778.18</v>
      </c>
      <c r="R982" s="2" t="str">
        <f t="shared" si="143"/>
        <v>Inactive</v>
      </c>
      <c r="S982" s="2" t="str">
        <f t="shared" si="136"/>
        <v>Medium Risk</v>
      </c>
      <c r="T982" s="2" t="str">
        <f t="shared" si="137"/>
        <v>Under 25</v>
      </c>
      <c r="U982" s="1">
        <f t="shared" ca="1" si="138"/>
        <v>1875</v>
      </c>
      <c r="V982" s="2" t="str">
        <f t="shared" si="139"/>
        <v>Low Loyalty</v>
      </c>
      <c r="W982" s="2" t="str">
        <f t="shared" si="140"/>
        <v>Legitimate</v>
      </c>
      <c r="X982" s="2" t="str">
        <f>IF(Q982&lt;Data_Validation!$B$8,"Low Value",IF(Q982&lt;Data_Validation!$B$9,"Medium Value","High Value"))</f>
        <v>Low Value</v>
      </c>
      <c r="Y982" s="2" t="str">
        <f t="shared" si="141"/>
        <v>Stable</v>
      </c>
      <c r="Z982" s="2" t="str">
        <f t="shared" si="142"/>
        <v>Check Data</v>
      </c>
    </row>
    <row r="983" spans="1:26" x14ac:dyDescent="0.3">
      <c r="A983" t="s">
        <v>961</v>
      </c>
      <c r="B983">
        <v>38</v>
      </c>
      <c r="C983" t="s">
        <v>14</v>
      </c>
      <c r="D983" t="s">
        <v>35</v>
      </c>
      <c r="E983">
        <v>82.5</v>
      </c>
      <c r="F983">
        <v>14</v>
      </c>
      <c r="G983">
        <v>152</v>
      </c>
      <c r="H983">
        <v>0</v>
      </c>
      <c r="I983" t="s">
        <v>40</v>
      </c>
      <c r="J983">
        <v>34.5</v>
      </c>
      <c r="K983" s="1">
        <v>44809</v>
      </c>
      <c r="L983">
        <v>86</v>
      </c>
      <c r="M983">
        <v>0.56000000000000005</v>
      </c>
      <c r="N983">
        <f>IF(E983="",Data_Validation!$B$1,E983)</f>
        <v>82.5</v>
      </c>
      <c r="O983">
        <f>IF(J983="",Data_Validation!$B$2,J983)</f>
        <v>34.5</v>
      </c>
      <c r="P983">
        <f t="shared" si="135"/>
        <v>2</v>
      </c>
      <c r="Q983" s="2">
        <f>CustomerData[[#This Row],[avg_order_value_clean]]*CustomerData[[#This Row],[total_orders]]</f>
        <v>1155</v>
      </c>
      <c r="R983" s="2" t="str">
        <f t="shared" si="143"/>
        <v>Inactive</v>
      </c>
      <c r="S983" s="2" t="str">
        <f t="shared" si="136"/>
        <v>High Risk</v>
      </c>
      <c r="T983" s="2" t="str">
        <f t="shared" si="137"/>
        <v>35-44</v>
      </c>
      <c r="U983" s="1">
        <f t="shared" ca="1" si="138"/>
        <v>1452</v>
      </c>
      <c r="V983" s="2" t="str">
        <f t="shared" si="139"/>
        <v>High Loyalty</v>
      </c>
      <c r="W983" s="2" t="str">
        <f t="shared" si="140"/>
        <v>Legitimate</v>
      </c>
      <c r="X983" s="2" t="str">
        <f>IF(Q983&lt;Data_Validation!$B$8,"Low Value",IF(Q983&lt;Data_Validation!$B$9,"Medium Value","High Value"))</f>
        <v>Low Value</v>
      </c>
      <c r="Y983" s="2" t="str">
        <f t="shared" si="141"/>
        <v>At Risk - Develop</v>
      </c>
      <c r="Z983" s="2" t="str">
        <f t="shared" si="142"/>
        <v>Check Data</v>
      </c>
    </row>
    <row r="984" spans="1:26" x14ac:dyDescent="0.3">
      <c r="A984" t="s">
        <v>962</v>
      </c>
      <c r="B984">
        <v>74</v>
      </c>
      <c r="C984" t="s">
        <v>14</v>
      </c>
      <c r="D984" t="s">
        <v>35</v>
      </c>
      <c r="E984">
        <v>86.18</v>
      </c>
      <c r="F984">
        <v>9</v>
      </c>
      <c r="G984">
        <v>294</v>
      </c>
      <c r="H984">
        <v>0</v>
      </c>
      <c r="I984" t="s">
        <v>16</v>
      </c>
      <c r="J984">
        <v>30</v>
      </c>
      <c r="K984" s="1">
        <v>44304</v>
      </c>
      <c r="L984">
        <v>75</v>
      </c>
      <c r="M984">
        <v>0.22</v>
      </c>
      <c r="N984">
        <f>IF(E984="",Data_Validation!$B$1,E984)</f>
        <v>86.18</v>
      </c>
      <c r="O984">
        <f>IF(J984="",Data_Validation!$B$2,J984)</f>
        <v>30</v>
      </c>
      <c r="P984">
        <f t="shared" si="135"/>
        <v>1</v>
      </c>
      <c r="Q984" s="2">
        <f>CustomerData[[#This Row],[avg_order_value_clean]]*CustomerData[[#This Row],[total_orders]]</f>
        <v>775.62000000000012</v>
      </c>
      <c r="R984" s="2" t="str">
        <f t="shared" si="143"/>
        <v>Inactive</v>
      </c>
      <c r="S984" s="2" t="str">
        <f t="shared" si="136"/>
        <v>Medium Risk</v>
      </c>
      <c r="T984" s="2" t="str">
        <f t="shared" si="137"/>
        <v>55+</v>
      </c>
      <c r="U984" s="1">
        <f t="shared" ca="1" si="138"/>
        <v>1957</v>
      </c>
      <c r="V984" s="2" t="str">
        <f t="shared" si="139"/>
        <v>High Loyalty</v>
      </c>
      <c r="W984" s="2" t="str">
        <f t="shared" si="140"/>
        <v>Legitimate</v>
      </c>
      <c r="X984" s="2" t="str">
        <f>IF(Q984&lt;Data_Validation!$B$8,"Low Value",IF(Q984&lt;Data_Validation!$B$9,"Medium Value","High Value"))</f>
        <v>Low Value</v>
      </c>
      <c r="Y984" s="2" t="str">
        <f t="shared" si="141"/>
        <v>Stable</v>
      </c>
      <c r="Z984" s="2" t="str">
        <f t="shared" si="142"/>
        <v>Check Data</v>
      </c>
    </row>
    <row r="985" spans="1:26" x14ac:dyDescent="0.3">
      <c r="A985" t="s">
        <v>963</v>
      </c>
      <c r="B985">
        <v>79</v>
      </c>
      <c r="C985" t="s">
        <v>25</v>
      </c>
      <c r="D985" t="s">
        <v>44</v>
      </c>
      <c r="E985">
        <v>155.41</v>
      </c>
      <c r="F985">
        <v>10</v>
      </c>
      <c r="G985">
        <v>176</v>
      </c>
      <c r="H985">
        <v>0</v>
      </c>
      <c r="I985" t="s">
        <v>40</v>
      </c>
      <c r="J985">
        <v>18.3</v>
      </c>
      <c r="K985" s="1">
        <v>44914</v>
      </c>
      <c r="L985">
        <v>18</v>
      </c>
      <c r="M985">
        <v>0.39</v>
      </c>
      <c r="N985">
        <f>IF(E985="",Data_Validation!$B$1,E985)</f>
        <v>155.41</v>
      </c>
      <c r="O985">
        <f>IF(J985="",Data_Validation!$B$2,J985)</f>
        <v>18.3</v>
      </c>
      <c r="P985">
        <f t="shared" si="135"/>
        <v>1</v>
      </c>
      <c r="Q985" s="2">
        <f>CustomerData[[#This Row],[avg_order_value_clean]]*CustomerData[[#This Row],[total_orders]]</f>
        <v>1554.1</v>
      </c>
      <c r="R985" s="2" t="str">
        <f t="shared" si="143"/>
        <v>Inactive</v>
      </c>
      <c r="S985" s="2" t="str">
        <f t="shared" si="136"/>
        <v>Medium Risk</v>
      </c>
      <c r="T985" s="2" t="str">
        <f t="shared" si="137"/>
        <v>55+</v>
      </c>
      <c r="U985" s="1">
        <f t="shared" ca="1" si="138"/>
        <v>1347</v>
      </c>
      <c r="V985" s="2" t="str">
        <f t="shared" si="139"/>
        <v>Low Loyalty</v>
      </c>
      <c r="W985" s="2" t="str">
        <f t="shared" si="140"/>
        <v>Legitimate</v>
      </c>
      <c r="X985" s="2" t="str">
        <f>IF(Q985&lt;Data_Validation!$B$8,"Low Value",IF(Q985&lt;Data_Validation!$B$9,"Medium Value","High Value"))</f>
        <v>High Value</v>
      </c>
      <c r="Y985" s="2" t="str">
        <f t="shared" si="141"/>
        <v>High Value - Maintain</v>
      </c>
      <c r="Z985" s="2" t="str">
        <f t="shared" si="142"/>
        <v>Check Data</v>
      </c>
    </row>
    <row r="986" spans="1:26" x14ac:dyDescent="0.3">
      <c r="A986" t="s">
        <v>964</v>
      </c>
      <c r="B986">
        <v>56</v>
      </c>
      <c r="C986" t="s">
        <v>21</v>
      </c>
      <c r="D986" t="s">
        <v>44</v>
      </c>
      <c r="E986">
        <v>17.84</v>
      </c>
      <c r="F986">
        <v>11</v>
      </c>
      <c r="G986">
        <v>131</v>
      </c>
      <c r="H986">
        <v>0</v>
      </c>
      <c r="I986" t="s">
        <v>40</v>
      </c>
      <c r="J986">
        <v>15.9</v>
      </c>
      <c r="K986" s="1">
        <v>44060</v>
      </c>
      <c r="L986">
        <v>82</v>
      </c>
      <c r="M986">
        <v>7.0000000000000007E-2</v>
      </c>
      <c r="N986">
        <f>IF(E986="",Data_Validation!$B$1,E986)</f>
        <v>17.84</v>
      </c>
      <c r="O986">
        <f>IF(J986="",Data_Validation!$B$2,J986)</f>
        <v>15.9</v>
      </c>
      <c r="P986">
        <f t="shared" si="135"/>
        <v>1</v>
      </c>
      <c r="Q986" s="2">
        <f>CustomerData[[#This Row],[avg_order_value_clean]]*CustomerData[[#This Row],[total_orders]]</f>
        <v>196.24</v>
      </c>
      <c r="R986" s="2" t="str">
        <f t="shared" si="143"/>
        <v>Inactive</v>
      </c>
      <c r="S986" s="2" t="str">
        <f t="shared" si="136"/>
        <v>Low Risk</v>
      </c>
      <c r="T986" s="2" t="str">
        <f t="shared" si="137"/>
        <v>55+</v>
      </c>
      <c r="U986" s="1">
        <f t="shared" ca="1" si="138"/>
        <v>2201</v>
      </c>
      <c r="V986" s="2" t="str">
        <f t="shared" si="139"/>
        <v>High Loyalty</v>
      </c>
      <c r="W986" s="2" t="str">
        <f t="shared" si="140"/>
        <v>Legitimate</v>
      </c>
      <c r="X986" s="2" t="str">
        <f>IF(Q986&lt;Data_Validation!$B$8,"Low Value",IF(Q986&lt;Data_Validation!$B$9,"Medium Value","High Value"))</f>
        <v>Low Value</v>
      </c>
      <c r="Y986" s="2" t="str">
        <f t="shared" si="141"/>
        <v>Stable</v>
      </c>
      <c r="Z986" s="2" t="str">
        <f t="shared" si="142"/>
        <v>Check Data</v>
      </c>
    </row>
    <row r="987" spans="1:26" x14ac:dyDescent="0.3">
      <c r="A987" t="s">
        <v>965</v>
      </c>
      <c r="B987">
        <v>41</v>
      </c>
      <c r="C987" t="s">
        <v>14</v>
      </c>
      <c r="D987" t="s">
        <v>35</v>
      </c>
      <c r="E987">
        <v>114.3</v>
      </c>
      <c r="F987">
        <v>6</v>
      </c>
      <c r="G987">
        <v>307</v>
      </c>
      <c r="H987">
        <v>0</v>
      </c>
      <c r="I987" t="s">
        <v>16</v>
      </c>
      <c r="J987">
        <v>47.3</v>
      </c>
      <c r="K987" s="1">
        <v>44538</v>
      </c>
      <c r="L987">
        <v>31</v>
      </c>
      <c r="M987">
        <v>0.23</v>
      </c>
      <c r="N987">
        <f>IF(E987="",Data_Validation!$B$1,E987)</f>
        <v>114.3</v>
      </c>
      <c r="O987">
        <f>IF(J987="",Data_Validation!$B$2,J987)</f>
        <v>47.3</v>
      </c>
      <c r="P987">
        <f t="shared" si="135"/>
        <v>1</v>
      </c>
      <c r="Q987" s="2">
        <f>CustomerData[[#This Row],[avg_order_value_clean]]*CustomerData[[#This Row],[total_orders]]</f>
        <v>685.8</v>
      </c>
      <c r="R987" s="2" t="str">
        <f t="shared" si="143"/>
        <v>Inactive</v>
      </c>
      <c r="S987" s="2" t="str">
        <f t="shared" si="136"/>
        <v>Medium Risk</v>
      </c>
      <c r="T987" s="2" t="str">
        <f t="shared" si="137"/>
        <v>35-44</v>
      </c>
      <c r="U987" s="1">
        <f t="shared" ca="1" si="138"/>
        <v>1723</v>
      </c>
      <c r="V987" s="2" t="str">
        <f t="shared" si="139"/>
        <v>Low Loyalty</v>
      </c>
      <c r="W987" s="2" t="str">
        <f t="shared" si="140"/>
        <v>Legitimate</v>
      </c>
      <c r="X987" s="2" t="str">
        <f>IF(Q987&lt;Data_Validation!$B$8,"Low Value",IF(Q987&lt;Data_Validation!$B$9,"Medium Value","High Value"))</f>
        <v>Low Value</v>
      </c>
      <c r="Y987" s="2" t="str">
        <f t="shared" si="141"/>
        <v>Stable</v>
      </c>
      <c r="Z987" s="2" t="str">
        <f t="shared" si="142"/>
        <v>Check Data</v>
      </c>
    </row>
    <row r="988" spans="1:26" x14ac:dyDescent="0.3">
      <c r="A988" t="s">
        <v>966</v>
      </c>
      <c r="B988">
        <v>50</v>
      </c>
      <c r="C988" t="s">
        <v>21</v>
      </c>
      <c r="D988" t="s">
        <v>44</v>
      </c>
      <c r="E988">
        <v>66.7</v>
      </c>
      <c r="F988">
        <v>7</v>
      </c>
      <c r="G988">
        <v>121</v>
      </c>
      <c r="H988">
        <v>0</v>
      </c>
      <c r="I988" t="s">
        <v>40</v>
      </c>
      <c r="J988">
        <v>44.6</v>
      </c>
      <c r="K988" s="1">
        <v>45719</v>
      </c>
      <c r="L988">
        <v>84</v>
      </c>
      <c r="M988">
        <v>0.51</v>
      </c>
      <c r="N988">
        <f>IF(E988="",Data_Validation!$B$1,E988)</f>
        <v>66.7</v>
      </c>
      <c r="O988">
        <f>IF(J988="",Data_Validation!$B$2,J988)</f>
        <v>44.6</v>
      </c>
      <c r="P988">
        <f t="shared" si="135"/>
        <v>4</v>
      </c>
      <c r="Q988" s="2">
        <f>CustomerData[[#This Row],[avg_order_value_clean]]*CustomerData[[#This Row],[total_orders]]</f>
        <v>466.90000000000003</v>
      </c>
      <c r="R988" s="2" t="str">
        <f t="shared" si="143"/>
        <v>Inactive</v>
      </c>
      <c r="S988" s="2" t="str">
        <f t="shared" si="136"/>
        <v>High Risk</v>
      </c>
      <c r="T988" s="2" t="str">
        <f t="shared" si="137"/>
        <v>45-54</v>
      </c>
      <c r="U988" s="1">
        <f t="shared" ca="1" si="138"/>
        <v>542</v>
      </c>
      <c r="V988" s="2" t="str">
        <f t="shared" si="139"/>
        <v>High Loyalty</v>
      </c>
      <c r="W988" s="2" t="str">
        <f t="shared" si="140"/>
        <v>Legitimate</v>
      </c>
      <c r="X988" s="2" t="str">
        <f>IF(Q988&lt;Data_Validation!$B$8,"Low Value",IF(Q988&lt;Data_Validation!$B$9,"Medium Value","High Value"))</f>
        <v>Low Value</v>
      </c>
      <c r="Y988" s="2" t="str">
        <f t="shared" si="141"/>
        <v>At Risk - Develop</v>
      </c>
      <c r="Z988" s="2" t="str">
        <f t="shared" si="142"/>
        <v>Check Data</v>
      </c>
    </row>
    <row r="989" spans="1:26" x14ac:dyDescent="0.3">
      <c r="A989" t="s">
        <v>967</v>
      </c>
      <c r="B989">
        <v>76</v>
      </c>
      <c r="C989" t="s">
        <v>21</v>
      </c>
      <c r="D989" t="s">
        <v>50</v>
      </c>
      <c r="E989">
        <v>134.5</v>
      </c>
      <c r="F989">
        <v>8</v>
      </c>
      <c r="G989">
        <v>210</v>
      </c>
      <c r="H989">
        <v>0</v>
      </c>
      <c r="I989" t="s">
        <v>29</v>
      </c>
      <c r="J989">
        <v>78.5</v>
      </c>
      <c r="K989" s="1">
        <v>45618</v>
      </c>
      <c r="L989">
        <v>62</v>
      </c>
      <c r="M989">
        <v>0.26</v>
      </c>
      <c r="N989">
        <f>IF(E989="",Data_Validation!$B$1,E989)</f>
        <v>134.5</v>
      </c>
      <c r="O989">
        <f>IF(J989="",Data_Validation!$B$2,J989)</f>
        <v>78.5</v>
      </c>
      <c r="P989">
        <f t="shared" si="135"/>
        <v>1</v>
      </c>
      <c r="Q989" s="2">
        <f>CustomerData[[#This Row],[avg_order_value_clean]]*CustomerData[[#This Row],[total_orders]]</f>
        <v>1076</v>
      </c>
      <c r="R989" s="2" t="str">
        <f t="shared" si="143"/>
        <v>Inactive</v>
      </c>
      <c r="S989" s="2" t="str">
        <f t="shared" si="136"/>
        <v>Medium Risk</v>
      </c>
      <c r="T989" s="2" t="str">
        <f t="shared" si="137"/>
        <v>55+</v>
      </c>
      <c r="U989" s="1">
        <f t="shared" ca="1" si="138"/>
        <v>643</v>
      </c>
      <c r="V989" s="2" t="str">
        <f t="shared" si="139"/>
        <v>Medium Loyalty</v>
      </c>
      <c r="W989" s="2" t="str">
        <f t="shared" si="140"/>
        <v>Legitimate</v>
      </c>
      <c r="X989" s="2" t="str">
        <f>IF(Q989&lt;Data_Validation!$B$8,"Low Value",IF(Q989&lt;Data_Validation!$B$9,"Medium Value","High Value"))</f>
        <v>Low Value</v>
      </c>
      <c r="Y989" s="2" t="str">
        <f t="shared" si="141"/>
        <v>Stable</v>
      </c>
      <c r="Z989" s="2" t="str">
        <f t="shared" si="142"/>
        <v>Check Data</v>
      </c>
    </row>
    <row r="990" spans="1:26" x14ac:dyDescent="0.3">
      <c r="A990" t="s">
        <v>968</v>
      </c>
      <c r="B990">
        <v>35</v>
      </c>
      <c r="C990" t="s">
        <v>25</v>
      </c>
      <c r="D990" t="s">
        <v>50</v>
      </c>
      <c r="E990">
        <v>81</v>
      </c>
      <c r="F990">
        <v>11</v>
      </c>
      <c r="G990">
        <v>67</v>
      </c>
      <c r="H990">
        <v>0</v>
      </c>
      <c r="I990" t="s">
        <v>19</v>
      </c>
      <c r="J990">
        <v>82.4</v>
      </c>
      <c r="K990" s="1">
        <v>45490</v>
      </c>
      <c r="L990">
        <v>23</v>
      </c>
      <c r="M990">
        <v>0.28000000000000003</v>
      </c>
      <c r="N990">
        <f>IF(E990="",Data_Validation!$B$1,E990)</f>
        <v>81</v>
      </c>
      <c r="O990">
        <f>IF(J990="",Data_Validation!$B$2,J990)</f>
        <v>82.4</v>
      </c>
      <c r="P990">
        <f t="shared" si="135"/>
        <v>2</v>
      </c>
      <c r="Q990" s="2">
        <f>CustomerData[[#This Row],[avg_order_value_clean]]*CustomerData[[#This Row],[total_orders]]</f>
        <v>891</v>
      </c>
      <c r="R990" s="2" t="str">
        <f t="shared" si="143"/>
        <v>At Risk</v>
      </c>
      <c r="S990" s="2" t="str">
        <f t="shared" si="136"/>
        <v>Medium Risk</v>
      </c>
      <c r="T990" s="2" t="str">
        <f t="shared" si="137"/>
        <v>35-44</v>
      </c>
      <c r="U990" s="1">
        <f t="shared" ca="1" si="138"/>
        <v>771</v>
      </c>
      <c r="V990" s="2" t="str">
        <f t="shared" si="139"/>
        <v>Low Loyalty</v>
      </c>
      <c r="W990" s="2" t="str">
        <f t="shared" si="140"/>
        <v>Legitimate</v>
      </c>
      <c r="X990" s="2" t="str">
        <f>IF(Q990&lt;Data_Validation!$B$8,"Low Value",IF(Q990&lt;Data_Validation!$B$9,"Medium Value","High Value"))</f>
        <v>Low Value</v>
      </c>
      <c r="Y990" s="2" t="str">
        <f t="shared" si="141"/>
        <v>Stable</v>
      </c>
      <c r="Z990" s="2" t="str">
        <f t="shared" si="142"/>
        <v>Check Data</v>
      </c>
    </row>
    <row r="991" spans="1:26" x14ac:dyDescent="0.3">
      <c r="A991" t="s">
        <v>485</v>
      </c>
      <c r="B991">
        <v>73</v>
      </c>
      <c r="C991" t="s">
        <v>14</v>
      </c>
      <c r="D991" t="s">
        <v>15</v>
      </c>
      <c r="E991">
        <v>171.92</v>
      </c>
      <c r="F991">
        <v>7</v>
      </c>
      <c r="G991">
        <v>56</v>
      </c>
      <c r="H991">
        <v>0</v>
      </c>
      <c r="I991" t="s">
        <v>16</v>
      </c>
      <c r="J991">
        <v>70.099999999999994</v>
      </c>
      <c r="K991" s="1">
        <v>44035</v>
      </c>
      <c r="L991">
        <v>53</v>
      </c>
      <c r="M991">
        <v>0.17</v>
      </c>
      <c r="N991">
        <f>IF(E991="",Data_Validation!$B$1,E991)</f>
        <v>171.92</v>
      </c>
      <c r="O991">
        <f>IF(J991="",Data_Validation!$B$2,J991)</f>
        <v>70.099999999999994</v>
      </c>
      <c r="P991">
        <f t="shared" si="135"/>
        <v>3</v>
      </c>
      <c r="Q991" s="2">
        <f>CustomerData[[#This Row],[avg_order_value_clean]]*CustomerData[[#This Row],[total_orders]]</f>
        <v>1203.4399999999998</v>
      </c>
      <c r="R991" s="2" t="str">
        <f t="shared" si="143"/>
        <v>At Risk</v>
      </c>
      <c r="S991" s="2" t="str">
        <f t="shared" si="136"/>
        <v>Low Risk</v>
      </c>
      <c r="T991" s="2" t="str">
        <f t="shared" si="137"/>
        <v>55+</v>
      </c>
      <c r="U991" s="1">
        <f t="shared" ca="1" si="138"/>
        <v>2226</v>
      </c>
      <c r="V991" s="2" t="str">
        <f t="shared" si="139"/>
        <v>Medium Loyalty</v>
      </c>
      <c r="W991" s="2" t="str">
        <f t="shared" si="140"/>
        <v>Legitimate</v>
      </c>
      <c r="X991" s="2" t="str">
        <f>IF(Q991&lt;Data_Validation!$B$8,"Low Value",IF(Q991&lt;Data_Validation!$B$9,"Medium Value","High Value"))</f>
        <v>Low Value</v>
      </c>
      <c r="Y991" s="2" t="str">
        <f t="shared" si="141"/>
        <v>Stable</v>
      </c>
      <c r="Z991" s="2" t="str">
        <f t="shared" si="142"/>
        <v>Check Data</v>
      </c>
    </row>
    <row r="992" spans="1:26" x14ac:dyDescent="0.3">
      <c r="A992" t="s">
        <v>969</v>
      </c>
      <c r="B992">
        <v>45</v>
      </c>
      <c r="C992" t="s">
        <v>21</v>
      </c>
      <c r="D992" t="s">
        <v>15</v>
      </c>
      <c r="E992">
        <v>58.3</v>
      </c>
      <c r="F992">
        <v>11</v>
      </c>
      <c r="G992">
        <v>12</v>
      </c>
      <c r="H992">
        <v>0</v>
      </c>
      <c r="I992" t="s">
        <v>19</v>
      </c>
      <c r="J992">
        <v>83.1</v>
      </c>
      <c r="K992" s="1">
        <v>44241</v>
      </c>
      <c r="L992">
        <v>62</v>
      </c>
      <c r="M992">
        <v>0.1</v>
      </c>
      <c r="N992">
        <f>IF(E992="",Data_Validation!$B$1,E992)</f>
        <v>58.3</v>
      </c>
      <c r="O992">
        <f>IF(J992="",Data_Validation!$B$2,J992)</f>
        <v>83.1</v>
      </c>
      <c r="P992">
        <f t="shared" si="135"/>
        <v>1</v>
      </c>
      <c r="Q992" s="2">
        <f>CustomerData[[#This Row],[avg_order_value_clean]]*CustomerData[[#This Row],[total_orders]]</f>
        <v>641.29999999999995</v>
      </c>
      <c r="R992" s="2" t="str">
        <f t="shared" si="143"/>
        <v>Active</v>
      </c>
      <c r="S992" s="2" t="str">
        <f t="shared" si="136"/>
        <v>Low Risk</v>
      </c>
      <c r="T992" s="2" t="str">
        <f t="shared" si="137"/>
        <v>45-54</v>
      </c>
      <c r="U992" s="1">
        <f t="shared" ca="1" si="138"/>
        <v>2020</v>
      </c>
      <c r="V992" s="2" t="str">
        <f t="shared" si="139"/>
        <v>Medium Loyalty</v>
      </c>
      <c r="W992" s="2" t="str">
        <f t="shared" si="140"/>
        <v>Legitimate</v>
      </c>
      <c r="X992" s="2" t="str">
        <f>IF(Q992&lt;Data_Validation!$B$8,"Low Value",IF(Q992&lt;Data_Validation!$B$9,"Medium Value","High Value"))</f>
        <v>Low Value</v>
      </c>
      <c r="Y992" s="2" t="str">
        <f t="shared" si="141"/>
        <v>Stable</v>
      </c>
      <c r="Z992" s="2" t="str">
        <f t="shared" si="142"/>
        <v>Check Data</v>
      </c>
    </row>
    <row r="993" spans="1:26" x14ac:dyDescent="0.3">
      <c r="A993" t="s">
        <v>970</v>
      </c>
      <c r="B993">
        <v>74</v>
      </c>
      <c r="C993" t="s">
        <v>21</v>
      </c>
      <c r="D993" t="s">
        <v>15</v>
      </c>
      <c r="E993">
        <v>65.05</v>
      </c>
      <c r="F993">
        <v>14</v>
      </c>
      <c r="G993">
        <v>192</v>
      </c>
      <c r="H993">
        <v>0</v>
      </c>
      <c r="I993" t="s">
        <v>16</v>
      </c>
      <c r="J993">
        <v>10.9</v>
      </c>
      <c r="K993" s="1">
        <v>44476</v>
      </c>
      <c r="L993">
        <v>74</v>
      </c>
      <c r="M993">
        <v>0.11</v>
      </c>
      <c r="N993">
        <f>IF(E993="",Data_Validation!$B$1,E993)</f>
        <v>65.05</v>
      </c>
      <c r="O993">
        <f>IF(J993="",Data_Validation!$B$2,J993)</f>
        <v>10.9</v>
      </c>
      <c r="P993">
        <f t="shared" si="135"/>
        <v>1</v>
      </c>
      <c r="Q993" s="2">
        <f>CustomerData[[#This Row],[avg_order_value_clean]]*CustomerData[[#This Row],[total_orders]]</f>
        <v>910.69999999999993</v>
      </c>
      <c r="R993" s="2" t="str">
        <f t="shared" si="143"/>
        <v>Inactive</v>
      </c>
      <c r="S993" s="2" t="str">
        <f t="shared" si="136"/>
        <v>Low Risk</v>
      </c>
      <c r="T993" s="2" t="str">
        <f t="shared" si="137"/>
        <v>55+</v>
      </c>
      <c r="U993" s="1">
        <f t="shared" ca="1" si="138"/>
        <v>1785</v>
      </c>
      <c r="V993" s="2" t="str">
        <f t="shared" si="139"/>
        <v>High Loyalty</v>
      </c>
      <c r="W993" s="2" t="str">
        <f t="shared" si="140"/>
        <v>Legitimate</v>
      </c>
      <c r="X993" s="2" t="str">
        <f>IF(Q993&lt;Data_Validation!$B$8,"Low Value",IF(Q993&lt;Data_Validation!$B$9,"Medium Value","High Value"))</f>
        <v>Low Value</v>
      </c>
      <c r="Y993" s="2" t="str">
        <f t="shared" si="141"/>
        <v>Stable</v>
      </c>
      <c r="Z993" s="2" t="str">
        <f t="shared" si="142"/>
        <v>Check Data</v>
      </c>
    </row>
    <row r="994" spans="1:26" x14ac:dyDescent="0.3">
      <c r="A994" t="s">
        <v>971</v>
      </c>
      <c r="B994">
        <v>69</v>
      </c>
      <c r="C994" t="s">
        <v>14</v>
      </c>
      <c r="D994" t="s">
        <v>26</v>
      </c>
      <c r="E994">
        <v>18.95</v>
      </c>
      <c r="F994">
        <v>6</v>
      </c>
      <c r="G994">
        <v>62</v>
      </c>
      <c r="H994">
        <v>0</v>
      </c>
      <c r="I994" t="s">
        <v>16</v>
      </c>
      <c r="K994" s="1">
        <v>44974</v>
      </c>
      <c r="L994">
        <v>17</v>
      </c>
      <c r="M994">
        <v>0.66</v>
      </c>
      <c r="N994">
        <f>IF(E994="",Data_Validation!$B$1,E994)</f>
        <v>18.95</v>
      </c>
      <c r="O994">
        <f>IF(J994="",Data_Validation!$B$2,J994)</f>
        <v>250</v>
      </c>
      <c r="P994">
        <f t="shared" si="135"/>
        <v>2</v>
      </c>
      <c r="Q994" s="2">
        <f>CustomerData[[#This Row],[avg_order_value_clean]]*CustomerData[[#This Row],[total_orders]]</f>
        <v>113.69999999999999</v>
      </c>
      <c r="R994" s="2" t="str">
        <f t="shared" si="143"/>
        <v>At Risk</v>
      </c>
      <c r="S994" s="2" t="str">
        <f t="shared" si="136"/>
        <v>High Risk</v>
      </c>
      <c r="T994" s="2" t="str">
        <f t="shared" si="137"/>
        <v>55+</v>
      </c>
      <c r="U994" s="1">
        <f t="shared" ca="1" si="138"/>
        <v>1287</v>
      </c>
      <c r="V994" s="2" t="str">
        <f t="shared" si="139"/>
        <v>Low Loyalty</v>
      </c>
      <c r="W994" s="2" t="str">
        <f t="shared" si="140"/>
        <v>Legitimate</v>
      </c>
      <c r="X994" s="2" t="str">
        <f>IF(Q994&lt;Data_Validation!$B$8,"Low Value",IF(Q994&lt;Data_Validation!$B$9,"Medium Value","High Value"))</f>
        <v>Low Value</v>
      </c>
      <c r="Y994" s="2" t="str">
        <f t="shared" si="141"/>
        <v>At Risk - Develop</v>
      </c>
      <c r="Z994" s="2" t="str">
        <f t="shared" si="142"/>
        <v>Check Data</v>
      </c>
    </row>
    <row r="995" spans="1:26" x14ac:dyDescent="0.3">
      <c r="A995" t="s">
        <v>972</v>
      </c>
      <c r="B995">
        <v>49</v>
      </c>
      <c r="C995" t="s">
        <v>14</v>
      </c>
      <c r="D995" t="s">
        <v>26</v>
      </c>
      <c r="E995">
        <v>79.02</v>
      </c>
      <c r="F995">
        <v>7</v>
      </c>
      <c r="G995">
        <v>326</v>
      </c>
      <c r="H995">
        <v>0</v>
      </c>
      <c r="I995" t="s">
        <v>40</v>
      </c>
      <c r="J995">
        <v>28.6</v>
      </c>
      <c r="K995" s="1">
        <v>44171</v>
      </c>
      <c r="L995">
        <v>41</v>
      </c>
      <c r="M995">
        <v>0.4</v>
      </c>
      <c r="N995">
        <f>IF(E995="",Data_Validation!$B$1,E995)</f>
        <v>79.02</v>
      </c>
      <c r="O995">
        <f>IF(J995="",Data_Validation!$B$2,J995)</f>
        <v>28.6</v>
      </c>
      <c r="P995">
        <f t="shared" si="135"/>
        <v>1</v>
      </c>
      <c r="Q995" s="2">
        <f>CustomerData[[#This Row],[avg_order_value_clean]]*CustomerData[[#This Row],[total_orders]]</f>
        <v>553.14</v>
      </c>
      <c r="R995" s="2" t="str">
        <f t="shared" si="143"/>
        <v>Inactive</v>
      </c>
      <c r="S995" s="2" t="str">
        <f t="shared" si="136"/>
        <v>Medium Risk</v>
      </c>
      <c r="T995" s="2" t="str">
        <f t="shared" si="137"/>
        <v>45-54</v>
      </c>
      <c r="U995" s="1">
        <f t="shared" ca="1" si="138"/>
        <v>2090</v>
      </c>
      <c r="V995" s="2" t="str">
        <f t="shared" si="139"/>
        <v>Medium Loyalty</v>
      </c>
      <c r="W995" s="2" t="str">
        <f t="shared" si="140"/>
        <v>Legitimate</v>
      </c>
      <c r="X995" s="2" t="str">
        <f>IF(Q995&lt;Data_Validation!$B$8,"Low Value",IF(Q995&lt;Data_Validation!$B$9,"Medium Value","High Value"))</f>
        <v>Low Value</v>
      </c>
      <c r="Y995" s="2" t="str">
        <f t="shared" si="141"/>
        <v>Stable</v>
      </c>
      <c r="Z995" s="2" t="str">
        <f t="shared" si="142"/>
        <v>Check Data</v>
      </c>
    </row>
    <row r="996" spans="1:26" x14ac:dyDescent="0.3">
      <c r="A996" t="s">
        <v>973</v>
      </c>
      <c r="B996">
        <v>29</v>
      </c>
      <c r="C996" t="s">
        <v>21</v>
      </c>
      <c r="D996" t="s">
        <v>37</v>
      </c>
      <c r="E996">
        <v>18.07</v>
      </c>
      <c r="F996">
        <v>7</v>
      </c>
      <c r="G996">
        <v>152</v>
      </c>
      <c r="H996">
        <v>0</v>
      </c>
      <c r="I996" t="s">
        <v>19</v>
      </c>
      <c r="J996">
        <v>25.2</v>
      </c>
      <c r="K996" s="1">
        <v>44762</v>
      </c>
      <c r="L996">
        <v>8</v>
      </c>
      <c r="M996">
        <v>0.43</v>
      </c>
      <c r="N996">
        <f>IF(E996="",Data_Validation!$B$1,E996)</f>
        <v>18.07</v>
      </c>
      <c r="O996">
        <f>IF(J996="",Data_Validation!$B$2,J996)</f>
        <v>25.2</v>
      </c>
      <c r="P996">
        <f t="shared" si="135"/>
        <v>1</v>
      </c>
      <c r="Q996" s="2">
        <f>CustomerData[[#This Row],[avg_order_value_clean]]*CustomerData[[#This Row],[total_orders]]</f>
        <v>126.49000000000001</v>
      </c>
      <c r="R996" s="2" t="str">
        <f t="shared" si="143"/>
        <v>Inactive</v>
      </c>
      <c r="S996" s="2" t="str">
        <f t="shared" si="136"/>
        <v>Medium Risk</v>
      </c>
      <c r="T996" s="2" t="str">
        <f t="shared" si="137"/>
        <v>25-34</v>
      </c>
      <c r="U996" s="1">
        <f t="shared" ca="1" si="138"/>
        <v>1499</v>
      </c>
      <c r="V996" s="2" t="str">
        <f t="shared" si="139"/>
        <v>Low Loyalty</v>
      </c>
      <c r="W996" s="2" t="str">
        <f t="shared" si="140"/>
        <v>Legitimate</v>
      </c>
      <c r="X996" s="2" t="str">
        <f>IF(Q996&lt;Data_Validation!$B$8,"Low Value",IF(Q996&lt;Data_Validation!$B$9,"Medium Value","High Value"))</f>
        <v>Low Value</v>
      </c>
      <c r="Y996" s="2" t="str">
        <f t="shared" si="141"/>
        <v>Stable</v>
      </c>
      <c r="Z996" s="2" t="str">
        <f t="shared" si="142"/>
        <v>Check Data</v>
      </c>
    </row>
    <row r="997" spans="1:26" x14ac:dyDescent="0.3">
      <c r="A997" t="s">
        <v>185</v>
      </c>
      <c r="B997">
        <v>65</v>
      </c>
      <c r="C997" t="s">
        <v>25</v>
      </c>
      <c r="D997" t="s">
        <v>28</v>
      </c>
      <c r="E997">
        <v>107.1</v>
      </c>
      <c r="F997">
        <v>10</v>
      </c>
      <c r="G997">
        <v>22</v>
      </c>
      <c r="H997">
        <v>0</v>
      </c>
      <c r="I997" t="s">
        <v>29</v>
      </c>
      <c r="J997">
        <v>71.3</v>
      </c>
      <c r="K997" s="1">
        <v>44200</v>
      </c>
      <c r="L997">
        <v>31</v>
      </c>
      <c r="M997">
        <v>0.09</v>
      </c>
      <c r="N997">
        <f>IF(E997="",Data_Validation!$B$1,E997)</f>
        <v>107.1</v>
      </c>
      <c r="O997">
        <f>IF(J997="",Data_Validation!$B$2,J997)</f>
        <v>71.3</v>
      </c>
      <c r="P997">
        <f t="shared" si="135"/>
        <v>3</v>
      </c>
      <c r="Q997" s="2">
        <f>CustomerData[[#This Row],[avg_order_value_clean]]*CustomerData[[#This Row],[total_orders]]</f>
        <v>1071</v>
      </c>
      <c r="R997" s="2" t="str">
        <f t="shared" si="143"/>
        <v>Active</v>
      </c>
      <c r="S997" s="2" t="str">
        <f t="shared" si="136"/>
        <v>Low Risk</v>
      </c>
      <c r="T997" s="2" t="str">
        <f t="shared" si="137"/>
        <v>55+</v>
      </c>
      <c r="U997" s="1">
        <f t="shared" ca="1" si="138"/>
        <v>2061</v>
      </c>
      <c r="V997" s="2" t="str">
        <f t="shared" si="139"/>
        <v>Low Loyalty</v>
      </c>
      <c r="W997" s="2" t="str">
        <f t="shared" si="140"/>
        <v>Legitimate</v>
      </c>
      <c r="X997" s="2" t="str">
        <f>IF(Q997&lt;Data_Validation!$B$8,"Low Value",IF(Q997&lt;Data_Validation!$B$9,"Medium Value","High Value"))</f>
        <v>Low Value</v>
      </c>
      <c r="Y997" s="2" t="str">
        <f t="shared" si="141"/>
        <v>Stable</v>
      </c>
      <c r="Z997" s="2" t="str">
        <f t="shared" si="142"/>
        <v>Check Data</v>
      </c>
    </row>
    <row r="998" spans="1:26" x14ac:dyDescent="0.3">
      <c r="A998" t="s">
        <v>974</v>
      </c>
      <c r="B998">
        <v>59</v>
      </c>
      <c r="C998" t="s">
        <v>21</v>
      </c>
      <c r="D998" t="s">
        <v>52</v>
      </c>
      <c r="F998">
        <v>10</v>
      </c>
      <c r="G998">
        <v>29</v>
      </c>
      <c r="H998">
        <v>0</v>
      </c>
      <c r="I998" t="s">
        <v>19</v>
      </c>
      <c r="J998">
        <v>83.1</v>
      </c>
      <c r="K998" s="1">
        <v>44817</v>
      </c>
      <c r="L998">
        <v>49</v>
      </c>
      <c r="M998">
        <v>0.28000000000000003</v>
      </c>
      <c r="N998">
        <f>IF(E998="",Data_Validation!$B$1,E998)</f>
        <v>250</v>
      </c>
      <c r="O998">
        <f>IF(J998="",Data_Validation!$B$2,J998)</f>
        <v>83.1</v>
      </c>
      <c r="P998">
        <f t="shared" si="135"/>
        <v>2</v>
      </c>
      <c r="Q998" s="2">
        <f>CustomerData[[#This Row],[avg_order_value_clean]]*CustomerData[[#This Row],[total_orders]]</f>
        <v>2500</v>
      </c>
      <c r="R998" s="2" t="str">
        <f t="shared" si="143"/>
        <v>Active</v>
      </c>
      <c r="S998" s="2" t="str">
        <f t="shared" si="136"/>
        <v>Medium Risk</v>
      </c>
      <c r="T998" s="2" t="str">
        <f t="shared" si="137"/>
        <v>55+</v>
      </c>
      <c r="U998" s="1">
        <f t="shared" ca="1" si="138"/>
        <v>1444</v>
      </c>
      <c r="V998" s="2" t="str">
        <f t="shared" si="139"/>
        <v>Medium Loyalty</v>
      </c>
      <c r="W998" s="2" t="str">
        <f t="shared" si="140"/>
        <v>Legitimate</v>
      </c>
      <c r="X998" s="2" t="str">
        <f>IF(Q998&lt;Data_Validation!$B$8,"Low Value",IF(Q998&lt;Data_Validation!$B$9,"Medium Value","High Value"))</f>
        <v>High Value</v>
      </c>
      <c r="Y998" s="2" t="str">
        <f t="shared" si="141"/>
        <v>High Value - Maintain</v>
      </c>
      <c r="Z998" s="2" t="str">
        <f t="shared" si="142"/>
        <v>Check Data</v>
      </c>
    </row>
    <row r="999" spans="1:26" x14ac:dyDescent="0.3">
      <c r="A999" t="s">
        <v>975</v>
      </c>
      <c r="B999">
        <v>44</v>
      </c>
      <c r="C999" t="s">
        <v>21</v>
      </c>
      <c r="D999" t="s">
        <v>50</v>
      </c>
      <c r="E999">
        <v>158.91</v>
      </c>
      <c r="F999">
        <v>10</v>
      </c>
      <c r="G999">
        <v>188</v>
      </c>
      <c r="H999">
        <v>0</v>
      </c>
      <c r="I999" t="s">
        <v>16</v>
      </c>
      <c r="J999">
        <v>11.5</v>
      </c>
      <c r="K999" s="1">
        <v>44187</v>
      </c>
      <c r="L999">
        <v>57</v>
      </c>
      <c r="M999">
        <v>0.21</v>
      </c>
      <c r="N999">
        <f>IF(E999="",Data_Validation!$B$1,E999)</f>
        <v>158.91</v>
      </c>
      <c r="O999">
        <f>IF(J999="",Data_Validation!$B$2,J999)</f>
        <v>11.5</v>
      </c>
      <c r="P999">
        <f t="shared" si="135"/>
        <v>2</v>
      </c>
      <c r="Q999" s="2">
        <f>CustomerData[[#This Row],[avg_order_value_clean]]*CustomerData[[#This Row],[total_orders]]</f>
        <v>1589.1</v>
      </c>
      <c r="R999" s="2" t="str">
        <f t="shared" si="143"/>
        <v>Inactive</v>
      </c>
      <c r="S999" s="2" t="str">
        <f t="shared" si="136"/>
        <v>Medium Risk</v>
      </c>
      <c r="T999" s="2" t="str">
        <f t="shared" si="137"/>
        <v>35-44</v>
      </c>
      <c r="U999" s="1">
        <f t="shared" ca="1" si="138"/>
        <v>2074</v>
      </c>
      <c r="V999" s="2" t="str">
        <f t="shared" si="139"/>
        <v>Medium Loyalty</v>
      </c>
      <c r="W999" s="2" t="str">
        <f t="shared" si="140"/>
        <v>Legitimate</v>
      </c>
      <c r="X999" s="2" t="str">
        <f>IF(Q999&lt;Data_Validation!$B$8,"Low Value",IF(Q999&lt;Data_Validation!$B$9,"Medium Value","High Value"))</f>
        <v>High Value</v>
      </c>
      <c r="Y999" s="2" t="str">
        <f t="shared" si="141"/>
        <v>High Value - Maintain</v>
      </c>
      <c r="Z999" s="2" t="str">
        <f t="shared" si="142"/>
        <v>Check Data</v>
      </c>
    </row>
    <row r="1000" spans="1:26" x14ac:dyDescent="0.3">
      <c r="A1000" t="s">
        <v>976</v>
      </c>
      <c r="B1000">
        <v>27</v>
      </c>
      <c r="C1000" t="s">
        <v>25</v>
      </c>
      <c r="D1000" t="s">
        <v>22</v>
      </c>
      <c r="E1000">
        <v>173.07</v>
      </c>
      <c r="F1000">
        <v>5</v>
      </c>
      <c r="G1000">
        <v>309</v>
      </c>
      <c r="H1000">
        <v>1</v>
      </c>
      <c r="I1000" t="s">
        <v>29</v>
      </c>
      <c r="K1000" s="1">
        <v>45645</v>
      </c>
      <c r="L1000">
        <v>48</v>
      </c>
      <c r="M1000">
        <v>0.23</v>
      </c>
      <c r="N1000">
        <f>IF(E1000="",Data_Validation!$B$1,E1000)</f>
        <v>173.07</v>
      </c>
      <c r="O1000">
        <f>IF(J1000="",Data_Validation!$B$2,J1000)</f>
        <v>250</v>
      </c>
      <c r="P1000">
        <f t="shared" si="135"/>
        <v>1</v>
      </c>
      <c r="Q1000" s="2">
        <f>CustomerData[[#This Row],[avg_order_value_clean]]*CustomerData[[#This Row],[total_orders]]</f>
        <v>865.34999999999991</v>
      </c>
      <c r="R1000" s="2" t="str">
        <f t="shared" si="143"/>
        <v>Inactive</v>
      </c>
      <c r="S1000" s="2" t="str">
        <f t="shared" si="136"/>
        <v>Medium Risk</v>
      </c>
      <c r="T1000" s="2" t="str">
        <f t="shared" si="137"/>
        <v>25-34</v>
      </c>
      <c r="U1000" s="1">
        <f t="shared" ca="1" si="138"/>
        <v>616</v>
      </c>
      <c r="V1000" s="2" t="str">
        <f t="shared" si="139"/>
        <v>Medium Loyalty</v>
      </c>
      <c r="W1000" s="2" t="str">
        <f t="shared" si="140"/>
        <v>Fraudulent</v>
      </c>
      <c r="X1000" s="2" t="str">
        <f>IF(Q1000&lt;Data_Validation!$B$8,"Low Value",IF(Q1000&lt;Data_Validation!$B$9,"Medium Value","High Value"))</f>
        <v>Low Value</v>
      </c>
      <c r="Y1000" s="2" t="str">
        <f t="shared" si="141"/>
        <v>Stable</v>
      </c>
      <c r="Z1000" s="2" t="str">
        <f t="shared" si="142"/>
        <v>Check Data</v>
      </c>
    </row>
    <row r="1001" spans="1:26" x14ac:dyDescent="0.3">
      <c r="A1001" t="s">
        <v>977</v>
      </c>
      <c r="B1001">
        <v>63</v>
      </c>
      <c r="C1001" t="s">
        <v>21</v>
      </c>
      <c r="D1001" t="s">
        <v>52</v>
      </c>
      <c r="E1001">
        <v>280.64</v>
      </c>
      <c r="F1001">
        <v>12</v>
      </c>
      <c r="G1001">
        <v>108</v>
      </c>
      <c r="H1001">
        <v>0</v>
      </c>
      <c r="I1001" t="s">
        <v>40</v>
      </c>
      <c r="J1001">
        <v>63.9</v>
      </c>
      <c r="K1001" s="1">
        <v>45672</v>
      </c>
      <c r="L1001">
        <v>53</v>
      </c>
      <c r="M1001">
        <v>0.56999999999999995</v>
      </c>
      <c r="N1001">
        <f>IF(E1001="",Data_Validation!$B$1,E1001)</f>
        <v>280.64</v>
      </c>
      <c r="O1001">
        <f>IF(J1001="",Data_Validation!$B$2,J1001)</f>
        <v>63.9</v>
      </c>
      <c r="P1001">
        <f t="shared" si="135"/>
        <v>1</v>
      </c>
      <c r="Q1001" s="2">
        <f>CustomerData[[#This Row],[avg_order_value_clean]]*CustomerData[[#This Row],[total_orders]]</f>
        <v>3367.68</v>
      </c>
      <c r="R1001" s="2" t="str">
        <f t="shared" si="143"/>
        <v>Inactive</v>
      </c>
      <c r="S1001" s="2" t="str">
        <f t="shared" si="136"/>
        <v>High Risk</v>
      </c>
      <c r="T1001" s="2" t="str">
        <f t="shared" si="137"/>
        <v>55+</v>
      </c>
      <c r="U1001" s="1">
        <f t="shared" ca="1" si="138"/>
        <v>589</v>
      </c>
      <c r="V1001" s="2" t="str">
        <f t="shared" si="139"/>
        <v>Medium Loyalty</v>
      </c>
      <c r="W1001" s="2" t="str">
        <f t="shared" si="140"/>
        <v>Legitimate</v>
      </c>
      <c r="X1001" s="2" t="str">
        <f>IF(Q1001&lt;Data_Validation!$B$8,"Low Value",IF(Q1001&lt;Data_Validation!$B$9,"Medium Value","High Value"))</f>
        <v>High Value</v>
      </c>
      <c r="Y1001" s="2" t="str">
        <f t="shared" si="141"/>
        <v>Critical - Retain</v>
      </c>
      <c r="Z1001" s="2" t="str">
        <f t="shared" si="142"/>
        <v>Check Data</v>
      </c>
    </row>
    <row r="1002" spans="1:26" x14ac:dyDescent="0.3">
      <c r="A1002" t="s">
        <v>978</v>
      </c>
      <c r="B1002">
        <v>74</v>
      </c>
      <c r="C1002" t="s">
        <v>21</v>
      </c>
      <c r="D1002" t="s">
        <v>52</v>
      </c>
      <c r="E1002">
        <v>184.31</v>
      </c>
      <c r="F1002">
        <v>7</v>
      </c>
      <c r="G1002">
        <v>352</v>
      </c>
      <c r="H1002">
        <v>0</v>
      </c>
      <c r="I1002" t="s">
        <v>29</v>
      </c>
      <c r="J1002">
        <v>14.4</v>
      </c>
      <c r="K1002" s="1">
        <v>45097</v>
      </c>
      <c r="L1002">
        <v>62</v>
      </c>
      <c r="M1002">
        <v>0.24</v>
      </c>
      <c r="N1002">
        <f>IF(E1002="",Data_Validation!$B$1,E1002)</f>
        <v>184.31</v>
      </c>
      <c r="O1002">
        <f>IF(J1002="",Data_Validation!$B$2,J1002)</f>
        <v>14.4</v>
      </c>
      <c r="P1002">
        <f t="shared" si="135"/>
        <v>1</v>
      </c>
      <c r="Q1002" s="2">
        <f>CustomerData[[#This Row],[avg_order_value_clean]]*CustomerData[[#This Row],[total_orders]]</f>
        <v>1290.17</v>
      </c>
      <c r="R1002" s="2" t="str">
        <f t="shared" si="143"/>
        <v>Inactive</v>
      </c>
      <c r="S1002" s="2" t="str">
        <f t="shared" si="136"/>
        <v>Medium Risk</v>
      </c>
      <c r="T1002" s="2" t="str">
        <f t="shared" si="137"/>
        <v>55+</v>
      </c>
      <c r="U1002" s="1">
        <f t="shared" ca="1" si="138"/>
        <v>1164</v>
      </c>
      <c r="V1002" s="2" t="str">
        <f t="shared" si="139"/>
        <v>Medium Loyalty</v>
      </c>
      <c r="W1002" s="2" t="str">
        <f t="shared" si="140"/>
        <v>Legitimate</v>
      </c>
      <c r="X1002" s="2" t="str">
        <f>IF(Q1002&lt;Data_Validation!$B$8,"Low Value",IF(Q1002&lt;Data_Validation!$B$9,"Medium Value","High Value"))</f>
        <v>Low Value</v>
      </c>
      <c r="Y1002" s="2" t="str">
        <f t="shared" si="141"/>
        <v>Stable</v>
      </c>
      <c r="Z1002" s="2" t="str">
        <f t="shared" si="142"/>
        <v>Check Data</v>
      </c>
    </row>
    <row r="1003" spans="1:26" x14ac:dyDescent="0.3">
      <c r="A1003" t="s">
        <v>979</v>
      </c>
      <c r="B1003">
        <v>69</v>
      </c>
      <c r="C1003" t="s">
        <v>14</v>
      </c>
      <c r="D1003" t="s">
        <v>22</v>
      </c>
      <c r="E1003">
        <v>124.26</v>
      </c>
      <c r="F1003">
        <v>9</v>
      </c>
      <c r="G1003">
        <v>59</v>
      </c>
      <c r="H1003">
        <v>0</v>
      </c>
      <c r="I1003" t="s">
        <v>29</v>
      </c>
      <c r="J1003">
        <v>76.8</v>
      </c>
      <c r="K1003" s="1">
        <v>44813</v>
      </c>
      <c r="L1003">
        <v>90</v>
      </c>
      <c r="M1003">
        <v>0.26</v>
      </c>
      <c r="N1003">
        <f>IF(E1003="",Data_Validation!$B$1,E1003)</f>
        <v>124.26</v>
      </c>
      <c r="O1003">
        <f>IF(J1003="",Data_Validation!$B$2,J1003)</f>
        <v>76.8</v>
      </c>
      <c r="P1003">
        <f t="shared" si="135"/>
        <v>3</v>
      </c>
      <c r="Q1003" s="2">
        <f>CustomerData[[#This Row],[avg_order_value_clean]]*CustomerData[[#This Row],[total_orders]]</f>
        <v>1118.3400000000001</v>
      </c>
      <c r="R1003" s="2" t="str">
        <f t="shared" si="143"/>
        <v>At Risk</v>
      </c>
      <c r="S1003" s="2" t="str">
        <f t="shared" si="136"/>
        <v>Medium Risk</v>
      </c>
      <c r="T1003" s="2" t="str">
        <f t="shared" si="137"/>
        <v>55+</v>
      </c>
      <c r="U1003" s="1">
        <f t="shared" ca="1" si="138"/>
        <v>1448</v>
      </c>
      <c r="V1003" s="2" t="str">
        <f t="shared" si="139"/>
        <v>High Loyalty</v>
      </c>
      <c r="W1003" s="2" t="str">
        <f t="shared" si="140"/>
        <v>Legitimate</v>
      </c>
      <c r="X1003" s="2" t="str">
        <f>IF(Q1003&lt;Data_Validation!$B$8,"Low Value",IF(Q1003&lt;Data_Validation!$B$9,"Medium Value","High Value"))</f>
        <v>Low Value</v>
      </c>
      <c r="Y1003" s="2" t="str">
        <f t="shared" si="141"/>
        <v>Stable</v>
      </c>
      <c r="Z1003" s="2" t="str">
        <f t="shared" si="142"/>
        <v>Check Data</v>
      </c>
    </row>
    <row r="1004" spans="1:26" x14ac:dyDescent="0.3">
      <c r="A1004" t="s">
        <v>980</v>
      </c>
      <c r="B1004">
        <v>59</v>
      </c>
      <c r="C1004" t="s">
        <v>14</v>
      </c>
      <c r="D1004" t="s">
        <v>18</v>
      </c>
      <c r="E1004">
        <v>81.459999999999994</v>
      </c>
      <c r="F1004">
        <v>15</v>
      </c>
      <c r="G1004">
        <v>65</v>
      </c>
      <c r="H1004">
        <v>0</v>
      </c>
      <c r="I1004" t="s">
        <v>19</v>
      </c>
      <c r="J1004">
        <v>82.9</v>
      </c>
      <c r="K1004" s="1">
        <v>45811</v>
      </c>
      <c r="L1004">
        <v>50</v>
      </c>
      <c r="M1004">
        <v>0.25</v>
      </c>
      <c r="N1004">
        <f>IF(E1004="",Data_Validation!$B$1,E1004)</f>
        <v>81.459999999999994</v>
      </c>
      <c r="O1004">
        <f>IF(J1004="",Data_Validation!$B$2,J1004)</f>
        <v>82.9</v>
      </c>
      <c r="P1004">
        <f t="shared" si="135"/>
        <v>2</v>
      </c>
      <c r="Q1004" s="2">
        <f>CustomerData[[#This Row],[avg_order_value_clean]]*CustomerData[[#This Row],[total_orders]]</f>
        <v>1221.8999999999999</v>
      </c>
      <c r="R1004" s="2" t="str">
        <f t="shared" si="143"/>
        <v>At Risk</v>
      </c>
      <c r="S1004" s="2" t="str">
        <f t="shared" si="136"/>
        <v>Medium Risk</v>
      </c>
      <c r="T1004" s="2" t="str">
        <f t="shared" si="137"/>
        <v>55+</v>
      </c>
      <c r="U1004" s="1">
        <f t="shared" ca="1" si="138"/>
        <v>450</v>
      </c>
      <c r="V1004" s="2" t="str">
        <f t="shared" si="139"/>
        <v>Medium Loyalty</v>
      </c>
      <c r="W1004" s="2" t="str">
        <f t="shared" si="140"/>
        <v>Legitimate</v>
      </c>
      <c r="X1004" s="2" t="str">
        <f>IF(Q1004&lt;Data_Validation!$B$8,"Low Value",IF(Q1004&lt;Data_Validation!$B$9,"Medium Value","High Value"))</f>
        <v>Low Value</v>
      </c>
      <c r="Y1004" s="2" t="str">
        <f t="shared" si="141"/>
        <v>Stable</v>
      </c>
      <c r="Z1004" s="2" t="str">
        <f t="shared" si="142"/>
        <v>Check Data</v>
      </c>
    </row>
    <row r="1005" spans="1:26" x14ac:dyDescent="0.3">
      <c r="A1005" t="s">
        <v>981</v>
      </c>
      <c r="B1005">
        <v>49</v>
      </c>
      <c r="C1005" t="s">
        <v>21</v>
      </c>
      <c r="D1005" t="s">
        <v>35</v>
      </c>
      <c r="F1005">
        <v>9</v>
      </c>
      <c r="G1005">
        <v>165</v>
      </c>
      <c r="H1005">
        <v>0</v>
      </c>
      <c r="I1005" t="s">
        <v>16</v>
      </c>
      <c r="J1005">
        <v>52.3</v>
      </c>
      <c r="K1005" s="1">
        <v>45470</v>
      </c>
      <c r="L1005">
        <v>55</v>
      </c>
      <c r="M1005">
        <v>0.59</v>
      </c>
      <c r="N1005">
        <f>IF(E1005="",Data_Validation!$B$1,E1005)</f>
        <v>250</v>
      </c>
      <c r="O1005">
        <f>IF(J1005="",Data_Validation!$B$2,J1005)</f>
        <v>52.3</v>
      </c>
      <c r="P1005">
        <f t="shared" si="135"/>
        <v>2</v>
      </c>
      <c r="Q1005" s="2">
        <f>CustomerData[[#This Row],[avg_order_value_clean]]*CustomerData[[#This Row],[total_orders]]</f>
        <v>2250</v>
      </c>
      <c r="R1005" s="2" t="str">
        <f t="shared" si="143"/>
        <v>Inactive</v>
      </c>
      <c r="S1005" s="2" t="str">
        <f t="shared" si="136"/>
        <v>High Risk</v>
      </c>
      <c r="T1005" s="2" t="str">
        <f t="shared" si="137"/>
        <v>45-54</v>
      </c>
      <c r="U1005" s="1">
        <f t="shared" ca="1" si="138"/>
        <v>791</v>
      </c>
      <c r="V1005" s="2" t="str">
        <f t="shared" si="139"/>
        <v>Medium Loyalty</v>
      </c>
      <c r="W1005" s="2" t="str">
        <f t="shared" si="140"/>
        <v>Legitimate</v>
      </c>
      <c r="X1005" s="2" t="str">
        <f>IF(Q1005&lt;Data_Validation!$B$8,"Low Value",IF(Q1005&lt;Data_Validation!$B$9,"Medium Value","High Value"))</f>
        <v>High Value</v>
      </c>
      <c r="Y1005" s="2" t="str">
        <f t="shared" si="141"/>
        <v>Critical - Retain</v>
      </c>
      <c r="Z1005" s="2" t="str">
        <f t="shared" si="142"/>
        <v>Check Data</v>
      </c>
    </row>
    <row r="1006" spans="1:26" x14ac:dyDescent="0.3">
      <c r="A1006" t="s">
        <v>982</v>
      </c>
      <c r="B1006">
        <v>59</v>
      </c>
      <c r="C1006" t="s">
        <v>25</v>
      </c>
      <c r="D1006" t="s">
        <v>28</v>
      </c>
      <c r="E1006">
        <v>94.06</v>
      </c>
      <c r="F1006">
        <v>8</v>
      </c>
      <c r="G1006">
        <v>140</v>
      </c>
      <c r="H1006">
        <v>0</v>
      </c>
      <c r="I1006" t="s">
        <v>16</v>
      </c>
      <c r="J1006">
        <v>90.8</v>
      </c>
      <c r="K1006" s="1">
        <v>44979</v>
      </c>
      <c r="L1006">
        <v>9</v>
      </c>
      <c r="M1006">
        <v>0.12</v>
      </c>
      <c r="N1006">
        <f>IF(E1006="",Data_Validation!$B$1,E1006)</f>
        <v>94.06</v>
      </c>
      <c r="O1006">
        <f>IF(J1006="",Data_Validation!$B$2,J1006)</f>
        <v>90.8</v>
      </c>
      <c r="P1006">
        <f t="shared" si="135"/>
        <v>2</v>
      </c>
      <c r="Q1006" s="2">
        <f>CustomerData[[#This Row],[avg_order_value_clean]]*CustomerData[[#This Row],[total_orders]]</f>
        <v>752.48</v>
      </c>
      <c r="R1006" s="2" t="str">
        <f t="shared" si="143"/>
        <v>Inactive</v>
      </c>
      <c r="S1006" s="2" t="str">
        <f t="shared" si="136"/>
        <v>Low Risk</v>
      </c>
      <c r="T1006" s="2" t="str">
        <f t="shared" si="137"/>
        <v>55+</v>
      </c>
      <c r="U1006" s="1">
        <f t="shared" ca="1" si="138"/>
        <v>1282</v>
      </c>
      <c r="V1006" s="2" t="str">
        <f t="shared" si="139"/>
        <v>Low Loyalty</v>
      </c>
      <c r="W1006" s="2" t="str">
        <f t="shared" si="140"/>
        <v>Legitimate</v>
      </c>
      <c r="X1006" s="2" t="str">
        <f>IF(Q1006&lt;Data_Validation!$B$8,"Low Value",IF(Q1006&lt;Data_Validation!$B$9,"Medium Value","High Value"))</f>
        <v>Low Value</v>
      </c>
      <c r="Y1006" s="2" t="str">
        <f t="shared" si="141"/>
        <v>Stable</v>
      </c>
      <c r="Z1006" s="2" t="str">
        <f t="shared" si="142"/>
        <v>Check Data</v>
      </c>
    </row>
    <row r="1007" spans="1:26" x14ac:dyDescent="0.3">
      <c r="A1007" t="s">
        <v>983</v>
      </c>
      <c r="B1007">
        <v>43</v>
      </c>
      <c r="C1007" t="s">
        <v>14</v>
      </c>
      <c r="D1007" t="s">
        <v>37</v>
      </c>
      <c r="E1007">
        <v>155.13999999999999</v>
      </c>
      <c r="F1007">
        <v>8</v>
      </c>
      <c r="G1007">
        <v>51</v>
      </c>
      <c r="H1007">
        <v>0</v>
      </c>
      <c r="I1007" t="s">
        <v>16</v>
      </c>
      <c r="J1007">
        <v>2</v>
      </c>
      <c r="K1007" s="1">
        <v>44783</v>
      </c>
      <c r="L1007">
        <v>32</v>
      </c>
      <c r="M1007">
        <v>0.13</v>
      </c>
      <c r="N1007">
        <f>IF(E1007="",Data_Validation!$B$1,E1007)</f>
        <v>155.13999999999999</v>
      </c>
      <c r="O1007">
        <f>IF(J1007="",Data_Validation!$B$2,J1007)</f>
        <v>2</v>
      </c>
      <c r="P1007">
        <f t="shared" si="135"/>
        <v>1</v>
      </c>
      <c r="Q1007" s="2">
        <f>CustomerData[[#This Row],[avg_order_value_clean]]*CustomerData[[#This Row],[total_orders]]</f>
        <v>1241.1199999999999</v>
      </c>
      <c r="R1007" s="2" t="str">
        <f t="shared" si="143"/>
        <v>At Risk</v>
      </c>
      <c r="S1007" s="2" t="str">
        <f t="shared" si="136"/>
        <v>Low Risk</v>
      </c>
      <c r="T1007" s="2" t="str">
        <f t="shared" si="137"/>
        <v>35-44</v>
      </c>
      <c r="U1007" s="1">
        <f t="shared" ca="1" si="138"/>
        <v>1478</v>
      </c>
      <c r="V1007" s="2" t="str">
        <f t="shared" si="139"/>
        <v>Low Loyalty</v>
      </c>
      <c r="W1007" s="2" t="str">
        <f t="shared" si="140"/>
        <v>Legitimate</v>
      </c>
      <c r="X1007" s="2" t="str">
        <f>IF(Q1007&lt;Data_Validation!$B$8,"Low Value",IF(Q1007&lt;Data_Validation!$B$9,"Medium Value","High Value"))</f>
        <v>Low Value</v>
      </c>
      <c r="Y1007" s="2" t="str">
        <f t="shared" si="141"/>
        <v>Stable</v>
      </c>
      <c r="Z1007" s="2" t="str">
        <f t="shared" si="142"/>
        <v>Check Data</v>
      </c>
    </row>
    <row r="1008" spans="1:26" x14ac:dyDescent="0.3">
      <c r="A1008" t="s">
        <v>984</v>
      </c>
      <c r="B1008">
        <v>42</v>
      </c>
      <c r="C1008" t="s">
        <v>21</v>
      </c>
      <c r="D1008" t="s">
        <v>15</v>
      </c>
      <c r="E1008">
        <v>287.44</v>
      </c>
      <c r="F1008">
        <v>10</v>
      </c>
      <c r="G1008">
        <v>179</v>
      </c>
      <c r="H1008">
        <v>0</v>
      </c>
      <c r="I1008" t="s">
        <v>23</v>
      </c>
      <c r="J1008">
        <v>22.6</v>
      </c>
      <c r="K1008" s="1">
        <v>44462</v>
      </c>
      <c r="L1008">
        <v>87</v>
      </c>
      <c r="M1008">
        <v>0.28999999999999998</v>
      </c>
      <c r="N1008">
        <f>IF(E1008="",Data_Validation!$B$1,E1008)</f>
        <v>287.44</v>
      </c>
      <c r="O1008">
        <f>IF(J1008="",Data_Validation!$B$2,J1008)</f>
        <v>22.6</v>
      </c>
      <c r="P1008">
        <f t="shared" si="135"/>
        <v>2</v>
      </c>
      <c r="Q1008" s="2">
        <f>CustomerData[[#This Row],[avg_order_value_clean]]*CustomerData[[#This Row],[total_orders]]</f>
        <v>2874.4</v>
      </c>
      <c r="R1008" s="2" t="str">
        <f t="shared" si="143"/>
        <v>Inactive</v>
      </c>
      <c r="S1008" s="2" t="str">
        <f t="shared" si="136"/>
        <v>Medium Risk</v>
      </c>
      <c r="T1008" s="2" t="str">
        <f t="shared" si="137"/>
        <v>35-44</v>
      </c>
      <c r="U1008" s="1">
        <f t="shared" ca="1" si="138"/>
        <v>1799</v>
      </c>
      <c r="V1008" s="2" t="str">
        <f t="shared" si="139"/>
        <v>High Loyalty</v>
      </c>
      <c r="W1008" s="2" t="str">
        <f t="shared" si="140"/>
        <v>Legitimate</v>
      </c>
      <c r="X1008" s="2" t="str">
        <f>IF(Q1008&lt;Data_Validation!$B$8,"Low Value",IF(Q1008&lt;Data_Validation!$B$9,"Medium Value","High Value"))</f>
        <v>High Value</v>
      </c>
      <c r="Y1008" s="2" t="str">
        <f t="shared" si="141"/>
        <v>High Value - Maintain</v>
      </c>
      <c r="Z1008" s="2" t="str">
        <f t="shared" si="142"/>
        <v>Check Data</v>
      </c>
    </row>
    <row r="1009" spans="1:26" x14ac:dyDescent="0.3">
      <c r="A1009" t="s">
        <v>985</v>
      </c>
      <c r="B1009">
        <v>28</v>
      </c>
      <c r="C1009" t="s">
        <v>14</v>
      </c>
      <c r="D1009" t="s">
        <v>22</v>
      </c>
      <c r="E1009">
        <v>54.31</v>
      </c>
      <c r="F1009">
        <v>8</v>
      </c>
      <c r="G1009">
        <v>31</v>
      </c>
      <c r="H1009">
        <v>0</v>
      </c>
      <c r="I1009" t="s">
        <v>40</v>
      </c>
      <c r="J1009">
        <v>77.3</v>
      </c>
      <c r="K1009" s="1">
        <v>45251</v>
      </c>
      <c r="L1009">
        <v>96</v>
      </c>
      <c r="M1009">
        <v>0.35</v>
      </c>
      <c r="N1009">
        <f>IF(E1009="",Data_Validation!$B$1,E1009)</f>
        <v>54.31</v>
      </c>
      <c r="O1009">
        <f>IF(J1009="",Data_Validation!$B$2,J1009)</f>
        <v>77.3</v>
      </c>
      <c r="P1009">
        <f t="shared" si="135"/>
        <v>1</v>
      </c>
      <c r="Q1009" s="2">
        <f>CustomerData[[#This Row],[avg_order_value_clean]]*CustomerData[[#This Row],[total_orders]]</f>
        <v>434.48</v>
      </c>
      <c r="R1009" s="2" t="str">
        <f t="shared" si="143"/>
        <v>At Risk</v>
      </c>
      <c r="S1009" s="2" t="str">
        <f t="shared" si="136"/>
        <v>Medium Risk</v>
      </c>
      <c r="T1009" s="2" t="str">
        <f t="shared" si="137"/>
        <v>25-34</v>
      </c>
      <c r="U1009" s="1">
        <f t="shared" ca="1" si="138"/>
        <v>1010</v>
      </c>
      <c r="V1009" s="2" t="str">
        <f t="shared" si="139"/>
        <v>High Loyalty</v>
      </c>
      <c r="W1009" s="2" t="str">
        <f t="shared" si="140"/>
        <v>Legitimate</v>
      </c>
      <c r="X1009" s="2" t="str">
        <f>IF(Q1009&lt;Data_Validation!$B$8,"Low Value",IF(Q1009&lt;Data_Validation!$B$9,"Medium Value","High Value"))</f>
        <v>Low Value</v>
      </c>
      <c r="Y1009" s="2" t="str">
        <f t="shared" si="141"/>
        <v>Stable</v>
      </c>
      <c r="Z1009" s="2" t="str">
        <f t="shared" si="142"/>
        <v>Check Data</v>
      </c>
    </row>
    <row r="1010" spans="1:26" x14ac:dyDescent="0.3">
      <c r="A1010" t="s">
        <v>986</v>
      </c>
      <c r="B1010">
        <v>40</v>
      </c>
      <c r="C1010" t="s">
        <v>21</v>
      </c>
      <c r="D1010" t="s">
        <v>26</v>
      </c>
      <c r="E1010">
        <v>166.55</v>
      </c>
      <c r="F1010">
        <v>12</v>
      </c>
      <c r="G1010">
        <v>213</v>
      </c>
      <c r="H1010">
        <v>0</v>
      </c>
      <c r="I1010" t="s">
        <v>19</v>
      </c>
      <c r="J1010">
        <v>95.7</v>
      </c>
      <c r="K1010" s="1">
        <v>45768</v>
      </c>
      <c r="L1010">
        <v>57</v>
      </c>
      <c r="M1010">
        <v>0.15</v>
      </c>
      <c r="N1010">
        <f>IF(E1010="",Data_Validation!$B$1,E1010)</f>
        <v>166.55</v>
      </c>
      <c r="O1010">
        <f>IF(J1010="",Data_Validation!$B$2,J1010)</f>
        <v>95.7</v>
      </c>
      <c r="P1010">
        <f t="shared" si="135"/>
        <v>1</v>
      </c>
      <c r="Q1010" s="2">
        <f>CustomerData[[#This Row],[avg_order_value_clean]]*CustomerData[[#This Row],[total_orders]]</f>
        <v>1998.6000000000001</v>
      </c>
      <c r="R1010" s="2" t="str">
        <f t="shared" si="143"/>
        <v>Inactive</v>
      </c>
      <c r="S1010" s="2" t="str">
        <f t="shared" si="136"/>
        <v>Low Risk</v>
      </c>
      <c r="T1010" s="2" t="str">
        <f t="shared" si="137"/>
        <v>35-44</v>
      </c>
      <c r="U1010" s="1">
        <f t="shared" ca="1" si="138"/>
        <v>493</v>
      </c>
      <c r="V1010" s="2" t="str">
        <f t="shared" si="139"/>
        <v>Medium Loyalty</v>
      </c>
      <c r="W1010" s="2" t="str">
        <f t="shared" si="140"/>
        <v>Legitimate</v>
      </c>
      <c r="X1010" s="2" t="str">
        <f>IF(Q1010&lt;Data_Validation!$B$8,"Low Value",IF(Q1010&lt;Data_Validation!$B$9,"Medium Value","High Value"))</f>
        <v>High Value</v>
      </c>
      <c r="Y1010" s="2" t="str">
        <f t="shared" si="141"/>
        <v>High Value - Maintain</v>
      </c>
      <c r="Z1010" s="2" t="str">
        <f t="shared" si="142"/>
        <v>Check Data</v>
      </c>
    </row>
    <row r="1011" spans="1:26" x14ac:dyDescent="0.3">
      <c r="A1011" t="s">
        <v>987</v>
      </c>
      <c r="B1011">
        <v>51</v>
      </c>
      <c r="C1011" t="s">
        <v>21</v>
      </c>
      <c r="D1011" t="s">
        <v>15</v>
      </c>
      <c r="E1011">
        <v>97.98</v>
      </c>
      <c r="F1011">
        <v>11</v>
      </c>
      <c r="G1011">
        <v>264</v>
      </c>
      <c r="H1011">
        <v>0</v>
      </c>
      <c r="I1011" t="s">
        <v>16</v>
      </c>
      <c r="J1011">
        <v>96.1</v>
      </c>
      <c r="K1011" s="1">
        <v>45799</v>
      </c>
      <c r="L1011">
        <v>5</v>
      </c>
      <c r="M1011">
        <v>0.19</v>
      </c>
      <c r="N1011">
        <f>IF(E1011="",Data_Validation!$B$1,E1011)</f>
        <v>97.98</v>
      </c>
      <c r="O1011">
        <f>IF(J1011="",Data_Validation!$B$2,J1011)</f>
        <v>96.1</v>
      </c>
      <c r="P1011">
        <f t="shared" si="135"/>
        <v>1</v>
      </c>
      <c r="Q1011" s="2">
        <f>CustomerData[[#This Row],[avg_order_value_clean]]*CustomerData[[#This Row],[total_orders]]</f>
        <v>1077.78</v>
      </c>
      <c r="R1011" s="2" t="str">
        <f t="shared" si="143"/>
        <v>Inactive</v>
      </c>
      <c r="S1011" s="2" t="str">
        <f t="shared" si="136"/>
        <v>Low Risk</v>
      </c>
      <c r="T1011" s="2" t="str">
        <f t="shared" si="137"/>
        <v>45-54</v>
      </c>
      <c r="U1011" s="1">
        <f t="shared" ca="1" si="138"/>
        <v>462</v>
      </c>
      <c r="V1011" s="2" t="str">
        <f t="shared" si="139"/>
        <v>Low Loyalty</v>
      </c>
      <c r="W1011" s="2" t="str">
        <f t="shared" si="140"/>
        <v>Legitimate</v>
      </c>
      <c r="X1011" s="2" t="str">
        <f>IF(Q1011&lt;Data_Validation!$B$8,"Low Value",IF(Q1011&lt;Data_Validation!$B$9,"Medium Value","High Value"))</f>
        <v>Low Value</v>
      </c>
      <c r="Y1011" s="2" t="str">
        <f t="shared" si="141"/>
        <v>Stable</v>
      </c>
      <c r="Z1011" s="2" t="str">
        <f t="shared" si="142"/>
        <v>Check Data</v>
      </c>
    </row>
    <row r="1012" spans="1:26" x14ac:dyDescent="0.3">
      <c r="A1012" t="s">
        <v>988</v>
      </c>
      <c r="B1012">
        <v>74</v>
      </c>
      <c r="C1012" t="s">
        <v>14</v>
      </c>
      <c r="D1012" t="s">
        <v>44</v>
      </c>
      <c r="E1012">
        <v>157.71</v>
      </c>
      <c r="F1012">
        <v>8</v>
      </c>
      <c r="G1012">
        <v>16</v>
      </c>
      <c r="H1012">
        <v>0</v>
      </c>
      <c r="I1012" t="s">
        <v>29</v>
      </c>
      <c r="J1012">
        <v>0</v>
      </c>
      <c r="K1012" s="1">
        <v>44855</v>
      </c>
      <c r="L1012">
        <v>65</v>
      </c>
      <c r="M1012">
        <v>0.19</v>
      </c>
      <c r="N1012">
        <f>IF(E1012="",Data_Validation!$B$1,E1012)</f>
        <v>157.71</v>
      </c>
      <c r="O1012">
        <f>IF(J1012="",Data_Validation!$B$2,J1012)</f>
        <v>0</v>
      </c>
      <c r="P1012">
        <f t="shared" si="135"/>
        <v>2</v>
      </c>
      <c r="Q1012" s="2">
        <f>CustomerData[[#This Row],[avg_order_value_clean]]*CustomerData[[#This Row],[total_orders]]</f>
        <v>1261.68</v>
      </c>
      <c r="R1012" s="2" t="str">
        <f t="shared" si="143"/>
        <v>Active</v>
      </c>
      <c r="S1012" s="2" t="str">
        <f t="shared" si="136"/>
        <v>Low Risk</v>
      </c>
      <c r="T1012" s="2" t="str">
        <f t="shared" si="137"/>
        <v>55+</v>
      </c>
      <c r="U1012" s="1">
        <f t="shared" ca="1" si="138"/>
        <v>1406</v>
      </c>
      <c r="V1012" s="2" t="str">
        <f t="shared" si="139"/>
        <v>Medium Loyalty</v>
      </c>
      <c r="W1012" s="2" t="str">
        <f t="shared" si="140"/>
        <v>Legitimate</v>
      </c>
      <c r="X1012" s="2" t="str">
        <f>IF(Q1012&lt;Data_Validation!$B$8,"Low Value",IF(Q1012&lt;Data_Validation!$B$9,"Medium Value","High Value"))</f>
        <v>Low Value</v>
      </c>
      <c r="Y1012" s="2" t="str">
        <f t="shared" si="141"/>
        <v>Stable</v>
      </c>
      <c r="Z1012" s="2" t="str">
        <f t="shared" si="142"/>
        <v>Valid</v>
      </c>
    </row>
    <row r="1013" spans="1:26" x14ac:dyDescent="0.3">
      <c r="A1013" t="s">
        <v>989</v>
      </c>
      <c r="B1013">
        <v>69</v>
      </c>
      <c r="C1013" t="s">
        <v>25</v>
      </c>
      <c r="D1013" t="s">
        <v>22</v>
      </c>
      <c r="E1013">
        <v>187.31</v>
      </c>
      <c r="F1013">
        <v>12</v>
      </c>
      <c r="G1013">
        <v>125</v>
      </c>
      <c r="H1013">
        <v>0</v>
      </c>
      <c r="I1013" t="s">
        <v>23</v>
      </c>
      <c r="J1013">
        <v>63.2</v>
      </c>
      <c r="K1013" s="1">
        <v>45194</v>
      </c>
      <c r="L1013">
        <v>50</v>
      </c>
      <c r="M1013">
        <v>0.05</v>
      </c>
      <c r="N1013">
        <f>IF(E1013="",Data_Validation!$B$1,E1013)</f>
        <v>187.31</v>
      </c>
      <c r="O1013">
        <f>IF(J1013="",Data_Validation!$B$2,J1013)</f>
        <v>63.2</v>
      </c>
      <c r="P1013">
        <f t="shared" si="135"/>
        <v>1</v>
      </c>
      <c r="Q1013" s="2">
        <f>CustomerData[[#This Row],[avg_order_value_clean]]*CustomerData[[#This Row],[total_orders]]</f>
        <v>2247.7200000000003</v>
      </c>
      <c r="R1013" s="2" t="str">
        <f t="shared" si="143"/>
        <v>Inactive</v>
      </c>
      <c r="S1013" s="2" t="str">
        <f t="shared" si="136"/>
        <v>Low Risk</v>
      </c>
      <c r="T1013" s="2" t="str">
        <f t="shared" si="137"/>
        <v>55+</v>
      </c>
      <c r="U1013" s="1">
        <f t="shared" ca="1" si="138"/>
        <v>1067</v>
      </c>
      <c r="V1013" s="2" t="str">
        <f t="shared" si="139"/>
        <v>Medium Loyalty</v>
      </c>
      <c r="W1013" s="2" t="str">
        <f t="shared" si="140"/>
        <v>Legitimate</v>
      </c>
      <c r="X1013" s="2" t="str">
        <f>IF(Q1013&lt;Data_Validation!$B$8,"Low Value",IF(Q1013&lt;Data_Validation!$B$9,"Medium Value","High Value"))</f>
        <v>High Value</v>
      </c>
      <c r="Y1013" s="2" t="str">
        <f t="shared" si="141"/>
        <v>High Value - Maintain</v>
      </c>
      <c r="Z1013" s="2" t="str">
        <f t="shared" si="142"/>
        <v>Check Data</v>
      </c>
    </row>
    <row r="1014" spans="1:26" x14ac:dyDescent="0.3">
      <c r="A1014" t="s">
        <v>990</v>
      </c>
      <c r="B1014">
        <v>57</v>
      </c>
      <c r="C1014" t="s">
        <v>21</v>
      </c>
      <c r="D1014" t="s">
        <v>15</v>
      </c>
      <c r="E1014">
        <v>39.69</v>
      </c>
      <c r="F1014">
        <v>10</v>
      </c>
      <c r="G1014">
        <v>81</v>
      </c>
      <c r="H1014">
        <v>0</v>
      </c>
      <c r="I1014" t="s">
        <v>40</v>
      </c>
      <c r="J1014">
        <v>2.7</v>
      </c>
      <c r="K1014" s="1">
        <v>44469</v>
      </c>
      <c r="L1014">
        <v>95</v>
      </c>
      <c r="M1014">
        <v>0.2</v>
      </c>
      <c r="N1014">
        <f>IF(E1014="",Data_Validation!$B$1,E1014)</f>
        <v>39.69</v>
      </c>
      <c r="O1014">
        <f>IF(J1014="",Data_Validation!$B$2,J1014)</f>
        <v>2.7</v>
      </c>
      <c r="P1014">
        <f t="shared" si="135"/>
        <v>1</v>
      </c>
      <c r="Q1014" s="2">
        <f>CustomerData[[#This Row],[avg_order_value_clean]]*CustomerData[[#This Row],[total_orders]]</f>
        <v>396.9</v>
      </c>
      <c r="R1014" s="2" t="str">
        <f t="shared" si="143"/>
        <v>At Risk</v>
      </c>
      <c r="S1014" s="2" t="str">
        <f t="shared" si="136"/>
        <v>Medium Risk</v>
      </c>
      <c r="T1014" s="2" t="str">
        <f t="shared" si="137"/>
        <v>55+</v>
      </c>
      <c r="U1014" s="1">
        <f t="shared" ca="1" si="138"/>
        <v>1792</v>
      </c>
      <c r="V1014" s="2" t="str">
        <f t="shared" si="139"/>
        <v>High Loyalty</v>
      </c>
      <c r="W1014" s="2" t="str">
        <f t="shared" si="140"/>
        <v>Legitimate</v>
      </c>
      <c r="X1014" s="2" t="str">
        <f>IF(Q1014&lt;Data_Validation!$B$8,"Low Value",IF(Q1014&lt;Data_Validation!$B$9,"Medium Value","High Value"))</f>
        <v>Low Value</v>
      </c>
      <c r="Y1014" s="2" t="str">
        <f t="shared" si="141"/>
        <v>Stable</v>
      </c>
      <c r="Z1014" s="2" t="str">
        <f t="shared" si="142"/>
        <v>Check Data</v>
      </c>
    </row>
    <row r="1015" spans="1:26" x14ac:dyDescent="0.3">
      <c r="A1015" t="s">
        <v>991</v>
      </c>
      <c r="B1015">
        <v>79</v>
      </c>
      <c r="C1015" t="s">
        <v>21</v>
      </c>
      <c r="D1015" t="s">
        <v>35</v>
      </c>
      <c r="E1015">
        <v>44.1</v>
      </c>
      <c r="F1015">
        <v>11</v>
      </c>
      <c r="G1015">
        <v>39</v>
      </c>
      <c r="H1015">
        <v>0</v>
      </c>
      <c r="I1015" t="s">
        <v>16</v>
      </c>
      <c r="J1015">
        <v>70</v>
      </c>
      <c r="K1015" s="1">
        <v>45099</v>
      </c>
      <c r="L1015">
        <v>63</v>
      </c>
      <c r="M1015">
        <v>0.31</v>
      </c>
      <c r="N1015">
        <f>IF(E1015="",Data_Validation!$B$1,E1015)</f>
        <v>44.1</v>
      </c>
      <c r="O1015">
        <f>IF(J1015="",Data_Validation!$B$2,J1015)</f>
        <v>70</v>
      </c>
      <c r="P1015">
        <f t="shared" si="135"/>
        <v>2</v>
      </c>
      <c r="Q1015" s="2">
        <f>CustomerData[[#This Row],[avg_order_value_clean]]*CustomerData[[#This Row],[total_orders]]</f>
        <v>485.1</v>
      </c>
      <c r="R1015" s="2" t="str">
        <f t="shared" si="143"/>
        <v>At Risk</v>
      </c>
      <c r="S1015" s="2" t="str">
        <f t="shared" si="136"/>
        <v>Medium Risk</v>
      </c>
      <c r="T1015" s="2" t="str">
        <f t="shared" si="137"/>
        <v>55+</v>
      </c>
      <c r="U1015" s="1">
        <f t="shared" ca="1" si="138"/>
        <v>1162</v>
      </c>
      <c r="V1015" s="2" t="str">
        <f t="shared" si="139"/>
        <v>Medium Loyalty</v>
      </c>
      <c r="W1015" s="2" t="str">
        <f t="shared" si="140"/>
        <v>Legitimate</v>
      </c>
      <c r="X1015" s="2" t="str">
        <f>IF(Q1015&lt;Data_Validation!$B$8,"Low Value",IF(Q1015&lt;Data_Validation!$B$9,"Medium Value","High Value"))</f>
        <v>Low Value</v>
      </c>
      <c r="Y1015" s="2" t="str">
        <f t="shared" si="141"/>
        <v>Stable</v>
      </c>
      <c r="Z1015" s="2" t="str">
        <f t="shared" si="142"/>
        <v>Check Data</v>
      </c>
    </row>
    <row r="1016" spans="1:26" x14ac:dyDescent="0.3">
      <c r="A1016" t="s">
        <v>992</v>
      </c>
      <c r="B1016">
        <v>40</v>
      </c>
      <c r="C1016" t="s">
        <v>14</v>
      </c>
      <c r="D1016" t="s">
        <v>35</v>
      </c>
      <c r="E1016">
        <v>126.45</v>
      </c>
      <c r="F1016">
        <v>8</v>
      </c>
      <c r="G1016">
        <v>103</v>
      </c>
      <c r="H1016">
        <v>0</v>
      </c>
      <c r="I1016" t="s">
        <v>23</v>
      </c>
      <c r="J1016">
        <v>76.8</v>
      </c>
      <c r="K1016" s="1">
        <v>44948</v>
      </c>
      <c r="L1016">
        <v>95</v>
      </c>
      <c r="M1016">
        <v>0.09</v>
      </c>
      <c r="N1016">
        <f>IF(E1016="",Data_Validation!$B$1,E1016)</f>
        <v>126.45</v>
      </c>
      <c r="O1016">
        <f>IF(J1016="",Data_Validation!$B$2,J1016)</f>
        <v>76.8</v>
      </c>
      <c r="P1016">
        <f t="shared" si="135"/>
        <v>1</v>
      </c>
      <c r="Q1016" s="2">
        <f>CustomerData[[#This Row],[avg_order_value_clean]]*CustomerData[[#This Row],[total_orders]]</f>
        <v>1011.6</v>
      </c>
      <c r="R1016" s="2" t="str">
        <f t="shared" si="143"/>
        <v>Inactive</v>
      </c>
      <c r="S1016" s="2" t="str">
        <f t="shared" si="136"/>
        <v>Low Risk</v>
      </c>
      <c r="T1016" s="2" t="str">
        <f t="shared" si="137"/>
        <v>35-44</v>
      </c>
      <c r="U1016" s="1">
        <f t="shared" ca="1" si="138"/>
        <v>1313</v>
      </c>
      <c r="V1016" s="2" t="str">
        <f t="shared" si="139"/>
        <v>High Loyalty</v>
      </c>
      <c r="W1016" s="2" t="str">
        <f t="shared" si="140"/>
        <v>Legitimate</v>
      </c>
      <c r="X1016" s="2" t="str">
        <f>IF(Q1016&lt;Data_Validation!$B$8,"Low Value",IF(Q1016&lt;Data_Validation!$B$9,"Medium Value","High Value"))</f>
        <v>Low Value</v>
      </c>
      <c r="Y1016" s="2" t="str">
        <f t="shared" si="141"/>
        <v>Stable</v>
      </c>
      <c r="Z1016" s="2" t="str">
        <f t="shared" si="142"/>
        <v>Check Data</v>
      </c>
    </row>
    <row r="1017" spans="1:26" x14ac:dyDescent="0.3">
      <c r="A1017" t="s">
        <v>993</v>
      </c>
      <c r="B1017">
        <v>46</v>
      </c>
      <c r="C1017" t="s">
        <v>21</v>
      </c>
      <c r="D1017" t="s">
        <v>35</v>
      </c>
      <c r="E1017">
        <v>293.23</v>
      </c>
      <c r="F1017">
        <v>8</v>
      </c>
      <c r="G1017">
        <v>218</v>
      </c>
      <c r="H1017">
        <v>0</v>
      </c>
      <c r="I1017" t="s">
        <v>40</v>
      </c>
      <c r="J1017">
        <v>85.8</v>
      </c>
      <c r="K1017" s="1">
        <v>44393</v>
      </c>
      <c r="L1017">
        <v>58</v>
      </c>
      <c r="M1017">
        <v>0.55000000000000004</v>
      </c>
      <c r="N1017">
        <f>IF(E1017="",Data_Validation!$B$1,E1017)</f>
        <v>293.23</v>
      </c>
      <c r="O1017">
        <f>IF(J1017="",Data_Validation!$B$2,J1017)</f>
        <v>85.8</v>
      </c>
      <c r="P1017">
        <f t="shared" si="135"/>
        <v>1</v>
      </c>
      <c r="Q1017" s="2">
        <f>CustomerData[[#This Row],[avg_order_value_clean]]*CustomerData[[#This Row],[total_orders]]</f>
        <v>2345.84</v>
      </c>
      <c r="R1017" s="2" t="str">
        <f t="shared" si="143"/>
        <v>Inactive</v>
      </c>
      <c r="S1017" s="2" t="str">
        <f t="shared" si="136"/>
        <v>High Risk</v>
      </c>
      <c r="T1017" s="2" t="str">
        <f t="shared" si="137"/>
        <v>45-54</v>
      </c>
      <c r="U1017" s="1">
        <f t="shared" ca="1" si="138"/>
        <v>1868</v>
      </c>
      <c r="V1017" s="2" t="str">
        <f t="shared" si="139"/>
        <v>Medium Loyalty</v>
      </c>
      <c r="W1017" s="2" t="str">
        <f t="shared" si="140"/>
        <v>Legitimate</v>
      </c>
      <c r="X1017" s="2" t="str">
        <f>IF(Q1017&lt;Data_Validation!$B$8,"Low Value",IF(Q1017&lt;Data_Validation!$B$9,"Medium Value","High Value"))</f>
        <v>High Value</v>
      </c>
      <c r="Y1017" s="2" t="str">
        <f t="shared" si="141"/>
        <v>Critical - Retain</v>
      </c>
      <c r="Z1017" s="2" t="str">
        <f t="shared" si="142"/>
        <v>Check Data</v>
      </c>
    </row>
    <row r="1018" spans="1:26" x14ac:dyDescent="0.3">
      <c r="A1018" t="s">
        <v>994</v>
      </c>
      <c r="B1018">
        <v>48</v>
      </c>
      <c r="C1018" t="s">
        <v>21</v>
      </c>
      <c r="D1018" t="s">
        <v>15</v>
      </c>
      <c r="E1018">
        <v>159.82</v>
      </c>
      <c r="F1018">
        <v>10</v>
      </c>
      <c r="G1018">
        <v>181</v>
      </c>
      <c r="H1018">
        <v>0</v>
      </c>
      <c r="I1018" t="s">
        <v>29</v>
      </c>
      <c r="J1018">
        <v>52.9</v>
      </c>
      <c r="K1018" s="1">
        <v>44123</v>
      </c>
      <c r="L1018">
        <v>57</v>
      </c>
      <c r="M1018">
        <v>0.16</v>
      </c>
      <c r="N1018">
        <f>IF(E1018="",Data_Validation!$B$1,E1018)</f>
        <v>159.82</v>
      </c>
      <c r="O1018">
        <f>IF(J1018="",Data_Validation!$B$2,J1018)</f>
        <v>52.9</v>
      </c>
      <c r="P1018">
        <f t="shared" si="135"/>
        <v>1</v>
      </c>
      <c r="Q1018" s="2">
        <f>CustomerData[[#This Row],[avg_order_value_clean]]*CustomerData[[#This Row],[total_orders]]</f>
        <v>1598.1999999999998</v>
      </c>
      <c r="R1018" s="2" t="str">
        <f t="shared" si="143"/>
        <v>Inactive</v>
      </c>
      <c r="S1018" s="2" t="str">
        <f t="shared" si="136"/>
        <v>Low Risk</v>
      </c>
      <c r="T1018" s="2" t="str">
        <f t="shared" si="137"/>
        <v>45-54</v>
      </c>
      <c r="U1018" s="1">
        <f t="shared" ca="1" si="138"/>
        <v>2138</v>
      </c>
      <c r="V1018" s="2" t="str">
        <f t="shared" si="139"/>
        <v>Medium Loyalty</v>
      </c>
      <c r="W1018" s="2" t="str">
        <f t="shared" si="140"/>
        <v>Legitimate</v>
      </c>
      <c r="X1018" s="2" t="str">
        <f>IF(Q1018&lt;Data_Validation!$B$8,"Low Value",IF(Q1018&lt;Data_Validation!$B$9,"Medium Value","High Value"))</f>
        <v>High Value</v>
      </c>
      <c r="Y1018" s="2" t="str">
        <f t="shared" si="141"/>
        <v>High Value - Maintain</v>
      </c>
      <c r="Z1018" s="2" t="str">
        <f t="shared" si="142"/>
        <v>Check Data</v>
      </c>
    </row>
    <row r="1019" spans="1:26" x14ac:dyDescent="0.3">
      <c r="A1019" t="s">
        <v>995</v>
      </c>
      <c r="B1019">
        <v>24</v>
      </c>
      <c r="C1019" t="s">
        <v>21</v>
      </c>
      <c r="D1019" t="s">
        <v>35</v>
      </c>
      <c r="E1019">
        <v>52.51</v>
      </c>
      <c r="F1019">
        <v>8</v>
      </c>
      <c r="G1019">
        <v>155</v>
      </c>
      <c r="H1019">
        <v>0</v>
      </c>
      <c r="I1019" t="s">
        <v>23</v>
      </c>
      <c r="J1019">
        <v>85</v>
      </c>
      <c r="K1019" s="1">
        <v>44957</v>
      </c>
      <c r="L1019">
        <v>9</v>
      </c>
      <c r="M1019">
        <v>0.17</v>
      </c>
      <c r="N1019">
        <f>IF(E1019="",Data_Validation!$B$1,E1019)</f>
        <v>52.51</v>
      </c>
      <c r="O1019">
        <f>IF(J1019="",Data_Validation!$B$2,J1019)</f>
        <v>85</v>
      </c>
      <c r="P1019">
        <f t="shared" si="135"/>
        <v>1</v>
      </c>
      <c r="Q1019" s="2">
        <f>CustomerData[[#This Row],[avg_order_value_clean]]*CustomerData[[#This Row],[total_orders]]</f>
        <v>420.08</v>
      </c>
      <c r="R1019" s="2" t="str">
        <f t="shared" si="143"/>
        <v>Inactive</v>
      </c>
      <c r="S1019" s="2" t="str">
        <f t="shared" si="136"/>
        <v>Low Risk</v>
      </c>
      <c r="T1019" s="2" t="str">
        <f t="shared" si="137"/>
        <v>Under 25</v>
      </c>
      <c r="U1019" s="1">
        <f t="shared" ca="1" si="138"/>
        <v>1304</v>
      </c>
      <c r="V1019" s="2" t="str">
        <f t="shared" si="139"/>
        <v>Low Loyalty</v>
      </c>
      <c r="W1019" s="2" t="str">
        <f t="shared" si="140"/>
        <v>Legitimate</v>
      </c>
      <c r="X1019" s="2" t="str">
        <f>IF(Q1019&lt;Data_Validation!$B$8,"Low Value",IF(Q1019&lt;Data_Validation!$B$9,"Medium Value","High Value"))</f>
        <v>Low Value</v>
      </c>
      <c r="Y1019" s="2" t="str">
        <f t="shared" si="141"/>
        <v>Stable</v>
      </c>
      <c r="Z1019" s="2" t="str">
        <f t="shared" si="142"/>
        <v>Check Data</v>
      </c>
    </row>
    <row r="1020" spans="1:26" x14ac:dyDescent="0.3">
      <c r="A1020" t="s">
        <v>996</v>
      </c>
      <c r="B1020">
        <v>57</v>
      </c>
      <c r="C1020" t="s">
        <v>14</v>
      </c>
      <c r="D1020" t="s">
        <v>50</v>
      </c>
      <c r="E1020">
        <v>104.99</v>
      </c>
      <c r="F1020">
        <v>6</v>
      </c>
      <c r="G1020">
        <v>177</v>
      </c>
      <c r="H1020">
        <v>0</v>
      </c>
      <c r="I1020" t="s">
        <v>19</v>
      </c>
      <c r="J1020">
        <v>92.4</v>
      </c>
      <c r="K1020" s="1">
        <v>44417</v>
      </c>
      <c r="L1020">
        <v>97</v>
      </c>
      <c r="M1020">
        <v>0.11</v>
      </c>
      <c r="N1020">
        <f>IF(E1020="",Data_Validation!$B$1,E1020)</f>
        <v>104.99</v>
      </c>
      <c r="O1020">
        <f>IF(J1020="",Data_Validation!$B$2,J1020)</f>
        <v>92.4</v>
      </c>
      <c r="P1020">
        <f t="shared" si="135"/>
        <v>1</v>
      </c>
      <c r="Q1020" s="2">
        <f>CustomerData[[#This Row],[avg_order_value_clean]]*CustomerData[[#This Row],[total_orders]]</f>
        <v>629.93999999999994</v>
      </c>
      <c r="R1020" s="2" t="str">
        <f t="shared" si="143"/>
        <v>Inactive</v>
      </c>
      <c r="S1020" s="2" t="str">
        <f t="shared" si="136"/>
        <v>Low Risk</v>
      </c>
      <c r="T1020" s="2" t="str">
        <f t="shared" si="137"/>
        <v>55+</v>
      </c>
      <c r="U1020" s="1">
        <f t="shared" ca="1" si="138"/>
        <v>1844</v>
      </c>
      <c r="V1020" s="2" t="str">
        <f t="shared" si="139"/>
        <v>High Loyalty</v>
      </c>
      <c r="W1020" s="2" t="str">
        <f t="shared" si="140"/>
        <v>Legitimate</v>
      </c>
      <c r="X1020" s="2" t="str">
        <f>IF(Q1020&lt;Data_Validation!$B$8,"Low Value",IF(Q1020&lt;Data_Validation!$B$9,"Medium Value","High Value"))</f>
        <v>Low Value</v>
      </c>
      <c r="Y1020" s="2" t="str">
        <f t="shared" si="141"/>
        <v>Stable</v>
      </c>
      <c r="Z1020" s="2" t="str">
        <f t="shared" si="142"/>
        <v>Check Data</v>
      </c>
    </row>
    <row r="1021" spans="1:26" x14ac:dyDescent="0.3">
      <c r="A1021" t="s">
        <v>929</v>
      </c>
      <c r="B1021">
        <v>50</v>
      </c>
      <c r="C1021" t="s">
        <v>21</v>
      </c>
      <c r="D1021" t="s">
        <v>26</v>
      </c>
      <c r="E1021">
        <v>144.24</v>
      </c>
      <c r="F1021">
        <v>8</v>
      </c>
      <c r="G1021">
        <v>17</v>
      </c>
      <c r="H1021">
        <v>0</v>
      </c>
      <c r="I1021" t="s">
        <v>40</v>
      </c>
      <c r="J1021">
        <v>53.3</v>
      </c>
      <c r="K1021" s="1">
        <v>44264</v>
      </c>
      <c r="L1021">
        <v>99</v>
      </c>
      <c r="M1021">
        <v>0.53</v>
      </c>
      <c r="N1021">
        <f>IF(E1021="",Data_Validation!$B$1,E1021)</f>
        <v>144.24</v>
      </c>
      <c r="O1021">
        <f>IF(J1021="",Data_Validation!$B$2,J1021)</f>
        <v>53.3</v>
      </c>
      <c r="P1021">
        <f t="shared" si="135"/>
        <v>3</v>
      </c>
      <c r="Q1021" s="2">
        <f>CustomerData[[#This Row],[avg_order_value_clean]]*CustomerData[[#This Row],[total_orders]]</f>
        <v>1153.92</v>
      </c>
      <c r="R1021" s="2" t="str">
        <f t="shared" si="143"/>
        <v>Active</v>
      </c>
      <c r="S1021" s="2" t="str">
        <f t="shared" si="136"/>
        <v>High Risk</v>
      </c>
      <c r="T1021" s="2" t="str">
        <f t="shared" si="137"/>
        <v>45-54</v>
      </c>
      <c r="U1021" s="1">
        <f t="shared" ca="1" si="138"/>
        <v>1997</v>
      </c>
      <c r="V1021" s="2" t="str">
        <f t="shared" si="139"/>
        <v>High Loyalty</v>
      </c>
      <c r="W1021" s="2" t="str">
        <f t="shared" si="140"/>
        <v>Legitimate</v>
      </c>
      <c r="X1021" s="2" t="str">
        <f>IF(Q1021&lt;Data_Validation!$B$8,"Low Value",IF(Q1021&lt;Data_Validation!$B$9,"Medium Value","High Value"))</f>
        <v>Low Value</v>
      </c>
      <c r="Y1021" s="2" t="str">
        <f t="shared" si="141"/>
        <v>At Risk - Develop</v>
      </c>
      <c r="Z1021" s="2" t="str">
        <f t="shared" si="142"/>
        <v>Check Data</v>
      </c>
    </row>
    <row r="1022" spans="1:26" x14ac:dyDescent="0.3">
      <c r="A1022" t="s">
        <v>473</v>
      </c>
      <c r="B1022">
        <v>38</v>
      </c>
      <c r="C1022" t="s">
        <v>21</v>
      </c>
      <c r="D1022" t="s">
        <v>37</v>
      </c>
      <c r="E1022">
        <v>54.51</v>
      </c>
      <c r="F1022">
        <v>20</v>
      </c>
      <c r="G1022">
        <v>140</v>
      </c>
      <c r="H1022">
        <v>0</v>
      </c>
      <c r="I1022" t="s">
        <v>23</v>
      </c>
      <c r="J1022">
        <v>52.4</v>
      </c>
      <c r="K1022" s="1">
        <v>44358</v>
      </c>
      <c r="L1022">
        <v>26</v>
      </c>
      <c r="M1022">
        <v>0.31</v>
      </c>
      <c r="N1022">
        <f>IF(E1022="",Data_Validation!$B$1,E1022)</f>
        <v>54.51</v>
      </c>
      <c r="O1022">
        <f>IF(J1022="",Data_Validation!$B$2,J1022)</f>
        <v>52.4</v>
      </c>
      <c r="P1022">
        <f t="shared" si="135"/>
        <v>2</v>
      </c>
      <c r="Q1022" s="2">
        <f>CustomerData[[#This Row],[avg_order_value_clean]]*CustomerData[[#This Row],[total_orders]]</f>
        <v>1090.2</v>
      </c>
      <c r="R1022" s="2" t="str">
        <f t="shared" si="143"/>
        <v>Inactive</v>
      </c>
      <c r="S1022" s="2" t="str">
        <f t="shared" si="136"/>
        <v>Medium Risk</v>
      </c>
      <c r="T1022" s="2" t="str">
        <f t="shared" si="137"/>
        <v>35-44</v>
      </c>
      <c r="U1022" s="1">
        <f t="shared" ca="1" si="138"/>
        <v>1903</v>
      </c>
      <c r="V1022" s="2" t="str">
        <f t="shared" si="139"/>
        <v>Low Loyalty</v>
      </c>
      <c r="W1022" s="2" t="str">
        <f t="shared" si="140"/>
        <v>Legitimate</v>
      </c>
      <c r="X1022" s="2" t="str">
        <f>IF(Q1022&lt;Data_Validation!$B$8,"Low Value",IF(Q1022&lt;Data_Validation!$B$9,"Medium Value","High Value"))</f>
        <v>Low Value</v>
      </c>
      <c r="Y1022" s="2" t="str">
        <f t="shared" si="141"/>
        <v>Stable</v>
      </c>
      <c r="Z1022" s="2" t="str">
        <f t="shared" si="142"/>
        <v>Check Data</v>
      </c>
    </row>
    <row r="1023" spans="1:26" x14ac:dyDescent="0.3">
      <c r="A1023" t="s">
        <v>997</v>
      </c>
      <c r="B1023">
        <v>19</v>
      </c>
      <c r="C1023" t="s">
        <v>14</v>
      </c>
      <c r="D1023" t="s">
        <v>22</v>
      </c>
      <c r="E1023">
        <v>74.599999999999994</v>
      </c>
      <c r="F1023">
        <v>9</v>
      </c>
      <c r="G1023">
        <v>160</v>
      </c>
      <c r="H1023">
        <v>0</v>
      </c>
      <c r="I1023" t="s">
        <v>23</v>
      </c>
      <c r="J1023">
        <v>50.6</v>
      </c>
      <c r="K1023" s="1">
        <v>44471</v>
      </c>
      <c r="L1023">
        <v>63</v>
      </c>
      <c r="M1023">
        <v>7.0000000000000007E-2</v>
      </c>
      <c r="N1023">
        <f>IF(E1023="",Data_Validation!$B$1,E1023)</f>
        <v>74.599999999999994</v>
      </c>
      <c r="O1023">
        <f>IF(J1023="",Data_Validation!$B$2,J1023)</f>
        <v>50.6</v>
      </c>
      <c r="P1023">
        <f t="shared" si="135"/>
        <v>1</v>
      </c>
      <c r="Q1023" s="2">
        <f>CustomerData[[#This Row],[avg_order_value_clean]]*CustomerData[[#This Row],[total_orders]]</f>
        <v>671.4</v>
      </c>
      <c r="R1023" s="2" t="str">
        <f t="shared" si="143"/>
        <v>Inactive</v>
      </c>
      <c r="S1023" s="2" t="str">
        <f t="shared" si="136"/>
        <v>Low Risk</v>
      </c>
      <c r="T1023" s="2" t="str">
        <f t="shared" si="137"/>
        <v>Under 25</v>
      </c>
      <c r="U1023" s="1">
        <f t="shared" ca="1" si="138"/>
        <v>1790</v>
      </c>
      <c r="V1023" s="2" t="str">
        <f t="shared" si="139"/>
        <v>Medium Loyalty</v>
      </c>
      <c r="W1023" s="2" t="str">
        <f t="shared" si="140"/>
        <v>Legitimate</v>
      </c>
      <c r="X1023" s="2" t="str">
        <f>IF(Q1023&lt;Data_Validation!$B$8,"Low Value",IF(Q1023&lt;Data_Validation!$B$9,"Medium Value","High Value"))</f>
        <v>Low Value</v>
      </c>
      <c r="Y1023" s="2" t="str">
        <f t="shared" si="141"/>
        <v>Stable</v>
      </c>
      <c r="Z1023" s="2" t="str">
        <f t="shared" si="142"/>
        <v>Check Data</v>
      </c>
    </row>
    <row r="1024" spans="1:26" x14ac:dyDescent="0.3">
      <c r="A1024" t="s">
        <v>998</v>
      </c>
      <c r="B1024">
        <v>35</v>
      </c>
      <c r="C1024" t="s">
        <v>14</v>
      </c>
      <c r="D1024" t="s">
        <v>52</v>
      </c>
      <c r="E1024">
        <v>128.28</v>
      </c>
      <c r="F1024">
        <v>13</v>
      </c>
      <c r="G1024">
        <v>213</v>
      </c>
      <c r="H1024">
        <v>0</v>
      </c>
      <c r="I1024" t="s">
        <v>40</v>
      </c>
      <c r="J1024">
        <v>50.5</v>
      </c>
      <c r="K1024" s="1">
        <v>44451</v>
      </c>
      <c r="L1024">
        <v>66</v>
      </c>
      <c r="M1024">
        <v>0.25</v>
      </c>
      <c r="N1024">
        <f>IF(E1024="",Data_Validation!$B$1,E1024)</f>
        <v>128.28</v>
      </c>
      <c r="O1024">
        <f>IF(J1024="",Data_Validation!$B$2,J1024)</f>
        <v>50.5</v>
      </c>
      <c r="P1024">
        <f t="shared" si="135"/>
        <v>1</v>
      </c>
      <c r="Q1024" s="2">
        <f>CustomerData[[#This Row],[avg_order_value_clean]]*CustomerData[[#This Row],[total_orders]]</f>
        <v>1667.64</v>
      </c>
      <c r="R1024" s="2" t="str">
        <f t="shared" si="143"/>
        <v>Inactive</v>
      </c>
      <c r="S1024" s="2" t="str">
        <f t="shared" si="136"/>
        <v>Medium Risk</v>
      </c>
      <c r="T1024" s="2" t="str">
        <f t="shared" si="137"/>
        <v>35-44</v>
      </c>
      <c r="U1024" s="1">
        <f t="shared" ca="1" si="138"/>
        <v>1810</v>
      </c>
      <c r="V1024" s="2" t="str">
        <f t="shared" si="139"/>
        <v>Medium Loyalty</v>
      </c>
      <c r="W1024" s="2" t="str">
        <f t="shared" si="140"/>
        <v>Legitimate</v>
      </c>
      <c r="X1024" s="2" t="str">
        <f>IF(Q1024&lt;Data_Validation!$B$8,"Low Value",IF(Q1024&lt;Data_Validation!$B$9,"Medium Value","High Value"))</f>
        <v>High Value</v>
      </c>
      <c r="Y1024" s="2" t="str">
        <f t="shared" si="141"/>
        <v>High Value - Maintain</v>
      </c>
      <c r="Z1024" s="2" t="str">
        <f t="shared" si="142"/>
        <v>Check Data</v>
      </c>
    </row>
    <row r="1025" spans="1:26" x14ac:dyDescent="0.3">
      <c r="A1025" t="s">
        <v>999</v>
      </c>
      <c r="B1025">
        <v>64</v>
      </c>
      <c r="C1025" t="s">
        <v>14</v>
      </c>
      <c r="D1025" t="s">
        <v>15</v>
      </c>
      <c r="E1025">
        <v>48.67</v>
      </c>
      <c r="F1025">
        <v>9</v>
      </c>
      <c r="G1025">
        <v>221</v>
      </c>
      <c r="H1025">
        <v>0</v>
      </c>
      <c r="I1025" t="s">
        <v>23</v>
      </c>
      <c r="J1025">
        <v>77.5</v>
      </c>
      <c r="K1025" s="1">
        <v>44677</v>
      </c>
      <c r="L1025">
        <v>34</v>
      </c>
      <c r="M1025">
        <v>7.0000000000000007E-2</v>
      </c>
      <c r="N1025">
        <f>IF(E1025="",Data_Validation!$B$1,E1025)</f>
        <v>48.67</v>
      </c>
      <c r="O1025">
        <f>IF(J1025="",Data_Validation!$B$2,J1025)</f>
        <v>77.5</v>
      </c>
      <c r="P1025">
        <f t="shared" si="135"/>
        <v>1</v>
      </c>
      <c r="Q1025" s="2">
        <f>CustomerData[[#This Row],[avg_order_value_clean]]*CustomerData[[#This Row],[total_orders]]</f>
        <v>438.03000000000003</v>
      </c>
      <c r="R1025" s="2" t="str">
        <f t="shared" si="143"/>
        <v>Inactive</v>
      </c>
      <c r="S1025" s="2" t="str">
        <f t="shared" si="136"/>
        <v>Low Risk</v>
      </c>
      <c r="T1025" s="2" t="str">
        <f t="shared" si="137"/>
        <v>55+</v>
      </c>
      <c r="U1025" s="1">
        <f t="shared" ca="1" si="138"/>
        <v>1584</v>
      </c>
      <c r="V1025" s="2" t="str">
        <f t="shared" si="139"/>
        <v>Low Loyalty</v>
      </c>
      <c r="W1025" s="2" t="str">
        <f t="shared" si="140"/>
        <v>Legitimate</v>
      </c>
      <c r="X1025" s="2" t="str">
        <f>IF(Q1025&lt;Data_Validation!$B$8,"Low Value",IF(Q1025&lt;Data_Validation!$B$9,"Medium Value","High Value"))</f>
        <v>Low Value</v>
      </c>
      <c r="Y1025" s="2" t="str">
        <f t="shared" si="141"/>
        <v>Stable</v>
      </c>
      <c r="Z1025" s="2" t="str">
        <f t="shared" si="142"/>
        <v>Check Data</v>
      </c>
    </row>
    <row r="1026" spans="1:26" x14ac:dyDescent="0.3">
      <c r="A1026" t="s">
        <v>1000</v>
      </c>
      <c r="B1026">
        <v>50</v>
      </c>
      <c r="C1026" t="s">
        <v>21</v>
      </c>
      <c r="D1026" t="s">
        <v>15</v>
      </c>
      <c r="E1026">
        <v>84.51</v>
      </c>
      <c r="F1026">
        <v>20</v>
      </c>
      <c r="G1026">
        <v>261</v>
      </c>
      <c r="H1026">
        <v>0</v>
      </c>
      <c r="I1026" t="s">
        <v>23</v>
      </c>
      <c r="J1026">
        <v>6.7</v>
      </c>
      <c r="K1026" s="1">
        <v>45392</v>
      </c>
      <c r="L1026">
        <v>81</v>
      </c>
      <c r="M1026">
        <v>0.41</v>
      </c>
      <c r="N1026">
        <f>IF(E1026="",Data_Validation!$B$1,E1026)</f>
        <v>84.51</v>
      </c>
      <c r="O1026">
        <f>IF(J1026="",Data_Validation!$B$2,J1026)</f>
        <v>6.7</v>
      </c>
      <c r="P1026">
        <f t="shared" ref="P1026:P1089" si="144">COUNTIF($A$2:$A$5001,A1026)</f>
        <v>3</v>
      </c>
      <c r="Q1026" s="2">
        <f>CustomerData[[#This Row],[avg_order_value_clean]]*CustomerData[[#This Row],[total_orders]]</f>
        <v>1690.2</v>
      </c>
      <c r="R1026" s="2" t="str">
        <f t="shared" si="143"/>
        <v>Inactive</v>
      </c>
      <c r="S1026" s="2" t="str">
        <f t="shared" ref="S1026:S1089" si="145">IF(M1026&lt;0.2,"Low Risk",IF(M1026&lt;0.5,"Medium Risk","High Risk"))</f>
        <v>Medium Risk</v>
      </c>
      <c r="T1026" s="2" t="str">
        <f t="shared" ref="T1026:T1089" si="146">IF(B1026&lt;25,"Under 25",IF(B1026&lt;35,"25-34",IF(B1026&lt;45,"35-44",IF(B1026&lt;55,"45-54","55+"))))</f>
        <v>45-54</v>
      </c>
      <c r="U1026" s="1">
        <f t="shared" ref="U1026:U1089" ca="1" si="147">TODAY()-K1026</f>
        <v>869</v>
      </c>
      <c r="V1026" s="2" t="str">
        <f t="shared" ref="V1026:V1089" si="148">IF(L1026&lt;40,"Low Loyalty",IF(L1026&lt;70,"Medium Loyalty","High Loyalty"))</f>
        <v>High Loyalty</v>
      </c>
      <c r="W1026" s="2" t="str">
        <f t="shared" ref="W1026:W1089" si="149">IF(H1026=1,"Fraudulent","Legitimate")</f>
        <v>Legitimate</v>
      </c>
      <c r="X1026" s="2" t="str">
        <f>IF(Q1026&lt;Data_Validation!$B$8,"Low Value",IF(Q1026&lt;Data_Validation!$B$9,"Medium Value","High Value"))</f>
        <v>High Value</v>
      </c>
      <c r="Y1026" s="2" t="str">
        <f t="shared" ref="Y1026:Y1089" si="150">IF(AND(X1026="High Value",S1026="High Risk"),"Critical - Retain",IF(AND(X1026="High Value",S1026&lt;&gt;"High Risk"),"High Value - Maintain",IF(AND(X1026&lt;&gt;"High Value",S1026="High Risk"),"At Risk - Develop","Stable")))</f>
        <v>High Value - Maintain</v>
      </c>
      <c r="Z1026" s="2" t="str">
        <f t="shared" ref="Z1026:Z1089" si="151">IF(OR(B1026&lt;18,F1026&lt;0,N1026&lt;0,O1026&lt;0,O1026&gt;1,M1026&lt;0,M1026&gt;1),"Check Data","Valid")</f>
        <v>Check Data</v>
      </c>
    </row>
    <row r="1027" spans="1:26" x14ac:dyDescent="0.3">
      <c r="A1027" t="s">
        <v>1001</v>
      </c>
      <c r="B1027">
        <v>54</v>
      </c>
      <c r="C1027" t="s">
        <v>14</v>
      </c>
      <c r="D1027" t="s">
        <v>26</v>
      </c>
      <c r="E1027">
        <v>64.959999999999994</v>
      </c>
      <c r="F1027">
        <v>13</v>
      </c>
      <c r="G1027">
        <v>44</v>
      </c>
      <c r="H1027">
        <v>0</v>
      </c>
      <c r="I1027" t="s">
        <v>40</v>
      </c>
      <c r="J1027">
        <v>45.2</v>
      </c>
      <c r="K1027" s="1">
        <v>44322</v>
      </c>
      <c r="L1027">
        <v>6</v>
      </c>
      <c r="M1027">
        <v>0.46</v>
      </c>
      <c r="N1027">
        <f>IF(E1027="",Data_Validation!$B$1,E1027)</f>
        <v>64.959999999999994</v>
      </c>
      <c r="O1027">
        <f>IF(J1027="",Data_Validation!$B$2,J1027)</f>
        <v>45.2</v>
      </c>
      <c r="P1027">
        <f t="shared" si="144"/>
        <v>1</v>
      </c>
      <c r="Q1027" s="2">
        <f>CustomerData[[#This Row],[avg_order_value_clean]]*CustomerData[[#This Row],[total_orders]]</f>
        <v>844.4799999999999</v>
      </c>
      <c r="R1027" s="2" t="str">
        <f t="shared" ref="R1027:R1090" si="152">IF(G1027&lt;=30,"Active",IF(G1027&lt;=90,"At Risk","Inactive"))</f>
        <v>At Risk</v>
      </c>
      <c r="S1027" s="2" t="str">
        <f t="shared" si="145"/>
        <v>Medium Risk</v>
      </c>
      <c r="T1027" s="2" t="str">
        <f t="shared" si="146"/>
        <v>45-54</v>
      </c>
      <c r="U1027" s="1">
        <f t="shared" ca="1" si="147"/>
        <v>1939</v>
      </c>
      <c r="V1027" s="2" t="str">
        <f t="shared" si="148"/>
        <v>Low Loyalty</v>
      </c>
      <c r="W1027" s="2" t="str">
        <f t="shared" si="149"/>
        <v>Legitimate</v>
      </c>
      <c r="X1027" s="2" t="str">
        <f>IF(Q1027&lt;Data_Validation!$B$8,"Low Value",IF(Q1027&lt;Data_Validation!$B$9,"Medium Value","High Value"))</f>
        <v>Low Value</v>
      </c>
      <c r="Y1027" s="2" t="str">
        <f t="shared" si="150"/>
        <v>Stable</v>
      </c>
      <c r="Z1027" s="2" t="str">
        <f t="shared" si="151"/>
        <v>Check Data</v>
      </c>
    </row>
    <row r="1028" spans="1:26" x14ac:dyDescent="0.3">
      <c r="A1028" t="s">
        <v>1002</v>
      </c>
      <c r="B1028">
        <v>51</v>
      </c>
      <c r="C1028" t="s">
        <v>21</v>
      </c>
      <c r="D1028" t="s">
        <v>18</v>
      </c>
      <c r="E1028">
        <v>125.09</v>
      </c>
      <c r="F1028">
        <v>7</v>
      </c>
      <c r="G1028">
        <v>186</v>
      </c>
      <c r="H1028">
        <v>0</v>
      </c>
      <c r="I1028" t="s">
        <v>29</v>
      </c>
      <c r="J1028">
        <v>52.4</v>
      </c>
      <c r="K1028" s="1">
        <v>44163</v>
      </c>
      <c r="L1028">
        <v>62</v>
      </c>
      <c r="M1028">
        <v>0.38</v>
      </c>
      <c r="N1028">
        <f>IF(E1028="",Data_Validation!$B$1,E1028)</f>
        <v>125.09</v>
      </c>
      <c r="O1028">
        <f>IF(J1028="",Data_Validation!$B$2,J1028)</f>
        <v>52.4</v>
      </c>
      <c r="P1028">
        <f t="shared" si="144"/>
        <v>1</v>
      </c>
      <c r="Q1028" s="2">
        <f>CustomerData[[#This Row],[avg_order_value_clean]]*CustomerData[[#This Row],[total_orders]]</f>
        <v>875.63</v>
      </c>
      <c r="R1028" s="2" t="str">
        <f t="shared" si="152"/>
        <v>Inactive</v>
      </c>
      <c r="S1028" s="2" t="str">
        <f t="shared" si="145"/>
        <v>Medium Risk</v>
      </c>
      <c r="T1028" s="2" t="str">
        <f t="shared" si="146"/>
        <v>45-54</v>
      </c>
      <c r="U1028" s="1">
        <f t="shared" ca="1" si="147"/>
        <v>2098</v>
      </c>
      <c r="V1028" s="2" t="str">
        <f t="shared" si="148"/>
        <v>Medium Loyalty</v>
      </c>
      <c r="W1028" s="2" t="str">
        <f t="shared" si="149"/>
        <v>Legitimate</v>
      </c>
      <c r="X1028" s="2" t="str">
        <f>IF(Q1028&lt;Data_Validation!$B$8,"Low Value",IF(Q1028&lt;Data_Validation!$B$9,"Medium Value","High Value"))</f>
        <v>Low Value</v>
      </c>
      <c r="Y1028" s="2" t="str">
        <f t="shared" si="150"/>
        <v>Stable</v>
      </c>
      <c r="Z1028" s="2" t="str">
        <f t="shared" si="151"/>
        <v>Check Data</v>
      </c>
    </row>
    <row r="1029" spans="1:26" x14ac:dyDescent="0.3">
      <c r="A1029" t="s">
        <v>1003</v>
      </c>
      <c r="B1029">
        <v>37</v>
      </c>
      <c r="C1029" t="s">
        <v>21</v>
      </c>
      <c r="D1029" t="s">
        <v>28</v>
      </c>
      <c r="E1029">
        <v>77.33</v>
      </c>
      <c r="F1029">
        <v>13</v>
      </c>
      <c r="G1029">
        <v>353</v>
      </c>
      <c r="H1029">
        <v>0</v>
      </c>
      <c r="I1029" t="s">
        <v>19</v>
      </c>
      <c r="J1029">
        <v>21.4</v>
      </c>
      <c r="K1029" s="1">
        <v>44356</v>
      </c>
      <c r="L1029">
        <v>95</v>
      </c>
      <c r="M1029">
        <v>0.05</v>
      </c>
      <c r="N1029">
        <f>IF(E1029="",Data_Validation!$B$1,E1029)</f>
        <v>77.33</v>
      </c>
      <c r="O1029">
        <f>IF(J1029="",Data_Validation!$B$2,J1029)</f>
        <v>21.4</v>
      </c>
      <c r="P1029">
        <f t="shared" si="144"/>
        <v>1</v>
      </c>
      <c r="Q1029" s="2">
        <f>CustomerData[[#This Row],[avg_order_value_clean]]*CustomerData[[#This Row],[total_orders]]</f>
        <v>1005.29</v>
      </c>
      <c r="R1029" s="2" t="str">
        <f t="shared" si="152"/>
        <v>Inactive</v>
      </c>
      <c r="S1029" s="2" t="str">
        <f t="shared" si="145"/>
        <v>Low Risk</v>
      </c>
      <c r="T1029" s="2" t="str">
        <f t="shared" si="146"/>
        <v>35-44</v>
      </c>
      <c r="U1029" s="1">
        <f t="shared" ca="1" si="147"/>
        <v>1905</v>
      </c>
      <c r="V1029" s="2" t="str">
        <f t="shared" si="148"/>
        <v>High Loyalty</v>
      </c>
      <c r="W1029" s="2" t="str">
        <f t="shared" si="149"/>
        <v>Legitimate</v>
      </c>
      <c r="X1029" s="2" t="str">
        <f>IF(Q1029&lt;Data_Validation!$B$8,"Low Value",IF(Q1029&lt;Data_Validation!$B$9,"Medium Value","High Value"))</f>
        <v>Low Value</v>
      </c>
      <c r="Y1029" s="2" t="str">
        <f t="shared" si="150"/>
        <v>Stable</v>
      </c>
      <c r="Z1029" s="2" t="str">
        <f t="shared" si="151"/>
        <v>Check Data</v>
      </c>
    </row>
    <row r="1030" spans="1:26" x14ac:dyDescent="0.3">
      <c r="A1030" t="s">
        <v>1004</v>
      </c>
      <c r="B1030">
        <v>52</v>
      </c>
      <c r="C1030" t="s">
        <v>14</v>
      </c>
      <c r="D1030" t="s">
        <v>44</v>
      </c>
      <c r="E1030">
        <v>52.56</v>
      </c>
      <c r="F1030">
        <v>9</v>
      </c>
      <c r="G1030">
        <v>240</v>
      </c>
      <c r="H1030">
        <v>0</v>
      </c>
      <c r="I1030" t="s">
        <v>40</v>
      </c>
      <c r="J1030">
        <v>54.1</v>
      </c>
      <c r="K1030" s="1">
        <v>44763</v>
      </c>
      <c r="L1030">
        <v>92</v>
      </c>
      <c r="M1030">
        <v>0.39</v>
      </c>
      <c r="N1030">
        <f>IF(E1030="",Data_Validation!$B$1,E1030)</f>
        <v>52.56</v>
      </c>
      <c r="O1030">
        <f>IF(J1030="",Data_Validation!$B$2,J1030)</f>
        <v>54.1</v>
      </c>
      <c r="P1030">
        <f t="shared" si="144"/>
        <v>1</v>
      </c>
      <c r="Q1030" s="2">
        <f>CustomerData[[#This Row],[avg_order_value_clean]]*CustomerData[[#This Row],[total_orders]]</f>
        <v>473.04</v>
      </c>
      <c r="R1030" s="2" t="str">
        <f t="shared" si="152"/>
        <v>Inactive</v>
      </c>
      <c r="S1030" s="2" t="str">
        <f t="shared" si="145"/>
        <v>Medium Risk</v>
      </c>
      <c r="T1030" s="2" t="str">
        <f t="shared" si="146"/>
        <v>45-54</v>
      </c>
      <c r="U1030" s="1">
        <f t="shared" ca="1" si="147"/>
        <v>1498</v>
      </c>
      <c r="V1030" s="2" t="str">
        <f t="shared" si="148"/>
        <v>High Loyalty</v>
      </c>
      <c r="W1030" s="2" t="str">
        <f t="shared" si="149"/>
        <v>Legitimate</v>
      </c>
      <c r="X1030" s="2" t="str">
        <f>IF(Q1030&lt;Data_Validation!$B$8,"Low Value",IF(Q1030&lt;Data_Validation!$B$9,"Medium Value","High Value"))</f>
        <v>Low Value</v>
      </c>
      <c r="Y1030" s="2" t="str">
        <f t="shared" si="150"/>
        <v>Stable</v>
      </c>
      <c r="Z1030" s="2" t="str">
        <f t="shared" si="151"/>
        <v>Check Data</v>
      </c>
    </row>
    <row r="1031" spans="1:26" x14ac:dyDescent="0.3">
      <c r="A1031" t="s">
        <v>1005</v>
      </c>
      <c r="B1031">
        <v>68</v>
      </c>
      <c r="C1031" t="s">
        <v>21</v>
      </c>
      <c r="D1031" t="s">
        <v>22</v>
      </c>
      <c r="E1031">
        <v>65.66</v>
      </c>
      <c r="F1031">
        <v>10</v>
      </c>
      <c r="G1031">
        <v>224</v>
      </c>
      <c r="H1031">
        <v>0</v>
      </c>
      <c r="I1031" t="s">
        <v>16</v>
      </c>
      <c r="J1031">
        <v>45.6</v>
      </c>
      <c r="K1031" s="1">
        <v>44737</v>
      </c>
      <c r="L1031">
        <v>85</v>
      </c>
      <c r="M1031">
        <v>0.27</v>
      </c>
      <c r="N1031">
        <f>IF(E1031="",Data_Validation!$B$1,E1031)</f>
        <v>65.66</v>
      </c>
      <c r="O1031">
        <f>IF(J1031="",Data_Validation!$B$2,J1031)</f>
        <v>45.6</v>
      </c>
      <c r="P1031">
        <f t="shared" si="144"/>
        <v>1</v>
      </c>
      <c r="Q1031" s="2">
        <f>CustomerData[[#This Row],[avg_order_value_clean]]*CustomerData[[#This Row],[total_orders]]</f>
        <v>656.59999999999991</v>
      </c>
      <c r="R1031" s="2" t="str">
        <f t="shared" si="152"/>
        <v>Inactive</v>
      </c>
      <c r="S1031" s="2" t="str">
        <f t="shared" si="145"/>
        <v>Medium Risk</v>
      </c>
      <c r="T1031" s="2" t="str">
        <f t="shared" si="146"/>
        <v>55+</v>
      </c>
      <c r="U1031" s="1">
        <f t="shared" ca="1" si="147"/>
        <v>1524</v>
      </c>
      <c r="V1031" s="2" t="str">
        <f t="shared" si="148"/>
        <v>High Loyalty</v>
      </c>
      <c r="W1031" s="2" t="str">
        <f t="shared" si="149"/>
        <v>Legitimate</v>
      </c>
      <c r="X1031" s="2" t="str">
        <f>IF(Q1031&lt;Data_Validation!$B$8,"Low Value",IF(Q1031&lt;Data_Validation!$B$9,"Medium Value","High Value"))</f>
        <v>Low Value</v>
      </c>
      <c r="Y1031" s="2" t="str">
        <f t="shared" si="150"/>
        <v>Stable</v>
      </c>
      <c r="Z1031" s="2" t="str">
        <f t="shared" si="151"/>
        <v>Check Data</v>
      </c>
    </row>
    <row r="1032" spans="1:26" x14ac:dyDescent="0.3">
      <c r="A1032" t="s">
        <v>1006</v>
      </c>
      <c r="B1032">
        <v>67</v>
      </c>
      <c r="C1032" t="s">
        <v>21</v>
      </c>
      <c r="D1032" t="s">
        <v>18</v>
      </c>
      <c r="E1032">
        <v>149.66</v>
      </c>
      <c r="F1032">
        <v>12</v>
      </c>
      <c r="G1032">
        <v>333</v>
      </c>
      <c r="H1032">
        <v>0</v>
      </c>
      <c r="I1032" t="s">
        <v>23</v>
      </c>
      <c r="J1032">
        <v>73.8</v>
      </c>
      <c r="K1032" s="1">
        <v>45460</v>
      </c>
      <c r="L1032">
        <v>75</v>
      </c>
      <c r="M1032">
        <v>0.25</v>
      </c>
      <c r="N1032">
        <f>IF(E1032="",Data_Validation!$B$1,E1032)</f>
        <v>149.66</v>
      </c>
      <c r="O1032">
        <f>IF(J1032="",Data_Validation!$B$2,J1032)</f>
        <v>73.8</v>
      </c>
      <c r="P1032">
        <f t="shared" si="144"/>
        <v>2</v>
      </c>
      <c r="Q1032" s="2">
        <f>CustomerData[[#This Row],[avg_order_value_clean]]*CustomerData[[#This Row],[total_orders]]</f>
        <v>1795.92</v>
      </c>
      <c r="R1032" s="2" t="str">
        <f t="shared" si="152"/>
        <v>Inactive</v>
      </c>
      <c r="S1032" s="2" t="str">
        <f t="shared" si="145"/>
        <v>Medium Risk</v>
      </c>
      <c r="T1032" s="2" t="str">
        <f t="shared" si="146"/>
        <v>55+</v>
      </c>
      <c r="U1032" s="1">
        <f t="shared" ca="1" si="147"/>
        <v>801</v>
      </c>
      <c r="V1032" s="2" t="str">
        <f t="shared" si="148"/>
        <v>High Loyalty</v>
      </c>
      <c r="W1032" s="2" t="str">
        <f t="shared" si="149"/>
        <v>Legitimate</v>
      </c>
      <c r="X1032" s="2" t="str">
        <f>IF(Q1032&lt;Data_Validation!$B$8,"Low Value",IF(Q1032&lt;Data_Validation!$B$9,"Medium Value","High Value"))</f>
        <v>High Value</v>
      </c>
      <c r="Y1032" s="2" t="str">
        <f t="shared" si="150"/>
        <v>High Value - Maintain</v>
      </c>
      <c r="Z1032" s="2" t="str">
        <f t="shared" si="151"/>
        <v>Check Data</v>
      </c>
    </row>
    <row r="1033" spans="1:26" x14ac:dyDescent="0.3">
      <c r="A1033" t="s">
        <v>1007</v>
      </c>
      <c r="B1033">
        <v>78</v>
      </c>
      <c r="C1033" t="s">
        <v>21</v>
      </c>
      <c r="D1033" t="s">
        <v>44</v>
      </c>
      <c r="E1033">
        <v>138.07</v>
      </c>
      <c r="F1033">
        <v>6</v>
      </c>
      <c r="G1033">
        <v>47</v>
      </c>
      <c r="H1033">
        <v>0</v>
      </c>
      <c r="I1033" t="s">
        <v>19</v>
      </c>
      <c r="J1033">
        <v>35.299999999999997</v>
      </c>
      <c r="K1033" s="1">
        <v>44529</v>
      </c>
      <c r="L1033">
        <v>41</v>
      </c>
      <c r="M1033">
        <v>0.26</v>
      </c>
      <c r="N1033">
        <f>IF(E1033="",Data_Validation!$B$1,E1033)</f>
        <v>138.07</v>
      </c>
      <c r="O1033">
        <f>IF(J1033="",Data_Validation!$B$2,J1033)</f>
        <v>35.299999999999997</v>
      </c>
      <c r="P1033">
        <f t="shared" si="144"/>
        <v>1</v>
      </c>
      <c r="Q1033" s="2">
        <f>CustomerData[[#This Row],[avg_order_value_clean]]*CustomerData[[#This Row],[total_orders]]</f>
        <v>828.42</v>
      </c>
      <c r="R1033" s="2" t="str">
        <f t="shared" si="152"/>
        <v>At Risk</v>
      </c>
      <c r="S1033" s="2" t="str">
        <f t="shared" si="145"/>
        <v>Medium Risk</v>
      </c>
      <c r="T1033" s="2" t="str">
        <f t="shared" si="146"/>
        <v>55+</v>
      </c>
      <c r="U1033" s="1">
        <f t="shared" ca="1" si="147"/>
        <v>1732</v>
      </c>
      <c r="V1033" s="2" t="str">
        <f t="shared" si="148"/>
        <v>Medium Loyalty</v>
      </c>
      <c r="W1033" s="2" t="str">
        <f t="shared" si="149"/>
        <v>Legitimate</v>
      </c>
      <c r="X1033" s="2" t="str">
        <f>IF(Q1033&lt;Data_Validation!$B$8,"Low Value",IF(Q1033&lt;Data_Validation!$B$9,"Medium Value","High Value"))</f>
        <v>Low Value</v>
      </c>
      <c r="Y1033" s="2" t="str">
        <f t="shared" si="150"/>
        <v>Stable</v>
      </c>
      <c r="Z1033" s="2" t="str">
        <f t="shared" si="151"/>
        <v>Check Data</v>
      </c>
    </row>
    <row r="1034" spans="1:26" x14ac:dyDescent="0.3">
      <c r="A1034" t="s">
        <v>1008</v>
      </c>
      <c r="B1034">
        <v>71</v>
      </c>
      <c r="C1034" t="s">
        <v>21</v>
      </c>
      <c r="D1034" t="s">
        <v>28</v>
      </c>
      <c r="E1034">
        <v>110.49</v>
      </c>
      <c r="F1034">
        <v>11</v>
      </c>
      <c r="G1034">
        <v>110</v>
      </c>
      <c r="H1034">
        <v>0</v>
      </c>
      <c r="I1034" t="s">
        <v>19</v>
      </c>
      <c r="J1034">
        <v>95</v>
      </c>
      <c r="K1034" s="1">
        <v>45006</v>
      </c>
      <c r="L1034">
        <v>54</v>
      </c>
      <c r="M1034">
        <v>0.43</v>
      </c>
      <c r="N1034">
        <f>IF(E1034="",Data_Validation!$B$1,E1034)</f>
        <v>110.49</v>
      </c>
      <c r="O1034">
        <f>IF(J1034="",Data_Validation!$B$2,J1034)</f>
        <v>95</v>
      </c>
      <c r="P1034">
        <f t="shared" si="144"/>
        <v>1</v>
      </c>
      <c r="Q1034" s="2">
        <f>CustomerData[[#This Row],[avg_order_value_clean]]*CustomerData[[#This Row],[total_orders]]</f>
        <v>1215.3899999999999</v>
      </c>
      <c r="R1034" s="2" t="str">
        <f t="shared" si="152"/>
        <v>Inactive</v>
      </c>
      <c r="S1034" s="2" t="str">
        <f t="shared" si="145"/>
        <v>Medium Risk</v>
      </c>
      <c r="T1034" s="2" t="str">
        <f t="shared" si="146"/>
        <v>55+</v>
      </c>
      <c r="U1034" s="1">
        <f t="shared" ca="1" si="147"/>
        <v>1255</v>
      </c>
      <c r="V1034" s="2" t="str">
        <f t="shared" si="148"/>
        <v>Medium Loyalty</v>
      </c>
      <c r="W1034" s="2" t="str">
        <f t="shared" si="149"/>
        <v>Legitimate</v>
      </c>
      <c r="X1034" s="2" t="str">
        <f>IF(Q1034&lt;Data_Validation!$B$8,"Low Value",IF(Q1034&lt;Data_Validation!$B$9,"Medium Value","High Value"))</f>
        <v>Low Value</v>
      </c>
      <c r="Y1034" s="2" t="str">
        <f t="shared" si="150"/>
        <v>Stable</v>
      </c>
      <c r="Z1034" s="2" t="str">
        <f t="shared" si="151"/>
        <v>Check Data</v>
      </c>
    </row>
    <row r="1035" spans="1:26" x14ac:dyDescent="0.3">
      <c r="A1035" t="s">
        <v>1009</v>
      </c>
      <c r="B1035">
        <v>35</v>
      </c>
      <c r="C1035" t="s">
        <v>21</v>
      </c>
      <c r="D1035" t="s">
        <v>52</v>
      </c>
      <c r="E1035">
        <v>97.22</v>
      </c>
      <c r="F1035">
        <v>15</v>
      </c>
      <c r="G1035">
        <v>82</v>
      </c>
      <c r="H1035">
        <v>0</v>
      </c>
      <c r="I1035" t="s">
        <v>40</v>
      </c>
      <c r="J1035">
        <v>41.4</v>
      </c>
      <c r="K1035" s="1">
        <v>44187</v>
      </c>
      <c r="L1035">
        <v>36</v>
      </c>
      <c r="M1035">
        <v>0.42</v>
      </c>
      <c r="N1035">
        <f>IF(E1035="",Data_Validation!$B$1,E1035)</f>
        <v>97.22</v>
      </c>
      <c r="O1035">
        <f>IF(J1035="",Data_Validation!$B$2,J1035)</f>
        <v>41.4</v>
      </c>
      <c r="P1035">
        <f t="shared" si="144"/>
        <v>1</v>
      </c>
      <c r="Q1035" s="2">
        <f>CustomerData[[#This Row],[avg_order_value_clean]]*CustomerData[[#This Row],[total_orders]]</f>
        <v>1458.3</v>
      </c>
      <c r="R1035" s="2" t="str">
        <f t="shared" si="152"/>
        <v>At Risk</v>
      </c>
      <c r="S1035" s="2" t="str">
        <f t="shared" si="145"/>
        <v>Medium Risk</v>
      </c>
      <c r="T1035" s="2" t="str">
        <f t="shared" si="146"/>
        <v>35-44</v>
      </c>
      <c r="U1035" s="1">
        <f t="shared" ca="1" si="147"/>
        <v>2074</v>
      </c>
      <c r="V1035" s="2" t="str">
        <f t="shared" si="148"/>
        <v>Low Loyalty</v>
      </c>
      <c r="W1035" s="2" t="str">
        <f t="shared" si="149"/>
        <v>Legitimate</v>
      </c>
      <c r="X1035" s="2" t="str">
        <f>IF(Q1035&lt;Data_Validation!$B$8,"Low Value",IF(Q1035&lt;Data_Validation!$B$9,"Medium Value","High Value"))</f>
        <v>Low Value</v>
      </c>
      <c r="Y1035" s="2" t="str">
        <f t="shared" si="150"/>
        <v>Stable</v>
      </c>
      <c r="Z1035" s="2" t="str">
        <f t="shared" si="151"/>
        <v>Check Data</v>
      </c>
    </row>
    <row r="1036" spans="1:26" x14ac:dyDescent="0.3">
      <c r="A1036" t="s">
        <v>1010</v>
      </c>
      <c r="B1036">
        <v>63</v>
      </c>
      <c r="C1036" t="s">
        <v>25</v>
      </c>
      <c r="D1036" t="s">
        <v>15</v>
      </c>
      <c r="E1036">
        <v>98.49</v>
      </c>
      <c r="F1036">
        <v>5</v>
      </c>
      <c r="G1036">
        <v>103</v>
      </c>
      <c r="H1036">
        <v>0</v>
      </c>
      <c r="I1036" t="s">
        <v>16</v>
      </c>
      <c r="J1036">
        <v>63.1</v>
      </c>
      <c r="K1036" s="1">
        <v>44371</v>
      </c>
      <c r="L1036">
        <v>91</v>
      </c>
      <c r="M1036">
        <v>0.35</v>
      </c>
      <c r="N1036">
        <f>IF(E1036="",Data_Validation!$B$1,E1036)</f>
        <v>98.49</v>
      </c>
      <c r="O1036">
        <f>IF(J1036="",Data_Validation!$B$2,J1036)</f>
        <v>63.1</v>
      </c>
      <c r="P1036">
        <f t="shared" si="144"/>
        <v>1</v>
      </c>
      <c r="Q1036" s="2">
        <f>CustomerData[[#This Row],[avg_order_value_clean]]*CustomerData[[#This Row],[total_orders]]</f>
        <v>492.45</v>
      </c>
      <c r="R1036" s="2" t="str">
        <f t="shared" si="152"/>
        <v>Inactive</v>
      </c>
      <c r="S1036" s="2" t="str">
        <f t="shared" si="145"/>
        <v>Medium Risk</v>
      </c>
      <c r="T1036" s="2" t="str">
        <f t="shared" si="146"/>
        <v>55+</v>
      </c>
      <c r="U1036" s="1">
        <f t="shared" ca="1" si="147"/>
        <v>1890</v>
      </c>
      <c r="V1036" s="2" t="str">
        <f t="shared" si="148"/>
        <v>High Loyalty</v>
      </c>
      <c r="W1036" s="2" t="str">
        <f t="shared" si="149"/>
        <v>Legitimate</v>
      </c>
      <c r="X1036" s="2" t="str">
        <f>IF(Q1036&lt;Data_Validation!$B$8,"Low Value",IF(Q1036&lt;Data_Validation!$B$9,"Medium Value","High Value"))</f>
        <v>Low Value</v>
      </c>
      <c r="Y1036" s="2" t="str">
        <f t="shared" si="150"/>
        <v>Stable</v>
      </c>
      <c r="Z1036" s="2" t="str">
        <f t="shared" si="151"/>
        <v>Check Data</v>
      </c>
    </row>
    <row r="1037" spans="1:26" x14ac:dyDescent="0.3">
      <c r="A1037" t="s">
        <v>1011</v>
      </c>
      <c r="B1037">
        <v>79</v>
      </c>
      <c r="C1037" t="s">
        <v>21</v>
      </c>
      <c r="D1037" t="s">
        <v>35</v>
      </c>
      <c r="E1037">
        <v>71.650000000000006</v>
      </c>
      <c r="F1037">
        <v>10</v>
      </c>
      <c r="G1037">
        <v>73</v>
      </c>
      <c r="H1037">
        <v>0</v>
      </c>
      <c r="I1037" t="s">
        <v>16</v>
      </c>
      <c r="J1037">
        <v>22.2</v>
      </c>
      <c r="K1037" s="1">
        <v>45518</v>
      </c>
      <c r="L1037">
        <v>84</v>
      </c>
      <c r="M1037">
        <v>0.01</v>
      </c>
      <c r="N1037">
        <f>IF(E1037="",Data_Validation!$B$1,E1037)</f>
        <v>71.650000000000006</v>
      </c>
      <c r="O1037">
        <f>IF(J1037="",Data_Validation!$B$2,J1037)</f>
        <v>22.2</v>
      </c>
      <c r="P1037">
        <f t="shared" si="144"/>
        <v>1</v>
      </c>
      <c r="Q1037" s="2">
        <f>CustomerData[[#This Row],[avg_order_value_clean]]*CustomerData[[#This Row],[total_orders]]</f>
        <v>716.5</v>
      </c>
      <c r="R1037" s="2" t="str">
        <f t="shared" si="152"/>
        <v>At Risk</v>
      </c>
      <c r="S1037" s="2" t="str">
        <f t="shared" si="145"/>
        <v>Low Risk</v>
      </c>
      <c r="T1037" s="2" t="str">
        <f t="shared" si="146"/>
        <v>55+</v>
      </c>
      <c r="U1037" s="1">
        <f t="shared" ca="1" si="147"/>
        <v>743</v>
      </c>
      <c r="V1037" s="2" t="str">
        <f t="shared" si="148"/>
        <v>High Loyalty</v>
      </c>
      <c r="W1037" s="2" t="str">
        <f t="shared" si="149"/>
        <v>Legitimate</v>
      </c>
      <c r="X1037" s="2" t="str">
        <f>IF(Q1037&lt;Data_Validation!$B$8,"Low Value",IF(Q1037&lt;Data_Validation!$B$9,"Medium Value","High Value"))</f>
        <v>Low Value</v>
      </c>
      <c r="Y1037" s="2" t="str">
        <f t="shared" si="150"/>
        <v>Stable</v>
      </c>
      <c r="Z1037" s="2" t="str">
        <f t="shared" si="151"/>
        <v>Check Data</v>
      </c>
    </row>
    <row r="1038" spans="1:26" x14ac:dyDescent="0.3">
      <c r="A1038" t="s">
        <v>1012</v>
      </c>
      <c r="B1038">
        <v>41</v>
      </c>
      <c r="C1038" t="s">
        <v>21</v>
      </c>
      <c r="D1038" t="s">
        <v>26</v>
      </c>
      <c r="E1038">
        <v>108.22</v>
      </c>
      <c r="F1038">
        <v>1</v>
      </c>
      <c r="G1038">
        <v>54</v>
      </c>
      <c r="H1038">
        <v>0</v>
      </c>
      <c r="I1038" t="s">
        <v>29</v>
      </c>
      <c r="J1038">
        <v>68.900000000000006</v>
      </c>
      <c r="K1038" s="1">
        <v>44832</v>
      </c>
      <c r="L1038">
        <v>84</v>
      </c>
      <c r="M1038">
        <v>0.25</v>
      </c>
      <c r="N1038">
        <f>IF(E1038="",Data_Validation!$B$1,E1038)</f>
        <v>108.22</v>
      </c>
      <c r="O1038">
        <f>IF(J1038="",Data_Validation!$B$2,J1038)</f>
        <v>68.900000000000006</v>
      </c>
      <c r="P1038">
        <f t="shared" si="144"/>
        <v>1</v>
      </c>
      <c r="Q1038" s="2">
        <f>CustomerData[[#This Row],[avg_order_value_clean]]*CustomerData[[#This Row],[total_orders]]</f>
        <v>108.22</v>
      </c>
      <c r="R1038" s="2" t="str">
        <f t="shared" si="152"/>
        <v>At Risk</v>
      </c>
      <c r="S1038" s="2" t="str">
        <f t="shared" si="145"/>
        <v>Medium Risk</v>
      </c>
      <c r="T1038" s="2" t="str">
        <f t="shared" si="146"/>
        <v>35-44</v>
      </c>
      <c r="U1038" s="1">
        <f t="shared" ca="1" si="147"/>
        <v>1429</v>
      </c>
      <c r="V1038" s="2" t="str">
        <f t="shared" si="148"/>
        <v>High Loyalty</v>
      </c>
      <c r="W1038" s="2" t="str">
        <f t="shared" si="149"/>
        <v>Legitimate</v>
      </c>
      <c r="X1038" s="2" t="str">
        <f>IF(Q1038&lt;Data_Validation!$B$8,"Low Value",IF(Q1038&lt;Data_Validation!$B$9,"Medium Value","High Value"))</f>
        <v>Low Value</v>
      </c>
      <c r="Y1038" s="2" t="str">
        <f t="shared" si="150"/>
        <v>Stable</v>
      </c>
      <c r="Z1038" s="2" t="str">
        <f t="shared" si="151"/>
        <v>Check Data</v>
      </c>
    </row>
    <row r="1039" spans="1:26" x14ac:dyDescent="0.3">
      <c r="A1039" t="s">
        <v>1013</v>
      </c>
      <c r="B1039">
        <v>25</v>
      </c>
      <c r="C1039" t="s">
        <v>21</v>
      </c>
      <c r="D1039" t="s">
        <v>22</v>
      </c>
      <c r="E1039">
        <v>99.86</v>
      </c>
      <c r="F1039">
        <v>10</v>
      </c>
      <c r="G1039">
        <v>316</v>
      </c>
      <c r="H1039">
        <v>0</v>
      </c>
      <c r="I1039" t="s">
        <v>16</v>
      </c>
      <c r="J1039">
        <v>51.4</v>
      </c>
      <c r="K1039" s="1">
        <v>45439</v>
      </c>
      <c r="L1039">
        <v>2</v>
      </c>
      <c r="M1039">
        <v>0.43</v>
      </c>
      <c r="N1039">
        <f>IF(E1039="",Data_Validation!$B$1,E1039)</f>
        <v>99.86</v>
      </c>
      <c r="O1039">
        <f>IF(J1039="",Data_Validation!$B$2,J1039)</f>
        <v>51.4</v>
      </c>
      <c r="P1039">
        <f t="shared" si="144"/>
        <v>1</v>
      </c>
      <c r="Q1039" s="2">
        <f>CustomerData[[#This Row],[avg_order_value_clean]]*CustomerData[[#This Row],[total_orders]]</f>
        <v>998.6</v>
      </c>
      <c r="R1039" s="2" t="str">
        <f t="shared" si="152"/>
        <v>Inactive</v>
      </c>
      <c r="S1039" s="2" t="str">
        <f t="shared" si="145"/>
        <v>Medium Risk</v>
      </c>
      <c r="T1039" s="2" t="str">
        <f t="shared" si="146"/>
        <v>25-34</v>
      </c>
      <c r="U1039" s="1">
        <f t="shared" ca="1" si="147"/>
        <v>822</v>
      </c>
      <c r="V1039" s="2" t="str">
        <f t="shared" si="148"/>
        <v>Low Loyalty</v>
      </c>
      <c r="W1039" s="2" t="str">
        <f t="shared" si="149"/>
        <v>Legitimate</v>
      </c>
      <c r="X1039" s="2" t="str">
        <f>IF(Q1039&lt;Data_Validation!$B$8,"Low Value",IF(Q1039&lt;Data_Validation!$B$9,"Medium Value","High Value"))</f>
        <v>Low Value</v>
      </c>
      <c r="Y1039" s="2" t="str">
        <f t="shared" si="150"/>
        <v>Stable</v>
      </c>
      <c r="Z1039" s="2" t="str">
        <f t="shared" si="151"/>
        <v>Check Data</v>
      </c>
    </row>
    <row r="1040" spans="1:26" x14ac:dyDescent="0.3">
      <c r="A1040" t="s">
        <v>1014</v>
      </c>
      <c r="B1040">
        <v>78</v>
      </c>
      <c r="C1040" t="s">
        <v>25</v>
      </c>
      <c r="D1040" t="s">
        <v>26</v>
      </c>
      <c r="E1040">
        <v>73.72</v>
      </c>
      <c r="F1040">
        <v>15</v>
      </c>
      <c r="G1040">
        <v>1</v>
      </c>
      <c r="H1040">
        <v>0</v>
      </c>
      <c r="I1040" t="s">
        <v>40</v>
      </c>
      <c r="J1040">
        <v>34.200000000000003</v>
      </c>
      <c r="K1040" s="1">
        <v>44395</v>
      </c>
      <c r="L1040">
        <v>27</v>
      </c>
      <c r="M1040">
        <v>0.28999999999999998</v>
      </c>
      <c r="N1040">
        <f>IF(E1040="",Data_Validation!$B$1,E1040)</f>
        <v>73.72</v>
      </c>
      <c r="O1040">
        <f>IF(J1040="",Data_Validation!$B$2,J1040)</f>
        <v>34.200000000000003</v>
      </c>
      <c r="P1040">
        <f t="shared" si="144"/>
        <v>2</v>
      </c>
      <c r="Q1040" s="2">
        <f>CustomerData[[#This Row],[avg_order_value_clean]]*CustomerData[[#This Row],[total_orders]]</f>
        <v>1105.8</v>
      </c>
      <c r="R1040" s="2" t="str">
        <f t="shared" si="152"/>
        <v>Active</v>
      </c>
      <c r="S1040" s="2" t="str">
        <f t="shared" si="145"/>
        <v>Medium Risk</v>
      </c>
      <c r="T1040" s="2" t="str">
        <f t="shared" si="146"/>
        <v>55+</v>
      </c>
      <c r="U1040" s="1">
        <f t="shared" ca="1" si="147"/>
        <v>1866</v>
      </c>
      <c r="V1040" s="2" t="str">
        <f t="shared" si="148"/>
        <v>Low Loyalty</v>
      </c>
      <c r="W1040" s="2" t="str">
        <f t="shared" si="149"/>
        <v>Legitimate</v>
      </c>
      <c r="X1040" s="2" t="str">
        <f>IF(Q1040&lt;Data_Validation!$B$8,"Low Value",IF(Q1040&lt;Data_Validation!$B$9,"Medium Value","High Value"))</f>
        <v>Low Value</v>
      </c>
      <c r="Y1040" s="2" t="str">
        <f t="shared" si="150"/>
        <v>Stable</v>
      </c>
      <c r="Z1040" s="2" t="str">
        <f t="shared" si="151"/>
        <v>Check Data</v>
      </c>
    </row>
    <row r="1041" spans="1:26" x14ac:dyDescent="0.3">
      <c r="A1041" t="s">
        <v>1015</v>
      </c>
      <c r="B1041">
        <v>47</v>
      </c>
      <c r="C1041" t="s">
        <v>14</v>
      </c>
      <c r="D1041" t="s">
        <v>37</v>
      </c>
      <c r="E1041">
        <v>175.76</v>
      </c>
      <c r="F1041">
        <v>10</v>
      </c>
      <c r="G1041">
        <v>241</v>
      </c>
      <c r="H1041">
        <v>0</v>
      </c>
      <c r="I1041" t="s">
        <v>19</v>
      </c>
      <c r="J1041">
        <v>34.799999999999997</v>
      </c>
      <c r="K1041" s="1">
        <v>45490</v>
      </c>
      <c r="L1041">
        <v>18</v>
      </c>
      <c r="M1041">
        <v>0.12</v>
      </c>
      <c r="N1041">
        <f>IF(E1041="",Data_Validation!$B$1,E1041)</f>
        <v>175.76</v>
      </c>
      <c r="O1041">
        <f>IF(J1041="",Data_Validation!$B$2,J1041)</f>
        <v>34.799999999999997</v>
      </c>
      <c r="P1041">
        <f t="shared" si="144"/>
        <v>1</v>
      </c>
      <c r="Q1041" s="2">
        <f>CustomerData[[#This Row],[avg_order_value_clean]]*CustomerData[[#This Row],[total_orders]]</f>
        <v>1757.6</v>
      </c>
      <c r="R1041" s="2" t="str">
        <f t="shared" si="152"/>
        <v>Inactive</v>
      </c>
      <c r="S1041" s="2" t="str">
        <f t="shared" si="145"/>
        <v>Low Risk</v>
      </c>
      <c r="T1041" s="2" t="str">
        <f t="shared" si="146"/>
        <v>45-54</v>
      </c>
      <c r="U1041" s="1">
        <f t="shared" ca="1" si="147"/>
        <v>771</v>
      </c>
      <c r="V1041" s="2" t="str">
        <f t="shared" si="148"/>
        <v>Low Loyalty</v>
      </c>
      <c r="W1041" s="2" t="str">
        <f t="shared" si="149"/>
        <v>Legitimate</v>
      </c>
      <c r="X1041" s="2" t="str">
        <f>IF(Q1041&lt;Data_Validation!$B$8,"Low Value",IF(Q1041&lt;Data_Validation!$B$9,"Medium Value","High Value"))</f>
        <v>High Value</v>
      </c>
      <c r="Y1041" s="2" t="str">
        <f t="shared" si="150"/>
        <v>High Value - Maintain</v>
      </c>
      <c r="Z1041" s="2" t="str">
        <f t="shared" si="151"/>
        <v>Check Data</v>
      </c>
    </row>
    <row r="1042" spans="1:26" x14ac:dyDescent="0.3">
      <c r="A1042" t="s">
        <v>1016</v>
      </c>
      <c r="B1042">
        <v>61</v>
      </c>
      <c r="C1042" t="s">
        <v>21</v>
      </c>
      <c r="D1042" t="s">
        <v>52</v>
      </c>
      <c r="E1042">
        <v>132.91999999999999</v>
      </c>
      <c r="F1042">
        <v>10</v>
      </c>
      <c r="G1042">
        <v>257</v>
      </c>
      <c r="H1042">
        <v>1</v>
      </c>
      <c r="I1042" t="s">
        <v>19</v>
      </c>
      <c r="J1042">
        <v>37.5</v>
      </c>
      <c r="K1042" s="1">
        <v>45627</v>
      </c>
      <c r="L1042">
        <v>77</v>
      </c>
      <c r="M1042">
        <v>0.36</v>
      </c>
      <c r="N1042">
        <f>IF(E1042="",Data_Validation!$B$1,E1042)</f>
        <v>132.91999999999999</v>
      </c>
      <c r="O1042">
        <f>IF(J1042="",Data_Validation!$B$2,J1042)</f>
        <v>37.5</v>
      </c>
      <c r="P1042">
        <f t="shared" si="144"/>
        <v>2</v>
      </c>
      <c r="Q1042" s="2">
        <f>CustomerData[[#This Row],[avg_order_value_clean]]*CustomerData[[#This Row],[total_orders]]</f>
        <v>1329.1999999999998</v>
      </c>
      <c r="R1042" s="2" t="str">
        <f t="shared" si="152"/>
        <v>Inactive</v>
      </c>
      <c r="S1042" s="2" t="str">
        <f t="shared" si="145"/>
        <v>Medium Risk</v>
      </c>
      <c r="T1042" s="2" t="str">
        <f t="shared" si="146"/>
        <v>55+</v>
      </c>
      <c r="U1042" s="1">
        <f t="shared" ca="1" si="147"/>
        <v>634</v>
      </c>
      <c r="V1042" s="2" t="str">
        <f t="shared" si="148"/>
        <v>High Loyalty</v>
      </c>
      <c r="W1042" s="2" t="str">
        <f t="shared" si="149"/>
        <v>Fraudulent</v>
      </c>
      <c r="X1042" s="2" t="str">
        <f>IF(Q1042&lt;Data_Validation!$B$8,"Low Value",IF(Q1042&lt;Data_Validation!$B$9,"Medium Value","High Value"))</f>
        <v>Low Value</v>
      </c>
      <c r="Y1042" s="2" t="str">
        <f t="shared" si="150"/>
        <v>Stable</v>
      </c>
      <c r="Z1042" s="2" t="str">
        <f t="shared" si="151"/>
        <v>Check Data</v>
      </c>
    </row>
    <row r="1043" spans="1:26" x14ac:dyDescent="0.3">
      <c r="A1043" t="s">
        <v>1017</v>
      </c>
      <c r="B1043">
        <v>70</v>
      </c>
      <c r="C1043" t="s">
        <v>14</v>
      </c>
      <c r="D1043" t="s">
        <v>37</v>
      </c>
      <c r="E1043">
        <v>79.06</v>
      </c>
      <c r="F1043">
        <v>9</v>
      </c>
      <c r="G1043">
        <v>331</v>
      </c>
      <c r="H1043">
        <v>0</v>
      </c>
      <c r="I1043" t="s">
        <v>16</v>
      </c>
      <c r="J1043">
        <v>43.7</v>
      </c>
      <c r="K1043" s="1">
        <v>44140</v>
      </c>
      <c r="L1043">
        <v>82</v>
      </c>
      <c r="M1043">
        <v>0.44</v>
      </c>
      <c r="N1043">
        <f>IF(E1043="",Data_Validation!$B$1,E1043)</f>
        <v>79.06</v>
      </c>
      <c r="O1043">
        <f>IF(J1043="",Data_Validation!$B$2,J1043)</f>
        <v>43.7</v>
      </c>
      <c r="P1043">
        <f t="shared" si="144"/>
        <v>1</v>
      </c>
      <c r="Q1043" s="2">
        <f>CustomerData[[#This Row],[avg_order_value_clean]]*CustomerData[[#This Row],[total_orders]]</f>
        <v>711.54</v>
      </c>
      <c r="R1043" s="2" t="str">
        <f t="shared" si="152"/>
        <v>Inactive</v>
      </c>
      <c r="S1043" s="2" t="str">
        <f t="shared" si="145"/>
        <v>Medium Risk</v>
      </c>
      <c r="T1043" s="2" t="str">
        <f t="shared" si="146"/>
        <v>55+</v>
      </c>
      <c r="U1043" s="1">
        <f t="shared" ca="1" si="147"/>
        <v>2121</v>
      </c>
      <c r="V1043" s="2" t="str">
        <f t="shared" si="148"/>
        <v>High Loyalty</v>
      </c>
      <c r="W1043" s="2" t="str">
        <f t="shared" si="149"/>
        <v>Legitimate</v>
      </c>
      <c r="X1043" s="2" t="str">
        <f>IF(Q1043&lt;Data_Validation!$B$8,"Low Value",IF(Q1043&lt;Data_Validation!$B$9,"Medium Value","High Value"))</f>
        <v>Low Value</v>
      </c>
      <c r="Y1043" s="2" t="str">
        <f t="shared" si="150"/>
        <v>Stable</v>
      </c>
      <c r="Z1043" s="2" t="str">
        <f t="shared" si="151"/>
        <v>Check Data</v>
      </c>
    </row>
    <row r="1044" spans="1:26" x14ac:dyDescent="0.3">
      <c r="A1044" t="s">
        <v>1018</v>
      </c>
      <c r="B1044">
        <v>27</v>
      </c>
      <c r="C1044" t="s">
        <v>21</v>
      </c>
      <c r="D1044" t="s">
        <v>28</v>
      </c>
      <c r="E1044">
        <v>121.17</v>
      </c>
      <c r="F1044">
        <v>11</v>
      </c>
      <c r="G1044">
        <v>9</v>
      </c>
      <c r="H1044">
        <v>0</v>
      </c>
      <c r="I1044" t="s">
        <v>23</v>
      </c>
      <c r="J1044">
        <v>24.8</v>
      </c>
      <c r="K1044" s="1">
        <v>45599</v>
      </c>
      <c r="L1044">
        <v>11</v>
      </c>
      <c r="M1044">
        <v>0.15</v>
      </c>
      <c r="N1044">
        <f>IF(E1044="",Data_Validation!$B$1,E1044)</f>
        <v>121.17</v>
      </c>
      <c r="O1044">
        <f>IF(J1044="",Data_Validation!$B$2,J1044)</f>
        <v>24.8</v>
      </c>
      <c r="P1044">
        <f t="shared" si="144"/>
        <v>1</v>
      </c>
      <c r="Q1044" s="2">
        <f>CustomerData[[#This Row],[avg_order_value_clean]]*CustomerData[[#This Row],[total_orders]]</f>
        <v>1332.8700000000001</v>
      </c>
      <c r="R1044" s="2" t="str">
        <f t="shared" si="152"/>
        <v>Active</v>
      </c>
      <c r="S1044" s="2" t="str">
        <f t="shared" si="145"/>
        <v>Low Risk</v>
      </c>
      <c r="T1044" s="2" t="str">
        <f t="shared" si="146"/>
        <v>25-34</v>
      </c>
      <c r="U1044" s="1">
        <f t="shared" ca="1" si="147"/>
        <v>662</v>
      </c>
      <c r="V1044" s="2" t="str">
        <f t="shared" si="148"/>
        <v>Low Loyalty</v>
      </c>
      <c r="W1044" s="2" t="str">
        <f t="shared" si="149"/>
        <v>Legitimate</v>
      </c>
      <c r="X1044" s="2" t="str">
        <f>IF(Q1044&lt;Data_Validation!$B$8,"Low Value",IF(Q1044&lt;Data_Validation!$B$9,"Medium Value","High Value"))</f>
        <v>Low Value</v>
      </c>
      <c r="Y1044" s="2" t="str">
        <f t="shared" si="150"/>
        <v>Stable</v>
      </c>
      <c r="Z1044" s="2" t="str">
        <f t="shared" si="151"/>
        <v>Check Data</v>
      </c>
    </row>
    <row r="1045" spans="1:26" x14ac:dyDescent="0.3">
      <c r="A1045" t="s">
        <v>1019</v>
      </c>
      <c r="B1045">
        <v>40</v>
      </c>
      <c r="C1045" t="s">
        <v>21</v>
      </c>
      <c r="D1045" t="s">
        <v>28</v>
      </c>
      <c r="F1045">
        <v>6</v>
      </c>
      <c r="G1045">
        <v>75</v>
      </c>
      <c r="H1045">
        <v>0</v>
      </c>
      <c r="I1045" t="s">
        <v>29</v>
      </c>
      <c r="J1045">
        <v>27.7</v>
      </c>
      <c r="K1045" s="1">
        <v>44606</v>
      </c>
      <c r="L1045">
        <v>78</v>
      </c>
      <c r="M1045">
        <v>0.17</v>
      </c>
      <c r="N1045">
        <f>IF(E1045="",Data_Validation!$B$1,E1045)</f>
        <v>250</v>
      </c>
      <c r="O1045">
        <f>IF(J1045="",Data_Validation!$B$2,J1045)</f>
        <v>27.7</v>
      </c>
      <c r="P1045">
        <f t="shared" si="144"/>
        <v>2</v>
      </c>
      <c r="Q1045" s="2">
        <f>CustomerData[[#This Row],[avg_order_value_clean]]*CustomerData[[#This Row],[total_orders]]</f>
        <v>1500</v>
      </c>
      <c r="R1045" s="2" t="str">
        <f t="shared" si="152"/>
        <v>At Risk</v>
      </c>
      <c r="S1045" s="2" t="str">
        <f t="shared" si="145"/>
        <v>Low Risk</v>
      </c>
      <c r="T1045" s="2" t="str">
        <f t="shared" si="146"/>
        <v>35-44</v>
      </c>
      <c r="U1045" s="1">
        <f t="shared" ca="1" si="147"/>
        <v>1655</v>
      </c>
      <c r="V1045" s="2" t="str">
        <f t="shared" si="148"/>
        <v>High Loyalty</v>
      </c>
      <c r="W1045" s="2" t="str">
        <f t="shared" si="149"/>
        <v>Legitimate</v>
      </c>
      <c r="X1045" s="2" t="str">
        <f>IF(Q1045&lt;Data_Validation!$B$8,"Low Value",IF(Q1045&lt;Data_Validation!$B$9,"Medium Value","High Value"))</f>
        <v>Low Value</v>
      </c>
      <c r="Y1045" s="2" t="str">
        <f t="shared" si="150"/>
        <v>Stable</v>
      </c>
      <c r="Z1045" s="2" t="str">
        <f t="shared" si="151"/>
        <v>Check Data</v>
      </c>
    </row>
    <row r="1046" spans="1:26" x14ac:dyDescent="0.3">
      <c r="A1046" t="s">
        <v>329</v>
      </c>
      <c r="B1046">
        <v>69</v>
      </c>
      <c r="C1046" t="s">
        <v>21</v>
      </c>
      <c r="D1046" t="s">
        <v>50</v>
      </c>
      <c r="E1046">
        <v>207.63</v>
      </c>
      <c r="F1046">
        <v>10</v>
      </c>
      <c r="G1046">
        <v>257</v>
      </c>
      <c r="H1046">
        <v>0</v>
      </c>
      <c r="I1046" t="s">
        <v>16</v>
      </c>
      <c r="K1046" s="1">
        <v>44648</v>
      </c>
      <c r="L1046">
        <v>44</v>
      </c>
      <c r="M1046">
        <v>0.34</v>
      </c>
      <c r="N1046">
        <f>IF(E1046="",Data_Validation!$B$1,E1046)</f>
        <v>207.63</v>
      </c>
      <c r="O1046">
        <f>IF(J1046="",Data_Validation!$B$2,J1046)</f>
        <v>250</v>
      </c>
      <c r="P1046">
        <f t="shared" si="144"/>
        <v>3</v>
      </c>
      <c r="Q1046" s="2">
        <f>CustomerData[[#This Row],[avg_order_value_clean]]*CustomerData[[#This Row],[total_orders]]</f>
        <v>2076.3000000000002</v>
      </c>
      <c r="R1046" s="2" t="str">
        <f t="shared" si="152"/>
        <v>Inactive</v>
      </c>
      <c r="S1046" s="2" t="str">
        <f t="shared" si="145"/>
        <v>Medium Risk</v>
      </c>
      <c r="T1046" s="2" t="str">
        <f t="shared" si="146"/>
        <v>55+</v>
      </c>
      <c r="U1046" s="1">
        <f t="shared" ca="1" si="147"/>
        <v>1613</v>
      </c>
      <c r="V1046" s="2" t="str">
        <f t="shared" si="148"/>
        <v>Medium Loyalty</v>
      </c>
      <c r="W1046" s="2" t="str">
        <f t="shared" si="149"/>
        <v>Legitimate</v>
      </c>
      <c r="X1046" s="2" t="str">
        <f>IF(Q1046&lt;Data_Validation!$B$8,"Low Value",IF(Q1046&lt;Data_Validation!$B$9,"Medium Value","High Value"))</f>
        <v>High Value</v>
      </c>
      <c r="Y1046" s="2" t="str">
        <f t="shared" si="150"/>
        <v>High Value - Maintain</v>
      </c>
      <c r="Z1046" s="2" t="str">
        <f t="shared" si="151"/>
        <v>Check Data</v>
      </c>
    </row>
    <row r="1047" spans="1:26" x14ac:dyDescent="0.3">
      <c r="A1047" t="s">
        <v>1020</v>
      </c>
      <c r="B1047">
        <v>66</v>
      </c>
      <c r="C1047" t="s">
        <v>21</v>
      </c>
      <c r="D1047" t="s">
        <v>28</v>
      </c>
      <c r="E1047">
        <v>143.69</v>
      </c>
      <c r="F1047">
        <v>5</v>
      </c>
      <c r="G1047">
        <v>120</v>
      </c>
      <c r="H1047">
        <v>0</v>
      </c>
      <c r="I1047" t="s">
        <v>40</v>
      </c>
      <c r="J1047">
        <v>30.1</v>
      </c>
      <c r="K1047" s="1">
        <v>45392</v>
      </c>
      <c r="L1047">
        <v>4</v>
      </c>
      <c r="M1047">
        <v>0.3</v>
      </c>
      <c r="N1047">
        <f>IF(E1047="",Data_Validation!$B$1,E1047)</f>
        <v>143.69</v>
      </c>
      <c r="O1047">
        <f>IF(J1047="",Data_Validation!$B$2,J1047)</f>
        <v>30.1</v>
      </c>
      <c r="P1047">
        <f t="shared" si="144"/>
        <v>2</v>
      </c>
      <c r="Q1047" s="2">
        <f>CustomerData[[#This Row],[avg_order_value_clean]]*CustomerData[[#This Row],[total_orders]]</f>
        <v>718.45</v>
      </c>
      <c r="R1047" s="2" t="str">
        <f t="shared" si="152"/>
        <v>Inactive</v>
      </c>
      <c r="S1047" s="2" t="str">
        <f t="shared" si="145"/>
        <v>Medium Risk</v>
      </c>
      <c r="T1047" s="2" t="str">
        <f t="shared" si="146"/>
        <v>55+</v>
      </c>
      <c r="U1047" s="1">
        <f t="shared" ca="1" si="147"/>
        <v>869</v>
      </c>
      <c r="V1047" s="2" t="str">
        <f t="shared" si="148"/>
        <v>Low Loyalty</v>
      </c>
      <c r="W1047" s="2" t="str">
        <f t="shared" si="149"/>
        <v>Legitimate</v>
      </c>
      <c r="X1047" s="2" t="str">
        <f>IF(Q1047&lt;Data_Validation!$B$8,"Low Value",IF(Q1047&lt;Data_Validation!$B$9,"Medium Value","High Value"))</f>
        <v>Low Value</v>
      </c>
      <c r="Y1047" s="2" t="str">
        <f t="shared" si="150"/>
        <v>Stable</v>
      </c>
      <c r="Z1047" s="2" t="str">
        <f t="shared" si="151"/>
        <v>Check Data</v>
      </c>
    </row>
    <row r="1048" spans="1:26" x14ac:dyDescent="0.3">
      <c r="A1048" t="s">
        <v>497</v>
      </c>
      <c r="B1048">
        <v>28</v>
      </c>
      <c r="C1048" t="s">
        <v>21</v>
      </c>
      <c r="D1048" t="s">
        <v>18</v>
      </c>
      <c r="E1048">
        <v>215.98</v>
      </c>
      <c r="F1048">
        <v>12</v>
      </c>
      <c r="G1048">
        <v>320</v>
      </c>
      <c r="H1048">
        <v>0</v>
      </c>
      <c r="I1048" t="s">
        <v>29</v>
      </c>
      <c r="J1048">
        <v>62.7</v>
      </c>
      <c r="K1048" s="1">
        <v>44724</v>
      </c>
      <c r="L1048">
        <v>77</v>
      </c>
      <c r="M1048">
        <v>0.32</v>
      </c>
      <c r="N1048">
        <f>IF(E1048="",Data_Validation!$B$1,E1048)</f>
        <v>215.98</v>
      </c>
      <c r="O1048">
        <f>IF(J1048="",Data_Validation!$B$2,J1048)</f>
        <v>62.7</v>
      </c>
      <c r="P1048">
        <f t="shared" si="144"/>
        <v>2</v>
      </c>
      <c r="Q1048" s="2">
        <f>CustomerData[[#This Row],[avg_order_value_clean]]*CustomerData[[#This Row],[total_orders]]</f>
        <v>2591.7599999999998</v>
      </c>
      <c r="R1048" s="2" t="str">
        <f t="shared" si="152"/>
        <v>Inactive</v>
      </c>
      <c r="S1048" s="2" t="str">
        <f t="shared" si="145"/>
        <v>Medium Risk</v>
      </c>
      <c r="T1048" s="2" t="str">
        <f t="shared" si="146"/>
        <v>25-34</v>
      </c>
      <c r="U1048" s="1">
        <f t="shared" ca="1" si="147"/>
        <v>1537</v>
      </c>
      <c r="V1048" s="2" t="str">
        <f t="shared" si="148"/>
        <v>High Loyalty</v>
      </c>
      <c r="W1048" s="2" t="str">
        <f t="shared" si="149"/>
        <v>Legitimate</v>
      </c>
      <c r="X1048" s="2" t="str">
        <f>IF(Q1048&lt;Data_Validation!$B$8,"Low Value",IF(Q1048&lt;Data_Validation!$B$9,"Medium Value","High Value"))</f>
        <v>High Value</v>
      </c>
      <c r="Y1048" s="2" t="str">
        <f t="shared" si="150"/>
        <v>High Value - Maintain</v>
      </c>
      <c r="Z1048" s="2" t="str">
        <f t="shared" si="151"/>
        <v>Check Data</v>
      </c>
    </row>
    <row r="1049" spans="1:26" x14ac:dyDescent="0.3">
      <c r="A1049" t="s">
        <v>1021</v>
      </c>
      <c r="B1049">
        <v>19</v>
      </c>
      <c r="C1049" t="s">
        <v>14</v>
      </c>
      <c r="D1049" t="s">
        <v>18</v>
      </c>
      <c r="E1049">
        <v>30.59</v>
      </c>
      <c r="F1049">
        <v>12</v>
      </c>
      <c r="G1049">
        <v>214</v>
      </c>
      <c r="H1049">
        <v>0</v>
      </c>
      <c r="I1049" t="s">
        <v>16</v>
      </c>
      <c r="J1049">
        <v>34.5</v>
      </c>
      <c r="K1049" s="1">
        <v>44137</v>
      </c>
      <c r="L1049">
        <v>83</v>
      </c>
      <c r="M1049">
        <v>0.41</v>
      </c>
      <c r="N1049">
        <f>IF(E1049="",Data_Validation!$B$1,E1049)</f>
        <v>30.59</v>
      </c>
      <c r="O1049">
        <f>IF(J1049="",Data_Validation!$B$2,J1049)</f>
        <v>34.5</v>
      </c>
      <c r="P1049">
        <f t="shared" si="144"/>
        <v>1</v>
      </c>
      <c r="Q1049" s="2">
        <f>CustomerData[[#This Row],[avg_order_value_clean]]*CustomerData[[#This Row],[total_orders]]</f>
        <v>367.08</v>
      </c>
      <c r="R1049" s="2" t="str">
        <f t="shared" si="152"/>
        <v>Inactive</v>
      </c>
      <c r="S1049" s="2" t="str">
        <f t="shared" si="145"/>
        <v>Medium Risk</v>
      </c>
      <c r="T1049" s="2" t="str">
        <f t="shared" si="146"/>
        <v>Under 25</v>
      </c>
      <c r="U1049" s="1">
        <f t="shared" ca="1" si="147"/>
        <v>2124</v>
      </c>
      <c r="V1049" s="2" t="str">
        <f t="shared" si="148"/>
        <v>High Loyalty</v>
      </c>
      <c r="W1049" s="2" t="str">
        <f t="shared" si="149"/>
        <v>Legitimate</v>
      </c>
      <c r="X1049" s="2" t="str">
        <f>IF(Q1049&lt;Data_Validation!$B$8,"Low Value",IF(Q1049&lt;Data_Validation!$B$9,"Medium Value","High Value"))</f>
        <v>Low Value</v>
      </c>
      <c r="Y1049" s="2" t="str">
        <f t="shared" si="150"/>
        <v>Stable</v>
      </c>
      <c r="Z1049" s="2" t="str">
        <f t="shared" si="151"/>
        <v>Check Data</v>
      </c>
    </row>
    <row r="1050" spans="1:26" x14ac:dyDescent="0.3">
      <c r="A1050" t="s">
        <v>1022</v>
      </c>
      <c r="B1050">
        <v>75</v>
      </c>
      <c r="C1050" t="s">
        <v>21</v>
      </c>
      <c r="D1050" t="s">
        <v>35</v>
      </c>
      <c r="E1050">
        <v>188.13</v>
      </c>
      <c r="F1050">
        <v>9</v>
      </c>
      <c r="G1050">
        <v>244</v>
      </c>
      <c r="H1050">
        <v>0</v>
      </c>
      <c r="I1050" t="s">
        <v>29</v>
      </c>
      <c r="J1050">
        <v>81.099999999999994</v>
      </c>
      <c r="K1050" s="1">
        <v>44796</v>
      </c>
      <c r="L1050">
        <v>43</v>
      </c>
      <c r="M1050">
        <v>0.37</v>
      </c>
      <c r="N1050">
        <f>IF(E1050="",Data_Validation!$B$1,E1050)</f>
        <v>188.13</v>
      </c>
      <c r="O1050">
        <f>IF(J1050="",Data_Validation!$B$2,J1050)</f>
        <v>81.099999999999994</v>
      </c>
      <c r="P1050">
        <f t="shared" si="144"/>
        <v>1</v>
      </c>
      <c r="Q1050" s="2">
        <f>CustomerData[[#This Row],[avg_order_value_clean]]*CustomerData[[#This Row],[total_orders]]</f>
        <v>1693.17</v>
      </c>
      <c r="R1050" s="2" t="str">
        <f t="shared" si="152"/>
        <v>Inactive</v>
      </c>
      <c r="S1050" s="2" t="str">
        <f t="shared" si="145"/>
        <v>Medium Risk</v>
      </c>
      <c r="T1050" s="2" t="str">
        <f t="shared" si="146"/>
        <v>55+</v>
      </c>
      <c r="U1050" s="1">
        <f t="shared" ca="1" si="147"/>
        <v>1465</v>
      </c>
      <c r="V1050" s="2" t="str">
        <f t="shared" si="148"/>
        <v>Medium Loyalty</v>
      </c>
      <c r="W1050" s="2" t="str">
        <f t="shared" si="149"/>
        <v>Legitimate</v>
      </c>
      <c r="X1050" s="2" t="str">
        <f>IF(Q1050&lt;Data_Validation!$B$8,"Low Value",IF(Q1050&lt;Data_Validation!$B$9,"Medium Value","High Value"))</f>
        <v>High Value</v>
      </c>
      <c r="Y1050" s="2" t="str">
        <f t="shared" si="150"/>
        <v>High Value - Maintain</v>
      </c>
      <c r="Z1050" s="2" t="str">
        <f t="shared" si="151"/>
        <v>Check Data</v>
      </c>
    </row>
    <row r="1051" spans="1:26" x14ac:dyDescent="0.3">
      <c r="A1051" t="s">
        <v>1023</v>
      </c>
      <c r="B1051">
        <v>43</v>
      </c>
      <c r="C1051" t="s">
        <v>14</v>
      </c>
      <c r="D1051" t="s">
        <v>15</v>
      </c>
      <c r="E1051">
        <v>138.69</v>
      </c>
      <c r="F1051">
        <v>10</v>
      </c>
      <c r="G1051">
        <v>336</v>
      </c>
      <c r="H1051">
        <v>0</v>
      </c>
      <c r="I1051" t="s">
        <v>23</v>
      </c>
      <c r="J1051">
        <v>69.599999999999994</v>
      </c>
      <c r="K1051" s="1">
        <v>45408</v>
      </c>
      <c r="L1051">
        <v>39</v>
      </c>
      <c r="M1051">
        <v>0.37</v>
      </c>
      <c r="N1051">
        <f>IF(E1051="",Data_Validation!$B$1,E1051)</f>
        <v>138.69</v>
      </c>
      <c r="O1051">
        <f>IF(J1051="",Data_Validation!$B$2,J1051)</f>
        <v>69.599999999999994</v>
      </c>
      <c r="P1051">
        <f t="shared" si="144"/>
        <v>1</v>
      </c>
      <c r="Q1051" s="2">
        <f>CustomerData[[#This Row],[avg_order_value_clean]]*CustomerData[[#This Row],[total_orders]]</f>
        <v>1386.9</v>
      </c>
      <c r="R1051" s="2" t="str">
        <f t="shared" si="152"/>
        <v>Inactive</v>
      </c>
      <c r="S1051" s="2" t="str">
        <f t="shared" si="145"/>
        <v>Medium Risk</v>
      </c>
      <c r="T1051" s="2" t="str">
        <f t="shared" si="146"/>
        <v>35-44</v>
      </c>
      <c r="U1051" s="1">
        <f t="shared" ca="1" si="147"/>
        <v>853</v>
      </c>
      <c r="V1051" s="2" t="str">
        <f t="shared" si="148"/>
        <v>Low Loyalty</v>
      </c>
      <c r="W1051" s="2" t="str">
        <f t="shared" si="149"/>
        <v>Legitimate</v>
      </c>
      <c r="X1051" s="2" t="str">
        <f>IF(Q1051&lt;Data_Validation!$B$8,"Low Value",IF(Q1051&lt;Data_Validation!$B$9,"Medium Value","High Value"))</f>
        <v>Low Value</v>
      </c>
      <c r="Y1051" s="2" t="str">
        <f t="shared" si="150"/>
        <v>Stable</v>
      </c>
      <c r="Z1051" s="2" t="str">
        <f t="shared" si="151"/>
        <v>Check Data</v>
      </c>
    </row>
    <row r="1052" spans="1:26" x14ac:dyDescent="0.3">
      <c r="A1052" t="s">
        <v>1024</v>
      </c>
      <c r="B1052">
        <v>53</v>
      </c>
      <c r="C1052" t="s">
        <v>21</v>
      </c>
      <c r="D1052" t="s">
        <v>26</v>
      </c>
      <c r="E1052">
        <v>55.03</v>
      </c>
      <c r="F1052">
        <v>13</v>
      </c>
      <c r="G1052">
        <v>179</v>
      </c>
      <c r="H1052">
        <v>0</v>
      </c>
      <c r="I1052" t="s">
        <v>40</v>
      </c>
      <c r="J1052">
        <v>32.799999999999997</v>
      </c>
      <c r="K1052" s="1">
        <v>44880</v>
      </c>
      <c r="L1052">
        <v>59</v>
      </c>
      <c r="M1052">
        <v>0.05</v>
      </c>
      <c r="N1052">
        <f>IF(E1052="",Data_Validation!$B$1,E1052)</f>
        <v>55.03</v>
      </c>
      <c r="O1052">
        <f>IF(J1052="",Data_Validation!$B$2,J1052)</f>
        <v>32.799999999999997</v>
      </c>
      <c r="P1052">
        <f t="shared" si="144"/>
        <v>2</v>
      </c>
      <c r="Q1052" s="2">
        <f>CustomerData[[#This Row],[avg_order_value_clean]]*CustomerData[[#This Row],[total_orders]]</f>
        <v>715.39</v>
      </c>
      <c r="R1052" s="2" t="str">
        <f t="shared" si="152"/>
        <v>Inactive</v>
      </c>
      <c r="S1052" s="2" t="str">
        <f t="shared" si="145"/>
        <v>Low Risk</v>
      </c>
      <c r="T1052" s="2" t="str">
        <f t="shared" si="146"/>
        <v>45-54</v>
      </c>
      <c r="U1052" s="1">
        <f t="shared" ca="1" si="147"/>
        <v>1381</v>
      </c>
      <c r="V1052" s="2" t="str">
        <f t="shared" si="148"/>
        <v>Medium Loyalty</v>
      </c>
      <c r="W1052" s="2" t="str">
        <f t="shared" si="149"/>
        <v>Legitimate</v>
      </c>
      <c r="X1052" s="2" t="str">
        <f>IF(Q1052&lt;Data_Validation!$B$8,"Low Value",IF(Q1052&lt;Data_Validation!$B$9,"Medium Value","High Value"))</f>
        <v>Low Value</v>
      </c>
      <c r="Y1052" s="2" t="str">
        <f t="shared" si="150"/>
        <v>Stable</v>
      </c>
      <c r="Z1052" s="2" t="str">
        <f t="shared" si="151"/>
        <v>Check Data</v>
      </c>
    </row>
    <row r="1053" spans="1:26" x14ac:dyDescent="0.3">
      <c r="A1053" t="s">
        <v>339</v>
      </c>
      <c r="B1053">
        <v>50</v>
      </c>
      <c r="C1053" t="s">
        <v>21</v>
      </c>
      <c r="D1053" t="s">
        <v>15</v>
      </c>
      <c r="E1053">
        <v>70.88</v>
      </c>
      <c r="F1053">
        <v>7</v>
      </c>
      <c r="G1053">
        <v>340</v>
      </c>
      <c r="H1053">
        <v>0</v>
      </c>
      <c r="I1053" t="s">
        <v>16</v>
      </c>
      <c r="J1053">
        <v>71.7</v>
      </c>
      <c r="K1053" s="1">
        <v>45463</v>
      </c>
      <c r="L1053">
        <v>25</v>
      </c>
      <c r="M1053">
        <v>0.4</v>
      </c>
      <c r="N1053">
        <f>IF(E1053="",Data_Validation!$B$1,E1053)</f>
        <v>70.88</v>
      </c>
      <c r="O1053">
        <f>IF(J1053="",Data_Validation!$B$2,J1053)</f>
        <v>71.7</v>
      </c>
      <c r="P1053">
        <f t="shared" si="144"/>
        <v>2</v>
      </c>
      <c r="Q1053" s="2">
        <f>CustomerData[[#This Row],[avg_order_value_clean]]*CustomerData[[#This Row],[total_orders]]</f>
        <v>496.15999999999997</v>
      </c>
      <c r="R1053" s="2" t="str">
        <f t="shared" si="152"/>
        <v>Inactive</v>
      </c>
      <c r="S1053" s="2" t="str">
        <f t="shared" si="145"/>
        <v>Medium Risk</v>
      </c>
      <c r="T1053" s="2" t="str">
        <f t="shared" si="146"/>
        <v>45-54</v>
      </c>
      <c r="U1053" s="1">
        <f t="shared" ca="1" si="147"/>
        <v>798</v>
      </c>
      <c r="V1053" s="2" t="str">
        <f t="shared" si="148"/>
        <v>Low Loyalty</v>
      </c>
      <c r="W1053" s="2" t="str">
        <f t="shared" si="149"/>
        <v>Legitimate</v>
      </c>
      <c r="X1053" s="2" t="str">
        <f>IF(Q1053&lt;Data_Validation!$B$8,"Low Value",IF(Q1053&lt;Data_Validation!$B$9,"Medium Value","High Value"))</f>
        <v>Low Value</v>
      </c>
      <c r="Y1053" s="2" t="str">
        <f t="shared" si="150"/>
        <v>Stable</v>
      </c>
      <c r="Z1053" s="2" t="str">
        <f t="shared" si="151"/>
        <v>Check Data</v>
      </c>
    </row>
    <row r="1054" spans="1:26" x14ac:dyDescent="0.3">
      <c r="A1054" t="s">
        <v>1000</v>
      </c>
      <c r="B1054">
        <v>64</v>
      </c>
      <c r="C1054" t="s">
        <v>21</v>
      </c>
      <c r="D1054" t="s">
        <v>15</v>
      </c>
      <c r="E1054">
        <v>50.93</v>
      </c>
      <c r="F1054">
        <v>11</v>
      </c>
      <c r="G1054">
        <v>299</v>
      </c>
      <c r="H1054">
        <v>0</v>
      </c>
      <c r="I1054" t="s">
        <v>19</v>
      </c>
      <c r="J1054">
        <v>75.7</v>
      </c>
      <c r="K1054" s="1">
        <v>45627</v>
      </c>
      <c r="L1054">
        <v>79</v>
      </c>
      <c r="M1054">
        <v>0.04</v>
      </c>
      <c r="N1054">
        <f>IF(E1054="",Data_Validation!$B$1,E1054)</f>
        <v>50.93</v>
      </c>
      <c r="O1054">
        <f>IF(J1054="",Data_Validation!$B$2,J1054)</f>
        <v>75.7</v>
      </c>
      <c r="P1054">
        <f t="shared" si="144"/>
        <v>3</v>
      </c>
      <c r="Q1054" s="2">
        <f>CustomerData[[#This Row],[avg_order_value_clean]]*CustomerData[[#This Row],[total_orders]]</f>
        <v>560.23</v>
      </c>
      <c r="R1054" s="2" t="str">
        <f t="shared" si="152"/>
        <v>Inactive</v>
      </c>
      <c r="S1054" s="2" t="str">
        <f t="shared" si="145"/>
        <v>Low Risk</v>
      </c>
      <c r="T1054" s="2" t="str">
        <f t="shared" si="146"/>
        <v>55+</v>
      </c>
      <c r="U1054" s="1">
        <f t="shared" ca="1" si="147"/>
        <v>634</v>
      </c>
      <c r="V1054" s="2" t="str">
        <f t="shared" si="148"/>
        <v>High Loyalty</v>
      </c>
      <c r="W1054" s="2" t="str">
        <f t="shared" si="149"/>
        <v>Legitimate</v>
      </c>
      <c r="X1054" s="2" t="str">
        <f>IF(Q1054&lt;Data_Validation!$B$8,"Low Value",IF(Q1054&lt;Data_Validation!$B$9,"Medium Value","High Value"))</f>
        <v>Low Value</v>
      </c>
      <c r="Y1054" s="2" t="str">
        <f t="shared" si="150"/>
        <v>Stable</v>
      </c>
      <c r="Z1054" s="2" t="str">
        <f t="shared" si="151"/>
        <v>Check Data</v>
      </c>
    </row>
    <row r="1055" spans="1:26" x14ac:dyDescent="0.3">
      <c r="A1055" t="s">
        <v>1025</v>
      </c>
      <c r="B1055">
        <v>30</v>
      </c>
      <c r="C1055" t="s">
        <v>25</v>
      </c>
      <c r="D1055" t="s">
        <v>18</v>
      </c>
      <c r="E1055">
        <v>57.82</v>
      </c>
      <c r="F1055">
        <v>13</v>
      </c>
      <c r="G1055">
        <v>289</v>
      </c>
      <c r="H1055">
        <v>0</v>
      </c>
      <c r="I1055" t="s">
        <v>40</v>
      </c>
      <c r="J1055">
        <v>13.8</v>
      </c>
      <c r="K1055" s="1">
        <v>45517</v>
      </c>
      <c r="L1055">
        <v>84</v>
      </c>
      <c r="M1055">
        <v>0.45</v>
      </c>
      <c r="N1055">
        <f>IF(E1055="",Data_Validation!$B$1,E1055)</f>
        <v>57.82</v>
      </c>
      <c r="O1055">
        <f>IF(J1055="",Data_Validation!$B$2,J1055)</f>
        <v>13.8</v>
      </c>
      <c r="P1055">
        <f t="shared" si="144"/>
        <v>1</v>
      </c>
      <c r="Q1055" s="2">
        <f>CustomerData[[#This Row],[avg_order_value_clean]]*CustomerData[[#This Row],[total_orders]]</f>
        <v>751.66</v>
      </c>
      <c r="R1055" s="2" t="str">
        <f t="shared" si="152"/>
        <v>Inactive</v>
      </c>
      <c r="S1055" s="2" t="str">
        <f t="shared" si="145"/>
        <v>Medium Risk</v>
      </c>
      <c r="T1055" s="2" t="str">
        <f t="shared" si="146"/>
        <v>25-34</v>
      </c>
      <c r="U1055" s="1">
        <f t="shared" ca="1" si="147"/>
        <v>744</v>
      </c>
      <c r="V1055" s="2" t="str">
        <f t="shared" si="148"/>
        <v>High Loyalty</v>
      </c>
      <c r="W1055" s="2" t="str">
        <f t="shared" si="149"/>
        <v>Legitimate</v>
      </c>
      <c r="X1055" s="2" t="str">
        <f>IF(Q1055&lt;Data_Validation!$B$8,"Low Value",IF(Q1055&lt;Data_Validation!$B$9,"Medium Value","High Value"))</f>
        <v>Low Value</v>
      </c>
      <c r="Y1055" s="2" t="str">
        <f t="shared" si="150"/>
        <v>Stable</v>
      </c>
      <c r="Z1055" s="2" t="str">
        <f t="shared" si="151"/>
        <v>Check Data</v>
      </c>
    </row>
    <row r="1056" spans="1:26" x14ac:dyDescent="0.3">
      <c r="A1056" t="s">
        <v>1026</v>
      </c>
      <c r="B1056">
        <v>57</v>
      </c>
      <c r="C1056" t="s">
        <v>21</v>
      </c>
      <c r="D1056" t="s">
        <v>26</v>
      </c>
      <c r="E1056">
        <v>253.38</v>
      </c>
      <c r="F1056">
        <v>14</v>
      </c>
      <c r="G1056">
        <v>72</v>
      </c>
      <c r="H1056">
        <v>0</v>
      </c>
      <c r="I1056" t="s">
        <v>23</v>
      </c>
      <c r="J1056">
        <v>57.8</v>
      </c>
      <c r="K1056" s="1">
        <v>44116</v>
      </c>
      <c r="L1056">
        <v>81</v>
      </c>
      <c r="M1056">
        <v>0.24</v>
      </c>
      <c r="N1056">
        <f>IF(E1056="",Data_Validation!$B$1,E1056)</f>
        <v>253.38</v>
      </c>
      <c r="O1056">
        <f>IF(J1056="",Data_Validation!$B$2,J1056)</f>
        <v>57.8</v>
      </c>
      <c r="P1056">
        <f t="shared" si="144"/>
        <v>2</v>
      </c>
      <c r="Q1056" s="2">
        <f>CustomerData[[#This Row],[avg_order_value_clean]]*CustomerData[[#This Row],[total_orders]]</f>
        <v>3547.3199999999997</v>
      </c>
      <c r="R1056" s="2" t="str">
        <f t="shared" si="152"/>
        <v>At Risk</v>
      </c>
      <c r="S1056" s="2" t="str">
        <f t="shared" si="145"/>
        <v>Medium Risk</v>
      </c>
      <c r="T1056" s="2" t="str">
        <f t="shared" si="146"/>
        <v>55+</v>
      </c>
      <c r="U1056" s="1">
        <f t="shared" ca="1" si="147"/>
        <v>2145</v>
      </c>
      <c r="V1056" s="2" t="str">
        <f t="shared" si="148"/>
        <v>High Loyalty</v>
      </c>
      <c r="W1056" s="2" t="str">
        <f t="shared" si="149"/>
        <v>Legitimate</v>
      </c>
      <c r="X1056" s="2" t="str">
        <f>IF(Q1056&lt;Data_Validation!$B$8,"Low Value",IF(Q1056&lt;Data_Validation!$B$9,"Medium Value","High Value"))</f>
        <v>High Value</v>
      </c>
      <c r="Y1056" s="2" t="str">
        <f t="shared" si="150"/>
        <v>High Value - Maintain</v>
      </c>
      <c r="Z1056" s="2" t="str">
        <f t="shared" si="151"/>
        <v>Check Data</v>
      </c>
    </row>
    <row r="1057" spans="1:26" x14ac:dyDescent="0.3">
      <c r="A1057" t="s">
        <v>1027</v>
      </c>
      <c r="B1057">
        <v>42</v>
      </c>
      <c r="C1057" t="s">
        <v>14</v>
      </c>
      <c r="D1057" t="s">
        <v>35</v>
      </c>
      <c r="E1057">
        <v>43.76</v>
      </c>
      <c r="F1057">
        <v>5</v>
      </c>
      <c r="G1057">
        <v>208</v>
      </c>
      <c r="H1057">
        <v>0</v>
      </c>
      <c r="I1057" t="s">
        <v>23</v>
      </c>
      <c r="J1057">
        <v>80.8</v>
      </c>
      <c r="K1057" s="1">
        <v>45328</v>
      </c>
      <c r="L1057">
        <v>55</v>
      </c>
      <c r="M1057">
        <v>0.26</v>
      </c>
      <c r="N1057">
        <f>IF(E1057="",Data_Validation!$B$1,E1057)</f>
        <v>43.76</v>
      </c>
      <c r="O1057">
        <f>IF(J1057="",Data_Validation!$B$2,J1057)</f>
        <v>80.8</v>
      </c>
      <c r="P1057">
        <f t="shared" si="144"/>
        <v>1</v>
      </c>
      <c r="Q1057" s="2">
        <f>CustomerData[[#This Row],[avg_order_value_clean]]*CustomerData[[#This Row],[total_orders]]</f>
        <v>218.79999999999998</v>
      </c>
      <c r="R1057" s="2" t="str">
        <f t="shared" si="152"/>
        <v>Inactive</v>
      </c>
      <c r="S1057" s="2" t="str">
        <f t="shared" si="145"/>
        <v>Medium Risk</v>
      </c>
      <c r="T1057" s="2" t="str">
        <f t="shared" si="146"/>
        <v>35-44</v>
      </c>
      <c r="U1057" s="1">
        <f t="shared" ca="1" si="147"/>
        <v>933</v>
      </c>
      <c r="V1057" s="2" t="str">
        <f t="shared" si="148"/>
        <v>Medium Loyalty</v>
      </c>
      <c r="W1057" s="2" t="str">
        <f t="shared" si="149"/>
        <v>Legitimate</v>
      </c>
      <c r="X1057" s="2" t="str">
        <f>IF(Q1057&lt;Data_Validation!$B$8,"Low Value",IF(Q1057&lt;Data_Validation!$B$9,"Medium Value","High Value"))</f>
        <v>Low Value</v>
      </c>
      <c r="Y1057" s="2" t="str">
        <f t="shared" si="150"/>
        <v>Stable</v>
      </c>
      <c r="Z1057" s="2" t="str">
        <f t="shared" si="151"/>
        <v>Check Data</v>
      </c>
    </row>
    <row r="1058" spans="1:26" x14ac:dyDescent="0.3">
      <c r="A1058" t="s">
        <v>349</v>
      </c>
      <c r="B1058">
        <v>21</v>
      </c>
      <c r="C1058" t="s">
        <v>21</v>
      </c>
      <c r="D1058" t="s">
        <v>52</v>
      </c>
      <c r="E1058">
        <v>132.9</v>
      </c>
      <c r="F1058">
        <v>17</v>
      </c>
      <c r="G1058">
        <v>240</v>
      </c>
      <c r="H1058">
        <v>0</v>
      </c>
      <c r="I1058" t="s">
        <v>19</v>
      </c>
      <c r="J1058">
        <v>5</v>
      </c>
      <c r="K1058" s="1">
        <v>44633</v>
      </c>
      <c r="L1058">
        <v>65</v>
      </c>
      <c r="M1058">
        <v>0.31</v>
      </c>
      <c r="N1058">
        <f>IF(E1058="",Data_Validation!$B$1,E1058)</f>
        <v>132.9</v>
      </c>
      <c r="O1058">
        <f>IF(J1058="",Data_Validation!$B$2,J1058)</f>
        <v>5</v>
      </c>
      <c r="P1058">
        <f t="shared" si="144"/>
        <v>3</v>
      </c>
      <c r="Q1058" s="2">
        <f>CustomerData[[#This Row],[avg_order_value_clean]]*CustomerData[[#This Row],[total_orders]]</f>
        <v>2259.3000000000002</v>
      </c>
      <c r="R1058" s="2" t="str">
        <f t="shared" si="152"/>
        <v>Inactive</v>
      </c>
      <c r="S1058" s="2" t="str">
        <f t="shared" si="145"/>
        <v>Medium Risk</v>
      </c>
      <c r="T1058" s="2" t="str">
        <f t="shared" si="146"/>
        <v>Under 25</v>
      </c>
      <c r="U1058" s="1">
        <f t="shared" ca="1" si="147"/>
        <v>1628</v>
      </c>
      <c r="V1058" s="2" t="str">
        <f t="shared" si="148"/>
        <v>Medium Loyalty</v>
      </c>
      <c r="W1058" s="2" t="str">
        <f t="shared" si="149"/>
        <v>Legitimate</v>
      </c>
      <c r="X1058" s="2" t="str">
        <f>IF(Q1058&lt;Data_Validation!$B$8,"Low Value",IF(Q1058&lt;Data_Validation!$B$9,"Medium Value","High Value"))</f>
        <v>High Value</v>
      </c>
      <c r="Y1058" s="2" t="str">
        <f t="shared" si="150"/>
        <v>High Value - Maintain</v>
      </c>
      <c r="Z1058" s="2" t="str">
        <f t="shared" si="151"/>
        <v>Check Data</v>
      </c>
    </row>
    <row r="1059" spans="1:26" x14ac:dyDescent="0.3">
      <c r="A1059" t="s">
        <v>1028</v>
      </c>
      <c r="B1059">
        <v>59</v>
      </c>
      <c r="C1059" t="s">
        <v>21</v>
      </c>
      <c r="D1059" t="s">
        <v>50</v>
      </c>
      <c r="E1059">
        <v>64.760000000000005</v>
      </c>
      <c r="F1059">
        <v>13</v>
      </c>
      <c r="G1059">
        <v>361</v>
      </c>
      <c r="H1059">
        <v>0</v>
      </c>
      <c r="I1059" t="s">
        <v>40</v>
      </c>
      <c r="J1059">
        <v>50.8</v>
      </c>
      <c r="K1059" s="1">
        <v>45779</v>
      </c>
      <c r="L1059">
        <v>93</v>
      </c>
      <c r="M1059">
        <v>0.26</v>
      </c>
      <c r="N1059">
        <f>IF(E1059="",Data_Validation!$B$1,E1059)</f>
        <v>64.760000000000005</v>
      </c>
      <c r="O1059">
        <f>IF(J1059="",Data_Validation!$B$2,J1059)</f>
        <v>50.8</v>
      </c>
      <c r="P1059">
        <f t="shared" si="144"/>
        <v>1</v>
      </c>
      <c r="Q1059" s="2">
        <f>CustomerData[[#This Row],[avg_order_value_clean]]*CustomerData[[#This Row],[total_orders]]</f>
        <v>841.88000000000011</v>
      </c>
      <c r="R1059" s="2" t="str">
        <f t="shared" si="152"/>
        <v>Inactive</v>
      </c>
      <c r="S1059" s="2" t="str">
        <f t="shared" si="145"/>
        <v>Medium Risk</v>
      </c>
      <c r="T1059" s="2" t="str">
        <f t="shared" si="146"/>
        <v>55+</v>
      </c>
      <c r="U1059" s="1">
        <f t="shared" ca="1" si="147"/>
        <v>482</v>
      </c>
      <c r="V1059" s="2" t="str">
        <f t="shared" si="148"/>
        <v>High Loyalty</v>
      </c>
      <c r="W1059" s="2" t="str">
        <f t="shared" si="149"/>
        <v>Legitimate</v>
      </c>
      <c r="X1059" s="2" t="str">
        <f>IF(Q1059&lt;Data_Validation!$B$8,"Low Value",IF(Q1059&lt;Data_Validation!$B$9,"Medium Value","High Value"))</f>
        <v>Low Value</v>
      </c>
      <c r="Y1059" s="2" t="str">
        <f t="shared" si="150"/>
        <v>Stable</v>
      </c>
      <c r="Z1059" s="2" t="str">
        <f t="shared" si="151"/>
        <v>Check Data</v>
      </c>
    </row>
    <row r="1060" spans="1:26" x14ac:dyDescent="0.3">
      <c r="A1060" t="s">
        <v>1029</v>
      </c>
      <c r="B1060">
        <v>36</v>
      </c>
      <c r="C1060" t="s">
        <v>21</v>
      </c>
      <c r="D1060" t="s">
        <v>18</v>
      </c>
      <c r="E1060">
        <v>67.47</v>
      </c>
      <c r="F1060">
        <v>10</v>
      </c>
      <c r="G1060">
        <v>172</v>
      </c>
      <c r="H1060">
        <v>0</v>
      </c>
      <c r="I1060" t="s">
        <v>16</v>
      </c>
      <c r="J1060">
        <v>84</v>
      </c>
      <c r="K1060" s="1">
        <v>44101</v>
      </c>
      <c r="L1060">
        <v>83</v>
      </c>
      <c r="M1060">
        <v>0.27</v>
      </c>
      <c r="N1060">
        <f>IF(E1060="",Data_Validation!$B$1,E1060)</f>
        <v>67.47</v>
      </c>
      <c r="O1060">
        <f>IF(J1060="",Data_Validation!$B$2,J1060)</f>
        <v>84</v>
      </c>
      <c r="P1060">
        <f t="shared" si="144"/>
        <v>1</v>
      </c>
      <c r="Q1060" s="2">
        <f>CustomerData[[#This Row],[avg_order_value_clean]]*CustomerData[[#This Row],[total_orders]]</f>
        <v>674.7</v>
      </c>
      <c r="R1060" s="2" t="str">
        <f t="shared" si="152"/>
        <v>Inactive</v>
      </c>
      <c r="S1060" s="2" t="str">
        <f t="shared" si="145"/>
        <v>Medium Risk</v>
      </c>
      <c r="T1060" s="2" t="str">
        <f t="shared" si="146"/>
        <v>35-44</v>
      </c>
      <c r="U1060" s="1">
        <f t="shared" ca="1" si="147"/>
        <v>2160</v>
      </c>
      <c r="V1060" s="2" t="str">
        <f t="shared" si="148"/>
        <v>High Loyalty</v>
      </c>
      <c r="W1060" s="2" t="str">
        <f t="shared" si="149"/>
        <v>Legitimate</v>
      </c>
      <c r="X1060" s="2" t="str">
        <f>IF(Q1060&lt;Data_Validation!$B$8,"Low Value",IF(Q1060&lt;Data_Validation!$B$9,"Medium Value","High Value"))</f>
        <v>Low Value</v>
      </c>
      <c r="Y1060" s="2" t="str">
        <f t="shared" si="150"/>
        <v>Stable</v>
      </c>
      <c r="Z1060" s="2" t="str">
        <f t="shared" si="151"/>
        <v>Check Data</v>
      </c>
    </row>
    <row r="1061" spans="1:26" x14ac:dyDescent="0.3">
      <c r="A1061" t="s">
        <v>1030</v>
      </c>
      <c r="B1061">
        <v>35</v>
      </c>
      <c r="C1061" t="s">
        <v>21</v>
      </c>
      <c r="D1061" t="s">
        <v>37</v>
      </c>
      <c r="E1061">
        <v>32.96</v>
      </c>
      <c r="F1061">
        <v>12</v>
      </c>
      <c r="G1061">
        <v>4</v>
      </c>
      <c r="H1061">
        <v>0</v>
      </c>
      <c r="I1061" t="s">
        <v>19</v>
      </c>
      <c r="J1061">
        <v>95.3</v>
      </c>
      <c r="K1061" s="1">
        <v>44653</v>
      </c>
      <c r="L1061">
        <v>94</v>
      </c>
      <c r="M1061">
        <v>0.61</v>
      </c>
      <c r="N1061">
        <f>IF(E1061="",Data_Validation!$B$1,E1061)</f>
        <v>32.96</v>
      </c>
      <c r="O1061">
        <f>IF(J1061="",Data_Validation!$B$2,J1061)</f>
        <v>95.3</v>
      </c>
      <c r="P1061">
        <f t="shared" si="144"/>
        <v>1</v>
      </c>
      <c r="Q1061" s="2">
        <f>CustomerData[[#This Row],[avg_order_value_clean]]*CustomerData[[#This Row],[total_orders]]</f>
        <v>395.52</v>
      </c>
      <c r="R1061" s="2" t="str">
        <f t="shared" si="152"/>
        <v>Active</v>
      </c>
      <c r="S1061" s="2" t="str">
        <f t="shared" si="145"/>
        <v>High Risk</v>
      </c>
      <c r="T1061" s="2" t="str">
        <f t="shared" si="146"/>
        <v>35-44</v>
      </c>
      <c r="U1061" s="1">
        <f t="shared" ca="1" si="147"/>
        <v>1608</v>
      </c>
      <c r="V1061" s="2" t="str">
        <f t="shared" si="148"/>
        <v>High Loyalty</v>
      </c>
      <c r="W1061" s="2" t="str">
        <f t="shared" si="149"/>
        <v>Legitimate</v>
      </c>
      <c r="X1061" s="2" t="str">
        <f>IF(Q1061&lt;Data_Validation!$B$8,"Low Value",IF(Q1061&lt;Data_Validation!$B$9,"Medium Value","High Value"))</f>
        <v>Low Value</v>
      </c>
      <c r="Y1061" s="2" t="str">
        <f t="shared" si="150"/>
        <v>At Risk - Develop</v>
      </c>
      <c r="Z1061" s="2" t="str">
        <f t="shared" si="151"/>
        <v>Check Data</v>
      </c>
    </row>
    <row r="1062" spans="1:26" x14ac:dyDescent="0.3">
      <c r="A1062" t="s">
        <v>1031</v>
      </c>
      <c r="B1062">
        <v>54</v>
      </c>
      <c r="C1062" t="s">
        <v>21</v>
      </c>
      <c r="D1062" t="s">
        <v>50</v>
      </c>
      <c r="E1062">
        <v>39.18</v>
      </c>
      <c r="F1062">
        <v>8</v>
      </c>
      <c r="G1062">
        <v>216</v>
      </c>
      <c r="H1062">
        <v>0</v>
      </c>
      <c r="I1062" t="s">
        <v>16</v>
      </c>
      <c r="J1062">
        <v>65.599999999999994</v>
      </c>
      <c r="K1062" s="1">
        <v>44539</v>
      </c>
      <c r="L1062">
        <v>25</v>
      </c>
      <c r="M1062">
        <v>0.26</v>
      </c>
      <c r="N1062">
        <f>IF(E1062="",Data_Validation!$B$1,E1062)</f>
        <v>39.18</v>
      </c>
      <c r="O1062">
        <f>IF(J1062="",Data_Validation!$B$2,J1062)</f>
        <v>65.599999999999994</v>
      </c>
      <c r="P1062">
        <f t="shared" si="144"/>
        <v>1</v>
      </c>
      <c r="Q1062" s="2">
        <f>CustomerData[[#This Row],[avg_order_value_clean]]*CustomerData[[#This Row],[total_orders]]</f>
        <v>313.44</v>
      </c>
      <c r="R1062" s="2" t="str">
        <f t="shared" si="152"/>
        <v>Inactive</v>
      </c>
      <c r="S1062" s="2" t="str">
        <f t="shared" si="145"/>
        <v>Medium Risk</v>
      </c>
      <c r="T1062" s="2" t="str">
        <f t="shared" si="146"/>
        <v>45-54</v>
      </c>
      <c r="U1062" s="1">
        <f t="shared" ca="1" si="147"/>
        <v>1722</v>
      </c>
      <c r="V1062" s="2" t="str">
        <f t="shared" si="148"/>
        <v>Low Loyalty</v>
      </c>
      <c r="W1062" s="2" t="str">
        <f t="shared" si="149"/>
        <v>Legitimate</v>
      </c>
      <c r="X1062" s="2" t="str">
        <f>IF(Q1062&lt;Data_Validation!$B$8,"Low Value",IF(Q1062&lt;Data_Validation!$B$9,"Medium Value","High Value"))</f>
        <v>Low Value</v>
      </c>
      <c r="Y1062" s="2" t="str">
        <f t="shared" si="150"/>
        <v>Stable</v>
      </c>
      <c r="Z1062" s="2" t="str">
        <f t="shared" si="151"/>
        <v>Check Data</v>
      </c>
    </row>
    <row r="1063" spans="1:26" x14ac:dyDescent="0.3">
      <c r="A1063" t="s">
        <v>1032</v>
      </c>
      <c r="B1063">
        <v>47</v>
      </c>
      <c r="C1063" t="s">
        <v>21</v>
      </c>
      <c r="D1063" t="s">
        <v>52</v>
      </c>
      <c r="E1063">
        <v>151.34</v>
      </c>
      <c r="F1063">
        <v>11</v>
      </c>
      <c r="G1063">
        <v>213</v>
      </c>
      <c r="H1063">
        <v>0</v>
      </c>
      <c r="I1063" t="s">
        <v>29</v>
      </c>
      <c r="J1063">
        <v>32.799999999999997</v>
      </c>
      <c r="K1063" s="1">
        <v>44929</v>
      </c>
      <c r="L1063">
        <v>92</v>
      </c>
      <c r="M1063">
        <v>0.57999999999999996</v>
      </c>
      <c r="N1063">
        <f>IF(E1063="",Data_Validation!$B$1,E1063)</f>
        <v>151.34</v>
      </c>
      <c r="O1063">
        <f>IF(J1063="",Data_Validation!$B$2,J1063)</f>
        <v>32.799999999999997</v>
      </c>
      <c r="P1063">
        <f t="shared" si="144"/>
        <v>1</v>
      </c>
      <c r="Q1063" s="2">
        <f>CustomerData[[#This Row],[avg_order_value_clean]]*CustomerData[[#This Row],[total_orders]]</f>
        <v>1664.74</v>
      </c>
      <c r="R1063" s="2" t="str">
        <f t="shared" si="152"/>
        <v>Inactive</v>
      </c>
      <c r="S1063" s="2" t="str">
        <f t="shared" si="145"/>
        <v>High Risk</v>
      </c>
      <c r="T1063" s="2" t="str">
        <f t="shared" si="146"/>
        <v>45-54</v>
      </c>
      <c r="U1063" s="1">
        <f t="shared" ca="1" si="147"/>
        <v>1332</v>
      </c>
      <c r="V1063" s="2" t="str">
        <f t="shared" si="148"/>
        <v>High Loyalty</v>
      </c>
      <c r="W1063" s="2" t="str">
        <f t="shared" si="149"/>
        <v>Legitimate</v>
      </c>
      <c r="X1063" s="2" t="str">
        <f>IF(Q1063&lt;Data_Validation!$B$8,"Low Value",IF(Q1063&lt;Data_Validation!$B$9,"Medium Value","High Value"))</f>
        <v>High Value</v>
      </c>
      <c r="Y1063" s="2" t="str">
        <f t="shared" si="150"/>
        <v>Critical - Retain</v>
      </c>
      <c r="Z1063" s="2" t="str">
        <f t="shared" si="151"/>
        <v>Check Data</v>
      </c>
    </row>
    <row r="1064" spans="1:26" x14ac:dyDescent="0.3">
      <c r="A1064" t="s">
        <v>1033</v>
      </c>
      <c r="B1064">
        <v>36</v>
      </c>
      <c r="C1064" t="s">
        <v>14</v>
      </c>
      <c r="D1064" t="s">
        <v>28</v>
      </c>
      <c r="E1064">
        <v>220.53</v>
      </c>
      <c r="F1064">
        <v>15</v>
      </c>
      <c r="G1064">
        <v>324</v>
      </c>
      <c r="H1064">
        <v>0</v>
      </c>
      <c r="I1064" t="s">
        <v>16</v>
      </c>
      <c r="J1064">
        <v>60.5</v>
      </c>
      <c r="K1064" s="1">
        <v>44844</v>
      </c>
      <c r="L1064">
        <v>37</v>
      </c>
      <c r="M1064">
        <v>0.38</v>
      </c>
      <c r="N1064">
        <f>IF(E1064="",Data_Validation!$B$1,E1064)</f>
        <v>220.53</v>
      </c>
      <c r="O1064">
        <f>IF(J1064="",Data_Validation!$B$2,J1064)</f>
        <v>60.5</v>
      </c>
      <c r="P1064">
        <f t="shared" si="144"/>
        <v>1</v>
      </c>
      <c r="Q1064" s="2">
        <f>CustomerData[[#This Row],[avg_order_value_clean]]*CustomerData[[#This Row],[total_orders]]</f>
        <v>3307.95</v>
      </c>
      <c r="R1064" s="2" t="str">
        <f t="shared" si="152"/>
        <v>Inactive</v>
      </c>
      <c r="S1064" s="2" t="str">
        <f t="shared" si="145"/>
        <v>Medium Risk</v>
      </c>
      <c r="T1064" s="2" t="str">
        <f t="shared" si="146"/>
        <v>35-44</v>
      </c>
      <c r="U1064" s="1">
        <f t="shared" ca="1" si="147"/>
        <v>1417</v>
      </c>
      <c r="V1064" s="2" t="str">
        <f t="shared" si="148"/>
        <v>Low Loyalty</v>
      </c>
      <c r="W1064" s="2" t="str">
        <f t="shared" si="149"/>
        <v>Legitimate</v>
      </c>
      <c r="X1064" s="2" t="str">
        <f>IF(Q1064&lt;Data_Validation!$B$8,"Low Value",IF(Q1064&lt;Data_Validation!$B$9,"Medium Value","High Value"))</f>
        <v>High Value</v>
      </c>
      <c r="Y1064" s="2" t="str">
        <f t="shared" si="150"/>
        <v>High Value - Maintain</v>
      </c>
      <c r="Z1064" s="2" t="str">
        <f t="shared" si="151"/>
        <v>Check Data</v>
      </c>
    </row>
    <row r="1065" spans="1:26" x14ac:dyDescent="0.3">
      <c r="A1065" t="s">
        <v>850</v>
      </c>
      <c r="B1065">
        <v>75</v>
      </c>
      <c r="C1065" t="s">
        <v>21</v>
      </c>
      <c r="D1065" t="s">
        <v>15</v>
      </c>
      <c r="E1065">
        <v>90</v>
      </c>
      <c r="F1065">
        <v>16</v>
      </c>
      <c r="G1065">
        <v>309</v>
      </c>
      <c r="H1065">
        <v>0</v>
      </c>
      <c r="I1065" t="s">
        <v>29</v>
      </c>
      <c r="J1065">
        <v>2.7</v>
      </c>
      <c r="K1065" s="1">
        <v>45186</v>
      </c>
      <c r="L1065">
        <v>75</v>
      </c>
      <c r="M1065">
        <v>0.28000000000000003</v>
      </c>
      <c r="N1065">
        <f>IF(E1065="",Data_Validation!$B$1,E1065)</f>
        <v>90</v>
      </c>
      <c r="O1065">
        <f>IF(J1065="",Data_Validation!$B$2,J1065)</f>
        <v>2.7</v>
      </c>
      <c r="P1065">
        <f t="shared" si="144"/>
        <v>4</v>
      </c>
      <c r="Q1065" s="2">
        <f>CustomerData[[#This Row],[avg_order_value_clean]]*CustomerData[[#This Row],[total_orders]]</f>
        <v>1440</v>
      </c>
      <c r="R1065" s="2" t="str">
        <f t="shared" si="152"/>
        <v>Inactive</v>
      </c>
      <c r="S1065" s="2" t="str">
        <f t="shared" si="145"/>
        <v>Medium Risk</v>
      </c>
      <c r="T1065" s="2" t="str">
        <f t="shared" si="146"/>
        <v>55+</v>
      </c>
      <c r="U1065" s="1">
        <f t="shared" ca="1" si="147"/>
        <v>1075</v>
      </c>
      <c r="V1065" s="2" t="str">
        <f t="shared" si="148"/>
        <v>High Loyalty</v>
      </c>
      <c r="W1065" s="2" t="str">
        <f t="shared" si="149"/>
        <v>Legitimate</v>
      </c>
      <c r="X1065" s="2" t="str">
        <f>IF(Q1065&lt;Data_Validation!$B$8,"Low Value",IF(Q1065&lt;Data_Validation!$B$9,"Medium Value","High Value"))</f>
        <v>Low Value</v>
      </c>
      <c r="Y1065" s="2" t="str">
        <f t="shared" si="150"/>
        <v>Stable</v>
      </c>
      <c r="Z1065" s="2" t="str">
        <f t="shared" si="151"/>
        <v>Check Data</v>
      </c>
    </row>
    <row r="1066" spans="1:26" x14ac:dyDescent="0.3">
      <c r="A1066" t="s">
        <v>1034</v>
      </c>
      <c r="B1066">
        <v>40</v>
      </c>
      <c r="C1066" t="s">
        <v>14</v>
      </c>
      <c r="D1066" t="s">
        <v>22</v>
      </c>
      <c r="E1066">
        <v>39.14</v>
      </c>
      <c r="F1066">
        <v>12</v>
      </c>
      <c r="G1066">
        <v>37</v>
      </c>
      <c r="H1066">
        <v>0</v>
      </c>
      <c r="I1066" t="s">
        <v>16</v>
      </c>
      <c r="J1066">
        <v>45.6</v>
      </c>
      <c r="K1066" s="1">
        <v>44432</v>
      </c>
      <c r="L1066">
        <v>80</v>
      </c>
      <c r="M1066">
        <v>0.09</v>
      </c>
      <c r="N1066">
        <f>IF(E1066="",Data_Validation!$B$1,E1066)</f>
        <v>39.14</v>
      </c>
      <c r="O1066">
        <f>IF(J1066="",Data_Validation!$B$2,J1066)</f>
        <v>45.6</v>
      </c>
      <c r="P1066">
        <f t="shared" si="144"/>
        <v>1</v>
      </c>
      <c r="Q1066" s="2">
        <f>CustomerData[[#This Row],[avg_order_value_clean]]*CustomerData[[#This Row],[total_orders]]</f>
        <v>469.68</v>
      </c>
      <c r="R1066" s="2" t="str">
        <f t="shared" si="152"/>
        <v>At Risk</v>
      </c>
      <c r="S1066" s="2" t="str">
        <f t="shared" si="145"/>
        <v>Low Risk</v>
      </c>
      <c r="T1066" s="2" t="str">
        <f t="shared" si="146"/>
        <v>35-44</v>
      </c>
      <c r="U1066" s="1">
        <f t="shared" ca="1" si="147"/>
        <v>1829</v>
      </c>
      <c r="V1066" s="2" t="str">
        <f t="shared" si="148"/>
        <v>High Loyalty</v>
      </c>
      <c r="W1066" s="2" t="str">
        <f t="shared" si="149"/>
        <v>Legitimate</v>
      </c>
      <c r="X1066" s="2" t="str">
        <f>IF(Q1066&lt;Data_Validation!$B$8,"Low Value",IF(Q1066&lt;Data_Validation!$B$9,"Medium Value","High Value"))</f>
        <v>Low Value</v>
      </c>
      <c r="Y1066" s="2" t="str">
        <f t="shared" si="150"/>
        <v>Stable</v>
      </c>
      <c r="Z1066" s="2" t="str">
        <f t="shared" si="151"/>
        <v>Check Data</v>
      </c>
    </row>
    <row r="1067" spans="1:26" x14ac:dyDescent="0.3">
      <c r="A1067" t="s">
        <v>1035</v>
      </c>
      <c r="B1067">
        <v>76</v>
      </c>
      <c r="C1067" t="s">
        <v>21</v>
      </c>
      <c r="D1067" t="s">
        <v>35</v>
      </c>
      <c r="E1067">
        <v>80.53</v>
      </c>
      <c r="F1067">
        <v>13</v>
      </c>
      <c r="G1067">
        <v>60</v>
      </c>
      <c r="H1067">
        <v>1</v>
      </c>
      <c r="I1067" t="s">
        <v>29</v>
      </c>
      <c r="J1067">
        <v>72.7</v>
      </c>
      <c r="K1067" s="1">
        <v>45162</v>
      </c>
      <c r="L1067">
        <v>82</v>
      </c>
      <c r="M1067">
        <v>0.16</v>
      </c>
      <c r="N1067">
        <f>IF(E1067="",Data_Validation!$B$1,E1067)</f>
        <v>80.53</v>
      </c>
      <c r="O1067">
        <f>IF(J1067="",Data_Validation!$B$2,J1067)</f>
        <v>72.7</v>
      </c>
      <c r="P1067">
        <f t="shared" si="144"/>
        <v>1</v>
      </c>
      <c r="Q1067" s="2">
        <f>CustomerData[[#This Row],[avg_order_value_clean]]*CustomerData[[#This Row],[total_orders]]</f>
        <v>1046.8900000000001</v>
      </c>
      <c r="R1067" s="2" t="str">
        <f t="shared" si="152"/>
        <v>At Risk</v>
      </c>
      <c r="S1067" s="2" t="str">
        <f t="shared" si="145"/>
        <v>Low Risk</v>
      </c>
      <c r="T1067" s="2" t="str">
        <f t="shared" si="146"/>
        <v>55+</v>
      </c>
      <c r="U1067" s="1">
        <f t="shared" ca="1" si="147"/>
        <v>1099</v>
      </c>
      <c r="V1067" s="2" t="str">
        <f t="shared" si="148"/>
        <v>High Loyalty</v>
      </c>
      <c r="W1067" s="2" t="str">
        <f t="shared" si="149"/>
        <v>Fraudulent</v>
      </c>
      <c r="X1067" s="2" t="str">
        <f>IF(Q1067&lt;Data_Validation!$B$8,"Low Value",IF(Q1067&lt;Data_Validation!$B$9,"Medium Value","High Value"))</f>
        <v>Low Value</v>
      </c>
      <c r="Y1067" s="2" t="str">
        <f t="shared" si="150"/>
        <v>Stable</v>
      </c>
      <c r="Z1067" s="2" t="str">
        <f t="shared" si="151"/>
        <v>Check Data</v>
      </c>
    </row>
    <row r="1068" spans="1:26" x14ac:dyDescent="0.3">
      <c r="A1068" t="s">
        <v>1036</v>
      </c>
      <c r="B1068">
        <v>71</v>
      </c>
      <c r="C1068" t="s">
        <v>14</v>
      </c>
      <c r="D1068" t="s">
        <v>15</v>
      </c>
      <c r="E1068">
        <v>84.86</v>
      </c>
      <c r="F1068">
        <v>12</v>
      </c>
      <c r="G1068">
        <v>94</v>
      </c>
      <c r="H1068">
        <v>0</v>
      </c>
      <c r="I1068" t="s">
        <v>40</v>
      </c>
      <c r="J1068">
        <v>3.6</v>
      </c>
      <c r="K1068" s="1">
        <v>44708</v>
      </c>
      <c r="L1068">
        <v>54</v>
      </c>
      <c r="M1068">
        <v>0.21</v>
      </c>
      <c r="N1068">
        <f>IF(E1068="",Data_Validation!$B$1,E1068)</f>
        <v>84.86</v>
      </c>
      <c r="O1068">
        <f>IF(J1068="",Data_Validation!$B$2,J1068)</f>
        <v>3.6</v>
      </c>
      <c r="P1068">
        <f t="shared" si="144"/>
        <v>2</v>
      </c>
      <c r="Q1068" s="2">
        <f>CustomerData[[#This Row],[avg_order_value_clean]]*CustomerData[[#This Row],[total_orders]]</f>
        <v>1018.3199999999999</v>
      </c>
      <c r="R1068" s="2" t="str">
        <f t="shared" si="152"/>
        <v>Inactive</v>
      </c>
      <c r="S1068" s="2" t="str">
        <f t="shared" si="145"/>
        <v>Medium Risk</v>
      </c>
      <c r="T1068" s="2" t="str">
        <f t="shared" si="146"/>
        <v>55+</v>
      </c>
      <c r="U1068" s="1">
        <f t="shared" ca="1" si="147"/>
        <v>1553</v>
      </c>
      <c r="V1068" s="2" t="str">
        <f t="shared" si="148"/>
        <v>Medium Loyalty</v>
      </c>
      <c r="W1068" s="2" t="str">
        <f t="shared" si="149"/>
        <v>Legitimate</v>
      </c>
      <c r="X1068" s="2" t="str">
        <f>IF(Q1068&lt;Data_Validation!$B$8,"Low Value",IF(Q1068&lt;Data_Validation!$B$9,"Medium Value","High Value"))</f>
        <v>Low Value</v>
      </c>
      <c r="Y1068" s="2" t="str">
        <f t="shared" si="150"/>
        <v>Stable</v>
      </c>
      <c r="Z1068" s="2" t="str">
        <f t="shared" si="151"/>
        <v>Check Data</v>
      </c>
    </row>
    <row r="1069" spans="1:26" x14ac:dyDescent="0.3">
      <c r="A1069" t="s">
        <v>1037</v>
      </c>
      <c r="B1069">
        <v>33</v>
      </c>
      <c r="C1069" t="s">
        <v>14</v>
      </c>
      <c r="D1069" t="s">
        <v>28</v>
      </c>
      <c r="E1069">
        <v>195.69</v>
      </c>
      <c r="F1069">
        <v>6</v>
      </c>
      <c r="G1069">
        <v>232</v>
      </c>
      <c r="H1069">
        <v>0</v>
      </c>
      <c r="I1069" t="s">
        <v>23</v>
      </c>
      <c r="J1069">
        <v>60.3</v>
      </c>
      <c r="K1069" s="1">
        <v>45734</v>
      </c>
      <c r="L1069">
        <v>73</v>
      </c>
      <c r="M1069">
        <v>0.42</v>
      </c>
      <c r="N1069">
        <f>IF(E1069="",Data_Validation!$B$1,E1069)</f>
        <v>195.69</v>
      </c>
      <c r="O1069">
        <f>IF(J1069="",Data_Validation!$B$2,J1069)</f>
        <v>60.3</v>
      </c>
      <c r="P1069">
        <f t="shared" si="144"/>
        <v>2</v>
      </c>
      <c r="Q1069" s="2">
        <f>CustomerData[[#This Row],[avg_order_value_clean]]*CustomerData[[#This Row],[total_orders]]</f>
        <v>1174.1399999999999</v>
      </c>
      <c r="R1069" s="2" t="str">
        <f t="shared" si="152"/>
        <v>Inactive</v>
      </c>
      <c r="S1069" s="2" t="str">
        <f t="shared" si="145"/>
        <v>Medium Risk</v>
      </c>
      <c r="T1069" s="2" t="str">
        <f t="shared" si="146"/>
        <v>25-34</v>
      </c>
      <c r="U1069" s="1">
        <f t="shared" ca="1" si="147"/>
        <v>527</v>
      </c>
      <c r="V1069" s="2" t="str">
        <f t="shared" si="148"/>
        <v>High Loyalty</v>
      </c>
      <c r="W1069" s="2" t="str">
        <f t="shared" si="149"/>
        <v>Legitimate</v>
      </c>
      <c r="X1069" s="2" t="str">
        <f>IF(Q1069&lt;Data_Validation!$B$8,"Low Value",IF(Q1069&lt;Data_Validation!$B$9,"Medium Value","High Value"))</f>
        <v>Low Value</v>
      </c>
      <c r="Y1069" s="2" t="str">
        <f t="shared" si="150"/>
        <v>Stable</v>
      </c>
      <c r="Z1069" s="2" t="str">
        <f t="shared" si="151"/>
        <v>Check Data</v>
      </c>
    </row>
    <row r="1070" spans="1:26" x14ac:dyDescent="0.3">
      <c r="A1070" t="s">
        <v>1038</v>
      </c>
      <c r="B1070">
        <v>18</v>
      </c>
      <c r="C1070" t="s">
        <v>21</v>
      </c>
      <c r="D1070" t="s">
        <v>52</v>
      </c>
      <c r="E1070">
        <v>132.83000000000001</v>
      </c>
      <c r="F1070">
        <v>9</v>
      </c>
      <c r="G1070">
        <v>276</v>
      </c>
      <c r="H1070">
        <v>0</v>
      </c>
      <c r="I1070" t="s">
        <v>40</v>
      </c>
      <c r="J1070">
        <v>58.8</v>
      </c>
      <c r="K1070" s="1">
        <v>44088</v>
      </c>
      <c r="L1070">
        <v>28</v>
      </c>
      <c r="M1070">
        <v>0.2</v>
      </c>
      <c r="N1070">
        <f>IF(E1070="",Data_Validation!$B$1,E1070)</f>
        <v>132.83000000000001</v>
      </c>
      <c r="O1070">
        <f>IF(J1070="",Data_Validation!$B$2,J1070)</f>
        <v>58.8</v>
      </c>
      <c r="P1070">
        <f t="shared" si="144"/>
        <v>2</v>
      </c>
      <c r="Q1070" s="2">
        <f>CustomerData[[#This Row],[avg_order_value_clean]]*CustomerData[[#This Row],[total_orders]]</f>
        <v>1195.47</v>
      </c>
      <c r="R1070" s="2" t="str">
        <f t="shared" si="152"/>
        <v>Inactive</v>
      </c>
      <c r="S1070" s="2" t="str">
        <f t="shared" si="145"/>
        <v>Medium Risk</v>
      </c>
      <c r="T1070" s="2" t="str">
        <f t="shared" si="146"/>
        <v>Under 25</v>
      </c>
      <c r="U1070" s="1">
        <f t="shared" ca="1" si="147"/>
        <v>2173</v>
      </c>
      <c r="V1070" s="2" t="str">
        <f t="shared" si="148"/>
        <v>Low Loyalty</v>
      </c>
      <c r="W1070" s="2" t="str">
        <f t="shared" si="149"/>
        <v>Legitimate</v>
      </c>
      <c r="X1070" s="2" t="str">
        <f>IF(Q1070&lt;Data_Validation!$B$8,"Low Value",IF(Q1070&lt;Data_Validation!$B$9,"Medium Value","High Value"))</f>
        <v>Low Value</v>
      </c>
      <c r="Y1070" s="2" t="str">
        <f t="shared" si="150"/>
        <v>Stable</v>
      </c>
      <c r="Z1070" s="2" t="str">
        <f t="shared" si="151"/>
        <v>Check Data</v>
      </c>
    </row>
    <row r="1071" spans="1:26" x14ac:dyDescent="0.3">
      <c r="A1071" t="s">
        <v>1039</v>
      </c>
      <c r="B1071">
        <v>29</v>
      </c>
      <c r="C1071" t="s">
        <v>21</v>
      </c>
      <c r="D1071" t="s">
        <v>37</v>
      </c>
      <c r="E1071">
        <v>182.49</v>
      </c>
      <c r="F1071">
        <v>10</v>
      </c>
      <c r="G1071">
        <v>35</v>
      </c>
      <c r="H1071">
        <v>0</v>
      </c>
      <c r="I1071" t="s">
        <v>19</v>
      </c>
      <c r="J1071">
        <v>19</v>
      </c>
      <c r="K1071" s="1">
        <v>45812</v>
      </c>
      <c r="L1071">
        <v>91</v>
      </c>
      <c r="M1071">
        <v>0.45</v>
      </c>
      <c r="N1071">
        <f>IF(E1071="",Data_Validation!$B$1,E1071)</f>
        <v>182.49</v>
      </c>
      <c r="O1071">
        <f>IF(J1071="",Data_Validation!$B$2,J1071)</f>
        <v>19</v>
      </c>
      <c r="P1071">
        <f t="shared" si="144"/>
        <v>2</v>
      </c>
      <c r="Q1071" s="2">
        <f>CustomerData[[#This Row],[avg_order_value_clean]]*CustomerData[[#This Row],[total_orders]]</f>
        <v>1824.9</v>
      </c>
      <c r="R1071" s="2" t="str">
        <f t="shared" si="152"/>
        <v>At Risk</v>
      </c>
      <c r="S1071" s="2" t="str">
        <f t="shared" si="145"/>
        <v>Medium Risk</v>
      </c>
      <c r="T1071" s="2" t="str">
        <f t="shared" si="146"/>
        <v>25-34</v>
      </c>
      <c r="U1071" s="1">
        <f t="shared" ca="1" si="147"/>
        <v>449</v>
      </c>
      <c r="V1071" s="2" t="str">
        <f t="shared" si="148"/>
        <v>High Loyalty</v>
      </c>
      <c r="W1071" s="2" t="str">
        <f t="shared" si="149"/>
        <v>Legitimate</v>
      </c>
      <c r="X1071" s="2" t="str">
        <f>IF(Q1071&lt;Data_Validation!$B$8,"Low Value",IF(Q1071&lt;Data_Validation!$B$9,"Medium Value","High Value"))</f>
        <v>High Value</v>
      </c>
      <c r="Y1071" s="2" t="str">
        <f t="shared" si="150"/>
        <v>High Value - Maintain</v>
      </c>
      <c r="Z1071" s="2" t="str">
        <f t="shared" si="151"/>
        <v>Check Data</v>
      </c>
    </row>
    <row r="1072" spans="1:26" x14ac:dyDescent="0.3">
      <c r="A1072" t="s">
        <v>1040</v>
      </c>
      <c r="B1072">
        <v>41</v>
      </c>
      <c r="C1072" t="s">
        <v>14</v>
      </c>
      <c r="D1072" t="s">
        <v>35</v>
      </c>
      <c r="E1072">
        <v>144.66999999999999</v>
      </c>
      <c r="F1072">
        <v>9</v>
      </c>
      <c r="G1072">
        <v>0</v>
      </c>
      <c r="H1072">
        <v>0</v>
      </c>
      <c r="I1072" t="s">
        <v>40</v>
      </c>
      <c r="J1072">
        <v>56.9</v>
      </c>
      <c r="K1072" s="1">
        <v>44825</v>
      </c>
      <c r="L1072">
        <v>52</v>
      </c>
      <c r="M1072">
        <v>0.51</v>
      </c>
      <c r="N1072">
        <f>IF(E1072="",Data_Validation!$B$1,E1072)</f>
        <v>144.66999999999999</v>
      </c>
      <c r="O1072">
        <f>IF(J1072="",Data_Validation!$B$2,J1072)</f>
        <v>56.9</v>
      </c>
      <c r="P1072">
        <f t="shared" si="144"/>
        <v>1</v>
      </c>
      <c r="Q1072" s="2">
        <f>CustomerData[[#This Row],[avg_order_value_clean]]*CustomerData[[#This Row],[total_orders]]</f>
        <v>1302.03</v>
      </c>
      <c r="R1072" s="2" t="str">
        <f t="shared" si="152"/>
        <v>Active</v>
      </c>
      <c r="S1072" s="2" t="str">
        <f t="shared" si="145"/>
        <v>High Risk</v>
      </c>
      <c r="T1072" s="2" t="str">
        <f t="shared" si="146"/>
        <v>35-44</v>
      </c>
      <c r="U1072" s="1">
        <f t="shared" ca="1" si="147"/>
        <v>1436</v>
      </c>
      <c r="V1072" s="2" t="str">
        <f t="shared" si="148"/>
        <v>Medium Loyalty</v>
      </c>
      <c r="W1072" s="2" t="str">
        <f t="shared" si="149"/>
        <v>Legitimate</v>
      </c>
      <c r="X1072" s="2" t="str">
        <f>IF(Q1072&lt;Data_Validation!$B$8,"Low Value",IF(Q1072&lt;Data_Validation!$B$9,"Medium Value","High Value"))</f>
        <v>Low Value</v>
      </c>
      <c r="Y1072" s="2" t="str">
        <f t="shared" si="150"/>
        <v>At Risk - Develop</v>
      </c>
      <c r="Z1072" s="2" t="str">
        <f t="shared" si="151"/>
        <v>Check Data</v>
      </c>
    </row>
    <row r="1073" spans="1:26" x14ac:dyDescent="0.3">
      <c r="A1073" t="s">
        <v>731</v>
      </c>
      <c r="B1073">
        <v>51</v>
      </c>
      <c r="C1073" t="s">
        <v>14</v>
      </c>
      <c r="D1073" t="s">
        <v>35</v>
      </c>
      <c r="F1073">
        <v>10</v>
      </c>
      <c r="G1073">
        <v>149</v>
      </c>
      <c r="H1073">
        <v>0</v>
      </c>
      <c r="I1073" t="s">
        <v>40</v>
      </c>
      <c r="J1073">
        <v>40.9</v>
      </c>
      <c r="K1073" s="1">
        <v>44795</v>
      </c>
      <c r="L1073">
        <v>64</v>
      </c>
      <c r="M1073">
        <v>0.14000000000000001</v>
      </c>
      <c r="N1073">
        <f>IF(E1073="",Data_Validation!$B$1,E1073)</f>
        <v>250</v>
      </c>
      <c r="O1073">
        <f>IF(J1073="",Data_Validation!$B$2,J1073)</f>
        <v>40.9</v>
      </c>
      <c r="P1073">
        <f t="shared" si="144"/>
        <v>2</v>
      </c>
      <c r="Q1073" s="2">
        <f>CustomerData[[#This Row],[avg_order_value_clean]]*CustomerData[[#This Row],[total_orders]]</f>
        <v>2500</v>
      </c>
      <c r="R1073" s="2" t="str">
        <f t="shared" si="152"/>
        <v>Inactive</v>
      </c>
      <c r="S1073" s="2" t="str">
        <f t="shared" si="145"/>
        <v>Low Risk</v>
      </c>
      <c r="T1073" s="2" t="str">
        <f t="shared" si="146"/>
        <v>45-54</v>
      </c>
      <c r="U1073" s="1">
        <f t="shared" ca="1" si="147"/>
        <v>1466</v>
      </c>
      <c r="V1073" s="2" t="str">
        <f t="shared" si="148"/>
        <v>Medium Loyalty</v>
      </c>
      <c r="W1073" s="2" t="str">
        <f t="shared" si="149"/>
        <v>Legitimate</v>
      </c>
      <c r="X1073" s="2" t="str">
        <f>IF(Q1073&lt;Data_Validation!$B$8,"Low Value",IF(Q1073&lt;Data_Validation!$B$9,"Medium Value","High Value"))</f>
        <v>High Value</v>
      </c>
      <c r="Y1073" s="2" t="str">
        <f t="shared" si="150"/>
        <v>High Value - Maintain</v>
      </c>
      <c r="Z1073" s="2" t="str">
        <f t="shared" si="151"/>
        <v>Check Data</v>
      </c>
    </row>
    <row r="1074" spans="1:26" x14ac:dyDescent="0.3">
      <c r="A1074" t="s">
        <v>1041</v>
      </c>
      <c r="B1074">
        <v>70</v>
      </c>
      <c r="C1074" t="s">
        <v>21</v>
      </c>
      <c r="D1074" t="s">
        <v>52</v>
      </c>
      <c r="E1074">
        <v>45.25</v>
      </c>
      <c r="F1074">
        <v>7</v>
      </c>
      <c r="G1074">
        <v>214</v>
      </c>
      <c r="H1074">
        <v>0</v>
      </c>
      <c r="I1074" t="s">
        <v>23</v>
      </c>
      <c r="J1074">
        <v>47.9</v>
      </c>
      <c r="K1074" s="1">
        <v>44042</v>
      </c>
      <c r="L1074">
        <v>38</v>
      </c>
      <c r="M1074">
        <v>0.3</v>
      </c>
      <c r="N1074">
        <f>IF(E1074="",Data_Validation!$B$1,E1074)</f>
        <v>45.25</v>
      </c>
      <c r="O1074">
        <f>IF(J1074="",Data_Validation!$B$2,J1074)</f>
        <v>47.9</v>
      </c>
      <c r="P1074">
        <f t="shared" si="144"/>
        <v>1</v>
      </c>
      <c r="Q1074" s="2">
        <f>CustomerData[[#This Row],[avg_order_value_clean]]*CustomerData[[#This Row],[total_orders]]</f>
        <v>316.75</v>
      </c>
      <c r="R1074" s="2" t="str">
        <f t="shared" si="152"/>
        <v>Inactive</v>
      </c>
      <c r="S1074" s="2" t="str">
        <f t="shared" si="145"/>
        <v>Medium Risk</v>
      </c>
      <c r="T1074" s="2" t="str">
        <f t="shared" si="146"/>
        <v>55+</v>
      </c>
      <c r="U1074" s="1">
        <f t="shared" ca="1" si="147"/>
        <v>2219</v>
      </c>
      <c r="V1074" s="2" t="str">
        <f t="shared" si="148"/>
        <v>Low Loyalty</v>
      </c>
      <c r="W1074" s="2" t="str">
        <f t="shared" si="149"/>
        <v>Legitimate</v>
      </c>
      <c r="X1074" s="2" t="str">
        <f>IF(Q1074&lt;Data_Validation!$B$8,"Low Value",IF(Q1074&lt;Data_Validation!$B$9,"Medium Value","High Value"))</f>
        <v>Low Value</v>
      </c>
      <c r="Y1074" s="2" t="str">
        <f t="shared" si="150"/>
        <v>Stable</v>
      </c>
      <c r="Z1074" s="2" t="str">
        <f t="shared" si="151"/>
        <v>Check Data</v>
      </c>
    </row>
    <row r="1075" spans="1:26" x14ac:dyDescent="0.3">
      <c r="A1075" t="s">
        <v>128</v>
      </c>
      <c r="B1075">
        <v>74</v>
      </c>
      <c r="C1075" t="s">
        <v>21</v>
      </c>
      <c r="D1075" t="s">
        <v>50</v>
      </c>
      <c r="E1075">
        <v>39.24</v>
      </c>
      <c r="F1075">
        <v>12</v>
      </c>
      <c r="G1075">
        <v>45</v>
      </c>
      <c r="H1075">
        <v>0</v>
      </c>
      <c r="I1075" t="s">
        <v>40</v>
      </c>
      <c r="J1075">
        <v>32.5</v>
      </c>
      <c r="K1075" s="1">
        <v>45720</v>
      </c>
      <c r="L1075">
        <v>44</v>
      </c>
      <c r="M1075">
        <v>0.18</v>
      </c>
      <c r="N1075">
        <f>IF(E1075="",Data_Validation!$B$1,E1075)</f>
        <v>39.24</v>
      </c>
      <c r="O1075">
        <f>IF(J1075="",Data_Validation!$B$2,J1075)</f>
        <v>32.5</v>
      </c>
      <c r="P1075">
        <f t="shared" si="144"/>
        <v>3</v>
      </c>
      <c r="Q1075" s="2">
        <f>CustomerData[[#This Row],[avg_order_value_clean]]*CustomerData[[#This Row],[total_orders]]</f>
        <v>470.88</v>
      </c>
      <c r="R1075" s="2" t="str">
        <f t="shared" si="152"/>
        <v>At Risk</v>
      </c>
      <c r="S1075" s="2" t="str">
        <f t="shared" si="145"/>
        <v>Low Risk</v>
      </c>
      <c r="T1075" s="2" t="str">
        <f t="shared" si="146"/>
        <v>55+</v>
      </c>
      <c r="U1075" s="1">
        <f t="shared" ca="1" si="147"/>
        <v>541</v>
      </c>
      <c r="V1075" s="2" t="str">
        <f t="shared" si="148"/>
        <v>Medium Loyalty</v>
      </c>
      <c r="W1075" s="2" t="str">
        <f t="shared" si="149"/>
        <v>Legitimate</v>
      </c>
      <c r="X1075" s="2" t="str">
        <f>IF(Q1075&lt;Data_Validation!$B$8,"Low Value",IF(Q1075&lt;Data_Validation!$B$9,"Medium Value","High Value"))</f>
        <v>Low Value</v>
      </c>
      <c r="Y1075" s="2" t="str">
        <f t="shared" si="150"/>
        <v>Stable</v>
      </c>
      <c r="Z1075" s="2" t="str">
        <f t="shared" si="151"/>
        <v>Check Data</v>
      </c>
    </row>
    <row r="1076" spans="1:26" x14ac:dyDescent="0.3">
      <c r="A1076" t="s">
        <v>1042</v>
      </c>
      <c r="B1076">
        <v>25</v>
      </c>
      <c r="C1076" t="s">
        <v>14</v>
      </c>
      <c r="D1076" t="s">
        <v>44</v>
      </c>
      <c r="E1076">
        <v>272.02999999999997</v>
      </c>
      <c r="F1076">
        <v>9</v>
      </c>
      <c r="G1076">
        <v>64</v>
      </c>
      <c r="H1076">
        <v>0</v>
      </c>
      <c r="I1076" t="s">
        <v>19</v>
      </c>
      <c r="J1076">
        <v>81</v>
      </c>
      <c r="K1076" s="1">
        <v>45527</v>
      </c>
      <c r="L1076">
        <v>87</v>
      </c>
      <c r="M1076">
        <v>0.08</v>
      </c>
      <c r="N1076">
        <f>IF(E1076="",Data_Validation!$B$1,E1076)</f>
        <v>272.02999999999997</v>
      </c>
      <c r="O1076">
        <f>IF(J1076="",Data_Validation!$B$2,J1076)</f>
        <v>81</v>
      </c>
      <c r="P1076">
        <f t="shared" si="144"/>
        <v>1</v>
      </c>
      <c r="Q1076" s="2">
        <f>CustomerData[[#This Row],[avg_order_value_clean]]*CustomerData[[#This Row],[total_orders]]</f>
        <v>2448.2699999999995</v>
      </c>
      <c r="R1076" s="2" t="str">
        <f t="shared" si="152"/>
        <v>At Risk</v>
      </c>
      <c r="S1076" s="2" t="str">
        <f t="shared" si="145"/>
        <v>Low Risk</v>
      </c>
      <c r="T1076" s="2" t="str">
        <f t="shared" si="146"/>
        <v>25-34</v>
      </c>
      <c r="U1076" s="1">
        <f t="shared" ca="1" si="147"/>
        <v>734</v>
      </c>
      <c r="V1076" s="2" t="str">
        <f t="shared" si="148"/>
        <v>High Loyalty</v>
      </c>
      <c r="W1076" s="2" t="str">
        <f t="shared" si="149"/>
        <v>Legitimate</v>
      </c>
      <c r="X1076" s="2" t="str">
        <f>IF(Q1076&lt;Data_Validation!$B$8,"Low Value",IF(Q1076&lt;Data_Validation!$B$9,"Medium Value","High Value"))</f>
        <v>High Value</v>
      </c>
      <c r="Y1076" s="2" t="str">
        <f t="shared" si="150"/>
        <v>High Value - Maintain</v>
      </c>
      <c r="Z1076" s="2" t="str">
        <f t="shared" si="151"/>
        <v>Check Data</v>
      </c>
    </row>
    <row r="1077" spans="1:26" x14ac:dyDescent="0.3">
      <c r="A1077" t="s">
        <v>709</v>
      </c>
      <c r="B1077">
        <v>35</v>
      </c>
      <c r="C1077" t="s">
        <v>21</v>
      </c>
      <c r="D1077" t="s">
        <v>15</v>
      </c>
      <c r="E1077">
        <v>123.18</v>
      </c>
      <c r="F1077">
        <v>12</v>
      </c>
      <c r="G1077">
        <v>5</v>
      </c>
      <c r="H1077">
        <v>0</v>
      </c>
      <c r="I1077" t="s">
        <v>40</v>
      </c>
      <c r="J1077">
        <v>36.6</v>
      </c>
      <c r="K1077" s="1">
        <v>44030</v>
      </c>
      <c r="L1077">
        <v>62</v>
      </c>
      <c r="M1077">
        <v>0.3</v>
      </c>
      <c r="N1077">
        <f>IF(E1077="",Data_Validation!$B$1,E1077)</f>
        <v>123.18</v>
      </c>
      <c r="O1077">
        <f>IF(J1077="",Data_Validation!$B$2,J1077)</f>
        <v>36.6</v>
      </c>
      <c r="P1077">
        <f t="shared" si="144"/>
        <v>2</v>
      </c>
      <c r="Q1077" s="2">
        <f>CustomerData[[#This Row],[avg_order_value_clean]]*CustomerData[[#This Row],[total_orders]]</f>
        <v>1478.16</v>
      </c>
      <c r="R1077" s="2" t="str">
        <f t="shared" si="152"/>
        <v>Active</v>
      </c>
      <c r="S1077" s="2" t="str">
        <f t="shared" si="145"/>
        <v>Medium Risk</v>
      </c>
      <c r="T1077" s="2" t="str">
        <f t="shared" si="146"/>
        <v>35-44</v>
      </c>
      <c r="U1077" s="1">
        <f t="shared" ca="1" si="147"/>
        <v>2231</v>
      </c>
      <c r="V1077" s="2" t="str">
        <f t="shared" si="148"/>
        <v>Medium Loyalty</v>
      </c>
      <c r="W1077" s="2" t="str">
        <f t="shared" si="149"/>
        <v>Legitimate</v>
      </c>
      <c r="X1077" s="2" t="str">
        <f>IF(Q1077&lt;Data_Validation!$B$8,"Low Value",IF(Q1077&lt;Data_Validation!$B$9,"Medium Value","High Value"))</f>
        <v>Low Value</v>
      </c>
      <c r="Y1077" s="2" t="str">
        <f t="shared" si="150"/>
        <v>Stable</v>
      </c>
      <c r="Z1077" s="2" t="str">
        <f t="shared" si="151"/>
        <v>Check Data</v>
      </c>
    </row>
    <row r="1078" spans="1:26" x14ac:dyDescent="0.3">
      <c r="A1078" t="s">
        <v>1043</v>
      </c>
      <c r="B1078">
        <v>74</v>
      </c>
      <c r="C1078" t="s">
        <v>14</v>
      </c>
      <c r="D1078" t="s">
        <v>50</v>
      </c>
      <c r="E1078">
        <v>72.33</v>
      </c>
      <c r="F1078">
        <v>8</v>
      </c>
      <c r="G1078">
        <v>80</v>
      </c>
      <c r="H1078">
        <v>0</v>
      </c>
      <c r="I1078" t="s">
        <v>40</v>
      </c>
      <c r="J1078">
        <v>79.099999999999994</v>
      </c>
      <c r="K1078" s="1">
        <v>44379</v>
      </c>
      <c r="L1078">
        <v>86</v>
      </c>
      <c r="M1078">
        <v>0.17</v>
      </c>
      <c r="N1078">
        <f>IF(E1078="",Data_Validation!$B$1,E1078)</f>
        <v>72.33</v>
      </c>
      <c r="O1078">
        <f>IF(J1078="",Data_Validation!$B$2,J1078)</f>
        <v>79.099999999999994</v>
      </c>
      <c r="P1078">
        <f t="shared" si="144"/>
        <v>1</v>
      </c>
      <c r="Q1078" s="2">
        <f>CustomerData[[#This Row],[avg_order_value_clean]]*CustomerData[[#This Row],[total_orders]]</f>
        <v>578.64</v>
      </c>
      <c r="R1078" s="2" t="str">
        <f t="shared" si="152"/>
        <v>At Risk</v>
      </c>
      <c r="S1078" s="2" t="str">
        <f t="shared" si="145"/>
        <v>Low Risk</v>
      </c>
      <c r="T1078" s="2" t="str">
        <f t="shared" si="146"/>
        <v>55+</v>
      </c>
      <c r="U1078" s="1">
        <f t="shared" ca="1" si="147"/>
        <v>1882</v>
      </c>
      <c r="V1078" s="2" t="str">
        <f t="shared" si="148"/>
        <v>High Loyalty</v>
      </c>
      <c r="W1078" s="2" t="str">
        <f t="shared" si="149"/>
        <v>Legitimate</v>
      </c>
      <c r="X1078" s="2" t="str">
        <f>IF(Q1078&lt;Data_Validation!$B$8,"Low Value",IF(Q1078&lt;Data_Validation!$B$9,"Medium Value","High Value"))</f>
        <v>Low Value</v>
      </c>
      <c r="Y1078" s="2" t="str">
        <f t="shared" si="150"/>
        <v>Stable</v>
      </c>
      <c r="Z1078" s="2" t="str">
        <f t="shared" si="151"/>
        <v>Check Data</v>
      </c>
    </row>
    <row r="1079" spans="1:26" x14ac:dyDescent="0.3">
      <c r="A1079" t="s">
        <v>1044</v>
      </c>
      <c r="B1079">
        <v>65</v>
      </c>
      <c r="C1079" t="s">
        <v>21</v>
      </c>
      <c r="D1079" t="s">
        <v>18</v>
      </c>
      <c r="E1079">
        <v>102.06</v>
      </c>
      <c r="F1079">
        <v>10</v>
      </c>
      <c r="G1079">
        <v>188</v>
      </c>
      <c r="H1079">
        <v>0</v>
      </c>
      <c r="I1079" t="s">
        <v>40</v>
      </c>
      <c r="J1079">
        <v>7.7</v>
      </c>
      <c r="K1079" s="1">
        <v>45117</v>
      </c>
      <c r="L1079">
        <v>68</v>
      </c>
      <c r="M1079">
        <v>0.46</v>
      </c>
      <c r="N1079">
        <f>IF(E1079="",Data_Validation!$B$1,E1079)</f>
        <v>102.06</v>
      </c>
      <c r="O1079">
        <f>IF(J1079="",Data_Validation!$B$2,J1079)</f>
        <v>7.7</v>
      </c>
      <c r="P1079">
        <f t="shared" si="144"/>
        <v>1</v>
      </c>
      <c r="Q1079" s="2">
        <f>CustomerData[[#This Row],[avg_order_value_clean]]*CustomerData[[#This Row],[total_orders]]</f>
        <v>1020.6</v>
      </c>
      <c r="R1079" s="2" t="str">
        <f t="shared" si="152"/>
        <v>Inactive</v>
      </c>
      <c r="S1079" s="2" t="str">
        <f t="shared" si="145"/>
        <v>Medium Risk</v>
      </c>
      <c r="T1079" s="2" t="str">
        <f t="shared" si="146"/>
        <v>55+</v>
      </c>
      <c r="U1079" s="1">
        <f t="shared" ca="1" si="147"/>
        <v>1144</v>
      </c>
      <c r="V1079" s="2" t="str">
        <f t="shared" si="148"/>
        <v>Medium Loyalty</v>
      </c>
      <c r="W1079" s="2" t="str">
        <f t="shared" si="149"/>
        <v>Legitimate</v>
      </c>
      <c r="X1079" s="2" t="str">
        <f>IF(Q1079&lt;Data_Validation!$B$8,"Low Value",IF(Q1079&lt;Data_Validation!$B$9,"Medium Value","High Value"))</f>
        <v>Low Value</v>
      </c>
      <c r="Y1079" s="2" t="str">
        <f t="shared" si="150"/>
        <v>Stable</v>
      </c>
      <c r="Z1079" s="2" t="str">
        <f t="shared" si="151"/>
        <v>Check Data</v>
      </c>
    </row>
    <row r="1080" spans="1:26" x14ac:dyDescent="0.3">
      <c r="A1080" t="s">
        <v>1045</v>
      </c>
      <c r="B1080">
        <v>22</v>
      </c>
      <c r="C1080" t="s">
        <v>21</v>
      </c>
      <c r="D1080" t="s">
        <v>52</v>
      </c>
      <c r="E1080">
        <v>158.34</v>
      </c>
      <c r="F1080">
        <v>18</v>
      </c>
      <c r="G1080">
        <v>150</v>
      </c>
      <c r="H1080">
        <v>0</v>
      </c>
      <c r="I1080" t="s">
        <v>40</v>
      </c>
      <c r="K1080" s="1">
        <v>45092</v>
      </c>
      <c r="L1080">
        <v>96</v>
      </c>
      <c r="M1080">
        <v>0.52</v>
      </c>
      <c r="N1080">
        <f>IF(E1080="",Data_Validation!$B$1,E1080)</f>
        <v>158.34</v>
      </c>
      <c r="O1080">
        <f>IF(J1080="",Data_Validation!$B$2,J1080)</f>
        <v>250</v>
      </c>
      <c r="P1080">
        <f t="shared" si="144"/>
        <v>1</v>
      </c>
      <c r="Q1080" s="2">
        <f>CustomerData[[#This Row],[avg_order_value_clean]]*CustomerData[[#This Row],[total_orders]]</f>
        <v>2850.12</v>
      </c>
      <c r="R1080" s="2" t="str">
        <f t="shared" si="152"/>
        <v>Inactive</v>
      </c>
      <c r="S1080" s="2" t="str">
        <f t="shared" si="145"/>
        <v>High Risk</v>
      </c>
      <c r="T1080" s="2" t="str">
        <f t="shared" si="146"/>
        <v>Under 25</v>
      </c>
      <c r="U1080" s="1">
        <f t="shared" ca="1" si="147"/>
        <v>1169</v>
      </c>
      <c r="V1080" s="2" t="str">
        <f t="shared" si="148"/>
        <v>High Loyalty</v>
      </c>
      <c r="W1080" s="2" t="str">
        <f t="shared" si="149"/>
        <v>Legitimate</v>
      </c>
      <c r="X1080" s="2" t="str">
        <f>IF(Q1080&lt;Data_Validation!$B$8,"Low Value",IF(Q1080&lt;Data_Validation!$B$9,"Medium Value","High Value"))</f>
        <v>High Value</v>
      </c>
      <c r="Y1080" s="2" t="str">
        <f t="shared" si="150"/>
        <v>Critical - Retain</v>
      </c>
      <c r="Z1080" s="2" t="str">
        <f t="shared" si="151"/>
        <v>Check Data</v>
      </c>
    </row>
    <row r="1081" spans="1:26" x14ac:dyDescent="0.3">
      <c r="A1081" t="s">
        <v>1046</v>
      </c>
      <c r="B1081">
        <v>43</v>
      </c>
      <c r="C1081" t="s">
        <v>14</v>
      </c>
      <c r="D1081" t="s">
        <v>18</v>
      </c>
      <c r="E1081">
        <v>47.41</v>
      </c>
      <c r="F1081">
        <v>6</v>
      </c>
      <c r="G1081">
        <v>147</v>
      </c>
      <c r="H1081">
        <v>0</v>
      </c>
      <c r="I1081" t="s">
        <v>23</v>
      </c>
      <c r="J1081">
        <v>40.299999999999997</v>
      </c>
      <c r="K1081" s="1">
        <v>44755</v>
      </c>
      <c r="L1081">
        <v>88</v>
      </c>
      <c r="M1081">
        <v>0.2</v>
      </c>
      <c r="N1081">
        <f>IF(E1081="",Data_Validation!$B$1,E1081)</f>
        <v>47.41</v>
      </c>
      <c r="O1081">
        <f>IF(J1081="",Data_Validation!$B$2,J1081)</f>
        <v>40.299999999999997</v>
      </c>
      <c r="P1081">
        <f t="shared" si="144"/>
        <v>1</v>
      </c>
      <c r="Q1081" s="2">
        <f>CustomerData[[#This Row],[avg_order_value_clean]]*CustomerData[[#This Row],[total_orders]]</f>
        <v>284.45999999999998</v>
      </c>
      <c r="R1081" s="2" t="str">
        <f t="shared" si="152"/>
        <v>Inactive</v>
      </c>
      <c r="S1081" s="2" t="str">
        <f t="shared" si="145"/>
        <v>Medium Risk</v>
      </c>
      <c r="T1081" s="2" t="str">
        <f t="shared" si="146"/>
        <v>35-44</v>
      </c>
      <c r="U1081" s="1">
        <f t="shared" ca="1" si="147"/>
        <v>1506</v>
      </c>
      <c r="V1081" s="2" t="str">
        <f t="shared" si="148"/>
        <v>High Loyalty</v>
      </c>
      <c r="W1081" s="2" t="str">
        <f t="shared" si="149"/>
        <v>Legitimate</v>
      </c>
      <c r="X1081" s="2" t="str">
        <f>IF(Q1081&lt;Data_Validation!$B$8,"Low Value",IF(Q1081&lt;Data_Validation!$B$9,"Medium Value","High Value"))</f>
        <v>Low Value</v>
      </c>
      <c r="Y1081" s="2" t="str">
        <f t="shared" si="150"/>
        <v>Stable</v>
      </c>
      <c r="Z1081" s="2" t="str">
        <f t="shared" si="151"/>
        <v>Check Data</v>
      </c>
    </row>
    <row r="1082" spans="1:26" x14ac:dyDescent="0.3">
      <c r="A1082" t="s">
        <v>1047</v>
      </c>
      <c r="B1082">
        <v>47</v>
      </c>
      <c r="C1082" t="s">
        <v>14</v>
      </c>
      <c r="D1082" t="s">
        <v>37</v>
      </c>
      <c r="E1082">
        <v>101.16</v>
      </c>
      <c r="F1082">
        <v>13</v>
      </c>
      <c r="G1082">
        <v>27</v>
      </c>
      <c r="H1082">
        <v>0</v>
      </c>
      <c r="I1082" t="s">
        <v>23</v>
      </c>
      <c r="J1082">
        <v>40.5</v>
      </c>
      <c r="K1082" s="1">
        <v>44515</v>
      </c>
      <c r="L1082">
        <v>38</v>
      </c>
      <c r="M1082">
        <v>0.33</v>
      </c>
      <c r="N1082">
        <f>IF(E1082="",Data_Validation!$B$1,E1082)</f>
        <v>101.16</v>
      </c>
      <c r="O1082">
        <f>IF(J1082="",Data_Validation!$B$2,J1082)</f>
        <v>40.5</v>
      </c>
      <c r="P1082">
        <f t="shared" si="144"/>
        <v>1</v>
      </c>
      <c r="Q1082" s="2">
        <f>CustomerData[[#This Row],[avg_order_value_clean]]*CustomerData[[#This Row],[total_orders]]</f>
        <v>1315.08</v>
      </c>
      <c r="R1082" s="2" t="str">
        <f t="shared" si="152"/>
        <v>Active</v>
      </c>
      <c r="S1082" s="2" t="str">
        <f t="shared" si="145"/>
        <v>Medium Risk</v>
      </c>
      <c r="T1082" s="2" t="str">
        <f t="shared" si="146"/>
        <v>45-54</v>
      </c>
      <c r="U1082" s="1">
        <f t="shared" ca="1" si="147"/>
        <v>1746</v>
      </c>
      <c r="V1082" s="2" t="str">
        <f t="shared" si="148"/>
        <v>Low Loyalty</v>
      </c>
      <c r="W1082" s="2" t="str">
        <f t="shared" si="149"/>
        <v>Legitimate</v>
      </c>
      <c r="X1082" s="2" t="str">
        <f>IF(Q1082&lt;Data_Validation!$B$8,"Low Value",IF(Q1082&lt;Data_Validation!$B$9,"Medium Value","High Value"))</f>
        <v>Low Value</v>
      </c>
      <c r="Y1082" s="2" t="str">
        <f t="shared" si="150"/>
        <v>Stable</v>
      </c>
      <c r="Z1082" s="2" t="str">
        <f t="shared" si="151"/>
        <v>Check Data</v>
      </c>
    </row>
    <row r="1083" spans="1:26" x14ac:dyDescent="0.3">
      <c r="A1083" t="s">
        <v>1048</v>
      </c>
      <c r="B1083">
        <v>71</v>
      </c>
      <c r="C1083" t="s">
        <v>21</v>
      </c>
      <c r="D1083" t="s">
        <v>50</v>
      </c>
      <c r="E1083">
        <v>161.47999999999999</v>
      </c>
      <c r="F1083">
        <v>6</v>
      </c>
      <c r="G1083">
        <v>164</v>
      </c>
      <c r="H1083">
        <v>0</v>
      </c>
      <c r="I1083" t="s">
        <v>19</v>
      </c>
      <c r="J1083">
        <v>44.1</v>
      </c>
      <c r="K1083" s="1">
        <v>45256</v>
      </c>
      <c r="L1083">
        <v>50</v>
      </c>
      <c r="M1083">
        <v>0.19</v>
      </c>
      <c r="N1083">
        <f>IF(E1083="",Data_Validation!$B$1,E1083)</f>
        <v>161.47999999999999</v>
      </c>
      <c r="O1083">
        <f>IF(J1083="",Data_Validation!$B$2,J1083)</f>
        <v>44.1</v>
      </c>
      <c r="P1083">
        <f t="shared" si="144"/>
        <v>1</v>
      </c>
      <c r="Q1083" s="2">
        <f>CustomerData[[#This Row],[avg_order_value_clean]]*CustomerData[[#This Row],[total_orders]]</f>
        <v>968.87999999999988</v>
      </c>
      <c r="R1083" s="2" t="str">
        <f t="shared" si="152"/>
        <v>Inactive</v>
      </c>
      <c r="S1083" s="2" t="str">
        <f t="shared" si="145"/>
        <v>Low Risk</v>
      </c>
      <c r="T1083" s="2" t="str">
        <f t="shared" si="146"/>
        <v>55+</v>
      </c>
      <c r="U1083" s="1">
        <f t="shared" ca="1" si="147"/>
        <v>1005</v>
      </c>
      <c r="V1083" s="2" t="str">
        <f t="shared" si="148"/>
        <v>Medium Loyalty</v>
      </c>
      <c r="W1083" s="2" t="str">
        <f t="shared" si="149"/>
        <v>Legitimate</v>
      </c>
      <c r="X1083" s="2" t="str">
        <f>IF(Q1083&lt;Data_Validation!$B$8,"Low Value",IF(Q1083&lt;Data_Validation!$B$9,"Medium Value","High Value"))</f>
        <v>Low Value</v>
      </c>
      <c r="Y1083" s="2" t="str">
        <f t="shared" si="150"/>
        <v>Stable</v>
      </c>
      <c r="Z1083" s="2" t="str">
        <f t="shared" si="151"/>
        <v>Check Data</v>
      </c>
    </row>
    <row r="1084" spans="1:26" x14ac:dyDescent="0.3">
      <c r="A1084" t="s">
        <v>1049</v>
      </c>
      <c r="B1084">
        <v>30</v>
      </c>
      <c r="C1084" t="s">
        <v>14</v>
      </c>
      <c r="D1084" t="s">
        <v>22</v>
      </c>
      <c r="E1084">
        <v>118.03</v>
      </c>
      <c r="F1084">
        <v>9</v>
      </c>
      <c r="G1084">
        <v>134</v>
      </c>
      <c r="H1084">
        <v>0</v>
      </c>
      <c r="I1084" t="s">
        <v>19</v>
      </c>
      <c r="J1084">
        <v>65.2</v>
      </c>
      <c r="K1084" s="1">
        <v>44938</v>
      </c>
      <c r="L1084">
        <v>61</v>
      </c>
      <c r="M1084">
        <v>0.12</v>
      </c>
      <c r="N1084">
        <f>IF(E1084="",Data_Validation!$B$1,E1084)</f>
        <v>118.03</v>
      </c>
      <c r="O1084">
        <f>IF(J1084="",Data_Validation!$B$2,J1084)</f>
        <v>65.2</v>
      </c>
      <c r="P1084">
        <f t="shared" si="144"/>
        <v>1</v>
      </c>
      <c r="Q1084" s="2">
        <f>CustomerData[[#This Row],[avg_order_value_clean]]*CustomerData[[#This Row],[total_orders]]</f>
        <v>1062.27</v>
      </c>
      <c r="R1084" s="2" t="str">
        <f t="shared" si="152"/>
        <v>Inactive</v>
      </c>
      <c r="S1084" s="2" t="str">
        <f t="shared" si="145"/>
        <v>Low Risk</v>
      </c>
      <c r="T1084" s="2" t="str">
        <f t="shared" si="146"/>
        <v>25-34</v>
      </c>
      <c r="U1084" s="1">
        <f t="shared" ca="1" si="147"/>
        <v>1323</v>
      </c>
      <c r="V1084" s="2" t="str">
        <f t="shared" si="148"/>
        <v>Medium Loyalty</v>
      </c>
      <c r="W1084" s="2" t="str">
        <f t="shared" si="149"/>
        <v>Legitimate</v>
      </c>
      <c r="X1084" s="2" t="str">
        <f>IF(Q1084&lt;Data_Validation!$B$8,"Low Value",IF(Q1084&lt;Data_Validation!$B$9,"Medium Value","High Value"))</f>
        <v>Low Value</v>
      </c>
      <c r="Y1084" s="2" t="str">
        <f t="shared" si="150"/>
        <v>Stable</v>
      </c>
      <c r="Z1084" s="2" t="str">
        <f t="shared" si="151"/>
        <v>Check Data</v>
      </c>
    </row>
    <row r="1085" spans="1:26" x14ac:dyDescent="0.3">
      <c r="A1085" t="s">
        <v>1050</v>
      </c>
      <c r="B1085">
        <v>36</v>
      </c>
      <c r="C1085" t="s">
        <v>14</v>
      </c>
      <c r="D1085" t="s">
        <v>44</v>
      </c>
      <c r="E1085">
        <v>79.87</v>
      </c>
      <c r="F1085">
        <v>15</v>
      </c>
      <c r="G1085">
        <v>253</v>
      </c>
      <c r="H1085">
        <v>0</v>
      </c>
      <c r="I1085" t="s">
        <v>19</v>
      </c>
      <c r="J1085">
        <v>57.4</v>
      </c>
      <c r="K1085" s="1">
        <v>45192</v>
      </c>
      <c r="L1085">
        <v>28</v>
      </c>
      <c r="M1085">
        <v>0.13</v>
      </c>
      <c r="N1085">
        <f>IF(E1085="",Data_Validation!$B$1,E1085)</f>
        <v>79.87</v>
      </c>
      <c r="O1085">
        <f>IF(J1085="",Data_Validation!$B$2,J1085)</f>
        <v>57.4</v>
      </c>
      <c r="P1085">
        <f t="shared" si="144"/>
        <v>1</v>
      </c>
      <c r="Q1085" s="2">
        <f>CustomerData[[#This Row],[avg_order_value_clean]]*CustomerData[[#This Row],[total_orders]]</f>
        <v>1198.0500000000002</v>
      </c>
      <c r="R1085" s="2" t="str">
        <f t="shared" si="152"/>
        <v>Inactive</v>
      </c>
      <c r="S1085" s="2" t="str">
        <f t="shared" si="145"/>
        <v>Low Risk</v>
      </c>
      <c r="T1085" s="2" t="str">
        <f t="shared" si="146"/>
        <v>35-44</v>
      </c>
      <c r="U1085" s="1">
        <f t="shared" ca="1" si="147"/>
        <v>1069</v>
      </c>
      <c r="V1085" s="2" t="str">
        <f t="shared" si="148"/>
        <v>Low Loyalty</v>
      </c>
      <c r="W1085" s="2" t="str">
        <f t="shared" si="149"/>
        <v>Legitimate</v>
      </c>
      <c r="X1085" s="2" t="str">
        <f>IF(Q1085&lt;Data_Validation!$B$8,"Low Value",IF(Q1085&lt;Data_Validation!$B$9,"Medium Value","High Value"))</f>
        <v>Low Value</v>
      </c>
      <c r="Y1085" s="2" t="str">
        <f t="shared" si="150"/>
        <v>Stable</v>
      </c>
      <c r="Z1085" s="2" t="str">
        <f t="shared" si="151"/>
        <v>Check Data</v>
      </c>
    </row>
    <row r="1086" spans="1:26" x14ac:dyDescent="0.3">
      <c r="A1086" t="s">
        <v>1051</v>
      </c>
      <c r="B1086">
        <v>46</v>
      </c>
      <c r="C1086" t="s">
        <v>14</v>
      </c>
      <c r="D1086" t="s">
        <v>52</v>
      </c>
      <c r="E1086">
        <v>95.91</v>
      </c>
      <c r="F1086">
        <v>8</v>
      </c>
      <c r="G1086">
        <v>304</v>
      </c>
      <c r="H1086">
        <v>0</v>
      </c>
      <c r="I1086" t="s">
        <v>40</v>
      </c>
      <c r="J1086">
        <v>52.1</v>
      </c>
      <c r="K1086" s="1">
        <v>44213</v>
      </c>
      <c r="L1086">
        <v>70</v>
      </c>
      <c r="M1086">
        <v>0.28000000000000003</v>
      </c>
      <c r="N1086">
        <f>IF(E1086="",Data_Validation!$B$1,E1086)</f>
        <v>95.91</v>
      </c>
      <c r="O1086">
        <f>IF(J1086="",Data_Validation!$B$2,J1086)</f>
        <v>52.1</v>
      </c>
      <c r="P1086">
        <f t="shared" si="144"/>
        <v>1</v>
      </c>
      <c r="Q1086" s="2">
        <f>CustomerData[[#This Row],[avg_order_value_clean]]*CustomerData[[#This Row],[total_orders]]</f>
        <v>767.28</v>
      </c>
      <c r="R1086" s="2" t="str">
        <f t="shared" si="152"/>
        <v>Inactive</v>
      </c>
      <c r="S1086" s="2" t="str">
        <f t="shared" si="145"/>
        <v>Medium Risk</v>
      </c>
      <c r="T1086" s="2" t="str">
        <f t="shared" si="146"/>
        <v>45-54</v>
      </c>
      <c r="U1086" s="1">
        <f t="shared" ca="1" si="147"/>
        <v>2048</v>
      </c>
      <c r="V1086" s="2" t="str">
        <f t="shared" si="148"/>
        <v>High Loyalty</v>
      </c>
      <c r="W1086" s="2" t="str">
        <f t="shared" si="149"/>
        <v>Legitimate</v>
      </c>
      <c r="X1086" s="2" t="str">
        <f>IF(Q1086&lt;Data_Validation!$B$8,"Low Value",IF(Q1086&lt;Data_Validation!$B$9,"Medium Value","High Value"))</f>
        <v>Low Value</v>
      </c>
      <c r="Y1086" s="2" t="str">
        <f t="shared" si="150"/>
        <v>Stable</v>
      </c>
      <c r="Z1086" s="2" t="str">
        <f t="shared" si="151"/>
        <v>Check Data</v>
      </c>
    </row>
    <row r="1087" spans="1:26" x14ac:dyDescent="0.3">
      <c r="A1087" t="s">
        <v>345</v>
      </c>
      <c r="B1087">
        <v>20</v>
      </c>
      <c r="C1087" t="s">
        <v>21</v>
      </c>
      <c r="D1087" t="s">
        <v>52</v>
      </c>
      <c r="E1087">
        <v>244.25</v>
      </c>
      <c r="F1087">
        <v>8</v>
      </c>
      <c r="G1087">
        <v>211</v>
      </c>
      <c r="H1087">
        <v>0</v>
      </c>
      <c r="I1087" t="s">
        <v>16</v>
      </c>
      <c r="J1087">
        <v>83.8</v>
      </c>
      <c r="K1087" s="1">
        <v>44515</v>
      </c>
      <c r="L1087">
        <v>97</v>
      </c>
      <c r="M1087">
        <v>0.17</v>
      </c>
      <c r="N1087">
        <f>IF(E1087="",Data_Validation!$B$1,E1087)</f>
        <v>244.25</v>
      </c>
      <c r="O1087">
        <f>IF(J1087="",Data_Validation!$B$2,J1087)</f>
        <v>83.8</v>
      </c>
      <c r="P1087">
        <f t="shared" si="144"/>
        <v>2</v>
      </c>
      <c r="Q1087" s="2">
        <f>CustomerData[[#This Row],[avg_order_value_clean]]*CustomerData[[#This Row],[total_orders]]</f>
        <v>1954</v>
      </c>
      <c r="R1087" s="2" t="str">
        <f t="shared" si="152"/>
        <v>Inactive</v>
      </c>
      <c r="S1087" s="2" t="str">
        <f t="shared" si="145"/>
        <v>Low Risk</v>
      </c>
      <c r="T1087" s="2" t="str">
        <f t="shared" si="146"/>
        <v>Under 25</v>
      </c>
      <c r="U1087" s="1">
        <f t="shared" ca="1" si="147"/>
        <v>1746</v>
      </c>
      <c r="V1087" s="2" t="str">
        <f t="shared" si="148"/>
        <v>High Loyalty</v>
      </c>
      <c r="W1087" s="2" t="str">
        <f t="shared" si="149"/>
        <v>Legitimate</v>
      </c>
      <c r="X1087" s="2" t="str">
        <f>IF(Q1087&lt;Data_Validation!$B$8,"Low Value",IF(Q1087&lt;Data_Validation!$B$9,"Medium Value","High Value"))</f>
        <v>High Value</v>
      </c>
      <c r="Y1087" s="2" t="str">
        <f t="shared" si="150"/>
        <v>High Value - Maintain</v>
      </c>
      <c r="Z1087" s="2" t="str">
        <f t="shared" si="151"/>
        <v>Check Data</v>
      </c>
    </row>
    <row r="1088" spans="1:26" x14ac:dyDescent="0.3">
      <c r="A1088" t="s">
        <v>1052</v>
      </c>
      <c r="B1088">
        <v>43</v>
      </c>
      <c r="C1088" t="s">
        <v>14</v>
      </c>
      <c r="D1088" t="s">
        <v>44</v>
      </c>
      <c r="E1088">
        <v>37.31</v>
      </c>
      <c r="F1088">
        <v>7</v>
      </c>
      <c r="G1088">
        <v>279</v>
      </c>
      <c r="H1088">
        <v>0</v>
      </c>
      <c r="I1088" t="s">
        <v>40</v>
      </c>
      <c r="J1088">
        <v>19.600000000000001</v>
      </c>
      <c r="K1088" s="1">
        <v>44805</v>
      </c>
      <c r="L1088">
        <v>31</v>
      </c>
      <c r="M1088">
        <v>0.23</v>
      </c>
      <c r="N1088">
        <f>IF(E1088="",Data_Validation!$B$1,E1088)</f>
        <v>37.31</v>
      </c>
      <c r="O1088">
        <f>IF(J1088="",Data_Validation!$B$2,J1088)</f>
        <v>19.600000000000001</v>
      </c>
      <c r="P1088">
        <f t="shared" si="144"/>
        <v>2</v>
      </c>
      <c r="Q1088" s="2">
        <f>CustomerData[[#This Row],[avg_order_value_clean]]*CustomerData[[#This Row],[total_orders]]</f>
        <v>261.17</v>
      </c>
      <c r="R1088" s="2" t="str">
        <f t="shared" si="152"/>
        <v>Inactive</v>
      </c>
      <c r="S1088" s="2" t="str">
        <f t="shared" si="145"/>
        <v>Medium Risk</v>
      </c>
      <c r="T1088" s="2" t="str">
        <f t="shared" si="146"/>
        <v>35-44</v>
      </c>
      <c r="U1088" s="1">
        <f t="shared" ca="1" si="147"/>
        <v>1456</v>
      </c>
      <c r="V1088" s="2" t="str">
        <f t="shared" si="148"/>
        <v>Low Loyalty</v>
      </c>
      <c r="W1088" s="2" t="str">
        <f t="shared" si="149"/>
        <v>Legitimate</v>
      </c>
      <c r="X1088" s="2" t="str">
        <f>IF(Q1088&lt;Data_Validation!$B$8,"Low Value",IF(Q1088&lt;Data_Validation!$B$9,"Medium Value","High Value"))</f>
        <v>Low Value</v>
      </c>
      <c r="Y1088" s="2" t="str">
        <f t="shared" si="150"/>
        <v>Stable</v>
      </c>
      <c r="Z1088" s="2" t="str">
        <f t="shared" si="151"/>
        <v>Check Data</v>
      </c>
    </row>
    <row r="1089" spans="1:26" x14ac:dyDescent="0.3">
      <c r="A1089" t="s">
        <v>1053</v>
      </c>
      <c r="B1089">
        <v>57</v>
      </c>
      <c r="C1089" t="s">
        <v>14</v>
      </c>
      <c r="D1089" t="s">
        <v>35</v>
      </c>
      <c r="E1089">
        <v>25.05</v>
      </c>
      <c r="F1089">
        <v>13</v>
      </c>
      <c r="G1089">
        <v>79</v>
      </c>
      <c r="H1089">
        <v>0</v>
      </c>
      <c r="I1089" t="s">
        <v>16</v>
      </c>
      <c r="J1089">
        <v>86</v>
      </c>
      <c r="K1089" s="1">
        <v>44346</v>
      </c>
      <c r="L1089">
        <v>57</v>
      </c>
      <c r="M1089">
        <v>0.15</v>
      </c>
      <c r="N1089">
        <f>IF(E1089="",Data_Validation!$B$1,E1089)</f>
        <v>25.05</v>
      </c>
      <c r="O1089">
        <f>IF(J1089="",Data_Validation!$B$2,J1089)</f>
        <v>86</v>
      </c>
      <c r="P1089">
        <f t="shared" si="144"/>
        <v>1</v>
      </c>
      <c r="Q1089" s="2">
        <f>CustomerData[[#This Row],[avg_order_value_clean]]*CustomerData[[#This Row],[total_orders]]</f>
        <v>325.65000000000003</v>
      </c>
      <c r="R1089" s="2" t="str">
        <f t="shared" si="152"/>
        <v>At Risk</v>
      </c>
      <c r="S1089" s="2" t="str">
        <f t="shared" si="145"/>
        <v>Low Risk</v>
      </c>
      <c r="T1089" s="2" t="str">
        <f t="shared" si="146"/>
        <v>55+</v>
      </c>
      <c r="U1089" s="1">
        <f t="shared" ca="1" si="147"/>
        <v>1915</v>
      </c>
      <c r="V1089" s="2" t="str">
        <f t="shared" si="148"/>
        <v>Medium Loyalty</v>
      </c>
      <c r="W1089" s="2" t="str">
        <f t="shared" si="149"/>
        <v>Legitimate</v>
      </c>
      <c r="X1089" s="2" t="str">
        <f>IF(Q1089&lt;Data_Validation!$B$8,"Low Value",IF(Q1089&lt;Data_Validation!$B$9,"Medium Value","High Value"))</f>
        <v>Low Value</v>
      </c>
      <c r="Y1089" s="2" t="str">
        <f t="shared" si="150"/>
        <v>Stable</v>
      </c>
      <c r="Z1089" s="2" t="str">
        <f t="shared" si="151"/>
        <v>Check Data</v>
      </c>
    </row>
    <row r="1090" spans="1:26" x14ac:dyDescent="0.3">
      <c r="A1090" t="s">
        <v>1054</v>
      </c>
      <c r="B1090">
        <v>76</v>
      </c>
      <c r="C1090" t="s">
        <v>14</v>
      </c>
      <c r="D1090" t="s">
        <v>28</v>
      </c>
      <c r="F1090">
        <v>4</v>
      </c>
      <c r="G1090">
        <v>268</v>
      </c>
      <c r="H1090">
        <v>0</v>
      </c>
      <c r="I1090" t="s">
        <v>19</v>
      </c>
      <c r="J1090">
        <v>81.099999999999994</v>
      </c>
      <c r="K1090" s="1">
        <v>45659</v>
      </c>
      <c r="L1090">
        <v>10</v>
      </c>
      <c r="M1090">
        <v>0.17</v>
      </c>
      <c r="N1090">
        <f>IF(E1090="",Data_Validation!$B$1,E1090)</f>
        <v>250</v>
      </c>
      <c r="O1090">
        <f>IF(J1090="",Data_Validation!$B$2,J1090)</f>
        <v>81.099999999999994</v>
      </c>
      <c r="P1090">
        <f t="shared" ref="P1090:P1153" si="153">COUNTIF($A$2:$A$5001,A1090)</f>
        <v>2</v>
      </c>
      <c r="Q1090" s="2">
        <f>CustomerData[[#This Row],[avg_order_value_clean]]*CustomerData[[#This Row],[total_orders]]</f>
        <v>1000</v>
      </c>
      <c r="R1090" s="2" t="str">
        <f t="shared" si="152"/>
        <v>Inactive</v>
      </c>
      <c r="S1090" s="2" t="str">
        <f t="shared" ref="S1090:S1153" si="154">IF(M1090&lt;0.2,"Low Risk",IF(M1090&lt;0.5,"Medium Risk","High Risk"))</f>
        <v>Low Risk</v>
      </c>
      <c r="T1090" s="2" t="str">
        <f t="shared" ref="T1090:T1153" si="155">IF(B1090&lt;25,"Under 25",IF(B1090&lt;35,"25-34",IF(B1090&lt;45,"35-44",IF(B1090&lt;55,"45-54","55+"))))</f>
        <v>55+</v>
      </c>
      <c r="U1090" s="1">
        <f t="shared" ref="U1090:U1153" ca="1" si="156">TODAY()-K1090</f>
        <v>602</v>
      </c>
      <c r="V1090" s="2" t="str">
        <f t="shared" ref="V1090:V1153" si="157">IF(L1090&lt;40,"Low Loyalty",IF(L1090&lt;70,"Medium Loyalty","High Loyalty"))</f>
        <v>Low Loyalty</v>
      </c>
      <c r="W1090" s="2" t="str">
        <f t="shared" ref="W1090:W1153" si="158">IF(H1090=1,"Fraudulent","Legitimate")</f>
        <v>Legitimate</v>
      </c>
      <c r="X1090" s="2" t="str">
        <f>IF(Q1090&lt;Data_Validation!$B$8,"Low Value",IF(Q1090&lt;Data_Validation!$B$9,"Medium Value","High Value"))</f>
        <v>Low Value</v>
      </c>
      <c r="Y1090" s="2" t="str">
        <f t="shared" ref="Y1090:Y1153" si="159">IF(AND(X1090="High Value",S1090="High Risk"),"Critical - Retain",IF(AND(X1090="High Value",S1090&lt;&gt;"High Risk"),"High Value - Maintain",IF(AND(X1090&lt;&gt;"High Value",S1090="High Risk"),"At Risk - Develop","Stable")))</f>
        <v>Stable</v>
      </c>
      <c r="Z1090" s="2" t="str">
        <f t="shared" ref="Z1090:Z1153" si="160">IF(OR(B1090&lt;18,F1090&lt;0,N1090&lt;0,O1090&lt;0,O1090&gt;1,M1090&lt;0,M1090&gt;1),"Check Data","Valid")</f>
        <v>Check Data</v>
      </c>
    </row>
    <row r="1091" spans="1:26" x14ac:dyDescent="0.3">
      <c r="A1091" t="s">
        <v>1055</v>
      </c>
      <c r="B1091">
        <v>75</v>
      </c>
      <c r="C1091" t="s">
        <v>14</v>
      </c>
      <c r="D1091" t="s">
        <v>37</v>
      </c>
      <c r="E1091">
        <v>171.02</v>
      </c>
      <c r="F1091">
        <v>7</v>
      </c>
      <c r="G1091">
        <v>347</v>
      </c>
      <c r="H1091">
        <v>1</v>
      </c>
      <c r="I1091" t="s">
        <v>40</v>
      </c>
      <c r="J1091">
        <v>19.600000000000001</v>
      </c>
      <c r="K1091" s="1">
        <v>45516</v>
      </c>
      <c r="L1091">
        <v>12</v>
      </c>
      <c r="M1091">
        <v>0.33</v>
      </c>
      <c r="N1091">
        <f>IF(E1091="",Data_Validation!$B$1,E1091)</f>
        <v>171.02</v>
      </c>
      <c r="O1091">
        <f>IF(J1091="",Data_Validation!$B$2,J1091)</f>
        <v>19.600000000000001</v>
      </c>
      <c r="P1091">
        <f t="shared" si="153"/>
        <v>2</v>
      </c>
      <c r="Q1091" s="2">
        <f>CustomerData[[#This Row],[avg_order_value_clean]]*CustomerData[[#This Row],[total_orders]]</f>
        <v>1197.1400000000001</v>
      </c>
      <c r="R1091" s="2" t="str">
        <f t="shared" ref="R1091:R1154" si="161">IF(G1091&lt;=30,"Active",IF(G1091&lt;=90,"At Risk","Inactive"))</f>
        <v>Inactive</v>
      </c>
      <c r="S1091" s="2" t="str">
        <f t="shared" si="154"/>
        <v>Medium Risk</v>
      </c>
      <c r="T1091" s="2" t="str">
        <f t="shared" si="155"/>
        <v>55+</v>
      </c>
      <c r="U1091" s="1">
        <f t="shared" ca="1" si="156"/>
        <v>745</v>
      </c>
      <c r="V1091" s="2" t="str">
        <f t="shared" si="157"/>
        <v>Low Loyalty</v>
      </c>
      <c r="W1091" s="2" t="str">
        <f t="shared" si="158"/>
        <v>Fraudulent</v>
      </c>
      <c r="X1091" s="2" t="str">
        <f>IF(Q1091&lt;Data_Validation!$B$8,"Low Value",IF(Q1091&lt;Data_Validation!$B$9,"Medium Value","High Value"))</f>
        <v>Low Value</v>
      </c>
      <c r="Y1091" s="2" t="str">
        <f t="shared" si="159"/>
        <v>Stable</v>
      </c>
      <c r="Z1091" s="2" t="str">
        <f t="shared" si="160"/>
        <v>Check Data</v>
      </c>
    </row>
    <row r="1092" spans="1:26" x14ac:dyDescent="0.3">
      <c r="A1092" t="s">
        <v>1056</v>
      </c>
      <c r="B1092">
        <v>75</v>
      </c>
      <c r="C1092" t="s">
        <v>21</v>
      </c>
      <c r="D1092" t="s">
        <v>50</v>
      </c>
      <c r="E1092">
        <v>94.42</v>
      </c>
      <c r="F1092">
        <v>12</v>
      </c>
      <c r="G1092">
        <v>14</v>
      </c>
      <c r="H1092">
        <v>0</v>
      </c>
      <c r="I1092" t="s">
        <v>19</v>
      </c>
      <c r="J1092">
        <v>62.4</v>
      </c>
      <c r="K1092" s="1">
        <v>45639</v>
      </c>
      <c r="L1092">
        <v>7</v>
      </c>
      <c r="M1092">
        <v>0.26</v>
      </c>
      <c r="N1092">
        <f>IF(E1092="",Data_Validation!$B$1,E1092)</f>
        <v>94.42</v>
      </c>
      <c r="O1092">
        <f>IF(J1092="",Data_Validation!$B$2,J1092)</f>
        <v>62.4</v>
      </c>
      <c r="P1092">
        <f t="shared" si="153"/>
        <v>1</v>
      </c>
      <c r="Q1092" s="2">
        <f>CustomerData[[#This Row],[avg_order_value_clean]]*CustomerData[[#This Row],[total_orders]]</f>
        <v>1133.04</v>
      </c>
      <c r="R1092" s="2" t="str">
        <f t="shared" si="161"/>
        <v>Active</v>
      </c>
      <c r="S1092" s="2" t="str">
        <f t="shared" si="154"/>
        <v>Medium Risk</v>
      </c>
      <c r="T1092" s="2" t="str">
        <f t="shared" si="155"/>
        <v>55+</v>
      </c>
      <c r="U1092" s="1">
        <f t="shared" ca="1" si="156"/>
        <v>622</v>
      </c>
      <c r="V1092" s="2" t="str">
        <f t="shared" si="157"/>
        <v>Low Loyalty</v>
      </c>
      <c r="W1092" s="2" t="str">
        <f t="shared" si="158"/>
        <v>Legitimate</v>
      </c>
      <c r="X1092" s="2" t="str">
        <f>IF(Q1092&lt;Data_Validation!$B$8,"Low Value",IF(Q1092&lt;Data_Validation!$B$9,"Medium Value","High Value"))</f>
        <v>Low Value</v>
      </c>
      <c r="Y1092" s="2" t="str">
        <f t="shared" si="159"/>
        <v>Stable</v>
      </c>
      <c r="Z1092" s="2" t="str">
        <f t="shared" si="160"/>
        <v>Check Data</v>
      </c>
    </row>
    <row r="1093" spans="1:26" x14ac:dyDescent="0.3">
      <c r="A1093" t="s">
        <v>1057</v>
      </c>
      <c r="B1093">
        <v>29</v>
      </c>
      <c r="C1093" t="s">
        <v>14</v>
      </c>
      <c r="D1093" t="s">
        <v>52</v>
      </c>
      <c r="E1093">
        <v>22.75</v>
      </c>
      <c r="F1093">
        <v>9</v>
      </c>
      <c r="G1093">
        <v>86</v>
      </c>
      <c r="H1093">
        <v>0</v>
      </c>
      <c r="I1093" t="s">
        <v>23</v>
      </c>
      <c r="J1093">
        <v>22.3</v>
      </c>
      <c r="K1093" s="1">
        <v>44534</v>
      </c>
      <c r="L1093">
        <v>88</v>
      </c>
      <c r="M1093">
        <v>0.65</v>
      </c>
      <c r="N1093">
        <f>IF(E1093="",Data_Validation!$B$1,E1093)</f>
        <v>22.75</v>
      </c>
      <c r="O1093">
        <f>IF(J1093="",Data_Validation!$B$2,J1093)</f>
        <v>22.3</v>
      </c>
      <c r="P1093">
        <f t="shared" si="153"/>
        <v>1</v>
      </c>
      <c r="Q1093" s="2">
        <f>CustomerData[[#This Row],[avg_order_value_clean]]*CustomerData[[#This Row],[total_orders]]</f>
        <v>204.75</v>
      </c>
      <c r="R1093" s="2" t="str">
        <f t="shared" si="161"/>
        <v>At Risk</v>
      </c>
      <c r="S1093" s="2" t="str">
        <f t="shared" si="154"/>
        <v>High Risk</v>
      </c>
      <c r="T1093" s="2" t="str">
        <f t="shared" si="155"/>
        <v>25-34</v>
      </c>
      <c r="U1093" s="1">
        <f t="shared" ca="1" si="156"/>
        <v>1727</v>
      </c>
      <c r="V1093" s="2" t="str">
        <f t="shared" si="157"/>
        <v>High Loyalty</v>
      </c>
      <c r="W1093" s="2" t="str">
        <f t="shared" si="158"/>
        <v>Legitimate</v>
      </c>
      <c r="X1093" s="2" t="str">
        <f>IF(Q1093&lt;Data_Validation!$B$8,"Low Value",IF(Q1093&lt;Data_Validation!$B$9,"Medium Value","High Value"))</f>
        <v>Low Value</v>
      </c>
      <c r="Y1093" s="2" t="str">
        <f t="shared" si="159"/>
        <v>At Risk - Develop</v>
      </c>
      <c r="Z1093" s="2" t="str">
        <f t="shared" si="160"/>
        <v>Check Data</v>
      </c>
    </row>
    <row r="1094" spans="1:26" x14ac:dyDescent="0.3">
      <c r="A1094" t="s">
        <v>1058</v>
      </c>
      <c r="B1094">
        <v>19</v>
      </c>
      <c r="C1094" t="s">
        <v>14</v>
      </c>
      <c r="D1094" t="s">
        <v>52</v>
      </c>
      <c r="E1094">
        <v>168.78</v>
      </c>
      <c r="F1094">
        <v>11</v>
      </c>
      <c r="G1094">
        <v>222</v>
      </c>
      <c r="H1094">
        <v>0</v>
      </c>
      <c r="I1094" t="s">
        <v>19</v>
      </c>
      <c r="J1094">
        <v>94.3</v>
      </c>
      <c r="K1094" s="1">
        <v>45117</v>
      </c>
      <c r="L1094">
        <v>28</v>
      </c>
      <c r="M1094">
        <v>0.47</v>
      </c>
      <c r="N1094">
        <f>IF(E1094="",Data_Validation!$B$1,E1094)</f>
        <v>168.78</v>
      </c>
      <c r="O1094">
        <f>IF(J1094="",Data_Validation!$B$2,J1094)</f>
        <v>94.3</v>
      </c>
      <c r="P1094">
        <f t="shared" si="153"/>
        <v>1</v>
      </c>
      <c r="Q1094" s="2">
        <f>CustomerData[[#This Row],[avg_order_value_clean]]*CustomerData[[#This Row],[total_orders]]</f>
        <v>1856.58</v>
      </c>
      <c r="R1094" s="2" t="str">
        <f t="shared" si="161"/>
        <v>Inactive</v>
      </c>
      <c r="S1094" s="2" t="str">
        <f t="shared" si="154"/>
        <v>Medium Risk</v>
      </c>
      <c r="T1094" s="2" t="str">
        <f t="shared" si="155"/>
        <v>Under 25</v>
      </c>
      <c r="U1094" s="1">
        <f t="shared" ca="1" si="156"/>
        <v>1144</v>
      </c>
      <c r="V1094" s="2" t="str">
        <f t="shared" si="157"/>
        <v>Low Loyalty</v>
      </c>
      <c r="W1094" s="2" t="str">
        <f t="shared" si="158"/>
        <v>Legitimate</v>
      </c>
      <c r="X1094" s="2" t="str">
        <f>IF(Q1094&lt;Data_Validation!$B$8,"Low Value",IF(Q1094&lt;Data_Validation!$B$9,"Medium Value","High Value"))</f>
        <v>High Value</v>
      </c>
      <c r="Y1094" s="2" t="str">
        <f t="shared" si="159"/>
        <v>High Value - Maintain</v>
      </c>
      <c r="Z1094" s="2" t="str">
        <f t="shared" si="160"/>
        <v>Check Data</v>
      </c>
    </row>
    <row r="1095" spans="1:26" x14ac:dyDescent="0.3">
      <c r="A1095" t="s">
        <v>984</v>
      </c>
      <c r="B1095">
        <v>28</v>
      </c>
      <c r="C1095" t="s">
        <v>21</v>
      </c>
      <c r="D1095" t="s">
        <v>44</v>
      </c>
      <c r="E1095">
        <v>206.84</v>
      </c>
      <c r="F1095">
        <v>8</v>
      </c>
      <c r="G1095">
        <v>324</v>
      </c>
      <c r="H1095">
        <v>0</v>
      </c>
      <c r="I1095" t="s">
        <v>40</v>
      </c>
      <c r="J1095">
        <v>49.3</v>
      </c>
      <c r="K1095" s="1">
        <v>45317</v>
      </c>
      <c r="L1095">
        <v>75</v>
      </c>
      <c r="M1095">
        <v>0.54</v>
      </c>
      <c r="N1095">
        <f>IF(E1095="",Data_Validation!$B$1,E1095)</f>
        <v>206.84</v>
      </c>
      <c r="O1095">
        <f>IF(J1095="",Data_Validation!$B$2,J1095)</f>
        <v>49.3</v>
      </c>
      <c r="P1095">
        <f t="shared" si="153"/>
        <v>2</v>
      </c>
      <c r="Q1095" s="2">
        <f>CustomerData[[#This Row],[avg_order_value_clean]]*CustomerData[[#This Row],[total_orders]]</f>
        <v>1654.72</v>
      </c>
      <c r="R1095" s="2" t="str">
        <f t="shared" si="161"/>
        <v>Inactive</v>
      </c>
      <c r="S1095" s="2" t="str">
        <f t="shared" si="154"/>
        <v>High Risk</v>
      </c>
      <c r="T1095" s="2" t="str">
        <f t="shared" si="155"/>
        <v>25-34</v>
      </c>
      <c r="U1095" s="1">
        <f t="shared" ca="1" si="156"/>
        <v>944</v>
      </c>
      <c r="V1095" s="2" t="str">
        <f t="shared" si="157"/>
        <v>High Loyalty</v>
      </c>
      <c r="W1095" s="2" t="str">
        <f t="shared" si="158"/>
        <v>Legitimate</v>
      </c>
      <c r="X1095" s="2" t="str">
        <f>IF(Q1095&lt;Data_Validation!$B$8,"Low Value",IF(Q1095&lt;Data_Validation!$B$9,"Medium Value","High Value"))</f>
        <v>High Value</v>
      </c>
      <c r="Y1095" s="2" t="str">
        <f t="shared" si="159"/>
        <v>Critical - Retain</v>
      </c>
      <c r="Z1095" s="2" t="str">
        <f t="shared" si="160"/>
        <v>Check Data</v>
      </c>
    </row>
    <row r="1096" spans="1:26" x14ac:dyDescent="0.3">
      <c r="A1096" t="s">
        <v>526</v>
      </c>
      <c r="B1096">
        <v>61</v>
      </c>
      <c r="C1096" t="s">
        <v>21</v>
      </c>
      <c r="D1096" t="s">
        <v>22</v>
      </c>
      <c r="E1096">
        <v>66.569999999999993</v>
      </c>
      <c r="F1096">
        <v>7</v>
      </c>
      <c r="G1096">
        <v>90</v>
      </c>
      <c r="H1096">
        <v>0</v>
      </c>
      <c r="I1096" t="s">
        <v>23</v>
      </c>
      <c r="J1096">
        <v>20.399999999999999</v>
      </c>
      <c r="K1096" s="1">
        <v>44048</v>
      </c>
      <c r="L1096">
        <v>96</v>
      </c>
      <c r="M1096">
        <v>0.32</v>
      </c>
      <c r="N1096">
        <f>IF(E1096="",Data_Validation!$B$1,E1096)</f>
        <v>66.569999999999993</v>
      </c>
      <c r="O1096">
        <f>IF(J1096="",Data_Validation!$B$2,J1096)</f>
        <v>20.399999999999999</v>
      </c>
      <c r="P1096">
        <f t="shared" si="153"/>
        <v>2</v>
      </c>
      <c r="Q1096" s="2">
        <f>CustomerData[[#This Row],[avg_order_value_clean]]*CustomerData[[#This Row],[total_orders]]</f>
        <v>465.98999999999995</v>
      </c>
      <c r="R1096" s="2" t="str">
        <f t="shared" si="161"/>
        <v>At Risk</v>
      </c>
      <c r="S1096" s="2" t="str">
        <f t="shared" si="154"/>
        <v>Medium Risk</v>
      </c>
      <c r="T1096" s="2" t="str">
        <f t="shared" si="155"/>
        <v>55+</v>
      </c>
      <c r="U1096" s="1">
        <f t="shared" ca="1" si="156"/>
        <v>2213</v>
      </c>
      <c r="V1096" s="2" t="str">
        <f t="shared" si="157"/>
        <v>High Loyalty</v>
      </c>
      <c r="W1096" s="2" t="str">
        <f t="shared" si="158"/>
        <v>Legitimate</v>
      </c>
      <c r="X1096" s="2" t="str">
        <f>IF(Q1096&lt;Data_Validation!$B$8,"Low Value",IF(Q1096&lt;Data_Validation!$B$9,"Medium Value","High Value"))</f>
        <v>Low Value</v>
      </c>
      <c r="Y1096" s="2" t="str">
        <f t="shared" si="159"/>
        <v>Stable</v>
      </c>
      <c r="Z1096" s="2" t="str">
        <f t="shared" si="160"/>
        <v>Check Data</v>
      </c>
    </row>
    <row r="1097" spans="1:26" x14ac:dyDescent="0.3">
      <c r="A1097" t="s">
        <v>1059</v>
      </c>
      <c r="B1097">
        <v>45</v>
      </c>
      <c r="C1097" t="s">
        <v>21</v>
      </c>
      <c r="D1097" t="s">
        <v>44</v>
      </c>
      <c r="E1097">
        <v>103.26</v>
      </c>
      <c r="F1097">
        <v>10</v>
      </c>
      <c r="G1097">
        <v>315</v>
      </c>
      <c r="H1097">
        <v>0</v>
      </c>
      <c r="I1097" t="s">
        <v>23</v>
      </c>
      <c r="J1097">
        <v>63.6</v>
      </c>
      <c r="K1097" s="1">
        <v>45266</v>
      </c>
      <c r="L1097">
        <v>20</v>
      </c>
      <c r="M1097">
        <v>0.4</v>
      </c>
      <c r="N1097">
        <f>IF(E1097="",Data_Validation!$B$1,E1097)</f>
        <v>103.26</v>
      </c>
      <c r="O1097">
        <f>IF(J1097="",Data_Validation!$B$2,J1097)</f>
        <v>63.6</v>
      </c>
      <c r="P1097">
        <f t="shared" si="153"/>
        <v>3</v>
      </c>
      <c r="Q1097" s="2">
        <f>CustomerData[[#This Row],[avg_order_value_clean]]*CustomerData[[#This Row],[total_orders]]</f>
        <v>1032.6000000000001</v>
      </c>
      <c r="R1097" s="2" t="str">
        <f t="shared" si="161"/>
        <v>Inactive</v>
      </c>
      <c r="S1097" s="2" t="str">
        <f t="shared" si="154"/>
        <v>Medium Risk</v>
      </c>
      <c r="T1097" s="2" t="str">
        <f t="shared" si="155"/>
        <v>45-54</v>
      </c>
      <c r="U1097" s="1">
        <f t="shared" ca="1" si="156"/>
        <v>995</v>
      </c>
      <c r="V1097" s="2" t="str">
        <f t="shared" si="157"/>
        <v>Low Loyalty</v>
      </c>
      <c r="W1097" s="2" t="str">
        <f t="shared" si="158"/>
        <v>Legitimate</v>
      </c>
      <c r="X1097" s="2" t="str">
        <f>IF(Q1097&lt;Data_Validation!$B$8,"Low Value",IF(Q1097&lt;Data_Validation!$B$9,"Medium Value","High Value"))</f>
        <v>Low Value</v>
      </c>
      <c r="Y1097" s="2" t="str">
        <f t="shared" si="159"/>
        <v>Stable</v>
      </c>
      <c r="Z1097" s="2" t="str">
        <f t="shared" si="160"/>
        <v>Check Data</v>
      </c>
    </row>
    <row r="1098" spans="1:26" x14ac:dyDescent="0.3">
      <c r="A1098" t="s">
        <v>884</v>
      </c>
      <c r="B1098">
        <v>35</v>
      </c>
      <c r="C1098" t="s">
        <v>14</v>
      </c>
      <c r="D1098" t="s">
        <v>44</v>
      </c>
      <c r="E1098">
        <v>28.44</v>
      </c>
      <c r="F1098">
        <v>13</v>
      </c>
      <c r="G1098">
        <v>265</v>
      </c>
      <c r="H1098">
        <v>0</v>
      </c>
      <c r="I1098" t="s">
        <v>16</v>
      </c>
      <c r="J1098">
        <v>70.7</v>
      </c>
      <c r="K1098" s="1">
        <v>44296</v>
      </c>
      <c r="L1098">
        <v>92</v>
      </c>
      <c r="M1098">
        <v>0.15</v>
      </c>
      <c r="N1098">
        <f>IF(E1098="",Data_Validation!$B$1,E1098)</f>
        <v>28.44</v>
      </c>
      <c r="O1098">
        <f>IF(J1098="",Data_Validation!$B$2,J1098)</f>
        <v>70.7</v>
      </c>
      <c r="P1098">
        <f t="shared" si="153"/>
        <v>3</v>
      </c>
      <c r="Q1098" s="2">
        <f>CustomerData[[#This Row],[avg_order_value_clean]]*CustomerData[[#This Row],[total_orders]]</f>
        <v>369.72</v>
      </c>
      <c r="R1098" s="2" t="str">
        <f t="shared" si="161"/>
        <v>Inactive</v>
      </c>
      <c r="S1098" s="2" t="str">
        <f t="shared" si="154"/>
        <v>Low Risk</v>
      </c>
      <c r="T1098" s="2" t="str">
        <f t="shared" si="155"/>
        <v>35-44</v>
      </c>
      <c r="U1098" s="1">
        <f t="shared" ca="1" si="156"/>
        <v>1965</v>
      </c>
      <c r="V1098" s="2" t="str">
        <f t="shared" si="157"/>
        <v>High Loyalty</v>
      </c>
      <c r="W1098" s="2" t="str">
        <f t="shared" si="158"/>
        <v>Legitimate</v>
      </c>
      <c r="X1098" s="2" t="str">
        <f>IF(Q1098&lt;Data_Validation!$B$8,"Low Value",IF(Q1098&lt;Data_Validation!$B$9,"Medium Value","High Value"))</f>
        <v>Low Value</v>
      </c>
      <c r="Y1098" s="2" t="str">
        <f t="shared" si="159"/>
        <v>Stable</v>
      </c>
      <c r="Z1098" s="2" t="str">
        <f t="shared" si="160"/>
        <v>Check Data</v>
      </c>
    </row>
    <row r="1099" spans="1:26" x14ac:dyDescent="0.3">
      <c r="A1099" t="s">
        <v>1060</v>
      </c>
      <c r="B1099">
        <v>30</v>
      </c>
      <c r="C1099" t="s">
        <v>21</v>
      </c>
      <c r="D1099" t="s">
        <v>15</v>
      </c>
      <c r="E1099">
        <v>35.76</v>
      </c>
      <c r="F1099">
        <v>15</v>
      </c>
      <c r="G1099">
        <v>306</v>
      </c>
      <c r="H1099">
        <v>0</v>
      </c>
      <c r="I1099" t="s">
        <v>29</v>
      </c>
      <c r="J1099">
        <v>60.5</v>
      </c>
      <c r="K1099" s="1">
        <v>44417</v>
      </c>
      <c r="L1099">
        <v>65</v>
      </c>
      <c r="M1099">
        <v>0.17</v>
      </c>
      <c r="N1099">
        <f>IF(E1099="",Data_Validation!$B$1,E1099)</f>
        <v>35.76</v>
      </c>
      <c r="O1099">
        <f>IF(J1099="",Data_Validation!$B$2,J1099)</f>
        <v>60.5</v>
      </c>
      <c r="P1099">
        <f t="shared" si="153"/>
        <v>1</v>
      </c>
      <c r="Q1099" s="2">
        <f>CustomerData[[#This Row],[avg_order_value_clean]]*CustomerData[[#This Row],[total_orders]]</f>
        <v>536.4</v>
      </c>
      <c r="R1099" s="2" t="str">
        <f t="shared" si="161"/>
        <v>Inactive</v>
      </c>
      <c r="S1099" s="2" t="str">
        <f t="shared" si="154"/>
        <v>Low Risk</v>
      </c>
      <c r="T1099" s="2" t="str">
        <f t="shared" si="155"/>
        <v>25-34</v>
      </c>
      <c r="U1099" s="1">
        <f t="shared" ca="1" si="156"/>
        <v>1844</v>
      </c>
      <c r="V1099" s="2" t="str">
        <f t="shared" si="157"/>
        <v>Medium Loyalty</v>
      </c>
      <c r="W1099" s="2" t="str">
        <f t="shared" si="158"/>
        <v>Legitimate</v>
      </c>
      <c r="X1099" s="2" t="str">
        <f>IF(Q1099&lt;Data_Validation!$B$8,"Low Value",IF(Q1099&lt;Data_Validation!$B$9,"Medium Value","High Value"))</f>
        <v>Low Value</v>
      </c>
      <c r="Y1099" s="2" t="str">
        <f t="shared" si="159"/>
        <v>Stable</v>
      </c>
      <c r="Z1099" s="2" t="str">
        <f t="shared" si="160"/>
        <v>Check Data</v>
      </c>
    </row>
    <row r="1100" spans="1:26" x14ac:dyDescent="0.3">
      <c r="A1100" t="s">
        <v>1061</v>
      </c>
      <c r="B1100">
        <v>54</v>
      </c>
      <c r="C1100" t="s">
        <v>14</v>
      </c>
      <c r="D1100" t="s">
        <v>50</v>
      </c>
      <c r="E1100">
        <v>117.18</v>
      </c>
      <c r="F1100">
        <v>3</v>
      </c>
      <c r="G1100">
        <v>319</v>
      </c>
      <c r="H1100">
        <v>0</v>
      </c>
      <c r="I1100" t="s">
        <v>23</v>
      </c>
      <c r="J1100">
        <v>24.2</v>
      </c>
      <c r="K1100" s="1">
        <v>44974</v>
      </c>
      <c r="L1100">
        <v>27</v>
      </c>
      <c r="M1100">
        <v>0.39</v>
      </c>
      <c r="N1100">
        <f>IF(E1100="",Data_Validation!$B$1,E1100)</f>
        <v>117.18</v>
      </c>
      <c r="O1100">
        <f>IF(J1100="",Data_Validation!$B$2,J1100)</f>
        <v>24.2</v>
      </c>
      <c r="P1100">
        <f t="shared" si="153"/>
        <v>2</v>
      </c>
      <c r="Q1100" s="2">
        <f>CustomerData[[#This Row],[avg_order_value_clean]]*CustomerData[[#This Row],[total_orders]]</f>
        <v>351.54</v>
      </c>
      <c r="R1100" s="2" t="str">
        <f t="shared" si="161"/>
        <v>Inactive</v>
      </c>
      <c r="S1100" s="2" t="str">
        <f t="shared" si="154"/>
        <v>Medium Risk</v>
      </c>
      <c r="T1100" s="2" t="str">
        <f t="shared" si="155"/>
        <v>45-54</v>
      </c>
      <c r="U1100" s="1">
        <f t="shared" ca="1" si="156"/>
        <v>1287</v>
      </c>
      <c r="V1100" s="2" t="str">
        <f t="shared" si="157"/>
        <v>Low Loyalty</v>
      </c>
      <c r="W1100" s="2" t="str">
        <f t="shared" si="158"/>
        <v>Legitimate</v>
      </c>
      <c r="X1100" s="2" t="str">
        <f>IF(Q1100&lt;Data_Validation!$B$8,"Low Value",IF(Q1100&lt;Data_Validation!$B$9,"Medium Value","High Value"))</f>
        <v>Low Value</v>
      </c>
      <c r="Y1100" s="2" t="str">
        <f t="shared" si="159"/>
        <v>Stable</v>
      </c>
      <c r="Z1100" s="2" t="str">
        <f t="shared" si="160"/>
        <v>Check Data</v>
      </c>
    </row>
    <row r="1101" spans="1:26" x14ac:dyDescent="0.3">
      <c r="A1101" t="s">
        <v>1062</v>
      </c>
      <c r="B1101">
        <v>39</v>
      </c>
      <c r="C1101" t="s">
        <v>25</v>
      </c>
      <c r="D1101" t="s">
        <v>35</v>
      </c>
      <c r="E1101">
        <v>254.95</v>
      </c>
      <c r="F1101">
        <v>10</v>
      </c>
      <c r="G1101">
        <v>105</v>
      </c>
      <c r="H1101">
        <v>0</v>
      </c>
      <c r="I1101" t="s">
        <v>29</v>
      </c>
      <c r="J1101">
        <v>73.5</v>
      </c>
      <c r="K1101" s="1">
        <v>44306</v>
      </c>
      <c r="L1101">
        <v>16</v>
      </c>
      <c r="M1101">
        <v>0.14000000000000001</v>
      </c>
      <c r="N1101">
        <f>IF(E1101="",Data_Validation!$B$1,E1101)</f>
        <v>254.95</v>
      </c>
      <c r="O1101">
        <f>IF(J1101="",Data_Validation!$B$2,J1101)</f>
        <v>73.5</v>
      </c>
      <c r="P1101">
        <f t="shared" si="153"/>
        <v>1</v>
      </c>
      <c r="Q1101" s="2">
        <f>CustomerData[[#This Row],[avg_order_value_clean]]*CustomerData[[#This Row],[total_orders]]</f>
        <v>2549.5</v>
      </c>
      <c r="R1101" s="2" t="str">
        <f t="shared" si="161"/>
        <v>Inactive</v>
      </c>
      <c r="S1101" s="2" t="str">
        <f t="shared" si="154"/>
        <v>Low Risk</v>
      </c>
      <c r="T1101" s="2" t="str">
        <f t="shared" si="155"/>
        <v>35-44</v>
      </c>
      <c r="U1101" s="1">
        <f t="shared" ca="1" si="156"/>
        <v>1955</v>
      </c>
      <c r="V1101" s="2" t="str">
        <f t="shared" si="157"/>
        <v>Low Loyalty</v>
      </c>
      <c r="W1101" s="2" t="str">
        <f t="shared" si="158"/>
        <v>Legitimate</v>
      </c>
      <c r="X1101" s="2" t="str">
        <f>IF(Q1101&lt;Data_Validation!$B$8,"Low Value",IF(Q1101&lt;Data_Validation!$B$9,"Medium Value","High Value"))</f>
        <v>High Value</v>
      </c>
      <c r="Y1101" s="2" t="str">
        <f t="shared" si="159"/>
        <v>High Value - Maintain</v>
      </c>
      <c r="Z1101" s="2" t="str">
        <f t="shared" si="160"/>
        <v>Check Data</v>
      </c>
    </row>
    <row r="1102" spans="1:26" x14ac:dyDescent="0.3">
      <c r="A1102" t="s">
        <v>1063</v>
      </c>
      <c r="B1102">
        <v>29</v>
      </c>
      <c r="C1102" t="s">
        <v>14</v>
      </c>
      <c r="D1102" t="s">
        <v>44</v>
      </c>
      <c r="E1102">
        <v>144.01</v>
      </c>
      <c r="F1102">
        <v>11</v>
      </c>
      <c r="G1102">
        <v>252</v>
      </c>
      <c r="H1102">
        <v>0</v>
      </c>
      <c r="I1102" t="s">
        <v>19</v>
      </c>
      <c r="K1102" s="1">
        <v>44261</v>
      </c>
      <c r="L1102">
        <v>36</v>
      </c>
      <c r="M1102">
        <v>0.12</v>
      </c>
      <c r="N1102">
        <f>IF(E1102="",Data_Validation!$B$1,E1102)</f>
        <v>144.01</v>
      </c>
      <c r="O1102">
        <f>IF(J1102="",Data_Validation!$B$2,J1102)</f>
        <v>250</v>
      </c>
      <c r="P1102">
        <f t="shared" si="153"/>
        <v>3</v>
      </c>
      <c r="Q1102" s="2">
        <f>CustomerData[[#This Row],[avg_order_value_clean]]*CustomerData[[#This Row],[total_orders]]</f>
        <v>1584.11</v>
      </c>
      <c r="R1102" s="2" t="str">
        <f t="shared" si="161"/>
        <v>Inactive</v>
      </c>
      <c r="S1102" s="2" t="str">
        <f t="shared" si="154"/>
        <v>Low Risk</v>
      </c>
      <c r="T1102" s="2" t="str">
        <f t="shared" si="155"/>
        <v>25-34</v>
      </c>
      <c r="U1102" s="1">
        <f t="shared" ca="1" si="156"/>
        <v>2000</v>
      </c>
      <c r="V1102" s="2" t="str">
        <f t="shared" si="157"/>
        <v>Low Loyalty</v>
      </c>
      <c r="W1102" s="2" t="str">
        <f t="shared" si="158"/>
        <v>Legitimate</v>
      </c>
      <c r="X1102" s="2" t="str">
        <f>IF(Q1102&lt;Data_Validation!$B$8,"Low Value",IF(Q1102&lt;Data_Validation!$B$9,"Medium Value","High Value"))</f>
        <v>High Value</v>
      </c>
      <c r="Y1102" s="2" t="str">
        <f t="shared" si="159"/>
        <v>High Value - Maintain</v>
      </c>
      <c r="Z1102" s="2" t="str">
        <f t="shared" si="160"/>
        <v>Check Data</v>
      </c>
    </row>
    <row r="1103" spans="1:26" x14ac:dyDescent="0.3">
      <c r="A1103" t="s">
        <v>1064</v>
      </c>
      <c r="B1103">
        <v>19</v>
      </c>
      <c r="C1103" t="s">
        <v>25</v>
      </c>
      <c r="D1103" t="s">
        <v>22</v>
      </c>
      <c r="E1103">
        <v>57.14</v>
      </c>
      <c r="F1103">
        <v>9</v>
      </c>
      <c r="G1103">
        <v>198</v>
      </c>
      <c r="H1103">
        <v>0</v>
      </c>
      <c r="I1103" t="s">
        <v>19</v>
      </c>
      <c r="J1103">
        <v>95.2</v>
      </c>
      <c r="K1103" s="1">
        <v>45339</v>
      </c>
      <c r="L1103">
        <v>70</v>
      </c>
      <c r="M1103">
        <v>0.24</v>
      </c>
      <c r="N1103">
        <f>IF(E1103="",Data_Validation!$B$1,E1103)</f>
        <v>57.14</v>
      </c>
      <c r="O1103">
        <f>IF(J1103="",Data_Validation!$B$2,J1103)</f>
        <v>95.2</v>
      </c>
      <c r="P1103">
        <f t="shared" si="153"/>
        <v>1</v>
      </c>
      <c r="Q1103" s="2">
        <f>CustomerData[[#This Row],[avg_order_value_clean]]*CustomerData[[#This Row],[total_orders]]</f>
        <v>514.26</v>
      </c>
      <c r="R1103" s="2" t="str">
        <f t="shared" si="161"/>
        <v>Inactive</v>
      </c>
      <c r="S1103" s="2" t="str">
        <f t="shared" si="154"/>
        <v>Medium Risk</v>
      </c>
      <c r="T1103" s="2" t="str">
        <f t="shared" si="155"/>
        <v>Under 25</v>
      </c>
      <c r="U1103" s="1">
        <f t="shared" ca="1" si="156"/>
        <v>922</v>
      </c>
      <c r="V1103" s="2" t="str">
        <f t="shared" si="157"/>
        <v>High Loyalty</v>
      </c>
      <c r="W1103" s="2" t="str">
        <f t="shared" si="158"/>
        <v>Legitimate</v>
      </c>
      <c r="X1103" s="2" t="str">
        <f>IF(Q1103&lt;Data_Validation!$B$8,"Low Value",IF(Q1103&lt;Data_Validation!$B$9,"Medium Value","High Value"))</f>
        <v>Low Value</v>
      </c>
      <c r="Y1103" s="2" t="str">
        <f t="shared" si="159"/>
        <v>Stable</v>
      </c>
      <c r="Z1103" s="2" t="str">
        <f t="shared" si="160"/>
        <v>Check Data</v>
      </c>
    </row>
    <row r="1104" spans="1:26" x14ac:dyDescent="0.3">
      <c r="A1104" t="s">
        <v>971</v>
      </c>
      <c r="B1104">
        <v>54</v>
      </c>
      <c r="C1104" t="s">
        <v>25</v>
      </c>
      <c r="D1104" t="s">
        <v>35</v>
      </c>
      <c r="E1104">
        <v>164.11</v>
      </c>
      <c r="F1104">
        <v>8</v>
      </c>
      <c r="G1104">
        <v>55</v>
      </c>
      <c r="H1104">
        <v>0</v>
      </c>
      <c r="I1104" t="s">
        <v>23</v>
      </c>
      <c r="J1104">
        <v>67.900000000000006</v>
      </c>
      <c r="K1104" s="1">
        <v>45523</v>
      </c>
      <c r="L1104">
        <v>10</v>
      </c>
      <c r="M1104">
        <v>0.09</v>
      </c>
      <c r="N1104">
        <f>IF(E1104="",Data_Validation!$B$1,E1104)</f>
        <v>164.11</v>
      </c>
      <c r="O1104">
        <f>IF(J1104="",Data_Validation!$B$2,J1104)</f>
        <v>67.900000000000006</v>
      </c>
      <c r="P1104">
        <f t="shared" si="153"/>
        <v>2</v>
      </c>
      <c r="Q1104" s="2">
        <f>CustomerData[[#This Row],[avg_order_value_clean]]*CustomerData[[#This Row],[total_orders]]</f>
        <v>1312.88</v>
      </c>
      <c r="R1104" s="2" t="str">
        <f t="shared" si="161"/>
        <v>At Risk</v>
      </c>
      <c r="S1104" s="2" t="str">
        <f t="shared" si="154"/>
        <v>Low Risk</v>
      </c>
      <c r="T1104" s="2" t="str">
        <f t="shared" si="155"/>
        <v>45-54</v>
      </c>
      <c r="U1104" s="1">
        <f t="shared" ca="1" si="156"/>
        <v>738</v>
      </c>
      <c r="V1104" s="2" t="str">
        <f t="shared" si="157"/>
        <v>Low Loyalty</v>
      </c>
      <c r="W1104" s="2" t="str">
        <f t="shared" si="158"/>
        <v>Legitimate</v>
      </c>
      <c r="X1104" s="2" t="str">
        <f>IF(Q1104&lt;Data_Validation!$B$8,"Low Value",IF(Q1104&lt;Data_Validation!$B$9,"Medium Value","High Value"))</f>
        <v>Low Value</v>
      </c>
      <c r="Y1104" s="2" t="str">
        <f t="shared" si="159"/>
        <v>Stable</v>
      </c>
      <c r="Z1104" s="2" t="str">
        <f t="shared" si="160"/>
        <v>Check Data</v>
      </c>
    </row>
    <row r="1105" spans="1:26" x14ac:dyDescent="0.3">
      <c r="A1105" t="s">
        <v>1065</v>
      </c>
      <c r="B1105">
        <v>24</v>
      </c>
      <c r="C1105" t="s">
        <v>21</v>
      </c>
      <c r="D1105" t="s">
        <v>26</v>
      </c>
      <c r="E1105">
        <v>23.38</v>
      </c>
      <c r="F1105">
        <v>18</v>
      </c>
      <c r="G1105">
        <v>238</v>
      </c>
      <c r="H1105">
        <v>0</v>
      </c>
      <c r="I1105" t="s">
        <v>16</v>
      </c>
      <c r="J1105">
        <v>84</v>
      </c>
      <c r="K1105" s="1">
        <v>44948</v>
      </c>
      <c r="L1105">
        <v>44</v>
      </c>
      <c r="M1105">
        <v>0.17</v>
      </c>
      <c r="N1105">
        <f>IF(E1105="",Data_Validation!$B$1,E1105)</f>
        <v>23.38</v>
      </c>
      <c r="O1105">
        <f>IF(J1105="",Data_Validation!$B$2,J1105)</f>
        <v>84</v>
      </c>
      <c r="P1105">
        <f t="shared" si="153"/>
        <v>1</v>
      </c>
      <c r="Q1105" s="2">
        <f>CustomerData[[#This Row],[avg_order_value_clean]]*CustomerData[[#This Row],[total_orders]]</f>
        <v>420.84</v>
      </c>
      <c r="R1105" s="2" t="str">
        <f t="shared" si="161"/>
        <v>Inactive</v>
      </c>
      <c r="S1105" s="2" t="str">
        <f t="shared" si="154"/>
        <v>Low Risk</v>
      </c>
      <c r="T1105" s="2" t="str">
        <f t="shared" si="155"/>
        <v>Under 25</v>
      </c>
      <c r="U1105" s="1">
        <f t="shared" ca="1" si="156"/>
        <v>1313</v>
      </c>
      <c r="V1105" s="2" t="str">
        <f t="shared" si="157"/>
        <v>Medium Loyalty</v>
      </c>
      <c r="W1105" s="2" t="str">
        <f t="shared" si="158"/>
        <v>Legitimate</v>
      </c>
      <c r="X1105" s="2" t="str">
        <f>IF(Q1105&lt;Data_Validation!$B$8,"Low Value",IF(Q1105&lt;Data_Validation!$B$9,"Medium Value","High Value"))</f>
        <v>Low Value</v>
      </c>
      <c r="Y1105" s="2" t="str">
        <f t="shared" si="159"/>
        <v>Stable</v>
      </c>
      <c r="Z1105" s="2" t="str">
        <f t="shared" si="160"/>
        <v>Check Data</v>
      </c>
    </row>
    <row r="1106" spans="1:26" x14ac:dyDescent="0.3">
      <c r="A1106" t="s">
        <v>1066</v>
      </c>
      <c r="B1106">
        <v>43</v>
      </c>
      <c r="C1106" t="s">
        <v>14</v>
      </c>
      <c r="D1106" t="s">
        <v>50</v>
      </c>
      <c r="E1106">
        <v>10.66</v>
      </c>
      <c r="F1106">
        <v>13</v>
      </c>
      <c r="G1106">
        <v>346</v>
      </c>
      <c r="H1106">
        <v>0</v>
      </c>
      <c r="I1106" t="s">
        <v>19</v>
      </c>
      <c r="J1106">
        <v>97.9</v>
      </c>
      <c r="K1106" s="1">
        <v>45739</v>
      </c>
      <c r="L1106">
        <v>19</v>
      </c>
      <c r="M1106">
        <v>0.14000000000000001</v>
      </c>
      <c r="N1106">
        <f>IF(E1106="",Data_Validation!$B$1,E1106)</f>
        <v>10.66</v>
      </c>
      <c r="O1106">
        <f>IF(J1106="",Data_Validation!$B$2,J1106)</f>
        <v>97.9</v>
      </c>
      <c r="P1106">
        <f t="shared" si="153"/>
        <v>1</v>
      </c>
      <c r="Q1106" s="2">
        <f>CustomerData[[#This Row],[avg_order_value_clean]]*CustomerData[[#This Row],[total_orders]]</f>
        <v>138.58000000000001</v>
      </c>
      <c r="R1106" s="2" t="str">
        <f t="shared" si="161"/>
        <v>Inactive</v>
      </c>
      <c r="S1106" s="2" t="str">
        <f t="shared" si="154"/>
        <v>Low Risk</v>
      </c>
      <c r="T1106" s="2" t="str">
        <f t="shared" si="155"/>
        <v>35-44</v>
      </c>
      <c r="U1106" s="1">
        <f t="shared" ca="1" si="156"/>
        <v>522</v>
      </c>
      <c r="V1106" s="2" t="str">
        <f t="shared" si="157"/>
        <v>Low Loyalty</v>
      </c>
      <c r="W1106" s="2" t="str">
        <f t="shared" si="158"/>
        <v>Legitimate</v>
      </c>
      <c r="X1106" s="2" t="str">
        <f>IF(Q1106&lt;Data_Validation!$B$8,"Low Value",IF(Q1106&lt;Data_Validation!$B$9,"Medium Value","High Value"))</f>
        <v>Low Value</v>
      </c>
      <c r="Y1106" s="2" t="str">
        <f t="shared" si="159"/>
        <v>Stable</v>
      </c>
      <c r="Z1106" s="2" t="str">
        <f t="shared" si="160"/>
        <v>Check Data</v>
      </c>
    </row>
    <row r="1107" spans="1:26" x14ac:dyDescent="0.3">
      <c r="A1107" t="s">
        <v>1067</v>
      </c>
      <c r="B1107">
        <v>43</v>
      </c>
      <c r="C1107" t="s">
        <v>21</v>
      </c>
      <c r="D1107" t="s">
        <v>52</v>
      </c>
      <c r="E1107">
        <v>85.38</v>
      </c>
      <c r="F1107">
        <v>9</v>
      </c>
      <c r="G1107">
        <v>340</v>
      </c>
      <c r="H1107">
        <v>0</v>
      </c>
      <c r="I1107" t="s">
        <v>29</v>
      </c>
      <c r="J1107">
        <v>4.3</v>
      </c>
      <c r="K1107" s="1">
        <v>45067</v>
      </c>
      <c r="L1107">
        <v>74</v>
      </c>
      <c r="M1107">
        <v>0.08</v>
      </c>
      <c r="N1107">
        <f>IF(E1107="",Data_Validation!$B$1,E1107)</f>
        <v>85.38</v>
      </c>
      <c r="O1107">
        <f>IF(J1107="",Data_Validation!$B$2,J1107)</f>
        <v>4.3</v>
      </c>
      <c r="P1107">
        <f t="shared" si="153"/>
        <v>2</v>
      </c>
      <c r="Q1107" s="2">
        <f>CustomerData[[#This Row],[avg_order_value_clean]]*CustomerData[[#This Row],[total_orders]]</f>
        <v>768.42</v>
      </c>
      <c r="R1107" s="2" t="str">
        <f t="shared" si="161"/>
        <v>Inactive</v>
      </c>
      <c r="S1107" s="2" t="str">
        <f t="shared" si="154"/>
        <v>Low Risk</v>
      </c>
      <c r="T1107" s="2" t="str">
        <f t="shared" si="155"/>
        <v>35-44</v>
      </c>
      <c r="U1107" s="1">
        <f t="shared" ca="1" si="156"/>
        <v>1194</v>
      </c>
      <c r="V1107" s="2" t="str">
        <f t="shared" si="157"/>
        <v>High Loyalty</v>
      </c>
      <c r="W1107" s="2" t="str">
        <f t="shared" si="158"/>
        <v>Legitimate</v>
      </c>
      <c r="X1107" s="2" t="str">
        <f>IF(Q1107&lt;Data_Validation!$B$8,"Low Value",IF(Q1107&lt;Data_Validation!$B$9,"Medium Value","High Value"))</f>
        <v>Low Value</v>
      </c>
      <c r="Y1107" s="2" t="str">
        <f t="shared" si="159"/>
        <v>Stable</v>
      </c>
      <c r="Z1107" s="2" t="str">
        <f t="shared" si="160"/>
        <v>Check Data</v>
      </c>
    </row>
    <row r="1108" spans="1:26" x14ac:dyDescent="0.3">
      <c r="A1108" t="s">
        <v>825</v>
      </c>
      <c r="B1108">
        <v>41</v>
      </c>
      <c r="C1108" t="s">
        <v>14</v>
      </c>
      <c r="D1108" t="s">
        <v>26</v>
      </c>
      <c r="E1108">
        <v>236.24</v>
      </c>
      <c r="F1108">
        <v>6</v>
      </c>
      <c r="G1108">
        <v>362</v>
      </c>
      <c r="H1108">
        <v>0</v>
      </c>
      <c r="I1108" t="s">
        <v>23</v>
      </c>
      <c r="J1108">
        <v>47.7</v>
      </c>
      <c r="K1108" s="1">
        <v>44358</v>
      </c>
      <c r="L1108">
        <v>90</v>
      </c>
      <c r="M1108">
        <v>0.31</v>
      </c>
      <c r="N1108">
        <f>IF(E1108="",Data_Validation!$B$1,E1108)</f>
        <v>236.24</v>
      </c>
      <c r="O1108">
        <f>IF(J1108="",Data_Validation!$B$2,J1108)</f>
        <v>47.7</v>
      </c>
      <c r="P1108">
        <f t="shared" si="153"/>
        <v>3</v>
      </c>
      <c r="Q1108" s="2">
        <f>CustomerData[[#This Row],[avg_order_value_clean]]*CustomerData[[#This Row],[total_orders]]</f>
        <v>1417.44</v>
      </c>
      <c r="R1108" s="2" t="str">
        <f t="shared" si="161"/>
        <v>Inactive</v>
      </c>
      <c r="S1108" s="2" t="str">
        <f t="shared" si="154"/>
        <v>Medium Risk</v>
      </c>
      <c r="T1108" s="2" t="str">
        <f t="shared" si="155"/>
        <v>35-44</v>
      </c>
      <c r="U1108" s="1">
        <f t="shared" ca="1" si="156"/>
        <v>1903</v>
      </c>
      <c r="V1108" s="2" t="str">
        <f t="shared" si="157"/>
        <v>High Loyalty</v>
      </c>
      <c r="W1108" s="2" t="str">
        <f t="shared" si="158"/>
        <v>Legitimate</v>
      </c>
      <c r="X1108" s="2" t="str">
        <f>IF(Q1108&lt;Data_Validation!$B$8,"Low Value",IF(Q1108&lt;Data_Validation!$B$9,"Medium Value","High Value"))</f>
        <v>Low Value</v>
      </c>
      <c r="Y1108" s="2" t="str">
        <f t="shared" si="159"/>
        <v>Stable</v>
      </c>
      <c r="Z1108" s="2" t="str">
        <f t="shared" si="160"/>
        <v>Check Data</v>
      </c>
    </row>
    <row r="1109" spans="1:26" x14ac:dyDescent="0.3">
      <c r="A1109" t="s">
        <v>296</v>
      </c>
      <c r="B1109">
        <v>29</v>
      </c>
      <c r="C1109" t="s">
        <v>21</v>
      </c>
      <c r="D1109" t="s">
        <v>35</v>
      </c>
      <c r="E1109">
        <v>287.42</v>
      </c>
      <c r="F1109">
        <v>4</v>
      </c>
      <c r="G1109">
        <v>217</v>
      </c>
      <c r="H1109">
        <v>0</v>
      </c>
      <c r="I1109" t="s">
        <v>23</v>
      </c>
      <c r="J1109">
        <v>29.1</v>
      </c>
      <c r="K1109" s="1">
        <v>44185</v>
      </c>
      <c r="L1109">
        <v>98</v>
      </c>
      <c r="M1109">
        <v>0.15</v>
      </c>
      <c r="N1109">
        <f>IF(E1109="",Data_Validation!$B$1,E1109)</f>
        <v>287.42</v>
      </c>
      <c r="O1109">
        <f>IF(J1109="",Data_Validation!$B$2,J1109)</f>
        <v>29.1</v>
      </c>
      <c r="P1109">
        <f t="shared" si="153"/>
        <v>2</v>
      </c>
      <c r="Q1109" s="2">
        <f>CustomerData[[#This Row],[avg_order_value_clean]]*CustomerData[[#This Row],[total_orders]]</f>
        <v>1149.68</v>
      </c>
      <c r="R1109" s="2" t="str">
        <f t="shared" si="161"/>
        <v>Inactive</v>
      </c>
      <c r="S1109" s="2" t="str">
        <f t="shared" si="154"/>
        <v>Low Risk</v>
      </c>
      <c r="T1109" s="2" t="str">
        <f t="shared" si="155"/>
        <v>25-34</v>
      </c>
      <c r="U1109" s="1">
        <f t="shared" ca="1" si="156"/>
        <v>2076</v>
      </c>
      <c r="V1109" s="2" t="str">
        <f t="shared" si="157"/>
        <v>High Loyalty</v>
      </c>
      <c r="W1109" s="2" t="str">
        <f t="shared" si="158"/>
        <v>Legitimate</v>
      </c>
      <c r="X1109" s="2" t="str">
        <f>IF(Q1109&lt;Data_Validation!$B$8,"Low Value",IF(Q1109&lt;Data_Validation!$B$9,"Medium Value","High Value"))</f>
        <v>Low Value</v>
      </c>
      <c r="Y1109" s="2" t="str">
        <f t="shared" si="159"/>
        <v>Stable</v>
      </c>
      <c r="Z1109" s="2" t="str">
        <f t="shared" si="160"/>
        <v>Check Data</v>
      </c>
    </row>
    <row r="1110" spans="1:26" x14ac:dyDescent="0.3">
      <c r="A1110" t="s">
        <v>582</v>
      </c>
      <c r="B1110">
        <v>33</v>
      </c>
      <c r="C1110" t="s">
        <v>25</v>
      </c>
      <c r="D1110" t="s">
        <v>35</v>
      </c>
      <c r="E1110">
        <v>45.87</v>
      </c>
      <c r="F1110">
        <v>14</v>
      </c>
      <c r="G1110">
        <v>211</v>
      </c>
      <c r="H1110">
        <v>0</v>
      </c>
      <c r="I1110" t="s">
        <v>16</v>
      </c>
      <c r="J1110">
        <v>47.5</v>
      </c>
      <c r="K1110" s="1">
        <v>44288</v>
      </c>
      <c r="L1110">
        <v>65</v>
      </c>
      <c r="M1110">
        <v>0.18</v>
      </c>
      <c r="N1110">
        <f>IF(E1110="",Data_Validation!$B$1,E1110)</f>
        <v>45.87</v>
      </c>
      <c r="O1110">
        <f>IF(J1110="",Data_Validation!$B$2,J1110)</f>
        <v>47.5</v>
      </c>
      <c r="P1110">
        <f t="shared" si="153"/>
        <v>2</v>
      </c>
      <c r="Q1110" s="2">
        <f>CustomerData[[#This Row],[avg_order_value_clean]]*CustomerData[[#This Row],[total_orders]]</f>
        <v>642.17999999999995</v>
      </c>
      <c r="R1110" s="2" t="str">
        <f t="shared" si="161"/>
        <v>Inactive</v>
      </c>
      <c r="S1110" s="2" t="str">
        <f t="shared" si="154"/>
        <v>Low Risk</v>
      </c>
      <c r="T1110" s="2" t="str">
        <f t="shared" si="155"/>
        <v>25-34</v>
      </c>
      <c r="U1110" s="1">
        <f t="shared" ca="1" si="156"/>
        <v>1973</v>
      </c>
      <c r="V1110" s="2" t="str">
        <f t="shared" si="157"/>
        <v>Medium Loyalty</v>
      </c>
      <c r="W1110" s="2" t="str">
        <f t="shared" si="158"/>
        <v>Legitimate</v>
      </c>
      <c r="X1110" s="2" t="str">
        <f>IF(Q1110&lt;Data_Validation!$B$8,"Low Value",IF(Q1110&lt;Data_Validation!$B$9,"Medium Value","High Value"))</f>
        <v>Low Value</v>
      </c>
      <c r="Y1110" s="2" t="str">
        <f t="shared" si="159"/>
        <v>Stable</v>
      </c>
      <c r="Z1110" s="2" t="str">
        <f t="shared" si="160"/>
        <v>Check Data</v>
      </c>
    </row>
    <row r="1111" spans="1:26" x14ac:dyDescent="0.3">
      <c r="A1111" t="s">
        <v>1068</v>
      </c>
      <c r="B1111">
        <v>40</v>
      </c>
      <c r="C1111" t="s">
        <v>14</v>
      </c>
      <c r="D1111" t="s">
        <v>50</v>
      </c>
      <c r="F1111">
        <v>7</v>
      </c>
      <c r="G1111">
        <v>188</v>
      </c>
      <c r="H1111">
        <v>0</v>
      </c>
      <c r="I1111" t="s">
        <v>23</v>
      </c>
      <c r="J1111">
        <v>91.7</v>
      </c>
      <c r="K1111" s="1">
        <v>44764</v>
      </c>
      <c r="L1111">
        <v>74</v>
      </c>
      <c r="M1111">
        <v>0.23</v>
      </c>
      <c r="N1111">
        <f>IF(E1111="",Data_Validation!$B$1,E1111)</f>
        <v>250</v>
      </c>
      <c r="O1111">
        <f>IF(J1111="",Data_Validation!$B$2,J1111)</f>
        <v>91.7</v>
      </c>
      <c r="P1111">
        <f t="shared" si="153"/>
        <v>3</v>
      </c>
      <c r="Q1111" s="2">
        <f>CustomerData[[#This Row],[avg_order_value_clean]]*CustomerData[[#This Row],[total_orders]]</f>
        <v>1750</v>
      </c>
      <c r="R1111" s="2" t="str">
        <f t="shared" si="161"/>
        <v>Inactive</v>
      </c>
      <c r="S1111" s="2" t="str">
        <f t="shared" si="154"/>
        <v>Medium Risk</v>
      </c>
      <c r="T1111" s="2" t="str">
        <f t="shared" si="155"/>
        <v>35-44</v>
      </c>
      <c r="U1111" s="1">
        <f t="shared" ca="1" si="156"/>
        <v>1497</v>
      </c>
      <c r="V1111" s="2" t="str">
        <f t="shared" si="157"/>
        <v>High Loyalty</v>
      </c>
      <c r="W1111" s="2" t="str">
        <f t="shared" si="158"/>
        <v>Legitimate</v>
      </c>
      <c r="X1111" s="2" t="str">
        <f>IF(Q1111&lt;Data_Validation!$B$8,"Low Value",IF(Q1111&lt;Data_Validation!$B$9,"Medium Value","High Value"))</f>
        <v>High Value</v>
      </c>
      <c r="Y1111" s="2" t="str">
        <f t="shared" si="159"/>
        <v>High Value - Maintain</v>
      </c>
      <c r="Z1111" s="2" t="str">
        <f t="shared" si="160"/>
        <v>Check Data</v>
      </c>
    </row>
    <row r="1112" spans="1:26" x14ac:dyDescent="0.3">
      <c r="A1112" t="s">
        <v>1069</v>
      </c>
      <c r="B1112">
        <v>57</v>
      </c>
      <c r="C1112" t="s">
        <v>14</v>
      </c>
      <c r="D1112" t="s">
        <v>28</v>
      </c>
      <c r="E1112">
        <v>21.41</v>
      </c>
      <c r="F1112">
        <v>10</v>
      </c>
      <c r="G1112">
        <v>334</v>
      </c>
      <c r="H1112">
        <v>0</v>
      </c>
      <c r="I1112" t="s">
        <v>40</v>
      </c>
      <c r="J1112">
        <v>98.3</v>
      </c>
      <c r="K1112" s="1">
        <v>44327</v>
      </c>
      <c r="L1112">
        <v>62</v>
      </c>
      <c r="M1112">
        <v>0.52</v>
      </c>
      <c r="N1112">
        <f>IF(E1112="",Data_Validation!$B$1,E1112)</f>
        <v>21.41</v>
      </c>
      <c r="O1112">
        <f>IF(J1112="",Data_Validation!$B$2,J1112)</f>
        <v>98.3</v>
      </c>
      <c r="P1112">
        <f t="shared" si="153"/>
        <v>1</v>
      </c>
      <c r="Q1112" s="2">
        <f>CustomerData[[#This Row],[avg_order_value_clean]]*CustomerData[[#This Row],[total_orders]]</f>
        <v>214.1</v>
      </c>
      <c r="R1112" s="2" t="str">
        <f t="shared" si="161"/>
        <v>Inactive</v>
      </c>
      <c r="S1112" s="2" t="str">
        <f t="shared" si="154"/>
        <v>High Risk</v>
      </c>
      <c r="T1112" s="2" t="str">
        <f t="shared" si="155"/>
        <v>55+</v>
      </c>
      <c r="U1112" s="1">
        <f t="shared" ca="1" si="156"/>
        <v>1934</v>
      </c>
      <c r="V1112" s="2" t="str">
        <f t="shared" si="157"/>
        <v>Medium Loyalty</v>
      </c>
      <c r="W1112" s="2" t="str">
        <f t="shared" si="158"/>
        <v>Legitimate</v>
      </c>
      <c r="X1112" s="2" t="str">
        <f>IF(Q1112&lt;Data_Validation!$B$8,"Low Value",IF(Q1112&lt;Data_Validation!$B$9,"Medium Value","High Value"))</f>
        <v>Low Value</v>
      </c>
      <c r="Y1112" s="2" t="str">
        <f t="shared" si="159"/>
        <v>At Risk - Develop</v>
      </c>
      <c r="Z1112" s="2" t="str">
        <f t="shared" si="160"/>
        <v>Check Data</v>
      </c>
    </row>
    <row r="1113" spans="1:26" x14ac:dyDescent="0.3">
      <c r="A1113" t="s">
        <v>1070</v>
      </c>
      <c r="B1113">
        <v>79</v>
      </c>
      <c r="C1113" t="s">
        <v>21</v>
      </c>
      <c r="D1113" t="s">
        <v>15</v>
      </c>
      <c r="E1113">
        <v>123.36</v>
      </c>
      <c r="F1113">
        <v>6</v>
      </c>
      <c r="G1113">
        <v>364</v>
      </c>
      <c r="H1113">
        <v>0</v>
      </c>
      <c r="I1113" t="s">
        <v>29</v>
      </c>
      <c r="J1113">
        <v>90.5</v>
      </c>
      <c r="K1113" s="1">
        <v>44806</v>
      </c>
      <c r="L1113">
        <v>33</v>
      </c>
      <c r="M1113">
        <v>0.67</v>
      </c>
      <c r="N1113">
        <f>IF(E1113="",Data_Validation!$B$1,E1113)</f>
        <v>123.36</v>
      </c>
      <c r="O1113">
        <f>IF(J1113="",Data_Validation!$B$2,J1113)</f>
        <v>90.5</v>
      </c>
      <c r="P1113">
        <f t="shared" si="153"/>
        <v>1</v>
      </c>
      <c r="Q1113" s="2">
        <f>CustomerData[[#This Row],[avg_order_value_clean]]*CustomerData[[#This Row],[total_orders]]</f>
        <v>740.16</v>
      </c>
      <c r="R1113" s="2" t="str">
        <f t="shared" si="161"/>
        <v>Inactive</v>
      </c>
      <c r="S1113" s="2" t="str">
        <f t="shared" si="154"/>
        <v>High Risk</v>
      </c>
      <c r="T1113" s="2" t="str">
        <f t="shared" si="155"/>
        <v>55+</v>
      </c>
      <c r="U1113" s="1">
        <f t="shared" ca="1" si="156"/>
        <v>1455</v>
      </c>
      <c r="V1113" s="2" t="str">
        <f t="shared" si="157"/>
        <v>Low Loyalty</v>
      </c>
      <c r="W1113" s="2" t="str">
        <f t="shared" si="158"/>
        <v>Legitimate</v>
      </c>
      <c r="X1113" s="2" t="str">
        <f>IF(Q1113&lt;Data_Validation!$B$8,"Low Value",IF(Q1113&lt;Data_Validation!$B$9,"Medium Value","High Value"))</f>
        <v>Low Value</v>
      </c>
      <c r="Y1113" s="2" t="str">
        <f t="shared" si="159"/>
        <v>At Risk - Develop</v>
      </c>
      <c r="Z1113" s="2" t="str">
        <f t="shared" si="160"/>
        <v>Check Data</v>
      </c>
    </row>
    <row r="1114" spans="1:26" x14ac:dyDescent="0.3">
      <c r="A1114" t="s">
        <v>1071</v>
      </c>
      <c r="B1114">
        <v>77</v>
      </c>
      <c r="C1114" t="s">
        <v>21</v>
      </c>
      <c r="D1114" t="s">
        <v>52</v>
      </c>
      <c r="E1114">
        <v>14.76</v>
      </c>
      <c r="F1114">
        <v>5</v>
      </c>
      <c r="G1114">
        <v>101</v>
      </c>
      <c r="H1114">
        <v>0</v>
      </c>
      <c r="I1114" t="s">
        <v>40</v>
      </c>
      <c r="J1114">
        <v>19.7</v>
      </c>
      <c r="K1114" s="1">
        <v>45823</v>
      </c>
      <c r="L1114">
        <v>90</v>
      </c>
      <c r="M1114">
        <v>0.14000000000000001</v>
      </c>
      <c r="N1114">
        <f>IF(E1114="",Data_Validation!$B$1,E1114)</f>
        <v>14.76</v>
      </c>
      <c r="O1114">
        <f>IF(J1114="",Data_Validation!$B$2,J1114)</f>
        <v>19.7</v>
      </c>
      <c r="P1114">
        <f t="shared" si="153"/>
        <v>1</v>
      </c>
      <c r="Q1114" s="2">
        <f>CustomerData[[#This Row],[avg_order_value_clean]]*CustomerData[[#This Row],[total_orders]]</f>
        <v>73.8</v>
      </c>
      <c r="R1114" s="2" t="str">
        <f t="shared" si="161"/>
        <v>Inactive</v>
      </c>
      <c r="S1114" s="2" t="str">
        <f t="shared" si="154"/>
        <v>Low Risk</v>
      </c>
      <c r="T1114" s="2" t="str">
        <f t="shared" si="155"/>
        <v>55+</v>
      </c>
      <c r="U1114" s="1">
        <f t="shared" ca="1" si="156"/>
        <v>438</v>
      </c>
      <c r="V1114" s="2" t="str">
        <f t="shared" si="157"/>
        <v>High Loyalty</v>
      </c>
      <c r="W1114" s="2" t="str">
        <f t="shared" si="158"/>
        <v>Legitimate</v>
      </c>
      <c r="X1114" s="2" t="str">
        <f>IF(Q1114&lt;Data_Validation!$B$8,"Low Value",IF(Q1114&lt;Data_Validation!$B$9,"Medium Value","High Value"))</f>
        <v>Low Value</v>
      </c>
      <c r="Y1114" s="2" t="str">
        <f t="shared" si="159"/>
        <v>Stable</v>
      </c>
      <c r="Z1114" s="2" t="str">
        <f t="shared" si="160"/>
        <v>Check Data</v>
      </c>
    </row>
    <row r="1115" spans="1:26" x14ac:dyDescent="0.3">
      <c r="A1115" t="s">
        <v>1072</v>
      </c>
      <c r="B1115">
        <v>26</v>
      </c>
      <c r="C1115" t="s">
        <v>14</v>
      </c>
      <c r="D1115" t="s">
        <v>26</v>
      </c>
      <c r="E1115">
        <v>67.180000000000007</v>
      </c>
      <c r="F1115">
        <v>15</v>
      </c>
      <c r="G1115">
        <v>142</v>
      </c>
      <c r="H1115">
        <v>0</v>
      </c>
      <c r="I1115" t="s">
        <v>40</v>
      </c>
      <c r="J1115">
        <v>80.3</v>
      </c>
      <c r="K1115" s="1">
        <v>44193</v>
      </c>
      <c r="L1115">
        <v>98</v>
      </c>
      <c r="M1115">
        <v>0.3</v>
      </c>
      <c r="N1115">
        <f>IF(E1115="",Data_Validation!$B$1,E1115)</f>
        <v>67.180000000000007</v>
      </c>
      <c r="O1115">
        <f>IF(J1115="",Data_Validation!$B$2,J1115)</f>
        <v>80.3</v>
      </c>
      <c r="P1115">
        <f t="shared" si="153"/>
        <v>2</v>
      </c>
      <c r="Q1115" s="2">
        <f>CustomerData[[#This Row],[avg_order_value_clean]]*CustomerData[[#This Row],[total_orders]]</f>
        <v>1007.7</v>
      </c>
      <c r="R1115" s="2" t="str">
        <f t="shared" si="161"/>
        <v>Inactive</v>
      </c>
      <c r="S1115" s="2" t="str">
        <f t="shared" si="154"/>
        <v>Medium Risk</v>
      </c>
      <c r="T1115" s="2" t="str">
        <f t="shared" si="155"/>
        <v>25-34</v>
      </c>
      <c r="U1115" s="1">
        <f t="shared" ca="1" si="156"/>
        <v>2068</v>
      </c>
      <c r="V1115" s="2" t="str">
        <f t="shared" si="157"/>
        <v>High Loyalty</v>
      </c>
      <c r="W1115" s="2" t="str">
        <f t="shared" si="158"/>
        <v>Legitimate</v>
      </c>
      <c r="X1115" s="2" t="str">
        <f>IF(Q1115&lt;Data_Validation!$B$8,"Low Value",IF(Q1115&lt;Data_Validation!$B$9,"Medium Value","High Value"))</f>
        <v>Low Value</v>
      </c>
      <c r="Y1115" s="2" t="str">
        <f t="shared" si="159"/>
        <v>Stable</v>
      </c>
      <c r="Z1115" s="2" t="str">
        <f t="shared" si="160"/>
        <v>Check Data</v>
      </c>
    </row>
    <row r="1116" spans="1:26" x14ac:dyDescent="0.3">
      <c r="A1116" t="s">
        <v>1073</v>
      </c>
      <c r="B1116">
        <v>49</v>
      </c>
      <c r="C1116" t="s">
        <v>21</v>
      </c>
      <c r="D1116" t="s">
        <v>44</v>
      </c>
      <c r="E1116">
        <v>121.17</v>
      </c>
      <c r="F1116">
        <v>15</v>
      </c>
      <c r="G1116">
        <v>284</v>
      </c>
      <c r="H1116">
        <v>0</v>
      </c>
      <c r="I1116" t="s">
        <v>29</v>
      </c>
      <c r="J1116">
        <v>81.8</v>
      </c>
      <c r="K1116" s="1">
        <v>45760</v>
      </c>
      <c r="L1116">
        <v>37</v>
      </c>
      <c r="M1116">
        <v>0.28000000000000003</v>
      </c>
      <c r="N1116">
        <f>IF(E1116="",Data_Validation!$B$1,E1116)</f>
        <v>121.17</v>
      </c>
      <c r="O1116">
        <f>IF(J1116="",Data_Validation!$B$2,J1116)</f>
        <v>81.8</v>
      </c>
      <c r="P1116">
        <f t="shared" si="153"/>
        <v>1</v>
      </c>
      <c r="Q1116" s="2">
        <f>CustomerData[[#This Row],[avg_order_value_clean]]*CustomerData[[#This Row],[total_orders]]</f>
        <v>1817.55</v>
      </c>
      <c r="R1116" s="2" t="str">
        <f t="shared" si="161"/>
        <v>Inactive</v>
      </c>
      <c r="S1116" s="2" t="str">
        <f t="shared" si="154"/>
        <v>Medium Risk</v>
      </c>
      <c r="T1116" s="2" t="str">
        <f t="shared" si="155"/>
        <v>45-54</v>
      </c>
      <c r="U1116" s="1">
        <f t="shared" ca="1" si="156"/>
        <v>501</v>
      </c>
      <c r="V1116" s="2" t="str">
        <f t="shared" si="157"/>
        <v>Low Loyalty</v>
      </c>
      <c r="W1116" s="2" t="str">
        <f t="shared" si="158"/>
        <v>Legitimate</v>
      </c>
      <c r="X1116" s="2" t="str">
        <f>IF(Q1116&lt;Data_Validation!$B$8,"Low Value",IF(Q1116&lt;Data_Validation!$B$9,"Medium Value","High Value"))</f>
        <v>High Value</v>
      </c>
      <c r="Y1116" s="2" t="str">
        <f t="shared" si="159"/>
        <v>High Value - Maintain</v>
      </c>
      <c r="Z1116" s="2" t="str">
        <f t="shared" si="160"/>
        <v>Check Data</v>
      </c>
    </row>
    <row r="1117" spans="1:26" x14ac:dyDescent="0.3">
      <c r="A1117" t="s">
        <v>1074</v>
      </c>
      <c r="B1117">
        <v>32</v>
      </c>
      <c r="C1117" t="s">
        <v>14</v>
      </c>
      <c r="D1117" t="s">
        <v>37</v>
      </c>
      <c r="E1117">
        <v>67.59</v>
      </c>
      <c r="F1117">
        <v>7</v>
      </c>
      <c r="G1117">
        <v>69</v>
      </c>
      <c r="H1117">
        <v>0</v>
      </c>
      <c r="I1117" t="s">
        <v>23</v>
      </c>
      <c r="J1117">
        <v>57.9</v>
      </c>
      <c r="K1117" s="1">
        <v>44123</v>
      </c>
      <c r="L1117">
        <v>13</v>
      </c>
      <c r="M1117">
        <v>0.37</v>
      </c>
      <c r="N1117">
        <f>IF(E1117="",Data_Validation!$B$1,E1117)</f>
        <v>67.59</v>
      </c>
      <c r="O1117">
        <f>IF(J1117="",Data_Validation!$B$2,J1117)</f>
        <v>57.9</v>
      </c>
      <c r="P1117">
        <f t="shared" si="153"/>
        <v>1</v>
      </c>
      <c r="Q1117" s="2">
        <f>CustomerData[[#This Row],[avg_order_value_clean]]*CustomerData[[#This Row],[total_orders]]</f>
        <v>473.13</v>
      </c>
      <c r="R1117" s="2" t="str">
        <f t="shared" si="161"/>
        <v>At Risk</v>
      </c>
      <c r="S1117" s="2" t="str">
        <f t="shared" si="154"/>
        <v>Medium Risk</v>
      </c>
      <c r="T1117" s="2" t="str">
        <f t="shared" si="155"/>
        <v>25-34</v>
      </c>
      <c r="U1117" s="1">
        <f t="shared" ca="1" si="156"/>
        <v>2138</v>
      </c>
      <c r="V1117" s="2" t="str">
        <f t="shared" si="157"/>
        <v>Low Loyalty</v>
      </c>
      <c r="W1117" s="2" t="str">
        <f t="shared" si="158"/>
        <v>Legitimate</v>
      </c>
      <c r="X1117" s="2" t="str">
        <f>IF(Q1117&lt;Data_Validation!$B$8,"Low Value",IF(Q1117&lt;Data_Validation!$B$9,"Medium Value","High Value"))</f>
        <v>Low Value</v>
      </c>
      <c r="Y1117" s="2" t="str">
        <f t="shared" si="159"/>
        <v>Stable</v>
      </c>
      <c r="Z1117" s="2" t="str">
        <f t="shared" si="160"/>
        <v>Check Data</v>
      </c>
    </row>
    <row r="1118" spans="1:26" x14ac:dyDescent="0.3">
      <c r="A1118" t="s">
        <v>1075</v>
      </c>
      <c r="B1118">
        <v>54</v>
      </c>
      <c r="C1118" t="s">
        <v>21</v>
      </c>
      <c r="D1118" t="s">
        <v>28</v>
      </c>
      <c r="E1118">
        <v>164.55</v>
      </c>
      <c r="F1118">
        <v>9</v>
      </c>
      <c r="G1118">
        <v>335</v>
      </c>
      <c r="H1118">
        <v>0</v>
      </c>
      <c r="I1118" t="s">
        <v>23</v>
      </c>
      <c r="J1118">
        <v>71.5</v>
      </c>
      <c r="K1118" s="1">
        <v>45773</v>
      </c>
      <c r="L1118">
        <v>94</v>
      </c>
      <c r="M1118">
        <v>0.34</v>
      </c>
      <c r="N1118">
        <f>IF(E1118="",Data_Validation!$B$1,E1118)</f>
        <v>164.55</v>
      </c>
      <c r="O1118">
        <f>IF(J1118="",Data_Validation!$B$2,J1118)</f>
        <v>71.5</v>
      </c>
      <c r="P1118">
        <f t="shared" si="153"/>
        <v>1</v>
      </c>
      <c r="Q1118" s="2">
        <f>CustomerData[[#This Row],[avg_order_value_clean]]*CustomerData[[#This Row],[total_orders]]</f>
        <v>1480.95</v>
      </c>
      <c r="R1118" s="2" t="str">
        <f t="shared" si="161"/>
        <v>Inactive</v>
      </c>
      <c r="S1118" s="2" t="str">
        <f t="shared" si="154"/>
        <v>Medium Risk</v>
      </c>
      <c r="T1118" s="2" t="str">
        <f t="shared" si="155"/>
        <v>45-54</v>
      </c>
      <c r="U1118" s="1">
        <f t="shared" ca="1" si="156"/>
        <v>488</v>
      </c>
      <c r="V1118" s="2" t="str">
        <f t="shared" si="157"/>
        <v>High Loyalty</v>
      </c>
      <c r="W1118" s="2" t="str">
        <f t="shared" si="158"/>
        <v>Legitimate</v>
      </c>
      <c r="X1118" s="2" t="str">
        <f>IF(Q1118&lt;Data_Validation!$B$8,"Low Value",IF(Q1118&lt;Data_Validation!$B$9,"Medium Value","High Value"))</f>
        <v>Low Value</v>
      </c>
      <c r="Y1118" s="2" t="str">
        <f t="shared" si="159"/>
        <v>Stable</v>
      </c>
      <c r="Z1118" s="2" t="str">
        <f t="shared" si="160"/>
        <v>Check Data</v>
      </c>
    </row>
    <row r="1119" spans="1:26" x14ac:dyDescent="0.3">
      <c r="A1119" t="s">
        <v>863</v>
      </c>
      <c r="B1119">
        <v>30</v>
      </c>
      <c r="C1119" t="s">
        <v>14</v>
      </c>
      <c r="D1119" t="s">
        <v>52</v>
      </c>
      <c r="E1119">
        <v>185.33</v>
      </c>
      <c r="F1119">
        <v>11</v>
      </c>
      <c r="G1119">
        <v>64</v>
      </c>
      <c r="H1119">
        <v>0</v>
      </c>
      <c r="I1119" t="s">
        <v>40</v>
      </c>
      <c r="J1119">
        <v>90.5</v>
      </c>
      <c r="K1119" s="1">
        <v>45672</v>
      </c>
      <c r="L1119">
        <v>88</v>
      </c>
      <c r="M1119">
        <v>0.38</v>
      </c>
      <c r="N1119">
        <f>IF(E1119="",Data_Validation!$B$1,E1119)</f>
        <v>185.33</v>
      </c>
      <c r="O1119">
        <f>IF(J1119="",Data_Validation!$B$2,J1119)</f>
        <v>90.5</v>
      </c>
      <c r="P1119">
        <f t="shared" si="153"/>
        <v>2</v>
      </c>
      <c r="Q1119" s="2">
        <f>CustomerData[[#This Row],[avg_order_value_clean]]*CustomerData[[#This Row],[total_orders]]</f>
        <v>2038.63</v>
      </c>
      <c r="R1119" s="2" t="str">
        <f t="shared" si="161"/>
        <v>At Risk</v>
      </c>
      <c r="S1119" s="2" t="str">
        <f t="shared" si="154"/>
        <v>Medium Risk</v>
      </c>
      <c r="T1119" s="2" t="str">
        <f t="shared" si="155"/>
        <v>25-34</v>
      </c>
      <c r="U1119" s="1">
        <f t="shared" ca="1" si="156"/>
        <v>589</v>
      </c>
      <c r="V1119" s="2" t="str">
        <f t="shared" si="157"/>
        <v>High Loyalty</v>
      </c>
      <c r="W1119" s="2" t="str">
        <f t="shared" si="158"/>
        <v>Legitimate</v>
      </c>
      <c r="X1119" s="2" t="str">
        <f>IF(Q1119&lt;Data_Validation!$B$8,"Low Value",IF(Q1119&lt;Data_Validation!$B$9,"Medium Value","High Value"))</f>
        <v>High Value</v>
      </c>
      <c r="Y1119" s="2" t="str">
        <f t="shared" si="159"/>
        <v>High Value - Maintain</v>
      </c>
      <c r="Z1119" s="2" t="str">
        <f t="shared" si="160"/>
        <v>Check Data</v>
      </c>
    </row>
    <row r="1120" spans="1:26" x14ac:dyDescent="0.3">
      <c r="A1120" t="s">
        <v>1076</v>
      </c>
      <c r="B1120">
        <v>22</v>
      </c>
      <c r="C1120" t="s">
        <v>21</v>
      </c>
      <c r="D1120" t="s">
        <v>37</v>
      </c>
      <c r="E1120">
        <v>50.13</v>
      </c>
      <c r="F1120">
        <v>11</v>
      </c>
      <c r="G1120">
        <v>197</v>
      </c>
      <c r="H1120">
        <v>0</v>
      </c>
      <c r="I1120" t="s">
        <v>29</v>
      </c>
      <c r="J1120">
        <v>99.4</v>
      </c>
      <c r="K1120" s="1">
        <v>44993</v>
      </c>
      <c r="L1120">
        <v>98</v>
      </c>
      <c r="M1120">
        <v>0.36</v>
      </c>
      <c r="N1120">
        <f>IF(E1120="",Data_Validation!$B$1,E1120)</f>
        <v>50.13</v>
      </c>
      <c r="O1120">
        <f>IF(J1120="",Data_Validation!$B$2,J1120)</f>
        <v>99.4</v>
      </c>
      <c r="P1120">
        <f t="shared" si="153"/>
        <v>1</v>
      </c>
      <c r="Q1120" s="2">
        <f>CustomerData[[#This Row],[avg_order_value_clean]]*CustomerData[[#This Row],[total_orders]]</f>
        <v>551.43000000000006</v>
      </c>
      <c r="R1120" s="2" t="str">
        <f t="shared" si="161"/>
        <v>Inactive</v>
      </c>
      <c r="S1120" s="2" t="str">
        <f t="shared" si="154"/>
        <v>Medium Risk</v>
      </c>
      <c r="T1120" s="2" t="str">
        <f t="shared" si="155"/>
        <v>Under 25</v>
      </c>
      <c r="U1120" s="1">
        <f t="shared" ca="1" si="156"/>
        <v>1268</v>
      </c>
      <c r="V1120" s="2" t="str">
        <f t="shared" si="157"/>
        <v>High Loyalty</v>
      </c>
      <c r="W1120" s="2" t="str">
        <f t="shared" si="158"/>
        <v>Legitimate</v>
      </c>
      <c r="X1120" s="2" t="str">
        <f>IF(Q1120&lt;Data_Validation!$B$8,"Low Value",IF(Q1120&lt;Data_Validation!$B$9,"Medium Value","High Value"))</f>
        <v>Low Value</v>
      </c>
      <c r="Y1120" s="2" t="str">
        <f t="shared" si="159"/>
        <v>Stable</v>
      </c>
      <c r="Z1120" s="2" t="str">
        <f t="shared" si="160"/>
        <v>Check Data</v>
      </c>
    </row>
    <row r="1121" spans="1:26" x14ac:dyDescent="0.3">
      <c r="A1121" t="s">
        <v>1077</v>
      </c>
      <c r="B1121">
        <v>28</v>
      </c>
      <c r="C1121" t="s">
        <v>14</v>
      </c>
      <c r="D1121" t="s">
        <v>15</v>
      </c>
      <c r="E1121">
        <v>103.98</v>
      </c>
      <c r="F1121">
        <v>15</v>
      </c>
      <c r="G1121">
        <v>15</v>
      </c>
      <c r="H1121">
        <v>0</v>
      </c>
      <c r="I1121" t="s">
        <v>19</v>
      </c>
      <c r="J1121">
        <v>4</v>
      </c>
      <c r="K1121" s="1">
        <v>45003</v>
      </c>
      <c r="L1121">
        <v>37</v>
      </c>
      <c r="M1121">
        <v>0.18</v>
      </c>
      <c r="N1121">
        <f>IF(E1121="",Data_Validation!$B$1,E1121)</f>
        <v>103.98</v>
      </c>
      <c r="O1121">
        <f>IF(J1121="",Data_Validation!$B$2,J1121)</f>
        <v>4</v>
      </c>
      <c r="P1121">
        <f t="shared" si="153"/>
        <v>1</v>
      </c>
      <c r="Q1121" s="2">
        <f>CustomerData[[#This Row],[avg_order_value_clean]]*CustomerData[[#This Row],[total_orders]]</f>
        <v>1559.7</v>
      </c>
      <c r="R1121" s="2" t="str">
        <f t="shared" si="161"/>
        <v>Active</v>
      </c>
      <c r="S1121" s="2" t="str">
        <f t="shared" si="154"/>
        <v>Low Risk</v>
      </c>
      <c r="T1121" s="2" t="str">
        <f t="shared" si="155"/>
        <v>25-34</v>
      </c>
      <c r="U1121" s="1">
        <f t="shared" ca="1" si="156"/>
        <v>1258</v>
      </c>
      <c r="V1121" s="2" t="str">
        <f t="shared" si="157"/>
        <v>Low Loyalty</v>
      </c>
      <c r="W1121" s="2" t="str">
        <f t="shared" si="158"/>
        <v>Legitimate</v>
      </c>
      <c r="X1121" s="2" t="str">
        <f>IF(Q1121&lt;Data_Validation!$B$8,"Low Value",IF(Q1121&lt;Data_Validation!$B$9,"Medium Value","High Value"))</f>
        <v>High Value</v>
      </c>
      <c r="Y1121" s="2" t="str">
        <f t="shared" si="159"/>
        <v>High Value - Maintain</v>
      </c>
      <c r="Z1121" s="2" t="str">
        <f t="shared" si="160"/>
        <v>Check Data</v>
      </c>
    </row>
    <row r="1122" spans="1:26" x14ac:dyDescent="0.3">
      <c r="A1122" t="s">
        <v>1078</v>
      </c>
      <c r="B1122">
        <v>27</v>
      </c>
      <c r="C1122" t="s">
        <v>14</v>
      </c>
      <c r="D1122" t="s">
        <v>37</v>
      </c>
      <c r="E1122">
        <v>321.93</v>
      </c>
      <c r="F1122">
        <v>13</v>
      </c>
      <c r="G1122">
        <v>309</v>
      </c>
      <c r="H1122">
        <v>0</v>
      </c>
      <c r="I1122" t="s">
        <v>29</v>
      </c>
      <c r="J1122">
        <v>25.7</v>
      </c>
      <c r="K1122" s="1">
        <v>45204</v>
      </c>
      <c r="L1122">
        <v>19</v>
      </c>
      <c r="M1122">
        <v>0.11</v>
      </c>
      <c r="N1122">
        <f>IF(E1122="",Data_Validation!$B$1,E1122)</f>
        <v>321.93</v>
      </c>
      <c r="O1122">
        <f>IF(J1122="",Data_Validation!$B$2,J1122)</f>
        <v>25.7</v>
      </c>
      <c r="P1122">
        <f t="shared" si="153"/>
        <v>2</v>
      </c>
      <c r="Q1122" s="2">
        <f>CustomerData[[#This Row],[avg_order_value_clean]]*CustomerData[[#This Row],[total_orders]]</f>
        <v>4185.09</v>
      </c>
      <c r="R1122" s="2" t="str">
        <f t="shared" si="161"/>
        <v>Inactive</v>
      </c>
      <c r="S1122" s="2" t="str">
        <f t="shared" si="154"/>
        <v>Low Risk</v>
      </c>
      <c r="T1122" s="2" t="str">
        <f t="shared" si="155"/>
        <v>25-34</v>
      </c>
      <c r="U1122" s="1">
        <f t="shared" ca="1" si="156"/>
        <v>1057</v>
      </c>
      <c r="V1122" s="2" t="str">
        <f t="shared" si="157"/>
        <v>Low Loyalty</v>
      </c>
      <c r="W1122" s="2" t="str">
        <f t="shared" si="158"/>
        <v>Legitimate</v>
      </c>
      <c r="X1122" s="2" t="str">
        <f>IF(Q1122&lt;Data_Validation!$B$8,"Low Value",IF(Q1122&lt;Data_Validation!$B$9,"Medium Value","High Value"))</f>
        <v>High Value</v>
      </c>
      <c r="Y1122" s="2" t="str">
        <f t="shared" si="159"/>
        <v>High Value - Maintain</v>
      </c>
      <c r="Z1122" s="2" t="str">
        <f t="shared" si="160"/>
        <v>Check Data</v>
      </c>
    </row>
    <row r="1123" spans="1:26" x14ac:dyDescent="0.3">
      <c r="A1123" t="s">
        <v>1079</v>
      </c>
      <c r="B1123">
        <v>69</v>
      </c>
      <c r="C1123" t="s">
        <v>21</v>
      </c>
      <c r="D1123" t="s">
        <v>44</v>
      </c>
      <c r="E1123">
        <v>220.29</v>
      </c>
      <c r="F1123">
        <v>14</v>
      </c>
      <c r="G1123">
        <v>352</v>
      </c>
      <c r="H1123">
        <v>0</v>
      </c>
      <c r="I1123" t="s">
        <v>40</v>
      </c>
      <c r="J1123">
        <v>93.5</v>
      </c>
      <c r="K1123" s="1">
        <v>45781</v>
      </c>
      <c r="L1123">
        <v>66</v>
      </c>
      <c r="M1123">
        <v>0.52</v>
      </c>
      <c r="N1123">
        <f>IF(E1123="",Data_Validation!$B$1,E1123)</f>
        <v>220.29</v>
      </c>
      <c r="O1123">
        <f>IF(J1123="",Data_Validation!$B$2,J1123)</f>
        <v>93.5</v>
      </c>
      <c r="P1123">
        <f t="shared" si="153"/>
        <v>1</v>
      </c>
      <c r="Q1123" s="2">
        <f>CustomerData[[#This Row],[avg_order_value_clean]]*CustomerData[[#This Row],[total_orders]]</f>
        <v>3084.06</v>
      </c>
      <c r="R1123" s="2" t="str">
        <f t="shared" si="161"/>
        <v>Inactive</v>
      </c>
      <c r="S1123" s="2" t="str">
        <f t="shared" si="154"/>
        <v>High Risk</v>
      </c>
      <c r="T1123" s="2" t="str">
        <f t="shared" si="155"/>
        <v>55+</v>
      </c>
      <c r="U1123" s="1">
        <f t="shared" ca="1" si="156"/>
        <v>480</v>
      </c>
      <c r="V1123" s="2" t="str">
        <f t="shared" si="157"/>
        <v>Medium Loyalty</v>
      </c>
      <c r="W1123" s="2" t="str">
        <f t="shared" si="158"/>
        <v>Legitimate</v>
      </c>
      <c r="X1123" s="2" t="str">
        <f>IF(Q1123&lt;Data_Validation!$B$8,"Low Value",IF(Q1123&lt;Data_Validation!$B$9,"Medium Value","High Value"))</f>
        <v>High Value</v>
      </c>
      <c r="Y1123" s="2" t="str">
        <f t="shared" si="159"/>
        <v>Critical - Retain</v>
      </c>
      <c r="Z1123" s="2" t="str">
        <f t="shared" si="160"/>
        <v>Check Data</v>
      </c>
    </row>
    <row r="1124" spans="1:26" x14ac:dyDescent="0.3">
      <c r="A1124" t="s">
        <v>1080</v>
      </c>
      <c r="B1124">
        <v>30</v>
      </c>
      <c r="C1124" t="s">
        <v>21</v>
      </c>
      <c r="D1124" t="s">
        <v>37</v>
      </c>
      <c r="E1124">
        <v>57.95</v>
      </c>
      <c r="F1124">
        <v>9</v>
      </c>
      <c r="G1124">
        <v>262</v>
      </c>
      <c r="H1124">
        <v>0</v>
      </c>
      <c r="I1124" t="s">
        <v>29</v>
      </c>
      <c r="J1124">
        <v>32.9</v>
      </c>
      <c r="K1124" s="1">
        <v>44171</v>
      </c>
      <c r="L1124">
        <v>30</v>
      </c>
      <c r="M1124">
        <v>0.43</v>
      </c>
      <c r="N1124">
        <f>IF(E1124="",Data_Validation!$B$1,E1124)</f>
        <v>57.95</v>
      </c>
      <c r="O1124">
        <f>IF(J1124="",Data_Validation!$B$2,J1124)</f>
        <v>32.9</v>
      </c>
      <c r="P1124">
        <f t="shared" si="153"/>
        <v>2</v>
      </c>
      <c r="Q1124" s="2">
        <f>CustomerData[[#This Row],[avg_order_value_clean]]*CustomerData[[#This Row],[total_orders]]</f>
        <v>521.55000000000007</v>
      </c>
      <c r="R1124" s="2" t="str">
        <f t="shared" si="161"/>
        <v>Inactive</v>
      </c>
      <c r="S1124" s="2" t="str">
        <f t="shared" si="154"/>
        <v>Medium Risk</v>
      </c>
      <c r="T1124" s="2" t="str">
        <f t="shared" si="155"/>
        <v>25-34</v>
      </c>
      <c r="U1124" s="1">
        <f t="shared" ca="1" si="156"/>
        <v>2090</v>
      </c>
      <c r="V1124" s="2" t="str">
        <f t="shared" si="157"/>
        <v>Low Loyalty</v>
      </c>
      <c r="W1124" s="2" t="str">
        <f t="shared" si="158"/>
        <v>Legitimate</v>
      </c>
      <c r="X1124" s="2" t="str">
        <f>IF(Q1124&lt;Data_Validation!$B$8,"Low Value",IF(Q1124&lt;Data_Validation!$B$9,"Medium Value","High Value"))</f>
        <v>Low Value</v>
      </c>
      <c r="Y1124" s="2" t="str">
        <f t="shared" si="159"/>
        <v>Stable</v>
      </c>
      <c r="Z1124" s="2" t="str">
        <f t="shared" si="160"/>
        <v>Check Data</v>
      </c>
    </row>
    <row r="1125" spans="1:26" x14ac:dyDescent="0.3">
      <c r="A1125" t="s">
        <v>1081</v>
      </c>
      <c r="B1125">
        <v>58</v>
      </c>
      <c r="C1125" t="s">
        <v>21</v>
      </c>
      <c r="D1125" t="s">
        <v>28</v>
      </c>
      <c r="E1125">
        <v>35.47</v>
      </c>
      <c r="F1125">
        <v>5</v>
      </c>
      <c r="G1125">
        <v>59</v>
      </c>
      <c r="H1125">
        <v>0</v>
      </c>
      <c r="I1125" t="s">
        <v>29</v>
      </c>
      <c r="J1125">
        <v>10.6</v>
      </c>
      <c r="K1125" s="1">
        <v>45386</v>
      </c>
      <c r="L1125">
        <v>86</v>
      </c>
      <c r="M1125">
        <v>0.08</v>
      </c>
      <c r="N1125">
        <f>IF(E1125="",Data_Validation!$B$1,E1125)</f>
        <v>35.47</v>
      </c>
      <c r="O1125">
        <f>IF(J1125="",Data_Validation!$B$2,J1125)</f>
        <v>10.6</v>
      </c>
      <c r="P1125">
        <f t="shared" si="153"/>
        <v>1</v>
      </c>
      <c r="Q1125" s="2">
        <f>CustomerData[[#This Row],[avg_order_value_clean]]*CustomerData[[#This Row],[total_orders]]</f>
        <v>177.35</v>
      </c>
      <c r="R1125" s="2" t="str">
        <f t="shared" si="161"/>
        <v>At Risk</v>
      </c>
      <c r="S1125" s="2" t="str">
        <f t="shared" si="154"/>
        <v>Low Risk</v>
      </c>
      <c r="T1125" s="2" t="str">
        <f t="shared" si="155"/>
        <v>55+</v>
      </c>
      <c r="U1125" s="1">
        <f t="shared" ca="1" si="156"/>
        <v>875</v>
      </c>
      <c r="V1125" s="2" t="str">
        <f t="shared" si="157"/>
        <v>High Loyalty</v>
      </c>
      <c r="W1125" s="2" t="str">
        <f t="shared" si="158"/>
        <v>Legitimate</v>
      </c>
      <c r="X1125" s="2" t="str">
        <f>IF(Q1125&lt;Data_Validation!$B$8,"Low Value",IF(Q1125&lt;Data_Validation!$B$9,"Medium Value","High Value"))</f>
        <v>Low Value</v>
      </c>
      <c r="Y1125" s="2" t="str">
        <f t="shared" si="159"/>
        <v>Stable</v>
      </c>
      <c r="Z1125" s="2" t="str">
        <f t="shared" si="160"/>
        <v>Check Data</v>
      </c>
    </row>
    <row r="1126" spans="1:26" x14ac:dyDescent="0.3">
      <c r="A1126" t="s">
        <v>1082</v>
      </c>
      <c r="B1126">
        <v>70</v>
      </c>
      <c r="C1126" t="s">
        <v>14</v>
      </c>
      <c r="D1126" t="s">
        <v>18</v>
      </c>
      <c r="E1126">
        <v>60.11</v>
      </c>
      <c r="F1126">
        <v>10</v>
      </c>
      <c r="G1126">
        <v>9</v>
      </c>
      <c r="H1126">
        <v>0</v>
      </c>
      <c r="I1126" t="s">
        <v>19</v>
      </c>
      <c r="J1126">
        <v>31.3</v>
      </c>
      <c r="K1126" s="1">
        <v>45228</v>
      </c>
      <c r="L1126">
        <v>32</v>
      </c>
      <c r="M1126">
        <v>0.16</v>
      </c>
      <c r="N1126">
        <f>IF(E1126="",Data_Validation!$B$1,E1126)</f>
        <v>60.11</v>
      </c>
      <c r="O1126">
        <f>IF(J1126="",Data_Validation!$B$2,J1126)</f>
        <v>31.3</v>
      </c>
      <c r="P1126">
        <f t="shared" si="153"/>
        <v>1</v>
      </c>
      <c r="Q1126" s="2">
        <f>CustomerData[[#This Row],[avg_order_value_clean]]*CustomerData[[#This Row],[total_orders]]</f>
        <v>601.1</v>
      </c>
      <c r="R1126" s="2" t="str">
        <f t="shared" si="161"/>
        <v>Active</v>
      </c>
      <c r="S1126" s="2" t="str">
        <f t="shared" si="154"/>
        <v>Low Risk</v>
      </c>
      <c r="T1126" s="2" t="str">
        <f t="shared" si="155"/>
        <v>55+</v>
      </c>
      <c r="U1126" s="1">
        <f t="shared" ca="1" si="156"/>
        <v>1033</v>
      </c>
      <c r="V1126" s="2" t="str">
        <f t="shared" si="157"/>
        <v>Low Loyalty</v>
      </c>
      <c r="W1126" s="2" t="str">
        <f t="shared" si="158"/>
        <v>Legitimate</v>
      </c>
      <c r="X1126" s="2" t="str">
        <f>IF(Q1126&lt;Data_Validation!$B$8,"Low Value",IF(Q1126&lt;Data_Validation!$B$9,"Medium Value","High Value"))</f>
        <v>Low Value</v>
      </c>
      <c r="Y1126" s="2" t="str">
        <f t="shared" si="159"/>
        <v>Stable</v>
      </c>
      <c r="Z1126" s="2" t="str">
        <f t="shared" si="160"/>
        <v>Check Data</v>
      </c>
    </row>
    <row r="1127" spans="1:26" x14ac:dyDescent="0.3">
      <c r="A1127" t="s">
        <v>1083</v>
      </c>
      <c r="B1127">
        <v>63</v>
      </c>
      <c r="C1127" t="s">
        <v>14</v>
      </c>
      <c r="D1127" t="s">
        <v>28</v>
      </c>
      <c r="E1127">
        <v>144.01</v>
      </c>
      <c r="F1127">
        <v>16</v>
      </c>
      <c r="G1127">
        <v>308</v>
      </c>
      <c r="H1127">
        <v>0</v>
      </c>
      <c r="I1127" t="s">
        <v>16</v>
      </c>
      <c r="J1127">
        <v>51.8</v>
      </c>
      <c r="K1127" s="1">
        <v>45247</v>
      </c>
      <c r="L1127">
        <v>33</v>
      </c>
      <c r="M1127">
        <v>0.42</v>
      </c>
      <c r="N1127">
        <f>IF(E1127="",Data_Validation!$B$1,E1127)</f>
        <v>144.01</v>
      </c>
      <c r="O1127">
        <f>IF(J1127="",Data_Validation!$B$2,J1127)</f>
        <v>51.8</v>
      </c>
      <c r="P1127">
        <f t="shared" si="153"/>
        <v>1</v>
      </c>
      <c r="Q1127" s="2">
        <f>CustomerData[[#This Row],[avg_order_value_clean]]*CustomerData[[#This Row],[total_orders]]</f>
        <v>2304.16</v>
      </c>
      <c r="R1127" s="2" t="str">
        <f t="shared" si="161"/>
        <v>Inactive</v>
      </c>
      <c r="S1127" s="2" t="str">
        <f t="shared" si="154"/>
        <v>Medium Risk</v>
      </c>
      <c r="T1127" s="2" t="str">
        <f t="shared" si="155"/>
        <v>55+</v>
      </c>
      <c r="U1127" s="1">
        <f t="shared" ca="1" si="156"/>
        <v>1014</v>
      </c>
      <c r="V1127" s="2" t="str">
        <f t="shared" si="157"/>
        <v>Low Loyalty</v>
      </c>
      <c r="W1127" s="2" t="str">
        <f t="shared" si="158"/>
        <v>Legitimate</v>
      </c>
      <c r="X1127" s="2" t="str">
        <f>IF(Q1127&lt;Data_Validation!$B$8,"Low Value",IF(Q1127&lt;Data_Validation!$B$9,"Medium Value","High Value"))</f>
        <v>High Value</v>
      </c>
      <c r="Y1127" s="2" t="str">
        <f t="shared" si="159"/>
        <v>High Value - Maintain</v>
      </c>
      <c r="Z1127" s="2" t="str">
        <f t="shared" si="160"/>
        <v>Check Data</v>
      </c>
    </row>
    <row r="1128" spans="1:26" x14ac:dyDescent="0.3">
      <c r="A1128" t="s">
        <v>1084</v>
      </c>
      <c r="B1128">
        <v>67</v>
      </c>
      <c r="C1128" t="s">
        <v>14</v>
      </c>
      <c r="D1128" t="s">
        <v>44</v>
      </c>
      <c r="E1128">
        <v>46.73</v>
      </c>
      <c r="F1128">
        <v>13</v>
      </c>
      <c r="G1128">
        <v>7</v>
      </c>
      <c r="H1128">
        <v>0</v>
      </c>
      <c r="I1128" t="s">
        <v>16</v>
      </c>
      <c r="J1128">
        <v>38.6</v>
      </c>
      <c r="K1128" s="1">
        <v>44015</v>
      </c>
      <c r="L1128">
        <v>40</v>
      </c>
      <c r="M1128">
        <v>0.32</v>
      </c>
      <c r="N1128">
        <f>IF(E1128="",Data_Validation!$B$1,E1128)</f>
        <v>46.73</v>
      </c>
      <c r="O1128">
        <f>IF(J1128="",Data_Validation!$B$2,J1128)</f>
        <v>38.6</v>
      </c>
      <c r="P1128">
        <f t="shared" si="153"/>
        <v>1</v>
      </c>
      <c r="Q1128" s="2">
        <f>CustomerData[[#This Row],[avg_order_value_clean]]*CustomerData[[#This Row],[total_orders]]</f>
        <v>607.49</v>
      </c>
      <c r="R1128" s="2" t="str">
        <f t="shared" si="161"/>
        <v>Active</v>
      </c>
      <c r="S1128" s="2" t="str">
        <f t="shared" si="154"/>
        <v>Medium Risk</v>
      </c>
      <c r="T1128" s="2" t="str">
        <f t="shared" si="155"/>
        <v>55+</v>
      </c>
      <c r="U1128" s="1">
        <f t="shared" ca="1" si="156"/>
        <v>2246</v>
      </c>
      <c r="V1128" s="2" t="str">
        <f t="shared" si="157"/>
        <v>Medium Loyalty</v>
      </c>
      <c r="W1128" s="2" t="str">
        <f t="shared" si="158"/>
        <v>Legitimate</v>
      </c>
      <c r="X1128" s="2" t="str">
        <f>IF(Q1128&lt;Data_Validation!$B$8,"Low Value",IF(Q1128&lt;Data_Validation!$B$9,"Medium Value","High Value"))</f>
        <v>Low Value</v>
      </c>
      <c r="Y1128" s="2" t="str">
        <f t="shared" si="159"/>
        <v>Stable</v>
      </c>
      <c r="Z1128" s="2" t="str">
        <f t="shared" si="160"/>
        <v>Check Data</v>
      </c>
    </row>
    <row r="1129" spans="1:26" x14ac:dyDescent="0.3">
      <c r="A1129" t="s">
        <v>1085</v>
      </c>
      <c r="B1129">
        <v>32</v>
      </c>
      <c r="C1129" t="s">
        <v>14</v>
      </c>
      <c r="D1129" t="s">
        <v>26</v>
      </c>
      <c r="E1129">
        <v>299.23</v>
      </c>
      <c r="F1129">
        <v>10</v>
      </c>
      <c r="G1129">
        <v>340</v>
      </c>
      <c r="H1129">
        <v>0</v>
      </c>
      <c r="I1129" t="s">
        <v>19</v>
      </c>
      <c r="J1129">
        <v>78.8</v>
      </c>
      <c r="K1129" s="1">
        <v>44401</v>
      </c>
      <c r="L1129">
        <v>15</v>
      </c>
      <c r="M1129">
        <v>0.06</v>
      </c>
      <c r="N1129">
        <f>IF(E1129="",Data_Validation!$B$1,E1129)</f>
        <v>299.23</v>
      </c>
      <c r="O1129">
        <f>IF(J1129="",Data_Validation!$B$2,J1129)</f>
        <v>78.8</v>
      </c>
      <c r="P1129">
        <f t="shared" si="153"/>
        <v>2</v>
      </c>
      <c r="Q1129" s="2">
        <f>CustomerData[[#This Row],[avg_order_value_clean]]*CustomerData[[#This Row],[total_orders]]</f>
        <v>2992.3</v>
      </c>
      <c r="R1129" s="2" t="str">
        <f t="shared" si="161"/>
        <v>Inactive</v>
      </c>
      <c r="S1129" s="2" t="str">
        <f t="shared" si="154"/>
        <v>Low Risk</v>
      </c>
      <c r="T1129" s="2" t="str">
        <f t="shared" si="155"/>
        <v>25-34</v>
      </c>
      <c r="U1129" s="1">
        <f t="shared" ca="1" si="156"/>
        <v>1860</v>
      </c>
      <c r="V1129" s="2" t="str">
        <f t="shared" si="157"/>
        <v>Low Loyalty</v>
      </c>
      <c r="W1129" s="2" t="str">
        <f t="shared" si="158"/>
        <v>Legitimate</v>
      </c>
      <c r="X1129" s="2" t="str">
        <f>IF(Q1129&lt;Data_Validation!$B$8,"Low Value",IF(Q1129&lt;Data_Validation!$B$9,"Medium Value","High Value"))</f>
        <v>High Value</v>
      </c>
      <c r="Y1129" s="2" t="str">
        <f t="shared" si="159"/>
        <v>High Value - Maintain</v>
      </c>
      <c r="Z1129" s="2" t="str">
        <f t="shared" si="160"/>
        <v>Check Data</v>
      </c>
    </row>
    <row r="1130" spans="1:26" x14ac:dyDescent="0.3">
      <c r="A1130" t="s">
        <v>1086</v>
      </c>
      <c r="B1130">
        <v>59</v>
      </c>
      <c r="C1130" t="s">
        <v>21</v>
      </c>
      <c r="D1130" t="s">
        <v>18</v>
      </c>
      <c r="E1130">
        <v>40.69</v>
      </c>
      <c r="F1130">
        <v>3</v>
      </c>
      <c r="G1130">
        <v>89</v>
      </c>
      <c r="H1130">
        <v>0</v>
      </c>
      <c r="I1130" t="s">
        <v>29</v>
      </c>
      <c r="J1130">
        <v>61.1</v>
      </c>
      <c r="K1130" s="1">
        <v>44809</v>
      </c>
      <c r="L1130">
        <v>70</v>
      </c>
      <c r="M1130">
        <v>0.28999999999999998</v>
      </c>
      <c r="N1130">
        <f>IF(E1130="",Data_Validation!$B$1,E1130)</f>
        <v>40.69</v>
      </c>
      <c r="O1130">
        <f>IF(J1130="",Data_Validation!$B$2,J1130)</f>
        <v>61.1</v>
      </c>
      <c r="P1130">
        <f t="shared" si="153"/>
        <v>3</v>
      </c>
      <c r="Q1130" s="2">
        <f>CustomerData[[#This Row],[avg_order_value_clean]]*CustomerData[[#This Row],[total_orders]]</f>
        <v>122.07</v>
      </c>
      <c r="R1130" s="2" t="str">
        <f t="shared" si="161"/>
        <v>At Risk</v>
      </c>
      <c r="S1130" s="2" t="str">
        <f t="shared" si="154"/>
        <v>Medium Risk</v>
      </c>
      <c r="T1130" s="2" t="str">
        <f t="shared" si="155"/>
        <v>55+</v>
      </c>
      <c r="U1130" s="1">
        <f t="shared" ca="1" si="156"/>
        <v>1452</v>
      </c>
      <c r="V1130" s="2" t="str">
        <f t="shared" si="157"/>
        <v>High Loyalty</v>
      </c>
      <c r="W1130" s="2" t="str">
        <f t="shared" si="158"/>
        <v>Legitimate</v>
      </c>
      <c r="X1130" s="2" t="str">
        <f>IF(Q1130&lt;Data_Validation!$B$8,"Low Value",IF(Q1130&lt;Data_Validation!$B$9,"Medium Value","High Value"))</f>
        <v>Low Value</v>
      </c>
      <c r="Y1130" s="2" t="str">
        <f t="shared" si="159"/>
        <v>Stable</v>
      </c>
      <c r="Z1130" s="2" t="str">
        <f t="shared" si="160"/>
        <v>Check Data</v>
      </c>
    </row>
    <row r="1131" spans="1:26" x14ac:dyDescent="0.3">
      <c r="A1131" t="s">
        <v>1087</v>
      </c>
      <c r="B1131">
        <v>73</v>
      </c>
      <c r="C1131" t="s">
        <v>21</v>
      </c>
      <c r="D1131" t="s">
        <v>15</v>
      </c>
      <c r="E1131">
        <v>103.07</v>
      </c>
      <c r="F1131">
        <v>13</v>
      </c>
      <c r="G1131">
        <v>36</v>
      </c>
      <c r="H1131">
        <v>0</v>
      </c>
      <c r="I1131" t="s">
        <v>40</v>
      </c>
      <c r="J1131">
        <v>43.5</v>
      </c>
      <c r="K1131" s="1">
        <v>45111</v>
      </c>
      <c r="L1131">
        <v>80</v>
      </c>
      <c r="M1131">
        <v>0.04</v>
      </c>
      <c r="N1131">
        <f>IF(E1131="",Data_Validation!$B$1,E1131)</f>
        <v>103.07</v>
      </c>
      <c r="O1131">
        <f>IF(J1131="",Data_Validation!$B$2,J1131)</f>
        <v>43.5</v>
      </c>
      <c r="P1131">
        <f t="shared" si="153"/>
        <v>1</v>
      </c>
      <c r="Q1131" s="2">
        <f>CustomerData[[#This Row],[avg_order_value_clean]]*CustomerData[[#This Row],[total_orders]]</f>
        <v>1339.9099999999999</v>
      </c>
      <c r="R1131" s="2" t="str">
        <f t="shared" si="161"/>
        <v>At Risk</v>
      </c>
      <c r="S1131" s="2" t="str">
        <f t="shared" si="154"/>
        <v>Low Risk</v>
      </c>
      <c r="T1131" s="2" t="str">
        <f t="shared" si="155"/>
        <v>55+</v>
      </c>
      <c r="U1131" s="1">
        <f t="shared" ca="1" si="156"/>
        <v>1150</v>
      </c>
      <c r="V1131" s="2" t="str">
        <f t="shared" si="157"/>
        <v>High Loyalty</v>
      </c>
      <c r="W1131" s="2" t="str">
        <f t="shared" si="158"/>
        <v>Legitimate</v>
      </c>
      <c r="X1131" s="2" t="str">
        <f>IF(Q1131&lt;Data_Validation!$B$8,"Low Value",IF(Q1131&lt;Data_Validation!$B$9,"Medium Value","High Value"))</f>
        <v>Low Value</v>
      </c>
      <c r="Y1131" s="2" t="str">
        <f t="shared" si="159"/>
        <v>Stable</v>
      </c>
      <c r="Z1131" s="2" t="str">
        <f t="shared" si="160"/>
        <v>Check Data</v>
      </c>
    </row>
    <row r="1132" spans="1:26" x14ac:dyDescent="0.3">
      <c r="A1132" t="s">
        <v>1088</v>
      </c>
      <c r="B1132">
        <v>24</v>
      </c>
      <c r="C1132" t="s">
        <v>21</v>
      </c>
      <c r="D1132" t="s">
        <v>28</v>
      </c>
      <c r="E1132">
        <v>37.479999999999997</v>
      </c>
      <c r="F1132">
        <v>10</v>
      </c>
      <c r="G1132">
        <v>83</v>
      </c>
      <c r="H1132">
        <v>0</v>
      </c>
      <c r="I1132" t="s">
        <v>19</v>
      </c>
      <c r="J1132">
        <v>99.7</v>
      </c>
      <c r="K1132" s="1">
        <v>44486</v>
      </c>
      <c r="L1132">
        <v>85</v>
      </c>
      <c r="M1132">
        <v>0.26</v>
      </c>
      <c r="N1132">
        <f>IF(E1132="",Data_Validation!$B$1,E1132)</f>
        <v>37.479999999999997</v>
      </c>
      <c r="O1132">
        <f>IF(J1132="",Data_Validation!$B$2,J1132)</f>
        <v>99.7</v>
      </c>
      <c r="P1132">
        <f t="shared" si="153"/>
        <v>2</v>
      </c>
      <c r="Q1132" s="2">
        <f>CustomerData[[#This Row],[avg_order_value_clean]]*CustomerData[[#This Row],[total_orders]]</f>
        <v>374.79999999999995</v>
      </c>
      <c r="R1132" s="2" t="str">
        <f t="shared" si="161"/>
        <v>At Risk</v>
      </c>
      <c r="S1132" s="2" t="str">
        <f t="shared" si="154"/>
        <v>Medium Risk</v>
      </c>
      <c r="T1132" s="2" t="str">
        <f t="shared" si="155"/>
        <v>Under 25</v>
      </c>
      <c r="U1132" s="1">
        <f t="shared" ca="1" si="156"/>
        <v>1775</v>
      </c>
      <c r="V1132" s="2" t="str">
        <f t="shared" si="157"/>
        <v>High Loyalty</v>
      </c>
      <c r="W1132" s="2" t="str">
        <f t="shared" si="158"/>
        <v>Legitimate</v>
      </c>
      <c r="X1132" s="2" t="str">
        <f>IF(Q1132&lt;Data_Validation!$B$8,"Low Value",IF(Q1132&lt;Data_Validation!$B$9,"Medium Value","High Value"))</f>
        <v>Low Value</v>
      </c>
      <c r="Y1132" s="2" t="str">
        <f t="shared" si="159"/>
        <v>Stable</v>
      </c>
      <c r="Z1132" s="2" t="str">
        <f t="shared" si="160"/>
        <v>Check Data</v>
      </c>
    </row>
    <row r="1133" spans="1:26" x14ac:dyDescent="0.3">
      <c r="A1133" t="s">
        <v>1089</v>
      </c>
      <c r="B1133">
        <v>57</v>
      </c>
      <c r="C1133" t="s">
        <v>21</v>
      </c>
      <c r="D1133" t="s">
        <v>18</v>
      </c>
      <c r="E1133">
        <v>26.32</v>
      </c>
      <c r="F1133">
        <v>10</v>
      </c>
      <c r="G1133">
        <v>233</v>
      </c>
      <c r="H1133">
        <v>0</v>
      </c>
      <c r="I1133" t="s">
        <v>16</v>
      </c>
      <c r="J1133">
        <v>88.6</v>
      </c>
      <c r="K1133" s="1">
        <v>44376</v>
      </c>
      <c r="L1133">
        <v>98</v>
      </c>
      <c r="M1133">
        <v>0.31</v>
      </c>
      <c r="N1133">
        <f>IF(E1133="",Data_Validation!$B$1,E1133)</f>
        <v>26.32</v>
      </c>
      <c r="O1133">
        <f>IF(J1133="",Data_Validation!$B$2,J1133)</f>
        <v>88.6</v>
      </c>
      <c r="P1133">
        <f t="shared" si="153"/>
        <v>1</v>
      </c>
      <c r="Q1133" s="2">
        <f>CustomerData[[#This Row],[avg_order_value_clean]]*CustomerData[[#This Row],[total_orders]]</f>
        <v>263.2</v>
      </c>
      <c r="R1133" s="2" t="str">
        <f t="shared" si="161"/>
        <v>Inactive</v>
      </c>
      <c r="S1133" s="2" t="str">
        <f t="shared" si="154"/>
        <v>Medium Risk</v>
      </c>
      <c r="T1133" s="2" t="str">
        <f t="shared" si="155"/>
        <v>55+</v>
      </c>
      <c r="U1133" s="1">
        <f t="shared" ca="1" si="156"/>
        <v>1885</v>
      </c>
      <c r="V1133" s="2" t="str">
        <f t="shared" si="157"/>
        <v>High Loyalty</v>
      </c>
      <c r="W1133" s="2" t="str">
        <f t="shared" si="158"/>
        <v>Legitimate</v>
      </c>
      <c r="X1133" s="2" t="str">
        <f>IF(Q1133&lt;Data_Validation!$B$8,"Low Value",IF(Q1133&lt;Data_Validation!$B$9,"Medium Value","High Value"))</f>
        <v>Low Value</v>
      </c>
      <c r="Y1133" s="2" t="str">
        <f t="shared" si="159"/>
        <v>Stable</v>
      </c>
      <c r="Z1133" s="2" t="str">
        <f t="shared" si="160"/>
        <v>Check Data</v>
      </c>
    </row>
    <row r="1134" spans="1:26" x14ac:dyDescent="0.3">
      <c r="A1134" t="s">
        <v>1090</v>
      </c>
      <c r="B1134">
        <v>45</v>
      </c>
      <c r="C1134" t="s">
        <v>25</v>
      </c>
      <c r="D1134" t="s">
        <v>35</v>
      </c>
      <c r="E1134">
        <v>175.58</v>
      </c>
      <c r="F1134">
        <v>12</v>
      </c>
      <c r="G1134">
        <v>249</v>
      </c>
      <c r="H1134">
        <v>0</v>
      </c>
      <c r="I1134" t="s">
        <v>16</v>
      </c>
      <c r="K1134" s="1">
        <v>45442</v>
      </c>
      <c r="L1134">
        <v>38</v>
      </c>
      <c r="M1134">
        <v>7.0000000000000007E-2</v>
      </c>
      <c r="N1134">
        <f>IF(E1134="",Data_Validation!$B$1,E1134)</f>
        <v>175.58</v>
      </c>
      <c r="O1134">
        <f>IF(J1134="",Data_Validation!$B$2,J1134)</f>
        <v>250</v>
      </c>
      <c r="P1134">
        <f t="shared" si="153"/>
        <v>1</v>
      </c>
      <c r="Q1134" s="2">
        <f>CustomerData[[#This Row],[avg_order_value_clean]]*CustomerData[[#This Row],[total_orders]]</f>
        <v>2106.96</v>
      </c>
      <c r="R1134" s="2" t="str">
        <f t="shared" si="161"/>
        <v>Inactive</v>
      </c>
      <c r="S1134" s="2" t="str">
        <f t="shared" si="154"/>
        <v>Low Risk</v>
      </c>
      <c r="T1134" s="2" t="str">
        <f t="shared" si="155"/>
        <v>45-54</v>
      </c>
      <c r="U1134" s="1">
        <f t="shared" ca="1" si="156"/>
        <v>819</v>
      </c>
      <c r="V1134" s="2" t="str">
        <f t="shared" si="157"/>
        <v>Low Loyalty</v>
      </c>
      <c r="W1134" s="2" t="str">
        <f t="shared" si="158"/>
        <v>Legitimate</v>
      </c>
      <c r="X1134" s="2" t="str">
        <f>IF(Q1134&lt;Data_Validation!$B$8,"Low Value",IF(Q1134&lt;Data_Validation!$B$9,"Medium Value","High Value"))</f>
        <v>High Value</v>
      </c>
      <c r="Y1134" s="2" t="str">
        <f t="shared" si="159"/>
        <v>High Value - Maintain</v>
      </c>
      <c r="Z1134" s="2" t="str">
        <f t="shared" si="160"/>
        <v>Check Data</v>
      </c>
    </row>
    <row r="1135" spans="1:26" x14ac:dyDescent="0.3">
      <c r="A1135" t="s">
        <v>1091</v>
      </c>
      <c r="B1135">
        <v>49</v>
      </c>
      <c r="C1135" t="s">
        <v>14</v>
      </c>
      <c r="D1135" t="s">
        <v>28</v>
      </c>
      <c r="E1135">
        <v>129.04</v>
      </c>
      <c r="F1135">
        <v>19</v>
      </c>
      <c r="G1135">
        <v>239</v>
      </c>
      <c r="H1135">
        <v>0</v>
      </c>
      <c r="I1135" t="s">
        <v>19</v>
      </c>
      <c r="J1135">
        <v>56.7</v>
      </c>
      <c r="K1135" s="1">
        <v>44048</v>
      </c>
      <c r="L1135">
        <v>99</v>
      </c>
      <c r="M1135">
        <v>0.32</v>
      </c>
      <c r="N1135">
        <f>IF(E1135="",Data_Validation!$B$1,E1135)</f>
        <v>129.04</v>
      </c>
      <c r="O1135">
        <f>IF(J1135="",Data_Validation!$B$2,J1135)</f>
        <v>56.7</v>
      </c>
      <c r="P1135">
        <f t="shared" si="153"/>
        <v>2</v>
      </c>
      <c r="Q1135" s="2">
        <f>CustomerData[[#This Row],[avg_order_value_clean]]*CustomerData[[#This Row],[total_orders]]</f>
        <v>2451.7599999999998</v>
      </c>
      <c r="R1135" s="2" t="str">
        <f t="shared" si="161"/>
        <v>Inactive</v>
      </c>
      <c r="S1135" s="2" t="str">
        <f t="shared" si="154"/>
        <v>Medium Risk</v>
      </c>
      <c r="T1135" s="2" t="str">
        <f t="shared" si="155"/>
        <v>45-54</v>
      </c>
      <c r="U1135" s="1">
        <f t="shared" ca="1" si="156"/>
        <v>2213</v>
      </c>
      <c r="V1135" s="2" t="str">
        <f t="shared" si="157"/>
        <v>High Loyalty</v>
      </c>
      <c r="W1135" s="2" t="str">
        <f t="shared" si="158"/>
        <v>Legitimate</v>
      </c>
      <c r="X1135" s="2" t="str">
        <f>IF(Q1135&lt;Data_Validation!$B$8,"Low Value",IF(Q1135&lt;Data_Validation!$B$9,"Medium Value","High Value"))</f>
        <v>High Value</v>
      </c>
      <c r="Y1135" s="2" t="str">
        <f t="shared" si="159"/>
        <v>High Value - Maintain</v>
      </c>
      <c r="Z1135" s="2" t="str">
        <f t="shared" si="160"/>
        <v>Check Data</v>
      </c>
    </row>
    <row r="1136" spans="1:26" x14ac:dyDescent="0.3">
      <c r="A1136" t="s">
        <v>1092</v>
      </c>
      <c r="B1136">
        <v>52</v>
      </c>
      <c r="C1136" t="s">
        <v>21</v>
      </c>
      <c r="D1136" t="s">
        <v>18</v>
      </c>
      <c r="E1136">
        <v>119.97</v>
      </c>
      <c r="F1136">
        <v>8</v>
      </c>
      <c r="G1136">
        <v>103</v>
      </c>
      <c r="H1136">
        <v>0</v>
      </c>
      <c r="I1136" t="s">
        <v>29</v>
      </c>
      <c r="J1136">
        <v>78</v>
      </c>
      <c r="K1136" s="1">
        <v>45640</v>
      </c>
      <c r="L1136">
        <v>97</v>
      </c>
      <c r="M1136">
        <v>0.24</v>
      </c>
      <c r="N1136">
        <f>IF(E1136="",Data_Validation!$B$1,E1136)</f>
        <v>119.97</v>
      </c>
      <c r="O1136">
        <f>IF(J1136="",Data_Validation!$B$2,J1136)</f>
        <v>78</v>
      </c>
      <c r="P1136">
        <f t="shared" si="153"/>
        <v>1</v>
      </c>
      <c r="Q1136" s="2">
        <f>CustomerData[[#This Row],[avg_order_value_clean]]*CustomerData[[#This Row],[total_orders]]</f>
        <v>959.76</v>
      </c>
      <c r="R1136" s="2" t="str">
        <f t="shared" si="161"/>
        <v>Inactive</v>
      </c>
      <c r="S1136" s="2" t="str">
        <f t="shared" si="154"/>
        <v>Medium Risk</v>
      </c>
      <c r="T1136" s="2" t="str">
        <f t="shared" si="155"/>
        <v>45-54</v>
      </c>
      <c r="U1136" s="1">
        <f t="shared" ca="1" si="156"/>
        <v>621</v>
      </c>
      <c r="V1136" s="2" t="str">
        <f t="shared" si="157"/>
        <v>High Loyalty</v>
      </c>
      <c r="W1136" s="2" t="str">
        <f t="shared" si="158"/>
        <v>Legitimate</v>
      </c>
      <c r="X1136" s="2" t="str">
        <f>IF(Q1136&lt;Data_Validation!$B$8,"Low Value",IF(Q1136&lt;Data_Validation!$B$9,"Medium Value","High Value"))</f>
        <v>Low Value</v>
      </c>
      <c r="Y1136" s="2" t="str">
        <f t="shared" si="159"/>
        <v>Stable</v>
      </c>
      <c r="Z1136" s="2" t="str">
        <f t="shared" si="160"/>
        <v>Check Data</v>
      </c>
    </row>
    <row r="1137" spans="1:26" x14ac:dyDescent="0.3">
      <c r="A1137" t="s">
        <v>1093</v>
      </c>
      <c r="B1137">
        <v>32</v>
      </c>
      <c r="C1137" t="s">
        <v>14</v>
      </c>
      <c r="D1137" t="s">
        <v>50</v>
      </c>
      <c r="E1137">
        <v>35.67</v>
      </c>
      <c r="F1137">
        <v>12</v>
      </c>
      <c r="G1137">
        <v>210</v>
      </c>
      <c r="H1137">
        <v>0</v>
      </c>
      <c r="I1137" t="s">
        <v>23</v>
      </c>
      <c r="J1137">
        <v>33.6</v>
      </c>
      <c r="K1137" s="1">
        <v>44189</v>
      </c>
      <c r="L1137">
        <v>8</v>
      </c>
      <c r="M1137">
        <v>0.47</v>
      </c>
      <c r="N1137">
        <f>IF(E1137="",Data_Validation!$B$1,E1137)</f>
        <v>35.67</v>
      </c>
      <c r="O1137">
        <f>IF(J1137="",Data_Validation!$B$2,J1137)</f>
        <v>33.6</v>
      </c>
      <c r="P1137">
        <f t="shared" si="153"/>
        <v>1</v>
      </c>
      <c r="Q1137" s="2">
        <f>CustomerData[[#This Row],[avg_order_value_clean]]*CustomerData[[#This Row],[total_orders]]</f>
        <v>428.04</v>
      </c>
      <c r="R1137" s="2" t="str">
        <f t="shared" si="161"/>
        <v>Inactive</v>
      </c>
      <c r="S1137" s="2" t="str">
        <f t="shared" si="154"/>
        <v>Medium Risk</v>
      </c>
      <c r="T1137" s="2" t="str">
        <f t="shared" si="155"/>
        <v>25-34</v>
      </c>
      <c r="U1137" s="1">
        <f t="shared" ca="1" si="156"/>
        <v>2072</v>
      </c>
      <c r="V1137" s="2" t="str">
        <f t="shared" si="157"/>
        <v>Low Loyalty</v>
      </c>
      <c r="W1137" s="2" t="str">
        <f t="shared" si="158"/>
        <v>Legitimate</v>
      </c>
      <c r="X1137" s="2" t="str">
        <f>IF(Q1137&lt;Data_Validation!$B$8,"Low Value",IF(Q1137&lt;Data_Validation!$B$9,"Medium Value","High Value"))</f>
        <v>Low Value</v>
      </c>
      <c r="Y1137" s="2" t="str">
        <f t="shared" si="159"/>
        <v>Stable</v>
      </c>
      <c r="Z1137" s="2" t="str">
        <f t="shared" si="160"/>
        <v>Check Data</v>
      </c>
    </row>
    <row r="1138" spans="1:26" x14ac:dyDescent="0.3">
      <c r="A1138" t="s">
        <v>929</v>
      </c>
      <c r="B1138">
        <v>65</v>
      </c>
      <c r="C1138" t="s">
        <v>14</v>
      </c>
      <c r="D1138" t="s">
        <v>26</v>
      </c>
      <c r="E1138">
        <v>167.41</v>
      </c>
      <c r="F1138">
        <v>11</v>
      </c>
      <c r="G1138">
        <v>224</v>
      </c>
      <c r="H1138">
        <v>0</v>
      </c>
      <c r="I1138" t="s">
        <v>40</v>
      </c>
      <c r="J1138">
        <v>33</v>
      </c>
      <c r="K1138" s="1">
        <v>45127</v>
      </c>
      <c r="L1138">
        <v>76</v>
      </c>
      <c r="M1138">
        <v>0.17</v>
      </c>
      <c r="N1138">
        <f>IF(E1138="",Data_Validation!$B$1,E1138)</f>
        <v>167.41</v>
      </c>
      <c r="O1138">
        <f>IF(J1138="",Data_Validation!$B$2,J1138)</f>
        <v>33</v>
      </c>
      <c r="P1138">
        <f t="shared" si="153"/>
        <v>3</v>
      </c>
      <c r="Q1138" s="2">
        <f>CustomerData[[#This Row],[avg_order_value_clean]]*CustomerData[[#This Row],[total_orders]]</f>
        <v>1841.51</v>
      </c>
      <c r="R1138" s="2" t="str">
        <f t="shared" si="161"/>
        <v>Inactive</v>
      </c>
      <c r="S1138" s="2" t="str">
        <f t="shared" si="154"/>
        <v>Low Risk</v>
      </c>
      <c r="T1138" s="2" t="str">
        <f t="shared" si="155"/>
        <v>55+</v>
      </c>
      <c r="U1138" s="1">
        <f t="shared" ca="1" si="156"/>
        <v>1134</v>
      </c>
      <c r="V1138" s="2" t="str">
        <f t="shared" si="157"/>
        <v>High Loyalty</v>
      </c>
      <c r="W1138" s="2" t="str">
        <f t="shared" si="158"/>
        <v>Legitimate</v>
      </c>
      <c r="X1138" s="2" t="str">
        <f>IF(Q1138&lt;Data_Validation!$B$8,"Low Value",IF(Q1138&lt;Data_Validation!$B$9,"Medium Value","High Value"))</f>
        <v>High Value</v>
      </c>
      <c r="Y1138" s="2" t="str">
        <f t="shared" si="159"/>
        <v>High Value - Maintain</v>
      </c>
      <c r="Z1138" s="2" t="str">
        <f t="shared" si="160"/>
        <v>Check Data</v>
      </c>
    </row>
    <row r="1139" spans="1:26" x14ac:dyDescent="0.3">
      <c r="A1139" t="s">
        <v>655</v>
      </c>
      <c r="B1139">
        <v>53</v>
      </c>
      <c r="C1139" t="s">
        <v>21</v>
      </c>
      <c r="D1139" t="s">
        <v>52</v>
      </c>
      <c r="E1139">
        <v>72.650000000000006</v>
      </c>
      <c r="F1139">
        <v>8</v>
      </c>
      <c r="G1139">
        <v>278</v>
      </c>
      <c r="H1139">
        <v>0</v>
      </c>
      <c r="I1139" t="s">
        <v>23</v>
      </c>
      <c r="J1139">
        <v>89.2</v>
      </c>
      <c r="K1139" s="1">
        <v>45835</v>
      </c>
      <c r="L1139">
        <v>39</v>
      </c>
      <c r="M1139">
        <v>0.27</v>
      </c>
      <c r="N1139">
        <f>IF(E1139="",Data_Validation!$B$1,E1139)</f>
        <v>72.650000000000006</v>
      </c>
      <c r="O1139">
        <f>IF(J1139="",Data_Validation!$B$2,J1139)</f>
        <v>89.2</v>
      </c>
      <c r="P1139">
        <f t="shared" si="153"/>
        <v>3</v>
      </c>
      <c r="Q1139" s="2">
        <f>CustomerData[[#This Row],[avg_order_value_clean]]*CustomerData[[#This Row],[total_orders]]</f>
        <v>581.20000000000005</v>
      </c>
      <c r="R1139" s="2" t="str">
        <f t="shared" si="161"/>
        <v>Inactive</v>
      </c>
      <c r="S1139" s="2" t="str">
        <f t="shared" si="154"/>
        <v>Medium Risk</v>
      </c>
      <c r="T1139" s="2" t="str">
        <f t="shared" si="155"/>
        <v>45-54</v>
      </c>
      <c r="U1139" s="1">
        <f t="shared" ca="1" si="156"/>
        <v>426</v>
      </c>
      <c r="V1139" s="2" t="str">
        <f t="shared" si="157"/>
        <v>Low Loyalty</v>
      </c>
      <c r="W1139" s="2" t="str">
        <f t="shared" si="158"/>
        <v>Legitimate</v>
      </c>
      <c r="X1139" s="2" t="str">
        <f>IF(Q1139&lt;Data_Validation!$B$8,"Low Value",IF(Q1139&lt;Data_Validation!$B$9,"Medium Value","High Value"))</f>
        <v>Low Value</v>
      </c>
      <c r="Y1139" s="2" t="str">
        <f t="shared" si="159"/>
        <v>Stable</v>
      </c>
      <c r="Z1139" s="2" t="str">
        <f t="shared" si="160"/>
        <v>Check Data</v>
      </c>
    </row>
    <row r="1140" spans="1:26" x14ac:dyDescent="0.3">
      <c r="A1140" t="s">
        <v>1094</v>
      </c>
      <c r="B1140">
        <v>38</v>
      </c>
      <c r="C1140" t="s">
        <v>21</v>
      </c>
      <c r="D1140" t="s">
        <v>37</v>
      </c>
      <c r="E1140">
        <v>236.51</v>
      </c>
      <c r="F1140">
        <v>7</v>
      </c>
      <c r="G1140">
        <v>165</v>
      </c>
      <c r="H1140">
        <v>0</v>
      </c>
      <c r="I1140" t="s">
        <v>40</v>
      </c>
      <c r="J1140">
        <v>59.7</v>
      </c>
      <c r="K1140" s="1">
        <v>45564</v>
      </c>
      <c r="L1140">
        <v>60</v>
      </c>
      <c r="M1140">
        <v>0.34</v>
      </c>
      <c r="N1140">
        <f>IF(E1140="",Data_Validation!$B$1,E1140)</f>
        <v>236.51</v>
      </c>
      <c r="O1140">
        <f>IF(J1140="",Data_Validation!$B$2,J1140)</f>
        <v>59.7</v>
      </c>
      <c r="P1140">
        <f t="shared" si="153"/>
        <v>1</v>
      </c>
      <c r="Q1140" s="2">
        <f>CustomerData[[#This Row],[avg_order_value_clean]]*CustomerData[[#This Row],[total_orders]]</f>
        <v>1655.57</v>
      </c>
      <c r="R1140" s="2" t="str">
        <f t="shared" si="161"/>
        <v>Inactive</v>
      </c>
      <c r="S1140" s="2" t="str">
        <f t="shared" si="154"/>
        <v>Medium Risk</v>
      </c>
      <c r="T1140" s="2" t="str">
        <f t="shared" si="155"/>
        <v>35-44</v>
      </c>
      <c r="U1140" s="1">
        <f t="shared" ca="1" si="156"/>
        <v>697</v>
      </c>
      <c r="V1140" s="2" t="str">
        <f t="shared" si="157"/>
        <v>Medium Loyalty</v>
      </c>
      <c r="W1140" s="2" t="str">
        <f t="shared" si="158"/>
        <v>Legitimate</v>
      </c>
      <c r="X1140" s="2" t="str">
        <f>IF(Q1140&lt;Data_Validation!$B$8,"Low Value",IF(Q1140&lt;Data_Validation!$B$9,"Medium Value","High Value"))</f>
        <v>High Value</v>
      </c>
      <c r="Y1140" s="2" t="str">
        <f t="shared" si="159"/>
        <v>High Value - Maintain</v>
      </c>
      <c r="Z1140" s="2" t="str">
        <f t="shared" si="160"/>
        <v>Check Data</v>
      </c>
    </row>
    <row r="1141" spans="1:26" x14ac:dyDescent="0.3">
      <c r="A1141" t="s">
        <v>1095</v>
      </c>
      <c r="B1141">
        <v>23</v>
      </c>
      <c r="C1141" t="s">
        <v>21</v>
      </c>
      <c r="D1141" t="s">
        <v>18</v>
      </c>
      <c r="E1141">
        <v>155.21</v>
      </c>
      <c r="F1141">
        <v>6</v>
      </c>
      <c r="G1141">
        <v>300</v>
      </c>
      <c r="H1141">
        <v>0</v>
      </c>
      <c r="I1141" t="s">
        <v>23</v>
      </c>
      <c r="J1141">
        <v>34.4</v>
      </c>
      <c r="K1141" s="1">
        <v>45166</v>
      </c>
      <c r="L1141">
        <v>60</v>
      </c>
      <c r="M1141">
        <v>0.42</v>
      </c>
      <c r="N1141">
        <f>IF(E1141="",Data_Validation!$B$1,E1141)</f>
        <v>155.21</v>
      </c>
      <c r="O1141">
        <f>IF(J1141="",Data_Validation!$B$2,J1141)</f>
        <v>34.4</v>
      </c>
      <c r="P1141">
        <f t="shared" si="153"/>
        <v>1</v>
      </c>
      <c r="Q1141" s="2">
        <f>CustomerData[[#This Row],[avg_order_value_clean]]*CustomerData[[#This Row],[total_orders]]</f>
        <v>931.26</v>
      </c>
      <c r="R1141" s="2" t="str">
        <f t="shared" si="161"/>
        <v>Inactive</v>
      </c>
      <c r="S1141" s="2" t="str">
        <f t="shared" si="154"/>
        <v>Medium Risk</v>
      </c>
      <c r="T1141" s="2" t="str">
        <f t="shared" si="155"/>
        <v>Under 25</v>
      </c>
      <c r="U1141" s="1">
        <f t="shared" ca="1" si="156"/>
        <v>1095</v>
      </c>
      <c r="V1141" s="2" t="str">
        <f t="shared" si="157"/>
        <v>Medium Loyalty</v>
      </c>
      <c r="W1141" s="2" t="str">
        <f t="shared" si="158"/>
        <v>Legitimate</v>
      </c>
      <c r="X1141" s="2" t="str">
        <f>IF(Q1141&lt;Data_Validation!$B$8,"Low Value",IF(Q1141&lt;Data_Validation!$B$9,"Medium Value","High Value"))</f>
        <v>Low Value</v>
      </c>
      <c r="Y1141" s="2" t="str">
        <f t="shared" si="159"/>
        <v>Stable</v>
      </c>
      <c r="Z1141" s="2" t="str">
        <f t="shared" si="160"/>
        <v>Check Data</v>
      </c>
    </row>
    <row r="1142" spans="1:26" x14ac:dyDescent="0.3">
      <c r="A1142" t="s">
        <v>1096</v>
      </c>
      <c r="B1142">
        <v>18</v>
      </c>
      <c r="C1142" t="s">
        <v>14</v>
      </c>
      <c r="D1142" t="s">
        <v>52</v>
      </c>
      <c r="E1142">
        <v>78.73</v>
      </c>
      <c r="F1142">
        <v>14</v>
      </c>
      <c r="G1142">
        <v>45</v>
      </c>
      <c r="H1142">
        <v>0</v>
      </c>
      <c r="I1142" t="s">
        <v>23</v>
      </c>
      <c r="J1142">
        <v>84.5</v>
      </c>
      <c r="K1142" s="1">
        <v>44487</v>
      </c>
      <c r="L1142">
        <v>56</v>
      </c>
      <c r="M1142">
        <v>0.18</v>
      </c>
      <c r="N1142">
        <f>IF(E1142="",Data_Validation!$B$1,E1142)</f>
        <v>78.73</v>
      </c>
      <c r="O1142">
        <f>IF(J1142="",Data_Validation!$B$2,J1142)</f>
        <v>84.5</v>
      </c>
      <c r="P1142">
        <f t="shared" si="153"/>
        <v>1</v>
      </c>
      <c r="Q1142" s="2">
        <f>CustomerData[[#This Row],[avg_order_value_clean]]*CustomerData[[#This Row],[total_orders]]</f>
        <v>1102.22</v>
      </c>
      <c r="R1142" s="2" t="str">
        <f t="shared" si="161"/>
        <v>At Risk</v>
      </c>
      <c r="S1142" s="2" t="str">
        <f t="shared" si="154"/>
        <v>Low Risk</v>
      </c>
      <c r="T1142" s="2" t="str">
        <f t="shared" si="155"/>
        <v>Under 25</v>
      </c>
      <c r="U1142" s="1">
        <f t="shared" ca="1" si="156"/>
        <v>1774</v>
      </c>
      <c r="V1142" s="2" t="str">
        <f t="shared" si="157"/>
        <v>Medium Loyalty</v>
      </c>
      <c r="W1142" s="2" t="str">
        <f t="shared" si="158"/>
        <v>Legitimate</v>
      </c>
      <c r="X1142" s="2" t="str">
        <f>IF(Q1142&lt;Data_Validation!$B$8,"Low Value",IF(Q1142&lt;Data_Validation!$B$9,"Medium Value","High Value"))</f>
        <v>Low Value</v>
      </c>
      <c r="Y1142" s="2" t="str">
        <f t="shared" si="159"/>
        <v>Stable</v>
      </c>
      <c r="Z1142" s="2" t="str">
        <f t="shared" si="160"/>
        <v>Check Data</v>
      </c>
    </row>
    <row r="1143" spans="1:26" x14ac:dyDescent="0.3">
      <c r="A1143" t="s">
        <v>1097</v>
      </c>
      <c r="B1143">
        <v>21</v>
      </c>
      <c r="C1143" t="s">
        <v>25</v>
      </c>
      <c r="D1143" t="s">
        <v>28</v>
      </c>
      <c r="E1143">
        <v>113.44</v>
      </c>
      <c r="F1143">
        <v>9</v>
      </c>
      <c r="G1143">
        <v>1</v>
      </c>
      <c r="H1143">
        <v>0</v>
      </c>
      <c r="I1143" t="s">
        <v>40</v>
      </c>
      <c r="J1143">
        <v>44.3</v>
      </c>
      <c r="K1143" s="1">
        <v>44068</v>
      </c>
      <c r="L1143">
        <v>18</v>
      </c>
      <c r="M1143">
        <v>0.17</v>
      </c>
      <c r="N1143">
        <f>IF(E1143="",Data_Validation!$B$1,E1143)</f>
        <v>113.44</v>
      </c>
      <c r="O1143">
        <f>IF(J1143="",Data_Validation!$B$2,J1143)</f>
        <v>44.3</v>
      </c>
      <c r="P1143">
        <f t="shared" si="153"/>
        <v>2</v>
      </c>
      <c r="Q1143" s="2">
        <f>CustomerData[[#This Row],[avg_order_value_clean]]*CustomerData[[#This Row],[total_orders]]</f>
        <v>1020.96</v>
      </c>
      <c r="R1143" s="2" t="str">
        <f t="shared" si="161"/>
        <v>Active</v>
      </c>
      <c r="S1143" s="2" t="str">
        <f t="shared" si="154"/>
        <v>Low Risk</v>
      </c>
      <c r="T1143" s="2" t="str">
        <f t="shared" si="155"/>
        <v>Under 25</v>
      </c>
      <c r="U1143" s="1">
        <f t="shared" ca="1" si="156"/>
        <v>2193</v>
      </c>
      <c r="V1143" s="2" t="str">
        <f t="shared" si="157"/>
        <v>Low Loyalty</v>
      </c>
      <c r="W1143" s="2" t="str">
        <f t="shared" si="158"/>
        <v>Legitimate</v>
      </c>
      <c r="X1143" s="2" t="str">
        <f>IF(Q1143&lt;Data_Validation!$B$8,"Low Value",IF(Q1143&lt;Data_Validation!$B$9,"Medium Value","High Value"))</f>
        <v>Low Value</v>
      </c>
      <c r="Y1143" s="2" t="str">
        <f t="shared" si="159"/>
        <v>Stable</v>
      </c>
      <c r="Z1143" s="2" t="str">
        <f t="shared" si="160"/>
        <v>Check Data</v>
      </c>
    </row>
    <row r="1144" spans="1:26" x14ac:dyDescent="0.3">
      <c r="A1144" t="s">
        <v>1098</v>
      </c>
      <c r="B1144">
        <v>28</v>
      </c>
      <c r="C1144" t="s">
        <v>14</v>
      </c>
      <c r="D1144" t="s">
        <v>52</v>
      </c>
      <c r="E1144">
        <v>104.46</v>
      </c>
      <c r="F1144">
        <v>11</v>
      </c>
      <c r="G1144">
        <v>175</v>
      </c>
      <c r="H1144">
        <v>0</v>
      </c>
      <c r="I1144" t="s">
        <v>40</v>
      </c>
      <c r="J1144">
        <v>40</v>
      </c>
      <c r="K1144" s="1">
        <v>45593</v>
      </c>
      <c r="L1144">
        <v>48</v>
      </c>
      <c r="M1144">
        <v>0.15</v>
      </c>
      <c r="N1144">
        <f>IF(E1144="",Data_Validation!$B$1,E1144)</f>
        <v>104.46</v>
      </c>
      <c r="O1144">
        <f>IF(J1144="",Data_Validation!$B$2,J1144)</f>
        <v>40</v>
      </c>
      <c r="P1144">
        <f t="shared" si="153"/>
        <v>2</v>
      </c>
      <c r="Q1144" s="2">
        <f>CustomerData[[#This Row],[avg_order_value_clean]]*CustomerData[[#This Row],[total_orders]]</f>
        <v>1149.06</v>
      </c>
      <c r="R1144" s="2" t="str">
        <f t="shared" si="161"/>
        <v>Inactive</v>
      </c>
      <c r="S1144" s="2" t="str">
        <f t="shared" si="154"/>
        <v>Low Risk</v>
      </c>
      <c r="T1144" s="2" t="str">
        <f t="shared" si="155"/>
        <v>25-34</v>
      </c>
      <c r="U1144" s="1">
        <f t="shared" ca="1" si="156"/>
        <v>668</v>
      </c>
      <c r="V1144" s="2" t="str">
        <f t="shared" si="157"/>
        <v>Medium Loyalty</v>
      </c>
      <c r="W1144" s="2" t="str">
        <f t="shared" si="158"/>
        <v>Legitimate</v>
      </c>
      <c r="X1144" s="2" t="str">
        <f>IF(Q1144&lt;Data_Validation!$B$8,"Low Value",IF(Q1144&lt;Data_Validation!$B$9,"Medium Value","High Value"))</f>
        <v>Low Value</v>
      </c>
      <c r="Y1144" s="2" t="str">
        <f t="shared" si="159"/>
        <v>Stable</v>
      </c>
      <c r="Z1144" s="2" t="str">
        <f t="shared" si="160"/>
        <v>Check Data</v>
      </c>
    </row>
    <row r="1145" spans="1:26" x14ac:dyDescent="0.3">
      <c r="A1145" t="s">
        <v>1099</v>
      </c>
      <c r="B1145">
        <v>61</v>
      </c>
      <c r="C1145" t="s">
        <v>21</v>
      </c>
      <c r="D1145" t="s">
        <v>35</v>
      </c>
      <c r="E1145">
        <v>142.28</v>
      </c>
      <c r="F1145">
        <v>7</v>
      </c>
      <c r="G1145">
        <v>272</v>
      </c>
      <c r="H1145">
        <v>0</v>
      </c>
      <c r="I1145" t="s">
        <v>16</v>
      </c>
      <c r="J1145">
        <v>2.6</v>
      </c>
      <c r="K1145" s="1">
        <v>45235</v>
      </c>
      <c r="L1145">
        <v>21</v>
      </c>
      <c r="M1145">
        <v>0.41</v>
      </c>
      <c r="N1145">
        <f>IF(E1145="",Data_Validation!$B$1,E1145)</f>
        <v>142.28</v>
      </c>
      <c r="O1145">
        <f>IF(J1145="",Data_Validation!$B$2,J1145)</f>
        <v>2.6</v>
      </c>
      <c r="P1145">
        <f t="shared" si="153"/>
        <v>1</v>
      </c>
      <c r="Q1145" s="2">
        <f>CustomerData[[#This Row],[avg_order_value_clean]]*CustomerData[[#This Row],[total_orders]]</f>
        <v>995.96</v>
      </c>
      <c r="R1145" s="2" t="str">
        <f t="shared" si="161"/>
        <v>Inactive</v>
      </c>
      <c r="S1145" s="2" t="str">
        <f t="shared" si="154"/>
        <v>Medium Risk</v>
      </c>
      <c r="T1145" s="2" t="str">
        <f t="shared" si="155"/>
        <v>55+</v>
      </c>
      <c r="U1145" s="1">
        <f t="shared" ca="1" si="156"/>
        <v>1026</v>
      </c>
      <c r="V1145" s="2" t="str">
        <f t="shared" si="157"/>
        <v>Low Loyalty</v>
      </c>
      <c r="W1145" s="2" t="str">
        <f t="shared" si="158"/>
        <v>Legitimate</v>
      </c>
      <c r="X1145" s="2" t="str">
        <f>IF(Q1145&lt;Data_Validation!$B$8,"Low Value",IF(Q1145&lt;Data_Validation!$B$9,"Medium Value","High Value"))</f>
        <v>Low Value</v>
      </c>
      <c r="Y1145" s="2" t="str">
        <f t="shared" si="159"/>
        <v>Stable</v>
      </c>
      <c r="Z1145" s="2" t="str">
        <f t="shared" si="160"/>
        <v>Check Data</v>
      </c>
    </row>
    <row r="1146" spans="1:26" x14ac:dyDescent="0.3">
      <c r="A1146" t="s">
        <v>1100</v>
      </c>
      <c r="B1146">
        <v>43</v>
      </c>
      <c r="C1146" t="s">
        <v>21</v>
      </c>
      <c r="D1146" t="s">
        <v>22</v>
      </c>
      <c r="E1146">
        <v>67.75</v>
      </c>
      <c r="F1146">
        <v>9</v>
      </c>
      <c r="G1146">
        <v>117</v>
      </c>
      <c r="H1146">
        <v>0</v>
      </c>
      <c r="I1146" t="s">
        <v>29</v>
      </c>
      <c r="J1146">
        <v>67.900000000000006</v>
      </c>
      <c r="K1146" s="1">
        <v>44245</v>
      </c>
      <c r="L1146">
        <v>56</v>
      </c>
      <c r="M1146">
        <v>0.25</v>
      </c>
      <c r="N1146">
        <f>IF(E1146="",Data_Validation!$B$1,E1146)</f>
        <v>67.75</v>
      </c>
      <c r="O1146">
        <f>IF(J1146="",Data_Validation!$B$2,J1146)</f>
        <v>67.900000000000006</v>
      </c>
      <c r="P1146">
        <f t="shared" si="153"/>
        <v>1</v>
      </c>
      <c r="Q1146" s="2">
        <f>CustomerData[[#This Row],[avg_order_value_clean]]*CustomerData[[#This Row],[total_orders]]</f>
        <v>609.75</v>
      </c>
      <c r="R1146" s="2" t="str">
        <f t="shared" si="161"/>
        <v>Inactive</v>
      </c>
      <c r="S1146" s="2" t="str">
        <f t="shared" si="154"/>
        <v>Medium Risk</v>
      </c>
      <c r="T1146" s="2" t="str">
        <f t="shared" si="155"/>
        <v>35-44</v>
      </c>
      <c r="U1146" s="1">
        <f t="shared" ca="1" si="156"/>
        <v>2016</v>
      </c>
      <c r="V1146" s="2" t="str">
        <f t="shared" si="157"/>
        <v>Medium Loyalty</v>
      </c>
      <c r="W1146" s="2" t="str">
        <f t="shared" si="158"/>
        <v>Legitimate</v>
      </c>
      <c r="X1146" s="2" t="str">
        <f>IF(Q1146&lt;Data_Validation!$B$8,"Low Value",IF(Q1146&lt;Data_Validation!$B$9,"Medium Value","High Value"))</f>
        <v>Low Value</v>
      </c>
      <c r="Y1146" s="2" t="str">
        <f t="shared" si="159"/>
        <v>Stable</v>
      </c>
      <c r="Z1146" s="2" t="str">
        <f t="shared" si="160"/>
        <v>Check Data</v>
      </c>
    </row>
    <row r="1147" spans="1:26" x14ac:dyDescent="0.3">
      <c r="A1147" t="s">
        <v>1101</v>
      </c>
      <c r="B1147">
        <v>78</v>
      </c>
      <c r="C1147" t="s">
        <v>14</v>
      </c>
      <c r="D1147" t="s">
        <v>22</v>
      </c>
      <c r="E1147">
        <v>155.13</v>
      </c>
      <c r="F1147">
        <v>8</v>
      </c>
      <c r="G1147">
        <v>271</v>
      </c>
      <c r="H1147">
        <v>0</v>
      </c>
      <c r="I1147" t="s">
        <v>29</v>
      </c>
      <c r="J1147">
        <v>53.3</v>
      </c>
      <c r="K1147" s="1">
        <v>44918</v>
      </c>
      <c r="L1147">
        <v>91</v>
      </c>
      <c r="M1147">
        <v>0.01</v>
      </c>
      <c r="N1147">
        <f>IF(E1147="",Data_Validation!$B$1,E1147)</f>
        <v>155.13</v>
      </c>
      <c r="O1147">
        <f>IF(J1147="",Data_Validation!$B$2,J1147)</f>
        <v>53.3</v>
      </c>
      <c r="P1147">
        <f t="shared" si="153"/>
        <v>1</v>
      </c>
      <c r="Q1147" s="2">
        <f>CustomerData[[#This Row],[avg_order_value_clean]]*CustomerData[[#This Row],[total_orders]]</f>
        <v>1241.04</v>
      </c>
      <c r="R1147" s="2" t="str">
        <f t="shared" si="161"/>
        <v>Inactive</v>
      </c>
      <c r="S1147" s="2" t="str">
        <f t="shared" si="154"/>
        <v>Low Risk</v>
      </c>
      <c r="T1147" s="2" t="str">
        <f t="shared" si="155"/>
        <v>55+</v>
      </c>
      <c r="U1147" s="1">
        <f t="shared" ca="1" si="156"/>
        <v>1343</v>
      </c>
      <c r="V1147" s="2" t="str">
        <f t="shared" si="157"/>
        <v>High Loyalty</v>
      </c>
      <c r="W1147" s="2" t="str">
        <f t="shared" si="158"/>
        <v>Legitimate</v>
      </c>
      <c r="X1147" s="2" t="str">
        <f>IF(Q1147&lt;Data_Validation!$B$8,"Low Value",IF(Q1147&lt;Data_Validation!$B$9,"Medium Value","High Value"))</f>
        <v>Low Value</v>
      </c>
      <c r="Y1147" s="2" t="str">
        <f t="shared" si="159"/>
        <v>Stable</v>
      </c>
      <c r="Z1147" s="2" t="str">
        <f t="shared" si="160"/>
        <v>Check Data</v>
      </c>
    </row>
    <row r="1148" spans="1:26" x14ac:dyDescent="0.3">
      <c r="A1148" t="s">
        <v>1102</v>
      </c>
      <c r="B1148">
        <v>54</v>
      </c>
      <c r="C1148" t="s">
        <v>14</v>
      </c>
      <c r="D1148" t="s">
        <v>26</v>
      </c>
      <c r="E1148">
        <v>50.05</v>
      </c>
      <c r="F1148">
        <v>4</v>
      </c>
      <c r="G1148">
        <v>172</v>
      </c>
      <c r="H1148">
        <v>0</v>
      </c>
      <c r="I1148" t="s">
        <v>16</v>
      </c>
      <c r="J1148">
        <v>31.2</v>
      </c>
      <c r="K1148" s="1">
        <v>45358</v>
      </c>
      <c r="L1148">
        <v>12</v>
      </c>
      <c r="M1148">
        <v>0.54</v>
      </c>
      <c r="N1148">
        <f>IF(E1148="",Data_Validation!$B$1,E1148)</f>
        <v>50.05</v>
      </c>
      <c r="O1148">
        <f>IF(J1148="",Data_Validation!$B$2,J1148)</f>
        <v>31.2</v>
      </c>
      <c r="P1148">
        <f t="shared" si="153"/>
        <v>1</v>
      </c>
      <c r="Q1148" s="2">
        <f>CustomerData[[#This Row],[avg_order_value_clean]]*CustomerData[[#This Row],[total_orders]]</f>
        <v>200.2</v>
      </c>
      <c r="R1148" s="2" t="str">
        <f t="shared" si="161"/>
        <v>Inactive</v>
      </c>
      <c r="S1148" s="2" t="str">
        <f t="shared" si="154"/>
        <v>High Risk</v>
      </c>
      <c r="T1148" s="2" t="str">
        <f t="shared" si="155"/>
        <v>45-54</v>
      </c>
      <c r="U1148" s="1">
        <f t="shared" ca="1" si="156"/>
        <v>903</v>
      </c>
      <c r="V1148" s="2" t="str">
        <f t="shared" si="157"/>
        <v>Low Loyalty</v>
      </c>
      <c r="W1148" s="2" t="str">
        <f t="shared" si="158"/>
        <v>Legitimate</v>
      </c>
      <c r="X1148" s="2" t="str">
        <f>IF(Q1148&lt;Data_Validation!$B$8,"Low Value",IF(Q1148&lt;Data_Validation!$B$9,"Medium Value","High Value"))</f>
        <v>Low Value</v>
      </c>
      <c r="Y1148" s="2" t="str">
        <f t="shared" si="159"/>
        <v>At Risk - Develop</v>
      </c>
      <c r="Z1148" s="2" t="str">
        <f t="shared" si="160"/>
        <v>Check Data</v>
      </c>
    </row>
    <row r="1149" spans="1:26" x14ac:dyDescent="0.3">
      <c r="A1149" t="s">
        <v>1103</v>
      </c>
      <c r="B1149">
        <v>40</v>
      </c>
      <c r="C1149" t="s">
        <v>14</v>
      </c>
      <c r="D1149" t="s">
        <v>18</v>
      </c>
      <c r="E1149">
        <v>101.23</v>
      </c>
      <c r="F1149">
        <v>14</v>
      </c>
      <c r="G1149">
        <v>303</v>
      </c>
      <c r="H1149">
        <v>0</v>
      </c>
      <c r="I1149" t="s">
        <v>23</v>
      </c>
      <c r="J1149">
        <v>13.9</v>
      </c>
      <c r="K1149" s="1">
        <v>45147</v>
      </c>
      <c r="L1149">
        <v>6</v>
      </c>
      <c r="M1149">
        <v>0.51</v>
      </c>
      <c r="N1149">
        <f>IF(E1149="",Data_Validation!$B$1,E1149)</f>
        <v>101.23</v>
      </c>
      <c r="O1149">
        <f>IF(J1149="",Data_Validation!$B$2,J1149)</f>
        <v>13.9</v>
      </c>
      <c r="P1149">
        <f t="shared" si="153"/>
        <v>1</v>
      </c>
      <c r="Q1149" s="2">
        <f>CustomerData[[#This Row],[avg_order_value_clean]]*CustomerData[[#This Row],[total_orders]]</f>
        <v>1417.22</v>
      </c>
      <c r="R1149" s="2" t="str">
        <f t="shared" si="161"/>
        <v>Inactive</v>
      </c>
      <c r="S1149" s="2" t="str">
        <f t="shared" si="154"/>
        <v>High Risk</v>
      </c>
      <c r="T1149" s="2" t="str">
        <f t="shared" si="155"/>
        <v>35-44</v>
      </c>
      <c r="U1149" s="1">
        <f t="shared" ca="1" si="156"/>
        <v>1114</v>
      </c>
      <c r="V1149" s="2" t="str">
        <f t="shared" si="157"/>
        <v>Low Loyalty</v>
      </c>
      <c r="W1149" s="2" t="str">
        <f t="shared" si="158"/>
        <v>Legitimate</v>
      </c>
      <c r="X1149" s="2" t="str">
        <f>IF(Q1149&lt;Data_Validation!$B$8,"Low Value",IF(Q1149&lt;Data_Validation!$B$9,"Medium Value","High Value"))</f>
        <v>Low Value</v>
      </c>
      <c r="Y1149" s="2" t="str">
        <f t="shared" si="159"/>
        <v>At Risk - Develop</v>
      </c>
      <c r="Z1149" s="2" t="str">
        <f t="shared" si="160"/>
        <v>Check Data</v>
      </c>
    </row>
    <row r="1150" spans="1:26" x14ac:dyDescent="0.3">
      <c r="A1150" t="s">
        <v>1088</v>
      </c>
      <c r="B1150">
        <v>46</v>
      </c>
      <c r="C1150" t="s">
        <v>14</v>
      </c>
      <c r="D1150" t="s">
        <v>35</v>
      </c>
      <c r="E1150">
        <v>193.83</v>
      </c>
      <c r="F1150">
        <v>10</v>
      </c>
      <c r="G1150">
        <v>151</v>
      </c>
      <c r="H1150">
        <v>0</v>
      </c>
      <c r="I1150" t="s">
        <v>40</v>
      </c>
      <c r="J1150">
        <v>18.2</v>
      </c>
      <c r="K1150" s="1">
        <v>44364</v>
      </c>
      <c r="L1150">
        <v>31</v>
      </c>
      <c r="M1150">
        <v>0.14000000000000001</v>
      </c>
      <c r="N1150">
        <f>IF(E1150="",Data_Validation!$B$1,E1150)</f>
        <v>193.83</v>
      </c>
      <c r="O1150">
        <f>IF(J1150="",Data_Validation!$B$2,J1150)</f>
        <v>18.2</v>
      </c>
      <c r="P1150">
        <f t="shared" si="153"/>
        <v>2</v>
      </c>
      <c r="Q1150" s="2">
        <f>CustomerData[[#This Row],[avg_order_value_clean]]*CustomerData[[#This Row],[total_orders]]</f>
        <v>1938.3000000000002</v>
      </c>
      <c r="R1150" s="2" t="str">
        <f t="shared" si="161"/>
        <v>Inactive</v>
      </c>
      <c r="S1150" s="2" t="str">
        <f t="shared" si="154"/>
        <v>Low Risk</v>
      </c>
      <c r="T1150" s="2" t="str">
        <f t="shared" si="155"/>
        <v>45-54</v>
      </c>
      <c r="U1150" s="1">
        <f t="shared" ca="1" si="156"/>
        <v>1897</v>
      </c>
      <c r="V1150" s="2" t="str">
        <f t="shared" si="157"/>
        <v>Low Loyalty</v>
      </c>
      <c r="W1150" s="2" t="str">
        <f t="shared" si="158"/>
        <v>Legitimate</v>
      </c>
      <c r="X1150" s="2" t="str">
        <f>IF(Q1150&lt;Data_Validation!$B$8,"Low Value",IF(Q1150&lt;Data_Validation!$B$9,"Medium Value","High Value"))</f>
        <v>High Value</v>
      </c>
      <c r="Y1150" s="2" t="str">
        <f t="shared" si="159"/>
        <v>High Value - Maintain</v>
      </c>
      <c r="Z1150" s="2" t="str">
        <f t="shared" si="160"/>
        <v>Check Data</v>
      </c>
    </row>
    <row r="1151" spans="1:26" x14ac:dyDescent="0.3">
      <c r="A1151" t="s">
        <v>1104</v>
      </c>
      <c r="B1151">
        <v>38</v>
      </c>
      <c r="C1151" t="s">
        <v>21</v>
      </c>
      <c r="D1151" t="s">
        <v>37</v>
      </c>
      <c r="E1151">
        <v>131.38</v>
      </c>
      <c r="F1151">
        <v>9</v>
      </c>
      <c r="G1151">
        <v>350</v>
      </c>
      <c r="H1151">
        <v>0</v>
      </c>
      <c r="I1151" t="s">
        <v>19</v>
      </c>
      <c r="J1151">
        <v>22.5</v>
      </c>
      <c r="K1151" s="1">
        <v>45148</v>
      </c>
      <c r="L1151">
        <v>98</v>
      </c>
      <c r="M1151">
        <v>0.51</v>
      </c>
      <c r="N1151">
        <f>IF(E1151="",Data_Validation!$B$1,E1151)</f>
        <v>131.38</v>
      </c>
      <c r="O1151">
        <f>IF(J1151="",Data_Validation!$B$2,J1151)</f>
        <v>22.5</v>
      </c>
      <c r="P1151">
        <f t="shared" si="153"/>
        <v>1</v>
      </c>
      <c r="Q1151" s="2">
        <f>CustomerData[[#This Row],[avg_order_value_clean]]*CustomerData[[#This Row],[total_orders]]</f>
        <v>1182.42</v>
      </c>
      <c r="R1151" s="2" t="str">
        <f t="shared" si="161"/>
        <v>Inactive</v>
      </c>
      <c r="S1151" s="2" t="str">
        <f t="shared" si="154"/>
        <v>High Risk</v>
      </c>
      <c r="T1151" s="2" t="str">
        <f t="shared" si="155"/>
        <v>35-44</v>
      </c>
      <c r="U1151" s="1">
        <f t="shared" ca="1" si="156"/>
        <v>1113</v>
      </c>
      <c r="V1151" s="2" t="str">
        <f t="shared" si="157"/>
        <v>High Loyalty</v>
      </c>
      <c r="W1151" s="2" t="str">
        <f t="shared" si="158"/>
        <v>Legitimate</v>
      </c>
      <c r="X1151" s="2" t="str">
        <f>IF(Q1151&lt;Data_Validation!$B$8,"Low Value",IF(Q1151&lt;Data_Validation!$B$9,"Medium Value","High Value"))</f>
        <v>Low Value</v>
      </c>
      <c r="Y1151" s="2" t="str">
        <f t="shared" si="159"/>
        <v>At Risk - Develop</v>
      </c>
      <c r="Z1151" s="2" t="str">
        <f t="shared" si="160"/>
        <v>Check Data</v>
      </c>
    </row>
    <row r="1152" spans="1:26" x14ac:dyDescent="0.3">
      <c r="A1152" t="s">
        <v>1105</v>
      </c>
      <c r="B1152">
        <v>65</v>
      </c>
      <c r="C1152" t="s">
        <v>14</v>
      </c>
      <c r="D1152" t="s">
        <v>15</v>
      </c>
      <c r="E1152">
        <v>74.87</v>
      </c>
      <c r="F1152">
        <v>15</v>
      </c>
      <c r="G1152">
        <v>192</v>
      </c>
      <c r="H1152">
        <v>0</v>
      </c>
      <c r="I1152" t="s">
        <v>23</v>
      </c>
      <c r="J1152">
        <v>86.5</v>
      </c>
      <c r="K1152" s="1">
        <v>44629</v>
      </c>
      <c r="L1152">
        <v>71</v>
      </c>
      <c r="M1152">
        <v>0.15</v>
      </c>
      <c r="N1152">
        <f>IF(E1152="",Data_Validation!$B$1,E1152)</f>
        <v>74.87</v>
      </c>
      <c r="O1152">
        <f>IF(J1152="",Data_Validation!$B$2,J1152)</f>
        <v>86.5</v>
      </c>
      <c r="P1152">
        <f t="shared" si="153"/>
        <v>1</v>
      </c>
      <c r="Q1152" s="2">
        <f>CustomerData[[#This Row],[avg_order_value_clean]]*CustomerData[[#This Row],[total_orders]]</f>
        <v>1123.0500000000002</v>
      </c>
      <c r="R1152" s="2" t="str">
        <f t="shared" si="161"/>
        <v>Inactive</v>
      </c>
      <c r="S1152" s="2" t="str">
        <f t="shared" si="154"/>
        <v>Low Risk</v>
      </c>
      <c r="T1152" s="2" t="str">
        <f t="shared" si="155"/>
        <v>55+</v>
      </c>
      <c r="U1152" s="1">
        <f t="shared" ca="1" si="156"/>
        <v>1632</v>
      </c>
      <c r="V1152" s="2" t="str">
        <f t="shared" si="157"/>
        <v>High Loyalty</v>
      </c>
      <c r="W1152" s="2" t="str">
        <f t="shared" si="158"/>
        <v>Legitimate</v>
      </c>
      <c r="X1152" s="2" t="str">
        <f>IF(Q1152&lt;Data_Validation!$B$8,"Low Value",IF(Q1152&lt;Data_Validation!$B$9,"Medium Value","High Value"))</f>
        <v>Low Value</v>
      </c>
      <c r="Y1152" s="2" t="str">
        <f t="shared" si="159"/>
        <v>Stable</v>
      </c>
      <c r="Z1152" s="2" t="str">
        <f t="shared" si="160"/>
        <v>Check Data</v>
      </c>
    </row>
    <row r="1153" spans="1:26" x14ac:dyDescent="0.3">
      <c r="A1153" t="s">
        <v>1106</v>
      </c>
      <c r="B1153">
        <v>62</v>
      </c>
      <c r="C1153" t="s">
        <v>14</v>
      </c>
      <c r="D1153" t="s">
        <v>44</v>
      </c>
      <c r="E1153">
        <v>123.46</v>
      </c>
      <c r="F1153">
        <v>8</v>
      </c>
      <c r="G1153">
        <v>91</v>
      </c>
      <c r="H1153">
        <v>0</v>
      </c>
      <c r="I1153" t="s">
        <v>29</v>
      </c>
      <c r="J1153">
        <v>48.1</v>
      </c>
      <c r="K1153" s="1">
        <v>45295</v>
      </c>
      <c r="L1153">
        <v>61</v>
      </c>
      <c r="M1153">
        <v>0.4</v>
      </c>
      <c r="N1153">
        <f>IF(E1153="",Data_Validation!$B$1,E1153)</f>
        <v>123.46</v>
      </c>
      <c r="O1153">
        <f>IF(J1153="",Data_Validation!$B$2,J1153)</f>
        <v>48.1</v>
      </c>
      <c r="P1153">
        <f t="shared" si="153"/>
        <v>3</v>
      </c>
      <c r="Q1153" s="2">
        <f>CustomerData[[#This Row],[avg_order_value_clean]]*CustomerData[[#This Row],[total_orders]]</f>
        <v>987.68</v>
      </c>
      <c r="R1153" s="2" t="str">
        <f t="shared" si="161"/>
        <v>Inactive</v>
      </c>
      <c r="S1153" s="2" t="str">
        <f t="shared" si="154"/>
        <v>Medium Risk</v>
      </c>
      <c r="T1153" s="2" t="str">
        <f t="shared" si="155"/>
        <v>55+</v>
      </c>
      <c r="U1153" s="1">
        <f t="shared" ca="1" si="156"/>
        <v>966</v>
      </c>
      <c r="V1153" s="2" t="str">
        <f t="shared" si="157"/>
        <v>Medium Loyalty</v>
      </c>
      <c r="W1153" s="2" t="str">
        <f t="shared" si="158"/>
        <v>Legitimate</v>
      </c>
      <c r="X1153" s="2" t="str">
        <f>IF(Q1153&lt;Data_Validation!$B$8,"Low Value",IF(Q1153&lt;Data_Validation!$B$9,"Medium Value","High Value"))</f>
        <v>Low Value</v>
      </c>
      <c r="Y1153" s="2" t="str">
        <f t="shared" si="159"/>
        <v>Stable</v>
      </c>
      <c r="Z1153" s="2" t="str">
        <f t="shared" si="160"/>
        <v>Check Data</v>
      </c>
    </row>
    <row r="1154" spans="1:26" x14ac:dyDescent="0.3">
      <c r="A1154" t="s">
        <v>443</v>
      </c>
      <c r="B1154">
        <v>62</v>
      </c>
      <c r="C1154" t="s">
        <v>21</v>
      </c>
      <c r="D1154" t="s">
        <v>26</v>
      </c>
      <c r="E1154">
        <v>85.48</v>
      </c>
      <c r="F1154">
        <v>7</v>
      </c>
      <c r="G1154">
        <v>160</v>
      </c>
      <c r="H1154">
        <v>0</v>
      </c>
      <c r="I1154" t="s">
        <v>40</v>
      </c>
      <c r="J1154">
        <v>69.5</v>
      </c>
      <c r="K1154" s="1">
        <v>44130</v>
      </c>
      <c r="L1154">
        <v>95</v>
      </c>
      <c r="M1154">
        <v>0.18</v>
      </c>
      <c r="N1154">
        <f>IF(E1154="",Data_Validation!$B$1,E1154)</f>
        <v>85.48</v>
      </c>
      <c r="O1154">
        <f>IF(J1154="",Data_Validation!$B$2,J1154)</f>
        <v>69.5</v>
      </c>
      <c r="P1154">
        <f t="shared" ref="P1154:P1217" si="162">COUNTIF($A$2:$A$5001,A1154)</f>
        <v>3</v>
      </c>
      <c r="Q1154" s="2">
        <f>CustomerData[[#This Row],[avg_order_value_clean]]*CustomerData[[#This Row],[total_orders]]</f>
        <v>598.36</v>
      </c>
      <c r="R1154" s="2" t="str">
        <f t="shared" si="161"/>
        <v>Inactive</v>
      </c>
      <c r="S1154" s="2" t="str">
        <f t="shared" ref="S1154:S1217" si="163">IF(M1154&lt;0.2,"Low Risk",IF(M1154&lt;0.5,"Medium Risk","High Risk"))</f>
        <v>Low Risk</v>
      </c>
      <c r="T1154" s="2" t="str">
        <f t="shared" ref="T1154:T1217" si="164">IF(B1154&lt;25,"Under 25",IF(B1154&lt;35,"25-34",IF(B1154&lt;45,"35-44",IF(B1154&lt;55,"45-54","55+"))))</f>
        <v>55+</v>
      </c>
      <c r="U1154" s="1">
        <f t="shared" ref="U1154:U1217" ca="1" si="165">TODAY()-K1154</f>
        <v>2131</v>
      </c>
      <c r="V1154" s="2" t="str">
        <f t="shared" ref="V1154:V1217" si="166">IF(L1154&lt;40,"Low Loyalty",IF(L1154&lt;70,"Medium Loyalty","High Loyalty"))</f>
        <v>High Loyalty</v>
      </c>
      <c r="W1154" s="2" t="str">
        <f t="shared" ref="W1154:W1217" si="167">IF(H1154=1,"Fraudulent","Legitimate")</f>
        <v>Legitimate</v>
      </c>
      <c r="X1154" s="2" t="str">
        <f>IF(Q1154&lt;Data_Validation!$B$8,"Low Value",IF(Q1154&lt;Data_Validation!$B$9,"Medium Value","High Value"))</f>
        <v>Low Value</v>
      </c>
      <c r="Y1154" s="2" t="str">
        <f t="shared" ref="Y1154:Y1217" si="168">IF(AND(X1154="High Value",S1154="High Risk"),"Critical - Retain",IF(AND(X1154="High Value",S1154&lt;&gt;"High Risk"),"High Value - Maintain",IF(AND(X1154&lt;&gt;"High Value",S1154="High Risk"),"At Risk - Develop","Stable")))</f>
        <v>Stable</v>
      </c>
      <c r="Z1154" s="2" t="str">
        <f t="shared" ref="Z1154:Z1217" si="169">IF(OR(B1154&lt;18,F1154&lt;0,N1154&lt;0,O1154&lt;0,O1154&gt;1,M1154&lt;0,M1154&gt;1),"Check Data","Valid")</f>
        <v>Check Data</v>
      </c>
    </row>
    <row r="1155" spans="1:26" x14ac:dyDescent="0.3">
      <c r="A1155" t="s">
        <v>1107</v>
      </c>
      <c r="B1155">
        <v>66</v>
      </c>
      <c r="C1155" t="s">
        <v>14</v>
      </c>
      <c r="D1155" t="s">
        <v>44</v>
      </c>
      <c r="E1155">
        <v>69.95</v>
      </c>
      <c r="F1155">
        <v>16</v>
      </c>
      <c r="G1155">
        <v>105</v>
      </c>
      <c r="H1155">
        <v>0</v>
      </c>
      <c r="I1155" t="s">
        <v>16</v>
      </c>
      <c r="J1155">
        <v>46.1</v>
      </c>
      <c r="K1155" s="1">
        <v>44341</v>
      </c>
      <c r="L1155">
        <v>68</v>
      </c>
      <c r="M1155">
        <v>0.23</v>
      </c>
      <c r="N1155">
        <f>IF(E1155="",Data_Validation!$B$1,E1155)</f>
        <v>69.95</v>
      </c>
      <c r="O1155">
        <f>IF(J1155="",Data_Validation!$B$2,J1155)</f>
        <v>46.1</v>
      </c>
      <c r="P1155">
        <f t="shared" si="162"/>
        <v>1</v>
      </c>
      <c r="Q1155" s="2">
        <f>CustomerData[[#This Row],[avg_order_value_clean]]*CustomerData[[#This Row],[total_orders]]</f>
        <v>1119.2</v>
      </c>
      <c r="R1155" s="2" t="str">
        <f t="shared" ref="R1155:R1218" si="170">IF(G1155&lt;=30,"Active",IF(G1155&lt;=90,"At Risk","Inactive"))</f>
        <v>Inactive</v>
      </c>
      <c r="S1155" s="2" t="str">
        <f t="shared" si="163"/>
        <v>Medium Risk</v>
      </c>
      <c r="T1155" s="2" t="str">
        <f t="shared" si="164"/>
        <v>55+</v>
      </c>
      <c r="U1155" s="1">
        <f t="shared" ca="1" si="165"/>
        <v>1920</v>
      </c>
      <c r="V1155" s="2" t="str">
        <f t="shared" si="166"/>
        <v>Medium Loyalty</v>
      </c>
      <c r="W1155" s="2" t="str">
        <f t="shared" si="167"/>
        <v>Legitimate</v>
      </c>
      <c r="X1155" s="2" t="str">
        <f>IF(Q1155&lt;Data_Validation!$B$8,"Low Value",IF(Q1155&lt;Data_Validation!$B$9,"Medium Value","High Value"))</f>
        <v>Low Value</v>
      </c>
      <c r="Y1155" s="2" t="str">
        <f t="shared" si="168"/>
        <v>Stable</v>
      </c>
      <c r="Z1155" s="2" t="str">
        <f t="shared" si="169"/>
        <v>Check Data</v>
      </c>
    </row>
    <row r="1156" spans="1:26" x14ac:dyDescent="0.3">
      <c r="A1156" t="s">
        <v>1108</v>
      </c>
      <c r="B1156">
        <v>44</v>
      </c>
      <c r="C1156" t="s">
        <v>21</v>
      </c>
      <c r="D1156" t="s">
        <v>22</v>
      </c>
      <c r="E1156">
        <v>45.37</v>
      </c>
      <c r="F1156">
        <v>16</v>
      </c>
      <c r="G1156">
        <v>228</v>
      </c>
      <c r="H1156">
        <v>0</v>
      </c>
      <c r="I1156" t="s">
        <v>23</v>
      </c>
      <c r="J1156">
        <v>47.4</v>
      </c>
      <c r="K1156" s="1">
        <v>45079</v>
      </c>
      <c r="L1156">
        <v>57</v>
      </c>
      <c r="M1156">
        <v>0.18</v>
      </c>
      <c r="N1156">
        <f>IF(E1156="",Data_Validation!$B$1,E1156)</f>
        <v>45.37</v>
      </c>
      <c r="O1156">
        <f>IF(J1156="",Data_Validation!$B$2,J1156)</f>
        <v>47.4</v>
      </c>
      <c r="P1156">
        <f t="shared" si="162"/>
        <v>1</v>
      </c>
      <c r="Q1156" s="2">
        <f>CustomerData[[#This Row],[avg_order_value_clean]]*CustomerData[[#This Row],[total_orders]]</f>
        <v>725.92</v>
      </c>
      <c r="R1156" s="2" t="str">
        <f t="shared" si="170"/>
        <v>Inactive</v>
      </c>
      <c r="S1156" s="2" t="str">
        <f t="shared" si="163"/>
        <v>Low Risk</v>
      </c>
      <c r="T1156" s="2" t="str">
        <f t="shared" si="164"/>
        <v>35-44</v>
      </c>
      <c r="U1156" s="1">
        <f t="shared" ca="1" si="165"/>
        <v>1182</v>
      </c>
      <c r="V1156" s="2" t="str">
        <f t="shared" si="166"/>
        <v>Medium Loyalty</v>
      </c>
      <c r="W1156" s="2" t="str">
        <f t="shared" si="167"/>
        <v>Legitimate</v>
      </c>
      <c r="X1156" s="2" t="str">
        <f>IF(Q1156&lt;Data_Validation!$B$8,"Low Value",IF(Q1156&lt;Data_Validation!$B$9,"Medium Value","High Value"))</f>
        <v>Low Value</v>
      </c>
      <c r="Y1156" s="2" t="str">
        <f t="shared" si="168"/>
        <v>Stable</v>
      </c>
      <c r="Z1156" s="2" t="str">
        <f t="shared" si="169"/>
        <v>Check Data</v>
      </c>
    </row>
    <row r="1157" spans="1:26" x14ac:dyDescent="0.3">
      <c r="A1157" t="s">
        <v>1109</v>
      </c>
      <c r="B1157">
        <v>56</v>
      </c>
      <c r="C1157" t="s">
        <v>21</v>
      </c>
      <c r="D1157" t="s">
        <v>50</v>
      </c>
      <c r="E1157">
        <v>228.59</v>
      </c>
      <c r="F1157">
        <v>6</v>
      </c>
      <c r="G1157">
        <v>102</v>
      </c>
      <c r="H1157">
        <v>0</v>
      </c>
      <c r="I1157" t="s">
        <v>19</v>
      </c>
      <c r="J1157">
        <v>82.2</v>
      </c>
      <c r="K1157" s="1">
        <v>44175</v>
      </c>
      <c r="L1157">
        <v>61</v>
      </c>
      <c r="M1157">
        <v>0.1</v>
      </c>
      <c r="N1157">
        <f>IF(E1157="",Data_Validation!$B$1,E1157)</f>
        <v>228.59</v>
      </c>
      <c r="O1157">
        <f>IF(J1157="",Data_Validation!$B$2,J1157)</f>
        <v>82.2</v>
      </c>
      <c r="P1157">
        <f t="shared" si="162"/>
        <v>1</v>
      </c>
      <c r="Q1157" s="2">
        <f>CustomerData[[#This Row],[avg_order_value_clean]]*CustomerData[[#This Row],[total_orders]]</f>
        <v>1371.54</v>
      </c>
      <c r="R1157" s="2" t="str">
        <f t="shared" si="170"/>
        <v>Inactive</v>
      </c>
      <c r="S1157" s="2" t="str">
        <f t="shared" si="163"/>
        <v>Low Risk</v>
      </c>
      <c r="T1157" s="2" t="str">
        <f t="shared" si="164"/>
        <v>55+</v>
      </c>
      <c r="U1157" s="1">
        <f t="shared" ca="1" si="165"/>
        <v>2086</v>
      </c>
      <c r="V1157" s="2" t="str">
        <f t="shared" si="166"/>
        <v>Medium Loyalty</v>
      </c>
      <c r="W1157" s="2" t="str">
        <f t="shared" si="167"/>
        <v>Legitimate</v>
      </c>
      <c r="X1157" s="2" t="str">
        <f>IF(Q1157&lt;Data_Validation!$B$8,"Low Value",IF(Q1157&lt;Data_Validation!$B$9,"Medium Value","High Value"))</f>
        <v>Low Value</v>
      </c>
      <c r="Y1157" s="2" t="str">
        <f t="shared" si="168"/>
        <v>Stable</v>
      </c>
      <c r="Z1157" s="2" t="str">
        <f t="shared" si="169"/>
        <v>Check Data</v>
      </c>
    </row>
    <row r="1158" spans="1:26" x14ac:dyDescent="0.3">
      <c r="A1158" t="s">
        <v>287</v>
      </c>
      <c r="B1158">
        <v>57</v>
      </c>
      <c r="C1158" t="s">
        <v>21</v>
      </c>
      <c r="D1158" t="s">
        <v>15</v>
      </c>
      <c r="E1158">
        <v>75.77</v>
      </c>
      <c r="F1158">
        <v>10</v>
      </c>
      <c r="G1158">
        <v>131</v>
      </c>
      <c r="H1158">
        <v>0</v>
      </c>
      <c r="I1158" t="s">
        <v>23</v>
      </c>
      <c r="J1158">
        <v>77.099999999999994</v>
      </c>
      <c r="K1158" s="1">
        <v>45793</v>
      </c>
      <c r="L1158">
        <v>17</v>
      </c>
      <c r="M1158">
        <v>0.27</v>
      </c>
      <c r="N1158">
        <f>IF(E1158="",Data_Validation!$B$1,E1158)</f>
        <v>75.77</v>
      </c>
      <c r="O1158">
        <f>IF(J1158="",Data_Validation!$B$2,J1158)</f>
        <v>77.099999999999994</v>
      </c>
      <c r="P1158">
        <f t="shared" si="162"/>
        <v>3</v>
      </c>
      <c r="Q1158" s="2">
        <f>CustomerData[[#This Row],[avg_order_value_clean]]*CustomerData[[#This Row],[total_orders]]</f>
        <v>757.69999999999993</v>
      </c>
      <c r="R1158" s="2" t="str">
        <f t="shared" si="170"/>
        <v>Inactive</v>
      </c>
      <c r="S1158" s="2" t="str">
        <f t="shared" si="163"/>
        <v>Medium Risk</v>
      </c>
      <c r="T1158" s="2" t="str">
        <f t="shared" si="164"/>
        <v>55+</v>
      </c>
      <c r="U1158" s="1">
        <f t="shared" ca="1" si="165"/>
        <v>468</v>
      </c>
      <c r="V1158" s="2" t="str">
        <f t="shared" si="166"/>
        <v>Low Loyalty</v>
      </c>
      <c r="W1158" s="2" t="str">
        <f t="shared" si="167"/>
        <v>Legitimate</v>
      </c>
      <c r="X1158" s="2" t="str">
        <f>IF(Q1158&lt;Data_Validation!$B$8,"Low Value",IF(Q1158&lt;Data_Validation!$B$9,"Medium Value","High Value"))</f>
        <v>Low Value</v>
      </c>
      <c r="Y1158" s="2" t="str">
        <f t="shared" si="168"/>
        <v>Stable</v>
      </c>
      <c r="Z1158" s="2" t="str">
        <f t="shared" si="169"/>
        <v>Check Data</v>
      </c>
    </row>
    <row r="1159" spans="1:26" x14ac:dyDescent="0.3">
      <c r="A1159" t="s">
        <v>923</v>
      </c>
      <c r="B1159">
        <v>30</v>
      </c>
      <c r="C1159" t="s">
        <v>21</v>
      </c>
      <c r="D1159" t="s">
        <v>15</v>
      </c>
      <c r="E1159">
        <v>68.510000000000005</v>
      </c>
      <c r="F1159">
        <v>9</v>
      </c>
      <c r="G1159">
        <v>256</v>
      </c>
      <c r="H1159">
        <v>0</v>
      </c>
      <c r="I1159" t="s">
        <v>16</v>
      </c>
      <c r="J1159">
        <v>23.2</v>
      </c>
      <c r="K1159" s="1">
        <v>44069</v>
      </c>
      <c r="L1159">
        <v>29</v>
      </c>
      <c r="M1159">
        <v>0.11</v>
      </c>
      <c r="N1159">
        <f>IF(E1159="",Data_Validation!$B$1,E1159)</f>
        <v>68.510000000000005</v>
      </c>
      <c r="O1159">
        <f>IF(J1159="",Data_Validation!$B$2,J1159)</f>
        <v>23.2</v>
      </c>
      <c r="P1159">
        <f t="shared" si="162"/>
        <v>3</v>
      </c>
      <c r="Q1159" s="2">
        <f>CustomerData[[#This Row],[avg_order_value_clean]]*CustomerData[[#This Row],[total_orders]]</f>
        <v>616.59</v>
      </c>
      <c r="R1159" s="2" t="str">
        <f t="shared" si="170"/>
        <v>Inactive</v>
      </c>
      <c r="S1159" s="2" t="str">
        <f t="shared" si="163"/>
        <v>Low Risk</v>
      </c>
      <c r="T1159" s="2" t="str">
        <f t="shared" si="164"/>
        <v>25-34</v>
      </c>
      <c r="U1159" s="1">
        <f t="shared" ca="1" si="165"/>
        <v>2192</v>
      </c>
      <c r="V1159" s="2" t="str">
        <f t="shared" si="166"/>
        <v>Low Loyalty</v>
      </c>
      <c r="W1159" s="2" t="str">
        <f t="shared" si="167"/>
        <v>Legitimate</v>
      </c>
      <c r="X1159" s="2" t="str">
        <f>IF(Q1159&lt;Data_Validation!$B$8,"Low Value",IF(Q1159&lt;Data_Validation!$B$9,"Medium Value","High Value"))</f>
        <v>Low Value</v>
      </c>
      <c r="Y1159" s="2" t="str">
        <f t="shared" si="168"/>
        <v>Stable</v>
      </c>
      <c r="Z1159" s="2" t="str">
        <f t="shared" si="169"/>
        <v>Check Data</v>
      </c>
    </row>
    <row r="1160" spans="1:26" x14ac:dyDescent="0.3">
      <c r="A1160" t="s">
        <v>1110</v>
      </c>
      <c r="B1160">
        <v>40</v>
      </c>
      <c r="C1160" t="s">
        <v>21</v>
      </c>
      <c r="D1160" t="s">
        <v>44</v>
      </c>
      <c r="E1160">
        <v>127.65</v>
      </c>
      <c r="F1160">
        <v>9</v>
      </c>
      <c r="G1160">
        <v>288</v>
      </c>
      <c r="H1160">
        <v>0</v>
      </c>
      <c r="I1160" t="s">
        <v>19</v>
      </c>
      <c r="J1160">
        <v>62.6</v>
      </c>
      <c r="K1160" s="1">
        <v>45681</v>
      </c>
      <c r="L1160">
        <v>67</v>
      </c>
      <c r="M1160">
        <v>0.1</v>
      </c>
      <c r="N1160">
        <f>IF(E1160="",Data_Validation!$B$1,E1160)</f>
        <v>127.65</v>
      </c>
      <c r="O1160">
        <f>IF(J1160="",Data_Validation!$B$2,J1160)</f>
        <v>62.6</v>
      </c>
      <c r="P1160">
        <f t="shared" si="162"/>
        <v>2</v>
      </c>
      <c r="Q1160" s="2">
        <f>CustomerData[[#This Row],[avg_order_value_clean]]*CustomerData[[#This Row],[total_orders]]</f>
        <v>1148.8500000000001</v>
      </c>
      <c r="R1160" s="2" t="str">
        <f t="shared" si="170"/>
        <v>Inactive</v>
      </c>
      <c r="S1160" s="2" t="str">
        <f t="shared" si="163"/>
        <v>Low Risk</v>
      </c>
      <c r="T1160" s="2" t="str">
        <f t="shared" si="164"/>
        <v>35-44</v>
      </c>
      <c r="U1160" s="1">
        <f t="shared" ca="1" si="165"/>
        <v>580</v>
      </c>
      <c r="V1160" s="2" t="str">
        <f t="shared" si="166"/>
        <v>Medium Loyalty</v>
      </c>
      <c r="W1160" s="2" t="str">
        <f t="shared" si="167"/>
        <v>Legitimate</v>
      </c>
      <c r="X1160" s="2" t="str">
        <f>IF(Q1160&lt;Data_Validation!$B$8,"Low Value",IF(Q1160&lt;Data_Validation!$B$9,"Medium Value","High Value"))</f>
        <v>Low Value</v>
      </c>
      <c r="Y1160" s="2" t="str">
        <f t="shared" si="168"/>
        <v>Stable</v>
      </c>
      <c r="Z1160" s="2" t="str">
        <f t="shared" si="169"/>
        <v>Check Data</v>
      </c>
    </row>
    <row r="1161" spans="1:26" x14ac:dyDescent="0.3">
      <c r="A1161" t="s">
        <v>1111</v>
      </c>
      <c r="B1161">
        <v>76</v>
      </c>
      <c r="C1161" t="s">
        <v>21</v>
      </c>
      <c r="D1161" t="s">
        <v>50</v>
      </c>
      <c r="E1161">
        <v>108.52</v>
      </c>
      <c r="F1161">
        <v>5</v>
      </c>
      <c r="G1161">
        <v>100</v>
      </c>
      <c r="H1161">
        <v>0</v>
      </c>
      <c r="I1161" t="s">
        <v>23</v>
      </c>
      <c r="J1161">
        <v>68</v>
      </c>
      <c r="K1161" s="1">
        <v>45776</v>
      </c>
      <c r="L1161">
        <v>59</v>
      </c>
      <c r="M1161">
        <v>0.36</v>
      </c>
      <c r="N1161">
        <f>IF(E1161="",Data_Validation!$B$1,E1161)</f>
        <v>108.52</v>
      </c>
      <c r="O1161">
        <f>IF(J1161="",Data_Validation!$B$2,J1161)</f>
        <v>68</v>
      </c>
      <c r="P1161">
        <f t="shared" si="162"/>
        <v>1</v>
      </c>
      <c r="Q1161" s="2">
        <f>CustomerData[[#This Row],[avg_order_value_clean]]*CustomerData[[#This Row],[total_orders]]</f>
        <v>542.6</v>
      </c>
      <c r="R1161" s="2" t="str">
        <f t="shared" si="170"/>
        <v>Inactive</v>
      </c>
      <c r="S1161" s="2" t="str">
        <f t="shared" si="163"/>
        <v>Medium Risk</v>
      </c>
      <c r="T1161" s="2" t="str">
        <f t="shared" si="164"/>
        <v>55+</v>
      </c>
      <c r="U1161" s="1">
        <f t="shared" ca="1" si="165"/>
        <v>485</v>
      </c>
      <c r="V1161" s="2" t="str">
        <f t="shared" si="166"/>
        <v>Medium Loyalty</v>
      </c>
      <c r="W1161" s="2" t="str">
        <f t="shared" si="167"/>
        <v>Legitimate</v>
      </c>
      <c r="X1161" s="2" t="str">
        <f>IF(Q1161&lt;Data_Validation!$B$8,"Low Value",IF(Q1161&lt;Data_Validation!$B$9,"Medium Value","High Value"))</f>
        <v>Low Value</v>
      </c>
      <c r="Y1161" s="2" t="str">
        <f t="shared" si="168"/>
        <v>Stable</v>
      </c>
      <c r="Z1161" s="2" t="str">
        <f t="shared" si="169"/>
        <v>Check Data</v>
      </c>
    </row>
    <row r="1162" spans="1:26" x14ac:dyDescent="0.3">
      <c r="A1162" t="s">
        <v>1112</v>
      </c>
      <c r="B1162">
        <v>33</v>
      </c>
      <c r="C1162" t="s">
        <v>14</v>
      </c>
      <c r="D1162" t="s">
        <v>28</v>
      </c>
      <c r="E1162">
        <v>151.25</v>
      </c>
      <c r="F1162">
        <v>14</v>
      </c>
      <c r="G1162">
        <v>300</v>
      </c>
      <c r="H1162">
        <v>0</v>
      </c>
      <c r="I1162" t="s">
        <v>16</v>
      </c>
      <c r="J1162">
        <v>40.5</v>
      </c>
      <c r="K1162" s="1">
        <v>44355</v>
      </c>
      <c r="L1162">
        <v>88</v>
      </c>
      <c r="M1162">
        <v>0.43</v>
      </c>
      <c r="N1162">
        <f>IF(E1162="",Data_Validation!$B$1,E1162)</f>
        <v>151.25</v>
      </c>
      <c r="O1162">
        <f>IF(J1162="",Data_Validation!$B$2,J1162)</f>
        <v>40.5</v>
      </c>
      <c r="P1162">
        <f t="shared" si="162"/>
        <v>1</v>
      </c>
      <c r="Q1162" s="2">
        <f>CustomerData[[#This Row],[avg_order_value_clean]]*CustomerData[[#This Row],[total_orders]]</f>
        <v>2117.5</v>
      </c>
      <c r="R1162" s="2" t="str">
        <f t="shared" si="170"/>
        <v>Inactive</v>
      </c>
      <c r="S1162" s="2" t="str">
        <f t="shared" si="163"/>
        <v>Medium Risk</v>
      </c>
      <c r="T1162" s="2" t="str">
        <f t="shared" si="164"/>
        <v>25-34</v>
      </c>
      <c r="U1162" s="1">
        <f t="shared" ca="1" si="165"/>
        <v>1906</v>
      </c>
      <c r="V1162" s="2" t="str">
        <f t="shared" si="166"/>
        <v>High Loyalty</v>
      </c>
      <c r="W1162" s="2" t="str">
        <f t="shared" si="167"/>
        <v>Legitimate</v>
      </c>
      <c r="X1162" s="2" t="str">
        <f>IF(Q1162&lt;Data_Validation!$B$8,"Low Value",IF(Q1162&lt;Data_Validation!$B$9,"Medium Value","High Value"))</f>
        <v>High Value</v>
      </c>
      <c r="Y1162" s="2" t="str">
        <f t="shared" si="168"/>
        <v>High Value - Maintain</v>
      </c>
      <c r="Z1162" s="2" t="str">
        <f t="shared" si="169"/>
        <v>Check Data</v>
      </c>
    </row>
    <row r="1163" spans="1:26" x14ac:dyDescent="0.3">
      <c r="A1163" t="s">
        <v>1113</v>
      </c>
      <c r="B1163">
        <v>47</v>
      </c>
      <c r="C1163" t="s">
        <v>14</v>
      </c>
      <c r="D1163" t="s">
        <v>52</v>
      </c>
      <c r="E1163">
        <v>117.71</v>
      </c>
      <c r="F1163">
        <v>8</v>
      </c>
      <c r="G1163">
        <v>20</v>
      </c>
      <c r="H1163">
        <v>0</v>
      </c>
      <c r="I1163" t="s">
        <v>23</v>
      </c>
      <c r="J1163">
        <v>6.8</v>
      </c>
      <c r="K1163" s="1">
        <v>44122</v>
      </c>
      <c r="L1163">
        <v>3</v>
      </c>
      <c r="M1163">
        <v>0.14000000000000001</v>
      </c>
      <c r="N1163">
        <f>IF(E1163="",Data_Validation!$B$1,E1163)</f>
        <v>117.71</v>
      </c>
      <c r="O1163">
        <f>IF(J1163="",Data_Validation!$B$2,J1163)</f>
        <v>6.8</v>
      </c>
      <c r="P1163">
        <f t="shared" si="162"/>
        <v>2</v>
      </c>
      <c r="Q1163" s="2">
        <f>CustomerData[[#This Row],[avg_order_value_clean]]*CustomerData[[#This Row],[total_orders]]</f>
        <v>941.68</v>
      </c>
      <c r="R1163" s="2" t="str">
        <f t="shared" si="170"/>
        <v>Active</v>
      </c>
      <c r="S1163" s="2" t="str">
        <f t="shared" si="163"/>
        <v>Low Risk</v>
      </c>
      <c r="T1163" s="2" t="str">
        <f t="shared" si="164"/>
        <v>45-54</v>
      </c>
      <c r="U1163" s="1">
        <f t="shared" ca="1" si="165"/>
        <v>2139</v>
      </c>
      <c r="V1163" s="2" t="str">
        <f t="shared" si="166"/>
        <v>Low Loyalty</v>
      </c>
      <c r="W1163" s="2" t="str">
        <f t="shared" si="167"/>
        <v>Legitimate</v>
      </c>
      <c r="X1163" s="2" t="str">
        <f>IF(Q1163&lt;Data_Validation!$B$8,"Low Value",IF(Q1163&lt;Data_Validation!$B$9,"Medium Value","High Value"))</f>
        <v>Low Value</v>
      </c>
      <c r="Y1163" s="2" t="str">
        <f t="shared" si="168"/>
        <v>Stable</v>
      </c>
      <c r="Z1163" s="2" t="str">
        <f t="shared" si="169"/>
        <v>Check Data</v>
      </c>
    </row>
    <row r="1164" spans="1:26" x14ac:dyDescent="0.3">
      <c r="A1164" t="s">
        <v>174</v>
      </c>
      <c r="B1164">
        <v>78</v>
      </c>
      <c r="C1164" t="s">
        <v>21</v>
      </c>
      <c r="D1164" t="s">
        <v>26</v>
      </c>
      <c r="E1164">
        <v>85.4</v>
      </c>
      <c r="F1164">
        <v>6</v>
      </c>
      <c r="G1164">
        <v>248</v>
      </c>
      <c r="H1164">
        <v>0</v>
      </c>
      <c r="I1164" t="s">
        <v>40</v>
      </c>
      <c r="J1164">
        <v>37.1</v>
      </c>
      <c r="K1164" s="1">
        <v>44666</v>
      </c>
      <c r="L1164">
        <v>27</v>
      </c>
      <c r="M1164">
        <v>0.14000000000000001</v>
      </c>
      <c r="N1164">
        <f>IF(E1164="",Data_Validation!$B$1,E1164)</f>
        <v>85.4</v>
      </c>
      <c r="O1164">
        <f>IF(J1164="",Data_Validation!$B$2,J1164)</f>
        <v>37.1</v>
      </c>
      <c r="P1164">
        <f t="shared" si="162"/>
        <v>3</v>
      </c>
      <c r="Q1164" s="2">
        <f>CustomerData[[#This Row],[avg_order_value_clean]]*CustomerData[[#This Row],[total_orders]]</f>
        <v>512.40000000000009</v>
      </c>
      <c r="R1164" s="2" t="str">
        <f t="shared" si="170"/>
        <v>Inactive</v>
      </c>
      <c r="S1164" s="2" t="str">
        <f t="shared" si="163"/>
        <v>Low Risk</v>
      </c>
      <c r="T1164" s="2" t="str">
        <f t="shared" si="164"/>
        <v>55+</v>
      </c>
      <c r="U1164" s="1">
        <f t="shared" ca="1" si="165"/>
        <v>1595</v>
      </c>
      <c r="V1164" s="2" t="str">
        <f t="shared" si="166"/>
        <v>Low Loyalty</v>
      </c>
      <c r="W1164" s="2" t="str">
        <f t="shared" si="167"/>
        <v>Legitimate</v>
      </c>
      <c r="X1164" s="2" t="str">
        <f>IF(Q1164&lt;Data_Validation!$B$8,"Low Value",IF(Q1164&lt;Data_Validation!$B$9,"Medium Value","High Value"))</f>
        <v>Low Value</v>
      </c>
      <c r="Y1164" s="2" t="str">
        <f t="shared" si="168"/>
        <v>Stable</v>
      </c>
      <c r="Z1164" s="2" t="str">
        <f t="shared" si="169"/>
        <v>Check Data</v>
      </c>
    </row>
    <row r="1165" spans="1:26" x14ac:dyDescent="0.3">
      <c r="A1165" t="s">
        <v>1114</v>
      </c>
      <c r="B1165">
        <v>21</v>
      </c>
      <c r="C1165" t="s">
        <v>21</v>
      </c>
      <c r="D1165" t="s">
        <v>35</v>
      </c>
      <c r="E1165">
        <v>82.89</v>
      </c>
      <c r="F1165">
        <v>10</v>
      </c>
      <c r="G1165">
        <v>191</v>
      </c>
      <c r="H1165">
        <v>0</v>
      </c>
      <c r="I1165" t="s">
        <v>23</v>
      </c>
      <c r="J1165">
        <v>35.799999999999997</v>
      </c>
      <c r="K1165" s="1">
        <v>45781</v>
      </c>
      <c r="L1165">
        <v>1</v>
      </c>
      <c r="M1165">
        <v>0.2</v>
      </c>
      <c r="N1165">
        <f>IF(E1165="",Data_Validation!$B$1,E1165)</f>
        <v>82.89</v>
      </c>
      <c r="O1165">
        <f>IF(J1165="",Data_Validation!$B$2,J1165)</f>
        <v>35.799999999999997</v>
      </c>
      <c r="P1165">
        <f t="shared" si="162"/>
        <v>1</v>
      </c>
      <c r="Q1165" s="2">
        <f>CustomerData[[#This Row],[avg_order_value_clean]]*CustomerData[[#This Row],[total_orders]]</f>
        <v>828.9</v>
      </c>
      <c r="R1165" s="2" t="str">
        <f t="shared" si="170"/>
        <v>Inactive</v>
      </c>
      <c r="S1165" s="2" t="str">
        <f t="shared" si="163"/>
        <v>Medium Risk</v>
      </c>
      <c r="T1165" s="2" t="str">
        <f t="shared" si="164"/>
        <v>Under 25</v>
      </c>
      <c r="U1165" s="1">
        <f t="shared" ca="1" si="165"/>
        <v>480</v>
      </c>
      <c r="V1165" s="2" t="str">
        <f t="shared" si="166"/>
        <v>Low Loyalty</v>
      </c>
      <c r="W1165" s="2" t="str">
        <f t="shared" si="167"/>
        <v>Legitimate</v>
      </c>
      <c r="X1165" s="2" t="str">
        <f>IF(Q1165&lt;Data_Validation!$B$8,"Low Value",IF(Q1165&lt;Data_Validation!$B$9,"Medium Value","High Value"))</f>
        <v>Low Value</v>
      </c>
      <c r="Y1165" s="2" t="str">
        <f t="shared" si="168"/>
        <v>Stable</v>
      </c>
      <c r="Z1165" s="2" t="str">
        <f t="shared" si="169"/>
        <v>Check Data</v>
      </c>
    </row>
    <row r="1166" spans="1:26" x14ac:dyDescent="0.3">
      <c r="A1166" t="s">
        <v>1115</v>
      </c>
      <c r="B1166">
        <v>57</v>
      </c>
      <c r="C1166" t="s">
        <v>14</v>
      </c>
      <c r="D1166" t="s">
        <v>15</v>
      </c>
      <c r="E1166">
        <v>234.77</v>
      </c>
      <c r="F1166">
        <v>7</v>
      </c>
      <c r="G1166">
        <v>72</v>
      </c>
      <c r="H1166">
        <v>0</v>
      </c>
      <c r="I1166" t="s">
        <v>16</v>
      </c>
      <c r="J1166">
        <v>69.099999999999994</v>
      </c>
      <c r="K1166" s="1">
        <v>44109</v>
      </c>
      <c r="L1166">
        <v>79</v>
      </c>
      <c r="M1166">
        <v>0.32</v>
      </c>
      <c r="N1166">
        <f>IF(E1166="",Data_Validation!$B$1,E1166)</f>
        <v>234.77</v>
      </c>
      <c r="O1166">
        <f>IF(J1166="",Data_Validation!$B$2,J1166)</f>
        <v>69.099999999999994</v>
      </c>
      <c r="P1166">
        <f t="shared" si="162"/>
        <v>1</v>
      </c>
      <c r="Q1166" s="2">
        <f>CustomerData[[#This Row],[avg_order_value_clean]]*CustomerData[[#This Row],[total_orders]]</f>
        <v>1643.39</v>
      </c>
      <c r="R1166" s="2" t="str">
        <f t="shared" si="170"/>
        <v>At Risk</v>
      </c>
      <c r="S1166" s="2" t="str">
        <f t="shared" si="163"/>
        <v>Medium Risk</v>
      </c>
      <c r="T1166" s="2" t="str">
        <f t="shared" si="164"/>
        <v>55+</v>
      </c>
      <c r="U1166" s="1">
        <f t="shared" ca="1" si="165"/>
        <v>2152</v>
      </c>
      <c r="V1166" s="2" t="str">
        <f t="shared" si="166"/>
        <v>High Loyalty</v>
      </c>
      <c r="W1166" s="2" t="str">
        <f t="shared" si="167"/>
        <v>Legitimate</v>
      </c>
      <c r="X1166" s="2" t="str">
        <f>IF(Q1166&lt;Data_Validation!$B$8,"Low Value",IF(Q1166&lt;Data_Validation!$B$9,"Medium Value","High Value"))</f>
        <v>High Value</v>
      </c>
      <c r="Y1166" s="2" t="str">
        <f t="shared" si="168"/>
        <v>High Value - Maintain</v>
      </c>
      <c r="Z1166" s="2" t="str">
        <f t="shared" si="169"/>
        <v>Check Data</v>
      </c>
    </row>
    <row r="1167" spans="1:26" x14ac:dyDescent="0.3">
      <c r="A1167" t="s">
        <v>436</v>
      </c>
      <c r="B1167">
        <v>33</v>
      </c>
      <c r="C1167" t="s">
        <v>21</v>
      </c>
      <c r="D1167" t="s">
        <v>44</v>
      </c>
      <c r="E1167">
        <v>49.53</v>
      </c>
      <c r="F1167">
        <v>13</v>
      </c>
      <c r="G1167">
        <v>312</v>
      </c>
      <c r="H1167">
        <v>0</v>
      </c>
      <c r="I1167" t="s">
        <v>29</v>
      </c>
      <c r="J1167">
        <v>81</v>
      </c>
      <c r="K1167" s="1">
        <v>44581</v>
      </c>
      <c r="L1167">
        <v>78</v>
      </c>
      <c r="M1167">
        <v>0.18</v>
      </c>
      <c r="N1167">
        <f>IF(E1167="",Data_Validation!$B$1,E1167)</f>
        <v>49.53</v>
      </c>
      <c r="O1167">
        <f>IF(J1167="",Data_Validation!$B$2,J1167)</f>
        <v>81</v>
      </c>
      <c r="P1167">
        <f t="shared" si="162"/>
        <v>2</v>
      </c>
      <c r="Q1167" s="2">
        <f>CustomerData[[#This Row],[avg_order_value_clean]]*CustomerData[[#This Row],[total_orders]]</f>
        <v>643.89</v>
      </c>
      <c r="R1167" s="2" t="str">
        <f t="shared" si="170"/>
        <v>Inactive</v>
      </c>
      <c r="S1167" s="2" t="str">
        <f t="shared" si="163"/>
        <v>Low Risk</v>
      </c>
      <c r="T1167" s="2" t="str">
        <f t="shared" si="164"/>
        <v>25-34</v>
      </c>
      <c r="U1167" s="1">
        <f t="shared" ca="1" si="165"/>
        <v>1680</v>
      </c>
      <c r="V1167" s="2" t="str">
        <f t="shared" si="166"/>
        <v>High Loyalty</v>
      </c>
      <c r="W1167" s="2" t="str">
        <f t="shared" si="167"/>
        <v>Legitimate</v>
      </c>
      <c r="X1167" s="2" t="str">
        <f>IF(Q1167&lt;Data_Validation!$B$8,"Low Value",IF(Q1167&lt;Data_Validation!$B$9,"Medium Value","High Value"))</f>
        <v>Low Value</v>
      </c>
      <c r="Y1167" s="2" t="str">
        <f t="shared" si="168"/>
        <v>Stable</v>
      </c>
      <c r="Z1167" s="2" t="str">
        <f t="shared" si="169"/>
        <v>Check Data</v>
      </c>
    </row>
    <row r="1168" spans="1:26" x14ac:dyDescent="0.3">
      <c r="A1168" t="s">
        <v>1116</v>
      </c>
      <c r="B1168">
        <v>48</v>
      </c>
      <c r="C1168" t="s">
        <v>21</v>
      </c>
      <c r="D1168" t="s">
        <v>52</v>
      </c>
      <c r="E1168">
        <v>185.46</v>
      </c>
      <c r="F1168">
        <v>11</v>
      </c>
      <c r="G1168">
        <v>167</v>
      </c>
      <c r="H1168">
        <v>0</v>
      </c>
      <c r="I1168" t="s">
        <v>16</v>
      </c>
      <c r="J1168">
        <v>39.6</v>
      </c>
      <c r="K1168" s="1">
        <v>44604</v>
      </c>
      <c r="L1168">
        <v>4</v>
      </c>
      <c r="M1168">
        <v>0.48</v>
      </c>
      <c r="N1168">
        <f>IF(E1168="",Data_Validation!$B$1,E1168)</f>
        <v>185.46</v>
      </c>
      <c r="O1168">
        <f>IF(J1168="",Data_Validation!$B$2,J1168)</f>
        <v>39.6</v>
      </c>
      <c r="P1168">
        <f t="shared" si="162"/>
        <v>1</v>
      </c>
      <c r="Q1168" s="2">
        <f>CustomerData[[#This Row],[avg_order_value_clean]]*CustomerData[[#This Row],[total_orders]]</f>
        <v>2040.0600000000002</v>
      </c>
      <c r="R1168" s="2" t="str">
        <f t="shared" si="170"/>
        <v>Inactive</v>
      </c>
      <c r="S1168" s="2" t="str">
        <f t="shared" si="163"/>
        <v>Medium Risk</v>
      </c>
      <c r="T1168" s="2" t="str">
        <f t="shared" si="164"/>
        <v>45-54</v>
      </c>
      <c r="U1168" s="1">
        <f t="shared" ca="1" si="165"/>
        <v>1657</v>
      </c>
      <c r="V1168" s="2" t="str">
        <f t="shared" si="166"/>
        <v>Low Loyalty</v>
      </c>
      <c r="W1168" s="2" t="str">
        <f t="shared" si="167"/>
        <v>Legitimate</v>
      </c>
      <c r="X1168" s="2" t="str">
        <f>IF(Q1168&lt;Data_Validation!$B$8,"Low Value",IF(Q1168&lt;Data_Validation!$B$9,"Medium Value","High Value"))</f>
        <v>High Value</v>
      </c>
      <c r="Y1168" s="2" t="str">
        <f t="shared" si="168"/>
        <v>High Value - Maintain</v>
      </c>
      <c r="Z1168" s="2" t="str">
        <f t="shared" si="169"/>
        <v>Check Data</v>
      </c>
    </row>
    <row r="1169" spans="1:26" x14ac:dyDescent="0.3">
      <c r="A1169" t="s">
        <v>231</v>
      </c>
      <c r="B1169">
        <v>70</v>
      </c>
      <c r="C1169" t="s">
        <v>14</v>
      </c>
      <c r="D1169" t="s">
        <v>22</v>
      </c>
      <c r="F1169">
        <v>10</v>
      </c>
      <c r="G1169">
        <v>61</v>
      </c>
      <c r="H1169">
        <v>0</v>
      </c>
      <c r="I1169" t="s">
        <v>23</v>
      </c>
      <c r="J1169">
        <v>64.599999999999994</v>
      </c>
      <c r="K1169" s="1">
        <v>45373</v>
      </c>
      <c r="L1169">
        <v>4</v>
      </c>
      <c r="M1169">
        <v>0.35</v>
      </c>
      <c r="N1169">
        <f>IF(E1169="",Data_Validation!$B$1,E1169)</f>
        <v>250</v>
      </c>
      <c r="O1169">
        <f>IF(J1169="",Data_Validation!$B$2,J1169)</f>
        <v>64.599999999999994</v>
      </c>
      <c r="P1169">
        <f t="shared" si="162"/>
        <v>3</v>
      </c>
      <c r="Q1169" s="2">
        <f>CustomerData[[#This Row],[avg_order_value_clean]]*CustomerData[[#This Row],[total_orders]]</f>
        <v>2500</v>
      </c>
      <c r="R1169" s="2" t="str">
        <f t="shared" si="170"/>
        <v>At Risk</v>
      </c>
      <c r="S1169" s="2" t="str">
        <f t="shared" si="163"/>
        <v>Medium Risk</v>
      </c>
      <c r="T1169" s="2" t="str">
        <f t="shared" si="164"/>
        <v>55+</v>
      </c>
      <c r="U1169" s="1">
        <f t="shared" ca="1" si="165"/>
        <v>888</v>
      </c>
      <c r="V1169" s="2" t="str">
        <f t="shared" si="166"/>
        <v>Low Loyalty</v>
      </c>
      <c r="W1169" s="2" t="str">
        <f t="shared" si="167"/>
        <v>Legitimate</v>
      </c>
      <c r="X1169" s="2" t="str">
        <f>IF(Q1169&lt;Data_Validation!$B$8,"Low Value",IF(Q1169&lt;Data_Validation!$B$9,"Medium Value","High Value"))</f>
        <v>High Value</v>
      </c>
      <c r="Y1169" s="2" t="str">
        <f t="shared" si="168"/>
        <v>High Value - Maintain</v>
      </c>
      <c r="Z1169" s="2" t="str">
        <f t="shared" si="169"/>
        <v>Check Data</v>
      </c>
    </row>
    <row r="1170" spans="1:26" x14ac:dyDescent="0.3">
      <c r="A1170" t="s">
        <v>1117</v>
      </c>
      <c r="B1170">
        <v>59</v>
      </c>
      <c r="C1170" t="s">
        <v>14</v>
      </c>
      <c r="D1170" t="s">
        <v>35</v>
      </c>
      <c r="E1170">
        <v>63.47</v>
      </c>
      <c r="F1170">
        <v>11</v>
      </c>
      <c r="G1170">
        <v>170</v>
      </c>
      <c r="H1170">
        <v>0</v>
      </c>
      <c r="I1170" t="s">
        <v>40</v>
      </c>
      <c r="J1170">
        <v>64.3</v>
      </c>
      <c r="K1170" s="1">
        <v>44601</v>
      </c>
      <c r="L1170">
        <v>89</v>
      </c>
      <c r="M1170">
        <v>0.32</v>
      </c>
      <c r="N1170">
        <f>IF(E1170="",Data_Validation!$B$1,E1170)</f>
        <v>63.47</v>
      </c>
      <c r="O1170">
        <f>IF(J1170="",Data_Validation!$B$2,J1170)</f>
        <v>64.3</v>
      </c>
      <c r="P1170">
        <f t="shared" si="162"/>
        <v>2</v>
      </c>
      <c r="Q1170" s="2">
        <f>CustomerData[[#This Row],[avg_order_value_clean]]*CustomerData[[#This Row],[total_orders]]</f>
        <v>698.17</v>
      </c>
      <c r="R1170" s="2" t="str">
        <f t="shared" si="170"/>
        <v>Inactive</v>
      </c>
      <c r="S1170" s="2" t="str">
        <f t="shared" si="163"/>
        <v>Medium Risk</v>
      </c>
      <c r="T1170" s="2" t="str">
        <f t="shared" si="164"/>
        <v>55+</v>
      </c>
      <c r="U1170" s="1">
        <f t="shared" ca="1" si="165"/>
        <v>1660</v>
      </c>
      <c r="V1170" s="2" t="str">
        <f t="shared" si="166"/>
        <v>High Loyalty</v>
      </c>
      <c r="W1170" s="2" t="str">
        <f t="shared" si="167"/>
        <v>Legitimate</v>
      </c>
      <c r="X1170" s="2" t="str">
        <f>IF(Q1170&lt;Data_Validation!$B$8,"Low Value",IF(Q1170&lt;Data_Validation!$B$9,"Medium Value","High Value"))</f>
        <v>Low Value</v>
      </c>
      <c r="Y1170" s="2" t="str">
        <f t="shared" si="168"/>
        <v>Stable</v>
      </c>
      <c r="Z1170" s="2" t="str">
        <f t="shared" si="169"/>
        <v>Check Data</v>
      </c>
    </row>
    <row r="1171" spans="1:26" x14ac:dyDescent="0.3">
      <c r="A1171" t="s">
        <v>1118</v>
      </c>
      <c r="B1171">
        <v>42</v>
      </c>
      <c r="C1171" t="s">
        <v>14</v>
      </c>
      <c r="D1171" t="s">
        <v>44</v>
      </c>
      <c r="E1171">
        <v>49.74</v>
      </c>
      <c r="F1171">
        <v>6</v>
      </c>
      <c r="G1171">
        <v>120</v>
      </c>
      <c r="H1171">
        <v>0</v>
      </c>
      <c r="I1171" t="s">
        <v>29</v>
      </c>
      <c r="J1171">
        <v>64.8</v>
      </c>
      <c r="K1171" s="1">
        <v>45113</v>
      </c>
      <c r="L1171">
        <v>75</v>
      </c>
      <c r="M1171">
        <v>0.2</v>
      </c>
      <c r="N1171">
        <f>IF(E1171="",Data_Validation!$B$1,E1171)</f>
        <v>49.74</v>
      </c>
      <c r="O1171">
        <f>IF(J1171="",Data_Validation!$B$2,J1171)</f>
        <v>64.8</v>
      </c>
      <c r="P1171">
        <f t="shared" si="162"/>
        <v>1</v>
      </c>
      <c r="Q1171" s="2">
        <f>CustomerData[[#This Row],[avg_order_value_clean]]*CustomerData[[#This Row],[total_orders]]</f>
        <v>298.44</v>
      </c>
      <c r="R1171" s="2" t="str">
        <f t="shared" si="170"/>
        <v>Inactive</v>
      </c>
      <c r="S1171" s="2" t="str">
        <f t="shared" si="163"/>
        <v>Medium Risk</v>
      </c>
      <c r="T1171" s="2" t="str">
        <f t="shared" si="164"/>
        <v>35-44</v>
      </c>
      <c r="U1171" s="1">
        <f t="shared" ca="1" si="165"/>
        <v>1148</v>
      </c>
      <c r="V1171" s="2" t="str">
        <f t="shared" si="166"/>
        <v>High Loyalty</v>
      </c>
      <c r="W1171" s="2" t="str">
        <f t="shared" si="167"/>
        <v>Legitimate</v>
      </c>
      <c r="X1171" s="2" t="str">
        <f>IF(Q1171&lt;Data_Validation!$B$8,"Low Value",IF(Q1171&lt;Data_Validation!$B$9,"Medium Value","High Value"))</f>
        <v>Low Value</v>
      </c>
      <c r="Y1171" s="2" t="str">
        <f t="shared" si="168"/>
        <v>Stable</v>
      </c>
      <c r="Z1171" s="2" t="str">
        <f t="shared" si="169"/>
        <v>Check Data</v>
      </c>
    </row>
    <row r="1172" spans="1:26" x14ac:dyDescent="0.3">
      <c r="A1172" t="s">
        <v>979</v>
      </c>
      <c r="B1172">
        <v>61</v>
      </c>
      <c r="C1172" t="s">
        <v>14</v>
      </c>
      <c r="D1172" t="s">
        <v>26</v>
      </c>
      <c r="E1172">
        <v>109.85</v>
      </c>
      <c r="F1172">
        <v>13</v>
      </c>
      <c r="G1172">
        <v>215</v>
      </c>
      <c r="H1172">
        <v>0</v>
      </c>
      <c r="I1172" t="s">
        <v>16</v>
      </c>
      <c r="J1172">
        <v>55.4</v>
      </c>
      <c r="K1172" s="1">
        <v>44311</v>
      </c>
      <c r="L1172">
        <v>33</v>
      </c>
      <c r="M1172">
        <v>0.27</v>
      </c>
      <c r="N1172">
        <f>IF(E1172="",Data_Validation!$B$1,E1172)</f>
        <v>109.85</v>
      </c>
      <c r="O1172">
        <f>IF(J1172="",Data_Validation!$B$2,J1172)</f>
        <v>55.4</v>
      </c>
      <c r="P1172">
        <f t="shared" si="162"/>
        <v>3</v>
      </c>
      <c r="Q1172" s="2">
        <f>CustomerData[[#This Row],[avg_order_value_clean]]*CustomerData[[#This Row],[total_orders]]</f>
        <v>1428.05</v>
      </c>
      <c r="R1172" s="2" t="str">
        <f t="shared" si="170"/>
        <v>Inactive</v>
      </c>
      <c r="S1172" s="2" t="str">
        <f t="shared" si="163"/>
        <v>Medium Risk</v>
      </c>
      <c r="T1172" s="2" t="str">
        <f t="shared" si="164"/>
        <v>55+</v>
      </c>
      <c r="U1172" s="1">
        <f t="shared" ca="1" si="165"/>
        <v>1950</v>
      </c>
      <c r="V1172" s="2" t="str">
        <f t="shared" si="166"/>
        <v>Low Loyalty</v>
      </c>
      <c r="W1172" s="2" t="str">
        <f t="shared" si="167"/>
        <v>Legitimate</v>
      </c>
      <c r="X1172" s="2" t="str">
        <f>IF(Q1172&lt;Data_Validation!$B$8,"Low Value",IF(Q1172&lt;Data_Validation!$B$9,"Medium Value","High Value"))</f>
        <v>Low Value</v>
      </c>
      <c r="Y1172" s="2" t="str">
        <f t="shared" si="168"/>
        <v>Stable</v>
      </c>
      <c r="Z1172" s="2" t="str">
        <f t="shared" si="169"/>
        <v>Check Data</v>
      </c>
    </row>
    <row r="1173" spans="1:26" x14ac:dyDescent="0.3">
      <c r="A1173" t="s">
        <v>1119</v>
      </c>
      <c r="B1173">
        <v>29</v>
      </c>
      <c r="C1173" t="s">
        <v>21</v>
      </c>
      <c r="D1173" t="s">
        <v>37</v>
      </c>
      <c r="E1173">
        <v>67.239999999999995</v>
      </c>
      <c r="F1173">
        <v>9</v>
      </c>
      <c r="G1173">
        <v>173</v>
      </c>
      <c r="H1173">
        <v>0</v>
      </c>
      <c r="I1173" t="s">
        <v>29</v>
      </c>
      <c r="J1173">
        <v>62.9</v>
      </c>
      <c r="K1173" s="1">
        <v>44779</v>
      </c>
      <c r="L1173">
        <v>11</v>
      </c>
      <c r="M1173">
        <v>0.48</v>
      </c>
      <c r="N1173">
        <f>IF(E1173="",Data_Validation!$B$1,E1173)</f>
        <v>67.239999999999995</v>
      </c>
      <c r="O1173">
        <f>IF(J1173="",Data_Validation!$B$2,J1173)</f>
        <v>62.9</v>
      </c>
      <c r="P1173">
        <f t="shared" si="162"/>
        <v>2</v>
      </c>
      <c r="Q1173" s="2">
        <f>CustomerData[[#This Row],[avg_order_value_clean]]*CustomerData[[#This Row],[total_orders]]</f>
        <v>605.16</v>
      </c>
      <c r="R1173" s="2" t="str">
        <f t="shared" si="170"/>
        <v>Inactive</v>
      </c>
      <c r="S1173" s="2" t="str">
        <f t="shared" si="163"/>
        <v>Medium Risk</v>
      </c>
      <c r="T1173" s="2" t="str">
        <f t="shared" si="164"/>
        <v>25-34</v>
      </c>
      <c r="U1173" s="1">
        <f t="shared" ca="1" si="165"/>
        <v>1482</v>
      </c>
      <c r="V1173" s="2" t="str">
        <f t="shared" si="166"/>
        <v>Low Loyalty</v>
      </c>
      <c r="W1173" s="2" t="str">
        <f t="shared" si="167"/>
        <v>Legitimate</v>
      </c>
      <c r="X1173" s="2" t="str">
        <f>IF(Q1173&lt;Data_Validation!$B$8,"Low Value",IF(Q1173&lt;Data_Validation!$B$9,"Medium Value","High Value"))</f>
        <v>Low Value</v>
      </c>
      <c r="Y1173" s="2" t="str">
        <f t="shared" si="168"/>
        <v>Stable</v>
      </c>
      <c r="Z1173" s="2" t="str">
        <f t="shared" si="169"/>
        <v>Check Data</v>
      </c>
    </row>
    <row r="1174" spans="1:26" x14ac:dyDescent="0.3">
      <c r="A1174" t="s">
        <v>1120</v>
      </c>
      <c r="B1174">
        <v>43</v>
      </c>
      <c r="C1174" t="s">
        <v>14</v>
      </c>
      <c r="D1174" t="s">
        <v>15</v>
      </c>
      <c r="F1174">
        <v>14</v>
      </c>
      <c r="G1174">
        <v>23</v>
      </c>
      <c r="H1174">
        <v>0</v>
      </c>
      <c r="I1174" t="s">
        <v>40</v>
      </c>
      <c r="J1174">
        <v>86.8</v>
      </c>
      <c r="K1174" s="1">
        <v>44576</v>
      </c>
      <c r="L1174">
        <v>76</v>
      </c>
      <c r="M1174">
        <v>0.19</v>
      </c>
      <c r="N1174">
        <f>IF(E1174="",Data_Validation!$B$1,E1174)</f>
        <v>250</v>
      </c>
      <c r="O1174">
        <f>IF(J1174="",Data_Validation!$B$2,J1174)</f>
        <v>86.8</v>
      </c>
      <c r="P1174">
        <f t="shared" si="162"/>
        <v>1</v>
      </c>
      <c r="Q1174" s="2">
        <f>CustomerData[[#This Row],[avg_order_value_clean]]*CustomerData[[#This Row],[total_orders]]</f>
        <v>3500</v>
      </c>
      <c r="R1174" s="2" t="str">
        <f t="shared" si="170"/>
        <v>Active</v>
      </c>
      <c r="S1174" s="2" t="str">
        <f t="shared" si="163"/>
        <v>Low Risk</v>
      </c>
      <c r="T1174" s="2" t="str">
        <f t="shared" si="164"/>
        <v>35-44</v>
      </c>
      <c r="U1174" s="1">
        <f t="shared" ca="1" si="165"/>
        <v>1685</v>
      </c>
      <c r="V1174" s="2" t="str">
        <f t="shared" si="166"/>
        <v>High Loyalty</v>
      </c>
      <c r="W1174" s="2" t="str">
        <f t="shared" si="167"/>
        <v>Legitimate</v>
      </c>
      <c r="X1174" s="2" t="str">
        <f>IF(Q1174&lt;Data_Validation!$B$8,"Low Value",IF(Q1174&lt;Data_Validation!$B$9,"Medium Value","High Value"))</f>
        <v>High Value</v>
      </c>
      <c r="Y1174" s="2" t="str">
        <f t="shared" si="168"/>
        <v>High Value - Maintain</v>
      </c>
      <c r="Z1174" s="2" t="str">
        <f t="shared" si="169"/>
        <v>Check Data</v>
      </c>
    </row>
    <row r="1175" spans="1:26" x14ac:dyDescent="0.3">
      <c r="A1175" t="s">
        <v>1121</v>
      </c>
      <c r="B1175">
        <v>54</v>
      </c>
      <c r="C1175" t="s">
        <v>21</v>
      </c>
      <c r="D1175" t="s">
        <v>22</v>
      </c>
      <c r="E1175">
        <v>39.590000000000003</v>
      </c>
      <c r="F1175">
        <v>9</v>
      </c>
      <c r="G1175">
        <v>137</v>
      </c>
      <c r="H1175">
        <v>0</v>
      </c>
      <c r="I1175" t="s">
        <v>19</v>
      </c>
      <c r="J1175">
        <v>92.2</v>
      </c>
      <c r="K1175" s="1">
        <v>45127</v>
      </c>
      <c r="L1175">
        <v>79</v>
      </c>
      <c r="M1175">
        <v>0.53</v>
      </c>
      <c r="N1175">
        <f>IF(E1175="",Data_Validation!$B$1,E1175)</f>
        <v>39.590000000000003</v>
      </c>
      <c r="O1175">
        <f>IF(J1175="",Data_Validation!$B$2,J1175)</f>
        <v>92.2</v>
      </c>
      <c r="P1175">
        <f t="shared" si="162"/>
        <v>1</v>
      </c>
      <c r="Q1175" s="2">
        <f>CustomerData[[#This Row],[avg_order_value_clean]]*CustomerData[[#This Row],[total_orders]]</f>
        <v>356.31000000000006</v>
      </c>
      <c r="R1175" s="2" t="str">
        <f t="shared" si="170"/>
        <v>Inactive</v>
      </c>
      <c r="S1175" s="2" t="str">
        <f t="shared" si="163"/>
        <v>High Risk</v>
      </c>
      <c r="T1175" s="2" t="str">
        <f t="shared" si="164"/>
        <v>45-54</v>
      </c>
      <c r="U1175" s="1">
        <f t="shared" ca="1" si="165"/>
        <v>1134</v>
      </c>
      <c r="V1175" s="2" t="str">
        <f t="shared" si="166"/>
        <v>High Loyalty</v>
      </c>
      <c r="W1175" s="2" t="str">
        <f t="shared" si="167"/>
        <v>Legitimate</v>
      </c>
      <c r="X1175" s="2" t="str">
        <f>IF(Q1175&lt;Data_Validation!$B$8,"Low Value",IF(Q1175&lt;Data_Validation!$B$9,"Medium Value","High Value"))</f>
        <v>Low Value</v>
      </c>
      <c r="Y1175" s="2" t="str">
        <f t="shared" si="168"/>
        <v>At Risk - Develop</v>
      </c>
      <c r="Z1175" s="2" t="str">
        <f t="shared" si="169"/>
        <v>Check Data</v>
      </c>
    </row>
    <row r="1176" spans="1:26" x14ac:dyDescent="0.3">
      <c r="A1176" t="s">
        <v>1122</v>
      </c>
      <c r="B1176">
        <v>65</v>
      </c>
      <c r="C1176" t="s">
        <v>21</v>
      </c>
      <c r="D1176" t="s">
        <v>26</v>
      </c>
      <c r="E1176">
        <v>47.78</v>
      </c>
      <c r="F1176">
        <v>15</v>
      </c>
      <c r="G1176">
        <v>98</v>
      </c>
      <c r="H1176">
        <v>0</v>
      </c>
      <c r="I1176" t="s">
        <v>29</v>
      </c>
      <c r="J1176">
        <v>9.1999999999999993</v>
      </c>
      <c r="K1176" s="1">
        <v>44568</v>
      </c>
      <c r="L1176">
        <v>57</v>
      </c>
      <c r="M1176">
        <v>0.27</v>
      </c>
      <c r="N1176">
        <f>IF(E1176="",Data_Validation!$B$1,E1176)</f>
        <v>47.78</v>
      </c>
      <c r="O1176">
        <f>IF(J1176="",Data_Validation!$B$2,J1176)</f>
        <v>9.1999999999999993</v>
      </c>
      <c r="P1176">
        <f t="shared" si="162"/>
        <v>2</v>
      </c>
      <c r="Q1176" s="2">
        <f>CustomerData[[#This Row],[avg_order_value_clean]]*CustomerData[[#This Row],[total_orders]]</f>
        <v>716.7</v>
      </c>
      <c r="R1176" s="2" t="str">
        <f t="shared" si="170"/>
        <v>Inactive</v>
      </c>
      <c r="S1176" s="2" t="str">
        <f t="shared" si="163"/>
        <v>Medium Risk</v>
      </c>
      <c r="T1176" s="2" t="str">
        <f t="shared" si="164"/>
        <v>55+</v>
      </c>
      <c r="U1176" s="1">
        <f t="shared" ca="1" si="165"/>
        <v>1693</v>
      </c>
      <c r="V1176" s="2" t="str">
        <f t="shared" si="166"/>
        <v>Medium Loyalty</v>
      </c>
      <c r="W1176" s="2" t="str">
        <f t="shared" si="167"/>
        <v>Legitimate</v>
      </c>
      <c r="X1176" s="2" t="str">
        <f>IF(Q1176&lt;Data_Validation!$B$8,"Low Value",IF(Q1176&lt;Data_Validation!$B$9,"Medium Value","High Value"))</f>
        <v>Low Value</v>
      </c>
      <c r="Y1176" s="2" t="str">
        <f t="shared" si="168"/>
        <v>Stable</v>
      </c>
      <c r="Z1176" s="2" t="str">
        <f t="shared" si="169"/>
        <v>Check Data</v>
      </c>
    </row>
    <row r="1177" spans="1:26" x14ac:dyDescent="0.3">
      <c r="A1177" t="s">
        <v>162</v>
      </c>
      <c r="B1177">
        <v>50</v>
      </c>
      <c r="C1177" t="s">
        <v>21</v>
      </c>
      <c r="D1177" t="s">
        <v>18</v>
      </c>
      <c r="E1177">
        <v>61.27</v>
      </c>
      <c r="F1177">
        <v>13</v>
      </c>
      <c r="G1177">
        <v>323</v>
      </c>
      <c r="H1177">
        <v>0</v>
      </c>
      <c r="I1177" t="s">
        <v>16</v>
      </c>
      <c r="J1177">
        <v>1.2</v>
      </c>
      <c r="K1177" s="1">
        <v>45005</v>
      </c>
      <c r="L1177">
        <v>26</v>
      </c>
      <c r="M1177">
        <v>0.31</v>
      </c>
      <c r="N1177">
        <f>IF(E1177="",Data_Validation!$B$1,E1177)</f>
        <v>61.27</v>
      </c>
      <c r="O1177">
        <f>IF(J1177="",Data_Validation!$B$2,J1177)</f>
        <v>1.2</v>
      </c>
      <c r="P1177">
        <f t="shared" si="162"/>
        <v>2</v>
      </c>
      <c r="Q1177" s="2">
        <f>CustomerData[[#This Row],[avg_order_value_clean]]*CustomerData[[#This Row],[total_orders]]</f>
        <v>796.51</v>
      </c>
      <c r="R1177" s="2" t="str">
        <f t="shared" si="170"/>
        <v>Inactive</v>
      </c>
      <c r="S1177" s="2" t="str">
        <f t="shared" si="163"/>
        <v>Medium Risk</v>
      </c>
      <c r="T1177" s="2" t="str">
        <f t="shared" si="164"/>
        <v>45-54</v>
      </c>
      <c r="U1177" s="1">
        <f t="shared" ca="1" si="165"/>
        <v>1256</v>
      </c>
      <c r="V1177" s="2" t="str">
        <f t="shared" si="166"/>
        <v>Low Loyalty</v>
      </c>
      <c r="W1177" s="2" t="str">
        <f t="shared" si="167"/>
        <v>Legitimate</v>
      </c>
      <c r="X1177" s="2" t="str">
        <f>IF(Q1177&lt;Data_Validation!$B$8,"Low Value",IF(Q1177&lt;Data_Validation!$B$9,"Medium Value","High Value"))</f>
        <v>Low Value</v>
      </c>
      <c r="Y1177" s="2" t="str">
        <f t="shared" si="168"/>
        <v>Stable</v>
      </c>
      <c r="Z1177" s="2" t="str">
        <f t="shared" si="169"/>
        <v>Check Data</v>
      </c>
    </row>
    <row r="1178" spans="1:26" x14ac:dyDescent="0.3">
      <c r="A1178" t="s">
        <v>1123</v>
      </c>
      <c r="B1178">
        <v>45</v>
      </c>
      <c r="C1178" t="s">
        <v>14</v>
      </c>
      <c r="D1178" t="s">
        <v>22</v>
      </c>
      <c r="E1178">
        <v>41.11</v>
      </c>
      <c r="F1178">
        <v>10</v>
      </c>
      <c r="G1178">
        <v>56</v>
      </c>
      <c r="H1178">
        <v>0</v>
      </c>
      <c r="I1178" t="s">
        <v>40</v>
      </c>
      <c r="K1178" s="1">
        <v>45296</v>
      </c>
      <c r="L1178">
        <v>88</v>
      </c>
      <c r="M1178">
        <v>0.24</v>
      </c>
      <c r="N1178">
        <f>IF(E1178="",Data_Validation!$B$1,E1178)</f>
        <v>41.11</v>
      </c>
      <c r="O1178">
        <f>IF(J1178="",Data_Validation!$B$2,J1178)</f>
        <v>250</v>
      </c>
      <c r="P1178">
        <f t="shared" si="162"/>
        <v>2</v>
      </c>
      <c r="Q1178" s="2">
        <f>CustomerData[[#This Row],[avg_order_value_clean]]*CustomerData[[#This Row],[total_orders]]</f>
        <v>411.1</v>
      </c>
      <c r="R1178" s="2" t="str">
        <f t="shared" si="170"/>
        <v>At Risk</v>
      </c>
      <c r="S1178" s="2" t="str">
        <f t="shared" si="163"/>
        <v>Medium Risk</v>
      </c>
      <c r="T1178" s="2" t="str">
        <f t="shared" si="164"/>
        <v>45-54</v>
      </c>
      <c r="U1178" s="1">
        <f t="shared" ca="1" si="165"/>
        <v>965</v>
      </c>
      <c r="V1178" s="2" t="str">
        <f t="shared" si="166"/>
        <v>High Loyalty</v>
      </c>
      <c r="W1178" s="2" t="str">
        <f t="shared" si="167"/>
        <v>Legitimate</v>
      </c>
      <c r="X1178" s="2" t="str">
        <f>IF(Q1178&lt;Data_Validation!$B$8,"Low Value",IF(Q1178&lt;Data_Validation!$B$9,"Medium Value","High Value"))</f>
        <v>Low Value</v>
      </c>
      <c r="Y1178" s="2" t="str">
        <f t="shared" si="168"/>
        <v>Stable</v>
      </c>
      <c r="Z1178" s="2" t="str">
        <f t="shared" si="169"/>
        <v>Check Data</v>
      </c>
    </row>
    <row r="1179" spans="1:26" x14ac:dyDescent="0.3">
      <c r="A1179" t="s">
        <v>1124</v>
      </c>
      <c r="B1179">
        <v>26</v>
      </c>
      <c r="C1179" t="s">
        <v>21</v>
      </c>
      <c r="D1179" t="s">
        <v>35</v>
      </c>
      <c r="E1179">
        <v>185.57</v>
      </c>
      <c r="F1179">
        <v>7</v>
      </c>
      <c r="G1179">
        <v>246</v>
      </c>
      <c r="H1179">
        <v>0</v>
      </c>
      <c r="I1179" t="s">
        <v>16</v>
      </c>
      <c r="J1179">
        <v>41.3</v>
      </c>
      <c r="K1179" s="1">
        <v>44378</v>
      </c>
      <c r="L1179">
        <v>26</v>
      </c>
      <c r="M1179">
        <v>0.14000000000000001</v>
      </c>
      <c r="N1179">
        <f>IF(E1179="",Data_Validation!$B$1,E1179)</f>
        <v>185.57</v>
      </c>
      <c r="O1179">
        <f>IF(J1179="",Data_Validation!$B$2,J1179)</f>
        <v>41.3</v>
      </c>
      <c r="P1179">
        <f t="shared" si="162"/>
        <v>1</v>
      </c>
      <c r="Q1179" s="2">
        <f>CustomerData[[#This Row],[avg_order_value_clean]]*CustomerData[[#This Row],[total_orders]]</f>
        <v>1298.99</v>
      </c>
      <c r="R1179" s="2" t="str">
        <f t="shared" si="170"/>
        <v>Inactive</v>
      </c>
      <c r="S1179" s="2" t="str">
        <f t="shared" si="163"/>
        <v>Low Risk</v>
      </c>
      <c r="T1179" s="2" t="str">
        <f t="shared" si="164"/>
        <v>25-34</v>
      </c>
      <c r="U1179" s="1">
        <f t="shared" ca="1" si="165"/>
        <v>1883</v>
      </c>
      <c r="V1179" s="2" t="str">
        <f t="shared" si="166"/>
        <v>Low Loyalty</v>
      </c>
      <c r="W1179" s="2" t="str">
        <f t="shared" si="167"/>
        <v>Legitimate</v>
      </c>
      <c r="X1179" s="2" t="str">
        <f>IF(Q1179&lt;Data_Validation!$B$8,"Low Value",IF(Q1179&lt;Data_Validation!$B$9,"Medium Value","High Value"))</f>
        <v>Low Value</v>
      </c>
      <c r="Y1179" s="2" t="str">
        <f t="shared" si="168"/>
        <v>Stable</v>
      </c>
      <c r="Z1179" s="2" t="str">
        <f t="shared" si="169"/>
        <v>Check Data</v>
      </c>
    </row>
    <row r="1180" spans="1:26" x14ac:dyDescent="0.3">
      <c r="A1180" t="s">
        <v>1125</v>
      </c>
      <c r="B1180">
        <v>29</v>
      </c>
      <c r="C1180" t="s">
        <v>25</v>
      </c>
      <c r="D1180" t="s">
        <v>18</v>
      </c>
      <c r="E1180">
        <v>84.28</v>
      </c>
      <c r="F1180">
        <v>8</v>
      </c>
      <c r="G1180">
        <v>171</v>
      </c>
      <c r="H1180">
        <v>0</v>
      </c>
      <c r="I1180" t="s">
        <v>40</v>
      </c>
      <c r="J1180">
        <v>45.1</v>
      </c>
      <c r="K1180" s="1">
        <v>44255</v>
      </c>
      <c r="L1180">
        <v>54</v>
      </c>
      <c r="M1180">
        <v>0.04</v>
      </c>
      <c r="N1180">
        <f>IF(E1180="",Data_Validation!$B$1,E1180)</f>
        <v>84.28</v>
      </c>
      <c r="O1180">
        <f>IF(J1180="",Data_Validation!$B$2,J1180)</f>
        <v>45.1</v>
      </c>
      <c r="P1180">
        <f t="shared" si="162"/>
        <v>1</v>
      </c>
      <c r="Q1180" s="2">
        <f>CustomerData[[#This Row],[avg_order_value_clean]]*CustomerData[[#This Row],[total_orders]]</f>
        <v>674.24</v>
      </c>
      <c r="R1180" s="2" t="str">
        <f t="shared" si="170"/>
        <v>Inactive</v>
      </c>
      <c r="S1180" s="2" t="str">
        <f t="shared" si="163"/>
        <v>Low Risk</v>
      </c>
      <c r="T1180" s="2" t="str">
        <f t="shared" si="164"/>
        <v>25-34</v>
      </c>
      <c r="U1180" s="1">
        <f t="shared" ca="1" si="165"/>
        <v>2006</v>
      </c>
      <c r="V1180" s="2" t="str">
        <f t="shared" si="166"/>
        <v>Medium Loyalty</v>
      </c>
      <c r="W1180" s="2" t="str">
        <f t="shared" si="167"/>
        <v>Legitimate</v>
      </c>
      <c r="X1180" s="2" t="str">
        <f>IF(Q1180&lt;Data_Validation!$B$8,"Low Value",IF(Q1180&lt;Data_Validation!$B$9,"Medium Value","High Value"))</f>
        <v>Low Value</v>
      </c>
      <c r="Y1180" s="2" t="str">
        <f t="shared" si="168"/>
        <v>Stable</v>
      </c>
      <c r="Z1180" s="2" t="str">
        <f t="shared" si="169"/>
        <v>Check Data</v>
      </c>
    </row>
    <row r="1181" spans="1:26" x14ac:dyDescent="0.3">
      <c r="A1181" t="s">
        <v>1126</v>
      </c>
      <c r="B1181">
        <v>22</v>
      </c>
      <c r="C1181" t="s">
        <v>14</v>
      </c>
      <c r="D1181" t="s">
        <v>22</v>
      </c>
      <c r="E1181">
        <v>66.91</v>
      </c>
      <c r="F1181">
        <v>9</v>
      </c>
      <c r="G1181">
        <v>200</v>
      </c>
      <c r="H1181">
        <v>0</v>
      </c>
      <c r="I1181" t="s">
        <v>16</v>
      </c>
      <c r="J1181">
        <v>45.9</v>
      </c>
      <c r="K1181" s="1">
        <v>44366</v>
      </c>
      <c r="L1181">
        <v>27</v>
      </c>
      <c r="M1181">
        <v>0.15</v>
      </c>
      <c r="N1181">
        <f>IF(E1181="",Data_Validation!$B$1,E1181)</f>
        <v>66.91</v>
      </c>
      <c r="O1181">
        <f>IF(J1181="",Data_Validation!$B$2,J1181)</f>
        <v>45.9</v>
      </c>
      <c r="P1181">
        <f t="shared" si="162"/>
        <v>1</v>
      </c>
      <c r="Q1181" s="2">
        <f>CustomerData[[#This Row],[avg_order_value_clean]]*CustomerData[[#This Row],[total_orders]]</f>
        <v>602.18999999999994</v>
      </c>
      <c r="R1181" s="2" t="str">
        <f t="shared" si="170"/>
        <v>Inactive</v>
      </c>
      <c r="S1181" s="2" t="str">
        <f t="shared" si="163"/>
        <v>Low Risk</v>
      </c>
      <c r="T1181" s="2" t="str">
        <f t="shared" si="164"/>
        <v>Under 25</v>
      </c>
      <c r="U1181" s="1">
        <f t="shared" ca="1" si="165"/>
        <v>1895</v>
      </c>
      <c r="V1181" s="2" t="str">
        <f t="shared" si="166"/>
        <v>Low Loyalty</v>
      </c>
      <c r="W1181" s="2" t="str">
        <f t="shared" si="167"/>
        <v>Legitimate</v>
      </c>
      <c r="X1181" s="2" t="str">
        <f>IF(Q1181&lt;Data_Validation!$B$8,"Low Value",IF(Q1181&lt;Data_Validation!$B$9,"Medium Value","High Value"))</f>
        <v>Low Value</v>
      </c>
      <c r="Y1181" s="2" t="str">
        <f t="shared" si="168"/>
        <v>Stable</v>
      </c>
      <c r="Z1181" s="2" t="str">
        <f t="shared" si="169"/>
        <v>Check Data</v>
      </c>
    </row>
    <row r="1182" spans="1:26" x14ac:dyDescent="0.3">
      <c r="A1182" t="s">
        <v>1127</v>
      </c>
      <c r="B1182">
        <v>71</v>
      </c>
      <c r="C1182" t="s">
        <v>14</v>
      </c>
      <c r="D1182" t="s">
        <v>44</v>
      </c>
      <c r="E1182">
        <v>45.93</v>
      </c>
      <c r="F1182">
        <v>5</v>
      </c>
      <c r="G1182">
        <v>330</v>
      </c>
      <c r="H1182">
        <v>0</v>
      </c>
      <c r="I1182" t="s">
        <v>40</v>
      </c>
      <c r="J1182">
        <v>89.5</v>
      </c>
      <c r="K1182" s="1">
        <v>45267</v>
      </c>
      <c r="L1182">
        <v>91</v>
      </c>
      <c r="M1182">
        <v>0.4</v>
      </c>
      <c r="N1182">
        <f>IF(E1182="",Data_Validation!$B$1,E1182)</f>
        <v>45.93</v>
      </c>
      <c r="O1182">
        <f>IF(J1182="",Data_Validation!$B$2,J1182)</f>
        <v>89.5</v>
      </c>
      <c r="P1182">
        <f t="shared" si="162"/>
        <v>3</v>
      </c>
      <c r="Q1182" s="2">
        <f>CustomerData[[#This Row],[avg_order_value_clean]]*CustomerData[[#This Row],[total_orders]]</f>
        <v>229.65</v>
      </c>
      <c r="R1182" s="2" t="str">
        <f t="shared" si="170"/>
        <v>Inactive</v>
      </c>
      <c r="S1182" s="2" t="str">
        <f t="shared" si="163"/>
        <v>Medium Risk</v>
      </c>
      <c r="T1182" s="2" t="str">
        <f t="shared" si="164"/>
        <v>55+</v>
      </c>
      <c r="U1182" s="1">
        <f t="shared" ca="1" si="165"/>
        <v>994</v>
      </c>
      <c r="V1182" s="2" t="str">
        <f t="shared" si="166"/>
        <v>High Loyalty</v>
      </c>
      <c r="W1182" s="2" t="str">
        <f t="shared" si="167"/>
        <v>Legitimate</v>
      </c>
      <c r="X1182" s="2" t="str">
        <f>IF(Q1182&lt;Data_Validation!$B$8,"Low Value",IF(Q1182&lt;Data_Validation!$B$9,"Medium Value","High Value"))</f>
        <v>Low Value</v>
      </c>
      <c r="Y1182" s="2" t="str">
        <f t="shared" si="168"/>
        <v>Stable</v>
      </c>
      <c r="Z1182" s="2" t="str">
        <f t="shared" si="169"/>
        <v>Check Data</v>
      </c>
    </row>
    <row r="1183" spans="1:26" x14ac:dyDescent="0.3">
      <c r="A1183" t="s">
        <v>829</v>
      </c>
      <c r="B1183">
        <v>69</v>
      </c>
      <c r="C1183" t="s">
        <v>14</v>
      </c>
      <c r="D1183" t="s">
        <v>37</v>
      </c>
      <c r="E1183">
        <v>208.98</v>
      </c>
      <c r="F1183">
        <v>10</v>
      </c>
      <c r="G1183">
        <v>106</v>
      </c>
      <c r="H1183">
        <v>0</v>
      </c>
      <c r="I1183" t="s">
        <v>23</v>
      </c>
      <c r="J1183">
        <v>63.7</v>
      </c>
      <c r="K1183" s="1">
        <v>45472</v>
      </c>
      <c r="L1183">
        <v>54</v>
      </c>
      <c r="M1183">
        <v>0.8</v>
      </c>
      <c r="N1183">
        <f>IF(E1183="",Data_Validation!$B$1,E1183)</f>
        <v>208.98</v>
      </c>
      <c r="O1183">
        <f>IF(J1183="",Data_Validation!$B$2,J1183)</f>
        <v>63.7</v>
      </c>
      <c r="P1183">
        <f t="shared" si="162"/>
        <v>2</v>
      </c>
      <c r="Q1183" s="2">
        <f>CustomerData[[#This Row],[avg_order_value_clean]]*CustomerData[[#This Row],[total_orders]]</f>
        <v>2089.7999999999997</v>
      </c>
      <c r="R1183" s="2" t="str">
        <f t="shared" si="170"/>
        <v>Inactive</v>
      </c>
      <c r="S1183" s="2" t="str">
        <f t="shared" si="163"/>
        <v>High Risk</v>
      </c>
      <c r="T1183" s="2" t="str">
        <f t="shared" si="164"/>
        <v>55+</v>
      </c>
      <c r="U1183" s="1">
        <f t="shared" ca="1" si="165"/>
        <v>789</v>
      </c>
      <c r="V1183" s="2" t="str">
        <f t="shared" si="166"/>
        <v>Medium Loyalty</v>
      </c>
      <c r="W1183" s="2" t="str">
        <f t="shared" si="167"/>
        <v>Legitimate</v>
      </c>
      <c r="X1183" s="2" t="str">
        <f>IF(Q1183&lt;Data_Validation!$B$8,"Low Value",IF(Q1183&lt;Data_Validation!$B$9,"Medium Value","High Value"))</f>
        <v>High Value</v>
      </c>
      <c r="Y1183" s="2" t="str">
        <f t="shared" si="168"/>
        <v>Critical - Retain</v>
      </c>
      <c r="Z1183" s="2" t="str">
        <f t="shared" si="169"/>
        <v>Check Data</v>
      </c>
    </row>
    <row r="1184" spans="1:26" x14ac:dyDescent="0.3">
      <c r="A1184" t="s">
        <v>1128</v>
      </c>
      <c r="B1184">
        <v>71</v>
      </c>
      <c r="C1184" t="s">
        <v>14</v>
      </c>
      <c r="D1184" t="s">
        <v>52</v>
      </c>
      <c r="E1184">
        <v>79.790000000000006</v>
      </c>
      <c r="F1184">
        <v>7</v>
      </c>
      <c r="G1184">
        <v>47</v>
      </c>
      <c r="H1184">
        <v>0</v>
      </c>
      <c r="I1184" t="s">
        <v>16</v>
      </c>
      <c r="J1184">
        <v>44.2</v>
      </c>
      <c r="K1184" s="1">
        <v>44493</v>
      </c>
      <c r="L1184">
        <v>2</v>
      </c>
      <c r="M1184">
        <v>0.14000000000000001</v>
      </c>
      <c r="N1184">
        <f>IF(E1184="",Data_Validation!$B$1,E1184)</f>
        <v>79.790000000000006</v>
      </c>
      <c r="O1184">
        <f>IF(J1184="",Data_Validation!$B$2,J1184)</f>
        <v>44.2</v>
      </c>
      <c r="P1184">
        <f t="shared" si="162"/>
        <v>1</v>
      </c>
      <c r="Q1184" s="2">
        <f>CustomerData[[#This Row],[avg_order_value_clean]]*CustomerData[[#This Row],[total_orders]]</f>
        <v>558.53000000000009</v>
      </c>
      <c r="R1184" s="2" t="str">
        <f t="shared" si="170"/>
        <v>At Risk</v>
      </c>
      <c r="S1184" s="2" t="str">
        <f t="shared" si="163"/>
        <v>Low Risk</v>
      </c>
      <c r="T1184" s="2" t="str">
        <f t="shared" si="164"/>
        <v>55+</v>
      </c>
      <c r="U1184" s="1">
        <f t="shared" ca="1" si="165"/>
        <v>1768</v>
      </c>
      <c r="V1184" s="2" t="str">
        <f t="shared" si="166"/>
        <v>Low Loyalty</v>
      </c>
      <c r="W1184" s="2" t="str">
        <f t="shared" si="167"/>
        <v>Legitimate</v>
      </c>
      <c r="X1184" s="2" t="str">
        <f>IF(Q1184&lt;Data_Validation!$B$8,"Low Value",IF(Q1184&lt;Data_Validation!$B$9,"Medium Value","High Value"))</f>
        <v>Low Value</v>
      </c>
      <c r="Y1184" s="2" t="str">
        <f t="shared" si="168"/>
        <v>Stable</v>
      </c>
      <c r="Z1184" s="2" t="str">
        <f t="shared" si="169"/>
        <v>Check Data</v>
      </c>
    </row>
    <row r="1185" spans="1:26" x14ac:dyDescent="0.3">
      <c r="A1185" t="s">
        <v>1129</v>
      </c>
      <c r="B1185">
        <v>45</v>
      </c>
      <c r="C1185" t="s">
        <v>14</v>
      </c>
      <c r="D1185" t="s">
        <v>37</v>
      </c>
      <c r="F1185">
        <v>8</v>
      </c>
      <c r="G1185">
        <v>332</v>
      </c>
      <c r="H1185">
        <v>0</v>
      </c>
      <c r="I1185" t="s">
        <v>40</v>
      </c>
      <c r="J1185">
        <v>45.5</v>
      </c>
      <c r="K1185" s="1">
        <v>44667</v>
      </c>
      <c r="L1185">
        <v>87</v>
      </c>
      <c r="M1185">
        <v>0.41</v>
      </c>
      <c r="N1185">
        <f>IF(E1185="",Data_Validation!$B$1,E1185)</f>
        <v>250</v>
      </c>
      <c r="O1185">
        <f>IF(J1185="",Data_Validation!$B$2,J1185)</f>
        <v>45.5</v>
      </c>
      <c r="P1185">
        <f t="shared" si="162"/>
        <v>1</v>
      </c>
      <c r="Q1185" s="2">
        <f>CustomerData[[#This Row],[avg_order_value_clean]]*CustomerData[[#This Row],[total_orders]]</f>
        <v>2000</v>
      </c>
      <c r="R1185" s="2" t="str">
        <f t="shared" si="170"/>
        <v>Inactive</v>
      </c>
      <c r="S1185" s="2" t="str">
        <f t="shared" si="163"/>
        <v>Medium Risk</v>
      </c>
      <c r="T1185" s="2" t="str">
        <f t="shared" si="164"/>
        <v>45-54</v>
      </c>
      <c r="U1185" s="1">
        <f t="shared" ca="1" si="165"/>
        <v>1594</v>
      </c>
      <c r="V1185" s="2" t="str">
        <f t="shared" si="166"/>
        <v>High Loyalty</v>
      </c>
      <c r="W1185" s="2" t="str">
        <f t="shared" si="167"/>
        <v>Legitimate</v>
      </c>
      <c r="X1185" s="2" t="str">
        <f>IF(Q1185&lt;Data_Validation!$B$8,"Low Value",IF(Q1185&lt;Data_Validation!$B$9,"Medium Value","High Value"))</f>
        <v>High Value</v>
      </c>
      <c r="Y1185" s="2" t="str">
        <f t="shared" si="168"/>
        <v>High Value - Maintain</v>
      </c>
      <c r="Z1185" s="2" t="str">
        <f t="shared" si="169"/>
        <v>Check Data</v>
      </c>
    </row>
    <row r="1186" spans="1:26" x14ac:dyDescent="0.3">
      <c r="A1186" t="s">
        <v>1130</v>
      </c>
      <c r="B1186">
        <v>73</v>
      </c>
      <c r="C1186" t="s">
        <v>21</v>
      </c>
      <c r="D1186" t="s">
        <v>37</v>
      </c>
      <c r="E1186">
        <v>41.69</v>
      </c>
      <c r="F1186">
        <v>7</v>
      </c>
      <c r="G1186">
        <v>285</v>
      </c>
      <c r="H1186">
        <v>0</v>
      </c>
      <c r="I1186" t="s">
        <v>19</v>
      </c>
      <c r="J1186">
        <v>84.5</v>
      </c>
      <c r="K1186" s="1">
        <v>44413</v>
      </c>
      <c r="L1186">
        <v>9</v>
      </c>
      <c r="M1186">
        <v>0.03</v>
      </c>
      <c r="N1186">
        <f>IF(E1186="",Data_Validation!$B$1,E1186)</f>
        <v>41.69</v>
      </c>
      <c r="O1186">
        <f>IF(J1186="",Data_Validation!$B$2,J1186)</f>
        <v>84.5</v>
      </c>
      <c r="P1186">
        <f t="shared" si="162"/>
        <v>1</v>
      </c>
      <c r="Q1186" s="2">
        <f>CustomerData[[#This Row],[avg_order_value_clean]]*CustomerData[[#This Row],[total_orders]]</f>
        <v>291.83</v>
      </c>
      <c r="R1186" s="2" t="str">
        <f t="shared" si="170"/>
        <v>Inactive</v>
      </c>
      <c r="S1186" s="2" t="str">
        <f t="shared" si="163"/>
        <v>Low Risk</v>
      </c>
      <c r="T1186" s="2" t="str">
        <f t="shared" si="164"/>
        <v>55+</v>
      </c>
      <c r="U1186" s="1">
        <f t="shared" ca="1" si="165"/>
        <v>1848</v>
      </c>
      <c r="V1186" s="2" t="str">
        <f t="shared" si="166"/>
        <v>Low Loyalty</v>
      </c>
      <c r="W1186" s="2" t="str">
        <f t="shared" si="167"/>
        <v>Legitimate</v>
      </c>
      <c r="X1186" s="2" t="str">
        <f>IF(Q1186&lt;Data_Validation!$B$8,"Low Value",IF(Q1186&lt;Data_Validation!$B$9,"Medium Value","High Value"))</f>
        <v>Low Value</v>
      </c>
      <c r="Y1186" s="2" t="str">
        <f t="shared" si="168"/>
        <v>Stable</v>
      </c>
      <c r="Z1186" s="2" t="str">
        <f t="shared" si="169"/>
        <v>Check Data</v>
      </c>
    </row>
    <row r="1187" spans="1:26" x14ac:dyDescent="0.3">
      <c r="A1187" t="s">
        <v>1131</v>
      </c>
      <c r="B1187">
        <v>52</v>
      </c>
      <c r="C1187" t="s">
        <v>14</v>
      </c>
      <c r="D1187" t="s">
        <v>44</v>
      </c>
      <c r="E1187">
        <v>48.95</v>
      </c>
      <c r="F1187">
        <v>5</v>
      </c>
      <c r="G1187">
        <v>45</v>
      </c>
      <c r="H1187">
        <v>0</v>
      </c>
      <c r="I1187" t="s">
        <v>40</v>
      </c>
      <c r="J1187">
        <v>21.7</v>
      </c>
      <c r="K1187" s="1">
        <v>44029</v>
      </c>
      <c r="L1187">
        <v>72</v>
      </c>
      <c r="M1187">
        <v>0.19</v>
      </c>
      <c r="N1187">
        <f>IF(E1187="",Data_Validation!$B$1,E1187)</f>
        <v>48.95</v>
      </c>
      <c r="O1187">
        <f>IF(J1187="",Data_Validation!$B$2,J1187)</f>
        <v>21.7</v>
      </c>
      <c r="P1187">
        <f t="shared" si="162"/>
        <v>2</v>
      </c>
      <c r="Q1187" s="2">
        <f>CustomerData[[#This Row],[avg_order_value_clean]]*CustomerData[[#This Row],[total_orders]]</f>
        <v>244.75</v>
      </c>
      <c r="R1187" s="2" t="str">
        <f t="shared" si="170"/>
        <v>At Risk</v>
      </c>
      <c r="S1187" s="2" t="str">
        <f t="shared" si="163"/>
        <v>Low Risk</v>
      </c>
      <c r="T1187" s="2" t="str">
        <f t="shared" si="164"/>
        <v>45-54</v>
      </c>
      <c r="U1187" s="1">
        <f t="shared" ca="1" si="165"/>
        <v>2232</v>
      </c>
      <c r="V1187" s="2" t="str">
        <f t="shared" si="166"/>
        <v>High Loyalty</v>
      </c>
      <c r="W1187" s="2" t="str">
        <f t="shared" si="167"/>
        <v>Legitimate</v>
      </c>
      <c r="X1187" s="2" t="str">
        <f>IF(Q1187&lt;Data_Validation!$B$8,"Low Value",IF(Q1187&lt;Data_Validation!$B$9,"Medium Value","High Value"))</f>
        <v>Low Value</v>
      </c>
      <c r="Y1187" s="2" t="str">
        <f t="shared" si="168"/>
        <v>Stable</v>
      </c>
      <c r="Z1187" s="2" t="str">
        <f t="shared" si="169"/>
        <v>Check Data</v>
      </c>
    </row>
    <row r="1188" spans="1:26" x14ac:dyDescent="0.3">
      <c r="A1188" t="s">
        <v>1132</v>
      </c>
      <c r="B1188">
        <v>22</v>
      </c>
      <c r="C1188" t="s">
        <v>14</v>
      </c>
      <c r="D1188" t="s">
        <v>50</v>
      </c>
      <c r="E1188">
        <v>99.31</v>
      </c>
      <c r="F1188">
        <v>10</v>
      </c>
      <c r="G1188">
        <v>119</v>
      </c>
      <c r="H1188">
        <v>0</v>
      </c>
      <c r="I1188" t="s">
        <v>19</v>
      </c>
      <c r="J1188">
        <v>1.5</v>
      </c>
      <c r="K1188" s="1">
        <v>44408</v>
      </c>
      <c r="L1188">
        <v>64</v>
      </c>
      <c r="M1188">
        <v>0.38</v>
      </c>
      <c r="N1188">
        <f>IF(E1188="",Data_Validation!$B$1,E1188)</f>
        <v>99.31</v>
      </c>
      <c r="O1188">
        <f>IF(J1188="",Data_Validation!$B$2,J1188)</f>
        <v>1.5</v>
      </c>
      <c r="P1188">
        <f t="shared" si="162"/>
        <v>2</v>
      </c>
      <c r="Q1188" s="2">
        <f>CustomerData[[#This Row],[avg_order_value_clean]]*CustomerData[[#This Row],[total_orders]]</f>
        <v>993.1</v>
      </c>
      <c r="R1188" s="2" t="str">
        <f t="shared" si="170"/>
        <v>Inactive</v>
      </c>
      <c r="S1188" s="2" t="str">
        <f t="shared" si="163"/>
        <v>Medium Risk</v>
      </c>
      <c r="T1188" s="2" t="str">
        <f t="shared" si="164"/>
        <v>Under 25</v>
      </c>
      <c r="U1188" s="1">
        <f t="shared" ca="1" si="165"/>
        <v>1853</v>
      </c>
      <c r="V1188" s="2" t="str">
        <f t="shared" si="166"/>
        <v>Medium Loyalty</v>
      </c>
      <c r="W1188" s="2" t="str">
        <f t="shared" si="167"/>
        <v>Legitimate</v>
      </c>
      <c r="X1188" s="2" t="str">
        <f>IF(Q1188&lt;Data_Validation!$B$8,"Low Value",IF(Q1188&lt;Data_Validation!$B$9,"Medium Value","High Value"))</f>
        <v>Low Value</v>
      </c>
      <c r="Y1188" s="2" t="str">
        <f t="shared" si="168"/>
        <v>Stable</v>
      </c>
      <c r="Z1188" s="2" t="str">
        <f t="shared" si="169"/>
        <v>Check Data</v>
      </c>
    </row>
    <row r="1189" spans="1:26" x14ac:dyDescent="0.3">
      <c r="A1189" t="s">
        <v>1133</v>
      </c>
      <c r="B1189">
        <v>51</v>
      </c>
      <c r="C1189" t="s">
        <v>25</v>
      </c>
      <c r="D1189" t="s">
        <v>22</v>
      </c>
      <c r="E1189">
        <v>49.05</v>
      </c>
      <c r="F1189">
        <v>13</v>
      </c>
      <c r="G1189">
        <v>59</v>
      </c>
      <c r="H1189">
        <v>0</v>
      </c>
      <c r="I1189" t="s">
        <v>29</v>
      </c>
      <c r="J1189">
        <v>47.8</v>
      </c>
      <c r="K1189" s="1">
        <v>44174</v>
      </c>
      <c r="L1189">
        <v>65</v>
      </c>
      <c r="M1189">
        <v>0.36</v>
      </c>
      <c r="N1189">
        <f>IF(E1189="",Data_Validation!$B$1,E1189)</f>
        <v>49.05</v>
      </c>
      <c r="O1189">
        <f>IF(J1189="",Data_Validation!$B$2,J1189)</f>
        <v>47.8</v>
      </c>
      <c r="P1189">
        <f t="shared" si="162"/>
        <v>1</v>
      </c>
      <c r="Q1189" s="2">
        <f>CustomerData[[#This Row],[avg_order_value_clean]]*CustomerData[[#This Row],[total_orders]]</f>
        <v>637.65</v>
      </c>
      <c r="R1189" s="2" t="str">
        <f t="shared" si="170"/>
        <v>At Risk</v>
      </c>
      <c r="S1189" s="2" t="str">
        <f t="shared" si="163"/>
        <v>Medium Risk</v>
      </c>
      <c r="T1189" s="2" t="str">
        <f t="shared" si="164"/>
        <v>45-54</v>
      </c>
      <c r="U1189" s="1">
        <f t="shared" ca="1" si="165"/>
        <v>2087</v>
      </c>
      <c r="V1189" s="2" t="str">
        <f t="shared" si="166"/>
        <v>Medium Loyalty</v>
      </c>
      <c r="W1189" s="2" t="str">
        <f t="shared" si="167"/>
        <v>Legitimate</v>
      </c>
      <c r="X1189" s="2" t="str">
        <f>IF(Q1189&lt;Data_Validation!$B$8,"Low Value",IF(Q1189&lt;Data_Validation!$B$9,"Medium Value","High Value"))</f>
        <v>Low Value</v>
      </c>
      <c r="Y1189" s="2" t="str">
        <f t="shared" si="168"/>
        <v>Stable</v>
      </c>
      <c r="Z1189" s="2" t="str">
        <f t="shared" si="169"/>
        <v>Check Data</v>
      </c>
    </row>
    <row r="1190" spans="1:26" x14ac:dyDescent="0.3">
      <c r="A1190" t="s">
        <v>1134</v>
      </c>
      <c r="B1190">
        <v>63</v>
      </c>
      <c r="C1190" t="s">
        <v>14</v>
      </c>
      <c r="D1190" t="s">
        <v>52</v>
      </c>
      <c r="E1190">
        <v>45.97</v>
      </c>
      <c r="F1190">
        <v>18</v>
      </c>
      <c r="G1190">
        <v>146</v>
      </c>
      <c r="H1190">
        <v>0</v>
      </c>
      <c r="I1190" t="s">
        <v>40</v>
      </c>
      <c r="J1190">
        <v>96</v>
      </c>
      <c r="K1190" s="1">
        <v>45209</v>
      </c>
      <c r="L1190">
        <v>21</v>
      </c>
      <c r="M1190">
        <v>0.25</v>
      </c>
      <c r="N1190">
        <f>IF(E1190="",Data_Validation!$B$1,E1190)</f>
        <v>45.97</v>
      </c>
      <c r="O1190">
        <f>IF(J1190="",Data_Validation!$B$2,J1190)</f>
        <v>96</v>
      </c>
      <c r="P1190">
        <f t="shared" si="162"/>
        <v>1</v>
      </c>
      <c r="Q1190" s="2">
        <f>CustomerData[[#This Row],[avg_order_value_clean]]*CustomerData[[#This Row],[total_orders]]</f>
        <v>827.46</v>
      </c>
      <c r="R1190" s="2" t="str">
        <f t="shared" si="170"/>
        <v>Inactive</v>
      </c>
      <c r="S1190" s="2" t="str">
        <f t="shared" si="163"/>
        <v>Medium Risk</v>
      </c>
      <c r="T1190" s="2" t="str">
        <f t="shared" si="164"/>
        <v>55+</v>
      </c>
      <c r="U1190" s="1">
        <f t="shared" ca="1" si="165"/>
        <v>1052</v>
      </c>
      <c r="V1190" s="2" t="str">
        <f t="shared" si="166"/>
        <v>Low Loyalty</v>
      </c>
      <c r="W1190" s="2" t="str">
        <f t="shared" si="167"/>
        <v>Legitimate</v>
      </c>
      <c r="X1190" s="2" t="str">
        <f>IF(Q1190&lt;Data_Validation!$B$8,"Low Value",IF(Q1190&lt;Data_Validation!$B$9,"Medium Value","High Value"))</f>
        <v>Low Value</v>
      </c>
      <c r="Y1190" s="2" t="str">
        <f t="shared" si="168"/>
        <v>Stable</v>
      </c>
      <c r="Z1190" s="2" t="str">
        <f t="shared" si="169"/>
        <v>Check Data</v>
      </c>
    </row>
    <row r="1191" spans="1:26" x14ac:dyDescent="0.3">
      <c r="A1191" t="s">
        <v>1135</v>
      </c>
      <c r="B1191">
        <v>51</v>
      </c>
      <c r="C1191" t="s">
        <v>14</v>
      </c>
      <c r="D1191" t="s">
        <v>28</v>
      </c>
      <c r="F1191">
        <v>13</v>
      </c>
      <c r="G1191">
        <v>103</v>
      </c>
      <c r="H1191">
        <v>0</v>
      </c>
      <c r="I1191" t="s">
        <v>29</v>
      </c>
      <c r="J1191">
        <v>81.400000000000006</v>
      </c>
      <c r="K1191" s="1">
        <v>44051</v>
      </c>
      <c r="L1191">
        <v>26</v>
      </c>
      <c r="M1191">
        <v>0.25</v>
      </c>
      <c r="N1191">
        <f>IF(E1191="",Data_Validation!$B$1,E1191)</f>
        <v>250</v>
      </c>
      <c r="O1191">
        <f>IF(J1191="",Data_Validation!$B$2,J1191)</f>
        <v>81.400000000000006</v>
      </c>
      <c r="P1191">
        <f t="shared" si="162"/>
        <v>1</v>
      </c>
      <c r="Q1191" s="2">
        <f>CustomerData[[#This Row],[avg_order_value_clean]]*CustomerData[[#This Row],[total_orders]]</f>
        <v>3250</v>
      </c>
      <c r="R1191" s="2" t="str">
        <f t="shared" si="170"/>
        <v>Inactive</v>
      </c>
      <c r="S1191" s="2" t="str">
        <f t="shared" si="163"/>
        <v>Medium Risk</v>
      </c>
      <c r="T1191" s="2" t="str">
        <f t="shared" si="164"/>
        <v>45-54</v>
      </c>
      <c r="U1191" s="1">
        <f t="shared" ca="1" si="165"/>
        <v>2210</v>
      </c>
      <c r="V1191" s="2" t="str">
        <f t="shared" si="166"/>
        <v>Low Loyalty</v>
      </c>
      <c r="W1191" s="2" t="str">
        <f t="shared" si="167"/>
        <v>Legitimate</v>
      </c>
      <c r="X1191" s="2" t="str">
        <f>IF(Q1191&lt;Data_Validation!$B$8,"Low Value",IF(Q1191&lt;Data_Validation!$B$9,"Medium Value","High Value"))</f>
        <v>High Value</v>
      </c>
      <c r="Y1191" s="2" t="str">
        <f t="shared" si="168"/>
        <v>High Value - Maintain</v>
      </c>
      <c r="Z1191" s="2" t="str">
        <f t="shared" si="169"/>
        <v>Check Data</v>
      </c>
    </row>
    <row r="1192" spans="1:26" x14ac:dyDescent="0.3">
      <c r="A1192" t="s">
        <v>1136</v>
      </c>
      <c r="B1192">
        <v>30</v>
      </c>
      <c r="C1192" t="s">
        <v>14</v>
      </c>
      <c r="D1192" t="s">
        <v>44</v>
      </c>
      <c r="E1192">
        <v>168.37</v>
      </c>
      <c r="F1192">
        <v>11</v>
      </c>
      <c r="G1192">
        <v>67</v>
      </c>
      <c r="H1192">
        <v>0</v>
      </c>
      <c r="I1192" t="s">
        <v>29</v>
      </c>
      <c r="J1192">
        <v>40.799999999999997</v>
      </c>
      <c r="K1192" s="1">
        <v>45792</v>
      </c>
      <c r="L1192">
        <v>15</v>
      </c>
      <c r="M1192">
        <v>0.1</v>
      </c>
      <c r="N1192">
        <f>IF(E1192="",Data_Validation!$B$1,E1192)</f>
        <v>168.37</v>
      </c>
      <c r="O1192">
        <f>IF(J1192="",Data_Validation!$B$2,J1192)</f>
        <v>40.799999999999997</v>
      </c>
      <c r="P1192">
        <f t="shared" si="162"/>
        <v>2</v>
      </c>
      <c r="Q1192" s="2">
        <f>CustomerData[[#This Row],[avg_order_value_clean]]*CustomerData[[#This Row],[total_orders]]</f>
        <v>1852.0700000000002</v>
      </c>
      <c r="R1192" s="2" t="str">
        <f t="shared" si="170"/>
        <v>At Risk</v>
      </c>
      <c r="S1192" s="2" t="str">
        <f t="shared" si="163"/>
        <v>Low Risk</v>
      </c>
      <c r="T1192" s="2" t="str">
        <f t="shared" si="164"/>
        <v>25-34</v>
      </c>
      <c r="U1192" s="1">
        <f t="shared" ca="1" si="165"/>
        <v>469</v>
      </c>
      <c r="V1192" s="2" t="str">
        <f t="shared" si="166"/>
        <v>Low Loyalty</v>
      </c>
      <c r="W1192" s="2" t="str">
        <f t="shared" si="167"/>
        <v>Legitimate</v>
      </c>
      <c r="X1192" s="2" t="str">
        <f>IF(Q1192&lt;Data_Validation!$B$8,"Low Value",IF(Q1192&lt;Data_Validation!$B$9,"Medium Value","High Value"))</f>
        <v>High Value</v>
      </c>
      <c r="Y1192" s="2" t="str">
        <f t="shared" si="168"/>
        <v>High Value - Maintain</v>
      </c>
      <c r="Z1192" s="2" t="str">
        <f t="shared" si="169"/>
        <v>Check Data</v>
      </c>
    </row>
    <row r="1193" spans="1:26" x14ac:dyDescent="0.3">
      <c r="A1193" t="s">
        <v>120</v>
      </c>
      <c r="B1193">
        <v>56</v>
      </c>
      <c r="C1193" t="s">
        <v>14</v>
      </c>
      <c r="D1193" t="s">
        <v>50</v>
      </c>
      <c r="E1193">
        <v>69.06</v>
      </c>
      <c r="F1193">
        <v>5</v>
      </c>
      <c r="G1193">
        <v>161</v>
      </c>
      <c r="H1193">
        <v>0</v>
      </c>
      <c r="I1193" t="s">
        <v>23</v>
      </c>
      <c r="J1193">
        <v>17.5</v>
      </c>
      <c r="K1193" s="1">
        <v>44801</v>
      </c>
      <c r="L1193">
        <v>43</v>
      </c>
      <c r="M1193">
        <v>0.19</v>
      </c>
      <c r="N1193">
        <f>IF(E1193="",Data_Validation!$B$1,E1193)</f>
        <v>69.06</v>
      </c>
      <c r="O1193">
        <f>IF(J1193="",Data_Validation!$B$2,J1193)</f>
        <v>17.5</v>
      </c>
      <c r="P1193">
        <f t="shared" si="162"/>
        <v>3</v>
      </c>
      <c r="Q1193" s="2">
        <f>CustomerData[[#This Row],[avg_order_value_clean]]*CustomerData[[#This Row],[total_orders]]</f>
        <v>345.3</v>
      </c>
      <c r="R1193" s="2" t="str">
        <f t="shared" si="170"/>
        <v>Inactive</v>
      </c>
      <c r="S1193" s="2" t="str">
        <f t="shared" si="163"/>
        <v>Low Risk</v>
      </c>
      <c r="T1193" s="2" t="str">
        <f t="shared" si="164"/>
        <v>55+</v>
      </c>
      <c r="U1193" s="1">
        <f t="shared" ca="1" si="165"/>
        <v>1460</v>
      </c>
      <c r="V1193" s="2" t="str">
        <f t="shared" si="166"/>
        <v>Medium Loyalty</v>
      </c>
      <c r="W1193" s="2" t="str">
        <f t="shared" si="167"/>
        <v>Legitimate</v>
      </c>
      <c r="X1193" s="2" t="str">
        <f>IF(Q1193&lt;Data_Validation!$B$8,"Low Value",IF(Q1193&lt;Data_Validation!$B$9,"Medium Value","High Value"))</f>
        <v>Low Value</v>
      </c>
      <c r="Y1193" s="2" t="str">
        <f t="shared" si="168"/>
        <v>Stable</v>
      </c>
      <c r="Z1193" s="2" t="str">
        <f t="shared" si="169"/>
        <v>Check Data</v>
      </c>
    </row>
    <row r="1194" spans="1:26" x14ac:dyDescent="0.3">
      <c r="A1194" t="s">
        <v>1137</v>
      </c>
      <c r="B1194">
        <v>59</v>
      </c>
      <c r="C1194" t="s">
        <v>14</v>
      </c>
      <c r="D1194" t="s">
        <v>44</v>
      </c>
      <c r="E1194">
        <v>23.39</v>
      </c>
      <c r="F1194">
        <v>15</v>
      </c>
      <c r="G1194">
        <v>214</v>
      </c>
      <c r="H1194">
        <v>0</v>
      </c>
      <c r="I1194" t="s">
        <v>40</v>
      </c>
      <c r="J1194">
        <v>57</v>
      </c>
      <c r="K1194" s="1">
        <v>45128</v>
      </c>
      <c r="L1194">
        <v>89</v>
      </c>
      <c r="M1194">
        <v>0.15</v>
      </c>
      <c r="N1194">
        <f>IF(E1194="",Data_Validation!$B$1,E1194)</f>
        <v>23.39</v>
      </c>
      <c r="O1194">
        <f>IF(J1194="",Data_Validation!$B$2,J1194)</f>
        <v>57</v>
      </c>
      <c r="P1194">
        <f t="shared" si="162"/>
        <v>2</v>
      </c>
      <c r="Q1194" s="2">
        <f>CustomerData[[#This Row],[avg_order_value_clean]]*CustomerData[[#This Row],[total_orders]]</f>
        <v>350.85</v>
      </c>
      <c r="R1194" s="2" t="str">
        <f t="shared" si="170"/>
        <v>Inactive</v>
      </c>
      <c r="S1194" s="2" t="str">
        <f t="shared" si="163"/>
        <v>Low Risk</v>
      </c>
      <c r="T1194" s="2" t="str">
        <f t="shared" si="164"/>
        <v>55+</v>
      </c>
      <c r="U1194" s="1">
        <f t="shared" ca="1" si="165"/>
        <v>1133</v>
      </c>
      <c r="V1194" s="2" t="str">
        <f t="shared" si="166"/>
        <v>High Loyalty</v>
      </c>
      <c r="W1194" s="2" t="str">
        <f t="shared" si="167"/>
        <v>Legitimate</v>
      </c>
      <c r="X1194" s="2" t="str">
        <f>IF(Q1194&lt;Data_Validation!$B$8,"Low Value",IF(Q1194&lt;Data_Validation!$B$9,"Medium Value","High Value"))</f>
        <v>Low Value</v>
      </c>
      <c r="Y1194" s="2" t="str">
        <f t="shared" si="168"/>
        <v>Stable</v>
      </c>
      <c r="Z1194" s="2" t="str">
        <f t="shared" si="169"/>
        <v>Check Data</v>
      </c>
    </row>
    <row r="1195" spans="1:26" x14ac:dyDescent="0.3">
      <c r="A1195" t="s">
        <v>1138</v>
      </c>
      <c r="B1195">
        <v>62</v>
      </c>
      <c r="C1195" t="s">
        <v>21</v>
      </c>
      <c r="D1195" t="s">
        <v>50</v>
      </c>
      <c r="E1195">
        <v>23.89</v>
      </c>
      <c r="F1195">
        <v>9</v>
      </c>
      <c r="G1195">
        <v>117</v>
      </c>
      <c r="H1195">
        <v>0</v>
      </c>
      <c r="I1195" t="s">
        <v>23</v>
      </c>
      <c r="J1195">
        <v>88</v>
      </c>
      <c r="K1195" s="1">
        <v>45758</v>
      </c>
      <c r="L1195">
        <v>39</v>
      </c>
      <c r="M1195">
        <v>0.68</v>
      </c>
      <c r="N1195">
        <f>IF(E1195="",Data_Validation!$B$1,E1195)</f>
        <v>23.89</v>
      </c>
      <c r="O1195">
        <f>IF(J1195="",Data_Validation!$B$2,J1195)</f>
        <v>88</v>
      </c>
      <c r="P1195">
        <f t="shared" si="162"/>
        <v>1</v>
      </c>
      <c r="Q1195" s="2">
        <f>CustomerData[[#This Row],[avg_order_value_clean]]*CustomerData[[#This Row],[total_orders]]</f>
        <v>215.01</v>
      </c>
      <c r="R1195" s="2" t="str">
        <f t="shared" si="170"/>
        <v>Inactive</v>
      </c>
      <c r="S1195" s="2" t="str">
        <f t="shared" si="163"/>
        <v>High Risk</v>
      </c>
      <c r="T1195" s="2" t="str">
        <f t="shared" si="164"/>
        <v>55+</v>
      </c>
      <c r="U1195" s="1">
        <f t="shared" ca="1" si="165"/>
        <v>503</v>
      </c>
      <c r="V1195" s="2" t="str">
        <f t="shared" si="166"/>
        <v>Low Loyalty</v>
      </c>
      <c r="W1195" s="2" t="str">
        <f t="shared" si="167"/>
        <v>Legitimate</v>
      </c>
      <c r="X1195" s="2" t="str">
        <f>IF(Q1195&lt;Data_Validation!$B$8,"Low Value",IF(Q1195&lt;Data_Validation!$B$9,"Medium Value","High Value"))</f>
        <v>Low Value</v>
      </c>
      <c r="Y1195" s="2" t="str">
        <f t="shared" si="168"/>
        <v>At Risk - Develop</v>
      </c>
      <c r="Z1195" s="2" t="str">
        <f t="shared" si="169"/>
        <v>Check Data</v>
      </c>
    </row>
    <row r="1196" spans="1:26" x14ac:dyDescent="0.3">
      <c r="A1196" t="s">
        <v>1139</v>
      </c>
      <c r="B1196">
        <v>65</v>
      </c>
      <c r="C1196" t="s">
        <v>14</v>
      </c>
      <c r="D1196" t="s">
        <v>37</v>
      </c>
      <c r="F1196">
        <v>17</v>
      </c>
      <c r="G1196">
        <v>236</v>
      </c>
      <c r="H1196">
        <v>0</v>
      </c>
      <c r="I1196" t="s">
        <v>23</v>
      </c>
      <c r="J1196">
        <v>71.7</v>
      </c>
      <c r="K1196" s="1">
        <v>44471</v>
      </c>
      <c r="L1196">
        <v>16</v>
      </c>
      <c r="M1196">
        <v>0.35</v>
      </c>
      <c r="N1196">
        <f>IF(E1196="",Data_Validation!$B$1,E1196)</f>
        <v>250</v>
      </c>
      <c r="O1196">
        <f>IF(J1196="",Data_Validation!$B$2,J1196)</f>
        <v>71.7</v>
      </c>
      <c r="P1196">
        <f t="shared" si="162"/>
        <v>3</v>
      </c>
      <c r="Q1196" s="2">
        <f>CustomerData[[#This Row],[avg_order_value_clean]]*CustomerData[[#This Row],[total_orders]]</f>
        <v>4250</v>
      </c>
      <c r="R1196" s="2" t="str">
        <f t="shared" si="170"/>
        <v>Inactive</v>
      </c>
      <c r="S1196" s="2" t="str">
        <f t="shared" si="163"/>
        <v>Medium Risk</v>
      </c>
      <c r="T1196" s="2" t="str">
        <f t="shared" si="164"/>
        <v>55+</v>
      </c>
      <c r="U1196" s="1">
        <f t="shared" ca="1" si="165"/>
        <v>1790</v>
      </c>
      <c r="V1196" s="2" t="str">
        <f t="shared" si="166"/>
        <v>Low Loyalty</v>
      </c>
      <c r="W1196" s="2" t="str">
        <f t="shared" si="167"/>
        <v>Legitimate</v>
      </c>
      <c r="X1196" s="2" t="str">
        <f>IF(Q1196&lt;Data_Validation!$B$8,"Low Value",IF(Q1196&lt;Data_Validation!$B$9,"Medium Value","High Value"))</f>
        <v>High Value</v>
      </c>
      <c r="Y1196" s="2" t="str">
        <f t="shared" si="168"/>
        <v>High Value - Maintain</v>
      </c>
      <c r="Z1196" s="2" t="str">
        <f t="shared" si="169"/>
        <v>Check Data</v>
      </c>
    </row>
    <row r="1197" spans="1:26" x14ac:dyDescent="0.3">
      <c r="A1197" t="s">
        <v>1140</v>
      </c>
      <c r="B1197">
        <v>75</v>
      </c>
      <c r="C1197" t="s">
        <v>25</v>
      </c>
      <c r="D1197" t="s">
        <v>15</v>
      </c>
      <c r="E1197">
        <v>130.63999999999999</v>
      </c>
      <c r="F1197">
        <v>8</v>
      </c>
      <c r="G1197">
        <v>217</v>
      </c>
      <c r="H1197">
        <v>0</v>
      </c>
      <c r="I1197" t="s">
        <v>29</v>
      </c>
      <c r="K1197" s="1">
        <v>45048</v>
      </c>
      <c r="L1197">
        <v>35</v>
      </c>
      <c r="M1197">
        <v>0.31</v>
      </c>
      <c r="N1197">
        <f>IF(E1197="",Data_Validation!$B$1,E1197)</f>
        <v>130.63999999999999</v>
      </c>
      <c r="O1197">
        <f>IF(J1197="",Data_Validation!$B$2,J1197)</f>
        <v>250</v>
      </c>
      <c r="P1197">
        <f t="shared" si="162"/>
        <v>1</v>
      </c>
      <c r="Q1197" s="2">
        <f>CustomerData[[#This Row],[avg_order_value_clean]]*CustomerData[[#This Row],[total_orders]]</f>
        <v>1045.1199999999999</v>
      </c>
      <c r="R1197" s="2" t="str">
        <f t="shared" si="170"/>
        <v>Inactive</v>
      </c>
      <c r="S1197" s="2" t="str">
        <f t="shared" si="163"/>
        <v>Medium Risk</v>
      </c>
      <c r="T1197" s="2" t="str">
        <f t="shared" si="164"/>
        <v>55+</v>
      </c>
      <c r="U1197" s="1">
        <f t="shared" ca="1" si="165"/>
        <v>1213</v>
      </c>
      <c r="V1197" s="2" t="str">
        <f t="shared" si="166"/>
        <v>Low Loyalty</v>
      </c>
      <c r="W1197" s="2" t="str">
        <f t="shared" si="167"/>
        <v>Legitimate</v>
      </c>
      <c r="X1197" s="2" t="str">
        <f>IF(Q1197&lt;Data_Validation!$B$8,"Low Value",IF(Q1197&lt;Data_Validation!$B$9,"Medium Value","High Value"))</f>
        <v>Low Value</v>
      </c>
      <c r="Y1197" s="2" t="str">
        <f t="shared" si="168"/>
        <v>Stable</v>
      </c>
      <c r="Z1197" s="2" t="str">
        <f t="shared" si="169"/>
        <v>Check Data</v>
      </c>
    </row>
    <row r="1198" spans="1:26" x14ac:dyDescent="0.3">
      <c r="A1198" t="s">
        <v>1141</v>
      </c>
      <c r="B1198">
        <v>31</v>
      </c>
      <c r="C1198" t="s">
        <v>14</v>
      </c>
      <c r="D1198" t="s">
        <v>15</v>
      </c>
      <c r="E1198">
        <v>64.75</v>
      </c>
      <c r="F1198">
        <v>6</v>
      </c>
      <c r="G1198">
        <v>123</v>
      </c>
      <c r="H1198">
        <v>0</v>
      </c>
      <c r="I1198" t="s">
        <v>16</v>
      </c>
      <c r="J1198">
        <v>73.5</v>
      </c>
      <c r="K1198" s="1">
        <v>45125</v>
      </c>
      <c r="L1198">
        <v>23</v>
      </c>
      <c r="M1198">
        <v>0.13</v>
      </c>
      <c r="N1198">
        <f>IF(E1198="",Data_Validation!$B$1,E1198)</f>
        <v>64.75</v>
      </c>
      <c r="O1198">
        <f>IF(J1198="",Data_Validation!$B$2,J1198)</f>
        <v>73.5</v>
      </c>
      <c r="P1198">
        <f t="shared" si="162"/>
        <v>1</v>
      </c>
      <c r="Q1198" s="2">
        <f>CustomerData[[#This Row],[avg_order_value_clean]]*CustomerData[[#This Row],[total_orders]]</f>
        <v>388.5</v>
      </c>
      <c r="R1198" s="2" t="str">
        <f t="shared" si="170"/>
        <v>Inactive</v>
      </c>
      <c r="S1198" s="2" t="str">
        <f t="shared" si="163"/>
        <v>Low Risk</v>
      </c>
      <c r="T1198" s="2" t="str">
        <f t="shared" si="164"/>
        <v>25-34</v>
      </c>
      <c r="U1198" s="1">
        <f t="shared" ca="1" si="165"/>
        <v>1136</v>
      </c>
      <c r="V1198" s="2" t="str">
        <f t="shared" si="166"/>
        <v>Low Loyalty</v>
      </c>
      <c r="W1198" s="2" t="str">
        <f t="shared" si="167"/>
        <v>Legitimate</v>
      </c>
      <c r="X1198" s="2" t="str">
        <f>IF(Q1198&lt;Data_Validation!$B$8,"Low Value",IF(Q1198&lt;Data_Validation!$B$9,"Medium Value","High Value"))</f>
        <v>Low Value</v>
      </c>
      <c r="Y1198" s="2" t="str">
        <f t="shared" si="168"/>
        <v>Stable</v>
      </c>
      <c r="Z1198" s="2" t="str">
        <f t="shared" si="169"/>
        <v>Check Data</v>
      </c>
    </row>
    <row r="1199" spans="1:26" x14ac:dyDescent="0.3">
      <c r="A1199" t="s">
        <v>1142</v>
      </c>
      <c r="B1199">
        <v>28</v>
      </c>
      <c r="C1199" t="s">
        <v>14</v>
      </c>
      <c r="D1199" t="s">
        <v>18</v>
      </c>
      <c r="F1199">
        <v>9</v>
      </c>
      <c r="G1199">
        <v>116</v>
      </c>
      <c r="H1199">
        <v>0</v>
      </c>
      <c r="I1199" t="s">
        <v>29</v>
      </c>
      <c r="J1199">
        <v>96.5</v>
      </c>
      <c r="K1199" s="1">
        <v>44315</v>
      </c>
      <c r="L1199">
        <v>12</v>
      </c>
      <c r="M1199">
        <v>0.31</v>
      </c>
      <c r="N1199">
        <f>IF(E1199="",Data_Validation!$B$1,E1199)</f>
        <v>250</v>
      </c>
      <c r="O1199">
        <f>IF(J1199="",Data_Validation!$B$2,J1199)</f>
        <v>96.5</v>
      </c>
      <c r="P1199">
        <f t="shared" si="162"/>
        <v>1</v>
      </c>
      <c r="Q1199" s="2">
        <f>CustomerData[[#This Row],[avg_order_value_clean]]*CustomerData[[#This Row],[total_orders]]</f>
        <v>2250</v>
      </c>
      <c r="R1199" s="2" t="str">
        <f t="shared" si="170"/>
        <v>Inactive</v>
      </c>
      <c r="S1199" s="2" t="str">
        <f t="shared" si="163"/>
        <v>Medium Risk</v>
      </c>
      <c r="T1199" s="2" t="str">
        <f t="shared" si="164"/>
        <v>25-34</v>
      </c>
      <c r="U1199" s="1">
        <f t="shared" ca="1" si="165"/>
        <v>1946</v>
      </c>
      <c r="V1199" s="2" t="str">
        <f t="shared" si="166"/>
        <v>Low Loyalty</v>
      </c>
      <c r="W1199" s="2" t="str">
        <f t="shared" si="167"/>
        <v>Legitimate</v>
      </c>
      <c r="X1199" s="2" t="str">
        <f>IF(Q1199&lt;Data_Validation!$B$8,"Low Value",IF(Q1199&lt;Data_Validation!$B$9,"Medium Value","High Value"))</f>
        <v>High Value</v>
      </c>
      <c r="Y1199" s="2" t="str">
        <f t="shared" si="168"/>
        <v>High Value - Maintain</v>
      </c>
      <c r="Z1199" s="2" t="str">
        <f t="shared" si="169"/>
        <v>Check Data</v>
      </c>
    </row>
    <row r="1200" spans="1:26" x14ac:dyDescent="0.3">
      <c r="A1200" t="s">
        <v>1143</v>
      </c>
      <c r="B1200">
        <v>59</v>
      </c>
      <c r="C1200" t="s">
        <v>21</v>
      </c>
      <c r="D1200" t="s">
        <v>28</v>
      </c>
      <c r="E1200">
        <v>95.52</v>
      </c>
      <c r="F1200">
        <v>10</v>
      </c>
      <c r="G1200">
        <v>262</v>
      </c>
      <c r="H1200">
        <v>0</v>
      </c>
      <c r="I1200" t="s">
        <v>29</v>
      </c>
      <c r="J1200">
        <v>55.3</v>
      </c>
      <c r="K1200" s="1">
        <v>45529</v>
      </c>
      <c r="L1200">
        <v>56</v>
      </c>
      <c r="M1200">
        <v>0.27</v>
      </c>
      <c r="N1200">
        <f>IF(E1200="",Data_Validation!$B$1,E1200)</f>
        <v>95.52</v>
      </c>
      <c r="O1200">
        <f>IF(J1200="",Data_Validation!$B$2,J1200)</f>
        <v>55.3</v>
      </c>
      <c r="P1200">
        <f t="shared" si="162"/>
        <v>2</v>
      </c>
      <c r="Q1200" s="2">
        <f>CustomerData[[#This Row],[avg_order_value_clean]]*CustomerData[[#This Row],[total_orders]]</f>
        <v>955.19999999999993</v>
      </c>
      <c r="R1200" s="2" t="str">
        <f t="shared" si="170"/>
        <v>Inactive</v>
      </c>
      <c r="S1200" s="2" t="str">
        <f t="shared" si="163"/>
        <v>Medium Risk</v>
      </c>
      <c r="T1200" s="2" t="str">
        <f t="shared" si="164"/>
        <v>55+</v>
      </c>
      <c r="U1200" s="1">
        <f t="shared" ca="1" si="165"/>
        <v>732</v>
      </c>
      <c r="V1200" s="2" t="str">
        <f t="shared" si="166"/>
        <v>Medium Loyalty</v>
      </c>
      <c r="W1200" s="2" t="str">
        <f t="shared" si="167"/>
        <v>Legitimate</v>
      </c>
      <c r="X1200" s="2" t="str">
        <f>IF(Q1200&lt;Data_Validation!$B$8,"Low Value",IF(Q1200&lt;Data_Validation!$B$9,"Medium Value","High Value"))</f>
        <v>Low Value</v>
      </c>
      <c r="Y1200" s="2" t="str">
        <f t="shared" si="168"/>
        <v>Stable</v>
      </c>
      <c r="Z1200" s="2" t="str">
        <f t="shared" si="169"/>
        <v>Check Data</v>
      </c>
    </row>
    <row r="1201" spans="1:26" x14ac:dyDescent="0.3">
      <c r="A1201" t="s">
        <v>1144</v>
      </c>
      <c r="B1201">
        <v>55</v>
      </c>
      <c r="C1201" t="s">
        <v>14</v>
      </c>
      <c r="D1201" t="s">
        <v>52</v>
      </c>
      <c r="E1201">
        <v>53.6</v>
      </c>
      <c r="F1201">
        <v>9</v>
      </c>
      <c r="G1201">
        <v>337</v>
      </c>
      <c r="H1201">
        <v>1</v>
      </c>
      <c r="I1201" t="s">
        <v>19</v>
      </c>
      <c r="J1201">
        <v>55.5</v>
      </c>
      <c r="K1201" s="1">
        <v>45442</v>
      </c>
      <c r="L1201">
        <v>52</v>
      </c>
      <c r="M1201">
        <v>0.33</v>
      </c>
      <c r="N1201">
        <f>IF(E1201="",Data_Validation!$B$1,E1201)</f>
        <v>53.6</v>
      </c>
      <c r="O1201">
        <f>IF(J1201="",Data_Validation!$B$2,J1201)</f>
        <v>55.5</v>
      </c>
      <c r="P1201">
        <f t="shared" si="162"/>
        <v>1</v>
      </c>
      <c r="Q1201" s="2">
        <f>CustomerData[[#This Row],[avg_order_value_clean]]*CustomerData[[#This Row],[total_orders]]</f>
        <v>482.40000000000003</v>
      </c>
      <c r="R1201" s="2" t="str">
        <f t="shared" si="170"/>
        <v>Inactive</v>
      </c>
      <c r="S1201" s="2" t="str">
        <f t="shared" si="163"/>
        <v>Medium Risk</v>
      </c>
      <c r="T1201" s="2" t="str">
        <f t="shared" si="164"/>
        <v>55+</v>
      </c>
      <c r="U1201" s="1">
        <f t="shared" ca="1" si="165"/>
        <v>819</v>
      </c>
      <c r="V1201" s="2" t="str">
        <f t="shared" si="166"/>
        <v>Medium Loyalty</v>
      </c>
      <c r="W1201" s="2" t="str">
        <f t="shared" si="167"/>
        <v>Fraudulent</v>
      </c>
      <c r="X1201" s="2" t="str">
        <f>IF(Q1201&lt;Data_Validation!$B$8,"Low Value",IF(Q1201&lt;Data_Validation!$B$9,"Medium Value","High Value"))</f>
        <v>Low Value</v>
      </c>
      <c r="Y1201" s="2" t="str">
        <f t="shared" si="168"/>
        <v>Stable</v>
      </c>
      <c r="Z1201" s="2" t="str">
        <f t="shared" si="169"/>
        <v>Check Data</v>
      </c>
    </row>
    <row r="1202" spans="1:26" x14ac:dyDescent="0.3">
      <c r="A1202" t="s">
        <v>1145</v>
      </c>
      <c r="B1202">
        <v>21</v>
      </c>
      <c r="C1202" t="s">
        <v>14</v>
      </c>
      <c r="D1202" t="s">
        <v>50</v>
      </c>
      <c r="E1202">
        <v>47.09</v>
      </c>
      <c r="F1202">
        <v>6</v>
      </c>
      <c r="G1202">
        <v>169</v>
      </c>
      <c r="H1202">
        <v>0</v>
      </c>
      <c r="I1202" t="s">
        <v>16</v>
      </c>
      <c r="J1202">
        <v>47.9</v>
      </c>
      <c r="K1202" s="1">
        <v>45776</v>
      </c>
      <c r="L1202">
        <v>19</v>
      </c>
      <c r="M1202">
        <v>0.42</v>
      </c>
      <c r="N1202">
        <f>IF(E1202="",Data_Validation!$B$1,E1202)</f>
        <v>47.09</v>
      </c>
      <c r="O1202">
        <f>IF(J1202="",Data_Validation!$B$2,J1202)</f>
        <v>47.9</v>
      </c>
      <c r="P1202">
        <f t="shared" si="162"/>
        <v>1</v>
      </c>
      <c r="Q1202" s="2">
        <f>CustomerData[[#This Row],[avg_order_value_clean]]*CustomerData[[#This Row],[total_orders]]</f>
        <v>282.54000000000002</v>
      </c>
      <c r="R1202" s="2" t="str">
        <f t="shared" si="170"/>
        <v>Inactive</v>
      </c>
      <c r="S1202" s="2" t="str">
        <f t="shared" si="163"/>
        <v>Medium Risk</v>
      </c>
      <c r="T1202" s="2" t="str">
        <f t="shared" si="164"/>
        <v>Under 25</v>
      </c>
      <c r="U1202" s="1">
        <f t="shared" ca="1" si="165"/>
        <v>485</v>
      </c>
      <c r="V1202" s="2" t="str">
        <f t="shared" si="166"/>
        <v>Low Loyalty</v>
      </c>
      <c r="W1202" s="2" t="str">
        <f t="shared" si="167"/>
        <v>Legitimate</v>
      </c>
      <c r="X1202" s="2" t="str">
        <f>IF(Q1202&lt;Data_Validation!$B$8,"Low Value",IF(Q1202&lt;Data_Validation!$B$9,"Medium Value","High Value"))</f>
        <v>Low Value</v>
      </c>
      <c r="Y1202" s="2" t="str">
        <f t="shared" si="168"/>
        <v>Stable</v>
      </c>
      <c r="Z1202" s="2" t="str">
        <f t="shared" si="169"/>
        <v>Check Data</v>
      </c>
    </row>
    <row r="1203" spans="1:26" x14ac:dyDescent="0.3">
      <c r="A1203" t="s">
        <v>1146</v>
      </c>
      <c r="B1203">
        <v>70</v>
      </c>
      <c r="C1203" t="s">
        <v>14</v>
      </c>
      <c r="D1203" t="s">
        <v>22</v>
      </c>
      <c r="E1203">
        <v>199.42</v>
      </c>
      <c r="F1203">
        <v>14</v>
      </c>
      <c r="G1203">
        <v>195</v>
      </c>
      <c r="H1203">
        <v>0</v>
      </c>
      <c r="I1203" t="s">
        <v>29</v>
      </c>
      <c r="J1203">
        <v>56.7</v>
      </c>
      <c r="K1203" s="1">
        <v>45104</v>
      </c>
      <c r="L1203">
        <v>98</v>
      </c>
      <c r="M1203">
        <v>0.21</v>
      </c>
      <c r="N1203">
        <f>IF(E1203="",Data_Validation!$B$1,E1203)</f>
        <v>199.42</v>
      </c>
      <c r="O1203">
        <f>IF(J1203="",Data_Validation!$B$2,J1203)</f>
        <v>56.7</v>
      </c>
      <c r="P1203">
        <f t="shared" si="162"/>
        <v>1</v>
      </c>
      <c r="Q1203" s="2">
        <f>CustomerData[[#This Row],[avg_order_value_clean]]*CustomerData[[#This Row],[total_orders]]</f>
        <v>2791.8799999999997</v>
      </c>
      <c r="R1203" s="2" t="str">
        <f t="shared" si="170"/>
        <v>Inactive</v>
      </c>
      <c r="S1203" s="2" t="str">
        <f t="shared" si="163"/>
        <v>Medium Risk</v>
      </c>
      <c r="T1203" s="2" t="str">
        <f t="shared" si="164"/>
        <v>55+</v>
      </c>
      <c r="U1203" s="1">
        <f t="shared" ca="1" si="165"/>
        <v>1157</v>
      </c>
      <c r="V1203" s="2" t="str">
        <f t="shared" si="166"/>
        <v>High Loyalty</v>
      </c>
      <c r="W1203" s="2" t="str">
        <f t="shared" si="167"/>
        <v>Legitimate</v>
      </c>
      <c r="X1203" s="2" t="str">
        <f>IF(Q1203&lt;Data_Validation!$B$8,"Low Value",IF(Q1203&lt;Data_Validation!$B$9,"Medium Value","High Value"))</f>
        <v>High Value</v>
      </c>
      <c r="Y1203" s="2" t="str">
        <f t="shared" si="168"/>
        <v>High Value - Maintain</v>
      </c>
      <c r="Z1203" s="2" t="str">
        <f t="shared" si="169"/>
        <v>Check Data</v>
      </c>
    </row>
    <row r="1204" spans="1:26" x14ac:dyDescent="0.3">
      <c r="A1204" t="s">
        <v>1147</v>
      </c>
      <c r="B1204">
        <v>50</v>
      </c>
      <c r="C1204" t="s">
        <v>21</v>
      </c>
      <c r="D1204" t="s">
        <v>37</v>
      </c>
      <c r="E1204">
        <v>67.400000000000006</v>
      </c>
      <c r="F1204">
        <v>8</v>
      </c>
      <c r="G1204">
        <v>308</v>
      </c>
      <c r="H1204">
        <v>0</v>
      </c>
      <c r="I1204" t="s">
        <v>16</v>
      </c>
      <c r="J1204">
        <v>63.5</v>
      </c>
      <c r="K1204" s="1">
        <v>44789</v>
      </c>
      <c r="L1204">
        <v>62</v>
      </c>
      <c r="M1204">
        <v>0.19</v>
      </c>
      <c r="N1204">
        <f>IF(E1204="",Data_Validation!$B$1,E1204)</f>
        <v>67.400000000000006</v>
      </c>
      <c r="O1204">
        <f>IF(J1204="",Data_Validation!$B$2,J1204)</f>
        <v>63.5</v>
      </c>
      <c r="P1204">
        <f t="shared" si="162"/>
        <v>1</v>
      </c>
      <c r="Q1204" s="2">
        <f>CustomerData[[#This Row],[avg_order_value_clean]]*CustomerData[[#This Row],[total_orders]]</f>
        <v>539.20000000000005</v>
      </c>
      <c r="R1204" s="2" t="str">
        <f t="shared" si="170"/>
        <v>Inactive</v>
      </c>
      <c r="S1204" s="2" t="str">
        <f t="shared" si="163"/>
        <v>Low Risk</v>
      </c>
      <c r="T1204" s="2" t="str">
        <f t="shared" si="164"/>
        <v>45-54</v>
      </c>
      <c r="U1204" s="1">
        <f t="shared" ca="1" si="165"/>
        <v>1472</v>
      </c>
      <c r="V1204" s="2" t="str">
        <f t="shared" si="166"/>
        <v>Medium Loyalty</v>
      </c>
      <c r="W1204" s="2" t="str">
        <f t="shared" si="167"/>
        <v>Legitimate</v>
      </c>
      <c r="X1204" s="2" t="str">
        <f>IF(Q1204&lt;Data_Validation!$B$8,"Low Value",IF(Q1204&lt;Data_Validation!$B$9,"Medium Value","High Value"))</f>
        <v>Low Value</v>
      </c>
      <c r="Y1204" s="2" t="str">
        <f t="shared" si="168"/>
        <v>Stable</v>
      </c>
      <c r="Z1204" s="2" t="str">
        <f t="shared" si="169"/>
        <v>Check Data</v>
      </c>
    </row>
    <row r="1205" spans="1:26" x14ac:dyDescent="0.3">
      <c r="A1205" t="s">
        <v>1148</v>
      </c>
      <c r="B1205">
        <v>24</v>
      </c>
      <c r="C1205" t="s">
        <v>14</v>
      </c>
      <c r="D1205" t="s">
        <v>35</v>
      </c>
      <c r="F1205">
        <v>6</v>
      </c>
      <c r="G1205">
        <v>149</v>
      </c>
      <c r="H1205">
        <v>0</v>
      </c>
      <c r="I1205" t="s">
        <v>19</v>
      </c>
      <c r="J1205">
        <v>20.399999999999999</v>
      </c>
      <c r="K1205" s="1">
        <v>45336</v>
      </c>
      <c r="L1205">
        <v>8</v>
      </c>
      <c r="M1205">
        <v>0.16</v>
      </c>
      <c r="N1205">
        <f>IF(E1205="",Data_Validation!$B$1,E1205)</f>
        <v>250</v>
      </c>
      <c r="O1205">
        <f>IF(J1205="",Data_Validation!$B$2,J1205)</f>
        <v>20.399999999999999</v>
      </c>
      <c r="P1205">
        <f t="shared" si="162"/>
        <v>1</v>
      </c>
      <c r="Q1205" s="2">
        <f>CustomerData[[#This Row],[avg_order_value_clean]]*CustomerData[[#This Row],[total_orders]]</f>
        <v>1500</v>
      </c>
      <c r="R1205" s="2" t="str">
        <f t="shared" si="170"/>
        <v>Inactive</v>
      </c>
      <c r="S1205" s="2" t="str">
        <f t="shared" si="163"/>
        <v>Low Risk</v>
      </c>
      <c r="T1205" s="2" t="str">
        <f t="shared" si="164"/>
        <v>Under 25</v>
      </c>
      <c r="U1205" s="1">
        <f t="shared" ca="1" si="165"/>
        <v>925</v>
      </c>
      <c r="V1205" s="2" t="str">
        <f t="shared" si="166"/>
        <v>Low Loyalty</v>
      </c>
      <c r="W1205" s="2" t="str">
        <f t="shared" si="167"/>
        <v>Legitimate</v>
      </c>
      <c r="X1205" s="2" t="str">
        <f>IF(Q1205&lt;Data_Validation!$B$8,"Low Value",IF(Q1205&lt;Data_Validation!$B$9,"Medium Value","High Value"))</f>
        <v>Low Value</v>
      </c>
      <c r="Y1205" s="2" t="str">
        <f t="shared" si="168"/>
        <v>Stable</v>
      </c>
      <c r="Z1205" s="2" t="str">
        <f t="shared" si="169"/>
        <v>Check Data</v>
      </c>
    </row>
    <row r="1206" spans="1:26" x14ac:dyDescent="0.3">
      <c r="A1206" t="s">
        <v>1149</v>
      </c>
      <c r="B1206">
        <v>73</v>
      </c>
      <c r="C1206" t="s">
        <v>14</v>
      </c>
      <c r="D1206" t="s">
        <v>22</v>
      </c>
      <c r="E1206">
        <v>64.66</v>
      </c>
      <c r="F1206">
        <v>7</v>
      </c>
      <c r="G1206">
        <v>245</v>
      </c>
      <c r="H1206">
        <v>0</v>
      </c>
      <c r="I1206" t="s">
        <v>16</v>
      </c>
      <c r="J1206">
        <v>56.8</v>
      </c>
      <c r="K1206" s="1">
        <v>45245</v>
      </c>
      <c r="L1206">
        <v>87</v>
      </c>
      <c r="M1206">
        <v>0.25</v>
      </c>
      <c r="N1206">
        <f>IF(E1206="",Data_Validation!$B$1,E1206)</f>
        <v>64.66</v>
      </c>
      <c r="O1206">
        <f>IF(J1206="",Data_Validation!$B$2,J1206)</f>
        <v>56.8</v>
      </c>
      <c r="P1206">
        <f t="shared" si="162"/>
        <v>1</v>
      </c>
      <c r="Q1206" s="2">
        <f>CustomerData[[#This Row],[avg_order_value_clean]]*CustomerData[[#This Row],[total_orders]]</f>
        <v>452.62</v>
      </c>
      <c r="R1206" s="2" t="str">
        <f t="shared" si="170"/>
        <v>Inactive</v>
      </c>
      <c r="S1206" s="2" t="str">
        <f t="shared" si="163"/>
        <v>Medium Risk</v>
      </c>
      <c r="T1206" s="2" t="str">
        <f t="shared" si="164"/>
        <v>55+</v>
      </c>
      <c r="U1206" s="1">
        <f t="shared" ca="1" si="165"/>
        <v>1016</v>
      </c>
      <c r="V1206" s="2" t="str">
        <f t="shared" si="166"/>
        <v>High Loyalty</v>
      </c>
      <c r="W1206" s="2" t="str">
        <f t="shared" si="167"/>
        <v>Legitimate</v>
      </c>
      <c r="X1206" s="2" t="str">
        <f>IF(Q1206&lt;Data_Validation!$B$8,"Low Value",IF(Q1206&lt;Data_Validation!$B$9,"Medium Value","High Value"))</f>
        <v>Low Value</v>
      </c>
      <c r="Y1206" s="2" t="str">
        <f t="shared" si="168"/>
        <v>Stable</v>
      </c>
      <c r="Z1206" s="2" t="str">
        <f t="shared" si="169"/>
        <v>Check Data</v>
      </c>
    </row>
    <row r="1207" spans="1:26" x14ac:dyDescent="0.3">
      <c r="A1207" t="s">
        <v>1150</v>
      </c>
      <c r="B1207">
        <v>58</v>
      </c>
      <c r="C1207" t="s">
        <v>21</v>
      </c>
      <c r="D1207" t="s">
        <v>22</v>
      </c>
      <c r="E1207">
        <v>39.909999999999997</v>
      </c>
      <c r="F1207">
        <v>7</v>
      </c>
      <c r="G1207">
        <v>281</v>
      </c>
      <c r="H1207">
        <v>0</v>
      </c>
      <c r="I1207" t="s">
        <v>40</v>
      </c>
      <c r="J1207">
        <v>1.3</v>
      </c>
      <c r="K1207" s="1">
        <v>44996</v>
      </c>
      <c r="L1207">
        <v>11</v>
      </c>
      <c r="M1207">
        <v>0.21</v>
      </c>
      <c r="N1207">
        <f>IF(E1207="",Data_Validation!$B$1,E1207)</f>
        <v>39.909999999999997</v>
      </c>
      <c r="O1207">
        <f>IF(J1207="",Data_Validation!$B$2,J1207)</f>
        <v>1.3</v>
      </c>
      <c r="P1207">
        <f t="shared" si="162"/>
        <v>1</v>
      </c>
      <c r="Q1207" s="2">
        <f>CustomerData[[#This Row],[avg_order_value_clean]]*CustomerData[[#This Row],[total_orders]]</f>
        <v>279.37</v>
      </c>
      <c r="R1207" s="2" t="str">
        <f t="shared" si="170"/>
        <v>Inactive</v>
      </c>
      <c r="S1207" s="2" t="str">
        <f t="shared" si="163"/>
        <v>Medium Risk</v>
      </c>
      <c r="T1207" s="2" t="str">
        <f t="shared" si="164"/>
        <v>55+</v>
      </c>
      <c r="U1207" s="1">
        <f t="shared" ca="1" si="165"/>
        <v>1265</v>
      </c>
      <c r="V1207" s="2" t="str">
        <f t="shared" si="166"/>
        <v>Low Loyalty</v>
      </c>
      <c r="W1207" s="2" t="str">
        <f t="shared" si="167"/>
        <v>Legitimate</v>
      </c>
      <c r="X1207" s="2" t="str">
        <f>IF(Q1207&lt;Data_Validation!$B$8,"Low Value",IF(Q1207&lt;Data_Validation!$B$9,"Medium Value","High Value"))</f>
        <v>Low Value</v>
      </c>
      <c r="Y1207" s="2" t="str">
        <f t="shared" si="168"/>
        <v>Stable</v>
      </c>
      <c r="Z1207" s="2" t="str">
        <f t="shared" si="169"/>
        <v>Check Data</v>
      </c>
    </row>
    <row r="1208" spans="1:26" x14ac:dyDescent="0.3">
      <c r="A1208" t="s">
        <v>828</v>
      </c>
      <c r="B1208">
        <v>25</v>
      </c>
      <c r="C1208" t="s">
        <v>21</v>
      </c>
      <c r="D1208" t="s">
        <v>50</v>
      </c>
      <c r="E1208">
        <v>166.67</v>
      </c>
      <c r="F1208">
        <v>5</v>
      </c>
      <c r="G1208">
        <v>190</v>
      </c>
      <c r="H1208">
        <v>0</v>
      </c>
      <c r="I1208" t="s">
        <v>19</v>
      </c>
      <c r="J1208">
        <v>93.8</v>
      </c>
      <c r="K1208" s="1">
        <v>45791</v>
      </c>
      <c r="L1208">
        <v>43</v>
      </c>
      <c r="M1208">
        <v>0.21</v>
      </c>
      <c r="N1208">
        <f>IF(E1208="",Data_Validation!$B$1,E1208)</f>
        <v>166.67</v>
      </c>
      <c r="O1208">
        <f>IF(J1208="",Data_Validation!$B$2,J1208)</f>
        <v>93.8</v>
      </c>
      <c r="P1208">
        <f t="shared" si="162"/>
        <v>2</v>
      </c>
      <c r="Q1208" s="2">
        <f>CustomerData[[#This Row],[avg_order_value_clean]]*CustomerData[[#This Row],[total_orders]]</f>
        <v>833.34999999999991</v>
      </c>
      <c r="R1208" s="2" t="str">
        <f t="shared" si="170"/>
        <v>Inactive</v>
      </c>
      <c r="S1208" s="2" t="str">
        <f t="shared" si="163"/>
        <v>Medium Risk</v>
      </c>
      <c r="T1208" s="2" t="str">
        <f t="shared" si="164"/>
        <v>25-34</v>
      </c>
      <c r="U1208" s="1">
        <f t="shared" ca="1" si="165"/>
        <v>470</v>
      </c>
      <c r="V1208" s="2" t="str">
        <f t="shared" si="166"/>
        <v>Medium Loyalty</v>
      </c>
      <c r="W1208" s="2" t="str">
        <f t="shared" si="167"/>
        <v>Legitimate</v>
      </c>
      <c r="X1208" s="2" t="str">
        <f>IF(Q1208&lt;Data_Validation!$B$8,"Low Value",IF(Q1208&lt;Data_Validation!$B$9,"Medium Value","High Value"))</f>
        <v>Low Value</v>
      </c>
      <c r="Y1208" s="2" t="str">
        <f t="shared" si="168"/>
        <v>Stable</v>
      </c>
      <c r="Z1208" s="2" t="str">
        <f t="shared" si="169"/>
        <v>Check Data</v>
      </c>
    </row>
    <row r="1209" spans="1:26" x14ac:dyDescent="0.3">
      <c r="A1209" t="s">
        <v>1151</v>
      </c>
      <c r="B1209">
        <v>54</v>
      </c>
      <c r="C1209" t="s">
        <v>21</v>
      </c>
      <c r="D1209" t="s">
        <v>52</v>
      </c>
      <c r="E1209">
        <v>102.43</v>
      </c>
      <c r="F1209">
        <v>8</v>
      </c>
      <c r="G1209">
        <v>173</v>
      </c>
      <c r="H1209">
        <v>0</v>
      </c>
      <c r="I1209" t="s">
        <v>16</v>
      </c>
      <c r="J1209">
        <v>3.8</v>
      </c>
      <c r="K1209" s="1">
        <v>44145</v>
      </c>
      <c r="L1209">
        <v>98</v>
      </c>
      <c r="M1209">
        <v>0.81</v>
      </c>
      <c r="N1209">
        <f>IF(E1209="",Data_Validation!$B$1,E1209)</f>
        <v>102.43</v>
      </c>
      <c r="O1209">
        <f>IF(J1209="",Data_Validation!$B$2,J1209)</f>
        <v>3.8</v>
      </c>
      <c r="P1209">
        <f t="shared" si="162"/>
        <v>3</v>
      </c>
      <c r="Q1209" s="2">
        <f>CustomerData[[#This Row],[avg_order_value_clean]]*CustomerData[[#This Row],[total_orders]]</f>
        <v>819.44</v>
      </c>
      <c r="R1209" s="2" t="str">
        <f t="shared" si="170"/>
        <v>Inactive</v>
      </c>
      <c r="S1209" s="2" t="str">
        <f t="shared" si="163"/>
        <v>High Risk</v>
      </c>
      <c r="T1209" s="2" t="str">
        <f t="shared" si="164"/>
        <v>45-54</v>
      </c>
      <c r="U1209" s="1">
        <f t="shared" ca="1" si="165"/>
        <v>2116</v>
      </c>
      <c r="V1209" s="2" t="str">
        <f t="shared" si="166"/>
        <v>High Loyalty</v>
      </c>
      <c r="W1209" s="2" t="str">
        <f t="shared" si="167"/>
        <v>Legitimate</v>
      </c>
      <c r="X1209" s="2" t="str">
        <f>IF(Q1209&lt;Data_Validation!$B$8,"Low Value",IF(Q1209&lt;Data_Validation!$B$9,"Medium Value","High Value"))</f>
        <v>Low Value</v>
      </c>
      <c r="Y1209" s="2" t="str">
        <f t="shared" si="168"/>
        <v>At Risk - Develop</v>
      </c>
      <c r="Z1209" s="2" t="str">
        <f t="shared" si="169"/>
        <v>Check Data</v>
      </c>
    </row>
    <row r="1210" spans="1:26" x14ac:dyDescent="0.3">
      <c r="A1210" t="s">
        <v>1152</v>
      </c>
      <c r="B1210">
        <v>68</v>
      </c>
      <c r="C1210" t="s">
        <v>14</v>
      </c>
      <c r="D1210" t="s">
        <v>37</v>
      </c>
      <c r="E1210">
        <v>165.09</v>
      </c>
      <c r="F1210">
        <v>12</v>
      </c>
      <c r="G1210">
        <v>80</v>
      </c>
      <c r="H1210">
        <v>0</v>
      </c>
      <c r="I1210" t="s">
        <v>23</v>
      </c>
      <c r="J1210">
        <v>95.8</v>
      </c>
      <c r="K1210" s="1">
        <v>44335</v>
      </c>
      <c r="L1210">
        <v>69</v>
      </c>
      <c r="M1210">
        <v>0.33</v>
      </c>
      <c r="N1210">
        <f>IF(E1210="",Data_Validation!$B$1,E1210)</f>
        <v>165.09</v>
      </c>
      <c r="O1210">
        <f>IF(J1210="",Data_Validation!$B$2,J1210)</f>
        <v>95.8</v>
      </c>
      <c r="P1210">
        <f t="shared" si="162"/>
        <v>1</v>
      </c>
      <c r="Q1210" s="2">
        <f>CustomerData[[#This Row],[avg_order_value_clean]]*CustomerData[[#This Row],[total_orders]]</f>
        <v>1981.08</v>
      </c>
      <c r="R1210" s="2" t="str">
        <f t="shared" si="170"/>
        <v>At Risk</v>
      </c>
      <c r="S1210" s="2" t="str">
        <f t="shared" si="163"/>
        <v>Medium Risk</v>
      </c>
      <c r="T1210" s="2" t="str">
        <f t="shared" si="164"/>
        <v>55+</v>
      </c>
      <c r="U1210" s="1">
        <f t="shared" ca="1" si="165"/>
        <v>1926</v>
      </c>
      <c r="V1210" s="2" t="str">
        <f t="shared" si="166"/>
        <v>Medium Loyalty</v>
      </c>
      <c r="W1210" s="2" t="str">
        <f t="shared" si="167"/>
        <v>Legitimate</v>
      </c>
      <c r="X1210" s="2" t="str">
        <f>IF(Q1210&lt;Data_Validation!$B$8,"Low Value",IF(Q1210&lt;Data_Validation!$B$9,"Medium Value","High Value"))</f>
        <v>High Value</v>
      </c>
      <c r="Y1210" s="2" t="str">
        <f t="shared" si="168"/>
        <v>High Value - Maintain</v>
      </c>
      <c r="Z1210" s="2" t="str">
        <f t="shared" si="169"/>
        <v>Check Data</v>
      </c>
    </row>
    <row r="1211" spans="1:26" x14ac:dyDescent="0.3">
      <c r="A1211" t="s">
        <v>105</v>
      </c>
      <c r="B1211">
        <v>27</v>
      </c>
      <c r="C1211" t="s">
        <v>21</v>
      </c>
      <c r="D1211" t="s">
        <v>37</v>
      </c>
      <c r="E1211">
        <v>194.66</v>
      </c>
      <c r="F1211">
        <v>10</v>
      </c>
      <c r="G1211">
        <v>171</v>
      </c>
      <c r="H1211">
        <v>0</v>
      </c>
      <c r="I1211" t="s">
        <v>16</v>
      </c>
      <c r="J1211">
        <v>96.9</v>
      </c>
      <c r="K1211" s="1">
        <v>44658</v>
      </c>
      <c r="L1211">
        <v>37</v>
      </c>
      <c r="M1211">
        <v>0.33</v>
      </c>
      <c r="N1211">
        <f>IF(E1211="",Data_Validation!$B$1,E1211)</f>
        <v>194.66</v>
      </c>
      <c r="O1211">
        <f>IF(J1211="",Data_Validation!$B$2,J1211)</f>
        <v>96.9</v>
      </c>
      <c r="P1211">
        <f t="shared" si="162"/>
        <v>3</v>
      </c>
      <c r="Q1211" s="2">
        <f>CustomerData[[#This Row],[avg_order_value_clean]]*CustomerData[[#This Row],[total_orders]]</f>
        <v>1946.6</v>
      </c>
      <c r="R1211" s="2" t="str">
        <f t="shared" si="170"/>
        <v>Inactive</v>
      </c>
      <c r="S1211" s="2" t="str">
        <f t="shared" si="163"/>
        <v>Medium Risk</v>
      </c>
      <c r="T1211" s="2" t="str">
        <f t="shared" si="164"/>
        <v>25-34</v>
      </c>
      <c r="U1211" s="1">
        <f t="shared" ca="1" si="165"/>
        <v>1603</v>
      </c>
      <c r="V1211" s="2" t="str">
        <f t="shared" si="166"/>
        <v>Low Loyalty</v>
      </c>
      <c r="W1211" s="2" t="str">
        <f t="shared" si="167"/>
        <v>Legitimate</v>
      </c>
      <c r="X1211" s="2" t="str">
        <f>IF(Q1211&lt;Data_Validation!$B$8,"Low Value",IF(Q1211&lt;Data_Validation!$B$9,"Medium Value","High Value"))</f>
        <v>High Value</v>
      </c>
      <c r="Y1211" s="2" t="str">
        <f t="shared" si="168"/>
        <v>High Value - Maintain</v>
      </c>
      <c r="Z1211" s="2" t="str">
        <f t="shared" si="169"/>
        <v>Check Data</v>
      </c>
    </row>
    <row r="1212" spans="1:26" x14ac:dyDescent="0.3">
      <c r="A1212" t="s">
        <v>1153</v>
      </c>
      <c r="B1212">
        <v>60</v>
      </c>
      <c r="C1212" t="s">
        <v>21</v>
      </c>
      <c r="D1212" t="s">
        <v>52</v>
      </c>
      <c r="F1212">
        <v>12</v>
      </c>
      <c r="G1212">
        <v>163</v>
      </c>
      <c r="H1212">
        <v>0</v>
      </c>
      <c r="I1212" t="s">
        <v>19</v>
      </c>
      <c r="J1212">
        <v>52.7</v>
      </c>
      <c r="K1212" s="1">
        <v>45714</v>
      </c>
      <c r="L1212">
        <v>25</v>
      </c>
      <c r="M1212">
        <v>0.27</v>
      </c>
      <c r="N1212">
        <f>IF(E1212="",Data_Validation!$B$1,E1212)</f>
        <v>250</v>
      </c>
      <c r="O1212">
        <f>IF(J1212="",Data_Validation!$B$2,J1212)</f>
        <v>52.7</v>
      </c>
      <c r="P1212">
        <f t="shared" si="162"/>
        <v>1</v>
      </c>
      <c r="Q1212" s="2">
        <f>CustomerData[[#This Row],[avg_order_value_clean]]*CustomerData[[#This Row],[total_orders]]</f>
        <v>3000</v>
      </c>
      <c r="R1212" s="2" t="str">
        <f t="shared" si="170"/>
        <v>Inactive</v>
      </c>
      <c r="S1212" s="2" t="str">
        <f t="shared" si="163"/>
        <v>Medium Risk</v>
      </c>
      <c r="T1212" s="2" t="str">
        <f t="shared" si="164"/>
        <v>55+</v>
      </c>
      <c r="U1212" s="1">
        <f t="shared" ca="1" si="165"/>
        <v>547</v>
      </c>
      <c r="V1212" s="2" t="str">
        <f t="shared" si="166"/>
        <v>Low Loyalty</v>
      </c>
      <c r="W1212" s="2" t="str">
        <f t="shared" si="167"/>
        <v>Legitimate</v>
      </c>
      <c r="X1212" s="2" t="str">
        <f>IF(Q1212&lt;Data_Validation!$B$8,"Low Value",IF(Q1212&lt;Data_Validation!$B$9,"Medium Value","High Value"))</f>
        <v>High Value</v>
      </c>
      <c r="Y1212" s="2" t="str">
        <f t="shared" si="168"/>
        <v>High Value - Maintain</v>
      </c>
      <c r="Z1212" s="2" t="str">
        <f t="shared" si="169"/>
        <v>Check Data</v>
      </c>
    </row>
    <row r="1213" spans="1:26" x14ac:dyDescent="0.3">
      <c r="A1213" t="s">
        <v>1154</v>
      </c>
      <c r="B1213">
        <v>74</v>
      </c>
      <c r="C1213" t="s">
        <v>14</v>
      </c>
      <c r="D1213" t="s">
        <v>15</v>
      </c>
      <c r="E1213">
        <v>161.21</v>
      </c>
      <c r="F1213">
        <v>6</v>
      </c>
      <c r="G1213">
        <v>296</v>
      </c>
      <c r="H1213">
        <v>0</v>
      </c>
      <c r="I1213" t="s">
        <v>23</v>
      </c>
      <c r="J1213">
        <v>33.200000000000003</v>
      </c>
      <c r="K1213" s="1">
        <v>44055</v>
      </c>
      <c r="L1213">
        <v>88</v>
      </c>
      <c r="M1213">
        <v>0.11</v>
      </c>
      <c r="N1213">
        <f>IF(E1213="",Data_Validation!$B$1,E1213)</f>
        <v>161.21</v>
      </c>
      <c r="O1213">
        <f>IF(J1213="",Data_Validation!$B$2,J1213)</f>
        <v>33.200000000000003</v>
      </c>
      <c r="P1213">
        <f t="shared" si="162"/>
        <v>1</v>
      </c>
      <c r="Q1213" s="2">
        <f>CustomerData[[#This Row],[avg_order_value_clean]]*CustomerData[[#This Row],[total_orders]]</f>
        <v>967.26</v>
      </c>
      <c r="R1213" s="2" t="str">
        <f t="shared" si="170"/>
        <v>Inactive</v>
      </c>
      <c r="S1213" s="2" t="str">
        <f t="shared" si="163"/>
        <v>Low Risk</v>
      </c>
      <c r="T1213" s="2" t="str">
        <f t="shared" si="164"/>
        <v>55+</v>
      </c>
      <c r="U1213" s="1">
        <f t="shared" ca="1" si="165"/>
        <v>2206</v>
      </c>
      <c r="V1213" s="2" t="str">
        <f t="shared" si="166"/>
        <v>High Loyalty</v>
      </c>
      <c r="W1213" s="2" t="str">
        <f t="shared" si="167"/>
        <v>Legitimate</v>
      </c>
      <c r="X1213" s="2" t="str">
        <f>IF(Q1213&lt;Data_Validation!$B$8,"Low Value",IF(Q1213&lt;Data_Validation!$B$9,"Medium Value","High Value"))</f>
        <v>Low Value</v>
      </c>
      <c r="Y1213" s="2" t="str">
        <f t="shared" si="168"/>
        <v>Stable</v>
      </c>
      <c r="Z1213" s="2" t="str">
        <f t="shared" si="169"/>
        <v>Check Data</v>
      </c>
    </row>
    <row r="1214" spans="1:26" x14ac:dyDescent="0.3">
      <c r="A1214" t="s">
        <v>1155</v>
      </c>
      <c r="B1214">
        <v>32</v>
      </c>
      <c r="C1214" t="s">
        <v>21</v>
      </c>
      <c r="D1214" t="s">
        <v>26</v>
      </c>
      <c r="E1214">
        <v>87.72</v>
      </c>
      <c r="F1214">
        <v>5</v>
      </c>
      <c r="G1214">
        <v>110</v>
      </c>
      <c r="H1214">
        <v>0</v>
      </c>
      <c r="I1214" t="s">
        <v>16</v>
      </c>
      <c r="J1214">
        <v>18.5</v>
      </c>
      <c r="K1214" s="1">
        <v>45716</v>
      </c>
      <c r="L1214">
        <v>24</v>
      </c>
      <c r="M1214">
        <v>0.06</v>
      </c>
      <c r="N1214">
        <f>IF(E1214="",Data_Validation!$B$1,E1214)</f>
        <v>87.72</v>
      </c>
      <c r="O1214">
        <f>IF(J1214="",Data_Validation!$B$2,J1214)</f>
        <v>18.5</v>
      </c>
      <c r="P1214">
        <f t="shared" si="162"/>
        <v>1</v>
      </c>
      <c r="Q1214" s="2">
        <f>CustomerData[[#This Row],[avg_order_value_clean]]*CustomerData[[#This Row],[total_orders]]</f>
        <v>438.6</v>
      </c>
      <c r="R1214" s="2" t="str">
        <f t="shared" si="170"/>
        <v>Inactive</v>
      </c>
      <c r="S1214" s="2" t="str">
        <f t="shared" si="163"/>
        <v>Low Risk</v>
      </c>
      <c r="T1214" s="2" t="str">
        <f t="shared" si="164"/>
        <v>25-34</v>
      </c>
      <c r="U1214" s="1">
        <f t="shared" ca="1" si="165"/>
        <v>545</v>
      </c>
      <c r="V1214" s="2" t="str">
        <f t="shared" si="166"/>
        <v>Low Loyalty</v>
      </c>
      <c r="W1214" s="2" t="str">
        <f t="shared" si="167"/>
        <v>Legitimate</v>
      </c>
      <c r="X1214" s="2" t="str">
        <f>IF(Q1214&lt;Data_Validation!$B$8,"Low Value",IF(Q1214&lt;Data_Validation!$B$9,"Medium Value","High Value"))</f>
        <v>Low Value</v>
      </c>
      <c r="Y1214" s="2" t="str">
        <f t="shared" si="168"/>
        <v>Stable</v>
      </c>
      <c r="Z1214" s="2" t="str">
        <f t="shared" si="169"/>
        <v>Check Data</v>
      </c>
    </row>
    <row r="1215" spans="1:26" x14ac:dyDescent="0.3">
      <c r="A1215" t="s">
        <v>1156</v>
      </c>
      <c r="B1215">
        <v>55</v>
      </c>
      <c r="C1215" t="s">
        <v>21</v>
      </c>
      <c r="D1215" t="s">
        <v>18</v>
      </c>
      <c r="E1215">
        <v>68.56</v>
      </c>
      <c r="F1215">
        <v>6</v>
      </c>
      <c r="G1215">
        <v>206</v>
      </c>
      <c r="H1215">
        <v>0</v>
      </c>
      <c r="I1215" t="s">
        <v>16</v>
      </c>
      <c r="J1215">
        <v>16.2</v>
      </c>
      <c r="K1215" s="1">
        <v>44324</v>
      </c>
      <c r="L1215">
        <v>34</v>
      </c>
      <c r="M1215">
        <v>0.32</v>
      </c>
      <c r="N1215">
        <f>IF(E1215="",Data_Validation!$B$1,E1215)</f>
        <v>68.56</v>
      </c>
      <c r="O1215">
        <f>IF(J1215="",Data_Validation!$B$2,J1215)</f>
        <v>16.2</v>
      </c>
      <c r="P1215">
        <f t="shared" si="162"/>
        <v>1</v>
      </c>
      <c r="Q1215" s="2">
        <f>CustomerData[[#This Row],[avg_order_value_clean]]*CustomerData[[#This Row],[total_orders]]</f>
        <v>411.36</v>
      </c>
      <c r="R1215" s="2" t="str">
        <f t="shared" si="170"/>
        <v>Inactive</v>
      </c>
      <c r="S1215" s="2" t="str">
        <f t="shared" si="163"/>
        <v>Medium Risk</v>
      </c>
      <c r="T1215" s="2" t="str">
        <f t="shared" si="164"/>
        <v>55+</v>
      </c>
      <c r="U1215" s="1">
        <f t="shared" ca="1" si="165"/>
        <v>1937</v>
      </c>
      <c r="V1215" s="2" t="str">
        <f t="shared" si="166"/>
        <v>Low Loyalty</v>
      </c>
      <c r="W1215" s="2" t="str">
        <f t="shared" si="167"/>
        <v>Legitimate</v>
      </c>
      <c r="X1215" s="2" t="str">
        <f>IF(Q1215&lt;Data_Validation!$B$8,"Low Value",IF(Q1215&lt;Data_Validation!$B$9,"Medium Value","High Value"))</f>
        <v>Low Value</v>
      </c>
      <c r="Y1215" s="2" t="str">
        <f t="shared" si="168"/>
        <v>Stable</v>
      </c>
      <c r="Z1215" s="2" t="str">
        <f t="shared" si="169"/>
        <v>Check Data</v>
      </c>
    </row>
    <row r="1216" spans="1:26" x14ac:dyDescent="0.3">
      <c r="A1216" t="s">
        <v>1157</v>
      </c>
      <c r="B1216">
        <v>32</v>
      </c>
      <c r="C1216" t="s">
        <v>14</v>
      </c>
      <c r="D1216" t="s">
        <v>44</v>
      </c>
      <c r="E1216">
        <v>142.87</v>
      </c>
      <c r="F1216">
        <v>9</v>
      </c>
      <c r="G1216">
        <v>337</v>
      </c>
      <c r="H1216">
        <v>0</v>
      </c>
      <c r="I1216" t="s">
        <v>19</v>
      </c>
      <c r="J1216">
        <v>23.8</v>
      </c>
      <c r="K1216" s="1">
        <v>45090</v>
      </c>
      <c r="L1216">
        <v>82</v>
      </c>
      <c r="M1216">
        <v>0.15</v>
      </c>
      <c r="N1216">
        <f>IF(E1216="",Data_Validation!$B$1,E1216)</f>
        <v>142.87</v>
      </c>
      <c r="O1216">
        <f>IF(J1216="",Data_Validation!$B$2,J1216)</f>
        <v>23.8</v>
      </c>
      <c r="P1216">
        <f t="shared" si="162"/>
        <v>1</v>
      </c>
      <c r="Q1216" s="2">
        <f>CustomerData[[#This Row],[avg_order_value_clean]]*CustomerData[[#This Row],[total_orders]]</f>
        <v>1285.83</v>
      </c>
      <c r="R1216" s="2" t="str">
        <f t="shared" si="170"/>
        <v>Inactive</v>
      </c>
      <c r="S1216" s="2" t="str">
        <f t="shared" si="163"/>
        <v>Low Risk</v>
      </c>
      <c r="T1216" s="2" t="str">
        <f t="shared" si="164"/>
        <v>25-34</v>
      </c>
      <c r="U1216" s="1">
        <f t="shared" ca="1" si="165"/>
        <v>1171</v>
      </c>
      <c r="V1216" s="2" t="str">
        <f t="shared" si="166"/>
        <v>High Loyalty</v>
      </c>
      <c r="W1216" s="2" t="str">
        <f t="shared" si="167"/>
        <v>Legitimate</v>
      </c>
      <c r="X1216" s="2" t="str">
        <f>IF(Q1216&lt;Data_Validation!$B$8,"Low Value",IF(Q1216&lt;Data_Validation!$B$9,"Medium Value","High Value"))</f>
        <v>Low Value</v>
      </c>
      <c r="Y1216" s="2" t="str">
        <f t="shared" si="168"/>
        <v>Stable</v>
      </c>
      <c r="Z1216" s="2" t="str">
        <f t="shared" si="169"/>
        <v>Check Data</v>
      </c>
    </row>
    <row r="1217" spans="1:26" x14ac:dyDescent="0.3">
      <c r="A1217" t="s">
        <v>1158</v>
      </c>
      <c r="B1217">
        <v>22</v>
      </c>
      <c r="C1217" t="s">
        <v>14</v>
      </c>
      <c r="D1217" t="s">
        <v>18</v>
      </c>
      <c r="F1217">
        <v>10</v>
      </c>
      <c r="G1217">
        <v>69</v>
      </c>
      <c r="H1217">
        <v>0</v>
      </c>
      <c r="I1217" t="s">
        <v>23</v>
      </c>
      <c r="J1217">
        <v>47.6</v>
      </c>
      <c r="K1217" s="1">
        <v>44507</v>
      </c>
      <c r="L1217">
        <v>12</v>
      </c>
      <c r="M1217">
        <v>0.2</v>
      </c>
      <c r="N1217">
        <f>IF(E1217="",Data_Validation!$B$1,E1217)</f>
        <v>250</v>
      </c>
      <c r="O1217">
        <f>IF(J1217="",Data_Validation!$B$2,J1217)</f>
        <v>47.6</v>
      </c>
      <c r="P1217">
        <f t="shared" si="162"/>
        <v>1</v>
      </c>
      <c r="Q1217" s="2">
        <f>CustomerData[[#This Row],[avg_order_value_clean]]*CustomerData[[#This Row],[total_orders]]</f>
        <v>2500</v>
      </c>
      <c r="R1217" s="2" t="str">
        <f t="shared" si="170"/>
        <v>At Risk</v>
      </c>
      <c r="S1217" s="2" t="str">
        <f t="shared" si="163"/>
        <v>Medium Risk</v>
      </c>
      <c r="T1217" s="2" t="str">
        <f t="shared" si="164"/>
        <v>Under 25</v>
      </c>
      <c r="U1217" s="1">
        <f t="shared" ca="1" si="165"/>
        <v>1754</v>
      </c>
      <c r="V1217" s="2" t="str">
        <f t="shared" si="166"/>
        <v>Low Loyalty</v>
      </c>
      <c r="W1217" s="2" t="str">
        <f t="shared" si="167"/>
        <v>Legitimate</v>
      </c>
      <c r="X1217" s="2" t="str">
        <f>IF(Q1217&lt;Data_Validation!$B$8,"Low Value",IF(Q1217&lt;Data_Validation!$B$9,"Medium Value","High Value"))</f>
        <v>High Value</v>
      </c>
      <c r="Y1217" s="2" t="str">
        <f t="shared" si="168"/>
        <v>High Value - Maintain</v>
      </c>
      <c r="Z1217" s="2" t="str">
        <f t="shared" si="169"/>
        <v>Check Data</v>
      </c>
    </row>
    <row r="1218" spans="1:26" x14ac:dyDescent="0.3">
      <c r="A1218" t="s">
        <v>334</v>
      </c>
      <c r="B1218">
        <v>46</v>
      </c>
      <c r="C1218" t="s">
        <v>14</v>
      </c>
      <c r="D1218" t="s">
        <v>15</v>
      </c>
      <c r="E1218">
        <v>107.54</v>
      </c>
      <c r="F1218">
        <v>10</v>
      </c>
      <c r="G1218">
        <v>97</v>
      </c>
      <c r="H1218">
        <v>0</v>
      </c>
      <c r="I1218" t="s">
        <v>23</v>
      </c>
      <c r="J1218">
        <v>74.3</v>
      </c>
      <c r="K1218" s="1">
        <v>44038</v>
      </c>
      <c r="L1218">
        <v>42</v>
      </c>
      <c r="M1218">
        <v>0.46</v>
      </c>
      <c r="N1218">
        <f>IF(E1218="",Data_Validation!$B$1,E1218)</f>
        <v>107.54</v>
      </c>
      <c r="O1218">
        <f>IF(J1218="",Data_Validation!$B$2,J1218)</f>
        <v>74.3</v>
      </c>
      <c r="P1218">
        <f t="shared" ref="P1218:P1281" si="171">COUNTIF($A$2:$A$5001,A1218)</f>
        <v>4</v>
      </c>
      <c r="Q1218" s="2">
        <f>CustomerData[[#This Row],[avg_order_value_clean]]*CustomerData[[#This Row],[total_orders]]</f>
        <v>1075.4000000000001</v>
      </c>
      <c r="R1218" s="2" t="str">
        <f t="shared" si="170"/>
        <v>Inactive</v>
      </c>
      <c r="S1218" s="2" t="str">
        <f t="shared" ref="S1218:S1281" si="172">IF(M1218&lt;0.2,"Low Risk",IF(M1218&lt;0.5,"Medium Risk","High Risk"))</f>
        <v>Medium Risk</v>
      </c>
      <c r="T1218" s="2" t="str">
        <f t="shared" ref="T1218:T1281" si="173">IF(B1218&lt;25,"Under 25",IF(B1218&lt;35,"25-34",IF(B1218&lt;45,"35-44",IF(B1218&lt;55,"45-54","55+"))))</f>
        <v>45-54</v>
      </c>
      <c r="U1218" s="1">
        <f t="shared" ref="U1218:U1281" ca="1" si="174">TODAY()-K1218</f>
        <v>2223</v>
      </c>
      <c r="V1218" s="2" t="str">
        <f t="shared" ref="V1218:V1281" si="175">IF(L1218&lt;40,"Low Loyalty",IF(L1218&lt;70,"Medium Loyalty","High Loyalty"))</f>
        <v>Medium Loyalty</v>
      </c>
      <c r="W1218" s="2" t="str">
        <f t="shared" ref="W1218:W1281" si="176">IF(H1218=1,"Fraudulent","Legitimate")</f>
        <v>Legitimate</v>
      </c>
      <c r="X1218" s="2" t="str">
        <f>IF(Q1218&lt;Data_Validation!$B$8,"Low Value",IF(Q1218&lt;Data_Validation!$B$9,"Medium Value","High Value"))</f>
        <v>Low Value</v>
      </c>
      <c r="Y1218" s="2" t="str">
        <f t="shared" ref="Y1218:Y1281" si="177">IF(AND(X1218="High Value",S1218="High Risk"),"Critical - Retain",IF(AND(X1218="High Value",S1218&lt;&gt;"High Risk"),"High Value - Maintain",IF(AND(X1218&lt;&gt;"High Value",S1218="High Risk"),"At Risk - Develop","Stable")))</f>
        <v>Stable</v>
      </c>
      <c r="Z1218" s="2" t="str">
        <f t="shared" ref="Z1218:Z1281" si="178">IF(OR(B1218&lt;18,F1218&lt;0,N1218&lt;0,O1218&lt;0,O1218&gt;1,M1218&lt;0,M1218&gt;1),"Check Data","Valid")</f>
        <v>Check Data</v>
      </c>
    </row>
    <row r="1219" spans="1:26" x14ac:dyDescent="0.3">
      <c r="A1219" t="s">
        <v>1159</v>
      </c>
      <c r="B1219">
        <v>36</v>
      </c>
      <c r="C1219" t="s">
        <v>21</v>
      </c>
      <c r="D1219" t="s">
        <v>50</v>
      </c>
      <c r="E1219">
        <v>34.590000000000003</v>
      </c>
      <c r="F1219">
        <v>10</v>
      </c>
      <c r="G1219">
        <v>4</v>
      </c>
      <c r="H1219">
        <v>1</v>
      </c>
      <c r="I1219" t="s">
        <v>16</v>
      </c>
      <c r="J1219">
        <v>39.9</v>
      </c>
      <c r="K1219" s="1">
        <v>45620</v>
      </c>
      <c r="L1219">
        <v>79</v>
      </c>
      <c r="M1219">
        <v>0.37</v>
      </c>
      <c r="N1219">
        <f>IF(E1219="",Data_Validation!$B$1,E1219)</f>
        <v>34.590000000000003</v>
      </c>
      <c r="O1219">
        <f>IF(J1219="",Data_Validation!$B$2,J1219)</f>
        <v>39.9</v>
      </c>
      <c r="P1219">
        <f t="shared" si="171"/>
        <v>3</v>
      </c>
      <c r="Q1219" s="2">
        <f>CustomerData[[#This Row],[avg_order_value_clean]]*CustomerData[[#This Row],[total_orders]]</f>
        <v>345.90000000000003</v>
      </c>
      <c r="R1219" s="2" t="str">
        <f t="shared" ref="R1219:R1282" si="179">IF(G1219&lt;=30,"Active",IF(G1219&lt;=90,"At Risk","Inactive"))</f>
        <v>Active</v>
      </c>
      <c r="S1219" s="2" t="str">
        <f t="shared" si="172"/>
        <v>Medium Risk</v>
      </c>
      <c r="T1219" s="2" t="str">
        <f t="shared" si="173"/>
        <v>35-44</v>
      </c>
      <c r="U1219" s="1">
        <f t="shared" ca="1" si="174"/>
        <v>641</v>
      </c>
      <c r="V1219" s="2" t="str">
        <f t="shared" si="175"/>
        <v>High Loyalty</v>
      </c>
      <c r="W1219" s="2" t="str">
        <f t="shared" si="176"/>
        <v>Fraudulent</v>
      </c>
      <c r="X1219" s="2" t="str">
        <f>IF(Q1219&lt;Data_Validation!$B$8,"Low Value",IF(Q1219&lt;Data_Validation!$B$9,"Medium Value","High Value"))</f>
        <v>Low Value</v>
      </c>
      <c r="Y1219" s="2" t="str">
        <f t="shared" si="177"/>
        <v>Stable</v>
      </c>
      <c r="Z1219" s="2" t="str">
        <f t="shared" si="178"/>
        <v>Check Data</v>
      </c>
    </row>
    <row r="1220" spans="1:26" x14ac:dyDescent="0.3">
      <c r="A1220" t="s">
        <v>1160</v>
      </c>
      <c r="B1220">
        <v>71</v>
      </c>
      <c r="C1220" t="s">
        <v>14</v>
      </c>
      <c r="D1220" t="s">
        <v>50</v>
      </c>
      <c r="E1220">
        <v>89.35</v>
      </c>
      <c r="F1220">
        <v>7</v>
      </c>
      <c r="G1220">
        <v>184</v>
      </c>
      <c r="H1220">
        <v>0</v>
      </c>
      <c r="I1220" t="s">
        <v>40</v>
      </c>
      <c r="K1220" s="1">
        <v>45498</v>
      </c>
      <c r="L1220">
        <v>12</v>
      </c>
      <c r="M1220">
        <v>0.37</v>
      </c>
      <c r="N1220">
        <f>IF(E1220="",Data_Validation!$B$1,E1220)</f>
        <v>89.35</v>
      </c>
      <c r="O1220">
        <f>IF(J1220="",Data_Validation!$B$2,J1220)</f>
        <v>250</v>
      </c>
      <c r="P1220">
        <f t="shared" si="171"/>
        <v>2</v>
      </c>
      <c r="Q1220" s="2">
        <f>CustomerData[[#This Row],[avg_order_value_clean]]*CustomerData[[#This Row],[total_orders]]</f>
        <v>625.44999999999993</v>
      </c>
      <c r="R1220" s="2" t="str">
        <f t="shared" si="179"/>
        <v>Inactive</v>
      </c>
      <c r="S1220" s="2" t="str">
        <f t="shared" si="172"/>
        <v>Medium Risk</v>
      </c>
      <c r="T1220" s="2" t="str">
        <f t="shared" si="173"/>
        <v>55+</v>
      </c>
      <c r="U1220" s="1">
        <f t="shared" ca="1" si="174"/>
        <v>763</v>
      </c>
      <c r="V1220" s="2" t="str">
        <f t="shared" si="175"/>
        <v>Low Loyalty</v>
      </c>
      <c r="W1220" s="2" t="str">
        <f t="shared" si="176"/>
        <v>Legitimate</v>
      </c>
      <c r="X1220" s="2" t="str">
        <f>IF(Q1220&lt;Data_Validation!$B$8,"Low Value",IF(Q1220&lt;Data_Validation!$B$9,"Medium Value","High Value"))</f>
        <v>Low Value</v>
      </c>
      <c r="Y1220" s="2" t="str">
        <f t="shared" si="177"/>
        <v>Stable</v>
      </c>
      <c r="Z1220" s="2" t="str">
        <f t="shared" si="178"/>
        <v>Check Data</v>
      </c>
    </row>
    <row r="1221" spans="1:26" x14ac:dyDescent="0.3">
      <c r="A1221" t="s">
        <v>1161</v>
      </c>
      <c r="B1221">
        <v>68</v>
      </c>
      <c r="C1221" t="s">
        <v>14</v>
      </c>
      <c r="D1221" t="s">
        <v>28</v>
      </c>
      <c r="E1221">
        <v>239.41</v>
      </c>
      <c r="F1221">
        <v>8</v>
      </c>
      <c r="G1221">
        <v>203</v>
      </c>
      <c r="H1221">
        <v>0</v>
      </c>
      <c r="I1221" t="s">
        <v>19</v>
      </c>
      <c r="J1221">
        <v>56.5</v>
      </c>
      <c r="K1221" s="1">
        <v>44455</v>
      </c>
      <c r="L1221">
        <v>29</v>
      </c>
      <c r="M1221">
        <v>0.36</v>
      </c>
      <c r="N1221">
        <f>IF(E1221="",Data_Validation!$B$1,E1221)</f>
        <v>239.41</v>
      </c>
      <c r="O1221">
        <f>IF(J1221="",Data_Validation!$B$2,J1221)</f>
        <v>56.5</v>
      </c>
      <c r="P1221">
        <f t="shared" si="171"/>
        <v>2</v>
      </c>
      <c r="Q1221" s="2">
        <f>CustomerData[[#This Row],[avg_order_value_clean]]*CustomerData[[#This Row],[total_orders]]</f>
        <v>1915.28</v>
      </c>
      <c r="R1221" s="2" t="str">
        <f t="shared" si="179"/>
        <v>Inactive</v>
      </c>
      <c r="S1221" s="2" t="str">
        <f t="shared" si="172"/>
        <v>Medium Risk</v>
      </c>
      <c r="T1221" s="2" t="str">
        <f t="shared" si="173"/>
        <v>55+</v>
      </c>
      <c r="U1221" s="1">
        <f t="shared" ca="1" si="174"/>
        <v>1806</v>
      </c>
      <c r="V1221" s="2" t="str">
        <f t="shared" si="175"/>
        <v>Low Loyalty</v>
      </c>
      <c r="W1221" s="2" t="str">
        <f t="shared" si="176"/>
        <v>Legitimate</v>
      </c>
      <c r="X1221" s="2" t="str">
        <f>IF(Q1221&lt;Data_Validation!$B$8,"Low Value",IF(Q1221&lt;Data_Validation!$B$9,"Medium Value","High Value"))</f>
        <v>High Value</v>
      </c>
      <c r="Y1221" s="2" t="str">
        <f t="shared" si="177"/>
        <v>High Value - Maintain</v>
      </c>
      <c r="Z1221" s="2" t="str">
        <f t="shared" si="178"/>
        <v>Check Data</v>
      </c>
    </row>
    <row r="1222" spans="1:26" x14ac:dyDescent="0.3">
      <c r="A1222" t="s">
        <v>1162</v>
      </c>
      <c r="B1222">
        <v>27</v>
      </c>
      <c r="C1222" t="s">
        <v>21</v>
      </c>
      <c r="D1222" t="s">
        <v>18</v>
      </c>
      <c r="E1222">
        <v>244.06</v>
      </c>
      <c r="F1222">
        <v>9</v>
      </c>
      <c r="G1222">
        <v>11</v>
      </c>
      <c r="H1222">
        <v>0</v>
      </c>
      <c r="I1222" t="s">
        <v>19</v>
      </c>
      <c r="J1222">
        <v>1.9</v>
      </c>
      <c r="K1222" s="1">
        <v>44322</v>
      </c>
      <c r="L1222">
        <v>93</v>
      </c>
      <c r="M1222">
        <v>0.46</v>
      </c>
      <c r="N1222">
        <f>IF(E1222="",Data_Validation!$B$1,E1222)</f>
        <v>244.06</v>
      </c>
      <c r="O1222">
        <f>IF(J1222="",Data_Validation!$B$2,J1222)</f>
        <v>1.9</v>
      </c>
      <c r="P1222">
        <f t="shared" si="171"/>
        <v>1</v>
      </c>
      <c r="Q1222" s="2">
        <f>CustomerData[[#This Row],[avg_order_value_clean]]*CustomerData[[#This Row],[total_orders]]</f>
        <v>2196.54</v>
      </c>
      <c r="R1222" s="2" t="str">
        <f t="shared" si="179"/>
        <v>Active</v>
      </c>
      <c r="S1222" s="2" t="str">
        <f t="shared" si="172"/>
        <v>Medium Risk</v>
      </c>
      <c r="T1222" s="2" t="str">
        <f t="shared" si="173"/>
        <v>25-34</v>
      </c>
      <c r="U1222" s="1">
        <f t="shared" ca="1" si="174"/>
        <v>1939</v>
      </c>
      <c r="V1222" s="2" t="str">
        <f t="shared" si="175"/>
        <v>High Loyalty</v>
      </c>
      <c r="W1222" s="2" t="str">
        <f t="shared" si="176"/>
        <v>Legitimate</v>
      </c>
      <c r="X1222" s="2" t="str">
        <f>IF(Q1222&lt;Data_Validation!$B$8,"Low Value",IF(Q1222&lt;Data_Validation!$B$9,"Medium Value","High Value"))</f>
        <v>High Value</v>
      </c>
      <c r="Y1222" s="2" t="str">
        <f t="shared" si="177"/>
        <v>High Value - Maintain</v>
      </c>
      <c r="Z1222" s="2" t="str">
        <f t="shared" si="178"/>
        <v>Check Data</v>
      </c>
    </row>
    <row r="1223" spans="1:26" x14ac:dyDescent="0.3">
      <c r="A1223" t="s">
        <v>1163</v>
      </c>
      <c r="B1223">
        <v>29</v>
      </c>
      <c r="C1223" t="s">
        <v>21</v>
      </c>
      <c r="D1223" t="s">
        <v>18</v>
      </c>
      <c r="E1223">
        <v>182.62</v>
      </c>
      <c r="F1223">
        <v>17</v>
      </c>
      <c r="G1223">
        <v>238</v>
      </c>
      <c r="H1223">
        <v>0</v>
      </c>
      <c r="I1223" t="s">
        <v>29</v>
      </c>
      <c r="J1223">
        <v>13.2</v>
      </c>
      <c r="K1223" s="1">
        <v>44620</v>
      </c>
      <c r="L1223">
        <v>20</v>
      </c>
      <c r="M1223">
        <v>0.2</v>
      </c>
      <c r="N1223">
        <f>IF(E1223="",Data_Validation!$B$1,E1223)</f>
        <v>182.62</v>
      </c>
      <c r="O1223">
        <f>IF(J1223="",Data_Validation!$B$2,J1223)</f>
        <v>13.2</v>
      </c>
      <c r="P1223">
        <f t="shared" si="171"/>
        <v>1</v>
      </c>
      <c r="Q1223" s="2">
        <f>CustomerData[[#This Row],[avg_order_value_clean]]*CustomerData[[#This Row],[total_orders]]</f>
        <v>3104.54</v>
      </c>
      <c r="R1223" s="2" t="str">
        <f t="shared" si="179"/>
        <v>Inactive</v>
      </c>
      <c r="S1223" s="2" t="str">
        <f t="shared" si="172"/>
        <v>Medium Risk</v>
      </c>
      <c r="T1223" s="2" t="str">
        <f t="shared" si="173"/>
        <v>25-34</v>
      </c>
      <c r="U1223" s="1">
        <f t="shared" ca="1" si="174"/>
        <v>1641</v>
      </c>
      <c r="V1223" s="2" t="str">
        <f t="shared" si="175"/>
        <v>Low Loyalty</v>
      </c>
      <c r="W1223" s="2" t="str">
        <f t="shared" si="176"/>
        <v>Legitimate</v>
      </c>
      <c r="X1223" s="2" t="str">
        <f>IF(Q1223&lt;Data_Validation!$B$8,"Low Value",IF(Q1223&lt;Data_Validation!$B$9,"Medium Value","High Value"))</f>
        <v>High Value</v>
      </c>
      <c r="Y1223" s="2" t="str">
        <f t="shared" si="177"/>
        <v>High Value - Maintain</v>
      </c>
      <c r="Z1223" s="2" t="str">
        <f t="shared" si="178"/>
        <v>Check Data</v>
      </c>
    </row>
    <row r="1224" spans="1:26" x14ac:dyDescent="0.3">
      <c r="A1224" t="s">
        <v>1164</v>
      </c>
      <c r="B1224">
        <v>71</v>
      </c>
      <c r="C1224" t="s">
        <v>21</v>
      </c>
      <c r="D1224" t="s">
        <v>44</v>
      </c>
      <c r="E1224">
        <v>159.44</v>
      </c>
      <c r="F1224">
        <v>7</v>
      </c>
      <c r="G1224">
        <v>330</v>
      </c>
      <c r="H1224">
        <v>0</v>
      </c>
      <c r="I1224" t="s">
        <v>23</v>
      </c>
      <c r="J1224">
        <v>57.2</v>
      </c>
      <c r="K1224" s="1">
        <v>44449</v>
      </c>
      <c r="L1224">
        <v>79</v>
      </c>
      <c r="M1224">
        <v>0.27</v>
      </c>
      <c r="N1224">
        <f>IF(E1224="",Data_Validation!$B$1,E1224)</f>
        <v>159.44</v>
      </c>
      <c r="O1224">
        <f>IF(J1224="",Data_Validation!$B$2,J1224)</f>
        <v>57.2</v>
      </c>
      <c r="P1224">
        <f t="shared" si="171"/>
        <v>1</v>
      </c>
      <c r="Q1224" s="2">
        <f>CustomerData[[#This Row],[avg_order_value_clean]]*CustomerData[[#This Row],[total_orders]]</f>
        <v>1116.08</v>
      </c>
      <c r="R1224" s="2" t="str">
        <f t="shared" si="179"/>
        <v>Inactive</v>
      </c>
      <c r="S1224" s="2" t="str">
        <f t="shared" si="172"/>
        <v>Medium Risk</v>
      </c>
      <c r="T1224" s="2" t="str">
        <f t="shared" si="173"/>
        <v>55+</v>
      </c>
      <c r="U1224" s="1">
        <f t="shared" ca="1" si="174"/>
        <v>1812</v>
      </c>
      <c r="V1224" s="2" t="str">
        <f t="shared" si="175"/>
        <v>High Loyalty</v>
      </c>
      <c r="W1224" s="2" t="str">
        <f t="shared" si="176"/>
        <v>Legitimate</v>
      </c>
      <c r="X1224" s="2" t="str">
        <f>IF(Q1224&lt;Data_Validation!$B$8,"Low Value",IF(Q1224&lt;Data_Validation!$B$9,"Medium Value","High Value"))</f>
        <v>Low Value</v>
      </c>
      <c r="Y1224" s="2" t="str">
        <f t="shared" si="177"/>
        <v>Stable</v>
      </c>
      <c r="Z1224" s="2" t="str">
        <f t="shared" si="178"/>
        <v>Check Data</v>
      </c>
    </row>
    <row r="1225" spans="1:26" x14ac:dyDescent="0.3">
      <c r="A1225" t="s">
        <v>1165</v>
      </c>
      <c r="B1225">
        <v>21</v>
      </c>
      <c r="C1225" t="s">
        <v>21</v>
      </c>
      <c r="D1225" t="s">
        <v>50</v>
      </c>
      <c r="E1225">
        <v>106.62</v>
      </c>
      <c r="F1225">
        <v>7</v>
      </c>
      <c r="G1225">
        <v>279</v>
      </c>
      <c r="H1225">
        <v>0</v>
      </c>
      <c r="I1225" t="s">
        <v>23</v>
      </c>
      <c r="J1225">
        <v>16.100000000000001</v>
      </c>
      <c r="K1225" s="1">
        <v>44165</v>
      </c>
      <c r="L1225">
        <v>3</v>
      </c>
      <c r="M1225">
        <v>0.3</v>
      </c>
      <c r="N1225">
        <f>IF(E1225="",Data_Validation!$B$1,E1225)</f>
        <v>106.62</v>
      </c>
      <c r="O1225">
        <f>IF(J1225="",Data_Validation!$B$2,J1225)</f>
        <v>16.100000000000001</v>
      </c>
      <c r="P1225">
        <f t="shared" si="171"/>
        <v>3</v>
      </c>
      <c r="Q1225" s="2">
        <f>CustomerData[[#This Row],[avg_order_value_clean]]*CustomerData[[#This Row],[total_orders]]</f>
        <v>746.34</v>
      </c>
      <c r="R1225" s="2" t="str">
        <f t="shared" si="179"/>
        <v>Inactive</v>
      </c>
      <c r="S1225" s="2" t="str">
        <f t="shared" si="172"/>
        <v>Medium Risk</v>
      </c>
      <c r="T1225" s="2" t="str">
        <f t="shared" si="173"/>
        <v>Under 25</v>
      </c>
      <c r="U1225" s="1">
        <f t="shared" ca="1" si="174"/>
        <v>2096</v>
      </c>
      <c r="V1225" s="2" t="str">
        <f t="shared" si="175"/>
        <v>Low Loyalty</v>
      </c>
      <c r="W1225" s="2" t="str">
        <f t="shared" si="176"/>
        <v>Legitimate</v>
      </c>
      <c r="X1225" s="2" t="str">
        <f>IF(Q1225&lt;Data_Validation!$B$8,"Low Value",IF(Q1225&lt;Data_Validation!$B$9,"Medium Value","High Value"))</f>
        <v>Low Value</v>
      </c>
      <c r="Y1225" s="2" t="str">
        <f t="shared" si="177"/>
        <v>Stable</v>
      </c>
      <c r="Z1225" s="2" t="str">
        <f t="shared" si="178"/>
        <v>Check Data</v>
      </c>
    </row>
    <row r="1226" spans="1:26" x14ac:dyDescent="0.3">
      <c r="A1226" t="s">
        <v>1151</v>
      </c>
      <c r="B1226">
        <v>48</v>
      </c>
      <c r="C1226" t="s">
        <v>14</v>
      </c>
      <c r="D1226" t="s">
        <v>22</v>
      </c>
      <c r="E1226">
        <v>59.02</v>
      </c>
      <c r="F1226">
        <v>8</v>
      </c>
      <c r="G1226">
        <v>114</v>
      </c>
      <c r="H1226">
        <v>0</v>
      </c>
      <c r="I1226" t="s">
        <v>29</v>
      </c>
      <c r="J1226">
        <v>60.8</v>
      </c>
      <c r="K1226" s="1">
        <v>45075</v>
      </c>
      <c r="L1226">
        <v>80</v>
      </c>
      <c r="M1226">
        <v>0.72</v>
      </c>
      <c r="N1226">
        <f>IF(E1226="",Data_Validation!$B$1,E1226)</f>
        <v>59.02</v>
      </c>
      <c r="O1226">
        <f>IF(J1226="",Data_Validation!$B$2,J1226)</f>
        <v>60.8</v>
      </c>
      <c r="P1226">
        <f t="shared" si="171"/>
        <v>3</v>
      </c>
      <c r="Q1226" s="2">
        <f>CustomerData[[#This Row],[avg_order_value_clean]]*CustomerData[[#This Row],[total_orders]]</f>
        <v>472.16</v>
      </c>
      <c r="R1226" s="2" t="str">
        <f t="shared" si="179"/>
        <v>Inactive</v>
      </c>
      <c r="S1226" s="2" t="str">
        <f t="shared" si="172"/>
        <v>High Risk</v>
      </c>
      <c r="T1226" s="2" t="str">
        <f t="shared" si="173"/>
        <v>45-54</v>
      </c>
      <c r="U1226" s="1">
        <f t="shared" ca="1" si="174"/>
        <v>1186</v>
      </c>
      <c r="V1226" s="2" t="str">
        <f t="shared" si="175"/>
        <v>High Loyalty</v>
      </c>
      <c r="W1226" s="2" t="str">
        <f t="shared" si="176"/>
        <v>Legitimate</v>
      </c>
      <c r="X1226" s="2" t="str">
        <f>IF(Q1226&lt;Data_Validation!$B$8,"Low Value",IF(Q1226&lt;Data_Validation!$B$9,"Medium Value","High Value"))</f>
        <v>Low Value</v>
      </c>
      <c r="Y1226" s="2" t="str">
        <f t="shared" si="177"/>
        <v>At Risk - Develop</v>
      </c>
      <c r="Z1226" s="2" t="str">
        <f t="shared" si="178"/>
        <v>Check Data</v>
      </c>
    </row>
    <row r="1227" spans="1:26" x14ac:dyDescent="0.3">
      <c r="A1227" t="s">
        <v>1166</v>
      </c>
      <c r="B1227">
        <v>35</v>
      </c>
      <c r="C1227" t="s">
        <v>14</v>
      </c>
      <c r="D1227" t="s">
        <v>18</v>
      </c>
      <c r="E1227">
        <v>132.35</v>
      </c>
      <c r="F1227">
        <v>7</v>
      </c>
      <c r="G1227">
        <v>209</v>
      </c>
      <c r="H1227">
        <v>0</v>
      </c>
      <c r="I1227" t="s">
        <v>16</v>
      </c>
      <c r="K1227" s="1">
        <v>45297</v>
      </c>
      <c r="L1227">
        <v>61</v>
      </c>
      <c r="M1227">
        <v>0.24</v>
      </c>
      <c r="N1227">
        <f>IF(E1227="",Data_Validation!$B$1,E1227)</f>
        <v>132.35</v>
      </c>
      <c r="O1227">
        <f>IF(J1227="",Data_Validation!$B$2,J1227)</f>
        <v>250</v>
      </c>
      <c r="P1227">
        <f t="shared" si="171"/>
        <v>1</v>
      </c>
      <c r="Q1227" s="2">
        <f>CustomerData[[#This Row],[avg_order_value_clean]]*CustomerData[[#This Row],[total_orders]]</f>
        <v>926.44999999999993</v>
      </c>
      <c r="R1227" s="2" t="str">
        <f t="shared" si="179"/>
        <v>Inactive</v>
      </c>
      <c r="S1227" s="2" t="str">
        <f t="shared" si="172"/>
        <v>Medium Risk</v>
      </c>
      <c r="T1227" s="2" t="str">
        <f t="shared" si="173"/>
        <v>35-44</v>
      </c>
      <c r="U1227" s="1">
        <f t="shared" ca="1" si="174"/>
        <v>964</v>
      </c>
      <c r="V1227" s="2" t="str">
        <f t="shared" si="175"/>
        <v>Medium Loyalty</v>
      </c>
      <c r="W1227" s="2" t="str">
        <f t="shared" si="176"/>
        <v>Legitimate</v>
      </c>
      <c r="X1227" s="2" t="str">
        <f>IF(Q1227&lt;Data_Validation!$B$8,"Low Value",IF(Q1227&lt;Data_Validation!$B$9,"Medium Value","High Value"))</f>
        <v>Low Value</v>
      </c>
      <c r="Y1227" s="2" t="str">
        <f t="shared" si="177"/>
        <v>Stable</v>
      </c>
      <c r="Z1227" s="2" t="str">
        <f t="shared" si="178"/>
        <v>Check Data</v>
      </c>
    </row>
    <row r="1228" spans="1:26" x14ac:dyDescent="0.3">
      <c r="A1228" t="s">
        <v>1167</v>
      </c>
      <c r="B1228">
        <v>33</v>
      </c>
      <c r="C1228" t="s">
        <v>21</v>
      </c>
      <c r="D1228" t="s">
        <v>44</v>
      </c>
      <c r="E1228">
        <v>60.2</v>
      </c>
      <c r="F1228">
        <v>6</v>
      </c>
      <c r="G1228">
        <v>318</v>
      </c>
      <c r="H1228">
        <v>0</v>
      </c>
      <c r="I1228" t="s">
        <v>16</v>
      </c>
      <c r="J1228">
        <v>69</v>
      </c>
      <c r="K1228" s="1">
        <v>45173</v>
      </c>
      <c r="L1228">
        <v>83</v>
      </c>
      <c r="M1228">
        <v>0.19</v>
      </c>
      <c r="N1228">
        <f>IF(E1228="",Data_Validation!$B$1,E1228)</f>
        <v>60.2</v>
      </c>
      <c r="O1228">
        <f>IF(J1228="",Data_Validation!$B$2,J1228)</f>
        <v>69</v>
      </c>
      <c r="P1228">
        <f t="shared" si="171"/>
        <v>1</v>
      </c>
      <c r="Q1228" s="2">
        <f>CustomerData[[#This Row],[avg_order_value_clean]]*CustomerData[[#This Row],[total_orders]]</f>
        <v>361.20000000000005</v>
      </c>
      <c r="R1228" s="2" t="str">
        <f t="shared" si="179"/>
        <v>Inactive</v>
      </c>
      <c r="S1228" s="2" t="str">
        <f t="shared" si="172"/>
        <v>Low Risk</v>
      </c>
      <c r="T1228" s="2" t="str">
        <f t="shared" si="173"/>
        <v>25-34</v>
      </c>
      <c r="U1228" s="1">
        <f t="shared" ca="1" si="174"/>
        <v>1088</v>
      </c>
      <c r="V1228" s="2" t="str">
        <f t="shared" si="175"/>
        <v>High Loyalty</v>
      </c>
      <c r="W1228" s="2" t="str">
        <f t="shared" si="176"/>
        <v>Legitimate</v>
      </c>
      <c r="X1228" s="2" t="str">
        <f>IF(Q1228&lt;Data_Validation!$B$8,"Low Value",IF(Q1228&lt;Data_Validation!$B$9,"Medium Value","High Value"))</f>
        <v>Low Value</v>
      </c>
      <c r="Y1228" s="2" t="str">
        <f t="shared" si="177"/>
        <v>Stable</v>
      </c>
      <c r="Z1228" s="2" t="str">
        <f t="shared" si="178"/>
        <v>Check Data</v>
      </c>
    </row>
    <row r="1229" spans="1:26" x14ac:dyDescent="0.3">
      <c r="A1229" t="s">
        <v>1168</v>
      </c>
      <c r="B1229">
        <v>57</v>
      </c>
      <c r="C1229" t="s">
        <v>21</v>
      </c>
      <c r="D1229" t="s">
        <v>52</v>
      </c>
      <c r="E1229">
        <v>27.79</v>
      </c>
      <c r="F1229">
        <v>8</v>
      </c>
      <c r="G1229">
        <v>132</v>
      </c>
      <c r="H1229">
        <v>0</v>
      </c>
      <c r="I1229" t="s">
        <v>19</v>
      </c>
      <c r="J1229">
        <v>29.1</v>
      </c>
      <c r="K1229" s="1">
        <v>44259</v>
      </c>
      <c r="L1229">
        <v>71</v>
      </c>
      <c r="M1229">
        <v>0.09</v>
      </c>
      <c r="N1229">
        <f>IF(E1229="",Data_Validation!$B$1,E1229)</f>
        <v>27.79</v>
      </c>
      <c r="O1229">
        <f>IF(J1229="",Data_Validation!$B$2,J1229)</f>
        <v>29.1</v>
      </c>
      <c r="P1229">
        <f t="shared" si="171"/>
        <v>1</v>
      </c>
      <c r="Q1229" s="2">
        <f>CustomerData[[#This Row],[avg_order_value_clean]]*CustomerData[[#This Row],[total_orders]]</f>
        <v>222.32</v>
      </c>
      <c r="R1229" s="2" t="str">
        <f t="shared" si="179"/>
        <v>Inactive</v>
      </c>
      <c r="S1229" s="2" t="str">
        <f t="shared" si="172"/>
        <v>Low Risk</v>
      </c>
      <c r="T1229" s="2" t="str">
        <f t="shared" si="173"/>
        <v>55+</v>
      </c>
      <c r="U1229" s="1">
        <f t="shared" ca="1" si="174"/>
        <v>2002</v>
      </c>
      <c r="V1229" s="2" t="str">
        <f t="shared" si="175"/>
        <v>High Loyalty</v>
      </c>
      <c r="W1229" s="2" t="str">
        <f t="shared" si="176"/>
        <v>Legitimate</v>
      </c>
      <c r="X1229" s="2" t="str">
        <f>IF(Q1229&lt;Data_Validation!$B$8,"Low Value",IF(Q1229&lt;Data_Validation!$B$9,"Medium Value","High Value"))</f>
        <v>Low Value</v>
      </c>
      <c r="Y1229" s="2" t="str">
        <f t="shared" si="177"/>
        <v>Stable</v>
      </c>
      <c r="Z1229" s="2" t="str">
        <f t="shared" si="178"/>
        <v>Check Data</v>
      </c>
    </row>
    <row r="1230" spans="1:26" x14ac:dyDescent="0.3">
      <c r="A1230" t="s">
        <v>1169</v>
      </c>
      <c r="B1230">
        <v>53</v>
      </c>
      <c r="C1230" t="s">
        <v>21</v>
      </c>
      <c r="D1230" t="s">
        <v>35</v>
      </c>
      <c r="E1230">
        <v>398.16</v>
      </c>
      <c r="F1230">
        <v>10</v>
      </c>
      <c r="G1230">
        <v>222</v>
      </c>
      <c r="H1230">
        <v>0</v>
      </c>
      <c r="I1230" t="s">
        <v>16</v>
      </c>
      <c r="J1230">
        <v>82.2</v>
      </c>
      <c r="K1230" s="1">
        <v>45332</v>
      </c>
      <c r="L1230">
        <v>22</v>
      </c>
      <c r="M1230">
        <v>0.32</v>
      </c>
      <c r="N1230">
        <f>IF(E1230="",Data_Validation!$B$1,E1230)</f>
        <v>398.16</v>
      </c>
      <c r="O1230">
        <f>IF(J1230="",Data_Validation!$B$2,J1230)</f>
        <v>82.2</v>
      </c>
      <c r="P1230">
        <f t="shared" si="171"/>
        <v>2</v>
      </c>
      <c r="Q1230" s="2">
        <f>CustomerData[[#This Row],[avg_order_value_clean]]*CustomerData[[#This Row],[total_orders]]</f>
        <v>3981.6000000000004</v>
      </c>
      <c r="R1230" s="2" t="str">
        <f t="shared" si="179"/>
        <v>Inactive</v>
      </c>
      <c r="S1230" s="2" t="str">
        <f t="shared" si="172"/>
        <v>Medium Risk</v>
      </c>
      <c r="T1230" s="2" t="str">
        <f t="shared" si="173"/>
        <v>45-54</v>
      </c>
      <c r="U1230" s="1">
        <f t="shared" ca="1" si="174"/>
        <v>929</v>
      </c>
      <c r="V1230" s="2" t="str">
        <f t="shared" si="175"/>
        <v>Low Loyalty</v>
      </c>
      <c r="W1230" s="2" t="str">
        <f t="shared" si="176"/>
        <v>Legitimate</v>
      </c>
      <c r="X1230" s="2" t="str">
        <f>IF(Q1230&lt;Data_Validation!$B$8,"Low Value",IF(Q1230&lt;Data_Validation!$B$9,"Medium Value","High Value"))</f>
        <v>High Value</v>
      </c>
      <c r="Y1230" s="2" t="str">
        <f t="shared" si="177"/>
        <v>High Value - Maintain</v>
      </c>
      <c r="Z1230" s="2" t="str">
        <f t="shared" si="178"/>
        <v>Check Data</v>
      </c>
    </row>
    <row r="1231" spans="1:26" x14ac:dyDescent="0.3">
      <c r="A1231" t="s">
        <v>1170</v>
      </c>
      <c r="B1231">
        <v>42</v>
      </c>
      <c r="C1231" t="s">
        <v>14</v>
      </c>
      <c r="D1231" t="s">
        <v>52</v>
      </c>
      <c r="E1231">
        <v>122.13</v>
      </c>
      <c r="F1231">
        <v>13</v>
      </c>
      <c r="G1231">
        <v>344</v>
      </c>
      <c r="H1231">
        <v>0</v>
      </c>
      <c r="I1231" t="s">
        <v>40</v>
      </c>
      <c r="J1231">
        <v>38.9</v>
      </c>
      <c r="K1231" s="1">
        <v>44367</v>
      </c>
      <c r="L1231">
        <v>79</v>
      </c>
      <c r="M1231">
        <v>0.4</v>
      </c>
      <c r="N1231">
        <f>IF(E1231="",Data_Validation!$B$1,E1231)</f>
        <v>122.13</v>
      </c>
      <c r="O1231">
        <f>IF(J1231="",Data_Validation!$B$2,J1231)</f>
        <v>38.9</v>
      </c>
      <c r="P1231">
        <f t="shared" si="171"/>
        <v>1</v>
      </c>
      <c r="Q1231" s="2">
        <f>CustomerData[[#This Row],[avg_order_value_clean]]*CustomerData[[#This Row],[total_orders]]</f>
        <v>1587.69</v>
      </c>
      <c r="R1231" s="2" t="str">
        <f t="shared" si="179"/>
        <v>Inactive</v>
      </c>
      <c r="S1231" s="2" t="str">
        <f t="shared" si="172"/>
        <v>Medium Risk</v>
      </c>
      <c r="T1231" s="2" t="str">
        <f t="shared" si="173"/>
        <v>35-44</v>
      </c>
      <c r="U1231" s="1">
        <f t="shared" ca="1" si="174"/>
        <v>1894</v>
      </c>
      <c r="V1231" s="2" t="str">
        <f t="shared" si="175"/>
        <v>High Loyalty</v>
      </c>
      <c r="W1231" s="2" t="str">
        <f t="shared" si="176"/>
        <v>Legitimate</v>
      </c>
      <c r="X1231" s="2" t="str">
        <f>IF(Q1231&lt;Data_Validation!$B$8,"Low Value",IF(Q1231&lt;Data_Validation!$B$9,"Medium Value","High Value"))</f>
        <v>High Value</v>
      </c>
      <c r="Y1231" s="2" t="str">
        <f t="shared" si="177"/>
        <v>High Value - Maintain</v>
      </c>
      <c r="Z1231" s="2" t="str">
        <f t="shared" si="178"/>
        <v>Check Data</v>
      </c>
    </row>
    <row r="1232" spans="1:26" x14ac:dyDescent="0.3">
      <c r="A1232" t="s">
        <v>1171</v>
      </c>
      <c r="B1232">
        <v>40</v>
      </c>
      <c r="C1232" t="s">
        <v>21</v>
      </c>
      <c r="D1232" t="s">
        <v>44</v>
      </c>
      <c r="E1232">
        <v>234.83</v>
      </c>
      <c r="F1232">
        <v>10</v>
      </c>
      <c r="G1232">
        <v>180</v>
      </c>
      <c r="H1232">
        <v>0</v>
      </c>
      <c r="I1232" t="s">
        <v>40</v>
      </c>
      <c r="J1232">
        <v>79.7</v>
      </c>
      <c r="K1232" s="1">
        <v>45617</v>
      </c>
      <c r="L1232">
        <v>73</v>
      </c>
      <c r="M1232">
        <v>0.1</v>
      </c>
      <c r="N1232">
        <f>IF(E1232="",Data_Validation!$B$1,E1232)</f>
        <v>234.83</v>
      </c>
      <c r="O1232">
        <f>IF(J1232="",Data_Validation!$B$2,J1232)</f>
        <v>79.7</v>
      </c>
      <c r="P1232">
        <f t="shared" si="171"/>
        <v>1</v>
      </c>
      <c r="Q1232" s="2">
        <f>CustomerData[[#This Row],[avg_order_value_clean]]*CustomerData[[#This Row],[total_orders]]</f>
        <v>2348.3000000000002</v>
      </c>
      <c r="R1232" s="2" t="str">
        <f t="shared" si="179"/>
        <v>Inactive</v>
      </c>
      <c r="S1232" s="2" t="str">
        <f t="shared" si="172"/>
        <v>Low Risk</v>
      </c>
      <c r="T1232" s="2" t="str">
        <f t="shared" si="173"/>
        <v>35-44</v>
      </c>
      <c r="U1232" s="1">
        <f t="shared" ca="1" si="174"/>
        <v>644</v>
      </c>
      <c r="V1232" s="2" t="str">
        <f t="shared" si="175"/>
        <v>High Loyalty</v>
      </c>
      <c r="W1232" s="2" t="str">
        <f t="shared" si="176"/>
        <v>Legitimate</v>
      </c>
      <c r="X1232" s="2" t="str">
        <f>IF(Q1232&lt;Data_Validation!$B$8,"Low Value",IF(Q1232&lt;Data_Validation!$B$9,"Medium Value","High Value"))</f>
        <v>High Value</v>
      </c>
      <c r="Y1232" s="2" t="str">
        <f t="shared" si="177"/>
        <v>High Value - Maintain</v>
      </c>
      <c r="Z1232" s="2" t="str">
        <f t="shared" si="178"/>
        <v>Check Data</v>
      </c>
    </row>
    <row r="1233" spans="1:26" x14ac:dyDescent="0.3">
      <c r="A1233" t="s">
        <v>819</v>
      </c>
      <c r="B1233">
        <v>29</v>
      </c>
      <c r="C1233" t="s">
        <v>14</v>
      </c>
      <c r="D1233" t="s">
        <v>22</v>
      </c>
      <c r="E1233">
        <v>70.27</v>
      </c>
      <c r="F1233">
        <v>12</v>
      </c>
      <c r="G1233">
        <v>27</v>
      </c>
      <c r="H1233">
        <v>1</v>
      </c>
      <c r="I1233" t="s">
        <v>40</v>
      </c>
      <c r="J1233">
        <v>1.9</v>
      </c>
      <c r="K1233" s="1">
        <v>45287</v>
      </c>
      <c r="L1233">
        <v>17</v>
      </c>
      <c r="M1233">
        <v>0.28999999999999998</v>
      </c>
      <c r="N1233">
        <f>IF(E1233="",Data_Validation!$B$1,E1233)</f>
        <v>70.27</v>
      </c>
      <c r="O1233">
        <f>IF(J1233="",Data_Validation!$B$2,J1233)</f>
        <v>1.9</v>
      </c>
      <c r="P1233">
        <f t="shared" si="171"/>
        <v>2</v>
      </c>
      <c r="Q1233" s="2">
        <f>CustomerData[[#This Row],[avg_order_value_clean]]*CustomerData[[#This Row],[total_orders]]</f>
        <v>843.24</v>
      </c>
      <c r="R1233" s="2" t="str">
        <f t="shared" si="179"/>
        <v>Active</v>
      </c>
      <c r="S1233" s="2" t="str">
        <f t="shared" si="172"/>
        <v>Medium Risk</v>
      </c>
      <c r="T1233" s="2" t="str">
        <f t="shared" si="173"/>
        <v>25-34</v>
      </c>
      <c r="U1233" s="1">
        <f t="shared" ca="1" si="174"/>
        <v>974</v>
      </c>
      <c r="V1233" s="2" t="str">
        <f t="shared" si="175"/>
        <v>Low Loyalty</v>
      </c>
      <c r="W1233" s="2" t="str">
        <f t="shared" si="176"/>
        <v>Fraudulent</v>
      </c>
      <c r="X1233" s="2" t="str">
        <f>IF(Q1233&lt;Data_Validation!$B$8,"Low Value",IF(Q1233&lt;Data_Validation!$B$9,"Medium Value","High Value"))</f>
        <v>Low Value</v>
      </c>
      <c r="Y1233" s="2" t="str">
        <f t="shared" si="177"/>
        <v>Stable</v>
      </c>
      <c r="Z1233" s="2" t="str">
        <f t="shared" si="178"/>
        <v>Check Data</v>
      </c>
    </row>
    <row r="1234" spans="1:26" x14ac:dyDescent="0.3">
      <c r="A1234" t="s">
        <v>1172</v>
      </c>
      <c r="B1234">
        <v>51</v>
      </c>
      <c r="C1234" t="s">
        <v>21</v>
      </c>
      <c r="D1234" t="s">
        <v>28</v>
      </c>
      <c r="E1234">
        <v>233.86</v>
      </c>
      <c r="F1234">
        <v>14</v>
      </c>
      <c r="G1234">
        <v>192</v>
      </c>
      <c r="H1234">
        <v>0</v>
      </c>
      <c r="I1234" t="s">
        <v>29</v>
      </c>
      <c r="J1234">
        <v>39.299999999999997</v>
      </c>
      <c r="K1234" s="1">
        <v>45334</v>
      </c>
      <c r="L1234">
        <v>97</v>
      </c>
      <c r="M1234">
        <v>0.14000000000000001</v>
      </c>
      <c r="N1234">
        <f>IF(E1234="",Data_Validation!$B$1,E1234)</f>
        <v>233.86</v>
      </c>
      <c r="O1234">
        <f>IF(J1234="",Data_Validation!$B$2,J1234)</f>
        <v>39.299999999999997</v>
      </c>
      <c r="P1234">
        <f t="shared" si="171"/>
        <v>1</v>
      </c>
      <c r="Q1234" s="2">
        <f>CustomerData[[#This Row],[avg_order_value_clean]]*CustomerData[[#This Row],[total_orders]]</f>
        <v>3274.04</v>
      </c>
      <c r="R1234" s="2" t="str">
        <f t="shared" si="179"/>
        <v>Inactive</v>
      </c>
      <c r="S1234" s="2" t="str">
        <f t="shared" si="172"/>
        <v>Low Risk</v>
      </c>
      <c r="T1234" s="2" t="str">
        <f t="shared" si="173"/>
        <v>45-54</v>
      </c>
      <c r="U1234" s="1">
        <f t="shared" ca="1" si="174"/>
        <v>927</v>
      </c>
      <c r="V1234" s="2" t="str">
        <f t="shared" si="175"/>
        <v>High Loyalty</v>
      </c>
      <c r="W1234" s="2" t="str">
        <f t="shared" si="176"/>
        <v>Legitimate</v>
      </c>
      <c r="X1234" s="2" t="str">
        <f>IF(Q1234&lt;Data_Validation!$B$8,"Low Value",IF(Q1234&lt;Data_Validation!$B$9,"Medium Value","High Value"))</f>
        <v>High Value</v>
      </c>
      <c r="Y1234" s="2" t="str">
        <f t="shared" si="177"/>
        <v>High Value - Maintain</v>
      </c>
      <c r="Z1234" s="2" t="str">
        <f t="shared" si="178"/>
        <v>Check Data</v>
      </c>
    </row>
    <row r="1235" spans="1:26" x14ac:dyDescent="0.3">
      <c r="A1235" t="s">
        <v>1173</v>
      </c>
      <c r="B1235">
        <v>53</v>
      </c>
      <c r="C1235" t="s">
        <v>14</v>
      </c>
      <c r="D1235" t="s">
        <v>50</v>
      </c>
      <c r="E1235">
        <v>90.38</v>
      </c>
      <c r="F1235">
        <v>4</v>
      </c>
      <c r="G1235">
        <v>300</v>
      </c>
      <c r="H1235">
        <v>0</v>
      </c>
      <c r="I1235" t="s">
        <v>40</v>
      </c>
      <c r="J1235">
        <v>22</v>
      </c>
      <c r="K1235" s="1">
        <v>45749</v>
      </c>
      <c r="L1235">
        <v>2</v>
      </c>
      <c r="M1235">
        <v>0.27</v>
      </c>
      <c r="N1235">
        <f>IF(E1235="",Data_Validation!$B$1,E1235)</f>
        <v>90.38</v>
      </c>
      <c r="O1235">
        <f>IF(J1235="",Data_Validation!$B$2,J1235)</f>
        <v>22</v>
      </c>
      <c r="P1235">
        <f t="shared" si="171"/>
        <v>1</v>
      </c>
      <c r="Q1235" s="2">
        <f>CustomerData[[#This Row],[avg_order_value_clean]]*CustomerData[[#This Row],[total_orders]]</f>
        <v>361.52</v>
      </c>
      <c r="R1235" s="2" t="str">
        <f t="shared" si="179"/>
        <v>Inactive</v>
      </c>
      <c r="S1235" s="2" t="str">
        <f t="shared" si="172"/>
        <v>Medium Risk</v>
      </c>
      <c r="T1235" s="2" t="str">
        <f t="shared" si="173"/>
        <v>45-54</v>
      </c>
      <c r="U1235" s="1">
        <f t="shared" ca="1" si="174"/>
        <v>512</v>
      </c>
      <c r="V1235" s="2" t="str">
        <f t="shared" si="175"/>
        <v>Low Loyalty</v>
      </c>
      <c r="W1235" s="2" t="str">
        <f t="shared" si="176"/>
        <v>Legitimate</v>
      </c>
      <c r="X1235" s="2" t="str">
        <f>IF(Q1235&lt;Data_Validation!$B$8,"Low Value",IF(Q1235&lt;Data_Validation!$B$9,"Medium Value","High Value"))</f>
        <v>Low Value</v>
      </c>
      <c r="Y1235" s="2" t="str">
        <f t="shared" si="177"/>
        <v>Stable</v>
      </c>
      <c r="Z1235" s="2" t="str">
        <f t="shared" si="178"/>
        <v>Check Data</v>
      </c>
    </row>
    <row r="1236" spans="1:26" x14ac:dyDescent="0.3">
      <c r="A1236" t="s">
        <v>1174</v>
      </c>
      <c r="B1236">
        <v>54</v>
      </c>
      <c r="C1236" t="s">
        <v>14</v>
      </c>
      <c r="D1236" t="s">
        <v>28</v>
      </c>
      <c r="E1236">
        <v>137.6</v>
      </c>
      <c r="F1236">
        <v>10</v>
      </c>
      <c r="G1236">
        <v>255</v>
      </c>
      <c r="H1236">
        <v>0</v>
      </c>
      <c r="I1236" t="s">
        <v>29</v>
      </c>
      <c r="J1236">
        <v>44.4</v>
      </c>
      <c r="K1236" s="1">
        <v>45593</v>
      </c>
      <c r="L1236">
        <v>7</v>
      </c>
      <c r="M1236">
        <v>0.19</v>
      </c>
      <c r="N1236">
        <f>IF(E1236="",Data_Validation!$B$1,E1236)</f>
        <v>137.6</v>
      </c>
      <c r="O1236">
        <f>IF(J1236="",Data_Validation!$B$2,J1236)</f>
        <v>44.4</v>
      </c>
      <c r="P1236">
        <f t="shared" si="171"/>
        <v>2</v>
      </c>
      <c r="Q1236" s="2">
        <f>CustomerData[[#This Row],[avg_order_value_clean]]*CustomerData[[#This Row],[total_orders]]</f>
        <v>1376</v>
      </c>
      <c r="R1236" s="2" t="str">
        <f t="shared" si="179"/>
        <v>Inactive</v>
      </c>
      <c r="S1236" s="2" t="str">
        <f t="shared" si="172"/>
        <v>Low Risk</v>
      </c>
      <c r="T1236" s="2" t="str">
        <f t="shared" si="173"/>
        <v>45-54</v>
      </c>
      <c r="U1236" s="1">
        <f t="shared" ca="1" si="174"/>
        <v>668</v>
      </c>
      <c r="V1236" s="2" t="str">
        <f t="shared" si="175"/>
        <v>Low Loyalty</v>
      </c>
      <c r="W1236" s="2" t="str">
        <f t="shared" si="176"/>
        <v>Legitimate</v>
      </c>
      <c r="X1236" s="2" t="str">
        <f>IF(Q1236&lt;Data_Validation!$B$8,"Low Value",IF(Q1236&lt;Data_Validation!$B$9,"Medium Value","High Value"))</f>
        <v>Low Value</v>
      </c>
      <c r="Y1236" s="2" t="str">
        <f t="shared" si="177"/>
        <v>Stable</v>
      </c>
      <c r="Z1236" s="2" t="str">
        <f t="shared" si="178"/>
        <v>Check Data</v>
      </c>
    </row>
    <row r="1237" spans="1:26" x14ac:dyDescent="0.3">
      <c r="A1237" t="s">
        <v>1175</v>
      </c>
      <c r="B1237">
        <v>20</v>
      </c>
      <c r="C1237" t="s">
        <v>21</v>
      </c>
      <c r="D1237" t="s">
        <v>28</v>
      </c>
      <c r="E1237">
        <v>63.31</v>
      </c>
      <c r="F1237">
        <v>11</v>
      </c>
      <c r="G1237">
        <v>110</v>
      </c>
      <c r="H1237">
        <v>0</v>
      </c>
      <c r="I1237" t="s">
        <v>19</v>
      </c>
      <c r="J1237">
        <v>94.7</v>
      </c>
      <c r="K1237" s="1">
        <v>45429</v>
      </c>
      <c r="L1237">
        <v>95</v>
      </c>
      <c r="M1237">
        <v>0.41</v>
      </c>
      <c r="N1237">
        <f>IF(E1237="",Data_Validation!$B$1,E1237)</f>
        <v>63.31</v>
      </c>
      <c r="O1237">
        <f>IF(J1237="",Data_Validation!$B$2,J1237)</f>
        <v>94.7</v>
      </c>
      <c r="P1237">
        <f t="shared" si="171"/>
        <v>1</v>
      </c>
      <c r="Q1237" s="2">
        <f>CustomerData[[#This Row],[avg_order_value_clean]]*CustomerData[[#This Row],[total_orders]]</f>
        <v>696.41000000000008</v>
      </c>
      <c r="R1237" s="2" t="str">
        <f t="shared" si="179"/>
        <v>Inactive</v>
      </c>
      <c r="S1237" s="2" t="str">
        <f t="shared" si="172"/>
        <v>Medium Risk</v>
      </c>
      <c r="T1237" s="2" t="str">
        <f t="shared" si="173"/>
        <v>Under 25</v>
      </c>
      <c r="U1237" s="1">
        <f t="shared" ca="1" si="174"/>
        <v>832</v>
      </c>
      <c r="V1237" s="2" t="str">
        <f t="shared" si="175"/>
        <v>High Loyalty</v>
      </c>
      <c r="W1237" s="2" t="str">
        <f t="shared" si="176"/>
        <v>Legitimate</v>
      </c>
      <c r="X1237" s="2" t="str">
        <f>IF(Q1237&lt;Data_Validation!$B$8,"Low Value",IF(Q1237&lt;Data_Validation!$B$9,"Medium Value","High Value"))</f>
        <v>Low Value</v>
      </c>
      <c r="Y1237" s="2" t="str">
        <f t="shared" si="177"/>
        <v>Stable</v>
      </c>
      <c r="Z1237" s="2" t="str">
        <f t="shared" si="178"/>
        <v>Check Data</v>
      </c>
    </row>
    <row r="1238" spans="1:26" x14ac:dyDescent="0.3">
      <c r="A1238" t="s">
        <v>1176</v>
      </c>
      <c r="B1238">
        <v>26</v>
      </c>
      <c r="C1238" t="s">
        <v>14</v>
      </c>
      <c r="D1238" t="s">
        <v>44</v>
      </c>
      <c r="E1238">
        <v>44.8</v>
      </c>
      <c r="F1238">
        <v>11</v>
      </c>
      <c r="G1238">
        <v>193</v>
      </c>
      <c r="H1238">
        <v>0</v>
      </c>
      <c r="I1238" t="s">
        <v>19</v>
      </c>
      <c r="J1238">
        <v>15.9</v>
      </c>
      <c r="K1238" s="1">
        <v>44528</v>
      </c>
      <c r="L1238">
        <v>14</v>
      </c>
      <c r="M1238">
        <v>0.25</v>
      </c>
      <c r="N1238">
        <f>IF(E1238="",Data_Validation!$B$1,E1238)</f>
        <v>44.8</v>
      </c>
      <c r="O1238">
        <f>IF(J1238="",Data_Validation!$B$2,J1238)</f>
        <v>15.9</v>
      </c>
      <c r="P1238">
        <f t="shared" si="171"/>
        <v>2</v>
      </c>
      <c r="Q1238" s="2">
        <f>CustomerData[[#This Row],[avg_order_value_clean]]*CustomerData[[#This Row],[total_orders]]</f>
        <v>492.79999999999995</v>
      </c>
      <c r="R1238" s="2" t="str">
        <f t="shared" si="179"/>
        <v>Inactive</v>
      </c>
      <c r="S1238" s="2" t="str">
        <f t="shared" si="172"/>
        <v>Medium Risk</v>
      </c>
      <c r="T1238" s="2" t="str">
        <f t="shared" si="173"/>
        <v>25-34</v>
      </c>
      <c r="U1238" s="1">
        <f t="shared" ca="1" si="174"/>
        <v>1733</v>
      </c>
      <c r="V1238" s="2" t="str">
        <f t="shared" si="175"/>
        <v>Low Loyalty</v>
      </c>
      <c r="W1238" s="2" t="str">
        <f t="shared" si="176"/>
        <v>Legitimate</v>
      </c>
      <c r="X1238" s="2" t="str">
        <f>IF(Q1238&lt;Data_Validation!$B$8,"Low Value",IF(Q1238&lt;Data_Validation!$B$9,"Medium Value","High Value"))</f>
        <v>Low Value</v>
      </c>
      <c r="Y1238" s="2" t="str">
        <f t="shared" si="177"/>
        <v>Stable</v>
      </c>
      <c r="Z1238" s="2" t="str">
        <f t="shared" si="178"/>
        <v>Check Data</v>
      </c>
    </row>
    <row r="1239" spans="1:26" x14ac:dyDescent="0.3">
      <c r="A1239" t="s">
        <v>1177</v>
      </c>
      <c r="B1239">
        <v>78</v>
      </c>
      <c r="C1239" t="s">
        <v>25</v>
      </c>
      <c r="D1239" t="s">
        <v>50</v>
      </c>
      <c r="E1239">
        <v>125.43</v>
      </c>
      <c r="F1239">
        <v>12</v>
      </c>
      <c r="G1239">
        <v>123</v>
      </c>
      <c r="H1239">
        <v>0</v>
      </c>
      <c r="I1239" t="s">
        <v>40</v>
      </c>
      <c r="J1239">
        <v>8.8000000000000007</v>
      </c>
      <c r="K1239" s="1">
        <v>44488</v>
      </c>
      <c r="L1239">
        <v>4</v>
      </c>
      <c r="M1239">
        <v>0.51</v>
      </c>
      <c r="N1239">
        <f>IF(E1239="",Data_Validation!$B$1,E1239)</f>
        <v>125.43</v>
      </c>
      <c r="O1239">
        <f>IF(J1239="",Data_Validation!$B$2,J1239)</f>
        <v>8.8000000000000007</v>
      </c>
      <c r="P1239">
        <f t="shared" si="171"/>
        <v>2</v>
      </c>
      <c r="Q1239" s="2">
        <f>CustomerData[[#This Row],[avg_order_value_clean]]*CustomerData[[#This Row],[total_orders]]</f>
        <v>1505.16</v>
      </c>
      <c r="R1239" s="2" t="str">
        <f t="shared" si="179"/>
        <v>Inactive</v>
      </c>
      <c r="S1239" s="2" t="str">
        <f t="shared" si="172"/>
        <v>High Risk</v>
      </c>
      <c r="T1239" s="2" t="str">
        <f t="shared" si="173"/>
        <v>55+</v>
      </c>
      <c r="U1239" s="1">
        <f t="shared" ca="1" si="174"/>
        <v>1773</v>
      </c>
      <c r="V1239" s="2" t="str">
        <f t="shared" si="175"/>
        <v>Low Loyalty</v>
      </c>
      <c r="W1239" s="2" t="str">
        <f t="shared" si="176"/>
        <v>Legitimate</v>
      </c>
      <c r="X1239" s="2" t="str">
        <f>IF(Q1239&lt;Data_Validation!$B$8,"Low Value",IF(Q1239&lt;Data_Validation!$B$9,"Medium Value","High Value"))</f>
        <v>Low Value</v>
      </c>
      <c r="Y1239" s="2" t="str">
        <f t="shared" si="177"/>
        <v>At Risk - Develop</v>
      </c>
      <c r="Z1239" s="2" t="str">
        <f t="shared" si="178"/>
        <v>Check Data</v>
      </c>
    </row>
    <row r="1240" spans="1:26" x14ac:dyDescent="0.3">
      <c r="A1240" t="s">
        <v>1178</v>
      </c>
      <c r="B1240">
        <v>70</v>
      </c>
      <c r="C1240" t="s">
        <v>21</v>
      </c>
      <c r="D1240" t="s">
        <v>37</v>
      </c>
      <c r="E1240">
        <v>343.49</v>
      </c>
      <c r="F1240">
        <v>9</v>
      </c>
      <c r="G1240">
        <v>90</v>
      </c>
      <c r="H1240">
        <v>0</v>
      </c>
      <c r="I1240" t="s">
        <v>29</v>
      </c>
      <c r="J1240">
        <v>5.8</v>
      </c>
      <c r="K1240" s="1">
        <v>45566</v>
      </c>
      <c r="L1240">
        <v>45</v>
      </c>
      <c r="M1240">
        <v>0.3</v>
      </c>
      <c r="N1240">
        <f>IF(E1240="",Data_Validation!$B$1,E1240)</f>
        <v>343.49</v>
      </c>
      <c r="O1240">
        <f>IF(J1240="",Data_Validation!$B$2,J1240)</f>
        <v>5.8</v>
      </c>
      <c r="P1240">
        <f t="shared" si="171"/>
        <v>1</v>
      </c>
      <c r="Q1240" s="2">
        <f>CustomerData[[#This Row],[avg_order_value_clean]]*CustomerData[[#This Row],[total_orders]]</f>
        <v>3091.41</v>
      </c>
      <c r="R1240" s="2" t="str">
        <f t="shared" si="179"/>
        <v>At Risk</v>
      </c>
      <c r="S1240" s="2" t="str">
        <f t="shared" si="172"/>
        <v>Medium Risk</v>
      </c>
      <c r="T1240" s="2" t="str">
        <f t="shared" si="173"/>
        <v>55+</v>
      </c>
      <c r="U1240" s="1">
        <f t="shared" ca="1" si="174"/>
        <v>695</v>
      </c>
      <c r="V1240" s="2" t="str">
        <f t="shared" si="175"/>
        <v>Medium Loyalty</v>
      </c>
      <c r="W1240" s="2" t="str">
        <f t="shared" si="176"/>
        <v>Legitimate</v>
      </c>
      <c r="X1240" s="2" t="str">
        <f>IF(Q1240&lt;Data_Validation!$B$8,"Low Value",IF(Q1240&lt;Data_Validation!$B$9,"Medium Value","High Value"))</f>
        <v>High Value</v>
      </c>
      <c r="Y1240" s="2" t="str">
        <f t="shared" si="177"/>
        <v>High Value - Maintain</v>
      </c>
      <c r="Z1240" s="2" t="str">
        <f t="shared" si="178"/>
        <v>Check Data</v>
      </c>
    </row>
    <row r="1241" spans="1:26" x14ac:dyDescent="0.3">
      <c r="A1241" t="s">
        <v>349</v>
      </c>
      <c r="B1241">
        <v>35</v>
      </c>
      <c r="C1241" t="s">
        <v>14</v>
      </c>
      <c r="D1241" t="s">
        <v>35</v>
      </c>
      <c r="E1241">
        <v>231.03</v>
      </c>
      <c r="F1241">
        <v>9</v>
      </c>
      <c r="G1241">
        <v>135</v>
      </c>
      <c r="H1241">
        <v>0</v>
      </c>
      <c r="I1241" t="s">
        <v>40</v>
      </c>
      <c r="J1241">
        <v>12.3</v>
      </c>
      <c r="K1241" s="1">
        <v>45229</v>
      </c>
      <c r="L1241">
        <v>63</v>
      </c>
      <c r="M1241">
        <v>0.12</v>
      </c>
      <c r="N1241">
        <f>IF(E1241="",Data_Validation!$B$1,E1241)</f>
        <v>231.03</v>
      </c>
      <c r="O1241">
        <f>IF(J1241="",Data_Validation!$B$2,J1241)</f>
        <v>12.3</v>
      </c>
      <c r="P1241">
        <f t="shared" si="171"/>
        <v>3</v>
      </c>
      <c r="Q1241" s="2">
        <f>CustomerData[[#This Row],[avg_order_value_clean]]*CustomerData[[#This Row],[total_orders]]</f>
        <v>2079.27</v>
      </c>
      <c r="R1241" s="2" t="str">
        <f t="shared" si="179"/>
        <v>Inactive</v>
      </c>
      <c r="S1241" s="2" t="str">
        <f t="shared" si="172"/>
        <v>Low Risk</v>
      </c>
      <c r="T1241" s="2" t="str">
        <f t="shared" si="173"/>
        <v>35-44</v>
      </c>
      <c r="U1241" s="1">
        <f t="shared" ca="1" si="174"/>
        <v>1032</v>
      </c>
      <c r="V1241" s="2" t="str">
        <f t="shared" si="175"/>
        <v>Medium Loyalty</v>
      </c>
      <c r="W1241" s="2" t="str">
        <f t="shared" si="176"/>
        <v>Legitimate</v>
      </c>
      <c r="X1241" s="2" t="str">
        <f>IF(Q1241&lt;Data_Validation!$B$8,"Low Value",IF(Q1241&lt;Data_Validation!$B$9,"Medium Value","High Value"))</f>
        <v>High Value</v>
      </c>
      <c r="Y1241" s="2" t="str">
        <f t="shared" si="177"/>
        <v>High Value - Maintain</v>
      </c>
      <c r="Z1241" s="2" t="str">
        <f t="shared" si="178"/>
        <v>Check Data</v>
      </c>
    </row>
    <row r="1242" spans="1:26" x14ac:dyDescent="0.3">
      <c r="A1242" t="s">
        <v>1179</v>
      </c>
      <c r="B1242">
        <v>60</v>
      </c>
      <c r="C1242" t="s">
        <v>21</v>
      </c>
      <c r="D1242" t="s">
        <v>18</v>
      </c>
      <c r="E1242">
        <v>77.87</v>
      </c>
      <c r="F1242">
        <v>12</v>
      </c>
      <c r="G1242">
        <v>282</v>
      </c>
      <c r="H1242">
        <v>0</v>
      </c>
      <c r="I1242" t="s">
        <v>16</v>
      </c>
      <c r="J1242">
        <v>6.2</v>
      </c>
      <c r="K1242" s="1">
        <v>45176</v>
      </c>
      <c r="L1242">
        <v>10</v>
      </c>
      <c r="M1242">
        <v>0.75</v>
      </c>
      <c r="N1242">
        <f>IF(E1242="",Data_Validation!$B$1,E1242)</f>
        <v>77.87</v>
      </c>
      <c r="O1242">
        <f>IF(J1242="",Data_Validation!$B$2,J1242)</f>
        <v>6.2</v>
      </c>
      <c r="P1242">
        <f t="shared" si="171"/>
        <v>1</v>
      </c>
      <c r="Q1242" s="2">
        <f>CustomerData[[#This Row],[avg_order_value_clean]]*CustomerData[[#This Row],[total_orders]]</f>
        <v>934.44</v>
      </c>
      <c r="R1242" s="2" t="str">
        <f t="shared" si="179"/>
        <v>Inactive</v>
      </c>
      <c r="S1242" s="2" t="str">
        <f t="shared" si="172"/>
        <v>High Risk</v>
      </c>
      <c r="T1242" s="2" t="str">
        <f t="shared" si="173"/>
        <v>55+</v>
      </c>
      <c r="U1242" s="1">
        <f t="shared" ca="1" si="174"/>
        <v>1085</v>
      </c>
      <c r="V1242" s="2" t="str">
        <f t="shared" si="175"/>
        <v>Low Loyalty</v>
      </c>
      <c r="W1242" s="2" t="str">
        <f t="shared" si="176"/>
        <v>Legitimate</v>
      </c>
      <c r="X1242" s="2" t="str">
        <f>IF(Q1242&lt;Data_Validation!$B$8,"Low Value",IF(Q1242&lt;Data_Validation!$B$9,"Medium Value","High Value"))</f>
        <v>Low Value</v>
      </c>
      <c r="Y1242" s="2" t="str">
        <f t="shared" si="177"/>
        <v>At Risk - Develop</v>
      </c>
      <c r="Z1242" s="2" t="str">
        <f t="shared" si="178"/>
        <v>Check Data</v>
      </c>
    </row>
    <row r="1243" spans="1:26" x14ac:dyDescent="0.3">
      <c r="A1243" t="s">
        <v>1180</v>
      </c>
      <c r="B1243">
        <v>52</v>
      </c>
      <c r="C1243" t="s">
        <v>14</v>
      </c>
      <c r="D1243" t="s">
        <v>28</v>
      </c>
      <c r="E1243">
        <v>62.58</v>
      </c>
      <c r="F1243">
        <v>7</v>
      </c>
      <c r="G1243">
        <v>228</v>
      </c>
      <c r="H1243">
        <v>0</v>
      </c>
      <c r="I1243" t="s">
        <v>29</v>
      </c>
      <c r="J1243">
        <v>68.5</v>
      </c>
      <c r="K1243" s="1">
        <v>45487</v>
      </c>
      <c r="L1243">
        <v>45</v>
      </c>
      <c r="M1243">
        <v>0.23</v>
      </c>
      <c r="N1243">
        <f>IF(E1243="",Data_Validation!$B$1,E1243)</f>
        <v>62.58</v>
      </c>
      <c r="O1243">
        <f>IF(J1243="",Data_Validation!$B$2,J1243)</f>
        <v>68.5</v>
      </c>
      <c r="P1243">
        <f t="shared" si="171"/>
        <v>2</v>
      </c>
      <c r="Q1243" s="2">
        <f>CustomerData[[#This Row],[avg_order_value_clean]]*CustomerData[[#This Row],[total_orders]]</f>
        <v>438.06</v>
      </c>
      <c r="R1243" s="2" t="str">
        <f t="shared" si="179"/>
        <v>Inactive</v>
      </c>
      <c r="S1243" s="2" t="str">
        <f t="shared" si="172"/>
        <v>Medium Risk</v>
      </c>
      <c r="T1243" s="2" t="str">
        <f t="shared" si="173"/>
        <v>45-54</v>
      </c>
      <c r="U1243" s="1">
        <f t="shared" ca="1" si="174"/>
        <v>774</v>
      </c>
      <c r="V1243" s="2" t="str">
        <f t="shared" si="175"/>
        <v>Medium Loyalty</v>
      </c>
      <c r="W1243" s="2" t="str">
        <f t="shared" si="176"/>
        <v>Legitimate</v>
      </c>
      <c r="X1243" s="2" t="str">
        <f>IF(Q1243&lt;Data_Validation!$B$8,"Low Value",IF(Q1243&lt;Data_Validation!$B$9,"Medium Value","High Value"))</f>
        <v>Low Value</v>
      </c>
      <c r="Y1243" s="2" t="str">
        <f t="shared" si="177"/>
        <v>Stable</v>
      </c>
      <c r="Z1243" s="2" t="str">
        <f t="shared" si="178"/>
        <v>Check Data</v>
      </c>
    </row>
    <row r="1244" spans="1:26" x14ac:dyDescent="0.3">
      <c r="A1244" t="s">
        <v>1181</v>
      </c>
      <c r="B1244">
        <v>79</v>
      </c>
      <c r="C1244" t="s">
        <v>21</v>
      </c>
      <c r="D1244" t="s">
        <v>52</v>
      </c>
      <c r="E1244">
        <v>128.30000000000001</v>
      </c>
      <c r="F1244">
        <v>11</v>
      </c>
      <c r="G1244">
        <v>144</v>
      </c>
      <c r="H1244">
        <v>0</v>
      </c>
      <c r="I1244" t="s">
        <v>29</v>
      </c>
      <c r="J1244">
        <v>11.7</v>
      </c>
      <c r="K1244" s="1">
        <v>44175</v>
      </c>
      <c r="L1244">
        <v>86</v>
      </c>
      <c r="M1244">
        <v>0.13</v>
      </c>
      <c r="N1244">
        <f>IF(E1244="",Data_Validation!$B$1,E1244)</f>
        <v>128.30000000000001</v>
      </c>
      <c r="O1244">
        <f>IF(J1244="",Data_Validation!$B$2,J1244)</f>
        <v>11.7</v>
      </c>
      <c r="P1244">
        <f t="shared" si="171"/>
        <v>1</v>
      </c>
      <c r="Q1244" s="2">
        <f>CustomerData[[#This Row],[avg_order_value_clean]]*CustomerData[[#This Row],[total_orders]]</f>
        <v>1411.3000000000002</v>
      </c>
      <c r="R1244" s="2" t="str">
        <f t="shared" si="179"/>
        <v>Inactive</v>
      </c>
      <c r="S1244" s="2" t="str">
        <f t="shared" si="172"/>
        <v>Low Risk</v>
      </c>
      <c r="T1244" s="2" t="str">
        <f t="shared" si="173"/>
        <v>55+</v>
      </c>
      <c r="U1244" s="1">
        <f t="shared" ca="1" si="174"/>
        <v>2086</v>
      </c>
      <c r="V1244" s="2" t="str">
        <f t="shared" si="175"/>
        <v>High Loyalty</v>
      </c>
      <c r="W1244" s="2" t="str">
        <f t="shared" si="176"/>
        <v>Legitimate</v>
      </c>
      <c r="X1244" s="2" t="str">
        <f>IF(Q1244&lt;Data_Validation!$B$8,"Low Value",IF(Q1244&lt;Data_Validation!$B$9,"Medium Value","High Value"))</f>
        <v>Low Value</v>
      </c>
      <c r="Y1244" s="2" t="str">
        <f t="shared" si="177"/>
        <v>Stable</v>
      </c>
      <c r="Z1244" s="2" t="str">
        <f t="shared" si="178"/>
        <v>Check Data</v>
      </c>
    </row>
    <row r="1245" spans="1:26" x14ac:dyDescent="0.3">
      <c r="A1245" t="s">
        <v>1182</v>
      </c>
      <c r="B1245">
        <v>74</v>
      </c>
      <c r="C1245" t="s">
        <v>25</v>
      </c>
      <c r="D1245" t="s">
        <v>37</v>
      </c>
      <c r="E1245">
        <v>242.07</v>
      </c>
      <c r="F1245">
        <v>10</v>
      </c>
      <c r="G1245">
        <v>241</v>
      </c>
      <c r="H1245">
        <v>0</v>
      </c>
      <c r="I1245" t="s">
        <v>29</v>
      </c>
      <c r="J1245">
        <v>19.7</v>
      </c>
      <c r="K1245" s="1">
        <v>44681</v>
      </c>
      <c r="L1245">
        <v>88</v>
      </c>
      <c r="M1245">
        <v>0.26</v>
      </c>
      <c r="N1245">
        <f>IF(E1245="",Data_Validation!$B$1,E1245)</f>
        <v>242.07</v>
      </c>
      <c r="O1245">
        <f>IF(J1245="",Data_Validation!$B$2,J1245)</f>
        <v>19.7</v>
      </c>
      <c r="P1245">
        <f t="shared" si="171"/>
        <v>1</v>
      </c>
      <c r="Q1245" s="2">
        <f>CustomerData[[#This Row],[avg_order_value_clean]]*CustomerData[[#This Row],[total_orders]]</f>
        <v>2420.6999999999998</v>
      </c>
      <c r="R1245" s="2" t="str">
        <f t="shared" si="179"/>
        <v>Inactive</v>
      </c>
      <c r="S1245" s="2" t="str">
        <f t="shared" si="172"/>
        <v>Medium Risk</v>
      </c>
      <c r="T1245" s="2" t="str">
        <f t="shared" si="173"/>
        <v>55+</v>
      </c>
      <c r="U1245" s="1">
        <f t="shared" ca="1" si="174"/>
        <v>1580</v>
      </c>
      <c r="V1245" s="2" t="str">
        <f t="shared" si="175"/>
        <v>High Loyalty</v>
      </c>
      <c r="W1245" s="2" t="str">
        <f t="shared" si="176"/>
        <v>Legitimate</v>
      </c>
      <c r="X1245" s="2" t="str">
        <f>IF(Q1245&lt;Data_Validation!$B$8,"Low Value",IF(Q1245&lt;Data_Validation!$B$9,"Medium Value","High Value"))</f>
        <v>High Value</v>
      </c>
      <c r="Y1245" s="2" t="str">
        <f t="shared" si="177"/>
        <v>High Value - Maintain</v>
      </c>
      <c r="Z1245" s="2" t="str">
        <f t="shared" si="178"/>
        <v>Check Data</v>
      </c>
    </row>
    <row r="1246" spans="1:26" x14ac:dyDescent="0.3">
      <c r="A1246" t="s">
        <v>798</v>
      </c>
      <c r="B1246">
        <v>72</v>
      </c>
      <c r="C1246" t="s">
        <v>14</v>
      </c>
      <c r="D1246" t="s">
        <v>37</v>
      </c>
      <c r="F1246">
        <v>11</v>
      </c>
      <c r="G1246">
        <v>30</v>
      </c>
      <c r="H1246">
        <v>0</v>
      </c>
      <c r="I1246" t="s">
        <v>29</v>
      </c>
      <c r="J1246">
        <v>64.599999999999994</v>
      </c>
      <c r="K1246" s="1">
        <v>44894</v>
      </c>
      <c r="L1246">
        <v>44</v>
      </c>
      <c r="M1246">
        <v>0.22</v>
      </c>
      <c r="N1246">
        <f>IF(E1246="",Data_Validation!$B$1,E1246)</f>
        <v>250</v>
      </c>
      <c r="O1246">
        <f>IF(J1246="",Data_Validation!$B$2,J1246)</f>
        <v>64.599999999999994</v>
      </c>
      <c r="P1246">
        <f t="shared" si="171"/>
        <v>3</v>
      </c>
      <c r="Q1246" s="2">
        <f>CustomerData[[#This Row],[avg_order_value_clean]]*CustomerData[[#This Row],[total_orders]]</f>
        <v>2750</v>
      </c>
      <c r="R1246" s="2" t="str">
        <f t="shared" si="179"/>
        <v>Active</v>
      </c>
      <c r="S1246" s="2" t="str">
        <f t="shared" si="172"/>
        <v>Medium Risk</v>
      </c>
      <c r="T1246" s="2" t="str">
        <f t="shared" si="173"/>
        <v>55+</v>
      </c>
      <c r="U1246" s="1">
        <f t="shared" ca="1" si="174"/>
        <v>1367</v>
      </c>
      <c r="V1246" s="2" t="str">
        <f t="shared" si="175"/>
        <v>Medium Loyalty</v>
      </c>
      <c r="W1246" s="2" t="str">
        <f t="shared" si="176"/>
        <v>Legitimate</v>
      </c>
      <c r="X1246" s="2" t="str">
        <f>IF(Q1246&lt;Data_Validation!$B$8,"Low Value",IF(Q1246&lt;Data_Validation!$B$9,"Medium Value","High Value"))</f>
        <v>High Value</v>
      </c>
      <c r="Y1246" s="2" t="str">
        <f t="shared" si="177"/>
        <v>High Value - Maintain</v>
      </c>
      <c r="Z1246" s="2" t="str">
        <f t="shared" si="178"/>
        <v>Check Data</v>
      </c>
    </row>
    <row r="1247" spans="1:26" x14ac:dyDescent="0.3">
      <c r="A1247" t="s">
        <v>1183</v>
      </c>
      <c r="B1247">
        <v>51</v>
      </c>
      <c r="C1247" t="s">
        <v>14</v>
      </c>
      <c r="D1247" t="s">
        <v>22</v>
      </c>
      <c r="E1247">
        <v>122.11</v>
      </c>
      <c r="F1247">
        <v>10</v>
      </c>
      <c r="G1247">
        <v>260</v>
      </c>
      <c r="H1247">
        <v>0</v>
      </c>
      <c r="I1247" t="s">
        <v>16</v>
      </c>
      <c r="J1247">
        <v>44.6</v>
      </c>
      <c r="K1247" s="1">
        <v>44074</v>
      </c>
      <c r="L1247">
        <v>55</v>
      </c>
      <c r="M1247">
        <v>0.48</v>
      </c>
      <c r="N1247">
        <f>IF(E1247="",Data_Validation!$B$1,E1247)</f>
        <v>122.11</v>
      </c>
      <c r="O1247">
        <f>IF(J1247="",Data_Validation!$B$2,J1247)</f>
        <v>44.6</v>
      </c>
      <c r="P1247">
        <f t="shared" si="171"/>
        <v>1</v>
      </c>
      <c r="Q1247" s="2">
        <f>CustomerData[[#This Row],[avg_order_value_clean]]*CustomerData[[#This Row],[total_orders]]</f>
        <v>1221.0999999999999</v>
      </c>
      <c r="R1247" s="2" t="str">
        <f t="shared" si="179"/>
        <v>Inactive</v>
      </c>
      <c r="S1247" s="2" t="str">
        <f t="shared" si="172"/>
        <v>Medium Risk</v>
      </c>
      <c r="T1247" s="2" t="str">
        <f t="shared" si="173"/>
        <v>45-54</v>
      </c>
      <c r="U1247" s="1">
        <f t="shared" ca="1" si="174"/>
        <v>2187</v>
      </c>
      <c r="V1247" s="2" t="str">
        <f t="shared" si="175"/>
        <v>Medium Loyalty</v>
      </c>
      <c r="W1247" s="2" t="str">
        <f t="shared" si="176"/>
        <v>Legitimate</v>
      </c>
      <c r="X1247" s="2" t="str">
        <f>IF(Q1247&lt;Data_Validation!$B$8,"Low Value",IF(Q1247&lt;Data_Validation!$B$9,"Medium Value","High Value"))</f>
        <v>Low Value</v>
      </c>
      <c r="Y1247" s="2" t="str">
        <f t="shared" si="177"/>
        <v>Stable</v>
      </c>
      <c r="Z1247" s="2" t="str">
        <f t="shared" si="178"/>
        <v>Check Data</v>
      </c>
    </row>
    <row r="1248" spans="1:26" x14ac:dyDescent="0.3">
      <c r="A1248" t="s">
        <v>1184</v>
      </c>
      <c r="B1248">
        <v>58</v>
      </c>
      <c r="C1248" t="s">
        <v>14</v>
      </c>
      <c r="D1248" t="s">
        <v>28</v>
      </c>
      <c r="E1248">
        <v>93.79</v>
      </c>
      <c r="F1248">
        <v>6</v>
      </c>
      <c r="G1248">
        <v>59</v>
      </c>
      <c r="H1248">
        <v>0</v>
      </c>
      <c r="I1248" t="s">
        <v>40</v>
      </c>
      <c r="J1248">
        <v>5.5</v>
      </c>
      <c r="K1248" s="1">
        <v>45819</v>
      </c>
      <c r="L1248">
        <v>18</v>
      </c>
      <c r="M1248">
        <v>0.39</v>
      </c>
      <c r="N1248">
        <f>IF(E1248="",Data_Validation!$B$1,E1248)</f>
        <v>93.79</v>
      </c>
      <c r="O1248">
        <f>IF(J1248="",Data_Validation!$B$2,J1248)</f>
        <v>5.5</v>
      </c>
      <c r="P1248">
        <f t="shared" si="171"/>
        <v>1</v>
      </c>
      <c r="Q1248" s="2">
        <f>CustomerData[[#This Row],[avg_order_value_clean]]*CustomerData[[#This Row],[total_orders]]</f>
        <v>562.74</v>
      </c>
      <c r="R1248" s="2" t="str">
        <f t="shared" si="179"/>
        <v>At Risk</v>
      </c>
      <c r="S1248" s="2" t="str">
        <f t="shared" si="172"/>
        <v>Medium Risk</v>
      </c>
      <c r="T1248" s="2" t="str">
        <f t="shared" si="173"/>
        <v>55+</v>
      </c>
      <c r="U1248" s="1">
        <f t="shared" ca="1" si="174"/>
        <v>442</v>
      </c>
      <c r="V1248" s="2" t="str">
        <f t="shared" si="175"/>
        <v>Low Loyalty</v>
      </c>
      <c r="W1248" s="2" t="str">
        <f t="shared" si="176"/>
        <v>Legitimate</v>
      </c>
      <c r="X1248" s="2" t="str">
        <f>IF(Q1248&lt;Data_Validation!$B$8,"Low Value",IF(Q1248&lt;Data_Validation!$B$9,"Medium Value","High Value"))</f>
        <v>Low Value</v>
      </c>
      <c r="Y1248" s="2" t="str">
        <f t="shared" si="177"/>
        <v>Stable</v>
      </c>
      <c r="Z1248" s="2" t="str">
        <f t="shared" si="178"/>
        <v>Check Data</v>
      </c>
    </row>
    <row r="1249" spans="1:26" x14ac:dyDescent="0.3">
      <c r="A1249" t="s">
        <v>1185</v>
      </c>
      <c r="B1249">
        <v>31</v>
      </c>
      <c r="C1249" t="s">
        <v>14</v>
      </c>
      <c r="D1249" t="s">
        <v>28</v>
      </c>
      <c r="E1249">
        <v>82.46</v>
      </c>
      <c r="F1249">
        <v>12</v>
      </c>
      <c r="G1249">
        <v>88</v>
      </c>
      <c r="H1249">
        <v>0</v>
      </c>
      <c r="I1249" t="s">
        <v>19</v>
      </c>
      <c r="J1249">
        <v>97.1</v>
      </c>
      <c r="K1249" s="1">
        <v>45105</v>
      </c>
      <c r="L1249">
        <v>11</v>
      </c>
      <c r="M1249">
        <v>0.22</v>
      </c>
      <c r="N1249">
        <f>IF(E1249="",Data_Validation!$B$1,E1249)</f>
        <v>82.46</v>
      </c>
      <c r="O1249">
        <f>IF(J1249="",Data_Validation!$B$2,J1249)</f>
        <v>97.1</v>
      </c>
      <c r="P1249">
        <f t="shared" si="171"/>
        <v>1</v>
      </c>
      <c r="Q1249" s="2">
        <f>CustomerData[[#This Row],[avg_order_value_clean]]*CustomerData[[#This Row],[total_orders]]</f>
        <v>989.52</v>
      </c>
      <c r="R1249" s="2" t="str">
        <f t="shared" si="179"/>
        <v>At Risk</v>
      </c>
      <c r="S1249" s="2" t="str">
        <f t="shared" si="172"/>
        <v>Medium Risk</v>
      </c>
      <c r="T1249" s="2" t="str">
        <f t="shared" si="173"/>
        <v>25-34</v>
      </c>
      <c r="U1249" s="1">
        <f t="shared" ca="1" si="174"/>
        <v>1156</v>
      </c>
      <c r="V1249" s="2" t="str">
        <f t="shared" si="175"/>
        <v>Low Loyalty</v>
      </c>
      <c r="W1249" s="2" t="str">
        <f t="shared" si="176"/>
        <v>Legitimate</v>
      </c>
      <c r="X1249" s="2" t="str">
        <f>IF(Q1249&lt;Data_Validation!$B$8,"Low Value",IF(Q1249&lt;Data_Validation!$B$9,"Medium Value","High Value"))</f>
        <v>Low Value</v>
      </c>
      <c r="Y1249" s="2" t="str">
        <f t="shared" si="177"/>
        <v>Stable</v>
      </c>
      <c r="Z1249" s="2" t="str">
        <f t="shared" si="178"/>
        <v>Check Data</v>
      </c>
    </row>
    <row r="1250" spans="1:26" x14ac:dyDescent="0.3">
      <c r="A1250" t="s">
        <v>1186</v>
      </c>
      <c r="B1250">
        <v>21</v>
      </c>
      <c r="C1250" t="s">
        <v>21</v>
      </c>
      <c r="D1250" t="s">
        <v>26</v>
      </c>
      <c r="E1250">
        <v>114.9</v>
      </c>
      <c r="F1250">
        <v>4</v>
      </c>
      <c r="G1250">
        <v>100</v>
      </c>
      <c r="H1250">
        <v>0</v>
      </c>
      <c r="I1250" t="s">
        <v>23</v>
      </c>
      <c r="J1250">
        <v>60</v>
      </c>
      <c r="K1250" s="1">
        <v>45598</v>
      </c>
      <c r="L1250">
        <v>54</v>
      </c>
      <c r="M1250">
        <v>0.31</v>
      </c>
      <c r="N1250">
        <f>IF(E1250="",Data_Validation!$B$1,E1250)</f>
        <v>114.9</v>
      </c>
      <c r="O1250">
        <f>IF(J1250="",Data_Validation!$B$2,J1250)</f>
        <v>60</v>
      </c>
      <c r="P1250">
        <f t="shared" si="171"/>
        <v>1</v>
      </c>
      <c r="Q1250" s="2">
        <f>CustomerData[[#This Row],[avg_order_value_clean]]*CustomerData[[#This Row],[total_orders]]</f>
        <v>459.6</v>
      </c>
      <c r="R1250" s="2" t="str">
        <f t="shared" si="179"/>
        <v>Inactive</v>
      </c>
      <c r="S1250" s="2" t="str">
        <f t="shared" si="172"/>
        <v>Medium Risk</v>
      </c>
      <c r="T1250" s="2" t="str">
        <f t="shared" si="173"/>
        <v>Under 25</v>
      </c>
      <c r="U1250" s="1">
        <f t="shared" ca="1" si="174"/>
        <v>663</v>
      </c>
      <c r="V1250" s="2" t="str">
        <f t="shared" si="175"/>
        <v>Medium Loyalty</v>
      </c>
      <c r="W1250" s="2" t="str">
        <f t="shared" si="176"/>
        <v>Legitimate</v>
      </c>
      <c r="X1250" s="2" t="str">
        <f>IF(Q1250&lt;Data_Validation!$B$8,"Low Value",IF(Q1250&lt;Data_Validation!$B$9,"Medium Value","High Value"))</f>
        <v>Low Value</v>
      </c>
      <c r="Y1250" s="2" t="str">
        <f t="shared" si="177"/>
        <v>Stable</v>
      </c>
      <c r="Z1250" s="2" t="str">
        <f t="shared" si="178"/>
        <v>Check Data</v>
      </c>
    </row>
    <row r="1251" spans="1:26" x14ac:dyDescent="0.3">
      <c r="A1251" t="s">
        <v>1187</v>
      </c>
      <c r="B1251">
        <v>46</v>
      </c>
      <c r="C1251" t="s">
        <v>14</v>
      </c>
      <c r="D1251" t="s">
        <v>44</v>
      </c>
      <c r="E1251">
        <v>107.61</v>
      </c>
      <c r="F1251">
        <v>8</v>
      </c>
      <c r="G1251">
        <v>297</v>
      </c>
      <c r="H1251">
        <v>0</v>
      </c>
      <c r="I1251" t="s">
        <v>23</v>
      </c>
      <c r="J1251">
        <v>61.4</v>
      </c>
      <c r="K1251" s="1">
        <v>44621</v>
      </c>
      <c r="L1251">
        <v>1</v>
      </c>
      <c r="M1251">
        <v>0.49</v>
      </c>
      <c r="N1251">
        <f>IF(E1251="",Data_Validation!$B$1,E1251)</f>
        <v>107.61</v>
      </c>
      <c r="O1251">
        <f>IF(J1251="",Data_Validation!$B$2,J1251)</f>
        <v>61.4</v>
      </c>
      <c r="P1251">
        <f t="shared" si="171"/>
        <v>1</v>
      </c>
      <c r="Q1251" s="2">
        <f>CustomerData[[#This Row],[avg_order_value_clean]]*CustomerData[[#This Row],[total_orders]]</f>
        <v>860.88</v>
      </c>
      <c r="R1251" s="2" t="str">
        <f t="shared" si="179"/>
        <v>Inactive</v>
      </c>
      <c r="S1251" s="2" t="str">
        <f t="shared" si="172"/>
        <v>Medium Risk</v>
      </c>
      <c r="T1251" s="2" t="str">
        <f t="shared" si="173"/>
        <v>45-54</v>
      </c>
      <c r="U1251" s="1">
        <f t="shared" ca="1" si="174"/>
        <v>1640</v>
      </c>
      <c r="V1251" s="2" t="str">
        <f t="shared" si="175"/>
        <v>Low Loyalty</v>
      </c>
      <c r="W1251" s="2" t="str">
        <f t="shared" si="176"/>
        <v>Legitimate</v>
      </c>
      <c r="X1251" s="2" t="str">
        <f>IF(Q1251&lt;Data_Validation!$B$8,"Low Value",IF(Q1251&lt;Data_Validation!$B$9,"Medium Value","High Value"))</f>
        <v>Low Value</v>
      </c>
      <c r="Y1251" s="2" t="str">
        <f t="shared" si="177"/>
        <v>Stable</v>
      </c>
      <c r="Z1251" s="2" t="str">
        <f t="shared" si="178"/>
        <v>Check Data</v>
      </c>
    </row>
    <row r="1252" spans="1:26" x14ac:dyDescent="0.3">
      <c r="A1252" t="s">
        <v>1188</v>
      </c>
      <c r="B1252">
        <v>58</v>
      </c>
      <c r="C1252" t="s">
        <v>25</v>
      </c>
      <c r="D1252" t="s">
        <v>22</v>
      </c>
      <c r="E1252">
        <v>86.23</v>
      </c>
      <c r="F1252">
        <v>9</v>
      </c>
      <c r="G1252">
        <v>278</v>
      </c>
      <c r="H1252">
        <v>0</v>
      </c>
      <c r="I1252" t="s">
        <v>29</v>
      </c>
      <c r="J1252">
        <v>85.3</v>
      </c>
      <c r="K1252" s="1">
        <v>45500</v>
      </c>
      <c r="L1252">
        <v>53</v>
      </c>
      <c r="M1252">
        <v>0.32</v>
      </c>
      <c r="N1252">
        <f>IF(E1252="",Data_Validation!$B$1,E1252)</f>
        <v>86.23</v>
      </c>
      <c r="O1252">
        <f>IF(J1252="",Data_Validation!$B$2,J1252)</f>
        <v>85.3</v>
      </c>
      <c r="P1252">
        <f t="shared" si="171"/>
        <v>1</v>
      </c>
      <c r="Q1252" s="2">
        <f>CustomerData[[#This Row],[avg_order_value_clean]]*CustomerData[[#This Row],[total_orders]]</f>
        <v>776.07</v>
      </c>
      <c r="R1252" s="2" t="str">
        <f t="shared" si="179"/>
        <v>Inactive</v>
      </c>
      <c r="S1252" s="2" t="str">
        <f t="shared" si="172"/>
        <v>Medium Risk</v>
      </c>
      <c r="T1252" s="2" t="str">
        <f t="shared" si="173"/>
        <v>55+</v>
      </c>
      <c r="U1252" s="1">
        <f t="shared" ca="1" si="174"/>
        <v>761</v>
      </c>
      <c r="V1252" s="2" t="str">
        <f t="shared" si="175"/>
        <v>Medium Loyalty</v>
      </c>
      <c r="W1252" s="2" t="str">
        <f t="shared" si="176"/>
        <v>Legitimate</v>
      </c>
      <c r="X1252" s="2" t="str">
        <f>IF(Q1252&lt;Data_Validation!$B$8,"Low Value",IF(Q1252&lt;Data_Validation!$B$9,"Medium Value","High Value"))</f>
        <v>Low Value</v>
      </c>
      <c r="Y1252" s="2" t="str">
        <f t="shared" si="177"/>
        <v>Stable</v>
      </c>
      <c r="Z1252" s="2" t="str">
        <f t="shared" si="178"/>
        <v>Check Data</v>
      </c>
    </row>
    <row r="1253" spans="1:26" x14ac:dyDescent="0.3">
      <c r="A1253" t="s">
        <v>1189</v>
      </c>
      <c r="B1253">
        <v>62</v>
      </c>
      <c r="C1253" t="s">
        <v>14</v>
      </c>
      <c r="D1253" t="s">
        <v>37</v>
      </c>
      <c r="E1253">
        <v>43.96</v>
      </c>
      <c r="F1253">
        <v>11</v>
      </c>
      <c r="G1253">
        <v>120</v>
      </c>
      <c r="H1253">
        <v>0</v>
      </c>
      <c r="I1253" t="s">
        <v>29</v>
      </c>
      <c r="J1253">
        <v>90.9</v>
      </c>
      <c r="K1253" s="1">
        <v>45589</v>
      </c>
      <c r="L1253">
        <v>96</v>
      </c>
      <c r="M1253">
        <v>0.43</v>
      </c>
      <c r="N1253">
        <f>IF(E1253="",Data_Validation!$B$1,E1253)</f>
        <v>43.96</v>
      </c>
      <c r="O1253">
        <f>IF(J1253="",Data_Validation!$B$2,J1253)</f>
        <v>90.9</v>
      </c>
      <c r="P1253">
        <f t="shared" si="171"/>
        <v>2</v>
      </c>
      <c r="Q1253" s="2">
        <f>CustomerData[[#This Row],[avg_order_value_clean]]*CustomerData[[#This Row],[total_orders]]</f>
        <v>483.56</v>
      </c>
      <c r="R1253" s="2" t="str">
        <f t="shared" si="179"/>
        <v>Inactive</v>
      </c>
      <c r="S1253" s="2" t="str">
        <f t="shared" si="172"/>
        <v>Medium Risk</v>
      </c>
      <c r="T1253" s="2" t="str">
        <f t="shared" si="173"/>
        <v>55+</v>
      </c>
      <c r="U1253" s="1">
        <f t="shared" ca="1" si="174"/>
        <v>672</v>
      </c>
      <c r="V1253" s="2" t="str">
        <f t="shared" si="175"/>
        <v>High Loyalty</v>
      </c>
      <c r="W1253" s="2" t="str">
        <f t="shared" si="176"/>
        <v>Legitimate</v>
      </c>
      <c r="X1253" s="2" t="str">
        <f>IF(Q1253&lt;Data_Validation!$B$8,"Low Value",IF(Q1253&lt;Data_Validation!$B$9,"Medium Value","High Value"))</f>
        <v>Low Value</v>
      </c>
      <c r="Y1253" s="2" t="str">
        <f t="shared" si="177"/>
        <v>Stable</v>
      </c>
      <c r="Z1253" s="2" t="str">
        <f t="shared" si="178"/>
        <v>Check Data</v>
      </c>
    </row>
    <row r="1254" spans="1:26" x14ac:dyDescent="0.3">
      <c r="A1254" t="s">
        <v>1190</v>
      </c>
      <c r="B1254">
        <v>67</v>
      </c>
      <c r="C1254" t="s">
        <v>25</v>
      </c>
      <c r="D1254" t="s">
        <v>37</v>
      </c>
      <c r="E1254">
        <v>216.95</v>
      </c>
      <c r="F1254">
        <v>16</v>
      </c>
      <c r="G1254">
        <v>242</v>
      </c>
      <c r="H1254">
        <v>0</v>
      </c>
      <c r="I1254" t="s">
        <v>19</v>
      </c>
      <c r="J1254">
        <v>5.7</v>
      </c>
      <c r="K1254" s="1">
        <v>45765</v>
      </c>
      <c r="L1254">
        <v>80</v>
      </c>
      <c r="M1254">
        <v>0.18</v>
      </c>
      <c r="N1254">
        <f>IF(E1254="",Data_Validation!$B$1,E1254)</f>
        <v>216.95</v>
      </c>
      <c r="O1254">
        <f>IF(J1254="",Data_Validation!$B$2,J1254)</f>
        <v>5.7</v>
      </c>
      <c r="P1254">
        <f t="shared" si="171"/>
        <v>1</v>
      </c>
      <c r="Q1254" s="2">
        <f>CustomerData[[#This Row],[avg_order_value_clean]]*CustomerData[[#This Row],[total_orders]]</f>
        <v>3471.2</v>
      </c>
      <c r="R1254" s="2" t="str">
        <f t="shared" si="179"/>
        <v>Inactive</v>
      </c>
      <c r="S1254" s="2" t="str">
        <f t="shared" si="172"/>
        <v>Low Risk</v>
      </c>
      <c r="T1254" s="2" t="str">
        <f t="shared" si="173"/>
        <v>55+</v>
      </c>
      <c r="U1254" s="1">
        <f t="shared" ca="1" si="174"/>
        <v>496</v>
      </c>
      <c r="V1254" s="2" t="str">
        <f t="shared" si="175"/>
        <v>High Loyalty</v>
      </c>
      <c r="W1254" s="2" t="str">
        <f t="shared" si="176"/>
        <v>Legitimate</v>
      </c>
      <c r="X1254" s="2" t="str">
        <f>IF(Q1254&lt;Data_Validation!$B$8,"Low Value",IF(Q1254&lt;Data_Validation!$B$9,"Medium Value","High Value"))</f>
        <v>High Value</v>
      </c>
      <c r="Y1254" s="2" t="str">
        <f t="shared" si="177"/>
        <v>High Value - Maintain</v>
      </c>
      <c r="Z1254" s="2" t="str">
        <f t="shared" si="178"/>
        <v>Check Data</v>
      </c>
    </row>
    <row r="1255" spans="1:26" x14ac:dyDescent="0.3">
      <c r="A1255" t="s">
        <v>1191</v>
      </c>
      <c r="B1255">
        <v>32</v>
      </c>
      <c r="C1255" t="s">
        <v>14</v>
      </c>
      <c r="D1255" t="s">
        <v>26</v>
      </c>
      <c r="E1255">
        <v>211.83</v>
      </c>
      <c r="F1255">
        <v>13</v>
      </c>
      <c r="G1255">
        <v>364</v>
      </c>
      <c r="H1255">
        <v>0</v>
      </c>
      <c r="I1255" t="s">
        <v>23</v>
      </c>
      <c r="J1255">
        <v>6.8</v>
      </c>
      <c r="K1255" s="1">
        <v>45695</v>
      </c>
      <c r="L1255">
        <v>78</v>
      </c>
      <c r="M1255">
        <v>0.22</v>
      </c>
      <c r="N1255">
        <f>IF(E1255="",Data_Validation!$B$1,E1255)</f>
        <v>211.83</v>
      </c>
      <c r="O1255">
        <f>IF(J1255="",Data_Validation!$B$2,J1255)</f>
        <v>6.8</v>
      </c>
      <c r="P1255">
        <f t="shared" si="171"/>
        <v>1</v>
      </c>
      <c r="Q1255" s="2">
        <f>CustomerData[[#This Row],[avg_order_value_clean]]*CustomerData[[#This Row],[total_orders]]</f>
        <v>2753.79</v>
      </c>
      <c r="R1255" s="2" t="str">
        <f t="shared" si="179"/>
        <v>Inactive</v>
      </c>
      <c r="S1255" s="2" t="str">
        <f t="shared" si="172"/>
        <v>Medium Risk</v>
      </c>
      <c r="T1255" s="2" t="str">
        <f t="shared" si="173"/>
        <v>25-34</v>
      </c>
      <c r="U1255" s="1">
        <f t="shared" ca="1" si="174"/>
        <v>566</v>
      </c>
      <c r="V1255" s="2" t="str">
        <f t="shared" si="175"/>
        <v>High Loyalty</v>
      </c>
      <c r="W1255" s="2" t="str">
        <f t="shared" si="176"/>
        <v>Legitimate</v>
      </c>
      <c r="X1255" s="2" t="str">
        <f>IF(Q1255&lt;Data_Validation!$B$8,"Low Value",IF(Q1255&lt;Data_Validation!$B$9,"Medium Value","High Value"))</f>
        <v>High Value</v>
      </c>
      <c r="Y1255" s="2" t="str">
        <f t="shared" si="177"/>
        <v>High Value - Maintain</v>
      </c>
      <c r="Z1255" s="2" t="str">
        <f t="shared" si="178"/>
        <v>Check Data</v>
      </c>
    </row>
    <row r="1256" spans="1:26" x14ac:dyDescent="0.3">
      <c r="A1256" t="s">
        <v>1192</v>
      </c>
      <c r="B1256">
        <v>45</v>
      </c>
      <c r="C1256" t="s">
        <v>14</v>
      </c>
      <c r="D1256" t="s">
        <v>18</v>
      </c>
      <c r="E1256">
        <v>32.94</v>
      </c>
      <c r="F1256">
        <v>16</v>
      </c>
      <c r="G1256">
        <v>76</v>
      </c>
      <c r="H1256">
        <v>0</v>
      </c>
      <c r="I1256" t="s">
        <v>29</v>
      </c>
      <c r="J1256">
        <v>77.7</v>
      </c>
      <c r="K1256" s="1">
        <v>44955</v>
      </c>
      <c r="L1256">
        <v>33</v>
      </c>
      <c r="M1256">
        <v>0.35</v>
      </c>
      <c r="N1256">
        <f>IF(E1256="",Data_Validation!$B$1,E1256)</f>
        <v>32.94</v>
      </c>
      <c r="O1256">
        <f>IF(J1256="",Data_Validation!$B$2,J1256)</f>
        <v>77.7</v>
      </c>
      <c r="P1256">
        <f t="shared" si="171"/>
        <v>1</v>
      </c>
      <c r="Q1256" s="2">
        <f>CustomerData[[#This Row],[avg_order_value_clean]]*CustomerData[[#This Row],[total_orders]]</f>
        <v>527.04</v>
      </c>
      <c r="R1256" s="2" t="str">
        <f t="shared" si="179"/>
        <v>At Risk</v>
      </c>
      <c r="S1256" s="2" t="str">
        <f t="shared" si="172"/>
        <v>Medium Risk</v>
      </c>
      <c r="T1256" s="2" t="str">
        <f t="shared" si="173"/>
        <v>45-54</v>
      </c>
      <c r="U1256" s="1">
        <f t="shared" ca="1" si="174"/>
        <v>1306</v>
      </c>
      <c r="V1256" s="2" t="str">
        <f t="shared" si="175"/>
        <v>Low Loyalty</v>
      </c>
      <c r="W1256" s="2" t="str">
        <f t="shared" si="176"/>
        <v>Legitimate</v>
      </c>
      <c r="X1256" s="2" t="str">
        <f>IF(Q1256&lt;Data_Validation!$B$8,"Low Value",IF(Q1256&lt;Data_Validation!$B$9,"Medium Value","High Value"))</f>
        <v>Low Value</v>
      </c>
      <c r="Y1256" s="2" t="str">
        <f t="shared" si="177"/>
        <v>Stable</v>
      </c>
      <c r="Z1256" s="2" t="str">
        <f t="shared" si="178"/>
        <v>Check Data</v>
      </c>
    </row>
    <row r="1257" spans="1:26" x14ac:dyDescent="0.3">
      <c r="A1257" t="s">
        <v>1193</v>
      </c>
      <c r="B1257">
        <v>59</v>
      </c>
      <c r="C1257" t="s">
        <v>14</v>
      </c>
      <c r="D1257" t="s">
        <v>15</v>
      </c>
      <c r="E1257">
        <v>83.14</v>
      </c>
      <c r="F1257">
        <v>11</v>
      </c>
      <c r="G1257">
        <v>272</v>
      </c>
      <c r="H1257">
        <v>0</v>
      </c>
      <c r="I1257" t="s">
        <v>16</v>
      </c>
      <c r="J1257">
        <v>69.599999999999994</v>
      </c>
      <c r="K1257" s="1">
        <v>45155</v>
      </c>
      <c r="L1257">
        <v>7</v>
      </c>
      <c r="M1257">
        <v>0.36</v>
      </c>
      <c r="N1257">
        <f>IF(E1257="",Data_Validation!$B$1,E1257)</f>
        <v>83.14</v>
      </c>
      <c r="O1257">
        <f>IF(J1257="",Data_Validation!$B$2,J1257)</f>
        <v>69.599999999999994</v>
      </c>
      <c r="P1257">
        <f t="shared" si="171"/>
        <v>2</v>
      </c>
      <c r="Q1257" s="2">
        <f>CustomerData[[#This Row],[avg_order_value_clean]]*CustomerData[[#This Row],[total_orders]]</f>
        <v>914.54</v>
      </c>
      <c r="R1257" s="2" t="str">
        <f t="shared" si="179"/>
        <v>Inactive</v>
      </c>
      <c r="S1257" s="2" t="str">
        <f t="shared" si="172"/>
        <v>Medium Risk</v>
      </c>
      <c r="T1257" s="2" t="str">
        <f t="shared" si="173"/>
        <v>55+</v>
      </c>
      <c r="U1257" s="1">
        <f t="shared" ca="1" si="174"/>
        <v>1106</v>
      </c>
      <c r="V1257" s="2" t="str">
        <f t="shared" si="175"/>
        <v>Low Loyalty</v>
      </c>
      <c r="W1257" s="2" t="str">
        <f t="shared" si="176"/>
        <v>Legitimate</v>
      </c>
      <c r="X1257" s="2" t="str">
        <f>IF(Q1257&lt;Data_Validation!$B$8,"Low Value",IF(Q1257&lt;Data_Validation!$B$9,"Medium Value","High Value"))</f>
        <v>Low Value</v>
      </c>
      <c r="Y1257" s="2" t="str">
        <f t="shared" si="177"/>
        <v>Stable</v>
      </c>
      <c r="Z1257" s="2" t="str">
        <f t="shared" si="178"/>
        <v>Check Data</v>
      </c>
    </row>
    <row r="1258" spans="1:26" x14ac:dyDescent="0.3">
      <c r="A1258" t="s">
        <v>1194</v>
      </c>
      <c r="B1258">
        <v>33</v>
      </c>
      <c r="C1258" t="s">
        <v>21</v>
      </c>
      <c r="D1258" t="s">
        <v>52</v>
      </c>
      <c r="E1258">
        <v>40.08</v>
      </c>
      <c r="F1258">
        <v>8</v>
      </c>
      <c r="G1258">
        <v>57</v>
      </c>
      <c r="H1258">
        <v>0</v>
      </c>
      <c r="I1258" t="s">
        <v>23</v>
      </c>
      <c r="J1258">
        <v>21.7</v>
      </c>
      <c r="K1258" s="1">
        <v>44155</v>
      </c>
      <c r="L1258">
        <v>83</v>
      </c>
      <c r="M1258">
        <v>0.28999999999999998</v>
      </c>
      <c r="N1258">
        <f>IF(E1258="",Data_Validation!$B$1,E1258)</f>
        <v>40.08</v>
      </c>
      <c r="O1258">
        <f>IF(J1258="",Data_Validation!$B$2,J1258)</f>
        <v>21.7</v>
      </c>
      <c r="P1258">
        <f t="shared" si="171"/>
        <v>1</v>
      </c>
      <c r="Q1258" s="2">
        <f>CustomerData[[#This Row],[avg_order_value_clean]]*CustomerData[[#This Row],[total_orders]]</f>
        <v>320.64</v>
      </c>
      <c r="R1258" s="2" t="str">
        <f t="shared" si="179"/>
        <v>At Risk</v>
      </c>
      <c r="S1258" s="2" t="str">
        <f t="shared" si="172"/>
        <v>Medium Risk</v>
      </c>
      <c r="T1258" s="2" t="str">
        <f t="shared" si="173"/>
        <v>25-34</v>
      </c>
      <c r="U1258" s="1">
        <f t="shared" ca="1" si="174"/>
        <v>2106</v>
      </c>
      <c r="V1258" s="2" t="str">
        <f t="shared" si="175"/>
        <v>High Loyalty</v>
      </c>
      <c r="W1258" s="2" t="str">
        <f t="shared" si="176"/>
        <v>Legitimate</v>
      </c>
      <c r="X1258" s="2" t="str">
        <f>IF(Q1258&lt;Data_Validation!$B$8,"Low Value",IF(Q1258&lt;Data_Validation!$B$9,"Medium Value","High Value"))</f>
        <v>Low Value</v>
      </c>
      <c r="Y1258" s="2" t="str">
        <f t="shared" si="177"/>
        <v>Stable</v>
      </c>
      <c r="Z1258" s="2" t="str">
        <f t="shared" si="178"/>
        <v>Check Data</v>
      </c>
    </row>
    <row r="1259" spans="1:26" x14ac:dyDescent="0.3">
      <c r="A1259" t="s">
        <v>1195</v>
      </c>
      <c r="B1259">
        <v>29</v>
      </c>
      <c r="C1259" t="s">
        <v>21</v>
      </c>
      <c r="D1259" t="s">
        <v>15</v>
      </c>
      <c r="E1259">
        <v>97.17</v>
      </c>
      <c r="F1259">
        <v>14</v>
      </c>
      <c r="G1259">
        <v>246</v>
      </c>
      <c r="H1259">
        <v>0</v>
      </c>
      <c r="I1259" t="s">
        <v>16</v>
      </c>
      <c r="J1259">
        <v>32.1</v>
      </c>
      <c r="K1259" s="1">
        <v>45820</v>
      </c>
      <c r="L1259">
        <v>25</v>
      </c>
      <c r="M1259">
        <v>0.44</v>
      </c>
      <c r="N1259">
        <f>IF(E1259="",Data_Validation!$B$1,E1259)</f>
        <v>97.17</v>
      </c>
      <c r="O1259">
        <f>IF(J1259="",Data_Validation!$B$2,J1259)</f>
        <v>32.1</v>
      </c>
      <c r="P1259">
        <f t="shared" si="171"/>
        <v>2</v>
      </c>
      <c r="Q1259" s="2">
        <f>CustomerData[[#This Row],[avg_order_value_clean]]*CustomerData[[#This Row],[total_orders]]</f>
        <v>1360.38</v>
      </c>
      <c r="R1259" s="2" t="str">
        <f t="shared" si="179"/>
        <v>Inactive</v>
      </c>
      <c r="S1259" s="2" t="str">
        <f t="shared" si="172"/>
        <v>Medium Risk</v>
      </c>
      <c r="T1259" s="2" t="str">
        <f t="shared" si="173"/>
        <v>25-34</v>
      </c>
      <c r="U1259" s="1">
        <f t="shared" ca="1" si="174"/>
        <v>441</v>
      </c>
      <c r="V1259" s="2" t="str">
        <f t="shared" si="175"/>
        <v>Low Loyalty</v>
      </c>
      <c r="W1259" s="2" t="str">
        <f t="shared" si="176"/>
        <v>Legitimate</v>
      </c>
      <c r="X1259" s="2" t="str">
        <f>IF(Q1259&lt;Data_Validation!$B$8,"Low Value",IF(Q1259&lt;Data_Validation!$B$9,"Medium Value","High Value"))</f>
        <v>Low Value</v>
      </c>
      <c r="Y1259" s="2" t="str">
        <f t="shared" si="177"/>
        <v>Stable</v>
      </c>
      <c r="Z1259" s="2" t="str">
        <f t="shared" si="178"/>
        <v>Check Data</v>
      </c>
    </row>
    <row r="1260" spans="1:26" x14ac:dyDescent="0.3">
      <c r="A1260" t="s">
        <v>1196</v>
      </c>
      <c r="B1260">
        <v>69</v>
      </c>
      <c r="C1260" t="s">
        <v>21</v>
      </c>
      <c r="D1260" t="s">
        <v>28</v>
      </c>
      <c r="E1260">
        <v>73.61</v>
      </c>
      <c r="F1260">
        <v>10</v>
      </c>
      <c r="G1260">
        <v>95</v>
      </c>
      <c r="H1260">
        <v>0</v>
      </c>
      <c r="I1260" t="s">
        <v>19</v>
      </c>
      <c r="J1260">
        <v>61.1</v>
      </c>
      <c r="K1260" s="1">
        <v>45007</v>
      </c>
      <c r="L1260">
        <v>69</v>
      </c>
      <c r="M1260">
        <v>0.44</v>
      </c>
      <c r="N1260">
        <f>IF(E1260="",Data_Validation!$B$1,E1260)</f>
        <v>73.61</v>
      </c>
      <c r="O1260">
        <f>IF(J1260="",Data_Validation!$B$2,J1260)</f>
        <v>61.1</v>
      </c>
      <c r="P1260">
        <f t="shared" si="171"/>
        <v>1</v>
      </c>
      <c r="Q1260" s="2">
        <f>CustomerData[[#This Row],[avg_order_value_clean]]*CustomerData[[#This Row],[total_orders]]</f>
        <v>736.1</v>
      </c>
      <c r="R1260" s="2" t="str">
        <f t="shared" si="179"/>
        <v>Inactive</v>
      </c>
      <c r="S1260" s="2" t="str">
        <f t="shared" si="172"/>
        <v>Medium Risk</v>
      </c>
      <c r="T1260" s="2" t="str">
        <f t="shared" si="173"/>
        <v>55+</v>
      </c>
      <c r="U1260" s="1">
        <f t="shared" ca="1" si="174"/>
        <v>1254</v>
      </c>
      <c r="V1260" s="2" t="str">
        <f t="shared" si="175"/>
        <v>Medium Loyalty</v>
      </c>
      <c r="W1260" s="2" t="str">
        <f t="shared" si="176"/>
        <v>Legitimate</v>
      </c>
      <c r="X1260" s="2" t="str">
        <f>IF(Q1260&lt;Data_Validation!$B$8,"Low Value",IF(Q1260&lt;Data_Validation!$B$9,"Medium Value","High Value"))</f>
        <v>Low Value</v>
      </c>
      <c r="Y1260" s="2" t="str">
        <f t="shared" si="177"/>
        <v>Stable</v>
      </c>
      <c r="Z1260" s="2" t="str">
        <f t="shared" si="178"/>
        <v>Check Data</v>
      </c>
    </row>
    <row r="1261" spans="1:26" x14ac:dyDescent="0.3">
      <c r="A1261" t="s">
        <v>1197</v>
      </c>
      <c r="B1261">
        <v>22</v>
      </c>
      <c r="C1261" t="s">
        <v>14</v>
      </c>
      <c r="D1261" t="s">
        <v>50</v>
      </c>
      <c r="E1261">
        <v>157.46</v>
      </c>
      <c r="F1261">
        <v>14</v>
      </c>
      <c r="G1261">
        <v>44</v>
      </c>
      <c r="H1261">
        <v>0</v>
      </c>
      <c r="I1261" t="s">
        <v>19</v>
      </c>
      <c r="J1261">
        <v>78.900000000000006</v>
      </c>
      <c r="K1261" s="1">
        <v>45464</v>
      </c>
      <c r="L1261">
        <v>49</v>
      </c>
      <c r="M1261">
        <v>0.31</v>
      </c>
      <c r="N1261">
        <f>IF(E1261="",Data_Validation!$B$1,E1261)</f>
        <v>157.46</v>
      </c>
      <c r="O1261">
        <f>IF(J1261="",Data_Validation!$B$2,J1261)</f>
        <v>78.900000000000006</v>
      </c>
      <c r="P1261">
        <f t="shared" si="171"/>
        <v>1</v>
      </c>
      <c r="Q1261" s="2">
        <f>CustomerData[[#This Row],[avg_order_value_clean]]*CustomerData[[#This Row],[total_orders]]</f>
        <v>2204.44</v>
      </c>
      <c r="R1261" s="2" t="str">
        <f t="shared" si="179"/>
        <v>At Risk</v>
      </c>
      <c r="S1261" s="2" t="str">
        <f t="shared" si="172"/>
        <v>Medium Risk</v>
      </c>
      <c r="T1261" s="2" t="str">
        <f t="shared" si="173"/>
        <v>Under 25</v>
      </c>
      <c r="U1261" s="1">
        <f t="shared" ca="1" si="174"/>
        <v>797</v>
      </c>
      <c r="V1261" s="2" t="str">
        <f t="shared" si="175"/>
        <v>Medium Loyalty</v>
      </c>
      <c r="W1261" s="2" t="str">
        <f t="shared" si="176"/>
        <v>Legitimate</v>
      </c>
      <c r="X1261" s="2" t="str">
        <f>IF(Q1261&lt;Data_Validation!$B$8,"Low Value",IF(Q1261&lt;Data_Validation!$B$9,"Medium Value","High Value"))</f>
        <v>High Value</v>
      </c>
      <c r="Y1261" s="2" t="str">
        <f t="shared" si="177"/>
        <v>High Value - Maintain</v>
      </c>
      <c r="Z1261" s="2" t="str">
        <f t="shared" si="178"/>
        <v>Check Data</v>
      </c>
    </row>
    <row r="1262" spans="1:26" x14ac:dyDescent="0.3">
      <c r="A1262" t="s">
        <v>1198</v>
      </c>
      <c r="B1262">
        <v>51</v>
      </c>
      <c r="C1262" t="s">
        <v>21</v>
      </c>
      <c r="D1262" t="s">
        <v>22</v>
      </c>
      <c r="E1262">
        <v>53.61</v>
      </c>
      <c r="F1262">
        <v>5</v>
      </c>
      <c r="G1262">
        <v>290</v>
      </c>
      <c r="H1262">
        <v>0</v>
      </c>
      <c r="I1262" t="s">
        <v>23</v>
      </c>
      <c r="J1262">
        <v>60.3</v>
      </c>
      <c r="K1262" s="1">
        <v>45748</v>
      </c>
      <c r="L1262">
        <v>74</v>
      </c>
      <c r="M1262">
        <v>0.33</v>
      </c>
      <c r="N1262">
        <f>IF(E1262="",Data_Validation!$B$1,E1262)</f>
        <v>53.61</v>
      </c>
      <c r="O1262">
        <f>IF(J1262="",Data_Validation!$B$2,J1262)</f>
        <v>60.3</v>
      </c>
      <c r="P1262">
        <f t="shared" si="171"/>
        <v>1</v>
      </c>
      <c r="Q1262" s="2">
        <f>CustomerData[[#This Row],[avg_order_value_clean]]*CustomerData[[#This Row],[total_orders]]</f>
        <v>268.05</v>
      </c>
      <c r="R1262" s="2" t="str">
        <f t="shared" si="179"/>
        <v>Inactive</v>
      </c>
      <c r="S1262" s="2" t="str">
        <f t="shared" si="172"/>
        <v>Medium Risk</v>
      </c>
      <c r="T1262" s="2" t="str">
        <f t="shared" si="173"/>
        <v>45-54</v>
      </c>
      <c r="U1262" s="1">
        <f t="shared" ca="1" si="174"/>
        <v>513</v>
      </c>
      <c r="V1262" s="2" t="str">
        <f t="shared" si="175"/>
        <v>High Loyalty</v>
      </c>
      <c r="W1262" s="2" t="str">
        <f t="shared" si="176"/>
        <v>Legitimate</v>
      </c>
      <c r="X1262" s="2" t="str">
        <f>IF(Q1262&lt;Data_Validation!$B$8,"Low Value",IF(Q1262&lt;Data_Validation!$B$9,"Medium Value","High Value"))</f>
        <v>Low Value</v>
      </c>
      <c r="Y1262" s="2" t="str">
        <f t="shared" si="177"/>
        <v>Stable</v>
      </c>
      <c r="Z1262" s="2" t="str">
        <f t="shared" si="178"/>
        <v>Check Data</v>
      </c>
    </row>
    <row r="1263" spans="1:26" x14ac:dyDescent="0.3">
      <c r="A1263" t="s">
        <v>1199</v>
      </c>
      <c r="B1263">
        <v>59</v>
      </c>
      <c r="C1263" t="s">
        <v>21</v>
      </c>
      <c r="D1263" t="s">
        <v>28</v>
      </c>
      <c r="E1263">
        <v>184.22</v>
      </c>
      <c r="F1263">
        <v>5</v>
      </c>
      <c r="G1263">
        <v>257</v>
      </c>
      <c r="H1263">
        <v>0</v>
      </c>
      <c r="I1263" t="s">
        <v>40</v>
      </c>
      <c r="J1263">
        <v>79.2</v>
      </c>
      <c r="K1263" s="1">
        <v>45719</v>
      </c>
      <c r="L1263">
        <v>4</v>
      </c>
      <c r="M1263">
        <v>0.31</v>
      </c>
      <c r="N1263">
        <f>IF(E1263="",Data_Validation!$B$1,E1263)</f>
        <v>184.22</v>
      </c>
      <c r="O1263">
        <f>IF(J1263="",Data_Validation!$B$2,J1263)</f>
        <v>79.2</v>
      </c>
      <c r="P1263">
        <f t="shared" si="171"/>
        <v>1</v>
      </c>
      <c r="Q1263" s="2">
        <f>CustomerData[[#This Row],[avg_order_value_clean]]*CustomerData[[#This Row],[total_orders]]</f>
        <v>921.1</v>
      </c>
      <c r="R1263" s="2" t="str">
        <f t="shared" si="179"/>
        <v>Inactive</v>
      </c>
      <c r="S1263" s="2" t="str">
        <f t="shared" si="172"/>
        <v>Medium Risk</v>
      </c>
      <c r="T1263" s="2" t="str">
        <f t="shared" si="173"/>
        <v>55+</v>
      </c>
      <c r="U1263" s="1">
        <f t="shared" ca="1" si="174"/>
        <v>542</v>
      </c>
      <c r="V1263" s="2" t="str">
        <f t="shared" si="175"/>
        <v>Low Loyalty</v>
      </c>
      <c r="W1263" s="2" t="str">
        <f t="shared" si="176"/>
        <v>Legitimate</v>
      </c>
      <c r="X1263" s="2" t="str">
        <f>IF(Q1263&lt;Data_Validation!$B$8,"Low Value",IF(Q1263&lt;Data_Validation!$B$9,"Medium Value","High Value"))</f>
        <v>Low Value</v>
      </c>
      <c r="Y1263" s="2" t="str">
        <f t="shared" si="177"/>
        <v>Stable</v>
      </c>
      <c r="Z1263" s="2" t="str">
        <f t="shared" si="178"/>
        <v>Check Data</v>
      </c>
    </row>
    <row r="1264" spans="1:26" x14ac:dyDescent="0.3">
      <c r="A1264" t="s">
        <v>1200</v>
      </c>
      <c r="B1264">
        <v>18</v>
      </c>
      <c r="C1264" t="s">
        <v>25</v>
      </c>
      <c r="D1264" t="s">
        <v>18</v>
      </c>
      <c r="E1264">
        <v>82.14</v>
      </c>
      <c r="F1264">
        <v>9</v>
      </c>
      <c r="G1264">
        <v>302</v>
      </c>
      <c r="H1264">
        <v>0</v>
      </c>
      <c r="I1264" t="s">
        <v>23</v>
      </c>
      <c r="J1264">
        <v>22.9</v>
      </c>
      <c r="K1264" s="1">
        <v>45735</v>
      </c>
      <c r="L1264">
        <v>24</v>
      </c>
      <c r="M1264">
        <v>0.09</v>
      </c>
      <c r="N1264">
        <f>IF(E1264="",Data_Validation!$B$1,E1264)</f>
        <v>82.14</v>
      </c>
      <c r="O1264">
        <f>IF(J1264="",Data_Validation!$B$2,J1264)</f>
        <v>22.9</v>
      </c>
      <c r="P1264">
        <f t="shared" si="171"/>
        <v>1</v>
      </c>
      <c r="Q1264" s="2">
        <f>CustomerData[[#This Row],[avg_order_value_clean]]*CustomerData[[#This Row],[total_orders]]</f>
        <v>739.26</v>
      </c>
      <c r="R1264" s="2" t="str">
        <f t="shared" si="179"/>
        <v>Inactive</v>
      </c>
      <c r="S1264" s="2" t="str">
        <f t="shared" si="172"/>
        <v>Low Risk</v>
      </c>
      <c r="T1264" s="2" t="str">
        <f t="shared" si="173"/>
        <v>Under 25</v>
      </c>
      <c r="U1264" s="1">
        <f t="shared" ca="1" si="174"/>
        <v>526</v>
      </c>
      <c r="V1264" s="2" t="str">
        <f t="shared" si="175"/>
        <v>Low Loyalty</v>
      </c>
      <c r="W1264" s="2" t="str">
        <f t="shared" si="176"/>
        <v>Legitimate</v>
      </c>
      <c r="X1264" s="2" t="str">
        <f>IF(Q1264&lt;Data_Validation!$B$8,"Low Value",IF(Q1264&lt;Data_Validation!$B$9,"Medium Value","High Value"))</f>
        <v>Low Value</v>
      </c>
      <c r="Y1264" s="2" t="str">
        <f t="shared" si="177"/>
        <v>Stable</v>
      </c>
      <c r="Z1264" s="2" t="str">
        <f t="shared" si="178"/>
        <v>Check Data</v>
      </c>
    </row>
    <row r="1265" spans="1:26" x14ac:dyDescent="0.3">
      <c r="A1265" t="s">
        <v>1201</v>
      </c>
      <c r="B1265">
        <v>56</v>
      </c>
      <c r="C1265" t="s">
        <v>21</v>
      </c>
      <c r="D1265" t="s">
        <v>15</v>
      </c>
      <c r="E1265">
        <v>100.87</v>
      </c>
      <c r="F1265">
        <v>10</v>
      </c>
      <c r="G1265">
        <v>258</v>
      </c>
      <c r="H1265">
        <v>0</v>
      </c>
      <c r="I1265" t="s">
        <v>16</v>
      </c>
      <c r="J1265">
        <v>33.1</v>
      </c>
      <c r="K1265" s="1">
        <v>45461</v>
      </c>
      <c r="L1265">
        <v>46</v>
      </c>
      <c r="M1265">
        <v>0.14000000000000001</v>
      </c>
      <c r="N1265">
        <f>IF(E1265="",Data_Validation!$B$1,E1265)</f>
        <v>100.87</v>
      </c>
      <c r="O1265">
        <f>IF(J1265="",Data_Validation!$B$2,J1265)</f>
        <v>33.1</v>
      </c>
      <c r="P1265">
        <f t="shared" si="171"/>
        <v>1</v>
      </c>
      <c r="Q1265" s="2">
        <f>CustomerData[[#This Row],[avg_order_value_clean]]*CustomerData[[#This Row],[total_orders]]</f>
        <v>1008.7</v>
      </c>
      <c r="R1265" s="2" t="str">
        <f t="shared" si="179"/>
        <v>Inactive</v>
      </c>
      <c r="S1265" s="2" t="str">
        <f t="shared" si="172"/>
        <v>Low Risk</v>
      </c>
      <c r="T1265" s="2" t="str">
        <f t="shared" si="173"/>
        <v>55+</v>
      </c>
      <c r="U1265" s="1">
        <f t="shared" ca="1" si="174"/>
        <v>800</v>
      </c>
      <c r="V1265" s="2" t="str">
        <f t="shared" si="175"/>
        <v>Medium Loyalty</v>
      </c>
      <c r="W1265" s="2" t="str">
        <f t="shared" si="176"/>
        <v>Legitimate</v>
      </c>
      <c r="X1265" s="2" t="str">
        <f>IF(Q1265&lt;Data_Validation!$B$8,"Low Value",IF(Q1265&lt;Data_Validation!$B$9,"Medium Value","High Value"))</f>
        <v>Low Value</v>
      </c>
      <c r="Y1265" s="2" t="str">
        <f t="shared" si="177"/>
        <v>Stable</v>
      </c>
      <c r="Z1265" s="2" t="str">
        <f t="shared" si="178"/>
        <v>Check Data</v>
      </c>
    </row>
    <row r="1266" spans="1:26" x14ac:dyDescent="0.3">
      <c r="A1266" t="s">
        <v>1202</v>
      </c>
      <c r="B1266">
        <v>49</v>
      </c>
      <c r="C1266" t="s">
        <v>14</v>
      </c>
      <c r="D1266" t="s">
        <v>28</v>
      </c>
      <c r="E1266">
        <v>51.17</v>
      </c>
      <c r="F1266">
        <v>12</v>
      </c>
      <c r="G1266">
        <v>245</v>
      </c>
      <c r="H1266">
        <v>0</v>
      </c>
      <c r="I1266" t="s">
        <v>40</v>
      </c>
      <c r="J1266">
        <v>10.199999999999999</v>
      </c>
      <c r="K1266" s="1">
        <v>45003</v>
      </c>
      <c r="L1266">
        <v>70</v>
      </c>
      <c r="M1266">
        <v>0.22</v>
      </c>
      <c r="N1266">
        <f>IF(E1266="",Data_Validation!$B$1,E1266)</f>
        <v>51.17</v>
      </c>
      <c r="O1266">
        <f>IF(J1266="",Data_Validation!$B$2,J1266)</f>
        <v>10.199999999999999</v>
      </c>
      <c r="P1266">
        <f t="shared" si="171"/>
        <v>2</v>
      </c>
      <c r="Q1266" s="2">
        <f>CustomerData[[#This Row],[avg_order_value_clean]]*CustomerData[[#This Row],[total_orders]]</f>
        <v>614.04</v>
      </c>
      <c r="R1266" s="2" t="str">
        <f t="shared" si="179"/>
        <v>Inactive</v>
      </c>
      <c r="S1266" s="2" t="str">
        <f t="shared" si="172"/>
        <v>Medium Risk</v>
      </c>
      <c r="T1266" s="2" t="str">
        <f t="shared" si="173"/>
        <v>45-54</v>
      </c>
      <c r="U1266" s="1">
        <f t="shared" ca="1" si="174"/>
        <v>1258</v>
      </c>
      <c r="V1266" s="2" t="str">
        <f t="shared" si="175"/>
        <v>High Loyalty</v>
      </c>
      <c r="W1266" s="2" t="str">
        <f t="shared" si="176"/>
        <v>Legitimate</v>
      </c>
      <c r="X1266" s="2" t="str">
        <f>IF(Q1266&lt;Data_Validation!$B$8,"Low Value",IF(Q1266&lt;Data_Validation!$B$9,"Medium Value","High Value"))</f>
        <v>Low Value</v>
      </c>
      <c r="Y1266" s="2" t="str">
        <f t="shared" si="177"/>
        <v>Stable</v>
      </c>
      <c r="Z1266" s="2" t="str">
        <f t="shared" si="178"/>
        <v>Check Data</v>
      </c>
    </row>
    <row r="1267" spans="1:26" x14ac:dyDescent="0.3">
      <c r="A1267" t="s">
        <v>1203</v>
      </c>
      <c r="B1267">
        <v>43</v>
      </c>
      <c r="C1267" t="s">
        <v>21</v>
      </c>
      <c r="D1267" t="s">
        <v>52</v>
      </c>
      <c r="E1267">
        <v>49.47</v>
      </c>
      <c r="F1267">
        <v>14</v>
      </c>
      <c r="G1267">
        <v>239</v>
      </c>
      <c r="H1267">
        <v>0</v>
      </c>
      <c r="I1267" t="s">
        <v>16</v>
      </c>
      <c r="J1267">
        <v>98.5</v>
      </c>
      <c r="K1267" s="1">
        <v>44723</v>
      </c>
      <c r="L1267">
        <v>12</v>
      </c>
      <c r="M1267">
        <v>0.28000000000000003</v>
      </c>
      <c r="N1267">
        <f>IF(E1267="",Data_Validation!$B$1,E1267)</f>
        <v>49.47</v>
      </c>
      <c r="O1267">
        <f>IF(J1267="",Data_Validation!$B$2,J1267)</f>
        <v>98.5</v>
      </c>
      <c r="P1267">
        <f t="shared" si="171"/>
        <v>2</v>
      </c>
      <c r="Q1267" s="2">
        <f>CustomerData[[#This Row],[avg_order_value_clean]]*CustomerData[[#This Row],[total_orders]]</f>
        <v>692.57999999999993</v>
      </c>
      <c r="R1267" s="2" t="str">
        <f t="shared" si="179"/>
        <v>Inactive</v>
      </c>
      <c r="S1267" s="2" t="str">
        <f t="shared" si="172"/>
        <v>Medium Risk</v>
      </c>
      <c r="T1267" s="2" t="str">
        <f t="shared" si="173"/>
        <v>35-44</v>
      </c>
      <c r="U1267" s="1">
        <f t="shared" ca="1" si="174"/>
        <v>1538</v>
      </c>
      <c r="V1267" s="2" t="str">
        <f t="shared" si="175"/>
        <v>Low Loyalty</v>
      </c>
      <c r="W1267" s="2" t="str">
        <f t="shared" si="176"/>
        <v>Legitimate</v>
      </c>
      <c r="X1267" s="2" t="str">
        <f>IF(Q1267&lt;Data_Validation!$B$8,"Low Value",IF(Q1267&lt;Data_Validation!$B$9,"Medium Value","High Value"))</f>
        <v>Low Value</v>
      </c>
      <c r="Y1267" s="2" t="str">
        <f t="shared" si="177"/>
        <v>Stable</v>
      </c>
      <c r="Z1267" s="2" t="str">
        <f t="shared" si="178"/>
        <v>Check Data</v>
      </c>
    </row>
    <row r="1268" spans="1:26" x14ac:dyDescent="0.3">
      <c r="A1268" t="s">
        <v>1204</v>
      </c>
      <c r="B1268">
        <v>34</v>
      </c>
      <c r="C1268" t="s">
        <v>21</v>
      </c>
      <c r="D1268" t="s">
        <v>37</v>
      </c>
      <c r="F1268">
        <v>12</v>
      </c>
      <c r="G1268">
        <v>127</v>
      </c>
      <c r="H1268">
        <v>0</v>
      </c>
      <c r="I1268" t="s">
        <v>16</v>
      </c>
      <c r="J1268">
        <v>80.900000000000006</v>
      </c>
      <c r="K1268" s="1">
        <v>45703</v>
      </c>
      <c r="L1268">
        <v>62</v>
      </c>
      <c r="M1268">
        <v>0.37</v>
      </c>
      <c r="N1268">
        <f>IF(E1268="",Data_Validation!$B$1,E1268)</f>
        <v>250</v>
      </c>
      <c r="O1268">
        <f>IF(J1268="",Data_Validation!$B$2,J1268)</f>
        <v>80.900000000000006</v>
      </c>
      <c r="P1268">
        <f t="shared" si="171"/>
        <v>1</v>
      </c>
      <c r="Q1268" s="2">
        <f>CustomerData[[#This Row],[avg_order_value_clean]]*CustomerData[[#This Row],[total_orders]]</f>
        <v>3000</v>
      </c>
      <c r="R1268" s="2" t="str">
        <f t="shared" si="179"/>
        <v>Inactive</v>
      </c>
      <c r="S1268" s="2" t="str">
        <f t="shared" si="172"/>
        <v>Medium Risk</v>
      </c>
      <c r="T1268" s="2" t="str">
        <f t="shared" si="173"/>
        <v>25-34</v>
      </c>
      <c r="U1268" s="1">
        <f t="shared" ca="1" si="174"/>
        <v>558</v>
      </c>
      <c r="V1268" s="2" t="str">
        <f t="shared" si="175"/>
        <v>Medium Loyalty</v>
      </c>
      <c r="W1268" s="2" t="str">
        <f t="shared" si="176"/>
        <v>Legitimate</v>
      </c>
      <c r="X1268" s="2" t="str">
        <f>IF(Q1268&lt;Data_Validation!$B$8,"Low Value",IF(Q1268&lt;Data_Validation!$B$9,"Medium Value","High Value"))</f>
        <v>High Value</v>
      </c>
      <c r="Y1268" s="2" t="str">
        <f t="shared" si="177"/>
        <v>High Value - Maintain</v>
      </c>
      <c r="Z1268" s="2" t="str">
        <f t="shared" si="178"/>
        <v>Check Data</v>
      </c>
    </row>
    <row r="1269" spans="1:26" x14ac:dyDescent="0.3">
      <c r="A1269" t="s">
        <v>1205</v>
      </c>
      <c r="B1269">
        <v>65</v>
      </c>
      <c r="C1269" t="s">
        <v>14</v>
      </c>
      <c r="D1269" t="s">
        <v>44</v>
      </c>
      <c r="E1269">
        <v>169.99</v>
      </c>
      <c r="F1269">
        <v>8</v>
      </c>
      <c r="G1269">
        <v>201</v>
      </c>
      <c r="H1269">
        <v>0</v>
      </c>
      <c r="I1269" t="s">
        <v>16</v>
      </c>
      <c r="J1269">
        <v>71.599999999999994</v>
      </c>
      <c r="K1269" s="1">
        <v>45430</v>
      </c>
      <c r="L1269">
        <v>84</v>
      </c>
      <c r="M1269">
        <v>0.17</v>
      </c>
      <c r="N1269">
        <f>IF(E1269="",Data_Validation!$B$1,E1269)</f>
        <v>169.99</v>
      </c>
      <c r="O1269">
        <f>IF(J1269="",Data_Validation!$B$2,J1269)</f>
        <v>71.599999999999994</v>
      </c>
      <c r="P1269">
        <f t="shared" si="171"/>
        <v>2</v>
      </c>
      <c r="Q1269" s="2">
        <f>CustomerData[[#This Row],[avg_order_value_clean]]*CustomerData[[#This Row],[total_orders]]</f>
        <v>1359.92</v>
      </c>
      <c r="R1269" s="2" t="str">
        <f t="shared" si="179"/>
        <v>Inactive</v>
      </c>
      <c r="S1269" s="2" t="str">
        <f t="shared" si="172"/>
        <v>Low Risk</v>
      </c>
      <c r="T1269" s="2" t="str">
        <f t="shared" si="173"/>
        <v>55+</v>
      </c>
      <c r="U1269" s="1">
        <f t="shared" ca="1" si="174"/>
        <v>831</v>
      </c>
      <c r="V1269" s="2" t="str">
        <f t="shared" si="175"/>
        <v>High Loyalty</v>
      </c>
      <c r="W1269" s="2" t="str">
        <f t="shared" si="176"/>
        <v>Legitimate</v>
      </c>
      <c r="X1269" s="2" t="str">
        <f>IF(Q1269&lt;Data_Validation!$B$8,"Low Value",IF(Q1269&lt;Data_Validation!$B$9,"Medium Value","High Value"))</f>
        <v>Low Value</v>
      </c>
      <c r="Y1269" s="2" t="str">
        <f t="shared" si="177"/>
        <v>Stable</v>
      </c>
      <c r="Z1269" s="2" t="str">
        <f t="shared" si="178"/>
        <v>Check Data</v>
      </c>
    </row>
    <row r="1270" spans="1:26" x14ac:dyDescent="0.3">
      <c r="A1270" t="s">
        <v>1206</v>
      </c>
      <c r="B1270">
        <v>76</v>
      </c>
      <c r="C1270" t="s">
        <v>14</v>
      </c>
      <c r="D1270" t="s">
        <v>35</v>
      </c>
      <c r="E1270">
        <v>39.61</v>
      </c>
      <c r="F1270">
        <v>15</v>
      </c>
      <c r="G1270">
        <v>275</v>
      </c>
      <c r="H1270">
        <v>0</v>
      </c>
      <c r="I1270" t="s">
        <v>29</v>
      </c>
      <c r="J1270">
        <v>19.5</v>
      </c>
      <c r="K1270" s="1">
        <v>45468</v>
      </c>
      <c r="L1270">
        <v>90</v>
      </c>
      <c r="M1270">
        <v>0.21</v>
      </c>
      <c r="N1270">
        <f>IF(E1270="",Data_Validation!$B$1,E1270)</f>
        <v>39.61</v>
      </c>
      <c r="O1270">
        <f>IF(J1270="",Data_Validation!$B$2,J1270)</f>
        <v>19.5</v>
      </c>
      <c r="P1270">
        <f t="shared" si="171"/>
        <v>3</v>
      </c>
      <c r="Q1270" s="2">
        <f>CustomerData[[#This Row],[avg_order_value_clean]]*CustomerData[[#This Row],[total_orders]]</f>
        <v>594.15</v>
      </c>
      <c r="R1270" s="2" t="str">
        <f t="shared" si="179"/>
        <v>Inactive</v>
      </c>
      <c r="S1270" s="2" t="str">
        <f t="shared" si="172"/>
        <v>Medium Risk</v>
      </c>
      <c r="T1270" s="2" t="str">
        <f t="shared" si="173"/>
        <v>55+</v>
      </c>
      <c r="U1270" s="1">
        <f t="shared" ca="1" si="174"/>
        <v>793</v>
      </c>
      <c r="V1270" s="2" t="str">
        <f t="shared" si="175"/>
        <v>High Loyalty</v>
      </c>
      <c r="W1270" s="2" t="str">
        <f t="shared" si="176"/>
        <v>Legitimate</v>
      </c>
      <c r="X1270" s="2" t="str">
        <f>IF(Q1270&lt;Data_Validation!$B$8,"Low Value",IF(Q1270&lt;Data_Validation!$B$9,"Medium Value","High Value"))</f>
        <v>Low Value</v>
      </c>
      <c r="Y1270" s="2" t="str">
        <f t="shared" si="177"/>
        <v>Stable</v>
      </c>
      <c r="Z1270" s="2" t="str">
        <f t="shared" si="178"/>
        <v>Check Data</v>
      </c>
    </row>
    <row r="1271" spans="1:26" x14ac:dyDescent="0.3">
      <c r="A1271" t="s">
        <v>1207</v>
      </c>
      <c r="B1271">
        <v>44</v>
      </c>
      <c r="C1271" t="s">
        <v>14</v>
      </c>
      <c r="D1271" t="s">
        <v>28</v>
      </c>
      <c r="E1271">
        <v>51.68</v>
      </c>
      <c r="F1271">
        <v>7</v>
      </c>
      <c r="G1271">
        <v>206</v>
      </c>
      <c r="H1271">
        <v>0</v>
      </c>
      <c r="I1271" t="s">
        <v>40</v>
      </c>
      <c r="J1271">
        <v>69.900000000000006</v>
      </c>
      <c r="K1271" s="1">
        <v>44461</v>
      </c>
      <c r="L1271">
        <v>76</v>
      </c>
      <c r="M1271">
        <v>0.42</v>
      </c>
      <c r="N1271">
        <f>IF(E1271="",Data_Validation!$B$1,E1271)</f>
        <v>51.68</v>
      </c>
      <c r="O1271">
        <f>IF(J1271="",Data_Validation!$B$2,J1271)</f>
        <v>69.900000000000006</v>
      </c>
      <c r="P1271">
        <f t="shared" si="171"/>
        <v>3</v>
      </c>
      <c r="Q1271" s="2">
        <f>CustomerData[[#This Row],[avg_order_value_clean]]*CustomerData[[#This Row],[total_orders]]</f>
        <v>361.76</v>
      </c>
      <c r="R1271" s="2" t="str">
        <f t="shared" si="179"/>
        <v>Inactive</v>
      </c>
      <c r="S1271" s="2" t="str">
        <f t="shared" si="172"/>
        <v>Medium Risk</v>
      </c>
      <c r="T1271" s="2" t="str">
        <f t="shared" si="173"/>
        <v>35-44</v>
      </c>
      <c r="U1271" s="1">
        <f t="shared" ca="1" si="174"/>
        <v>1800</v>
      </c>
      <c r="V1271" s="2" t="str">
        <f t="shared" si="175"/>
        <v>High Loyalty</v>
      </c>
      <c r="W1271" s="2" t="str">
        <f t="shared" si="176"/>
        <v>Legitimate</v>
      </c>
      <c r="X1271" s="2" t="str">
        <f>IF(Q1271&lt;Data_Validation!$B$8,"Low Value",IF(Q1271&lt;Data_Validation!$B$9,"Medium Value","High Value"))</f>
        <v>Low Value</v>
      </c>
      <c r="Y1271" s="2" t="str">
        <f t="shared" si="177"/>
        <v>Stable</v>
      </c>
      <c r="Z1271" s="2" t="str">
        <f t="shared" si="178"/>
        <v>Check Data</v>
      </c>
    </row>
    <row r="1272" spans="1:26" x14ac:dyDescent="0.3">
      <c r="A1272" t="s">
        <v>592</v>
      </c>
      <c r="B1272">
        <v>41</v>
      </c>
      <c r="C1272" t="s">
        <v>21</v>
      </c>
      <c r="D1272" t="s">
        <v>18</v>
      </c>
      <c r="E1272">
        <v>89.76</v>
      </c>
      <c r="F1272">
        <v>9</v>
      </c>
      <c r="G1272">
        <v>39</v>
      </c>
      <c r="H1272">
        <v>0</v>
      </c>
      <c r="I1272" t="s">
        <v>29</v>
      </c>
      <c r="J1272">
        <v>86.2</v>
      </c>
      <c r="K1272" s="1">
        <v>45544</v>
      </c>
      <c r="L1272">
        <v>62</v>
      </c>
      <c r="M1272">
        <v>0.37</v>
      </c>
      <c r="N1272">
        <f>IF(E1272="",Data_Validation!$B$1,E1272)</f>
        <v>89.76</v>
      </c>
      <c r="O1272">
        <f>IF(J1272="",Data_Validation!$B$2,J1272)</f>
        <v>86.2</v>
      </c>
      <c r="P1272">
        <f t="shared" si="171"/>
        <v>2</v>
      </c>
      <c r="Q1272" s="2">
        <f>CustomerData[[#This Row],[avg_order_value_clean]]*CustomerData[[#This Row],[total_orders]]</f>
        <v>807.84</v>
      </c>
      <c r="R1272" s="2" t="str">
        <f t="shared" si="179"/>
        <v>At Risk</v>
      </c>
      <c r="S1272" s="2" t="str">
        <f t="shared" si="172"/>
        <v>Medium Risk</v>
      </c>
      <c r="T1272" s="2" t="str">
        <f t="shared" si="173"/>
        <v>35-44</v>
      </c>
      <c r="U1272" s="1">
        <f t="shared" ca="1" si="174"/>
        <v>717</v>
      </c>
      <c r="V1272" s="2" t="str">
        <f t="shared" si="175"/>
        <v>Medium Loyalty</v>
      </c>
      <c r="W1272" s="2" t="str">
        <f t="shared" si="176"/>
        <v>Legitimate</v>
      </c>
      <c r="X1272" s="2" t="str">
        <f>IF(Q1272&lt;Data_Validation!$B$8,"Low Value",IF(Q1272&lt;Data_Validation!$B$9,"Medium Value","High Value"))</f>
        <v>Low Value</v>
      </c>
      <c r="Y1272" s="2" t="str">
        <f t="shared" si="177"/>
        <v>Stable</v>
      </c>
      <c r="Z1272" s="2" t="str">
        <f t="shared" si="178"/>
        <v>Check Data</v>
      </c>
    </row>
    <row r="1273" spans="1:26" x14ac:dyDescent="0.3">
      <c r="A1273" t="s">
        <v>1208</v>
      </c>
      <c r="B1273">
        <v>52</v>
      </c>
      <c r="C1273" t="s">
        <v>14</v>
      </c>
      <c r="D1273" t="s">
        <v>22</v>
      </c>
      <c r="E1273">
        <v>41.7</v>
      </c>
      <c r="F1273">
        <v>8</v>
      </c>
      <c r="G1273">
        <v>364</v>
      </c>
      <c r="H1273">
        <v>0</v>
      </c>
      <c r="I1273" t="s">
        <v>29</v>
      </c>
      <c r="J1273">
        <v>81</v>
      </c>
      <c r="K1273" s="1">
        <v>45642</v>
      </c>
      <c r="L1273">
        <v>97</v>
      </c>
      <c r="M1273">
        <v>0.83</v>
      </c>
      <c r="N1273">
        <f>IF(E1273="",Data_Validation!$B$1,E1273)</f>
        <v>41.7</v>
      </c>
      <c r="O1273">
        <f>IF(J1273="",Data_Validation!$B$2,J1273)</f>
        <v>81</v>
      </c>
      <c r="P1273">
        <f t="shared" si="171"/>
        <v>1</v>
      </c>
      <c r="Q1273" s="2">
        <f>CustomerData[[#This Row],[avg_order_value_clean]]*CustomerData[[#This Row],[total_orders]]</f>
        <v>333.6</v>
      </c>
      <c r="R1273" s="2" t="str">
        <f t="shared" si="179"/>
        <v>Inactive</v>
      </c>
      <c r="S1273" s="2" t="str">
        <f t="shared" si="172"/>
        <v>High Risk</v>
      </c>
      <c r="T1273" s="2" t="str">
        <f t="shared" si="173"/>
        <v>45-54</v>
      </c>
      <c r="U1273" s="1">
        <f t="shared" ca="1" si="174"/>
        <v>619</v>
      </c>
      <c r="V1273" s="2" t="str">
        <f t="shared" si="175"/>
        <v>High Loyalty</v>
      </c>
      <c r="W1273" s="2" t="str">
        <f t="shared" si="176"/>
        <v>Legitimate</v>
      </c>
      <c r="X1273" s="2" t="str">
        <f>IF(Q1273&lt;Data_Validation!$B$8,"Low Value",IF(Q1273&lt;Data_Validation!$B$9,"Medium Value","High Value"))</f>
        <v>Low Value</v>
      </c>
      <c r="Y1273" s="2" t="str">
        <f t="shared" si="177"/>
        <v>At Risk - Develop</v>
      </c>
      <c r="Z1273" s="2" t="str">
        <f t="shared" si="178"/>
        <v>Check Data</v>
      </c>
    </row>
    <row r="1274" spans="1:26" x14ac:dyDescent="0.3">
      <c r="A1274" t="s">
        <v>1209</v>
      </c>
      <c r="B1274">
        <v>63</v>
      </c>
      <c r="C1274" t="s">
        <v>21</v>
      </c>
      <c r="D1274" t="s">
        <v>50</v>
      </c>
      <c r="E1274">
        <v>153.5</v>
      </c>
      <c r="F1274">
        <v>10</v>
      </c>
      <c r="G1274">
        <v>320</v>
      </c>
      <c r="H1274">
        <v>0</v>
      </c>
      <c r="I1274" t="s">
        <v>16</v>
      </c>
      <c r="J1274">
        <v>75.5</v>
      </c>
      <c r="K1274" s="1">
        <v>44837</v>
      </c>
      <c r="L1274">
        <v>62</v>
      </c>
      <c r="M1274">
        <v>0.16</v>
      </c>
      <c r="N1274">
        <f>IF(E1274="",Data_Validation!$B$1,E1274)</f>
        <v>153.5</v>
      </c>
      <c r="O1274">
        <f>IF(J1274="",Data_Validation!$B$2,J1274)</f>
        <v>75.5</v>
      </c>
      <c r="P1274">
        <f t="shared" si="171"/>
        <v>1</v>
      </c>
      <c r="Q1274" s="2">
        <f>CustomerData[[#This Row],[avg_order_value_clean]]*CustomerData[[#This Row],[total_orders]]</f>
        <v>1535</v>
      </c>
      <c r="R1274" s="2" t="str">
        <f t="shared" si="179"/>
        <v>Inactive</v>
      </c>
      <c r="S1274" s="2" t="str">
        <f t="shared" si="172"/>
        <v>Low Risk</v>
      </c>
      <c r="T1274" s="2" t="str">
        <f t="shared" si="173"/>
        <v>55+</v>
      </c>
      <c r="U1274" s="1">
        <f t="shared" ca="1" si="174"/>
        <v>1424</v>
      </c>
      <c r="V1274" s="2" t="str">
        <f t="shared" si="175"/>
        <v>Medium Loyalty</v>
      </c>
      <c r="W1274" s="2" t="str">
        <f t="shared" si="176"/>
        <v>Legitimate</v>
      </c>
      <c r="X1274" s="2" t="str">
        <f>IF(Q1274&lt;Data_Validation!$B$8,"Low Value",IF(Q1274&lt;Data_Validation!$B$9,"Medium Value","High Value"))</f>
        <v>High Value</v>
      </c>
      <c r="Y1274" s="2" t="str">
        <f t="shared" si="177"/>
        <v>High Value - Maintain</v>
      </c>
      <c r="Z1274" s="2" t="str">
        <f t="shared" si="178"/>
        <v>Check Data</v>
      </c>
    </row>
    <row r="1275" spans="1:26" x14ac:dyDescent="0.3">
      <c r="A1275" t="s">
        <v>1210</v>
      </c>
      <c r="B1275">
        <v>59</v>
      </c>
      <c r="C1275" t="s">
        <v>21</v>
      </c>
      <c r="D1275" t="s">
        <v>52</v>
      </c>
      <c r="E1275">
        <v>122.62</v>
      </c>
      <c r="F1275">
        <v>9</v>
      </c>
      <c r="G1275">
        <v>345</v>
      </c>
      <c r="H1275">
        <v>0</v>
      </c>
      <c r="I1275" t="s">
        <v>19</v>
      </c>
      <c r="J1275">
        <v>38.700000000000003</v>
      </c>
      <c r="K1275" s="1">
        <v>44813</v>
      </c>
      <c r="L1275">
        <v>76</v>
      </c>
      <c r="M1275">
        <v>0.18</v>
      </c>
      <c r="N1275">
        <f>IF(E1275="",Data_Validation!$B$1,E1275)</f>
        <v>122.62</v>
      </c>
      <c r="O1275">
        <f>IF(J1275="",Data_Validation!$B$2,J1275)</f>
        <v>38.700000000000003</v>
      </c>
      <c r="P1275">
        <f t="shared" si="171"/>
        <v>2</v>
      </c>
      <c r="Q1275" s="2">
        <f>CustomerData[[#This Row],[avg_order_value_clean]]*CustomerData[[#This Row],[total_orders]]</f>
        <v>1103.58</v>
      </c>
      <c r="R1275" s="2" t="str">
        <f t="shared" si="179"/>
        <v>Inactive</v>
      </c>
      <c r="S1275" s="2" t="str">
        <f t="shared" si="172"/>
        <v>Low Risk</v>
      </c>
      <c r="T1275" s="2" t="str">
        <f t="shared" si="173"/>
        <v>55+</v>
      </c>
      <c r="U1275" s="1">
        <f t="shared" ca="1" si="174"/>
        <v>1448</v>
      </c>
      <c r="V1275" s="2" t="str">
        <f t="shared" si="175"/>
        <v>High Loyalty</v>
      </c>
      <c r="W1275" s="2" t="str">
        <f t="shared" si="176"/>
        <v>Legitimate</v>
      </c>
      <c r="X1275" s="2" t="str">
        <f>IF(Q1275&lt;Data_Validation!$B$8,"Low Value",IF(Q1275&lt;Data_Validation!$B$9,"Medium Value","High Value"))</f>
        <v>Low Value</v>
      </c>
      <c r="Y1275" s="2" t="str">
        <f t="shared" si="177"/>
        <v>Stable</v>
      </c>
      <c r="Z1275" s="2" t="str">
        <f t="shared" si="178"/>
        <v>Check Data</v>
      </c>
    </row>
    <row r="1276" spans="1:26" x14ac:dyDescent="0.3">
      <c r="A1276" t="s">
        <v>1211</v>
      </c>
      <c r="B1276">
        <v>71</v>
      </c>
      <c r="C1276" t="s">
        <v>21</v>
      </c>
      <c r="D1276" t="s">
        <v>26</v>
      </c>
      <c r="E1276">
        <v>73.37</v>
      </c>
      <c r="F1276">
        <v>10</v>
      </c>
      <c r="G1276">
        <v>318</v>
      </c>
      <c r="H1276">
        <v>0</v>
      </c>
      <c r="I1276" t="s">
        <v>23</v>
      </c>
      <c r="J1276">
        <v>76.7</v>
      </c>
      <c r="K1276" s="1">
        <v>45551</v>
      </c>
      <c r="L1276">
        <v>58</v>
      </c>
      <c r="M1276">
        <v>0.12</v>
      </c>
      <c r="N1276">
        <f>IF(E1276="",Data_Validation!$B$1,E1276)</f>
        <v>73.37</v>
      </c>
      <c r="O1276">
        <f>IF(J1276="",Data_Validation!$B$2,J1276)</f>
        <v>76.7</v>
      </c>
      <c r="P1276">
        <f t="shared" si="171"/>
        <v>1</v>
      </c>
      <c r="Q1276" s="2">
        <f>CustomerData[[#This Row],[avg_order_value_clean]]*CustomerData[[#This Row],[total_orders]]</f>
        <v>733.7</v>
      </c>
      <c r="R1276" s="2" t="str">
        <f t="shared" si="179"/>
        <v>Inactive</v>
      </c>
      <c r="S1276" s="2" t="str">
        <f t="shared" si="172"/>
        <v>Low Risk</v>
      </c>
      <c r="T1276" s="2" t="str">
        <f t="shared" si="173"/>
        <v>55+</v>
      </c>
      <c r="U1276" s="1">
        <f t="shared" ca="1" si="174"/>
        <v>710</v>
      </c>
      <c r="V1276" s="2" t="str">
        <f t="shared" si="175"/>
        <v>Medium Loyalty</v>
      </c>
      <c r="W1276" s="2" t="str">
        <f t="shared" si="176"/>
        <v>Legitimate</v>
      </c>
      <c r="X1276" s="2" t="str">
        <f>IF(Q1276&lt;Data_Validation!$B$8,"Low Value",IF(Q1276&lt;Data_Validation!$B$9,"Medium Value","High Value"))</f>
        <v>Low Value</v>
      </c>
      <c r="Y1276" s="2" t="str">
        <f t="shared" si="177"/>
        <v>Stable</v>
      </c>
      <c r="Z1276" s="2" t="str">
        <f t="shared" si="178"/>
        <v>Check Data</v>
      </c>
    </row>
    <row r="1277" spans="1:26" x14ac:dyDescent="0.3">
      <c r="A1277" t="s">
        <v>1212</v>
      </c>
      <c r="B1277">
        <v>56</v>
      </c>
      <c r="C1277" t="s">
        <v>21</v>
      </c>
      <c r="D1277" t="s">
        <v>18</v>
      </c>
      <c r="E1277">
        <v>183.71</v>
      </c>
      <c r="F1277">
        <v>11</v>
      </c>
      <c r="G1277">
        <v>55</v>
      </c>
      <c r="H1277">
        <v>0</v>
      </c>
      <c r="I1277" t="s">
        <v>19</v>
      </c>
      <c r="J1277">
        <v>48.5</v>
      </c>
      <c r="K1277" s="1">
        <v>45464</v>
      </c>
      <c r="L1277">
        <v>38</v>
      </c>
      <c r="M1277">
        <v>0.42</v>
      </c>
      <c r="N1277">
        <f>IF(E1277="",Data_Validation!$B$1,E1277)</f>
        <v>183.71</v>
      </c>
      <c r="O1277">
        <f>IF(J1277="",Data_Validation!$B$2,J1277)</f>
        <v>48.5</v>
      </c>
      <c r="P1277">
        <f t="shared" si="171"/>
        <v>1</v>
      </c>
      <c r="Q1277" s="2">
        <f>CustomerData[[#This Row],[avg_order_value_clean]]*CustomerData[[#This Row],[total_orders]]</f>
        <v>2020.8100000000002</v>
      </c>
      <c r="R1277" s="2" t="str">
        <f t="shared" si="179"/>
        <v>At Risk</v>
      </c>
      <c r="S1277" s="2" t="str">
        <f t="shared" si="172"/>
        <v>Medium Risk</v>
      </c>
      <c r="T1277" s="2" t="str">
        <f t="shared" si="173"/>
        <v>55+</v>
      </c>
      <c r="U1277" s="1">
        <f t="shared" ca="1" si="174"/>
        <v>797</v>
      </c>
      <c r="V1277" s="2" t="str">
        <f t="shared" si="175"/>
        <v>Low Loyalty</v>
      </c>
      <c r="W1277" s="2" t="str">
        <f t="shared" si="176"/>
        <v>Legitimate</v>
      </c>
      <c r="X1277" s="2" t="str">
        <f>IF(Q1277&lt;Data_Validation!$B$8,"Low Value",IF(Q1277&lt;Data_Validation!$B$9,"Medium Value","High Value"))</f>
        <v>High Value</v>
      </c>
      <c r="Y1277" s="2" t="str">
        <f t="shared" si="177"/>
        <v>High Value - Maintain</v>
      </c>
      <c r="Z1277" s="2" t="str">
        <f t="shared" si="178"/>
        <v>Check Data</v>
      </c>
    </row>
    <row r="1278" spans="1:26" x14ac:dyDescent="0.3">
      <c r="A1278" t="s">
        <v>1213</v>
      </c>
      <c r="B1278">
        <v>43</v>
      </c>
      <c r="C1278" t="s">
        <v>21</v>
      </c>
      <c r="D1278" t="s">
        <v>15</v>
      </c>
      <c r="E1278">
        <v>40.380000000000003</v>
      </c>
      <c r="F1278">
        <v>8</v>
      </c>
      <c r="G1278">
        <v>159</v>
      </c>
      <c r="H1278">
        <v>0</v>
      </c>
      <c r="I1278" t="s">
        <v>16</v>
      </c>
      <c r="J1278">
        <v>40.5</v>
      </c>
      <c r="K1278" s="1">
        <v>45400</v>
      </c>
      <c r="L1278">
        <v>68</v>
      </c>
      <c r="M1278">
        <v>0.13</v>
      </c>
      <c r="N1278">
        <f>IF(E1278="",Data_Validation!$B$1,E1278)</f>
        <v>40.380000000000003</v>
      </c>
      <c r="O1278">
        <f>IF(J1278="",Data_Validation!$B$2,J1278)</f>
        <v>40.5</v>
      </c>
      <c r="P1278">
        <f t="shared" si="171"/>
        <v>3</v>
      </c>
      <c r="Q1278" s="2">
        <f>CustomerData[[#This Row],[avg_order_value_clean]]*CustomerData[[#This Row],[total_orders]]</f>
        <v>323.04000000000002</v>
      </c>
      <c r="R1278" s="2" t="str">
        <f t="shared" si="179"/>
        <v>Inactive</v>
      </c>
      <c r="S1278" s="2" t="str">
        <f t="shared" si="172"/>
        <v>Low Risk</v>
      </c>
      <c r="T1278" s="2" t="str">
        <f t="shared" si="173"/>
        <v>35-44</v>
      </c>
      <c r="U1278" s="1">
        <f t="shared" ca="1" si="174"/>
        <v>861</v>
      </c>
      <c r="V1278" s="2" t="str">
        <f t="shared" si="175"/>
        <v>Medium Loyalty</v>
      </c>
      <c r="W1278" s="2" t="str">
        <f t="shared" si="176"/>
        <v>Legitimate</v>
      </c>
      <c r="X1278" s="2" t="str">
        <f>IF(Q1278&lt;Data_Validation!$B$8,"Low Value",IF(Q1278&lt;Data_Validation!$B$9,"Medium Value","High Value"))</f>
        <v>Low Value</v>
      </c>
      <c r="Y1278" s="2" t="str">
        <f t="shared" si="177"/>
        <v>Stable</v>
      </c>
      <c r="Z1278" s="2" t="str">
        <f t="shared" si="178"/>
        <v>Check Data</v>
      </c>
    </row>
    <row r="1279" spans="1:26" x14ac:dyDescent="0.3">
      <c r="A1279" t="s">
        <v>1214</v>
      </c>
      <c r="B1279">
        <v>66</v>
      </c>
      <c r="C1279" t="s">
        <v>21</v>
      </c>
      <c r="D1279" t="s">
        <v>44</v>
      </c>
      <c r="E1279">
        <v>37.24</v>
      </c>
      <c r="F1279">
        <v>11</v>
      </c>
      <c r="G1279">
        <v>321</v>
      </c>
      <c r="H1279">
        <v>0</v>
      </c>
      <c r="I1279" t="s">
        <v>23</v>
      </c>
      <c r="J1279">
        <v>96.5</v>
      </c>
      <c r="K1279" s="1">
        <v>44222</v>
      </c>
      <c r="L1279">
        <v>17</v>
      </c>
      <c r="M1279">
        <v>0.2</v>
      </c>
      <c r="N1279">
        <f>IF(E1279="",Data_Validation!$B$1,E1279)</f>
        <v>37.24</v>
      </c>
      <c r="O1279">
        <f>IF(J1279="",Data_Validation!$B$2,J1279)</f>
        <v>96.5</v>
      </c>
      <c r="P1279">
        <f t="shared" si="171"/>
        <v>1</v>
      </c>
      <c r="Q1279" s="2">
        <f>CustomerData[[#This Row],[avg_order_value_clean]]*CustomerData[[#This Row],[total_orders]]</f>
        <v>409.64000000000004</v>
      </c>
      <c r="R1279" s="2" t="str">
        <f t="shared" si="179"/>
        <v>Inactive</v>
      </c>
      <c r="S1279" s="2" t="str">
        <f t="shared" si="172"/>
        <v>Medium Risk</v>
      </c>
      <c r="T1279" s="2" t="str">
        <f t="shared" si="173"/>
        <v>55+</v>
      </c>
      <c r="U1279" s="1">
        <f t="shared" ca="1" si="174"/>
        <v>2039</v>
      </c>
      <c r="V1279" s="2" t="str">
        <f t="shared" si="175"/>
        <v>Low Loyalty</v>
      </c>
      <c r="W1279" s="2" t="str">
        <f t="shared" si="176"/>
        <v>Legitimate</v>
      </c>
      <c r="X1279" s="2" t="str">
        <f>IF(Q1279&lt;Data_Validation!$B$8,"Low Value",IF(Q1279&lt;Data_Validation!$B$9,"Medium Value","High Value"))</f>
        <v>Low Value</v>
      </c>
      <c r="Y1279" s="2" t="str">
        <f t="shared" si="177"/>
        <v>Stable</v>
      </c>
      <c r="Z1279" s="2" t="str">
        <f t="shared" si="178"/>
        <v>Check Data</v>
      </c>
    </row>
    <row r="1280" spans="1:26" x14ac:dyDescent="0.3">
      <c r="A1280" t="s">
        <v>1215</v>
      </c>
      <c r="B1280">
        <v>79</v>
      </c>
      <c r="C1280" t="s">
        <v>25</v>
      </c>
      <c r="D1280" t="s">
        <v>15</v>
      </c>
      <c r="E1280">
        <v>125.27</v>
      </c>
      <c r="F1280">
        <v>12</v>
      </c>
      <c r="G1280">
        <v>95</v>
      </c>
      <c r="H1280">
        <v>0</v>
      </c>
      <c r="I1280" t="s">
        <v>23</v>
      </c>
      <c r="J1280">
        <v>14.7</v>
      </c>
      <c r="K1280" s="1">
        <v>45223</v>
      </c>
      <c r="L1280">
        <v>10</v>
      </c>
      <c r="M1280">
        <v>0.12</v>
      </c>
      <c r="N1280">
        <f>IF(E1280="",Data_Validation!$B$1,E1280)</f>
        <v>125.27</v>
      </c>
      <c r="O1280">
        <f>IF(J1280="",Data_Validation!$B$2,J1280)</f>
        <v>14.7</v>
      </c>
      <c r="P1280">
        <f t="shared" si="171"/>
        <v>2</v>
      </c>
      <c r="Q1280" s="2">
        <f>CustomerData[[#This Row],[avg_order_value_clean]]*CustomerData[[#This Row],[total_orders]]</f>
        <v>1503.24</v>
      </c>
      <c r="R1280" s="2" t="str">
        <f t="shared" si="179"/>
        <v>Inactive</v>
      </c>
      <c r="S1280" s="2" t="str">
        <f t="shared" si="172"/>
        <v>Low Risk</v>
      </c>
      <c r="T1280" s="2" t="str">
        <f t="shared" si="173"/>
        <v>55+</v>
      </c>
      <c r="U1280" s="1">
        <f t="shared" ca="1" si="174"/>
        <v>1038</v>
      </c>
      <c r="V1280" s="2" t="str">
        <f t="shared" si="175"/>
        <v>Low Loyalty</v>
      </c>
      <c r="W1280" s="2" t="str">
        <f t="shared" si="176"/>
        <v>Legitimate</v>
      </c>
      <c r="X1280" s="2" t="str">
        <f>IF(Q1280&lt;Data_Validation!$B$8,"Low Value",IF(Q1280&lt;Data_Validation!$B$9,"Medium Value","High Value"))</f>
        <v>Low Value</v>
      </c>
      <c r="Y1280" s="2" t="str">
        <f t="shared" si="177"/>
        <v>Stable</v>
      </c>
      <c r="Z1280" s="2" t="str">
        <f t="shared" si="178"/>
        <v>Check Data</v>
      </c>
    </row>
    <row r="1281" spans="1:26" x14ac:dyDescent="0.3">
      <c r="A1281" t="s">
        <v>1216</v>
      </c>
      <c r="B1281">
        <v>55</v>
      </c>
      <c r="C1281" t="s">
        <v>21</v>
      </c>
      <c r="D1281" t="s">
        <v>37</v>
      </c>
      <c r="E1281">
        <v>40.36</v>
      </c>
      <c r="F1281">
        <v>8</v>
      </c>
      <c r="G1281">
        <v>115</v>
      </c>
      <c r="H1281">
        <v>0</v>
      </c>
      <c r="I1281" t="s">
        <v>16</v>
      </c>
      <c r="K1281" s="1">
        <v>44846</v>
      </c>
      <c r="L1281">
        <v>83</v>
      </c>
      <c r="M1281">
        <v>0.57999999999999996</v>
      </c>
      <c r="N1281">
        <f>IF(E1281="",Data_Validation!$B$1,E1281)</f>
        <v>40.36</v>
      </c>
      <c r="O1281">
        <f>IF(J1281="",Data_Validation!$B$2,J1281)</f>
        <v>250</v>
      </c>
      <c r="P1281">
        <f t="shared" si="171"/>
        <v>1</v>
      </c>
      <c r="Q1281" s="2">
        <f>CustomerData[[#This Row],[avg_order_value_clean]]*CustomerData[[#This Row],[total_orders]]</f>
        <v>322.88</v>
      </c>
      <c r="R1281" s="2" t="str">
        <f t="shared" si="179"/>
        <v>Inactive</v>
      </c>
      <c r="S1281" s="2" t="str">
        <f t="shared" si="172"/>
        <v>High Risk</v>
      </c>
      <c r="T1281" s="2" t="str">
        <f t="shared" si="173"/>
        <v>55+</v>
      </c>
      <c r="U1281" s="1">
        <f t="shared" ca="1" si="174"/>
        <v>1415</v>
      </c>
      <c r="V1281" s="2" t="str">
        <f t="shared" si="175"/>
        <v>High Loyalty</v>
      </c>
      <c r="W1281" s="2" t="str">
        <f t="shared" si="176"/>
        <v>Legitimate</v>
      </c>
      <c r="X1281" s="2" t="str">
        <f>IF(Q1281&lt;Data_Validation!$B$8,"Low Value",IF(Q1281&lt;Data_Validation!$B$9,"Medium Value","High Value"))</f>
        <v>Low Value</v>
      </c>
      <c r="Y1281" s="2" t="str">
        <f t="shared" si="177"/>
        <v>At Risk - Develop</v>
      </c>
      <c r="Z1281" s="2" t="str">
        <f t="shared" si="178"/>
        <v>Check Data</v>
      </c>
    </row>
    <row r="1282" spans="1:26" x14ac:dyDescent="0.3">
      <c r="A1282" t="s">
        <v>1217</v>
      </c>
      <c r="B1282">
        <v>40</v>
      </c>
      <c r="C1282" t="s">
        <v>21</v>
      </c>
      <c r="D1282" t="s">
        <v>44</v>
      </c>
      <c r="E1282">
        <v>67.09</v>
      </c>
      <c r="F1282">
        <v>11</v>
      </c>
      <c r="G1282">
        <v>211</v>
      </c>
      <c r="H1282">
        <v>0</v>
      </c>
      <c r="I1282" t="s">
        <v>29</v>
      </c>
      <c r="J1282">
        <v>32.200000000000003</v>
      </c>
      <c r="K1282" s="1">
        <v>45742</v>
      </c>
      <c r="L1282">
        <v>43</v>
      </c>
      <c r="M1282">
        <v>0.15</v>
      </c>
      <c r="N1282">
        <f>IF(E1282="",Data_Validation!$B$1,E1282)</f>
        <v>67.09</v>
      </c>
      <c r="O1282">
        <f>IF(J1282="",Data_Validation!$B$2,J1282)</f>
        <v>32.200000000000003</v>
      </c>
      <c r="P1282">
        <f t="shared" ref="P1282:P1345" si="180">COUNTIF($A$2:$A$5001,A1282)</f>
        <v>1</v>
      </c>
      <c r="Q1282" s="2">
        <f>CustomerData[[#This Row],[avg_order_value_clean]]*CustomerData[[#This Row],[total_orders]]</f>
        <v>737.99</v>
      </c>
      <c r="R1282" s="2" t="str">
        <f t="shared" si="179"/>
        <v>Inactive</v>
      </c>
      <c r="S1282" s="2" t="str">
        <f t="shared" ref="S1282:S1345" si="181">IF(M1282&lt;0.2,"Low Risk",IF(M1282&lt;0.5,"Medium Risk","High Risk"))</f>
        <v>Low Risk</v>
      </c>
      <c r="T1282" s="2" t="str">
        <f t="shared" ref="T1282:T1345" si="182">IF(B1282&lt;25,"Under 25",IF(B1282&lt;35,"25-34",IF(B1282&lt;45,"35-44",IF(B1282&lt;55,"45-54","55+"))))</f>
        <v>35-44</v>
      </c>
      <c r="U1282" s="1">
        <f t="shared" ref="U1282:U1345" ca="1" si="183">TODAY()-K1282</f>
        <v>519</v>
      </c>
      <c r="V1282" s="2" t="str">
        <f t="shared" ref="V1282:V1345" si="184">IF(L1282&lt;40,"Low Loyalty",IF(L1282&lt;70,"Medium Loyalty","High Loyalty"))</f>
        <v>Medium Loyalty</v>
      </c>
      <c r="W1282" s="2" t="str">
        <f t="shared" ref="W1282:W1345" si="185">IF(H1282=1,"Fraudulent","Legitimate")</f>
        <v>Legitimate</v>
      </c>
      <c r="X1282" s="2" t="str">
        <f>IF(Q1282&lt;Data_Validation!$B$8,"Low Value",IF(Q1282&lt;Data_Validation!$B$9,"Medium Value","High Value"))</f>
        <v>Low Value</v>
      </c>
      <c r="Y1282" s="2" t="str">
        <f t="shared" ref="Y1282:Y1345" si="186">IF(AND(X1282="High Value",S1282="High Risk"),"Critical - Retain",IF(AND(X1282="High Value",S1282&lt;&gt;"High Risk"),"High Value - Maintain",IF(AND(X1282&lt;&gt;"High Value",S1282="High Risk"),"At Risk - Develop","Stable")))</f>
        <v>Stable</v>
      </c>
      <c r="Z1282" s="2" t="str">
        <f t="shared" ref="Z1282:Z1345" si="187">IF(OR(B1282&lt;18,F1282&lt;0,N1282&lt;0,O1282&lt;0,O1282&gt;1,M1282&lt;0,M1282&gt;1),"Check Data","Valid")</f>
        <v>Check Data</v>
      </c>
    </row>
    <row r="1283" spans="1:26" x14ac:dyDescent="0.3">
      <c r="A1283" t="s">
        <v>1218</v>
      </c>
      <c r="B1283">
        <v>39</v>
      </c>
      <c r="C1283" t="s">
        <v>21</v>
      </c>
      <c r="D1283" t="s">
        <v>15</v>
      </c>
      <c r="E1283">
        <v>367.38</v>
      </c>
      <c r="F1283">
        <v>11</v>
      </c>
      <c r="G1283">
        <v>86</v>
      </c>
      <c r="H1283">
        <v>0</v>
      </c>
      <c r="I1283" t="s">
        <v>23</v>
      </c>
      <c r="J1283">
        <v>51.6</v>
      </c>
      <c r="K1283" s="1">
        <v>44427</v>
      </c>
      <c r="L1283">
        <v>33</v>
      </c>
      <c r="M1283">
        <v>0.7</v>
      </c>
      <c r="N1283">
        <f>IF(E1283="",Data_Validation!$B$1,E1283)</f>
        <v>367.38</v>
      </c>
      <c r="O1283">
        <f>IF(J1283="",Data_Validation!$B$2,J1283)</f>
        <v>51.6</v>
      </c>
      <c r="P1283">
        <f t="shared" si="180"/>
        <v>1</v>
      </c>
      <c r="Q1283" s="2">
        <f>CustomerData[[#This Row],[avg_order_value_clean]]*CustomerData[[#This Row],[total_orders]]</f>
        <v>4041.18</v>
      </c>
      <c r="R1283" s="2" t="str">
        <f t="shared" ref="R1283:R1346" si="188">IF(G1283&lt;=30,"Active",IF(G1283&lt;=90,"At Risk","Inactive"))</f>
        <v>At Risk</v>
      </c>
      <c r="S1283" s="2" t="str">
        <f t="shared" si="181"/>
        <v>High Risk</v>
      </c>
      <c r="T1283" s="2" t="str">
        <f t="shared" si="182"/>
        <v>35-44</v>
      </c>
      <c r="U1283" s="1">
        <f t="shared" ca="1" si="183"/>
        <v>1834</v>
      </c>
      <c r="V1283" s="2" t="str">
        <f t="shared" si="184"/>
        <v>Low Loyalty</v>
      </c>
      <c r="W1283" s="2" t="str">
        <f t="shared" si="185"/>
        <v>Legitimate</v>
      </c>
      <c r="X1283" s="2" t="str">
        <f>IF(Q1283&lt;Data_Validation!$B$8,"Low Value",IF(Q1283&lt;Data_Validation!$B$9,"Medium Value","High Value"))</f>
        <v>High Value</v>
      </c>
      <c r="Y1283" s="2" t="str">
        <f t="shared" si="186"/>
        <v>Critical - Retain</v>
      </c>
      <c r="Z1283" s="2" t="str">
        <f t="shared" si="187"/>
        <v>Check Data</v>
      </c>
    </row>
    <row r="1284" spans="1:26" x14ac:dyDescent="0.3">
      <c r="A1284" t="s">
        <v>277</v>
      </c>
      <c r="B1284">
        <v>21</v>
      </c>
      <c r="C1284" t="s">
        <v>14</v>
      </c>
      <c r="D1284" t="s">
        <v>22</v>
      </c>
      <c r="E1284">
        <v>118.74</v>
      </c>
      <c r="F1284">
        <v>5</v>
      </c>
      <c r="G1284">
        <v>306</v>
      </c>
      <c r="H1284">
        <v>0</v>
      </c>
      <c r="I1284" t="s">
        <v>23</v>
      </c>
      <c r="J1284">
        <v>36.299999999999997</v>
      </c>
      <c r="K1284" s="1">
        <v>44962</v>
      </c>
      <c r="L1284">
        <v>37</v>
      </c>
      <c r="M1284">
        <v>0.43</v>
      </c>
      <c r="N1284">
        <f>IF(E1284="",Data_Validation!$B$1,E1284)</f>
        <v>118.74</v>
      </c>
      <c r="O1284">
        <f>IF(J1284="",Data_Validation!$B$2,J1284)</f>
        <v>36.299999999999997</v>
      </c>
      <c r="P1284">
        <f t="shared" si="180"/>
        <v>2</v>
      </c>
      <c r="Q1284" s="2">
        <f>CustomerData[[#This Row],[avg_order_value_clean]]*CustomerData[[#This Row],[total_orders]]</f>
        <v>593.69999999999993</v>
      </c>
      <c r="R1284" s="2" t="str">
        <f t="shared" si="188"/>
        <v>Inactive</v>
      </c>
      <c r="S1284" s="2" t="str">
        <f t="shared" si="181"/>
        <v>Medium Risk</v>
      </c>
      <c r="T1284" s="2" t="str">
        <f t="shared" si="182"/>
        <v>Under 25</v>
      </c>
      <c r="U1284" s="1">
        <f t="shared" ca="1" si="183"/>
        <v>1299</v>
      </c>
      <c r="V1284" s="2" t="str">
        <f t="shared" si="184"/>
        <v>Low Loyalty</v>
      </c>
      <c r="W1284" s="2" t="str">
        <f t="shared" si="185"/>
        <v>Legitimate</v>
      </c>
      <c r="X1284" s="2" t="str">
        <f>IF(Q1284&lt;Data_Validation!$B$8,"Low Value",IF(Q1284&lt;Data_Validation!$B$9,"Medium Value","High Value"))</f>
        <v>Low Value</v>
      </c>
      <c r="Y1284" s="2" t="str">
        <f t="shared" si="186"/>
        <v>Stable</v>
      </c>
      <c r="Z1284" s="2" t="str">
        <f t="shared" si="187"/>
        <v>Check Data</v>
      </c>
    </row>
    <row r="1285" spans="1:26" x14ac:dyDescent="0.3">
      <c r="A1285" t="s">
        <v>1219</v>
      </c>
      <c r="B1285">
        <v>66</v>
      </c>
      <c r="C1285" t="s">
        <v>21</v>
      </c>
      <c r="D1285" t="s">
        <v>15</v>
      </c>
      <c r="E1285">
        <v>107.25</v>
      </c>
      <c r="F1285">
        <v>12</v>
      </c>
      <c r="G1285">
        <v>267</v>
      </c>
      <c r="H1285">
        <v>0</v>
      </c>
      <c r="I1285" t="s">
        <v>23</v>
      </c>
      <c r="J1285">
        <v>50.3</v>
      </c>
      <c r="K1285" s="1">
        <v>45417</v>
      </c>
      <c r="L1285">
        <v>28</v>
      </c>
      <c r="M1285">
        <v>0.18</v>
      </c>
      <c r="N1285">
        <f>IF(E1285="",Data_Validation!$B$1,E1285)</f>
        <v>107.25</v>
      </c>
      <c r="O1285">
        <f>IF(J1285="",Data_Validation!$B$2,J1285)</f>
        <v>50.3</v>
      </c>
      <c r="P1285">
        <f t="shared" si="180"/>
        <v>2</v>
      </c>
      <c r="Q1285" s="2">
        <f>CustomerData[[#This Row],[avg_order_value_clean]]*CustomerData[[#This Row],[total_orders]]</f>
        <v>1287</v>
      </c>
      <c r="R1285" s="2" t="str">
        <f t="shared" si="188"/>
        <v>Inactive</v>
      </c>
      <c r="S1285" s="2" t="str">
        <f t="shared" si="181"/>
        <v>Low Risk</v>
      </c>
      <c r="T1285" s="2" t="str">
        <f t="shared" si="182"/>
        <v>55+</v>
      </c>
      <c r="U1285" s="1">
        <f t="shared" ca="1" si="183"/>
        <v>844</v>
      </c>
      <c r="V1285" s="2" t="str">
        <f t="shared" si="184"/>
        <v>Low Loyalty</v>
      </c>
      <c r="W1285" s="2" t="str">
        <f t="shared" si="185"/>
        <v>Legitimate</v>
      </c>
      <c r="X1285" s="2" t="str">
        <f>IF(Q1285&lt;Data_Validation!$B$8,"Low Value",IF(Q1285&lt;Data_Validation!$B$9,"Medium Value","High Value"))</f>
        <v>Low Value</v>
      </c>
      <c r="Y1285" s="2" t="str">
        <f t="shared" si="186"/>
        <v>Stable</v>
      </c>
      <c r="Z1285" s="2" t="str">
        <f t="shared" si="187"/>
        <v>Check Data</v>
      </c>
    </row>
    <row r="1286" spans="1:26" x14ac:dyDescent="0.3">
      <c r="A1286" t="s">
        <v>659</v>
      </c>
      <c r="B1286">
        <v>76</v>
      </c>
      <c r="C1286" t="s">
        <v>14</v>
      </c>
      <c r="D1286" t="s">
        <v>52</v>
      </c>
      <c r="E1286">
        <v>526.84</v>
      </c>
      <c r="F1286">
        <v>8</v>
      </c>
      <c r="G1286">
        <v>43</v>
      </c>
      <c r="H1286">
        <v>0</v>
      </c>
      <c r="I1286" t="s">
        <v>23</v>
      </c>
      <c r="J1286">
        <v>81.8</v>
      </c>
      <c r="K1286" s="1">
        <v>44820</v>
      </c>
      <c r="L1286">
        <v>46</v>
      </c>
      <c r="M1286">
        <v>0.05</v>
      </c>
      <c r="N1286">
        <f>IF(E1286="",Data_Validation!$B$1,E1286)</f>
        <v>526.84</v>
      </c>
      <c r="O1286">
        <f>IF(J1286="",Data_Validation!$B$2,J1286)</f>
        <v>81.8</v>
      </c>
      <c r="P1286">
        <f t="shared" si="180"/>
        <v>2</v>
      </c>
      <c r="Q1286" s="2">
        <f>CustomerData[[#This Row],[avg_order_value_clean]]*CustomerData[[#This Row],[total_orders]]</f>
        <v>4214.72</v>
      </c>
      <c r="R1286" s="2" t="str">
        <f t="shared" si="188"/>
        <v>At Risk</v>
      </c>
      <c r="S1286" s="2" t="str">
        <f t="shared" si="181"/>
        <v>Low Risk</v>
      </c>
      <c r="T1286" s="2" t="str">
        <f t="shared" si="182"/>
        <v>55+</v>
      </c>
      <c r="U1286" s="1">
        <f t="shared" ca="1" si="183"/>
        <v>1441</v>
      </c>
      <c r="V1286" s="2" t="str">
        <f t="shared" si="184"/>
        <v>Medium Loyalty</v>
      </c>
      <c r="W1286" s="2" t="str">
        <f t="shared" si="185"/>
        <v>Legitimate</v>
      </c>
      <c r="X1286" s="2" t="str">
        <f>IF(Q1286&lt;Data_Validation!$B$8,"Low Value",IF(Q1286&lt;Data_Validation!$B$9,"Medium Value","High Value"))</f>
        <v>High Value</v>
      </c>
      <c r="Y1286" s="2" t="str">
        <f t="shared" si="186"/>
        <v>High Value - Maintain</v>
      </c>
      <c r="Z1286" s="2" t="str">
        <f t="shared" si="187"/>
        <v>Check Data</v>
      </c>
    </row>
    <row r="1287" spans="1:26" x14ac:dyDescent="0.3">
      <c r="A1287" t="s">
        <v>1220</v>
      </c>
      <c r="B1287">
        <v>26</v>
      </c>
      <c r="C1287" t="s">
        <v>25</v>
      </c>
      <c r="D1287" t="s">
        <v>52</v>
      </c>
      <c r="E1287">
        <v>253.08</v>
      </c>
      <c r="F1287">
        <v>9</v>
      </c>
      <c r="G1287">
        <v>82</v>
      </c>
      <c r="H1287">
        <v>0</v>
      </c>
      <c r="I1287" t="s">
        <v>40</v>
      </c>
      <c r="J1287">
        <v>18.3</v>
      </c>
      <c r="K1287" s="1">
        <v>44515</v>
      </c>
      <c r="L1287">
        <v>2</v>
      </c>
      <c r="M1287">
        <v>0.48</v>
      </c>
      <c r="N1287">
        <f>IF(E1287="",Data_Validation!$B$1,E1287)</f>
        <v>253.08</v>
      </c>
      <c r="O1287">
        <f>IF(J1287="",Data_Validation!$B$2,J1287)</f>
        <v>18.3</v>
      </c>
      <c r="P1287">
        <f t="shared" si="180"/>
        <v>2</v>
      </c>
      <c r="Q1287" s="2">
        <f>CustomerData[[#This Row],[avg_order_value_clean]]*CustomerData[[#This Row],[total_orders]]</f>
        <v>2277.7200000000003</v>
      </c>
      <c r="R1287" s="2" t="str">
        <f t="shared" si="188"/>
        <v>At Risk</v>
      </c>
      <c r="S1287" s="2" t="str">
        <f t="shared" si="181"/>
        <v>Medium Risk</v>
      </c>
      <c r="T1287" s="2" t="str">
        <f t="shared" si="182"/>
        <v>25-34</v>
      </c>
      <c r="U1287" s="1">
        <f t="shared" ca="1" si="183"/>
        <v>1746</v>
      </c>
      <c r="V1287" s="2" t="str">
        <f t="shared" si="184"/>
        <v>Low Loyalty</v>
      </c>
      <c r="W1287" s="2" t="str">
        <f t="shared" si="185"/>
        <v>Legitimate</v>
      </c>
      <c r="X1287" s="2" t="str">
        <f>IF(Q1287&lt;Data_Validation!$B$8,"Low Value",IF(Q1287&lt;Data_Validation!$B$9,"Medium Value","High Value"))</f>
        <v>High Value</v>
      </c>
      <c r="Y1287" s="2" t="str">
        <f t="shared" si="186"/>
        <v>High Value - Maintain</v>
      </c>
      <c r="Z1287" s="2" t="str">
        <f t="shared" si="187"/>
        <v>Check Data</v>
      </c>
    </row>
    <row r="1288" spans="1:26" x14ac:dyDescent="0.3">
      <c r="A1288" t="s">
        <v>1221</v>
      </c>
      <c r="B1288">
        <v>21</v>
      </c>
      <c r="C1288" t="s">
        <v>21</v>
      </c>
      <c r="D1288" t="s">
        <v>35</v>
      </c>
      <c r="E1288">
        <v>88.65</v>
      </c>
      <c r="F1288">
        <v>20</v>
      </c>
      <c r="G1288">
        <v>210</v>
      </c>
      <c r="H1288">
        <v>0</v>
      </c>
      <c r="I1288" t="s">
        <v>29</v>
      </c>
      <c r="J1288">
        <v>75.5</v>
      </c>
      <c r="K1288" s="1">
        <v>45263</v>
      </c>
      <c r="L1288">
        <v>46</v>
      </c>
      <c r="M1288">
        <v>0.64</v>
      </c>
      <c r="N1288">
        <f>IF(E1288="",Data_Validation!$B$1,E1288)</f>
        <v>88.65</v>
      </c>
      <c r="O1288">
        <f>IF(J1288="",Data_Validation!$B$2,J1288)</f>
        <v>75.5</v>
      </c>
      <c r="P1288">
        <f t="shared" si="180"/>
        <v>3</v>
      </c>
      <c r="Q1288" s="2">
        <f>CustomerData[[#This Row],[avg_order_value_clean]]*CustomerData[[#This Row],[total_orders]]</f>
        <v>1773</v>
      </c>
      <c r="R1288" s="2" t="str">
        <f t="shared" si="188"/>
        <v>Inactive</v>
      </c>
      <c r="S1288" s="2" t="str">
        <f t="shared" si="181"/>
        <v>High Risk</v>
      </c>
      <c r="T1288" s="2" t="str">
        <f t="shared" si="182"/>
        <v>Under 25</v>
      </c>
      <c r="U1288" s="1">
        <f t="shared" ca="1" si="183"/>
        <v>998</v>
      </c>
      <c r="V1288" s="2" t="str">
        <f t="shared" si="184"/>
        <v>Medium Loyalty</v>
      </c>
      <c r="W1288" s="2" t="str">
        <f t="shared" si="185"/>
        <v>Legitimate</v>
      </c>
      <c r="X1288" s="2" t="str">
        <f>IF(Q1288&lt;Data_Validation!$B$8,"Low Value",IF(Q1288&lt;Data_Validation!$B$9,"Medium Value","High Value"))</f>
        <v>High Value</v>
      </c>
      <c r="Y1288" s="2" t="str">
        <f t="shared" si="186"/>
        <v>Critical - Retain</v>
      </c>
      <c r="Z1288" s="2" t="str">
        <f t="shared" si="187"/>
        <v>Check Data</v>
      </c>
    </row>
    <row r="1289" spans="1:26" x14ac:dyDescent="0.3">
      <c r="A1289" t="s">
        <v>1222</v>
      </c>
      <c r="B1289">
        <v>24</v>
      </c>
      <c r="C1289" t="s">
        <v>14</v>
      </c>
      <c r="D1289" t="s">
        <v>15</v>
      </c>
      <c r="E1289">
        <v>143.66</v>
      </c>
      <c r="F1289">
        <v>15</v>
      </c>
      <c r="G1289">
        <v>345</v>
      </c>
      <c r="H1289">
        <v>0</v>
      </c>
      <c r="I1289" t="s">
        <v>40</v>
      </c>
      <c r="J1289">
        <v>44.6</v>
      </c>
      <c r="K1289" s="1">
        <v>45340</v>
      </c>
      <c r="L1289">
        <v>38</v>
      </c>
      <c r="M1289">
        <v>0.28000000000000003</v>
      </c>
      <c r="N1289">
        <f>IF(E1289="",Data_Validation!$B$1,E1289)</f>
        <v>143.66</v>
      </c>
      <c r="O1289">
        <f>IF(J1289="",Data_Validation!$B$2,J1289)</f>
        <v>44.6</v>
      </c>
      <c r="P1289">
        <f t="shared" si="180"/>
        <v>2</v>
      </c>
      <c r="Q1289" s="2">
        <f>CustomerData[[#This Row],[avg_order_value_clean]]*CustomerData[[#This Row],[total_orders]]</f>
        <v>2154.9</v>
      </c>
      <c r="R1289" s="2" t="str">
        <f t="shared" si="188"/>
        <v>Inactive</v>
      </c>
      <c r="S1289" s="2" t="str">
        <f t="shared" si="181"/>
        <v>Medium Risk</v>
      </c>
      <c r="T1289" s="2" t="str">
        <f t="shared" si="182"/>
        <v>Under 25</v>
      </c>
      <c r="U1289" s="1">
        <f t="shared" ca="1" si="183"/>
        <v>921</v>
      </c>
      <c r="V1289" s="2" t="str">
        <f t="shared" si="184"/>
        <v>Low Loyalty</v>
      </c>
      <c r="W1289" s="2" t="str">
        <f t="shared" si="185"/>
        <v>Legitimate</v>
      </c>
      <c r="X1289" s="2" t="str">
        <f>IF(Q1289&lt;Data_Validation!$B$8,"Low Value",IF(Q1289&lt;Data_Validation!$B$9,"Medium Value","High Value"))</f>
        <v>High Value</v>
      </c>
      <c r="Y1289" s="2" t="str">
        <f t="shared" si="186"/>
        <v>High Value - Maintain</v>
      </c>
      <c r="Z1289" s="2" t="str">
        <f t="shared" si="187"/>
        <v>Check Data</v>
      </c>
    </row>
    <row r="1290" spans="1:26" x14ac:dyDescent="0.3">
      <c r="A1290" t="s">
        <v>1223</v>
      </c>
      <c r="B1290">
        <v>40</v>
      </c>
      <c r="C1290" t="s">
        <v>21</v>
      </c>
      <c r="D1290" t="s">
        <v>22</v>
      </c>
      <c r="E1290">
        <v>58.42</v>
      </c>
      <c r="F1290">
        <v>9</v>
      </c>
      <c r="G1290">
        <v>8</v>
      </c>
      <c r="H1290">
        <v>0</v>
      </c>
      <c r="I1290" t="s">
        <v>40</v>
      </c>
      <c r="J1290">
        <v>93.5</v>
      </c>
      <c r="K1290" s="1">
        <v>44526</v>
      </c>
      <c r="L1290">
        <v>38</v>
      </c>
      <c r="M1290">
        <v>0.45</v>
      </c>
      <c r="N1290">
        <f>IF(E1290="",Data_Validation!$B$1,E1290)</f>
        <v>58.42</v>
      </c>
      <c r="O1290">
        <f>IF(J1290="",Data_Validation!$B$2,J1290)</f>
        <v>93.5</v>
      </c>
      <c r="P1290">
        <f t="shared" si="180"/>
        <v>1</v>
      </c>
      <c r="Q1290" s="2">
        <f>CustomerData[[#This Row],[avg_order_value_clean]]*CustomerData[[#This Row],[total_orders]]</f>
        <v>525.78</v>
      </c>
      <c r="R1290" s="2" t="str">
        <f t="shared" si="188"/>
        <v>Active</v>
      </c>
      <c r="S1290" s="2" t="str">
        <f t="shared" si="181"/>
        <v>Medium Risk</v>
      </c>
      <c r="T1290" s="2" t="str">
        <f t="shared" si="182"/>
        <v>35-44</v>
      </c>
      <c r="U1290" s="1">
        <f t="shared" ca="1" si="183"/>
        <v>1735</v>
      </c>
      <c r="V1290" s="2" t="str">
        <f t="shared" si="184"/>
        <v>Low Loyalty</v>
      </c>
      <c r="W1290" s="2" t="str">
        <f t="shared" si="185"/>
        <v>Legitimate</v>
      </c>
      <c r="X1290" s="2" t="str">
        <f>IF(Q1290&lt;Data_Validation!$B$8,"Low Value",IF(Q1290&lt;Data_Validation!$B$9,"Medium Value","High Value"))</f>
        <v>Low Value</v>
      </c>
      <c r="Y1290" s="2" t="str">
        <f t="shared" si="186"/>
        <v>Stable</v>
      </c>
      <c r="Z1290" s="2" t="str">
        <f t="shared" si="187"/>
        <v>Check Data</v>
      </c>
    </row>
    <row r="1291" spans="1:26" x14ac:dyDescent="0.3">
      <c r="A1291" t="s">
        <v>1224</v>
      </c>
      <c r="B1291">
        <v>19</v>
      </c>
      <c r="C1291" t="s">
        <v>14</v>
      </c>
      <c r="D1291" t="s">
        <v>22</v>
      </c>
      <c r="E1291">
        <v>90.87</v>
      </c>
      <c r="F1291">
        <v>13</v>
      </c>
      <c r="G1291">
        <v>156</v>
      </c>
      <c r="H1291">
        <v>0</v>
      </c>
      <c r="I1291" t="s">
        <v>16</v>
      </c>
      <c r="J1291">
        <v>54.7</v>
      </c>
      <c r="K1291" s="1">
        <v>45574</v>
      </c>
      <c r="L1291">
        <v>21</v>
      </c>
      <c r="M1291">
        <v>0.36</v>
      </c>
      <c r="N1291">
        <f>IF(E1291="",Data_Validation!$B$1,E1291)</f>
        <v>90.87</v>
      </c>
      <c r="O1291">
        <f>IF(J1291="",Data_Validation!$B$2,J1291)</f>
        <v>54.7</v>
      </c>
      <c r="P1291">
        <f t="shared" si="180"/>
        <v>2</v>
      </c>
      <c r="Q1291" s="2">
        <f>CustomerData[[#This Row],[avg_order_value_clean]]*CustomerData[[#This Row],[total_orders]]</f>
        <v>1181.31</v>
      </c>
      <c r="R1291" s="2" t="str">
        <f t="shared" si="188"/>
        <v>Inactive</v>
      </c>
      <c r="S1291" s="2" t="str">
        <f t="shared" si="181"/>
        <v>Medium Risk</v>
      </c>
      <c r="T1291" s="2" t="str">
        <f t="shared" si="182"/>
        <v>Under 25</v>
      </c>
      <c r="U1291" s="1">
        <f t="shared" ca="1" si="183"/>
        <v>687</v>
      </c>
      <c r="V1291" s="2" t="str">
        <f t="shared" si="184"/>
        <v>Low Loyalty</v>
      </c>
      <c r="W1291" s="2" t="str">
        <f t="shared" si="185"/>
        <v>Legitimate</v>
      </c>
      <c r="X1291" s="2" t="str">
        <f>IF(Q1291&lt;Data_Validation!$B$8,"Low Value",IF(Q1291&lt;Data_Validation!$B$9,"Medium Value","High Value"))</f>
        <v>Low Value</v>
      </c>
      <c r="Y1291" s="2" t="str">
        <f t="shared" si="186"/>
        <v>Stable</v>
      </c>
      <c r="Z1291" s="2" t="str">
        <f t="shared" si="187"/>
        <v>Check Data</v>
      </c>
    </row>
    <row r="1292" spans="1:26" x14ac:dyDescent="0.3">
      <c r="A1292" t="s">
        <v>1225</v>
      </c>
      <c r="B1292">
        <v>66</v>
      </c>
      <c r="C1292" t="s">
        <v>21</v>
      </c>
      <c r="D1292" t="s">
        <v>28</v>
      </c>
      <c r="E1292">
        <v>147.07</v>
      </c>
      <c r="F1292">
        <v>10</v>
      </c>
      <c r="G1292">
        <v>347</v>
      </c>
      <c r="H1292">
        <v>0</v>
      </c>
      <c r="I1292" t="s">
        <v>29</v>
      </c>
      <c r="J1292">
        <v>4.0999999999999996</v>
      </c>
      <c r="K1292" s="1">
        <v>44922</v>
      </c>
      <c r="L1292">
        <v>23</v>
      </c>
      <c r="M1292">
        <v>0.24</v>
      </c>
      <c r="N1292">
        <f>IF(E1292="",Data_Validation!$B$1,E1292)</f>
        <v>147.07</v>
      </c>
      <c r="O1292">
        <f>IF(J1292="",Data_Validation!$B$2,J1292)</f>
        <v>4.0999999999999996</v>
      </c>
      <c r="P1292">
        <f t="shared" si="180"/>
        <v>1</v>
      </c>
      <c r="Q1292" s="2">
        <f>CustomerData[[#This Row],[avg_order_value_clean]]*CustomerData[[#This Row],[total_orders]]</f>
        <v>1470.6999999999998</v>
      </c>
      <c r="R1292" s="2" t="str">
        <f t="shared" si="188"/>
        <v>Inactive</v>
      </c>
      <c r="S1292" s="2" t="str">
        <f t="shared" si="181"/>
        <v>Medium Risk</v>
      </c>
      <c r="T1292" s="2" t="str">
        <f t="shared" si="182"/>
        <v>55+</v>
      </c>
      <c r="U1292" s="1">
        <f t="shared" ca="1" si="183"/>
        <v>1339</v>
      </c>
      <c r="V1292" s="2" t="str">
        <f t="shared" si="184"/>
        <v>Low Loyalty</v>
      </c>
      <c r="W1292" s="2" t="str">
        <f t="shared" si="185"/>
        <v>Legitimate</v>
      </c>
      <c r="X1292" s="2" t="str">
        <f>IF(Q1292&lt;Data_Validation!$B$8,"Low Value",IF(Q1292&lt;Data_Validation!$B$9,"Medium Value","High Value"))</f>
        <v>Low Value</v>
      </c>
      <c r="Y1292" s="2" t="str">
        <f t="shared" si="186"/>
        <v>Stable</v>
      </c>
      <c r="Z1292" s="2" t="str">
        <f t="shared" si="187"/>
        <v>Check Data</v>
      </c>
    </row>
    <row r="1293" spans="1:26" x14ac:dyDescent="0.3">
      <c r="A1293" t="s">
        <v>1226</v>
      </c>
      <c r="B1293">
        <v>41</v>
      </c>
      <c r="C1293" t="s">
        <v>21</v>
      </c>
      <c r="D1293" t="s">
        <v>50</v>
      </c>
      <c r="E1293">
        <v>64.69</v>
      </c>
      <c r="F1293">
        <v>9</v>
      </c>
      <c r="G1293">
        <v>188</v>
      </c>
      <c r="H1293">
        <v>0</v>
      </c>
      <c r="I1293" t="s">
        <v>19</v>
      </c>
      <c r="J1293">
        <v>91</v>
      </c>
      <c r="K1293" s="1">
        <v>44620</v>
      </c>
      <c r="L1293">
        <v>33</v>
      </c>
      <c r="M1293">
        <v>0.2</v>
      </c>
      <c r="N1293">
        <f>IF(E1293="",Data_Validation!$B$1,E1293)</f>
        <v>64.69</v>
      </c>
      <c r="O1293">
        <f>IF(J1293="",Data_Validation!$B$2,J1293)</f>
        <v>91</v>
      </c>
      <c r="P1293">
        <f t="shared" si="180"/>
        <v>1</v>
      </c>
      <c r="Q1293" s="2">
        <f>CustomerData[[#This Row],[avg_order_value_clean]]*CustomerData[[#This Row],[total_orders]]</f>
        <v>582.21</v>
      </c>
      <c r="R1293" s="2" t="str">
        <f t="shared" si="188"/>
        <v>Inactive</v>
      </c>
      <c r="S1293" s="2" t="str">
        <f t="shared" si="181"/>
        <v>Medium Risk</v>
      </c>
      <c r="T1293" s="2" t="str">
        <f t="shared" si="182"/>
        <v>35-44</v>
      </c>
      <c r="U1293" s="1">
        <f t="shared" ca="1" si="183"/>
        <v>1641</v>
      </c>
      <c r="V1293" s="2" t="str">
        <f t="shared" si="184"/>
        <v>Low Loyalty</v>
      </c>
      <c r="W1293" s="2" t="str">
        <f t="shared" si="185"/>
        <v>Legitimate</v>
      </c>
      <c r="X1293" s="2" t="str">
        <f>IF(Q1293&lt;Data_Validation!$B$8,"Low Value",IF(Q1293&lt;Data_Validation!$B$9,"Medium Value","High Value"))</f>
        <v>Low Value</v>
      </c>
      <c r="Y1293" s="2" t="str">
        <f t="shared" si="186"/>
        <v>Stable</v>
      </c>
      <c r="Z1293" s="2" t="str">
        <f t="shared" si="187"/>
        <v>Check Data</v>
      </c>
    </row>
    <row r="1294" spans="1:26" x14ac:dyDescent="0.3">
      <c r="A1294" t="s">
        <v>1227</v>
      </c>
      <c r="B1294">
        <v>57</v>
      </c>
      <c r="C1294" t="s">
        <v>21</v>
      </c>
      <c r="D1294" t="s">
        <v>44</v>
      </c>
      <c r="E1294">
        <v>48.46</v>
      </c>
      <c r="F1294">
        <v>8</v>
      </c>
      <c r="G1294">
        <v>319</v>
      </c>
      <c r="H1294">
        <v>0</v>
      </c>
      <c r="I1294" t="s">
        <v>29</v>
      </c>
      <c r="J1294">
        <v>92.4</v>
      </c>
      <c r="K1294" s="1">
        <v>44787</v>
      </c>
      <c r="L1294">
        <v>90</v>
      </c>
      <c r="M1294">
        <v>0.32</v>
      </c>
      <c r="N1294">
        <f>IF(E1294="",Data_Validation!$B$1,E1294)</f>
        <v>48.46</v>
      </c>
      <c r="O1294">
        <f>IF(J1294="",Data_Validation!$B$2,J1294)</f>
        <v>92.4</v>
      </c>
      <c r="P1294">
        <f t="shared" si="180"/>
        <v>1</v>
      </c>
      <c r="Q1294" s="2">
        <f>CustomerData[[#This Row],[avg_order_value_clean]]*CustomerData[[#This Row],[total_orders]]</f>
        <v>387.68</v>
      </c>
      <c r="R1294" s="2" t="str">
        <f t="shared" si="188"/>
        <v>Inactive</v>
      </c>
      <c r="S1294" s="2" t="str">
        <f t="shared" si="181"/>
        <v>Medium Risk</v>
      </c>
      <c r="T1294" s="2" t="str">
        <f t="shared" si="182"/>
        <v>55+</v>
      </c>
      <c r="U1294" s="1">
        <f t="shared" ca="1" si="183"/>
        <v>1474</v>
      </c>
      <c r="V1294" s="2" t="str">
        <f t="shared" si="184"/>
        <v>High Loyalty</v>
      </c>
      <c r="W1294" s="2" t="str">
        <f t="shared" si="185"/>
        <v>Legitimate</v>
      </c>
      <c r="X1294" s="2" t="str">
        <f>IF(Q1294&lt;Data_Validation!$B$8,"Low Value",IF(Q1294&lt;Data_Validation!$B$9,"Medium Value","High Value"))</f>
        <v>Low Value</v>
      </c>
      <c r="Y1294" s="2" t="str">
        <f t="shared" si="186"/>
        <v>Stable</v>
      </c>
      <c r="Z1294" s="2" t="str">
        <f t="shared" si="187"/>
        <v>Check Data</v>
      </c>
    </row>
    <row r="1295" spans="1:26" x14ac:dyDescent="0.3">
      <c r="A1295" t="s">
        <v>1228</v>
      </c>
      <c r="B1295">
        <v>72</v>
      </c>
      <c r="C1295" t="s">
        <v>14</v>
      </c>
      <c r="D1295" t="s">
        <v>18</v>
      </c>
      <c r="E1295">
        <v>168.95</v>
      </c>
      <c r="F1295">
        <v>10</v>
      </c>
      <c r="G1295">
        <v>130</v>
      </c>
      <c r="H1295">
        <v>0</v>
      </c>
      <c r="I1295" t="s">
        <v>19</v>
      </c>
      <c r="J1295">
        <v>18</v>
      </c>
      <c r="K1295" s="1">
        <v>45608</v>
      </c>
      <c r="L1295">
        <v>43</v>
      </c>
      <c r="M1295">
        <v>0.21</v>
      </c>
      <c r="N1295">
        <f>IF(E1295="",Data_Validation!$B$1,E1295)</f>
        <v>168.95</v>
      </c>
      <c r="O1295">
        <f>IF(J1295="",Data_Validation!$B$2,J1295)</f>
        <v>18</v>
      </c>
      <c r="P1295">
        <f t="shared" si="180"/>
        <v>2</v>
      </c>
      <c r="Q1295" s="2">
        <f>CustomerData[[#This Row],[avg_order_value_clean]]*CustomerData[[#This Row],[total_orders]]</f>
        <v>1689.5</v>
      </c>
      <c r="R1295" s="2" t="str">
        <f t="shared" si="188"/>
        <v>Inactive</v>
      </c>
      <c r="S1295" s="2" t="str">
        <f t="shared" si="181"/>
        <v>Medium Risk</v>
      </c>
      <c r="T1295" s="2" t="str">
        <f t="shared" si="182"/>
        <v>55+</v>
      </c>
      <c r="U1295" s="1">
        <f t="shared" ca="1" si="183"/>
        <v>653</v>
      </c>
      <c r="V1295" s="2" t="str">
        <f t="shared" si="184"/>
        <v>Medium Loyalty</v>
      </c>
      <c r="W1295" s="2" t="str">
        <f t="shared" si="185"/>
        <v>Legitimate</v>
      </c>
      <c r="X1295" s="2" t="str">
        <f>IF(Q1295&lt;Data_Validation!$B$8,"Low Value",IF(Q1295&lt;Data_Validation!$B$9,"Medium Value","High Value"))</f>
        <v>High Value</v>
      </c>
      <c r="Y1295" s="2" t="str">
        <f t="shared" si="186"/>
        <v>High Value - Maintain</v>
      </c>
      <c r="Z1295" s="2" t="str">
        <f t="shared" si="187"/>
        <v>Check Data</v>
      </c>
    </row>
    <row r="1296" spans="1:26" x14ac:dyDescent="0.3">
      <c r="A1296" t="s">
        <v>1229</v>
      </c>
      <c r="B1296">
        <v>79</v>
      </c>
      <c r="C1296" t="s">
        <v>21</v>
      </c>
      <c r="D1296" t="s">
        <v>26</v>
      </c>
      <c r="E1296">
        <v>98.4</v>
      </c>
      <c r="F1296">
        <v>7</v>
      </c>
      <c r="G1296">
        <v>214</v>
      </c>
      <c r="H1296">
        <v>0</v>
      </c>
      <c r="I1296" t="s">
        <v>23</v>
      </c>
      <c r="J1296">
        <v>97.3</v>
      </c>
      <c r="K1296" s="1">
        <v>45019</v>
      </c>
      <c r="L1296">
        <v>94</v>
      </c>
      <c r="M1296">
        <v>0.3</v>
      </c>
      <c r="N1296">
        <f>IF(E1296="",Data_Validation!$B$1,E1296)</f>
        <v>98.4</v>
      </c>
      <c r="O1296">
        <f>IF(J1296="",Data_Validation!$B$2,J1296)</f>
        <v>97.3</v>
      </c>
      <c r="P1296">
        <f t="shared" si="180"/>
        <v>1</v>
      </c>
      <c r="Q1296" s="2">
        <f>CustomerData[[#This Row],[avg_order_value_clean]]*CustomerData[[#This Row],[total_orders]]</f>
        <v>688.80000000000007</v>
      </c>
      <c r="R1296" s="2" t="str">
        <f t="shared" si="188"/>
        <v>Inactive</v>
      </c>
      <c r="S1296" s="2" t="str">
        <f t="shared" si="181"/>
        <v>Medium Risk</v>
      </c>
      <c r="T1296" s="2" t="str">
        <f t="shared" si="182"/>
        <v>55+</v>
      </c>
      <c r="U1296" s="1">
        <f t="shared" ca="1" si="183"/>
        <v>1242</v>
      </c>
      <c r="V1296" s="2" t="str">
        <f t="shared" si="184"/>
        <v>High Loyalty</v>
      </c>
      <c r="W1296" s="2" t="str">
        <f t="shared" si="185"/>
        <v>Legitimate</v>
      </c>
      <c r="X1296" s="2" t="str">
        <f>IF(Q1296&lt;Data_Validation!$B$8,"Low Value",IF(Q1296&lt;Data_Validation!$B$9,"Medium Value","High Value"))</f>
        <v>Low Value</v>
      </c>
      <c r="Y1296" s="2" t="str">
        <f t="shared" si="186"/>
        <v>Stable</v>
      </c>
      <c r="Z1296" s="2" t="str">
        <f t="shared" si="187"/>
        <v>Check Data</v>
      </c>
    </row>
    <row r="1297" spans="1:26" x14ac:dyDescent="0.3">
      <c r="A1297" t="s">
        <v>1230</v>
      </c>
      <c r="B1297">
        <v>48</v>
      </c>
      <c r="C1297" t="s">
        <v>21</v>
      </c>
      <c r="D1297" t="s">
        <v>44</v>
      </c>
      <c r="E1297">
        <v>63.62</v>
      </c>
      <c r="F1297">
        <v>12</v>
      </c>
      <c r="G1297">
        <v>114</v>
      </c>
      <c r="H1297">
        <v>0</v>
      </c>
      <c r="I1297" t="s">
        <v>19</v>
      </c>
      <c r="J1297">
        <v>44.6</v>
      </c>
      <c r="K1297" s="1">
        <v>45487</v>
      </c>
      <c r="L1297">
        <v>68</v>
      </c>
      <c r="M1297">
        <v>0.43</v>
      </c>
      <c r="N1297">
        <f>IF(E1297="",Data_Validation!$B$1,E1297)</f>
        <v>63.62</v>
      </c>
      <c r="O1297">
        <f>IF(J1297="",Data_Validation!$B$2,J1297)</f>
        <v>44.6</v>
      </c>
      <c r="P1297">
        <f t="shared" si="180"/>
        <v>1</v>
      </c>
      <c r="Q1297" s="2">
        <f>CustomerData[[#This Row],[avg_order_value_clean]]*CustomerData[[#This Row],[total_orders]]</f>
        <v>763.43999999999994</v>
      </c>
      <c r="R1297" s="2" t="str">
        <f t="shared" si="188"/>
        <v>Inactive</v>
      </c>
      <c r="S1297" s="2" t="str">
        <f t="shared" si="181"/>
        <v>Medium Risk</v>
      </c>
      <c r="T1297" s="2" t="str">
        <f t="shared" si="182"/>
        <v>45-54</v>
      </c>
      <c r="U1297" s="1">
        <f t="shared" ca="1" si="183"/>
        <v>774</v>
      </c>
      <c r="V1297" s="2" t="str">
        <f t="shared" si="184"/>
        <v>Medium Loyalty</v>
      </c>
      <c r="W1297" s="2" t="str">
        <f t="shared" si="185"/>
        <v>Legitimate</v>
      </c>
      <c r="X1297" s="2" t="str">
        <f>IF(Q1297&lt;Data_Validation!$B$8,"Low Value",IF(Q1297&lt;Data_Validation!$B$9,"Medium Value","High Value"))</f>
        <v>Low Value</v>
      </c>
      <c r="Y1297" s="2" t="str">
        <f t="shared" si="186"/>
        <v>Stable</v>
      </c>
      <c r="Z1297" s="2" t="str">
        <f t="shared" si="187"/>
        <v>Check Data</v>
      </c>
    </row>
    <row r="1298" spans="1:26" x14ac:dyDescent="0.3">
      <c r="A1298" t="s">
        <v>1231</v>
      </c>
      <c r="B1298">
        <v>64</v>
      </c>
      <c r="C1298" t="s">
        <v>14</v>
      </c>
      <c r="D1298" t="s">
        <v>44</v>
      </c>
      <c r="E1298">
        <v>111.87</v>
      </c>
      <c r="F1298">
        <v>7</v>
      </c>
      <c r="G1298">
        <v>122</v>
      </c>
      <c r="H1298">
        <v>0</v>
      </c>
      <c r="I1298" t="s">
        <v>19</v>
      </c>
      <c r="J1298">
        <v>91.4</v>
      </c>
      <c r="K1298" s="1">
        <v>45495</v>
      </c>
      <c r="L1298">
        <v>70</v>
      </c>
      <c r="M1298">
        <v>0.18</v>
      </c>
      <c r="N1298">
        <f>IF(E1298="",Data_Validation!$B$1,E1298)</f>
        <v>111.87</v>
      </c>
      <c r="O1298">
        <f>IF(J1298="",Data_Validation!$B$2,J1298)</f>
        <v>91.4</v>
      </c>
      <c r="P1298">
        <f t="shared" si="180"/>
        <v>2</v>
      </c>
      <c r="Q1298" s="2">
        <f>CustomerData[[#This Row],[avg_order_value_clean]]*CustomerData[[#This Row],[total_orders]]</f>
        <v>783.09</v>
      </c>
      <c r="R1298" s="2" t="str">
        <f t="shared" si="188"/>
        <v>Inactive</v>
      </c>
      <c r="S1298" s="2" t="str">
        <f t="shared" si="181"/>
        <v>Low Risk</v>
      </c>
      <c r="T1298" s="2" t="str">
        <f t="shared" si="182"/>
        <v>55+</v>
      </c>
      <c r="U1298" s="1">
        <f t="shared" ca="1" si="183"/>
        <v>766</v>
      </c>
      <c r="V1298" s="2" t="str">
        <f t="shared" si="184"/>
        <v>High Loyalty</v>
      </c>
      <c r="W1298" s="2" t="str">
        <f t="shared" si="185"/>
        <v>Legitimate</v>
      </c>
      <c r="X1298" s="2" t="str">
        <f>IF(Q1298&lt;Data_Validation!$B$8,"Low Value",IF(Q1298&lt;Data_Validation!$B$9,"Medium Value","High Value"))</f>
        <v>Low Value</v>
      </c>
      <c r="Y1298" s="2" t="str">
        <f t="shared" si="186"/>
        <v>Stable</v>
      </c>
      <c r="Z1298" s="2" t="str">
        <f t="shared" si="187"/>
        <v>Check Data</v>
      </c>
    </row>
    <row r="1299" spans="1:26" x14ac:dyDescent="0.3">
      <c r="A1299" t="s">
        <v>1232</v>
      </c>
      <c r="B1299">
        <v>48</v>
      </c>
      <c r="C1299" t="s">
        <v>14</v>
      </c>
      <c r="D1299" t="s">
        <v>37</v>
      </c>
      <c r="E1299">
        <v>56.06</v>
      </c>
      <c r="F1299">
        <v>9</v>
      </c>
      <c r="G1299">
        <v>357</v>
      </c>
      <c r="H1299">
        <v>0</v>
      </c>
      <c r="I1299" t="s">
        <v>19</v>
      </c>
      <c r="J1299">
        <v>36.4</v>
      </c>
      <c r="K1299" s="1">
        <v>44345</v>
      </c>
      <c r="L1299">
        <v>98</v>
      </c>
      <c r="M1299">
        <v>0.34</v>
      </c>
      <c r="N1299">
        <f>IF(E1299="",Data_Validation!$B$1,E1299)</f>
        <v>56.06</v>
      </c>
      <c r="O1299">
        <f>IF(J1299="",Data_Validation!$B$2,J1299)</f>
        <v>36.4</v>
      </c>
      <c r="P1299">
        <f t="shared" si="180"/>
        <v>1</v>
      </c>
      <c r="Q1299" s="2">
        <f>CustomerData[[#This Row],[avg_order_value_clean]]*CustomerData[[#This Row],[total_orders]]</f>
        <v>504.54</v>
      </c>
      <c r="R1299" s="2" t="str">
        <f t="shared" si="188"/>
        <v>Inactive</v>
      </c>
      <c r="S1299" s="2" t="str">
        <f t="shared" si="181"/>
        <v>Medium Risk</v>
      </c>
      <c r="T1299" s="2" t="str">
        <f t="shared" si="182"/>
        <v>45-54</v>
      </c>
      <c r="U1299" s="1">
        <f t="shared" ca="1" si="183"/>
        <v>1916</v>
      </c>
      <c r="V1299" s="2" t="str">
        <f t="shared" si="184"/>
        <v>High Loyalty</v>
      </c>
      <c r="W1299" s="2" t="str">
        <f t="shared" si="185"/>
        <v>Legitimate</v>
      </c>
      <c r="X1299" s="2" t="str">
        <f>IF(Q1299&lt;Data_Validation!$B$8,"Low Value",IF(Q1299&lt;Data_Validation!$B$9,"Medium Value","High Value"))</f>
        <v>Low Value</v>
      </c>
      <c r="Y1299" s="2" t="str">
        <f t="shared" si="186"/>
        <v>Stable</v>
      </c>
      <c r="Z1299" s="2" t="str">
        <f t="shared" si="187"/>
        <v>Check Data</v>
      </c>
    </row>
    <row r="1300" spans="1:26" x14ac:dyDescent="0.3">
      <c r="A1300" t="s">
        <v>1233</v>
      </c>
      <c r="B1300">
        <v>64</v>
      </c>
      <c r="C1300" t="s">
        <v>14</v>
      </c>
      <c r="D1300" t="s">
        <v>44</v>
      </c>
      <c r="E1300">
        <v>97.52</v>
      </c>
      <c r="F1300">
        <v>10</v>
      </c>
      <c r="G1300">
        <v>332</v>
      </c>
      <c r="H1300">
        <v>0</v>
      </c>
      <c r="I1300" t="s">
        <v>23</v>
      </c>
      <c r="J1300">
        <v>2.2999999999999998</v>
      </c>
      <c r="K1300" s="1">
        <v>44372</v>
      </c>
      <c r="L1300">
        <v>64</v>
      </c>
      <c r="M1300">
        <v>0.24</v>
      </c>
      <c r="N1300">
        <f>IF(E1300="",Data_Validation!$B$1,E1300)</f>
        <v>97.52</v>
      </c>
      <c r="O1300">
        <f>IF(J1300="",Data_Validation!$B$2,J1300)</f>
        <v>2.2999999999999998</v>
      </c>
      <c r="P1300">
        <f t="shared" si="180"/>
        <v>1</v>
      </c>
      <c r="Q1300" s="2">
        <f>CustomerData[[#This Row],[avg_order_value_clean]]*CustomerData[[#This Row],[total_orders]]</f>
        <v>975.19999999999993</v>
      </c>
      <c r="R1300" s="2" t="str">
        <f t="shared" si="188"/>
        <v>Inactive</v>
      </c>
      <c r="S1300" s="2" t="str">
        <f t="shared" si="181"/>
        <v>Medium Risk</v>
      </c>
      <c r="T1300" s="2" t="str">
        <f t="shared" si="182"/>
        <v>55+</v>
      </c>
      <c r="U1300" s="1">
        <f t="shared" ca="1" si="183"/>
        <v>1889</v>
      </c>
      <c r="V1300" s="2" t="str">
        <f t="shared" si="184"/>
        <v>Medium Loyalty</v>
      </c>
      <c r="W1300" s="2" t="str">
        <f t="shared" si="185"/>
        <v>Legitimate</v>
      </c>
      <c r="X1300" s="2" t="str">
        <f>IF(Q1300&lt;Data_Validation!$B$8,"Low Value",IF(Q1300&lt;Data_Validation!$B$9,"Medium Value","High Value"))</f>
        <v>Low Value</v>
      </c>
      <c r="Y1300" s="2" t="str">
        <f t="shared" si="186"/>
        <v>Stable</v>
      </c>
      <c r="Z1300" s="2" t="str">
        <f t="shared" si="187"/>
        <v>Check Data</v>
      </c>
    </row>
    <row r="1301" spans="1:26" x14ac:dyDescent="0.3">
      <c r="A1301" t="s">
        <v>1234</v>
      </c>
      <c r="B1301">
        <v>57</v>
      </c>
      <c r="C1301" t="s">
        <v>21</v>
      </c>
      <c r="D1301" t="s">
        <v>37</v>
      </c>
      <c r="E1301">
        <v>106.36</v>
      </c>
      <c r="F1301">
        <v>13</v>
      </c>
      <c r="G1301">
        <v>318</v>
      </c>
      <c r="H1301">
        <v>0</v>
      </c>
      <c r="I1301" t="s">
        <v>23</v>
      </c>
      <c r="J1301">
        <v>79.5</v>
      </c>
      <c r="K1301" s="1">
        <v>44522</v>
      </c>
      <c r="L1301">
        <v>84</v>
      </c>
      <c r="M1301">
        <v>0.55000000000000004</v>
      </c>
      <c r="N1301">
        <f>IF(E1301="",Data_Validation!$B$1,E1301)</f>
        <v>106.36</v>
      </c>
      <c r="O1301">
        <f>IF(J1301="",Data_Validation!$B$2,J1301)</f>
        <v>79.5</v>
      </c>
      <c r="P1301">
        <f t="shared" si="180"/>
        <v>1</v>
      </c>
      <c r="Q1301" s="2">
        <f>CustomerData[[#This Row],[avg_order_value_clean]]*CustomerData[[#This Row],[total_orders]]</f>
        <v>1382.68</v>
      </c>
      <c r="R1301" s="2" t="str">
        <f t="shared" si="188"/>
        <v>Inactive</v>
      </c>
      <c r="S1301" s="2" t="str">
        <f t="shared" si="181"/>
        <v>High Risk</v>
      </c>
      <c r="T1301" s="2" t="str">
        <f t="shared" si="182"/>
        <v>55+</v>
      </c>
      <c r="U1301" s="1">
        <f t="shared" ca="1" si="183"/>
        <v>1739</v>
      </c>
      <c r="V1301" s="2" t="str">
        <f t="shared" si="184"/>
        <v>High Loyalty</v>
      </c>
      <c r="W1301" s="2" t="str">
        <f t="shared" si="185"/>
        <v>Legitimate</v>
      </c>
      <c r="X1301" s="2" t="str">
        <f>IF(Q1301&lt;Data_Validation!$B$8,"Low Value",IF(Q1301&lt;Data_Validation!$B$9,"Medium Value","High Value"))</f>
        <v>Low Value</v>
      </c>
      <c r="Y1301" s="2" t="str">
        <f t="shared" si="186"/>
        <v>At Risk - Develop</v>
      </c>
      <c r="Z1301" s="2" t="str">
        <f t="shared" si="187"/>
        <v>Check Data</v>
      </c>
    </row>
    <row r="1302" spans="1:26" x14ac:dyDescent="0.3">
      <c r="A1302" t="s">
        <v>1235</v>
      </c>
      <c r="B1302">
        <v>65</v>
      </c>
      <c r="C1302" t="s">
        <v>14</v>
      </c>
      <c r="D1302" t="s">
        <v>28</v>
      </c>
      <c r="E1302">
        <v>36.81</v>
      </c>
      <c r="F1302">
        <v>12</v>
      </c>
      <c r="G1302">
        <v>363</v>
      </c>
      <c r="H1302">
        <v>0</v>
      </c>
      <c r="I1302" t="s">
        <v>40</v>
      </c>
      <c r="J1302">
        <v>88.6</v>
      </c>
      <c r="K1302" s="1">
        <v>45321</v>
      </c>
      <c r="L1302">
        <v>64</v>
      </c>
      <c r="M1302">
        <v>0.55000000000000004</v>
      </c>
      <c r="N1302">
        <f>IF(E1302="",Data_Validation!$B$1,E1302)</f>
        <v>36.81</v>
      </c>
      <c r="O1302">
        <f>IF(J1302="",Data_Validation!$B$2,J1302)</f>
        <v>88.6</v>
      </c>
      <c r="P1302">
        <f t="shared" si="180"/>
        <v>1</v>
      </c>
      <c r="Q1302" s="2">
        <f>CustomerData[[#This Row],[avg_order_value_clean]]*CustomerData[[#This Row],[total_orders]]</f>
        <v>441.72</v>
      </c>
      <c r="R1302" s="2" t="str">
        <f t="shared" si="188"/>
        <v>Inactive</v>
      </c>
      <c r="S1302" s="2" t="str">
        <f t="shared" si="181"/>
        <v>High Risk</v>
      </c>
      <c r="T1302" s="2" t="str">
        <f t="shared" si="182"/>
        <v>55+</v>
      </c>
      <c r="U1302" s="1">
        <f t="shared" ca="1" si="183"/>
        <v>940</v>
      </c>
      <c r="V1302" s="2" t="str">
        <f t="shared" si="184"/>
        <v>Medium Loyalty</v>
      </c>
      <c r="W1302" s="2" t="str">
        <f t="shared" si="185"/>
        <v>Legitimate</v>
      </c>
      <c r="X1302" s="2" t="str">
        <f>IF(Q1302&lt;Data_Validation!$B$8,"Low Value",IF(Q1302&lt;Data_Validation!$B$9,"Medium Value","High Value"))</f>
        <v>Low Value</v>
      </c>
      <c r="Y1302" s="2" t="str">
        <f t="shared" si="186"/>
        <v>At Risk - Develop</v>
      </c>
      <c r="Z1302" s="2" t="str">
        <f t="shared" si="187"/>
        <v>Check Data</v>
      </c>
    </row>
    <row r="1303" spans="1:26" x14ac:dyDescent="0.3">
      <c r="A1303" t="s">
        <v>584</v>
      </c>
      <c r="B1303">
        <v>68</v>
      </c>
      <c r="C1303" t="s">
        <v>14</v>
      </c>
      <c r="D1303" t="s">
        <v>50</v>
      </c>
      <c r="E1303">
        <v>222.59</v>
      </c>
      <c r="F1303">
        <v>12</v>
      </c>
      <c r="G1303">
        <v>191</v>
      </c>
      <c r="H1303">
        <v>0</v>
      </c>
      <c r="I1303" t="s">
        <v>19</v>
      </c>
      <c r="J1303">
        <v>16.3</v>
      </c>
      <c r="K1303" s="1">
        <v>45396</v>
      </c>
      <c r="L1303">
        <v>37</v>
      </c>
      <c r="M1303">
        <v>0.2</v>
      </c>
      <c r="N1303">
        <f>IF(E1303="",Data_Validation!$B$1,E1303)</f>
        <v>222.59</v>
      </c>
      <c r="O1303">
        <f>IF(J1303="",Data_Validation!$B$2,J1303)</f>
        <v>16.3</v>
      </c>
      <c r="P1303">
        <f t="shared" si="180"/>
        <v>3</v>
      </c>
      <c r="Q1303" s="2">
        <f>CustomerData[[#This Row],[avg_order_value_clean]]*CustomerData[[#This Row],[total_orders]]</f>
        <v>2671.08</v>
      </c>
      <c r="R1303" s="2" t="str">
        <f t="shared" si="188"/>
        <v>Inactive</v>
      </c>
      <c r="S1303" s="2" t="str">
        <f t="shared" si="181"/>
        <v>Medium Risk</v>
      </c>
      <c r="T1303" s="2" t="str">
        <f t="shared" si="182"/>
        <v>55+</v>
      </c>
      <c r="U1303" s="1">
        <f t="shared" ca="1" si="183"/>
        <v>865</v>
      </c>
      <c r="V1303" s="2" t="str">
        <f t="shared" si="184"/>
        <v>Low Loyalty</v>
      </c>
      <c r="W1303" s="2" t="str">
        <f t="shared" si="185"/>
        <v>Legitimate</v>
      </c>
      <c r="X1303" s="2" t="str">
        <f>IF(Q1303&lt;Data_Validation!$B$8,"Low Value",IF(Q1303&lt;Data_Validation!$B$9,"Medium Value","High Value"))</f>
        <v>High Value</v>
      </c>
      <c r="Y1303" s="2" t="str">
        <f t="shared" si="186"/>
        <v>High Value - Maintain</v>
      </c>
      <c r="Z1303" s="2" t="str">
        <f t="shared" si="187"/>
        <v>Check Data</v>
      </c>
    </row>
    <row r="1304" spans="1:26" x14ac:dyDescent="0.3">
      <c r="A1304" t="s">
        <v>1236</v>
      </c>
      <c r="B1304">
        <v>60</v>
      </c>
      <c r="C1304" t="s">
        <v>21</v>
      </c>
      <c r="D1304" t="s">
        <v>22</v>
      </c>
      <c r="F1304">
        <v>13</v>
      </c>
      <c r="G1304">
        <v>147</v>
      </c>
      <c r="H1304">
        <v>0</v>
      </c>
      <c r="I1304" t="s">
        <v>29</v>
      </c>
      <c r="J1304">
        <v>55.4</v>
      </c>
      <c r="K1304" s="1">
        <v>44288</v>
      </c>
      <c r="L1304">
        <v>79</v>
      </c>
      <c r="M1304">
        <v>0.15</v>
      </c>
      <c r="N1304">
        <f>IF(E1304="",Data_Validation!$B$1,E1304)</f>
        <v>250</v>
      </c>
      <c r="O1304">
        <f>IF(J1304="",Data_Validation!$B$2,J1304)</f>
        <v>55.4</v>
      </c>
      <c r="P1304">
        <f t="shared" si="180"/>
        <v>1</v>
      </c>
      <c r="Q1304" s="2">
        <f>CustomerData[[#This Row],[avg_order_value_clean]]*CustomerData[[#This Row],[total_orders]]</f>
        <v>3250</v>
      </c>
      <c r="R1304" s="2" t="str">
        <f t="shared" si="188"/>
        <v>Inactive</v>
      </c>
      <c r="S1304" s="2" t="str">
        <f t="shared" si="181"/>
        <v>Low Risk</v>
      </c>
      <c r="T1304" s="2" t="str">
        <f t="shared" si="182"/>
        <v>55+</v>
      </c>
      <c r="U1304" s="1">
        <f t="shared" ca="1" si="183"/>
        <v>1973</v>
      </c>
      <c r="V1304" s="2" t="str">
        <f t="shared" si="184"/>
        <v>High Loyalty</v>
      </c>
      <c r="W1304" s="2" t="str">
        <f t="shared" si="185"/>
        <v>Legitimate</v>
      </c>
      <c r="X1304" s="2" t="str">
        <f>IF(Q1304&lt;Data_Validation!$B$8,"Low Value",IF(Q1304&lt;Data_Validation!$B$9,"Medium Value","High Value"))</f>
        <v>High Value</v>
      </c>
      <c r="Y1304" s="2" t="str">
        <f t="shared" si="186"/>
        <v>High Value - Maintain</v>
      </c>
      <c r="Z1304" s="2" t="str">
        <f t="shared" si="187"/>
        <v>Check Data</v>
      </c>
    </row>
    <row r="1305" spans="1:26" x14ac:dyDescent="0.3">
      <c r="A1305" t="s">
        <v>1237</v>
      </c>
      <c r="B1305">
        <v>51</v>
      </c>
      <c r="C1305" t="s">
        <v>14</v>
      </c>
      <c r="D1305" t="s">
        <v>35</v>
      </c>
      <c r="E1305">
        <v>166.06</v>
      </c>
      <c r="F1305">
        <v>9</v>
      </c>
      <c r="G1305">
        <v>27</v>
      </c>
      <c r="H1305">
        <v>0</v>
      </c>
      <c r="I1305" t="s">
        <v>16</v>
      </c>
      <c r="J1305">
        <v>83.2</v>
      </c>
      <c r="K1305" s="1">
        <v>45220</v>
      </c>
      <c r="L1305">
        <v>23</v>
      </c>
      <c r="M1305">
        <v>0.13</v>
      </c>
      <c r="N1305">
        <f>IF(E1305="",Data_Validation!$B$1,E1305)</f>
        <v>166.06</v>
      </c>
      <c r="O1305">
        <f>IF(J1305="",Data_Validation!$B$2,J1305)</f>
        <v>83.2</v>
      </c>
      <c r="P1305">
        <f t="shared" si="180"/>
        <v>1</v>
      </c>
      <c r="Q1305" s="2">
        <f>CustomerData[[#This Row],[avg_order_value_clean]]*CustomerData[[#This Row],[total_orders]]</f>
        <v>1494.54</v>
      </c>
      <c r="R1305" s="2" t="str">
        <f t="shared" si="188"/>
        <v>Active</v>
      </c>
      <c r="S1305" s="2" t="str">
        <f t="shared" si="181"/>
        <v>Low Risk</v>
      </c>
      <c r="T1305" s="2" t="str">
        <f t="shared" si="182"/>
        <v>45-54</v>
      </c>
      <c r="U1305" s="1">
        <f t="shared" ca="1" si="183"/>
        <v>1041</v>
      </c>
      <c r="V1305" s="2" t="str">
        <f t="shared" si="184"/>
        <v>Low Loyalty</v>
      </c>
      <c r="W1305" s="2" t="str">
        <f t="shared" si="185"/>
        <v>Legitimate</v>
      </c>
      <c r="X1305" s="2" t="str">
        <f>IF(Q1305&lt;Data_Validation!$B$8,"Low Value",IF(Q1305&lt;Data_Validation!$B$9,"Medium Value","High Value"))</f>
        <v>Low Value</v>
      </c>
      <c r="Y1305" s="2" t="str">
        <f t="shared" si="186"/>
        <v>Stable</v>
      </c>
      <c r="Z1305" s="2" t="str">
        <f t="shared" si="187"/>
        <v>Check Data</v>
      </c>
    </row>
    <row r="1306" spans="1:26" x14ac:dyDescent="0.3">
      <c r="A1306" t="s">
        <v>1238</v>
      </c>
      <c r="B1306">
        <v>72</v>
      </c>
      <c r="C1306" t="s">
        <v>21</v>
      </c>
      <c r="D1306" t="s">
        <v>22</v>
      </c>
      <c r="E1306">
        <v>51.57</v>
      </c>
      <c r="F1306">
        <v>13</v>
      </c>
      <c r="G1306">
        <v>123</v>
      </c>
      <c r="H1306">
        <v>0</v>
      </c>
      <c r="I1306" t="s">
        <v>40</v>
      </c>
      <c r="J1306">
        <v>46.2</v>
      </c>
      <c r="K1306" s="1">
        <v>44109</v>
      </c>
      <c r="L1306">
        <v>73</v>
      </c>
      <c r="M1306">
        <v>0.25</v>
      </c>
      <c r="N1306">
        <f>IF(E1306="",Data_Validation!$B$1,E1306)</f>
        <v>51.57</v>
      </c>
      <c r="O1306">
        <f>IF(J1306="",Data_Validation!$B$2,J1306)</f>
        <v>46.2</v>
      </c>
      <c r="P1306">
        <f t="shared" si="180"/>
        <v>1</v>
      </c>
      <c r="Q1306" s="2">
        <f>CustomerData[[#This Row],[avg_order_value_clean]]*CustomerData[[#This Row],[total_orders]]</f>
        <v>670.41</v>
      </c>
      <c r="R1306" s="2" t="str">
        <f t="shared" si="188"/>
        <v>Inactive</v>
      </c>
      <c r="S1306" s="2" t="str">
        <f t="shared" si="181"/>
        <v>Medium Risk</v>
      </c>
      <c r="T1306" s="2" t="str">
        <f t="shared" si="182"/>
        <v>55+</v>
      </c>
      <c r="U1306" s="1">
        <f t="shared" ca="1" si="183"/>
        <v>2152</v>
      </c>
      <c r="V1306" s="2" t="str">
        <f t="shared" si="184"/>
        <v>High Loyalty</v>
      </c>
      <c r="W1306" s="2" t="str">
        <f t="shared" si="185"/>
        <v>Legitimate</v>
      </c>
      <c r="X1306" s="2" t="str">
        <f>IF(Q1306&lt;Data_Validation!$B$8,"Low Value",IF(Q1306&lt;Data_Validation!$B$9,"Medium Value","High Value"))</f>
        <v>Low Value</v>
      </c>
      <c r="Y1306" s="2" t="str">
        <f t="shared" si="186"/>
        <v>Stable</v>
      </c>
      <c r="Z1306" s="2" t="str">
        <f t="shared" si="187"/>
        <v>Check Data</v>
      </c>
    </row>
    <row r="1307" spans="1:26" x14ac:dyDescent="0.3">
      <c r="A1307" t="s">
        <v>1239</v>
      </c>
      <c r="B1307">
        <v>41</v>
      </c>
      <c r="C1307" t="s">
        <v>25</v>
      </c>
      <c r="D1307" t="s">
        <v>15</v>
      </c>
      <c r="E1307">
        <v>156.54</v>
      </c>
      <c r="F1307">
        <v>12</v>
      </c>
      <c r="G1307">
        <v>76</v>
      </c>
      <c r="H1307">
        <v>0</v>
      </c>
      <c r="I1307" t="s">
        <v>19</v>
      </c>
      <c r="J1307">
        <v>78.8</v>
      </c>
      <c r="K1307" s="1">
        <v>44588</v>
      </c>
      <c r="L1307">
        <v>34</v>
      </c>
      <c r="M1307">
        <v>0.22</v>
      </c>
      <c r="N1307">
        <f>IF(E1307="",Data_Validation!$B$1,E1307)</f>
        <v>156.54</v>
      </c>
      <c r="O1307">
        <f>IF(J1307="",Data_Validation!$B$2,J1307)</f>
        <v>78.8</v>
      </c>
      <c r="P1307">
        <f t="shared" si="180"/>
        <v>2</v>
      </c>
      <c r="Q1307" s="2">
        <f>CustomerData[[#This Row],[avg_order_value_clean]]*CustomerData[[#This Row],[total_orders]]</f>
        <v>1878.48</v>
      </c>
      <c r="R1307" s="2" t="str">
        <f t="shared" si="188"/>
        <v>At Risk</v>
      </c>
      <c r="S1307" s="2" t="str">
        <f t="shared" si="181"/>
        <v>Medium Risk</v>
      </c>
      <c r="T1307" s="2" t="str">
        <f t="shared" si="182"/>
        <v>35-44</v>
      </c>
      <c r="U1307" s="1">
        <f t="shared" ca="1" si="183"/>
        <v>1673</v>
      </c>
      <c r="V1307" s="2" t="str">
        <f t="shared" si="184"/>
        <v>Low Loyalty</v>
      </c>
      <c r="W1307" s="2" t="str">
        <f t="shared" si="185"/>
        <v>Legitimate</v>
      </c>
      <c r="X1307" s="2" t="str">
        <f>IF(Q1307&lt;Data_Validation!$B$8,"Low Value",IF(Q1307&lt;Data_Validation!$B$9,"Medium Value","High Value"))</f>
        <v>High Value</v>
      </c>
      <c r="Y1307" s="2" t="str">
        <f t="shared" si="186"/>
        <v>High Value - Maintain</v>
      </c>
      <c r="Z1307" s="2" t="str">
        <f t="shared" si="187"/>
        <v>Check Data</v>
      </c>
    </row>
    <row r="1308" spans="1:26" x14ac:dyDescent="0.3">
      <c r="A1308" t="s">
        <v>1240</v>
      </c>
      <c r="B1308">
        <v>66</v>
      </c>
      <c r="C1308" t="s">
        <v>21</v>
      </c>
      <c r="D1308" t="s">
        <v>26</v>
      </c>
      <c r="E1308">
        <v>127.9</v>
      </c>
      <c r="F1308">
        <v>11</v>
      </c>
      <c r="G1308">
        <v>74</v>
      </c>
      <c r="H1308">
        <v>0</v>
      </c>
      <c r="I1308" t="s">
        <v>40</v>
      </c>
      <c r="J1308">
        <v>63.8</v>
      </c>
      <c r="K1308" s="1">
        <v>44544</v>
      </c>
      <c r="L1308">
        <v>34</v>
      </c>
      <c r="M1308">
        <v>0.13</v>
      </c>
      <c r="N1308">
        <f>IF(E1308="",Data_Validation!$B$1,E1308)</f>
        <v>127.9</v>
      </c>
      <c r="O1308">
        <f>IF(J1308="",Data_Validation!$B$2,J1308)</f>
        <v>63.8</v>
      </c>
      <c r="P1308">
        <f t="shared" si="180"/>
        <v>1</v>
      </c>
      <c r="Q1308" s="2">
        <f>CustomerData[[#This Row],[avg_order_value_clean]]*CustomerData[[#This Row],[total_orders]]</f>
        <v>1406.9</v>
      </c>
      <c r="R1308" s="2" t="str">
        <f t="shared" si="188"/>
        <v>At Risk</v>
      </c>
      <c r="S1308" s="2" t="str">
        <f t="shared" si="181"/>
        <v>Low Risk</v>
      </c>
      <c r="T1308" s="2" t="str">
        <f t="shared" si="182"/>
        <v>55+</v>
      </c>
      <c r="U1308" s="1">
        <f t="shared" ca="1" si="183"/>
        <v>1717</v>
      </c>
      <c r="V1308" s="2" t="str">
        <f t="shared" si="184"/>
        <v>Low Loyalty</v>
      </c>
      <c r="W1308" s="2" t="str">
        <f t="shared" si="185"/>
        <v>Legitimate</v>
      </c>
      <c r="X1308" s="2" t="str">
        <f>IF(Q1308&lt;Data_Validation!$B$8,"Low Value",IF(Q1308&lt;Data_Validation!$B$9,"Medium Value","High Value"))</f>
        <v>Low Value</v>
      </c>
      <c r="Y1308" s="2" t="str">
        <f t="shared" si="186"/>
        <v>Stable</v>
      </c>
      <c r="Z1308" s="2" t="str">
        <f t="shared" si="187"/>
        <v>Check Data</v>
      </c>
    </row>
    <row r="1309" spans="1:26" x14ac:dyDescent="0.3">
      <c r="A1309" t="s">
        <v>1241</v>
      </c>
      <c r="B1309">
        <v>77</v>
      </c>
      <c r="C1309" t="s">
        <v>14</v>
      </c>
      <c r="D1309" t="s">
        <v>50</v>
      </c>
      <c r="E1309">
        <v>58.95</v>
      </c>
      <c r="F1309">
        <v>6</v>
      </c>
      <c r="G1309">
        <v>357</v>
      </c>
      <c r="H1309">
        <v>0</v>
      </c>
      <c r="I1309" t="s">
        <v>19</v>
      </c>
      <c r="J1309">
        <v>72.099999999999994</v>
      </c>
      <c r="K1309" s="1">
        <v>44047</v>
      </c>
      <c r="L1309">
        <v>27</v>
      </c>
      <c r="M1309">
        <v>0.46</v>
      </c>
      <c r="N1309">
        <f>IF(E1309="",Data_Validation!$B$1,E1309)</f>
        <v>58.95</v>
      </c>
      <c r="O1309">
        <f>IF(J1309="",Data_Validation!$B$2,J1309)</f>
        <v>72.099999999999994</v>
      </c>
      <c r="P1309">
        <f t="shared" si="180"/>
        <v>1</v>
      </c>
      <c r="Q1309" s="2">
        <f>CustomerData[[#This Row],[avg_order_value_clean]]*CustomerData[[#This Row],[total_orders]]</f>
        <v>353.70000000000005</v>
      </c>
      <c r="R1309" s="2" t="str">
        <f t="shared" si="188"/>
        <v>Inactive</v>
      </c>
      <c r="S1309" s="2" t="str">
        <f t="shared" si="181"/>
        <v>Medium Risk</v>
      </c>
      <c r="T1309" s="2" t="str">
        <f t="shared" si="182"/>
        <v>55+</v>
      </c>
      <c r="U1309" s="1">
        <f t="shared" ca="1" si="183"/>
        <v>2214</v>
      </c>
      <c r="V1309" s="2" t="str">
        <f t="shared" si="184"/>
        <v>Low Loyalty</v>
      </c>
      <c r="W1309" s="2" t="str">
        <f t="shared" si="185"/>
        <v>Legitimate</v>
      </c>
      <c r="X1309" s="2" t="str">
        <f>IF(Q1309&lt;Data_Validation!$B$8,"Low Value",IF(Q1309&lt;Data_Validation!$B$9,"Medium Value","High Value"))</f>
        <v>Low Value</v>
      </c>
      <c r="Y1309" s="2" t="str">
        <f t="shared" si="186"/>
        <v>Stable</v>
      </c>
      <c r="Z1309" s="2" t="str">
        <f t="shared" si="187"/>
        <v>Check Data</v>
      </c>
    </row>
    <row r="1310" spans="1:26" x14ac:dyDescent="0.3">
      <c r="A1310" t="s">
        <v>1242</v>
      </c>
      <c r="B1310">
        <v>43</v>
      </c>
      <c r="C1310" t="s">
        <v>21</v>
      </c>
      <c r="D1310" t="s">
        <v>50</v>
      </c>
      <c r="E1310">
        <v>44.69</v>
      </c>
      <c r="F1310">
        <v>10</v>
      </c>
      <c r="G1310">
        <v>185</v>
      </c>
      <c r="H1310">
        <v>0</v>
      </c>
      <c r="I1310" t="s">
        <v>19</v>
      </c>
      <c r="J1310">
        <v>91.9</v>
      </c>
      <c r="K1310" s="1">
        <v>44420</v>
      </c>
      <c r="L1310">
        <v>80</v>
      </c>
      <c r="M1310">
        <v>0.53</v>
      </c>
      <c r="N1310">
        <f>IF(E1310="",Data_Validation!$B$1,E1310)</f>
        <v>44.69</v>
      </c>
      <c r="O1310">
        <f>IF(J1310="",Data_Validation!$B$2,J1310)</f>
        <v>91.9</v>
      </c>
      <c r="P1310">
        <f t="shared" si="180"/>
        <v>1</v>
      </c>
      <c r="Q1310" s="2">
        <f>CustomerData[[#This Row],[avg_order_value_clean]]*CustomerData[[#This Row],[total_orders]]</f>
        <v>446.9</v>
      </c>
      <c r="R1310" s="2" t="str">
        <f t="shared" si="188"/>
        <v>Inactive</v>
      </c>
      <c r="S1310" s="2" t="str">
        <f t="shared" si="181"/>
        <v>High Risk</v>
      </c>
      <c r="T1310" s="2" t="str">
        <f t="shared" si="182"/>
        <v>35-44</v>
      </c>
      <c r="U1310" s="1">
        <f t="shared" ca="1" si="183"/>
        <v>1841</v>
      </c>
      <c r="V1310" s="2" t="str">
        <f t="shared" si="184"/>
        <v>High Loyalty</v>
      </c>
      <c r="W1310" s="2" t="str">
        <f t="shared" si="185"/>
        <v>Legitimate</v>
      </c>
      <c r="X1310" s="2" t="str">
        <f>IF(Q1310&lt;Data_Validation!$B$8,"Low Value",IF(Q1310&lt;Data_Validation!$B$9,"Medium Value","High Value"))</f>
        <v>Low Value</v>
      </c>
      <c r="Y1310" s="2" t="str">
        <f t="shared" si="186"/>
        <v>At Risk - Develop</v>
      </c>
      <c r="Z1310" s="2" t="str">
        <f t="shared" si="187"/>
        <v>Check Data</v>
      </c>
    </row>
    <row r="1311" spans="1:26" x14ac:dyDescent="0.3">
      <c r="A1311" t="s">
        <v>1243</v>
      </c>
      <c r="B1311">
        <v>33</v>
      </c>
      <c r="C1311" t="s">
        <v>25</v>
      </c>
      <c r="D1311" t="s">
        <v>28</v>
      </c>
      <c r="E1311">
        <v>116.95</v>
      </c>
      <c r="F1311">
        <v>9</v>
      </c>
      <c r="G1311">
        <v>38</v>
      </c>
      <c r="H1311">
        <v>0</v>
      </c>
      <c r="I1311" t="s">
        <v>40</v>
      </c>
      <c r="J1311">
        <v>41.7</v>
      </c>
      <c r="K1311" s="1">
        <v>44837</v>
      </c>
      <c r="L1311">
        <v>4</v>
      </c>
      <c r="M1311">
        <v>0.38</v>
      </c>
      <c r="N1311">
        <f>IF(E1311="",Data_Validation!$B$1,E1311)</f>
        <v>116.95</v>
      </c>
      <c r="O1311">
        <f>IF(J1311="",Data_Validation!$B$2,J1311)</f>
        <v>41.7</v>
      </c>
      <c r="P1311">
        <f t="shared" si="180"/>
        <v>1</v>
      </c>
      <c r="Q1311" s="2">
        <f>CustomerData[[#This Row],[avg_order_value_clean]]*CustomerData[[#This Row],[total_orders]]</f>
        <v>1052.55</v>
      </c>
      <c r="R1311" s="2" t="str">
        <f t="shared" si="188"/>
        <v>At Risk</v>
      </c>
      <c r="S1311" s="2" t="str">
        <f t="shared" si="181"/>
        <v>Medium Risk</v>
      </c>
      <c r="T1311" s="2" t="str">
        <f t="shared" si="182"/>
        <v>25-34</v>
      </c>
      <c r="U1311" s="1">
        <f t="shared" ca="1" si="183"/>
        <v>1424</v>
      </c>
      <c r="V1311" s="2" t="str">
        <f t="shared" si="184"/>
        <v>Low Loyalty</v>
      </c>
      <c r="W1311" s="2" t="str">
        <f t="shared" si="185"/>
        <v>Legitimate</v>
      </c>
      <c r="X1311" s="2" t="str">
        <f>IF(Q1311&lt;Data_Validation!$B$8,"Low Value",IF(Q1311&lt;Data_Validation!$B$9,"Medium Value","High Value"))</f>
        <v>Low Value</v>
      </c>
      <c r="Y1311" s="2" t="str">
        <f t="shared" si="186"/>
        <v>Stable</v>
      </c>
      <c r="Z1311" s="2" t="str">
        <f t="shared" si="187"/>
        <v>Check Data</v>
      </c>
    </row>
    <row r="1312" spans="1:26" x14ac:dyDescent="0.3">
      <c r="A1312" t="s">
        <v>1244</v>
      </c>
      <c r="B1312">
        <v>74</v>
      </c>
      <c r="C1312" t="s">
        <v>21</v>
      </c>
      <c r="D1312" t="s">
        <v>26</v>
      </c>
      <c r="E1312">
        <v>101.62</v>
      </c>
      <c r="F1312">
        <v>8</v>
      </c>
      <c r="G1312">
        <v>233</v>
      </c>
      <c r="H1312">
        <v>1</v>
      </c>
      <c r="I1312" t="s">
        <v>19</v>
      </c>
      <c r="J1312">
        <v>77.099999999999994</v>
      </c>
      <c r="K1312" s="1">
        <v>44089</v>
      </c>
      <c r="L1312">
        <v>92</v>
      </c>
      <c r="M1312">
        <v>0.17</v>
      </c>
      <c r="N1312">
        <f>IF(E1312="",Data_Validation!$B$1,E1312)</f>
        <v>101.62</v>
      </c>
      <c r="O1312">
        <f>IF(J1312="",Data_Validation!$B$2,J1312)</f>
        <v>77.099999999999994</v>
      </c>
      <c r="P1312">
        <f t="shared" si="180"/>
        <v>1</v>
      </c>
      <c r="Q1312" s="2">
        <f>CustomerData[[#This Row],[avg_order_value_clean]]*CustomerData[[#This Row],[total_orders]]</f>
        <v>812.96</v>
      </c>
      <c r="R1312" s="2" t="str">
        <f t="shared" si="188"/>
        <v>Inactive</v>
      </c>
      <c r="S1312" s="2" t="str">
        <f t="shared" si="181"/>
        <v>Low Risk</v>
      </c>
      <c r="T1312" s="2" t="str">
        <f t="shared" si="182"/>
        <v>55+</v>
      </c>
      <c r="U1312" s="1">
        <f t="shared" ca="1" si="183"/>
        <v>2172</v>
      </c>
      <c r="V1312" s="2" t="str">
        <f t="shared" si="184"/>
        <v>High Loyalty</v>
      </c>
      <c r="W1312" s="2" t="str">
        <f t="shared" si="185"/>
        <v>Fraudulent</v>
      </c>
      <c r="X1312" s="2" t="str">
        <f>IF(Q1312&lt;Data_Validation!$B$8,"Low Value",IF(Q1312&lt;Data_Validation!$B$9,"Medium Value","High Value"))</f>
        <v>Low Value</v>
      </c>
      <c r="Y1312" s="2" t="str">
        <f t="shared" si="186"/>
        <v>Stable</v>
      </c>
      <c r="Z1312" s="2" t="str">
        <f t="shared" si="187"/>
        <v>Check Data</v>
      </c>
    </row>
    <row r="1313" spans="1:26" x14ac:dyDescent="0.3">
      <c r="A1313" t="s">
        <v>1245</v>
      </c>
      <c r="B1313">
        <v>64</v>
      </c>
      <c r="C1313" t="s">
        <v>25</v>
      </c>
      <c r="D1313" t="s">
        <v>15</v>
      </c>
      <c r="E1313">
        <v>71.69</v>
      </c>
      <c r="F1313">
        <v>12</v>
      </c>
      <c r="G1313">
        <v>247</v>
      </c>
      <c r="H1313">
        <v>0</v>
      </c>
      <c r="I1313" t="s">
        <v>19</v>
      </c>
      <c r="J1313">
        <v>71.3</v>
      </c>
      <c r="K1313" s="1">
        <v>45436</v>
      </c>
      <c r="L1313">
        <v>81</v>
      </c>
      <c r="M1313">
        <v>0.13</v>
      </c>
      <c r="N1313">
        <f>IF(E1313="",Data_Validation!$B$1,E1313)</f>
        <v>71.69</v>
      </c>
      <c r="O1313">
        <f>IF(J1313="",Data_Validation!$B$2,J1313)</f>
        <v>71.3</v>
      </c>
      <c r="P1313">
        <f t="shared" si="180"/>
        <v>1</v>
      </c>
      <c r="Q1313" s="2">
        <f>CustomerData[[#This Row],[avg_order_value_clean]]*CustomerData[[#This Row],[total_orders]]</f>
        <v>860.28</v>
      </c>
      <c r="R1313" s="2" t="str">
        <f t="shared" si="188"/>
        <v>Inactive</v>
      </c>
      <c r="S1313" s="2" t="str">
        <f t="shared" si="181"/>
        <v>Low Risk</v>
      </c>
      <c r="T1313" s="2" t="str">
        <f t="shared" si="182"/>
        <v>55+</v>
      </c>
      <c r="U1313" s="1">
        <f t="shared" ca="1" si="183"/>
        <v>825</v>
      </c>
      <c r="V1313" s="2" t="str">
        <f t="shared" si="184"/>
        <v>High Loyalty</v>
      </c>
      <c r="W1313" s="2" t="str">
        <f t="shared" si="185"/>
        <v>Legitimate</v>
      </c>
      <c r="X1313" s="2" t="str">
        <f>IF(Q1313&lt;Data_Validation!$B$8,"Low Value",IF(Q1313&lt;Data_Validation!$B$9,"Medium Value","High Value"))</f>
        <v>Low Value</v>
      </c>
      <c r="Y1313" s="2" t="str">
        <f t="shared" si="186"/>
        <v>Stable</v>
      </c>
      <c r="Z1313" s="2" t="str">
        <f t="shared" si="187"/>
        <v>Check Data</v>
      </c>
    </row>
    <row r="1314" spans="1:26" x14ac:dyDescent="0.3">
      <c r="A1314" t="s">
        <v>1246</v>
      </c>
      <c r="B1314">
        <v>30</v>
      </c>
      <c r="C1314" t="s">
        <v>25</v>
      </c>
      <c r="D1314" t="s">
        <v>15</v>
      </c>
      <c r="E1314">
        <v>230.03</v>
      </c>
      <c r="F1314">
        <v>8</v>
      </c>
      <c r="G1314">
        <v>328</v>
      </c>
      <c r="H1314">
        <v>0</v>
      </c>
      <c r="I1314" t="s">
        <v>16</v>
      </c>
      <c r="J1314">
        <v>43.9</v>
      </c>
      <c r="K1314" s="1">
        <v>45793</v>
      </c>
      <c r="L1314">
        <v>76</v>
      </c>
      <c r="M1314">
        <v>0.28000000000000003</v>
      </c>
      <c r="N1314">
        <f>IF(E1314="",Data_Validation!$B$1,E1314)</f>
        <v>230.03</v>
      </c>
      <c r="O1314">
        <f>IF(J1314="",Data_Validation!$B$2,J1314)</f>
        <v>43.9</v>
      </c>
      <c r="P1314">
        <f t="shared" si="180"/>
        <v>2</v>
      </c>
      <c r="Q1314" s="2">
        <f>CustomerData[[#This Row],[avg_order_value_clean]]*CustomerData[[#This Row],[total_orders]]</f>
        <v>1840.24</v>
      </c>
      <c r="R1314" s="2" t="str">
        <f t="shared" si="188"/>
        <v>Inactive</v>
      </c>
      <c r="S1314" s="2" t="str">
        <f t="shared" si="181"/>
        <v>Medium Risk</v>
      </c>
      <c r="T1314" s="2" t="str">
        <f t="shared" si="182"/>
        <v>25-34</v>
      </c>
      <c r="U1314" s="1">
        <f t="shared" ca="1" si="183"/>
        <v>468</v>
      </c>
      <c r="V1314" s="2" t="str">
        <f t="shared" si="184"/>
        <v>High Loyalty</v>
      </c>
      <c r="W1314" s="2" t="str">
        <f t="shared" si="185"/>
        <v>Legitimate</v>
      </c>
      <c r="X1314" s="2" t="str">
        <f>IF(Q1314&lt;Data_Validation!$B$8,"Low Value",IF(Q1314&lt;Data_Validation!$B$9,"Medium Value","High Value"))</f>
        <v>High Value</v>
      </c>
      <c r="Y1314" s="2" t="str">
        <f t="shared" si="186"/>
        <v>High Value - Maintain</v>
      </c>
      <c r="Z1314" s="2" t="str">
        <f t="shared" si="187"/>
        <v>Check Data</v>
      </c>
    </row>
    <row r="1315" spans="1:26" x14ac:dyDescent="0.3">
      <c r="A1315" t="s">
        <v>1247</v>
      </c>
      <c r="B1315">
        <v>32</v>
      </c>
      <c r="C1315" t="s">
        <v>21</v>
      </c>
      <c r="D1315" t="s">
        <v>35</v>
      </c>
      <c r="E1315">
        <v>105.5</v>
      </c>
      <c r="F1315">
        <v>7</v>
      </c>
      <c r="G1315">
        <v>130</v>
      </c>
      <c r="H1315">
        <v>0</v>
      </c>
      <c r="I1315" t="s">
        <v>29</v>
      </c>
      <c r="J1315">
        <v>38.1</v>
      </c>
      <c r="K1315" s="1">
        <v>45656</v>
      </c>
      <c r="L1315">
        <v>69</v>
      </c>
      <c r="M1315">
        <v>0.06</v>
      </c>
      <c r="N1315">
        <f>IF(E1315="",Data_Validation!$B$1,E1315)</f>
        <v>105.5</v>
      </c>
      <c r="O1315">
        <f>IF(J1315="",Data_Validation!$B$2,J1315)</f>
        <v>38.1</v>
      </c>
      <c r="P1315">
        <f t="shared" si="180"/>
        <v>1</v>
      </c>
      <c r="Q1315" s="2">
        <f>CustomerData[[#This Row],[avg_order_value_clean]]*CustomerData[[#This Row],[total_orders]]</f>
        <v>738.5</v>
      </c>
      <c r="R1315" s="2" t="str">
        <f t="shared" si="188"/>
        <v>Inactive</v>
      </c>
      <c r="S1315" s="2" t="str">
        <f t="shared" si="181"/>
        <v>Low Risk</v>
      </c>
      <c r="T1315" s="2" t="str">
        <f t="shared" si="182"/>
        <v>25-34</v>
      </c>
      <c r="U1315" s="1">
        <f t="shared" ca="1" si="183"/>
        <v>605</v>
      </c>
      <c r="V1315" s="2" t="str">
        <f t="shared" si="184"/>
        <v>Medium Loyalty</v>
      </c>
      <c r="W1315" s="2" t="str">
        <f t="shared" si="185"/>
        <v>Legitimate</v>
      </c>
      <c r="X1315" s="2" t="str">
        <f>IF(Q1315&lt;Data_Validation!$B$8,"Low Value",IF(Q1315&lt;Data_Validation!$B$9,"Medium Value","High Value"))</f>
        <v>Low Value</v>
      </c>
      <c r="Y1315" s="2" t="str">
        <f t="shared" si="186"/>
        <v>Stable</v>
      </c>
      <c r="Z1315" s="2" t="str">
        <f t="shared" si="187"/>
        <v>Check Data</v>
      </c>
    </row>
    <row r="1316" spans="1:26" x14ac:dyDescent="0.3">
      <c r="A1316" t="s">
        <v>1248</v>
      </c>
      <c r="B1316">
        <v>44</v>
      </c>
      <c r="C1316" t="s">
        <v>14</v>
      </c>
      <c r="D1316" t="s">
        <v>18</v>
      </c>
      <c r="E1316">
        <v>89.64</v>
      </c>
      <c r="F1316">
        <v>8</v>
      </c>
      <c r="G1316">
        <v>4</v>
      </c>
      <c r="H1316">
        <v>0</v>
      </c>
      <c r="I1316" t="s">
        <v>23</v>
      </c>
      <c r="J1316">
        <v>88.1</v>
      </c>
      <c r="K1316" s="1">
        <v>44829</v>
      </c>
      <c r="L1316">
        <v>99</v>
      </c>
      <c r="M1316">
        <v>0.27</v>
      </c>
      <c r="N1316">
        <f>IF(E1316="",Data_Validation!$B$1,E1316)</f>
        <v>89.64</v>
      </c>
      <c r="O1316">
        <f>IF(J1316="",Data_Validation!$B$2,J1316)</f>
        <v>88.1</v>
      </c>
      <c r="P1316">
        <f t="shared" si="180"/>
        <v>2</v>
      </c>
      <c r="Q1316" s="2">
        <f>CustomerData[[#This Row],[avg_order_value_clean]]*CustomerData[[#This Row],[total_orders]]</f>
        <v>717.12</v>
      </c>
      <c r="R1316" s="2" t="str">
        <f t="shared" si="188"/>
        <v>Active</v>
      </c>
      <c r="S1316" s="2" t="str">
        <f t="shared" si="181"/>
        <v>Medium Risk</v>
      </c>
      <c r="T1316" s="2" t="str">
        <f t="shared" si="182"/>
        <v>35-44</v>
      </c>
      <c r="U1316" s="1">
        <f t="shared" ca="1" si="183"/>
        <v>1432</v>
      </c>
      <c r="V1316" s="2" t="str">
        <f t="shared" si="184"/>
        <v>High Loyalty</v>
      </c>
      <c r="W1316" s="2" t="str">
        <f t="shared" si="185"/>
        <v>Legitimate</v>
      </c>
      <c r="X1316" s="2" t="str">
        <f>IF(Q1316&lt;Data_Validation!$B$8,"Low Value",IF(Q1316&lt;Data_Validation!$B$9,"Medium Value","High Value"))</f>
        <v>Low Value</v>
      </c>
      <c r="Y1316" s="2" t="str">
        <f t="shared" si="186"/>
        <v>Stable</v>
      </c>
      <c r="Z1316" s="2" t="str">
        <f t="shared" si="187"/>
        <v>Check Data</v>
      </c>
    </row>
    <row r="1317" spans="1:26" x14ac:dyDescent="0.3">
      <c r="A1317" t="s">
        <v>1249</v>
      </c>
      <c r="B1317">
        <v>21</v>
      </c>
      <c r="C1317" t="s">
        <v>25</v>
      </c>
      <c r="D1317" t="s">
        <v>22</v>
      </c>
      <c r="E1317">
        <v>63.36</v>
      </c>
      <c r="F1317">
        <v>8</v>
      </c>
      <c r="G1317">
        <v>347</v>
      </c>
      <c r="H1317">
        <v>0</v>
      </c>
      <c r="I1317" t="s">
        <v>16</v>
      </c>
      <c r="J1317">
        <v>20.5</v>
      </c>
      <c r="K1317" s="1">
        <v>44452</v>
      </c>
      <c r="L1317">
        <v>94</v>
      </c>
      <c r="M1317">
        <v>0.14000000000000001</v>
      </c>
      <c r="N1317">
        <f>IF(E1317="",Data_Validation!$B$1,E1317)</f>
        <v>63.36</v>
      </c>
      <c r="O1317">
        <f>IF(J1317="",Data_Validation!$B$2,J1317)</f>
        <v>20.5</v>
      </c>
      <c r="P1317">
        <f t="shared" si="180"/>
        <v>1</v>
      </c>
      <c r="Q1317" s="2">
        <f>CustomerData[[#This Row],[avg_order_value_clean]]*CustomerData[[#This Row],[total_orders]]</f>
        <v>506.88</v>
      </c>
      <c r="R1317" s="2" t="str">
        <f t="shared" si="188"/>
        <v>Inactive</v>
      </c>
      <c r="S1317" s="2" t="str">
        <f t="shared" si="181"/>
        <v>Low Risk</v>
      </c>
      <c r="T1317" s="2" t="str">
        <f t="shared" si="182"/>
        <v>Under 25</v>
      </c>
      <c r="U1317" s="1">
        <f t="shared" ca="1" si="183"/>
        <v>1809</v>
      </c>
      <c r="V1317" s="2" t="str">
        <f t="shared" si="184"/>
        <v>High Loyalty</v>
      </c>
      <c r="W1317" s="2" t="str">
        <f t="shared" si="185"/>
        <v>Legitimate</v>
      </c>
      <c r="X1317" s="2" t="str">
        <f>IF(Q1317&lt;Data_Validation!$B$8,"Low Value",IF(Q1317&lt;Data_Validation!$B$9,"Medium Value","High Value"))</f>
        <v>Low Value</v>
      </c>
      <c r="Y1317" s="2" t="str">
        <f t="shared" si="186"/>
        <v>Stable</v>
      </c>
      <c r="Z1317" s="2" t="str">
        <f t="shared" si="187"/>
        <v>Check Data</v>
      </c>
    </row>
    <row r="1318" spans="1:26" x14ac:dyDescent="0.3">
      <c r="A1318" t="s">
        <v>1250</v>
      </c>
      <c r="B1318">
        <v>33</v>
      </c>
      <c r="C1318" t="s">
        <v>21</v>
      </c>
      <c r="D1318" t="s">
        <v>44</v>
      </c>
      <c r="E1318">
        <v>230.17</v>
      </c>
      <c r="F1318">
        <v>10</v>
      </c>
      <c r="G1318">
        <v>258</v>
      </c>
      <c r="H1318">
        <v>0</v>
      </c>
      <c r="I1318" t="s">
        <v>23</v>
      </c>
      <c r="J1318">
        <v>31.9</v>
      </c>
      <c r="K1318" s="1">
        <v>45696</v>
      </c>
      <c r="L1318">
        <v>63</v>
      </c>
      <c r="M1318">
        <v>0.18</v>
      </c>
      <c r="N1318">
        <f>IF(E1318="",Data_Validation!$B$1,E1318)</f>
        <v>230.17</v>
      </c>
      <c r="O1318">
        <f>IF(J1318="",Data_Validation!$B$2,J1318)</f>
        <v>31.9</v>
      </c>
      <c r="P1318">
        <f t="shared" si="180"/>
        <v>1</v>
      </c>
      <c r="Q1318" s="2">
        <f>CustomerData[[#This Row],[avg_order_value_clean]]*CustomerData[[#This Row],[total_orders]]</f>
        <v>2301.6999999999998</v>
      </c>
      <c r="R1318" s="2" t="str">
        <f t="shared" si="188"/>
        <v>Inactive</v>
      </c>
      <c r="S1318" s="2" t="str">
        <f t="shared" si="181"/>
        <v>Low Risk</v>
      </c>
      <c r="T1318" s="2" t="str">
        <f t="shared" si="182"/>
        <v>25-34</v>
      </c>
      <c r="U1318" s="1">
        <f t="shared" ca="1" si="183"/>
        <v>565</v>
      </c>
      <c r="V1318" s="2" t="str">
        <f t="shared" si="184"/>
        <v>Medium Loyalty</v>
      </c>
      <c r="W1318" s="2" t="str">
        <f t="shared" si="185"/>
        <v>Legitimate</v>
      </c>
      <c r="X1318" s="2" t="str">
        <f>IF(Q1318&lt;Data_Validation!$B$8,"Low Value",IF(Q1318&lt;Data_Validation!$B$9,"Medium Value","High Value"))</f>
        <v>High Value</v>
      </c>
      <c r="Y1318" s="2" t="str">
        <f t="shared" si="186"/>
        <v>High Value - Maintain</v>
      </c>
      <c r="Z1318" s="2" t="str">
        <f t="shared" si="187"/>
        <v>Check Data</v>
      </c>
    </row>
    <row r="1319" spans="1:26" x14ac:dyDescent="0.3">
      <c r="A1319" t="s">
        <v>1251</v>
      </c>
      <c r="B1319">
        <v>47</v>
      </c>
      <c r="C1319" t="s">
        <v>21</v>
      </c>
      <c r="D1319" t="s">
        <v>26</v>
      </c>
      <c r="E1319">
        <v>189.35</v>
      </c>
      <c r="F1319">
        <v>13</v>
      </c>
      <c r="G1319">
        <v>244</v>
      </c>
      <c r="H1319">
        <v>0</v>
      </c>
      <c r="I1319" t="s">
        <v>23</v>
      </c>
      <c r="J1319">
        <v>97.4</v>
      </c>
      <c r="K1319" s="1">
        <v>45383</v>
      </c>
      <c r="L1319">
        <v>78</v>
      </c>
      <c r="M1319">
        <v>0.18</v>
      </c>
      <c r="N1319">
        <f>IF(E1319="",Data_Validation!$B$1,E1319)</f>
        <v>189.35</v>
      </c>
      <c r="O1319">
        <f>IF(J1319="",Data_Validation!$B$2,J1319)</f>
        <v>97.4</v>
      </c>
      <c r="P1319">
        <f t="shared" si="180"/>
        <v>1</v>
      </c>
      <c r="Q1319" s="2">
        <f>CustomerData[[#This Row],[avg_order_value_clean]]*CustomerData[[#This Row],[total_orders]]</f>
        <v>2461.5499999999997</v>
      </c>
      <c r="R1319" s="2" t="str">
        <f t="shared" si="188"/>
        <v>Inactive</v>
      </c>
      <c r="S1319" s="2" t="str">
        <f t="shared" si="181"/>
        <v>Low Risk</v>
      </c>
      <c r="T1319" s="2" t="str">
        <f t="shared" si="182"/>
        <v>45-54</v>
      </c>
      <c r="U1319" s="1">
        <f t="shared" ca="1" si="183"/>
        <v>878</v>
      </c>
      <c r="V1319" s="2" t="str">
        <f t="shared" si="184"/>
        <v>High Loyalty</v>
      </c>
      <c r="W1319" s="2" t="str">
        <f t="shared" si="185"/>
        <v>Legitimate</v>
      </c>
      <c r="X1319" s="2" t="str">
        <f>IF(Q1319&lt;Data_Validation!$B$8,"Low Value",IF(Q1319&lt;Data_Validation!$B$9,"Medium Value","High Value"))</f>
        <v>High Value</v>
      </c>
      <c r="Y1319" s="2" t="str">
        <f t="shared" si="186"/>
        <v>High Value - Maintain</v>
      </c>
      <c r="Z1319" s="2" t="str">
        <f t="shared" si="187"/>
        <v>Check Data</v>
      </c>
    </row>
    <row r="1320" spans="1:26" x14ac:dyDescent="0.3">
      <c r="A1320" t="s">
        <v>1252</v>
      </c>
      <c r="B1320">
        <v>61</v>
      </c>
      <c r="C1320" t="s">
        <v>14</v>
      </c>
      <c r="D1320" t="s">
        <v>15</v>
      </c>
      <c r="E1320">
        <v>49.79</v>
      </c>
      <c r="F1320">
        <v>13</v>
      </c>
      <c r="G1320">
        <v>349</v>
      </c>
      <c r="H1320">
        <v>0</v>
      </c>
      <c r="I1320" t="s">
        <v>29</v>
      </c>
      <c r="J1320">
        <v>27.7</v>
      </c>
      <c r="K1320" s="1">
        <v>44709</v>
      </c>
      <c r="L1320">
        <v>14</v>
      </c>
      <c r="M1320">
        <v>0.14000000000000001</v>
      </c>
      <c r="N1320">
        <f>IF(E1320="",Data_Validation!$B$1,E1320)</f>
        <v>49.79</v>
      </c>
      <c r="O1320">
        <f>IF(J1320="",Data_Validation!$B$2,J1320)</f>
        <v>27.7</v>
      </c>
      <c r="P1320">
        <f t="shared" si="180"/>
        <v>2</v>
      </c>
      <c r="Q1320" s="2">
        <f>CustomerData[[#This Row],[avg_order_value_clean]]*CustomerData[[#This Row],[total_orders]]</f>
        <v>647.27</v>
      </c>
      <c r="R1320" s="2" t="str">
        <f t="shared" si="188"/>
        <v>Inactive</v>
      </c>
      <c r="S1320" s="2" t="str">
        <f t="shared" si="181"/>
        <v>Low Risk</v>
      </c>
      <c r="T1320" s="2" t="str">
        <f t="shared" si="182"/>
        <v>55+</v>
      </c>
      <c r="U1320" s="1">
        <f t="shared" ca="1" si="183"/>
        <v>1552</v>
      </c>
      <c r="V1320" s="2" t="str">
        <f t="shared" si="184"/>
        <v>Low Loyalty</v>
      </c>
      <c r="W1320" s="2" t="str">
        <f t="shared" si="185"/>
        <v>Legitimate</v>
      </c>
      <c r="X1320" s="2" t="str">
        <f>IF(Q1320&lt;Data_Validation!$B$8,"Low Value",IF(Q1320&lt;Data_Validation!$B$9,"Medium Value","High Value"))</f>
        <v>Low Value</v>
      </c>
      <c r="Y1320" s="2" t="str">
        <f t="shared" si="186"/>
        <v>Stable</v>
      </c>
      <c r="Z1320" s="2" t="str">
        <f t="shared" si="187"/>
        <v>Check Data</v>
      </c>
    </row>
    <row r="1321" spans="1:26" x14ac:dyDescent="0.3">
      <c r="A1321" t="s">
        <v>1006</v>
      </c>
      <c r="B1321">
        <v>47</v>
      </c>
      <c r="C1321" t="s">
        <v>21</v>
      </c>
      <c r="D1321" t="s">
        <v>15</v>
      </c>
      <c r="E1321">
        <v>135.22999999999999</v>
      </c>
      <c r="F1321">
        <v>14</v>
      </c>
      <c r="G1321">
        <v>77</v>
      </c>
      <c r="H1321">
        <v>0</v>
      </c>
      <c r="I1321" t="s">
        <v>16</v>
      </c>
      <c r="J1321">
        <v>87.2</v>
      </c>
      <c r="K1321" s="1">
        <v>45397</v>
      </c>
      <c r="L1321">
        <v>66</v>
      </c>
      <c r="M1321">
        <v>0.46</v>
      </c>
      <c r="N1321">
        <f>IF(E1321="",Data_Validation!$B$1,E1321)</f>
        <v>135.22999999999999</v>
      </c>
      <c r="O1321">
        <f>IF(J1321="",Data_Validation!$B$2,J1321)</f>
        <v>87.2</v>
      </c>
      <c r="P1321">
        <f t="shared" si="180"/>
        <v>2</v>
      </c>
      <c r="Q1321" s="2">
        <f>CustomerData[[#This Row],[avg_order_value_clean]]*CustomerData[[#This Row],[total_orders]]</f>
        <v>1893.2199999999998</v>
      </c>
      <c r="R1321" s="2" t="str">
        <f t="shared" si="188"/>
        <v>At Risk</v>
      </c>
      <c r="S1321" s="2" t="str">
        <f t="shared" si="181"/>
        <v>Medium Risk</v>
      </c>
      <c r="T1321" s="2" t="str">
        <f t="shared" si="182"/>
        <v>45-54</v>
      </c>
      <c r="U1321" s="1">
        <f t="shared" ca="1" si="183"/>
        <v>864</v>
      </c>
      <c r="V1321" s="2" t="str">
        <f t="shared" si="184"/>
        <v>Medium Loyalty</v>
      </c>
      <c r="W1321" s="2" t="str">
        <f t="shared" si="185"/>
        <v>Legitimate</v>
      </c>
      <c r="X1321" s="2" t="str">
        <f>IF(Q1321&lt;Data_Validation!$B$8,"Low Value",IF(Q1321&lt;Data_Validation!$B$9,"Medium Value","High Value"))</f>
        <v>High Value</v>
      </c>
      <c r="Y1321" s="2" t="str">
        <f t="shared" si="186"/>
        <v>High Value - Maintain</v>
      </c>
      <c r="Z1321" s="2" t="str">
        <f t="shared" si="187"/>
        <v>Check Data</v>
      </c>
    </row>
    <row r="1322" spans="1:26" x14ac:dyDescent="0.3">
      <c r="A1322" t="s">
        <v>1253</v>
      </c>
      <c r="B1322">
        <v>53</v>
      </c>
      <c r="C1322" t="s">
        <v>21</v>
      </c>
      <c r="D1322" t="s">
        <v>18</v>
      </c>
      <c r="E1322">
        <v>130.18</v>
      </c>
      <c r="F1322">
        <v>5</v>
      </c>
      <c r="G1322">
        <v>335</v>
      </c>
      <c r="H1322">
        <v>0</v>
      </c>
      <c r="I1322" t="s">
        <v>19</v>
      </c>
      <c r="J1322">
        <v>37.1</v>
      </c>
      <c r="K1322" s="1">
        <v>44921</v>
      </c>
      <c r="L1322">
        <v>28</v>
      </c>
      <c r="M1322">
        <v>0.59</v>
      </c>
      <c r="N1322">
        <f>IF(E1322="",Data_Validation!$B$1,E1322)</f>
        <v>130.18</v>
      </c>
      <c r="O1322">
        <f>IF(J1322="",Data_Validation!$B$2,J1322)</f>
        <v>37.1</v>
      </c>
      <c r="P1322">
        <f t="shared" si="180"/>
        <v>2</v>
      </c>
      <c r="Q1322" s="2">
        <f>CustomerData[[#This Row],[avg_order_value_clean]]*CustomerData[[#This Row],[total_orders]]</f>
        <v>650.90000000000009</v>
      </c>
      <c r="R1322" s="2" t="str">
        <f t="shared" si="188"/>
        <v>Inactive</v>
      </c>
      <c r="S1322" s="2" t="str">
        <f t="shared" si="181"/>
        <v>High Risk</v>
      </c>
      <c r="T1322" s="2" t="str">
        <f t="shared" si="182"/>
        <v>45-54</v>
      </c>
      <c r="U1322" s="1">
        <f t="shared" ca="1" si="183"/>
        <v>1340</v>
      </c>
      <c r="V1322" s="2" t="str">
        <f t="shared" si="184"/>
        <v>Low Loyalty</v>
      </c>
      <c r="W1322" s="2" t="str">
        <f t="shared" si="185"/>
        <v>Legitimate</v>
      </c>
      <c r="X1322" s="2" t="str">
        <f>IF(Q1322&lt;Data_Validation!$B$8,"Low Value",IF(Q1322&lt;Data_Validation!$B$9,"Medium Value","High Value"))</f>
        <v>Low Value</v>
      </c>
      <c r="Y1322" s="2" t="str">
        <f t="shared" si="186"/>
        <v>At Risk - Develop</v>
      </c>
      <c r="Z1322" s="2" t="str">
        <f t="shared" si="187"/>
        <v>Check Data</v>
      </c>
    </row>
    <row r="1323" spans="1:26" x14ac:dyDescent="0.3">
      <c r="A1323" t="s">
        <v>1254</v>
      </c>
      <c r="B1323">
        <v>20</v>
      </c>
      <c r="C1323" t="s">
        <v>21</v>
      </c>
      <c r="D1323" t="s">
        <v>50</v>
      </c>
      <c r="E1323">
        <v>133.81</v>
      </c>
      <c r="F1323">
        <v>13</v>
      </c>
      <c r="G1323">
        <v>114</v>
      </c>
      <c r="H1323">
        <v>0</v>
      </c>
      <c r="I1323" t="s">
        <v>29</v>
      </c>
      <c r="J1323">
        <v>55.1</v>
      </c>
      <c r="K1323" s="1">
        <v>45526</v>
      </c>
      <c r="L1323">
        <v>21</v>
      </c>
      <c r="M1323">
        <v>7.0000000000000007E-2</v>
      </c>
      <c r="N1323">
        <f>IF(E1323="",Data_Validation!$B$1,E1323)</f>
        <v>133.81</v>
      </c>
      <c r="O1323">
        <f>IF(J1323="",Data_Validation!$B$2,J1323)</f>
        <v>55.1</v>
      </c>
      <c r="P1323">
        <f t="shared" si="180"/>
        <v>2</v>
      </c>
      <c r="Q1323" s="2">
        <f>CustomerData[[#This Row],[avg_order_value_clean]]*CustomerData[[#This Row],[total_orders]]</f>
        <v>1739.53</v>
      </c>
      <c r="R1323" s="2" t="str">
        <f t="shared" si="188"/>
        <v>Inactive</v>
      </c>
      <c r="S1323" s="2" t="str">
        <f t="shared" si="181"/>
        <v>Low Risk</v>
      </c>
      <c r="T1323" s="2" t="str">
        <f t="shared" si="182"/>
        <v>Under 25</v>
      </c>
      <c r="U1323" s="1">
        <f t="shared" ca="1" si="183"/>
        <v>735</v>
      </c>
      <c r="V1323" s="2" t="str">
        <f t="shared" si="184"/>
        <v>Low Loyalty</v>
      </c>
      <c r="W1323" s="2" t="str">
        <f t="shared" si="185"/>
        <v>Legitimate</v>
      </c>
      <c r="X1323" s="2" t="str">
        <f>IF(Q1323&lt;Data_Validation!$B$8,"Low Value",IF(Q1323&lt;Data_Validation!$B$9,"Medium Value","High Value"))</f>
        <v>High Value</v>
      </c>
      <c r="Y1323" s="2" t="str">
        <f t="shared" si="186"/>
        <v>High Value - Maintain</v>
      </c>
      <c r="Z1323" s="2" t="str">
        <f t="shared" si="187"/>
        <v>Check Data</v>
      </c>
    </row>
    <row r="1324" spans="1:26" x14ac:dyDescent="0.3">
      <c r="A1324" t="s">
        <v>1255</v>
      </c>
      <c r="B1324">
        <v>39</v>
      </c>
      <c r="C1324" t="s">
        <v>21</v>
      </c>
      <c r="D1324" t="s">
        <v>15</v>
      </c>
      <c r="E1324">
        <v>114.4</v>
      </c>
      <c r="F1324">
        <v>12</v>
      </c>
      <c r="G1324">
        <v>3</v>
      </c>
      <c r="H1324">
        <v>0</v>
      </c>
      <c r="I1324" t="s">
        <v>19</v>
      </c>
      <c r="J1324">
        <v>39.799999999999997</v>
      </c>
      <c r="K1324" s="1">
        <v>45159</v>
      </c>
      <c r="L1324">
        <v>79</v>
      </c>
      <c r="M1324">
        <v>0.19</v>
      </c>
      <c r="N1324">
        <f>IF(E1324="",Data_Validation!$B$1,E1324)</f>
        <v>114.4</v>
      </c>
      <c r="O1324">
        <f>IF(J1324="",Data_Validation!$B$2,J1324)</f>
        <v>39.799999999999997</v>
      </c>
      <c r="P1324">
        <f t="shared" si="180"/>
        <v>1</v>
      </c>
      <c r="Q1324" s="2">
        <f>CustomerData[[#This Row],[avg_order_value_clean]]*CustomerData[[#This Row],[total_orders]]</f>
        <v>1372.8000000000002</v>
      </c>
      <c r="R1324" s="2" t="str">
        <f t="shared" si="188"/>
        <v>Active</v>
      </c>
      <c r="S1324" s="2" t="str">
        <f t="shared" si="181"/>
        <v>Low Risk</v>
      </c>
      <c r="T1324" s="2" t="str">
        <f t="shared" si="182"/>
        <v>35-44</v>
      </c>
      <c r="U1324" s="1">
        <f t="shared" ca="1" si="183"/>
        <v>1102</v>
      </c>
      <c r="V1324" s="2" t="str">
        <f t="shared" si="184"/>
        <v>High Loyalty</v>
      </c>
      <c r="W1324" s="2" t="str">
        <f t="shared" si="185"/>
        <v>Legitimate</v>
      </c>
      <c r="X1324" s="2" t="str">
        <f>IF(Q1324&lt;Data_Validation!$B$8,"Low Value",IF(Q1324&lt;Data_Validation!$B$9,"Medium Value","High Value"))</f>
        <v>Low Value</v>
      </c>
      <c r="Y1324" s="2" t="str">
        <f t="shared" si="186"/>
        <v>Stable</v>
      </c>
      <c r="Z1324" s="2" t="str">
        <f t="shared" si="187"/>
        <v>Check Data</v>
      </c>
    </row>
    <row r="1325" spans="1:26" x14ac:dyDescent="0.3">
      <c r="A1325" t="s">
        <v>756</v>
      </c>
      <c r="B1325">
        <v>66</v>
      </c>
      <c r="C1325" t="s">
        <v>21</v>
      </c>
      <c r="D1325" t="s">
        <v>35</v>
      </c>
      <c r="E1325">
        <v>21.75</v>
      </c>
      <c r="F1325">
        <v>13</v>
      </c>
      <c r="G1325">
        <v>130</v>
      </c>
      <c r="H1325">
        <v>0</v>
      </c>
      <c r="I1325" t="s">
        <v>19</v>
      </c>
      <c r="J1325">
        <v>22.1</v>
      </c>
      <c r="K1325" s="1">
        <v>45293</v>
      </c>
      <c r="L1325">
        <v>87</v>
      </c>
      <c r="M1325">
        <v>0.19</v>
      </c>
      <c r="N1325">
        <f>IF(E1325="",Data_Validation!$B$1,E1325)</f>
        <v>21.75</v>
      </c>
      <c r="O1325">
        <f>IF(J1325="",Data_Validation!$B$2,J1325)</f>
        <v>22.1</v>
      </c>
      <c r="P1325">
        <f t="shared" si="180"/>
        <v>2</v>
      </c>
      <c r="Q1325" s="2">
        <f>CustomerData[[#This Row],[avg_order_value_clean]]*CustomerData[[#This Row],[total_orders]]</f>
        <v>282.75</v>
      </c>
      <c r="R1325" s="2" t="str">
        <f t="shared" si="188"/>
        <v>Inactive</v>
      </c>
      <c r="S1325" s="2" t="str">
        <f t="shared" si="181"/>
        <v>Low Risk</v>
      </c>
      <c r="T1325" s="2" t="str">
        <f t="shared" si="182"/>
        <v>55+</v>
      </c>
      <c r="U1325" s="1">
        <f t="shared" ca="1" si="183"/>
        <v>968</v>
      </c>
      <c r="V1325" s="2" t="str">
        <f t="shared" si="184"/>
        <v>High Loyalty</v>
      </c>
      <c r="W1325" s="2" t="str">
        <f t="shared" si="185"/>
        <v>Legitimate</v>
      </c>
      <c r="X1325" s="2" t="str">
        <f>IF(Q1325&lt;Data_Validation!$B$8,"Low Value",IF(Q1325&lt;Data_Validation!$B$9,"Medium Value","High Value"))</f>
        <v>Low Value</v>
      </c>
      <c r="Y1325" s="2" t="str">
        <f t="shared" si="186"/>
        <v>Stable</v>
      </c>
      <c r="Z1325" s="2" t="str">
        <f t="shared" si="187"/>
        <v>Check Data</v>
      </c>
    </row>
    <row r="1326" spans="1:26" x14ac:dyDescent="0.3">
      <c r="A1326" t="s">
        <v>1256</v>
      </c>
      <c r="B1326">
        <v>39</v>
      </c>
      <c r="C1326" t="s">
        <v>21</v>
      </c>
      <c r="D1326" t="s">
        <v>15</v>
      </c>
      <c r="E1326">
        <v>73.83</v>
      </c>
      <c r="F1326">
        <v>9</v>
      </c>
      <c r="G1326">
        <v>226</v>
      </c>
      <c r="H1326">
        <v>0</v>
      </c>
      <c r="I1326" t="s">
        <v>19</v>
      </c>
      <c r="J1326">
        <v>69.099999999999994</v>
      </c>
      <c r="K1326" s="1">
        <v>44200</v>
      </c>
      <c r="L1326">
        <v>10</v>
      </c>
      <c r="M1326">
        <v>0.52</v>
      </c>
      <c r="N1326">
        <f>IF(E1326="",Data_Validation!$B$1,E1326)</f>
        <v>73.83</v>
      </c>
      <c r="O1326">
        <f>IF(J1326="",Data_Validation!$B$2,J1326)</f>
        <v>69.099999999999994</v>
      </c>
      <c r="P1326">
        <f t="shared" si="180"/>
        <v>2</v>
      </c>
      <c r="Q1326" s="2">
        <f>CustomerData[[#This Row],[avg_order_value_clean]]*CustomerData[[#This Row],[total_orders]]</f>
        <v>664.47</v>
      </c>
      <c r="R1326" s="2" t="str">
        <f t="shared" si="188"/>
        <v>Inactive</v>
      </c>
      <c r="S1326" s="2" t="str">
        <f t="shared" si="181"/>
        <v>High Risk</v>
      </c>
      <c r="T1326" s="2" t="str">
        <f t="shared" si="182"/>
        <v>35-44</v>
      </c>
      <c r="U1326" s="1">
        <f t="shared" ca="1" si="183"/>
        <v>2061</v>
      </c>
      <c r="V1326" s="2" t="str">
        <f t="shared" si="184"/>
        <v>Low Loyalty</v>
      </c>
      <c r="W1326" s="2" t="str">
        <f t="shared" si="185"/>
        <v>Legitimate</v>
      </c>
      <c r="X1326" s="2" t="str">
        <f>IF(Q1326&lt;Data_Validation!$B$8,"Low Value",IF(Q1326&lt;Data_Validation!$B$9,"Medium Value","High Value"))</f>
        <v>Low Value</v>
      </c>
      <c r="Y1326" s="2" t="str">
        <f t="shared" si="186"/>
        <v>At Risk - Develop</v>
      </c>
      <c r="Z1326" s="2" t="str">
        <f t="shared" si="187"/>
        <v>Check Data</v>
      </c>
    </row>
    <row r="1327" spans="1:26" x14ac:dyDescent="0.3">
      <c r="A1327" t="s">
        <v>738</v>
      </c>
      <c r="B1327">
        <v>67</v>
      </c>
      <c r="C1327" t="s">
        <v>14</v>
      </c>
      <c r="D1327" t="s">
        <v>15</v>
      </c>
      <c r="E1327">
        <v>141.49</v>
      </c>
      <c r="F1327">
        <v>11</v>
      </c>
      <c r="G1327">
        <v>127</v>
      </c>
      <c r="H1327">
        <v>0</v>
      </c>
      <c r="I1327" t="s">
        <v>19</v>
      </c>
      <c r="J1327">
        <v>96.7</v>
      </c>
      <c r="K1327" s="1">
        <v>45634</v>
      </c>
      <c r="L1327">
        <v>26</v>
      </c>
      <c r="M1327">
        <v>0.26</v>
      </c>
      <c r="N1327">
        <f>IF(E1327="",Data_Validation!$B$1,E1327)</f>
        <v>141.49</v>
      </c>
      <c r="O1327">
        <f>IF(J1327="",Data_Validation!$B$2,J1327)</f>
        <v>96.7</v>
      </c>
      <c r="P1327">
        <f t="shared" si="180"/>
        <v>2</v>
      </c>
      <c r="Q1327" s="2">
        <f>CustomerData[[#This Row],[avg_order_value_clean]]*CustomerData[[#This Row],[total_orders]]</f>
        <v>1556.39</v>
      </c>
      <c r="R1327" s="2" t="str">
        <f t="shared" si="188"/>
        <v>Inactive</v>
      </c>
      <c r="S1327" s="2" t="str">
        <f t="shared" si="181"/>
        <v>Medium Risk</v>
      </c>
      <c r="T1327" s="2" t="str">
        <f t="shared" si="182"/>
        <v>55+</v>
      </c>
      <c r="U1327" s="1">
        <f t="shared" ca="1" si="183"/>
        <v>627</v>
      </c>
      <c r="V1327" s="2" t="str">
        <f t="shared" si="184"/>
        <v>Low Loyalty</v>
      </c>
      <c r="W1327" s="2" t="str">
        <f t="shared" si="185"/>
        <v>Legitimate</v>
      </c>
      <c r="X1327" s="2" t="str">
        <f>IF(Q1327&lt;Data_Validation!$B$8,"Low Value",IF(Q1327&lt;Data_Validation!$B$9,"Medium Value","High Value"))</f>
        <v>High Value</v>
      </c>
      <c r="Y1327" s="2" t="str">
        <f t="shared" si="186"/>
        <v>High Value - Maintain</v>
      </c>
      <c r="Z1327" s="2" t="str">
        <f t="shared" si="187"/>
        <v>Check Data</v>
      </c>
    </row>
    <row r="1328" spans="1:26" x14ac:dyDescent="0.3">
      <c r="A1328" t="s">
        <v>1257</v>
      </c>
      <c r="B1328">
        <v>74</v>
      </c>
      <c r="C1328" t="s">
        <v>14</v>
      </c>
      <c r="D1328" t="s">
        <v>18</v>
      </c>
      <c r="E1328">
        <v>85.46</v>
      </c>
      <c r="F1328">
        <v>9</v>
      </c>
      <c r="G1328">
        <v>8</v>
      </c>
      <c r="H1328">
        <v>0</v>
      </c>
      <c r="I1328" t="s">
        <v>16</v>
      </c>
      <c r="J1328">
        <v>89.3</v>
      </c>
      <c r="K1328" s="1">
        <v>45287</v>
      </c>
      <c r="L1328">
        <v>35</v>
      </c>
      <c r="M1328">
        <v>0.47</v>
      </c>
      <c r="N1328">
        <f>IF(E1328="",Data_Validation!$B$1,E1328)</f>
        <v>85.46</v>
      </c>
      <c r="O1328">
        <f>IF(J1328="",Data_Validation!$B$2,J1328)</f>
        <v>89.3</v>
      </c>
      <c r="P1328">
        <f t="shared" si="180"/>
        <v>2</v>
      </c>
      <c r="Q1328" s="2">
        <f>CustomerData[[#This Row],[avg_order_value_clean]]*CustomerData[[#This Row],[total_orders]]</f>
        <v>769.14</v>
      </c>
      <c r="R1328" s="2" t="str">
        <f t="shared" si="188"/>
        <v>Active</v>
      </c>
      <c r="S1328" s="2" t="str">
        <f t="shared" si="181"/>
        <v>Medium Risk</v>
      </c>
      <c r="T1328" s="2" t="str">
        <f t="shared" si="182"/>
        <v>55+</v>
      </c>
      <c r="U1328" s="1">
        <f t="shared" ca="1" si="183"/>
        <v>974</v>
      </c>
      <c r="V1328" s="2" t="str">
        <f t="shared" si="184"/>
        <v>Low Loyalty</v>
      </c>
      <c r="W1328" s="2" t="str">
        <f t="shared" si="185"/>
        <v>Legitimate</v>
      </c>
      <c r="X1328" s="2" t="str">
        <f>IF(Q1328&lt;Data_Validation!$B$8,"Low Value",IF(Q1328&lt;Data_Validation!$B$9,"Medium Value","High Value"))</f>
        <v>Low Value</v>
      </c>
      <c r="Y1328" s="2" t="str">
        <f t="shared" si="186"/>
        <v>Stable</v>
      </c>
      <c r="Z1328" s="2" t="str">
        <f t="shared" si="187"/>
        <v>Check Data</v>
      </c>
    </row>
    <row r="1329" spans="1:26" x14ac:dyDescent="0.3">
      <c r="A1329" t="s">
        <v>1258</v>
      </c>
      <c r="B1329">
        <v>67</v>
      </c>
      <c r="C1329" t="s">
        <v>21</v>
      </c>
      <c r="D1329" t="s">
        <v>35</v>
      </c>
      <c r="E1329">
        <v>28.74</v>
      </c>
      <c r="F1329">
        <v>8</v>
      </c>
      <c r="G1329">
        <v>323</v>
      </c>
      <c r="H1329">
        <v>0</v>
      </c>
      <c r="I1329" t="s">
        <v>23</v>
      </c>
      <c r="J1329">
        <v>98.5</v>
      </c>
      <c r="K1329" s="1">
        <v>44832</v>
      </c>
      <c r="L1329">
        <v>34</v>
      </c>
      <c r="M1329">
        <v>0.53</v>
      </c>
      <c r="N1329">
        <f>IF(E1329="",Data_Validation!$B$1,E1329)</f>
        <v>28.74</v>
      </c>
      <c r="O1329">
        <f>IF(J1329="",Data_Validation!$B$2,J1329)</f>
        <v>98.5</v>
      </c>
      <c r="P1329">
        <f t="shared" si="180"/>
        <v>1</v>
      </c>
      <c r="Q1329" s="2">
        <f>CustomerData[[#This Row],[avg_order_value_clean]]*CustomerData[[#This Row],[total_orders]]</f>
        <v>229.92</v>
      </c>
      <c r="R1329" s="2" t="str">
        <f t="shared" si="188"/>
        <v>Inactive</v>
      </c>
      <c r="S1329" s="2" t="str">
        <f t="shared" si="181"/>
        <v>High Risk</v>
      </c>
      <c r="T1329" s="2" t="str">
        <f t="shared" si="182"/>
        <v>55+</v>
      </c>
      <c r="U1329" s="1">
        <f t="shared" ca="1" si="183"/>
        <v>1429</v>
      </c>
      <c r="V1329" s="2" t="str">
        <f t="shared" si="184"/>
        <v>Low Loyalty</v>
      </c>
      <c r="W1329" s="2" t="str">
        <f t="shared" si="185"/>
        <v>Legitimate</v>
      </c>
      <c r="X1329" s="2" t="str">
        <f>IF(Q1329&lt;Data_Validation!$B$8,"Low Value",IF(Q1329&lt;Data_Validation!$B$9,"Medium Value","High Value"))</f>
        <v>Low Value</v>
      </c>
      <c r="Y1329" s="2" t="str">
        <f t="shared" si="186"/>
        <v>At Risk - Develop</v>
      </c>
      <c r="Z1329" s="2" t="str">
        <f t="shared" si="187"/>
        <v>Check Data</v>
      </c>
    </row>
    <row r="1330" spans="1:26" x14ac:dyDescent="0.3">
      <c r="A1330" t="s">
        <v>1259</v>
      </c>
      <c r="B1330">
        <v>72</v>
      </c>
      <c r="C1330" t="s">
        <v>14</v>
      </c>
      <c r="D1330" t="s">
        <v>52</v>
      </c>
      <c r="E1330">
        <v>143.30000000000001</v>
      </c>
      <c r="F1330">
        <v>8</v>
      </c>
      <c r="G1330">
        <v>117</v>
      </c>
      <c r="H1330">
        <v>0</v>
      </c>
      <c r="I1330" t="s">
        <v>23</v>
      </c>
      <c r="J1330">
        <v>69.099999999999994</v>
      </c>
      <c r="K1330" s="1">
        <v>44683</v>
      </c>
      <c r="L1330">
        <v>2</v>
      </c>
      <c r="M1330">
        <v>0.24</v>
      </c>
      <c r="N1330">
        <f>IF(E1330="",Data_Validation!$B$1,E1330)</f>
        <v>143.30000000000001</v>
      </c>
      <c r="O1330">
        <f>IF(J1330="",Data_Validation!$B$2,J1330)</f>
        <v>69.099999999999994</v>
      </c>
      <c r="P1330">
        <f t="shared" si="180"/>
        <v>1</v>
      </c>
      <c r="Q1330" s="2">
        <f>CustomerData[[#This Row],[avg_order_value_clean]]*CustomerData[[#This Row],[total_orders]]</f>
        <v>1146.4000000000001</v>
      </c>
      <c r="R1330" s="2" t="str">
        <f t="shared" si="188"/>
        <v>Inactive</v>
      </c>
      <c r="S1330" s="2" t="str">
        <f t="shared" si="181"/>
        <v>Medium Risk</v>
      </c>
      <c r="T1330" s="2" t="str">
        <f t="shared" si="182"/>
        <v>55+</v>
      </c>
      <c r="U1330" s="1">
        <f t="shared" ca="1" si="183"/>
        <v>1578</v>
      </c>
      <c r="V1330" s="2" t="str">
        <f t="shared" si="184"/>
        <v>Low Loyalty</v>
      </c>
      <c r="W1330" s="2" t="str">
        <f t="shared" si="185"/>
        <v>Legitimate</v>
      </c>
      <c r="X1330" s="2" t="str">
        <f>IF(Q1330&lt;Data_Validation!$B$8,"Low Value",IF(Q1330&lt;Data_Validation!$B$9,"Medium Value","High Value"))</f>
        <v>Low Value</v>
      </c>
      <c r="Y1330" s="2" t="str">
        <f t="shared" si="186"/>
        <v>Stable</v>
      </c>
      <c r="Z1330" s="2" t="str">
        <f t="shared" si="187"/>
        <v>Check Data</v>
      </c>
    </row>
    <row r="1331" spans="1:26" x14ac:dyDescent="0.3">
      <c r="A1331" t="s">
        <v>1260</v>
      </c>
      <c r="B1331">
        <v>77</v>
      </c>
      <c r="C1331" t="s">
        <v>14</v>
      </c>
      <c r="D1331" t="s">
        <v>37</v>
      </c>
      <c r="E1331">
        <v>104.58</v>
      </c>
      <c r="F1331">
        <v>10</v>
      </c>
      <c r="G1331">
        <v>343</v>
      </c>
      <c r="H1331">
        <v>0</v>
      </c>
      <c r="I1331" t="s">
        <v>16</v>
      </c>
      <c r="J1331">
        <v>3.4</v>
      </c>
      <c r="K1331" s="1">
        <v>45410</v>
      </c>
      <c r="L1331">
        <v>95</v>
      </c>
      <c r="M1331">
        <v>0.35</v>
      </c>
      <c r="N1331">
        <f>IF(E1331="",Data_Validation!$B$1,E1331)</f>
        <v>104.58</v>
      </c>
      <c r="O1331">
        <f>IF(J1331="",Data_Validation!$B$2,J1331)</f>
        <v>3.4</v>
      </c>
      <c r="P1331">
        <f t="shared" si="180"/>
        <v>1</v>
      </c>
      <c r="Q1331" s="2">
        <f>CustomerData[[#This Row],[avg_order_value_clean]]*CustomerData[[#This Row],[total_orders]]</f>
        <v>1045.8</v>
      </c>
      <c r="R1331" s="2" t="str">
        <f t="shared" si="188"/>
        <v>Inactive</v>
      </c>
      <c r="S1331" s="2" t="str">
        <f t="shared" si="181"/>
        <v>Medium Risk</v>
      </c>
      <c r="T1331" s="2" t="str">
        <f t="shared" si="182"/>
        <v>55+</v>
      </c>
      <c r="U1331" s="1">
        <f t="shared" ca="1" si="183"/>
        <v>851</v>
      </c>
      <c r="V1331" s="2" t="str">
        <f t="shared" si="184"/>
        <v>High Loyalty</v>
      </c>
      <c r="W1331" s="2" t="str">
        <f t="shared" si="185"/>
        <v>Legitimate</v>
      </c>
      <c r="X1331" s="2" t="str">
        <f>IF(Q1331&lt;Data_Validation!$B$8,"Low Value",IF(Q1331&lt;Data_Validation!$B$9,"Medium Value","High Value"))</f>
        <v>Low Value</v>
      </c>
      <c r="Y1331" s="2" t="str">
        <f t="shared" si="186"/>
        <v>Stable</v>
      </c>
      <c r="Z1331" s="2" t="str">
        <f t="shared" si="187"/>
        <v>Check Data</v>
      </c>
    </row>
    <row r="1332" spans="1:26" x14ac:dyDescent="0.3">
      <c r="A1332" t="s">
        <v>1261</v>
      </c>
      <c r="B1332">
        <v>66</v>
      </c>
      <c r="C1332" t="s">
        <v>25</v>
      </c>
      <c r="D1332" t="s">
        <v>18</v>
      </c>
      <c r="E1332">
        <v>131.35</v>
      </c>
      <c r="F1332">
        <v>6</v>
      </c>
      <c r="G1332">
        <v>187</v>
      </c>
      <c r="H1332">
        <v>0</v>
      </c>
      <c r="I1332" t="s">
        <v>23</v>
      </c>
      <c r="J1332">
        <v>55.4</v>
      </c>
      <c r="K1332" s="1">
        <v>44293</v>
      </c>
      <c r="L1332">
        <v>43</v>
      </c>
      <c r="M1332">
        <v>0.33</v>
      </c>
      <c r="N1332">
        <f>IF(E1332="",Data_Validation!$B$1,E1332)</f>
        <v>131.35</v>
      </c>
      <c r="O1332">
        <f>IF(J1332="",Data_Validation!$B$2,J1332)</f>
        <v>55.4</v>
      </c>
      <c r="P1332">
        <f t="shared" si="180"/>
        <v>2</v>
      </c>
      <c r="Q1332" s="2">
        <f>CustomerData[[#This Row],[avg_order_value_clean]]*CustomerData[[#This Row],[total_orders]]</f>
        <v>788.09999999999991</v>
      </c>
      <c r="R1332" s="2" t="str">
        <f t="shared" si="188"/>
        <v>Inactive</v>
      </c>
      <c r="S1332" s="2" t="str">
        <f t="shared" si="181"/>
        <v>Medium Risk</v>
      </c>
      <c r="T1332" s="2" t="str">
        <f t="shared" si="182"/>
        <v>55+</v>
      </c>
      <c r="U1332" s="1">
        <f t="shared" ca="1" si="183"/>
        <v>1968</v>
      </c>
      <c r="V1332" s="2" t="str">
        <f t="shared" si="184"/>
        <v>Medium Loyalty</v>
      </c>
      <c r="W1332" s="2" t="str">
        <f t="shared" si="185"/>
        <v>Legitimate</v>
      </c>
      <c r="X1332" s="2" t="str">
        <f>IF(Q1332&lt;Data_Validation!$B$8,"Low Value",IF(Q1332&lt;Data_Validation!$B$9,"Medium Value","High Value"))</f>
        <v>Low Value</v>
      </c>
      <c r="Y1332" s="2" t="str">
        <f t="shared" si="186"/>
        <v>Stable</v>
      </c>
      <c r="Z1332" s="2" t="str">
        <f t="shared" si="187"/>
        <v>Check Data</v>
      </c>
    </row>
    <row r="1333" spans="1:26" x14ac:dyDescent="0.3">
      <c r="A1333" t="s">
        <v>1262</v>
      </c>
      <c r="B1333">
        <v>29</v>
      </c>
      <c r="C1333" t="s">
        <v>21</v>
      </c>
      <c r="D1333" t="s">
        <v>50</v>
      </c>
      <c r="F1333">
        <v>6</v>
      </c>
      <c r="G1333">
        <v>138</v>
      </c>
      <c r="H1333">
        <v>0</v>
      </c>
      <c r="I1333" t="s">
        <v>29</v>
      </c>
      <c r="K1333" s="1">
        <v>44072</v>
      </c>
      <c r="L1333">
        <v>44</v>
      </c>
      <c r="M1333">
        <v>0.25</v>
      </c>
      <c r="N1333">
        <f>IF(E1333="",Data_Validation!$B$1,E1333)</f>
        <v>250</v>
      </c>
      <c r="O1333">
        <f>IF(J1333="",Data_Validation!$B$2,J1333)</f>
        <v>250</v>
      </c>
      <c r="P1333">
        <f t="shared" si="180"/>
        <v>2</v>
      </c>
      <c r="Q1333" s="2">
        <f>CustomerData[[#This Row],[avg_order_value_clean]]*CustomerData[[#This Row],[total_orders]]</f>
        <v>1500</v>
      </c>
      <c r="R1333" s="2" t="str">
        <f t="shared" si="188"/>
        <v>Inactive</v>
      </c>
      <c r="S1333" s="2" t="str">
        <f t="shared" si="181"/>
        <v>Medium Risk</v>
      </c>
      <c r="T1333" s="2" t="str">
        <f t="shared" si="182"/>
        <v>25-34</v>
      </c>
      <c r="U1333" s="1">
        <f t="shared" ca="1" si="183"/>
        <v>2189</v>
      </c>
      <c r="V1333" s="2" t="str">
        <f t="shared" si="184"/>
        <v>Medium Loyalty</v>
      </c>
      <c r="W1333" s="2" t="str">
        <f t="shared" si="185"/>
        <v>Legitimate</v>
      </c>
      <c r="X1333" s="2" t="str">
        <f>IF(Q1333&lt;Data_Validation!$B$8,"Low Value",IF(Q1333&lt;Data_Validation!$B$9,"Medium Value","High Value"))</f>
        <v>Low Value</v>
      </c>
      <c r="Y1333" s="2" t="str">
        <f t="shared" si="186"/>
        <v>Stable</v>
      </c>
      <c r="Z1333" s="2" t="str">
        <f t="shared" si="187"/>
        <v>Check Data</v>
      </c>
    </row>
    <row r="1334" spans="1:26" x14ac:dyDescent="0.3">
      <c r="A1334" t="s">
        <v>1263</v>
      </c>
      <c r="B1334">
        <v>72</v>
      </c>
      <c r="C1334" t="s">
        <v>21</v>
      </c>
      <c r="D1334" t="s">
        <v>50</v>
      </c>
      <c r="E1334">
        <v>120.81</v>
      </c>
      <c r="F1334">
        <v>12</v>
      </c>
      <c r="G1334">
        <v>124</v>
      </c>
      <c r="H1334">
        <v>0</v>
      </c>
      <c r="I1334" t="s">
        <v>19</v>
      </c>
      <c r="J1334">
        <v>12</v>
      </c>
      <c r="K1334" s="1">
        <v>45363</v>
      </c>
      <c r="L1334">
        <v>44</v>
      </c>
      <c r="M1334">
        <v>0.31</v>
      </c>
      <c r="N1334">
        <f>IF(E1334="",Data_Validation!$B$1,E1334)</f>
        <v>120.81</v>
      </c>
      <c r="O1334">
        <f>IF(J1334="",Data_Validation!$B$2,J1334)</f>
        <v>12</v>
      </c>
      <c r="P1334">
        <f t="shared" si="180"/>
        <v>2</v>
      </c>
      <c r="Q1334" s="2">
        <f>CustomerData[[#This Row],[avg_order_value_clean]]*CustomerData[[#This Row],[total_orders]]</f>
        <v>1449.72</v>
      </c>
      <c r="R1334" s="2" t="str">
        <f t="shared" si="188"/>
        <v>Inactive</v>
      </c>
      <c r="S1334" s="2" t="str">
        <f t="shared" si="181"/>
        <v>Medium Risk</v>
      </c>
      <c r="T1334" s="2" t="str">
        <f t="shared" si="182"/>
        <v>55+</v>
      </c>
      <c r="U1334" s="1">
        <f t="shared" ca="1" si="183"/>
        <v>898</v>
      </c>
      <c r="V1334" s="2" t="str">
        <f t="shared" si="184"/>
        <v>Medium Loyalty</v>
      </c>
      <c r="W1334" s="2" t="str">
        <f t="shared" si="185"/>
        <v>Legitimate</v>
      </c>
      <c r="X1334" s="2" t="str">
        <f>IF(Q1334&lt;Data_Validation!$B$8,"Low Value",IF(Q1334&lt;Data_Validation!$B$9,"Medium Value","High Value"))</f>
        <v>Low Value</v>
      </c>
      <c r="Y1334" s="2" t="str">
        <f t="shared" si="186"/>
        <v>Stable</v>
      </c>
      <c r="Z1334" s="2" t="str">
        <f t="shared" si="187"/>
        <v>Check Data</v>
      </c>
    </row>
    <row r="1335" spans="1:26" x14ac:dyDescent="0.3">
      <c r="A1335" t="s">
        <v>1264</v>
      </c>
      <c r="B1335">
        <v>38</v>
      </c>
      <c r="C1335" t="s">
        <v>25</v>
      </c>
      <c r="D1335" t="s">
        <v>26</v>
      </c>
      <c r="E1335">
        <v>238.56</v>
      </c>
      <c r="F1335">
        <v>9</v>
      </c>
      <c r="G1335">
        <v>222</v>
      </c>
      <c r="H1335">
        <v>0</v>
      </c>
      <c r="I1335" t="s">
        <v>19</v>
      </c>
      <c r="J1335">
        <v>82.8</v>
      </c>
      <c r="K1335" s="1">
        <v>44416</v>
      </c>
      <c r="L1335">
        <v>43</v>
      </c>
      <c r="M1335">
        <v>0.35</v>
      </c>
      <c r="N1335">
        <f>IF(E1335="",Data_Validation!$B$1,E1335)</f>
        <v>238.56</v>
      </c>
      <c r="O1335">
        <f>IF(J1335="",Data_Validation!$B$2,J1335)</f>
        <v>82.8</v>
      </c>
      <c r="P1335">
        <f t="shared" si="180"/>
        <v>2</v>
      </c>
      <c r="Q1335" s="2">
        <f>CustomerData[[#This Row],[avg_order_value_clean]]*CustomerData[[#This Row],[total_orders]]</f>
        <v>2147.04</v>
      </c>
      <c r="R1335" s="2" t="str">
        <f t="shared" si="188"/>
        <v>Inactive</v>
      </c>
      <c r="S1335" s="2" t="str">
        <f t="shared" si="181"/>
        <v>Medium Risk</v>
      </c>
      <c r="T1335" s="2" t="str">
        <f t="shared" si="182"/>
        <v>35-44</v>
      </c>
      <c r="U1335" s="1">
        <f t="shared" ca="1" si="183"/>
        <v>1845</v>
      </c>
      <c r="V1335" s="2" t="str">
        <f t="shared" si="184"/>
        <v>Medium Loyalty</v>
      </c>
      <c r="W1335" s="2" t="str">
        <f t="shared" si="185"/>
        <v>Legitimate</v>
      </c>
      <c r="X1335" s="2" t="str">
        <f>IF(Q1335&lt;Data_Validation!$B$8,"Low Value",IF(Q1335&lt;Data_Validation!$B$9,"Medium Value","High Value"))</f>
        <v>High Value</v>
      </c>
      <c r="Y1335" s="2" t="str">
        <f t="shared" si="186"/>
        <v>High Value - Maintain</v>
      </c>
      <c r="Z1335" s="2" t="str">
        <f t="shared" si="187"/>
        <v>Check Data</v>
      </c>
    </row>
    <row r="1336" spans="1:26" x14ac:dyDescent="0.3">
      <c r="A1336" t="s">
        <v>1098</v>
      </c>
      <c r="B1336">
        <v>73</v>
      </c>
      <c r="C1336" t="s">
        <v>25</v>
      </c>
      <c r="D1336" t="s">
        <v>18</v>
      </c>
      <c r="E1336">
        <v>153.63</v>
      </c>
      <c r="F1336">
        <v>11</v>
      </c>
      <c r="G1336">
        <v>327</v>
      </c>
      <c r="H1336">
        <v>0</v>
      </c>
      <c r="I1336" t="s">
        <v>19</v>
      </c>
      <c r="J1336">
        <v>73</v>
      </c>
      <c r="K1336" s="1">
        <v>44011</v>
      </c>
      <c r="L1336">
        <v>52</v>
      </c>
      <c r="M1336">
        <v>0.04</v>
      </c>
      <c r="N1336">
        <f>IF(E1336="",Data_Validation!$B$1,E1336)</f>
        <v>153.63</v>
      </c>
      <c r="O1336">
        <f>IF(J1336="",Data_Validation!$B$2,J1336)</f>
        <v>73</v>
      </c>
      <c r="P1336">
        <f t="shared" si="180"/>
        <v>2</v>
      </c>
      <c r="Q1336" s="2">
        <f>CustomerData[[#This Row],[avg_order_value_clean]]*CustomerData[[#This Row],[total_orders]]</f>
        <v>1689.9299999999998</v>
      </c>
      <c r="R1336" s="2" t="str">
        <f t="shared" si="188"/>
        <v>Inactive</v>
      </c>
      <c r="S1336" s="2" t="str">
        <f t="shared" si="181"/>
        <v>Low Risk</v>
      </c>
      <c r="T1336" s="2" t="str">
        <f t="shared" si="182"/>
        <v>55+</v>
      </c>
      <c r="U1336" s="1">
        <f t="shared" ca="1" si="183"/>
        <v>2250</v>
      </c>
      <c r="V1336" s="2" t="str">
        <f t="shared" si="184"/>
        <v>Medium Loyalty</v>
      </c>
      <c r="W1336" s="2" t="str">
        <f t="shared" si="185"/>
        <v>Legitimate</v>
      </c>
      <c r="X1336" s="2" t="str">
        <f>IF(Q1336&lt;Data_Validation!$B$8,"Low Value",IF(Q1336&lt;Data_Validation!$B$9,"Medium Value","High Value"))</f>
        <v>High Value</v>
      </c>
      <c r="Y1336" s="2" t="str">
        <f t="shared" si="186"/>
        <v>High Value - Maintain</v>
      </c>
      <c r="Z1336" s="2" t="str">
        <f t="shared" si="187"/>
        <v>Check Data</v>
      </c>
    </row>
    <row r="1337" spans="1:26" x14ac:dyDescent="0.3">
      <c r="A1337" t="s">
        <v>1265</v>
      </c>
      <c r="B1337">
        <v>21</v>
      </c>
      <c r="C1337" t="s">
        <v>14</v>
      </c>
      <c r="D1337" t="s">
        <v>28</v>
      </c>
      <c r="E1337">
        <v>304.66000000000003</v>
      </c>
      <c r="F1337">
        <v>8</v>
      </c>
      <c r="G1337">
        <v>305</v>
      </c>
      <c r="H1337">
        <v>0</v>
      </c>
      <c r="I1337" t="s">
        <v>40</v>
      </c>
      <c r="J1337">
        <v>44.8</v>
      </c>
      <c r="K1337" s="1">
        <v>44489</v>
      </c>
      <c r="L1337">
        <v>5</v>
      </c>
      <c r="M1337">
        <v>0.27</v>
      </c>
      <c r="N1337">
        <f>IF(E1337="",Data_Validation!$B$1,E1337)</f>
        <v>304.66000000000003</v>
      </c>
      <c r="O1337">
        <f>IF(J1337="",Data_Validation!$B$2,J1337)</f>
        <v>44.8</v>
      </c>
      <c r="P1337">
        <f t="shared" si="180"/>
        <v>1</v>
      </c>
      <c r="Q1337" s="2">
        <f>CustomerData[[#This Row],[avg_order_value_clean]]*CustomerData[[#This Row],[total_orders]]</f>
        <v>2437.2800000000002</v>
      </c>
      <c r="R1337" s="2" t="str">
        <f t="shared" si="188"/>
        <v>Inactive</v>
      </c>
      <c r="S1337" s="2" t="str">
        <f t="shared" si="181"/>
        <v>Medium Risk</v>
      </c>
      <c r="T1337" s="2" t="str">
        <f t="shared" si="182"/>
        <v>Under 25</v>
      </c>
      <c r="U1337" s="1">
        <f t="shared" ca="1" si="183"/>
        <v>1772</v>
      </c>
      <c r="V1337" s="2" t="str">
        <f t="shared" si="184"/>
        <v>Low Loyalty</v>
      </c>
      <c r="W1337" s="2" t="str">
        <f t="shared" si="185"/>
        <v>Legitimate</v>
      </c>
      <c r="X1337" s="2" t="str">
        <f>IF(Q1337&lt;Data_Validation!$B$8,"Low Value",IF(Q1337&lt;Data_Validation!$B$9,"Medium Value","High Value"))</f>
        <v>High Value</v>
      </c>
      <c r="Y1337" s="2" t="str">
        <f t="shared" si="186"/>
        <v>High Value - Maintain</v>
      </c>
      <c r="Z1337" s="2" t="str">
        <f t="shared" si="187"/>
        <v>Check Data</v>
      </c>
    </row>
    <row r="1338" spans="1:26" x14ac:dyDescent="0.3">
      <c r="A1338" t="s">
        <v>1266</v>
      </c>
      <c r="B1338">
        <v>48</v>
      </c>
      <c r="C1338" t="s">
        <v>14</v>
      </c>
      <c r="D1338" t="s">
        <v>18</v>
      </c>
      <c r="E1338">
        <v>115.36</v>
      </c>
      <c r="F1338">
        <v>14</v>
      </c>
      <c r="G1338">
        <v>258</v>
      </c>
      <c r="H1338">
        <v>0</v>
      </c>
      <c r="I1338" t="s">
        <v>29</v>
      </c>
      <c r="J1338">
        <v>29.2</v>
      </c>
      <c r="K1338" s="1">
        <v>45491</v>
      </c>
      <c r="L1338">
        <v>19</v>
      </c>
      <c r="M1338">
        <v>0.18</v>
      </c>
      <c r="N1338">
        <f>IF(E1338="",Data_Validation!$B$1,E1338)</f>
        <v>115.36</v>
      </c>
      <c r="O1338">
        <f>IF(J1338="",Data_Validation!$B$2,J1338)</f>
        <v>29.2</v>
      </c>
      <c r="P1338">
        <f t="shared" si="180"/>
        <v>1</v>
      </c>
      <c r="Q1338" s="2">
        <f>CustomerData[[#This Row],[avg_order_value_clean]]*CustomerData[[#This Row],[total_orders]]</f>
        <v>1615.04</v>
      </c>
      <c r="R1338" s="2" t="str">
        <f t="shared" si="188"/>
        <v>Inactive</v>
      </c>
      <c r="S1338" s="2" t="str">
        <f t="shared" si="181"/>
        <v>Low Risk</v>
      </c>
      <c r="T1338" s="2" t="str">
        <f t="shared" si="182"/>
        <v>45-54</v>
      </c>
      <c r="U1338" s="1">
        <f t="shared" ca="1" si="183"/>
        <v>770</v>
      </c>
      <c r="V1338" s="2" t="str">
        <f t="shared" si="184"/>
        <v>Low Loyalty</v>
      </c>
      <c r="W1338" s="2" t="str">
        <f t="shared" si="185"/>
        <v>Legitimate</v>
      </c>
      <c r="X1338" s="2" t="str">
        <f>IF(Q1338&lt;Data_Validation!$B$8,"Low Value",IF(Q1338&lt;Data_Validation!$B$9,"Medium Value","High Value"))</f>
        <v>High Value</v>
      </c>
      <c r="Y1338" s="2" t="str">
        <f t="shared" si="186"/>
        <v>High Value - Maintain</v>
      </c>
      <c r="Z1338" s="2" t="str">
        <f t="shared" si="187"/>
        <v>Check Data</v>
      </c>
    </row>
    <row r="1339" spans="1:26" x14ac:dyDescent="0.3">
      <c r="A1339" t="s">
        <v>1267</v>
      </c>
      <c r="B1339">
        <v>61</v>
      </c>
      <c r="C1339" t="s">
        <v>21</v>
      </c>
      <c r="D1339" t="s">
        <v>52</v>
      </c>
      <c r="E1339">
        <v>62.89</v>
      </c>
      <c r="F1339">
        <v>15</v>
      </c>
      <c r="G1339">
        <v>66</v>
      </c>
      <c r="H1339">
        <v>0</v>
      </c>
      <c r="I1339" t="s">
        <v>40</v>
      </c>
      <c r="J1339">
        <v>22.2</v>
      </c>
      <c r="K1339" s="1">
        <v>45577</v>
      </c>
      <c r="L1339">
        <v>30</v>
      </c>
      <c r="M1339">
        <v>0.12</v>
      </c>
      <c r="N1339">
        <f>IF(E1339="",Data_Validation!$B$1,E1339)</f>
        <v>62.89</v>
      </c>
      <c r="O1339">
        <f>IF(J1339="",Data_Validation!$B$2,J1339)</f>
        <v>22.2</v>
      </c>
      <c r="P1339">
        <f t="shared" si="180"/>
        <v>3</v>
      </c>
      <c r="Q1339" s="2">
        <f>CustomerData[[#This Row],[avg_order_value_clean]]*CustomerData[[#This Row],[total_orders]]</f>
        <v>943.35</v>
      </c>
      <c r="R1339" s="2" t="str">
        <f t="shared" si="188"/>
        <v>At Risk</v>
      </c>
      <c r="S1339" s="2" t="str">
        <f t="shared" si="181"/>
        <v>Low Risk</v>
      </c>
      <c r="T1339" s="2" t="str">
        <f t="shared" si="182"/>
        <v>55+</v>
      </c>
      <c r="U1339" s="1">
        <f t="shared" ca="1" si="183"/>
        <v>684</v>
      </c>
      <c r="V1339" s="2" t="str">
        <f t="shared" si="184"/>
        <v>Low Loyalty</v>
      </c>
      <c r="W1339" s="2" t="str">
        <f t="shared" si="185"/>
        <v>Legitimate</v>
      </c>
      <c r="X1339" s="2" t="str">
        <f>IF(Q1339&lt;Data_Validation!$B$8,"Low Value",IF(Q1339&lt;Data_Validation!$B$9,"Medium Value","High Value"))</f>
        <v>Low Value</v>
      </c>
      <c r="Y1339" s="2" t="str">
        <f t="shared" si="186"/>
        <v>Stable</v>
      </c>
      <c r="Z1339" s="2" t="str">
        <f t="shared" si="187"/>
        <v>Check Data</v>
      </c>
    </row>
    <row r="1340" spans="1:26" x14ac:dyDescent="0.3">
      <c r="A1340" t="s">
        <v>1268</v>
      </c>
      <c r="B1340">
        <v>48</v>
      </c>
      <c r="C1340" t="s">
        <v>14</v>
      </c>
      <c r="D1340" t="s">
        <v>15</v>
      </c>
      <c r="E1340">
        <v>102.57</v>
      </c>
      <c r="F1340">
        <v>12</v>
      </c>
      <c r="G1340">
        <v>84</v>
      </c>
      <c r="H1340">
        <v>0</v>
      </c>
      <c r="I1340" t="s">
        <v>16</v>
      </c>
      <c r="J1340">
        <v>96.4</v>
      </c>
      <c r="K1340" s="1">
        <v>44248</v>
      </c>
      <c r="L1340">
        <v>49</v>
      </c>
      <c r="M1340">
        <v>0.28000000000000003</v>
      </c>
      <c r="N1340">
        <f>IF(E1340="",Data_Validation!$B$1,E1340)</f>
        <v>102.57</v>
      </c>
      <c r="O1340">
        <f>IF(J1340="",Data_Validation!$B$2,J1340)</f>
        <v>96.4</v>
      </c>
      <c r="P1340">
        <f t="shared" si="180"/>
        <v>1</v>
      </c>
      <c r="Q1340" s="2">
        <f>CustomerData[[#This Row],[avg_order_value_clean]]*CustomerData[[#This Row],[total_orders]]</f>
        <v>1230.8399999999999</v>
      </c>
      <c r="R1340" s="2" t="str">
        <f t="shared" si="188"/>
        <v>At Risk</v>
      </c>
      <c r="S1340" s="2" t="str">
        <f t="shared" si="181"/>
        <v>Medium Risk</v>
      </c>
      <c r="T1340" s="2" t="str">
        <f t="shared" si="182"/>
        <v>45-54</v>
      </c>
      <c r="U1340" s="1">
        <f t="shared" ca="1" si="183"/>
        <v>2013</v>
      </c>
      <c r="V1340" s="2" t="str">
        <f t="shared" si="184"/>
        <v>Medium Loyalty</v>
      </c>
      <c r="W1340" s="2" t="str">
        <f t="shared" si="185"/>
        <v>Legitimate</v>
      </c>
      <c r="X1340" s="2" t="str">
        <f>IF(Q1340&lt;Data_Validation!$B$8,"Low Value",IF(Q1340&lt;Data_Validation!$B$9,"Medium Value","High Value"))</f>
        <v>Low Value</v>
      </c>
      <c r="Y1340" s="2" t="str">
        <f t="shared" si="186"/>
        <v>Stable</v>
      </c>
      <c r="Z1340" s="2" t="str">
        <f t="shared" si="187"/>
        <v>Check Data</v>
      </c>
    </row>
    <row r="1341" spans="1:26" x14ac:dyDescent="0.3">
      <c r="A1341" t="s">
        <v>1269</v>
      </c>
      <c r="B1341">
        <v>75</v>
      </c>
      <c r="C1341" t="s">
        <v>21</v>
      </c>
      <c r="D1341" t="s">
        <v>18</v>
      </c>
      <c r="E1341">
        <v>103.8</v>
      </c>
      <c r="F1341">
        <v>12</v>
      </c>
      <c r="G1341">
        <v>61</v>
      </c>
      <c r="H1341">
        <v>0</v>
      </c>
      <c r="I1341" t="s">
        <v>40</v>
      </c>
      <c r="J1341">
        <v>80.2</v>
      </c>
      <c r="K1341" s="1">
        <v>45672</v>
      </c>
      <c r="L1341">
        <v>63</v>
      </c>
      <c r="M1341">
        <v>0.16</v>
      </c>
      <c r="N1341">
        <f>IF(E1341="",Data_Validation!$B$1,E1341)</f>
        <v>103.8</v>
      </c>
      <c r="O1341">
        <f>IF(J1341="",Data_Validation!$B$2,J1341)</f>
        <v>80.2</v>
      </c>
      <c r="P1341">
        <f t="shared" si="180"/>
        <v>1</v>
      </c>
      <c r="Q1341" s="2">
        <f>CustomerData[[#This Row],[avg_order_value_clean]]*CustomerData[[#This Row],[total_orders]]</f>
        <v>1245.5999999999999</v>
      </c>
      <c r="R1341" s="2" t="str">
        <f t="shared" si="188"/>
        <v>At Risk</v>
      </c>
      <c r="S1341" s="2" t="str">
        <f t="shared" si="181"/>
        <v>Low Risk</v>
      </c>
      <c r="T1341" s="2" t="str">
        <f t="shared" si="182"/>
        <v>55+</v>
      </c>
      <c r="U1341" s="1">
        <f t="shared" ca="1" si="183"/>
        <v>589</v>
      </c>
      <c r="V1341" s="2" t="str">
        <f t="shared" si="184"/>
        <v>Medium Loyalty</v>
      </c>
      <c r="W1341" s="2" t="str">
        <f t="shared" si="185"/>
        <v>Legitimate</v>
      </c>
      <c r="X1341" s="2" t="str">
        <f>IF(Q1341&lt;Data_Validation!$B$8,"Low Value",IF(Q1341&lt;Data_Validation!$B$9,"Medium Value","High Value"))</f>
        <v>Low Value</v>
      </c>
      <c r="Y1341" s="2" t="str">
        <f t="shared" si="186"/>
        <v>Stable</v>
      </c>
      <c r="Z1341" s="2" t="str">
        <f t="shared" si="187"/>
        <v>Check Data</v>
      </c>
    </row>
    <row r="1342" spans="1:26" x14ac:dyDescent="0.3">
      <c r="A1342" t="s">
        <v>1270</v>
      </c>
      <c r="B1342">
        <v>40</v>
      </c>
      <c r="C1342" t="s">
        <v>21</v>
      </c>
      <c r="D1342" t="s">
        <v>28</v>
      </c>
      <c r="E1342">
        <v>55.78</v>
      </c>
      <c r="F1342">
        <v>11</v>
      </c>
      <c r="G1342">
        <v>13</v>
      </c>
      <c r="H1342">
        <v>0</v>
      </c>
      <c r="I1342" t="s">
        <v>23</v>
      </c>
      <c r="J1342">
        <v>69.3</v>
      </c>
      <c r="K1342" s="1">
        <v>44705</v>
      </c>
      <c r="L1342">
        <v>81</v>
      </c>
      <c r="M1342">
        <v>0.28999999999999998</v>
      </c>
      <c r="N1342">
        <f>IF(E1342="",Data_Validation!$B$1,E1342)</f>
        <v>55.78</v>
      </c>
      <c r="O1342">
        <f>IF(J1342="",Data_Validation!$B$2,J1342)</f>
        <v>69.3</v>
      </c>
      <c r="P1342">
        <f t="shared" si="180"/>
        <v>2</v>
      </c>
      <c r="Q1342" s="2">
        <f>CustomerData[[#This Row],[avg_order_value_clean]]*CustomerData[[#This Row],[total_orders]]</f>
        <v>613.58000000000004</v>
      </c>
      <c r="R1342" s="2" t="str">
        <f t="shared" si="188"/>
        <v>Active</v>
      </c>
      <c r="S1342" s="2" t="str">
        <f t="shared" si="181"/>
        <v>Medium Risk</v>
      </c>
      <c r="T1342" s="2" t="str">
        <f t="shared" si="182"/>
        <v>35-44</v>
      </c>
      <c r="U1342" s="1">
        <f t="shared" ca="1" si="183"/>
        <v>1556</v>
      </c>
      <c r="V1342" s="2" t="str">
        <f t="shared" si="184"/>
        <v>High Loyalty</v>
      </c>
      <c r="W1342" s="2" t="str">
        <f t="shared" si="185"/>
        <v>Legitimate</v>
      </c>
      <c r="X1342" s="2" t="str">
        <f>IF(Q1342&lt;Data_Validation!$B$8,"Low Value",IF(Q1342&lt;Data_Validation!$B$9,"Medium Value","High Value"))</f>
        <v>Low Value</v>
      </c>
      <c r="Y1342" s="2" t="str">
        <f t="shared" si="186"/>
        <v>Stable</v>
      </c>
      <c r="Z1342" s="2" t="str">
        <f t="shared" si="187"/>
        <v>Check Data</v>
      </c>
    </row>
    <row r="1343" spans="1:26" x14ac:dyDescent="0.3">
      <c r="A1343" t="s">
        <v>1271</v>
      </c>
      <c r="B1343">
        <v>71</v>
      </c>
      <c r="C1343" t="s">
        <v>14</v>
      </c>
      <c r="D1343" t="s">
        <v>44</v>
      </c>
      <c r="E1343">
        <v>71.459999999999994</v>
      </c>
      <c r="F1343">
        <v>14</v>
      </c>
      <c r="G1343">
        <v>121</v>
      </c>
      <c r="H1343">
        <v>0</v>
      </c>
      <c r="I1343" t="s">
        <v>23</v>
      </c>
      <c r="J1343">
        <v>94.8</v>
      </c>
      <c r="K1343" s="1">
        <v>44927</v>
      </c>
      <c r="L1343">
        <v>29</v>
      </c>
      <c r="M1343">
        <v>0.17</v>
      </c>
      <c r="N1343">
        <f>IF(E1343="",Data_Validation!$B$1,E1343)</f>
        <v>71.459999999999994</v>
      </c>
      <c r="O1343">
        <f>IF(J1343="",Data_Validation!$B$2,J1343)</f>
        <v>94.8</v>
      </c>
      <c r="P1343">
        <f t="shared" si="180"/>
        <v>2</v>
      </c>
      <c r="Q1343" s="2">
        <f>CustomerData[[#This Row],[avg_order_value_clean]]*CustomerData[[#This Row],[total_orders]]</f>
        <v>1000.4399999999999</v>
      </c>
      <c r="R1343" s="2" t="str">
        <f t="shared" si="188"/>
        <v>Inactive</v>
      </c>
      <c r="S1343" s="2" t="str">
        <f t="shared" si="181"/>
        <v>Low Risk</v>
      </c>
      <c r="T1343" s="2" t="str">
        <f t="shared" si="182"/>
        <v>55+</v>
      </c>
      <c r="U1343" s="1">
        <f t="shared" ca="1" si="183"/>
        <v>1334</v>
      </c>
      <c r="V1343" s="2" t="str">
        <f t="shared" si="184"/>
        <v>Low Loyalty</v>
      </c>
      <c r="W1343" s="2" t="str">
        <f t="shared" si="185"/>
        <v>Legitimate</v>
      </c>
      <c r="X1343" s="2" t="str">
        <f>IF(Q1343&lt;Data_Validation!$B$8,"Low Value",IF(Q1343&lt;Data_Validation!$B$9,"Medium Value","High Value"))</f>
        <v>Low Value</v>
      </c>
      <c r="Y1343" s="2" t="str">
        <f t="shared" si="186"/>
        <v>Stable</v>
      </c>
      <c r="Z1343" s="2" t="str">
        <f t="shared" si="187"/>
        <v>Check Data</v>
      </c>
    </row>
    <row r="1344" spans="1:26" x14ac:dyDescent="0.3">
      <c r="A1344" t="s">
        <v>1272</v>
      </c>
      <c r="B1344">
        <v>70</v>
      </c>
      <c r="C1344" t="s">
        <v>21</v>
      </c>
      <c r="D1344" t="s">
        <v>28</v>
      </c>
      <c r="F1344">
        <v>9</v>
      </c>
      <c r="G1344">
        <v>278</v>
      </c>
      <c r="H1344">
        <v>0</v>
      </c>
      <c r="I1344" t="s">
        <v>29</v>
      </c>
      <c r="J1344">
        <v>20.399999999999999</v>
      </c>
      <c r="K1344" s="1">
        <v>44165</v>
      </c>
      <c r="L1344">
        <v>76</v>
      </c>
      <c r="M1344">
        <v>0.33</v>
      </c>
      <c r="N1344">
        <f>IF(E1344="",Data_Validation!$B$1,E1344)</f>
        <v>250</v>
      </c>
      <c r="O1344">
        <f>IF(J1344="",Data_Validation!$B$2,J1344)</f>
        <v>20.399999999999999</v>
      </c>
      <c r="P1344">
        <f t="shared" si="180"/>
        <v>1</v>
      </c>
      <c r="Q1344" s="2">
        <f>CustomerData[[#This Row],[avg_order_value_clean]]*CustomerData[[#This Row],[total_orders]]</f>
        <v>2250</v>
      </c>
      <c r="R1344" s="2" t="str">
        <f t="shared" si="188"/>
        <v>Inactive</v>
      </c>
      <c r="S1344" s="2" t="str">
        <f t="shared" si="181"/>
        <v>Medium Risk</v>
      </c>
      <c r="T1344" s="2" t="str">
        <f t="shared" si="182"/>
        <v>55+</v>
      </c>
      <c r="U1344" s="1">
        <f t="shared" ca="1" si="183"/>
        <v>2096</v>
      </c>
      <c r="V1344" s="2" t="str">
        <f t="shared" si="184"/>
        <v>High Loyalty</v>
      </c>
      <c r="W1344" s="2" t="str">
        <f t="shared" si="185"/>
        <v>Legitimate</v>
      </c>
      <c r="X1344" s="2" t="str">
        <f>IF(Q1344&lt;Data_Validation!$B$8,"Low Value",IF(Q1344&lt;Data_Validation!$B$9,"Medium Value","High Value"))</f>
        <v>High Value</v>
      </c>
      <c r="Y1344" s="2" t="str">
        <f t="shared" si="186"/>
        <v>High Value - Maintain</v>
      </c>
      <c r="Z1344" s="2" t="str">
        <f t="shared" si="187"/>
        <v>Check Data</v>
      </c>
    </row>
    <row r="1345" spans="1:26" x14ac:dyDescent="0.3">
      <c r="A1345" t="s">
        <v>1273</v>
      </c>
      <c r="B1345">
        <v>37</v>
      </c>
      <c r="C1345" t="s">
        <v>14</v>
      </c>
      <c r="D1345" t="s">
        <v>50</v>
      </c>
      <c r="E1345">
        <v>143.79</v>
      </c>
      <c r="F1345">
        <v>12</v>
      </c>
      <c r="G1345">
        <v>122</v>
      </c>
      <c r="H1345">
        <v>0</v>
      </c>
      <c r="I1345" t="s">
        <v>40</v>
      </c>
      <c r="J1345">
        <v>85.8</v>
      </c>
      <c r="K1345" s="1">
        <v>45468</v>
      </c>
      <c r="L1345">
        <v>72</v>
      </c>
      <c r="M1345">
        <v>0.59</v>
      </c>
      <c r="N1345">
        <f>IF(E1345="",Data_Validation!$B$1,E1345)</f>
        <v>143.79</v>
      </c>
      <c r="O1345">
        <f>IF(J1345="",Data_Validation!$B$2,J1345)</f>
        <v>85.8</v>
      </c>
      <c r="P1345">
        <f t="shared" si="180"/>
        <v>3</v>
      </c>
      <c r="Q1345" s="2">
        <f>CustomerData[[#This Row],[avg_order_value_clean]]*CustomerData[[#This Row],[total_orders]]</f>
        <v>1725.48</v>
      </c>
      <c r="R1345" s="2" t="str">
        <f t="shared" si="188"/>
        <v>Inactive</v>
      </c>
      <c r="S1345" s="2" t="str">
        <f t="shared" si="181"/>
        <v>High Risk</v>
      </c>
      <c r="T1345" s="2" t="str">
        <f t="shared" si="182"/>
        <v>35-44</v>
      </c>
      <c r="U1345" s="1">
        <f t="shared" ca="1" si="183"/>
        <v>793</v>
      </c>
      <c r="V1345" s="2" t="str">
        <f t="shared" si="184"/>
        <v>High Loyalty</v>
      </c>
      <c r="W1345" s="2" t="str">
        <f t="shared" si="185"/>
        <v>Legitimate</v>
      </c>
      <c r="X1345" s="2" t="str">
        <f>IF(Q1345&lt;Data_Validation!$B$8,"Low Value",IF(Q1345&lt;Data_Validation!$B$9,"Medium Value","High Value"))</f>
        <v>High Value</v>
      </c>
      <c r="Y1345" s="2" t="str">
        <f t="shared" si="186"/>
        <v>Critical - Retain</v>
      </c>
      <c r="Z1345" s="2" t="str">
        <f t="shared" si="187"/>
        <v>Check Data</v>
      </c>
    </row>
    <row r="1346" spans="1:26" x14ac:dyDescent="0.3">
      <c r="A1346" t="s">
        <v>1274</v>
      </c>
      <c r="B1346">
        <v>32</v>
      </c>
      <c r="C1346" t="s">
        <v>25</v>
      </c>
      <c r="D1346" t="s">
        <v>52</v>
      </c>
      <c r="E1346">
        <v>173.19</v>
      </c>
      <c r="F1346">
        <v>9</v>
      </c>
      <c r="G1346">
        <v>76</v>
      </c>
      <c r="H1346">
        <v>0</v>
      </c>
      <c r="I1346" t="s">
        <v>40</v>
      </c>
      <c r="J1346">
        <v>58.3</v>
      </c>
      <c r="K1346" s="1">
        <v>45666</v>
      </c>
      <c r="L1346">
        <v>79</v>
      </c>
      <c r="M1346">
        <v>0.06</v>
      </c>
      <c r="N1346">
        <f>IF(E1346="",Data_Validation!$B$1,E1346)</f>
        <v>173.19</v>
      </c>
      <c r="O1346">
        <f>IF(J1346="",Data_Validation!$B$2,J1346)</f>
        <v>58.3</v>
      </c>
      <c r="P1346">
        <f t="shared" ref="P1346:P1409" si="189">COUNTIF($A$2:$A$5001,A1346)</f>
        <v>1</v>
      </c>
      <c r="Q1346" s="2">
        <f>CustomerData[[#This Row],[avg_order_value_clean]]*CustomerData[[#This Row],[total_orders]]</f>
        <v>1558.71</v>
      </c>
      <c r="R1346" s="2" t="str">
        <f t="shared" si="188"/>
        <v>At Risk</v>
      </c>
      <c r="S1346" s="2" t="str">
        <f t="shared" ref="S1346:S1409" si="190">IF(M1346&lt;0.2,"Low Risk",IF(M1346&lt;0.5,"Medium Risk","High Risk"))</f>
        <v>Low Risk</v>
      </c>
      <c r="T1346" s="2" t="str">
        <f t="shared" ref="T1346:T1409" si="191">IF(B1346&lt;25,"Under 25",IF(B1346&lt;35,"25-34",IF(B1346&lt;45,"35-44",IF(B1346&lt;55,"45-54","55+"))))</f>
        <v>25-34</v>
      </c>
      <c r="U1346" s="1">
        <f t="shared" ref="U1346:U1409" ca="1" si="192">TODAY()-K1346</f>
        <v>595</v>
      </c>
      <c r="V1346" s="2" t="str">
        <f t="shared" ref="V1346:V1409" si="193">IF(L1346&lt;40,"Low Loyalty",IF(L1346&lt;70,"Medium Loyalty","High Loyalty"))</f>
        <v>High Loyalty</v>
      </c>
      <c r="W1346" s="2" t="str">
        <f t="shared" ref="W1346:W1409" si="194">IF(H1346=1,"Fraudulent","Legitimate")</f>
        <v>Legitimate</v>
      </c>
      <c r="X1346" s="2" t="str">
        <f>IF(Q1346&lt;Data_Validation!$B$8,"Low Value",IF(Q1346&lt;Data_Validation!$B$9,"Medium Value","High Value"))</f>
        <v>High Value</v>
      </c>
      <c r="Y1346" s="2" t="str">
        <f t="shared" ref="Y1346:Y1409" si="195">IF(AND(X1346="High Value",S1346="High Risk"),"Critical - Retain",IF(AND(X1346="High Value",S1346&lt;&gt;"High Risk"),"High Value - Maintain",IF(AND(X1346&lt;&gt;"High Value",S1346="High Risk"),"At Risk - Develop","Stable")))</f>
        <v>High Value - Maintain</v>
      </c>
      <c r="Z1346" s="2" t="str">
        <f t="shared" ref="Z1346:Z1409" si="196">IF(OR(B1346&lt;18,F1346&lt;0,N1346&lt;0,O1346&lt;0,O1346&gt;1,M1346&lt;0,M1346&gt;1),"Check Data","Valid")</f>
        <v>Check Data</v>
      </c>
    </row>
    <row r="1347" spans="1:26" x14ac:dyDescent="0.3">
      <c r="A1347" t="s">
        <v>698</v>
      </c>
      <c r="B1347">
        <v>40</v>
      </c>
      <c r="C1347" t="s">
        <v>21</v>
      </c>
      <c r="D1347" t="s">
        <v>15</v>
      </c>
      <c r="E1347">
        <v>73.58</v>
      </c>
      <c r="F1347">
        <v>11</v>
      </c>
      <c r="G1347">
        <v>271</v>
      </c>
      <c r="H1347">
        <v>0</v>
      </c>
      <c r="I1347" t="s">
        <v>19</v>
      </c>
      <c r="J1347">
        <v>93.3</v>
      </c>
      <c r="K1347" s="1">
        <v>44567</v>
      </c>
      <c r="L1347">
        <v>53</v>
      </c>
      <c r="M1347">
        <v>0.78</v>
      </c>
      <c r="N1347">
        <f>IF(E1347="",Data_Validation!$B$1,E1347)</f>
        <v>73.58</v>
      </c>
      <c r="O1347">
        <f>IF(J1347="",Data_Validation!$B$2,J1347)</f>
        <v>93.3</v>
      </c>
      <c r="P1347">
        <f t="shared" si="189"/>
        <v>2</v>
      </c>
      <c r="Q1347" s="2">
        <f>CustomerData[[#This Row],[avg_order_value_clean]]*CustomerData[[#This Row],[total_orders]]</f>
        <v>809.38</v>
      </c>
      <c r="R1347" s="2" t="str">
        <f t="shared" ref="R1347:R1410" si="197">IF(G1347&lt;=30,"Active",IF(G1347&lt;=90,"At Risk","Inactive"))</f>
        <v>Inactive</v>
      </c>
      <c r="S1347" s="2" t="str">
        <f t="shared" si="190"/>
        <v>High Risk</v>
      </c>
      <c r="T1347" s="2" t="str">
        <f t="shared" si="191"/>
        <v>35-44</v>
      </c>
      <c r="U1347" s="1">
        <f t="shared" ca="1" si="192"/>
        <v>1694</v>
      </c>
      <c r="V1347" s="2" t="str">
        <f t="shared" si="193"/>
        <v>Medium Loyalty</v>
      </c>
      <c r="W1347" s="2" t="str">
        <f t="shared" si="194"/>
        <v>Legitimate</v>
      </c>
      <c r="X1347" s="2" t="str">
        <f>IF(Q1347&lt;Data_Validation!$B$8,"Low Value",IF(Q1347&lt;Data_Validation!$B$9,"Medium Value","High Value"))</f>
        <v>Low Value</v>
      </c>
      <c r="Y1347" s="2" t="str">
        <f t="shared" si="195"/>
        <v>At Risk - Develop</v>
      </c>
      <c r="Z1347" s="2" t="str">
        <f t="shared" si="196"/>
        <v>Check Data</v>
      </c>
    </row>
    <row r="1348" spans="1:26" x14ac:dyDescent="0.3">
      <c r="A1348" t="s">
        <v>1275</v>
      </c>
      <c r="B1348">
        <v>45</v>
      </c>
      <c r="C1348" t="s">
        <v>25</v>
      </c>
      <c r="D1348" t="s">
        <v>28</v>
      </c>
      <c r="E1348">
        <v>269.05</v>
      </c>
      <c r="F1348">
        <v>12</v>
      </c>
      <c r="G1348">
        <v>145</v>
      </c>
      <c r="H1348">
        <v>0</v>
      </c>
      <c r="I1348" t="s">
        <v>29</v>
      </c>
      <c r="J1348">
        <v>66.099999999999994</v>
      </c>
      <c r="K1348" s="1">
        <v>45449</v>
      </c>
      <c r="L1348">
        <v>98</v>
      </c>
      <c r="M1348">
        <v>0.16</v>
      </c>
      <c r="N1348">
        <f>IF(E1348="",Data_Validation!$B$1,E1348)</f>
        <v>269.05</v>
      </c>
      <c r="O1348">
        <f>IF(J1348="",Data_Validation!$B$2,J1348)</f>
        <v>66.099999999999994</v>
      </c>
      <c r="P1348">
        <f t="shared" si="189"/>
        <v>1</v>
      </c>
      <c r="Q1348" s="2">
        <f>CustomerData[[#This Row],[avg_order_value_clean]]*CustomerData[[#This Row],[total_orders]]</f>
        <v>3228.6000000000004</v>
      </c>
      <c r="R1348" s="2" t="str">
        <f t="shared" si="197"/>
        <v>Inactive</v>
      </c>
      <c r="S1348" s="2" t="str">
        <f t="shared" si="190"/>
        <v>Low Risk</v>
      </c>
      <c r="T1348" s="2" t="str">
        <f t="shared" si="191"/>
        <v>45-54</v>
      </c>
      <c r="U1348" s="1">
        <f t="shared" ca="1" si="192"/>
        <v>812</v>
      </c>
      <c r="V1348" s="2" t="str">
        <f t="shared" si="193"/>
        <v>High Loyalty</v>
      </c>
      <c r="W1348" s="2" t="str">
        <f t="shared" si="194"/>
        <v>Legitimate</v>
      </c>
      <c r="X1348" s="2" t="str">
        <f>IF(Q1348&lt;Data_Validation!$B$8,"Low Value",IF(Q1348&lt;Data_Validation!$B$9,"Medium Value","High Value"))</f>
        <v>High Value</v>
      </c>
      <c r="Y1348" s="2" t="str">
        <f t="shared" si="195"/>
        <v>High Value - Maintain</v>
      </c>
      <c r="Z1348" s="2" t="str">
        <f t="shared" si="196"/>
        <v>Check Data</v>
      </c>
    </row>
    <row r="1349" spans="1:26" x14ac:dyDescent="0.3">
      <c r="A1349" t="s">
        <v>1276</v>
      </c>
      <c r="B1349">
        <v>33</v>
      </c>
      <c r="C1349" t="s">
        <v>25</v>
      </c>
      <c r="D1349" t="s">
        <v>52</v>
      </c>
      <c r="E1349">
        <v>69.2</v>
      </c>
      <c r="F1349">
        <v>10</v>
      </c>
      <c r="G1349">
        <v>268</v>
      </c>
      <c r="H1349">
        <v>0</v>
      </c>
      <c r="I1349" t="s">
        <v>19</v>
      </c>
      <c r="J1349">
        <v>74.2</v>
      </c>
      <c r="K1349" s="1">
        <v>44727</v>
      </c>
      <c r="L1349">
        <v>28</v>
      </c>
      <c r="M1349">
        <v>0.42</v>
      </c>
      <c r="N1349">
        <f>IF(E1349="",Data_Validation!$B$1,E1349)</f>
        <v>69.2</v>
      </c>
      <c r="O1349">
        <f>IF(J1349="",Data_Validation!$B$2,J1349)</f>
        <v>74.2</v>
      </c>
      <c r="P1349">
        <f t="shared" si="189"/>
        <v>1</v>
      </c>
      <c r="Q1349" s="2">
        <f>CustomerData[[#This Row],[avg_order_value_clean]]*CustomerData[[#This Row],[total_orders]]</f>
        <v>692</v>
      </c>
      <c r="R1349" s="2" t="str">
        <f t="shared" si="197"/>
        <v>Inactive</v>
      </c>
      <c r="S1349" s="2" t="str">
        <f t="shared" si="190"/>
        <v>Medium Risk</v>
      </c>
      <c r="T1349" s="2" t="str">
        <f t="shared" si="191"/>
        <v>25-34</v>
      </c>
      <c r="U1349" s="1">
        <f t="shared" ca="1" si="192"/>
        <v>1534</v>
      </c>
      <c r="V1349" s="2" t="str">
        <f t="shared" si="193"/>
        <v>Low Loyalty</v>
      </c>
      <c r="W1349" s="2" t="str">
        <f t="shared" si="194"/>
        <v>Legitimate</v>
      </c>
      <c r="X1349" s="2" t="str">
        <f>IF(Q1349&lt;Data_Validation!$B$8,"Low Value",IF(Q1349&lt;Data_Validation!$B$9,"Medium Value","High Value"))</f>
        <v>Low Value</v>
      </c>
      <c r="Y1349" s="2" t="str">
        <f t="shared" si="195"/>
        <v>Stable</v>
      </c>
      <c r="Z1349" s="2" t="str">
        <f t="shared" si="196"/>
        <v>Check Data</v>
      </c>
    </row>
    <row r="1350" spans="1:26" x14ac:dyDescent="0.3">
      <c r="A1350" t="s">
        <v>1277</v>
      </c>
      <c r="B1350">
        <v>54</v>
      </c>
      <c r="C1350" t="s">
        <v>14</v>
      </c>
      <c r="D1350" t="s">
        <v>44</v>
      </c>
      <c r="E1350">
        <v>18.73</v>
      </c>
      <c r="F1350">
        <v>11</v>
      </c>
      <c r="G1350">
        <v>55</v>
      </c>
      <c r="H1350">
        <v>0</v>
      </c>
      <c r="I1350" t="s">
        <v>29</v>
      </c>
      <c r="J1350">
        <v>22.2</v>
      </c>
      <c r="K1350" s="1">
        <v>45352</v>
      </c>
      <c r="L1350">
        <v>85</v>
      </c>
      <c r="M1350">
        <v>0.1</v>
      </c>
      <c r="N1350">
        <f>IF(E1350="",Data_Validation!$B$1,E1350)</f>
        <v>18.73</v>
      </c>
      <c r="O1350">
        <f>IF(J1350="",Data_Validation!$B$2,J1350)</f>
        <v>22.2</v>
      </c>
      <c r="P1350">
        <f t="shared" si="189"/>
        <v>1</v>
      </c>
      <c r="Q1350" s="2">
        <f>CustomerData[[#This Row],[avg_order_value_clean]]*CustomerData[[#This Row],[total_orders]]</f>
        <v>206.03</v>
      </c>
      <c r="R1350" s="2" t="str">
        <f t="shared" si="197"/>
        <v>At Risk</v>
      </c>
      <c r="S1350" s="2" t="str">
        <f t="shared" si="190"/>
        <v>Low Risk</v>
      </c>
      <c r="T1350" s="2" t="str">
        <f t="shared" si="191"/>
        <v>45-54</v>
      </c>
      <c r="U1350" s="1">
        <f t="shared" ca="1" si="192"/>
        <v>909</v>
      </c>
      <c r="V1350" s="2" t="str">
        <f t="shared" si="193"/>
        <v>High Loyalty</v>
      </c>
      <c r="W1350" s="2" t="str">
        <f t="shared" si="194"/>
        <v>Legitimate</v>
      </c>
      <c r="X1350" s="2" t="str">
        <f>IF(Q1350&lt;Data_Validation!$B$8,"Low Value",IF(Q1350&lt;Data_Validation!$B$9,"Medium Value","High Value"))</f>
        <v>Low Value</v>
      </c>
      <c r="Y1350" s="2" t="str">
        <f t="shared" si="195"/>
        <v>Stable</v>
      </c>
      <c r="Z1350" s="2" t="str">
        <f t="shared" si="196"/>
        <v>Check Data</v>
      </c>
    </row>
    <row r="1351" spans="1:26" x14ac:dyDescent="0.3">
      <c r="A1351" t="s">
        <v>1278</v>
      </c>
      <c r="B1351">
        <v>38</v>
      </c>
      <c r="C1351" t="s">
        <v>21</v>
      </c>
      <c r="D1351" t="s">
        <v>35</v>
      </c>
      <c r="E1351">
        <v>253.43</v>
      </c>
      <c r="F1351">
        <v>17</v>
      </c>
      <c r="G1351">
        <v>217</v>
      </c>
      <c r="H1351">
        <v>0</v>
      </c>
      <c r="I1351" t="s">
        <v>29</v>
      </c>
      <c r="J1351">
        <v>34.5</v>
      </c>
      <c r="K1351" s="1">
        <v>45557</v>
      </c>
      <c r="L1351">
        <v>53</v>
      </c>
      <c r="M1351">
        <v>0.66</v>
      </c>
      <c r="N1351">
        <f>IF(E1351="",Data_Validation!$B$1,E1351)</f>
        <v>253.43</v>
      </c>
      <c r="O1351">
        <f>IF(J1351="",Data_Validation!$B$2,J1351)</f>
        <v>34.5</v>
      </c>
      <c r="P1351">
        <f t="shared" si="189"/>
        <v>1</v>
      </c>
      <c r="Q1351" s="2">
        <f>CustomerData[[#This Row],[avg_order_value_clean]]*CustomerData[[#This Row],[total_orders]]</f>
        <v>4308.3100000000004</v>
      </c>
      <c r="R1351" s="2" t="str">
        <f t="shared" si="197"/>
        <v>Inactive</v>
      </c>
      <c r="S1351" s="2" t="str">
        <f t="shared" si="190"/>
        <v>High Risk</v>
      </c>
      <c r="T1351" s="2" t="str">
        <f t="shared" si="191"/>
        <v>35-44</v>
      </c>
      <c r="U1351" s="1">
        <f t="shared" ca="1" si="192"/>
        <v>704</v>
      </c>
      <c r="V1351" s="2" t="str">
        <f t="shared" si="193"/>
        <v>Medium Loyalty</v>
      </c>
      <c r="W1351" s="2" t="str">
        <f t="shared" si="194"/>
        <v>Legitimate</v>
      </c>
      <c r="X1351" s="2" t="str">
        <f>IF(Q1351&lt;Data_Validation!$B$8,"Low Value",IF(Q1351&lt;Data_Validation!$B$9,"Medium Value","High Value"))</f>
        <v>High Value</v>
      </c>
      <c r="Y1351" s="2" t="str">
        <f t="shared" si="195"/>
        <v>Critical - Retain</v>
      </c>
      <c r="Z1351" s="2" t="str">
        <f t="shared" si="196"/>
        <v>Check Data</v>
      </c>
    </row>
    <row r="1352" spans="1:26" x14ac:dyDescent="0.3">
      <c r="A1352" t="s">
        <v>1279</v>
      </c>
      <c r="B1352">
        <v>32</v>
      </c>
      <c r="C1352" t="s">
        <v>21</v>
      </c>
      <c r="D1352" t="s">
        <v>35</v>
      </c>
      <c r="E1352">
        <v>29.71</v>
      </c>
      <c r="F1352">
        <v>13</v>
      </c>
      <c r="G1352">
        <v>172</v>
      </c>
      <c r="H1352">
        <v>0</v>
      </c>
      <c r="I1352" t="s">
        <v>40</v>
      </c>
      <c r="J1352">
        <v>30.2</v>
      </c>
      <c r="K1352" s="1">
        <v>45470</v>
      </c>
      <c r="L1352">
        <v>17</v>
      </c>
      <c r="M1352">
        <v>0.1</v>
      </c>
      <c r="N1352">
        <f>IF(E1352="",Data_Validation!$B$1,E1352)</f>
        <v>29.71</v>
      </c>
      <c r="O1352">
        <f>IF(J1352="",Data_Validation!$B$2,J1352)</f>
        <v>30.2</v>
      </c>
      <c r="P1352">
        <f t="shared" si="189"/>
        <v>1</v>
      </c>
      <c r="Q1352" s="2">
        <f>CustomerData[[#This Row],[avg_order_value_clean]]*CustomerData[[#This Row],[total_orders]]</f>
        <v>386.23</v>
      </c>
      <c r="R1352" s="2" t="str">
        <f t="shared" si="197"/>
        <v>Inactive</v>
      </c>
      <c r="S1352" s="2" t="str">
        <f t="shared" si="190"/>
        <v>Low Risk</v>
      </c>
      <c r="T1352" s="2" t="str">
        <f t="shared" si="191"/>
        <v>25-34</v>
      </c>
      <c r="U1352" s="1">
        <f t="shared" ca="1" si="192"/>
        <v>791</v>
      </c>
      <c r="V1352" s="2" t="str">
        <f t="shared" si="193"/>
        <v>Low Loyalty</v>
      </c>
      <c r="W1352" s="2" t="str">
        <f t="shared" si="194"/>
        <v>Legitimate</v>
      </c>
      <c r="X1352" s="2" t="str">
        <f>IF(Q1352&lt;Data_Validation!$B$8,"Low Value",IF(Q1352&lt;Data_Validation!$B$9,"Medium Value","High Value"))</f>
        <v>Low Value</v>
      </c>
      <c r="Y1352" s="2" t="str">
        <f t="shared" si="195"/>
        <v>Stable</v>
      </c>
      <c r="Z1352" s="2" t="str">
        <f t="shared" si="196"/>
        <v>Check Data</v>
      </c>
    </row>
    <row r="1353" spans="1:26" x14ac:dyDescent="0.3">
      <c r="A1353" t="s">
        <v>1280</v>
      </c>
      <c r="B1353">
        <v>34</v>
      </c>
      <c r="C1353" t="s">
        <v>21</v>
      </c>
      <c r="D1353" t="s">
        <v>35</v>
      </c>
      <c r="E1353">
        <v>208.73</v>
      </c>
      <c r="F1353">
        <v>9</v>
      </c>
      <c r="G1353">
        <v>39</v>
      </c>
      <c r="H1353">
        <v>0</v>
      </c>
      <c r="I1353" t="s">
        <v>19</v>
      </c>
      <c r="J1353">
        <v>69.400000000000006</v>
      </c>
      <c r="K1353" s="1">
        <v>44204</v>
      </c>
      <c r="L1353">
        <v>82</v>
      </c>
      <c r="M1353">
        <v>0.66</v>
      </c>
      <c r="N1353">
        <f>IF(E1353="",Data_Validation!$B$1,E1353)</f>
        <v>208.73</v>
      </c>
      <c r="O1353">
        <f>IF(J1353="",Data_Validation!$B$2,J1353)</f>
        <v>69.400000000000006</v>
      </c>
      <c r="P1353">
        <f t="shared" si="189"/>
        <v>1</v>
      </c>
      <c r="Q1353" s="2">
        <f>CustomerData[[#This Row],[avg_order_value_clean]]*CustomerData[[#This Row],[total_orders]]</f>
        <v>1878.57</v>
      </c>
      <c r="R1353" s="2" t="str">
        <f t="shared" si="197"/>
        <v>At Risk</v>
      </c>
      <c r="S1353" s="2" t="str">
        <f t="shared" si="190"/>
        <v>High Risk</v>
      </c>
      <c r="T1353" s="2" t="str">
        <f t="shared" si="191"/>
        <v>25-34</v>
      </c>
      <c r="U1353" s="1">
        <f t="shared" ca="1" si="192"/>
        <v>2057</v>
      </c>
      <c r="V1353" s="2" t="str">
        <f t="shared" si="193"/>
        <v>High Loyalty</v>
      </c>
      <c r="W1353" s="2" t="str">
        <f t="shared" si="194"/>
        <v>Legitimate</v>
      </c>
      <c r="X1353" s="2" t="str">
        <f>IF(Q1353&lt;Data_Validation!$B$8,"Low Value",IF(Q1353&lt;Data_Validation!$B$9,"Medium Value","High Value"))</f>
        <v>High Value</v>
      </c>
      <c r="Y1353" s="2" t="str">
        <f t="shared" si="195"/>
        <v>Critical - Retain</v>
      </c>
      <c r="Z1353" s="2" t="str">
        <f t="shared" si="196"/>
        <v>Check Data</v>
      </c>
    </row>
    <row r="1354" spans="1:26" x14ac:dyDescent="0.3">
      <c r="A1354" t="s">
        <v>1281</v>
      </c>
      <c r="B1354">
        <v>67</v>
      </c>
      <c r="C1354" t="s">
        <v>21</v>
      </c>
      <c r="D1354" t="s">
        <v>44</v>
      </c>
      <c r="E1354">
        <v>126.58</v>
      </c>
      <c r="F1354">
        <v>12</v>
      </c>
      <c r="G1354">
        <v>358</v>
      </c>
      <c r="H1354">
        <v>0</v>
      </c>
      <c r="I1354" t="s">
        <v>16</v>
      </c>
      <c r="J1354">
        <v>41.1</v>
      </c>
      <c r="K1354" s="1">
        <v>45334</v>
      </c>
      <c r="L1354">
        <v>24</v>
      </c>
      <c r="M1354">
        <v>0.51</v>
      </c>
      <c r="N1354">
        <f>IF(E1354="",Data_Validation!$B$1,E1354)</f>
        <v>126.58</v>
      </c>
      <c r="O1354">
        <f>IF(J1354="",Data_Validation!$B$2,J1354)</f>
        <v>41.1</v>
      </c>
      <c r="P1354">
        <f t="shared" si="189"/>
        <v>1</v>
      </c>
      <c r="Q1354" s="2">
        <f>CustomerData[[#This Row],[avg_order_value_clean]]*CustomerData[[#This Row],[total_orders]]</f>
        <v>1518.96</v>
      </c>
      <c r="R1354" s="2" t="str">
        <f t="shared" si="197"/>
        <v>Inactive</v>
      </c>
      <c r="S1354" s="2" t="str">
        <f t="shared" si="190"/>
        <v>High Risk</v>
      </c>
      <c r="T1354" s="2" t="str">
        <f t="shared" si="191"/>
        <v>55+</v>
      </c>
      <c r="U1354" s="1">
        <f t="shared" ca="1" si="192"/>
        <v>927</v>
      </c>
      <c r="V1354" s="2" t="str">
        <f t="shared" si="193"/>
        <v>Low Loyalty</v>
      </c>
      <c r="W1354" s="2" t="str">
        <f t="shared" si="194"/>
        <v>Legitimate</v>
      </c>
      <c r="X1354" s="2" t="str">
        <f>IF(Q1354&lt;Data_Validation!$B$8,"Low Value",IF(Q1354&lt;Data_Validation!$B$9,"Medium Value","High Value"))</f>
        <v>Low Value</v>
      </c>
      <c r="Y1354" s="2" t="str">
        <f t="shared" si="195"/>
        <v>At Risk - Develop</v>
      </c>
      <c r="Z1354" s="2" t="str">
        <f t="shared" si="196"/>
        <v>Check Data</v>
      </c>
    </row>
    <row r="1355" spans="1:26" x14ac:dyDescent="0.3">
      <c r="A1355" t="s">
        <v>1282</v>
      </c>
      <c r="B1355">
        <v>54</v>
      </c>
      <c r="C1355" t="s">
        <v>21</v>
      </c>
      <c r="D1355" t="s">
        <v>15</v>
      </c>
      <c r="E1355">
        <v>180</v>
      </c>
      <c r="F1355">
        <v>14</v>
      </c>
      <c r="G1355">
        <v>158</v>
      </c>
      <c r="H1355">
        <v>0</v>
      </c>
      <c r="I1355" t="s">
        <v>19</v>
      </c>
      <c r="J1355">
        <v>86</v>
      </c>
      <c r="K1355" s="1">
        <v>44354</v>
      </c>
      <c r="L1355">
        <v>88</v>
      </c>
      <c r="M1355">
        <v>0.5</v>
      </c>
      <c r="N1355">
        <f>IF(E1355="",Data_Validation!$B$1,E1355)</f>
        <v>180</v>
      </c>
      <c r="O1355">
        <f>IF(J1355="",Data_Validation!$B$2,J1355)</f>
        <v>86</v>
      </c>
      <c r="P1355">
        <f t="shared" si="189"/>
        <v>2</v>
      </c>
      <c r="Q1355" s="2">
        <f>CustomerData[[#This Row],[avg_order_value_clean]]*CustomerData[[#This Row],[total_orders]]</f>
        <v>2520</v>
      </c>
      <c r="R1355" s="2" t="str">
        <f t="shared" si="197"/>
        <v>Inactive</v>
      </c>
      <c r="S1355" s="2" t="str">
        <f t="shared" si="190"/>
        <v>High Risk</v>
      </c>
      <c r="T1355" s="2" t="str">
        <f t="shared" si="191"/>
        <v>45-54</v>
      </c>
      <c r="U1355" s="1">
        <f t="shared" ca="1" si="192"/>
        <v>1907</v>
      </c>
      <c r="V1355" s="2" t="str">
        <f t="shared" si="193"/>
        <v>High Loyalty</v>
      </c>
      <c r="W1355" s="2" t="str">
        <f t="shared" si="194"/>
        <v>Legitimate</v>
      </c>
      <c r="X1355" s="2" t="str">
        <f>IF(Q1355&lt;Data_Validation!$B$8,"Low Value",IF(Q1355&lt;Data_Validation!$B$9,"Medium Value","High Value"))</f>
        <v>High Value</v>
      </c>
      <c r="Y1355" s="2" t="str">
        <f t="shared" si="195"/>
        <v>Critical - Retain</v>
      </c>
      <c r="Z1355" s="2" t="str">
        <f t="shared" si="196"/>
        <v>Check Data</v>
      </c>
    </row>
    <row r="1356" spans="1:26" x14ac:dyDescent="0.3">
      <c r="A1356" t="s">
        <v>1283</v>
      </c>
      <c r="B1356">
        <v>30</v>
      </c>
      <c r="C1356" t="s">
        <v>25</v>
      </c>
      <c r="D1356" t="s">
        <v>37</v>
      </c>
      <c r="E1356">
        <v>359.85</v>
      </c>
      <c r="F1356">
        <v>9</v>
      </c>
      <c r="G1356">
        <v>359</v>
      </c>
      <c r="H1356">
        <v>0</v>
      </c>
      <c r="I1356" t="s">
        <v>16</v>
      </c>
      <c r="J1356">
        <v>21.3</v>
      </c>
      <c r="K1356" s="1">
        <v>44754</v>
      </c>
      <c r="L1356">
        <v>76</v>
      </c>
      <c r="M1356">
        <v>0.21</v>
      </c>
      <c r="N1356">
        <f>IF(E1356="",Data_Validation!$B$1,E1356)</f>
        <v>359.85</v>
      </c>
      <c r="O1356">
        <f>IF(J1356="",Data_Validation!$B$2,J1356)</f>
        <v>21.3</v>
      </c>
      <c r="P1356">
        <f t="shared" si="189"/>
        <v>1</v>
      </c>
      <c r="Q1356" s="2">
        <f>CustomerData[[#This Row],[avg_order_value_clean]]*CustomerData[[#This Row],[total_orders]]</f>
        <v>3238.65</v>
      </c>
      <c r="R1356" s="2" t="str">
        <f t="shared" si="197"/>
        <v>Inactive</v>
      </c>
      <c r="S1356" s="2" t="str">
        <f t="shared" si="190"/>
        <v>Medium Risk</v>
      </c>
      <c r="T1356" s="2" t="str">
        <f t="shared" si="191"/>
        <v>25-34</v>
      </c>
      <c r="U1356" s="1">
        <f t="shared" ca="1" si="192"/>
        <v>1507</v>
      </c>
      <c r="V1356" s="2" t="str">
        <f t="shared" si="193"/>
        <v>High Loyalty</v>
      </c>
      <c r="W1356" s="2" t="str">
        <f t="shared" si="194"/>
        <v>Legitimate</v>
      </c>
      <c r="X1356" s="2" t="str">
        <f>IF(Q1356&lt;Data_Validation!$B$8,"Low Value",IF(Q1356&lt;Data_Validation!$B$9,"Medium Value","High Value"))</f>
        <v>High Value</v>
      </c>
      <c r="Y1356" s="2" t="str">
        <f t="shared" si="195"/>
        <v>High Value - Maintain</v>
      </c>
      <c r="Z1356" s="2" t="str">
        <f t="shared" si="196"/>
        <v>Check Data</v>
      </c>
    </row>
    <row r="1357" spans="1:26" x14ac:dyDescent="0.3">
      <c r="A1357" t="s">
        <v>1284</v>
      </c>
      <c r="B1357">
        <v>36</v>
      </c>
      <c r="C1357" t="s">
        <v>21</v>
      </c>
      <c r="D1357" t="s">
        <v>37</v>
      </c>
      <c r="E1357">
        <v>32.53</v>
      </c>
      <c r="F1357">
        <v>13</v>
      </c>
      <c r="G1357">
        <v>31</v>
      </c>
      <c r="H1357">
        <v>0</v>
      </c>
      <c r="I1357" t="s">
        <v>23</v>
      </c>
      <c r="J1357">
        <v>79.599999999999994</v>
      </c>
      <c r="K1357" s="1">
        <v>44302</v>
      </c>
      <c r="L1357">
        <v>65</v>
      </c>
      <c r="M1357">
        <v>0.34</v>
      </c>
      <c r="N1357">
        <f>IF(E1357="",Data_Validation!$B$1,E1357)</f>
        <v>32.53</v>
      </c>
      <c r="O1357">
        <f>IF(J1357="",Data_Validation!$B$2,J1357)</f>
        <v>79.599999999999994</v>
      </c>
      <c r="P1357">
        <f t="shared" si="189"/>
        <v>1</v>
      </c>
      <c r="Q1357" s="2">
        <f>CustomerData[[#This Row],[avg_order_value_clean]]*CustomerData[[#This Row],[total_orders]]</f>
        <v>422.89</v>
      </c>
      <c r="R1357" s="2" t="str">
        <f t="shared" si="197"/>
        <v>At Risk</v>
      </c>
      <c r="S1357" s="2" t="str">
        <f t="shared" si="190"/>
        <v>Medium Risk</v>
      </c>
      <c r="T1357" s="2" t="str">
        <f t="shared" si="191"/>
        <v>35-44</v>
      </c>
      <c r="U1357" s="1">
        <f t="shared" ca="1" si="192"/>
        <v>1959</v>
      </c>
      <c r="V1357" s="2" t="str">
        <f t="shared" si="193"/>
        <v>Medium Loyalty</v>
      </c>
      <c r="W1357" s="2" t="str">
        <f t="shared" si="194"/>
        <v>Legitimate</v>
      </c>
      <c r="X1357" s="2" t="str">
        <f>IF(Q1357&lt;Data_Validation!$B$8,"Low Value",IF(Q1357&lt;Data_Validation!$B$9,"Medium Value","High Value"))</f>
        <v>Low Value</v>
      </c>
      <c r="Y1357" s="2" t="str">
        <f t="shared" si="195"/>
        <v>Stable</v>
      </c>
      <c r="Z1357" s="2" t="str">
        <f t="shared" si="196"/>
        <v>Check Data</v>
      </c>
    </row>
    <row r="1358" spans="1:26" x14ac:dyDescent="0.3">
      <c r="A1358" t="s">
        <v>1285</v>
      </c>
      <c r="B1358">
        <v>47</v>
      </c>
      <c r="C1358" t="s">
        <v>14</v>
      </c>
      <c r="D1358" t="s">
        <v>52</v>
      </c>
      <c r="E1358">
        <v>118.52</v>
      </c>
      <c r="F1358">
        <v>8</v>
      </c>
      <c r="G1358">
        <v>247</v>
      </c>
      <c r="H1358">
        <v>0</v>
      </c>
      <c r="I1358" t="s">
        <v>29</v>
      </c>
      <c r="J1358">
        <v>81.3</v>
      </c>
      <c r="K1358" s="1">
        <v>44243</v>
      </c>
      <c r="L1358">
        <v>36</v>
      </c>
      <c r="M1358">
        <v>0.22</v>
      </c>
      <c r="N1358">
        <f>IF(E1358="",Data_Validation!$B$1,E1358)</f>
        <v>118.52</v>
      </c>
      <c r="O1358">
        <f>IF(J1358="",Data_Validation!$B$2,J1358)</f>
        <v>81.3</v>
      </c>
      <c r="P1358">
        <f t="shared" si="189"/>
        <v>1</v>
      </c>
      <c r="Q1358" s="2">
        <f>CustomerData[[#This Row],[avg_order_value_clean]]*CustomerData[[#This Row],[total_orders]]</f>
        <v>948.16</v>
      </c>
      <c r="R1358" s="2" t="str">
        <f t="shared" si="197"/>
        <v>Inactive</v>
      </c>
      <c r="S1358" s="2" t="str">
        <f t="shared" si="190"/>
        <v>Medium Risk</v>
      </c>
      <c r="T1358" s="2" t="str">
        <f t="shared" si="191"/>
        <v>45-54</v>
      </c>
      <c r="U1358" s="1">
        <f t="shared" ca="1" si="192"/>
        <v>2018</v>
      </c>
      <c r="V1358" s="2" t="str">
        <f t="shared" si="193"/>
        <v>Low Loyalty</v>
      </c>
      <c r="W1358" s="2" t="str">
        <f t="shared" si="194"/>
        <v>Legitimate</v>
      </c>
      <c r="X1358" s="2" t="str">
        <f>IF(Q1358&lt;Data_Validation!$B$8,"Low Value",IF(Q1358&lt;Data_Validation!$B$9,"Medium Value","High Value"))</f>
        <v>Low Value</v>
      </c>
      <c r="Y1358" s="2" t="str">
        <f t="shared" si="195"/>
        <v>Stable</v>
      </c>
      <c r="Z1358" s="2" t="str">
        <f t="shared" si="196"/>
        <v>Check Data</v>
      </c>
    </row>
    <row r="1359" spans="1:26" x14ac:dyDescent="0.3">
      <c r="A1359" t="s">
        <v>1286</v>
      </c>
      <c r="B1359">
        <v>62</v>
      </c>
      <c r="C1359" t="s">
        <v>21</v>
      </c>
      <c r="D1359" t="s">
        <v>35</v>
      </c>
      <c r="E1359">
        <v>123.97</v>
      </c>
      <c r="F1359">
        <v>13</v>
      </c>
      <c r="G1359">
        <v>128</v>
      </c>
      <c r="H1359">
        <v>0</v>
      </c>
      <c r="I1359" t="s">
        <v>19</v>
      </c>
      <c r="J1359">
        <v>62.8</v>
      </c>
      <c r="K1359" s="1">
        <v>44485</v>
      </c>
      <c r="L1359">
        <v>32</v>
      </c>
      <c r="M1359">
        <v>0.19</v>
      </c>
      <c r="N1359">
        <f>IF(E1359="",Data_Validation!$B$1,E1359)</f>
        <v>123.97</v>
      </c>
      <c r="O1359">
        <f>IF(J1359="",Data_Validation!$B$2,J1359)</f>
        <v>62.8</v>
      </c>
      <c r="P1359">
        <f t="shared" si="189"/>
        <v>1</v>
      </c>
      <c r="Q1359" s="2">
        <f>CustomerData[[#This Row],[avg_order_value_clean]]*CustomerData[[#This Row],[total_orders]]</f>
        <v>1611.61</v>
      </c>
      <c r="R1359" s="2" t="str">
        <f t="shared" si="197"/>
        <v>Inactive</v>
      </c>
      <c r="S1359" s="2" t="str">
        <f t="shared" si="190"/>
        <v>Low Risk</v>
      </c>
      <c r="T1359" s="2" t="str">
        <f t="shared" si="191"/>
        <v>55+</v>
      </c>
      <c r="U1359" s="1">
        <f t="shared" ca="1" si="192"/>
        <v>1776</v>
      </c>
      <c r="V1359" s="2" t="str">
        <f t="shared" si="193"/>
        <v>Low Loyalty</v>
      </c>
      <c r="W1359" s="2" t="str">
        <f t="shared" si="194"/>
        <v>Legitimate</v>
      </c>
      <c r="X1359" s="2" t="str">
        <f>IF(Q1359&lt;Data_Validation!$B$8,"Low Value",IF(Q1359&lt;Data_Validation!$B$9,"Medium Value","High Value"))</f>
        <v>High Value</v>
      </c>
      <c r="Y1359" s="2" t="str">
        <f t="shared" si="195"/>
        <v>High Value - Maintain</v>
      </c>
      <c r="Z1359" s="2" t="str">
        <f t="shared" si="196"/>
        <v>Check Data</v>
      </c>
    </row>
    <row r="1360" spans="1:26" x14ac:dyDescent="0.3">
      <c r="A1360" t="s">
        <v>1287</v>
      </c>
      <c r="B1360">
        <v>35</v>
      </c>
      <c r="C1360" t="s">
        <v>14</v>
      </c>
      <c r="D1360" t="s">
        <v>50</v>
      </c>
      <c r="E1360">
        <v>57.07</v>
      </c>
      <c r="F1360">
        <v>5</v>
      </c>
      <c r="G1360">
        <v>290</v>
      </c>
      <c r="H1360">
        <v>0</v>
      </c>
      <c r="I1360" t="s">
        <v>29</v>
      </c>
      <c r="J1360">
        <v>14.8</v>
      </c>
      <c r="K1360" s="1">
        <v>44813</v>
      </c>
      <c r="L1360">
        <v>69</v>
      </c>
      <c r="M1360">
        <v>0.34</v>
      </c>
      <c r="N1360">
        <f>IF(E1360="",Data_Validation!$B$1,E1360)</f>
        <v>57.07</v>
      </c>
      <c r="O1360">
        <f>IF(J1360="",Data_Validation!$B$2,J1360)</f>
        <v>14.8</v>
      </c>
      <c r="P1360">
        <f t="shared" si="189"/>
        <v>2</v>
      </c>
      <c r="Q1360" s="2">
        <f>CustomerData[[#This Row],[avg_order_value_clean]]*CustomerData[[#This Row],[total_orders]]</f>
        <v>285.35000000000002</v>
      </c>
      <c r="R1360" s="2" t="str">
        <f t="shared" si="197"/>
        <v>Inactive</v>
      </c>
      <c r="S1360" s="2" t="str">
        <f t="shared" si="190"/>
        <v>Medium Risk</v>
      </c>
      <c r="T1360" s="2" t="str">
        <f t="shared" si="191"/>
        <v>35-44</v>
      </c>
      <c r="U1360" s="1">
        <f t="shared" ca="1" si="192"/>
        <v>1448</v>
      </c>
      <c r="V1360" s="2" t="str">
        <f t="shared" si="193"/>
        <v>Medium Loyalty</v>
      </c>
      <c r="W1360" s="2" t="str">
        <f t="shared" si="194"/>
        <v>Legitimate</v>
      </c>
      <c r="X1360" s="2" t="str">
        <f>IF(Q1360&lt;Data_Validation!$B$8,"Low Value",IF(Q1360&lt;Data_Validation!$B$9,"Medium Value","High Value"))</f>
        <v>Low Value</v>
      </c>
      <c r="Y1360" s="2" t="str">
        <f t="shared" si="195"/>
        <v>Stable</v>
      </c>
      <c r="Z1360" s="2" t="str">
        <f t="shared" si="196"/>
        <v>Check Data</v>
      </c>
    </row>
    <row r="1361" spans="1:26" x14ac:dyDescent="0.3">
      <c r="A1361" t="s">
        <v>1288</v>
      </c>
      <c r="B1361">
        <v>31</v>
      </c>
      <c r="C1361" t="s">
        <v>25</v>
      </c>
      <c r="D1361" t="s">
        <v>15</v>
      </c>
      <c r="E1361">
        <v>95.94</v>
      </c>
      <c r="F1361">
        <v>8</v>
      </c>
      <c r="G1361">
        <v>35</v>
      </c>
      <c r="H1361">
        <v>0</v>
      </c>
      <c r="I1361" t="s">
        <v>19</v>
      </c>
      <c r="J1361">
        <v>32.700000000000003</v>
      </c>
      <c r="K1361" s="1">
        <v>44367</v>
      </c>
      <c r="L1361">
        <v>26</v>
      </c>
      <c r="M1361">
        <v>7.0000000000000007E-2</v>
      </c>
      <c r="N1361">
        <f>IF(E1361="",Data_Validation!$B$1,E1361)</f>
        <v>95.94</v>
      </c>
      <c r="O1361">
        <f>IF(J1361="",Data_Validation!$B$2,J1361)</f>
        <v>32.700000000000003</v>
      </c>
      <c r="P1361">
        <f t="shared" si="189"/>
        <v>1</v>
      </c>
      <c r="Q1361" s="2">
        <f>CustomerData[[#This Row],[avg_order_value_clean]]*CustomerData[[#This Row],[total_orders]]</f>
        <v>767.52</v>
      </c>
      <c r="R1361" s="2" t="str">
        <f t="shared" si="197"/>
        <v>At Risk</v>
      </c>
      <c r="S1361" s="2" t="str">
        <f t="shared" si="190"/>
        <v>Low Risk</v>
      </c>
      <c r="T1361" s="2" t="str">
        <f t="shared" si="191"/>
        <v>25-34</v>
      </c>
      <c r="U1361" s="1">
        <f t="shared" ca="1" si="192"/>
        <v>1894</v>
      </c>
      <c r="V1361" s="2" t="str">
        <f t="shared" si="193"/>
        <v>Low Loyalty</v>
      </c>
      <c r="W1361" s="2" t="str">
        <f t="shared" si="194"/>
        <v>Legitimate</v>
      </c>
      <c r="X1361" s="2" t="str">
        <f>IF(Q1361&lt;Data_Validation!$B$8,"Low Value",IF(Q1361&lt;Data_Validation!$B$9,"Medium Value","High Value"))</f>
        <v>Low Value</v>
      </c>
      <c r="Y1361" s="2" t="str">
        <f t="shared" si="195"/>
        <v>Stable</v>
      </c>
      <c r="Z1361" s="2" t="str">
        <f t="shared" si="196"/>
        <v>Check Data</v>
      </c>
    </row>
    <row r="1362" spans="1:26" x14ac:dyDescent="0.3">
      <c r="A1362" t="s">
        <v>1289</v>
      </c>
      <c r="B1362">
        <v>79</v>
      </c>
      <c r="C1362" t="s">
        <v>21</v>
      </c>
      <c r="D1362" t="s">
        <v>37</v>
      </c>
      <c r="E1362">
        <v>119.44</v>
      </c>
      <c r="F1362">
        <v>6</v>
      </c>
      <c r="G1362">
        <v>347</v>
      </c>
      <c r="H1362">
        <v>0</v>
      </c>
      <c r="I1362" t="s">
        <v>23</v>
      </c>
      <c r="J1362">
        <v>39.799999999999997</v>
      </c>
      <c r="K1362" s="1">
        <v>45283</v>
      </c>
      <c r="L1362">
        <v>56</v>
      </c>
      <c r="M1362">
        <v>0.1</v>
      </c>
      <c r="N1362">
        <f>IF(E1362="",Data_Validation!$B$1,E1362)</f>
        <v>119.44</v>
      </c>
      <c r="O1362">
        <f>IF(J1362="",Data_Validation!$B$2,J1362)</f>
        <v>39.799999999999997</v>
      </c>
      <c r="P1362">
        <f t="shared" si="189"/>
        <v>2</v>
      </c>
      <c r="Q1362" s="2">
        <f>CustomerData[[#This Row],[avg_order_value_clean]]*CustomerData[[#This Row],[total_orders]]</f>
        <v>716.64</v>
      </c>
      <c r="R1362" s="2" t="str">
        <f t="shared" si="197"/>
        <v>Inactive</v>
      </c>
      <c r="S1362" s="2" t="str">
        <f t="shared" si="190"/>
        <v>Low Risk</v>
      </c>
      <c r="T1362" s="2" t="str">
        <f t="shared" si="191"/>
        <v>55+</v>
      </c>
      <c r="U1362" s="1">
        <f t="shared" ca="1" si="192"/>
        <v>978</v>
      </c>
      <c r="V1362" s="2" t="str">
        <f t="shared" si="193"/>
        <v>Medium Loyalty</v>
      </c>
      <c r="W1362" s="2" t="str">
        <f t="shared" si="194"/>
        <v>Legitimate</v>
      </c>
      <c r="X1362" s="2" t="str">
        <f>IF(Q1362&lt;Data_Validation!$B$8,"Low Value",IF(Q1362&lt;Data_Validation!$B$9,"Medium Value","High Value"))</f>
        <v>Low Value</v>
      </c>
      <c r="Y1362" s="2" t="str">
        <f t="shared" si="195"/>
        <v>Stable</v>
      </c>
      <c r="Z1362" s="2" t="str">
        <f t="shared" si="196"/>
        <v>Check Data</v>
      </c>
    </row>
    <row r="1363" spans="1:26" x14ac:dyDescent="0.3">
      <c r="A1363" t="s">
        <v>1290</v>
      </c>
      <c r="B1363">
        <v>53</v>
      </c>
      <c r="C1363" t="s">
        <v>21</v>
      </c>
      <c r="D1363" t="s">
        <v>18</v>
      </c>
      <c r="E1363">
        <v>55.2</v>
      </c>
      <c r="F1363">
        <v>9</v>
      </c>
      <c r="G1363">
        <v>65</v>
      </c>
      <c r="H1363">
        <v>0</v>
      </c>
      <c r="I1363" t="s">
        <v>19</v>
      </c>
      <c r="J1363">
        <v>46.5</v>
      </c>
      <c r="K1363" s="1">
        <v>44527</v>
      </c>
      <c r="L1363">
        <v>67</v>
      </c>
      <c r="M1363">
        <v>0.36</v>
      </c>
      <c r="N1363">
        <f>IF(E1363="",Data_Validation!$B$1,E1363)</f>
        <v>55.2</v>
      </c>
      <c r="O1363">
        <f>IF(J1363="",Data_Validation!$B$2,J1363)</f>
        <v>46.5</v>
      </c>
      <c r="P1363">
        <f t="shared" si="189"/>
        <v>1</v>
      </c>
      <c r="Q1363" s="2">
        <f>CustomerData[[#This Row],[avg_order_value_clean]]*CustomerData[[#This Row],[total_orders]]</f>
        <v>496.8</v>
      </c>
      <c r="R1363" s="2" t="str">
        <f t="shared" si="197"/>
        <v>At Risk</v>
      </c>
      <c r="S1363" s="2" t="str">
        <f t="shared" si="190"/>
        <v>Medium Risk</v>
      </c>
      <c r="T1363" s="2" t="str">
        <f t="shared" si="191"/>
        <v>45-54</v>
      </c>
      <c r="U1363" s="1">
        <f t="shared" ca="1" si="192"/>
        <v>1734</v>
      </c>
      <c r="V1363" s="2" t="str">
        <f t="shared" si="193"/>
        <v>Medium Loyalty</v>
      </c>
      <c r="W1363" s="2" t="str">
        <f t="shared" si="194"/>
        <v>Legitimate</v>
      </c>
      <c r="X1363" s="2" t="str">
        <f>IF(Q1363&lt;Data_Validation!$B$8,"Low Value",IF(Q1363&lt;Data_Validation!$B$9,"Medium Value","High Value"))</f>
        <v>Low Value</v>
      </c>
      <c r="Y1363" s="2" t="str">
        <f t="shared" si="195"/>
        <v>Stable</v>
      </c>
      <c r="Z1363" s="2" t="str">
        <f t="shared" si="196"/>
        <v>Check Data</v>
      </c>
    </row>
    <row r="1364" spans="1:26" x14ac:dyDescent="0.3">
      <c r="A1364" t="s">
        <v>1291</v>
      </c>
      <c r="B1364">
        <v>53</v>
      </c>
      <c r="C1364" t="s">
        <v>14</v>
      </c>
      <c r="D1364" t="s">
        <v>26</v>
      </c>
      <c r="E1364">
        <v>18.690000000000001</v>
      </c>
      <c r="F1364">
        <v>12</v>
      </c>
      <c r="G1364">
        <v>284</v>
      </c>
      <c r="H1364">
        <v>0</v>
      </c>
      <c r="I1364" t="s">
        <v>23</v>
      </c>
      <c r="J1364">
        <v>73.7</v>
      </c>
      <c r="K1364" s="1">
        <v>45778</v>
      </c>
      <c r="L1364">
        <v>33</v>
      </c>
      <c r="M1364">
        <v>0.08</v>
      </c>
      <c r="N1364">
        <f>IF(E1364="",Data_Validation!$B$1,E1364)</f>
        <v>18.690000000000001</v>
      </c>
      <c r="O1364">
        <f>IF(J1364="",Data_Validation!$B$2,J1364)</f>
        <v>73.7</v>
      </c>
      <c r="P1364">
        <f t="shared" si="189"/>
        <v>2</v>
      </c>
      <c r="Q1364" s="2">
        <f>CustomerData[[#This Row],[avg_order_value_clean]]*CustomerData[[#This Row],[total_orders]]</f>
        <v>224.28000000000003</v>
      </c>
      <c r="R1364" s="2" t="str">
        <f t="shared" si="197"/>
        <v>Inactive</v>
      </c>
      <c r="S1364" s="2" t="str">
        <f t="shared" si="190"/>
        <v>Low Risk</v>
      </c>
      <c r="T1364" s="2" t="str">
        <f t="shared" si="191"/>
        <v>45-54</v>
      </c>
      <c r="U1364" s="1">
        <f t="shared" ca="1" si="192"/>
        <v>483</v>
      </c>
      <c r="V1364" s="2" t="str">
        <f t="shared" si="193"/>
        <v>Low Loyalty</v>
      </c>
      <c r="W1364" s="2" t="str">
        <f t="shared" si="194"/>
        <v>Legitimate</v>
      </c>
      <c r="X1364" s="2" t="str">
        <f>IF(Q1364&lt;Data_Validation!$B$8,"Low Value",IF(Q1364&lt;Data_Validation!$B$9,"Medium Value","High Value"))</f>
        <v>Low Value</v>
      </c>
      <c r="Y1364" s="2" t="str">
        <f t="shared" si="195"/>
        <v>Stable</v>
      </c>
      <c r="Z1364" s="2" t="str">
        <f t="shared" si="196"/>
        <v>Check Data</v>
      </c>
    </row>
    <row r="1365" spans="1:26" x14ac:dyDescent="0.3">
      <c r="A1365" t="s">
        <v>1292</v>
      </c>
      <c r="B1365">
        <v>37</v>
      </c>
      <c r="C1365" t="s">
        <v>14</v>
      </c>
      <c r="D1365" t="s">
        <v>22</v>
      </c>
      <c r="E1365">
        <v>123.51</v>
      </c>
      <c r="F1365">
        <v>13</v>
      </c>
      <c r="G1365">
        <v>156</v>
      </c>
      <c r="H1365">
        <v>0</v>
      </c>
      <c r="I1365" t="s">
        <v>29</v>
      </c>
      <c r="J1365">
        <v>33.799999999999997</v>
      </c>
      <c r="K1365" s="1">
        <v>45755</v>
      </c>
      <c r="L1365">
        <v>39</v>
      </c>
      <c r="M1365">
        <v>0.28000000000000003</v>
      </c>
      <c r="N1365">
        <f>IF(E1365="",Data_Validation!$B$1,E1365)</f>
        <v>123.51</v>
      </c>
      <c r="O1365">
        <f>IF(J1365="",Data_Validation!$B$2,J1365)</f>
        <v>33.799999999999997</v>
      </c>
      <c r="P1365">
        <f t="shared" si="189"/>
        <v>2</v>
      </c>
      <c r="Q1365" s="2">
        <f>CustomerData[[#This Row],[avg_order_value_clean]]*CustomerData[[#This Row],[total_orders]]</f>
        <v>1605.63</v>
      </c>
      <c r="R1365" s="2" t="str">
        <f t="shared" si="197"/>
        <v>Inactive</v>
      </c>
      <c r="S1365" s="2" t="str">
        <f t="shared" si="190"/>
        <v>Medium Risk</v>
      </c>
      <c r="T1365" s="2" t="str">
        <f t="shared" si="191"/>
        <v>35-44</v>
      </c>
      <c r="U1365" s="1">
        <f t="shared" ca="1" si="192"/>
        <v>506</v>
      </c>
      <c r="V1365" s="2" t="str">
        <f t="shared" si="193"/>
        <v>Low Loyalty</v>
      </c>
      <c r="W1365" s="2" t="str">
        <f t="shared" si="194"/>
        <v>Legitimate</v>
      </c>
      <c r="X1365" s="2" t="str">
        <f>IF(Q1365&lt;Data_Validation!$B$8,"Low Value",IF(Q1365&lt;Data_Validation!$B$9,"Medium Value","High Value"))</f>
        <v>High Value</v>
      </c>
      <c r="Y1365" s="2" t="str">
        <f t="shared" si="195"/>
        <v>High Value - Maintain</v>
      </c>
      <c r="Z1365" s="2" t="str">
        <f t="shared" si="196"/>
        <v>Check Data</v>
      </c>
    </row>
    <row r="1366" spans="1:26" x14ac:dyDescent="0.3">
      <c r="A1366" t="s">
        <v>733</v>
      </c>
      <c r="B1366">
        <v>69</v>
      </c>
      <c r="C1366" t="s">
        <v>14</v>
      </c>
      <c r="D1366" t="s">
        <v>44</v>
      </c>
      <c r="E1366">
        <v>16.34</v>
      </c>
      <c r="F1366">
        <v>6</v>
      </c>
      <c r="G1366">
        <v>42</v>
      </c>
      <c r="H1366">
        <v>0</v>
      </c>
      <c r="I1366" t="s">
        <v>40</v>
      </c>
      <c r="J1366">
        <v>1.8</v>
      </c>
      <c r="K1366" s="1">
        <v>44557</v>
      </c>
      <c r="L1366">
        <v>84</v>
      </c>
      <c r="M1366">
        <v>0.48</v>
      </c>
      <c r="N1366">
        <f>IF(E1366="",Data_Validation!$B$1,E1366)</f>
        <v>16.34</v>
      </c>
      <c r="O1366">
        <f>IF(J1366="",Data_Validation!$B$2,J1366)</f>
        <v>1.8</v>
      </c>
      <c r="P1366">
        <f t="shared" si="189"/>
        <v>3</v>
      </c>
      <c r="Q1366" s="2">
        <f>CustomerData[[#This Row],[avg_order_value_clean]]*CustomerData[[#This Row],[total_orders]]</f>
        <v>98.039999999999992</v>
      </c>
      <c r="R1366" s="2" t="str">
        <f t="shared" si="197"/>
        <v>At Risk</v>
      </c>
      <c r="S1366" s="2" t="str">
        <f t="shared" si="190"/>
        <v>Medium Risk</v>
      </c>
      <c r="T1366" s="2" t="str">
        <f t="shared" si="191"/>
        <v>55+</v>
      </c>
      <c r="U1366" s="1">
        <f t="shared" ca="1" si="192"/>
        <v>1704</v>
      </c>
      <c r="V1366" s="2" t="str">
        <f t="shared" si="193"/>
        <v>High Loyalty</v>
      </c>
      <c r="W1366" s="2" t="str">
        <f t="shared" si="194"/>
        <v>Legitimate</v>
      </c>
      <c r="X1366" s="2" t="str">
        <f>IF(Q1366&lt;Data_Validation!$B$8,"Low Value",IF(Q1366&lt;Data_Validation!$B$9,"Medium Value","High Value"))</f>
        <v>Low Value</v>
      </c>
      <c r="Y1366" s="2" t="str">
        <f t="shared" si="195"/>
        <v>Stable</v>
      </c>
      <c r="Z1366" s="2" t="str">
        <f t="shared" si="196"/>
        <v>Check Data</v>
      </c>
    </row>
    <row r="1367" spans="1:26" x14ac:dyDescent="0.3">
      <c r="A1367" t="s">
        <v>1293</v>
      </c>
      <c r="B1367">
        <v>36</v>
      </c>
      <c r="C1367" t="s">
        <v>21</v>
      </c>
      <c r="D1367" t="s">
        <v>44</v>
      </c>
      <c r="E1367">
        <v>40.049999999999997</v>
      </c>
      <c r="F1367">
        <v>10</v>
      </c>
      <c r="G1367">
        <v>274</v>
      </c>
      <c r="H1367">
        <v>0</v>
      </c>
      <c r="I1367" t="s">
        <v>16</v>
      </c>
      <c r="J1367">
        <v>86.6</v>
      </c>
      <c r="K1367" s="1">
        <v>45591</v>
      </c>
      <c r="L1367">
        <v>58</v>
      </c>
      <c r="M1367">
        <v>0.28000000000000003</v>
      </c>
      <c r="N1367">
        <f>IF(E1367="",Data_Validation!$B$1,E1367)</f>
        <v>40.049999999999997</v>
      </c>
      <c r="O1367">
        <f>IF(J1367="",Data_Validation!$B$2,J1367)</f>
        <v>86.6</v>
      </c>
      <c r="P1367">
        <f t="shared" si="189"/>
        <v>2</v>
      </c>
      <c r="Q1367" s="2">
        <f>CustomerData[[#This Row],[avg_order_value_clean]]*CustomerData[[#This Row],[total_orders]]</f>
        <v>400.5</v>
      </c>
      <c r="R1367" s="2" t="str">
        <f t="shared" si="197"/>
        <v>Inactive</v>
      </c>
      <c r="S1367" s="2" t="str">
        <f t="shared" si="190"/>
        <v>Medium Risk</v>
      </c>
      <c r="T1367" s="2" t="str">
        <f t="shared" si="191"/>
        <v>35-44</v>
      </c>
      <c r="U1367" s="1">
        <f t="shared" ca="1" si="192"/>
        <v>670</v>
      </c>
      <c r="V1367" s="2" t="str">
        <f t="shared" si="193"/>
        <v>Medium Loyalty</v>
      </c>
      <c r="W1367" s="2" t="str">
        <f t="shared" si="194"/>
        <v>Legitimate</v>
      </c>
      <c r="X1367" s="2" t="str">
        <f>IF(Q1367&lt;Data_Validation!$B$8,"Low Value",IF(Q1367&lt;Data_Validation!$B$9,"Medium Value","High Value"))</f>
        <v>Low Value</v>
      </c>
      <c r="Y1367" s="2" t="str">
        <f t="shared" si="195"/>
        <v>Stable</v>
      </c>
      <c r="Z1367" s="2" t="str">
        <f t="shared" si="196"/>
        <v>Check Data</v>
      </c>
    </row>
    <row r="1368" spans="1:26" x14ac:dyDescent="0.3">
      <c r="A1368" t="s">
        <v>1294</v>
      </c>
      <c r="B1368">
        <v>62</v>
      </c>
      <c r="C1368" t="s">
        <v>21</v>
      </c>
      <c r="D1368" t="s">
        <v>37</v>
      </c>
      <c r="E1368">
        <v>125.22</v>
      </c>
      <c r="F1368">
        <v>15</v>
      </c>
      <c r="G1368">
        <v>120</v>
      </c>
      <c r="H1368">
        <v>0</v>
      </c>
      <c r="I1368" t="s">
        <v>29</v>
      </c>
      <c r="J1368">
        <v>43.2</v>
      </c>
      <c r="K1368" s="1">
        <v>44329</v>
      </c>
      <c r="L1368">
        <v>12</v>
      </c>
      <c r="M1368">
        <v>0.12</v>
      </c>
      <c r="N1368">
        <f>IF(E1368="",Data_Validation!$B$1,E1368)</f>
        <v>125.22</v>
      </c>
      <c r="O1368">
        <f>IF(J1368="",Data_Validation!$B$2,J1368)</f>
        <v>43.2</v>
      </c>
      <c r="P1368">
        <f t="shared" si="189"/>
        <v>2</v>
      </c>
      <c r="Q1368" s="2">
        <f>CustomerData[[#This Row],[avg_order_value_clean]]*CustomerData[[#This Row],[total_orders]]</f>
        <v>1878.3</v>
      </c>
      <c r="R1368" s="2" t="str">
        <f t="shared" si="197"/>
        <v>Inactive</v>
      </c>
      <c r="S1368" s="2" t="str">
        <f t="shared" si="190"/>
        <v>Low Risk</v>
      </c>
      <c r="T1368" s="2" t="str">
        <f t="shared" si="191"/>
        <v>55+</v>
      </c>
      <c r="U1368" s="1">
        <f t="shared" ca="1" si="192"/>
        <v>1932</v>
      </c>
      <c r="V1368" s="2" t="str">
        <f t="shared" si="193"/>
        <v>Low Loyalty</v>
      </c>
      <c r="W1368" s="2" t="str">
        <f t="shared" si="194"/>
        <v>Legitimate</v>
      </c>
      <c r="X1368" s="2" t="str">
        <f>IF(Q1368&lt;Data_Validation!$B$8,"Low Value",IF(Q1368&lt;Data_Validation!$B$9,"Medium Value","High Value"))</f>
        <v>High Value</v>
      </c>
      <c r="Y1368" s="2" t="str">
        <f t="shared" si="195"/>
        <v>High Value - Maintain</v>
      </c>
      <c r="Z1368" s="2" t="str">
        <f t="shared" si="196"/>
        <v>Check Data</v>
      </c>
    </row>
    <row r="1369" spans="1:26" x14ac:dyDescent="0.3">
      <c r="A1369" t="s">
        <v>1295</v>
      </c>
      <c r="B1369">
        <v>61</v>
      </c>
      <c r="C1369" t="s">
        <v>25</v>
      </c>
      <c r="D1369" t="s">
        <v>44</v>
      </c>
      <c r="E1369">
        <v>137.66</v>
      </c>
      <c r="F1369">
        <v>13</v>
      </c>
      <c r="G1369">
        <v>191</v>
      </c>
      <c r="H1369">
        <v>0</v>
      </c>
      <c r="I1369" t="s">
        <v>40</v>
      </c>
      <c r="J1369">
        <v>28.3</v>
      </c>
      <c r="K1369" s="1">
        <v>45681</v>
      </c>
      <c r="L1369">
        <v>84</v>
      </c>
      <c r="M1369">
        <v>0.37</v>
      </c>
      <c r="N1369">
        <f>IF(E1369="",Data_Validation!$B$1,E1369)</f>
        <v>137.66</v>
      </c>
      <c r="O1369">
        <f>IF(J1369="",Data_Validation!$B$2,J1369)</f>
        <v>28.3</v>
      </c>
      <c r="P1369">
        <f t="shared" si="189"/>
        <v>1</v>
      </c>
      <c r="Q1369" s="2">
        <f>CustomerData[[#This Row],[avg_order_value_clean]]*CustomerData[[#This Row],[total_orders]]</f>
        <v>1789.58</v>
      </c>
      <c r="R1369" s="2" t="str">
        <f t="shared" si="197"/>
        <v>Inactive</v>
      </c>
      <c r="S1369" s="2" t="str">
        <f t="shared" si="190"/>
        <v>Medium Risk</v>
      </c>
      <c r="T1369" s="2" t="str">
        <f t="shared" si="191"/>
        <v>55+</v>
      </c>
      <c r="U1369" s="1">
        <f t="shared" ca="1" si="192"/>
        <v>580</v>
      </c>
      <c r="V1369" s="2" t="str">
        <f t="shared" si="193"/>
        <v>High Loyalty</v>
      </c>
      <c r="W1369" s="2" t="str">
        <f t="shared" si="194"/>
        <v>Legitimate</v>
      </c>
      <c r="X1369" s="2" t="str">
        <f>IF(Q1369&lt;Data_Validation!$B$8,"Low Value",IF(Q1369&lt;Data_Validation!$B$9,"Medium Value","High Value"))</f>
        <v>High Value</v>
      </c>
      <c r="Y1369" s="2" t="str">
        <f t="shared" si="195"/>
        <v>High Value - Maintain</v>
      </c>
      <c r="Z1369" s="2" t="str">
        <f t="shared" si="196"/>
        <v>Check Data</v>
      </c>
    </row>
    <row r="1370" spans="1:26" x14ac:dyDescent="0.3">
      <c r="A1370" t="s">
        <v>1296</v>
      </c>
      <c r="B1370">
        <v>24</v>
      </c>
      <c r="C1370" t="s">
        <v>25</v>
      </c>
      <c r="D1370" t="s">
        <v>35</v>
      </c>
      <c r="E1370">
        <v>226.74</v>
      </c>
      <c r="F1370">
        <v>11</v>
      </c>
      <c r="G1370">
        <v>353</v>
      </c>
      <c r="H1370">
        <v>0</v>
      </c>
      <c r="I1370" t="s">
        <v>29</v>
      </c>
      <c r="K1370" s="1">
        <v>45375</v>
      </c>
      <c r="L1370">
        <v>81</v>
      </c>
      <c r="M1370">
        <v>0.33</v>
      </c>
      <c r="N1370">
        <f>IF(E1370="",Data_Validation!$B$1,E1370)</f>
        <v>226.74</v>
      </c>
      <c r="O1370">
        <f>IF(J1370="",Data_Validation!$B$2,J1370)</f>
        <v>250</v>
      </c>
      <c r="P1370">
        <f t="shared" si="189"/>
        <v>2</v>
      </c>
      <c r="Q1370" s="2">
        <f>CustomerData[[#This Row],[avg_order_value_clean]]*CustomerData[[#This Row],[total_orders]]</f>
        <v>2494.1400000000003</v>
      </c>
      <c r="R1370" s="2" t="str">
        <f t="shared" si="197"/>
        <v>Inactive</v>
      </c>
      <c r="S1370" s="2" t="str">
        <f t="shared" si="190"/>
        <v>Medium Risk</v>
      </c>
      <c r="T1370" s="2" t="str">
        <f t="shared" si="191"/>
        <v>Under 25</v>
      </c>
      <c r="U1370" s="1">
        <f t="shared" ca="1" si="192"/>
        <v>886</v>
      </c>
      <c r="V1370" s="2" t="str">
        <f t="shared" si="193"/>
        <v>High Loyalty</v>
      </c>
      <c r="W1370" s="2" t="str">
        <f t="shared" si="194"/>
        <v>Legitimate</v>
      </c>
      <c r="X1370" s="2" t="str">
        <f>IF(Q1370&lt;Data_Validation!$B$8,"Low Value",IF(Q1370&lt;Data_Validation!$B$9,"Medium Value","High Value"))</f>
        <v>High Value</v>
      </c>
      <c r="Y1370" s="2" t="str">
        <f t="shared" si="195"/>
        <v>High Value - Maintain</v>
      </c>
      <c r="Z1370" s="2" t="str">
        <f t="shared" si="196"/>
        <v>Check Data</v>
      </c>
    </row>
    <row r="1371" spans="1:26" x14ac:dyDescent="0.3">
      <c r="A1371" t="s">
        <v>496</v>
      </c>
      <c r="B1371">
        <v>74</v>
      </c>
      <c r="C1371" t="s">
        <v>14</v>
      </c>
      <c r="D1371" t="s">
        <v>22</v>
      </c>
      <c r="E1371">
        <v>135.01</v>
      </c>
      <c r="F1371">
        <v>7</v>
      </c>
      <c r="G1371">
        <v>30</v>
      </c>
      <c r="H1371">
        <v>0</v>
      </c>
      <c r="I1371" t="s">
        <v>29</v>
      </c>
      <c r="J1371">
        <v>87.9</v>
      </c>
      <c r="K1371" s="1">
        <v>44466</v>
      </c>
      <c r="L1371">
        <v>43</v>
      </c>
      <c r="M1371">
        <v>0.21</v>
      </c>
      <c r="N1371">
        <f>IF(E1371="",Data_Validation!$B$1,E1371)</f>
        <v>135.01</v>
      </c>
      <c r="O1371">
        <f>IF(J1371="",Data_Validation!$B$2,J1371)</f>
        <v>87.9</v>
      </c>
      <c r="P1371">
        <f t="shared" si="189"/>
        <v>3</v>
      </c>
      <c r="Q1371" s="2">
        <f>CustomerData[[#This Row],[avg_order_value_clean]]*CustomerData[[#This Row],[total_orders]]</f>
        <v>945.06999999999994</v>
      </c>
      <c r="R1371" s="2" t="str">
        <f t="shared" si="197"/>
        <v>Active</v>
      </c>
      <c r="S1371" s="2" t="str">
        <f t="shared" si="190"/>
        <v>Medium Risk</v>
      </c>
      <c r="T1371" s="2" t="str">
        <f t="shared" si="191"/>
        <v>55+</v>
      </c>
      <c r="U1371" s="1">
        <f t="shared" ca="1" si="192"/>
        <v>1795</v>
      </c>
      <c r="V1371" s="2" t="str">
        <f t="shared" si="193"/>
        <v>Medium Loyalty</v>
      </c>
      <c r="W1371" s="2" t="str">
        <f t="shared" si="194"/>
        <v>Legitimate</v>
      </c>
      <c r="X1371" s="2" t="str">
        <f>IF(Q1371&lt;Data_Validation!$B$8,"Low Value",IF(Q1371&lt;Data_Validation!$B$9,"Medium Value","High Value"))</f>
        <v>Low Value</v>
      </c>
      <c r="Y1371" s="2" t="str">
        <f t="shared" si="195"/>
        <v>Stable</v>
      </c>
      <c r="Z1371" s="2" t="str">
        <f t="shared" si="196"/>
        <v>Check Data</v>
      </c>
    </row>
    <row r="1372" spans="1:26" x14ac:dyDescent="0.3">
      <c r="A1372" t="s">
        <v>1297</v>
      </c>
      <c r="B1372">
        <v>61</v>
      </c>
      <c r="C1372" t="s">
        <v>14</v>
      </c>
      <c r="D1372" t="s">
        <v>50</v>
      </c>
      <c r="E1372">
        <v>186.14</v>
      </c>
      <c r="F1372">
        <v>8</v>
      </c>
      <c r="G1372">
        <v>356</v>
      </c>
      <c r="H1372">
        <v>0</v>
      </c>
      <c r="I1372" t="s">
        <v>19</v>
      </c>
      <c r="K1372" s="1">
        <v>45504</v>
      </c>
      <c r="L1372">
        <v>72</v>
      </c>
      <c r="M1372">
        <v>0.15</v>
      </c>
      <c r="N1372">
        <f>IF(E1372="",Data_Validation!$B$1,E1372)</f>
        <v>186.14</v>
      </c>
      <c r="O1372">
        <f>IF(J1372="",Data_Validation!$B$2,J1372)</f>
        <v>250</v>
      </c>
      <c r="P1372">
        <f t="shared" si="189"/>
        <v>1</v>
      </c>
      <c r="Q1372" s="2">
        <f>CustomerData[[#This Row],[avg_order_value_clean]]*CustomerData[[#This Row],[total_orders]]</f>
        <v>1489.12</v>
      </c>
      <c r="R1372" s="2" t="str">
        <f t="shared" si="197"/>
        <v>Inactive</v>
      </c>
      <c r="S1372" s="2" t="str">
        <f t="shared" si="190"/>
        <v>Low Risk</v>
      </c>
      <c r="T1372" s="2" t="str">
        <f t="shared" si="191"/>
        <v>55+</v>
      </c>
      <c r="U1372" s="1">
        <f t="shared" ca="1" si="192"/>
        <v>757</v>
      </c>
      <c r="V1372" s="2" t="str">
        <f t="shared" si="193"/>
        <v>High Loyalty</v>
      </c>
      <c r="W1372" s="2" t="str">
        <f t="shared" si="194"/>
        <v>Legitimate</v>
      </c>
      <c r="X1372" s="2" t="str">
        <f>IF(Q1372&lt;Data_Validation!$B$8,"Low Value",IF(Q1372&lt;Data_Validation!$B$9,"Medium Value","High Value"))</f>
        <v>Low Value</v>
      </c>
      <c r="Y1372" s="2" t="str">
        <f t="shared" si="195"/>
        <v>Stable</v>
      </c>
      <c r="Z1372" s="2" t="str">
        <f t="shared" si="196"/>
        <v>Check Data</v>
      </c>
    </row>
    <row r="1373" spans="1:26" x14ac:dyDescent="0.3">
      <c r="A1373" t="s">
        <v>1298</v>
      </c>
      <c r="B1373">
        <v>70</v>
      </c>
      <c r="C1373" t="s">
        <v>14</v>
      </c>
      <c r="D1373" t="s">
        <v>18</v>
      </c>
      <c r="E1373">
        <v>71.069999999999993</v>
      </c>
      <c r="F1373">
        <v>12</v>
      </c>
      <c r="G1373">
        <v>18</v>
      </c>
      <c r="H1373">
        <v>0</v>
      </c>
      <c r="I1373" t="s">
        <v>23</v>
      </c>
      <c r="J1373">
        <v>35.4</v>
      </c>
      <c r="K1373" s="1">
        <v>44516</v>
      </c>
      <c r="L1373">
        <v>13</v>
      </c>
      <c r="M1373">
        <v>0.27</v>
      </c>
      <c r="N1373">
        <f>IF(E1373="",Data_Validation!$B$1,E1373)</f>
        <v>71.069999999999993</v>
      </c>
      <c r="O1373">
        <f>IF(J1373="",Data_Validation!$B$2,J1373)</f>
        <v>35.4</v>
      </c>
      <c r="P1373">
        <f t="shared" si="189"/>
        <v>2</v>
      </c>
      <c r="Q1373" s="2">
        <f>CustomerData[[#This Row],[avg_order_value_clean]]*CustomerData[[#This Row],[total_orders]]</f>
        <v>852.83999999999992</v>
      </c>
      <c r="R1373" s="2" t="str">
        <f t="shared" si="197"/>
        <v>Active</v>
      </c>
      <c r="S1373" s="2" t="str">
        <f t="shared" si="190"/>
        <v>Medium Risk</v>
      </c>
      <c r="T1373" s="2" t="str">
        <f t="shared" si="191"/>
        <v>55+</v>
      </c>
      <c r="U1373" s="1">
        <f t="shared" ca="1" si="192"/>
        <v>1745</v>
      </c>
      <c r="V1373" s="2" t="str">
        <f t="shared" si="193"/>
        <v>Low Loyalty</v>
      </c>
      <c r="W1373" s="2" t="str">
        <f t="shared" si="194"/>
        <v>Legitimate</v>
      </c>
      <c r="X1373" s="2" t="str">
        <f>IF(Q1373&lt;Data_Validation!$B$8,"Low Value",IF(Q1373&lt;Data_Validation!$B$9,"Medium Value","High Value"))</f>
        <v>Low Value</v>
      </c>
      <c r="Y1373" s="2" t="str">
        <f t="shared" si="195"/>
        <v>Stable</v>
      </c>
      <c r="Z1373" s="2" t="str">
        <f t="shared" si="196"/>
        <v>Check Data</v>
      </c>
    </row>
    <row r="1374" spans="1:26" x14ac:dyDescent="0.3">
      <c r="A1374" t="s">
        <v>1299</v>
      </c>
      <c r="B1374">
        <v>21</v>
      </c>
      <c r="C1374" t="s">
        <v>21</v>
      </c>
      <c r="D1374" t="s">
        <v>52</v>
      </c>
      <c r="E1374">
        <v>141.44999999999999</v>
      </c>
      <c r="F1374">
        <v>8</v>
      </c>
      <c r="G1374">
        <v>284</v>
      </c>
      <c r="H1374">
        <v>0</v>
      </c>
      <c r="I1374" t="s">
        <v>23</v>
      </c>
      <c r="J1374">
        <v>23.1</v>
      </c>
      <c r="K1374" s="1">
        <v>45612</v>
      </c>
      <c r="L1374">
        <v>73</v>
      </c>
      <c r="M1374">
        <v>0.66</v>
      </c>
      <c r="N1374">
        <f>IF(E1374="",Data_Validation!$B$1,E1374)</f>
        <v>141.44999999999999</v>
      </c>
      <c r="O1374">
        <f>IF(J1374="",Data_Validation!$B$2,J1374)</f>
        <v>23.1</v>
      </c>
      <c r="P1374">
        <f t="shared" si="189"/>
        <v>1</v>
      </c>
      <c r="Q1374" s="2">
        <f>CustomerData[[#This Row],[avg_order_value_clean]]*CustomerData[[#This Row],[total_orders]]</f>
        <v>1131.5999999999999</v>
      </c>
      <c r="R1374" s="2" t="str">
        <f t="shared" si="197"/>
        <v>Inactive</v>
      </c>
      <c r="S1374" s="2" t="str">
        <f t="shared" si="190"/>
        <v>High Risk</v>
      </c>
      <c r="T1374" s="2" t="str">
        <f t="shared" si="191"/>
        <v>Under 25</v>
      </c>
      <c r="U1374" s="1">
        <f t="shared" ca="1" si="192"/>
        <v>649</v>
      </c>
      <c r="V1374" s="2" t="str">
        <f t="shared" si="193"/>
        <v>High Loyalty</v>
      </c>
      <c r="W1374" s="2" t="str">
        <f t="shared" si="194"/>
        <v>Legitimate</v>
      </c>
      <c r="X1374" s="2" t="str">
        <f>IF(Q1374&lt;Data_Validation!$B$8,"Low Value",IF(Q1374&lt;Data_Validation!$B$9,"Medium Value","High Value"))</f>
        <v>Low Value</v>
      </c>
      <c r="Y1374" s="2" t="str">
        <f t="shared" si="195"/>
        <v>At Risk - Develop</v>
      </c>
      <c r="Z1374" s="2" t="str">
        <f t="shared" si="196"/>
        <v>Check Data</v>
      </c>
    </row>
    <row r="1375" spans="1:26" x14ac:dyDescent="0.3">
      <c r="A1375" t="s">
        <v>1300</v>
      </c>
      <c r="B1375">
        <v>76</v>
      </c>
      <c r="C1375" t="s">
        <v>21</v>
      </c>
      <c r="D1375" t="s">
        <v>22</v>
      </c>
      <c r="E1375">
        <v>37.56</v>
      </c>
      <c r="F1375">
        <v>11</v>
      </c>
      <c r="G1375">
        <v>72</v>
      </c>
      <c r="H1375">
        <v>0</v>
      </c>
      <c r="I1375" t="s">
        <v>19</v>
      </c>
      <c r="J1375">
        <v>71.3</v>
      </c>
      <c r="K1375" s="1">
        <v>45087</v>
      </c>
      <c r="L1375">
        <v>83</v>
      </c>
      <c r="M1375">
        <v>0.32</v>
      </c>
      <c r="N1375">
        <f>IF(E1375="",Data_Validation!$B$1,E1375)</f>
        <v>37.56</v>
      </c>
      <c r="O1375">
        <f>IF(J1375="",Data_Validation!$B$2,J1375)</f>
        <v>71.3</v>
      </c>
      <c r="P1375">
        <f t="shared" si="189"/>
        <v>1</v>
      </c>
      <c r="Q1375" s="2">
        <f>CustomerData[[#This Row],[avg_order_value_clean]]*CustomerData[[#This Row],[total_orders]]</f>
        <v>413.16</v>
      </c>
      <c r="R1375" s="2" t="str">
        <f t="shared" si="197"/>
        <v>At Risk</v>
      </c>
      <c r="S1375" s="2" t="str">
        <f t="shared" si="190"/>
        <v>Medium Risk</v>
      </c>
      <c r="T1375" s="2" t="str">
        <f t="shared" si="191"/>
        <v>55+</v>
      </c>
      <c r="U1375" s="1">
        <f t="shared" ca="1" si="192"/>
        <v>1174</v>
      </c>
      <c r="V1375" s="2" t="str">
        <f t="shared" si="193"/>
        <v>High Loyalty</v>
      </c>
      <c r="W1375" s="2" t="str">
        <f t="shared" si="194"/>
        <v>Legitimate</v>
      </c>
      <c r="X1375" s="2" t="str">
        <f>IF(Q1375&lt;Data_Validation!$B$8,"Low Value",IF(Q1375&lt;Data_Validation!$B$9,"Medium Value","High Value"))</f>
        <v>Low Value</v>
      </c>
      <c r="Y1375" s="2" t="str">
        <f t="shared" si="195"/>
        <v>Stable</v>
      </c>
      <c r="Z1375" s="2" t="str">
        <f t="shared" si="196"/>
        <v>Check Data</v>
      </c>
    </row>
    <row r="1376" spans="1:26" x14ac:dyDescent="0.3">
      <c r="A1376" t="s">
        <v>1301</v>
      </c>
      <c r="B1376">
        <v>51</v>
      </c>
      <c r="C1376" t="s">
        <v>21</v>
      </c>
      <c r="D1376" t="s">
        <v>50</v>
      </c>
      <c r="E1376">
        <v>102.64</v>
      </c>
      <c r="F1376">
        <v>10</v>
      </c>
      <c r="G1376">
        <v>75</v>
      </c>
      <c r="H1376">
        <v>0</v>
      </c>
      <c r="I1376" t="s">
        <v>19</v>
      </c>
      <c r="J1376">
        <v>5.7</v>
      </c>
      <c r="K1376" s="1">
        <v>44710</v>
      </c>
      <c r="L1376">
        <v>90</v>
      </c>
      <c r="M1376">
        <v>0.28000000000000003</v>
      </c>
      <c r="N1376">
        <f>IF(E1376="",Data_Validation!$B$1,E1376)</f>
        <v>102.64</v>
      </c>
      <c r="O1376">
        <f>IF(J1376="",Data_Validation!$B$2,J1376)</f>
        <v>5.7</v>
      </c>
      <c r="P1376">
        <f t="shared" si="189"/>
        <v>3</v>
      </c>
      <c r="Q1376" s="2">
        <f>CustomerData[[#This Row],[avg_order_value_clean]]*CustomerData[[#This Row],[total_orders]]</f>
        <v>1026.4000000000001</v>
      </c>
      <c r="R1376" s="2" t="str">
        <f t="shared" si="197"/>
        <v>At Risk</v>
      </c>
      <c r="S1376" s="2" t="str">
        <f t="shared" si="190"/>
        <v>Medium Risk</v>
      </c>
      <c r="T1376" s="2" t="str">
        <f t="shared" si="191"/>
        <v>45-54</v>
      </c>
      <c r="U1376" s="1">
        <f t="shared" ca="1" si="192"/>
        <v>1551</v>
      </c>
      <c r="V1376" s="2" t="str">
        <f t="shared" si="193"/>
        <v>High Loyalty</v>
      </c>
      <c r="W1376" s="2" t="str">
        <f t="shared" si="194"/>
        <v>Legitimate</v>
      </c>
      <c r="X1376" s="2" t="str">
        <f>IF(Q1376&lt;Data_Validation!$B$8,"Low Value",IF(Q1376&lt;Data_Validation!$B$9,"Medium Value","High Value"))</f>
        <v>Low Value</v>
      </c>
      <c r="Y1376" s="2" t="str">
        <f t="shared" si="195"/>
        <v>Stable</v>
      </c>
      <c r="Z1376" s="2" t="str">
        <f t="shared" si="196"/>
        <v>Check Data</v>
      </c>
    </row>
    <row r="1377" spans="1:26" x14ac:dyDescent="0.3">
      <c r="A1377" t="s">
        <v>373</v>
      </c>
      <c r="B1377">
        <v>19</v>
      </c>
      <c r="C1377" t="s">
        <v>14</v>
      </c>
      <c r="D1377" t="s">
        <v>44</v>
      </c>
      <c r="E1377">
        <v>120.9</v>
      </c>
      <c r="F1377">
        <v>7</v>
      </c>
      <c r="G1377">
        <v>187</v>
      </c>
      <c r="H1377">
        <v>0</v>
      </c>
      <c r="I1377" t="s">
        <v>29</v>
      </c>
      <c r="J1377">
        <v>39.1</v>
      </c>
      <c r="K1377" s="1">
        <v>44928</v>
      </c>
      <c r="L1377">
        <v>5</v>
      </c>
      <c r="M1377">
        <v>0.41</v>
      </c>
      <c r="N1377">
        <f>IF(E1377="",Data_Validation!$B$1,E1377)</f>
        <v>120.9</v>
      </c>
      <c r="O1377">
        <f>IF(J1377="",Data_Validation!$B$2,J1377)</f>
        <v>39.1</v>
      </c>
      <c r="P1377">
        <f t="shared" si="189"/>
        <v>2</v>
      </c>
      <c r="Q1377" s="2">
        <f>CustomerData[[#This Row],[avg_order_value_clean]]*CustomerData[[#This Row],[total_orders]]</f>
        <v>846.30000000000007</v>
      </c>
      <c r="R1377" s="2" t="str">
        <f t="shared" si="197"/>
        <v>Inactive</v>
      </c>
      <c r="S1377" s="2" t="str">
        <f t="shared" si="190"/>
        <v>Medium Risk</v>
      </c>
      <c r="T1377" s="2" t="str">
        <f t="shared" si="191"/>
        <v>Under 25</v>
      </c>
      <c r="U1377" s="1">
        <f t="shared" ca="1" si="192"/>
        <v>1333</v>
      </c>
      <c r="V1377" s="2" t="str">
        <f t="shared" si="193"/>
        <v>Low Loyalty</v>
      </c>
      <c r="W1377" s="2" t="str">
        <f t="shared" si="194"/>
        <v>Legitimate</v>
      </c>
      <c r="X1377" s="2" t="str">
        <f>IF(Q1377&lt;Data_Validation!$B$8,"Low Value",IF(Q1377&lt;Data_Validation!$B$9,"Medium Value","High Value"))</f>
        <v>Low Value</v>
      </c>
      <c r="Y1377" s="2" t="str">
        <f t="shared" si="195"/>
        <v>Stable</v>
      </c>
      <c r="Z1377" s="2" t="str">
        <f t="shared" si="196"/>
        <v>Check Data</v>
      </c>
    </row>
    <row r="1378" spans="1:26" x14ac:dyDescent="0.3">
      <c r="A1378" t="s">
        <v>1302</v>
      </c>
      <c r="B1378">
        <v>22</v>
      </c>
      <c r="C1378" t="s">
        <v>21</v>
      </c>
      <c r="D1378" t="s">
        <v>37</v>
      </c>
      <c r="E1378">
        <v>184.5</v>
      </c>
      <c r="F1378">
        <v>9</v>
      </c>
      <c r="G1378">
        <v>178</v>
      </c>
      <c r="H1378">
        <v>0</v>
      </c>
      <c r="I1378" t="s">
        <v>23</v>
      </c>
      <c r="J1378">
        <v>75.900000000000006</v>
      </c>
      <c r="K1378" s="1">
        <v>44844</v>
      </c>
      <c r="L1378">
        <v>45</v>
      </c>
      <c r="M1378">
        <v>0.28999999999999998</v>
      </c>
      <c r="N1378">
        <f>IF(E1378="",Data_Validation!$B$1,E1378)</f>
        <v>184.5</v>
      </c>
      <c r="O1378">
        <f>IF(J1378="",Data_Validation!$B$2,J1378)</f>
        <v>75.900000000000006</v>
      </c>
      <c r="P1378">
        <f t="shared" si="189"/>
        <v>2</v>
      </c>
      <c r="Q1378" s="2">
        <f>CustomerData[[#This Row],[avg_order_value_clean]]*CustomerData[[#This Row],[total_orders]]</f>
        <v>1660.5</v>
      </c>
      <c r="R1378" s="2" t="str">
        <f t="shared" si="197"/>
        <v>Inactive</v>
      </c>
      <c r="S1378" s="2" t="str">
        <f t="shared" si="190"/>
        <v>Medium Risk</v>
      </c>
      <c r="T1378" s="2" t="str">
        <f t="shared" si="191"/>
        <v>Under 25</v>
      </c>
      <c r="U1378" s="1">
        <f t="shared" ca="1" si="192"/>
        <v>1417</v>
      </c>
      <c r="V1378" s="2" t="str">
        <f t="shared" si="193"/>
        <v>Medium Loyalty</v>
      </c>
      <c r="W1378" s="2" t="str">
        <f t="shared" si="194"/>
        <v>Legitimate</v>
      </c>
      <c r="X1378" s="2" t="str">
        <f>IF(Q1378&lt;Data_Validation!$B$8,"Low Value",IF(Q1378&lt;Data_Validation!$B$9,"Medium Value","High Value"))</f>
        <v>High Value</v>
      </c>
      <c r="Y1378" s="2" t="str">
        <f t="shared" si="195"/>
        <v>High Value - Maintain</v>
      </c>
      <c r="Z1378" s="2" t="str">
        <f t="shared" si="196"/>
        <v>Check Data</v>
      </c>
    </row>
    <row r="1379" spans="1:26" x14ac:dyDescent="0.3">
      <c r="A1379" t="s">
        <v>1303</v>
      </c>
      <c r="B1379">
        <v>72</v>
      </c>
      <c r="C1379" t="s">
        <v>21</v>
      </c>
      <c r="D1379" t="s">
        <v>28</v>
      </c>
      <c r="E1379">
        <v>29.5</v>
      </c>
      <c r="F1379">
        <v>9</v>
      </c>
      <c r="G1379">
        <v>337</v>
      </c>
      <c r="H1379">
        <v>0</v>
      </c>
      <c r="I1379" t="s">
        <v>29</v>
      </c>
      <c r="J1379">
        <v>58.5</v>
      </c>
      <c r="K1379" s="1">
        <v>45699</v>
      </c>
      <c r="L1379">
        <v>89</v>
      </c>
      <c r="M1379">
        <v>0.28999999999999998</v>
      </c>
      <c r="N1379">
        <f>IF(E1379="",Data_Validation!$B$1,E1379)</f>
        <v>29.5</v>
      </c>
      <c r="O1379">
        <f>IF(J1379="",Data_Validation!$B$2,J1379)</f>
        <v>58.5</v>
      </c>
      <c r="P1379">
        <f t="shared" si="189"/>
        <v>4</v>
      </c>
      <c r="Q1379" s="2">
        <f>CustomerData[[#This Row],[avg_order_value_clean]]*CustomerData[[#This Row],[total_orders]]</f>
        <v>265.5</v>
      </c>
      <c r="R1379" s="2" t="str">
        <f t="shared" si="197"/>
        <v>Inactive</v>
      </c>
      <c r="S1379" s="2" t="str">
        <f t="shared" si="190"/>
        <v>Medium Risk</v>
      </c>
      <c r="T1379" s="2" t="str">
        <f t="shared" si="191"/>
        <v>55+</v>
      </c>
      <c r="U1379" s="1">
        <f t="shared" ca="1" si="192"/>
        <v>562</v>
      </c>
      <c r="V1379" s="2" t="str">
        <f t="shared" si="193"/>
        <v>High Loyalty</v>
      </c>
      <c r="W1379" s="2" t="str">
        <f t="shared" si="194"/>
        <v>Legitimate</v>
      </c>
      <c r="X1379" s="2" t="str">
        <f>IF(Q1379&lt;Data_Validation!$B$8,"Low Value",IF(Q1379&lt;Data_Validation!$B$9,"Medium Value","High Value"))</f>
        <v>Low Value</v>
      </c>
      <c r="Y1379" s="2" t="str">
        <f t="shared" si="195"/>
        <v>Stable</v>
      </c>
      <c r="Z1379" s="2" t="str">
        <f t="shared" si="196"/>
        <v>Check Data</v>
      </c>
    </row>
    <row r="1380" spans="1:26" x14ac:dyDescent="0.3">
      <c r="A1380" t="s">
        <v>1304</v>
      </c>
      <c r="B1380">
        <v>27</v>
      </c>
      <c r="C1380" t="s">
        <v>14</v>
      </c>
      <c r="D1380" t="s">
        <v>52</v>
      </c>
      <c r="E1380">
        <v>124.32</v>
      </c>
      <c r="F1380">
        <v>6</v>
      </c>
      <c r="G1380">
        <v>305</v>
      </c>
      <c r="H1380">
        <v>0</v>
      </c>
      <c r="I1380" t="s">
        <v>40</v>
      </c>
      <c r="J1380">
        <v>73.400000000000006</v>
      </c>
      <c r="K1380" s="1">
        <v>45019</v>
      </c>
      <c r="L1380">
        <v>5</v>
      </c>
      <c r="M1380">
        <v>0.37</v>
      </c>
      <c r="N1380">
        <f>IF(E1380="",Data_Validation!$B$1,E1380)</f>
        <v>124.32</v>
      </c>
      <c r="O1380">
        <f>IF(J1380="",Data_Validation!$B$2,J1380)</f>
        <v>73.400000000000006</v>
      </c>
      <c r="P1380">
        <f t="shared" si="189"/>
        <v>2</v>
      </c>
      <c r="Q1380" s="2">
        <f>CustomerData[[#This Row],[avg_order_value_clean]]*CustomerData[[#This Row],[total_orders]]</f>
        <v>745.92</v>
      </c>
      <c r="R1380" s="2" t="str">
        <f t="shared" si="197"/>
        <v>Inactive</v>
      </c>
      <c r="S1380" s="2" t="str">
        <f t="shared" si="190"/>
        <v>Medium Risk</v>
      </c>
      <c r="T1380" s="2" t="str">
        <f t="shared" si="191"/>
        <v>25-34</v>
      </c>
      <c r="U1380" s="1">
        <f t="shared" ca="1" si="192"/>
        <v>1242</v>
      </c>
      <c r="V1380" s="2" t="str">
        <f t="shared" si="193"/>
        <v>Low Loyalty</v>
      </c>
      <c r="W1380" s="2" t="str">
        <f t="shared" si="194"/>
        <v>Legitimate</v>
      </c>
      <c r="X1380" s="2" t="str">
        <f>IF(Q1380&lt;Data_Validation!$B$8,"Low Value",IF(Q1380&lt;Data_Validation!$B$9,"Medium Value","High Value"))</f>
        <v>Low Value</v>
      </c>
      <c r="Y1380" s="2" t="str">
        <f t="shared" si="195"/>
        <v>Stable</v>
      </c>
      <c r="Z1380" s="2" t="str">
        <f t="shared" si="196"/>
        <v>Check Data</v>
      </c>
    </row>
    <row r="1381" spans="1:26" x14ac:dyDescent="0.3">
      <c r="A1381" t="s">
        <v>1305</v>
      </c>
      <c r="B1381">
        <v>49</v>
      </c>
      <c r="C1381" t="s">
        <v>14</v>
      </c>
      <c r="D1381" t="s">
        <v>15</v>
      </c>
      <c r="E1381">
        <v>55.1</v>
      </c>
      <c r="F1381">
        <v>14</v>
      </c>
      <c r="G1381">
        <v>136</v>
      </c>
      <c r="H1381">
        <v>0</v>
      </c>
      <c r="I1381" t="s">
        <v>40</v>
      </c>
      <c r="J1381">
        <v>57.3</v>
      </c>
      <c r="K1381" s="1">
        <v>44727</v>
      </c>
      <c r="L1381">
        <v>23</v>
      </c>
      <c r="M1381">
        <v>0.26</v>
      </c>
      <c r="N1381">
        <f>IF(E1381="",Data_Validation!$B$1,E1381)</f>
        <v>55.1</v>
      </c>
      <c r="O1381">
        <f>IF(J1381="",Data_Validation!$B$2,J1381)</f>
        <v>57.3</v>
      </c>
      <c r="P1381">
        <f t="shared" si="189"/>
        <v>1</v>
      </c>
      <c r="Q1381" s="2">
        <f>CustomerData[[#This Row],[avg_order_value_clean]]*CustomerData[[#This Row],[total_orders]]</f>
        <v>771.4</v>
      </c>
      <c r="R1381" s="2" t="str">
        <f t="shared" si="197"/>
        <v>Inactive</v>
      </c>
      <c r="S1381" s="2" t="str">
        <f t="shared" si="190"/>
        <v>Medium Risk</v>
      </c>
      <c r="T1381" s="2" t="str">
        <f t="shared" si="191"/>
        <v>45-54</v>
      </c>
      <c r="U1381" s="1">
        <f t="shared" ca="1" si="192"/>
        <v>1534</v>
      </c>
      <c r="V1381" s="2" t="str">
        <f t="shared" si="193"/>
        <v>Low Loyalty</v>
      </c>
      <c r="W1381" s="2" t="str">
        <f t="shared" si="194"/>
        <v>Legitimate</v>
      </c>
      <c r="X1381" s="2" t="str">
        <f>IF(Q1381&lt;Data_Validation!$B$8,"Low Value",IF(Q1381&lt;Data_Validation!$B$9,"Medium Value","High Value"))</f>
        <v>Low Value</v>
      </c>
      <c r="Y1381" s="2" t="str">
        <f t="shared" si="195"/>
        <v>Stable</v>
      </c>
      <c r="Z1381" s="2" t="str">
        <f t="shared" si="196"/>
        <v>Check Data</v>
      </c>
    </row>
    <row r="1382" spans="1:26" x14ac:dyDescent="0.3">
      <c r="A1382" t="s">
        <v>1306</v>
      </c>
      <c r="B1382">
        <v>59</v>
      </c>
      <c r="C1382" t="s">
        <v>14</v>
      </c>
      <c r="D1382" t="s">
        <v>26</v>
      </c>
      <c r="E1382">
        <v>81.61</v>
      </c>
      <c r="F1382">
        <v>6</v>
      </c>
      <c r="G1382">
        <v>161</v>
      </c>
      <c r="H1382">
        <v>0</v>
      </c>
      <c r="I1382" t="s">
        <v>19</v>
      </c>
      <c r="J1382">
        <v>24</v>
      </c>
      <c r="K1382" s="1">
        <v>45243</v>
      </c>
      <c r="L1382">
        <v>35</v>
      </c>
      <c r="M1382">
        <v>0.38</v>
      </c>
      <c r="N1382">
        <f>IF(E1382="",Data_Validation!$B$1,E1382)</f>
        <v>81.61</v>
      </c>
      <c r="O1382">
        <f>IF(J1382="",Data_Validation!$B$2,J1382)</f>
        <v>24</v>
      </c>
      <c r="P1382">
        <f t="shared" si="189"/>
        <v>1</v>
      </c>
      <c r="Q1382" s="2">
        <f>CustomerData[[#This Row],[avg_order_value_clean]]*CustomerData[[#This Row],[total_orders]]</f>
        <v>489.65999999999997</v>
      </c>
      <c r="R1382" s="2" t="str">
        <f t="shared" si="197"/>
        <v>Inactive</v>
      </c>
      <c r="S1382" s="2" t="str">
        <f t="shared" si="190"/>
        <v>Medium Risk</v>
      </c>
      <c r="T1382" s="2" t="str">
        <f t="shared" si="191"/>
        <v>55+</v>
      </c>
      <c r="U1382" s="1">
        <f t="shared" ca="1" si="192"/>
        <v>1018</v>
      </c>
      <c r="V1382" s="2" t="str">
        <f t="shared" si="193"/>
        <v>Low Loyalty</v>
      </c>
      <c r="W1382" s="2" t="str">
        <f t="shared" si="194"/>
        <v>Legitimate</v>
      </c>
      <c r="X1382" s="2" t="str">
        <f>IF(Q1382&lt;Data_Validation!$B$8,"Low Value",IF(Q1382&lt;Data_Validation!$B$9,"Medium Value","High Value"))</f>
        <v>Low Value</v>
      </c>
      <c r="Y1382" s="2" t="str">
        <f t="shared" si="195"/>
        <v>Stable</v>
      </c>
      <c r="Z1382" s="2" t="str">
        <f t="shared" si="196"/>
        <v>Check Data</v>
      </c>
    </row>
    <row r="1383" spans="1:26" x14ac:dyDescent="0.3">
      <c r="A1383" t="s">
        <v>1307</v>
      </c>
      <c r="B1383">
        <v>58</v>
      </c>
      <c r="C1383" t="s">
        <v>25</v>
      </c>
      <c r="D1383" t="s">
        <v>37</v>
      </c>
      <c r="E1383">
        <v>88.37</v>
      </c>
      <c r="F1383">
        <v>13</v>
      </c>
      <c r="G1383">
        <v>289</v>
      </c>
      <c r="H1383">
        <v>0</v>
      </c>
      <c r="I1383" t="s">
        <v>23</v>
      </c>
      <c r="J1383">
        <v>48.3</v>
      </c>
      <c r="K1383" s="1">
        <v>45650</v>
      </c>
      <c r="L1383">
        <v>96</v>
      </c>
      <c r="M1383">
        <v>0.25</v>
      </c>
      <c r="N1383">
        <f>IF(E1383="",Data_Validation!$B$1,E1383)</f>
        <v>88.37</v>
      </c>
      <c r="O1383">
        <f>IF(J1383="",Data_Validation!$B$2,J1383)</f>
        <v>48.3</v>
      </c>
      <c r="P1383">
        <f t="shared" si="189"/>
        <v>1</v>
      </c>
      <c r="Q1383" s="2">
        <f>CustomerData[[#This Row],[avg_order_value_clean]]*CustomerData[[#This Row],[total_orders]]</f>
        <v>1148.81</v>
      </c>
      <c r="R1383" s="2" t="str">
        <f t="shared" si="197"/>
        <v>Inactive</v>
      </c>
      <c r="S1383" s="2" t="str">
        <f t="shared" si="190"/>
        <v>Medium Risk</v>
      </c>
      <c r="T1383" s="2" t="str">
        <f t="shared" si="191"/>
        <v>55+</v>
      </c>
      <c r="U1383" s="1">
        <f t="shared" ca="1" si="192"/>
        <v>611</v>
      </c>
      <c r="V1383" s="2" t="str">
        <f t="shared" si="193"/>
        <v>High Loyalty</v>
      </c>
      <c r="W1383" s="2" t="str">
        <f t="shared" si="194"/>
        <v>Legitimate</v>
      </c>
      <c r="X1383" s="2" t="str">
        <f>IF(Q1383&lt;Data_Validation!$B$8,"Low Value",IF(Q1383&lt;Data_Validation!$B$9,"Medium Value","High Value"))</f>
        <v>Low Value</v>
      </c>
      <c r="Y1383" s="2" t="str">
        <f t="shared" si="195"/>
        <v>Stable</v>
      </c>
      <c r="Z1383" s="2" t="str">
        <f t="shared" si="196"/>
        <v>Check Data</v>
      </c>
    </row>
    <row r="1384" spans="1:26" x14ac:dyDescent="0.3">
      <c r="A1384" t="s">
        <v>1308</v>
      </c>
      <c r="B1384">
        <v>30</v>
      </c>
      <c r="C1384" t="s">
        <v>21</v>
      </c>
      <c r="D1384" t="s">
        <v>44</v>
      </c>
      <c r="E1384">
        <v>283.57</v>
      </c>
      <c r="F1384">
        <v>10</v>
      </c>
      <c r="G1384">
        <v>46</v>
      </c>
      <c r="H1384">
        <v>0</v>
      </c>
      <c r="I1384" t="s">
        <v>40</v>
      </c>
      <c r="J1384">
        <v>77.3</v>
      </c>
      <c r="K1384" s="1">
        <v>44528</v>
      </c>
      <c r="L1384">
        <v>54</v>
      </c>
      <c r="M1384">
        <v>0.32</v>
      </c>
      <c r="N1384">
        <f>IF(E1384="",Data_Validation!$B$1,E1384)</f>
        <v>283.57</v>
      </c>
      <c r="O1384">
        <f>IF(J1384="",Data_Validation!$B$2,J1384)</f>
        <v>77.3</v>
      </c>
      <c r="P1384">
        <f t="shared" si="189"/>
        <v>1</v>
      </c>
      <c r="Q1384" s="2">
        <f>CustomerData[[#This Row],[avg_order_value_clean]]*CustomerData[[#This Row],[total_orders]]</f>
        <v>2835.7</v>
      </c>
      <c r="R1384" s="2" t="str">
        <f t="shared" si="197"/>
        <v>At Risk</v>
      </c>
      <c r="S1384" s="2" t="str">
        <f t="shared" si="190"/>
        <v>Medium Risk</v>
      </c>
      <c r="T1384" s="2" t="str">
        <f t="shared" si="191"/>
        <v>25-34</v>
      </c>
      <c r="U1384" s="1">
        <f t="shared" ca="1" si="192"/>
        <v>1733</v>
      </c>
      <c r="V1384" s="2" t="str">
        <f t="shared" si="193"/>
        <v>Medium Loyalty</v>
      </c>
      <c r="W1384" s="2" t="str">
        <f t="shared" si="194"/>
        <v>Legitimate</v>
      </c>
      <c r="X1384" s="2" t="str">
        <f>IF(Q1384&lt;Data_Validation!$B$8,"Low Value",IF(Q1384&lt;Data_Validation!$B$9,"Medium Value","High Value"))</f>
        <v>High Value</v>
      </c>
      <c r="Y1384" s="2" t="str">
        <f t="shared" si="195"/>
        <v>High Value - Maintain</v>
      </c>
      <c r="Z1384" s="2" t="str">
        <f t="shared" si="196"/>
        <v>Check Data</v>
      </c>
    </row>
    <row r="1385" spans="1:26" x14ac:dyDescent="0.3">
      <c r="A1385" t="s">
        <v>1309</v>
      </c>
      <c r="B1385">
        <v>56</v>
      </c>
      <c r="C1385" t="s">
        <v>14</v>
      </c>
      <c r="D1385" t="s">
        <v>37</v>
      </c>
      <c r="E1385">
        <v>134.16</v>
      </c>
      <c r="F1385">
        <v>13</v>
      </c>
      <c r="G1385">
        <v>23</v>
      </c>
      <c r="H1385">
        <v>0</v>
      </c>
      <c r="I1385" t="s">
        <v>23</v>
      </c>
      <c r="J1385">
        <v>23</v>
      </c>
      <c r="K1385" s="1">
        <v>44487</v>
      </c>
      <c r="L1385">
        <v>49</v>
      </c>
      <c r="M1385">
        <v>0.41</v>
      </c>
      <c r="N1385">
        <f>IF(E1385="",Data_Validation!$B$1,E1385)</f>
        <v>134.16</v>
      </c>
      <c r="O1385">
        <f>IF(J1385="",Data_Validation!$B$2,J1385)</f>
        <v>23</v>
      </c>
      <c r="P1385">
        <f t="shared" si="189"/>
        <v>1</v>
      </c>
      <c r="Q1385" s="2">
        <f>CustomerData[[#This Row],[avg_order_value_clean]]*CustomerData[[#This Row],[total_orders]]</f>
        <v>1744.08</v>
      </c>
      <c r="R1385" s="2" t="str">
        <f t="shared" si="197"/>
        <v>Active</v>
      </c>
      <c r="S1385" s="2" t="str">
        <f t="shared" si="190"/>
        <v>Medium Risk</v>
      </c>
      <c r="T1385" s="2" t="str">
        <f t="shared" si="191"/>
        <v>55+</v>
      </c>
      <c r="U1385" s="1">
        <f t="shared" ca="1" si="192"/>
        <v>1774</v>
      </c>
      <c r="V1385" s="2" t="str">
        <f t="shared" si="193"/>
        <v>Medium Loyalty</v>
      </c>
      <c r="W1385" s="2" t="str">
        <f t="shared" si="194"/>
        <v>Legitimate</v>
      </c>
      <c r="X1385" s="2" t="str">
        <f>IF(Q1385&lt;Data_Validation!$B$8,"Low Value",IF(Q1385&lt;Data_Validation!$B$9,"Medium Value","High Value"))</f>
        <v>High Value</v>
      </c>
      <c r="Y1385" s="2" t="str">
        <f t="shared" si="195"/>
        <v>High Value - Maintain</v>
      </c>
      <c r="Z1385" s="2" t="str">
        <f t="shared" si="196"/>
        <v>Check Data</v>
      </c>
    </row>
    <row r="1386" spans="1:26" x14ac:dyDescent="0.3">
      <c r="A1386" t="s">
        <v>1310</v>
      </c>
      <c r="B1386">
        <v>22</v>
      </c>
      <c r="C1386" t="s">
        <v>14</v>
      </c>
      <c r="D1386" t="s">
        <v>35</v>
      </c>
      <c r="E1386">
        <v>85.44</v>
      </c>
      <c r="F1386">
        <v>4</v>
      </c>
      <c r="G1386">
        <v>335</v>
      </c>
      <c r="H1386">
        <v>0</v>
      </c>
      <c r="I1386" t="s">
        <v>23</v>
      </c>
      <c r="J1386">
        <v>96.3</v>
      </c>
      <c r="K1386" s="1">
        <v>44061</v>
      </c>
      <c r="L1386">
        <v>70</v>
      </c>
      <c r="M1386">
        <v>0.25</v>
      </c>
      <c r="N1386">
        <f>IF(E1386="",Data_Validation!$B$1,E1386)</f>
        <v>85.44</v>
      </c>
      <c r="O1386">
        <f>IF(J1386="",Data_Validation!$B$2,J1386)</f>
        <v>96.3</v>
      </c>
      <c r="P1386">
        <f t="shared" si="189"/>
        <v>1</v>
      </c>
      <c r="Q1386" s="2">
        <f>CustomerData[[#This Row],[avg_order_value_clean]]*CustomerData[[#This Row],[total_orders]]</f>
        <v>341.76</v>
      </c>
      <c r="R1386" s="2" t="str">
        <f t="shared" si="197"/>
        <v>Inactive</v>
      </c>
      <c r="S1386" s="2" t="str">
        <f t="shared" si="190"/>
        <v>Medium Risk</v>
      </c>
      <c r="T1386" s="2" t="str">
        <f t="shared" si="191"/>
        <v>Under 25</v>
      </c>
      <c r="U1386" s="1">
        <f t="shared" ca="1" si="192"/>
        <v>2200</v>
      </c>
      <c r="V1386" s="2" t="str">
        <f t="shared" si="193"/>
        <v>High Loyalty</v>
      </c>
      <c r="W1386" s="2" t="str">
        <f t="shared" si="194"/>
        <v>Legitimate</v>
      </c>
      <c r="X1386" s="2" t="str">
        <f>IF(Q1386&lt;Data_Validation!$B$8,"Low Value",IF(Q1386&lt;Data_Validation!$B$9,"Medium Value","High Value"))</f>
        <v>Low Value</v>
      </c>
      <c r="Y1386" s="2" t="str">
        <f t="shared" si="195"/>
        <v>Stable</v>
      </c>
      <c r="Z1386" s="2" t="str">
        <f t="shared" si="196"/>
        <v>Check Data</v>
      </c>
    </row>
    <row r="1387" spans="1:26" x14ac:dyDescent="0.3">
      <c r="A1387" t="s">
        <v>1311</v>
      </c>
      <c r="B1387">
        <v>75</v>
      </c>
      <c r="C1387" t="s">
        <v>14</v>
      </c>
      <c r="D1387" t="s">
        <v>44</v>
      </c>
      <c r="E1387">
        <v>68.13</v>
      </c>
      <c r="F1387">
        <v>9</v>
      </c>
      <c r="G1387">
        <v>283</v>
      </c>
      <c r="H1387">
        <v>0</v>
      </c>
      <c r="I1387" t="s">
        <v>16</v>
      </c>
      <c r="J1387">
        <v>20.3</v>
      </c>
      <c r="K1387" s="1">
        <v>44087</v>
      </c>
      <c r="L1387">
        <v>78</v>
      </c>
      <c r="M1387">
        <v>0.12</v>
      </c>
      <c r="N1387">
        <f>IF(E1387="",Data_Validation!$B$1,E1387)</f>
        <v>68.13</v>
      </c>
      <c r="O1387">
        <f>IF(J1387="",Data_Validation!$B$2,J1387)</f>
        <v>20.3</v>
      </c>
      <c r="P1387">
        <f t="shared" si="189"/>
        <v>1</v>
      </c>
      <c r="Q1387" s="2">
        <f>CustomerData[[#This Row],[avg_order_value_clean]]*CustomerData[[#This Row],[total_orders]]</f>
        <v>613.16999999999996</v>
      </c>
      <c r="R1387" s="2" t="str">
        <f t="shared" si="197"/>
        <v>Inactive</v>
      </c>
      <c r="S1387" s="2" t="str">
        <f t="shared" si="190"/>
        <v>Low Risk</v>
      </c>
      <c r="T1387" s="2" t="str">
        <f t="shared" si="191"/>
        <v>55+</v>
      </c>
      <c r="U1387" s="1">
        <f t="shared" ca="1" si="192"/>
        <v>2174</v>
      </c>
      <c r="V1387" s="2" t="str">
        <f t="shared" si="193"/>
        <v>High Loyalty</v>
      </c>
      <c r="W1387" s="2" t="str">
        <f t="shared" si="194"/>
        <v>Legitimate</v>
      </c>
      <c r="X1387" s="2" t="str">
        <f>IF(Q1387&lt;Data_Validation!$B$8,"Low Value",IF(Q1387&lt;Data_Validation!$B$9,"Medium Value","High Value"))</f>
        <v>Low Value</v>
      </c>
      <c r="Y1387" s="2" t="str">
        <f t="shared" si="195"/>
        <v>Stable</v>
      </c>
      <c r="Z1387" s="2" t="str">
        <f t="shared" si="196"/>
        <v>Check Data</v>
      </c>
    </row>
    <row r="1388" spans="1:26" x14ac:dyDescent="0.3">
      <c r="A1388" t="s">
        <v>1312</v>
      </c>
      <c r="B1388">
        <v>27</v>
      </c>
      <c r="C1388" t="s">
        <v>21</v>
      </c>
      <c r="D1388" t="s">
        <v>37</v>
      </c>
      <c r="E1388">
        <v>56.45</v>
      </c>
      <c r="F1388">
        <v>15</v>
      </c>
      <c r="G1388">
        <v>173</v>
      </c>
      <c r="H1388">
        <v>0</v>
      </c>
      <c r="I1388" t="s">
        <v>40</v>
      </c>
      <c r="J1388">
        <v>1.4</v>
      </c>
      <c r="K1388" s="1">
        <v>44050</v>
      </c>
      <c r="L1388">
        <v>93</v>
      </c>
      <c r="M1388">
        <v>0.06</v>
      </c>
      <c r="N1388">
        <f>IF(E1388="",Data_Validation!$B$1,E1388)</f>
        <v>56.45</v>
      </c>
      <c r="O1388">
        <f>IF(J1388="",Data_Validation!$B$2,J1388)</f>
        <v>1.4</v>
      </c>
      <c r="P1388">
        <f t="shared" si="189"/>
        <v>1</v>
      </c>
      <c r="Q1388" s="2">
        <f>CustomerData[[#This Row],[avg_order_value_clean]]*CustomerData[[#This Row],[total_orders]]</f>
        <v>846.75</v>
      </c>
      <c r="R1388" s="2" t="str">
        <f t="shared" si="197"/>
        <v>Inactive</v>
      </c>
      <c r="S1388" s="2" t="str">
        <f t="shared" si="190"/>
        <v>Low Risk</v>
      </c>
      <c r="T1388" s="2" t="str">
        <f t="shared" si="191"/>
        <v>25-34</v>
      </c>
      <c r="U1388" s="1">
        <f t="shared" ca="1" si="192"/>
        <v>2211</v>
      </c>
      <c r="V1388" s="2" t="str">
        <f t="shared" si="193"/>
        <v>High Loyalty</v>
      </c>
      <c r="W1388" s="2" t="str">
        <f t="shared" si="194"/>
        <v>Legitimate</v>
      </c>
      <c r="X1388" s="2" t="str">
        <f>IF(Q1388&lt;Data_Validation!$B$8,"Low Value",IF(Q1388&lt;Data_Validation!$B$9,"Medium Value","High Value"))</f>
        <v>Low Value</v>
      </c>
      <c r="Y1388" s="2" t="str">
        <f t="shared" si="195"/>
        <v>Stable</v>
      </c>
      <c r="Z1388" s="2" t="str">
        <f t="shared" si="196"/>
        <v>Check Data</v>
      </c>
    </row>
    <row r="1389" spans="1:26" x14ac:dyDescent="0.3">
      <c r="A1389" t="s">
        <v>1313</v>
      </c>
      <c r="B1389">
        <v>27</v>
      </c>
      <c r="C1389" t="s">
        <v>21</v>
      </c>
      <c r="D1389" t="s">
        <v>22</v>
      </c>
      <c r="E1389">
        <v>60.73</v>
      </c>
      <c r="F1389">
        <v>11</v>
      </c>
      <c r="G1389">
        <v>306</v>
      </c>
      <c r="H1389">
        <v>0</v>
      </c>
      <c r="I1389" t="s">
        <v>40</v>
      </c>
      <c r="J1389">
        <v>77.8</v>
      </c>
      <c r="K1389" s="1">
        <v>44524</v>
      </c>
      <c r="L1389">
        <v>37</v>
      </c>
      <c r="M1389">
        <v>0.46</v>
      </c>
      <c r="N1389">
        <f>IF(E1389="",Data_Validation!$B$1,E1389)</f>
        <v>60.73</v>
      </c>
      <c r="O1389">
        <f>IF(J1389="",Data_Validation!$B$2,J1389)</f>
        <v>77.8</v>
      </c>
      <c r="P1389">
        <f t="shared" si="189"/>
        <v>3</v>
      </c>
      <c r="Q1389" s="2">
        <f>CustomerData[[#This Row],[avg_order_value_clean]]*CustomerData[[#This Row],[total_orders]]</f>
        <v>668.03</v>
      </c>
      <c r="R1389" s="2" t="str">
        <f t="shared" si="197"/>
        <v>Inactive</v>
      </c>
      <c r="S1389" s="2" t="str">
        <f t="shared" si="190"/>
        <v>Medium Risk</v>
      </c>
      <c r="T1389" s="2" t="str">
        <f t="shared" si="191"/>
        <v>25-34</v>
      </c>
      <c r="U1389" s="1">
        <f t="shared" ca="1" si="192"/>
        <v>1737</v>
      </c>
      <c r="V1389" s="2" t="str">
        <f t="shared" si="193"/>
        <v>Low Loyalty</v>
      </c>
      <c r="W1389" s="2" t="str">
        <f t="shared" si="194"/>
        <v>Legitimate</v>
      </c>
      <c r="X1389" s="2" t="str">
        <f>IF(Q1389&lt;Data_Validation!$B$8,"Low Value",IF(Q1389&lt;Data_Validation!$B$9,"Medium Value","High Value"))</f>
        <v>Low Value</v>
      </c>
      <c r="Y1389" s="2" t="str">
        <f t="shared" si="195"/>
        <v>Stable</v>
      </c>
      <c r="Z1389" s="2" t="str">
        <f t="shared" si="196"/>
        <v>Check Data</v>
      </c>
    </row>
    <row r="1390" spans="1:26" x14ac:dyDescent="0.3">
      <c r="A1390" t="s">
        <v>1314</v>
      </c>
      <c r="B1390">
        <v>55</v>
      </c>
      <c r="C1390" t="s">
        <v>14</v>
      </c>
      <c r="D1390" t="s">
        <v>22</v>
      </c>
      <c r="E1390">
        <v>139.02000000000001</v>
      </c>
      <c r="F1390">
        <v>9</v>
      </c>
      <c r="G1390">
        <v>261</v>
      </c>
      <c r="H1390">
        <v>0</v>
      </c>
      <c r="I1390" t="s">
        <v>29</v>
      </c>
      <c r="J1390">
        <v>92.8</v>
      </c>
      <c r="K1390" s="1">
        <v>44319</v>
      </c>
      <c r="L1390">
        <v>22</v>
      </c>
      <c r="M1390">
        <v>0.47</v>
      </c>
      <c r="N1390">
        <f>IF(E1390="",Data_Validation!$B$1,E1390)</f>
        <v>139.02000000000001</v>
      </c>
      <c r="O1390">
        <f>IF(J1390="",Data_Validation!$B$2,J1390)</f>
        <v>92.8</v>
      </c>
      <c r="P1390">
        <f t="shared" si="189"/>
        <v>1</v>
      </c>
      <c r="Q1390" s="2">
        <f>CustomerData[[#This Row],[avg_order_value_clean]]*CustomerData[[#This Row],[total_orders]]</f>
        <v>1251.18</v>
      </c>
      <c r="R1390" s="2" t="str">
        <f t="shared" si="197"/>
        <v>Inactive</v>
      </c>
      <c r="S1390" s="2" t="str">
        <f t="shared" si="190"/>
        <v>Medium Risk</v>
      </c>
      <c r="T1390" s="2" t="str">
        <f t="shared" si="191"/>
        <v>55+</v>
      </c>
      <c r="U1390" s="1">
        <f t="shared" ca="1" si="192"/>
        <v>1942</v>
      </c>
      <c r="V1390" s="2" t="str">
        <f t="shared" si="193"/>
        <v>Low Loyalty</v>
      </c>
      <c r="W1390" s="2" t="str">
        <f t="shared" si="194"/>
        <v>Legitimate</v>
      </c>
      <c r="X1390" s="2" t="str">
        <f>IF(Q1390&lt;Data_Validation!$B$8,"Low Value",IF(Q1390&lt;Data_Validation!$B$9,"Medium Value","High Value"))</f>
        <v>Low Value</v>
      </c>
      <c r="Y1390" s="2" t="str">
        <f t="shared" si="195"/>
        <v>Stable</v>
      </c>
      <c r="Z1390" s="2" t="str">
        <f t="shared" si="196"/>
        <v>Check Data</v>
      </c>
    </row>
    <row r="1391" spans="1:26" x14ac:dyDescent="0.3">
      <c r="A1391" t="s">
        <v>1315</v>
      </c>
      <c r="B1391">
        <v>44</v>
      </c>
      <c r="C1391" t="s">
        <v>14</v>
      </c>
      <c r="D1391" t="s">
        <v>18</v>
      </c>
      <c r="E1391">
        <v>65.63</v>
      </c>
      <c r="F1391">
        <v>3</v>
      </c>
      <c r="G1391">
        <v>229</v>
      </c>
      <c r="H1391">
        <v>0</v>
      </c>
      <c r="I1391" t="s">
        <v>29</v>
      </c>
      <c r="J1391">
        <v>24.7</v>
      </c>
      <c r="K1391" s="1">
        <v>44233</v>
      </c>
      <c r="L1391">
        <v>84</v>
      </c>
      <c r="M1391">
        <v>0.3</v>
      </c>
      <c r="N1391">
        <f>IF(E1391="",Data_Validation!$B$1,E1391)</f>
        <v>65.63</v>
      </c>
      <c r="O1391">
        <f>IF(J1391="",Data_Validation!$B$2,J1391)</f>
        <v>24.7</v>
      </c>
      <c r="P1391">
        <f t="shared" si="189"/>
        <v>2</v>
      </c>
      <c r="Q1391" s="2">
        <f>CustomerData[[#This Row],[avg_order_value_clean]]*CustomerData[[#This Row],[total_orders]]</f>
        <v>196.89</v>
      </c>
      <c r="R1391" s="2" t="str">
        <f t="shared" si="197"/>
        <v>Inactive</v>
      </c>
      <c r="S1391" s="2" t="str">
        <f t="shared" si="190"/>
        <v>Medium Risk</v>
      </c>
      <c r="T1391" s="2" t="str">
        <f t="shared" si="191"/>
        <v>35-44</v>
      </c>
      <c r="U1391" s="1">
        <f t="shared" ca="1" si="192"/>
        <v>2028</v>
      </c>
      <c r="V1391" s="2" t="str">
        <f t="shared" si="193"/>
        <v>High Loyalty</v>
      </c>
      <c r="W1391" s="2" t="str">
        <f t="shared" si="194"/>
        <v>Legitimate</v>
      </c>
      <c r="X1391" s="2" t="str">
        <f>IF(Q1391&lt;Data_Validation!$B$8,"Low Value",IF(Q1391&lt;Data_Validation!$B$9,"Medium Value","High Value"))</f>
        <v>Low Value</v>
      </c>
      <c r="Y1391" s="2" t="str">
        <f t="shared" si="195"/>
        <v>Stable</v>
      </c>
      <c r="Z1391" s="2" t="str">
        <f t="shared" si="196"/>
        <v>Check Data</v>
      </c>
    </row>
    <row r="1392" spans="1:26" x14ac:dyDescent="0.3">
      <c r="A1392" t="s">
        <v>1316</v>
      </c>
      <c r="B1392">
        <v>77</v>
      </c>
      <c r="C1392" t="s">
        <v>14</v>
      </c>
      <c r="D1392" t="s">
        <v>18</v>
      </c>
      <c r="E1392">
        <v>18.03</v>
      </c>
      <c r="F1392">
        <v>13</v>
      </c>
      <c r="G1392">
        <v>190</v>
      </c>
      <c r="H1392">
        <v>0</v>
      </c>
      <c r="I1392" t="s">
        <v>23</v>
      </c>
      <c r="J1392">
        <v>15.5</v>
      </c>
      <c r="K1392" s="1">
        <v>44933</v>
      </c>
      <c r="L1392">
        <v>8</v>
      </c>
      <c r="M1392">
        <v>0.6</v>
      </c>
      <c r="N1392">
        <f>IF(E1392="",Data_Validation!$B$1,E1392)</f>
        <v>18.03</v>
      </c>
      <c r="O1392">
        <f>IF(J1392="",Data_Validation!$B$2,J1392)</f>
        <v>15.5</v>
      </c>
      <c r="P1392">
        <f t="shared" si="189"/>
        <v>1</v>
      </c>
      <c r="Q1392" s="2">
        <f>CustomerData[[#This Row],[avg_order_value_clean]]*CustomerData[[#This Row],[total_orders]]</f>
        <v>234.39000000000001</v>
      </c>
      <c r="R1392" s="2" t="str">
        <f t="shared" si="197"/>
        <v>Inactive</v>
      </c>
      <c r="S1392" s="2" t="str">
        <f t="shared" si="190"/>
        <v>High Risk</v>
      </c>
      <c r="T1392" s="2" t="str">
        <f t="shared" si="191"/>
        <v>55+</v>
      </c>
      <c r="U1392" s="1">
        <f t="shared" ca="1" si="192"/>
        <v>1328</v>
      </c>
      <c r="V1392" s="2" t="str">
        <f t="shared" si="193"/>
        <v>Low Loyalty</v>
      </c>
      <c r="W1392" s="2" t="str">
        <f t="shared" si="194"/>
        <v>Legitimate</v>
      </c>
      <c r="X1392" s="2" t="str">
        <f>IF(Q1392&lt;Data_Validation!$B$8,"Low Value",IF(Q1392&lt;Data_Validation!$B$9,"Medium Value","High Value"))</f>
        <v>Low Value</v>
      </c>
      <c r="Y1392" s="2" t="str">
        <f t="shared" si="195"/>
        <v>At Risk - Develop</v>
      </c>
      <c r="Z1392" s="2" t="str">
        <f t="shared" si="196"/>
        <v>Check Data</v>
      </c>
    </row>
    <row r="1393" spans="1:26" x14ac:dyDescent="0.3">
      <c r="A1393" t="s">
        <v>1317</v>
      </c>
      <c r="B1393">
        <v>68</v>
      </c>
      <c r="C1393" t="s">
        <v>14</v>
      </c>
      <c r="D1393" t="s">
        <v>52</v>
      </c>
      <c r="E1393">
        <v>31.24</v>
      </c>
      <c r="F1393">
        <v>10</v>
      </c>
      <c r="G1393">
        <v>117</v>
      </c>
      <c r="H1393">
        <v>0</v>
      </c>
      <c r="I1393" t="s">
        <v>19</v>
      </c>
      <c r="J1393">
        <v>22.4</v>
      </c>
      <c r="K1393" s="1">
        <v>44720</v>
      </c>
      <c r="L1393">
        <v>91</v>
      </c>
      <c r="M1393">
        <v>0.25</v>
      </c>
      <c r="N1393">
        <f>IF(E1393="",Data_Validation!$B$1,E1393)</f>
        <v>31.24</v>
      </c>
      <c r="O1393">
        <f>IF(J1393="",Data_Validation!$B$2,J1393)</f>
        <v>22.4</v>
      </c>
      <c r="P1393">
        <f t="shared" si="189"/>
        <v>1</v>
      </c>
      <c r="Q1393" s="2">
        <f>CustomerData[[#This Row],[avg_order_value_clean]]*CustomerData[[#This Row],[total_orders]]</f>
        <v>312.39999999999998</v>
      </c>
      <c r="R1393" s="2" t="str">
        <f t="shared" si="197"/>
        <v>Inactive</v>
      </c>
      <c r="S1393" s="2" t="str">
        <f t="shared" si="190"/>
        <v>Medium Risk</v>
      </c>
      <c r="T1393" s="2" t="str">
        <f t="shared" si="191"/>
        <v>55+</v>
      </c>
      <c r="U1393" s="1">
        <f t="shared" ca="1" si="192"/>
        <v>1541</v>
      </c>
      <c r="V1393" s="2" t="str">
        <f t="shared" si="193"/>
        <v>High Loyalty</v>
      </c>
      <c r="W1393" s="2" t="str">
        <f t="shared" si="194"/>
        <v>Legitimate</v>
      </c>
      <c r="X1393" s="2" t="str">
        <f>IF(Q1393&lt;Data_Validation!$B$8,"Low Value",IF(Q1393&lt;Data_Validation!$B$9,"Medium Value","High Value"))</f>
        <v>Low Value</v>
      </c>
      <c r="Y1393" s="2" t="str">
        <f t="shared" si="195"/>
        <v>Stable</v>
      </c>
      <c r="Z1393" s="2" t="str">
        <f t="shared" si="196"/>
        <v>Check Data</v>
      </c>
    </row>
    <row r="1394" spans="1:26" x14ac:dyDescent="0.3">
      <c r="A1394" t="s">
        <v>1318</v>
      </c>
      <c r="B1394">
        <v>38</v>
      </c>
      <c r="C1394" t="s">
        <v>14</v>
      </c>
      <c r="D1394" t="s">
        <v>37</v>
      </c>
      <c r="E1394">
        <v>113.19</v>
      </c>
      <c r="F1394">
        <v>5</v>
      </c>
      <c r="G1394">
        <v>52</v>
      </c>
      <c r="H1394">
        <v>0</v>
      </c>
      <c r="I1394" t="s">
        <v>29</v>
      </c>
      <c r="J1394">
        <v>62.8</v>
      </c>
      <c r="K1394" s="1">
        <v>44414</v>
      </c>
      <c r="L1394">
        <v>57</v>
      </c>
      <c r="M1394">
        <v>0.44</v>
      </c>
      <c r="N1394">
        <f>IF(E1394="",Data_Validation!$B$1,E1394)</f>
        <v>113.19</v>
      </c>
      <c r="O1394">
        <f>IF(J1394="",Data_Validation!$B$2,J1394)</f>
        <v>62.8</v>
      </c>
      <c r="P1394">
        <f t="shared" si="189"/>
        <v>1</v>
      </c>
      <c r="Q1394" s="2">
        <f>CustomerData[[#This Row],[avg_order_value_clean]]*CustomerData[[#This Row],[total_orders]]</f>
        <v>565.95000000000005</v>
      </c>
      <c r="R1394" s="2" t="str">
        <f t="shared" si="197"/>
        <v>At Risk</v>
      </c>
      <c r="S1394" s="2" t="str">
        <f t="shared" si="190"/>
        <v>Medium Risk</v>
      </c>
      <c r="T1394" s="2" t="str">
        <f t="shared" si="191"/>
        <v>35-44</v>
      </c>
      <c r="U1394" s="1">
        <f t="shared" ca="1" si="192"/>
        <v>1847</v>
      </c>
      <c r="V1394" s="2" t="str">
        <f t="shared" si="193"/>
        <v>Medium Loyalty</v>
      </c>
      <c r="W1394" s="2" t="str">
        <f t="shared" si="194"/>
        <v>Legitimate</v>
      </c>
      <c r="X1394" s="2" t="str">
        <f>IF(Q1394&lt;Data_Validation!$B$8,"Low Value",IF(Q1394&lt;Data_Validation!$B$9,"Medium Value","High Value"))</f>
        <v>Low Value</v>
      </c>
      <c r="Y1394" s="2" t="str">
        <f t="shared" si="195"/>
        <v>Stable</v>
      </c>
      <c r="Z1394" s="2" t="str">
        <f t="shared" si="196"/>
        <v>Check Data</v>
      </c>
    </row>
    <row r="1395" spans="1:26" x14ac:dyDescent="0.3">
      <c r="A1395" t="s">
        <v>1319</v>
      </c>
      <c r="B1395">
        <v>25</v>
      </c>
      <c r="C1395" t="s">
        <v>14</v>
      </c>
      <c r="D1395" t="s">
        <v>18</v>
      </c>
      <c r="E1395">
        <v>35.24</v>
      </c>
      <c r="F1395">
        <v>7</v>
      </c>
      <c r="G1395">
        <v>191</v>
      </c>
      <c r="H1395">
        <v>0</v>
      </c>
      <c r="I1395" t="s">
        <v>29</v>
      </c>
      <c r="J1395">
        <v>57.9</v>
      </c>
      <c r="K1395" s="1">
        <v>45155</v>
      </c>
      <c r="L1395">
        <v>71</v>
      </c>
      <c r="M1395">
        <v>0.56000000000000005</v>
      </c>
      <c r="N1395">
        <f>IF(E1395="",Data_Validation!$B$1,E1395)</f>
        <v>35.24</v>
      </c>
      <c r="O1395">
        <f>IF(J1395="",Data_Validation!$B$2,J1395)</f>
        <v>57.9</v>
      </c>
      <c r="P1395">
        <f t="shared" si="189"/>
        <v>2</v>
      </c>
      <c r="Q1395" s="2">
        <f>CustomerData[[#This Row],[avg_order_value_clean]]*CustomerData[[#This Row],[total_orders]]</f>
        <v>246.68</v>
      </c>
      <c r="R1395" s="2" t="str">
        <f t="shared" si="197"/>
        <v>Inactive</v>
      </c>
      <c r="S1395" s="2" t="str">
        <f t="shared" si="190"/>
        <v>High Risk</v>
      </c>
      <c r="T1395" s="2" t="str">
        <f t="shared" si="191"/>
        <v>25-34</v>
      </c>
      <c r="U1395" s="1">
        <f t="shared" ca="1" si="192"/>
        <v>1106</v>
      </c>
      <c r="V1395" s="2" t="str">
        <f t="shared" si="193"/>
        <v>High Loyalty</v>
      </c>
      <c r="W1395" s="2" t="str">
        <f t="shared" si="194"/>
        <v>Legitimate</v>
      </c>
      <c r="X1395" s="2" t="str">
        <f>IF(Q1395&lt;Data_Validation!$B$8,"Low Value",IF(Q1395&lt;Data_Validation!$B$9,"Medium Value","High Value"))</f>
        <v>Low Value</v>
      </c>
      <c r="Y1395" s="2" t="str">
        <f t="shared" si="195"/>
        <v>At Risk - Develop</v>
      </c>
      <c r="Z1395" s="2" t="str">
        <f t="shared" si="196"/>
        <v>Check Data</v>
      </c>
    </row>
    <row r="1396" spans="1:26" x14ac:dyDescent="0.3">
      <c r="A1396" t="s">
        <v>1320</v>
      </c>
      <c r="B1396">
        <v>18</v>
      </c>
      <c r="C1396" t="s">
        <v>14</v>
      </c>
      <c r="D1396" t="s">
        <v>35</v>
      </c>
      <c r="E1396">
        <v>57.56</v>
      </c>
      <c r="F1396">
        <v>12</v>
      </c>
      <c r="G1396">
        <v>59</v>
      </c>
      <c r="H1396">
        <v>0</v>
      </c>
      <c r="I1396" t="s">
        <v>23</v>
      </c>
      <c r="K1396" s="1">
        <v>44226</v>
      </c>
      <c r="L1396">
        <v>60</v>
      </c>
      <c r="M1396">
        <v>0.23</v>
      </c>
      <c r="N1396">
        <f>IF(E1396="",Data_Validation!$B$1,E1396)</f>
        <v>57.56</v>
      </c>
      <c r="O1396">
        <f>IF(J1396="",Data_Validation!$B$2,J1396)</f>
        <v>250</v>
      </c>
      <c r="P1396">
        <f t="shared" si="189"/>
        <v>1</v>
      </c>
      <c r="Q1396" s="2">
        <f>CustomerData[[#This Row],[avg_order_value_clean]]*CustomerData[[#This Row],[total_orders]]</f>
        <v>690.72</v>
      </c>
      <c r="R1396" s="2" t="str">
        <f t="shared" si="197"/>
        <v>At Risk</v>
      </c>
      <c r="S1396" s="2" t="str">
        <f t="shared" si="190"/>
        <v>Medium Risk</v>
      </c>
      <c r="T1396" s="2" t="str">
        <f t="shared" si="191"/>
        <v>Under 25</v>
      </c>
      <c r="U1396" s="1">
        <f t="shared" ca="1" si="192"/>
        <v>2035</v>
      </c>
      <c r="V1396" s="2" t="str">
        <f t="shared" si="193"/>
        <v>Medium Loyalty</v>
      </c>
      <c r="W1396" s="2" t="str">
        <f t="shared" si="194"/>
        <v>Legitimate</v>
      </c>
      <c r="X1396" s="2" t="str">
        <f>IF(Q1396&lt;Data_Validation!$B$8,"Low Value",IF(Q1396&lt;Data_Validation!$B$9,"Medium Value","High Value"))</f>
        <v>Low Value</v>
      </c>
      <c r="Y1396" s="2" t="str">
        <f t="shared" si="195"/>
        <v>Stable</v>
      </c>
      <c r="Z1396" s="2" t="str">
        <f t="shared" si="196"/>
        <v>Check Data</v>
      </c>
    </row>
    <row r="1397" spans="1:26" x14ac:dyDescent="0.3">
      <c r="A1397" t="s">
        <v>20</v>
      </c>
      <c r="B1397">
        <v>45</v>
      </c>
      <c r="C1397" t="s">
        <v>21</v>
      </c>
      <c r="D1397" t="s">
        <v>50</v>
      </c>
      <c r="E1397">
        <v>149.34</v>
      </c>
      <c r="F1397">
        <v>12</v>
      </c>
      <c r="G1397">
        <v>10</v>
      </c>
      <c r="H1397">
        <v>0</v>
      </c>
      <c r="I1397" t="s">
        <v>40</v>
      </c>
      <c r="J1397">
        <v>0.8</v>
      </c>
      <c r="K1397" s="1">
        <v>44055</v>
      </c>
      <c r="L1397">
        <v>55</v>
      </c>
      <c r="M1397">
        <v>0.56000000000000005</v>
      </c>
      <c r="N1397">
        <f>IF(E1397="",Data_Validation!$B$1,E1397)</f>
        <v>149.34</v>
      </c>
      <c r="O1397">
        <f>IF(J1397="",Data_Validation!$B$2,J1397)</f>
        <v>0.8</v>
      </c>
      <c r="P1397">
        <f t="shared" si="189"/>
        <v>2</v>
      </c>
      <c r="Q1397" s="2">
        <f>CustomerData[[#This Row],[avg_order_value_clean]]*CustomerData[[#This Row],[total_orders]]</f>
        <v>1792.08</v>
      </c>
      <c r="R1397" s="2" t="str">
        <f t="shared" si="197"/>
        <v>Active</v>
      </c>
      <c r="S1397" s="2" t="str">
        <f t="shared" si="190"/>
        <v>High Risk</v>
      </c>
      <c r="T1397" s="2" t="str">
        <f t="shared" si="191"/>
        <v>45-54</v>
      </c>
      <c r="U1397" s="1">
        <f t="shared" ca="1" si="192"/>
        <v>2206</v>
      </c>
      <c r="V1397" s="2" t="str">
        <f t="shared" si="193"/>
        <v>Medium Loyalty</v>
      </c>
      <c r="W1397" s="2" t="str">
        <f t="shared" si="194"/>
        <v>Legitimate</v>
      </c>
      <c r="X1397" s="2" t="str">
        <f>IF(Q1397&lt;Data_Validation!$B$8,"Low Value",IF(Q1397&lt;Data_Validation!$B$9,"Medium Value","High Value"))</f>
        <v>High Value</v>
      </c>
      <c r="Y1397" s="2" t="str">
        <f t="shared" si="195"/>
        <v>Critical - Retain</v>
      </c>
      <c r="Z1397" s="2" t="str">
        <f t="shared" si="196"/>
        <v>Valid</v>
      </c>
    </row>
    <row r="1398" spans="1:26" x14ac:dyDescent="0.3">
      <c r="A1398" t="s">
        <v>1321</v>
      </c>
      <c r="B1398">
        <v>66</v>
      </c>
      <c r="C1398" t="s">
        <v>14</v>
      </c>
      <c r="D1398" t="s">
        <v>18</v>
      </c>
      <c r="E1398">
        <v>93.21</v>
      </c>
      <c r="F1398">
        <v>3</v>
      </c>
      <c r="G1398">
        <v>259</v>
      </c>
      <c r="H1398">
        <v>0</v>
      </c>
      <c r="I1398" t="s">
        <v>29</v>
      </c>
      <c r="J1398">
        <v>15.7</v>
      </c>
      <c r="K1398" s="1">
        <v>45597</v>
      </c>
      <c r="L1398">
        <v>34</v>
      </c>
      <c r="M1398">
        <v>0.19</v>
      </c>
      <c r="N1398">
        <f>IF(E1398="",Data_Validation!$B$1,E1398)</f>
        <v>93.21</v>
      </c>
      <c r="O1398">
        <f>IF(J1398="",Data_Validation!$B$2,J1398)</f>
        <v>15.7</v>
      </c>
      <c r="P1398">
        <f t="shared" si="189"/>
        <v>1</v>
      </c>
      <c r="Q1398" s="2">
        <f>CustomerData[[#This Row],[avg_order_value_clean]]*CustomerData[[#This Row],[total_orders]]</f>
        <v>279.63</v>
      </c>
      <c r="R1398" s="2" t="str">
        <f t="shared" si="197"/>
        <v>Inactive</v>
      </c>
      <c r="S1398" s="2" t="str">
        <f t="shared" si="190"/>
        <v>Low Risk</v>
      </c>
      <c r="T1398" s="2" t="str">
        <f t="shared" si="191"/>
        <v>55+</v>
      </c>
      <c r="U1398" s="1">
        <f t="shared" ca="1" si="192"/>
        <v>664</v>
      </c>
      <c r="V1398" s="2" t="str">
        <f t="shared" si="193"/>
        <v>Low Loyalty</v>
      </c>
      <c r="W1398" s="2" t="str">
        <f t="shared" si="194"/>
        <v>Legitimate</v>
      </c>
      <c r="X1398" s="2" t="str">
        <f>IF(Q1398&lt;Data_Validation!$B$8,"Low Value",IF(Q1398&lt;Data_Validation!$B$9,"Medium Value","High Value"))</f>
        <v>Low Value</v>
      </c>
      <c r="Y1398" s="2" t="str">
        <f t="shared" si="195"/>
        <v>Stable</v>
      </c>
      <c r="Z1398" s="2" t="str">
        <f t="shared" si="196"/>
        <v>Check Data</v>
      </c>
    </row>
    <row r="1399" spans="1:26" x14ac:dyDescent="0.3">
      <c r="A1399" t="s">
        <v>253</v>
      </c>
      <c r="B1399">
        <v>56</v>
      </c>
      <c r="C1399" t="s">
        <v>14</v>
      </c>
      <c r="D1399" t="s">
        <v>37</v>
      </c>
      <c r="E1399">
        <v>34.869999999999997</v>
      </c>
      <c r="F1399">
        <v>14</v>
      </c>
      <c r="G1399">
        <v>269</v>
      </c>
      <c r="H1399">
        <v>0</v>
      </c>
      <c r="I1399" t="s">
        <v>19</v>
      </c>
      <c r="J1399">
        <v>24.3</v>
      </c>
      <c r="K1399" s="1">
        <v>44251</v>
      </c>
      <c r="L1399">
        <v>41</v>
      </c>
      <c r="M1399">
        <v>0.52</v>
      </c>
      <c r="N1399">
        <f>IF(E1399="",Data_Validation!$B$1,E1399)</f>
        <v>34.869999999999997</v>
      </c>
      <c r="O1399">
        <f>IF(J1399="",Data_Validation!$B$2,J1399)</f>
        <v>24.3</v>
      </c>
      <c r="P1399">
        <f t="shared" si="189"/>
        <v>2</v>
      </c>
      <c r="Q1399" s="2">
        <f>CustomerData[[#This Row],[avg_order_value_clean]]*CustomerData[[#This Row],[total_orders]]</f>
        <v>488.17999999999995</v>
      </c>
      <c r="R1399" s="2" t="str">
        <f t="shared" si="197"/>
        <v>Inactive</v>
      </c>
      <c r="S1399" s="2" t="str">
        <f t="shared" si="190"/>
        <v>High Risk</v>
      </c>
      <c r="T1399" s="2" t="str">
        <f t="shared" si="191"/>
        <v>55+</v>
      </c>
      <c r="U1399" s="1">
        <f t="shared" ca="1" si="192"/>
        <v>2010</v>
      </c>
      <c r="V1399" s="2" t="str">
        <f t="shared" si="193"/>
        <v>Medium Loyalty</v>
      </c>
      <c r="W1399" s="2" t="str">
        <f t="shared" si="194"/>
        <v>Legitimate</v>
      </c>
      <c r="X1399" s="2" t="str">
        <f>IF(Q1399&lt;Data_Validation!$B$8,"Low Value",IF(Q1399&lt;Data_Validation!$B$9,"Medium Value","High Value"))</f>
        <v>Low Value</v>
      </c>
      <c r="Y1399" s="2" t="str">
        <f t="shared" si="195"/>
        <v>At Risk - Develop</v>
      </c>
      <c r="Z1399" s="2" t="str">
        <f t="shared" si="196"/>
        <v>Check Data</v>
      </c>
    </row>
    <row r="1400" spans="1:26" x14ac:dyDescent="0.3">
      <c r="A1400" t="s">
        <v>1322</v>
      </c>
      <c r="B1400">
        <v>31</v>
      </c>
      <c r="C1400" t="s">
        <v>21</v>
      </c>
      <c r="D1400" t="s">
        <v>22</v>
      </c>
      <c r="E1400">
        <v>172.89</v>
      </c>
      <c r="F1400">
        <v>8</v>
      </c>
      <c r="G1400">
        <v>140</v>
      </c>
      <c r="H1400">
        <v>0</v>
      </c>
      <c r="I1400" t="s">
        <v>23</v>
      </c>
      <c r="J1400">
        <v>69.7</v>
      </c>
      <c r="K1400" s="1">
        <v>45418</v>
      </c>
      <c r="L1400">
        <v>28</v>
      </c>
      <c r="M1400">
        <v>0.28000000000000003</v>
      </c>
      <c r="N1400">
        <f>IF(E1400="",Data_Validation!$B$1,E1400)</f>
        <v>172.89</v>
      </c>
      <c r="O1400">
        <f>IF(J1400="",Data_Validation!$B$2,J1400)</f>
        <v>69.7</v>
      </c>
      <c r="P1400">
        <f t="shared" si="189"/>
        <v>3</v>
      </c>
      <c r="Q1400" s="2">
        <f>CustomerData[[#This Row],[avg_order_value_clean]]*CustomerData[[#This Row],[total_orders]]</f>
        <v>1383.12</v>
      </c>
      <c r="R1400" s="2" t="str">
        <f t="shared" si="197"/>
        <v>Inactive</v>
      </c>
      <c r="S1400" s="2" t="str">
        <f t="shared" si="190"/>
        <v>Medium Risk</v>
      </c>
      <c r="T1400" s="2" t="str">
        <f t="shared" si="191"/>
        <v>25-34</v>
      </c>
      <c r="U1400" s="1">
        <f t="shared" ca="1" si="192"/>
        <v>843</v>
      </c>
      <c r="V1400" s="2" t="str">
        <f t="shared" si="193"/>
        <v>Low Loyalty</v>
      </c>
      <c r="W1400" s="2" t="str">
        <f t="shared" si="194"/>
        <v>Legitimate</v>
      </c>
      <c r="X1400" s="2" t="str">
        <f>IF(Q1400&lt;Data_Validation!$B$8,"Low Value",IF(Q1400&lt;Data_Validation!$B$9,"Medium Value","High Value"))</f>
        <v>Low Value</v>
      </c>
      <c r="Y1400" s="2" t="str">
        <f t="shared" si="195"/>
        <v>Stable</v>
      </c>
      <c r="Z1400" s="2" t="str">
        <f t="shared" si="196"/>
        <v>Check Data</v>
      </c>
    </row>
    <row r="1401" spans="1:26" x14ac:dyDescent="0.3">
      <c r="A1401" t="s">
        <v>1323</v>
      </c>
      <c r="B1401">
        <v>38</v>
      </c>
      <c r="C1401" t="s">
        <v>21</v>
      </c>
      <c r="D1401" t="s">
        <v>26</v>
      </c>
      <c r="E1401">
        <v>119.08</v>
      </c>
      <c r="F1401">
        <v>11</v>
      </c>
      <c r="G1401">
        <v>142</v>
      </c>
      <c r="H1401">
        <v>0</v>
      </c>
      <c r="I1401" t="s">
        <v>40</v>
      </c>
      <c r="J1401">
        <v>60.9</v>
      </c>
      <c r="K1401" s="1">
        <v>45383</v>
      </c>
      <c r="L1401">
        <v>31</v>
      </c>
      <c r="M1401">
        <v>0.64</v>
      </c>
      <c r="N1401">
        <f>IF(E1401="",Data_Validation!$B$1,E1401)</f>
        <v>119.08</v>
      </c>
      <c r="O1401">
        <f>IF(J1401="",Data_Validation!$B$2,J1401)</f>
        <v>60.9</v>
      </c>
      <c r="P1401">
        <f t="shared" si="189"/>
        <v>1</v>
      </c>
      <c r="Q1401" s="2">
        <f>CustomerData[[#This Row],[avg_order_value_clean]]*CustomerData[[#This Row],[total_orders]]</f>
        <v>1309.8799999999999</v>
      </c>
      <c r="R1401" s="2" t="str">
        <f t="shared" si="197"/>
        <v>Inactive</v>
      </c>
      <c r="S1401" s="2" t="str">
        <f t="shared" si="190"/>
        <v>High Risk</v>
      </c>
      <c r="T1401" s="2" t="str">
        <f t="shared" si="191"/>
        <v>35-44</v>
      </c>
      <c r="U1401" s="1">
        <f t="shared" ca="1" si="192"/>
        <v>878</v>
      </c>
      <c r="V1401" s="2" t="str">
        <f t="shared" si="193"/>
        <v>Low Loyalty</v>
      </c>
      <c r="W1401" s="2" t="str">
        <f t="shared" si="194"/>
        <v>Legitimate</v>
      </c>
      <c r="X1401" s="2" t="str">
        <f>IF(Q1401&lt;Data_Validation!$B$8,"Low Value",IF(Q1401&lt;Data_Validation!$B$9,"Medium Value","High Value"))</f>
        <v>Low Value</v>
      </c>
      <c r="Y1401" s="2" t="str">
        <f t="shared" si="195"/>
        <v>At Risk - Develop</v>
      </c>
      <c r="Z1401" s="2" t="str">
        <f t="shared" si="196"/>
        <v>Check Data</v>
      </c>
    </row>
    <row r="1402" spans="1:26" x14ac:dyDescent="0.3">
      <c r="A1402" t="s">
        <v>1324</v>
      </c>
      <c r="B1402">
        <v>47</v>
      </c>
      <c r="C1402" t="s">
        <v>21</v>
      </c>
      <c r="D1402" t="s">
        <v>28</v>
      </c>
      <c r="E1402">
        <v>29.09</v>
      </c>
      <c r="F1402">
        <v>9</v>
      </c>
      <c r="G1402">
        <v>112</v>
      </c>
      <c r="H1402">
        <v>0</v>
      </c>
      <c r="I1402" t="s">
        <v>16</v>
      </c>
      <c r="J1402">
        <v>62.4</v>
      </c>
      <c r="K1402" s="1">
        <v>44457</v>
      </c>
      <c r="L1402">
        <v>21</v>
      </c>
      <c r="M1402">
        <v>0.37</v>
      </c>
      <c r="N1402">
        <f>IF(E1402="",Data_Validation!$B$1,E1402)</f>
        <v>29.09</v>
      </c>
      <c r="O1402">
        <f>IF(J1402="",Data_Validation!$B$2,J1402)</f>
        <v>62.4</v>
      </c>
      <c r="P1402">
        <f t="shared" si="189"/>
        <v>2</v>
      </c>
      <c r="Q1402" s="2">
        <f>CustomerData[[#This Row],[avg_order_value_clean]]*CustomerData[[#This Row],[total_orders]]</f>
        <v>261.81</v>
      </c>
      <c r="R1402" s="2" t="str">
        <f t="shared" si="197"/>
        <v>Inactive</v>
      </c>
      <c r="S1402" s="2" t="str">
        <f t="shared" si="190"/>
        <v>Medium Risk</v>
      </c>
      <c r="T1402" s="2" t="str">
        <f t="shared" si="191"/>
        <v>45-54</v>
      </c>
      <c r="U1402" s="1">
        <f t="shared" ca="1" si="192"/>
        <v>1804</v>
      </c>
      <c r="V1402" s="2" t="str">
        <f t="shared" si="193"/>
        <v>Low Loyalty</v>
      </c>
      <c r="W1402" s="2" t="str">
        <f t="shared" si="194"/>
        <v>Legitimate</v>
      </c>
      <c r="X1402" s="2" t="str">
        <f>IF(Q1402&lt;Data_Validation!$B$8,"Low Value",IF(Q1402&lt;Data_Validation!$B$9,"Medium Value","High Value"))</f>
        <v>Low Value</v>
      </c>
      <c r="Y1402" s="2" t="str">
        <f t="shared" si="195"/>
        <v>Stable</v>
      </c>
      <c r="Z1402" s="2" t="str">
        <f t="shared" si="196"/>
        <v>Check Data</v>
      </c>
    </row>
    <row r="1403" spans="1:26" x14ac:dyDescent="0.3">
      <c r="A1403" t="s">
        <v>1325</v>
      </c>
      <c r="B1403">
        <v>38</v>
      </c>
      <c r="C1403" t="s">
        <v>25</v>
      </c>
      <c r="D1403" t="s">
        <v>15</v>
      </c>
      <c r="E1403">
        <v>23.68</v>
      </c>
      <c r="F1403">
        <v>14</v>
      </c>
      <c r="G1403">
        <v>263</v>
      </c>
      <c r="H1403">
        <v>0</v>
      </c>
      <c r="I1403" t="s">
        <v>19</v>
      </c>
      <c r="J1403">
        <v>57.1</v>
      </c>
      <c r="K1403" s="1">
        <v>44790</v>
      </c>
      <c r="L1403">
        <v>74</v>
      </c>
      <c r="M1403">
        <v>0.13</v>
      </c>
      <c r="N1403">
        <f>IF(E1403="",Data_Validation!$B$1,E1403)</f>
        <v>23.68</v>
      </c>
      <c r="O1403">
        <f>IF(J1403="",Data_Validation!$B$2,J1403)</f>
        <v>57.1</v>
      </c>
      <c r="P1403">
        <f t="shared" si="189"/>
        <v>1</v>
      </c>
      <c r="Q1403" s="2">
        <f>CustomerData[[#This Row],[avg_order_value_clean]]*CustomerData[[#This Row],[total_orders]]</f>
        <v>331.52</v>
      </c>
      <c r="R1403" s="2" t="str">
        <f t="shared" si="197"/>
        <v>Inactive</v>
      </c>
      <c r="S1403" s="2" t="str">
        <f t="shared" si="190"/>
        <v>Low Risk</v>
      </c>
      <c r="T1403" s="2" t="str">
        <f t="shared" si="191"/>
        <v>35-44</v>
      </c>
      <c r="U1403" s="1">
        <f t="shared" ca="1" si="192"/>
        <v>1471</v>
      </c>
      <c r="V1403" s="2" t="str">
        <f t="shared" si="193"/>
        <v>High Loyalty</v>
      </c>
      <c r="W1403" s="2" t="str">
        <f t="shared" si="194"/>
        <v>Legitimate</v>
      </c>
      <c r="X1403" s="2" t="str">
        <f>IF(Q1403&lt;Data_Validation!$B$8,"Low Value",IF(Q1403&lt;Data_Validation!$B$9,"Medium Value","High Value"))</f>
        <v>Low Value</v>
      </c>
      <c r="Y1403" s="2" t="str">
        <f t="shared" si="195"/>
        <v>Stable</v>
      </c>
      <c r="Z1403" s="2" t="str">
        <f t="shared" si="196"/>
        <v>Check Data</v>
      </c>
    </row>
    <row r="1404" spans="1:26" x14ac:dyDescent="0.3">
      <c r="A1404" t="s">
        <v>897</v>
      </c>
      <c r="B1404">
        <v>66</v>
      </c>
      <c r="C1404" t="s">
        <v>21</v>
      </c>
      <c r="D1404" t="s">
        <v>18</v>
      </c>
      <c r="E1404">
        <v>182.37</v>
      </c>
      <c r="F1404">
        <v>14</v>
      </c>
      <c r="G1404">
        <v>343</v>
      </c>
      <c r="H1404">
        <v>0</v>
      </c>
      <c r="I1404" t="s">
        <v>40</v>
      </c>
      <c r="J1404">
        <v>74.5</v>
      </c>
      <c r="K1404" s="1">
        <v>44613</v>
      </c>
      <c r="L1404">
        <v>51</v>
      </c>
      <c r="M1404">
        <v>0.06</v>
      </c>
      <c r="N1404">
        <f>IF(E1404="",Data_Validation!$B$1,E1404)</f>
        <v>182.37</v>
      </c>
      <c r="O1404">
        <f>IF(J1404="",Data_Validation!$B$2,J1404)</f>
        <v>74.5</v>
      </c>
      <c r="P1404">
        <f t="shared" si="189"/>
        <v>2</v>
      </c>
      <c r="Q1404" s="2">
        <f>CustomerData[[#This Row],[avg_order_value_clean]]*CustomerData[[#This Row],[total_orders]]</f>
        <v>2553.1800000000003</v>
      </c>
      <c r="R1404" s="2" t="str">
        <f t="shared" si="197"/>
        <v>Inactive</v>
      </c>
      <c r="S1404" s="2" t="str">
        <f t="shared" si="190"/>
        <v>Low Risk</v>
      </c>
      <c r="T1404" s="2" t="str">
        <f t="shared" si="191"/>
        <v>55+</v>
      </c>
      <c r="U1404" s="1">
        <f t="shared" ca="1" si="192"/>
        <v>1648</v>
      </c>
      <c r="V1404" s="2" t="str">
        <f t="shared" si="193"/>
        <v>Medium Loyalty</v>
      </c>
      <c r="W1404" s="2" t="str">
        <f t="shared" si="194"/>
        <v>Legitimate</v>
      </c>
      <c r="X1404" s="2" t="str">
        <f>IF(Q1404&lt;Data_Validation!$B$8,"Low Value",IF(Q1404&lt;Data_Validation!$B$9,"Medium Value","High Value"))</f>
        <v>High Value</v>
      </c>
      <c r="Y1404" s="2" t="str">
        <f t="shared" si="195"/>
        <v>High Value - Maintain</v>
      </c>
      <c r="Z1404" s="2" t="str">
        <f t="shared" si="196"/>
        <v>Check Data</v>
      </c>
    </row>
    <row r="1405" spans="1:26" x14ac:dyDescent="0.3">
      <c r="A1405" t="s">
        <v>1326</v>
      </c>
      <c r="B1405">
        <v>26</v>
      </c>
      <c r="C1405" t="s">
        <v>14</v>
      </c>
      <c r="D1405" t="s">
        <v>15</v>
      </c>
      <c r="E1405">
        <v>67.73</v>
      </c>
      <c r="F1405">
        <v>7</v>
      </c>
      <c r="G1405">
        <v>10</v>
      </c>
      <c r="H1405">
        <v>0</v>
      </c>
      <c r="I1405" t="s">
        <v>23</v>
      </c>
      <c r="J1405">
        <v>94.2</v>
      </c>
      <c r="K1405" s="1">
        <v>45254</v>
      </c>
      <c r="L1405">
        <v>36</v>
      </c>
      <c r="M1405">
        <v>0.56999999999999995</v>
      </c>
      <c r="N1405">
        <f>IF(E1405="",Data_Validation!$B$1,E1405)</f>
        <v>67.73</v>
      </c>
      <c r="O1405">
        <f>IF(J1405="",Data_Validation!$B$2,J1405)</f>
        <v>94.2</v>
      </c>
      <c r="P1405">
        <f t="shared" si="189"/>
        <v>2</v>
      </c>
      <c r="Q1405" s="2">
        <f>CustomerData[[#This Row],[avg_order_value_clean]]*CustomerData[[#This Row],[total_orders]]</f>
        <v>474.11</v>
      </c>
      <c r="R1405" s="2" t="str">
        <f t="shared" si="197"/>
        <v>Active</v>
      </c>
      <c r="S1405" s="2" t="str">
        <f t="shared" si="190"/>
        <v>High Risk</v>
      </c>
      <c r="T1405" s="2" t="str">
        <f t="shared" si="191"/>
        <v>25-34</v>
      </c>
      <c r="U1405" s="1">
        <f t="shared" ca="1" si="192"/>
        <v>1007</v>
      </c>
      <c r="V1405" s="2" t="str">
        <f t="shared" si="193"/>
        <v>Low Loyalty</v>
      </c>
      <c r="W1405" s="2" t="str">
        <f t="shared" si="194"/>
        <v>Legitimate</v>
      </c>
      <c r="X1405" s="2" t="str">
        <f>IF(Q1405&lt;Data_Validation!$B$8,"Low Value",IF(Q1405&lt;Data_Validation!$B$9,"Medium Value","High Value"))</f>
        <v>Low Value</v>
      </c>
      <c r="Y1405" s="2" t="str">
        <f t="shared" si="195"/>
        <v>At Risk - Develop</v>
      </c>
      <c r="Z1405" s="2" t="str">
        <f t="shared" si="196"/>
        <v>Check Data</v>
      </c>
    </row>
    <row r="1406" spans="1:26" x14ac:dyDescent="0.3">
      <c r="A1406" t="s">
        <v>1327</v>
      </c>
      <c r="B1406">
        <v>34</v>
      </c>
      <c r="C1406" t="s">
        <v>21</v>
      </c>
      <c r="D1406" t="s">
        <v>28</v>
      </c>
      <c r="E1406">
        <v>67.599999999999994</v>
      </c>
      <c r="F1406">
        <v>12</v>
      </c>
      <c r="G1406">
        <v>98</v>
      </c>
      <c r="H1406">
        <v>0</v>
      </c>
      <c r="I1406" t="s">
        <v>16</v>
      </c>
      <c r="J1406">
        <v>67.400000000000006</v>
      </c>
      <c r="K1406" s="1">
        <v>44250</v>
      </c>
      <c r="L1406">
        <v>77</v>
      </c>
      <c r="M1406">
        <v>0.21</v>
      </c>
      <c r="N1406">
        <f>IF(E1406="",Data_Validation!$B$1,E1406)</f>
        <v>67.599999999999994</v>
      </c>
      <c r="O1406">
        <f>IF(J1406="",Data_Validation!$B$2,J1406)</f>
        <v>67.400000000000006</v>
      </c>
      <c r="P1406">
        <f t="shared" si="189"/>
        <v>3</v>
      </c>
      <c r="Q1406" s="2">
        <f>CustomerData[[#This Row],[avg_order_value_clean]]*CustomerData[[#This Row],[total_orders]]</f>
        <v>811.19999999999993</v>
      </c>
      <c r="R1406" s="2" t="str">
        <f t="shared" si="197"/>
        <v>Inactive</v>
      </c>
      <c r="S1406" s="2" t="str">
        <f t="shared" si="190"/>
        <v>Medium Risk</v>
      </c>
      <c r="T1406" s="2" t="str">
        <f t="shared" si="191"/>
        <v>25-34</v>
      </c>
      <c r="U1406" s="1">
        <f t="shared" ca="1" si="192"/>
        <v>2011</v>
      </c>
      <c r="V1406" s="2" t="str">
        <f t="shared" si="193"/>
        <v>High Loyalty</v>
      </c>
      <c r="W1406" s="2" t="str">
        <f t="shared" si="194"/>
        <v>Legitimate</v>
      </c>
      <c r="X1406" s="2" t="str">
        <f>IF(Q1406&lt;Data_Validation!$B$8,"Low Value",IF(Q1406&lt;Data_Validation!$B$9,"Medium Value","High Value"))</f>
        <v>Low Value</v>
      </c>
      <c r="Y1406" s="2" t="str">
        <f t="shared" si="195"/>
        <v>Stable</v>
      </c>
      <c r="Z1406" s="2" t="str">
        <f t="shared" si="196"/>
        <v>Check Data</v>
      </c>
    </row>
    <row r="1407" spans="1:26" x14ac:dyDescent="0.3">
      <c r="A1407" t="s">
        <v>1328</v>
      </c>
      <c r="B1407">
        <v>22</v>
      </c>
      <c r="C1407" t="s">
        <v>21</v>
      </c>
      <c r="D1407" t="s">
        <v>52</v>
      </c>
      <c r="E1407">
        <v>70.41</v>
      </c>
      <c r="F1407">
        <v>13</v>
      </c>
      <c r="G1407">
        <v>22</v>
      </c>
      <c r="H1407">
        <v>0</v>
      </c>
      <c r="I1407" t="s">
        <v>19</v>
      </c>
      <c r="J1407">
        <v>74.5</v>
      </c>
      <c r="K1407" s="1">
        <v>44519</v>
      </c>
      <c r="L1407">
        <v>26</v>
      </c>
      <c r="M1407">
        <v>0.64</v>
      </c>
      <c r="N1407">
        <f>IF(E1407="",Data_Validation!$B$1,E1407)</f>
        <v>70.41</v>
      </c>
      <c r="O1407">
        <f>IF(J1407="",Data_Validation!$B$2,J1407)</f>
        <v>74.5</v>
      </c>
      <c r="P1407">
        <f t="shared" si="189"/>
        <v>1</v>
      </c>
      <c r="Q1407" s="2">
        <f>CustomerData[[#This Row],[avg_order_value_clean]]*CustomerData[[#This Row],[total_orders]]</f>
        <v>915.32999999999993</v>
      </c>
      <c r="R1407" s="2" t="str">
        <f t="shared" si="197"/>
        <v>Active</v>
      </c>
      <c r="S1407" s="2" t="str">
        <f t="shared" si="190"/>
        <v>High Risk</v>
      </c>
      <c r="T1407" s="2" t="str">
        <f t="shared" si="191"/>
        <v>Under 25</v>
      </c>
      <c r="U1407" s="1">
        <f t="shared" ca="1" si="192"/>
        <v>1742</v>
      </c>
      <c r="V1407" s="2" t="str">
        <f t="shared" si="193"/>
        <v>Low Loyalty</v>
      </c>
      <c r="W1407" s="2" t="str">
        <f t="shared" si="194"/>
        <v>Legitimate</v>
      </c>
      <c r="X1407" s="2" t="str">
        <f>IF(Q1407&lt;Data_Validation!$B$8,"Low Value",IF(Q1407&lt;Data_Validation!$B$9,"Medium Value","High Value"))</f>
        <v>Low Value</v>
      </c>
      <c r="Y1407" s="2" t="str">
        <f t="shared" si="195"/>
        <v>At Risk - Develop</v>
      </c>
      <c r="Z1407" s="2" t="str">
        <f t="shared" si="196"/>
        <v>Check Data</v>
      </c>
    </row>
    <row r="1408" spans="1:26" x14ac:dyDescent="0.3">
      <c r="A1408" t="s">
        <v>1329</v>
      </c>
      <c r="B1408">
        <v>75</v>
      </c>
      <c r="C1408" t="s">
        <v>14</v>
      </c>
      <c r="D1408" t="s">
        <v>22</v>
      </c>
      <c r="E1408">
        <v>97.73</v>
      </c>
      <c r="F1408">
        <v>17</v>
      </c>
      <c r="G1408">
        <v>238</v>
      </c>
      <c r="H1408">
        <v>0</v>
      </c>
      <c r="I1408" t="s">
        <v>29</v>
      </c>
      <c r="K1408" s="1">
        <v>45668</v>
      </c>
      <c r="L1408">
        <v>98</v>
      </c>
      <c r="M1408">
        <v>0.51</v>
      </c>
      <c r="N1408">
        <f>IF(E1408="",Data_Validation!$B$1,E1408)</f>
        <v>97.73</v>
      </c>
      <c r="O1408">
        <f>IF(J1408="",Data_Validation!$B$2,J1408)</f>
        <v>250</v>
      </c>
      <c r="P1408">
        <f t="shared" si="189"/>
        <v>3</v>
      </c>
      <c r="Q1408" s="2">
        <f>CustomerData[[#This Row],[avg_order_value_clean]]*CustomerData[[#This Row],[total_orders]]</f>
        <v>1661.41</v>
      </c>
      <c r="R1408" s="2" t="str">
        <f t="shared" si="197"/>
        <v>Inactive</v>
      </c>
      <c r="S1408" s="2" t="str">
        <f t="shared" si="190"/>
        <v>High Risk</v>
      </c>
      <c r="T1408" s="2" t="str">
        <f t="shared" si="191"/>
        <v>55+</v>
      </c>
      <c r="U1408" s="1">
        <f t="shared" ca="1" si="192"/>
        <v>593</v>
      </c>
      <c r="V1408" s="2" t="str">
        <f t="shared" si="193"/>
        <v>High Loyalty</v>
      </c>
      <c r="W1408" s="2" t="str">
        <f t="shared" si="194"/>
        <v>Legitimate</v>
      </c>
      <c r="X1408" s="2" t="str">
        <f>IF(Q1408&lt;Data_Validation!$B$8,"Low Value",IF(Q1408&lt;Data_Validation!$B$9,"Medium Value","High Value"))</f>
        <v>High Value</v>
      </c>
      <c r="Y1408" s="2" t="str">
        <f t="shared" si="195"/>
        <v>Critical - Retain</v>
      </c>
      <c r="Z1408" s="2" t="str">
        <f t="shared" si="196"/>
        <v>Check Data</v>
      </c>
    </row>
    <row r="1409" spans="1:26" x14ac:dyDescent="0.3">
      <c r="A1409" t="s">
        <v>1330</v>
      </c>
      <c r="B1409">
        <v>74</v>
      </c>
      <c r="C1409" t="s">
        <v>21</v>
      </c>
      <c r="D1409" t="s">
        <v>22</v>
      </c>
      <c r="E1409">
        <v>42.45</v>
      </c>
      <c r="F1409">
        <v>7</v>
      </c>
      <c r="G1409">
        <v>108</v>
      </c>
      <c r="H1409">
        <v>0</v>
      </c>
      <c r="I1409" t="s">
        <v>29</v>
      </c>
      <c r="J1409">
        <v>79.8</v>
      </c>
      <c r="K1409" s="1">
        <v>44619</v>
      </c>
      <c r="L1409">
        <v>19</v>
      </c>
      <c r="M1409">
        <v>0.05</v>
      </c>
      <c r="N1409">
        <f>IF(E1409="",Data_Validation!$B$1,E1409)</f>
        <v>42.45</v>
      </c>
      <c r="O1409">
        <f>IF(J1409="",Data_Validation!$B$2,J1409)</f>
        <v>79.8</v>
      </c>
      <c r="P1409">
        <f t="shared" si="189"/>
        <v>1</v>
      </c>
      <c r="Q1409" s="2">
        <f>CustomerData[[#This Row],[avg_order_value_clean]]*CustomerData[[#This Row],[total_orders]]</f>
        <v>297.15000000000003</v>
      </c>
      <c r="R1409" s="2" t="str">
        <f t="shared" si="197"/>
        <v>Inactive</v>
      </c>
      <c r="S1409" s="2" t="str">
        <f t="shared" si="190"/>
        <v>Low Risk</v>
      </c>
      <c r="T1409" s="2" t="str">
        <f t="shared" si="191"/>
        <v>55+</v>
      </c>
      <c r="U1409" s="1">
        <f t="shared" ca="1" si="192"/>
        <v>1642</v>
      </c>
      <c r="V1409" s="2" t="str">
        <f t="shared" si="193"/>
        <v>Low Loyalty</v>
      </c>
      <c r="W1409" s="2" t="str">
        <f t="shared" si="194"/>
        <v>Legitimate</v>
      </c>
      <c r="X1409" s="2" t="str">
        <f>IF(Q1409&lt;Data_Validation!$B$8,"Low Value",IF(Q1409&lt;Data_Validation!$B$9,"Medium Value","High Value"))</f>
        <v>Low Value</v>
      </c>
      <c r="Y1409" s="2" t="str">
        <f t="shared" si="195"/>
        <v>Stable</v>
      </c>
      <c r="Z1409" s="2" t="str">
        <f t="shared" si="196"/>
        <v>Check Data</v>
      </c>
    </row>
    <row r="1410" spans="1:26" x14ac:dyDescent="0.3">
      <c r="A1410" t="s">
        <v>1331</v>
      </c>
      <c r="B1410">
        <v>79</v>
      </c>
      <c r="C1410" t="s">
        <v>14</v>
      </c>
      <c r="D1410" t="s">
        <v>28</v>
      </c>
      <c r="E1410">
        <v>105.95</v>
      </c>
      <c r="F1410">
        <v>13</v>
      </c>
      <c r="G1410">
        <v>262</v>
      </c>
      <c r="H1410">
        <v>0</v>
      </c>
      <c r="I1410" t="s">
        <v>19</v>
      </c>
      <c r="J1410">
        <v>94.3</v>
      </c>
      <c r="K1410" s="1">
        <v>44673</v>
      </c>
      <c r="L1410">
        <v>6</v>
      </c>
      <c r="M1410">
        <v>0.31</v>
      </c>
      <c r="N1410">
        <f>IF(E1410="",Data_Validation!$B$1,E1410)</f>
        <v>105.95</v>
      </c>
      <c r="O1410">
        <f>IF(J1410="",Data_Validation!$B$2,J1410)</f>
        <v>94.3</v>
      </c>
      <c r="P1410">
        <f t="shared" ref="P1410:P1473" si="198">COUNTIF($A$2:$A$5001,A1410)</f>
        <v>1</v>
      </c>
      <c r="Q1410" s="2">
        <f>CustomerData[[#This Row],[avg_order_value_clean]]*CustomerData[[#This Row],[total_orders]]</f>
        <v>1377.3500000000001</v>
      </c>
      <c r="R1410" s="2" t="str">
        <f t="shared" si="197"/>
        <v>Inactive</v>
      </c>
      <c r="S1410" s="2" t="str">
        <f t="shared" ref="S1410:S1473" si="199">IF(M1410&lt;0.2,"Low Risk",IF(M1410&lt;0.5,"Medium Risk","High Risk"))</f>
        <v>Medium Risk</v>
      </c>
      <c r="T1410" s="2" t="str">
        <f t="shared" ref="T1410:T1473" si="200">IF(B1410&lt;25,"Under 25",IF(B1410&lt;35,"25-34",IF(B1410&lt;45,"35-44",IF(B1410&lt;55,"45-54","55+"))))</f>
        <v>55+</v>
      </c>
      <c r="U1410" s="1">
        <f t="shared" ref="U1410:U1473" ca="1" si="201">TODAY()-K1410</f>
        <v>1588</v>
      </c>
      <c r="V1410" s="2" t="str">
        <f t="shared" ref="V1410:V1473" si="202">IF(L1410&lt;40,"Low Loyalty",IF(L1410&lt;70,"Medium Loyalty","High Loyalty"))</f>
        <v>Low Loyalty</v>
      </c>
      <c r="W1410" s="2" t="str">
        <f t="shared" ref="W1410:W1473" si="203">IF(H1410=1,"Fraudulent","Legitimate")</f>
        <v>Legitimate</v>
      </c>
      <c r="X1410" s="2" t="str">
        <f>IF(Q1410&lt;Data_Validation!$B$8,"Low Value",IF(Q1410&lt;Data_Validation!$B$9,"Medium Value","High Value"))</f>
        <v>Low Value</v>
      </c>
      <c r="Y1410" s="2" t="str">
        <f t="shared" ref="Y1410:Y1473" si="204">IF(AND(X1410="High Value",S1410="High Risk"),"Critical - Retain",IF(AND(X1410="High Value",S1410&lt;&gt;"High Risk"),"High Value - Maintain",IF(AND(X1410&lt;&gt;"High Value",S1410="High Risk"),"At Risk - Develop","Stable")))</f>
        <v>Stable</v>
      </c>
      <c r="Z1410" s="2" t="str">
        <f t="shared" ref="Z1410:Z1473" si="205">IF(OR(B1410&lt;18,F1410&lt;0,N1410&lt;0,O1410&lt;0,O1410&gt;1,M1410&lt;0,M1410&gt;1),"Check Data","Valid")</f>
        <v>Check Data</v>
      </c>
    </row>
    <row r="1411" spans="1:26" x14ac:dyDescent="0.3">
      <c r="A1411" t="s">
        <v>1332</v>
      </c>
      <c r="B1411">
        <v>48</v>
      </c>
      <c r="C1411" t="s">
        <v>14</v>
      </c>
      <c r="D1411" t="s">
        <v>37</v>
      </c>
      <c r="E1411">
        <v>32.35</v>
      </c>
      <c r="F1411">
        <v>5</v>
      </c>
      <c r="G1411">
        <v>324</v>
      </c>
      <c r="H1411">
        <v>0</v>
      </c>
      <c r="I1411" t="s">
        <v>29</v>
      </c>
      <c r="J1411">
        <v>60.5</v>
      </c>
      <c r="K1411" s="1">
        <v>45637</v>
      </c>
      <c r="L1411">
        <v>48</v>
      </c>
      <c r="M1411">
        <v>0.1</v>
      </c>
      <c r="N1411">
        <f>IF(E1411="",Data_Validation!$B$1,E1411)</f>
        <v>32.35</v>
      </c>
      <c r="O1411">
        <f>IF(J1411="",Data_Validation!$B$2,J1411)</f>
        <v>60.5</v>
      </c>
      <c r="P1411">
        <f t="shared" si="198"/>
        <v>1</v>
      </c>
      <c r="Q1411" s="2">
        <f>CustomerData[[#This Row],[avg_order_value_clean]]*CustomerData[[#This Row],[total_orders]]</f>
        <v>161.75</v>
      </c>
      <c r="R1411" s="2" t="str">
        <f t="shared" ref="R1411:R1474" si="206">IF(G1411&lt;=30,"Active",IF(G1411&lt;=90,"At Risk","Inactive"))</f>
        <v>Inactive</v>
      </c>
      <c r="S1411" s="2" t="str">
        <f t="shared" si="199"/>
        <v>Low Risk</v>
      </c>
      <c r="T1411" s="2" t="str">
        <f t="shared" si="200"/>
        <v>45-54</v>
      </c>
      <c r="U1411" s="1">
        <f t="shared" ca="1" si="201"/>
        <v>624</v>
      </c>
      <c r="V1411" s="2" t="str">
        <f t="shared" si="202"/>
        <v>Medium Loyalty</v>
      </c>
      <c r="W1411" s="2" t="str">
        <f t="shared" si="203"/>
        <v>Legitimate</v>
      </c>
      <c r="X1411" s="2" t="str">
        <f>IF(Q1411&lt;Data_Validation!$B$8,"Low Value",IF(Q1411&lt;Data_Validation!$B$9,"Medium Value","High Value"))</f>
        <v>Low Value</v>
      </c>
      <c r="Y1411" s="2" t="str">
        <f t="shared" si="204"/>
        <v>Stable</v>
      </c>
      <c r="Z1411" s="2" t="str">
        <f t="shared" si="205"/>
        <v>Check Data</v>
      </c>
    </row>
    <row r="1412" spans="1:26" x14ac:dyDescent="0.3">
      <c r="A1412" t="s">
        <v>1333</v>
      </c>
      <c r="B1412">
        <v>69</v>
      </c>
      <c r="C1412" t="s">
        <v>14</v>
      </c>
      <c r="D1412" t="s">
        <v>15</v>
      </c>
      <c r="E1412">
        <v>163.27000000000001</v>
      </c>
      <c r="F1412">
        <v>8</v>
      </c>
      <c r="G1412">
        <v>159</v>
      </c>
      <c r="H1412">
        <v>0</v>
      </c>
      <c r="I1412" t="s">
        <v>23</v>
      </c>
      <c r="J1412">
        <v>18.100000000000001</v>
      </c>
      <c r="K1412" s="1">
        <v>44674</v>
      </c>
      <c r="L1412">
        <v>15</v>
      </c>
      <c r="M1412">
        <v>0.15</v>
      </c>
      <c r="N1412">
        <f>IF(E1412="",Data_Validation!$B$1,E1412)</f>
        <v>163.27000000000001</v>
      </c>
      <c r="O1412">
        <f>IF(J1412="",Data_Validation!$B$2,J1412)</f>
        <v>18.100000000000001</v>
      </c>
      <c r="P1412">
        <f t="shared" si="198"/>
        <v>2</v>
      </c>
      <c r="Q1412" s="2">
        <f>CustomerData[[#This Row],[avg_order_value_clean]]*CustomerData[[#This Row],[total_orders]]</f>
        <v>1306.1600000000001</v>
      </c>
      <c r="R1412" s="2" t="str">
        <f t="shared" si="206"/>
        <v>Inactive</v>
      </c>
      <c r="S1412" s="2" t="str">
        <f t="shared" si="199"/>
        <v>Low Risk</v>
      </c>
      <c r="T1412" s="2" t="str">
        <f t="shared" si="200"/>
        <v>55+</v>
      </c>
      <c r="U1412" s="1">
        <f t="shared" ca="1" si="201"/>
        <v>1587</v>
      </c>
      <c r="V1412" s="2" t="str">
        <f t="shared" si="202"/>
        <v>Low Loyalty</v>
      </c>
      <c r="W1412" s="2" t="str">
        <f t="shared" si="203"/>
        <v>Legitimate</v>
      </c>
      <c r="X1412" s="2" t="str">
        <f>IF(Q1412&lt;Data_Validation!$B$8,"Low Value",IF(Q1412&lt;Data_Validation!$B$9,"Medium Value","High Value"))</f>
        <v>Low Value</v>
      </c>
      <c r="Y1412" s="2" t="str">
        <f t="shared" si="204"/>
        <v>Stable</v>
      </c>
      <c r="Z1412" s="2" t="str">
        <f t="shared" si="205"/>
        <v>Check Data</v>
      </c>
    </row>
    <row r="1413" spans="1:26" x14ac:dyDescent="0.3">
      <c r="A1413" t="s">
        <v>1334</v>
      </c>
      <c r="B1413">
        <v>78</v>
      </c>
      <c r="C1413" t="s">
        <v>21</v>
      </c>
      <c r="D1413" t="s">
        <v>15</v>
      </c>
      <c r="E1413">
        <v>54.24</v>
      </c>
      <c r="F1413">
        <v>6</v>
      </c>
      <c r="G1413">
        <v>219</v>
      </c>
      <c r="H1413">
        <v>0</v>
      </c>
      <c r="I1413" t="s">
        <v>19</v>
      </c>
      <c r="J1413">
        <v>77</v>
      </c>
      <c r="K1413" s="1">
        <v>44892</v>
      </c>
      <c r="L1413">
        <v>49</v>
      </c>
      <c r="M1413">
        <v>0.37</v>
      </c>
      <c r="N1413">
        <f>IF(E1413="",Data_Validation!$B$1,E1413)</f>
        <v>54.24</v>
      </c>
      <c r="O1413">
        <f>IF(J1413="",Data_Validation!$B$2,J1413)</f>
        <v>77</v>
      </c>
      <c r="P1413">
        <f t="shared" si="198"/>
        <v>1</v>
      </c>
      <c r="Q1413" s="2">
        <f>CustomerData[[#This Row],[avg_order_value_clean]]*CustomerData[[#This Row],[total_orders]]</f>
        <v>325.44</v>
      </c>
      <c r="R1413" s="2" t="str">
        <f t="shared" si="206"/>
        <v>Inactive</v>
      </c>
      <c r="S1413" s="2" t="str">
        <f t="shared" si="199"/>
        <v>Medium Risk</v>
      </c>
      <c r="T1413" s="2" t="str">
        <f t="shared" si="200"/>
        <v>55+</v>
      </c>
      <c r="U1413" s="1">
        <f t="shared" ca="1" si="201"/>
        <v>1369</v>
      </c>
      <c r="V1413" s="2" t="str">
        <f t="shared" si="202"/>
        <v>Medium Loyalty</v>
      </c>
      <c r="W1413" s="2" t="str">
        <f t="shared" si="203"/>
        <v>Legitimate</v>
      </c>
      <c r="X1413" s="2" t="str">
        <f>IF(Q1413&lt;Data_Validation!$B$8,"Low Value",IF(Q1413&lt;Data_Validation!$B$9,"Medium Value","High Value"))</f>
        <v>Low Value</v>
      </c>
      <c r="Y1413" s="2" t="str">
        <f t="shared" si="204"/>
        <v>Stable</v>
      </c>
      <c r="Z1413" s="2" t="str">
        <f t="shared" si="205"/>
        <v>Check Data</v>
      </c>
    </row>
    <row r="1414" spans="1:26" x14ac:dyDescent="0.3">
      <c r="A1414" t="s">
        <v>1335</v>
      </c>
      <c r="B1414">
        <v>57</v>
      </c>
      <c r="C1414" t="s">
        <v>14</v>
      </c>
      <c r="D1414" t="s">
        <v>28</v>
      </c>
      <c r="E1414">
        <v>92.75</v>
      </c>
      <c r="F1414">
        <v>11</v>
      </c>
      <c r="G1414">
        <v>171</v>
      </c>
      <c r="H1414">
        <v>0</v>
      </c>
      <c r="I1414" t="s">
        <v>19</v>
      </c>
      <c r="J1414">
        <v>65.099999999999994</v>
      </c>
      <c r="K1414" s="1">
        <v>44437</v>
      </c>
      <c r="L1414">
        <v>18</v>
      </c>
      <c r="M1414">
        <v>0.25</v>
      </c>
      <c r="N1414">
        <f>IF(E1414="",Data_Validation!$B$1,E1414)</f>
        <v>92.75</v>
      </c>
      <c r="O1414">
        <f>IF(J1414="",Data_Validation!$B$2,J1414)</f>
        <v>65.099999999999994</v>
      </c>
      <c r="P1414">
        <f t="shared" si="198"/>
        <v>3</v>
      </c>
      <c r="Q1414" s="2">
        <f>CustomerData[[#This Row],[avg_order_value_clean]]*CustomerData[[#This Row],[total_orders]]</f>
        <v>1020.25</v>
      </c>
      <c r="R1414" s="2" t="str">
        <f t="shared" si="206"/>
        <v>Inactive</v>
      </c>
      <c r="S1414" s="2" t="str">
        <f t="shared" si="199"/>
        <v>Medium Risk</v>
      </c>
      <c r="T1414" s="2" t="str">
        <f t="shared" si="200"/>
        <v>55+</v>
      </c>
      <c r="U1414" s="1">
        <f t="shared" ca="1" si="201"/>
        <v>1824</v>
      </c>
      <c r="V1414" s="2" t="str">
        <f t="shared" si="202"/>
        <v>Low Loyalty</v>
      </c>
      <c r="W1414" s="2" t="str">
        <f t="shared" si="203"/>
        <v>Legitimate</v>
      </c>
      <c r="X1414" s="2" t="str">
        <f>IF(Q1414&lt;Data_Validation!$B$8,"Low Value",IF(Q1414&lt;Data_Validation!$B$9,"Medium Value","High Value"))</f>
        <v>Low Value</v>
      </c>
      <c r="Y1414" s="2" t="str">
        <f t="shared" si="204"/>
        <v>Stable</v>
      </c>
      <c r="Z1414" s="2" t="str">
        <f t="shared" si="205"/>
        <v>Check Data</v>
      </c>
    </row>
    <row r="1415" spans="1:26" x14ac:dyDescent="0.3">
      <c r="A1415" t="s">
        <v>1336</v>
      </c>
      <c r="B1415">
        <v>55</v>
      </c>
      <c r="C1415" t="s">
        <v>14</v>
      </c>
      <c r="D1415" t="s">
        <v>15</v>
      </c>
      <c r="E1415">
        <v>48.37</v>
      </c>
      <c r="F1415">
        <v>13</v>
      </c>
      <c r="G1415">
        <v>93</v>
      </c>
      <c r="H1415">
        <v>0</v>
      </c>
      <c r="I1415" t="s">
        <v>29</v>
      </c>
      <c r="J1415">
        <v>93.4</v>
      </c>
      <c r="K1415" s="1">
        <v>44408</v>
      </c>
      <c r="L1415">
        <v>84</v>
      </c>
      <c r="M1415">
        <v>0.08</v>
      </c>
      <c r="N1415">
        <f>IF(E1415="",Data_Validation!$B$1,E1415)</f>
        <v>48.37</v>
      </c>
      <c r="O1415">
        <f>IF(J1415="",Data_Validation!$B$2,J1415)</f>
        <v>93.4</v>
      </c>
      <c r="P1415">
        <f t="shared" si="198"/>
        <v>1</v>
      </c>
      <c r="Q1415" s="2">
        <f>CustomerData[[#This Row],[avg_order_value_clean]]*CustomerData[[#This Row],[total_orders]]</f>
        <v>628.80999999999995</v>
      </c>
      <c r="R1415" s="2" t="str">
        <f t="shared" si="206"/>
        <v>Inactive</v>
      </c>
      <c r="S1415" s="2" t="str">
        <f t="shared" si="199"/>
        <v>Low Risk</v>
      </c>
      <c r="T1415" s="2" t="str">
        <f t="shared" si="200"/>
        <v>55+</v>
      </c>
      <c r="U1415" s="1">
        <f t="shared" ca="1" si="201"/>
        <v>1853</v>
      </c>
      <c r="V1415" s="2" t="str">
        <f t="shared" si="202"/>
        <v>High Loyalty</v>
      </c>
      <c r="W1415" s="2" t="str">
        <f t="shared" si="203"/>
        <v>Legitimate</v>
      </c>
      <c r="X1415" s="2" t="str">
        <f>IF(Q1415&lt;Data_Validation!$B$8,"Low Value",IF(Q1415&lt;Data_Validation!$B$9,"Medium Value","High Value"))</f>
        <v>Low Value</v>
      </c>
      <c r="Y1415" s="2" t="str">
        <f t="shared" si="204"/>
        <v>Stable</v>
      </c>
      <c r="Z1415" s="2" t="str">
        <f t="shared" si="205"/>
        <v>Check Data</v>
      </c>
    </row>
    <row r="1416" spans="1:26" x14ac:dyDescent="0.3">
      <c r="A1416" t="s">
        <v>1337</v>
      </c>
      <c r="B1416">
        <v>60</v>
      </c>
      <c r="C1416" t="s">
        <v>14</v>
      </c>
      <c r="D1416" t="s">
        <v>37</v>
      </c>
      <c r="E1416">
        <v>157.37</v>
      </c>
      <c r="F1416">
        <v>8</v>
      </c>
      <c r="G1416">
        <v>121</v>
      </c>
      <c r="H1416">
        <v>0</v>
      </c>
      <c r="I1416" t="s">
        <v>19</v>
      </c>
      <c r="J1416">
        <v>27.2</v>
      </c>
      <c r="K1416" s="1">
        <v>44031</v>
      </c>
      <c r="L1416">
        <v>65</v>
      </c>
      <c r="M1416">
        <v>0.34</v>
      </c>
      <c r="N1416">
        <f>IF(E1416="",Data_Validation!$B$1,E1416)</f>
        <v>157.37</v>
      </c>
      <c r="O1416">
        <f>IF(J1416="",Data_Validation!$B$2,J1416)</f>
        <v>27.2</v>
      </c>
      <c r="P1416">
        <f t="shared" si="198"/>
        <v>1</v>
      </c>
      <c r="Q1416" s="2">
        <f>CustomerData[[#This Row],[avg_order_value_clean]]*CustomerData[[#This Row],[total_orders]]</f>
        <v>1258.96</v>
      </c>
      <c r="R1416" s="2" t="str">
        <f t="shared" si="206"/>
        <v>Inactive</v>
      </c>
      <c r="S1416" s="2" t="str">
        <f t="shared" si="199"/>
        <v>Medium Risk</v>
      </c>
      <c r="T1416" s="2" t="str">
        <f t="shared" si="200"/>
        <v>55+</v>
      </c>
      <c r="U1416" s="1">
        <f t="shared" ca="1" si="201"/>
        <v>2230</v>
      </c>
      <c r="V1416" s="2" t="str">
        <f t="shared" si="202"/>
        <v>Medium Loyalty</v>
      </c>
      <c r="W1416" s="2" t="str">
        <f t="shared" si="203"/>
        <v>Legitimate</v>
      </c>
      <c r="X1416" s="2" t="str">
        <f>IF(Q1416&lt;Data_Validation!$B$8,"Low Value",IF(Q1416&lt;Data_Validation!$B$9,"Medium Value","High Value"))</f>
        <v>Low Value</v>
      </c>
      <c r="Y1416" s="2" t="str">
        <f t="shared" si="204"/>
        <v>Stable</v>
      </c>
      <c r="Z1416" s="2" t="str">
        <f t="shared" si="205"/>
        <v>Check Data</v>
      </c>
    </row>
    <row r="1417" spans="1:26" x14ac:dyDescent="0.3">
      <c r="A1417" t="s">
        <v>1338</v>
      </c>
      <c r="B1417">
        <v>36</v>
      </c>
      <c r="C1417" t="s">
        <v>14</v>
      </c>
      <c r="D1417" t="s">
        <v>22</v>
      </c>
      <c r="E1417">
        <v>45.11</v>
      </c>
      <c r="F1417">
        <v>4</v>
      </c>
      <c r="G1417">
        <v>299</v>
      </c>
      <c r="H1417">
        <v>0</v>
      </c>
      <c r="I1417" t="s">
        <v>16</v>
      </c>
      <c r="J1417">
        <v>97</v>
      </c>
      <c r="K1417" s="1">
        <v>44372</v>
      </c>
      <c r="L1417">
        <v>22</v>
      </c>
      <c r="M1417">
        <v>0.4</v>
      </c>
      <c r="N1417">
        <f>IF(E1417="",Data_Validation!$B$1,E1417)</f>
        <v>45.11</v>
      </c>
      <c r="O1417">
        <f>IF(J1417="",Data_Validation!$B$2,J1417)</f>
        <v>97</v>
      </c>
      <c r="P1417">
        <f t="shared" si="198"/>
        <v>1</v>
      </c>
      <c r="Q1417" s="2">
        <f>CustomerData[[#This Row],[avg_order_value_clean]]*CustomerData[[#This Row],[total_orders]]</f>
        <v>180.44</v>
      </c>
      <c r="R1417" s="2" t="str">
        <f t="shared" si="206"/>
        <v>Inactive</v>
      </c>
      <c r="S1417" s="2" t="str">
        <f t="shared" si="199"/>
        <v>Medium Risk</v>
      </c>
      <c r="T1417" s="2" t="str">
        <f t="shared" si="200"/>
        <v>35-44</v>
      </c>
      <c r="U1417" s="1">
        <f t="shared" ca="1" si="201"/>
        <v>1889</v>
      </c>
      <c r="V1417" s="2" t="str">
        <f t="shared" si="202"/>
        <v>Low Loyalty</v>
      </c>
      <c r="W1417" s="2" t="str">
        <f t="shared" si="203"/>
        <v>Legitimate</v>
      </c>
      <c r="X1417" s="2" t="str">
        <f>IF(Q1417&lt;Data_Validation!$B$8,"Low Value",IF(Q1417&lt;Data_Validation!$B$9,"Medium Value","High Value"))</f>
        <v>Low Value</v>
      </c>
      <c r="Y1417" s="2" t="str">
        <f t="shared" si="204"/>
        <v>Stable</v>
      </c>
      <c r="Z1417" s="2" t="str">
        <f t="shared" si="205"/>
        <v>Check Data</v>
      </c>
    </row>
    <row r="1418" spans="1:26" x14ac:dyDescent="0.3">
      <c r="A1418" t="s">
        <v>1339</v>
      </c>
      <c r="B1418">
        <v>53</v>
      </c>
      <c r="C1418" t="s">
        <v>14</v>
      </c>
      <c r="D1418" t="s">
        <v>52</v>
      </c>
      <c r="E1418">
        <v>74.45</v>
      </c>
      <c r="F1418">
        <v>9</v>
      </c>
      <c r="G1418">
        <v>196</v>
      </c>
      <c r="H1418">
        <v>0</v>
      </c>
      <c r="I1418" t="s">
        <v>19</v>
      </c>
      <c r="J1418">
        <v>55.2</v>
      </c>
      <c r="K1418" s="1">
        <v>44847</v>
      </c>
      <c r="L1418">
        <v>60</v>
      </c>
      <c r="M1418">
        <v>0.46</v>
      </c>
      <c r="N1418">
        <f>IF(E1418="",Data_Validation!$B$1,E1418)</f>
        <v>74.45</v>
      </c>
      <c r="O1418">
        <f>IF(J1418="",Data_Validation!$B$2,J1418)</f>
        <v>55.2</v>
      </c>
      <c r="P1418">
        <f t="shared" si="198"/>
        <v>2</v>
      </c>
      <c r="Q1418" s="2">
        <f>CustomerData[[#This Row],[avg_order_value_clean]]*CustomerData[[#This Row],[total_orders]]</f>
        <v>670.05000000000007</v>
      </c>
      <c r="R1418" s="2" t="str">
        <f t="shared" si="206"/>
        <v>Inactive</v>
      </c>
      <c r="S1418" s="2" t="str">
        <f t="shared" si="199"/>
        <v>Medium Risk</v>
      </c>
      <c r="T1418" s="2" t="str">
        <f t="shared" si="200"/>
        <v>45-54</v>
      </c>
      <c r="U1418" s="1">
        <f t="shared" ca="1" si="201"/>
        <v>1414</v>
      </c>
      <c r="V1418" s="2" t="str">
        <f t="shared" si="202"/>
        <v>Medium Loyalty</v>
      </c>
      <c r="W1418" s="2" t="str">
        <f t="shared" si="203"/>
        <v>Legitimate</v>
      </c>
      <c r="X1418" s="2" t="str">
        <f>IF(Q1418&lt;Data_Validation!$B$8,"Low Value",IF(Q1418&lt;Data_Validation!$B$9,"Medium Value","High Value"))</f>
        <v>Low Value</v>
      </c>
      <c r="Y1418" s="2" t="str">
        <f t="shared" si="204"/>
        <v>Stable</v>
      </c>
      <c r="Z1418" s="2" t="str">
        <f t="shared" si="205"/>
        <v>Check Data</v>
      </c>
    </row>
    <row r="1419" spans="1:26" x14ac:dyDescent="0.3">
      <c r="A1419" t="s">
        <v>1340</v>
      </c>
      <c r="B1419">
        <v>67</v>
      </c>
      <c r="C1419" t="s">
        <v>25</v>
      </c>
      <c r="D1419" t="s">
        <v>35</v>
      </c>
      <c r="E1419">
        <v>132.27000000000001</v>
      </c>
      <c r="F1419">
        <v>8</v>
      </c>
      <c r="G1419">
        <v>50</v>
      </c>
      <c r="H1419">
        <v>0</v>
      </c>
      <c r="I1419" t="s">
        <v>29</v>
      </c>
      <c r="K1419" s="1">
        <v>44447</v>
      </c>
      <c r="L1419">
        <v>36</v>
      </c>
      <c r="M1419">
        <v>0.17</v>
      </c>
      <c r="N1419">
        <f>IF(E1419="",Data_Validation!$B$1,E1419)</f>
        <v>132.27000000000001</v>
      </c>
      <c r="O1419">
        <f>IF(J1419="",Data_Validation!$B$2,J1419)</f>
        <v>250</v>
      </c>
      <c r="P1419">
        <f t="shared" si="198"/>
        <v>1</v>
      </c>
      <c r="Q1419" s="2">
        <f>CustomerData[[#This Row],[avg_order_value_clean]]*CustomerData[[#This Row],[total_orders]]</f>
        <v>1058.1600000000001</v>
      </c>
      <c r="R1419" s="2" t="str">
        <f t="shared" si="206"/>
        <v>At Risk</v>
      </c>
      <c r="S1419" s="2" t="str">
        <f t="shared" si="199"/>
        <v>Low Risk</v>
      </c>
      <c r="T1419" s="2" t="str">
        <f t="shared" si="200"/>
        <v>55+</v>
      </c>
      <c r="U1419" s="1">
        <f t="shared" ca="1" si="201"/>
        <v>1814</v>
      </c>
      <c r="V1419" s="2" t="str">
        <f t="shared" si="202"/>
        <v>Low Loyalty</v>
      </c>
      <c r="W1419" s="2" t="str">
        <f t="shared" si="203"/>
        <v>Legitimate</v>
      </c>
      <c r="X1419" s="2" t="str">
        <f>IF(Q1419&lt;Data_Validation!$B$8,"Low Value",IF(Q1419&lt;Data_Validation!$B$9,"Medium Value","High Value"))</f>
        <v>Low Value</v>
      </c>
      <c r="Y1419" s="2" t="str">
        <f t="shared" si="204"/>
        <v>Stable</v>
      </c>
      <c r="Z1419" s="2" t="str">
        <f t="shared" si="205"/>
        <v>Check Data</v>
      </c>
    </row>
    <row r="1420" spans="1:26" x14ac:dyDescent="0.3">
      <c r="A1420" t="s">
        <v>1341</v>
      </c>
      <c r="B1420">
        <v>50</v>
      </c>
      <c r="C1420" t="s">
        <v>14</v>
      </c>
      <c r="D1420" t="s">
        <v>22</v>
      </c>
      <c r="E1420">
        <v>101.7</v>
      </c>
      <c r="F1420">
        <v>9</v>
      </c>
      <c r="G1420">
        <v>316</v>
      </c>
      <c r="H1420">
        <v>0</v>
      </c>
      <c r="I1420" t="s">
        <v>29</v>
      </c>
      <c r="J1420">
        <v>78.400000000000006</v>
      </c>
      <c r="K1420" s="1">
        <v>44116</v>
      </c>
      <c r="L1420">
        <v>82</v>
      </c>
      <c r="M1420">
        <v>0.5</v>
      </c>
      <c r="N1420">
        <f>IF(E1420="",Data_Validation!$B$1,E1420)</f>
        <v>101.7</v>
      </c>
      <c r="O1420">
        <f>IF(J1420="",Data_Validation!$B$2,J1420)</f>
        <v>78.400000000000006</v>
      </c>
      <c r="P1420">
        <f t="shared" si="198"/>
        <v>2</v>
      </c>
      <c r="Q1420" s="2">
        <f>CustomerData[[#This Row],[avg_order_value_clean]]*CustomerData[[#This Row],[total_orders]]</f>
        <v>915.30000000000007</v>
      </c>
      <c r="R1420" s="2" t="str">
        <f t="shared" si="206"/>
        <v>Inactive</v>
      </c>
      <c r="S1420" s="2" t="str">
        <f t="shared" si="199"/>
        <v>High Risk</v>
      </c>
      <c r="T1420" s="2" t="str">
        <f t="shared" si="200"/>
        <v>45-54</v>
      </c>
      <c r="U1420" s="1">
        <f t="shared" ca="1" si="201"/>
        <v>2145</v>
      </c>
      <c r="V1420" s="2" t="str">
        <f t="shared" si="202"/>
        <v>High Loyalty</v>
      </c>
      <c r="W1420" s="2" t="str">
        <f t="shared" si="203"/>
        <v>Legitimate</v>
      </c>
      <c r="X1420" s="2" t="str">
        <f>IF(Q1420&lt;Data_Validation!$B$8,"Low Value",IF(Q1420&lt;Data_Validation!$B$9,"Medium Value","High Value"))</f>
        <v>Low Value</v>
      </c>
      <c r="Y1420" s="2" t="str">
        <f t="shared" si="204"/>
        <v>At Risk - Develop</v>
      </c>
      <c r="Z1420" s="2" t="str">
        <f t="shared" si="205"/>
        <v>Check Data</v>
      </c>
    </row>
    <row r="1421" spans="1:26" x14ac:dyDescent="0.3">
      <c r="A1421" t="s">
        <v>1342</v>
      </c>
      <c r="B1421">
        <v>30</v>
      </c>
      <c r="C1421" t="s">
        <v>21</v>
      </c>
      <c r="D1421" t="s">
        <v>50</v>
      </c>
      <c r="E1421">
        <v>22.69</v>
      </c>
      <c r="F1421">
        <v>8</v>
      </c>
      <c r="G1421">
        <v>306</v>
      </c>
      <c r="H1421">
        <v>0</v>
      </c>
      <c r="I1421" t="s">
        <v>29</v>
      </c>
      <c r="J1421">
        <v>86.6</v>
      </c>
      <c r="K1421" s="1">
        <v>44946</v>
      </c>
      <c r="L1421">
        <v>10</v>
      </c>
      <c r="M1421">
        <v>0.33</v>
      </c>
      <c r="N1421">
        <f>IF(E1421="",Data_Validation!$B$1,E1421)</f>
        <v>22.69</v>
      </c>
      <c r="O1421">
        <f>IF(J1421="",Data_Validation!$B$2,J1421)</f>
        <v>86.6</v>
      </c>
      <c r="P1421">
        <f t="shared" si="198"/>
        <v>1</v>
      </c>
      <c r="Q1421" s="2">
        <f>CustomerData[[#This Row],[avg_order_value_clean]]*CustomerData[[#This Row],[total_orders]]</f>
        <v>181.52</v>
      </c>
      <c r="R1421" s="2" t="str">
        <f t="shared" si="206"/>
        <v>Inactive</v>
      </c>
      <c r="S1421" s="2" t="str">
        <f t="shared" si="199"/>
        <v>Medium Risk</v>
      </c>
      <c r="T1421" s="2" t="str">
        <f t="shared" si="200"/>
        <v>25-34</v>
      </c>
      <c r="U1421" s="1">
        <f t="shared" ca="1" si="201"/>
        <v>1315</v>
      </c>
      <c r="V1421" s="2" t="str">
        <f t="shared" si="202"/>
        <v>Low Loyalty</v>
      </c>
      <c r="W1421" s="2" t="str">
        <f t="shared" si="203"/>
        <v>Legitimate</v>
      </c>
      <c r="X1421" s="2" t="str">
        <f>IF(Q1421&lt;Data_Validation!$B$8,"Low Value",IF(Q1421&lt;Data_Validation!$B$9,"Medium Value","High Value"))</f>
        <v>Low Value</v>
      </c>
      <c r="Y1421" s="2" t="str">
        <f t="shared" si="204"/>
        <v>Stable</v>
      </c>
      <c r="Z1421" s="2" t="str">
        <f t="shared" si="205"/>
        <v>Check Data</v>
      </c>
    </row>
    <row r="1422" spans="1:26" x14ac:dyDescent="0.3">
      <c r="A1422" t="s">
        <v>1343</v>
      </c>
      <c r="B1422">
        <v>31</v>
      </c>
      <c r="C1422" t="s">
        <v>21</v>
      </c>
      <c r="D1422" t="s">
        <v>50</v>
      </c>
      <c r="E1422">
        <v>113.36</v>
      </c>
      <c r="F1422">
        <v>13</v>
      </c>
      <c r="G1422">
        <v>19</v>
      </c>
      <c r="H1422">
        <v>0</v>
      </c>
      <c r="I1422" t="s">
        <v>29</v>
      </c>
      <c r="J1422">
        <v>32.4</v>
      </c>
      <c r="K1422" s="1">
        <v>44409</v>
      </c>
      <c r="L1422">
        <v>20</v>
      </c>
      <c r="M1422">
        <v>0.18</v>
      </c>
      <c r="N1422">
        <f>IF(E1422="",Data_Validation!$B$1,E1422)</f>
        <v>113.36</v>
      </c>
      <c r="O1422">
        <f>IF(J1422="",Data_Validation!$B$2,J1422)</f>
        <v>32.4</v>
      </c>
      <c r="P1422">
        <f t="shared" si="198"/>
        <v>2</v>
      </c>
      <c r="Q1422" s="2">
        <f>CustomerData[[#This Row],[avg_order_value_clean]]*CustomerData[[#This Row],[total_orders]]</f>
        <v>1473.68</v>
      </c>
      <c r="R1422" s="2" t="str">
        <f t="shared" si="206"/>
        <v>Active</v>
      </c>
      <c r="S1422" s="2" t="str">
        <f t="shared" si="199"/>
        <v>Low Risk</v>
      </c>
      <c r="T1422" s="2" t="str">
        <f t="shared" si="200"/>
        <v>25-34</v>
      </c>
      <c r="U1422" s="1">
        <f t="shared" ca="1" si="201"/>
        <v>1852</v>
      </c>
      <c r="V1422" s="2" t="str">
        <f t="shared" si="202"/>
        <v>Low Loyalty</v>
      </c>
      <c r="W1422" s="2" t="str">
        <f t="shared" si="203"/>
        <v>Legitimate</v>
      </c>
      <c r="X1422" s="2" t="str">
        <f>IF(Q1422&lt;Data_Validation!$B$8,"Low Value",IF(Q1422&lt;Data_Validation!$B$9,"Medium Value","High Value"))</f>
        <v>Low Value</v>
      </c>
      <c r="Y1422" s="2" t="str">
        <f t="shared" si="204"/>
        <v>Stable</v>
      </c>
      <c r="Z1422" s="2" t="str">
        <f t="shared" si="205"/>
        <v>Check Data</v>
      </c>
    </row>
    <row r="1423" spans="1:26" x14ac:dyDescent="0.3">
      <c r="A1423" t="s">
        <v>1344</v>
      </c>
      <c r="B1423">
        <v>73</v>
      </c>
      <c r="C1423" t="s">
        <v>21</v>
      </c>
      <c r="D1423" t="s">
        <v>22</v>
      </c>
      <c r="E1423">
        <v>134.66999999999999</v>
      </c>
      <c r="F1423">
        <v>12</v>
      </c>
      <c r="G1423">
        <v>29</v>
      </c>
      <c r="H1423">
        <v>0</v>
      </c>
      <c r="I1423" t="s">
        <v>23</v>
      </c>
      <c r="J1423">
        <v>21.9</v>
      </c>
      <c r="K1423" s="1">
        <v>45550</v>
      </c>
      <c r="L1423">
        <v>70</v>
      </c>
      <c r="M1423">
        <v>0.14000000000000001</v>
      </c>
      <c r="N1423">
        <f>IF(E1423="",Data_Validation!$B$1,E1423)</f>
        <v>134.66999999999999</v>
      </c>
      <c r="O1423">
        <f>IF(J1423="",Data_Validation!$B$2,J1423)</f>
        <v>21.9</v>
      </c>
      <c r="P1423">
        <f t="shared" si="198"/>
        <v>1</v>
      </c>
      <c r="Q1423" s="2">
        <f>CustomerData[[#This Row],[avg_order_value_clean]]*CustomerData[[#This Row],[total_orders]]</f>
        <v>1616.04</v>
      </c>
      <c r="R1423" s="2" t="str">
        <f t="shared" si="206"/>
        <v>Active</v>
      </c>
      <c r="S1423" s="2" t="str">
        <f t="shared" si="199"/>
        <v>Low Risk</v>
      </c>
      <c r="T1423" s="2" t="str">
        <f t="shared" si="200"/>
        <v>55+</v>
      </c>
      <c r="U1423" s="1">
        <f t="shared" ca="1" si="201"/>
        <v>711</v>
      </c>
      <c r="V1423" s="2" t="str">
        <f t="shared" si="202"/>
        <v>High Loyalty</v>
      </c>
      <c r="W1423" s="2" t="str">
        <f t="shared" si="203"/>
        <v>Legitimate</v>
      </c>
      <c r="X1423" s="2" t="str">
        <f>IF(Q1423&lt;Data_Validation!$B$8,"Low Value",IF(Q1423&lt;Data_Validation!$B$9,"Medium Value","High Value"))</f>
        <v>High Value</v>
      </c>
      <c r="Y1423" s="2" t="str">
        <f t="shared" si="204"/>
        <v>High Value - Maintain</v>
      </c>
      <c r="Z1423" s="2" t="str">
        <f t="shared" si="205"/>
        <v>Check Data</v>
      </c>
    </row>
    <row r="1424" spans="1:26" x14ac:dyDescent="0.3">
      <c r="A1424" t="s">
        <v>1345</v>
      </c>
      <c r="B1424">
        <v>50</v>
      </c>
      <c r="C1424" t="s">
        <v>21</v>
      </c>
      <c r="D1424" t="s">
        <v>37</v>
      </c>
      <c r="E1424">
        <v>57.35</v>
      </c>
      <c r="F1424">
        <v>11</v>
      </c>
      <c r="G1424">
        <v>299</v>
      </c>
      <c r="H1424">
        <v>0</v>
      </c>
      <c r="I1424" t="s">
        <v>29</v>
      </c>
      <c r="J1424">
        <v>62.4</v>
      </c>
      <c r="K1424" s="1">
        <v>44537</v>
      </c>
      <c r="L1424">
        <v>61</v>
      </c>
      <c r="M1424">
        <v>0.28000000000000003</v>
      </c>
      <c r="N1424">
        <f>IF(E1424="",Data_Validation!$B$1,E1424)</f>
        <v>57.35</v>
      </c>
      <c r="O1424">
        <f>IF(J1424="",Data_Validation!$B$2,J1424)</f>
        <v>62.4</v>
      </c>
      <c r="P1424">
        <f t="shared" si="198"/>
        <v>2</v>
      </c>
      <c r="Q1424" s="2">
        <f>CustomerData[[#This Row],[avg_order_value_clean]]*CustomerData[[#This Row],[total_orders]]</f>
        <v>630.85</v>
      </c>
      <c r="R1424" s="2" t="str">
        <f t="shared" si="206"/>
        <v>Inactive</v>
      </c>
      <c r="S1424" s="2" t="str">
        <f t="shared" si="199"/>
        <v>Medium Risk</v>
      </c>
      <c r="T1424" s="2" t="str">
        <f t="shared" si="200"/>
        <v>45-54</v>
      </c>
      <c r="U1424" s="1">
        <f t="shared" ca="1" si="201"/>
        <v>1724</v>
      </c>
      <c r="V1424" s="2" t="str">
        <f t="shared" si="202"/>
        <v>Medium Loyalty</v>
      </c>
      <c r="W1424" s="2" t="str">
        <f t="shared" si="203"/>
        <v>Legitimate</v>
      </c>
      <c r="X1424" s="2" t="str">
        <f>IF(Q1424&lt;Data_Validation!$B$8,"Low Value",IF(Q1424&lt;Data_Validation!$B$9,"Medium Value","High Value"))</f>
        <v>Low Value</v>
      </c>
      <c r="Y1424" s="2" t="str">
        <f t="shared" si="204"/>
        <v>Stable</v>
      </c>
      <c r="Z1424" s="2" t="str">
        <f t="shared" si="205"/>
        <v>Check Data</v>
      </c>
    </row>
    <row r="1425" spans="1:26" x14ac:dyDescent="0.3">
      <c r="A1425" t="s">
        <v>974</v>
      </c>
      <c r="B1425">
        <v>79</v>
      </c>
      <c r="C1425" t="s">
        <v>21</v>
      </c>
      <c r="D1425" t="s">
        <v>35</v>
      </c>
      <c r="E1425">
        <v>143.75</v>
      </c>
      <c r="F1425">
        <v>8</v>
      </c>
      <c r="G1425">
        <v>85</v>
      </c>
      <c r="H1425">
        <v>0</v>
      </c>
      <c r="I1425" t="s">
        <v>16</v>
      </c>
      <c r="J1425">
        <v>37.4</v>
      </c>
      <c r="K1425" s="1">
        <v>45563</v>
      </c>
      <c r="L1425">
        <v>59</v>
      </c>
      <c r="M1425">
        <v>0.33</v>
      </c>
      <c r="N1425">
        <f>IF(E1425="",Data_Validation!$B$1,E1425)</f>
        <v>143.75</v>
      </c>
      <c r="O1425">
        <f>IF(J1425="",Data_Validation!$B$2,J1425)</f>
        <v>37.4</v>
      </c>
      <c r="P1425">
        <f t="shared" si="198"/>
        <v>2</v>
      </c>
      <c r="Q1425" s="2">
        <f>CustomerData[[#This Row],[avg_order_value_clean]]*CustomerData[[#This Row],[total_orders]]</f>
        <v>1150</v>
      </c>
      <c r="R1425" s="2" t="str">
        <f t="shared" si="206"/>
        <v>At Risk</v>
      </c>
      <c r="S1425" s="2" t="str">
        <f t="shared" si="199"/>
        <v>Medium Risk</v>
      </c>
      <c r="T1425" s="2" t="str">
        <f t="shared" si="200"/>
        <v>55+</v>
      </c>
      <c r="U1425" s="1">
        <f t="shared" ca="1" si="201"/>
        <v>698</v>
      </c>
      <c r="V1425" s="2" t="str">
        <f t="shared" si="202"/>
        <v>Medium Loyalty</v>
      </c>
      <c r="W1425" s="2" t="str">
        <f t="shared" si="203"/>
        <v>Legitimate</v>
      </c>
      <c r="X1425" s="2" t="str">
        <f>IF(Q1425&lt;Data_Validation!$B$8,"Low Value",IF(Q1425&lt;Data_Validation!$B$9,"Medium Value","High Value"))</f>
        <v>Low Value</v>
      </c>
      <c r="Y1425" s="2" t="str">
        <f t="shared" si="204"/>
        <v>Stable</v>
      </c>
      <c r="Z1425" s="2" t="str">
        <f t="shared" si="205"/>
        <v>Check Data</v>
      </c>
    </row>
    <row r="1426" spans="1:26" x14ac:dyDescent="0.3">
      <c r="A1426" t="s">
        <v>76</v>
      </c>
      <c r="B1426">
        <v>46</v>
      </c>
      <c r="C1426" t="s">
        <v>21</v>
      </c>
      <c r="D1426" t="s">
        <v>52</v>
      </c>
      <c r="E1426">
        <v>25.26</v>
      </c>
      <c r="F1426">
        <v>13</v>
      </c>
      <c r="G1426">
        <v>229</v>
      </c>
      <c r="H1426">
        <v>0</v>
      </c>
      <c r="I1426" t="s">
        <v>19</v>
      </c>
      <c r="J1426">
        <v>98.6</v>
      </c>
      <c r="K1426" s="1">
        <v>45591</v>
      </c>
      <c r="L1426">
        <v>22</v>
      </c>
      <c r="M1426">
        <v>0.27</v>
      </c>
      <c r="N1426">
        <f>IF(E1426="",Data_Validation!$B$1,E1426)</f>
        <v>25.26</v>
      </c>
      <c r="O1426">
        <f>IF(J1426="",Data_Validation!$B$2,J1426)</f>
        <v>98.6</v>
      </c>
      <c r="P1426">
        <f t="shared" si="198"/>
        <v>3</v>
      </c>
      <c r="Q1426" s="2">
        <f>CustomerData[[#This Row],[avg_order_value_clean]]*CustomerData[[#This Row],[total_orders]]</f>
        <v>328.38</v>
      </c>
      <c r="R1426" s="2" t="str">
        <f t="shared" si="206"/>
        <v>Inactive</v>
      </c>
      <c r="S1426" s="2" t="str">
        <f t="shared" si="199"/>
        <v>Medium Risk</v>
      </c>
      <c r="T1426" s="2" t="str">
        <f t="shared" si="200"/>
        <v>45-54</v>
      </c>
      <c r="U1426" s="1">
        <f t="shared" ca="1" si="201"/>
        <v>670</v>
      </c>
      <c r="V1426" s="2" t="str">
        <f t="shared" si="202"/>
        <v>Low Loyalty</v>
      </c>
      <c r="W1426" s="2" t="str">
        <f t="shared" si="203"/>
        <v>Legitimate</v>
      </c>
      <c r="X1426" s="2" t="str">
        <f>IF(Q1426&lt;Data_Validation!$B$8,"Low Value",IF(Q1426&lt;Data_Validation!$B$9,"Medium Value","High Value"))</f>
        <v>Low Value</v>
      </c>
      <c r="Y1426" s="2" t="str">
        <f t="shared" si="204"/>
        <v>Stable</v>
      </c>
      <c r="Z1426" s="2" t="str">
        <f t="shared" si="205"/>
        <v>Check Data</v>
      </c>
    </row>
    <row r="1427" spans="1:26" x14ac:dyDescent="0.3">
      <c r="A1427" t="s">
        <v>908</v>
      </c>
      <c r="B1427">
        <v>60</v>
      </c>
      <c r="C1427" t="s">
        <v>14</v>
      </c>
      <c r="D1427" t="s">
        <v>15</v>
      </c>
      <c r="E1427">
        <v>27.08</v>
      </c>
      <c r="F1427">
        <v>12</v>
      </c>
      <c r="G1427">
        <v>156</v>
      </c>
      <c r="H1427">
        <v>0</v>
      </c>
      <c r="I1427" t="s">
        <v>40</v>
      </c>
      <c r="J1427">
        <v>49.5</v>
      </c>
      <c r="K1427" s="1">
        <v>44246</v>
      </c>
      <c r="L1427">
        <v>68</v>
      </c>
      <c r="M1427">
        <v>0.24</v>
      </c>
      <c r="N1427">
        <f>IF(E1427="",Data_Validation!$B$1,E1427)</f>
        <v>27.08</v>
      </c>
      <c r="O1427">
        <f>IF(J1427="",Data_Validation!$B$2,J1427)</f>
        <v>49.5</v>
      </c>
      <c r="P1427">
        <f t="shared" si="198"/>
        <v>2</v>
      </c>
      <c r="Q1427" s="2">
        <f>CustomerData[[#This Row],[avg_order_value_clean]]*CustomerData[[#This Row],[total_orders]]</f>
        <v>324.95999999999998</v>
      </c>
      <c r="R1427" s="2" t="str">
        <f t="shared" si="206"/>
        <v>Inactive</v>
      </c>
      <c r="S1427" s="2" t="str">
        <f t="shared" si="199"/>
        <v>Medium Risk</v>
      </c>
      <c r="T1427" s="2" t="str">
        <f t="shared" si="200"/>
        <v>55+</v>
      </c>
      <c r="U1427" s="1">
        <f t="shared" ca="1" si="201"/>
        <v>2015</v>
      </c>
      <c r="V1427" s="2" t="str">
        <f t="shared" si="202"/>
        <v>Medium Loyalty</v>
      </c>
      <c r="W1427" s="2" t="str">
        <f t="shared" si="203"/>
        <v>Legitimate</v>
      </c>
      <c r="X1427" s="2" t="str">
        <f>IF(Q1427&lt;Data_Validation!$B$8,"Low Value",IF(Q1427&lt;Data_Validation!$B$9,"Medium Value","High Value"))</f>
        <v>Low Value</v>
      </c>
      <c r="Y1427" s="2" t="str">
        <f t="shared" si="204"/>
        <v>Stable</v>
      </c>
      <c r="Z1427" s="2" t="str">
        <f t="shared" si="205"/>
        <v>Check Data</v>
      </c>
    </row>
    <row r="1428" spans="1:26" x14ac:dyDescent="0.3">
      <c r="A1428" t="s">
        <v>1346</v>
      </c>
      <c r="B1428">
        <v>66</v>
      </c>
      <c r="C1428" t="s">
        <v>21</v>
      </c>
      <c r="D1428" t="s">
        <v>50</v>
      </c>
      <c r="E1428">
        <v>60.66</v>
      </c>
      <c r="F1428">
        <v>8</v>
      </c>
      <c r="G1428">
        <v>180</v>
      </c>
      <c r="H1428">
        <v>0</v>
      </c>
      <c r="I1428" t="s">
        <v>40</v>
      </c>
      <c r="J1428">
        <v>11</v>
      </c>
      <c r="K1428" s="1">
        <v>44919</v>
      </c>
      <c r="L1428">
        <v>4</v>
      </c>
      <c r="M1428">
        <v>0.41</v>
      </c>
      <c r="N1428">
        <f>IF(E1428="",Data_Validation!$B$1,E1428)</f>
        <v>60.66</v>
      </c>
      <c r="O1428">
        <f>IF(J1428="",Data_Validation!$B$2,J1428)</f>
        <v>11</v>
      </c>
      <c r="P1428">
        <f t="shared" si="198"/>
        <v>2</v>
      </c>
      <c r="Q1428" s="2">
        <f>CustomerData[[#This Row],[avg_order_value_clean]]*CustomerData[[#This Row],[total_orders]]</f>
        <v>485.28</v>
      </c>
      <c r="R1428" s="2" t="str">
        <f t="shared" si="206"/>
        <v>Inactive</v>
      </c>
      <c r="S1428" s="2" t="str">
        <f t="shared" si="199"/>
        <v>Medium Risk</v>
      </c>
      <c r="T1428" s="2" t="str">
        <f t="shared" si="200"/>
        <v>55+</v>
      </c>
      <c r="U1428" s="1">
        <f t="shared" ca="1" si="201"/>
        <v>1342</v>
      </c>
      <c r="V1428" s="2" t="str">
        <f t="shared" si="202"/>
        <v>Low Loyalty</v>
      </c>
      <c r="W1428" s="2" t="str">
        <f t="shared" si="203"/>
        <v>Legitimate</v>
      </c>
      <c r="X1428" s="2" t="str">
        <f>IF(Q1428&lt;Data_Validation!$B$8,"Low Value",IF(Q1428&lt;Data_Validation!$B$9,"Medium Value","High Value"))</f>
        <v>Low Value</v>
      </c>
      <c r="Y1428" s="2" t="str">
        <f t="shared" si="204"/>
        <v>Stable</v>
      </c>
      <c r="Z1428" s="2" t="str">
        <f t="shared" si="205"/>
        <v>Check Data</v>
      </c>
    </row>
    <row r="1429" spans="1:26" x14ac:dyDescent="0.3">
      <c r="A1429" t="s">
        <v>1347</v>
      </c>
      <c r="B1429">
        <v>53</v>
      </c>
      <c r="C1429" t="s">
        <v>14</v>
      </c>
      <c r="D1429" t="s">
        <v>50</v>
      </c>
      <c r="E1429">
        <v>62.27</v>
      </c>
      <c r="F1429">
        <v>9</v>
      </c>
      <c r="G1429">
        <v>111</v>
      </c>
      <c r="H1429">
        <v>0</v>
      </c>
      <c r="I1429" t="s">
        <v>23</v>
      </c>
      <c r="J1429">
        <v>49.9</v>
      </c>
      <c r="K1429" s="1">
        <v>44935</v>
      </c>
      <c r="L1429">
        <v>83</v>
      </c>
      <c r="M1429">
        <v>0.51</v>
      </c>
      <c r="N1429">
        <f>IF(E1429="",Data_Validation!$B$1,E1429)</f>
        <v>62.27</v>
      </c>
      <c r="O1429">
        <f>IF(J1429="",Data_Validation!$B$2,J1429)</f>
        <v>49.9</v>
      </c>
      <c r="P1429">
        <f t="shared" si="198"/>
        <v>1</v>
      </c>
      <c r="Q1429" s="2">
        <f>CustomerData[[#This Row],[avg_order_value_clean]]*CustomerData[[#This Row],[total_orders]]</f>
        <v>560.43000000000006</v>
      </c>
      <c r="R1429" s="2" t="str">
        <f t="shared" si="206"/>
        <v>Inactive</v>
      </c>
      <c r="S1429" s="2" t="str">
        <f t="shared" si="199"/>
        <v>High Risk</v>
      </c>
      <c r="T1429" s="2" t="str">
        <f t="shared" si="200"/>
        <v>45-54</v>
      </c>
      <c r="U1429" s="1">
        <f t="shared" ca="1" si="201"/>
        <v>1326</v>
      </c>
      <c r="V1429" s="2" t="str">
        <f t="shared" si="202"/>
        <v>High Loyalty</v>
      </c>
      <c r="W1429" s="2" t="str">
        <f t="shared" si="203"/>
        <v>Legitimate</v>
      </c>
      <c r="X1429" s="2" t="str">
        <f>IF(Q1429&lt;Data_Validation!$B$8,"Low Value",IF(Q1429&lt;Data_Validation!$B$9,"Medium Value","High Value"))</f>
        <v>Low Value</v>
      </c>
      <c r="Y1429" s="2" t="str">
        <f t="shared" si="204"/>
        <v>At Risk - Develop</v>
      </c>
      <c r="Z1429" s="2" t="str">
        <f t="shared" si="205"/>
        <v>Check Data</v>
      </c>
    </row>
    <row r="1430" spans="1:26" x14ac:dyDescent="0.3">
      <c r="A1430" t="s">
        <v>41</v>
      </c>
      <c r="B1430">
        <v>75</v>
      </c>
      <c r="C1430" t="s">
        <v>21</v>
      </c>
      <c r="D1430" t="s">
        <v>50</v>
      </c>
      <c r="E1430">
        <v>140.68</v>
      </c>
      <c r="F1430">
        <v>14</v>
      </c>
      <c r="G1430">
        <v>138</v>
      </c>
      <c r="H1430">
        <v>0</v>
      </c>
      <c r="I1430" t="s">
        <v>40</v>
      </c>
      <c r="J1430">
        <v>53.5</v>
      </c>
      <c r="K1430" s="1">
        <v>45178</v>
      </c>
      <c r="L1430">
        <v>29</v>
      </c>
      <c r="M1430">
        <v>0.18</v>
      </c>
      <c r="N1430">
        <f>IF(E1430="",Data_Validation!$B$1,E1430)</f>
        <v>140.68</v>
      </c>
      <c r="O1430">
        <f>IF(J1430="",Data_Validation!$B$2,J1430)</f>
        <v>53.5</v>
      </c>
      <c r="P1430">
        <f t="shared" si="198"/>
        <v>2</v>
      </c>
      <c r="Q1430" s="2">
        <f>CustomerData[[#This Row],[avg_order_value_clean]]*CustomerData[[#This Row],[total_orders]]</f>
        <v>1969.52</v>
      </c>
      <c r="R1430" s="2" t="str">
        <f t="shared" si="206"/>
        <v>Inactive</v>
      </c>
      <c r="S1430" s="2" t="str">
        <f t="shared" si="199"/>
        <v>Low Risk</v>
      </c>
      <c r="T1430" s="2" t="str">
        <f t="shared" si="200"/>
        <v>55+</v>
      </c>
      <c r="U1430" s="1">
        <f t="shared" ca="1" si="201"/>
        <v>1083</v>
      </c>
      <c r="V1430" s="2" t="str">
        <f t="shared" si="202"/>
        <v>Low Loyalty</v>
      </c>
      <c r="W1430" s="2" t="str">
        <f t="shared" si="203"/>
        <v>Legitimate</v>
      </c>
      <c r="X1430" s="2" t="str">
        <f>IF(Q1430&lt;Data_Validation!$B$8,"Low Value",IF(Q1430&lt;Data_Validation!$B$9,"Medium Value","High Value"))</f>
        <v>High Value</v>
      </c>
      <c r="Y1430" s="2" t="str">
        <f t="shared" si="204"/>
        <v>High Value - Maintain</v>
      </c>
      <c r="Z1430" s="2" t="str">
        <f t="shared" si="205"/>
        <v>Check Data</v>
      </c>
    </row>
    <row r="1431" spans="1:26" x14ac:dyDescent="0.3">
      <c r="A1431" t="s">
        <v>112</v>
      </c>
      <c r="B1431">
        <v>61</v>
      </c>
      <c r="C1431" t="s">
        <v>21</v>
      </c>
      <c r="D1431" t="s">
        <v>44</v>
      </c>
      <c r="E1431">
        <v>26.41</v>
      </c>
      <c r="F1431">
        <v>10</v>
      </c>
      <c r="G1431">
        <v>9</v>
      </c>
      <c r="H1431">
        <v>0</v>
      </c>
      <c r="I1431" t="s">
        <v>29</v>
      </c>
      <c r="J1431">
        <v>0.5</v>
      </c>
      <c r="K1431" s="1">
        <v>45096</v>
      </c>
      <c r="L1431">
        <v>58</v>
      </c>
      <c r="M1431">
        <v>0.03</v>
      </c>
      <c r="N1431">
        <f>IF(E1431="",Data_Validation!$B$1,E1431)</f>
        <v>26.41</v>
      </c>
      <c r="O1431">
        <f>IF(J1431="",Data_Validation!$B$2,J1431)</f>
        <v>0.5</v>
      </c>
      <c r="P1431">
        <f t="shared" si="198"/>
        <v>3</v>
      </c>
      <c r="Q1431" s="2">
        <f>CustomerData[[#This Row],[avg_order_value_clean]]*CustomerData[[#This Row],[total_orders]]</f>
        <v>264.10000000000002</v>
      </c>
      <c r="R1431" s="2" t="str">
        <f t="shared" si="206"/>
        <v>Active</v>
      </c>
      <c r="S1431" s="2" t="str">
        <f t="shared" si="199"/>
        <v>Low Risk</v>
      </c>
      <c r="T1431" s="2" t="str">
        <f t="shared" si="200"/>
        <v>55+</v>
      </c>
      <c r="U1431" s="1">
        <f t="shared" ca="1" si="201"/>
        <v>1165</v>
      </c>
      <c r="V1431" s="2" t="str">
        <f t="shared" si="202"/>
        <v>Medium Loyalty</v>
      </c>
      <c r="W1431" s="2" t="str">
        <f t="shared" si="203"/>
        <v>Legitimate</v>
      </c>
      <c r="X1431" s="2" t="str">
        <f>IF(Q1431&lt;Data_Validation!$B$8,"Low Value",IF(Q1431&lt;Data_Validation!$B$9,"Medium Value","High Value"))</f>
        <v>Low Value</v>
      </c>
      <c r="Y1431" s="2" t="str">
        <f t="shared" si="204"/>
        <v>Stable</v>
      </c>
      <c r="Z1431" s="2" t="str">
        <f t="shared" si="205"/>
        <v>Valid</v>
      </c>
    </row>
    <row r="1432" spans="1:26" x14ac:dyDescent="0.3">
      <c r="A1432" t="s">
        <v>1348</v>
      </c>
      <c r="B1432">
        <v>27</v>
      </c>
      <c r="C1432" t="s">
        <v>21</v>
      </c>
      <c r="D1432" t="s">
        <v>37</v>
      </c>
      <c r="E1432">
        <v>79.33</v>
      </c>
      <c r="F1432">
        <v>7</v>
      </c>
      <c r="G1432">
        <v>290</v>
      </c>
      <c r="H1432">
        <v>0</v>
      </c>
      <c r="I1432" t="s">
        <v>40</v>
      </c>
      <c r="J1432">
        <v>24.5</v>
      </c>
      <c r="K1432" s="1">
        <v>45492</v>
      </c>
      <c r="L1432">
        <v>58</v>
      </c>
      <c r="M1432">
        <v>0.21</v>
      </c>
      <c r="N1432">
        <f>IF(E1432="",Data_Validation!$B$1,E1432)</f>
        <v>79.33</v>
      </c>
      <c r="O1432">
        <f>IF(J1432="",Data_Validation!$B$2,J1432)</f>
        <v>24.5</v>
      </c>
      <c r="P1432">
        <f t="shared" si="198"/>
        <v>1</v>
      </c>
      <c r="Q1432" s="2">
        <f>CustomerData[[#This Row],[avg_order_value_clean]]*CustomerData[[#This Row],[total_orders]]</f>
        <v>555.30999999999995</v>
      </c>
      <c r="R1432" s="2" t="str">
        <f t="shared" si="206"/>
        <v>Inactive</v>
      </c>
      <c r="S1432" s="2" t="str">
        <f t="shared" si="199"/>
        <v>Medium Risk</v>
      </c>
      <c r="T1432" s="2" t="str">
        <f t="shared" si="200"/>
        <v>25-34</v>
      </c>
      <c r="U1432" s="1">
        <f t="shared" ca="1" si="201"/>
        <v>769</v>
      </c>
      <c r="V1432" s="2" t="str">
        <f t="shared" si="202"/>
        <v>Medium Loyalty</v>
      </c>
      <c r="W1432" s="2" t="str">
        <f t="shared" si="203"/>
        <v>Legitimate</v>
      </c>
      <c r="X1432" s="2" t="str">
        <f>IF(Q1432&lt;Data_Validation!$B$8,"Low Value",IF(Q1432&lt;Data_Validation!$B$9,"Medium Value","High Value"))</f>
        <v>Low Value</v>
      </c>
      <c r="Y1432" s="2" t="str">
        <f t="shared" si="204"/>
        <v>Stable</v>
      </c>
      <c r="Z1432" s="2" t="str">
        <f t="shared" si="205"/>
        <v>Check Data</v>
      </c>
    </row>
    <row r="1433" spans="1:26" x14ac:dyDescent="0.3">
      <c r="A1433" t="s">
        <v>1349</v>
      </c>
      <c r="B1433">
        <v>48</v>
      </c>
      <c r="C1433" t="s">
        <v>21</v>
      </c>
      <c r="D1433" t="s">
        <v>22</v>
      </c>
      <c r="E1433">
        <v>145.13999999999999</v>
      </c>
      <c r="F1433">
        <v>8</v>
      </c>
      <c r="G1433">
        <v>237</v>
      </c>
      <c r="H1433">
        <v>0</v>
      </c>
      <c r="I1433" t="s">
        <v>16</v>
      </c>
      <c r="J1433">
        <v>0.1</v>
      </c>
      <c r="K1433" s="1">
        <v>44490</v>
      </c>
      <c r="L1433">
        <v>54</v>
      </c>
      <c r="M1433">
        <v>0.19</v>
      </c>
      <c r="N1433">
        <f>IF(E1433="",Data_Validation!$B$1,E1433)</f>
        <v>145.13999999999999</v>
      </c>
      <c r="O1433">
        <f>IF(J1433="",Data_Validation!$B$2,J1433)</f>
        <v>0.1</v>
      </c>
      <c r="P1433">
        <f t="shared" si="198"/>
        <v>1</v>
      </c>
      <c r="Q1433" s="2">
        <f>CustomerData[[#This Row],[avg_order_value_clean]]*CustomerData[[#This Row],[total_orders]]</f>
        <v>1161.1199999999999</v>
      </c>
      <c r="R1433" s="2" t="str">
        <f t="shared" si="206"/>
        <v>Inactive</v>
      </c>
      <c r="S1433" s="2" t="str">
        <f t="shared" si="199"/>
        <v>Low Risk</v>
      </c>
      <c r="T1433" s="2" t="str">
        <f t="shared" si="200"/>
        <v>45-54</v>
      </c>
      <c r="U1433" s="1">
        <f t="shared" ca="1" si="201"/>
        <v>1771</v>
      </c>
      <c r="V1433" s="2" t="str">
        <f t="shared" si="202"/>
        <v>Medium Loyalty</v>
      </c>
      <c r="W1433" s="2" t="str">
        <f t="shared" si="203"/>
        <v>Legitimate</v>
      </c>
      <c r="X1433" s="2" t="str">
        <f>IF(Q1433&lt;Data_Validation!$B$8,"Low Value",IF(Q1433&lt;Data_Validation!$B$9,"Medium Value","High Value"))</f>
        <v>Low Value</v>
      </c>
      <c r="Y1433" s="2" t="str">
        <f t="shared" si="204"/>
        <v>Stable</v>
      </c>
      <c r="Z1433" s="2" t="str">
        <f t="shared" si="205"/>
        <v>Valid</v>
      </c>
    </row>
    <row r="1434" spans="1:26" x14ac:dyDescent="0.3">
      <c r="A1434" t="s">
        <v>1350</v>
      </c>
      <c r="B1434">
        <v>23</v>
      </c>
      <c r="C1434" t="s">
        <v>14</v>
      </c>
      <c r="D1434" t="s">
        <v>35</v>
      </c>
      <c r="E1434">
        <v>52.46</v>
      </c>
      <c r="F1434">
        <v>9</v>
      </c>
      <c r="G1434">
        <v>131</v>
      </c>
      <c r="H1434">
        <v>0</v>
      </c>
      <c r="I1434" t="s">
        <v>29</v>
      </c>
      <c r="J1434">
        <v>56.1</v>
      </c>
      <c r="K1434" s="1">
        <v>44154</v>
      </c>
      <c r="L1434">
        <v>28</v>
      </c>
      <c r="M1434">
        <v>0.16</v>
      </c>
      <c r="N1434">
        <f>IF(E1434="",Data_Validation!$B$1,E1434)</f>
        <v>52.46</v>
      </c>
      <c r="O1434">
        <f>IF(J1434="",Data_Validation!$B$2,J1434)</f>
        <v>56.1</v>
      </c>
      <c r="P1434">
        <f t="shared" si="198"/>
        <v>1</v>
      </c>
      <c r="Q1434" s="2">
        <f>CustomerData[[#This Row],[avg_order_value_clean]]*CustomerData[[#This Row],[total_orders]]</f>
        <v>472.14</v>
      </c>
      <c r="R1434" s="2" t="str">
        <f t="shared" si="206"/>
        <v>Inactive</v>
      </c>
      <c r="S1434" s="2" t="str">
        <f t="shared" si="199"/>
        <v>Low Risk</v>
      </c>
      <c r="T1434" s="2" t="str">
        <f t="shared" si="200"/>
        <v>Under 25</v>
      </c>
      <c r="U1434" s="1">
        <f t="shared" ca="1" si="201"/>
        <v>2107</v>
      </c>
      <c r="V1434" s="2" t="str">
        <f t="shared" si="202"/>
        <v>Low Loyalty</v>
      </c>
      <c r="W1434" s="2" t="str">
        <f t="shared" si="203"/>
        <v>Legitimate</v>
      </c>
      <c r="X1434" s="2" t="str">
        <f>IF(Q1434&lt;Data_Validation!$B$8,"Low Value",IF(Q1434&lt;Data_Validation!$B$9,"Medium Value","High Value"))</f>
        <v>Low Value</v>
      </c>
      <c r="Y1434" s="2" t="str">
        <f t="shared" si="204"/>
        <v>Stable</v>
      </c>
      <c r="Z1434" s="2" t="str">
        <f t="shared" si="205"/>
        <v>Check Data</v>
      </c>
    </row>
    <row r="1435" spans="1:26" x14ac:dyDescent="0.3">
      <c r="A1435" t="s">
        <v>1351</v>
      </c>
      <c r="B1435">
        <v>74</v>
      </c>
      <c r="C1435" t="s">
        <v>14</v>
      </c>
      <c r="D1435" t="s">
        <v>22</v>
      </c>
      <c r="E1435">
        <v>200.85</v>
      </c>
      <c r="F1435">
        <v>5</v>
      </c>
      <c r="G1435">
        <v>329</v>
      </c>
      <c r="H1435">
        <v>0</v>
      </c>
      <c r="I1435" t="s">
        <v>40</v>
      </c>
      <c r="J1435">
        <v>29.2</v>
      </c>
      <c r="K1435" s="1">
        <v>44185</v>
      </c>
      <c r="L1435">
        <v>77</v>
      </c>
      <c r="M1435">
        <v>0.38</v>
      </c>
      <c r="N1435">
        <f>IF(E1435="",Data_Validation!$B$1,E1435)</f>
        <v>200.85</v>
      </c>
      <c r="O1435">
        <f>IF(J1435="",Data_Validation!$B$2,J1435)</f>
        <v>29.2</v>
      </c>
      <c r="P1435">
        <f t="shared" si="198"/>
        <v>1</v>
      </c>
      <c r="Q1435" s="2">
        <f>CustomerData[[#This Row],[avg_order_value_clean]]*CustomerData[[#This Row],[total_orders]]</f>
        <v>1004.25</v>
      </c>
      <c r="R1435" s="2" t="str">
        <f t="shared" si="206"/>
        <v>Inactive</v>
      </c>
      <c r="S1435" s="2" t="str">
        <f t="shared" si="199"/>
        <v>Medium Risk</v>
      </c>
      <c r="T1435" s="2" t="str">
        <f t="shared" si="200"/>
        <v>55+</v>
      </c>
      <c r="U1435" s="1">
        <f t="shared" ca="1" si="201"/>
        <v>2076</v>
      </c>
      <c r="V1435" s="2" t="str">
        <f t="shared" si="202"/>
        <v>High Loyalty</v>
      </c>
      <c r="W1435" s="2" t="str">
        <f t="shared" si="203"/>
        <v>Legitimate</v>
      </c>
      <c r="X1435" s="2" t="str">
        <f>IF(Q1435&lt;Data_Validation!$B$8,"Low Value",IF(Q1435&lt;Data_Validation!$B$9,"Medium Value","High Value"))</f>
        <v>Low Value</v>
      </c>
      <c r="Y1435" s="2" t="str">
        <f t="shared" si="204"/>
        <v>Stable</v>
      </c>
      <c r="Z1435" s="2" t="str">
        <f t="shared" si="205"/>
        <v>Check Data</v>
      </c>
    </row>
    <row r="1436" spans="1:26" x14ac:dyDescent="0.3">
      <c r="A1436" t="s">
        <v>1352</v>
      </c>
      <c r="B1436">
        <v>18</v>
      </c>
      <c r="C1436" t="s">
        <v>21</v>
      </c>
      <c r="D1436" t="s">
        <v>44</v>
      </c>
      <c r="E1436">
        <v>108.94</v>
      </c>
      <c r="F1436">
        <v>8</v>
      </c>
      <c r="G1436">
        <v>184</v>
      </c>
      <c r="H1436">
        <v>0</v>
      </c>
      <c r="I1436" t="s">
        <v>29</v>
      </c>
      <c r="J1436">
        <v>17.3</v>
      </c>
      <c r="K1436" s="1">
        <v>45631</v>
      </c>
      <c r="L1436">
        <v>39</v>
      </c>
      <c r="M1436">
        <v>0.06</v>
      </c>
      <c r="N1436">
        <f>IF(E1436="",Data_Validation!$B$1,E1436)</f>
        <v>108.94</v>
      </c>
      <c r="O1436">
        <f>IF(J1436="",Data_Validation!$B$2,J1436)</f>
        <v>17.3</v>
      </c>
      <c r="P1436">
        <f t="shared" si="198"/>
        <v>3</v>
      </c>
      <c r="Q1436" s="2">
        <f>CustomerData[[#This Row],[avg_order_value_clean]]*CustomerData[[#This Row],[total_orders]]</f>
        <v>871.52</v>
      </c>
      <c r="R1436" s="2" t="str">
        <f t="shared" si="206"/>
        <v>Inactive</v>
      </c>
      <c r="S1436" s="2" t="str">
        <f t="shared" si="199"/>
        <v>Low Risk</v>
      </c>
      <c r="T1436" s="2" t="str">
        <f t="shared" si="200"/>
        <v>Under 25</v>
      </c>
      <c r="U1436" s="1">
        <f t="shared" ca="1" si="201"/>
        <v>630</v>
      </c>
      <c r="V1436" s="2" t="str">
        <f t="shared" si="202"/>
        <v>Low Loyalty</v>
      </c>
      <c r="W1436" s="2" t="str">
        <f t="shared" si="203"/>
        <v>Legitimate</v>
      </c>
      <c r="X1436" s="2" t="str">
        <f>IF(Q1436&lt;Data_Validation!$B$8,"Low Value",IF(Q1436&lt;Data_Validation!$B$9,"Medium Value","High Value"))</f>
        <v>Low Value</v>
      </c>
      <c r="Y1436" s="2" t="str">
        <f t="shared" si="204"/>
        <v>Stable</v>
      </c>
      <c r="Z1436" s="2" t="str">
        <f t="shared" si="205"/>
        <v>Check Data</v>
      </c>
    </row>
    <row r="1437" spans="1:26" x14ac:dyDescent="0.3">
      <c r="A1437" t="s">
        <v>1193</v>
      </c>
      <c r="B1437">
        <v>24</v>
      </c>
      <c r="C1437" t="s">
        <v>14</v>
      </c>
      <c r="D1437" t="s">
        <v>50</v>
      </c>
      <c r="E1437">
        <v>42.66</v>
      </c>
      <c r="F1437">
        <v>10</v>
      </c>
      <c r="G1437">
        <v>294</v>
      </c>
      <c r="H1437">
        <v>0</v>
      </c>
      <c r="I1437" t="s">
        <v>23</v>
      </c>
      <c r="J1437">
        <v>83.9</v>
      </c>
      <c r="K1437" s="1">
        <v>45702</v>
      </c>
      <c r="L1437">
        <v>57</v>
      </c>
      <c r="M1437">
        <v>0.31</v>
      </c>
      <c r="N1437">
        <f>IF(E1437="",Data_Validation!$B$1,E1437)</f>
        <v>42.66</v>
      </c>
      <c r="O1437">
        <f>IF(J1437="",Data_Validation!$B$2,J1437)</f>
        <v>83.9</v>
      </c>
      <c r="P1437">
        <f t="shared" si="198"/>
        <v>2</v>
      </c>
      <c r="Q1437" s="2">
        <f>CustomerData[[#This Row],[avg_order_value_clean]]*CustomerData[[#This Row],[total_orders]]</f>
        <v>426.59999999999997</v>
      </c>
      <c r="R1437" s="2" t="str">
        <f t="shared" si="206"/>
        <v>Inactive</v>
      </c>
      <c r="S1437" s="2" t="str">
        <f t="shared" si="199"/>
        <v>Medium Risk</v>
      </c>
      <c r="T1437" s="2" t="str">
        <f t="shared" si="200"/>
        <v>Under 25</v>
      </c>
      <c r="U1437" s="1">
        <f t="shared" ca="1" si="201"/>
        <v>559</v>
      </c>
      <c r="V1437" s="2" t="str">
        <f t="shared" si="202"/>
        <v>Medium Loyalty</v>
      </c>
      <c r="W1437" s="2" t="str">
        <f t="shared" si="203"/>
        <v>Legitimate</v>
      </c>
      <c r="X1437" s="2" t="str">
        <f>IF(Q1437&lt;Data_Validation!$B$8,"Low Value",IF(Q1437&lt;Data_Validation!$B$9,"Medium Value","High Value"))</f>
        <v>Low Value</v>
      </c>
      <c r="Y1437" s="2" t="str">
        <f t="shared" si="204"/>
        <v>Stable</v>
      </c>
      <c r="Z1437" s="2" t="str">
        <f t="shared" si="205"/>
        <v>Check Data</v>
      </c>
    </row>
    <row r="1438" spans="1:26" x14ac:dyDescent="0.3">
      <c r="A1438" t="s">
        <v>1353</v>
      </c>
      <c r="B1438">
        <v>75</v>
      </c>
      <c r="C1438" t="s">
        <v>14</v>
      </c>
      <c r="D1438" t="s">
        <v>28</v>
      </c>
      <c r="E1438">
        <v>194.08</v>
      </c>
      <c r="F1438">
        <v>9</v>
      </c>
      <c r="G1438">
        <v>207</v>
      </c>
      <c r="H1438">
        <v>0</v>
      </c>
      <c r="I1438" t="s">
        <v>16</v>
      </c>
      <c r="J1438">
        <v>3</v>
      </c>
      <c r="K1438" s="1">
        <v>45099</v>
      </c>
      <c r="L1438">
        <v>64</v>
      </c>
      <c r="M1438">
        <v>0.36</v>
      </c>
      <c r="N1438">
        <f>IF(E1438="",Data_Validation!$B$1,E1438)</f>
        <v>194.08</v>
      </c>
      <c r="O1438">
        <f>IF(J1438="",Data_Validation!$B$2,J1438)</f>
        <v>3</v>
      </c>
      <c r="P1438">
        <f t="shared" si="198"/>
        <v>1</v>
      </c>
      <c r="Q1438" s="2">
        <f>CustomerData[[#This Row],[avg_order_value_clean]]*CustomerData[[#This Row],[total_orders]]</f>
        <v>1746.72</v>
      </c>
      <c r="R1438" s="2" t="str">
        <f t="shared" si="206"/>
        <v>Inactive</v>
      </c>
      <c r="S1438" s="2" t="str">
        <f t="shared" si="199"/>
        <v>Medium Risk</v>
      </c>
      <c r="T1438" s="2" t="str">
        <f t="shared" si="200"/>
        <v>55+</v>
      </c>
      <c r="U1438" s="1">
        <f t="shared" ca="1" si="201"/>
        <v>1162</v>
      </c>
      <c r="V1438" s="2" t="str">
        <f t="shared" si="202"/>
        <v>Medium Loyalty</v>
      </c>
      <c r="W1438" s="2" t="str">
        <f t="shared" si="203"/>
        <v>Legitimate</v>
      </c>
      <c r="X1438" s="2" t="str">
        <f>IF(Q1438&lt;Data_Validation!$B$8,"Low Value",IF(Q1438&lt;Data_Validation!$B$9,"Medium Value","High Value"))</f>
        <v>High Value</v>
      </c>
      <c r="Y1438" s="2" t="str">
        <f t="shared" si="204"/>
        <v>High Value - Maintain</v>
      </c>
      <c r="Z1438" s="2" t="str">
        <f t="shared" si="205"/>
        <v>Check Data</v>
      </c>
    </row>
    <row r="1439" spans="1:26" x14ac:dyDescent="0.3">
      <c r="A1439" t="s">
        <v>1354</v>
      </c>
      <c r="B1439">
        <v>44</v>
      </c>
      <c r="C1439" t="s">
        <v>14</v>
      </c>
      <c r="D1439" t="s">
        <v>44</v>
      </c>
      <c r="E1439">
        <v>129.59</v>
      </c>
      <c r="F1439">
        <v>10</v>
      </c>
      <c r="G1439">
        <v>249</v>
      </c>
      <c r="H1439">
        <v>0</v>
      </c>
      <c r="I1439" t="s">
        <v>19</v>
      </c>
      <c r="J1439">
        <v>69.2</v>
      </c>
      <c r="K1439" s="1">
        <v>45030</v>
      </c>
      <c r="L1439">
        <v>92</v>
      </c>
      <c r="M1439">
        <v>0.37</v>
      </c>
      <c r="N1439">
        <f>IF(E1439="",Data_Validation!$B$1,E1439)</f>
        <v>129.59</v>
      </c>
      <c r="O1439">
        <f>IF(J1439="",Data_Validation!$B$2,J1439)</f>
        <v>69.2</v>
      </c>
      <c r="P1439">
        <f t="shared" si="198"/>
        <v>1</v>
      </c>
      <c r="Q1439" s="2">
        <f>CustomerData[[#This Row],[avg_order_value_clean]]*CustomerData[[#This Row],[total_orders]]</f>
        <v>1295.9000000000001</v>
      </c>
      <c r="R1439" s="2" t="str">
        <f t="shared" si="206"/>
        <v>Inactive</v>
      </c>
      <c r="S1439" s="2" t="str">
        <f t="shared" si="199"/>
        <v>Medium Risk</v>
      </c>
      <c r="T1439" s="2" t="str">
        <f t="shared" si="200"/>
        <v>35-44</v>
      </c>
      <c r="U1439" s="1">
        <f t="shared" ca="1" si="201"/>
        <v>1231</v>
      </c>
      <c r="V1439" s="2" t="str">
        <f t="shared" si="202"/>
        <v>High Loyalty</v>
      </c>
      <c r="W1439" s="2" t="str">
        <f t="shared" si="203"/>
        <v>Legitimate</v>
      </c>
      <c r="X1439" s="2" t="str">
        <f>IF(Q1439&lt;Data_Validation!$B$8,"Low Value",IF(Q1439&lt;Data_Validation!$B$9,"Medium Value","High Value"))</f>
        <v>Low Value</v>
      </c>
      <c r="Y1439" s="2" t="str">
        <f t="shared" si="204"/>
        <v>Stable</v>
      </c>
      <c r="Z1439" s="2" t="str">
        <f t="shared" si="205"/>
        <v>Check Data</v>
      </c>
    </row>
    <row r="1440" spans="1:26" x14ac:dyDescent="0.3">
      <c r="A1440" t="s">
        <v>1355</v>
      </c>
      <c r="B1440">
        <v>38</v>
      </c>
      <c r="C1440" t="s">
        <v>14</v>
      </c>
      <c r="D1440" t="s">
        <v>37</v>
      </c>
      <c r="E1440">
        <v>128.28</v>
      </c>
      <c r="F1440">
        <v>5</v>
      </c>
      <c r="G1440">
        <v>349</v>
      </c>
      <c r="H1440">
        <v>0</v>
      </c>
      <c r="I1440" t="s">
        <v>29</v>
      </c>
      <c r="J1440">
        <v>57.3</v>
      </c>
      <c r="K1440" s="1">
        <v>44048</v>
      </c>
      <c r="L1440">
        <v>30</v>
      </c>
      <c r="M1440">
        <v>0.15</v>
      </c>
      <c r="N1440">
        <f>IF(E1440="",Data_Validation!$B$1,E1440)</f>
        <v>128.28</v>
      </c>
      <c r="O1440">
        <f>IF(J1440="",Data_Validation!$B$2,J1440)</f>
        <v>57.3</v>
      </c>
      <c r="P1440">
        <f t="shared" si="198"/>
        <v>1</v>
      </c>
      <c r="Q1440" s="2">
        <f>CustomerData[[#This Row],[avg_order_value_clean]]*CustomerData[[#This Row],[total_orders]]</f>
        <v>641.4</v>
      </c>
      <c r="R1440" s="2" t="str">
        <f t="shared" si="206"/>
        <v>Inactive</v>
      </c>
      <c r="S1440" s="2" t="str">
        <f t="shared" si="199"/>
        <v>Low Risk</v>
      </c>
      <c r="T1440" s="2" t="str">
        <f t="shared" si="200"/>
        <v>35-44</v>
      </c>
      <c r="U1440" s="1">
        <f t="shared" ca="1" si="201"/>
        <v>2213</v>
      </c>
      <c r="V1440" s="2" t="str">
        <f t="shared" si="202"/>
        <v>Low Loyalty</v>
      </c>
      <c r="W1440" s="2" t="str">
        <f t="shared" si="203"/>
        <v>Legitimate</v>
      </c>
      <c r="X1440" s="2" t="str">
        <f>IF(Q1440&lt;Data_Validation!$B$8,"Low Value",IF(Q1440&lt;Data_Validation!$B$9,"Medium Value","High Value"))</f>
        <v>Low Value</v>
      </c>
      <c r="Y1440" s="2" t="str">
        <f t="shared" si="204"/>
        <v>Stable</v>
      </c>
      <c r="Z1440" s="2" t="str">
        <f t="shared" si="205"/>
        <v>Check Data</v>
      </c>
    </row>
    <row r="1441" spans="1:26" x14ac:dyDescent="0.3">
      <c r="A1441" t="s">
        <v>1356</v>
      </c>
      <c r="B1441">
        <v>45</v>
      </c>
      <c r="C1441" t="s">
        <v>14</v>
      </c>
      <c r="D1441" t="s">
        <v>52</v>
      </c>
      <c r="E1441">
        <v>110.13</v>
      </c>
      <c r="F1441">
        <v>8</v>
      </c>
      <c r="G1441">
        <v>322</v>
      </c>
      <c r="H1441">
        <v>0</v>
      </c>
      <c r="I1441" t="s">
        <v>16</v>
      </c>
      <c r="J1441">
        <v>77.2</v>
      </c>
      <c r="K1441" s="1">
        <v>44362</v>
      </c>
      <c r="L1441">
        <v>86</v>
      </c>
      <c r="M1441">
        <v>0.25</v>
      </c>
      <c r="N1441">
        <f>IF(E1441="",Data_Validation!$B$1,E1441)</f>
        <v>110.13</v>
      </c>
      <c r="O1441">
        <f>IF(J1441="",Data_Validation!$B$2,J1441)</f>
        <v>77.2</v>
      </c>
      <c r="P1441">
        <f t="shared" si="198"/>
        <v>1</v>
      </c>
      <c r="Q1441" s="2">
        <f>CustomerData[[#This Row],[avg_order_value_clean]]*CustomerData[[#This Row],[total_orders]]</f>
        <v>881.04</v>
      </c>
      <c r="R1441" s="2" t="str">
        <f t="shared" si="206"/>
        <v>Inactive</v>
      </c>
      <c r="S1441" s="2" t="str">
        <f t="shared" si="199"/>
        <v>Medium Risk</v>
      </c>
      <c r="T1441" s="2" t="str">
        <f t="shared" si="200"/>
        <v>45-54</v>
      </c>
      <c r="U1441" s="1">
        <f t="shared" ca="1" si="201"/>
        <v>1899</v>
      </c>
      <c r="V1441" s="2" t="str">
        <f t="shared" si="202"/>
        <v>High Loyalty</v>
      </c>
      <c r="W1441" s="2" t="str">
        <f t="shared" si="203"/>
        <v>Legitimate</v>
      </c>
      <c r="X1441" s="2" t="str">
        <f>IF(Q1441&lt;Data_Validation!$B$8,"Low Value",IF(Q1441&lt;Data_Validation!$B$9,"Medium Value","High Value"))</f>
        <v>Low Value</v>
      </c>
      <c r="Y1441" s="2" t="str">
        <f t="shared" si="204"/>
        <v>Stable</v>
      </c>
      <c r="Z1441" s="2" t="str">
        <f t="shared" si="205"/>
        <v>Check Data</v>
      </c>
    </row>
    <row r="1442" spans="1:26" x14ac:dyDescent="0.3">
      <c r="A1442" t="s">
        <v>1357</v>
      </c>
      <c r="B1442">
        <v>33</v>
      </c>
      <c r="C1442" t="s">
        <v>14</v>
      </c>
      <c r="D1442" t="s">
        <v>15</v>
      </c>
      <c r="E1442">
        <v>56.89</v>
      </c>
      <c r="F1442">
        <v>9</v>
      </c>
      <c r="G1442">
        <v>88</v>
      </c>
      <c r="H1442">
        <v>0</v>
      </c>
      <c r="I1442" t="s">
        <v>23</v>
      </c>
      <c r="J1442">
        <v>13.2</v>
      </c>
      <c r="K1442" s="1">
        <v>44195</v>
      </c>
      <c r="L1442">
        <v>50</v>
      </c>
      <c r="M1442">
        <v>0.52</v>
      </c>
      <c r="N1442">
        <f>IF(E1442="",Data_Validation!$B$1,E1442)</f>
        <v>56.89</v>
      </c>
      <c r="O1442">
        <f>IF(J1442="",Data_Validation!$B$2,J1442)</f>
        <v>13.2</v>
      </c>
      <c r="P1442">
        <f t="shared" si="198"/>
        <v>1</v>
      </c>
      <c r="Q1442" s="2">
        <f>CustomerData[[#This Row],[avg_order_value_clean]]*CustomerData[[#This Row],[total_orders]]</f>
        <v>512.01</v>
      </c>
      <c r="R1442" s="2" t="str">
        <f t="shared" si="206"/>
        <v>At Risk</v>
      </c>
      <c r="S1442" s="2" t="str">
        <f t="shared" si="199"/>
        <v>High Risk</v>
      </c>
      <c r="T1442" s="2" t="str">
        <f t="shared" si="200"/>
        <v>25-34</v>
      </c>
      <c r="U1442" s="1">
        <f t="shared" ca="1" si="201"/>
        <v>2066</v>
      </c>
      <c r="V1442" s="2" t="str">
        <f t="shared" si="202"/>
        <v>Medium Loyalty</v>
      </c>
      <c r="W1442" s="2" t="str">
        <f t="shared" si="203"/>
        <v>Legitimate</v>
      </c>
      <c r="X1442" s="2" t="str">
        <f>IF(Q1442&lt;Data_Validation!$B$8,"Low Value",IF(Q1442&lt;Data_Validation!$B$9,"Medium Value","High Value"))</f>
        <v>Low Value</v>
      </c>
      <c r="Y1442" s="2" t="str">
        <f t="shared" si="204"/>
        <v>At Risk - Develop</v>
      </c>
      <c r="Z1442" s="2" t="str">
        <f t="shared" si="205"/>
        <v>Check Data</v>
      </c>
    </row>
    <row r="1443" spans="1:26" x14ac:dyDescent="0.3">
      <c r="A1443" t="s">
        <v>1097</v>
      </c>
      <c r="B1443">
        <v>73</v>
      </c>
      <c r="C1443" t="s">
        <v>14</v>
      </c>
      <c r="D1443" t="s">
        <v>26</v>
      </c>
      <c r="E1443">
        <v>145.11000000000001</v>
      </c>
      <c r="F1443">
        <v>9</v>
      </c>
      <c r="G1443">
        <v>357</v>
      </c>
      <c r="H1443">
        <v>0</v>
      </c>
      <c r="I1443" t="s">
        <v>23</v>
      </c>
      <c r="J1443">
        <v>87.2</v>
      </c>
      <c r="K1443" s="1">
        <v>44443</v>
      </c>
      <c r="L1443">
        <v>54</v>
      </c>
      <c r="M1443">
        <v>0.54</v>
      </c>
      <c r="N1443">
        <f>IF(E1443="",Data_Validation!$B$1,E1443)</f>
        <v>145.11000000000001</v>
      </c>
      <c r="O1443">
        <f>IF(J1443="",Data_Validation!$B$2,J1443)</f>
        <v>87.2</v>
      </c>
      <c r="P1443">
        <f t="shared" si="198"/>
        <v>2</v>
      </c>
      <c r="Q1443" s="2">
        <f>CustomerData[[#This Row],[avg_order_value_clean]]*CustomerData[[#This Row],[total_orders]]</f>
        <v>1305.9900000000002</v>
      </c>
      <c r="R1443" s="2" t="str">
        <f t="shared" si="206"/>
        <v>Inactive</v>
      </c>
      <c r="S1443" s="2" t="str">
        <f t="shared" si="199"/>
        <v>High Risk</v>
      </c>
      <c r="T1443" s="2" t="str">
        <f t="shared" si="200"/>
        <v>55+</v>
      </c>
      <c r="U1443" s="1">
        <f t="shared" ca="1" si="201"/>
        <v>1818</v>
      </c>
      <c r="V1443" s="2" t="str">
        <f t="shared" si="202"/>
        <v>Medium Loyalty</v>
      </c>
      <c r="W1443" s="2" t="str">
        <f t="shared" si="203"/>
        <v>Legitimate</v>
      </c>
      <c r="X1443" s="2" t="str">
        <f>IF(Q1443&lt;Data_Validation!$B$8,"Low Value",IF(Q1443&lt;Data_Validation!$B$9,"Medium Value","High Value"))</f>
        <v>Low Value</v>
      </c>
      <c r="Y1443" s="2" t="str">
        <f t="shared" si="204"/>
        <v>At Risk - Develop</v>
      </c>
      <c r="Z1443" s="2" t="str">
        <f t="shared" si="205"/>
        <v>Check Data</v>
      </c>
    </row>
    <row r="1444" spans="1:26" x14ac:dyDescent="0.3">
      <c r="A1444" t="s">
        <v>1358</v>
      </c>
      <c r="B1444">
        <v>63</v>
      </c>
      <c r="C1444" t="s">
        <v>21</v>
      </c>
      <c r="D1444" t="s">
        <v>35</v>
      </c>
      <c r="E1444">
        <v>36.83</v>
      </c>
      <c r="F1444">
        <v>10</v>
      </c>
      <c r="G1444">
        <v>361</v>
      </c>
      <c r="H1444">
        <v>0</v>
      </c>
      <c r="I1444" t="s">
        <v>16</v>
      </c>
      <c r="J1444">
        <v>32.200000000000003</v>
      </c>
      <c r="K1444" s="1">
        <v>45511</v>
      </c>
      <c r="L1444">
        <v>23</v>
      </c>
      <c r="M1444">
        <v>0.18</v>
      </c>
      <c r="N1444">
        <f>IF(E1444="",Data_Validation!$B$1,E1444)</f>
        <v>36.83</v>
      </c>
      <c r="O1444">
        <f>IF(J1444="",Data_Validation!$B$2,J1444)</f>
        <v>32.200000000000003</v>
      </c>
      <c r="P1444">
        <f t="shared" si="198"/>
        <v>2</v>
      </c>
      <c r="Q1444" s="2">
        <f>CustomerData[[#This Row],[avg_order_value_clean]]*CustomerData[[#This Row],[total_orders]]</f>
        <v>368.29999999999995</v>
      </c>
      <c r="R1444" s="2" t="str">
        <f t="shared" si="206"/>
        <v>Inactive</v>
      </c>
      <c r="S1444" s="2" t="str">
        <f t="shared" si="199"/>
        <v>Low Risk</v>
      </c>
      <c r="T1444" s="2" t="str">
        <f t="shared" si="200"/>
        <v>55+</v>
      </c>
      <c r="U1444" s="1">
        <f t="shared" ca="1" si="201"/>
        <v>750</v>
      </c>
      <c r="V1444" s="2" t="str">
        <f t="shared" si="202"/>
        <v>Low Loyalty</v>
      </c>
      <c r="W1444" s="2" t="str">
        <f t="shared" si="203"/>
        <v>Legitimate</v>
      </c>
      <c r="X1444" s="2" t="str">
        <f>IF(Q1444&lt;Data_Validation!$B$8,"Low Value",IF(Q1444&lt;Data_Validation!$B$9,"Medium Value","High Value"))</f>
        <v>Low Value</v>
      </c>
      <c r="Y1444" s="2" t="str">
        <f t="shared" si="204"/>
        <v>Stable</v>
      </c>
      <c r="Z1444" s="2" t="str">
        <f t="shared" si="205"/>
        <v>Check Data</v>
      </c>
    </row>
    <row r="1445" spans="1:26" x14ac:dyDescent="0.3">
      <c r="A1445" t="s">
        <v>1359</v>
      </c>
      <c r="B1445">
        <v>40</v>
      </c>
      <c r="C1445" t="s">
        <v>21</v>
      </c>
      <c r="D1445" t="s">
        <v>44</v>
      </c>
      <c r="E1445">
        <v>33.9</v>
      </c>
      <c r="F1445">
        <v>7</v>
      </c>
      <c r="G1445">
        <v>35</v>
      </c>
      <c r="H1445">
        <v>0</v>
      </c>
      <c r="I1445" t="s">
        <v>40</v>
      </c>
      <c r="J1445">
        <v>0.9</v>
      </c>
      <c r="K1445" s="1">
        <v>45559</v>
      </c>
      <c r="L1445">
        <v>18</v>
      </c>
      <c r="M1445">
        <v>0.17</v>
      </c>
      <c r="N1445">
        <f>IF(E1445="",Data_Validation!$B$1,E1445)</f>
        <v>33.9</v>
      </c>
      <c r="O1445">
        <f>IF(J1445="",Data_Validation!$B$2,J1445)</f>
        <v>0.9</v>
      </c>
      <c r="P1445">
        <f t="shared" si="198"/>
        <v>2</v>
      </c>
      <c r="Q1445" s="2">
        <f>CustomerData[[#This Row],[avg_order_value_clean]]*CustomerData[[#This Row],[total_orders]]</f>
        <v>237.29999999999998</v>
      </c>
      <c r="R1445" s="2" t="str">
        <f t="shared" si="206"/>
        <v>At Risk</v>
      </c>
      <c r="S1445" s="2" t="str">
        <f t="shared" si="199"/>
        <v>Low Risk</v>
      </c>
      <c r="T1445" s="2" t="str">
        <f t="shared" si="200"/>
        <v>35-44</v>
      </c>
      <c r="U1445" s="1">
        <f t="shared" ca="1" si="201"/>
        <v>702</v>
      </c>
      <c r="V1445" s="2" t="str">
        <f t="shared" si="202"/>
        <v>Low Loyalty</v>
      </c>
      <c r="W1445" s="2" t="str">
        <f t="shared" si="203"/>
        <v>Legitimate</v>
      </c>
      <c r="X1445" s="2" t="str">
        <f>IF(Q1445&lt;Data_Validation!$B$8,"Low Value",IF(Q1445&lt;Data_Validation!$B$9,"Medium Value","High Value"))</f>
        <v>Low Value</v>
      </c>
      <c r="Y1445" s="2" t="str">
        <f t="shared" si="204"/>
        <v>Stable</v>
      </c>
      <c r="Z1445" s="2" t="str">
        <f t="shared" si="205"/>
        <v>Valid</v>
      </c>
    </row>
    <row r="1446" spans="1:26" x14ac:dyDescent="0.3">
      <c r="A1446" t="s">
        <v>1360</v>
      </c>
      <c r="B1446">
        <v>69</v>
      </c>
      <c r="C1446" t="s">
        <v>25</v>
      </c>
      <c r="D1446" t="s">
        <v>52</v>
      </c>
      <c r="E1446">
        <v>87.84</v>
      </c>
      <c r="F1446">
        <v>11</v>
      </c>
      <c r="G1446">
        <v>3</v>
      </c>
      <c r="H1446">
        <v>0</v>
      </c>
      <c r="I1446" t="s">
        <v>16</v>
      </c>
      <c r="J1446">
        <v>65.7</v>
      </c>
      <c r="K1446" s="1">
        <v>45451</v>
      </c>
      <c r="L1446">
        <v>81</v>
      </c>
      <c r="M1446">
        <v>0.43</v>
      </c>
      <c r="N1446">
        <f>IF(E1446="",Data_Validation!$B$1,E1446)</f>
        <v>87.84</v>
      </c>
      <c r="O1446">
        <f>IF(J1446="",Data_Validation!$B$2,J1446)</f>
        <v>65.7</v>
      </c>
      <c r="P1446">
        <f t="shared" si="198"/>
        <v>1</v>
      </c>
      <c r="Q1446" s="2">
        <f>CustomerData[[#This Row],[avg_order_value_clean]]*CustomerData[[#This Row],[total_orders]]</f>
        <v>966.24</v>
      </c>
      <c r="R1446" s="2" t="str">
        <f t="shared" si="206"/>
        <v>Active</v>
      </c>
      <c r="S1446" s="2" t="str">
        <f t="shared" si="199"/>
        <v>Medium Risk</v>
      </c>
      <c r="T1446" s="2" t="str">
        <f t="shared" si="200"/>
        <v>55+</v>
      </c>
      <c r="U1446" s="1">
        <f t="shared" ca="1" si="201"/>
        <v>810</v>
      </c>
      <c r="V1446" s="2" t="str">
        <f t="shared" si="202"/>
        <v>High Loyalty</v>
      </c>
      <c r="W1446" s="2" t="str">
        <f t="shared" si="203"/>
        <v>Legitimate</v>
      </c>
      <c r="X1446" s="2" t="str">
        <f>IF(Q1446&lt;Data_Validation!$B$8,"Low Value",IF(Q1446&lt;Data_Validation!$B$9,"Medium Value","High Value"))</f>
        <v>Low Value</v>
      </c>
      <c r="Y1446" s="2" t="str">
        <f t="shared" si="204"/>
        <v>Stable</v>
      </c>
      <c r="Z1446" s="2" t="str">
        <f t="shared" si="205"/>
        <v>Check Data</v>
      </c>
    </row>
    <row r="1447" spans="1:26" x14ac:dyDescent="0.3">
      <c r="A1447" t="s">
        <v>1361</v>
      </c>
      <c r="B1447">
        <v>37</v>
      </c>
      <c r="C1447" t="s">
        <v>14</v>
      </c>
      <c r="D1447" t="s">
        <v>26</v>
      </c>
      <c r="E1447">
        <v>70.14</v>
      </c>
      <c r="F1447">
        <v>8</v>
      </c>
      <c r="G1447">
        <v>233</v>
      </c>
      <c r="H1447">
        <v>0</v>
      </c>
      <c r="I1447" t="s">
        <v>40</v>
      </c>
      <c r="J1447">
        <v>85.9</v>
      </c>
      <c r="K1447" s="1">
        <v>44768</v>
      </c>
      <c r="L1447">
        <v>54</v>
      </c>
      <c r="M1447">
        <v>0.11</v>
      </c>
      <c r="N1447">
        <f>IF(E1447="",Data_Validation!$B$1,E1447)</f>
        <v>70.14</v>
      </c>
      <c r="O1447">
        <f>IF(J1447="",Data_Validation!$B$2,J1447)</f>
        <v>85.9</v>
      </c>
      <c r="P1447">
        <f t="shared" si="198"/>
        <v>1</v>
      </c>
      <c r="Q1447" s="2">
        <f>CustomerData[[#This Row],[avg_order_value_clean]]*CustomerData[[#This Row],[total_orders]]</f>
        <v>561.12</v>
      </c>
      <c r="R1447" s="2" t="str">
        <f t="shared" si="206"/>
        <v>Inactive</v>
      </c>
      <c r="S1447" s="2" t="str">
        <f t="shared" si="199"/>
        <v>Low Risk</v>
      </c>
      <c r="T1447" s="2" t="str">
        <f t="shared" si="200"/>
        <v>35-44</v>
      </c>
      <c r="U1447" s="1">
        <f t="shared" ca="1" si="201"/>
        <v>1493</v>
      </c>
      <c r="V1447" s="2" t="str">
        <f t="shared" si="202"/>
        <v>Medium Loyalty</v>
      </c>
      <c r="W1447" s="2" t="str">
        <f t="shared" si="203"/>
        <v>Legitimate</v>
      </c>
      <c r="X1447" s="2" t="str">
        <f>IF(Q1447&lt;Data_Validation!$B$8,"Low Value",IF(Q1447&lt;Data_Validation!$B$9,"Medium Value","High Value"))</f>
        <v>Low Value</v>
      </c>
      <c r="Y1447" s="2" t="str">
        <f t="shared" si="204"/>
        <v>Stable</v>
      </c>
      <c r="Z1447" s="2" t="str">
        <f t="shared" si="205"/>
        <v>Check Data</v>
      </c>
    </row>
    <row r="1448" spans="1:26" x14ac:dyDescent="0.3">
      <c r="A1448" t="s">
        <v>517</v>
      </c>
      <c r="B1448">
        <v>55</v>
      </c>
      <c r="C1448" t="s">
        <v>14</v>
      </c>
      <c r="D1448" t="s">
        <v>52</v>
      </c>
      <c r="E1448">
        <v>139.79</v>
      </c>
      <c r="F1448">
        <v>12</v>
      </c>
      <c r="G1448">
        <v>329</v>
      </c>
      <c r="H1448">
        <v>0</v>
      </c>
      <c r="I1448" t="s">
        <v>40</v>
      </c>
      <c r="J1448">
        <v>35.4</v>
      </c>
      <c r="K1448" s="1">
        <v>45041</v>
      </c>
      <c r="L1448">
        <v>95</v>
      </c>
      <c r="M1448">
        <v>0.14000000000000001</v>
      </c>
      <c r="N1448">
        <f>IF(E1448="",Data_Validation!$B$1,E1448)</f>
        <v>139.79</v>
      </c>
      <c r="O1448">
        <f>IF(J1448="",Data_Validation!$B$2,J1448)</f>
        <v>35.4</v>
      </c>
      <c r="P1448">
        <f t="shared" si="198"/>
        <v>2</v>
      </c>
      <c r="Q1448" s="2">
        <f>CustomerData[[#This Row],[avg_order_value_clean]]*CustomerData[[#This Row],[total_orders]]</f>
        <v>1677.48</v>
      </c>
      <c r="R1448" s="2" t="str">
        <f t="shared" si="206"/>
        <v>Inactive</v>
      </c>
      <c r="S1448" s="2" t="str">
        <f t="shared" si="199"/>
        <v>Low Risk</v>
      </c>
      <c r="T1448" s="2" t="str">
        <f t="shared" si="200"/>
        <v>55+</v>
      </c>
      <c r="U1448" s="1">
        <f t="shared" ca="1" si="201"/>
        <v>1220</v>
      </c>
      <c r="V1448" s="2" t="str">
        <f t="shared" si="202"/>
        <v>High Loyalty</v>
      </c>
      <c r="W1448" s="2" t="str">
        <f t="shared" si="203"/>
        <v>Legitimate</v>
      </c>
      <c r="X1448" s="2" t="str">
        <f>IF(Q1448&lt;Data_Validation!$B$8,"Low Value",IF(Q1448&lt;Data_Validation!$B$9,"Medium Value","High Value"))</f>
        <v>High Value</v>
      </c>
      <c r="Y1448" s="2" t="str">
        <f t="shared" si="204"/>
        <v>High Value - Maintain</v>
      </c>
      <c r="Z1448" s="2" t="str">
        <f t="shared" si="205"/>
        <v>Check Data</v>
      </c>
    </row>
    <row r="1449" spans="1:26" x14ac:dyDescent="0.3">
      <c r="A1449" t="s">
        <v>1362</v>
      </c>
      <c r="B1449">
        <v>71</v>
      </c>
      <c r="C1449" t="s">
        <v>14</v>
      </c>
      <c r="D1449" t="s">
        <v>22</v>
      </c>
      <c r="E1449">
        <v>92.67</v>
      </c>
      <c r="F1449">
        <v>6</v>
      </c>
      <c r="G1449">
        <v>268</v>
      </c>
      <c r="H1449">
        <v>0</v>
      </c>
      <c r="I1449" t="s">
        <v>16</v>
      </c>
      <c r="J1449">
        <v>52.8</v>
      </c>
      <c r="K1449" s="1">
        <v>45484</v>
      </c>
      <c r="L1449">
        <v>28</v>
      </c>
      <c r="M1449">
        <v>0.15</v>
      </c>
      <c r="N1449">
        <f>IF(E1449="",Data_Validation!$B$1,E1449)</f>
        <v>92.67</v>
      </c>
      <c r="O1449">
        <f>IF(J1449="",Data_Validation!$B$2,J1449)</f>
        <v>52.8</v>
      </c>
      <c r="P1449">
        <f t="shared" si="198"/>
        <v>1</v>
      </c>
      <c r="Q1449" s="2">
        <f>CustomerData[[#This Row],[avg_order_value_clean]]*CustomerData[[#This Row],[total_orders]]</f>
        <v>556.02</v>
      </c>
      <c r="R1449" s="2" t="str">
        <f t="shared" si="206"/>
        <v>Inactive</v>
      </c>
      <c r="S1449" s="2" t="str">
        <f t="shared" si="199"/>
        <v>Low Risk</v>
      </c>
      <c r="T1449" s="2" t="str">
        <f t="shared" si="200"/>
        <v>55+</v>
      </c>
      <c r="U1449" s="1">
        <f t="shared" ca="1" si="201"/>
        <v>777</v>
      </c>
      <c r="V1449" s="2" t="str">
        <f t="shared" si="202"/>
        <v>Low Loyalty</v>
      </c>
      <c r="W1449" s="2" t="str">
        <f t="shared" si="203"/>
        <v>Legitimate</v>
      </c>
      <c r="X1449" s="2" t="str">
        <f>IF(Q1449&lt;Data_Validation!$B$8,"Low Value",IF(Q1449&lt;Data_Validation!$B$9,"Medium Value","High Value"))</f>
        <v>Low Value</v>
      </c>
      <c r="Y1449" s="2" t="str">
        <f t="shared" si="204"/>
        <v>Stable</v>
      </c>
      <c r="Z1449" s="2" t="str">
        <f t="shared" si="205"/>
        <v>Check Data</v>
      </c>
    </row>
    <row r="1450" spans="1:26" x14ac:dyDescent="0.3">
      <c r="A1450" t="s">
        <v>203</v>
      </c>
      <c r="B1450">
        <v>42</v>
      </c>
      <c r="C1450" t="s">
        <v>21</v>
      </c>
      <c r="D1450" t="s">
        <v>22</v>
      </c>
      <c r="E1450">
        <v>136.47999999999999</v>
      </c>
      <c r="F1450">
        <v>17</v>
      </c>
      <c r="G1450">
        <v>69</v>
      </c>
      <c r="H1450">
        <v>0</v>
      </c>
      <c r="I1450" t="s">
        <v>23</v>
      </c>
      <c r="J1450">
        <v>41.2</v>
      </c>
      <c r="K1450" s="1">
        <v>44328</v>
      </c>
      <c r="L1450">
        <v>8</v>
      </c>
      <c r="M1450">
        <v>0.25</v>
      </c>
      <c r="N1450">
        <f>IF(E1450="",Data_Validation!$B$1,E1450)</f>
        <v>136.47999999999999</v>
      </c>
      <c r="O1450">
        <f>IF(J1450="",Data_Validation!$B$2,J1450)</f>
        <v>41.2</v>
      </c>
      <c r="P1450">
        <f t="shared" si="198"/>
        <v>2</v>
      </c>
      <c r="Q1450" s="2">
        <f>CustomerData[[#This Row],[avg_order_value_clean]]*CustomerData[[#This Row],[total_orders]]</f>
        <v>2320.16</v>
      </c>
      <c r="R1450" s="2" t="str">
        <f t="shared" si="206"/>
        <v>At Risk</v>
      </c>
      <c r="S1450" s="2" t="str">
        <f t="shared" si="199"/>
        <v>Medium Risk</v>
      </c>
      <c r="T1450" s="2" t="str">
        <f t="shared" si="200"/>
        <v>35-44</v>
      </c>
      <c r="U1450" s="1">
        <f t="shared" ca="1" si="201"/>
        <v>1933</v>
      </c>
      <c r="V1450" s="2" t="str">
        <f t="shared" si="202"/>
        <v>Low Loyalty</v>
      </c>
      <c r="W1450" s="2" t="str">
        <f t="shared" si="203"/>
        <v>Legitimate</v>
      </c>
      <c r="X1450" s="2" t="str">
        <f>IF(Q1450&lt;Data_Validation!$B$8,"Low Value",IF(Q1450&lt;Data_Validation!$B$9,"Medium Value","High Value"))</f>
        <v>High Value</v>
      </c>
      <c r="Y1450" s="2" t="str">
        <f t="shared" si="204"/>
        <v>High Value - Maintain</v>
      </c>
      <c r="Z1450" s="2" t="str">
        <f t="shared" si="205"/>
        <v>Check Data</v>
      </c>
    </row>
    <row r="1451" spans="1:26" x14ac:dyDescent="0.3">
      <c r="A1451" t="s">
        <v>1363</v>
      </c>
      <c r="B1451">
        <v>45</v>
      </c>
      <c r="C1451" t="s">
        <v>14</v>
      </c>
      <c r="D1451" t="s">
        <v>50</v>
      </c>
      <c r="E1451">
        <v>119.82</v>
      </c>
      <c r="F1451">
        <v>9</v>
      </c>
      <c r="G1451">
        <v>6</v>
      </c>
      <c r="H1451">
        <v>0</v>
      </c>
      <c r="I1451" t="s">
        <v>19</v>
      </c>
      <c r="J1451">
        <v>4.2</v>
      </c>
      <c r="K1451" s="1">
        <v>45435</v>
      </c>
      <c r="L1451">
        <v>32</v>
      </c>
      <c r="M1451">
        <v>0.48</v>
      </c>
      <c r="N1451">
        <f>IF(E1451="",Data_Validation!$B$1,E1451)</f>
        <v>119.82</v>
      </c>
      <c r="O1451">
        <f>IF(J1451="",Data_Validation!$B$2,J1451)</f>
        <v>4.2</v>
      </c>
      <c r="P1451">
        <f t="shared" si="198"/>
        <v>1</v>
      </c>
      <c r="Q1451" s="2">
        <f>CustomerData[[#This Row],[avg_order_value_clean]]*CustomerData[[#This Row],[total_orders]]</f>
        <v>1078.3799999999999</v>
      </c>
      <c r="R1451" s="2" t="str">
        <f t="shared" si="206"/>
        <v>Active</v>
      </c>
      <c r="S1451" s="2" t="str">
        <f t="shared" si="199"/>
        <v>Medium Risk</v>
      </c>
      <c r="T1451" s="2" t="str">
        <f t="shared" si="200"/>
        <v>45-54</v>
      </c>
      <c r="U1451" s="1">
        <f t="shared" ca="1" si="201"/>
        <v>826</v>
      </c>
      <c r="V1451" s="2" t="str">
        <f t="shared" si="202"/>
        <v>Low Loyalty</v>
      </c>
      <c r="W1451" s="2" t="str">
        <f t="shared" si="203"/>
        <v>Legitimate</v>
      </c>
      <c r="X1451" s="2" t="str">
        <f>IF(Q1451&lt;Data_Validation!$B$8,"Low Value",IF(Q1451&lt;Data_Validation!$B$9,"Medium Value","High Value"))</f>
        <v>Low Value</v>
      </c>
      <c r="Y1451" s="2" t="str">
        <f t="shared" si="204"/>
        <v>Stable</v>
      </c>
      <c r="Z1451" s="2" t="str">
        <f t="shared" si="205"/>
        <v>Check Data</v>
      </c>
    </row>
    <row r="1452" spans="1:26" x14ac:dyDescent="0.3">
      <c r="A1452" t="s">
        <v>1364</v>
      </c>
      <c r="B1452">
        <v>22</v>
      </c>
      <c r="C1452" t="s">
        <v>14</v>
      </c>
      <c r="D1452" t="s">
        <v>18</v>
      </c>
      <c r="E1452">
        <v>65.209999999999994</v>
      </c>
      <c r="F1452">
        <v>10</v>
      </c>
      <c r="G1452">
        <v>155</v>
      </c>
      <c r="H1452">
        <v>0</v>
      </c>
      <c r="I1452" t="s">
        <v>19</v>
      </c>
      <c r="J1452">
        <v>75.3</v>
      </c>
      <c r="K1452" s="1">
        <v>45181</v>
      </c>
      <c r="L1452">
        <v>6</v>
      </c>
      <c r="M1452">
        <v>0.47</v>
      </c>
      <c r="N1452">
        <f>IF(E1452="",Data_Validation!$B$1,E1452)</f>
        <v>65.209999999999994</v>
      </c>
      <c r="O1452">
        <f>IF(J1452="",Data_Validation!$B$2,J1452)</f>
        <v>75.3</v>
      </c>
      <c r="P1452">
        <f t="shared" si="198"/>
        <v>1</v>
      </c>
      <c r="Q1452" s="2">
        <f>CustomerData[[#This Row],[avg_order_value_clean]]*CustomerData[[#This Row],[total_orders]]</f>
        <v>652.09999999999991</v>
      </c>
      <c r="R1452" s="2" t="str">
        <f t="shared" si="206"/>
        <v>Inactive</v>
      </c>
      <c r="S1452" s="2" t="str">
        <f t="shared" si="199"/>
        <v>Medium Risk</v>
      </c>
      <c r="T1452" s="2" t="str">
        <f t="shared" si="200"/>
        <v>Under 25</v>
      </c>
      <c r="U1452" s="1">
        <f t="shared" ca="1" si="201"/>
        <v>1080</v>
      </c>
      <c r="V1452" s="2" t="str">
        <f t="shared" si="202"/>
        <v>Low Loyalty</v>
      </c>
      <c r="W1452" s="2" t="str">
        <f t="shared" si="203"/>
        <v>Legitimate</v>
      </c>
      <c r="X1452" s="2" t="str">
        <f>IF(Q1452&lt;Data_Validation!$B$8,"Low Value",IF(Q1452&lt;Data_Validation!$B$9,"Medium Value","High Value"))</f>
        <v>Low Value</v>
      </c>
      <c r="Y1452" s="2" t="str">
        <f t="shared" si="204"/>
        <v>Stable</v>
      </c>
      <c r="Z1452" s="2" t="str">
        <f t="shared" si="205"/>
        <v>Check Data</v>
      </c>
    </row>
    <row r="1453" spans="1:26" x14ac:dyDescent="0.3">
      <c r="A1453" t="s">
        <v>543</v>
      </c>
      <c r="B1453">
        <v>73</v>
      </c>
      <c r="C1453" t="s">
        <v>21</v>
      </c>
      <c r="D1453" t="s">
        <v>15</v>
      </c>
      <c r="E1453">
        <v>64.180000000000007</v>
      </c>
      <c r="F1453">
        <v>9</v>
      </c>
      <c r="G1453">
        <v>292</v>
      </c>
      <c r="H1453">
        <v>0</v>
      </c>
      <c r="I1453" t="s">
        <v>16</v>
      </c>
      <c r="J1453">
        <v>94.1</v>
      </c>
      <c r="K1453" s="1">
        <v>44852</v>
      </c>
      <c r="L1453">
        <v>72</v>
      </c>
      <c r="M1453">
        <v>0.59</v>
      </c>
      <c r="N1453">
        <f>IF(E1453="",Data_Validation!$B$1,E1453)</f>
        <v>64.180000000000007</v>
      </c>
      <c r="O1453">
        <f>IF(J1453="",Data_Validation!$B$2,J1453)</f>
        <v>94.1</v>
      </c>
      <c r="P1453">
        <f t="shared" si="198"/>
        <v>3</v>
      </c>
      <c r="Q1453" s="2">
        <f>CustomerData[[#This Row],[avg_order_value_clean]]*CustomerData[[#This Row],[total_orders]]</f>
        <v>577.62000000000012</v>
      </c>
      <c r="R1453" s="2" t="str">
        <f t="shared" si="206"/>
        <v>Inactive</v>
      </c>
      <c r="S1453" s="2" t="str">
        <f t="shared" si="199"/>
        <v>High Risk</v>
      </c>
      <c r="T1453" s="2" t="str">
        <f t="shared" si="200"/>
        <v>55+</v>
      </c>
      <c r="U1453" s="1">
        <f t="shared" ca="1" si="201"/>
        <v>1409</v>
      </c>
      <c r="V1453" s="2" t="str">
        <f t="shared" si="202"/>
        <v>High Loyalty</v>
      </c>
      <c r="W1453" s="2" t="str">
        <f t="shared" si="203"/>
        <v>Legitimate</v>
      </c>
      <c r="X1453" s="2" t="str">
        <f>IF(Q1453&lt;Data_Validation!$B$8,"Low Value",IF(Q1453&lt;Data_Validation!$B$9,"Medium Value","High Value"))</f>
        <v>Low Value</v>
      </c>
      <c r="Y1453" s="2" t="str">
        <f t="shared" si="204"/>
        <v>At Risk - Develop</v>
      </c>
      <c r="Z1453" s="2" t="str">
        <f t="shared" si="205"/>
        <v>Check Data</v>
      </c>
    </row>
    <row r="1454" spans="1:26" x14ac:dyDescent="0.3">
      <c r="A1454" t="s">
        <v>1365</v>
      </c>
      <c r="B1454">
        <v>38</v>
      </c>
      <c r="C1454" t="s">
        <v>14</v>
      </c>
      <c r="D1454" t="s">
        <v>37</v>
      </c>
      <c r="E1454">
        <v>154.08000000000001</v>
      </c>
      <c r="F1454">
        <v>11</v>
      </c>
      <c r="G1454">
        <v>285</v>
      </c>
      <c r="H1454">
        <v>0</v>
      </c>
      <c r="I1454" t="s">
        <v>29</v>
      </c>
      <c r="J1454">
        <v>42</v>
      </c>
      <c r="K1454" s="1">
        <v>45451</v>
      </c>
      <c r="L1454">
        <v>86</v>
      </c>
      <c r="M1454">
        <v>0.11</v>
      </c>
      <c r="N1454">
        <f>IF(E1454="",Data_Validation!$B$1,E1454)</f>
        <v>154.08000000000001</v>
      </c>
      <c r="O1454">
        <f>IF(J1454="",Data_Validation!$B$2,J1454)</f>
        <v>42</v>
      </c>
      <c r="P1454">
        <f t="shared" si="198"/>
        <v>2</v>
      </c>
      <c r="Q1454" s="2">
        <f>CustomerData[[#This Row],[avg_order_value_clean]]*CustomerData[[#This Row],[total_orders]]</f>
        <v>1694.88</v>
      </c>
      <c r="R1454" s="2" t="str">
        <f t="shared" si="206"/>
        <v>Inactive</v>
      </c>
      <c r="S1454" s="2" t="str">
        <f t="shared" si="199"/>
        <v>Low Risk</v>
      </c>
      <c r="T1454" s="2" t="str">
        <f t="shared" si="200"/>
        <v>35-44</v>
      </c>
      <c r="U1454" s="1">
        <f t="shared" ca="1" si="201"/>
        <v>810</v>
      </c>
      <c r="V1454" s="2" t="str">
        <f t="shared" si="202"/>
        <v>High Loyalty</v>
      </c>
      <c r="W1454" s="2" t="str">
        <f t="shared" si="203"/>
        <v>Legitimate</v>
      </c>
      <c r="X1454" s="2" t="str">
        <f>IF(Q1454&lt;Data_Validation!$B$8,"Low Value",IF(Q1454&lt;Data_Validation!$B$9,"Medium Value","High Value"))</f>
        <v>High Value</v>
      </c>
      <c r="Y1454" s="2" t="str">
        <f t="shared" si="204"/>
        <v>High Value - Maintain</v>
      </c>
      <c r="Z1454" s="2" t="str">
        <f t="shared" si="205"/>
        <v>Check Data</v>
      </c>
    </row>
    <row r="1455" spans="1:26" x14ac:dyDescent="0.3">
      <c r="A1455" t="s">
        <v>1366</v>
      </c>
      <c r="B1455">
        <v>35</v>
      </c>
      <c r="C1455" t="s">
        <v>14</v>
      </c>
      <c r="D1455" t="s">
        <v>37</v>
      </c>
      <c r="E1455">
        <v>42.81</v>
      </c>
      <c r="F1455">
        <v>18</v>
      </c>
      <c r="G1455">
        <v>359</v>
      </c>
      <c r="H1455">
        <v>0</v>
      </c>
      <c r="I1455" t="s">
        <v>16</v>
      </c>
      <c r="J1455">
        <v>14.4</v>
      </c>
      <c r="K1455" s="1">
        <v>44956</v>
      </c>
      <c r="L1455">
        <v>40</v>
      </c>
      <c r="M1455">
        <v>0.2</v>
      </c>
      <c r="N1455">
        <f>IF(E1455="",Data_Validation!$B$1,E1455)</f>
        <v>42.81</v>
      </c>
      <c r="O1455">
        <f>IF(J1455="",Data_Validation!$B$2,J1455)</f>
        <v>14.4</v>
      </c>
      <c r="P1455">
        <f t="shared" si="198"/>
        <v>1</v>
      </c>
      <c r="Q1455" s="2">
        <f>CustomerData[[#This Row],[avg_order_value_clean]]*CustomerData[[#This Row],[total_orders]]</f>
        <v>770.58</v>
      </c>
      <c r="R1455" s="2" t="str">
        <f t="shared" si="206"/>
        <v>Inactive</v>
      </c>
      <c r="S1455" s="2" t="str">
        <f t="shared" si="199"/>
        <v>Medium Risk</v>
      </c>
      <c r="T1455" s="2" t="str">
        <f t="shared" si="200"/>
        <v>35-44</v>
      </c>
      <c r="U1455" s="1">
        <f t="shared" ca="1" si="201"/>
        <v>1305</v>
      </c>
      <c r="V1455" s="2" t="str">
        <f t="shared" si="202"/>
        <v>Medium Loyalty</v>
      </c>
      <c r="W1455" s="2" t="str">
        <f t="shared" si="203"/>
        <v>Legitimate</v>
      </c>
      <c r="X1455" s="2" t="str">
        <f>IF(Q1455&lt;Data_Validation!$B$8,"Low Value",IF(Q1455&lt;Data_Validation!$B$9,"Medium Value","High Value"))</f>
        <v>Low Value</v>
      </c>
      <c r="Y1455" s="2" t="str">
        <f t="shared" si="204"/>
        <v>Stable</v>
      </c>
      <c r="Z1455" s="2" t="str">
        <f t="shared" si="205"/>
        <v>Check Data</v>
      </c>
    </row>
    <row r="1456" spans="1:26" x14ac:dyDescent="0.3">
      <c r="A1456" t="s">
        <v>1367</v>
      </c>
      <c r="B1456">
        <v>64</v>
      </c>
      <c r="C1456" t="s">
        <v>21</v>
      </c>
      <c r="D1456" t="s">
        <v>50</v>
      </c>
      <c r="E1456">
        <v>112.85</v>
      </c>
      <c r="F1456">
        <v>9</v>
      </c>
      <c r="G1456">
        <v>73</v>
      </c>
      <c r="H1456">
        <v>0</v>
      </c>
      <c r="I1456" t="s">
        <v>19</v>
      </c>
      <c r="J1456">
        <v>50.5</v>
      </c>
      <c r="K1456" s="1">
        <v>44679</v>
      </c>
      <c r="L1456">
        <v>51</v>
      </c>
      <c r="M1456">
        <v>0.37</v>
      </c>
      <c r="N1456">
        <f>IF(E1456="",Data_Validation!$B$1,E1456)</f>
        <v>112.85</v>
      </c>
      <c r="O1456">
        <f>IF(J1456="",Data_Validation!$B$2,J1456)</f>
        <v>50.5</v>
      </c>
      <c r="P1456">
        <f t="shared" si="198"/>
        <v>2</v>
      </c>
      <c r="Q1456" s="2">
        <f>CustomerData[[#This Row],[avg_order_value_clean]]*CustomerData[[#This Row],[total_orders]]</f>
        <v>1015.65</v>
      </c>
      <c r="R1456" s="2" t="str">
        <f t="shared" si="206"/>
        <v>At Risk</v>
      </c>
      <c r="S1456" s="2" t="str">
        <f t="shared" si="199"/>
        <v>Medium Risk</v>
      </c>
      <c r="T1456" s="2" t="str">
        <f t="shared" si="200"/>
        <v>55+</v>
      </c>
      <c r="U1456" s="1">
        <f t="shared" ca="1" si="201"/>
        <v>1582</v>
      </c>
      <c r="V1456" s="2" t="str">
        <f t="shared" si="202"/>
        <v>Medium Loyalty</v>
      </c>
      <c r="W1456" s="2" t="str">
        <f t="shared" si="203"/>
        <v>Legitimate</v>
      </c>
      <c r="X1456" s="2" t="str">
        <f>IF(Q1456&lt;Data_Validation!$B$8,"Low Value",IF(Q1456&lt;Data_Validation!$B$9,"Medium Value","High Value"))</f>
        <v>Low Value</v>
      </c>
      <c r="Y1456" s="2" t="str">
        <f t="shared" si="204"/>
        <v>Stable</v>
      </c>
      <c r="Z1456" s="2" t="str">
        <f t="shared" si="205"/>
        <v>Check Data</v>
      </c>
    </row>
    <row r="1457" spans="1:26" x14ac:dyDescent="0.3">
      <c r="A1457" t="s">
        <v>1368</v>
      </c>
      <c r="B1457">
        <v>23</v>
      </c>
      <c r="C1457" t="s">
        <v>14</v>
      </c>
      <c r="D1457" t="s">
        <v>22</v>
      </c>
      <c r="E1457">
        <v>87.75</v>
      </c>
      <c r="F1457">
        <v>11</v>
      </c>
      <c r="G1457">
        <v>11</v>
      </c>
      <c r="H1457">
        <v>0</v>
      </c>
      <c r="I1457" t="s">
        <v>16</v>
      </c>
      <c r="J1457">
        <v>90.5</v>
      </c>
      <c r="K1457" s="1">
        <v>44134</v>
      </c>
      <c r="L1457">
        <v>47</v>
      </c>
      <c r="M1457">
        <v>0.62</v>
      </c>
      <c r="N1457">
        <f>IF(E1457="",Data_Validation!$B$1,E1457)</f>
        <v>87.75</v>
      </c>
      <c r="O1457">
        <f>IF(J1457="",Data_Validation!$B$2,J1457)</f>
        <v>90.5</v>
      </c>
      <c r="P1457">
        <f t="shared" si="198"/>
        <v>1</v>
      </c>
      <c r="Q1457" s="2">
        <f>CustomerData[[#This Row],[avg_order_value_clean]]*CustomerData[[#This Row],[total_orders]]</f>
        <v>965.25</v>
      </c>
      <c r="R1457" s="2" t="str">
        <f t="shared" si="206"/>
        <v>Active</v>
      </c>
      <c r="S1457" s="2" t="str">
        <f t="shared" si="199"/>
        <v>High Risk</v>
      </c>
      <c r="T1457" s="2" t="str">
        <f t="shared" si="200"/>
        <v>Under 25</v>
      </c>
      <c r="U1457" s="1">
        <f t="shared" ca="1" si="201"/>
        <v>2127</v>
      </c>
      <c r="V1457" s="2" t="str">
        <f t="shared" si="202"/>
        <v>Medium Loyalty</v>
      </c>
      <c r="W1457" s="2" t="str">
        <f t="shared" si="203"/>
        <v>Legitimate</v>
      </c>
      <c r="X1457" s="2" t="str">
        <f>IF(Q1457&lt;Data_Validation!$B$8,"Low Value",IF(Q1457&lt;Data_Validation!$B$9,"Medium Value","High Value"))</f>
        <v>Low Value</v>
      </c>
      <c r="Y1457" s="2" t="str">
        <f t="shared" si="204"/>
        <v>At Risk - Develop</v>
      </c>
      <c r="Z1457" s="2" t="str">
        <f t="shared" si="205"/>
        <v>Check Data</v>
      </c>
    </row>
    <row r="1458" spans="1:26" x14ac:dyDescent="0.3">
      <c r="A1458" t="s">
        <v>1369</v>
      </c>
      <c r="B1458">
        <v>74</v>
      </c>
      <c r="C1458" t="s">
        <v>21</v>
      </c>
      <c r="D1458" t="s">
        <v>50</v>
      </c>
      <c r="E1458">
        <v>99.98</v>
      </c>
      <c r="F1458">
        <v>9</v>
      </c>
      <c r="G1458">
        <v>336</v>
      </c>
      <c r="H1458">
        <v>0</v>
      </c>
      <c r="I1458" t="s">
        <v>23</v>
      </c>
      <c r="J1458">
        <v>60.6</v>
      </c>
      <c r="K1458" s="1">
        <v>45441</v>
      </c>
      <c r="L1458">
        <v>95</v>
      </c>
      <c r="M1458">
        <v>0.35</v>
      </c>
      <c r="N1458">
        <f>IF(E1458="",Data_Validation!$B$1,E1458)</f>
        <v>99.98</v>
      </c>
      <c r="O1458">
        <f>IF(J1458="",Data_Validation!$B$2,J1458)</f>
        <v>60.6</v>
      </c>
      <c r="P1458">
        <f t="shared" si="198"/>
        <v>1</v>
      </c>
      <c r="Q1458" s="2">
        <f>CustomerData[[#This Row],[avg_order_value_clean]]*CustomerData[[#This Row],[total_orders]]</f>
        <v>899.82</v>
      </c>
      <c r="R1458" s="2" t="str">
        <f t="shared" si="206"/>
        <v>Inactive</v>
      </c>
      <c r="S1458" s="2" t="str">
        <f t="shared" si="199"/>
        <v>Medium Risk</v>
      </c>
      <c r="T1458" s="2" t="str">
        <f t="shared" si="200"/>
        <v>55+</v>
      </c>
      <c r="U1458" s="1">
        <f t="shared" ca="1" si="201"/>
        <v>820</v>
      </c>
      <c r="V1458" s="2" t="str">
        <f t="shared" si="202"/>
        <v>High Loyalty</v>
      </c>
      <c r="W1458" s="2" t="str">
        <f t="shared" si="203"/>
        <v>Legitimate</v>
      </c>
      <c r="X1458" s="2" t="str">
        <f>IF(Q1458&lt;Data_Validation!$B$8,"Low Value",IF(Q1458&lt;Data_Validation!$B$9,"Medium Value","High Value"))</f>
        <v>Low Value</v>
      </c>
      <c r="Y1458" s="2" t="str">
        <f t="shared" si="204"/>
        <v>Stable</v>
      </c>
      <c r="Z1458" s="2" t="str">
        <f t="shared" si="205"/>
        <v>Check Data</v>
      </c>
    </row>
    <row r="1459" spans="1:26" x14ac:dyDescent="0.3">
      <c r="A1459" t="s">
        <v>1370</v>
      </c>
      <c r="B1459">
        <v>46</v>
      </c>
      <c r="C1459" t="s">
        <v>14</v>
      </c>
      <c r="D1459" t="s">
        <v>28</v>
      </c>
      <c r="E1459">
        <v>93.79</v>
      </c>
      <c r="F1459">
        <v>10</v>
      </c>
      <c r="G1459">
        <v>111</v>
      </c>
      <c r="H1459">
        <v>0</v>
      </c>
      <c r="I1459" t="s">
        <v>19</v>
      </c>
      <c r="J1459">
        <v>21.2</v>
      </c>
      <c r="K1459" s="1">
        <v>45796</v>
      </c>
      <c r="L1459">
        <v>70</v>
      </c>
      <c r="M1459">
        <v>0.24</v>
      </c>
      <c r="N1459">
        <f>IF(E1459="",Data_Validation!$B$1,E1459)</f>
        <v>93.79</v>
      </c>
      <c r="O1459">
        <f>IF(J1459="",Data_Validation!$B$2,J1459)</f>
        <v>21.2</v>
      </c>
      <c r="P1459">
        <f t="shared" si="198"/>
        <v>1</v>
      </c>
      <c r="Q1459" s="2">
        <f>CustomerData[[#This Row],[avg_order_value_clean]]*CustomerData[[#This Row],[total_orders]]</f>
        <v>937.90000000000009</v>
      </c>
      <c r="R1459" s="2" t="str">
        <f t="shared" si="206"/>
        <v>Inactive</v>
      </c>
      <c r="S1459" s="2" t="str">
        <f t="shared" si="199"/>
        <v>Medium Risk</v>
      </c>
      <c r="T1459" s="2" t="str">
        <f t="shared" si="200"/>
        <v>45-54</v>
      </c>
      <c r="U1459" s="1">
        <f t="shared" ca="1" si="201"/>
        <v>465</v>
      </c>
      <c r="V1459" s="2" t="str">
        <f t="shared" si="202"/>
        <v>High Loyalty</v>
      </c>
      <c r="W1459" s="2" t="str">
        <f t="shared" si="203"/>
        <v>Legitimate</v>
      </c>
      <c r="X1459" s="2" t="str">
        <f>IF(Q1459&lt;Data_Validation!$B$8,"Low Value",IF(Q1459&lt;Data_Validation!$B$9,"Medium Value","High Value"))</f>
        <v>Low Value</v>
      </c>
      <c r="Y1459" s="2" t="str">
        <f t="shared" si="204"/>
        <v>Stable</v>
      </c>
      <c r="Z1459" s="2" t="str">
        <f t="shared" si="205"/>
        <v>Check Data</v>
      </c>
    </row>
    <row r="1460" spans="1:26" x14ac:dyDescent="0.3">
      <c r="A1460" t="s">
        <v>1371</v>
      </c>
      <c r="B1460">
        <v>36</v>
      </c>
      <c r="C1460" t="s">
        <v>21</v>
      </c>
      <c r="D1460" t="s">
        <v>44</v>
      </c>
      <c r="E1460">
        <v>155.9</v>
      </c>
      <c r="F1460">
        <v>14</v>
      </c>
      <c r="G1460">
        <v>29</v>
      </c>
      <c r="H1460">
        <v>0</v>
      </c>
      <c r="I1460" t="s">
        <v>19</v>
      </c>
      <c r="J1460">
        <v>55.3</v>
      </c>
      <c r="K1460" s="1">
        <v>44972</v>
      </c>
      <c r="L1460">
        <v>68</v>
      </c>
      <c r="M1460">
        <v>0.15</v>
      </c>
      <c r="N1460">
        <f>IF(E1460="",Data_Validation!$B$1,E1460)</f>
        <v>155.9</v>
      </c>
      <c r="O1460">
        <f>IF(J1460="",Data_Validation!$B$2,J1460)</f>
        <v>55.3</v>
      </c>
      <c r="P1460">
        <f t="shared" si="198"/>
        <v>4</v>
      </c>
      <c r="Q1460" s="2">
        <f>CustomerData[[#This Row],[avg_order_value_clean]]*CustomerData[[#This Row],[total_orders]]</f>
        <v>2182.6</v>
      </c>
      <c r="R1460" s="2" t="str">
        <f t="shared" si="206"/>
        <v>Active</v>
      </c>
      <c r="S1460" s="2" t="str">
        <f t="shared" si="199"/>
        <v>Low Risk</v>
      </c>
      <c r="T1460" s="2" t="str">
        <f t="shared" si="200"/>
        <v>35-44</v>
      </c>
      <c r="U1460" s="1">
        <f t="shared" ca="1" si="201"/>
        <v>1289</v>
      </c>
      <c r="V1460" s="2" t="str">
        <f t="shared" si="202"/>
        <v>Medium Loyalty</v>
      </c>
      <c r="W1460" s="2" t="str">
        <f t="shared" si="203"/>
        <v>Legitimate</v>
      </c>
      <c r="X1460" s="2" t="str">
        <f>IF(Q1460&lt;Data_Validation!$B$8,"Low Value",IF(Q1460&lt;Data_Validation!$B$9,"Medium Value","High Value"))</f>
        <v>High Value</v>
      </c>
      <c r="Y1460" s="2" t="str">
        <f t="shared" si="204"/>
        <v>High Value - Maintain</v>
      </c>
      <c r="Z1460" s="2" t="str">
        <f t="shared" si="205"/>
        <v>Check Data</v>
      </c>
    </row>
    <row r="1461" spans="1:26" x14ac:dyDescent="0.3">
      <c r="A1461" t="s">
        <v>1372</v>
      </c>
      <c r="B1461">
        <v>50</v>
      </c>
      <c r="C1461" t="s">
        <v>14</v>
      </c>
      <c r="D1461" t="s">
        <v>44</v>
      </c>
      <c r="E1461">
        <v>61.85</v>
      </c>
      <c r="F1461">
        <v>8</v>
      </c>
      <c r="G1461">
        <v>35</v>
      </c>
      <c r="H1461">
        <v>0</v>
      </c>
      <c r="I1461" t="s">
        <v>19</v>
      </c>
      <c r="J1461">
        <v>32.700000000000003</v>
      </c>
      <c r="K1461" s="1">
        <v>45818</v>
      </c>
      <c r="L1461">
        <v>7</v>
      </c>
      <c r="M1461">
        <v>0.36</v>
      </c>
      <c r="N1461">
        <f>IF(E1461="",Data_Validation!$B$1,E1461)</f>
        <v>61.85</v>
      </c>
      <c r="O1461">
        <f>IF(J1461="",Data_Validation!$B$2,J1461)</f>
        <v>32.700000000000003</v>
      </c>
      <c r="P1461">
        <f t="shared" si="198"/>
        <v>2</v>
      </c>
      <c r="Q1461" s="2">
        <f>CustomerData[[#This Row],[avg_order_value_clean]]*CustomerData[[#This Row],[total_orders]]</f>
        <v>494.8</v>
      </c>
      <c r="R1461" s="2" t="str">
        <f t="shared" si="206"/>
        <v>At Risk</v>
      </c>
      <c r="S1461" s="2" t="str">
        <f t="shared" si="199"/>
        <v>Medium Risk</v>
      </c>
      <c r="T1461" s="2" t="str">
        <f t="shared" si="200"/>
        <v>45-54</v>
      </c>
      <c r="U1461" s="1">
        <f t="shared" ca="1" si="201"/>
        <v>443</v>
      </c>
      <c r="V1461" s="2" t="str">
        <f t="shared" si="202"/>
        <v>Low Loyalty</v>
      </c>
      <c r="W1461" s="2" t="str">
        <f t="shared" si="203"/>
        <v>Legitimate</v>
      </c>
      <c r="X1461" s="2" t="str">
        <f>IF(Q1461&lt;Data_Validation!$B$8,"Low Value",IF(Q1461&lt;Data_Validation!$B$9,"Medium Value","High Value"))</f>
        <v>Low Value</v>
      </c>
      <c r="Y1461" s="2" t="str">
        <f t="shared" si="204"/>
        <v>Stable</v>
      </c>
      <c r="Z1461" s="2" t="str">
        <f t="shared" si="205"/>
        <v>Check Data</v>
      </c>
    </row>
    <row r="1462" spans="1:26" x14ac:dyDescent="0.3">
      <c r="A1462" t="s">
        <v>1373</v>
      </c>
      <c r="B1462">
        <v>18</v>
      </c>
      <c r="C1462" t="s">
        <v>14</v>
      </c>
      <c r="D1462" t="s">
        <v>35</v>
      </c>
      <c r="E1462">
        <v>58.62</v>
      </c>
      <c r="F1462">
        <v>9</v>
      </c>
      <c r="G1462">
        <v>343</v>
      </c>
      <c r="H1462">
        <v>0</v>
      </c>
      <c r="I1462" t="s">
        <v>23</v>
      </c>
      <c r="J1462">
        <v>2.4</v>
      </c>
      <c r="K1462" s="1">
        <v>45564</v>
      </c>
      <c r="L1462">
        <v>98</v>
      </c>
      <c r="M1462">
        <v>7.0000000000000007E-2</v>
      </c>
      <c r="N1462">
        <f>IF(E1462="",Data_Validation!$B$1,E1462)</f>
        <v>58.62</v>
      </c>
      <c r="O1462">
        <f>IF(J1462="",Data_Validation!$B$2,J1462)</f>
        <v>2.4</v>
      </c>
      <c r="P1462">
        <f t="shared" si="198"/>
        <v>1</v>
      </c>
      <c r="Q1462" s="2">
        <f>CustomerData[[#This Row],[avg_order_value_clean]]*CustomerData[[#This Row],[total_orders]]</f>
        <v>527.57999999999993</v>
      </c>
      <c r="R1462" s="2" t="str">
        <f t="shared" si="206"/>
        <v>Inactive</v>
      </c>
      <c r="S1462" s="2" t="str">
        <f t="shared" si="199"/>
        <v>Low Risk</v>
      </c>
      <c r="T1462" s="2" t="str">
        <f t="shared" si="200"/>
        <v>Under 25</v>
      </c>
      <c r="U1462" s="1">
        <f t="shared" ca="1" si="201"/>
        <v>697</v>
      </c>
      <c r="V1462" s="2" t="str">
        <f t="shared" si="202"/>
        <v>High Loyalty</v>
      </c>
      <c r="W1462" s="2" t="str">
        <f t="shared" si="203"/>
        <v>Legitimate</v>
      </c>
      <c r="X1462" s="2" t="str">
        <f>IF(Q1462&lt;Data_Validation!$B$8,"Low Value",IF(Q1462&lt;Data_Validation!$B$9,"Medium Value","High Value"))</f>
        <v>Low Value</v>
      </c>
      <c r="Y1462" s="2" t="str">
        <f t="shared" si="204"/>
        <v>Stable</v>
      </c>
      <c r="Z1462" s="2" t="str">
        <f t="shared" si="205"/>
        <v>Check Data</v>
      </c>
    </row>
    <row r="1463" spans="1:26" x14ac:dyDescent="0.3">
      <c r="A1463" t="s">
        <v>1374</v>
      </c>
      <c r="B1463">
        <v>62</v>
      </c>
      <c r="C1463" t="s">
        <v>21</v>
      </c>
      <c r="D1463" t="s">
        <v>22</v>
      </c>
      <c r="E1463">
        <v>86.54</v>
      </c>
      <c r="F1463">
        <v>4</v>
      </c>
      <c r="G1463">
        <v>229</v>
      </c>
      <c r="H1463">
        <v>0</v>
      </c>
      <c r="I1463" t="s">
        <v>19</v>
      </c>
      <c r="J1463">
        <v>91.4</v>
      </c>
      <c r="K1463" s="1">
        <v>45572</v>
      </c>
      <c r="L1463">
        <v>27</v>
      </c>
      <c r="M1463">
        <v>7.0000000000000007E-2</v>
      </c>
      <c r="N1463">
        <f>IF(E1463="",Data_Validation!$B$1,E1463)</f>
        <v>86.54</v>
      </c>
      <c r="O1463">
        <f>IF(J1463="",Data_Validation!$B$2,J1463)</f>
        <v>91.4</v>
      </c>
      <c r="P1463">
        <f t="shared" si="198"/>
        <v>1</v>
      </c>
      <c r="Q1463" s="2">
        <f>CustomerData[[#This Row],[avg_order_value_clean]]*CustomerData[[#This Row],[total_orders]]</f>
        <v>346.16</v>
      </c>
      <c r="R1463" s="2" t="str">
        <f t="shared" si="206"/>
        <v>Inactive</v>
      </c>
      <c r="S1463" s="2" t="str">
        <f t="shared" si="199"/>
        <v>Low Risk</v>
      </c>
      <c r="T1463" s="2" t="str">
        <f t="shared" si="200"/>
        <v>55+</v>
      </c>
      <c r="U1463" s="1">
        <f t="shared" ca="1" si="201"/>
        <v>689</v>
      </c>
      <c r="V1463" s="2" t="str">
        <f t="shared" si="202"/>
        <v>Low Loyalty</v>
      </c>
      <c r="W1463" s="2" t="str">
        <f t="shared" si="203"/>
        <v>Legitimate</v>
      </c>
      <c r="X1463" s="2" t="str">
        <f>IF(Q1463&lt;Data_Validation!$B$8,"Low Value",IF(Q1463&lt;Data_Validation!$B$9,"Medium Value","High Value"))</f>
        <v>Low Value</v>
      </c>
      <c r="Y1463" s="2" t="str">
        <f t="shared" si="204"/>
        <v>Stable</v>
      </c>
      <c r="Z1463" s="2" t="str">
        <f t="shared" si="205"/>
        <v>Check Data</v>
      </c>
    </row>
    <row r="1464" spans="1:26" x14ac:dyDescent="0.3">
      <c r="A1464" t="s">
        <v>1375</v>
      </c>
      <c r="B1464">
        <v>20</v>
      </c>
      <c r="C1464" t="s">
        <v>25</v>
      </c>
      <c r="D1464" t="s">
        <v>18</v>
      </c>
      <c r="E1464">
        <v>86.08</v>
      </c>
      <c r="F1464">
        <v>11</v>
      </c>
      <c r="G1464">
        <v>276</v>
      </c>
      <c r="H1464">
        <v>0</v>
      </c>
      <c r="I1464" t="s">
        <v>29</v>
      </c>
      <c r="J1464">
        <v>79.400000000000006</v>
      </c>
      <c r="K1464" s="1">
        <v>45398</v>
      </c>
      <c r="L1464">
        <v>66</v>
      </c>
      <c r="M1464">
        <v>0.28000000000000003</v>
      </c>
      <c r="N1464">
        <f>IF(E1464="",Data_Validation!$B$1,E1464)</f>
        <v>86.08</v>
      </c>
      <c r="O1464">
        <f>IF(J1464="",Data_Validation!$B$2,J1464)</f>
        <v>79.400000000000006</v>
      </c>
      <c r="P1464">
        <f t="shared" si="198"/>
        <v>2</v>
      </c>
      <c r="Q1464" s="2">
        <f>CustomerData[[#This Row],[avg_order_value_clean]]*CustomerData[[#This Row],[total_orders]]</f>
        <v>946.88</v>
      </c>
      <c r="R1464" s="2" t="str">
        <f t="shared" si="206"/>
        <v>Inactive</v>
      </c>
      <c r="S1464" s="2" t="str">
        <f t="shared" si="199"/>
        <v>Medium Risk</v>
      </c>
      <c r="T1464" s="2" t="str">
        <f t="shared" si="200"/>
        <v>Under 25</v>
      </c>
      <c r="U1464" s="1">
        <f t="shared" ca="1" si="201"/>
        <v>863</v>
      </c>
      <c r="V1464" s="2" t="str">
        <f t="shared" si="202"/>
        <v>Medium Loyalty</v>
      </c>
      <c r="W1464" s="2" t="str">
        <f t="shared" si="203"/>
        <v>Legitimate</v>
      </c>
      <c r="X1464" s="2" t="str">
        <f>IF(Q1464&lt;Data_Validation!$B$8,"Low Value",IF(Q1464&lt;Data_Validation!$B$9,"Medium Value","High Value"))</f>
        <v>Low Value</v>
      </c>
      <c r="Y1464" s="2" t="str">
        <f t="shared" si="204"/>
        <v>Stable</v>
      </c>
      <c r="Z1464" s="2" t="str">
        <f t="shared" si="205"/>
        <v>Check Data</v>
      </c>
    </row>
    <row r="1465" spans="1:26" x14ac:dyDescent="0.3">
      <c r="A1465" t="s">
        <v>1376</v>
      </c>
      <c r="B1465">
        <v>59</v>
      </c>
      <c r="C1465" t="s">
        <v>25</v>
      </c>
      <c r="D1465" t="s">
        <v>28</v>
      </c>
      <c r="E1465">
        <v>72.400000000000006</v>
      </c>
      <c r="F1465">
        <v>11</v>
      </c>
      <c r="G1465">
        <v>105</v>
      </c>
      <c r="H1465">
        <v>0</v>
      </c>
      <c r="I1465" t="s">
        <v>19</v>
      </c>
      <c r="J1465">
        <v>92.4</v>
      </c>
      <c r="K1465" s="1">
        <v>44178</v>
      </c>
      <c r="L1465">
        <v>54</v>
      </c>
      <c r="M1465">
        <v>0.45</v>
      </c>
      <c r="N1465">
        <f>IF(E1465="",Data_Validation!$B$1,E1465)</f>
        <v>72.400000000000006</v>
      </c>
      <c r="O1465">
        <f>IF(J1465="",Data_Validation!$B$2,J1465)</f>
        <v>92.4</v>
      </c>
      <c r="P1465">
        <f t="shared" si="198"/>
        <v>1</v>
      </c>
      <c r="Q1465" s="2">
        <f>CustomerData[[#This Row],[avg_order_value_clean]]*CustomerData[[#This Row],[total_orders]]</f>
        <v>796.40000000000009</v>
      </c>
      <c r="R1465" s="2" t="str">
        <f t="shared" si="206"/>
        <v>Inactive</v>
      </c>
      <c r="S1465" s="2" t="str">
        <f t="shared" si="199"/>
        <v>Medium Risk</v>
      </c>
      <c r="T1465" s="2" t="str">
        <f t="shared" si="200"/>
        <v>55+</v>
      </c>
      <c r="U1465" s="1">
        <f t="shared" ca="1" si="201"/>
        <v>2083</v>
      </c>
      <c r="V1465" s="2" t="str">
        <f t="shared" si="202"/>
        <v>Medium Loyalty</v>
      </c>
      <c r="W1465" s="2" t="str">
        <f t="shared" si="203"/>
        <v>Legitimate</v>
      </c>
      <c r="X1465" s="2" t="str">
        <f>IF(Q1465&lt;Data_Validation!$B$8,"Low Value",IF(Q1465&lt;Data_Validation!$B$9,"Medium Value","High Value"))</f>
        <v>Low Value</v>
      </c>
      <c r="Y1465" s="2" t="str">
        <f t="shared" si="204"/>
        <v>Stable</v>
      </c>
      <c r="Z1465" s="2" t="str">
        <f t="shared" si="205"/>
        <v>Check Data</v>
      </c>
    </row>
    <row r="1466" spans="1:26" x14ac:dyDescent="0.3">
      <c r="A1466" t="s">
        <v>1377</v>
      </c>
      <c r="B1466">
        <v>38</v>
      </c>
      <c r="C1466" t="s">
        <v>21</v>
      </c>
      <c r="D1466" t="s">
        <v>28</v>
      </c>
      <c r="E1466">
        <v>99.52</v>
      </c>
      <c r="F1466">
        <v>16</v>
      </c>
      <c r="G1466">
        <v>287</v>
      </c>
      <c r="H1466">
        <v>0</v>
      </c>
      <c r="I1466" t="s">
        <v>16</v>
      </c>
      <c r="J1466">
        <v>68.3</v>
      </c>
      <c r="K1466" s="1">
        <v>44207</v>
      </c>
      <c r="L1466">
        <v>14</v>
      </c>
      <c r="M1466">
        <v>0.43</v>
      </c>
      <c r="N1466">
        <f>IF(E1466="",Data_Validation!$B$1,E1466)</f>
        <v>99.52</v>
      </c>
      <c r="O1466">
        <f>IF(J1466="",Data_Validation!$B$2,J1466)</f>
        <v>68.3</v>
      </c>
      <c r="P1466">
        <f t="shared" si="198"/>
        <v>1</v>
      </c>
      <c r="Q1466" s="2">
        <f>CustomerData[[#This Row],[avg_order_value_clean]]*CustomerData[[#This Row],[total_orders]]</f>
        <v>1592.32</v>
      </c>
      <c r="R1466" s="2" t="str">
        <f t="shared" si="206"/>
        <v>Inactive</v>
      </c>
      <c r="S1466" s="2" t="str">
        <f t="shared" si="199"/>
        <v>Medium Risk</v>
      </c>
      <c r="T1466" s="2" t="str">
        <f t="shared" si="200"/>
        <v>35-44</v>
      </c>
      <c r="U1466" s="1">
        <f t="shared" ca="1" si="201"/>
        <v>2054</v>
      </c>
      <c r="V1466" s="2" t="str">
        <f t="shared" si="202"/>
        <v>Low Loyalty</v>
      </c>
      <c r="W1466" s="2" t="str">
        <f t="shared" si="203"/>
        <v>Legitimate</v>
      </c>
      <c r="X1466" s="2" t="str">
        <f>IF(Q1466&lt;Data_Validation!$B$8,"Low Value",IF(Q1466&lt;Data_Validation!$B$9,"Medium Value","High Value"))</f>
        <v>High Value</v>
      </c>
      <c r="Y1466" s="2" t="str">
        <f t="shared" si="204"/>
        <v>High Value - Maintain</v>
      </c>
      <c r="Z1466" s="2" t="str">
        <f t="shared" si="205"/>
        <v>Check Data</v>
      </c>
    </row>
    <row r="1467" spans="1:26" x14ac:dyDescent="0.3">
      <c r="A1467" t="s">
        <v>1378</v>
      </c>
      <c r="B1467">
        <v>52</v>
      </c>
      <c r="C1467" t="s">
        <v>21</v>
      </c>
      <c r="D1467" t="s">
        <v>22</v>
      </c>
      <c r="E1467">
        <v>82.1</v>
      </c>
      <c r="F1467">
        <v>9</v>
      </c>
      <c r="G1467">
        <v>249</v>
      </c>
      <c r="H1467">
        <v>0</v>
      </c>
      <c r="I1467" t="s">
        <v>29</v>
      </c>
      <c r="J1467">
        <v>45</v>
      </c>
      <c r="K1467" s="1">
        <v>45505</v>
      </c>
      <c r="L1467">
        <v>93</v>
      </c>
      <c r="M1467">
        <v>0.08</v>
      </c>
      <c r="N1467">
        <f>IF(E1467="",Data_Validation!$B$1,E1467)</f>
        <v>82.1</v>
      </c>
      <c r="O1467">
        <f>IF(J1467="",Data_Validation!$B$2,J1467)</f>
        <v>45</v>
      </c>
      <c r="P1467">
        <f t="shared" si="198"/>
        <v>2</v>
      </c>
      <c r="Q1467" s="2">
        <f>CustomerData[[#This Row],[avg_order_value_clean]]*CustomerData[[#This Row],[total_orders]]</f>
        <v>738.9</v>
      </c>
      <c r="R1467" s="2" t="str">
        <f t="shared" si="206"/>
        <v>Inactive</v>
      </c>
      <c r="S1467" s="2" t="str">
        <f t="shared" si="199"/>
        <v>Low Risk</v>
      </c>
      <c r="T1467" s="2" t="str">
        <f t="shared" si="200"/>
        <v>45-54</v>
      </c>
      <c r="U1467" s="1">
        <f t="shared" ca="1" si="201"/>
        <v>756</v>
      </c>
      <c r="V1467" s="2" t="str">
        <f t="shared" si="202"/>
        <v>High Loyalty</v>
      </c>
      <c r="W1467" s="2" t="str">
        <f t="shared" si="203"/>
        <v>Legitimate</v>
      </c>
      <c r="X1467" s="2" t="str">
        <f>IF(Q1467&lt;Data_Validation!$B$8,"Low Value",IF(Q1467&lt;Data_Validation!$B$9,"Medium Value","High Value"))</f>
        <v>Low Value</v>
      </c>
      <c r="Y1467" s="2" t="str">
        <f t="shared" si="204"/>
        <v>Stable</v>
      </c>
      <c r="Z1467" s="2" t="str">
        <f t="shared" si="205"/>
        <v>Check Data</v>
      </c>
    </row>
    <row r="1468" spans="1:26" x14ac:dyDescent="0.3">
      <c r="A1468" t="s">
        <v>1379</v>
      </c>
      <c r="B1468">
        <v>58</v>
      </c>
      <c r="C1468" t="s">
        <v>25</v>
      </c>
      <c r="D1468" t="s">
        <v>44</v>
      </c>
      <c r="E1468">
        <v>97.44</v>
      </c>
      <c r="F1468">
        <v>8</v>
      </c>
      <c r="G1468">
        <v>62</v>
      </c>
      <c r="H1468">
        <v>0</v>
      </c>
      <c r="I1468" t="s">
        <v>40</v>
      </c>
      <c r="J1468">
        <v>49.3</v>
      </c>
      <c r="K1468" s="1">
        <v>45319</v>
      </c>
      <c r="L1468">
        <v>22</v>
      </c>
      <c r="M1468">
        <v>0.18</v>
      </c>
      <c r="N1468">
        <f>IF(E1468="",Data_Validation!$B$1,E1468)</f>
        <v>97.44</v>
      </c>
      <c r="O1468">
        <f>IF(J1468="",Data_Validation!$B$2,J1468)</f>
        <v>49.3</v>
      </c>
      <c r="P1468">
        <f t="shared" si="198"/>
        <v>1</v>
      </c>
      <c r="Q1468" s="2">
        <f>CustomerData[[#This Row],[avg_order_value_clean]]*CustomerData[[#This Row],[total_orders]]</f>
        <v>779.52</v>
      </c>
      <c r="R1468" s="2" t="str">
        <f t="shared" si="206"/>
        <v>At Risk</v>
      </c>
      <c r="S1468" s="2" t="str">
        <f t="shared" si="199"/>
        <v>Low Risk</v>
      </c>
      <c r="T1468" s="2" t="str">
        <f t="shared" si="200"/>
        <v>55+</v>
      </c>
      <c r="U1468" s="1">
        <f t="shared" ca="1" si="201"/>
        <v>942</v>
      </c>
      <c r="V1468" s="2" t="str">
        <f t="shared" si="202"/>
        <v>Low Loyalty</v>
      </c>
      <c r="W1468" s="2" t="str">
        <f t="shared" si="203"/>
        <v>Legitimate</v>
      </c>
      <c r="X1468" s="2" t="str">
        <f>IF(Q1468&lt;Data_Validation!$B$8,"Low Value",IF(Q1468&lt;Data_Validation!$B$9,"Medium Value","High Value"))</f>
        <v>Low Value</v>
      </c>
      <c r="Y1468" s="2" t="str">
        <f t="shared" si="204"/>
        <v>Stable</v>
      </c>
      <c r="Z1468" s="2" t="str">
        <f t="shared" si="205"/>
        <v>Check Data</v>
      </c>
    </row>
    <row r="1469" spans="1:26" x14ac:dyDescent="0.3">
      <c r="A1469" t="s">
        <v>320</v>
      </c>
      <c r="B1469">
        <v>57</v>
      </c>
      <c r="C1469" t="s">
        <v>25</v>
      </c>
      <c r="D1469" t="s">
        <v>26</v>
      </c>
      <c r="E1469">
        <v>365.38</v>
      </c>
      <c r="F1469">
        <v>10</v>
      </c>
      <c r="G1469">
        <v>43</v>
      </c>
      <c r="H1469">
        <v>0</v>
      </c>
      <c r="I1469" t="s">
        <v>19</v>
      </c>
      <c r="J1469">
        <v>20.5</v>
      </c>
      <c r="K1469" s="1">
        <v>45732</v>
      </c>
      <c r="L1469">
        <v>69</v>
      </c>
      <c r="M1469">
        <v>0.25</v>
      </c>
      <c r="N1469">
        <f>IF(E1469="",Data_Validation!$B$1,E1469)</f>
        <v>365.38</v>
      </c>
      <c r="O1469">
        <f>IF(J1469="",Data_Validation!$B$2,J1469)</f>
        <v>20.5</v>
      </c>
      <c r="P1469">
        <f t="shared" si="198"/>
        <v>3</v>
      </c>
      <c r="Q1469" s="2">
        <f>CustomerData[[#This Row],[avg_order_value_clean]]*CustomerData[[#This Row],[total_orders]]</f>
        <v>3653.8</v>
      </c>
      <c r="R1469" s="2" t="str">
        <f t="shared" si="206"/>
        <v>At Risk</v>
      </c>
      <c r="S1469" s="2" t="str">
        <f t="shared" si="199"/>
        <v>Medium Risk</v>
      </c>
      <c r="T1469" s="2" t="str">
        <f t="shared" si="200"/>
        <v>55+</v>
      </c>
      <c r="U1469" s="1">
        <f t="shared" ca="1" si="201"/>
        <v>529</v>
      </c>
      <c r="V1469" s="2" t="str">
        <f t="shared" si="202"/>
        <v>Medium Loyalty</v>
      </c>
      <c r="W1469" s="2" t="str">
        <f t="shared" si="203"/>
        <v>Legitimate</v>
      </c>
      <c r="X1469" s="2" t="str">
        <f>IF(Q1469&lt;Data_Validation!$B$8,"Low Value",IF(Q1469&lt;Data_Validation!$B$9,"Medium Value","High Value"))</f>
        <v>High Value</v>
      </c>
      <c r="Y1469" s="2" t="str">
        <f t="shared" si="204"/>
        <v>High Value - Maintain</v>
      </c>
      <c r="Z1469" s="2" t="str">
        <f t="shared" si="205"/>
        <v>Check Data</v>
      </c>
    </row>
    <row r="1470" spans="1:26" x14ac:dyDescent="0.3">
      <c r="A1470" t="s">
        <v>694</v>
      </c>
      <c r="B1470">
        <v>20</v>
      </c>
      <c r="C1470" t="s">
        <v>21</v>
      </c>
      <c r="D1470" t="s">
        <v>44</v>
      </c>
      <c r="E1470">
        <v>73.87</v>
      </c>
      <c r="F1470">
        <v>10</v>
      </c>
      <c r="G1470">
        <v>148</v>
      </c>
      <c r="H1470">
        <v>0</v>
      </c>
      <c r="I1470" t="s">
        <v>40</v>
      </c>
      <c r="J1470">
        <v>38.6</v>
      </c>
      <c r="K1470" s="1">
        <v>44752</v>
      </c>
      <c r="L1470">
        <v>56</v>
      </c>
      <c r="M1470">
        <v>0.21</v>
      </c>
      <c r="N1470">
        <f>IF(E1470="",Data_Validation!$B$1,E1470)</f>
        <v>73.87</v>
      </c>
      <c r="O1470">
        <f>IF(J1470="",Data_Validation!$B$2,J1470)</f>
        <v>38.6</v>
      </c>
      <c r="P1470">
        <f t="shared" si="198"/>
        <v>2</v>
      </c>
      <c r="Q1470" s="2">
        <f>CustomerData[[#This Row],[avg_order_value_clean]]*CustomerData[[#This Row],[total_orders]]</f>
        <v>738.7</v>
      </c>
      <c r="R1470" s="2" t="str">
        <f t="shared" si="206"/>
        <v>Inactive</v>
      </c>
      <c r="S1470" s="2" t="str">
        <f t="shared" si="199"/>
        <v>Medium Risk</v>
      </c>
      <c r="T1470" s="2" t="str">
        <f t="shared" si="200"/>
        <v>Under 25</v>
      </c>
      <c r="U1470" s="1">
        <f t="shared" ca="1" si="201"/>
        <v>1509</v>
      </c>
      <c r="V1470" s="2" t="str">
        <f t="shared" si="202"/>
        <v>Medium Loyalty</v>
      </c>
      <c r="W1470" s="2" t="str">
        <f t="shared" si="203"/>
        <v>Legitimate</v>
      </c>
      <c r="X1470" s="2" t="str">
        <f>IF(Q1470&lt;Data_Validation!$B$8,"Low Value",IF(Q1470&lt;Data_Validation!$B$9,"Medium Value","High Value"))</f>
        <v>Low Value</v>
      </c>
      <c r="Y1470" s="2" t="str">
        <f t="shared" si="204"/>
        <v>Stable</v>
      </c>
      <c r="Z1470" s="2" t="str">
        <f t="shared" si="205"/>
        <v>Check Data</v>
      </c>
    </row>
    <row r="1471" spans="1:26" x14ac:dyDescent="0.3">
      <c r="A1471" t="s">
        <v>1380</v>
      </c>
      <c r="B1471">
        <v>42</v>
      </c>
      <c r="C1471" t="s">
        <v>21</v>
      </c>
      <c r="D1471" t="s">
        <v>35</v>
      </c>
      <c r="E1471">
        <v>137.19999999999999</v>
      </c>
      <c r="F1471">
        <v>5</v>
      </c>
      <c r="G1471">
        <v>45</v>
      </c>
      <c r="H1471">
        <v>0</v>
      </c>
      <c r="I1471" t="s">
        <v>40</v>
      </c>
      <c r="J1471">
        <v>16.399999999999999</v>
      </c>
      <c r="K1471" s="1">
        <v>44382</v>
      </c>
      <c r="L1471">
        <v>82</v>
      </c>
      <c r="M1471">
        <v>0.64</v>
      </c>
      <c r="N1471">
        <f>IF(E1471="",Data_Validation!$B$1,E1471)</f>
        <v>137.19999999999999</v>
      </c>
      <c r="O1471">
        <f>IF(J1471="",Data_Validation!$B$2,J1471)</f>
        <v>16.399999999999999</v>
      </c>
      <c r="P1471">
        <f t="shared" si="198"/>
        <v>1</v>
      </c>
      <c r="Q1471" s="2">
        <f>CustomerData[[#This Row],[avg_order_value_clean]]*CustomerData[[#This Row],[total_orders]]</f>
        <v>686</v>
      </c>
      <c r="R1471" s="2" t="str">
        <f t="shared" si="206"/>
        <v>At Risk</v>
      </c>
      <c r="S1471" s="2" t="str">
        <f t="shared" si="199"/>
        <v>High Risk</v>
      </c>
      <c r="T1471" s="2" t="str">
        <f t="shared" si="200"/>
        <v>35-44</v>
      </c>
      <c r="U1471" s="1">
        <f t="shared" ca="1" si="201"/>
        <v>1879</v>
      </c>
      <c r="V1471" s="2" t="str">
        <f t="shared" si="202"/>
        <v>High Loyalty</v>
      </c>
      <c r="W1471" s="2" t="str">
        <f t="shared" si="203"/>
        <v>Legitimate</v>
      </c>
      <c r="X1471" s="2" t="str">
        <f>IF(Q1471&lt;Data_Validation!$B$8,"Low Value",IF(Q1471&lt;Data_Validation!$B$9,"Medium Value","High Value"))</f>
        <v>Low Value</v>
      </c>
      <c r="Y1471" s="2" t="str">
        <f t="shared" si="204"/>
        <v>At Risk - Develop</v>
      </c>
      <c r="Z1471" s="2" t="str">
        <f t="shared" si="205"/>
        <v>Check Data</v>
      </c>
    </row>
    <row r="1472" spans="1:26" x14ac:dyDescent="0.3">
      <c r="A1472" t="s">
        <v>1381</v>
      </c>
      <c r="B1472">
        <v>62</v>
      </c>
      <c r="C1472" t="s">
        <v>21</v>
      </c>
      <c r="D1472" t="s">
        <v>35</v>
      </c>
      <c r="E1472">
        <v>87.27</v>
      </c>
      <c r="F1472">
        <v>10</v>
      </c>
      <c r="G1472">
        <v>174</v>
      </c>
      <c r="H1472">
        <v>0</v>
      </c>
      <c r="I1472" t="s">
        <v>23</v>
      </c>
      <c r="J1472">
        <v>47.3</v>
      </c>
      <c r="K1472" s="1">
        <v>44012</v>
      </c>
      <c r="L1472">
        <v>60</v>
      </c>
      <c r="M1472">
        <v>0.56999999999999995</v>
      </c>
      <c r="N1472">
        <f>IF(E1472="",Data_Validation!$B$1,E1472)</f>
        <v>87.27</v>
      </c>
      <c r="O1472">
        <f>IF(J1472="",Data_Validation!$B$2,J1472)</f>
        <v>47.3</v>
      </c>
      <c r="P1472">
        <f t="shared" si="198"/>
        <v>1</v>
      </c>
      <c r="Q1472" s="2">
        <f>CustomerData[[#This Row],[avg_order_value_clean]]*CustomerData[[#This Row],[total_orders]]</f>
        <v>872.69999999999993</v>
      </c>
      <c r="R1472" s="2" t="str">
        <f t="shared" si="206"/>
        <v>Inactive</v>
      </c>
      <c r="S1472" s="2" t="str">
        <f t="shared" si="199"/>
        <v>High Risk</v>
      </c>
      <c r="T1472" s="2" t="str">
        <f t="shared" si="200"/>
        <v>55+</v>
      </c>
      <c r="U1472" s="1">
        <f t="shared" ca="1" si="201"/>
        <v>2249</v>
      </c>
      <c r="V1472" s="2" t="str">
        <f t="shared" si="202"/>
        <v>Medium Loyalty</v>
      </c>
      <c r="W1472" s="2" t="str">
        <f t="shared" si="203"/>
        <v>Legitimate</v>
      </c>
      <c r="X1472" s="2" t="str">
        <f>IF(Q1472&lt;Data_Validation!$B$8,"Low Value",IF(Q1472&lt;Data_Validation!$B$9,"Medium Value","High Value"))</f>
        <v>Low Value</v>
      </c>
      <c r="Y1472" s="2" t="str">
        <f t="shared" si="204"/>
        <v>At Risk - Develop</v>
      </c>
      <c r="Z1472" s="2" t="str">
        <f t="shared" si="205"/>
        <v>Check Data</v>
      </c>
    </row>
    <row r="1473" spans="1:26" x14ac:dyDescent="0.3">
      <c r="A1473" t="s">
        <v>1382</v>
      </c>
      <c r="B1473">
        <v>55</v>
      </c>
      <c r="C1473" t="s">
        <v>25</v>
      </c>
      <c r="D1473" t="s">
        <v>22</v>
      </c>
      <c r="E1473">
        <v>118.01</v>
      </c>
      <c r="F1473">
        <v>15</v>
      </c>
      <c r="G1473">
        <v>153</v>
      </c>
      <c r="H1473">
        <v>0</v>
      </c>
      <c r="I1473" t="s">
        <v>16</v>
      </c>
      <c r="J1473">
        <v>64.599999999999994</v>
      </c>
      <c r="K1473" s="1">
        <v>45464</v>
      </c>
      <c r="L1473">
        <v>51</v>
      </c>
      <c r="M1473">
        <v>0.37</v>
      </c>
      <c r="N1473">
        <f>IF(E1473="",Data_Validation!$B$1,E1473)</f>
        <v>118.01</v>
      </c>
      <c r="O1473">
        <f>IF(J1473="",Data_Validation!$B$2,J1473)</f>
        <v>64.599999999999994</v>
      </c>
      <c r="P1473">
        <f t="shared" si="198"/>
        <v>2</v>
      </c>
      <c r="Q1473" s="2">
        <f>CustomerData[[#This Row],[avg_order_value_clean]]*CustomerData[[#This Row],[total_orders]]</f>
        <v>1770.15</v>
      </c>
      <c r="R1473" s="2" t="str">
        <f t="shared" si="206"/>
        <v>Inactive</v>
      </c>
      <c r="S1473" s="2" t="str">
        <f t="shared" si="199"/>
        <v>Medium Risk</v>
      </c>
      <c r="T1473" s="2" t="str">
        <f t="shared" si="200"/>
        <v>55+</v>
      </c>
      <c r="U1473" s="1">
        <f t="shared" ca="1" si="201"/>
        <v>797</v>
      </c>
      <c r="V1473" s="2" t="str">
        <f t="shared" si="202"/>
        <v>Medium Loyalty</v>
      </c>
      <c r="W1473" s="2" t="str">
        <f t="shared" si="203"/>
        <v>Legitimate</v>
      </c>
      <c r="X1473" s="2" t="str">
        <f>IF(Q1473&lt;Data_Validation!$B$8,"Low Value",IF(Q1473&lt;Data_Validation!$B$9,"Medium Value","High Value"))</f>
        <v>High Value</v>
      </c>
      <c r="Y1473" s="2" t="str">
        <f t="shared" si="204"/>
        <v>High Value - Maintain</v>
      </c>
      <c r="Z1473" s="2" t="str">
        <f t="shared" si="205"/>
        <v>Check Data</v>
      </c>
    </row>
    <row r="1474" spans="1:26" x14ac:dyDescent="0.3">
      <c r="A1474" t="s">
        <v>1383</v>
      </c>
      <c r="B1474">
        <v>62</v>
      </c>
      <c r="C1474" t="s">
        <v>21</v>
      </c>
      <c r="D1474" t="s">
        <v>15</v>
      </c>
      <c r="E1474">
        <v>219.73</v>
      </c>
      <c r="F1474">
        <v>17</v>
      </c>
      <c r="G1474">
        <v>260</v>
      </c>
      <c r="H1474">
        <v>0</v>
      </c>
      <c r="I1474" t="s">
        <v>16</v>
      </c>
      <c r="J1474">
        <v>25.7</v>
      </c>
      <c r="K1474" s="1">
        <v>44126</v>
      </c>
      <c r="L1474">
        <v>16</v>
      </c>
      <c r="M1474">
        <v>0.19</v>
      </c>
      <c r="N1474">
        <f>IF(E1474="",Data_Validation!$B$1,E1474)</f>
        <v>219.73</v>
      </c>
      <c r="O1474">
        <f>IF(J1474="",Data_Validation!$B$2,J1474)</f>
        <v>25.7</v>
      </c>
      <c r="P1474">
        <f t="shared" ref="P1474:P1537" si="207">COUNTIF($A$2:$A$5001,A1474)</f>
        <v>3</v>
      </c>
      <c r="Q1474" s="2">
        <f>CustomerData[[#This Row],[avg_order_value_clean]]*CustomerData[[#This Row],[total_orders]]</f>
        <v>3735.41</v>
      </c>
      <c r="R1474" s="2" t="str">
        <f t="shared" si="206"/>
        <v>Inactive</v>
      </c>
      <c r="S1474" s="2" t="str">
        <f t="shared" ref="S1474:S1537" si="208">IF(M1474&lt;0.2,"Low Risk",IF(M1474&lt;0.5,"Medium Risk","High Risk"))</f>
        <v>Low Risk</v>
      </c>
      <c r="T1474" s="2" t="str">
        <f t="shared" ref="T1474:T1537" si="209">IF(B1474&lt;25,"Under 25",IF(B1474&lt;35,"25-34",IF(B1474&lt;45,"35-44",IF(B1474&lt;55,"45-54","55+"))))</f>
        <v>55+</v>
      </c>
      <c r="U1474" s="1">
        <f t="shared" ref="U1474:U1537" ca="1" si="210">TODAY()-K1474</f>
        <v>2135</v>
      </c>
      <c r="V1474" s="2" t="str">
        <f t="shared" ref="V1474:V1537" si="211">IF(L1474&lt;40,"Low Loyalty",IF(L1474&lt;70,"Medium Loyalty","High Loyalty"))</f>
        <v>Low Loyalty</v>
      </c>
      <c r="W1474" s="2" t="str">
        <f t="shared" ref="W1474:W1537" si="212">IF(H1474=1,"Fraudulent","Legitimate")</f>
        <v>Legitimate</v>
      </c>
      <c r="X1474" s="2" t="str">
        <f>IF(Q1474&lt;Data_Validation!$B$8,"Low Value",IF(Q1474&lt;Data_Validation!$B$9,"Medium Value","High Value"))</f>
        <v>High Value</v>
      </c>
      <c r="Y1474" s="2" t="str">
        <f t="shared" ref="Y1474:Y1537" si="213">IF(AND(X1474="High Value",S1474="High Risk"),"Critical - Retain",IF(AND(X1474="High Value",S1474&lt;&gt;"High Risk"),"High Value - Maintain",IF(AND(X1474&lt;&gt;"High Value",S1474="High Risk"),"At Risk - Develop","Stable")))</f>
        <v>High Value - Maintain</v>
      </c>
      <c r="Z1474" s="2" t="str">
        <f t="shared" ref="Z1474:Z1537" si="214">IF(OR(B1474&lt;18,F1474&lt;0,N1474&lt;0,O1474&lt;0,O1474&gt;1,M1474&lt;0,M1474&gt;1),"Check Data","Valid")</f>
        <v>Check Data</v>
      </c>
    </row>
    <row r="1475" spans="1:26" x14ac:dyDescent="0.3">
      <c r="A1475" t="s">
        <v>1384</v>
      </c>
      <c r="B1475">
        <v>72</v>
      </c>
      <c r="C1475" t="s">
        <v>14</v>
      </c>
      <c r="D1475" t="s">
        <v>15</v>
      </c>
      <c r="E1475">
        <v>107.18</v>
      </c>
      <c r="F1475">
        <v>11</v>
      </c>
      <c r="G1475">
        <v>132</v>
      </c>
      <c r="H1475">
        <v>0</v>
      </c>
      <c r="I1475" t="s">
        <v>40</v>
      </c>
      <c r="J1475">
        <v>94.4</v>
      </c>
      <c r="K1475" s="1">
        <v>45559</v>
      </c>
      <c r="L1475">
        <v>6</v>
      </c>
      <c r="M1475">
        <v>0.45</v>
      </c>
      <c r="N1475">
        <f>IF(E1475="",Data_Validation!$B$1,E1475)</f>
        <v>107.18</v>
      </c>
      <c r="O1475">
        <f>IF(J1475="",Data_Validation!$B$2,J1475)</f>
        <v>94.4</v>
      </c>
      <c r="P1475">
        <f t="shared" si="207"/>
        <v>1</v>
      </c>
      <c r="Q1475" s="2">
        <f>CustomerData[[#This Row],[avg_order_value_clean]]*CustomerData[[#This Row],[total_orders]]</f>
        <v>1178.98</v>
      </c>
      <c r="R1475" s="2" t="str">
        <f t="shared" ref="R1475:R1538" si="215">IF(G1475&lt;=30,"Active",IF(G1475&lt;=90,"At Risk","Inactive"))</f>
        <v>Inactive</v>
      </c>
      <c r="S1475" s="2" t="str">
        <f t="shared" si="208"/>
        <v>Medium Risk</v>
      </c>
      <c r="T1475" s="2" t="str">
        <f t="shared" si="209"/>
        <v>55+</v>
      </c>
      <c r="U1475" s="1">
        <f t="shared" ca="1" si="210"/>
        <v>702</v>
      </c>
      <c r="V1475" s="2" t="str">
        <f t="shared" si="211"/>
        <v>Low Loyalty</v>
      </c>
      <c r="W1475" s="2" t="str">
        <f t="shared" si="212"/>
        <v>Legitimate</v>
      </c>
      <c r="X1475" s="2" t="str">
        <f>IF(Q1475&lt;Data_Validation!$B$8,"Low Value",IF(Q1475&lt;Data_Validation!$B$9,"Medium Value","High Value"))</f>
        <v>Low Value</v>
      </c>
      <c r="Y1475" s="2" t="str">
        <f t="shared" si="213"/>
        <v>Stable</v>
      </c>
      <c r="Z1475" s="2" t="str">
        <f t="shared" si="214"/>
        <v>Check Data</v>
      </c>
    </row>
    <row r="1476" spans="1:26" x14ac:dyDescent="0.3">
      <c r="A1476" t="s">
        <v>1385</v>
      </c>
      <c r="B1476">
        <v>37</v>
      </c>
      <c r="C1476" t="s">
        <v>14</v>
      </c>
      <c r="D1476" t="s">
        <v>18</v>
      </c>
      <c r="E1476">
        <v>55.77</v>
      </c>
      <c r="F1476">
        <v>11</v>
      </c>
      <c r="G1476">
        <v>286</v>
      </c>
      <c r="H1476">
        <v>0</v>
      </c>
      <c r="I1476" t="s">
        <v>23</v>
      </c>
      <c r="J1476">
        <v>64.7</v>
      </c>
      <c r="K1476" s="1">
        <v>45603</v>
      </c>
      <c r="L1476">
        <v>1</v>
      </c>
      <c r="M1476">
        <v>0.27</v>
      </c>
      <c r="N1476">
        <f>IF(E1476="",Data_Validation!$B$1,E1476)</f>
        <v>55.77</v>
      </c>
      <c r="O1476">
        <f>IF(J1476="",Data_Validation!$B$2,J1476)</f>
        <v>64.7</v>
      </c>
      <c r="P1476">
        <f t="shared" si="207"/>
        <v>1</v>
      </c>
      <c r="Q1476" s="2">
        <f>CustomerData[[#This Row],[avg_order_value_clean]]*CustomerData[[#This Row],[total_orders]]</f>
        <v>613.47</v>
      </c>
      <c r="R1476" s="2" t="str">
        <f t="shared" si="215"/>
        <v>Inactive</v>
      </c>
      <c r="S1476" s="2" t="str">
        <f t="shared" si="208"/>
        <v>Medium Risk</v>
      </c>
      <c r="T1476" s="2" t="str">
        <f t="shared" si="209"/>
        <v>35-44</v>
      </c>
      <c r="U1476" s="1">
        <f t="shared" ca="1" si="210"/>
        <v>658</v>
      </c>
      <c r="V1476" s="2" t="str">
        <f t="shared" si="211"/>
        <v>Low Loyalty</v>
      </c>
      <c r="W1476" s="2" t="str">
        <f t="shared" si="212"/>
        <v>Legitimate</v>
      </c>
      <c r="X1476" s="2" t="str">
        <f>IF(Q1476&lt;Data_Validation!$B$8,"Low Value",IF(Q1476&lt;Data_Validation!$B$9,"Medium Value","High Value"))</f>
        <v>Low Value</v>
      </c>
      <c r="Y1476" s="2" t="str">
        <f t="shared" si="213"/>
        <v>Stable</v>
      </c>
      <c r="Z1476" s="2" t="str">
        <f t="shared" si="214"/>
        <v>Check Data</v>
      </c>
    </row>
    <row r="1477" spans="1:26" x14ac:dyDescent="0.3">
      <c r="A1477" t="s">
        <v>1386</v>
      </c>
      <c r="B1477">
        <v>69</v>
      </c>
      <c r="C1477" t="s">
        <v>21</v>
      </c>
      <c r="D1477" t="s">
        <v>15</v>
      </c>
      <c r="E1477">
        <v>174.38</v>
      </c>
      <c r="F1477">
        <v>16</v>
      </c>
      <c r="G1477">
        <v>155</v>
      </c>
      <c r="H1477">
        <v>0</v>
      </c>
      <c r="I1477" t="s">
        <v>29</v>
      </c>
      <c r="J1477">
        <v>22</v>
      </c>
      <c r="K1477" s="1">
        <v>45689</v>
      </c>
      <c r="L1477">
        <v>12</v>
      </c>
      <c r="M1477">
        <v>0.28000000000000003</v>
      </c>
      <c r="N1477">
        <f>IF(E1477="",Data_Validation!$B$1,E1477)</f>
        <v>174.38</v>
      </c>
      <c r="O1477">
        <f>IF(J1477="",Data_Validation!$B$2,J1477)</f>
        <v>22</v>
      </c>
      <c r="P1477">
        <f t="shared" si="207"/>
        <v>2</v>
      </c>
      <c r="Q1477" s="2">
        <f>CustomerData[[#This Row],[avg_order_value_clean]]*CustomerData[[#This Row],[total_orders]]</f>
        <v>2790.08</v>
      </c>
      <c r="R1477" s="2" t="str">
        <f t="shared" si="215"/>
        <v>Inactive</v>
      </c>
      <c r="S1477" s="2" t="str">
        <f t="shared" si="208"/>
        <v>Medium Risk</v>
      </c>
      <c r="T1477" s="2" t="str">
        <f t="shared" si="209"/>
        <v>55+</v>
      </c>
      <c r="U1477" s="1">
        <f t="shared" ca="1" si="210"/>
        <v>572</v>
      </c>
      <c r="V1477" s="2" t="str">
        <f t="shared" si="211"/>
        <v>Low Loyalty</v>
      </c>
      <c r="W1477" s="2" t="str">
        <f t="shared" si="212"/>
        <v>Legitimate</v>
      </c>
      <c r="X1477" s="2" t="str">
        <f>IF(Q1477&lt;Data_Validation!$B$8,"Low Value",IF(Q1477&lt;Data_Validation!$B$9,"Medium Value","High Value"))</f>
        <v>High Value</v>
      </c>
      <c r="Y1477" s="2" t="str">
        <f t="shared" si="213"/>
        <v>High Value - Maintain</v>
      </c>
      <c r="Z1477" s="2" t="str">
        <f t="shared" si="214"/>
        <v>Check Data</v>
      </c>
    </row>
    <row r="1478" spans="1:26" x14ac:dyDescent="0.3">
      <c r="A1478" t="s">
        <v>1387</v>
      </c>
      <c r="B1478">
        <v>61</v>
      </c>
      <c r="C1478" t="s">
        <v>14</v>
      </c>
      <c r="D1478" t="s">
        <v>52</v>
      </c>
      <c r="E1478">
        <v>69.28</v>
      </c>
      <c r="F1478">
        <v>9</v>
      </c>
      <c r="G1478">
        <v>332</v>
      </c>
      <c r="H1478">
        <v>0</v>
      </c>
      <c r="I1478" t="s">
        <v>19</v>
      </c>
      <c r="J1478">
        <v>16.7</v>
      </c>
      <c r="K1478" s="1">
        <v>45236</v>
      </c>
      <c r="L1478">
        <v>24</v>
      </c>
      <c r="M1478">
        <v>0.1</v>
      </c>
      <c r="N1478">
        <f>IF(E1478="",Data_Validation!$B$1,E1478)</f>
        <v>69.28</v>
      </c>
      <c r="O1478">
        <f>IF(J1478="",Data_Validation!$B$2,J1478)</f>
        <v>16.7</v>
      </c>
      <c r="P1478">
        <f t="shared" si="207"/>
        <v>1</v>
      </c>
      <c r="Q1478" s="2">
        <f>CustomerData[[#This Row],[avg_order_value_clean]]*CustomerData[[#This Row],[total_orders]]</f>
        <v>623.52</v>
      </c>
      <c r="R1478" s="2" t="str">
        <f t="shared" si="215"/>
        <v>Inactive</v>
      </c>
      <c r="S1478" s="2" t="str">
        <f t="shared" si="208"/>
        <v>Low Risk</v>
      </c>
      <c r="T1478" s="2" t="str">
        <f t="shared" si="209"/>
        <v>55+</v>
      </c>
      <c r="U1478" s="1">
        <f t="shared" ca="1" si="210"/>
        <v>1025</v>
      </c>
      <c r="V1478" s="2" t="str">
        <f t="shared" si="211"/>
        <v>Low Loyalty</v>
      </c>
      <c r="W1478" s="2" t="str">
        <f t="shared" si="212"/>
        <v>Legitimate</v>
      </c>
      <c r="X1478" s="2" t="str">
        <f>IF(Q1478&lt;Data_Validation!$B$8,"Low Value",IF(Q1478&lt;Data_Validation!$B$9,"Medium Value","High Value"))</f>
        <v>Low Value</v>
      </c>
      <c r="Y1478" s="2" t="str">
        <f t="shared" si="213"/>
        <v>Stable</v>
      </c>
      <c r="Z1478" s="2" t="str">
        <f t="shared" si="214"/>
        <v>Check Data</v>
      </c>
    </row>
    <row r="1479" spans="1:26" x14ac:dyDescent="0.3">
      <c r="A1479" t="s">
        <v>1388</v>
      </c>
      <c r="B1479">
        <v>62</v>
      </c>
      <c r="C1479" t="s">
        <v>21</v>
      </c>
      <c r="D1479" t="s">
        <v>52</v>
      </c>
      <c r="E1479">
        <v>71.53</v>
      </c>
      <c r="F1479">
        <v>7</v>
      </c>
      <c r="G1479">
        <v>240</v>
      </c>
      <c r="H1479">
        <v>0</v>
      </c>
      <c r="I1479" t="s">
        <v>29</v>
      </c>
      <c r="J1479">
        <v>17</v>
      </c>
      <c r="K1479" s="1">
        <v>45819</v>
      </c>
      <c r="L1479">
        <v>75</v>
      </c>
      <c r="M1479">
        <v>0.56999999999999995</v>
      </c>
      <c r="N1479">
        <f>IF(E1479="",Data_Validation!$B$1,E1479)</f>
        <v>71.53</v>
      </c>
      <c r="O1479">
        <f>IF(J1479="",Data_Validation!$B$2,J1479)</f>
        <v>17</v>
      </c>
      <c r="P1479">
        <f t="shared" si="207"/>
        <v>1</v>
      </c>
      <c r="Q1479" s="2">
        <f>CustomerData[[#This Row],[avg_order_value_clean]]*CustomerData[[#This Row],[total_orders]]</f>
        <v>500.71000000000004</v>
      </c>
      <c r="R1479" s="2" t="str">
        <f t="shared" si="215"/>
        <v>Inactive</v>
      </c>
      <c r="S1479" s="2" t="str">
        <f t="shared" si="208"/>
        <v>High Risk</v>
      </c>
      <c r="T1479" s="2" t="str">
        <f t="shared" si="209"/>
        <v>55+</v>
      </c>
      <c r="U1479" s="1">
        <f t="shared" ca="1" si="210"/>
        <v>442</v>
      </c>
      <c r="V1479" s="2" t="str">
        <f t="shared" si="211"/>
        <v>High Loyalty</v>
      </c>
      <c r="W1479" s="2" t="str">
        <f t="shared" si="212"/>
        <v>Legitimate</v>
      </c>
      <c r="X1479" s="2" t="str">
        <f>IF(Q1479&lt;Data_Validation!$B$8,"Low Value",IF(Q1479&lt;Data_Validation!$B$9,"Medium Value","High Value"))</f>
        <v>Low Value</v>
      </c>
      <c r="Y1479" s="2" t="str">
        <f t="shared" si="213"/>
        <v>At Risk - Develop</v>
      </c>
      <c r="Z1479" s="2" t="str">
        <f t="shared" si="214"/>
        <v>Check Data</v>
      </c>
    </row>
    <row r="1480" spans="1:26" x14ac:dyDescent="0.3">
      <c r="A1480" t="s">
        <v>1389</v>
      </c>
      <c r="B1480">
        <v>51</v>
      </c>
      <c r="C1480" t="s">
        <v>14</v>
      </c>
      <c r="D1480" t="s">
        <v>37</v>
      </c>
      <c r="E1480">
        <v>186.26</v>
      </c>
      <c r="F1480">
        <v>5</v>
      </c>
      <c r="G1480">
        <v>330</v>
      </c>
      <c r="H1480">
        <v>0</v>
      </c>
      <c r="I1480" t="s">
        <v>19</v>
      </c>
      <c r="J1480">
        <v>97.4</v>
      </c>
      <c r="K1480" s="1">
        <v>44297</v>
      </c>
      <c r="L1480">
        <v>43</v>
      </c>
      <c r="M1480">
        <v>7.0000000000000007E-2</v>
      </c>
      <c r="N1480">
        <f>IF(E1480="",Data_Validation!$B$1,E1480)</f>
        <v>186.26</v>
      </c>
      <c r="O1480">
        <f>IF(J1480="",Data_Validation!$B$2,J1480)</f>
        <v>97.4</v>
      </c>
      <c r="P1480">
        <f t="shared" si="207"/>
        <v>1</v>
      </c>
      <c r="Q1480" s="2">
        <f>CustomerData[[#This Row],[avg_order_value_clean]]*CustomerData[[#This Row],[total_orders]]</f>
        <v>931.3</v>
      </c>
      <c r="R1480" s="2" t="str">
        <f t="shared" si="215"/>
        <v>Inactive</v>
      </c>
      <c r="S1480" s="2" t="str">
        <f t="shared" si="208"/>
        <v>Low Risk</v>
      </c>
      <c r="T1480" s="2" t="str">
        <f t="shared" si="209"/>
        <v>45-54</v>
      </c>
      <c r="U1480" s="1">
        <f t="shared" ca="1" si="210"/>
        <v>1964</v>
      </c>
      <c r="V1480" s="2" t="str">
        <f t="shared" si="211"/>
        <v>Medium Loyalty</v>
      </c>
      <c r="W1480" s="2" t="str">
        <f t="shared" si="212"/>
        <v>Legitimate</v>
      </c>
      <c r="X1480" s="2" t="str">
        <f>IF(Q1480&lt;Data_Validation!$B$8,"Low Value",IF(Q1480&lt;Data_Validation!$B$9,"Medium Value","High Value"))</f>
        <v>Low Value</v>
      </c>
      <c r="Y1480" s="2" t="str">
        <f t="shared" si="213"/>
        <v>Stable</v>
      </c>
      <c r="Z1480" s="2" t="str">
        <f t="shared" si="214"/>
        <v>Check Data</v>
      </c>
    </row>
    <row r="1481" spans="1:26" x14ac:dyDescent="0.3">
      <c r="A1481" t="s">
        <v>1390</v>
      </c>
      <c r="B1481">
        <v>38</v>
      </c>
      <c r="C1481" t="s">
        <v>21</v>
      </c>
      <c r="D1481" t="s">
        <v>52</v>
      </c>
      <c r="E1481">
        <v>135.31</v>
      </c>
      <c r="F1481">
        <v>5</v>
      </c>
      <c r="G1481">
        <v>126</v>
      </c>
      <c r="H1481">
        <v>0</v>
      </c>
      <c r="I1481" t="s">
        <v>40</v>
      </c>
      <c r="J1481">
        <v>23.7</v>
      </c>
      <c r="K1481" s="1">
        <v>44645</v>
      </c>
      <c r="L1481">
        <v>34</v>
      </c>
      <c r="M1481">
        <v>0.4</v>
      </c>
      <c r="N1481">
        <f>IF(E1481="",Data_Validation!$B$1,E1481)</f>
        <v>135.31</v>
      </c>
      <c r="O1481">
        <f>IF(J1481="",Data_Validation!$B$2,J1481)</f>
        <v>23.7</v>
      </c>
      <c r="P1481">
        <f t="shared" si="207"/>
        <v>1</v>
      </c>
      <c r="Q1481" s="2">
        <f>CustomerData[[#This Row],[avg_order_value_clean]]*CustomerData[[#This Row],[total_orders]]</f>
        <v>676.55</v>
      </c>
      <c r="R1481" s="2" t="str">
        <f t="shared" si="215"/>
        <v>Inactive</v>
      </c>
      <c r="S1481" s="2" t="str">
        <f t="shared" si="208"/>
        <v>Medium Risk</v>
      </c>
      <c r="T1481" s="2" t="str">
        <f t="shared" si="209"/>
        <v>35-44</v>
      </c>
      <c r="U1481" s="1">
        <f t="shared" ca="1" si="210"/>
        <v>1616</v>
      </c>
      <c r="V1481" s="2" t="str">
        <f t="shared" si="211"/>
        <v>Low Loyalty</v>
      </c>
      <c r="W1481" s="2" t="str">
        <f t="shared" si="212"/>
        <v>Legitimate</v>
      </c>
      <c r="X1481" s="2" t="str">
        <f>IF(Q1481&lt;Data_Validation!$B$8,"Low Value",IF(Q1481&lt;Data_Validation!$B$9,"Medium Value","High Value"))</f>
        <v>Low Value</v>
      </c>
      <c r="Y1481" s="2" t="str">
        <f t="shared" si="213"/>
        <v>Stable</v>
      </c>
      <c r="Z1481" s="2" t="str">
        <f t="shared" si="214"/>
        <v>Check Data</v>
      </c>
    </row>
    <row r="1482" spans="1:26" x14ac:dyDescent="0.3">
      <c r="A1482" t="s">
        <v>1391</v>
      </c>
      <c r="B1482">
        <v>73</v>
      </c>
      <c r="C1482" t="s">
        <v>14</v>
      </c>
      <c r="D1482" t="s">
        <v>26</v>
      </c>
      <c r="E1482">
        <v>102.71</v>
      </c>
      <c r="F1482">
        <v>10</v>
      </c>
      <c r="G1482">
        <v>192</v>
      </c>
      <c r="H1482">
        <v>0</v>
      </c>
      <c r="I1482" t="s">
        <v>23</v>
      </c>
      <c r="J1482">
        <v>16.8</v>
      </c>
      <c r="K1482" s="1">
        <v>45227</v>
      </c>
      <c r="L1482">
        <v>93</v>
      </c>
      <c r="M1482">
        <v>0.2</v>
      </c>
      <c r="N1482">
        <f>IF(E1482="",Data_Validation!$B$1,E1482)</f>
        <v>102.71</v>
      </c>
      <c r="O1482">
        <f>IF(J1482="",Data_Validation!$B$2,J1482)</f>
        <v>16.8</v>
      </c>
      <c r="P1482">
        <f t="shared" si="207"/>
        <v>1</v>
      </c>
      <c r="Q1482" s="2">
        <f>CustomerData[[#This Row],[avg_order_value_clean]]*CustomerData[[#This Row],[total_orders]]</f>
        <v>1027.0999999999999</v>
      </c>
      <c r="R1482" s="2" t="str">
        <f t="shared" si="215"/>
        <v>Inactive</v>
      </c>
      <c r="S1482" s="2" t="str">
        <f t="shared" si="208"/>
        <v>Medium Risk</v>
      </c>
      <c r="T1482" s="2" t="str">
        <f t="shared" si="209"/>
        <v>55+</v>
      </c>
      <c r="U1482" s="1">
        <f t="shared" ca="1" si="210"/>
        <v>1034</v>
      </c>
      <c r="V1482" s="2" t="str">
        <f t="shared" si="211"/>
        <v>High Loyalty</v>
      </c>
      <c r="W1482" s="2" t="str">
        <f t="shared" si="212"/>
        <v>Legitimate</v>
      </c>
      <c r="X1482" s="2" t="str">
        <f>IF(Q1482&lt;Data_Validation!$B$8,"Low Value",IF(Q1482&lt;Data_Validation!$B$9,"Medium Value","High Value"))</f>
        <v>Low Value</v>
      </c>
      <c r="Y1482" s="2" t="str">
        <f t="shared" si="213"/>
        <v>Stable</v>
      </c>
      <c r="Z1482" s="2" t="str">
        <f t="shared" si="214"/>
        <v>Check Data</v>
      </c>
    </row>
    <row r="1483" spans="1:26" x14ac:dyDescent="0.3">
      <c r="A1483" t="s">
        <v>1392</v>
      </c>
      <c r="B1483">
        <v>72</v>
      </c>
      <c r="C1483" t="s">
        <v>14</v>
      </c>
      <c r="D1483" t="s">
        <v>26</v>
      </c>
      <c r="E1483">
        <v>159.37</v>
      </c>
      <c r="F1483">
        <v>9</v>
      </c>
      <c r="G1483">
        <v>268</v>
      </c>
      <c r="H1483">
        <v>0</v>
      </c>
      <c r="I1483" t="s">
        <v>23</v>
      </c>
      <c r="J1483">
        <v>16.399999999999999</v>
      </c>
      <c r="K1483" s="1">
        <v>45824</v>
      </c>
      <c r="L1483">
        <v>96</v>
      </c>
      <c r="M1483">
        <v>0.21</v>
      </c>
      <c r="N1483">
        <f>IF(E1483="",Data_Validation!$B$1,E1483)</f>
        <v>159.37</v>
      </c>
      <c r="O1483">
        <f>IF(J1483="",Data_Validation!$B$2,J1483)</f>
        <v>16.399999999999999</v>
      </c>
      <c r="P1483">
        <f t="shared" si="207"/>
        <v>2</v>
      </c>
      <c r="Q1483" s="2">
        <f>CustomerData[[#This Row],[avg_order_value_clean]]*CustomerData[[#This Row],[total_orders]]</f>
        <v>1434.33</v>
      </c>
      <c r="R1483" s="2" t="str">
        <f t="shared" si="215"/>
        <v>Inactive</v>
      </c>
      <c r="S1483" s="2" t="str">
        <f t="shared" si="208"/>
        <v>Medium Risk</v>
      </c>
      <c r="T1483" s="2" t="str">
        <f t="shared" si="209"/>
        <v>55+</v>
      </c>
      <c r="U1483" s="1">
        <f t="shared" ca="1" si="210"/>
        <v>437</v>
      </c>
      <c r="V1483" s="2" t="str">
        <f t="shared" si="211"/>
        <v>High Loyalty</v>
      </c>
      <c r="W1483" s="2" t="str">
        <f t="shared" si="212"/>
        <v>Legitimate</v>
      </c>
      <c r="X1483" s="2" t="str">
        <f>IF(Q1483&lt;Data_Validation!$B$8,"Low Value",IF(Q1483&lt;Data_Validation!$B$9,"Medium Value","High Value"))</f>
        <v>Low Value</v>
      </c>
      <c r="Y1483" s="2" t="str">
        <f t="shared" si="213"/>
        <v>Stable</v>
      </c>
      <c r="Z1483" s="2" t="str">
        <f t="shared" si="214"/>
        <v>Check Data</v>
      </c>
    </row>
    <row r="1484" spans="1:26" x14ac:dyDescent="0.3">
      <c r="A1484" t="s">
        <v>1393</v>
      </c>
      <c r="B1484">
        <v>65</v>
      </c>
      <c r="C1484" t="s">
        <v>21</v>
      </c>
      <c r="D1484" t="s">
        <v>26</v>
      </c>
      <c r="E1484">
        <v>37.18</v>
      </c>
      <c r="F1484">
        <v>16</v>
      </c>
      <c r="G1484">
        <v>121</v>
      </c>
      <c r="H1484">
        <v>0</v>
      </c>
      <c r="I1484" t="s">
        <v>16</v>
      </c>
      <c r="J1484">
        <v>34.4</v>
      </c>
      <c r="K1484" s="1">
        <v>45648</v>
      </c>
      <c r="L1484">
        <v>57</v>
      </c>
      <c r="M1484">
        <v>0.28000000000000003</v>
      </c>
      <c r="N1484">
        <f>IF(E1484="",Data_Validation!$B$1,E1484)</f>
        <v>37.18</v>
      </c>
      <c r="O1484">
        <f>IF(J1484="",Data_Validation!$B$2,J1484)</f>
        <v>34.4</v>
      </c>
      <c r="P1484">
        <f t="shared" si="207"/>
        <v>2</v>
      </c>
      <c r="Q1484" s="2">
        <f>CustomerData[[#This Row],[avg_order_value_clean]]*CustomerData[[#This Row],[total_orders]]</f>
        <v>594.88</v>
      </c>
      <c r="R1484" s="2" t="str">
        <f t="shared" si="215"/>
        <v>Inactive</v>
      </c>
      <c r="S1484" s="2" t="str">
        <f t="shared" si="208"/>
        <v>Medium Risk</v>
      </c>
      <c r="T1484" s="2" t="str">
        <f t="shared" si="209"/>
        <v>55+</v>
      </c>
      <c r="U1484" s="1">
        <f t="shared" ca="1" si="210"/>
        <v>613</v>
      </c>
      <c r="V1484" s="2" t="str">
        <f t="shared" si="211"/>
        <v>Medium Loyalty</v>
      </c>
      <c r="W1484" s="2" t="str">
        <f t="shared" si="212"/>
        <v>Legitimate</v>
      </c>
      <c r="X1484" s="2" t="str">
        <f>IF(Q1484&lt;Data_Validation!$B$8,"Low Value",IF(Q1484&lt;Data_Validation!$B$9,"Medium Value","High Value"))</f>
        <v>Low Value</v>
      </c>
      <c r="Y1484" s="2" t="str">
        <f t="shared" si="213"/>
        <v>Stable</v>
      </c>
      <c r="Z1484" s="2" t="str">
        <f t="shared" si="214"/>
        <v>Check Data</v>
      </c>
    </row>
    <row r="1485" spans="1:26" x14ac:dyDescent="0.3">
      <c r="A1485" t="s">
        <v>1394</v>
      </c>
      <c r="B1485">
        <v>40</v>
      </c>
      <c r="C1485" t="s">
        <v>21</v>
      </c>
      <c r="D1485" t="s">
        <v>52</v>
      </c>
      <c r="E1485">
        <v>100.26</v>
      </c>
      <c r="F1485">
        <v>7</v>
      </c>
      <c r="G1485">
        <v>145</v>
      </c>
      <c r="H1485">
        <v>0</v>
      </c>
      <c r="I1485" t="s">
        <v>16</v>
      </c>
      <c r="J1485">
        <v>61.5</v>
      </c>
      <c r="K1485" s="1">
        <v>44187</v>
      </c>
      <c r="L1485">
        <v>21</v>
      </c>
      <c r="M1485">
        <v>0.28000000000000003</v>
      </c>
      <c r="N1485">
        <f>IF(E1485="",Data_Validation!$B$1,E1485)</f>
        <v>100.26</v>
      </c>
      <c r="O1485">
        <f>IF(J1485="",Data_Validation!$B$2,J1485)</f>
        <v>61.5</v>
      </c>
      <c r="P1485">
        <f t="shared" si="207"/>
        <v>1</v>
      </c>
      <c r="Q1485" s="2">
        <f>CustomerData[[#This Row],[avg_order_value_clean]]*CustomerData[[#This Row],[total_orders]]</f>
        <v>701.82</v>
      </c>
      <c r="R1485" s="2" t="str">
        <f t="shared" si="215"/>
        <v>Inactive</v>
      </c>
      <c r="S1485" s="2" t="str">
        <f t="shared" si="208"/>
        <v>Medium Risk</v>
      </c>
      <c r="T1485" s="2" t="str">
        <f t="shared" si="209"/>
        <v>35-44</v>
      </c>
      <c r="U1485" s="1">
        <f t="shared" ca="1" si="210"/>
        <v>2074</v>
      </c>
      <c r="V1485" s="2" t="str">
        <f t="shared" si="211"/>
        <v>Low Loyalty</v>
      </c>
      <c r="W1485" s="2" t="str">
        <f t="shared" si="212"/>
        <v>Legitimate</v>
      </c>
      <c r="X1485" s="2" t="str">
        <f>IF(Q1485&lt;Data_Validation!$B$8,"Low Value",IF(Q1485&lt;Data_Validation!$B$9,"Medium Value","High Value"))</f>
        <v>Low Value</v>
      </c>
      <c r="Y1485" s="2" t="str">
        <f t="shared" si="213"/>
        <v>Stable</v>
      </c>
      <c r="Z1485" s="2" t="str">
        <f t="shared" si="214"/>
        <v>Check Data</v>
      </c>
    </row>
    <row r="1486" spans="1:26" x14ac:dyDescent="0.3">
      <c r="A1486" t="s">
        <v>1395</v>
      </c>
      <c r="B1486">
        <v>23</v>
      </c>
      <c r="C1486" t="s">
        <v>21</v>
      </c>
      <c r="D1486" t="s">
        <v>18</v>
      </c>
      <c r="E1486">
        <v>36.42</v>
      </c>
      <c r="F1486">
        <v>8</v>
      </c>
      <c r="G1486">
        <v>151</v>
      </c>
      <c r="H1486">
        <v>0</v>
      </c>
      <c r="I1486" t="s">
        <v>29</v>
      </c>
      <c r="J1486">
        <v>7.9</v>
      </c>
      <c r="K1486" s="1">
        <v>44636</v>
      </c>
      <c r="L1486">
        <v>40</v>
      </c>
      <c r="M1486">
        <v>0.3</v>
      </c>
      <c r="N1486">
        <f>IF(E1486="",Data_Validation!$B$1,E1486)</f>
        <v>36.42</v>
      </c>
      <c r="O1486">
        <f>IF(J1486="",Data_Validation!$B$2,J1486)</f>
        <v>7.9</v>
      </c>
      <c r="P1486">
        <f t="shared" si="207"/>
        <v>2</v>
      </c>
      <c r="Q1486" s="2">
        <f>CustomerData[[#This Row],[avg_order_value_clean]]*CustomerData[[#This Row],[total_orders]]</f>
        <v>291.36</v>
      </c>
      <c r="R1486" s="2" t="str">
        <f t="shared" si="215"/>
        <v>Inactive</v>
      </c>
      <c r="S1486" s="2" t="str">
        <f t="shared" si="208"/>
        <v>Medium Risk</v>
      </c>
      <c r="T1486" s="2" t="str">
        <f t="shared" si="209"/>
        <v>Under 25</v>
      </c>
      <c r="U1486" s="1">
        <f t="shared" ca="1" si="210"/>
        <v>1625</v>
      </c>
      <c r="V1486" s="2" t="str">
        <f t="shared" si="211"/>
        <v>Medium Loyalty</v>
      </c>
      <c r="W1486" s="2" t="str">
        <f t="shared" si="212"/>
        <v>Legitimate</v>
      </c>
      <c r="X1486" s="2" t="str">
        <f>IF(Q1486&lt;Data_Validation!$B$8,"Low Value",IF(Q1486&lt;Data_Validation!$B$9,"Medium Value","High Value"))</f>
        <v>Low Value</v>
      </c>
      <c r="Y1486" s="2" t="str">
        <f t="shared" si="213"/>
        <v>Stable</v>
      </c>
      <c r="Z1486" s="2" t="str">
        <f t="shared" si="214"/>
        <v>Check Data</v>
      </c>
    </row>
    <row r="1487" spans="1:26" x14ac:dyDescent="0.3">
      <c r="A1487" t="s">
        <v>1396</v>
      </c>
      <c r="B1487">
        <v>68</v>
      </c>
      <c r="C1487" t="s">
        <v>21</v>
      </c>
      <c r="D1487" t="s">
        <v>44</v>
      </c>
      <c r="E1487">
        <v>229.17</v>
      </c>
      <c r="F1487">
        <v>10</v>
      </c>
      <c r="G1487">
        <v>156</v>
      </c>
      <c r="H1487">
        <v>0</v>
      </c>
      <c r="I1487" t="s">
        <v>16</v>
      </c>
      <c r="J1487">
        <v>15.9</v>
      </c>
      <c r="K1487" s="1">
        <v>44430</v>
      </c>
      <c r="L1487">
        <v>33</v>
      </c>
      <c r="M1487">
        <v>7.0000000000000007E-2</v>
      </c>
      <c r="N1487">
        <f>IF(E1487="",Data_Validation!$B$1,E1487)</f>
        <v>229.17</v>
      </c>
      <c r="O1487">
        <f>IF(J1487="",Data_Validation!$B$2,J1487)</f>
        <v>15.9</v>
      </c>
      <c r="P1487">
        <f t="shared" si="207"/>
        <v>1</v>
      </c>
      <c r="Q1487" s="2">
        <f>CustomerData[[#This Row],[avg_order_value_clean]]*CustomerData[[#This Row],[total_orders]]</f>
        <v>2291.6999999999998</v>
      </c>
      <c r="R1487" s="2" t="str">
        <f t="shared" si="215"/>
        <v>Inactive</v>
      </c>
      <c r="S1487" s="2" t="str">
        <f t="shared" si="208"/>
        <v>Low Risk</v>
      </c>
      <c r="T1487" s="2" t="str">
        <f t="shared" si="209"/>
        <v>55+</v>
      </c>
      <c r="U1487" s="1">
        <f t="shared" ca="1" si="210"/>
        <v>1831</v>
      </c>
      <c r="V1487" s="2" t="str">
        <f t="shared" si="211"/>
        <v>Low Loyalty</v>
      </c>
      <c r="W1487" s="2" t="str">
        <f t="shared" si="212"/>
        <v>Legitimate</v>
      </c>
      <c r="X1487" s="2" t="str">
        <f>IF(Q1487&lt;Data_Validation!$B$8,"Low Value",IF(Q1487&lt;Data_Validation!$B$9,"Medium Value","High Value"))</f>
        <v>High Value</v>
      </c>
      <c r="Y1487" s="2" t="str">
        <f t="shared" si="213"/>
        <v>High Value - Maintain</v>
      </c>
      <c r="Z1487" s="2" t="str">
        <f t="shared" si="214"/>
        <v>Check Data</v>
      </c>
    </row>
    <row r="1488" spans="1:26" x14ac:dyDescent="0.3">
      <c r="A1488" t="s">
        <v>1397</v>
      </c>
      <c r="B1488">
        <v>70</v>
      </c>
      <c r="C1488" t="s">
        <v>14</v>
      </c>
      <c r="D1488" t="s">
        <v>22</v>
      </c>
      <c r="E1488">
        <v>88.24</v>
      </c>
      <c r="F1488">
        <v>7</v>
      </c>
      <c r="G1488">
        <v>155</v>
      </c>
      <c r="H1488">
        <v>0</v>
      </c>
      <c r="I1488" t="s">
        <v>19</v>
      </c>
      <c r="J1488">
        <v>97.6</v>
      </c>
      <c r="K1488" s="1">
        <v>44106</v>
      </c>
      <c r="L1488">
        <v>33</v>
      </c>
      <c r="M1488">
        <v>0.66</v>
      </c>
      <c r="N1488">
        <f>IF(E1488="",Data_Validation!$B$1,E1488)</f>
        <v>88.24</v>
      </c>
      <c r="O1488">
        <f>IF(J1488="",Data_Validation!$B$2,J1488)</f>
        <v>97.6</v>
      </c>
      <c r="P1488">
        <f t="shared" si="207"/>
        <v>1</v>
      </c>
      <c r="Q1488" s="2">
        <f>CustomerData[[#This Row],[avg_order_value_clean]]*CustomerData[[#This Row],[total_orders]]</f>
        <v>617.67999999999995</v>
      </c>
      <c r="R1488" s="2" t="str">
        <f t="shared" si="215"/>
        <v>Inactive</v>
      </c>
      <c r="S1488" s="2" t="str">
        <f t="shared" si="208"/>
        <v>High Risk</v>
      </c>
      <c r="T1488" s="2" t="str">
        <f t="shared" si="209"/>
        <v>55+</v>
      </c>
      <c r="U1488" s="1">
        <f t="shared" ca="1" si="210"/>
        <v>2155</v>
      </c>
      <c r="V1488" s="2" t="str">
        <f t="shared" si="211"/>
        <v>Low Loyalty</v>
      </c>
      <c r="W1488" s="2" t="str">
        <f t="shared" si="212"/>
        <v>Legitimate</v>
      </c>
      <c r="X1488" s="2" t="str">
        <f>IF(Q1488&lt;Data_Validation!$B$8,"Low Value",IF(Q1488&lt;Data_Validation!$B$9,"Medium Value","High Value"))</f>
        <v>Low Value</v>
      </c>
      <c r="Y1488" s="2" t="str">
        <f t="shared" si="213"/>
        <v>At Risk - Develop</v>
      </c>
      <c r="Z1488" s="2" t="str">
        <f t="shared" si="214"/>
        <v>Check Data</v>
      </c>
    </row>
    <row r="1489" spans="1:26" x14ac:dyDescent="0.3">
      <c r="A1489" t="s">
        <v>1398</v>
      </c>
      <c r="B1489">
        <v>30</v>
      </c>
      <c r="C1489" t="s">
        <v>14</v>
      </c>
      <c r="D1489" t="s">
        <v>50</v>
      </c>
      <c r="F1489">
        <v>11</v>
      </c>
      <c r="G1489">
        <v>101</v>
      </c>
      <c r="H1489">
        <v>0</v>
      </c>
      <c r="I1489" t="s">
        <v>23</v>
      </c>
      <c r="J1489">
        <v>61.8</v>
      </c>
      <c r="K1489" s="1">
        <v>44445</v>
      </c>
      <c r="L1489">
        <v>28</v>
      </c>
      <c r="M1489">
        <v>0.31</v>
      </c>
      <c r="N1489">
        <f>IF(E1489="",Data_Validation!$B$1,E1489)</f>
        <v>250</v>
      </c>
      <c r="O1489">
        <f>IF(J1489="",Data_Validation!$B$2,J1489)</f>
        <v>61.8</v>
      </c>
      <c r="P1489">
        <f t="shared" si="207"/>
        <v>1</v>
      </c>
      <c r="Q1489" s="2">
        <f>CustomerData[[#This Row],[avg_order_value_clean]]*CustomerData[[#This Row],[total_orders]]</f>
        <v>2750</v>
      </c>
      <c r="R1489" s="2" t="str">
        <f t="shared" si="215"/>
        <v>Inactive</v>
      </c>
      <c r="S1489" s="2" t="str">
        <f t="shared" si="208"/>
        <v>Medium Risk</v>
      </c>
      <c r="T1489" s="2" t="str">
        <f t="shared" si="209"/>
        <v>25-34</v>
      </c>
      <c r="U1489" s="1">
        <f t="shared" ca="1" si="210"/>
        <v>1816</v>
      </c>
      <c r="V1489" s="2" t="str">
        <f t="shared" si="211"/>
        <v>Low Loyalty</v>
      </c>
      <c r="W1489" s="2" t="str">
        <f t="shared" si="212"/>
        <v>Legitimate</v>
      </c>
      <c r="X1489" s="2" t="str">
        <f>IF(Q1489&lt;Data_Validation!$B$8,"Low Value",IF(Q1489&lt;Data_Validation!$B$9,"Medium Value","High Value"))</f>
        <v>High Value</v>
      </c>
      <c r="Y1489" s="2" t="str">
        <f t="shared" si="213"/>
        <v>High Value - Maintain</v>
      </c>
      <c r="Z1489" s="2" t="str">
        <f t="shared" si="214"/>
        <v>Check Data</v>
      </c>
    </row>
    <row r="1490" spans="1:26" x14ac:dyDescent="0.3">
      <c r="A1490" t="s">
        <v>1399</v>
      </c>
      <c r="B1490">
        <v>66</v>
      </c>
      <c r="C1490" t="s">
        <v>14</v>
      </c>
      <c r="D1490" t="s">
        <v>37</v>
      </c>
      <c r="E1490">
        <v>54.4</v>
      </c>
      <c r="F1490">
        <v>6</v>
      </c>
      <c r="G1490">
        <v>339</v>
      </c>
      <c r="H1490">
        <v>0</v>
      </c>
      <c r="I1490" t="s">
        <v>23</v>
      </c>
      <c r="J1490">
        <v>14</v>
      </c>
      <c r="K1490" s="1">
        <v>44265</v>
      </c>
      <c r="L1490">
        <v>65</v>
      </c>
      <c r="M1490">
        <v>0.15</v>
      </c>
      <c r="N1490">
        <f>IF(E1490="",Data_Validation!$B$1,E1490)</f>
        <v>54.4</v>
      </c>
      <c r="O1490">
        <f>IF(J1490="",Data_Validation!$B$2,J1490)</f>
        <v>14</v>
      </c>
      <c r="P1490">
        <f t="shared" si="207"/>
        <v>1</v>
      </c>
      <c r="Q1490" s="2">
        <f>CustomerData[[#This Row],[avg_order_value_clean]]*CustomerData[[#This Row],[total_orders]]</f>
        <v>326.39999999999998</v>
      </c>
      <c r="R1490" s="2" t="str">
        <f t="shared" si="215"/>
        <v>Inactive</v>
      </c>
      <c r="S1490" s="2" t="str">
        <f t="shared" si="208"/>
        <v>Low Risk</v>
      </c>
      <c r="T1490" s="2" t="str">
        <f t="shared" si="209"/>
        <v>55+</v>
      </c>
      <c r="U1490" s="1">
        <f t="shared" ca="1" si="210"/>
        <v>1996</v>
      </c>
      <c r="V1490" s="2" t="str">
        <f t="shared" si="211"/>
        <v>Medium Loyalty</v>
      </c>
      <c r="W1490" s="2" t="str">
        <f t="shared" si="212"/>
        <v>Legitimate</v>
      </c>
      <c r="X1490" s="2" t="str">
        <f>IF(Q1490&lt;Data_Validation!$B$8,"Low Value",IF(Q1490&lt;Data_Validation!$B$9,"Medium Value","High Value"))</f>
        <v>Low Value</v>
      </c>
      <c r="Y1490" s="2" t="str">
        <f t="shared" si="213"/>
        <v>Stable</v>
      </c>
      <c r="Z1490" s="2" t="str">
        <f t="shared" si="214"/>
        <v>Check Data</v>
      </c>
    </row>
    <row r="1491" spans="1:26" x14ac:dyDescent="0.3">
      <c r="A1491" t="s">
        <v>1400</v>
      </c>
      <c r="B1491">
        <v>40</v>
      </c>
      <c r="C1491" t="s">
        <v>14</v>
      </c>
      <c r="D1491" t="s">
        <v>35</v>
      </c>
      <c r="E1491">
        <v>72.33</v>
      </c>
      <c r="F1491">
        <v>8</v>
      </c>
      <c r="G1491">
        <v>251</v>
      </c>
      <c r="H1491">
        <v>0</v>
      </c>
      <c r="I1491" t="s">
        <v>40</v>
      </c>
      <c r="J1491">
        <v>55</v>
      </c>
      <c r="K1491" s="1">
        <v>44738</v>
      </c>
      <c r="L1491">
        <v>76</v>
      </c>
      <c r="M1491">
        <v>0.2</v>
      </c>
      <c r="N1491">
        <f>IF(E1491="",Data_Validation!$B$1,E1491)</f>
        <v>72.33</v>
      </c>
      <c r="O1491">
        <f>IF(J1491="",Data_Validation!$B$2,J1491)</f>
        <v>55</v>
      </c>
      <c r="P1491">
        <f t="shared" si="207"/>
        <v>2</v>
      </c>
      <c r="Q1491" s="2">
        <f>CustomerData[[#This Row],[avg_order_value_clean]]*CustomerData[[#This Row],[total_orders]]</f>
        <v>578.64</v>
      </c>
      <c r="R1491" s="2" t="str">
        <f t="shared" si="215"/>
        <v>Inactive</v>
      </c>
      <c r="S1491" s="2" t="str">
        <f t="shared" si="208"/>
        <v>Medium Risk</v>
      </c>
      <c r="T1491" s="2" t="str">
        <f t="shared" si="209"/>
        <v>35-44</v>
      </c>
      <c r="U1491" s="1">
        <f t="shared" ca="1" si="210"/>
        <v>1523</v>
      </c>
      <c r="V1491" s="2" t="str">
        <f t="shared" si="211"/>
        <v>High Loyalty</v>
      </c>
      <c r="W1491" s="2" t="str">
        <f t="shared" si="212"/>
        <v>Legitimate</v>
      </c>
      <c r="X1491" s="2" t="str">
        <f>IF(Q1491&lt;Data_Validation!$B$8,"Low Value",IF(Q1491&lt;Data_Validation!$B$9,"Medium Value","High Value"))</f>
        <v>Low Value</v>
      </c>
      <c r="Y1491" s="2" t="str">
        <f t="shared" si="213"/>
        <v>Stable</v>
      </c>
      <c r="Z1491" s="2" t="str">
        <f t="shared" si="214"/>
        <v>Check Data</v>
      </c>
    </row>
    <row r="1492" spans="1:26" x14ac:dyDescent="0.3">
      <c r="A1492" t="s">
        <v>1401</v>
      </c>
      <c r="B1492">
        <v>26</v>
      </c>
      <c r="C1492" t="s">
        <v>14</v>
      </c>
      <c r="D1492" t="s">
        <v>28</v>
      </c>
      <c r="E1492">
        <v>51.02</v>
      </c>
      <c r="F1492">
        <v>6</v>
      </c>
      <c r="G1492">
        <v>266</v>
      </c>
      <c r="H1492">
        <v>0</v>
      </c>
      <c r="I1492" t="s">
        <v>40</v>
      </c>
      <c r="J1492">
        <v>24.1</v>
      </c>
      <c r="K1492" s="1">
        <v>45438</v>
      </c>
      <c r="L1492">
        <v>46</v>
      </c>
      <c r="M1492">
        <v>0.05</v>
      </c>
      <c r="N1492">
        <f>IF(E1492="",Data_Validation!$B$1,E1492)</f>
        <v>51.02</v>
      </c>
      <c r="O1492">
        <f>IF(J1492="",Data_Validation!$B$2,J1492)</f>
        <v>24.1</v>
      </c>
      <c r="P1492">
        <f t="shared" si="207"/>
        <v>2</v>
      </c>
      <c r="Q1492" s="2">
        <f>CustomerData[[#This Row],[avg_order_value_clean]]*CustomerData[[#This Row],[total_orders]]</f>
        <v>306.12</v>
      </c>
      <c r="R1492" s="2" t="str">
        <f t="shared" si="215"/>
        <v>Inactive</v>
      </c>
      <c r="S1492" s="2" t="str">
        <f t="shared" si="208"/>
        <v>Low Risk</v>
      </c>
      <c r="T1492" s="2" t="str">
        <f t="shared" si="209"/>
        <v>25-34</v>
      </c>
      <c r="U1492" s="1">
        <f t="shared" ca="1" si="210"/>
        <v>823</v>
      </c>
      <c r="V1492" s="2" t="str">
        <f t="shared" si="211"/>
        <v>Medium Loyalty</v>
      </c>
      <c r="W1492" s="2" t="str">
        <f t="shared" si="212"/>
        <v>Legitimate</v>
      </c>
      <c r="X1492" s="2" t="str">
        <f>IF(Q1492&lt;Data_Validation!$B$8,"Low Value",IF(Q1492&lt;Data_Validation!$B$9,"Medium Value","High Value"))</f>
        <v>Low Value</v>
      </c>
      <c r="Y1492" s="2" t="str">
        <f t="shared" si="213"/>
        <v>Stable</v>
      </c>
      <c r="Z1492" s="2" t="str">
        <f t="shared" si="214"/>
        <v>Check Data</v>
      </c>
    </row>
    <row r="1493" spans="1:26" x14ac:dyDescent="0.3">
      <c r="A1493" t="s">
        <v>1402</v>
      </c>
      <c r="B1493">
        <v>34</v>
      </c>
      <c r="C1493" t="s">
        <v>14</v>
      </c>
      <c r="D1493" t="s">
        <v>35</v>
      </c>
      <c r="E1493">
        <v>55.66</v>
      </c>
      <c r="F1493">
        <v>9</v>
      </c>
      <c r="G1493">
        <v>306</v>
      </c>
      <c r="H1493">
        <v>0</v>
      </c>
      <c r="I1493" t="s">
        <v>29</v>
      </c>
      <c r="K1493" s="1">
        <v>45272</v>
      </c>
      <c r="L1493">
        <v>33</v>
      </c>
      <c r="M1493">
        <v>0.1</v>
      </c>
      <c r="N1493">
        <f>IF(E1493="",Data_Validation!$B$1,E1493)</f>
        <v>55.66</v>
      </c>
      <c r="O1493">
        <f>IF(J1493="",Data_Validation!$B$2,J1493)</f>
        <v>250</v>
      </c>
      <c r="P1493">
        <f t="shared" si="207"/>
        <v>1</v>
      </c>
      <c r="Q1493" s="2">
        <f>CustomerData[[#This Row],[avg_order_value_clean]]*CustomerData[[#This Row],[total_orders]]</f>
        <v>500.93999999999994</v>
      </c>
      <c r="R1493" s="2" t="str">
        <f t="shared" si="215"/>
        <v>Inactive</v>
      </c>
      <c r="S1493" s="2" t="str">
        <f t="shared" si="208"/>
        <v>Low Risk</v>
      </c>
      <c r="T1493" s="2" t="str">
        <f t="shared" si="209"/>
        <v>25-34</v>
      </c>
      <c r="U1493" s="1">
        <f t="shared" ca="1" si="210"/>
        <v>989</v>
      </c>
      <c r="V1493" s="2" t="str">
        <f t="shared" si="211"/>
        <v>Low Loyalty</v>
      </c>
      <c r="W1493" s="2" t="str">
        <f t="shared" si="212"/>
        <v>Legitimate</v>
      </c>
      <c r="X1493" s="2" t="str">
        <f>IF(Q1493&lt;Data_Validation!$B$8,"Low Value",IF(Q1493&lt;Data_Validation!$B$9,"Medium Value","High Value"))</f>
        <v>Low Value</v>
      </c>
      <c r="Y1493" s="2" t="str">
        <f t="shared" si="213"/>
        <v>Stable</v>
      </c>
      <c r="Z1493" s="2" t="str">
        <f t="shared" si="214"/>
        <v>Check Data</v>
      </c>
    </row>
    <row r="1494" spans="1:26" x14ac:dyDescent="0.3">
      <c r="A1494" t="s">
        <v>1403</v>
      </c>
      <c r="B1494">
        <v>78</v>
      </c>
      <c r="C1494" t="s">
        <v>21</v>
      </c>
      <c r="D1494" t="s">
        <v>37</v>
      </c>
      <c r="E1494">
        <v>37.39</v>
      </c>
      <c r="F1494">
        <v>11</v>
      </c>
      <c r="G1494">
        <v>58</v>
      </c>
      <c r="H1494">
        <v>0</v>
      </c>
      <c r="I1494" t="s">
        <v>40</v>
      </c>
      <c r="J1494">
        <v>38.9</v>
      </c>
      <c r="K1494" s="1">
        <v>45725</v>
      </c>
      <c r="L1494">
        <v>69</v>
      </c>
      <c r="M1494">
        <v>0.31</v>
      </c>
      <c r="N1494">
        <f>IF(E1494="",Data_Validation!$B$1,E1494)</f>
        <v>37.39</v>
      </c>
      <c r="O1494">
        <f>IF(J1494="",Data_Validation!$B$2,J1494)</f>
        <v>38.9</v>
      </c>
      <c r="P1494">
        <f t="shared" si="207"/>
        <v>1</v>
      </c>
      <c r="Q1494" s="2">
        <f>CustomerData[[#This Row],[avg_order_value_clean]]*CustomerData[[#This Row],[total_orders]]</f>
        <v>411.29</v>
      </c>
      <c r="R1494" s="2" t="str">
        <f t="shared" si="215"/>
        <v>At Risk</v>
      </c>
      <c r="S1494" s="2" t="str">
        <f t="shared" si="208"/>
        <v>Medium Risk</v>
      </c>
      <c r="T1494" s="2" t="str">
        <f t="shared" si="209"/>
        <v>55+</v>
      </c>
      <c r="U1494" s="1">
        <f t="shared" ca="1" si="210"/>
        <v>536</v>
      </c>
      <c r="V1494" s="2" t="str">
        <f t="shared" si="211"/>
        <v>Medium Loyalty</v>
      </c>
      <c r="W1494" s="2" t="str">
        <f t="shared" si="212"/>
        <v>Legitimate</v>
      </c>
      <c r="X1494" s="2" t="str">
        <f>IF(Q1494&lt;Data_Validation!$B$8,"Low Value",IF(Q1494&lt;Data_Validation!$B$9,"Medium Value","High Value"))</f>
        <v>Low Value</v>
      </c>
      <c r="Y1494" s="2" t="str">
        <f t="shared" si="213"/>
        <v>Stable</v>
      </c>
      <c r="Z1494" s="2" t="str">
        <f t="shared" si="214"/>
        <v>Check Data</v>
      </c>
    </row>
    <row r="1495" spans="1:26" x14ac:dyDescent="0.3">
      <c r="A1495" t="s">
        <v>1404</v>
      </c>
      <c r="B1495">
        <v>19</v>
      </c>
      <c r="C1495" t="s">
        <v>21</v>
      </c>
      <c r="D1495" t="s">
        <v>35</v>
      </c>
      <c r="E1495">
        <v>125.11</v>
      </c>
      <c r="F1495">
        <v>11</v>
      </c>
      <c r="G1495">
        <v>339</v>
      </c>
      <c r="H1495">
        <v>0</v>
      </c>
      <c r="I1495" t="s">
        <v>19</v>
      </c>
      <c r="J1495">
        <v>14.2</v>
      </c>
      <c r="K1495" s="1">
        <v>44622</v>
      </c>
      <c r="L1495">
        <v>66</v>
      </c>
      <c r="M1495">
        <v>0.36</v>
      </c>
      <c r="N1495">
        <f>IF(E1495="",Data_Validation!$B$1,E1495)</f>
        <v>125.11</v>
      </c>
      <c r="O1495">
        <f>IF(J1495="",Data_Validation!$B$2,J1495)</f>
        <v>14.2</v>
      </c>
      <c r="P1495">
        <f t="shared" si="207"/>
        <v>1</v>
      </c>
      <c r="Q1495" s="2">
        <f>CustomerData[[#This Row],[avg_order_value_clean]]*CustomerData[[#This Row],[total_orders]]</f>
        <v>1376.21</v>
      </c>
      <c r="R1495" s="2" t="str">
        <f t="shared" si="215"/>
        <v>Inactive</v>
      </c>
      <c r="S1495" s="2" t="str">
        <f t="shared" si="208"/>
        <v>Medium Risk</v>
      </c>
      <c r="T1495" s="2" t="str">
        <f t="shared" si="209"/>
        <v>Under 25</v>
      </c>
      <c r="U1495" s="1">
        <f t="shared" ca="1" si="210"/>
        <v>1639</v>
      </c>
      <c r="V1495" s="2" t="str">
        <f t="shared" si="211"/>
        <v>Medium Loyalty</v>
      </c>
      <c r="W1495" s="2" t="str">
        <f t="shared" si="212"/>
        <v>Legitimate</v>
      </c>
      <c r="X1495" s="2" t="str">
        <f>IF(Q1495&lt;Data_Validation!$B$8,"Low Value",IF(Q1495&lt;Data_Validation!$B$9,"Medium Value","High Value"))</f>
        <v>Low Value</v>
      </c>
      <c r="Y1495" s="2" t="str">
        <f t="shared" si="213"/>
        <v>Stable</v>
      </c>
      <c r="Z1495" s="2" t="str">
        <f t="shared" si="214"/>
        <v>Check Data</v>
      </c>
    </row>
    <row r="1496" spans="1:26" x14ac:dyDescent="0.3">
      <c r="A1496" t="s">
        <v>1405</v>
      </c>
      <c r="B1496">
        <v>36</v>
      </c>
      <c r="C1496" t="s">
        <v>21</v>
      </c>
      <c r="D1496" t="s">
        <v>44</v>
      </c>
      <c r="E1496">
        <v>44.56</v>
      </c>
      <c r="F1496">
        <v>7</v>
      </c>
      <c r="G1496">
        <v>104</v>
      </c>
      <c r="H1496">
        <v>0</v>
      </c>
      <c r="I1496" t="s">
        <v>16</v>
      </c>
      <c r="J1496">
        <v>61.3</v>
      </c>
      <c r="K1496" s="1">
        <v>44170</v>
      </c>
      <c r="L1496">
        <v>36</v>
      </c>
      <c r="M1496">
        <v>0.26</v>
      </c>
      <c r="N1496">
        <f>IF(E1496="",Data_Validation!$B$1,E1496)</f>
        <v>44.56</v>
      </c>
      <c r="O1496">
        <f>IF(J1496="",Data_Validation!$B$2,J1496)</f>
        <v>61.3</v>
      </c>
      <c r="P1496">
        <f t="shared" si="207"/>
        <v>2</v>
      </c>
      <c r="Q1496" s="2">
        <f>CustomerData[[#This Row],[avg_order_value_clean]]*CustomerData[[#This Row],[total_orders]]</f>
        <v>311.92</v>
      </c>
      <c r="R1496" s="2" t="str">
        <f t="shared" si="215"/>
        <v>Inactive</v>
      </c>
      <c r="S1496" s="2" t="str">
        <f t="shared" si="208"/>
        <v>Medium Risk</v>
      </c>
      <c r="T1496" s="2" t="str">
        <f t="shared" si="209"/>
        <v>35-44</v>
      </c>
      <c r="U1496" s="1">
        <f t="shared" ca="1" si="210"/>
        <v>2091</v>
      </c>
      <c r="V1496" s="2" t="str">
        <f t="shared" si="211"/>
        <v>Low Loyalty</v>
      </c>
      <c r="W1496" s="2" t="str">
        <f t="shared" si="212"/>
        <v>Legitimate</v>
      </c>
      <c r="X1496" s="2" t="str">
        <f>IF(Q1496&lt;Data_Validation!$B$8,"Low Value",IF(Q1496&lt;Data_Validation!$B$9,"Medium Value","High Value"))</f>
        <v>Low Value</v>
      </c>
      <c r="Y1496" s="2" t="str">
        <f t="shared" si="213"/>
        <v>Stable</v>
      </c>
      <c r="Z1496" s="2" t="str">
        <f t="shared" si="214"/>
        <v>Check Data</v>
      </c>
    </row>
    <row r="1497" spans="1:26" x14ac:dyDescent="0.3">
      <c r="A1497" t="s">
        <v>1406</v>
      </c>
      <c r="B1497">
        <v>36</v>
      </c>
      <c r="C1497" t="s">
        <v>14</v>
      </c>
      <c r="D1497" t="s">
        <v>35</v>
      </c>
      <c r="E1497">
        <v>141.31</v>
      </c>
      <c r="F1497">
        <v>8</v>
      </c>
      <c r="G1497">
        <v>268</v>
      </c>
      <c r="H1497">
        <v>0</v>
      </c>
      <c r="I1497" t="s">
        <v>16</v>
      </c>
      <c r="J1497">
        <v>13.7</v>
      </c>
      <c r="K1497" s="1">
        <v>45100</v>
      </c>
      <c r="L1497">
        <v>88</v>
      </c>
      <c r="M1497">
        <v>0.48</v>
      </c>
      <c r="N1497">
        <f>IF(E1497="",Data_Validation!$B$1,E1497)</f>
        <v>141.31</v>
      </c>
      <c r="O1497">
        <f>IF(J1497="",Data_Validation!$B$2,J1497)</f>
        <v>13.7</v>
      </c>
      <c r="P1497">
        <f t="shared" si="207"/>
        <v>1</v>
      </c>
      <c r="Q1497" s="2">
        <f>CustomerData[[#This Row],[avg_order_value_clean]]*CustomerData[[#This Row],[total_orders]]</f>
        <v>1130.48</v>
      </c>
      <c r="R1497" s="2" t="str">
        <f t="shared" si="215"/>
        <v>Inactive</v>
      </c>
      <c r="S1497" s="2" t="str">
        <f t="shared" si="208"/>
        <v>Medium Risk</v>
      </c>
      <c r="T1497" s="2" t="str">
        <f t="shared" si="209"/>
        <v>35-44</v>
      </c>
      <c r="U1497" s="1">
        <f t="shared" ca="1" si="210"/>
        <v>1161</v>
      </c>
      <c r="V1497" s="2" t="str">
        <f t="shared" si="211"/>
        <v>High Loyalty</v>
      </c>
      <c r="W1497" s="2" t="str">
        <f t="shared" si="212"/>
        <v>Legitimate</v>
      </c>
      <c r="X1497" s="2" t="str">
        <f>IF(Q1497&lt;Data_Validation!$B$8,"Low Value",IF(Q1497&lt;Data_Validation!$B$9,"Medium Value","High Value"))</f>
        <v>Low Value</v>
      </c>
      <c r="Y1497" s="2" t="str">
        <f t="shared" si="213"/>
        <v>Stable</v>
      </c>
      <c r="Z1497" s="2" t="str">
        <f t="shared" si="214"/>
        <v>Check Data</v>
      </c>
    </row>
    <row r="1498" spans="1:26" x14ac:dyDescent="0.3">
      <c r="A1498" t="s">
        <v>1407</v>
      </c>
      <c r="B1498">
        <v>73</v>
      </c>
      <c r="C1498" t="s">
        <v>21</v>
      </c>
      <c r="D1498" t="s">
        <v>35</v>
      </c>
      <c r="E1498">
        <v>245.71</v>
      </c>
      <c r="F1498">
        <v>7</v>
      </c>
      <c r="G1498">
        <v>46</v>
      </c>
      <c r="H1498">
        <v>0</v>
      </c>
      <c r="I1498" t="s">
        <v>29</v>
      </c>
      <c r="J1498">
        <v>51.8</v>
      </c>
      <c r="K1498" s="1">
        <v>45695</v>
      </c>
      <c r="L1498">
        <v>54</v>
      </c>
      <c r="M1498">
        <v>0.09</v>
      </c>
      <c r="N1498">
        <f>IF(E1498="",Data_Validation!$B$1,E1498)</f>
        <v>245.71</v>
      </c>
      <c r="O1498">
        <f>IF(J1498="",Data_Validation!$B$2,J1498)</f>
        <v>51.8</v>
      </c>
      <c r="P1498">
        <f t="shared" si="207"/>
        <v>1</v>
      </c>
      <c r="Q1498" s="2">
        <f>CustomerData[[#This Row],[avg_order_value_clean]]*CustomerData[[#This Row],[total_orders]]</f>
        <v>1719.97</v>
      </c>
      <c r="R1498" s="2" t="str">
        <f t="shared" si="215"/>
        <v>At Risk</v>
      </c>
      <c r="S1498" s="2" t="str">
        <f t="shared" si="208"/>
        <v>Low Risk</v>
      </c>
      <c r="T1498" s="2" t="str">
        <f t="shared" si="209"/>
        <v>55+</v>
      </c>
      <c r="U1498" s="1">
        <f t="shared" ca="1" si="210"/>
        <v>566</v>
      </c>
      <c r="V1498" s="2" t="str">
        <f t="shared" si="211"/>
        <v>Medium Loyalty</v>
      </c>
      <c r="W1498" s="2" t="str">
        <f t="shared" si="212"/>
        <v>Legitimate</v>
      </c>
      <c r="X1498" s="2" t="str">
        <f>IF(Q1498&lt;Data_Validation!$B$8,"Low Value",IF(Q1498&lt;Data_Validation!$B$9,"Medium Value","High Value"))</f>
        <v>High Value</v>
      </c>
      <c r="Y1498" s="2" t="str">
        <f t="shared" si="213"/>
        <v>High Value - Maintain</v>
      </c>
      <c r="Z1498" s="2" t="str">
        <f t="shared" si="214"/>
        <v>Check Data</v>
      </c>
    </row>
    <row r="1499" spans="1:26" x14ac:dyDescent="0.3">
      <c r="A1499" t="s">
        <v>1408</v>
      </c>
      <c r="B1499">
        <v>24</v>
      </c>
      <c r="C1499" t="s">
        <v>21</v>
      </c>
      <c r="D1499" t="s">
        <v>44</v>
      </c>
      <c r="E1499">
        <v>100.82</v>
      </c>
      <c r="F1499">
        <v>13</v>
      </c>
      <c r="G1499">
        <v>87</v>
      </c>
      <c r="H1499">
        <v>0</v>
      </c>
      <c r="I1499" t="s">
        <v>16</v>
      </c>
      <c r="J1499">
        <v>85.2</v>
      </c>
      <c r="K1499" s="1">
        <v>45148</v>
      </c>
      <c r="L1499">
        <v>50</v>
      </c>
      <c r="M1499">
        <v>0.19</v>
      </c>
      <c r="N1499">
        <f>IF(E1499="",Data_Validation!$B$1,E1499)</f>
        <v>100.82</v>
      </c>
      <c r="O1499">
        <f>IF(J1499="",Data_Validation!$B$2,J1499)</f>
        <v>85.2</v>
      </c>
      <c r="P1499">
        <f t="shared" si="207"/>
        <v>2</v>
      </c>
      <c r="Q1499" s="2">
        <f>CustomerData[[#This Row],[avg_order_value_clean]]*CustomerData[[#This Row],[total_orders]]</f>
        <v>1310.6599999999999</v>
      </c>
      <c r="R1499" s="2" t="str">
        <f t="shared" si="215"/>
        <v>At Risk</v>
      </c>
      <c r="S1499" s="2" t="str">
        <f t="shared" si="208"/>
        <v>Low Risk</v>
      </c>
      <c r="T1499" s="2" t="str">
        <f t="shared" si="209"/>
        <v>Under 25</v>
      </c>
      <c r="U1499" s="1">
        <f t="shared" ca="1" si="210"/>
        <v>1113</v>
      </c>
      <c r="V1499" s="2" t="str">
        <f t="shared" si="211"/>
        <v>Medium Loyalty</v>
      </c>
      <c r="W1499" s="2" t="str">
        <f t="shared" si="212"/>
        <v>Legitimate</v>
      </c>
      <c r="X1499" s="2" t="str">
        <f>IF(Q1499&lt;Data_Validation!$B$8,"Low Value",IF(Q1499&lt;Data_Validation!$B$9,"Medium Value","High Value"))</f>
        <v>Low Value</v>
      </c>
      <c r="Y1499" s="2" t="str">
        <f t="shared" si="213"/>
        <v>Stable</v>
      </c>
      <c r="Z1499" s="2" t="str">
        <f t="shared" si="214"/>
        <v>Check Data</v>
      </c>
    </row>
    <row r="1500" spans="1:26" x14ac:dyDescent="0.3">
      <c r="A1500" t="s">
        <v>1409</v>
      </c>
      <c r="B1500">
        <v>71</v>
      </c>
      <c r="C1500" t="s">
        <v>21</v>
      </c>
      <c r="D1500" t="s">
        <v>44</v>
      </c>
      <c r="E1500">
        <v>63.76</v>
      </c>
      <c r="F1500">
        <v>10</v>
      </c>
      <c r="G1500">
        <v>170</v>
      </c>
      <c r="H1500">
        <v>0</v>
      </c>
      <c r="I1500" t="s">
        <v>23</v>
      </c>
      <c r="J1500">
        <v>34.6</v>
      </c>
      <c r="K1500" s="1">
        <v>45832</v>
      </c>
      <c r="L1500">
        <v>51</v>
      </c>
      <c r="M1500">
        <v>0.09</v>
      </c>
      <c r="N1500">
        <f>IF(E1500="",Data_Validation!$B$1,E1500)</f>
        <v>63.76</v>
      </c>
      <c r="O1500">
        <f>IF(J1500="",Data_Validation!$B$2,J1500)</f>
        <v>34.6</v>
      </c>
      <c r="P1500">
        <f t="shared" si="207"/>
        <v>1</v>
      </c>
      <c r="Q1500" s="2">
        <f>CustomerData[[#This Row],[avg_order_value_clean]]*CustomerData[[#This Row],[total_orders]]</f>
        <v>637.6</v>
      </c>
      <c r="R1500" s="2" t="str">
        <f t="shared" si="215"/>
        <v>Inactive</v>
      </c>
      <c r="S1500" s="2" t="str">
        <f t="shared" si="208"/>
        <v>Low Risk</v>
      </c>
      <c r="T1500" s="2" t="str">
        <f t="shared" si="209"/>
        <v>55+</v>
      </c>
      <c r="U1500" s="1">
        <f t="shared" ca="1" si="210"/>
        <v>429</v>
      </c>
      <c r="V1500" s="2" t="str">
        <f t="shared" si="211"/>
        <v>Medium Loyalty</v>
      </c>
      <c r="W1500" s="2" t="str">
        <f t="shared" si="212"/>
        <v>Legitimate</v>
      </c>
      <c r="X1500" s="2" t="str">
        <f>IF(Q1500&lt;Data_Validation!$B$8,"Low Value",IF(Q1500&lt;Data_Validation!$B$9,"Medium Value","High Value"))</f>
        <v>Low Value</v>
      </c>
      <c r="Y1500" s="2" t="str">
        <f t="shared" si="213"/>
        <v>Stable</v>
      </c>
      <c r="Z1500" s="2" t="str">
        <f t="shared" si="214"/>
        <v>Check Data</v>
      </c>
    </row>
    <row r="1501" spans="1:26" x14ac:dyDescent="0.3">
      <c r="A1501" t="s">
        <v>1410</v>
      </c>
      <c r="B1501">
        <v>59</v>
      </c>
      <c r="C1501" t="s">
        <v>14</v>
      </c>
      <c r="D1501" t="s">
        <v>52</v>
      </c>
      <c r="E1501">
        <v>112.82</v>
      </c>
      <c r="F1501">
        <v>9</v>
      </c>
      <c r="G1501">
        <v>151</v>
      </c>
      <c r="H1501">
        <v>0</v>
      </c>
      <c r="I1501" t="s">
        <v>16</v>
      </c>
      <c r="K1501" s="1">
        <v>45474</v>
      </c>
      <c r="L1501">
        <v>52</v>
      </c>
      <c r="M1501">
        <v>0.47</v>
      </c>
      <c r="N1501">
        <f>IF(E1501="",Data_Validation!$B$1,E1501)</f>
        <v>112.82</v>
      </c>
      <c r="O1501">
        <f>IF(J1501="",Data_Validation!$B$2,J1501)</f>
        <v>250</v>
      </c>
      <c r="P1501">
        <f t="shared" si="207"/>
        <v>1</v>
      </c>
      <c r="Q1501" s="2">
        <f>CustomerData[[#This Row],[avg_order_value_clean]]*CustomerData[[#This Row],[total_orders]]</f>
        <v>1015.3799999999999</v>
      </c>
      <c r="R1501" s="2" t="str">
        <f t="shared" si="215"/>
        <v>Inactive</v>
      </c>
      <c r="S1501" s="2" t="str">
        <f t="shared" si="208"/>
        <v>Medium Risk</v>
      </c>
      <c r="T1501" s="2" t="str">
        <f t="shared" si="209"/>
        <v>55+</v>
      </c>
      <c r="U1501" s="1">
        <f t="shared" ca="1" si="210"/>
        <v>787</v>
      </c>
      <c r="V1501" s="2" t="str">
        <f t="shared" si="211"/>
        <v>Medium Loyalty</v>
      </c>
      <c r="W1501" s="2" t="str">
        <f t="shared" si="212"/>
        <v>Legitimate</v>
      </c>
      <c r="X1501" s="2" t="str">
        <f>IF(Q1501&lt;Data_Validation!$B$8,"Low Value",IF(Q1501&lt;Data_Validation!$B$9,"Medium Value","High Value"))</f>
        <v>Low Value</v>
      </c>
      <c r="Y1501" s="2" t="str">
        <f t="shared" si="213"/>
        <v>Stable</v>
      </c>
      <c r="Z1501" s="2" t="str">
        <f t="shared" si="214"/>
        <v>Check Data</v>
      </c>
    </row>
    <row r="1502" spans="1:26" x14ac:dyDescent="0.3">
      <c r="A1502" t="s">
        <v>346</v>
      </c>
      <c r="B1502">
        <v>59</v>
      </c>
      <c r="C1502" t="s">
        <v>21</v>
      </c>
      <c r="D1502" t="s">
        <v>44</v>
      </c>
      <c r="E1502">
        <v>45.95</v>
      </c>
      <c r="F1502">
        <v>10</v>
      </c>
      <c r="G1502">
        <v>175</v>
      </c>
      <c r="H1502">
        <v>0</v>
      </c>
      <c r="I1502" t="s">
        <v>40</v>
      </c>
      <c r="J1502">
        <v>10.8</v>
      </c>
      <c r="K1502" s="1">
        <v>44607</v>
      </c>
      <c r="L1502">
        <v>21</v>
      </c>
      <c r="M1502">
        <v>0.15</v>
      </c>
      <c r="N1502">
        <f>IF(E1502="",Data_Validation!$B$1,E1502)</f>
        <v>45.95</v>
      </c>
      <c r="O1502">
        <f>IF(J1502="",Data_Validation!$B$2,J1502)</f>
        <v>10.8</v>
      </c>
      <c r="P1502">
        <f t="shared" si="207"/>
        <v>6</v>
      </c>
      <c r="Q1502" s="2">
        <f>CustomerData[[#This Row],[avg_order_value_clean]]*CustomerData[[#This Row],[total_orders]]</f>
        <v>459.5</v>
      </c>
      <c r="R1502" s="2" t="str">
        <f t="shared" si="215"/>
        <v>Inactive</v>
      </c>
      <c r="S1502" s="2" t="str">
        <f t="shared" si="208"/>
        <v>Low Risk</v>
      </c>
      <c r="T1502" s="2" t="str">
        <f t="shared" si="209"/>
        <v>55+</v>
      </c>
      <c r="U1502" s="1">
        <f t="shared" ca="1" si="210"/>
        <v>1654</v>
      </c>
      <c r="V1502" s="2" t="str">
        <f t="shared" si="211"/>
        <v>Low Loyalty</v>
      </c>
      <c r="W1502" s="2" t="str">
        <f t="shared" si="212"/>
        <v>Legitimate</v>
      </c>
      <c r="X1502" s="2" t="str">
        <f>IF(Q1502&lt;Data_Validation!$B$8,"Low Value",IF(Q1502&lt;Data_Validation!$B$9,"Medium Value","High Value"))</f>
        <v>Low Value</v>
      </c>
      <c r="Y1502" s="2" t="str">
        <f t="shared" si="213"/>
        <v>Stable</v>
      </c>
      <c r="Z1502" s="2" t="str">
        <f t="shared" si="214"/>
        <v>Check Data</v>
      </c>
    </row>
    <row r="1503" spans="1:26" x14ac:dyDescent="0.3">
      <c r="A1503" t="s">
        <v>1411</v>
      </c>
      <c r="B1503">
        <v>76</v>
      </c>
      <c r="C1503" t="s">
        <v>21</v>
      </c>
      <c r="D1503" t="s">
        <v>50</v>
      </c>
      <c r="E1503">
        <v>82.44</v>
      </c>
      <c r="F1503">
        <v>6</v>
      </c>
      <c r="G1503">
        <v>318</v>
      </c>
      <c r="H1503">
        <v>0</v>
      </c>
      <c r="I1503" t="s">
        <v>23</v>
      </c>
      <c r="J1503">
        <v>64.599999999999994</v>
      </c>
      <c r="K1503" s="1">
        <v>44958</v>
      </c>
      <c r="L1503">
        <v>30</v>
      </c>
      <c r="M1503">
        <v>0.41</v>
      </c>
      <c r="N1503">
        <f>IF(E1503="",Data_Validation!$B$1,E1503)</f>
        <v>82.44</v>
      </c>
      <c r="O1503">
        <f>IF(J1503="",Data_Validation!$B$2,J1503)</f>
        <v>64.599999999999994</v>
      </c>
      <c r="P1503">
        <f t="shared" si="207"/>
        <v>1</v>
      </c>
      <c r="Q1503" s="2">
        <f>CustomerData[[#This Row],[avg_order_value_clean]]*CustomerData[[#This Row],[total_orders]]</f>
        <v>494.64</v>
      </c>
      <c r="R1503" s="2" t="str">
        <f t="shared" si="215"/>
        <v>Inactive</v>
      </c>
      <c r="S1503" s="2" t="str">
        <f t="shared" si="208"/>
        <v>Medium Risk</v>
      </c>
      <c r="T1503" s="2" t="str">
        <f t="shared" si="209"/>
        <v>55+</v>
      </c>
      <c r="U1503" s="1">
        <f t="shared" ca="1" si="210"/>
        <v>1303</v>
      </c>
      <c r="V1503" s="2" t="str">
        <f t="shared" si="211"/>
        <v>Low Loyalty</v>
      </c>
      <c r="W1503" s="2" t="str">
        <f t="shared" si="212"/>
        <v>Legitimate</v>
      </c>
      <c r="X1503" s="2" t="str">
        <f>IF(Q1503&lt;Data_Validation!$B$8,"Low Value",IF(Q1503&lt;Data_Validation!$B$9,"Medium Value","High Value"))</f>
        <v>Low Value</v>
      </c>
      <c r="Y1503" s="2" t="str">
        <f t="shared" si="213"/>
        <v>Stable</v>
      </c>
      <c r="Z1503" s="2" t="str">
        <f t="shared" si="214"/>
        <v>Check Data</v>
      </c>
    </row>
    <row r="1504" spans="1:26" x14ac:dyDescent="0.3">
      <c r="A1504" t="s">
        <v>1412</v>
      </c>
      <c r="B1504">
        <v>37</v>
      </c>
      <c r="C1504" t="s">
        <v>21</v>
      </c>
      <c r="D1504" t="s">
        <v>15</v>
      </c>
      <c r="E1504">
        <v>63.68</v>
      </c>
      <c r="F1504">
        <v>12</v>
      </c>
      <c r="G1504">
        <v>144</v>
      </c>
      <c r="H1504">
        <v>0</v>
      </c>
      <c r="I1504" t="s">
        <v>40</v>
      </c>
      <c r="J1504">
        <v>11.2</v>
      </c>
      <c r="K1504" s="1">
        <v>45049</v>
      </c>
      <c r="L1504">
        <v>15</v>
      </c>
      <c r="M1504">
        <v>0.08</v>
      </c>
      <c r="N1504">
        <f>IF(E1504="",Data_Validation!$B$1,E1504)</f>
        <v>63.68</v>
      </c>
      <c r="O1504">
        <f>IF(J1504="",Data_Validation!$B$2,J1504)</f>
        <v>11.2</v>
      </c>
      <c r="P1504">
        <f t="shared" si="207"/>
        <v>1</v>
      </c>
      <c r="Q1504" s="2">
        <f>CustomerData[[#This Row],[avg_order_value_clean]]*CustomerData[[#This Row],[total_orders]]</f>
        <v>764.16</v>
      </c>
      <c r="R1504" s="2" t="str">
        <f t="shared" si="215"/>
        <v>Inactive</v>
      </c>
      <c r="S1504" s="2" t="str">
        <f t="shared" si="208"/>
        <v>Low Risk</v>
      </c>
      <c r="T1504" s="2" t="str">
        <f t="shared" si="209"/>
        <v>35-44</v>
      </c>
      <c r="U1504" s="1">
        <f t="shared" ca="1" si="210"/>
        <v>1212</v>
      </c>
      <c r="V1504" s="2" t="str">
        <f t="shared" si="211"/>
        <v>Low Loyalty</v>
      </c>
      <c r="W1504" s="2" t="str">
        <f t="shared" si="212"/>
        <v>Legitimate</v>
      </c>
      <c r="X1504" s="2" t="str">
        <f>IF(Q1504&lt;Data_Validation!$B$8,"Low Value",IF(Q1504&lt;Data_Validation!$B$9,"Medium Value","High Value"))</f>
        <v>Low Value</v>
      </c>
      <c r="Y1504" s="2" t="str">
        <f t="shared" si="213"/>
        <v>Stable</v>
      </c>
      <c r="Z1504" s="2" t="str">
        <f t="shared" si="214"/>
        <v>Check Data</v>
      </c>
    </row>
    <row r="1505" spans="1:26" x14ac:dyDescent="0.3">
      <c r="A1505" t="s">
        <v>1413</v>
      </c>
      <c r="B1505">
        <v>26</v>
      </c>
      <c r="C1505" t="s">
        <v>21</v>
      </c>
      <c r="D1505" t="s">
        <v>50</v>
      </c>
      <c r="E1505">
        <v>84.16</v>
      </c>
      <c r="F1505">
        <v>17</v>
      </c>
      <c r="G1505">
        <v>324</v>
      </c>
      <c r="H1505">
        <v>0</v>
      </c>
      <c r="I1505" t="s">
        <v>40</v>
      </c>
      <c r="J1505">
        <v>32.700000000000003</v>
      </c>
      <c r="K1505" s="1">
        <v>44217</v>
      </c>
      <c r="L1505">
        <v>9</v>
      </c>
      <c r="M1505">
        <v>0.22</v>
      </c>
      <c r="N1505">
        <f>IF(E1505="",Data_Validation!$B$1,E1505)</f>
        <v>84.16</v>
      </c>
      <c r="O1505">
        <f>IF(J1505="",Data_Validation!$B$2,J1505)</f>
        <v>32.700000000000003</v>
      </c>
      <c r="P1505">
        <f t="shared" si="207"/>
        <v>2</v>
      </c>
      <c r="Q1505" s="2">
        <f>CustomerData[[#This Row],[avg_order_value_clean]]*CustomerData[[#This Row],[total_orders]]</f>
        <v>1430.72</v>
      </c>
      <c r="R1505" s="2" t="str">
        <f t="shared" si="215"/>
        <v>Inactive</v>
      </c>
      <c r="S1505" s="2" t="str">
        <f t="shared" si="208"/>
        <v>Medium Risk</v>
      </c>
      <c r="T1505" s="2" t="str">
        <f t="shared" si="209"/>
        <v>25-34</v>
      </c>
      <c r="U1505" s="1">
        <f t="shared" ca="1" si="210"/>
        <v>2044</v>
      </c>
      <c r="V1505" s="2" t="str">
        <f t="shared" si="211"/>
        <v>Low Loyalty</v>
      </c>
      <c r="W1505" s="2" t="str">
        <f t="shared" si="212"/>
        <v>Legitimate</v>
      </c>
      <c r="X1505" s="2" t="str">
        <f>IF(Q1505&lt;Data_Validation!$B$8,"Low Value",IF(Q1505&lt;Data_Validation!$B$9,"Medium Value","High Value"))</f>
        <v>Low Value</v>
      </c>
      <c r="Y1505" s="2" t="str">
        <f t="shared" si="213"/>
        <v>Stable</v>
      </c>
      <c r="Z1505" s="2" t="str">
        <f t="shared" si="214"/>
        <v>Check Data</v>
      </c>
    </row>
    <row r="1506" spans="1:26" x14ac:dyDescent="0.3">
      <c r="A1506" t="s">
        <v>1414</v>
      </c>
      <c r="B1506">
        <v>34</v>
      </c>
      <c r="C1506" t="s">
        <v>14</v>
      </c>
      <c r="D1506" t="s">
        <v>35</v>
      </c>
      <c r="E1506">
        <v>257.38</v>
      </c>
      <c r="F1506">
        <v>6</v>
      </c>
      <c r="G1506">
        <v>309</v>
      </c>
      <c r="H1506">
        <v>0</v>
      </c>
      <c r="I1506" t="s">
        <v>29</v>
      </c>
      <c r="J1506">
        <v>84.1</v>
      </c>
      <c r="K1506" s="1">
        <v>44391</v>
      </c>
      <c r="L1506">
        <v>32</v>
      </c>
      <c r="M1506">
        <v>0.46</v>
      </c>
      <c r="N1506">
        <f>IF(E1506="",Data_Validation!$B$1,E1506)</f>
        <v>257.38</v>
      </c>
      <c r="O1506">
        <f>IF(J1506="",Data_Validation!$B$2,J1506)</f>
        <v>84.1</v>
      </c>
      <c r="P1506">
        <f t="shared" si="207"/>
        <v>1</v>
      </c>
      <c r="Q1506" s="2">
        <f>CustomerData[[#This Row],[avg_order_value_clean]]*CustomerData[[#This Row],[total_orders]]</f>
        <v>1544.28</v>
      </c>
      <c r="R1506" s="2" t="str">
        <f t="shared" si="215"/>
        <v>Inactive</v>
      </c>
      <c r="S1506" s="2" t="str">
        <f t="shared" si="208"/>
        <v>Medium Risk</v>
      </c>
      <c r="T1506" s="2" t="str">
        <f t="shared" si="209"/>
        <v>25-34</v>
      </c>
      <c r="U1506" s="1">
        <f t="shared" ca="1" si="210"/>
        <v>1870</v>
      </c>
      <c r="V1506" s="2" t="str">
        <f t="shared" si="211"/>
        <v>Low Loyalty</v>
      </c>
      <c r="W1506" s="2" t="str">
        <f t="shared" si="212"/>
        <v>Legitimate</v>
      </c>
      <c r="X1506" s="2" t="str">
        <f>IF(Q1506&lt;Data_Validation!$B$8,"Low Value",IF(Q1506&lt;Data_Validation!$B$9,"Medium Value","High Value"))</f>
        <v>High Value</v>
      </c>
      <c r="Y1506" s="2" t="str">
        <f t="shared" si="213"/>
        <v>High Value - Maintain</v>
      </c>
      <c r="Z1506" s="2" t="str">
        <f t="shared" si="214"/>
        <v>Check Data</v>
      </c>
    </row>
    <row r="1507" spans="1:26" x14ac:dyDescent="0.3">
      <c r="A1507" t="s">
        <v>1415</v>
      </c>
      <c r="B1507">
        <v>44</v>
      </c>
      <c r="C1507" t="s">
        <v>21</v>
      </c>
      <c r="D1507" t="s">
        <v>50</v>
      </c>
      <c r="E1507">
        <v>62.4</v>
      </c>
      <c r="F1507">
        <v>11</v>
      </c>
      <c r="G1507">
        <v>221</v>
      </c>
      <c r="H1507">
        <v>0</v>
      </c>
      <c r="I1507" t="s">
        <v>29</v>
      </c>
      <c r="J1507">
        <v>15</v>
      </c>
      <c r="K1507" s="1">
        <v>44796</v>
      </c>
      <c r="L1507">
        <v>72</v>
      </c>
      <c r="M1507">
        <v>0.1</v>
      </c>
      <c r="N1507">
        <f>IF(E1507="",Data_Validation!$B$1,E1507)</f>
        <v>62.4</v>
      </c>
      <c r="O1507">
        <f>IF(J1507="",Data_Validation!$B$2,J1507)</f>
        <v>15</v>
      </c>
      <c r="P1507">
        <f t="shared" si="207"/>
        <v>2</v>
      </c>
      <c r="Q1507" s="2">
        <f>CustomerData[[#This Row],[avg_order_value_clean]]*CustomerData[[#This Row],[total_orders]]</f>
        <v>686.4</v>
      </c>
      <c r="R1507" s="2" t="str">
        <f t="shared" si="215"/>
        <v>Inactive</v>
      </c>
      <c r="S1507" s="2" t="str">
        <f t="shared" si="208"/>
        <v>Low Risk</v>
      </c>
      <c r="T1507" s="2" t="str">
        <f t="shared" si="209"/>
        <v>35-44</v>
      </c>
      <c r="U1507" s="1">
        <f t="shared" ca="1" si="210"/>
        <v>1465</v>
      </c>
      <c r="V1507" s="2" t="str">
        <f t="shared" si="211"/>
        <v>High Loyalty</v>
      </c>
      <c r="W1507" s="2" t="str">
        <f t="shared" si="212"/>
        <v>Legitimate</v>
      </c>
      <c r="X1507" s="2" t="str">
        <f>IF(Q1507&lt;Data_Validation!$B$8,"Low Value",IF(Q1507&lt;Data_Validation!$B$9,"Medium Value","High Value"))</f>
        <v>Low Value</v>
      </c>
      <c r="Y1507" s="2" t="str">
        <f t="shared" si="213"/>
        <v>Stable</v>
      </c>
      <c r="Z1507" s="2" t="str">
        <f t="shared" si="214"/>
        <v>Check Data</v>
      </c>
    </row>
    <row r="1508" spans="1:26" x14ac:dyDescent="0.3">
      <c r="A1508" t="s">
        <v>1416</v>
      </c>
      <c r="B1508">
        <v>64</v>
      </c>
      <c r="C1508" t="s">
        <v>21</v>
      </c>
      <c r="D1508" t="s">
        <v>37</v>
      </c>
      <c r="E1508">
        <v>121.85</v>
      </c>
      <c r="F1508">
        <v>12</v>
      </c>
      <c r="G1508">
        <v>14</v>
      </c>
      <c r="H1508">
        <v>0</v>
      </c>
      <c r="I1508" t="s">
        <v>23</v>
      </c>
      <c r="J1508">
        <v>84</v>
      </c>
      <c r="K1508" s="1">
        <v>44059</v>
      </c>
      <c r="L1508">
        <v>23</v>
      </c>
      <c r="M1508">
        <v>0.66</v>
      </c>
      <c r="N1508">
        <f>IF(E1508="",Data_Validation!$B$1,E1508)</f>
        <v>121.85</v>
      </c>
      <c r="O1508">
        <f>IF(J1508="",Data_Validation!$B$2,J1508)</f>
        <v>84</v>
      </c>
      <c r="P1508">
        <f t="shared" si="207"/>
        <v>1</v>
      </c>
      <c r="Q1508" s="2">
        <f>CustomerData[[#This Row],[avg_order_value_clean]]*CustomerData[[#This Row],[total_orders]]</f>
        <v>1462.1999999999998</v>
      </c>
      <c r="R1508" s="2" t="str">
        <f t="shared" si="215"/>
        <v>Active</v>
      </c>
      <c r="S1508" s="2" t="str">
        <f t="shared" si="208"/>
        <v>High Risk</v>
      </c>
      <c r="T1508" s="2" t="str">
        <f t="shared" si="209"/>
        <v>55+</v>
      </c>
      <c r="U1508" s="1">
        <f t="shared" ca="1" si="210"/>
        <v>2202</v>
      </c>
      <c r="V1508" s="2" t="str">
        <f t="shared" si="211"/>
        <v>Low Loyalty</v>
      </c>
      <c r="W1508" s="2" t="str">
        <f t="shared" si="212"/>
        <v>Legitimate</v>
      </c>
      <c r="X1508" s="2" t="str">
        <f>IF(Q1508&lt;Data_Validation!$B$8,"Low Value",IF(Q1508&lt;Data_Validation!$B$9,"Medium Value","High Value"))</f>
        <v>Low Value</v>
      </c>
      <c r="Y1508" s="2" t="str">
        <f t="shared" si="213"/>
        <v>At Risk - Develop</v>
      </c>
      <c r="Z1508" s="2" t="str">
        <f t="shared" si="214"/>
        <v>Check Data</v>
      </c>
    </row>
    <row r="1509" spans="1:26" x14ac:dyDescent="0.3">
      <c r="A1509" t="s">
        <v>1417</v>
      </c>
      <c r="B1509">
        <v>19</v>
      </c>
      <c r="C1509" t="s">
        <v>14</v>
      </c>
      <c r="D1509" t="s">
        <v>22</v>
      </c>
      <c r="E1509">
        <v>169.5</v>
      </c>
      <c r="F1509">
        <v>6</v>
      </c>
      <c r="G1509">
        <v>137</v>
      </c>
      <c r="H1509">
        <v>0</v>
      </c>
      <c r="I1509" t="s">
        <v>16</v>
      </c>
      <c r="J1509">
        <v>63.1</v>
      </c>
      <c r="K1509" s="1">
        <v>44263</v>
      </c>
      <c r="L1509">
        <v>27</v>
      </c>
      <c r="M1509">
        <v>0.31</v>
      </c>
      <c r="N1509">
        <f>IF(E1509="",Data_Validation!$B$1,E1509)</f>
        <v>169.5</v>
      </c>
      <c r="O1509">
        <f>IF(J1509="",Data_Validation!$B$2,J1509)</f>
        <v>63.1</v>
      </c>
      <c r="P1509">
        <f t="shared" si="207"/>
        <v>1</v>
      </c>
      <c r="Q1509" s="2">
        <f>CustomerData[[#This Row],[avg_order_value_clean]]*CustomerData[[#This Row],[total_orders]]</f>
        <v>1017</v>
      </c>
      <c r="R1509" s="2" t="str">
        <f t="shared" si="215"/>
        <v>Inactive</v>
      </c>
      <c r="S1509" s="2" t="str">
        <f t="shared" si="208"/>
        <v>Medium Risk</v>
      </c>
      <c r="T1509" s="2" t="str">
        <f t="shared" si="209"/>
        <v>Under 25</v>
      </c>
      <c r="U1509" s="1">
        <f t="shared" ca="1" si="210"/>
        <v>1998</v>
      </c>
      <c r="V1509" s="2" t="str">
        <f t="shared" si="211"/>
        <v>Low Loyalty</v>
      </c>
      <c r="W1509" s="2" t="str">
        <f t="shared" si="212"/>
        <v>Legitimate</v>
      </c>
      <c r="X1509" s="2" t="str">
        <f>IF(Q1509&lt;Data_Validation!$B$8,"Low Value",IF(Q1509&lt;Data_Validation!$B$9,"Medium Value","High Value"))</f>
        <v>Low Value</v>
      </c>
      <c r="Y1509" s="2" t="str">
        <f t="shared" si="213"/>
        <v>Stable</v>
      </c>
      <c r="Z1509" s="2" t="str">
        <f t="shared" si="214"/>
        <v>Check Data</v>
      </c>
    </row>
    <row r="1510" spans="1:26" x14ac:dyDescent="0.3">
      <c r="A1510" t="s">
        <v>1418</v>
      </c>
      <c r="B1510">
        <v>79</v>
      </c>
      <c r="C1510" t="s">
        <v>21</v>
      </c>
      <c r="D1510" t="s">
        <v>15</v>
      </c>
      <c r="E1510">
        <v>85.61</v>
      </c>
      <c r="F1510">
        <v>7</v>
      </c>
      <c r="G1510">
        <v>249</v>
      </c>
      <c r="H1510">
        <v>0</v>
      </c>
      <c r="I1510" t="s">
        <v>19</v>
      </c>
      <c r="J1510">
        <v>14.1</v>
      </c>
      <c r="K1510" s="1">
        <v>45629</v>
      </c>
      <c r="L1510">
        <v>42</v>
      </c>
      <c r="M1510">
        <v>0.44</v>
      </c>
      <c r="N1510">
        <f>IF(E1510="",Data_Validation!$B$1,E1510)</f>
        <v>85.61</v>
      </c>
      <c r="O1510">
        <f>IF(J1510="",Data_Validation!$B$2,J1510)</f>
        <v>14.1</v>
      </c>
      <c r="P1510">
        <f t="shared" si="207"/>
        <v>3</v>
      </c>
      <c r="Q1510" s="2">
        <f>CustomerData[[#This Row],[avg_order_value_clean]]*CustomerData[[#This Row],[total_orders]]</f>
        <v>599.27</v>
      </c>
      <c r="R1510" s="2" t="str">
        <f t="shared" si="215"/>
        <v>Inactive</v>
      </c>
      <c r="S1510" s="2" t="str">
        <f t="shared" si="208"/>
        <v>Medium Risk</v>
      </c>
      <c r="T1510" s="2" t="str">
        <f t="shared" si="209"/>
        <v>55+</v>
      </c>
      <c r="U1510" s="1">
        <f t="shared" ca="1" si="210"/>
        <v>632</v>
      </c>
      <c r="V1510" s="2" t="str">
        <f t="shared" si="211"/>
        <v>Medium Loyalty</v>
      </c>
      <c r="W1510" s="2" t="str">
        <f t="shared" si="212"/>
        <v>Legitimate</v>
      </c>
      <c r="X1510" s="2" t="str">
        <f>IF(Q1510&lt;Data_Validation!$B$8,"Low Value",IF(Q1510&lt;Data_Validation!$B$9,"Medium Value","High Value"))</f>
        <v>Low Value</v>
      </c>
      <c r="Y1510" s="2" t="str">
        <f t="shared" si="213"/>
        <v>Stable</v>
      </c>
      <c r="Z1510" s="2" t="str">
        <f t="shared" si="214"/>
        <v>Check Data</v>
      </c>
    </row>
    <row r="1511" spans="1:26" x14ac:dyDescent="0.3">
      <c r="A1511" t="s">
        <v>1419</v>
      </c>
      <c r="B1511">
        <v>53</v>
      </c>
      <c r="C1511" t="s">
        <v>21</v>
      </c>
      <c r="D1511" t="s">
        <v>22</v>
      </c>
      <c r="E1511">
        <v>132.86000000000001</v>
      </c>
      <c r="F1511">
        <v>7</v>
      </c>
      <c r="G1511">
        <v>149</v>
      </c>
      <c r="H1511">
        <v>0</v>
      </c>
      <c r="I1511" t="s">
        <v>16</v>
      </c>
      <c r="J1511">
        <v>16.8</v>
      </c>
      <c r="K1511" s="1">
        <v>45241</v>
      </c>
      <c r="L1511">
        <v>8</v>
      </c>
      <c r="M1511">
        <v>0.08</v>
      </c>
      <c r="N1511">
        <f>IF(E1511="",Data_Validation!$B$1,E1511)</f>
        <v>132.86000000000001</v>
      </c>
      <c r="O1511">
        <f>IF(J1511="",Data_Validation!$B$2,J1511)</f>
        <v>16.8</v>
      </c>
      <c r="P1511">
        <f t="shared" si="207"/>
        <v>1</v>
      </c>
      <c r="Q1511" s="2">
        <f>CustomerData[[#This Row],[avg_order_value_clean]]*CustomerData[[#This Row],[total_orders]]</f>
        <v>930.0200000000001</v>
      </c>
      <c r="R1511" s="2" t="str">
        <f t="shared" si="215"/>
        <v>Inactive</v>
      </c>
      <c r="S1511" s="2" t="str">
        <f t="shared" si="208"/>
        <v>Low Risk</v>
      </c>
      <c r="T1511" s="2" t="str">
        <f t="shared" si="209"/>
        <v>45-54</v>
      </c>
      <c r="U1511" s="1">
        <f t="shared" ca="1" si="210"/>
        <v>1020</v>
      </c>
      <c r="V1511" s="2" t="str">
        <f t="shared" si="211"/>
        <v>Low Loyalty</v>
      </c>
      <c r="W1511" s="2" t="str">
        <f t="shared" si="212"/>
        <v>Legitimate</v>
      </c>
      <c r="X1511" s="2" t="str">
        <f>IF(Q1511&lt;Data_Validation!$B$8,"Low Value",IF(Q1511&lt;Data_Validation!$B$9,"Medium Value","High Value"))</f>
        <v>Low Value</v>
      </c>
      <c r="Y1511" s="2" t="str">
        <f t="shared" si="213"/>
        <v>Stable</v>
      </c>
      <c r="Z1511" s="2" t="str">
        <f t="shared" si="214"/>
        <v>Check Data</v>
      </c>
    </row>
    <row r="1512" spans="1:26" x14ac:dyDescent="0.3">
      <c r="A1512" t="s">
        <v>1420</v>
      </c>
      <c r="B1512">
        <v>36</v>
      </c>
      <c r="C1512" t="s">
        <v>14</v>
      </c>
      <c r="D1512" t="s">
        <v>28</v>
      </c>
      <c r="E1512">
        <v>88.31</v>
      </c>
      <c r="F1512">
        <v>7</v>
      </c>
      <c r="G1512">
        <v>350</v>
      </c>
      <c r="H1512">
        <v>0</v>
      </c>
      <c r="I1512" t="s">
        <v>23</v>
      </c>
      <c r="J1512">
        <v>66.3</v>
      </c>
      <c r="K1512" s="1">
        <v>44151</v>
      </c>
      <c r="L1512">
        <v>93</v>
      </c>
      <c r="M1512">
        <v>0.4</v>
      </c>
      <c r="N1512">
        <f>IF(E1512="",Data_Validation!$B$1,E1512)</f>
        <v>88.31</v>
      </c>
      <c r="O1512">
        <f>IF(J1512="",Data_Validation!$B$2,J1512)</f>
        <v>66.3</v>
      </c>
      <c r="P1512">
        <f t="shared" si="207"/>
        <v>1</v>
      </c>
      <c r="Q1512" s="2">
        <f>CustomerData[[#This Row],[avg_order_value_clean]]*CustomerData[[#This Row],[total_orders]]</f>
        <v>618.17000000000007</v>
      </c>
      <c r="R1512" s="2" t="str">
        <f t="shared" si="215"/>
        <v>Inactive</v>
      </c>
      <c r="S1512" s="2" t="str">
        <f t="shared" si="208"/>
        <v>Medium Risk</v>
      </c>
      <c r="T1512" s="2" t="str">
        <f t="shared" si="209"/>
        <v>35-44</v>
      </c>
      <c r="U1512" s="1">
        <f t="shared" ca="1" si="210"/>
        <v>2110</v>
      </c>
      <c r="V1512" s="2" t="str">
        <f t="shared" si="211"/>
        <v>High Loyalty</v>
      </c>
      <c r="W1512" s="2" t="str">
        <f t="shared" si="212"/>
        <v>Legitimate</v>
      </c>
      <c r="X1512" s="2" t="str">
        <f>IF(Q1512&lt;Data_Validation!$B$8,"Low Value",IF(Q1512&lt;Data_Validation!$B$9,"Medium Value","High Value"))</f>
        <v>Low Value</v>
      </c>
      <c r="Y1512" s="2" t="str">
        <f t="shared" si="213"/>
        <v>Stable</v>
      </c>
      <c r="Z1512" s="2" t="str">
        <f t="shared" si="214"/>
        <v>Check Data</v>
      </c>
    </row>
    <row r="1513" spans="1:26" x14ac:dyDescent="0.3">
      <c r="A1513" t="s">
        <v>1421</v>
      </c>
      <c r="B1513">
        <v>34</v>
      </c>
      <c r="C1513" t="s">
        <v>21</v>
      </c>
      <c r="D1513" t="s">
        <v>50</v>
      </c>
      <c r="E1513">
        <v>206.14</v>
      </c>
      <c r="F1513">
        <v>7</v>
      </c>
      <c r="G1513">
        <v>268</v>
      </c>
      <c r="H1513">
        <v>0</v>
      </c>
      <c r="I1513" t="s">
        <v>19</v>
      </c>
      <c r="J1513">
        <v>72.900000000000006</v>
      </c>
      <c r="K1513" s="1">
        <v>45271</v>
      </c>
      <c r="L1513">
        <v>11</v>
      </c>
      <c r="M1513">
        <v>0.06</v>
      </c>
      <c r="N1513">
        <f>IF(E1513="",Data_Validation!$B$1,E1513)</f>
        <v>206.14</v>
      </c>
      <c r="O1513">
        <f>IF(J1513="",Data_Validation!$B$2,J1513)</f>
        <v>72.900000000000006</v>
      </c>
      <c r="P1513">
        <f t="shared" si="207"/>
        <v>1</v>
      </c>
      <c r="Q1513" s="2">
        <f>CustomerData[[#This Row],[avg_order_value_clean]]*CustomerData[[#This Row],[total_orders]]</f>
        <v>1442.98</v>
      </c>
      <c r="R1513" s="2" t="str">
        <f t="shared" si="215"/>
        <v>Inactive</v>
      </c>
      <c r="S1513" s="2" t="str">
        <f t="shared" si="208"/>
        <v>Low Risk</v>
      </c>
      <c r="T1513" s="2" t="str">
        <f t="shared" si="209"/>
        <v>25-34</v>
      </c>
      <c r="U1513" s="1">
        <f t="shared" ca="1" si="210"/>
        <v>990</v>
      </c>
      <c r="V1513" s="2" t="str">
        <f t="shared" si="211"/>
        <v>Low Loyalty</v>
      </c>
      <c r="W1513" s="2" t="str">
        <f t="shared" si="212"/>
        <v>Legitimate</v>
      </c>
      <c r="X1513" s="2" t="str">
        <f>IF(Q1513&lt;Data_Validation!$B$8,"Low Value",IF(Q1513&lt;Data_Validation!$B$9,"Medium Value","High Value"))</f>
        <v>Low Value</v>
      </c>
      <c r="Y1513" s="2" t="str">
        <f t="shared" si="213"/>
        <v>Stable</v>
      </c>
      <c r="Z1513" s="2" t="str">
        <f t="shared" si="214"/>
        <v>Check Data</v>
      </c>
    </row>
    <row r="1514" spans="1:26" x14ac:dyDescent="0.3">
      <c r="A1514" t="s">
        <v>1422</v>
      </c>
      <c r="B1514">
        <v>22</v>
      </c>
      <c r="C1514" t="s">
        <v>21</v>
      </c>
      <c r="D1514" t="s">
        <v>22</v>
      </c>
      <c r="E1514">
        <v>87.24</v>
      </c>
      <c r="F1514">
        <v>9</v>
      </c>
      <c r="G1514">
        <v>80</v>
      </c>
      <c r="H1514">
        <v>0</v>
      </c>
      <c r="I1514" t="s">
        <v>40</v>
      </c>
      <c r="J1514">
        <v>65.599999999999994</v>
      </c>
      <c r="K1514" s="1">
        <v>45007</v>
      </c>
      <c r="L1514">
        <v>21</v>
      </c>
      <c r="M1514">
        <v>0.3</v>
      </c>
      <c r="N1514">
        <f>IF(E1514="",Data_Validation!$B$1,E1514)</f>
        <v>87.24</v>
      </c>
      <c r="O1514">
        <f>IF(J1514="",Data_Validation!$B$2,J1514)</f>
        <v>65.599999999999994</v>
      </c>
      <c r="P1514">
        <f t="shared" si="207"/>
        <v>1</v>
      </c>
      <c r="Q1514" s="2">
        <f>CustomerData[[#This Row],[avg_order_value_clean]]*CustomerData[[#This Row],[total_orders]]</f>
        <v>785.16</v>
      </c>
      <c r="R1514" s="2" t="str">
        <f t="shared" si="215"/>
        <v>At Risk</v>
      </c>
      <c r="S1514" s="2" t="str">
        <f t="shared" si="208"/>
        <v>Medium Risk</v>
      </c>
      <c r="T1514" s="2" t="str">
        <f t="shared" si="209"/>
        <v>Under 25</v>
      </c>
      <c r="U1514" s="1">
        <f t="shared" ca="1" si="210"/>
        <v>1254</v>
      </c>
      <c r="V1514" s="2" t="str">
        <f t="shared" si="211"/>
        <v>Low Loyalty</v>
      </c>
      <c r="W1514" s="2" t="str">
        <f t="shared" si="212"/>
        <v>Legitimate</v>
      </c>
      <c r="X1514" s="2" t="str">
        <f>IF(Q1514&lt;Data_Validation!$B$8,"Low Value",IF(Q1514&lt;Data_Validation!$B$9,"Medium Value","High Value"))</f>
        <v>Low Value</v>
      </c>
      <c r="Y1514" s="2" t="str">
        <f t="shared" si="213"/>
        <v>Stable</v>
      </c>
      <c r="Z1514" s="2" t="str">
        <f t="shared" si="214"/>
        <v>Check Data</v>
      </c>
    </row>
    <row r="1515" spans="1:26" x14ac:dyDescent="0.3">
      <c r="A1515" t="s">
        <v>1423</v>
      </c>
      <c r="B1515">
        <v>56</v>
      </c>
      <c r="C1515" t="s">
        <v>21</v>
      </c>
      <c r="D1515" t="s">
        <v>44</v>
      </c>
      <c r="E1515">
        <v>143.52000000000001</v>
      </c>
      <c r="F1515">
        <v>10</v>
      </c>
      <c r="G1515">
        <v>64</v>
      </c>
      <c r="H1515">
        <v>0</v>
      </c>
      <c r="I1515" t="s">
        <v>40</v>
      </c>
      <c r="J1515">
        <v>71.400000000000006</v>
      </c>
      <c r="K1515" s="1">
        <v>45314</v>
      </c>
      <c r="L1515">
        <v>44</v>
      </c>
      <c r="M1515">
        <v>0.14000000000000001</v>
      </c>
      <c r="N1515">
        <f>IF(E1515="",Data_Validation!$B$1,E1515)</f>
        <v>143.52000000000001</v>
      </c>
      <c r="O1515">
        <f>IF(J1515="",Data_Validation!$B$2,J1515)</f>
        <v>71.400000000000006</v>
      </c>
      <c r="P1515">
        <f t="shared" si="207"/>
        <v>2</v>
      </c>
      <c r="Q1515" s="2">
        <f>CustomerData[[#This Row],[avg_order_value_clean]]*CustomerData[[#This Row],[total_orders]]</f>
        <v>1435.2</v>
      </c>
      <c r="R1515" s="2" t="str">
        <f t="shared" si="215"/>
        <v>At Risk</v>
      </c>
      <c r="S1515" s="2" t="str">
        <f t="shared" si="208"/>
        <v>Low Risk</v>
      </c>
      <c r="T1515" s="2" t="str">
        <f t="shared" si="209"/>
        <v>55+</v>
      </c>
      <c r="U1515" s="1">
        <f t="shared" ca="1" si="210"/>
        <v>947</v>
      </c>
      <c r="V1515" s="2" t="str">
        <f t="shared" si="211"/>
        <v>Medium Loyalty</v>
      </c>
      <c r="W1515" s="2" t="str">
        <f t="shared" si="212"/>
        <v>Legitimate</v>
      </c>
      <c r="X1515" s="2" t="str">
        <f>IF(Q1515&lt;Data_Validation!$B$8,"Low Value",IF(Q1515&lt;Data_Validation!$B$9,"Medium Value","High Value"))</f>
        <v>Low Value</v>
      </c>
      <c r="Y1515" s="2" t="str">
        <f t="shared" si="213"/>
        <v>Stable</v>
      </c>
      <c r="Z1515" s="2" t="str">
        <f t="shared" si="214"/>
        <v>Check Data</v>
      </c>
    </row>
    <row r="1516" spans="1:26" x14ac:dyDescent="0.3">
      <c r="A1516" t="s">
        <v>1424</v>
      </c>
      <c r="B1516">
        <v>35</v>
      </c>
      <c r="C1516" t="s">
        <v>14</v>
      </c>
      <c r="D1516" t="s">
        <v>18</v>
      </c>
      <c r="E1516">
        <v>48.19</v>
      </c>
      <c r="F1516">
        <v>16</v>
      </c>
      <c r="G1516">
        <v>141</v>
      </c>
      <c r="H1516">
        <v>0</v>
      </c>
      <c r="I1516" t="s">
        <v>19</v>
      </c>
      <c r="J1516">
        <v>36.200000000000003</v>
      </c>
      <c r="K1516" s="1">
        <v>44828</v>
      </c>
      <c r="L1516">
        <v>39</v>
      </c>
      <c r="M1516">
        <v>0.34</v>
      </c>
      <c r="N1516">
        <f>IF(E1516="",Data_Validation!$B$1,E1516)</f>
        <v>48.19</v>
      </c>
      <c r="O1516">
        <f>IF(J1516="",Data_Validation!$B$2,J1516)</f>
        <v>36.200000000000003</v>
      </c>
      <c r="P1516">
        <f t="shared" si="207"/>
        <v>2</v>
      </c>
      <c r="Q1516" s="2">
        <f>CustomerData[[#This Row],[avg_order_value_clean]]*CustomerData[[#This Row],[total_orders]]</f>
        <v>771.04</v>
      </c>
      <c r="R1516" s="2" t="str">
        <f t="shared" si="215"/>
        <v>Inactive</v>
      </c>
      <c r="S1516" s="2" t="str">
        <f t="shared" si="208"/>
        <v>Medium Risk</v>
      </c>
      <c r="T1516" s="2" t="str">
        <f t="shared" si="209"/>
        <v>35-44</v>
      </c>
      <c r="U1516" s="1">
        <f t="shared" ca="1" si="210"/>
        <v>1433</v>
      </c>
      <c r="V1516" s="2" t="str">
        <f t="shared" si="211"/>
        <v>Low Loyalty</v>
      </c>
      <c r="W1516" s="2" t="str">
        <f t="shared" si="212"/>
        <v>Legitimate</v>
      </c>
      <c r="X1516" s="2" t="str">
        <f>IF(Q1516&lt;Data_Validation!$B$8,"Low Value",IF(Q1516&lt;Data_Validation!$B$9,"Medium Value","High Value"))</f>
        <v>Low Value</v>
      </c>
      <c r="Y1516" s="2" t="str">
        <f t="shared" si="213"/>
        <v>Stable</v>
      </c>
      <c r="Z1516" s="2" t="str">
        <f t="shared" si="214"/>
        <v>Check Data</v>
      </c>
    </row>
    <row r="1517" spans="1:26" x14ac:dyDescent="0.3">
      <c r="A1517" t="s">
        <v>1425</v>
      </c>
      <c r="B1517">
        <v>70</v>
      </c>
      <c r="C1517" t="s">
        <v>14</v>
      </c>
      <c r="D1517" t="s">
        <v>18</v>
      </c>
      <c r="E1517">
        <v>36.64</v>
      </c>
      <c r="F1517">
        <v>12</v>
      </c>
      <c r="G1517">
        <v>299</v>
      </c>
      <c r="H1517">
        <v>0</v>
      </c>
      <c r="I1517" t="s">
        <v>40</v>
      </c>
      <c r="J1517">
        <v>0.1</v>
      </c>
      <c r="K1517" s="1">
        <v>45331</v>
      </c>
      <c r="L1517">
        <v>94</v>
      </c>
      <c r="M1517">
        <v>0.52</v>
      </c>
      <c r="N1517">
        <f>IF(E1517="",Data_Validation!$B$1,E1517)</f>
        <v>36.64</v>
      </c>
      <c r="O1517">
        <f>IF(J1517="",Data_Validation!$B$2,J1517)</f>
        <v>0.1</v>
      </c>
      <c r="P1517">
        <f t="shared" si="207"/>
        <v>1</v>
      </c>
      <c r="Q1517" s="2">
        <f>CustomerData[[#This Row],[avg_order_value_clean]]*CustomerData[[#This Row],[total_orders]]</f>
        <v>439.68</v>
      </c>
      <c r="R1517" s="2" t="str">
        <f t="shared" si="215"/>
        <v>Inactive</v>
      </c>
      <c r="S1517" s="2" t="str">
        <f t="shared" si="208"/>
        <v>High Risk</v>
      </c>
      <c r="T1517" s="2" t="str">
        <f t="shared" si="209"/>
        <v>55+</v>
      </c>
      <c r="U1517" s="1">
        <f t="shared" ca="1" si="210"/>
        <v>930</v>
      </c>
      <c r="V1517" s="2" t="str">
        <f t="shared" si="211"/>
        <v>High Loyalty</v>
      </c>
      <c r="W1517" s="2" t="str">
        <f t="shared" si="212"/>
        <v>Legitimate</v>
      </c>
      <c r="X1517" s="2" t="str">
        <f>IF(Q1517&lt;Data_Validation!$B$8,"Low Value",IF(Q1517&lt;Data_Validation!$B$9,"Medium Value","High Value"))</f>
        <v>Low Value</v>
      </c>
      <c r="Y1517" s="2" t="str">
        <f t="shared" si="213"/>
        <v>At Risk - Develop</v>
      </c>
      <c r="Z1517" s="2" t="str">
        <f t="shared" si="214"/>
        <v>Valid</v>
      </c>
    </row>
    <row r="1518" spans="1:26" x14ac:dyDescent="0.3">
      <c r="A1518" t="s">
        <v>1426</v>
      </c>
      <c r="B1518">
        <v>71</v>
      </c>
      <c r="C1518" t="s">
        <v>14</v>
      </c>
      <c r="D1518" t="s">
        <v>44</v>
      </c>
      <c r="E1518">
        <v>165.24</v>
      </c>
      <c r="F1518">
        <v>13</v>
      </c>
      <c r="G1518">
        <v>246</v>
      </c>
      <c r="H1518">
        <v>0</v>
      </c>
      <c r="I1518" t="s">
        <v>16</v>
      </c>
      <c r="J1518">
        <v>52.9</v>
      </c>
      <c r="K1518" s="1">
        <v>44146</v>
      </c>
      <c r="L1518">
        <v>33</v>
      </c>
      <c r="M1518">
        <v>0.08</v>
      </c>
      <c r="N1518">
        <f>IF(E1518="",Data_Validation!$B$1,E1518)</f>
        <v>165.24</v>
      </c>
      <c r="O1518">
        <f>IF(J1518="",Data_Validation!$B$2,J1518)</f>
        <v>52.9</v>
      </c>
      <c r="P1518">
        <f t="shared" si="207"/>
        <v>1</v>
      </c>
      <c r="Q1518" s="2">
        <f>CustomerData[[#This Row],[avg_order_value_clean]]*CustomerData[[#This Row],[total_orders]]</f>
        <v>2148.12</v>
      </c>
      <c r="R1518" s="2" t="str">
        <f t="shared" si="215"/>
        <v>Inactive</v>
      </c>
      <c r="S1518" s="2" t="str">
        <f t="shared" si="208"/>
        <v>Low Risk</v>
      </c>
      <c r="T1518" s="2" t="str">
        <f t="shared" si="209"/>
        <v>55+</v>
      </c>
      <c r="U1518" s="1">
        <f t="shared" ca="1" si="210"/>
        <v>2115</v>
      </c>
      <c r="V1518" s="2" t="str">
        <f t="shared" si="211"/>
        <v>Low Loyalty</v>
      </c>
      <c r="W1518" s="2" t="str">
        <f t="shared" si="212"/>
        <v>Legitimate</v>
      </c>
      <c r="X1518" s="2" t="str">
        <f>IF(Q1518&lt;Data_Validation!$B$8,"Low Value",IF(Q1518&lt;Data_Validation!$B$9,"Medium Value","High Value"))</f>
        <v>High Value</v>
      </c>
      <c r="Y1518" s="2" t="str">
        <f t="shared" si="213"/>
        <v>High Value - Maintain</v>
      </c>
      <c r="Z1518" s="2" t="str">
        <f t="shared" si="214"/>
        <v>Check Data</v>
      </c>
    </row>
    <row r="1519" spans="1:26" x14ac:dyDescent="0.3">
      <c r="A1519" t="s">
        <v>1427</v>
      </c>
      <c r="B1519">
        <v>76</v>
      </c>
      <c r="C1519" t="s">
        <v>14</v>
      </c>
      <c r="D1519" t="s">
        <v>22</v>
      </c>
      <c r="E1519">
        <v>124.33</v>
      </c>
      <c r="F1519">
        <v>6</v>
      </c>
      <c r="G1519">
        <v>192</v>
      </c>
      <c r="H1519">
        <v>0</v>
      </c>
      <c r="I1519" t="s">
        <v>29</v>
      </c>
      <c r="J1519">
        <v>59.5</v>
      </c>
      <c r="K1519" s="1">
        <v>44467</v>
      </c>
      <c r="L1519">
        <v>67</v>
      </c>
      <c r="M1519">
        <v>0.47</v>
      </c>
      <c r="N1519">
        <f>IF(E1519="",Data_Validation!$B$1,E1519)</f>
        <v>124.33</v>
      </c>
      <c r="O1519">
        <f>IF(J1519="",Data_Validation!$B$2,J1519)</f>
        <v>59.5</v>
      </c>
      <c r="P1519">
        <f t="shared" si="207"/>
        <v>1</v>
      </c>
      <c r="Q1519" s="2">
        <f>CustomerData[[#This Row],[avg_order_value_clean]]*CustomerData[[#This Row],[total_orders]]</f>
        <v>745.98</v>
      </c>
      <c r="R1519" s="2" t="str">
        <f t="shared" si="215"/>
        <v>Inactive</v>
      </c>
      <c r="S1519" s="2" t="str">
        <f t="shared" si="208"/>
        <v>Medium Risk</v>
      </c>
      <c r="T1519" s="2" t="str">
        <f t="shared" si="209"/>
        <v>55+</v>
      </c>
      <c r="U1519" s="1">
        <f t="shared" ca="1" si="210"/>
        <v>1794</v>
      </c>
      <c r="V1519" s="2" t="str">
        <f t="shared" si="211"/>
        <v>Medium Loyalty</v>
      </c>
      <c r="W1519" s="2" t="str">
        <f t="shared" si="212"/>
        <v>Legitimate</v>
      </c>
      <c r="X1519" s="2" t="str">
        <f>IF(Q1519&lt;Data_Validation!$B$8,"Low Value",IF(Q1519&lt;Data_Validation!$B$9,"Medium Value","High Value"))</f>
        <v>Low Value</v>
      </c>
      <c r="Y1519" s="2" t="str">
        <f t="shared" si="213"/>
        <v>Stable</v>
      </c>
      <c r="Z1519" s="2" t="str">
        <f t="shared" si="214"/>
        <v>Check Data</v>
      </c>
    </row>
    <row r="1520" spans="1:26" x14ac:dyDescent="0.3">
      <c r="A1520" t="s">
        <v>269</v>
      </c>
      <c r="B1520">
        <v>24</v>
      </c>
      <c r="C1520" t="s">
        <v>21</v>
      </c>
      <c r="D1520" t="s">
        <v>35</v>
      </c>
      <c r="E1520">
        <v>75.98</v>
      </c>
      <c r="F1520">
        <v>10</v>
      </c>
      <c r="G1520">
        <v>282</v>
      </c>
      <c r="H1520">
        <v>0</v>
      </c>
      <c r="I1520" t="s">
        <v>16</v>
      </c>
      <c r="J1520">
        <v>68.8</v>
      </c>
      <c r="K1520" s="1">
        <v>44849</v>
      </c>
      <c r="L1520">
        <v>55</v>
      </c>
      <c r="M1520">
        <v>0.11</v>
      </c>
      <c r="N1520">
        <f>IF(E1520="",Data_Validation!$B$1,E1520)</f>
        <v>75.98</v>
      </c>
      <c r="O1520">
        <f>IF(J1520="",Data_Validation!$B$2,J1520)</f>
        <v>68.8</v>
      </c>
      <c r="P1520">
        <f t="shared" si="207"/>
        <v>4</v>
      </c>
      <c r="Q1520" s="2">
        <f>CustomerData[[#This Row],[avg_order_value_clean]]*CustomerData[[#This Row],[total_orders]]</f>
        <v>759.80000000000007</v>
      </c>
      <c r="R1520" s="2" t="str">
        <f t="shared" si="215"/>
        <v>Inactive</v>
      </c>
      <c r="S1520" s="2" t="str">
        <f t="shared" si="208"/>
        <v>Low Risk</v>
      </c>
      <c r="T1520" s="2" t="str">
        <f t="shared" si="209"/>
        <v>Under 25</v>
      </c>
      <c r="U1520" s="1">
        <f t="shared" ca="1" si="210"/>
        <v>1412</v>
      </c>
      <c r="V1520" s="2" t="str">
        <f t="shared" si="211"/>
        <v>Medium Loyalty</v>
      </c>
      <c r="W1520" s="2" t="str">
        <f t="shared" si="212"/>
        <v>Legitimate</v>
      </c>
      <c r="X1520" s="2" t="str">
        <f>IF(Q1520&lt;Data_Validation!$B$8,"Low Value",IF(Q1520&lt;Data_Validation!$B$9,"Medium Value","High Value"))</f>
        <v>Low Value</v>
      </c>
      <c r="Y1520" s="2" t="str">
        <f t="shared" si="213"/>
        <v>Stable</v>
      </c>
      <c r="Z1520" s="2" t="str">
        <f t="shared" si="214"/>
        <v>Check Data</v>
      </c>
    </row>
    <row r="1521" spans="1:26" x14ac:dyDescent="0.3">
      <c r="A1521" t="s">
        <v>1428</v>
      </c>
      <c r="B1521">
        <v>34</v>
      </c>
      <c r="C1521" t="s">
        <v>21</v>
      </c>
      <c r="D1521" t="s">
        <v>44</v>
      </c>
      <c r="E1521">
        <v>44.92</v>
      </c>
      <c r="F1521">
        <v>14</v>
      </c>
      <c r="G1521">
        <v>253</v>
      </c>
      <c r="H1521">
        <v>0</v>
      </c>
      <c r="I1521" t="s">
        <v>40</v>
      </c>
      <c r="J1521">
        <v>23.1</v>
      </c>
      <c r="K1521" s="1">
        <v>45324</v>
      </c>
      <c r="L1521">
        <v>13</v>
      </c>
      <c r="M1521">
        <v>0.31</v>
      </c>
      <c r="N1521">
        <f>IF(E1521="",Data_Validation!$B$1,E1521)</f>
        <v>44.92</v>
      </c>
      <c r="O1521">
        <f>IF(J1521="",Data_Validation!$B$2,J1521)</f>
        <v>23.1</v>
      </c>
      <c r="P1521">
        <f t="shared" si="207"/>
        <v>1</v>
      </c>
      <c r="Q1521" s="2">
        <f>CustomerData[[#This Row],[avg_order_value_clean]]*CustomerData[[#This Row],[total_orders]]</f>
        <v>628.88</v>
      </c>
      <c r="R1521" s="2" t="str">
        <f t="shared" si="215"/>
        <v>Inactive</v>
      </c>
      <c r="S1521" s="2" t="str">
        <f t="shared" si="208"/>
        <v>Medium Risk</v>
      </c>
      <c r="T1521" s="2" t="str">
        <f t="shared" si="209"/>
        <v>25-34</v>
      </c>
      <c r="U1521" s="1">
        <f t="shared" ca="1" si="210"/>
        <v>937</v>
      </c>
      <c r="V1521" s="2" t="str">
        <f t="shared" si="211"/>
        <v>Low Loyalty</v>
      </c>
      <c r="W1521" s="2" t="str">
        <f t="shared" si="212"/>
        <v>Legitimate</v>
      </c>
      <c r="X1521" s="2" t="str">
        <f>IF(Q1521&lt;Data_Validation!$B$8,"Low Value",IF(Q1521&lt;Data_Validation!$B$9,"Medium Value","High Value"))</f>
        <v>Low Value</v>
      </c>
      <c r="Y1521" s="2" t="str">
        <f t="shared" si="213"/>
        <v>Stable</v>
      </c>
      <c r="Z1521" s="2" t="str">
        <f t="shared" si="214"/>
        <v>Check Data</v>
      </c>
    </row>
    <row r="1522" spans="1:26" x14ac:dyDescent="0.3">
      <c r="A1522" t="s">
        <v>1429</v>
      </c>
      <c r="B1522">
        <v>56</v>
      </c>
      <c r="C1522" t="s">
        <v>14</v>
      </c>
      <c r="D1522" t="s">
        <v>15</v>
      </c>
      <c r="E1522">
        <v>193.02</v>
      </c>
      <c r="F1522">
        <v>12</v>
      </c>
      <c r="G1522">
        <v>172</v>
      </c>
      <c r="H1522">
        <v>0</v>
      </c>
      <c r="I1522" t="s">
        <v>29</v>
      </c>
      <c r="K1522" s="1">
        <v>45642</v>
      </c>
      <c r="L1522">
        <v>36</v>
      </c>
      <c r="M1522">
        <v>0.24</v>
      </c>
      <c r="N1522">
        <f>IF(E1522="",Data_Validation!$B$1,E1522)</f>
        <v>193.02</v>
      </c>
      <c r="O1522">
        <f>IF(J1522="",Data_Validation!$B$2,J1522)</f>
        <v>250</v>
      </c>
      <c r="P1522">
        <f t="shared" si="207"/>
        <v>1</v>
      </c>
      <c r="Q1522" s="2">
        <f>CustomerData[[#This Row],[avg_order_value_clean]]*CustomerData[[#This Row],[total_orders]]</f>
        <v>2316.2400000000002</v>
      </c>
      <c r="R1522" s="2" t="str">
        <f t="shared" si="215"/>
        <v>Inactive</v>
      </c>
      <c r="S1522" s="2" t="str">
        <f t="shared" si="208"/>
        <v>Medium Risk</v>
      </c>
      <c r="T1522" s="2" t="str">
        <f t="shared" si="209"/>
        <v>55+</v>
      </c>
      <c r="U1522" s="1">
        <f t="shared" ca="1" si="210"/>
        <v>619</v>
      </c>
      <c r="V1522" s="2" t="str">
        <f t="shared" si="211"/>
        <v>Low Loyalty</v>
      </c>
      <c r="W1522" s="2" t="str">
        <f t="shared" si="212"/>
        <v>Legitimate</v>
      </c>
      <c r="X1522" s="2" t="str">
        <f>IF(Q1522&lt;Data_Validation!$B$8,"Low Value",IF(Q1522&lt;Data_Validation!$B$9,"Medium Value","High Value"))</f>
        <v>High Value</v>
      </c>
      <c r="Y1522" s="2" t="str">
        <f t="shared" si="213"/>
        <v>High Value - Maintain</v>
      </c>
      <c r="Z1522" s="2" t="str">
        <f t="shared" si="214"/>
        <v>Check Data</v>
      </c>
    </row>
    <row r="1523" spans="1:26" x14ac:dyDescent="0.3">
      <c r="A1523" t="s">
        <v>1430</v>
      </c>
      <c r="B1523">
        <v>53</v>
      </c>
      <c r="C1523" t="s">
        <v>25</v>
      </c>
      <c r="D1523" t="s">
        <v>26</v>
      </c>
      <c r="F1523">
        <v>11</v>
      </c>
      <c r="G1523">
        <v>312</v>
      </c>
      <c r="H1523">
        <v>0</v>
      </c>
      <c r="I1523" t="s">
        <v>16</v>
      </c>
      <c r="J1523">
        <v>83</v>
      </c>
      <c r="K1523" s="1">
        <v>44520</v>
      </c>
      <c r="L1523">
        <v>87</v>
      </c>
      <c r="M1523">
        <v>0.17</v>
      </c>
      <c r="N1523">
        <f>IF(E1523="",Data_Validation!$B$1,E1523)</f>
        <v>250</v>
      </c>
      <c r="O1523">
        <f>IF(J1523="",Data_Validation!$B$2,J1523)</f>
        <v>83</v>
      </c>
      <c r="P1523">
        <f t="shared" si="207"/>
        <v>2</v>
      </c>
      <c r="Q1523" s="2">
        <f>CustomerData[[#This Row],[avg_order_value_clean]]*CustomerData[[#This Row],[total_orders]]</f>
        <v>2750</v>
      </c>
      <c r="R1523" s="2" t="str">
        <f t="shared" si="215"/>
        <v>Inactive</v>
      </c>
      <c r="S1523" s="2" t="str">
        <f t="shared" si="208"/>
        <v>Low Risk</v>
      </c>
      <c r="T1523" s="2" t="str">
        <f t="shared" si="209"/>
        <v>45-54</v>
      </c>
      <c r="U1523" s="1">
        <f t="shared" ca="1" si="210"/>
        <v>1741</v>
      </c>
      <c r="V1523" s="2" t="str">
        <f t="shared" si="211"/>
        <v>High Loyalty</v>
      </c>
      <c r="W1523" s="2" t="str">
        <f t="shared" si="212"/>
        <v>Legitimate</v>
      </c>
      <c r="X1523" s="2" t="str">
        <f>IF(Q1523&lt;Data_Validation!$B$8,"Low Value",IF(Q1523&lt;Data_Validation!$B$9,"Medium Value","High Value"))</f>
        <v>High Value</v>
      </c>
      <c r="Y1523" s="2" t="str">
        <f t="shared" si="213"/>
        <v>High Value - Maintain</v>
      </c>
      <c r="Z1523" s="2" t="str">
        <f t="shared" si="214"/>
        <v>Check Data</v>
      </c>
    </row>
    <row r="1524" spans="1:26" x14ac:dyDescent="0.3">
      <c r="A1524" t="s">
        <v>1431</v>
      </c>
      <c r="B1524">
        <v>57</v>
      </c>
      <c r="C1524" t="s">
        <v>21</v>
      </c>
      <c r="D1524" t="s">
        <v>37</v>
      </c>
      <c r="E1524">
        <v>76.95</v>
      </c>
      <c r="F1524">
        <v>12</v>
      </c>
      <c r="G1524">
        <v>277</v>
      </c>
      <c r="H1524">
        <v>0</v>
      </c>
      <c r="I1524" t="s">
        <v>40</v>
      </c>
      <c r="J1524">
        <v>84.1</v>
      </c>
      <c r="K1524" s="1">
        <v>45009</v>
      </c>
      <c r="L1524">
        <v>26</v>
      </c>
      <c r="M1524">
        <v>0.11</v>
      </c>
      <c r="N1524">
        <f>IF(E1524="",Data_Validation!$B$1,E1524)</f>
        <v>76.95</v>
      </c>
      <c r="O1524">
        <f>IF(J1524="",Data_Validation!$B$2,J1524)</f>
        <v>84.1</v>
      </c>
      <c r="P1524">
        <f t="shared" si="207"/>
        <v>1</v>
      </c>
      <c r="Q1524" s="2">
        <f>CustomerData[[#This Row],[avg_order_value_clean]]*CustomerData[[#This Row],[total_orders]]</f>
        <v>923.40000000000009</v>
      </c>
      <c r="R1524" s="2" t="str">
        <f t="shared" si="215"/>
        <v>Inactive</v>
      </c>
      <c r="S1524" s="2" t="str">
        <f t="shared" si="208"/>
        <v>Low Risk</v>
      </c>
      <c r="T1524" s="2" t="str">
        <f t="shared" si="209"/>
        <v>55+</v>
      </c>
      <c r="U1524" s="1">
        <f t="shared" ca="1" si="210"/>
        <v>1252</v>
      </c>
      <c r="V1524" s="2" t="str">
        <f t="shared" si="211"/>
        <v>Low Loyalty</v>
      </c>
      <c r="W1524" s="2" t="str">
        <f t="shared" si="212"/>
        <v>Legitimate</v>
      </c>
      <c r="X1524" s="2" t="str">
        <f>IF(Q1524&lt;Data_Validation!$B$8,"Low Value",IF(Q1524&lt;Data_Validation!$B$9,"Medium Value","High Value"))</f>
        <v>Low Value</v>
      </c>
      <c r="Y1524" s="2" t="str">
        <f t="shared" si="213"/>
        <v>Stable</v>
      </c>
      <c r="Z1524" s="2" t="str">
        <f t="shared" si="214"/>
        <v>Check Data</v>
      </c>
    </row>
    <row r="1525" spans="1:26" x14ac:dyDescent="0.3">
      <c r="A1525" t="s">
        <v>1432</v>
      </c>
      <c r="B1525">
        <v>62</v>
      </c>
      <c r="C1525" t="s">
        <v>14</v>
      </c>
      <c r="D1525" t="s">
        <v>35</v>
      </c>
      <c r="E1525">
        <v>150.06</v>
      </c>
      <c r="F1525">
        <v>10</v>
      </c>
      <c r="G1525">
        <v>289</v>
      </c>
      <c r="H1525">
        <v>0</v>
      </c>
      <c r="I1525" t="s">
        <v>16</v>
      </c>
      <c r="J1525">
        <v>98.8</v>
      </c>
      <c r="K1525" s="1">
        <v>44922</v>
      </c>
      <c r="L1525">
        <v>74</v>
      </c>
      <c r="M1525">
        <v>0.28999999999999998</v>
      </c>
      <c r="N1525">
        <f>IF(E1525="",Data_Validation!$B$1,E1525)</f>
        <v>150.06</v>
      </c>
      <c r="O1525">
        <f>IF(J1525="",Data_Validation!$B$2,J1525)</f>
        <v>98.8</v>
      </c>
      <c r="P1525">
        <f t="shared" si="207"/>
        <v>1</v>
      </c>
      <c r="Q1525" s="2">
        <f>CustomerData[[#This Row],[avg_order_value_clean]]*CustomerData[[#This Row],[total_orders]]</f>
        <v>1500.6</v>
      </c>
      <c r="R1525" s="2" t="str">
        <f t="shared" si="215"/>
        <v>Inactive</v>
      </c>
      <c r="S1525" s="2" t="str">
        <f t="shared" si="208"/>
        <v>Medium Risk</v>
      </c>
      <c r="T1525" s="2" t="str">
        <f t="shared" si="209"/>
        <v>55+</v>
      </c>
      <c r="U1525" s="1">
        <f t="shared" ca="1" si="210"/>
        <v>1339</v>
      </c>
      <c r="V1525" s="2" t="str">
        <f t="shared" si="211"/>
        <v>High Loyalty</v>
      </c>
      <c r="W1525" s="2" t="str">
        <f t="shared" si="212"/>
        <v>Legitimate</v>
      </c>
      <c r="X1525" s="2" t="str">
        <f>IF(Q1525&lt;Data_Validation!$B$8,"Low Value",IF(Q1525&lt;Data_Validation!$B$9,"Medium Value","High Value"))</f>
        <v>Low Value</v>
      </c>
      <c r="Y1525" s="2" t="str">
        <f t="shared" si="213"/>
        <v>Stable</v>
      </c>
      <c r="Z1525" s="2" t="str">
        <f t="shared" si="214"/>
        <v>Check Data</v>
      </c>
    </row>
    <row r="1526" spans="1:26" x14ac:dyDescent="0.3">
      <c r="A1526" t="s">
        <v>256</v>
      </c>
      <c r="B1526">
        <v>21</v>
      </c>
      <c r="C1526" t="s">
        <v>21</v>
      </c>
      <c r="D1526" t="s">
        <v>15</v>
      </c>
      <c r="E1526">
        <v>64.38</v>
      </c>
      <c r="F1526">
        <v>8</v>
      </c>
      <c r="G1526">
        <v>305</v>
      </c>
      <c r="H1526">
        <v>0</v>
      </c>
      <c r="I1526" t="s">
        <v>40</v>
      </c>
      <c r="J1526">
        <v>34</v>
      </c>
      <c r="K1526" s="1">
        <v>44056</v>
      </c>
      <c r="L1526">
        <v>38</v>
      </c>
      <c r="M1526">
        <v>0.19</v>
      </c>
      <c r="N1526">
        <f>IF(E1526="",Data_Validation!$B$1,E1526)</f>
        <v>64.38</v>
      </c>
      <c r="O1526">
        <f>IF(J1526="",Data_Validation!$B$2,J1526)</f>
        <v>34</v>
      </c>
      <c r="P1526">
        <f t="shared" si="207"/>
        <v>3</v>
      </c>
      <c r="Q1526" s="2">
        <f>CustomerData[[#This Row],[avg_order_value_clean]]*CustomerData[[#This Row],[total_orders]]</f>
        <v>515.04</v>
      </c>
      <c r="R1526" s="2" t="str">
        <f t="shared" si="215"/>
        <v>Inactive</v>
      </c>
      <c r="S1526" s="2" t="str">
        <f t="shared" si="208"/>
        <v>Low Risk</v>
      </c>
      <c r="T1526" s="2" t="str">
        <f t="shared" si="209"/>
        <v>Under 25</v>
      </c>
      <c r="U1526" s="1">
        <f t="shared" ca="1" si="210"/>
        <v>2205</v>
      </c>
      <c r="V1526" s="2" t="str">
        <f t="shared" si="211"/>
        <v>Low Loyalty</v>
      </c>
      <c r="W1526" s="2" t="str">
        <f t="shared" si="212"/>
        <v>Legitimate</v>
      </c>
      <c r="X1526" s="2" t="str">
        <f>IF(Q1526&lt;Data_Validation!$B$8,"Low Value",IF(Q1526&lt;Data_Validation!$B$9,"Medium Value","High Value"))</f>
        <v>Low Value</v>
      </c>
      <c r="Y1526" s="2" t="str">
        <f t="shared" si="213"/>
        <v>Stable</v>
      </c>
      <c r="Z1526" s="2" t="str">
        <f t="shared" si="214"/>
        <v>Check Data</v>
      </c>
    </row>
    <row r="1527" spans="1:26" x14ac:dyDescent="0.3">
      <c r="A1527" t="s">
        <v>1433</v>
      </c>
      <c r="B1527">
        <v>55</v>
      </c>
      <c r="C1527" t="s">
        <v>21</v>
      </c>
      <c r="D1527" t="s">
        <v>22</v>
      </c>
      <c r="E1527">
        <v>83.67</v>
      </c>
      <c r="F1527">
        <v>13</v>
      </c>
      <c r="G1527">
        <v>309</v>
      </c>
      <c r="H1527">
        <v>0</v>
      </c>
      <c r="I1527" t="s">
        <v>23</v>
      </c>
      <c r="J1527">
        <v>5.9</v>
      </c>
      <c r="K1527" s="1">
        <v>44164</v>
      </c>
      <c r="L1527">
        <v>23</v>
      </c>
      <c r="M1527">
        <v>0.2</v>
      </c>
      <c r="N1527">
        <f>IF(E1527="",Data_Validation!$B$1,E1527)</f>
        <v>83.67</v>
      </c>
      <c r="O1527">
        <f>IF(J1527="",Data_Validation!$B$2,J1527)</f>
        <v>5.9</v>
      </c>
      <c r="P1527">
        <f t="shared" si="207"/>
        <v>1</v>
      </c>
      <c r="Q1527" s="2">
        <f>CustomerData[[#This Row],[avg_order_value_clean]]*CustomerData[[#This Row],[total_orders]]</f>
        <v>1087.71</v>
      </c>
      <c r="R1527" s="2" t="str">
        <f t="shared" si="215"/>
        <v>Inactive</v>
      </c>
      <c r="S1527" s="2" t="str">
        <f t="shared" si="208"/>
        <v>Medium Risk</v>
      </c>
      <c r="T1527" s="2" t="str">
        <f t="shared" si="209"/>
        <v>55+</v>
      </c>
      <c r="U1527" s="1">
        <f t="shared" ca="1" si="210"/>
        <v>2097</v>
      </c>
      <c r="V1527" s="2" t="str">
        <f t="shared" si="211"/>
        <v>Low Loyalty</v>
      </c>
      <c r="W1527" s="2" t="str">
        <f t="shared" si="212"/>
        <v>Legitimate</v>
      </c>
      <c r="X1527" s="2" t="str">
        <f>IF(Q1527&lt;Data_Validation!$B$8,"Low Value",IF(Q1527&lt;Data_Validation!$B$9,"Medium Value","High Value"))</f>
        <v>Low Value</v>
      </c>
      <c r="Y1527" s="2" t="str">
        <f t="shared" si="213"/>
        <v>Stable</v>
      </c>
      <c r="Z1527" s="2" t="str">
        <f t="shared" si="214"/>
        <v>Check Data</v>
      </c>
    </row>
    <row r="1528" spans="1:26" x14ac:dyDescent="0.3">
      <c r="A1528" t="s">
        <v>1434</v>
      </c>
      <c r="B1528">
        <v>42</v>
      </c>
      <c r="C1528" t="s">
        <v>21</v>
      </c>
      <c r="D1528" t="s">
        <v>35</v>
      </c>
      <c r="E1528">
        <v>30.6</v>
      </c>
      <c r="F1528">
        <v>9</v>
      </c>
      <c r="G1528">
        <v>185</v>
      </c>
      <c r="H1528">
        <v>0</v>
      </c>
      <c r="I1528" t="s">
        <v>19</v>
      </c>
      <c r="J1528">
        <v>47.6</v>
      </c>
      <c r="K1528" s="1">
        <v>45449</v>
      </c>
      <c r="L1528">
        <v>8</v>
      </c>
      <c r="M1528">
        <v>0.41</v>
      </c>
      <c r="N1528">
        <f>IF(E1528="",Data_Validation!$B$1,E1528)</f>
        <v>30.6</v>
      </c>
      <c r="O1528">
        <f>IF(J1528="",Data_Validation!$B$2,J1528)</f>
        <v>47.6</v>
      </c>
      <c r="P1528">
        <f t="shared" si="207"/>
        <v>1</v>
      </c>
      <c r="Q1528" s="2">
        <f>CustomerData[[#This Row],[avg_order_value_clean]]*CustomerData[[#This Row],[total_orders]]</f>
        <v>275.40000000000003</v>
      </c>
      <c r="R1528" s="2" t="str">
        <f t="shared" si="215"/>
        <v>Inactive</v>
      </c>
      <c r="S1528" s="2" t="str">
        <f t="shared" si="208"/>
        <v>Medium Risk</v>
      </c>
      <c r="T1528" s="2" t="str">
        <f t="shared" si="209"/>
        <v>35-44</v>
      </c>
      <c r="U1528" s="1">
        <f t="shared" ca="1" si="210"/>
        <v>812</v>
      </c>
      <c r="V1528" s="2" t="str">
        <f t="shared" si="211"/>
        <v>Low Loyalty</v>
      </c>
      <c r="W1528" s="2" t="str">
        <f t="shared" si="212"/>
        <v>Legitimate</v>
      </c>
      <c r="X1528" s="2" t="str">
        <f>IF(Q1528&lt;Data_Validation!$B$8,"Low Value",IF(Q1528&lt;Data_Validation!$B$9,"Medium Value","High Value"))</f>
        <v>Low Value</v>
      </c>
      <c r="Y1528" s="2" t="str">
        <f t="shared" si="213"/>
        <v>Stable</v>
      </c>
      <c r="Z1528" s="2" t="str">
        <f t="shared" si="214"/>
        <v>Check Data</v>
      </c>
    </row>
    <row r="1529" spans="1:26" x14ac:dyDescent="0.3">
      <c r="A1529" t="s">
        <v>1435</v>
      </c>
      <c r="B1529">
        <v>22</v>
      </c>
      <c r="C1529" t="s">
        <v>21</v>
      </c>
      <c r="D1529" t="s">
        <v>35</v>
      </c>
      <c r="E1529">
        <v>98.56</v>
      </c>
      <c r="F1529">
        <v>8</v>
      </c>
      <c r="G1529">
        <v>355</v>
      </c>
      <c r="H1529">
        <v>0</v>
      </c>
      <c r="I1529" t="s">
        <v>40</v>
      </c>
      <c r="J1529">
        <v>48</v>
      </c>
      <c r="K1529" s="1">
        <v>45098</v>
      </c>
      <c r="L1529">
        <v>14</v>
      </c>
      <c r="M1529">
        <v>0.45</v>
      </c>
      <c r="N1529">
        <f>IF(E1529="",Data_Validation!$B$1,E1529)</f>
        <v>98.56</v>
      </c>
      <c r="O1529">
        <f>IF(J1529="",Data_Validation!$B$2,J1529)</f>
        <v>48</v>
      </c>
      <c r="P1529">
        <f t="shared" si="207"/>
        <v>2</v>
      </c>
      <c r="Q1529" s="2">
        <f>CustomerData[[#This Row],[avg_order_value_clean]]*CustomerData[[#This Row],[total_orders]]</f>
        <v>788.48</v>
      </c>
      <c r="R1529" s="2" t="str">
        <f t="shared" si="215"/>
        <v>Inactive</v>
      </c>
      <c r="S1529" s="2" t="str">
        <f t="shared" si="208"/>
        <v>Medium Risk</v>
      </c>
      <c r="T1529" s="2" t="str">
        <f t="shared" si="209"/>
        <v>Under 25</v>
      </c>
      <c r="U1529" s="1">
        <f t="shared" ca="1" si="210"/>
        <v>1163</v>
      </c>
      <c r="V1529" s="2" t="str">
        <f t="shared" si="211"/>
        <v>Low Loyalty</v>
      </c>
      <c r="W1529" s="2" t="str">
        <f t="shared" si="212"/>
        <v>Legitimate</v>
      </c>
      <c r="X1529" s="2" t="str">
        <f>IF(Q1529&lt;Data_Validation!$B$8,"Low Value",IF(Q1529&lt;Data_Validation!$B$9,"Medium Value","High Value"))</f>
        <v>Low Value</v>
      </c>
      <c r="Y1529" s="2" t="str">
        <f t="shared" si="213"/>
        <v>Stable</v>
      </c>
      <c r="Z1529" s="2" t="str">
        <f t="shared" si="214"/>
        <v>Check Data</v>
      </c>
    </row>
    <row r="1530" spans="1:26" x14ac:dyDescent="0.3">
      <c r="A1530" t="s">
        <v>1436</v>
      </c>
      <c r="B1530">
        <v>47</v>
      </c>
      <c r="C1530" t="s">
        <v>14</v>
      </c>
      <c r="D1530" t="s">
        <v>22</v>
      </c>
      <c r="E1530">
        <v>317.57</v>
      </c>
      <c r="F1530">
        <v>12</v>
      </c>
      <c r="G1530">
        <v>223</v>
      </c>
      <c r="H1530">
        <v>0</v>
      </c>
      <c r="I1530" t="s">
        <v>16</v>
      </c>
      <c r="J1530">
        <v>3.7</v>
      </c>
      <c r="K1530" s="1">
        <v>44089</v>
      </c>
      <c r="L1530">
        <v>24</v>
      </c>
      <c r="M1530">
        <v>0.04</v>
      </c>
      <c r="N1530">
        <f>IF(E1530="",Data_Validation!$B$1,E1530)</f>
        <v>317.57</v>
      </c>
      <c r="O1530">
        <f>IF(J1530="",Data_Validation!$B$2,J1530)</f>
        <v>3.7</v>
      </c>
      <c r="P1530">
        <f t="shared" si="207"/>
        <v>1</v>
      </c>
      <c r="Q1530" s="2">
        <f>CustomerData[[#This Row],[avg_order_value_clean]]*CustomerData[[#This Row],[total_orders]]</f>
        <v>3810.84</v>
      </c>
      <c r="R1530" s="2" t="str">
        <f t="shared" si="215"/>
        <v>Inactive</v>
      </c>
      <c r="S1530" s="2" t="str">
        <f t="shared" si="208"/>
        <v>Low Risk</v>
      </c>
      <c r="T1530" s="2" t="str">
        <f t="shared" si="209"/>
        <v>45-54</v>
      </c>
      <c r="U1530" s="1">
        <f t="shared" ca="1" si="210"/>
        <v>2172</v>
      </c>
      <c r="V1530" s="2" t="str">
        <f t="shared" si="211"/>
        <v>Low Loyalty</v>
      </c>
      <c r="W1530" s="2" t="str">
        <f t="shared" si="212"/>
        <v>Legitimate</v>
      </c>
      <c r="X1530" s="2" t="str">
        <f>IF(Q1530&lt;Data_Validation!$B$8,"Low Value",IF(Q1530&lt;Data_Validation!$B$9,"Medium Value","High Value"))</f>
        <v>High Value</v>
      </c>
      <c r="Y1530" s="2" t="str">
        <f t="shared" si="213"/>
        <v>High Value - Maintain</v>
      </c>
      <c r="Z1530" s="2" t="str">
        <f t="shared" si="214"/>
        <v>Check Data</v>
      </c>
    </row>
    <row r="1531" spans="1:26" x14ac:dyDescent="0.3">
      <c r="A1531" t="s">
        <v>1437</v>
      </c>
      <c r="B1531">
        <v>29</v>
      </c>
      <c r="C1531" t="s">
        <v>14</v>
      </c>
      <c r="D1531" t="s">
        <v>44</v>
      </c>
      <c r="E1531">
        <v>92.15</v>
      </c>
      <c r="F1531">
        <v>15</v>
      </c>
      <c r="G1531">
        <v>61</v>
      </c>
      <c r="H1531">
        <v>0</v>
      </c>
      <c r="I1531" t="s">
        <v>40</v>
      </c>
      <c r="J1531">
        <v>57.5</v>
      </c>
      <c r="K1531" s="1">
        <v>44430</v>
      </c>
      <c r="L1531">
        <v>82</v>
      </c>
      <c r="M1531">
        <v>0.25</v>
      </c>
      <c r="N1531">
        <f>IF(E1531="",Data_Validation!$B$1,E1531)</f>
        <v>92.15</v>
      </c>
      <c r="O1531">
        <f>IF(J1531="",Data_Validation!$B$2,J1531)</f>
        <v>57.5</v>
      </c>
      <c r="P1531">
        <f t="shared" si="207"/>
        <v>1</v>
      </c>
      <c r="Q1531" s="2">
        <f>CustomerData[[#This Row],[avg_order_value_clean]]*CustomerData[[#This Row],[total_orders]]</f>
        <v>1382.25</v>
      </c>
      <c r="R1531" s="2" t="str">
        <f t="shared" si="215"/>
        <v>At Risk</v>
      </c>
      <c r="S1531" s="2" t="str">
        <f t="shared" si="208"/>
        <v>Medium Risk</v>
      </c>
      <c r="T1531" s="2" t="str">
        <f t="shared" si="209"/>
        <v>25-34</v>
      </c>
      <c r="U1531" s="1">
        <f t="shared" ca="1" si="210"/>
        <v>1831</v>
      </c>
      <c r="V1531" s="2" t="str">
        <f t="shared" si="211"/>
        <v>High Loyalty</v>
      </c>
      <c r="W1531" s="2" t="str">
        <f t="shared" si="212"/>
        <v>Legitimate</v>
      </c>
      <c r="X1531" s="2" t="str">
        <f>IF(Q1531&lt;Data_Validation!$B$8,"Low Value",IF(Q1531&lt;Data_Validation!$B$9,"Medium Value","High Value"))</f>
        <v>Low Value</v>
      </c>
      <c r="Y1531" s="2" t="str">
        <f t="shared" si="213"/>
        <v>Stable</v>
      </c>
      <c r="Z1531" s="2" t="str">
        <f t="shared" si="214"/>
        <v>Check Data</v>
      </c>
    </row>
    <row r="1532" spans="1:26" x14ac:dyDescent="0.3">
      <c r="A1532" t="s">
        <v>1438</v>
      </c>
      <c r="B1532">
        <v>21</v>
      </c>
      <c r="C1532" t="s">
        <v>21</v>
      </c>
      <c r="D1532" t="s">
        <v>22</v>
      </c>
      <c r="E1532">
        <v>119.84</v>
      </c>
      <c r="F1532">
        <v>11</v>
      </c>
      <c r="G1532">
        <v>83</v>
      </c>
      <c r="H1532">
        <v>0</v>
      </c>
      <c r="I1532" t="s">
        <v>40</v>
      </c>
      <c r="J1532">
        <v>26.1</v>
      </c>
      <c r="K1532" s="1">
        <v>45318</v>
      </c>
      <c r="L1532">
        <v>40</v>
      </c>
      <c r="M1532">
        <v>0.43</v>
      </c>
      <c r="N1532">
        <f>IF(E1532="",Data_Validation!$B$1,E1532)</f>
        <v>119.84</v>
      </c>
      <c r="O1532">
        <f>IF(J1532="",Data_Validation!$B$2,J1532)</f>
        <v>26.1</v>
      </c>
      <c r="P1532">
        <f t="shared" si="207"/>
        <v>1</v>
      </c>
      <c r="Q1532" s="2">
        <f>CustomerData[[#This Row],[avg_order_value_clean]]*CustomerData[[#This Row],[total_orders]]</f>
        <v>1318.24</v>
      </c>
      <c r="R1532" s="2" t="str">
        <f t="shared" si="215"/>
        <v>At Risk</v>
      </c>
      <c r="S1532" s="2" t="str">
        <f t="shared" si="208"/>
        <v>Medium Risk</v>
      </c>
      <c r="T1532" s="2" t="str">
        <f t="shared" si="209"/>
        <v>Under 25</v>
      </c>
      <c r="U1532" s="1">
        <f t="shared" ca="1" si="210"/>
        <v>943</v>
      </c>
      <c r="V1532" s="2" t="str">
        <f t="shared" si="211"/>
        <v>Medium Loyalty</v>
      </c>
      <c r="W1532" s="2" t="str">
        <f t="shared" si="212"/>
        <v>Legitimate</v>
      </c>
      <c r="X1532" s="2" t="str">
        <f>IF(Q1532&lt;Data_Validation!$B$8,"Low Value",IF(Q1532&lt;Data_Validation!$B$9,"Medium Value","High Value"))</f>
        <v>Low Value</v>
      </c>
      <c r="Y1532" s="2" t="str">
        <f t="shared" si="213"/>
        <v>Stable</v>
      </c>
      <c r="Z1532" s="2" t="str">
        <f t="shared" si="214"/>
        <v>Check Data</v>
      </c>
    </row>
    <row r="1533" spans="1:26" x14ac:dyDescent="0.3">
      <c r="A1533" t="s">
        <v>1439</v>
      </c>
      <c r="B1533">
        <v>41</v>
      </c>
      <c r="C1533" t="s">
        <v>21</v>
      </c>
      <c r="D1533" t="s">
        <v>50</v>
      </c>
      <c r="E1533">
        <v>129.33000000000001</v>
      </c>
      <c r="F1533">
        <v>13</v>
      </c>
      <c r="G1533">
        <v>26</v>
      </c>
      <c r="H1533">
        <v>0</v>
      </c>
      <c r="I1533" t="s">
        <v>16</v>
      </c>
      <c r="J1533">
        <v>11.9</v>
      </c>
      <c r="K1533" s="1">
        <v>44601</v>
      </c>
      <c r="L1533">
        <v>25</v>
      </c>
      <c r="M1533">
        <v>0.22</v>
      </c>
      <c r="N1533">
        <f>IF(E1533="",Data_Validation!$B$1,E1533)</f>
        <v>129.33000000000001</v>
      </c>
      <c r="O1533">
        <f>IF(J1533="",Data_Validation!$B$2,J1533)</f>
        <v>11.9</v>
      </c>
      <c r="P1533">
        <f t="shared" si="207"/>
        <v>1</v>
      </c>
      <c r="Q1533" s="2">
        <f>CustomerData[[#This Row],[avg_order_value_clean]]*CustomerData[[#This Row],[total_orders]]</f>
        <v>1681.2900000000002</v>
      </c>
      <c r="R1533" s="2" t="str">
        <f t="shared" si="215"/>
        <v>Active</v>
      </c>
      <c r="S1533" s="2" t="str">
        <f t="shared" si="208"/>
        <v>Medium Risk</v>
      </c>
      <c r="T1533" s="2" t="str">
        <f t="shared" si="209"/>
        <v>35-44</v>
      </c>
      <c r="U1533" s="1">
        <f t="shared" ca="1" si="210"/>
        <v>1660</v>
      </c>
      <c r="V1533" s="2" t="str">
        <f t="shared" si="211"/>
        <v>Low Loyalty</v>
      </c>
      <c r="W1533" s="2" t="str">
        <f t="shared" si="212"/>
        <v>Legitimate</v>
      </c>
      <c r="X1533" s="2" t="str">
        <f>IF(Q1533&lt;Data_Validation!$B$8,"Low Value",IF(Q1533&lt;Data_Validation!$B$9,"Medium Value","High Value"))</f>
        <v>High Value</v>
      </c>
      <c r="Y1533" s="2" t="str">
        <f t="shared" si="213"/>
        <v>High Value - Maintain</v>
      </c>
      <c r="Z1533" s="2" t="str">
        <f t="shared" si="214"/>
        <v>Check Data</v>
      </c>
    </row>
    <row r="1534" spans="1:26" x14ac:dyDescent="0.3">
      <c r="A1534" t="s">
        <v>1440</v>
      </c>
      <c r="B1534">
        <v>46</v>
      </c>
      <c r="C1534" t="s">
        <v>14</v>
      </c>
      <c r="D1534" t="s">
        <v>50</v>
      </c>
      <c r="E1534">
        <v>26.05</v>
      </c>
      <c r="F1534">
        <v>6</v>
      </c>
      <c r="G1534">
        <v>319</v>
      </c>
      <c r="H1534">
        <v>0</v>
      </c>
      <c r="I1534" t="s">
        <v>16</v>
      </c>
      <c r="J1534">
        <v>60.5</v>
      </c>
      <c r="K1534" s="1">
        <v>44703</v>
      </c>
      <c r="L1534">
        <v>84</v>
      </c>
      <c r="M1534">
        <v>7.0000000000000007E-2</v>
      </c>
      <c r="N1534">
        <f>IF(E1534="",Data_Validation!$B$1,E1534)</f>
        <v>26.05</v>
      </c>
      <c r="O1534">
        <f>IF(J1534="",Data_Validation!$B$2,J1534)</f>
        <v>60.5</v>
      </c>
      <c r="P1534">
        <f t="shared" si="207"/>
        <v>2</v>
      </c>
      <c r="Q1534" s="2">
        <f>CustomerData[[#This Row],[avg_order_value_clean]]*CustomerData[[#This Row],[total_orders]]</f>
        <v>156.30000000000001</v>
      </c>
      <c r="R1534" s="2" t="str">
        <f t="shared" si="215"/>
        <v>Inactive</v>
      </c>
      <c r="S1534" s="2" t="str">
        <f t="shared" si="208"/>
        <v>Low Risk</v>
      </c>
      <c r="T1534" s="2" t="str">
        <f t="shared" si="209"/>
        <v>45-54</v>
      </c>
      <c r="U1534" s="1">
        <f t="shared" ca="1" si="210"/>
        <v>1558</v>
      </c>
      <c r="V1534" s="2" t="str">
        <f t="shared" si="211"/>
        <v>High Loyalty</v>
      </c>
      <c r="W1534" s="2" t="str">
        <f t="shared" si="212"/>
        <v>Legitimate</v>
      </c>
      <c r="X1534" s="2" t="str">
        <f>IF(Q1534&lt;Data_Validation!$B$8,"Low Value",IF(Q1534&lt;Data_Validation!$B$9,"Medium Value","High Value"))</f>
        <v>Low Value</v>
      </c>
      <c r="Y1534" s="2" t="str">
        <f t="shared" si="213"/>
        <v>Stable</v>
      </c>
      <c r="Z1534" s="2" t="str">
        <f t="shared" si="214"/>
        <v>Check Data</v>
      </c>
    </row>
    <row r="1535" spans="1:26" x14ac:dyDescent="0.3">
      <c r="A1535" t="s">
        <v>1441</v>
      </c>
      <c r="B1535">
        <v>26</v>
      </c>
      <c r="C1535" t="s">
        <v>21</v>
      </c>
      <c r="D1535" t="s">
        <v>37</v>
      </c>
      <c r="E1535">
        <v>81.86</v>
      </c>
      <c r="F1535">
        <v>9</v>
      </c>
      <c r="G1535">
        <v>130</v>
      </c>
      <c r="H1535">
        <v>0</v>
      </c>
      <c r="I1535" t="s">
        <v>29</v>
      </c>
      <c r="J1535">
        <v>28.2</v>
      </c>
      <c r="K1535" s="1">
        <v>44515</v>
      </c>
      <c r="L1535">
        <v>25</v>
      </c>
      <c r="M1535">
        <v>0.61</v>
      </c>
      <c r="N1535">
        <f>IF(E1535="",Data_Validation!$B$1,E1535)</f>
        <v>81.86</v>
      </c>
      <c r="O1535">
        <f>IF(J1535="",Data_Validation!$B$2,J1535)</f>
        <v>28.2</v>
      </c>
      <c r="P1535">
        <f t="shared" si="207"/>
        <v>1</v>
      </c>
      <c r="Q1535" s="2">
        <f>CustomerData[[#This Row],[avg_order_value_clean]]*CustomerData[[#This Row],[total_orders]]</f>
        <v>736.74</v>
      </c>
      <c r="R1535" s="2" t="str">
        <f t="shared" si="215"/>
        <v>Inactive</v>
      </c>
      <c r="S1535" s="2" t="str">
        <f t="shared" si="208"/>
        <v>High Risk</v>
      </c>
      <c r="T1535" s="2" t="str">
        <f t="shared" si="209"/>
        <v>25-34</v>
      </c>
      <c r="U1535" s="1">
        <f t="shared" ca="1" si="210"/>
        <v>1746</v>
      </c>
      <c r="V1535" s="2" t="str">
        <f t="shared" si="211"/>
        <v>Low Loyalty</v>
      </c>
      <c r="W1535" s="2" t="str">
        <f t="shared" si="212"/>
        <v>Legitimate</v>
      </c>
      <c r="X1535" s="2" t="str">
        <f>IF(Q1535&lt;Data_Validation!$B$8,"Low Value",IF(Q1535&lt;Data_Validation!$B$9,"Medium Value","High Value"))</f>
        <v>Low Value</v>
      </c>
      <c r="Y1535" s="2" t="str">
        <f t="shared" si="213"/>
        <v>At Risk - Develop</v>
      </c>
      <c r="Z1535" s="2" t="str">
        <f t="shared" si="214"/>
        <v>Check Data</v>
      </c>
    </row>
    <row r="1536" spans="1:26" x14ac:dyDescent="0.3">
      <c r="A1536" t="s">
        <v>1442</v>
      </c>
      <c r="B1536">
        <v>21</v>
      </c>
      <c r="C1536" t="s">
        <v>14</v>
      </c>
      <c r="D1536" t="s">
        <v>18</v>
      </c>
      <c r="E1536">
        <v>20.54</v>
      </c>
      <c r="F1536">
        <v>17</v>
      </c>
      <c r="G1536">
        <v>126</v>
      </c>
      <c r="H1536">
        <v>0</v>
      </c>
      <c r="I1536" t="s">
        <v>40</v>
      </c>
      <c r="J1536">
        <v>56.2</v>
      </c>
      <c r="K1536" s="1">
        <v>44450</v>
      </c>
      <c r="L1536">
        <v>17</v>
      </c>
      <c r="M1536">
        <v>0.23</v>
      </c>
      <c r="N1536">
        <f>IF(E1536="",Data_Validation!$B$1,E1536)</f>
        <v>20.54</v>
      </c>
      <c r="O1536">
        <f>IF(J1536="",Data_Validation!$B$2,J1536)</f>
        <v>56.2</v>
      </c>
      <c r="P1536">
        <f t="shared" si="207"/>
        <v>1</v>
      </c>
      <c r="Q1536" s="2">
        <f>CustomerData[[#This Row],[avg_order_value_clean]]*CustomerData[[#This Row],[total_orders]]</f>
        <v>349.18</v>
      </c>
      <c r="R1536" s="2" t="str">
        <f t="shared" si="215"/>
        <v>Inactive</v>
      </c>
      <c r="S1536" s="2" t="str">
        <f t="shared" si="208"/>
        <v>Medium Risk</v>
      </c>
      <c r="T1536" s="2" t="str">
        <f t="shared" si="209"/>
        <v>Under 25</v>
      </c>
      <c r="U1536" s="1">
        <f t="shared" ca="1" si="210"/>
        <v>1811</v>
      </c>
      <c r="V1536" s="2" t="str">
        <f t="shared" si="211"/>
        <v>Low Loyalty</v>
      </c>
      <c r="W1536" s="2" t="str">
        <f t="shared" si="212"/>
        <v>Legitimate</v>
      </c>
      <c r="X1536" s="2" t="str">
        <f>IF(Q1536&lt;Data_Validation!$B$8,"Low Value",IF(Q1536&lt;Data_Validation!$B$9,"Medium Value","High Value"))</f>
        <v>Low Value</v>
      </c>
      <c r="Y1536" s="2" t="str">
        <f t="shared" si="213"/>
        <v>Stable</v>
      </c>
      <c r="Z1536" s="2" t="str">
        <f t="shared" si="214"/>
        <v>Check Data</v>
      </c>
    </row>
    <row r="1537" spans="1:26" x14ac:dyDescent="0.3">
      <c r="A1537" t="s">
        <v>1443</v>
      </c>
      <c r="B1537">
        <v>68</v>
      </c>
      <c r="C1537" t="s">
        <v>21</v>
      </c>
      <c r="D1537" t="s">
        <v>52</v>
      </c>
      <c r="E1537">
        <v>61.6</v>
      </c>
      <c r="F1537">
        <v>12</v>
      </c>
      <c r="G1537">
        <v>10</v>
      </c>
      <c r="H1537">
        <v>0</v>
      </c>
      <c r="I1537" t="s">
        <v>23</v>
      </c>
      <c r="J1537">
        <v>1.5</v>
      </c>
      <c r="K1537" s="1">
        <v>45498</v>
      </c>
      <c r="L1537">
        <v>4</v>
      </c>
      <c r="M1537">
        <v>0.15</v>
      </c>
      <c r="N1537">
        <f>IF(E1537="",Data_Validation!$B$1,E1537)</f>
        <v>61.6</v>
      </c>
      <c r="O1537">
        <f>IF(J1537="",Data_Validation!$B$2,J1537)</f>
        <v>1.5</v>
      </c>
      <c r="P1537">
        <f t="shared" si="207"/>
        <v>1</v>
      </c>
      <c r="Q1537" s="2">
        <f>CustomerData[[#This Row],[avg_order_value_clean]]*CustomerData[[#This Row],[total_orders]]</f>
        <v>739.2</v>
      </c>
      <c r="R1537" s="2" t="str">
        <f t="shared" si="215"/>
        <v>Active</v>
      </c>
      <c r="S1537" s="2" t="str">
        <f t="shared" si="208"/>
        <v>Low Risk</v>
      </c>
      <c r="T1537" s="2" t="str">
        <f t="shared" si="209"/>
        <v>55+</v>
      </c>
      <c r="U1537" s="1">
        <f t="shared" ca="1" si="210"/>
        <v>763</v>
      </c>
      <c r="V1537" s="2" t="str">
        <f t="shared" si="211"/>
        <v>Low Loyalty</v>
      </c>
      <c r="W1537" s="2" t="str">
        <f t="shared" si="212"/>
        <v>Legitimate</v>
      </c>
      <c r="X1537" s="2" t="str">
        <f>IF(Q1537&lt;Data_Validation!$B$8,"Low Value",IF(Q1537&lt;Data_Validation!$B$9,"Medium Value","High Value"))</f>
        <v>Low Value</v>
      </c>
      <c r="Y1537" s="2" t="str">
        <f t="shared" si="213"/>
        <v>Stable</v>
      </c>
      <c r="Z1537" s="2" t="str">
        <f t="shared" si="214"/>
        <v>Check Data</v>
      </c>
    </row>
    <row r="1538" spans="1:26" x14ac:dyDescent="0.3">
      <c r="A1538" t="s">
        <v>1444</v>
      </c>
      <c r="B1538">
        <v>41</v>
      </c>
      <c r="C1538" t="s">
        <v>14</v>
      </c>
      <c r="D1538" t="s">
        <v>37</v>
      </c>
      <c r="E1538">
        <v>66.53</v>
      </c>
      <c r="F1538">
        <v>5</v>
      </c>
      <c r="G1538">
        <v>279</v>
      </c>
      <c r="H1538">
        <v>0</v>
      </c>
      <c r="I1538" t="s">
        <v>19</v>
      </c>
      <c r="J1538">
        <v>36.6</v>
      </c>
      <c r="K1538" s="1">
        <v>45227</v>
      </c>
      <c r="L1538">
        <v>85</v>
      </c>
      <c r="M1538">
        <v>0.25</v>
      </c>
      <c r="N1538">
        <f>IF(E1538="",Data_Validation!$B$1,E1538)</f>
        <v>66.53</v>
      </c>
      <c r="O1538">
        <f>IF(J1538="",Data_Validation!$B$2,J1538)</f>
        <v>36.6</v>
      </c>
      <c r="P1538">
        <f t="shared" ref="P1538:P1601" si="216">COUNTIF($A$2:$A$5001,A1538)</f>
        <v>1</v>
      </c>
      <c r="Q1538" s="2">
        <f>CustomerData[[#This Row],[avg_order_value_clean]]*CustomerData[[#This Row],[total_orders]]</f>
        <v>332.65</v>
      </c>
      <c r="R1538" s="2" t="str">
        <f t="shared" si="215"/>
        <v>Inactive</v>
      </c>
      <c r="S1538" s="2" t="str">
        <f t="shared" ref="S1538:S1601" si="217">IF(M1538&lt;0.2,"Low Risk",IF(M1538&lt;0.5,"Medium Risk","High Risk"))</f>
        <v>Medium Risk</v>
      </c>
      <c r="T1538" s="2" t="str">
        <f t="shared" ref="T1538:T1601" si="218">IF(B1538&lt;25,"Under 25",IF(B1538&lt;35,"25-34",IF(B1538&lt;45,"35-44",IF(B1538&lt;55,"45-54","55+"))))</f>
        <v>35-44</v>
      </c>
      <c r="U1538" s="1">
        <f t="shared" ref="U1538:U1601" ca="1" si="219">TODAY()-K1538</f>
        <v>1034</v>
      </c>
      <c r="V1538" s="2" t="str">
        <f t="shared" ref="V1538:V1601" si="220">IF(L1538&lt;40,"Low Loyalty",IF(L1538&lt;70,"Medium Loyalty","High Loyalty"))</f>
        <v>High Loyalty</v>
      </c>
      <c r="W1538" s="2" t="str">
        <f t="shared" ref="W1538:W1601" si="221">IF(H1538=1,"Fraudulent","Legitimate")</f>
        <v>Legitimate</v>
      </c>
      <c r="X1538" s="2" t="str">
        <f>IF(Q1538&lt;Data_Validation!$B$8,"Low Value",IF(Q1538&lt;Data_Validation!$B$9,"Medium Value","High Value"))</f>
        <v>Low Value</v>
      </c>
      <c r="Y1538" s="2" t="str">
        <f t="shared" ref="Y1538:Y1601" si="222">IF(AND(X1538="High Value",S1538="High Risk"),"Critical - Retain",IF(AND(X1538="High Value",S1538&lt;&gt;"High Risk"),"High Value - Maintain",IF(AND(X1538&lt;&gt;"High Value",S1538="High Risk"),"At Risk - Develop","Stable")))</f>
        <v>Stable</v>
      </c>
      <c r="Z1538" s="2" t="str">
        <f t="shared" ref="Z1538:Z1601" si="223">IF(OR(B1538&lt;18,F1538&lt;0,N1538&lt;0,O1538&lt;0,O1538&gt;1,M1538&lt;0,M1538&gt;1),"Check Data","Valid")</f>
        <v>Check Data</v>
      </c>
    </row>
    <row r="1539" spans="1:26" x14ac:dyDescent="0.3">
      <c r="A1539" t="s">
        <v>1445</v>
      </c>
      <c r="B1539">
        <v>31</v>
      </c>
      <c r="C1539" t="s">
        <v>21</v>
      </c>
      <c r="D1539" t="s">
        <v>37</v>
      </c>
      <c r="E1539">
        <v>100.77</v>
      </c>
      <c r="F1539">
        <v>5</v>
      </c>
      <c r="G1539">
        <v>284</v>
      </c>
      <c r="H1539">
        <v>0</v>
      </c>
      <c r="I1539" t="s">
        <v>40</v>
      </c>
      <c r="J1539">
        <v>86.5</v>
      </c>
      <c r="K1539" s="1">
        <v>45789</v>
      </c>
      <c r="L1539">
        <v>84</v>
      </c>
      <c r="M1539">
        <v>0.08</v>
      </c>
      <c r="N1539">
        <f>IF(E1539="",Data_Validation!$B$1,E1539)</f>
        <v>100.77</v>
      </c>
      <c r="O1539">
        <f>IF(J1539="",Data_Validation!$B$2,J1539)</f>
        <v>86.5</v>
      </c>
      <c r="P1539">
        <f t="shared" si="216"/>
        <v>1</v>
      </c>
      <c r="Q1539" s="2">
        <f>CustomerData[[#This Row],[avg_order_value_clean]]*CustomerData[[#This Row],[total_orders]]</f>
        <v>503.84999999999997</v>
      </c>
      <c r="R1539" s="2" t="str">
        <f t="shared" ref="R1539:R1602" si="224">IF(G1539&lt;=30,"Active",IF(G1539&lt;=90,"At Risk","Inactive"))</f>
        <v>Inactive</v>
      </c>
      <c r="S1539" s="2" t="str">
        <f t="shared" si="217"/>
        <v>Low Risk</v>
      </c>
      <c r="T1539" s="2" t="str">
        <f t="shared" si="218"/>
        <v>25-34</v>
      </c>
      <c r="U1539" s="1">
        <f t="shared" ca="1" si="219"/>
        <v>472</v>
      </c>
      <c r="V1539" s="2" t="str">
        <f t="shared" si="220"/>
        <v>High Loyalty</v>
      </c>
      <c r="W1539" s="2" t="str">
        <f t="shared" si="221"/>
        <v>Legitimate</v>
      </c>
      <c r="X1539" s="2" t="str">
        <f>IF(Q1539&lt;Data_Validation!$B$8,"Low Value",IF(Q1539&lt;Data_Validation!$B$9,"Medium Value","High Value"))</f>
        <v>Low Value</v>
      </c>
      <c r="Y1539" s="2" t="str">
        <f t="shared" si="222"/>
        <v>Stable</v>
      </c>
      <c r="Z1539" s="2" t="str">
        <f t="shared" si="223"/>
        <v>Check Data</v>
      </c>
    </row>
    <row r="1540" spans="1:26" x14ac:dyDescent="0.3">
      <c r="A1540" t="s">
        <v>1446</v>
      </c>
      <c r="B1540">
        <v>22</v>
      </c>
      <c r="C1540" t="s">
        <v>21</v>
      </c>
      <c r="D1540" t="s">
        <v>26</v>
      </c>
      <c r="E1540">
        <v>21.62</v>
      </c>
      <c r="F1540">
        <v>7</v>
      </c>
      <c r="G1540">
        <v>196</v>
      </c>
      <c r="H1540">
        <v>0</v>
      </c>
      <c r="I1540" t="s">
        <v>16</v>
      </c>
      <c r="J1540">
        <v>65</v>
      </c>
      <c r="K1540" s="1">
        <v>45662</v>
      </c>
      <c r="L1540">
        <v>81</v>
      </c>
      <c r="M1540">
        <v>0.45</v>
      </c>
      <c r="N1540">
        <f>IF(E1540="",Data_Validation!$B$1,E1540)</f>
        <v>21.62</v>
      </c>
      <c r="O1540">
        <f>IF(J1540="",Data_Validation!$B$2,J1540)</f>
        <v>65</v>
      </c>
      <c r="P1540">
        <f t="shared" si="216"/>
        <v>2</v>
      </c>
      <c r="Q1540" s="2">
        <f>CustomerData[[#This Row],[avg_order_value_clean]]*CustomerData[[#This Row],[total_orders]]</f>
        <v>151.34</v>
      </c>
      <c r="R1540" s="2" t="str">
        <f t="shared" si="224"/>
        <v>Inactive</v>
      </c>
      <c r="S1540" s="2" t="str">
        <f t="shared" si="217"/>
        <v>Medium Risk</v>
      </c>
      <c r="T1540" s="2" t="str">
        <f t="shared" si="218"/>
        <v>Under 25</v>
      </c>
      <c r="U1540" s="1">
        <f t="shared" ca="1" si="219"/>
        <v>599</v>
      </c>
      <c r="V1540" s="2" t="str">
        <f t="shared" si="220"/>
        <v>High Loyalty</v>
      </c>
      <c r="W1540" s="2" t="str">
        <f t="shared" si="221"/>
        <v>Legitimate</v>
      </c>
      <c r="X1540" s="2" t="str">
        <f>IF(Q1540&lt;Data_Validation!$B$8,"Low Value",IF(Q1540&lt;Data_Validation!$B$9,"Medium Value","High Value"))</f>
        <v>Low Value</v>
      </c>
      <c r="Y1540" s="2" t="str">
        <f t="shared" si="222"/>
        <v>Stable</v>
      </c>
      <c r="Z1540" s="2" t="str">
        <f t="shared" si="223"/>
        <v>Check Data</v>
      </c>
    </row>
    <row r="1541" spans="1:26" x14ac:dyDescent="0.3">
      <c r="A1541" t="s">
        <v>1367</v>
      </c>
      <c r="B1541">
        <v>35</v>
      </c>
      <c r="C1541" t="s">
        <v>21</v>
      </c>
      <c r="D1541" t="s">
        <v>52</v>
      </c>
      <c r="E1541">
        <v>252.38</v>
      </c>
      <c r="F1541">
        <v>13</v>
      </c>
      <c r="G1541">
        <v>224</v>
      </c>
      <c r="H1541">
        <v>0</v>
      </c>
      <c r="I1541" t="s">
        <v>29</v>
      </c>
      <c r="J1541">
        <v>86.8</v>
      </c>
      <c r="K1541" s="1">
        <v>44055</v>
      </c>
      <c r="L1541">
        <v>99</v>
      </c>
      <c r="M1541">
        <v>0.15</v>
      </c>
      <c r="N1541">
        <f>IF(E1541="",Data_Validation!$B$1,E1541)</f>
        <v>252.38</v>
      </c>
      <c r="O1541">
        <f>IF(J1541="",Data_Validation!$B$2,J1541)</f>
        <v>86.8</v>
      </c>
      <c r="P1541">
        <f t="shared" si="216"/>
        <v>2</v>
      </c>
      <c r="Q1541" s="2">
        <f>CustomerData[[#This Row],[avg_order_value_clean]]*CustomerData[[#This Row],[total_orders]]</f>
        <v>3280.94</v>
      </c>
      <c r="R1541" s="2" t="str">
        <f t="shared" si="224"/>
        <v>Inactive</v>
      </c>
      <c r="S1541" s="2" t="str">
        <f t="shared" si="217"/>
        <v>Low Risk</v>
      </c>
      <c r="T1541" s="2" t="str">
        <f t="shared" si="218"/>
        <v>35-44</v>
      </c>
      <c r="U1541" s="1">
        <f t="shared" ca="1" si="219"/>
        <v>2206</v>
      </c>
      <c r="V1541" s="2" t="str">
        <f t="shared" si="220"/>
        <v>High Loyalty</v>
      </c>
      <c r="W1541" s="2" t="str">
        <f t="shared" si="221"/>
        <v>Legitimate</v>
      </c>
      <c r="X1541" s="2" t="str">
        <f>IF(Q1541&lt;Data_Validation!$B$8,"Low Value",IF(Q1541&lt;Data_Validation!$B$9,"Medium Value","High Value"))</f>
        <v>High Value</v>
      </c>
      <c r="Y1541" s="2" t="str">
        <f t="shared" si="222"/>
        <v>High Value - Maintain</v>
      </c>
      <c r="Z1541" s="2" t="str">
        <f t="shared" si="223"/>
        <v>Check Data</v>
      </c>
    </row>
    <row r="1542" spans="1:26" x14ac:dyDescent="0.3">
      <c r="A1542" t="s">
        <v>1447</v>
      </c>
      <c r="B1542">
        <v>59</v>
      </c>
      <c r="C1542" t="s">
        <v>21</v>
      </c>
      <c r="D1542" t="s">
        <v>18</v>
      </c>
      <c r="E1542">
        <v>127.74</v>
      </c>
      <c r="F1542">
        <v>15</v>
      </c>
      <c r="G1542">
        <v>263</v>
      </c>
      <c r="H1542">
        <v>0</v>
      </c>
      <c r="I1542" t="s">
        <v>40</v>
      </c>
      <c r="J1542">
        <v>74</v>
      </c>
      <c r="K1542" s="1">
        <v>45736</v>
      </c>
      <c r="L1542">
        <v>41</v>
      </c>
      <c r="M1542">
        <v>0.33</v>
      </c>
      <c r="N1542">
        <f>IF(E1542="",Data_Validation!$B$1,E1542)</f>
        <v>127.74</v>
      </c>
      <c r="O1542">
        <f>IF(J1542="",Data_Validation!$B$2,J1542)</f>
        <v>74</v>
      </c>
      <c r="P1542">
        <f t="shared" si="216"/>
        <v>1</v>
      </c>
      <c r="Q1542" s="2">
        <f>CustomerData[[#This Row],[avg_order_value_clean]]*CustomerData[[#This Row],[total_orders]]</f>
        <v>1916.1</v>
      </c>
      <c r="R1542" s="2" t="str">
        <f t="shared" si="224"/>
        <v>Inactive</v>
      </c>
      <c r="S1542" s="2" t="str">
        <f t="shared" si="217"/>
        <v>Medium Risk</v>
      </c>
      <c r="T1542" s="2" t="str">
        <f t="shared" si="218"/>
        <v>55+</v>
      </c>
      <c r="U1542" s="1">
        <f t="shared" ca="1" si="219"/>
        <v>525</v>
      </c>
      <c r="V1542" s="2" t="str">
        <f t="shared" si="220"/>
        <v>Medium Loyalty</v>
      </c>
      <c r="W1542" s="2" t="str">
        <f t="shared" si="221"/>
        <v>Legitimate</v>
      </c>
      <c r="X1542" s="2" t="str">
        <f>IF(Q1542&lt;Data_Validation!$B$8,"Low Value",IF(Q1542&lt;Data_Validation!$B$9,"Medium Value","High Value"))</f>
        <v>High Value</v>
      </c>
      <c r="Y1542" s="2" t="str">
        <f t="shared" si="222"/>
        <v>High Value - Maintain</v>
      </c>
      <c r="Z1542" s="2" t="str">
        <f t="shared" si="223"/>
        <v>Check Data</v>
      </c>
    </row>
    <row r="1543" spans="1:26" x14ac:dyDescent="0.3">
      <c r="A1543" t="s">
        <v>1448</v>
      </c>
      <c r="B1543">
        <v>74</v>
      </c>
      <c r="C1543" t="s">
        <v>21</v>
      </c>
      <c r="D1543" t="s">
        <v>35</v>
      </c>
      <c r="E1543">
        <v>15.72</v>
      </c>
      <c r="F1543">
        <v>12</v>
      </c>
      <c r="G1543">
        <v>274</v>
      </c>
      <c r="H1543">
        <v>0</v>
      </c>
      <c r="I1543" t="s">
        <v>23</v>
      </c>
      <c r="J1543">
        <v>72</v>
      </c>
      <c r="K1543" s="1">
        <v>44547</v>
      </c>
      <c r="L1543">
        <v>60</v>
      </c>
      <c r="M1543">
        <v>0.46</v>
      </c>
      <c r="N1543">
        <f>IF(E1543="",Data_Validation!$B$1,E1543)</f>
        <v>15.72</v>
      </c>
      <c r="O1543">
        <f>IF(J1543="",Data_Validation!$B$2,J1543)</f>
        <v>72</v>
      </c>
      <c r="P1543">
        <f t="shared" si="216"/>
        <v>2</v>
      </c>
      <c r="Q1543" s="2">
        <f>CustomerData[[#This Row],[avg_order_value_clean]]*CustomerData[[#This Row],[total_orders]]</f>
        <v>188.64000000000001</v>
      </c>
      <c r="R1543" s="2" t="str">
        <f t="shared" si="224"/>
        <v>Inactive</v>
      </c>
      <c r="S1543" s="2" t="str">
        <f t="shared" si="217"/>
        <v>Medium Risk</v>
      </c>
      <c r="T1543" s="2" t="str">
        <f t="shared" si="218"/>
        <v>55+</v>
      </c>
      <c r="U1543" s="1">
        <f t="shared" ca="1" si="219"/>
        <v>1714</v>
      </c>
      <c r="V1543" s="2" t="str">
        <f t="shared" si="220"/>
        <v>Medium Loyalty</v>
      </c>
      <c r="W1543" s="2" t="str">
        <f t="shared" si="221"/>
        <v>Legitimate</v>
      </c>
      <c r="X1543" s="2" t="str">
        <f>IF(Q1543&lt;Data_Validation!$B$8,"Low Value",IF(Q1543&lt;Data_Validation!$B$9,"Medium Value","High Value"))</f>
        <v>Low Value</v>
      </c>
      <c r="Y1543" s="2" t="str">
        <f t="shared" si="222"/>
        <v>Stable</v>
      </c>
      <c r="Z1543" s="2" t="str">
        <f t="shared" si="223"/>
        <v>Check Data</v>
      </c>
    </row>
    <row r="1544" spans="1:26" x14ac:dyDescent="0.3">
      <c r="A1544" t="s">
        <v>1449</v>
      </c>
      <c r="B1544">
        <v>36</v>
      </c>
      <c r="C1544" t="s">
        <v>14</v>
      </c>
      <c r="D1544" t="s">
        <v>52</v>
      </c>
      <c r="E1544">
        <v>33.54</v>
      </c>
      <c r="F1544">
        <v>7</v>
      </c>
      <c r="G1544">
        <v>67</v>
      </c>
      <c r="H1544">
        <v>0</v>
      </c>
      <c r="I1544" t="s">
        <v>16</v>
      </c>
      <c r="J1544">
        <v>87</v>
      </c>
      <c r="K1544" s="1">
        <v>45132</v>
      </c>
      <c r="L1544">
        <v>87</v>
      </c>
      <c r="M1544">
        <v>0.27</v>
      </c>
      <c r="N1544">
        <f>IF(E1544="",Data_Validation!$B$1,E1544)</f>
        <v>33.54</v>
      </c>
      <c r="O1544">
        <f>IF(J1544="",Data_Validation!$B$2,J1544)</f>
        <v>87</v>
      </c>
      <c r="P1544">
        <f t="shared" si="216"/>
        <v>1</v>
      </c>
      <c r="Q1544" s="2">
        <f>CustomerData[[#This Row],[avg_order_value_clean]]*CustomerData[[#This Row],[total_orders]]</f>
        <v>234.78</v>
      </c>
      <c r="R1544" s="2" t="str">
        <f t="shared" si="224"/>
        <v>At Risk</v>
      </c>
      <c r="S1544" s="2" t="str">
        <f t="shared" si="217"/>
        <v>Medium Risk</v>
      </c>
      <c r="T1544" s="2" t="str">
        <f t="shared" si="218"/>
        <v>35-44</v>
      </c>
      <c r="U1544" s="1">
        <f t="shared" ca="1" si="219"/>
        <v>1129</v>
      </c>
      <c r="V1544" s="2" t="str">
        <f t="shared" si="220"/>
        <v>High Loyalty</v>
      </c>
      <c r="W1544" s="2" t="str">
        <f t="shared" si="221"/>
        <v>Legitimate</v>
      </c>
      <c r="X1544" s="2" t="str">
        <f>IF(Q1544&lt;Data_Validation!$B$8,"Low Value",IF(Q1544&lt;Data_Validation!$B$9,"Medium Value","High Value"))</f>
        <v>Low Value</v>
      </c>
      <c r="Y1544" s="2" t="str">
        <f t="shared" si="222"/>
        <v>Stable</v>
      </c>
      <c r="Z1544" s="2" t="str">
        <f t="shared" si="223"/>
        <v>Check Data</v>
      </c>
    </row>
    <row r="1545" spans="1:26" x14ac:dyDescent="0.3">
      <c r="A1545" t="s">
        <v>1450</v>
      </c>
      <c r="B1545">
        <v>29</v>
      </c>
      <c r="C1545" t="s">
        <v>21</v>
      </c>
      <c r="D1545" t="s">
        <v>26</v>
      </c>
      <c r="E1545">
        <v>70.819999999999993</v>
      </c>
      <c r="F1545">
        <v>9</v>
      </c>
      <c r="G1545">
        <v>232</v>
      </c>
      <c r="H1545">
        <v>0</v>
      </c>
      <c r="I1545" t="s">
        <v>23</v>
      </c>
      <c r="J1545">
        <v>2</v>
      </c>
      <c r="K1545" s="1">
        <v>44815</v>
      </c>
      <c r="L1545">
        <v>85</v>
      </c>
      <c r="M1545">
        <v>0.18</v>
      </c>
      <c r="N1545">
        <f>IF(E1545="",Data_Validation!$B$1,E1545)</f>
        <v>70.819999999999993</v>
      </c>
      <c r="O1545">
        <f>IF(J1545="",Data_Validation!$B$2,J1545)</f>
        <v>2</v>
      </c>
      <c r="P1545">
        <f t="shared" si="216"/>
        <v>1</v>
      </c>
      <c r="Q1545" s="2">
        <f>CustomerData[[#This Row],[avg_order_value_clean]]*CustomerData[[#This Row],[total_orders]]</f>
        <v>637.37999999999988</v>
      </c>
      <c r="R1545" s="2" t="str">
        <f t="shared" si="224"/>
        <v>Inactive</v>
      </c>
      <c r="S1545" s="2" t="str">
        <f t="shared" si="217"/>
        <v>Low Risk</v>
      </c>
      <c r="T1545" s="2" t="str">
        <f t="shared" si="218"/>
        <v>25-34</v>
      </c>
      <c r="U1545" s="1">
        <f t="shared" ca="1" si="219"/>
        <v>1446</v>
      </c>
      <c r="V1545" s="2" t="str">
        <f t="shared" si="220"/>
        <v>High Loyalty</v>
      </c>
      <c r="W1545" s="2" t="str">
        <f t="shared" si="221"/>
        <v>Legitimate</v>
      </c>
      <c r="X1545" s="2" t="str">
        <f>IF(Q1545&lt;Data_Validation!$B$8,"Low Value",IF(Q1545&lt;Data_Validation!$B$9,"Medium Value","High Value"))</f>
        <v>Low Value</v>
      </c>
      <c r="Y1545" s="2" t="str">
        <f t="shared" si="222"/>
        <v>Stable</v>
      </c>
      <c r="Z1545" s="2" t="str">
        <f t="shared" si="223"/>
        <v>Check Data</v>
      </c>
    </row>
    <row r="1546" spans="1:26" x14ac:dyDescent="0.3">
      <c r="A1546" t="s">
        <v>735</v>
      </c>
      <c r="B1546">
        <v>35</v>
      </c>
      <c r="C1546" t="s">
        <v>21</v>
      </c>
      <c r="D1546" t="s">
        <v>28</v>
      </c>
      <c r="E1546">
        <v>154.57</v>
      </c>
      <c r="F1546">
        <v>13</v>
      </c>
      <c r="G1546">
        <v>98</v>
      </c>
      <c r="H1546">
        <v>0</v>
      </c>
      <c r="I1546" t="s">
        <v>23</v>
      </c>
      <c r="J1546">
        <v>42</v>
      </c>
      <c r="K1546" s="1">
        <v>44174</v>
      </c>
      <c r="L1546">
        <v>43</v>
      </c>
      <c r="M1546">
        <v>0.2</v>
      </c>
      <c r="N1546">
        <f>IF(E1546="",Data_Validation!$B$1,E1546)</f>
        <v>154.57</v>
      </c>
      <c r="O1546">
        <f>IF(J1546="",Data_Validation!$B$2,J1546)</f>
        <v>42</v>
      </c>
      <c r="P1546">
        <f t="shared" si="216"/>
        <v>2</v>
      </c>
      <c r="Q1546" s="2">
        <f>CustomerData[[#This Row],[avg_order_value_clean]]*CustomerData[[#This Row],[total_orders]]</f>
        <v>2009.4099999999999</v>
      </c>
      <c r="R1546" s="2" t="str">
        <f t="shared" si="224"/>
        <v>Inactive</v>
      </c>
      <c r="S1546" s="2" t="str">
        <f t="shared" si="217"/>
        <v>Medium Risk</v>
      </c>
      <c r="T1546" s="2" t="str">
        <f t="shared" si="218"/>
        <v>35-44</v>
      </c>
      <c r="U1546" s="1">
        <f t="shared" ca="1" si="219"/>
        <v>2087</v>
      </c>
      <c r="V1546" s="2" t="str">
        <f t="shared" si="220"/>
        <v>Medium Loyalty</v>
      </c>
      <c r="W1546" s="2" t="str">
        <f t="shared" si="221"/>
        <v>Legitimate</v>
      </c>
      <c r="X1546" s="2" t="str">
        <f>IF(Q1546&lt;Data_Validation!$B$8,"Low Value",IF(Q1546&lt;Data_Validation!$B$9,"Medium Value","High Value"))</f>
        <v>High Value</v>
      </c>
      <c r="Y1546" s="2" t="str">
        <f t="shared" si="222"/>
        <v>High Value - Maintain</v>
      </c>
      <c r="Z1546" s="2" t="str">
        <f t="shared" si="223"/>
        <v>Check Data</v>
      </c>
    </row>
    <row r="1547" spans="1:26" x14ac:dyDescent="0.3">
      <c r="A1547" t="s">
        <v>1451</v>
      </c>
      <c r="B1547">
        <v>34</v>
      </c>
      <c r="C1547" t="s">
        <v>14</v>
      </c>
      <c r="D1547" t="s">
        <v>37</v>
      </c>
      <c r="E1547">
        <v>75.03</v>
      </c>
      <c r="F1547">
        <v>10</v>
      </c>
      <c r="G1547">
        <v>221</v>
      </c>
      <c r="H1547">
        <v>0</v>
      </c>
      <c r="I1547" t="s">
        <v>19</v>
      </c>
      <c r="J1547">
        <v>96</v>
      </c>
      <c r="K1547" s="1">
        <v>45664</v>
      </c>
      <c r="L1547">
        <v>54</v>
      </c>
      <c r="M1547">
        <v>0.31</v>
      </c>
      <c r="N1547">
        <f>IF(E1547="",Data_Validation!$B$1,E1547)</f>
        <v>75.03</v>
      </c>
      <c r="O1547">
        <f>IF(J1547="",Data_Validation!$B$2,J1547)</f>
        <v>96</v>
      </c>
      <c r="P1547">
        <f t="shared" si="216"/>
        <v>1</v>
      </c>
      <c r="Q1547" s="2">
        <f>CustomerData[[#This Row],[avg_order_value_clean]]*CustomerData[[#This Row],[total_orders]]</f>
        <v>750.3</v>
      </c>
      <c r="R1547" s="2" t="str">
        <f t="shared" si="224"/>
        <v>Inactive</v>
      </c>
      <c r="S1547" s="2" t="str">
        <f t="shared" si="217"/>
        <v>Medium Risk</v>
      </c>
      <c r="T1547" s="2" t="str">
        <f t="shared" si="218"/>
        <v>25-34</v>
      </c>
      <c r="U1547" s="1">
        <f t="shared" ca="1" si="219"/>
        <v>597</v>
      </c>
      <c r="V1547" s="2" t="str">
        <f t="shared" si="220"/>
        <v>Medium Loyalty</v>
      </c>
      <c r="W1547" s="2" t="str">
        <f t="shared" si="221"/>
        <v>Legitimate</v>
      </c>
      <c r="X1547" s="2" t="str">
        <f>IF(Q1547&lt;Data_Validation!$B$8,"Low Value",IF(Q1547&lt;Data_Validation!$B$9,"Medium Value","High Value"))</f>
        <v>Low Value</v>
      </c>
      <c r="Y1547" s="2" t="str">
        <f t="shared" si="222"/>
        <v>Stable</v>
      </c>
      <c r="Z1547" s="2" t="str">
        <f t="shared" si="223"/>
        <v>Check Data</v>
      </c>
    </row>
    <row r="1548" spans="1:26" x14ac:dyDescent="0.3">
      <c r="A1548" t="s">
        <v>1452</v>
      </c>
      <c r="B1548">
        <v>47</v>
      </c>
      <c r="C1548" t="s">
        <v>14</v>
      </c>
      <c r="D1548" t="s">
        <v>22</v>
      </c>
      <c r="E1548">
        <v>166.29</v>
      </c>
      <c r="F1548">
        <v>9</v>
      </c>
      <c r="G1548">
        <v>123</v>
      </c>
      <c r="H1548">
        <v>0</v>
      </c>
      <c r="I1548" t="s">
        <v>19</v>
      </c>
      <c r="J1548">
        <v>17.7</v>
      </c>
      <c r="K1548" s="1">
        <v>44596</v>
      </c>
      <c r="L1548">
        <v>52</v>
      </c>
      <c r="M1548">
        <v>0.34</v>
      </c>
      <c r="N1548">
        <f>IF(E1548="",Data_Validation!$B$1,E1548)</f>
        <v>166.29</v>
      </c>
      <c r="O1548">
        <f>IF(J1548="",Data_Validation!$B$2,J1548)</f>
        <v>17.7</v>
      </c>
      <c r="P1548">
        <f t="shared" si="216"/>
        <v>1</v>
      </c>
      <c r="Q1548" s="2">
        <f>CustomerData[[#This Row],[avg_order_value_clean]]*CustomerData[[#This Row],[total_orders]]</f>
        <v>1496.61</v>
      </c>
      <c r="R1548" s="2" t="str">
        <f t="shared" si="224"/>
        <v>Inactive</v>
      </c>
      <c r="S1548" s="2" t="str">
        <f t="shared" si="217"/>
        <v>Medium Risk</v>
      </c>
      <c r="T1548" s="2" t="str">
        <f t="shared" si="218"/>
        <v>45-54</v>
      </c>
      <c r="U1548" s="1">
        <f t="shared" ca="1" si="219"/>
        <v>1665</v>
      </c>
      <c r="V1548" s="2" t="str">
        <f t="shared" si="220"/>
        <v>Medium Loyalty</v>
      </c>
      <c r="W1548" s="2" t="str">
        <f t="shared" si="221"/>
        <v>Legitimate</v>
      </c>
      <c r="X1548" s="2" t="str">
        <f>IF(Q1548&lt;Data_Validation!$B$8,"Low Value",IF(Q1548&lt;Data_Validation!$B$9,"Medium Value","High Value"))</f>
        <v>Low Value</v>
      </c>
      <c r="Y1548" s="2" t="str">
        <f t="shared" si="222"/>
        <v>Stable</v>
      </c>
      <c r="Z1548" s="2" t="str">
        <f t="shared" si="223"/>
        <v>Check Data</v>
      </c>
    </row>
    <row r="1549" spans="1:26" x14ac:dyDescent="0.3">
      <c r="A1549" t="s">
        <v>1453</v>
      </c>
      <c r="B1549">
        <v>41</v>
      </c>
      <c r="C1549" t="s">
        <v>25</v>
      </c>
      <c r="D1549" t="s">
        <v>37</v>
      </c>
      <c r="E1549">
        <v>206.09</v>
      </c>
      <c r="F1549">
        <v>10</v>
      </c>
      <c r="G1549">
        <v>303</v>
      </c>
      <c r="H1549">
        <v>0</v>
      </c>
      <c r="I1549" t="s">
        <v>40</v>
      </c>
      <c r="J1549">
        <v>65.400000000000006</v>
      </c>
      <c r="K1549" s="1">
        <v>44375</v>
      </c>
      <c r="L1549">
        <v>21</v>
      </c>
      <c r="M1549">
        <v>0.23</v>
      </c>
      <c r="N1549">
        <f>IF(E1549="",Data_Validation!$B$1,E1549)</f>
        <v>206.09</v>
      </c>
      <c r="O1549">
        <f>IF(J1549="",Data_Validation!$B$2,J1549)</f>
        <v>65.400000000000006</v>
      </c>
      <c r="P1549">
        <f t="shared" si="216"/>
        <v>1</v>
      </c>
      <c r="Q1549" s="2">
        <f>CustomerData[[#This Row],[avg_order_value_clean]]*CustomerData[[#This Row],[total_orders]]</f>
        <v>2060.9</v>
      </c>
      <c r="R1549" s="2" t="str">
        <f t="shared" si="224"/>
        <v>Inactive</v>
      </c>
      <c r="S1549" s="2" t="str">
        <f t="shared" si="217"/>
        <v>Medium Risk</v>
      </c>
      <c r="T1549" s="2" t="str">
        <f t="shared" si="218"/>
        <v>35-44</v>
      </c>
      <c r="U1549" s="1">
        <f t="shared" ca="1" si="219"/>
        <v>1886</v>
      </c>
      <c r="V1549" s="2" t="str">
        <f t="shared" si="220"/>
        <v>Low Loyalty</v>
      </c>
      <c r="W1549" s="2" t="str">
        <f t="shared" si="221"/>
        <v>Legitimate</v>
      </c>
      <c r="X1549" s="2" t="str">
        <f>IF(Q1549&lt;Data_Validation!$B$8,"Low Value",IF(Q1549&lt;Data_Validation!$B$9,"Medium Value","High Value"))</f>
        <v>High Value</v>
      </c>
      <c r="Y1549" s="2" t="str">
        <f t="shared" si="222"/>
        <v>High Value - Maintain</v>
      </c>
      <c r="Z1549" s="2" t="str">
        <f t="shared" si="223"/>
        <v>Check Data</v>
      </c>
    </row>
    <row r="1550" spans="1:26" x14ac:dyDescent="0.3">
      <c r="A1550" t="s">
        <v>1303</v>
      </c>
      <c r="B1550">
        <v>28</v>
      </c>
      <c r="C1550" t="s">
        <v>14</v>
      </c>
      <c r="D1550" t="s">
        <v>44</v>
      </c>
      <c r="E1550">
        <v>70.98</v>
      </c>
      <c r="F1550">
        <v>10</v>
      </c>
      <c r="G1550">
        <v>101</v>
      </c>
      <c r="H1550">
        <v>0</v>
      </c>
      <c r="I1550" t="s">
        <v>19</v>
      </c>
      <c r="J1550">
        <v>79</v>
      </c>
      <c r="K1550" s="1">
        <v>45355</v>
      </c>
      <c r="L1550">
        <v>24</v>
      </c>
      <c r="M1550">
        <v>0.36</v>
      </c>
      <c r="N1550">
        <f>IF(E1550="",Data_Validation!$B$1,E1550)</f>
        <v>70.98</v>
      </c>
      <c r="O1550">
        <f>IF(J1550="",Data_Validation!$B$2,J1550)</f>
        <v>79</v>
      </c>
      <c r="P1550">
        <f t="shared" si="216"/>
        <v>4</v>
      </c>
      <c r="Q1550" s="2">
        <f>CustomerData[[#This Row],[avg_order_value_clean]]*CustomerData[[#This Row],[total_orders]]</f>
        <v>709.80000000000007</v>
      </c>
      <c r="R1550" s="2" t="str">
        <f t="shared" si="224"/>
        <v>Inactive</v>
      </c>
      <c r="S1550" s="2" t="str">
        <f t="shared" si="217"/>
        <v>Medium Risk</v>
      </c>
      <c r="T1550" s="2" t="str">
        <f t="shared" si="218"/>
        <v>25-34</v>
      </c>
      <c r="U1550" s="1">
        <f t="shared" ca="1" si="219"/>
        <v>906</v>
      </c>
      <c r="V1550" s="2" t="str">
        <f t="shared" si="220"/>
        <v>Low Loyalty</v>
      </c>
      <c r="W1550" s="2" t="str">
        <f t="shared" si="221"/>
        <v>Legitimate</v>
      </c>
      <c r="X1550" s="2" t="str">
        <f>IF(Q1550&lt;Data_Validation!$B$8,"Low Value",IF(Q1550&lt;Data_Validation!$B$9,"Medium Value","High Value"))</f>
        <v>Low Value</v>
      </c>
      <c r="Y1550" s="2" t="str">
        <f t="shared" si="222"/>
        <v>Stable</v>
      </c>
      <c r="Z1550" s="2" t="str">
        <f t="shared" si="223"/>
        <v>Check Data</v>
      </c>
    </row>
    <row r="1551" spans="1:26" x14ac:dyDescent="0.3">
      <c r="A1551" t="s">
        <v>1454</v>
      </c>
      <c r="B1551">
        <v>52</v>
      </c>
      <c r="C1551" t="s">
        <v>14</v>
      </c>
      <c r="D1551" t="s">
        <v>26</v>
      </c>
      <c r="E1551">
        <v>35.51</v>
      </c>
      <c r="F1551">
        <v>7</v>
      </c>
      <c r="G1551">
        <v>319</v>
      </c>
      <c r="H1551">
        <v>0</v>
      </c>
      <c r="I1551" t="s">
        <v>40</v>
      </c>
      <c r="J1551">
        <v>93.4</v>
      </c>
      <c r="K1551" s="1">
        <v>44771</v>
      </c>
      <c r="L1551">
        <v>37</v>
      </c>
      <c r="M1551">
        <v>0.59</v>
      </c>
      <c r="N1551">
        <f>IF(E1551="",Data_Validation!$B$1,E1551)</f>
        <v>35.51</v>
      </c>
      <c r="O1551">
        <f>IF(J1551="",Data_Validation!$B$2,J1551)</f>
        <v>93.4</v>
      </c>
      <c r="P1551">
        <f t="shared" si="216"/>
        <v>1</v>
      </c>
      <c r="Q1551" s="2">
        <f>CustomerData[[#This Row],[avg_order_value_clean]]*CustomerData[[#This Row],[total_orders]]</f>
        <v>248.57</v>
      </c>
      <c r="R1551" s="2" t="str">
        <f t="shared" si="224"/>
        <v>Inactive</v>
      </c>
      <c r="S1551" s="2" t="str">
        <f t="shared" si="217"/>
        <v>High Risk</v>
      </c>
      <c r="T1551" s="2" t="str">
        <f t="shared" si="218"/>
        <v>45-54</v>
      </c>
      <c r="U1551" s="1">
        <f t="shared" ca="1" si="219"/>
        <v>1490</v>
      </c>
      <c r="V1551" s="2" t="str">
        <f t="shared" si="220"/>
        <v>Low Loyalty</v>
      </c>
      <c r="W1551" s="2" t="str">
        <f t="shared" si="221"/>
        <v>Legitimate</v>
      </c>
      <c r="X1551" s="2" t="str">
        <f>IF(Q1551&lt;Data_Validation!$B$8,"Low Value",IF(Q1551&lt;Data_Validation!$B$9,"Medium Value","High Value"))</f>
        <v>Low Value</v>
      </c>
      <c r="Y1551" s="2" t="str">
        <f t="shared" si="222"/>
        <v>At Risk - Develop</v>
      </c>
      <c r="Z1551" s="2" t="str">
        <f t="shared" si="223"/>
        <v>Check Data</v>
      </c>
    </row>
    <row r="1552" spans="1:26" x14ac:dyDescent="0.3">
      <c r="A1552" t="s">
        <v>1455</v>
      </c>
      <c r="B1552">
        <v>40</v>
      </c>
      <c r="C1552" t="s">
        <v>14</v>
      </c>
      <c r="D1552" t="s">
        <v>37</v>
      </c>
      <c r="E1552">
        <v>32.99</v>
      </c>
      <c r="F1552">
        <v>6</v>
      </c>
      <c r="G1552">
        <v>263</v>
      </c>
      <c r="H1552">
        <v>0</v>
      </c>
      <c r="I1552" t="s">
        <v>40</v>
      </c>
      <c r="J1552">
        <v>87.2</v>
      </c>
      <c r="K1552" s="1">
        <v>44939</v>
      </c>
      <c r="L1552">
        <v>82</v>
      </c>
      <c r="M1552">
        <v>7.0000000000000007E-2</v>
      </c>
      <c r="N1552">
        <f>IF(E1552="",Data_Validation!$B$1,E1552)</f>
        <v>32.99</v>
      </c>
      <c r="O1552">
        <f>IF(J1552="",Data_Validation!$B$2,J1552)</f>
        <v>87.2</v>
      </c>
      <c r="P1552">
        <f t="shared" si="216"/>
        <v>1</v>
      </c>
      <c r="Q1552" s="2">
        <f>CustomerData[[#This Row],[avg_order_value_clean]]*CustomerData[[#This Row],[total_orders]]</f>
        <v>197.94</v>
      </c>
      <c r="R1552" s="2" t="str">
        <f t="shared" si="224"/>
        <v>Inactive</v>
      </c>
      <c r="S1552" s="2" t="str">
        <f t="shared" si="217"/>
        <v>Low Risk</v>
      </c>
      <c r="T1552" s="2" t="str">
        <f t="shared" si="218"/>
        <v>35-44</v>
      </c>
      <c r="U1552" s="1">
        <f t="shared" ca="1" si="219"/>
        <v>1322</v>
      </c>
      <c r="V1552" s="2" t="str">
        <f t="shared" si="220"/>
        <v>High Loyalty</v>
      </c>
      <c r="W1552" s="2" t="str">
        <f t="shared" si="221"/>
        <v>Legitimate</v>
      </c>
      <c r="X1552" s="2" t="str">
        <f>IF(Q1552&lt;Data_Validation!$B$8,"Low Value",IF(Q1552&lt;Data_Validation!$B$9,"Medium Value","High Value"))</f>
        <v>Low Value</v>
      </c>
      <c r="Y1552" s="2" t="str">
        <f t="shared" si="222"/>
        <v>Stable</v>
      </c>
      <c r="Z1552" s="2" t="str">
        <f t="shared" si="223"/>
        <v>Check Data</v>
      </c>
    </row>
    <row r="1553" spans="1:26" x14ac:dyDescent="0.3">
      <c r="A1553" t="s">
        <v>1456</v>
      </c>
      <c r="B1553">
        <v>34</v>
      </c>
      <c r="C1553" t="s">
        <v>25</v>
      </c>
      <c r="D1553" t="s">
        <v>37</v>
      </c>
      <c r="E1553">
        <v>54.1</v>
      </c>
      <c r="F1553">
        <v>11</v>
      </c>
      <c r="G1553">
        <v>364</v>
      </c>
      <c r="H1553">
        <v>0</v>
      </c>
      <c r="I1553" t="s">
        <v>16</v>
      </c>
      <c r="J1553">
        <v>67.7</v>
      </c>
      <c r="K1553" s="1">
        <v>44036</v>
      </c>
      <c r="L1553">
        <v>44</v>
      </c>
      <c r="M1553">
        <v>0.15</v>
      </c>
      <c r="N1553">
        <f>IF(E1553="",Data_Validation!$B$1,E1553)</f>
        <v>54.1</v>
      </c>
      <c r="O1553">
        <f>IF(J1553="",Data_Validation!$B$2,J1553)</f>
        <v>67.7</v>
      </c>
      <c r="P1553">
        <f t="shared" si="216"/>
        <v>2</v>
      </c>
      <c r="Q1553" s="2">
        <f>CustomerData[[#This Row],[avg_order_value_clean]]*CustomerData[[#This Row],[total_orders]]</f>
        <v>595.1</v>
      </c>
      <c r="R1553" s="2" t="str">
        <f t="shared" si="224"/>
        <v>Inactive</v>
      </c>
      <c r="S1553" s="2" t="str">
        <f t="shared" si="217"/>
        <v>Low Risk</v>
      </c>
      <c r="T1553" s="2" t="str">
        <f t="shared" si="218"/>
        <v>25-34</v>
      </c>
      <c r="U1553" s="1">
        <f t="shared" ca="1" si="219"/>
        <v>2225</v>
      </c>
      <c r="V1553" s="2" t="str">
        <f t="shared" si="220"/>
        <v>Medium Loyalty</v>
      </c>
      <c r="W1553" s="2" t="str">
        <f t="shared" si="221"/>
        <v>Legitimate</v>
      </c>
      <c r="X1553" s="2" t="str">
        <f>IF(Q1553&lt;Data_Validation!$B$8,"Low Value",IF(Q1553&lt;Data_Validation!$B$9,"Medium Value","High Value"))</f>
        <v>Low Value</v>
      </c>
      <c r="Y1553" s="2" t="str">
        <f t="shared" si="222"/>
        <v>Stable</v>
      </c>
      <c r="Z1553" s="2" t="str">
        <f t="shared" si="223"/>
        <v>Check Data</v>
      </c>
    </row>
    <row r="1554" spans="1:26" x14ac:dyDescent="0.3">
      <c r="A1554" t="s">
        <v>1457</v>
      </c>
      <c r="B1554">
        <v>18</v>
      </c>
      <c r="C1554" t="s">
        <v>14</v>
      </c>
      <c r="D1554" t="s">
        <v>52</v>
      </c>
      <c r="E1554">
        <v>189.48</v>
      </c>
      <c r="F1554">
        <v>7</v>
      </c>
      <c r="G1554">
        <v>229</v>
      </c>
      <c r="H1554">
        <v>0</v>
      </c>
      <c r="I1554" t="s">
        <v>16</v>
      </c>
      <c r="J1554">
        <v>71.099999999999994</v>
      </c>
      <c r="K1554" s="1">
        <v>45558</v>
      </c>
      <c r="L1554">
        <v>83</v>
      </c>
      <c r="M1554">
        <v>0.13</v>
      </c>
      <c r="N1554">
        <f>IF(E1554="",Data_Validation!$B$1,E1554)</f>
        <v>189.48</v>
      </c>
      <c r="O1554">
        <f>IF(J1554="",Data_Validation!$B$2,J1554)</f>
        <v>71.099999999999994</v>
      </c>
      <c r="P1554">
        <f t="shared" si="216"/>
        <v>2</v>
      </c>
      <c r="Q1554" s="2">
        <f>CustomerData[[#This Row],[avg_order_value_clean]]*CustomerData[[#This Row],[total_orders]]</f>
        <v>1326.36</v>
      </c>
      <c r="R1554" s="2" t="str">
        <f t="shared" si="224"/>
        <v>Inactive</v>
      </c>
      <c r="S1554" s="2" t="str">
        <f t="shared" si="217"/>
        <v>Low Risk</v>
      </c>
      <c r="T1554" s="2" t="str">
        <f t="shared" si="218"/>
        <v>Under 25</v>
      </c>
      <c r="U1554" s="1">
        <f t="shared" ca="1" si="219"/>
        <v>703</v>
      </c>
      <c r="V1554" s="2" t="str">
        <f t="shared" si="220"/>
        <v>High Loyalty</v>
      </c>
      <c r="W1554" s="2" t="str">
        <f t="shared" si="221"/>
        <v>Legitimate</v>
      </c>
      <c r="X1554" s="2" t="str">
        <f>IF(Q1554&lt;Data_Validation!$B$8,"Low Value",IF(Q1554&lt;Data_Validation!$B$9,"Medium Value","High Value"))</f>
        <v>Low Value</v>
      </c>
      <c r="Y1554" s="2" t="str">
        <f t="shared" si="222"/>
        <v>Stable</v>
      </c>
      <c r="Z1554" s="2" t="str">
        <f t="shared" si="223"/>
        <v>Check Data</v>
      </c>
    </row>
    <row r="1555" spans="1:26" x14ac:dyDescent="0.3">
      <c r="A1555" t="s">
        <v>1458</v>
      </c>
      <c r="B1555">
        <v>32</v>
      </c>
      <c r="C1555" t="s">
        <v>21</v>
      </c>
      <c r="D1555" t="s">
        <v>52</v>
      </c>
      <c r="E1555">
        <v>67.569999999999993</v>
      </c>
      <c r="F1555">
        <v>14</v>
      </c>
      <c r="G1555">
        <v>122</v>
      </c>
      <c r="H1555">
        <v>0</v>
      </c>
      <c r="I1555" t="s">
        <v>29</v>
      </c>
      <c r="J1555">
        <v>34.299999999999997</v>
      </c>
      <c r="K1555" s="1">
        <v>44901</v>
      </c>
      <c r="L1555">
        <v>5</v>
      </c>
      <c r="M1555">
        <v>0.43</v>
      </c>
      <c r="N1555">
        <f>IF(E1555="",Data_Validation!$B$1,E1555)</f>
        <v>67.569999999999993</v>
      </c>
      <c r="O1555">
        <f>IF(J1555="",Data_Validation!$B$2,J1555)</f>
        <v>34.299999999999997</v>
      </c>
      <c r="P1555">
        <f t="shared" si="216"/>
        <v>2</v>
      </c>
      <c r="Q1555" s="2">
        <f>CustomerData[[#This Row],[avg_order_value_clean]]*CustomerData[[#This Row],[total_orders]]</f>
        <v>945.9799999999999</v>
      </c>
      <c r="R1555" s="2" t="str">
        <f t="shared" si="224"/>
        <v>Inactive</v>
      </c>
      <c r="S1555" s="2" t="str">
        <f t="shared" si="217"/>
        <v>Medium Risk</v>
      </c>
      <c r="T1555" s="2" t="str">
        <f t="shared" si="218"/>
        <v>25-34</v>
      </c>
      <c r="U1555" s="1">
        <f t="shared" ca="1" si="219"/>
        <v>1360</v>
      </c>
      <c r="V1555" s="2" t="str">
        <f t="shared" si="220"/>
        <v>Low Loyalty</v>
      </c>
      <c r="W1555" s="2" t="str">
        <f t="shared" si="221"/>
        <v>Legitimate</v>
      </c>
      <c r="X1555" s="2" t="str">
        <f>IF(Q1555&lt;Data_Validation!$B$8,"Low Value",IF(Q1555&lt;Data_Validation!$B$9,"Medium Value","High Value"))</f>
        <v>Low Value</v>
      </c>
      <c r="Y1555" s="2" t="str">
        <f t="shared" si="222"/>
        <v>Stable</v>
      </c>
      <c r="Z1555" s="2" t="str">
        <f t="shared" si="223"/>
        <v>Check Data</v>
      </c>
    </row>
    <row r="1556" spans="1:26" x14ac:dyDescent="0.3">
      <c r="A1556" t="s">
        <v>1459</v>
      </c>
      <c r="B1556">
        <v>49</v>
      </c>
      <c r="C1556" t="s">
        <v>21</v>
      </c>
      <c r="D1556" t="s">
        <v>22</v>
      </c>
      <c r="E1556">
        <v>89.67</v>
      </c>
      <c r="F1556">
        <v>10</v>
      </c>
      <c r="G1556">
        <v>226</v>
      </c>
      <c r="H1556">
        <v>0</v>
      </c>
      <c r="I1556" t="s">
        <v>19</v>
      </c>
      <c r="J1556">
        <v>22.4</v>
      </c>
      <c r="K1556" s="1">
        <v>45345</v>
      </c>
      <c r="L1556">
        <v>61</v>
      </c>
      <c r="M1556">
        <v>0.12</v>
      </c>
      <c r="N1556">
        <f>IF(E1556="",Data_Validation!$B$1,E1556)</f>
        <v>89.67</v>
      </c>
      <c r="O1556">
        <f>IF(J1556="",Data_Validation!$B$2,J1556)</f>
        <v>22.4</v>
      </c>
      <c r="P1556">
        <f t="shared" si="216"/>
        <v>1</v>
      </c>
      <c r="Q1556" s="2">
        <f>CustomerData[[#This Row],[avg_order_value_clean]]*CustomerData[[#This Row],[total_orders]]</f>
        <v>896.7</v>
      </c>
      <c r="R1556" s="2" t="str">
        <f t="shared" si="224"/>
        <v>Inactive</v>
      </c>
      <c r="S1556" s="2" t="str">
        <f t="shared" si="217"/>
        <v>Low Risk</v>
      </c>
      <c r="T1556" s="2" t="str">
        <f t="shared" si="218"/>
        <v>45-54</v>
      </c>
      <c r="U1556" s="1">
        <f t="shared" ca="1" si="219"/>
        <v>916</v>
      </c>
      <c r="V1556" s="2" t="str">
        <f t="shared" si="220"/>
        <v>Medium Loyalty</v>
      </c>
      <c r="W1556" s="2" t="str">
        <f t="shared" si="221"/>
        <v>Legitimate</v>
      </c>
      <c r="X1556" s="2" t="str">
        <f>IF(Q1556&lt;Data_Validation!$B$8,"Low Value",IF(Q1556&lt;Data_Validation!$B$9,"Medium Value","High Value"))</f>
        <v>Low Value</v>
      </c>
      <c r="Y1556" s="2" t="str">
        <f t="shared" si="222"/>
        <v>Stable</v>
      </c>
      <c r="Z1556" s="2" t="str">
        <f t="shared" si="223"/>
        <v>Check Data</v>
      </c>
    </row>
    <row r="1557" spans="1:26" x14ac:dyDescent="0.3">
      <c r="A1557" t="s">
        <v>1460</v>
      </c>
      <c r="B1557">
        <v>77</v>
      </c>
      <c r="C1557" t="s">
        <v>21</v>
      </c>
      <c r="D1557" t="s">
        <v>15</v>
      </c>
      <c r="E1557">
        <v>235.59</v>
      </c>
      <c r="F1557">
        <v>11</v>
      </c>
      <c r="G1557">
        <v>227</v>
      </c>
      <c r="H1557">
        <v>0</v>
      </c>
      <c r="I1557" t="s">
        <v>29</v>
      </c>
      <c r="J1557">
        <v>95.9</v>
      </c>
      <c r="K1557" s="1">
        <v>44748</v>
      </c>
      <c r="L1557">
        <v>44</v>
      </c>
      <c r="M1557">
        <v>0.28999999999999998</v>
      </c>
      <c r="N1557">
        <f>IF(E1557="",Data_Validation!$B$1,E1557)</f>
        <v>235.59</v>
      </c>
      <c r="O1557">
        <f>IF(J1557="",Data_Validation!$B$2,J1557)</f>
        <v>95.9</v>
      </c>
      <c r="P1557">
        <f t="shared" si="216"/>
        <v>2</v>
      </c>
      <c r="Q1557" s="2">
        <f>CustomerData[[#This Row],[avg_order_value_clean]]*CustomerData[[#This Row],[total_orders]]</f>
        <v>2591.4900000000002</v>
      </c>
      <c r="R1557" s="2" t="str">
        <f t="shared" si="224"/>
        <v>Inactive</v>
      </c>
      <c r="S1557" s="2" t="str">
        <f t="shared" si="217"/>
        <v>Medium Risk</v>
      </c>
      <c r="T1557" s="2" t="str">
        <f t="shared" si="218"/>
        <v>55+</v>
      </c>
      <c r="U1557" s="1">
        <f t="shared" ca="1" si="219"/>
        <v>1513</v>
      </c>
      <c r="V1557" s="2" t="str">
        <f t="shared" si="220"/>
        <v>Medium Loyalty</v>
      </c>
      <c r="W1557" s="2" t="str">
        <f t="shared" si="221"/>
        <v>Legitimate</v>
      </c>
      <c r="X1557" s="2" t="str">
        <f>IF(Q1557&lt;Data_Validation!$B$8,"Low Value",IF(Q1557&lt;Data_Validation!$B$9,"Medium Value","High Value"))</f>
        <v>High Value</v>
      </c>
      <c r="Y1557" s="2" t="str">
        <f t="shared" si="222"/>
        <v>High Value - Maintain</v>
      </c>
      <c r="Z1557" s="2" t="str">
        <f t="shared" si="223"/>
        <v>Check Data</v>
      </c>
    </row>
    <row r="1558" spans="1:26" x14ac:dyDescent="0.3">
      <c r="A1558" t="s">
        <v>47</v>
      </c>
      <c r="B1558">
        <v>26</v>
      </c>
      <c r="C1558" t="s">
        <v>14</v>
      </c>
      <c r="D1558" t="s">
        <v>44</v>
      </c>
      <c r="E1558">
        <v>122.06</v>
      </c>
      <c r="F1558">
        <v>12</v>
      </c>
      <c r="G1558">
        <v>152</v>
      </c>
      <c r="H1558">
        <v>0</v>
      </c>
      <c r="I1558" t="s">
        <v>23</v>
      </c>
      <c r="J1558">
        <v>97.6</v>
      </c>
      <c r="K1558" s="1">
        <v>44954</v>
      </c>
      <c r="L1558">
        <v>91</v>
      </c>
      <c r="M1558">
        <v>0.33</v>
      </c>
      <c r="N1558">
        <f>IF(E1558="",Data_Validation!$B$1,E1558)</f>
        <v>122.06</v>
      </c>
      <c r="O1558">
        <f>IF(J1558="",Data_Validation!$B$2,J1558)</f>
        <v>97.6</v>
      </c>
      <c r="P1558">
        <f t="shared" si="216"/>
        <v>3</v>
      </c>
      <c r="Q1558" s="2">
        <f>CustomerData[[#This Row],[avg_order_value_clean]]*CustomerData[[#This Row],[total_orders]]</f>
        <v>1464.72</v>
      </c>
      <c r="R1558" s="2" t="str">
        <f t="shared" si="224"/>
        <v>Inactive</v>
      </c>
      <c r="S1558" s="2" t="str">
        <f t="shared" si="217"/>
        <v>Medium Risk</v>
      </c>
      <c r="T1558" s="2" t="str">
        <f t="shared" si="218"/>
        <v>25-34</v>
      </c>
      <c r="U1558" s="1">
        <f t="shared" ca="1" si="219"/>
        <v>1307</v>
      </c>
      <c r="V1558" s="2" t="str">
        <f t="shared" si="220"/>
        <v>High Loyalty</v>
      </c>
      <c r="W1558" s="2" t="str">
        <f t="shared" si="221"/>
        <v>Legitimate</v>
      </c>
      <c r="X1558" s="2" t="str">
        <f>IF(Q1558&lt;Data_Validation!$B$8,"Low Value",IF(Q1558&lt;Data_Validation!$B$9,"Medium Value","High Value"))</f>
        <v>Low Value</v>
      </c>
      <c r="Y1558" s="2" t="str">
        <f t="shared" si="222"/>
        <v>Stable</v>
      </c>
      <c r="Z1558" s="2" t="str">
        <f t="shared" si="223"/>
        <v>Check Data</v>
      </c>
    </row>
    <row r="1559" spans="1:26" x14ac:dyDescent="0.3">
      <c r="A1559" t="s">
        <v>1461</v>
      </c>
      <c r="B1559">
        <v>32</v>
      </c>
      <c r="C1559" t="s">
        <v>14</v>
      </c>
      <c r="D1559" t="s">
        <v>22</v>
      </c>
      <c r="E1559">
        <v>28.53</v>
      </c>
      <c r="F1559">
        <v>9</v>
      </c>
      <c r="G1559">
        <v>308</v>
      </c>
      <c r="H1559">
        <v>0</v>
      </c>
      <c r="I1559" t="s">
        <v>40</v>
      </c>
      <c r="J1559">
        <v>42.5</v>
      </c>
      <c r="K1559" s="1">
        <v>45197</v>
      </c>
      <c r="L1559">
        <v>6</v>
      </c>
      <c r="M1559">
        <v>0.16</v>
      </c>
      <c r="N1559">
        <f>IF(E1559="",Data_Validation!$B$1,E1559)</f>
        <v>28.53</v>
      </c>
      <c r="O1559">
        <f>IF(J1559="",Data_Validation!$B$2,J1559)</f>
        <v>42.5</v>
      </c>
      <c r="P1559">
        <f t="shared" si="216"/>
        <v>1</v>
      </c>
      <c r="Q1559" s="2">
        <f>CustomerData[[#This Row],[avg_order_value_clean]]*CustomerData[[#This Row],[total_orders]]</f>
        <v>256.77</v>
      </c>
      <c r="R1559" s="2" t="str">
        <f t="shared" si="224"/>
        <v>Inactive</v>
      </c>
      <c r="S1559" s="2" t="str">
        <f t="shared" si="217"/>
        <v>Low Risk</v>
      </c>
      <c r="T1559" s="2" t="str">
        <f t="shared" si="218"/>
        <v>25-34</v>
      </c>
      <c r="U1559" s="1">
        <f t="shared" ca="1" si="219"/>
        <v>1064</v>
      </c>
      <c r="V1559" s="2" t="str">
        <f t="shared" si="220"/>
        <v>Low Loyalty</v>
      </c>
      <c r="W1559" s="2" t="str">
        <f t="shared" si="221"/>
        <v>Legitimate</v>
      </c>
      <c r="X1559" s="2" t="str">
        <f>IF(Q1559&lt;Data_Validation!$B$8,"Low Value",IF(Q1559&lt;Data_Validation!$B$9,"Medium Value","High Value"))</f>
        <v>Low Value</v>
      </c>
      <c r="Y1559" s="2" t="str">
        <f t="shared" si="222"/>
        <v>Stable</v>
      </c>
      <c r="Z1559" s="2" t="str">
        <f t="shared" si="223"/>
        <v>Check Data</v>
      </c>
    </row>
    <row r="1560" spans="1:26" x14ac:dyDescent="0.3">
      <c r="A1560" t="s">
        <v>654</v>
      </c>
      <c r="B1560">
        <v>45</v>
      </c>
      <c r="C1560" t="s">
        <v>14</v>
      </c>
      <c r="D1560" t="s">
        <v>28</v>
      </c>
      <c r="E1560">
        <v>138.49</v>
      </c>
      <c r="F1560">
        <v>16</v>
      </c>
      <c r="G1560">
        <v>304</v>
      </c>
      <c r="H1560">
        <v>0</v>
      </c>
      <c r="I1560" t="s">
        <v>40</v>
      </c>
      <c r="J1560">
        <v>41.1</v>
      </c>
      <c r="K1560" s="1">
        <v>44864</v>
      </c>
      <c r="L1560">
        <v>78</v>
      </c>
      <c r="M1560">
        <v>0.67</v>
      </c>
      <c r="N1560">
        <f>IF(E1560="",Data_Validation!$B$1,E1560)</f>
        <v>138.49</v>
      </c>
      <c r="O1560">
        <f>IF(J1560="",Data_Validation!$B$2,J1560)</f>
        <v>41.1</v>
      </c>
      <c r="P1560">
        <f t="shared" si="216"/>
        <v>4</v>
      </c>
      <c r="Q1560" s="2">
        <f>CustomerData[[#This Row],[avg_order_value_clean]]*CustomerData[[#This Row],[total_orders]]</f>
        <v>2215.84</v>
      </c>
      <c r="R1560" s="2" t="str">
        <f t="shared" si="224"/>
        <v>Inactive</v>
      </c>
      <c r="S1560" s="2" t="str">
        <f t="shared" si="217"/>
        <v>High Risk</v>
      </c>
      <c r="T1560" s="2" t="str">
        <f t="shared" si="218"/>
        <v>45-54</v>
      </c>
      <c r="U1560" s="1">
        <f t="shared" ca="1" si="219"/>
        <v>1397</v>
      </c>
      <c r="V1560" s="2" t="str">
        <f t="shared" si="220"/>
        <v>High Loyalty</v>
      </c>
      <c r="W1560" s="2" t="str">
        <f t="shared" si="221"/>
        <v>Legitimate</v>
      </c>
      <c r="X1560" s="2" t="str">
        <f>IF(Q1560&lt;Data_Validation!$B$8,"Low Value",IF(Q1560&lt;Data_Validation!$B$9,"Medium Value","High Value"))</f>
        <v>High Value</v>
      </c>
      <c r="Y1560" s="2" t="str">
        <f t="shared" si="222"/>
        <v>Critical - Retain</v>
      </c>
      <c r="Z1560" s="2" t="str">
        <f t="shared" si="223"/>
        <v>Check Data</v>
      </c>
    </row>
    <row r="1561" spans="1:26" x14ac:dyDescent="0.3">
      <c r="A1561" t="s">
        <v>1462</v>
      </c>
      <c r="B1561">
        <v>41</v>
      </c>
      <c r="C1561" t="s">
        <v>21</v>
      </c>
      <c r="D1561" t="s">
        <v>44</v>
      </c>
      <c r="E1561">
        <v>39.31</v>
      </c>
      <c r="F1561">
        <v>10</v>
      </c>
      <c r="G1561">
        <v>327</v>
      </c>
      <c r="H1561">
        <v>0</v>
      </c>
      <c r="I1561" t="s">
        <v>16</v>
      </c>
      <c r="J1561">
        <v>45.2</v>
      </c>
      <c r="K1561" s="1">
        <v>44936</v>
      </c>
      <c r="L1561">
        <v>3</v>
      </c>
      <c r="M1561">
        <v>0.04</v>
      </c>
      <c r="N1561">
        <f>IF(E1561="",Data_Validation!$B$1,E1561)</f>
        <v>39.31</v>
      </c>
      <c r="O1561">
        <f>IF(J1561="",Data_Validation!$B$2,J1561)</f>
        <v>45.2</v>
      </c>
      <c r="P1561">
        <f t="shared" si="216"/>
        <v>2</v>
      </c>
      <c r="Q1561" s="2">
        <f>CustomerData[[#This Row],[avg_order_value_clean]]*CustomerData[[#This Row],[total_orders]]</f>
        <v>393.1</v>
      </c>
      <c r="R1561" s="2" t="str">
        <f t="shared" si="224"/>
        <v>Inactive</v>
      </c>
      <c r="S1561" s="2" t="str">
        <f t="shared" si="217"/>
        <v>Low Risk</v>
      </c>
      <c r="T1561" s="2" t="str">
        <f t="shared" si="218"/>
        <v>35-44</v>
      </c>
      <c r="U1561" s="1">
        <f t="shared" ca="1" si="219"/>
        <v>1325</v>
      </c>
      <c r="V1561" s="2" t="str">
        <f t="shared" si="220"/>
        <v>Low Loyalty</v>
      </c>
      <c r="W1561" s="2" t="str">
        <f t="shared" si="221"/>
        <v>Legitimate</v>
      </c>
      <c r="X1561" s="2" t="str">
        <f>IF(Q1561&lt;Data_Validation!$B$8,"Low Value",IF(Q1561&lt;Data_Validation!$B$9,"Medium Value","High Value"))</f>
        <v>Low Value</v>
      </c>
      <c r="Y1561" s="2" t="str">
        <f t="shared" si="222"/>
        <v>Stable</v>
      </c>
      <c r="Z1561" s="2" t="str">
        <f t="shared" si="223"/>
        <v>Check Data</v>
      </c>
    </row>
    <row r="1562" spans="1:26" x14ac:dyDescent="0.3">
      <c r="A1562" t="s">
        <v>1463</v>
      </c>
      <c r="B1562">
        <v>77</v>
      </c>
      <c r="C1562" t="s">
        <v>14</v>
      </c>
      <c r="D1562" t="s">
        <v>52</v>
      </c>
      <c r="F1562">
        <v>16</v>
      </c>
      <c r="G1562">
        <v>148</v>
      </c>
      <c r="H1562">
        <v>0</v>
      </c>
      <c r="I1562" t="s">
        <v>23</v>
      </c>
      <c r="J1562">
        <v>46.1</v>
      </c>
      <c r="K1562" s="1">
        <v>44701</v>
      </c>
      <c r="L1562">
        <v>65</v>
      </c>
      <c r="M1562">
        <v>0.33</v>
      </c>
      <c r="N1562">
        <f>IF(E1562="",Data_Validation!$B$1,E1562)</f>
        <v>250</v>
      </c>
      <c r="O1562">
        <f>IF(J1562="",Data_Validation!$B$2,J1562)</f>
        <v>46.1</v>
      </c>
      <c r="P1562">
        <f t="shared" si="216"/>
        <v>1</v>
      </c>
      <c r="Q1562" s="2">
        <f>CustomerData[[#This Row],[avg_order_value_clean]]*CustomerData[[#This Row],[total_orders]]</f>
        <v>4000</v>
      </c>
      <c r="R1562" s="2" t="str">
        <f t="shared" si="224"/>
        <v>Inactive</v>
      </c>
      <c r="S1562" s="2" t="str">
        <f t="shared" si="217"/>
        <v>Medium Risk</v>
      </c>
      <c r="T1562" s="2" t="str">
        <f t="shared" si="218"/>
        <v>55+</v>
      </c>
      <c r="U1562" s="1">
        <f t="shared" ca="1" si="219"/>
        <v>1560</v>
      </c>
      <c r="V1562" s="2" t="str">
        <f t="shared" si="220"/>
        <v>Medium Loyalty</v>
      </c>
      <c r="W1562" s="2" t="str">
        <f t="shared" si="221"/>
        <v>Legitimate</v>
      </c>
      <c r="X1562" s="2" t="str">
        <f>IF(Q1562&lt;Data_Validation!$B$8,"Low Value",IF(Q1562&lt;Data_Validation!$B$9,"Medium Value","High Value"))</f>
        <v>High Value</v>
      </c>
      <c r="Y1562" s="2" t="str">
        <f t="shared" si="222"/>
        <v>High Value - Maintain</v>
      </c>
      <c r="Z1562" s="2" t="str">
        <f t="shared" si="223"/>
        <v>Check Data</v>
      </c>
    </row>
    <row r="1563" spans="1:26" x14ac:dyDescent="0.3">
      <c r="A1563" t="s">
        <v>1464</v>
      </c>
      <c r="B1563">
        <v>78</v>
      </c>
      <c r="C1563" t="s">
        <v>14</v>
      </c>
      <c r="D1563" t="s">
        <v>37</v>
      </c>
      <c r="E1563">
        <v>78.290000000000006</v>
      </c>
      <c r="F1563">
        <v>5</v>
      </c>
      <c r="G1563">
        <v>306</v>
      </c>
      <c r="H1563">
        <v>0</v>
      </c>
      <c r="I1563" t="s">
        <v>40</v>
      </c>
      <c r="J1563">
        <v>84.2</v>
      </c>
      <c r="K1563" s="1">
        <v>45275</v>
      </c>
      <c r="L1563">
        <v>31</v>
      </c>
      <c r="M1563">
        <v>0.15</v>
      </c>
      <c r="N1563">
        <f>IF(E1563="",Data_Validation!$B$1,E1563)</f>
        <v>78.290000000000006</v>
      </c>
      <c r="O1563">
        <f>IF(J1563="",Data_Validation!$B$2,J1563)</f>
        <v>84.2</v>
      </c>
      <c r="P1563">
        <f t="shared" si="216"/>
        <v>2</v>
      </c>
      <c r="Q1563" s="2">
        <f>CustomerData[[#This Row],[avg_order_value_clean]]*CustomerData[[#This Row],[total_orders]]</f>
        <v>391.45000000000005</v>
      </c>
      <c r="R1563" s="2" t="str">
        <f t="shared" si="224"/>
        <v>Inactive</v>
      </c>
      <c r="S1563" s="2" t="str">
        <f t="shared" si="217"/>
        <v>Low Risk</v>
      </c>
      <c r="T1563" s="2" t="str">
        <f t="shared" si="218"/>
        <v>55+</v>
      </c>
      <c r="U1563" s="1">
        <f t="shared" ca="1" si="219"/>
        <v>986</v>
      </c>
      <c r="V1563" s="2" t="str">
        <f t="shared" si="220"/>
        <v>Low Loyalty</v>
      </c>
      <c r="W1563" s="2" t="str">
        <f t="shared" si="221"/>
        <v>Legitimate</v>
      </c>
      <c r="X1563" s="2" t="str">
        <f>IF(Q1563&lt;Data_Validation!$B$8,"Low Value",IF(Q1563&lt;Data_Validation!$B$9,"Medium Value","High Value"))</f>
        <v>Low Value</v>
      </c>
      <c r="Y1563" s="2" t="str">
        <f t="shared" si="222"/>
        <v>Stable</v>
      </c>
      <c r="Z1563" s="2" t="str">
        <f t="shared" si="223"/>
        <v>Check Data</v>
      </c>
    </row>
    <row r="1564" spans="1:26" x14ac:dyDescent="0.3">
      <c r="A1564" t="s">
        <v>1465</v>
      </c>
      <c r="B1564">
        <v>52</v>
      </c>
      <c r="C1564" t="s">
        <v>21</v>
      </c>
      <c r="D1564" t="s">
        <v>35</v>
      </c>
      <c r="E1564">
        <v>111.84</v>
      </c>
      <c r="F1564">
        <v>9</v>
      </c>
      <c r="G1564">
        <v>8</v>
      </c>
      <c r="H1564">
        <v>0</v>
      </c>
      <c r="I1564" t="s">
        <v>40</v>
      </c>
      <c r="J1564">
        <v>43.1</v>
      </c>
      <c r="K1564" s="1">
        <v>45815</v>
      </c>
      <c r="L1564">
        <v>55</v>
      </c>
      <c r="M1564">
        <v>0.16</v>
      </c>
      <c r="N1564">
        <f>IF(E1564="",Data_Validation!$B$1,E1564)</f>
        <v>111.84</v>
      </c>
      <c r="O1564">
        <f>IF(J1564="",Data_Validation!$B$2,J1564)</f>
        <v>43.1</v>
      </c>
      <c r="P1564">
        <f t="shared" si="216"/>
        <v>1</v>
      </c>
      <c r="Q1564" s="2">
        <f>CustomerData[[#This Row],[avg_order_value_clean]]*CustomerData[[#This Row],[total_orders]]</f>
        <v>1006.5600000000001</v>
      </c>
      <c r="R1564" s="2" t="str">
        <f t="shared" si="224"/>
        <v>Active</v>
      </c>
      <c r="S1564" s="2" t="str">
        <f t="shared" si="217"/>
        <v>Low Risk</v>
      </c>
      <c r="T1564" s="2" t="str">
        <f t="shared" si="218"/>
        <v>45-54</v>
      </c>
      <c r="U1564" s="1">
        <f t="shared" ca="1" si="219"/>
        <v>446</v>
      </c>
      <c r="V1564" s="2" t="str">
        <f t="shared" si="220"/>
        <v>Medium Loyalty</v>
      </c>
      <c r="W1564" s="2" t="str">
        <f t="shared" si="221"/>
        <v>Legitimate</v>
      </c>
      <c r="X1564" s="2" t="str">
        <f>IF(Q1564&lt;Data_Validation!$B$8,"Low Value",IF(Q1564&lt;Data_Validation!$B$9,"Medium Value","High Value"))</f>
        <v>Low Value</v>
      </c>
      <c r="Y1564" s="2" t="str">
        <f t="shared" si="222"/>
        <v>Stable</v>
      </c>
      <c r="Z1564" s="2" t="str">
        <f t="shared" si="223"/>
        <v>Check Data</v>
      </c>
    </row>
    <row r="1565" spans="1:26" x14ac:dyDescent="0.3">
      <c r="A1565" t="s">
        <v>1466</v>
      </c>
      <c r="B1565">
        <v>39</v>
      </c>
      <c r="C1565" t="s">
        <v>14</v>
      </c>
      <c r="D1565" t="s">
        <v>37</v>
      </c>
      <c r="E1565">
        <v>76.760000000000005</v>
      </c>
      <c r="F1565">
        <v>10</v>
      </c>
      <c r="G1565">
        <v>319</v>
      </c>
      <c r="H1565">
        <v>0</v>
      </c>
      <c r="I1565" t="s">
        <v>23</v>
      </c>
      <c r="J1565">
        <v>88.2</v>
      </c>
      <c r="K1565" s="1">
        <v>44623</v>
      </c>
      <c r="L1565">
        <v>45</v>
      </c>
      <c r="M1565">
        <v>0.02</v>
      </c>
      <c r="N1565">
        <f>IF(E1565="",Data_Validation!$B$1,E1565)</f>
        <v>76.760000000000005</v>
      </c>
      <c r="O1565">
        <f>IF(J1565="",Data_Validation!$B$2,J1565)</f>
        <v>88.2</v>
      </c>
      <c r="P1565">
        <f t="shared" si="216"/>
        <v>2</v>
      </c>
      <c r="Q1565" s="2">
        <f>CustomerData[[#This Row],[avg_order_value_clean]]*CustomerData[[#This Row],[total_orders]]</f>
        <v>767.6</v>
      </c>
      <c r="R1565" s="2" t="str">
        <f t="shared" si="224"/>
        <v>Inactive</v>
      </c>
      <c r="S1565" s="2" t="str">
        <f t="shared" si="217"/>
        <v>Low Risk</v>
      </c>
      <c r="T1565" s="2" t="str">
        <f t="shared" si="218"/>
        <v>35-44</v>
      </c>
      <c r="U1565" s="1">
        <f t="shared" ca="1" si="219"/>
        <v>1638</v>
      </c>
      <c r="V1565" s="2" t="str">
        <f t="shared" si="220"/>
        <v>Medium Loyalty</v>
      </c>
      <c r="W1565" s="2" t="str">
        <f t="shared" si="221"/>
        <v>Legitimate</v>
      </c>
      <c r="X1565" s="2" t="str">
        <f>IF(Q1565&lt;Data_Validation!$B$8,"Low Value",IF(Q1565&lt;Data_Validation!$B$9,"Medium Value","High Value"))</f>
        <v>Low Value</v>
      </c>
      <c r="Y1565" s="2" t="str">
        <f t="shared" si="222"/>
        <v>Stable</v>
      </c>
      <c r="Z1565" s="2" t="str">
        <f t="shared" si="223"/>
        <v>Check Data</v>
      </c>
    </row>
    <row r="1566" spans="1:26" x14ac:dyDescent="0.3">
      <c r="A1566" t="s">
        <v>1467</v>
      </c>
      <c r="B1566">
        <v>44</v>
      </c>
      <c r="C1566" t="s">
        <v>21</v>
      </c>
      <c r="D1566" t="s">
        <v>18</v>
      </c>
      <c r="E1566">
        <v>180.06</v>
      </c>
      <c r="F1566">
        <v>5</v>
      </c>
      <c r="G1566">
        <v>223</v>
      </c>
      <c r="H1566">
        <v>0</v>
      </c>
      <c r="I1566" t="s">
        <v>23</v>
      </c>
      <c r="J1566">
        <v>69.5</v>
      </c>
      <c r="K1566" s="1">
        <v>45784</v>
      </c>
      <c r="L1566">
        <v>74</v>
      </c>
      <c r="M1566">
        <v>0.18</v>
      </c>
      <c r="N1566">
        <f>IF(E1566="",Data_Validation!$B$1,E1566)</f>
        <v>180.06</v>
      </c>
      <c r="O1566">
        <f>IF(J1566="",Data_Validation!$B$2,J1566)</f>
        <v>69.5</v>
      </c>
      <c r="P1566">
        <f t="shared" si="216"/>
        <v>1</v>
      </c>
      <c r="Q1566" s="2">
        <f>CustomerData[[#This Row],[avg_order_value_clean]]*CustomerData[[#This Row],[total_orders]]</f>
        <v>900.3</v>
      </c>
      <c r="R1566" s="2" t="str">
        <f t="shared" si="224"/>
        <v>Inactive</v>
      </c>
      <c r="S1566" s="2" t="str">
        <f t="shared" si="217"/>
        <v>Low Risk</v>
      </c>
      <c r="T1566" s="2" t="str">
        <f t="shared" si="218"/>
        <v>35-44</v>
      </c>
      <c r="U1566" s="1">
        <f t="shared" ca="1" si="219"/>
        <v>477</v>
      </c>
      <c r="V1566" s="2" t="str">
        <f t="shared" si="220"/>
        <v>High Loyalty</v>
      </c>
      <c r="W1566" s="2" t="str">
        <f t="shared" si="221"/>
        <v>Legitimate</v>
      </c>
      <c r="X1566" s="2" t="str">
        <f>IF(Q1566&lt;Data_Validation!$B$8,"Low Value",IF(Q1566&lt;Data_Validation!$B$9,"Medium Value","High Value"))</f>
        <v>Low Value</v>
      </c>
      <c r="Y1566" s="2" t="str">
        <f t="shared" si="222"/>
        <v>Stable</v>
      </c>
      <c r="Z1566" s="2" t="str">
        <f t="shared" si="223"/>
        <v>Check Data</v>
      </c>
    </row>
    <row r="1567" spans="1:26" x14ac:dyDescent="0.3">
      <c r="A1567" t="s">
        <v>1468</v>
      </c>
      <c r="B1567">
        <v>36</v>
      </c>
      <c r="C1567" t="s">
        <v>14</v>
      </c>
      <c r="D1567" t="s">
        <v>22</v>
      </c>
      <c r="E1567">
        <v>65.12</v>
      </c>
      <c r="F1567">
        <v>15</v>
      </c>
      <c r="G1567">
        <v>22</v>
      </c>
      <c r="H1567">
        <v>0</v>
      </c>
      <c r="I1567" t="s">
        <v>40</v>
      </c>
      <c r="J1567">
        <v>96.5</v>
      </c>
      <c r="K1567" s="1">
        <v>45099</v>
      </c>
      <c r="L1567">
        <v>55</v>
      </c>
      <c r="M1567">
        <v>0.08</v>
      </c>
      <c r="N1567">
        <f>IF(E1567="",Data_Validation!$B$1,E1567)</f>
        <v>65.12</v>
      </c>
      <c r="O1567">
        <f>IF(J1567="",Data_Validation!$B$2,J1567)</f>
        <v>96.5</v>
      </c>
      <c r="P1567">
        <f t="shared" si="216"/>
        <v>1</v>
      </c>
      <c r="Q1567" s="2">
        <f>CustomerData[[#This Row],[avg_order_value_clean]]*CustomerData[[#This Row],[total_orders]]</f>
        <v>976.80000000000007</v>
      </c>
      <c r="R1567" s="2" t="str">
        <f t="shared" si="224"/>
        <v>Active</v>
      </c>
      <c r="S1567" s="2" t="str">
        <f t="shared" si="217"/>
        <v>Low Risk</v>
      </c>
      <c r="T1567" s="2" t="str">
        <f t="shared" si="218"/>
        <v>35-44</v>
      </c>
      <c r="U1567" s="1">
        <f t="shared" ca="1" si="219"/>
        <v>1162</v>
      </c>
      <c r="V1567" s="2" t="str">
        <f t="shared" si="220"/>
        <v>Medium Loyalty</v>
      </c>
      <c r="W1567" s="2" t="str">
        <f t="shared" si="221"/>
        <v>Legitimate</v>
      </c>
      <c r="X1567" s="2" t="str">
        <f>IF(Q1567&lt;Data_Validation!$B$8,"Low Value",IF(Q1567&lt;Data_Validation!$B$9,"Medium Value","High Value"))</f>
        <v>Low Value</v>
      </c>
      <c r="Y1567" s="2" t="str">
        <f t="shared" si="222"/>
        <v>Stable</v>
      </c>
      <c r="Z1567" s="2" t="str">
        <f t="shared" si="223"/>
        <v>Check Data</v>
      </c>
    </row>
    <row r="1568" spans="1:26" x14ac:dyDescent="0.3">
      <c r="A1568" t="s">
        <v>951</v>
      </c>
      <c r="B1568">
        <v>62</v>
      </c>
      <c r="C1568" t="s">
        <v>14</v>
      </c>
      <c r="D1568" t="s">
        <v>44</v>
      </c>
      <c r="E1568">
        <v>98.6</v>
      </c>
      <c r="F1568">
        <v>8</v>
      </c>
      <c r="G1568">
        <v>191</v>
      </c>
      <c r="H1568">
        <v>0</v>
      </c>
      <c r="I1568" t="s">
        <v>23</v>
      </c>
      <c r="J1568">
        <v>67.5</v>
      </c>
      <c r="K1568" s="1">
        <v>45187</v>
      </c>
      <c r="L1568">
        <v>60</v>
      </c>
      <c r="M1568">
        <v>0.23</v>
      </c>
      <c r="N1568">
        <f>IF(E1568="",Data_Validation!$B$1,E1568)</f>
        <v>98.6</v>
      </c>
      <c r="O1568">
        <f>IF(J1568="",Data_Validation!$B$2,J1568)</f>
        <v>67.5</v>
      </c>
      <c r="P1568">
        <f t="shared" si="216"/>
        <v>2</v>
      </c>
      <c r="Q1568" s="2">
        <f>CustomerData[[#This Row],[avg_order_value_clean]]*CustomerData[[#This Row],[total_orders]]</f>
        <v>788.8</v>
      </c>
      <c r="R1568" s="2" t="str">
        <f t="shared" si="224"/>
        <v>Inactive</v>
      </c>
      <c r="S1568" s="2" t="str">
        <f t="shared" si="217"/>
        <v>Medium Risk</v>
      </c>
      <c r="T1568" s="2" t="str">
        <f t="shared" si="218"/>
        <v>55+</v>
      </c>
      <c r="U1568" s="1">
        <f t="shared" ca="1" si="219"/>
        <v>1074</v>
      </c>
      <c r="V1568" s="2" t="str">
        <f t="shared" si="220"/>
        <v>Medium Loyalty</v>
      </c>
      <c r="W1568" s="2" t="str">
        <f t="shared" si="221"/>
        <v>Legitimate</v>
      </c>
      <c r="X1568" s="2" t="str">
        <f>IF(Q1568&lt;Data_Validation!$B$8,"Low Value",IF(Q1568&lt;Data_Validation!$B$9,"Medium Value","High Value"))</f>
        <v>Low Value</v>
      </c>
      <c r="Y1568" s="2" t="str">
        <f t="shared" si="222"/>
        <v>Stable</v>
      </c>
      <c r="Z1568" s="2" t="str">
        <f t="shared" si="223"/>
        <v>Check Data</v>
      </c>
    </row>
    <row r="1569" spans="1:26" x14ac:dyDescent="0.3">
      <c r="A1569" t="s">
        <v>1469</v>
      </c>
      <c r="B1569">
        <v>29</v>
      </c>
      <c r="C1569" t="s">
        <v>14</v>
      </c>
      <c r="D1569" t="s">
        <v>35</v>
      </c>
      <c r="E1569">
        <v>91.99</v>
      </c>
      <c r="F1569">
        <v>10</v>
      </c>
      <c r="G1569">
        <v>226</v>
      </c>
      <c r="H1569">
        <v>0</v>
      </c>
      <c r="I1569" t="s">
        <v>19</v>
      </c>
      <c r="K1569" s="1">
        <v>45307</v>
      </c>
      <c r="L1569">
        <v>31</v>
      </c>
      <c r="M1569">
        <v>0.56999999999999995</v>
      </c>
      <c r="N1569">
        <f>IF(E1569="",Data_Validation!$B$1,E1569)</f>
        <v>91.99</v>
      </c>
      <c r="O1569">
        <f>IF(J1569="",Data_Validation!$B$2,J1569)</f>
        <v>250</v>
      </c>
      <c r="P1569">
        <f t="shared" si="216"/>
        <v>1</v>
      </c>
      <c r="Q1569" s="2">
        <f>CustomerData[[#This Row],[avg_order_value_clean]]*CustomerData[[#This Row],[total_orders]]</f>
        <v>919.9</v>
      </c>
      <c r="R1569" s="2" t="str">
        <f t="shared" si="224"/>
        <v>Inactive</v>
      </c>
      <c r="S1569" s="2" t="str">
        <f t="shared" si="217"/>
        <v>High Risk</v>
      </c>
      <c r="T1569" s="2" t="str">
        <f t="shared" si="218"/>
        <v>25-34</v>
      </c>
      <c r="U1569" s="1">
        <f t="shared" ca="1" si="219"/>
        <v>954</v>
      </c>
      <c r="V1569" s="2" t="str">
        <f t="shared" si="220"/>
        <v>Low Loyalty</v>
      </c>
      <c r="W1569" s="2" t="str">
        <f t="shared" si="221"/>
        <v>Legitimate</v>
      </c>
      <c r="X1569" s="2" t="str">
        <f>IF(Q1569&lt;Data_Validation!$B$8,"Low Value",IF(Q1569&lt;Data_Validation!$B$9,"Medium Value","High Value"))</f>
        <v>Low Value</v>
      </c>
      <c r="Y1569" s="2" t="str">
        <f t="shared" si="222"/>
        <v>At Risk - Develop</v>
      </c>
      <c r="Z1569" s="2" t="str">
        <f t="shared" si="223"/>
        <v>Check Data</v>
      </c>
    </row>
    <row r="1570" spans="1:26" x14ac:dyDescent="0.3">
      <c r="A1570" t="s">
        <v>287</v>
      </c>
      <c r="B1570">
        <v>37</v>
      </c>
      <c r="C1570" t="s">
        <v>14</v>
      </c>
      <c r="D1570" t="s">
        <v>18</v>
      </c>
      <c r="E1570">
        <v>59.63</v>
      </c>
      <c r="F1570">
        <v>12</v>
      </c>
      <c r="G1570">
        <v>53</v>
      </c>
      <c r="H1570">
        <v>0</v>
      </c>
      <c r="I1570" t="s">
        <v>23</v>
      </c>
      <c r="J1570">
        <v>91.8</v>
      </c>
      <c r="K1570" s="1">
        <v>44618</v>
      </c>
      <c r="L1570">
        <v>81</v>
      </c>
      <c r="M1570">
        <v>0.19</v>
      </c>
      <c r="N1570">
        <f>IF(E1570="",Data_Validation!$B$1,E1570)</f>
        <v>59.63</v>
      </c>
      <c r="O1570">
        <f>IF(J1570="",Data_Validation!$B$2,J1570)</f>
        <v>91.8</v>
      </c>
      <c r="P1570">
        <f t="shared" si="216"/>
        <v>3</v>
      </c>
      <c r="Q1570" s="2">
        <f>CustomerData[[#This Row],[avg_order_value_clean]]*CustomerData[[#This Row],[total_orders]]</f>
        <v>715.56000000000006</v>
      </c>
      <c r="R1570" s="2" t="str">
        <f t="shared" si="224"/>
        <v>At Risk</v>
      </c>
      <c r="S1570" s="2" t="str">
        <f t="shared" si="217"/>
        <v>Low Risk</v>
      </c>
      <c r="T1570" s="2" t="str">
        <f t="shared" si="218"/>
        <v>35-44</v>
      </c>
      <c r="U1570" s="1">
        <f t="shared" ca="1" si="219"/>
        <v>1643</v>
      </c>
      <c r="V1570" s="2" t="str">
        <f t="shared" si="220"/>
        <v>High Loyalty</v>
      </c>
      <c r="W1570" s="2" t="str">
        <f t="shared" si="221"/>
        <v>Legitimate</v>
      </c>
      <c r="X1570" s="2" t="str">
        <f>IF(Q1570&lt;Data_Validation!$B$8,"Low Value",IF(Q1570&lt;Data_Validation!$B$9,"Medium Value","High Value"))</f>
        <v>Low Value</v>
      </c>
      <c r="Y1570" s="2" t="str">
        <f t="shared" si="222"/>
        <v>Stable</v>
      </c>
      <c r="Z1570" s="2" t="str">
        <f t="shared" si="223"/>
        <v>Check Data</v>
      </c>
    </row>
    <row r="1571" spans="1:26" x14ac:dyDescent="0.3">
      <c r="A1571" t="s">
        <v>1470</v>
      </c>
      <c r="B1571">
        <v>18</v>
      </c>
      <c r="C1571" t="s">
        <v>14</v>
      </c>
      <c r="D1571" t="s">
        <v>28</v>
      </c>
      <c r="E1571">
        <v>70.72</v>
      </c>
      <c r="F1571">
        <v>8</v>
      </c>
      <c r="G1571">
        <v>91</v>
      </c>
      <c r="H1571">
        <v>0</v>
      </c>
      <c r="I1571" t="s">
        <v>29</v>
      </c>
      <c r="J1571">
        <v>23</v>
      </c>
      <c r="K1571" s="1">
        <v>44025</v>
      </c>
      <c r="L1571">
        <v>39</v>
      </c>
      <c r="M1571">
        <v>0.27</v>
      </c>
      <c r="N1571">
        <f>IF(E1571="",Data_Validation!$B$1,E1571)</f>
        <v>70.72</v>
      </c>
      <c r="O1571">
        <f>IF(J1571="",Data_Validation!$B$2,J1571)</f>
        <v>23</v>
      </c>
      <c r="P1571">
        <f t="shared" si="216"/>
        <v>1</v>
      </c>
      <c r="Q1571" s="2">
        <f>CustomerData[[#This Row],[avg_order_value_clean]]*CustomerData[[#This Row],[total_orders]]</f>
        <v>565.76</v>
      </c>
      <c r="R1571" s="2" t="str">
        <f t="shared" si="224"/>
        <v>Inactive</v>
      </c>
      <c r="S1571" s="2" t="str">
        <f t="shared" si="217"/>
        <v>Medium Risk</v>
      </c>
      <c r="T1571" s="2" t="str">
        <f t="shared" si="218"/>
        <v>Under 25</v>
      </c>
      <c r="U1571" s="1">
        <f t="shared" ca="1" si="219"/>
        <v>2236</v>
      </c>
      <c r="V1571" s="2" t="str">
        <f t="shared" si="220"/>
        <v>Low Loyalty</v>
      </c>
      <c r="W1571" s="2" t="str">
        <f t="shared" si="221"/>
        <v>Legitimate</v>
      </c>
      <c r="X1571" s="2" t="str">
        <f>IF(Q1571&lt;Data_Validation!$B$8,"Low Value",IF(Q1571&lt;Data_Validation!$B$9,"Medium Value","High Value"))</f>
        <v>Low Value</v>
      </c>
      <c r="Y1571" s="2" t="str">
        <f t="shared" si="222"/>
        <v>Stable</v>
      </c>
      <c r="Z1571" s="2" t="str">
        <f t="shared" si="223"/>
        <v>Check Data</v>
      </c>
    </row>
    <row r="1572" spans="1:26" x14ac:dyDescent="0.3">
      <c r="A1572" t="s">
        <v>1471</v>
      </c>
      <c r="B1572">
        <v>38</v>
      </c>
      <c r="C1572" t="s">
        <v>14</v>
      </c>
      <c r="D1572" t="s">
        <v>37</v>
      </c>
      <c r="E1572">
        <v>128.49</v>
      </c>
      <c r="F1572">
        <v>6</v>
      </c>
      <c r="G1572">
        <v>14</v>
      </c>
      <c r="H1572">
        <v>0</v>
      </c>
      <c r="I1572" t="s">
        <v>29</v>
      </c>
      <c r="J1572">
        <v>96.5</v>
      </c>
      <c r="K1572" s="1">
        <v>44865</v>
      </c>
      <c r="L1572">
        <v>48</v>
      </c>
      <c r="M1572">
        <v>0.46</v>
      </c>
      <c r="N1572">
        <f>IF(E1572="",Data_Validation!$B$1,E1572)</f>
        <v>128.49</v>
      </c>
      <c r="O1572">
        <f>IF(J1572="",Data_Validation!$B$2,J1572)</f>
        <v>96.5</v>
      </c>
      <c r="P1572">
        <f t="shared" si="216"/>
        <v>1</v>
      </c>
      <c r="Q1572" s="2">
        <f>CustomerData[[#This Row],[avg_order_value_clean]]*CustomerData[[#This Row],[total_orders]]</f>
        <v>770.94</v>
      </c>
      <c r="R1572" s="2" t="str">
        <f t="shared" si="224"/>
        <v>Active</v>
      </c>
      <c r="S1572" s="2" t="str">
        <f t="shared" si="217"/>
        <v>Medium Risk</v>
      </c>
      <c r="T1572" s="2" t="str">
        <f t="shared" si="218"/>
        <v>35-44</v>
      </c>
      <c r="U1572" s="1">
        <f t="shared" ca="1" si="219"/>
        <v>1396</v>
      </c>
      <c r="V1572" s="2" t="str">
        <f t="shared" si="220"/>
        <v>Medium Loyalty</v>
      </c>
      <c r="W1572" s="2" t="str">
        <f t="shared" si="221"/>
        <v>Legitimate</v>
      </c>
      <c r="X1572" s="2" t="str">
        <f>IF(Q1572&lt;Data_Validation!$B$8,"Low Value",IF(Q1572&lt;Data_Validation!$B$9,"Medium Value","High Value"))</f>
        <v>Low Value</v>
      </c>
      <c r="Y1572" s="2" t="str">
        <f t="shared" si="222"/>
        <v>Stable</v>
      </c>
      <c r="Z1572" s="2" t="str">
        <f t="shared" si="223"/>
        <v>Check Data</v>
      </c>
    </row>
    <row r="1573" spans="1:26" x14ac:dyDescent="0.3">
      <c r="A1573" t="s">
        <v>1472</v>
      </c>
      <c r="B1573">
        <v>66</v>
      </c>
      <c r="C1573" t="s">
        <v>21</v>
      </c>
      <c r="D1573" t="s">
        <v>15</v>
      </c>
      <c r="E1573">
        <v>302.3</v>
      </c>
      <c r="F1573">
        <v>13</v>
      </c>
      <c r="G1573">
        <v>307</v>
      </c>
      <c r="H1573">
        <v>0</v>
      </c>
      <c r="I1573" t="s">
        <v>40</v>
      </c>
      <c r="J1573">
        <v>4.3</v>
      </c>
      <c r="K1573" s="1">
        <v>44760</v>
      </c>
      <c r="L1573">
        <v>80</v>
      </c>
      <c r="M1573">
        <v>0.1</v>
      </c>
      <c r="N1573">
        <f>IF(E1573="",Data_Validation!$B$1,E1573)</f>
        <v>302.3</v>
      </c>
      <c r="O1573">
        <f>IF(J1573="",Data_Validation!$B$2,J1573)</f>
        <v>4.3</v>
      </c>
      <c r="P1573">
        <f t="shared" si="216"/>
        <v>1</v>
      </c>
      <c r="Q1573" s="2">
        <f>CustomerData[[#This Row],[avg_order_value_clean]]*CustomerData[[#This Row],[total_orders]]</f>
        <v>3929.9</v>
      </c>
      <c r="R1573" s="2" t="str">
        <f t="shared" si="224"/>
        <v>Inactive</v>
      </c>
      <c r="S1573" s="2" t="str">
        <f t="shared" si="217"/>
        <v>Low Risk</v>
      </c>
      <c r="T1573" s="2" t="str">
        <f t="shared" si="218"/>
        <v>55+</v>
      </c>
      <c r="U1573" s="1">
        <f t="shared" ca="1" si="219"/>
        <v>1501</v>
      </c>
      <c r="V1573" s="2" t="str">
        <f t="shared" si="220"/>
        <v>High Loyalty</v>
      </c>
      <c r="W1573" s="2" t="str">
        <f t="shared" si="221"/>
        <v>Legitimate</v>
      </c>
      <c r="X1573" s="2" t="str">
        <f>IF(Q1573&lt;Data_Validation!$B$8,"Low Value",IF(Q1573&lt;Data_Validation!$B$9,"Medium Value","High Value"))</f>
        <v>High Value</v>
      </c>
      <c r="Y1573" s="2" t="str">
        <f t="shared" si="222"/>
        <v>High Value - Maintain</v>
      </c>
      <c r="Z1573" s="2" t="str">
        <f t="shared" si="223"/>
        <v>Check Data</v>
      </c>
    </row>
    <row r="1574" spans="1:26" x14ac:dyDescent="0.3">
      <c r="A1574" t="s">
        <v>1473</v>
      </c>
      <c r="B1574">
        <v>62</v>
      </c>
      <c r="C1574" t="s">
        <v>14</v>
      </c>
      <c r="D1574" t="s">
        <v>26</v>
      </c>
      <c r="F1574">
        <v>7</v>
      </c>
      <c r="G1574">
        <v>178</v>
      </c>
      <c r="H1574">
        <v>0</v>
      </c>
      <c r="I1574" t="s">
        <v>40</v>
      </c>
      <c r="J1574">
        <v>64.099999999999994</v>
      </c>
      <c r="K1574" s="1">
        <v>45326</v>
      </c>
      <c r="L1574">
        <v>27</v>
      </c>
      <c r="M1574">
        <v>0.3</v>
      </c>
      <c r="N1574">
        <f>IF(E1574="",Data_Validation!$B$1,E1574)</f>
        <v>250</v>
      </c>
      <c r="O1574">
        <f>IF(J1574="",Data_Validation!$B$2,J1574)</f>
        <v>64.099999999999994</v>
      </c>
      <c r="P1574">
        <f t="shared" si="216"/>
        <v>1</v>
      </c>
      <c r="Q1574" s="2">
        <f>CustomerData[[#This Row],[avg_order_value_clean]]*CustomerData[[#This Row],[total_orders]]</f>
        <v>1750</v>
      </c>
      <c r="R1574" s="2" t="str">
        <f t="shared" si="224"/>
        <v>Inactive</v>
      </c>
      <c r="S1574" s="2" t="str">
        <f t="shared" si="217"/>
        <v>Medium Risk</v>
      </c>
      <c r="T1574" s="2" t="str">
        <f t="shared" si="218"/>
        <v>55+</v>
      </c>
      <c r="U1574" s="1">
        <f t="shared" ca="1" si="219"/>
        <v>935</v>
      </c>
      <c r="V1574" s="2" t="str">
        <f t="shared" si="220"/>
        <v>Low Loyalty</v>
      </c>
      <c r="W1574" s="2" t="str">
        <f t="shared" si="221"/>
        <v>Legitimate</v>
      </c>
      <c r="X1574" s="2" t="str">
        <f>IF(Q1574&lt;Data_Validation!$B$8,"Low Value",IF(Q1574&lt;Data_Validation!$B$9,"Medium Value","High Value"))</f>
        <v>High Value</v>
      </c>
      <c r="Y1574" s="2" t="str">
        <f t="shared" si="222"/>
        <v>High Value - Maintain</v>
      </c>
      <c r="Z1574" s="2" t="str">
        <f t="shared" si="223"/>
        <v>Check Data</v>
      </c>
    </row>
    <row r="1575" spans="1:26" x14ac:dyDescent="0.3">
      <c r="A1575" t="s">
        <v>1474</v>
      </c>
      <c r="B1575">
        <v>18</v>
      </c>
      <c r="C1575" t="s">
        <v>21</v>
      </c>
      <c r="D1575" t="s">
        <v>18</v>
      </c>
      <c r="E1575">
        <v>118.71</v>
      </c>
      <c r="F1575">
        <v>13</v>
      </c>
      <c r="G1575">
        <v>3</v>
      </c>
      <c r="H1575">
        <v>0</v>
      </c>
      <c r="I1575" t="s">
        <v>16</v>
      </c>
      <c r="J1575">
        <v>1.8</v>
      </c>
      <c r="K1575" s="1">
        <v>44152</v>
      </c>
      <c r="L1575">
        <v>16</v>
      </c>
      <c r="M1575">
        <v>0.25</v>
      </c>
      <c r="N1575">
        <f>IF(E1575="",Data_Validation!$B$1,E1575)</f>
        <v>118.71</v>
      </c>
      <c r="O1575">
        <f>IF(J1575="",Data_Validation!$B$2,J1575)</f>
        <v>1.8</v>
      </c>
      <c r="P1575">
        <f t="shared" si="216"/>
        <v>2</v>
      </c>
      <c r="Q1575" s="2">
        <f>CustomerData[[#This Row],[avg_order_value_clean]]*CustomerData[[#This Row],[total_orders]]</f>
        <v>1543.23</v>
      </c>
      <c r="R1575" s="2" t="str">
        <f t="shared" si="224"/>
        <v>Active</v>
      </c>
      <c r="S1575" s="2" t="str">
        <f t="shared" si="217"/>
        <v>Medium Risk</v>
      </c>
      <c r="T1575" s="2" t="str">
        <f t="shared" si="218"/>
        <v>Under 25</v>
      </c>
      <c r="U1575" s="1">
        <f t="shared" ca="1" si="219"/>
        <v>2109</v>
      </c>
      <c r="V1575" s="2" t="str">
        <f t="shared" si="220"/>
        <v>Low Loyalty</v>
      </c>
      <c r="W1575" s="2" t="str">
        <f t="shared" si="221"/>
        <v>Legitimate</v>
      </c>
      <c r="X1575" s="2" t="str">
        <f>IF(Q1575&lt;Data_Validation!$B$8,"Low Value",IF(Q1575&lt;Data_Validation!$B$9,"Medium Value","High Value"))</f>
        <v>High Value</v>
      </c>
      <c r="Y1575" s="2" t="str">
        <f t="shared" si="222"/>
        <v>High Value - Maintain</v>
      </c>
      <c r="Z1575" s="2" t="str">
        <f t="shared" si="223"/>
        <v>Check Data</v>
      </c>
    </row>
    <row r="1576" spans="1:26" x14ac:dyDescent="0.3">
      <c r="A1576" t="s">
        <v>1475</v>
      </c>
      <c r="B1576">
        <v>27</v>
      </c>
      <c r="C1576" t="s">
        <v>21</v>
      </c>
      <c r="D1576" t="s">
        <v>37</v>
      </c>
      <c r="E1576">
        <v>14.31</v>
      </c>
      <c r="F1576">
        <v>8</v>
      </c>
      <c r="G1576">
        <v>100</v>
      </c>
      <c r="H1576">
        <v>0</v>
      </c>
      <c r="I1576" t="s">
        <v>23</v>
      </c>
      <c r="J1576">
        <v>20.399999999999999</v>
      </c>
      <c r="K1576" s="1">
        <v>45018</v>
      </c>
      <c r="L1576">
        <v>52</v>
      </c>
      <c r="M1576">
        <v>0.35</v>
      </c>
      <c r="N1576">
        <f>IF(E1576="",Data_Validation!$B$1,E1576)</f>
        <v>14.31</v>
      </c>
      <c r="O1576">
        <f>IF(J1576="",Data_Validation!$B$2,J1576)</f>
        <v>20.399999999999999</v>
      </c>
      <c r="P1576">
        <f t="shared" si="216"/>
        <v>1</v>
      </c>
      <c r="Q1576" s="2">
        <f>CustomerData[[#This Row],[avg_order_value_clean]]*CustomerData[[#This Row],[total_orders]]</f>
        <v>114.48</v>
      </c>
      <c r="R1576" s="2" t="str">
        <f t="shared" si="224"/>
        <v>Inactive</v>
      </c>
      <c r="S1576" s="2" t="str">
        <f t="shared" si="217"/>
        <v>Medium Risk</v>
      </c>
      <c r="T1576" s="2" t="str">
        <f t="shared" si="218"/>
        <v>25-34</v>
      </c>
      <c r="U1576" s="1">
        <f t="shared" ca="1" si="219"/>
        <v>1243</v>
      </c>
      <c r="V1576" s="2" t="str">
        <f t="shared" si="220"/>
        <v>Medium Loyalty</v>
      </c>
      <c r="W1576" s="2" t="str">
        <f t="shared" si="221"/>
        <v>Legitimate</v>
      </c>
      <c r="X1576" s="2" t="str">
        <f>IF(Q1576&lt;Data_Validation!$B$8,"Low Value",IF(Q1576&lt;Data_Validation!$B$9,"Medium Value","High Value"))</f>
        <v>Low Value</v>
      </c>
      <c r="Y1576" s="2" t="str">
        <f t="shared" si="222"/>
        <v>Stable</v>
      </c>
      <c r="Z1576" s="2" t="str">
        <f t="shared" si="223"/>
        <v>Check Data</v>
      </c>
    </row>
    <row r="1577" spans="1:26" x14ac:dyDescent="0.3">
      <c r="A1577" t="s">
        <v>1476</v>
      </c>
      <c r="B1577">
        <v>64</v>
      </c>
      <c r="C1577" t="s">
        <v>14</v>
      </c>
      <c r="D1577" t="s">
        <v>37</v>
      </c>
      <c r="E1577">
        <v>111.08</v>
      </c>
      <c r="F1577">
        <v>5</v>
      </c>
      <c r="G1577">
        <v>129</v>
      </c>
      <c r="H1577">
        <v>0</v>
      </c>
      <c r="I1577" t="s">
        <v>29</v>
      </c>
      <c r="J1577">
        <v>46.4</v>
      </c>
      <c r="K1577" s="1">
        <v>45234</v>
      </c>
      <c r="L1577">
        <v>4</v>
      </c>
      <c r="M1577">
        <v>0.41</v>
      </c>
      <c r="N1577">
        <f>IF(E1577="",Data_Validation!$B$1,E1577)</f>
        <v>111.08</v>
      </c>
      <c r="O1577">
        <f>IF(J1577="",Data_Validation!$B$2,J1577)</f>
        <v>46.4</v>
      </c>
      <c r="P1577">
        <f t="shared" si="216"/>
        <v>2</v>
      </c>
      <c r="Q1577" s="2">
        <f>CustomerData[[#This Row],[avg_order_value_clean]]*CustomerData[[#This Row],[total_orders]]</f>
        <v>555.4</v>
      </c>
      <c r="R1577" s="2" t="str">
        <f t="shared" si="224"/>
        <v>Inactive</v>
      </c>
      <c r="S1577" s="2" t="str">
        <f t="shared" si="217"/>
        <v>Medium Risk</v>
      </c>
      <c r="T1577" s="2" t="str">
        <f t="shared" si="218"/>
        <v>55+</v>
      </c>
      <c r="U1577" s="1">
        <f t="shared" ca="1" si="219"/>
        <v>1027</v>
      </c>
      <c r="V1577" s="2" t="str">
        <f t="shared" si="220"/>
        <v>Low Loyalty</v>
      </c>
      <c r="W1577" s="2" t="str">
        <f t="shared" si="221"/>
        <v>Legitimate</v>
      </c>
      <c r="X1577" s="2" t="str">
        <f>IF(Q1577&lt;Data_Validation!$B$8,"Low Value",IF(Q1577&lt;Data_Validation!$B$9,"Medium Value","High Value"))</f>
        <v>Low Value</v>
      </c>
      <c r="Y1577" s="2" t="str">
        <f t="shared" si="222"/>
        <v>Stable</v>
      </c>
      <c r="Z1577" s="2" t="str">
        <f t="shared" si="223"/>
        <v>Check Data</v>
      </c>
    </row>
    <row r="1578" spans="1:26" x14ac:dyDescent="0.3">
      <c r="A1578" t="s">
        <v>1477</v>
      </c>
      <c r="B1578">
        <v>76</v>
      </c>
      <c r="C1578" t="s">
        <v>14</v>
      </c>
      <c r="D1578" t="s">
        <v>44</v>
      </c>
      <c r="F1578">
        <v>11</v>
      </c>
      <c r="G1578">
        <v>6</v>
      </c>
      <c r="H1578">
        <v>0</v>
      </c>
      <c r="I1578" t="s">
        <v>16</v>
      </c>
      <c r="J1578">
        <v>15.8</v>
      </c>
      <c r="K1578" s="1">
        <v>45525</v>
      </c>
      <c r="L1578">
        <v>42</v>
      </c>
      <c r="M1578">
        <v>0.28000000000000003</v>
      </c>
      <c r="N1578">
        <f>IF(E1578="",Data_Validation!$B$1,E1578)</f>
        <v>250</v>
      </c>
      <c r="O1578">
        <f>IF(J1578="",Data_Validation!$B$2,J1578)</f>
        <v>15.8</v>
      </c>
      <c r="P1578">
        <f t="shared" si="216"/>
        <v>2</v>
      </c>
      <c r="Q1578" s="2">
        <f>CustomerData[[#This Row],[avg_order_value_clean]]*CustomerData[[#This Row],[total_orders]]</f>
        <v>2750</v>
      </c>
      <c r="R1578" s="2" t="str">
        <f t="shared" si="224"/>
        <v>Active</v>
      </c>
      <c r="S1578" s="2" t="str">
        <f t="shared" si="217"/>
        <v>Medium Risk</v>
      </c>
      <c r="T1578" s="2" t="str">
        <f t="shared" si="218"/>
        <v>55+</v>
      </c>
      <c r="U1578" s="1">
        <f t="shared" ca="1" si="219"/>
        <v>736</v>
      </c>
      <c r="V1578" s="2" t="str">
        <f t="shared" si="220"/>
        <v>Medium Loyalty</v>
      </c>
      <c r="W1578" s="2" t="str">
        <f t="shared" si="221"/>
        <v>Legitimate</v>
      </c>
      <c r="X1578" s="2" t="str">
        <f>IF(Q1578&lt;Data_Validation!$B$8,"Low Value",IF(Q1578&lt;Data_Validation!$B$9,"Medium Value","High Value"))</f>
        <v>High Value</v>
      </c>
      <c r="Y1578" s="2" t="str">
        <f t="shared" si="222"/>
        <v>High Value - Maintain</v>
      </c>
      <c r="Z1578" s="2" t="str">
        <f t="shared" si="223"/>
        <v>Check Data</v>
      </c>
    </row>
    <row r="1579" spans="1:26" x14ac:dyDescent="0.3">
      <c r="A1579" t="s">
        <v>58</v>
      </c>
      <c r="B1579">
        <v>76</v>
      </c>
      <c r="C1579" t="s">
        <v>21</v>
      </c>
      <c r="D1579" t="s">
        <v>44</v>
      </c>
      <c r="E1579">
        <v>240.3</v>
      </c>
      <c r="F1579">
        <v>6</v>
      </c>
      <c r="G1579">
        <v>183</v>
      </c>
      <c r="H1579">
        <v>0</v>
      </c>
      <c r="I1579" t="s">
        <v>40</v>
      </c>
      <c r="J1579">
        <v>98.9</v>
      </c>
      <c r="K1579" s="1">
        <v>44664</v>
      </c>
      <c r="L1579">
        <v>91</v>
      </c>
      <c r="M1579">
        <v>0.03</v>
      </c>
      <c r="N1579">
        <f>IF(E1579="",Data_Validation!$B$1,E1579)</f>
        <v>240.3</v>
      </c>
      <c r="O1579">
        <f>IF(J1579="",Data_Validation!$B$2,J1579)</f>
        <v>98.9</v>
      </c>
      <c r="P1579">
        <f t="shared" si="216"/>
        <v>2</v>
      </c>
      <c r="Q1579" s="2">
        <f>CustomerData[[#This Row],[avg_order_value_clean]]*CustomerData[[#This Row],[total_orders]]</f>
        <v>1441.8000000000002</v>
      </c>
      <c r="R1579" s="2" t="str">
        <f t="shared" si="224"/>
        <v>Inactive</v>
      </c>
      <c r="S1579" s="2" t="str">
        <f t="shared" si="217"/>
        <v>Low Risk</v>
      </c>
      <c r="T1579" s="2" t="str">
        <f t="shared" si="218"/>
        <v>55+</v>
      </c>
      <c r="U1579" s="1">
        <f t="shared" ca="1" si="219"/>
        <v>1597</v>
      </c>
      <c r="V1579" s="2" t="str">
        <f t="shared" si="220"/>
        <v>High Loyalty</v>
      </c>
      <c r="W1579" s="2" t="str">
        <f t="shared" si="221"/>
        <v>Legitimate</v>
      </c>
      <c r="X1579" s="2" t="str">
        <f>IF(Q1579&lt;Data_Validation!$B$8,"Low Value",IF(Q1579&lt;Data_Validation!$B$9,"Medium Value","High Value"))</f>
        <v>Low Value</v>
      </c>
      <c r="Y1579" s="2" t="str">
        <f t="shared" si="222"/>
        <v>Stable</v>
      </c>
      <c r="Z1579" s="2" t="str">
        <f t="shared" si="223"/>
        <v>Check Data</v>
      </c>
    </row>
    <row r="1580" spans="1:26" x14ac:dyDescent="0.3">
      <c r="A1580" t="s">
        <v>1478</v>
      </c>
      <c r="B1580">
        <v>49</v>
      </c>
      <c r="C1580" t="s">
        <v>21</v>
      </c>
      <c r="D1580" t="s">
        <v>15</v>
      </c>
      <c r="E1580">
        <v>67.91</v>
      </c>
      <c r="F1580">
        <v>10</v>
      </c>
      <c r="G1580">
        <v>330</v>
      </c>
      <c r="H1580">
        <v>0</v>
      </c>
      <c r="I1580" t="s">
        <v>19</v>
      </c>
      <c r="J1580">
        <v>77.3</v>
      </c>
      <c r="K1580" s="1">
        <v>45260</v>
      </c>
      <c r="L1580">
        <v>54</v>
      </c>
      <c r="M1580">
        <v>0.06</v>
      </c>
      <c r="N1580">
        <f>IF(E1580="",Data_Validation!$B$1,E1580)</f>
        <v>67.91</v>
      </c>
      <c r="O1580">
        <f>IF(J1580="",Data_Validation!$B$2,J1580)</f>
        <v>77.3</v>
      </c>
      <c r="P1580">
        <f t="shared" si="216"/>
        <v>1</v>
      </c>
      <c r="Q1580" s="2">
        <f>CustomerData[[#This Row],[avg_order_value_clean]]*CustomerData[[#This Row],[total_orders]]</f>
        <v>679.09999999999991</v>
      </c>
      <c r="R1580" s="2" t="str">
        <f t="shared" si="224"/>
        <v>Inactive</v>
      </c>
      <c r="S1580" s="2" t="str">
        <f t="shared" si="217"/>
        <v>Low Risk</v>
      </c>
      <c r="T1580" s="2" t="str">
        <f t="shared" si="218"/>
        <v>45-54</v>
      </c>
      <c r="U1580" s="1">
        <f t="shared" ca="1" si="219"/>
        <v>1001</v>
      </c>
      <c r="V1580" s="2" t="str">
        <f t="shared" si="220"/>
        <v>Medium Loyalty</v>
      </c>
      <c r="W1580" s="2" t="str">
        <f t="shared" si="221"/>
        <v>Legitimate</v>
      </c>
      <c r="X1580" s="2" t="str">
        <f>IF(Q1580&lt;Data_Validation!$B$8,"Low Value",IF(Q1580&lt;Data_Validation!$B$9,"Medium Value","High Value"))</f>
        <v>Low Value</v>
      </c>
      <c r="Y1580" s="2" t="str">
        <f t="shared" si="222"/>
        <v>Stable</v>
      </c>
      <c r="Z1580" s="2" t="str">
        <f t="shared" si="223"/>
        <v>Check Data</v>
      </c>
    </row>
    <row r="1581" spans="1:26" x14ac:dyDescent="0.3">
      <c r="A1581" t="s">
        <v>1479</v>
      </c>
      <c r="B1581">
        <v>79</v>
      </c>
      <c r="C1581" t="s">
        <v>21</v>
      </c>
      <c r="D1581" t="s">
        <v>18</v>
      </c>
      <c r="E1581">
        <v>311.27</v>
      </c>
      <c r="F1581">
        <v>23</v>
      </c>
      <c r="G1581">
        <v>331</v>
      </c>
      <c r="H1581">
        <v>0</v>
      </c>
      <c r="I1581" t="s">
        <v>23</v>
      </c>
      <c r="J1581">
        <v>85.1</v>
      </c>
      <c r="K1581" s="1">
        <v>44126</v>
      </c>
      <c r="L1581">
        <v>9</v>
      </c>
      <c r="M1581">
        <v>0.41</v>
      </c>
      <c r="N1581">
        <f>IF(E1581="",Data_Validation!$B$1,E1581)</f>
        <v>311.27</v>
      </c>
      <c r="O1581">
        <f>IF(J1581="",Data_Validation!$B$2,J1581)</f>
        <v>85.1</v>
      </c>
      <c r="P1581">
        <f t="shared" si="216"/>
        <v>1</v>
      </c>
      <c r="Q1581" s="2">
        <f>CustomerData[[#This Row],[avg_order_value_clean]]*CustomerData[[#This Row],[total_orders]]</f>
        <v>7159.2099999999991</v>
      </c>
      <c r="R1581" s="2" t="str">
        <f t="shared" si="224"/>
        <v>Inactive</v>
      </c>
      <c r="S1581" s="2" t="str">
        <f t="shared" si="217"/>
        <v>Medium Risk</v>
      </c>
      <c r="T1581" s="2" t="str">
        <f t="shared" si="218"/>
        <v>55+</v>
      </c>
      <c r="U1581" s="1">
        <f t="shared" ca="1" si="219"/>
        <v>2135</v>
      </c>
      <c r="V1581" s="2" t="str">
        <f t="shared" si="220"/>
        <v>Low Loyalty</v>
      </c>
      <c r="W1581" s="2" t="str">
        <f t="shared" si="221"/>
        <v>Legitimate</v>
      </c>
      <c r="X1581" s="2" t="str">
        <f>IF(Q1581&lt;Data_Validation!$B$8,"Low Value",IF(Q1581&lt;Data_Validation!$B$9,"Medium Value","High Value"))</f>
        <v>High Value</v>
      </c>
      <c r="Y1581" s="2" t="str">
        <f t="shared" si="222"/>
        <v>High Value - Maintain</v>
      </c>
      <c r="Z1581" s="2" t="str">
        <f t="shared" si="223"/>
        <v>Check Data</v>
      </c>
    </row>
    <row r="1582" spans="1:26" x14ac:dyDescent="0.3">
      <c r="A1582" t="s">
        <v>1480</v>
      </c>
      <c r="B1582">
        <v>56</v>
      </c>
      <c r="C1582" t="s">
        <v>21</v>
      </c>
      <c r="D1582" t="s">
        <v>52</v>
      </c>
      <c r="E1582">
        <v>180.36</v>
      </c>
      <c r="F1582">
        <v>8</v>
      </c>
      <c r="G1582">
        <v>34</v>
      </c>
      <c r="H1582">
        <v>1</v>
      </c>
      <c r="I1582" t="s">
        <v>16</v>
      </c>
      <c r="K1582" s="1">
        <v>44470</v>
      </c>
      <c r="L1582">
        <v>25</v>
      </c>
      <c r="M1582">
        <v>0.18</v>
      </c>
      <c r="N1582">
        <f>IF(E1582="",Data_Validation!$B$1,E1582)</f>
        <v>180.36</v>
      </c>
      <c r="O1582">
        <f>IF(J1582="",Data_Validation!$B$2,J1582)</f>
        <v>250</v>
      </c>
      <c r="P1582">
        <f t="shared" si="216"/>
        <v>1</v>
      </c>
      <c r="Q1582" s="2">
        <f>CustomerData[[#This Row],[avg_order_value_clean]]*CustomerData[[#This Row],[total_orders]]</f>
        <v>1442.88</v>
      </c>
      <c r="R1582" s="2" t="str">
        <f t="shared" si="224"/>
        <v>At Risk</v>
      </c>
      <c r="S1582" s="2" t="str">
        <f t="shared" si="217"/>
        <v>Low Risk</v>
      </c>
      <c r="T1582" s="2" t="str">
        <f t="shared" si="218"/>
        <v>55+</v>
      </c>
      <c r="U1582" s="1">
        <f t="shared" ca="1" si="219"/>
        <v>1791</v>
      </c>
      <c r="V1582" s="2" t="str">
        <f t="shared" si="220"/>
        <v>Low Loyalty</v>
      </c>
      <c r="W1582" s="2" t="str">
        <f t="shared" si="221"/>
        <v>Fraudulent</v>
      </c>
      <c r="X1582" s="2" t="str">
        <f>IF(Q1582&lt;Data_Validation!$B$8,"Low Value",IF(Q1582&lt;Data_Validation!$B$9,"Medium Value","High Value"))</f>
        <v>Low Value</v>
      </c>
      <c r="Y1582" s="2" t="str">
        <f t="shared" si="222"/>
        <v>Stable</v>
      </c>
      <c r="Z1582" s="2" t="str">
        <f t="shared" si="223"/>
        <v>Check Data</v>
      </c>
    </row>
    <row r="1583" spans="1:26" x14ac:dyDescent="0.3">
      <c r="A1583" t="s">
        <v>1481</v>
      </c>
      <c r="B1583">
        <v>77</v>
      </c>
      <c r="C1583" t="s">
        <v>21</v>
      </c>
      <c r="D1583" t="s">
        <v>44</v>
      </c>
      <c r="E1583">
        <v>77.88</v>
      </c>
      <c r="F1583">
        <v>10</v>
      </c>
      <c r="G1583">
        <v>231</v>
      </c>
      <c r="H1583">
        <v>0</v>
      </c>
      <c r="I1583" t="s">
        <v>19</v>
      </c>
      <c r="J1583">
        <v>67.5</v>
      </c>
      <c r="K1583" s="1">
        <v>45620</v>
      </c>
      <c r="L1583">
        <v>88</v>
      </c>
      <c r="M1583">
        <v>0.2</v>
      </c>
      <c r="N1583">
        <f>IF(E1583="",Data_Validation!$B$1,E1583)</f>
        <v>77.88</v>
      </c>
      <c r="O1583">
        <f>IF(J1583="",Data_Validation!$B$2,J1583)</f>
        <v>67.5</v>
      </c>
      <c r="P1583">
        <f t="shared" si="216"/>
        <v>1</v>
      </c>
      <c r="Q1583" s="2">
        <f>CustomerData[[#This Row],[avg_order_value_clean]]*CustomerData[[#This Row],[total_orders]]</f>
        <v>778.8</v>
      </c>
      <c r="R1583" s="2" t="str">
        <f t="shared" si="224"/>
        <v>Inactive</v>
      </c>
      <c r="S1583" s="2" t="str">
        <f t="shared" si="217"/>
        <v>Medium Risk</v>
      </c>
      <c r="T1583" s="2" t="str">
        <f t="shared" si="218"/>
        <v>55+</v>
      </c>
      <c r="U1583" s="1">
        <f t="shared" ca="1" si="219"/>
        <v>641</v>
      </c>
      <c r="V1583" s="2" t="str">
        <f t="shared" si="220"/>
        <v>High Loyalty</v>
      </c>
      <c r="W1583" s="2" t="str">
        <f t="shared" si="221"/>
        <v>Legitimate</v>
      </c>
      <c r="X1583" s="2" t="str">
        <f>IF(Q1583&lt;Data_Validation!$B$8,"Low Value",IF(Q1583&lt;Data_Validation!$B$9,"Medium Value","High Value"))</f>
        <v>Low Value</v>
      </c>
      <c r="Y1583" s="2" t="str">
        <f t="shared" si="222"/>
        <v>Stable</v>
      </c>
      <c r="Z1583" s="2" t="str">
        <f t="shared" si="223"/>
        <v>Check Data</v>
      </c>
    </row>
    <row r="1584" spans="1:26" x14ac:dyDescent="0.3">
      <c r="A1584" t="s">
        <v>1482</v>
      </c>
      <c r="B1584">
        <v>39</v>
      </c>
      <c r="C1584" t="s">
        <v>14</v>
      </c>
      <c r="D1584" t="s">
        <v>26</v>
      </c>
      <c r="E1584">
        <v>63.72</v>
      </c>
      <c r="F1584">
        <v>11</v>
      </c>
      <c r="G1584">
        <v>153</v>
      </c>
      <c r="H1584">
        <v>0</v>
      </c>
      <c r="I1584" t="s">
        <v>40</v>
      </c>
      <c r="J1584">
        <v>26.7</v>
      </c>
      <c r="K1584" s="1">
        <v>44111</v>
      </c>
      <c r="L1584">
        <v>58</v>
      </c>
      <c r="M1584">
        <v>0.3</v>
      </c>
      <c r="N1584">
        <f>IF(E1584="",Data_Validation!$B$1,E1584)</f>
        <v>63.72</v>
      </c>
      <c r="O1584">
        <f>IF(J1584="",Data_Validation!$B$2,J1584)</f>
        <v>26.7</v>
      </c>
      <c r="P1584">
        <f t="shared" si="216"/>
        <v>2</v>
      </c>
      <c r="Q1584" s="2">
        <f>CustomerData[[#This Row],[avg_order_value_clean]]*CustomerData[[#This Row],[total_orders]]</f>
        <v>700.92</v>
      </c>
      <c r="R1584" s="2" t="str">
        <f t="shared" si="224"/>
        <v>Inactive</v>
      </c>
      <c r="S1584" s="2" t="str">
        <f t="shared" si="217"/>
        <v>Medium Risk</v>
      </c>
      <c r="T1584" s="2" t="str">
        <f t="shared" si="218"/>
        <v>35-44</v>
      </c>
      <c r="U1584" s="1">
        <f t="shared" ca="1" si="219"/>
        <v>2150</v>
      </c>
      <c r="V1584" s="2" t="str">
        <f t="shared" si="220"/>
        <v>Medium Loyalty</v>
      </c>
      <c r="W1584" s="2" t="str">
        <f t="shared" si="221"/>
        <v>Legitimate</v>
      </c>
      <c r="X1584" s="2" t="str">
        <f>IF(Q1584&lt;Data_Validation!$B$8,"Low Value",IF(Q1584&lt;Data_Validation!$B$9,"Medium Value","High Value"))</f>
        <v>Low Value</v>
      </c>
      <c r="Y1584" s="2" t="str">
        <f t="shared" si="222"/>
        <v>Stable</v>
      </c>
      <c r="Z1584" s="2" t="str">
        <f t="shared" si="223"/>
        <v>Check Data</v>
      </c>
    </row>
    <row r="1585" spans="1:26" x14ac:dyDescent="0.3">
      <c r="A1585" t="s">
        <v>1383</v>
      </c>
      <c r="B1585">
        <v>35</v>
      </c>
      <c r="C1585" t="s">
        <v>21</v>
      </c>
      <c r="D1585" t="s">
        <v>37</v>
      </c>
      <c r="E1585">
        <v>57.2</v>
      </c>
      <c r="F1585">
        <v>9</v>
      </c>
      <c r="G1585">
        <v>63</v>
      </c>
      <c r="H1585">
        <v>0</v>
      </c>
      <c r="I1585" t="s">
        <v>29</v>
      </c>
      <c r="J1585">
        <v>75.7</v>
      </c>
      <c r="K1585" s="1">
        <v>44422</v>
      </c>
      <c r="L1585">
        <v>92</v>
      </c>
      <c r="M1585">
        <v>0.08</v>
      </c>
      <c r="N1585">
        <f>IF(E1585="",Data_Validation!$B$1,E1585)</f>
        <v>57.2</v>
      </c>
      <c r="O1585">
        <f>IF(J1585="",Data_Validation!$B$2,J1585)</f>
        <v>75.7</v>
      </c>
      <c r="P1585">
        <f t="shared" si="216"/>
        <v>3</v>
      </c>
      <c r="Q1585" s="2">
        <f>CustomerData[[#This Row],[avg_order_value_clean]]*CustomerData[[#This Row],[total_orders]]</f>
        <v>514.80000000000007</v>
      </c>
      <c r="R1585" s="2" t="str">
        <f t="shared" si="224"/>
        <v>At Risk</v>
      </c>
      <c r="S1585" s="2" t="str">
        <f t="shared" si="217"/>
        <v>Low Risk</v>
      </c>
      <c r="T1585" s="2" t="str">
        <f t="shared" si="218"/>
        <v>35-44</v>
      </c>
      <c r="U1585" s="1">
        <f t="shared" ca="1" si="219"/>
        <v>1839</v>
      </c>
      <c r="V1585" s="2" t="str">
        <f t="shared" si="220"/>
        <v>High Loyalty</v>
      </c>
      <c r="W1585" s="2" t="str">
        <f t="shared" si="221"/>
        <v>Legitimate</v>
      </c>
      <c r="X1585" s="2" t="str">
        <f>IF(Q1585&lt;Data_Validation!$B$8,"Low Value",IF(Q1585&lt;Data_Validation!$B$9,"Medium Value","High Value"))</f>
        <v>Low Value</v>
      </c>
      <c r="Y1585" s="2" t="str">
        <f t="shared" si="222"/>
        <v>Stable</v>
      </c>
      <c r="Z1585" s="2" t="str">
        <f t="shared" si="223"/>
        <v>Check Data</v>
      </c>
    </row>
    <row r="1586" spans="1:26" x14ac:dyDescent="0.3">
      <c r="A1586" t="s">
        <v>1483</v>
      </c>
      <c r="B1586">
        <v>65</v>
      </c>
      <c r="C1586" t="s">
        <v>14</v>
      </c>
      <c r="D1586" t="s">
        <v>37</v>
      </c>
      <c r="E1586">
        <v>52.77</v>
      </c>
      <c r="F1586">
        <v>10</v>
      </c>
      <c r="G1586">
        <v>246</v>
      </c>
      <c r="H1586">
        <v>0</v>
      </c>
      <c r="I1586" t="s">
        <v>16</v>
      </c>
      <c r="J1586">
        <v>58.4</v>
      </c>
      <c r="K1586" s="1">
        <v>44754</v>
      </c>
      <c r="L1586">
        <v>18</v>
      </c>
      <c r="M1586">
        <v>0.59</v>
      </c>
      <c r="N1586">
        <f>IF(E1586="",Data_Validation!$B$1,E1586)</f>
        <v>52.77</v>
      </c>
      <c r="O1586">
        <f>IF(J1586="",Data_Validation!$B$2,J1586)</f>
        <v>58.4</v>
      </c>
      <c r="P1586">
        <f t="shared" si="216"/>
        <v>2</v>
      </c>
      <c r="Q1586" s="2">
        <f>CustomerData[[#This Row],[avg_order_value_clean]]*CustomerData[[#This Row],[total_orders]]</f>
        <v>527.70000000000005</v>
      </c>
      <c r="R1586" s="2" t="str">
        <f t="shared" si="224"/>
        <v>Inactive</v>
      </c>
      <c r="S1586" s="2" t="str">
        <f t="shared" si="217"/>
        <v>High Risk</v>
      </c>
      <c r="T1586" s="2" t="str">
        <f t="shared" si="218"/>
        <v>55+</v>
      </c>
      <c r="U1586" s="1">
        <f t="shared" ca="1" si="219"/>
        <v>1507</v>
      </c>
      <c r="V1586" s="2" t="str">
        <f t="shared" si="220"/>
        <v>Low Loyalty</v>
      </c>
      <c r="W1586" s="2" t="str">
        <f t="shared" si="221"/>
        <v>Legitimate</v>
      </c>
      <c r="X1586" s="2" t="str">
        <f>IF(Q1586&lt;Data_Validation!$B$8,"Low Value",IF(Q1586&lt;Data_Validation!$B$9,"Medium Value","High Value"))</f>
        <v>Low Value</v>
      </c>
      <c r="Y1586" s="2" t="str">
        <f t="shared" si="222"/>
        <v>At Risk - Develop</v>
      </c>
      <c r="Z1586" s="2" t="str">
        <f t="shared" si="223"/>
        <v>Check Data</v>
      </c>
    </row>
    <row r="1587" spans="1:26" x14ac:dyDescent="0.3">
      <c r="A1587" t="s">
        <v>1484</v>
      </c>
      <c r="B1587">
        <v>63</v>
      </c>
      <c r="C1587" t="s">
        <v>21</v>
      </c>
      <c r="D1587" t="s">
        <v>28</v>
      </c>
      <c r="E1587">
        <v>134.05000000000001</v>
      </c>
      <c r="F1587">
        <v>9</v>
      </c>
      <c r="G1587">
        <v>55</v>
      </c>
      <c r="H1587">
        <v>0</v>
      </c>
      <c r="I1587" t="s">
        <v>16</v>
      </c>
      <c r="J1587">
        <v>26.7</v>
      </c>
      <c r="K1587" s="1">
        <v>44662</v>
      </c>
      <c r="L1587">
        <v>44</v>
      </c>
      <c r="M1587">
        <v>0.5</v>
      </c>
      <c r="N1587">
        <f>IF(E1587="",Data_Validation!$B$1,E1587)</f>
        <v>134.05000000000001</v>
      </c>
      <c r="O1587">
        <f>IF(J1587="",Data_Validation!$B$2,J1587)</f>
        <v>26.7</v>
      </c>
      <c r="P1587">
        <f t="shared" si="216"/>
        <v>1</v>
      </c>
      <c r="Q1587" s="2">
        <f>CustomerData[[#This Row],[avg_order_value_clean]]*CustomerData[[#This Row],[total_orders]]</f>
        <v>1206.45</v>
      </c>
      <c r="R1587" s="2" t="str">
        <f t="shared" si="224"/>
        <v>At Risk</v>
      </c>
      <c r="S1587" s="2" t="str">
        <f t="shared" si="217"/>
        <v>High Risk</v>
      </c>
      <c r="T1587" s="2" t="str">
        <f t="shared" si="218"/>
        <v>55+</v>
      </c>
      <c r="U1587" s="1">
        <f t="shared" ca="1" si="219"/>
        <v>1599</v>
      </c>
      <c r="V1587" s="2" t="str">
        <f t="shared" si="220"/>
        <v>Medium Loyalty</v>
      </c>
      <c r="W1587" s="2" t="str">
        <f t="shared" si="221"/>
        <v>Legitimate</v>
      </c>
      <c r="X1587" s="2" t="str">
        <f>IF(Q1587&lt;Data_Validation!$B$8,"Low Value",IF(Q1587&lt;Data_Validation!$B$9,"Medium Value","High Value"))</f>
        <v>Low Value</v>
      </c>
      <c r="Y1587" s="2" t="str">
        <f t="shared" si="222"/>
        <v>At Risk - Develop</v>
      </c>
      <c r="Z1587" s="2" t="str">
        <f t="shared" si="223"/>
        <v>Check Data</v>
      </c>
    </row>
    <row r="1588" spans="1:26" x14ac:dyDescent="0.3">
      <c r="A1588" t="s">
        <v>269</v>
      </c>
      <c r="B1588">
        <v>49</v>
      </c>
      <c r="C1588" t="s">
        <v>25</v>
      </c>
      <c r="D1588" t="s">
        <v>28</v>
      </c>
      <c r="E1588">
        <v>58.28</v>
      </c>
      <c r="F1588">
        <v>7</v>
      </c>
      <c r="G1588">
        <v>228</v>
      </c>
      <c r="H1588">
        <v>0</v>
      </c>
      <c r="I1588" t="s">
        <v>40</v>
      </c>
      <c r="J1588">
        <v>36.700000000000003</v>
      </c>
      <c r="K1588" s="1">
        <v>44298</v>
      </c>
      <c r="L1588">
        <v>90</v>
      </c>
      <c r="M1588">
        <v>0.37</v>
      </c>
      <c r="N1588">
        <f>IF(E1588="",Data_Validation!$B$1,E1588)</f>
        <v>58.28</v>
      </c>
      <c r="O1588">
        <f>IF(J1588="",Data_Validation!$B$2,J1588)</f>
        <v>36.700000000000003</v>
      </c>
      <c r="P1588">
        <f t="shared" si="216"/>
        <v>4</v>
      </c>
      <c r="Q1588" s="2">
        <f>CustomerData[[#This Row],[avg_order_value_clean]]*CustomerData[[#This Row],[total_orders]]</f>
        <v>407.96000000000004</v>
      </c>
      <c r="R1588" s="2" t="str">
        <f t="shared" si="224"/>
        <v>Inactive</v>
      </c>
      <c r="S1588" s="2" t="str">
        <f t="shared" si="217"/>
        <v>Medium Risk</v>
      </c>
      <c r="T1588" s="2" t="str">
        <f t="shared" si="218"/>
        <v>45-54</v>
      </c>
      <c r="U1588" s="1">
        <f t="shared" ca="1" si="219"/>
        <v>1963</v>
      </c>
      <c r="V1588" s="2" t="str">
        <f t="shared" si="220"/>
        <v>High Loyalty</v>
      </c>
      <c r="W1588" s="2" t="str">
        <f t="shared" si="221"/>
        <v>Legitimate</v>
      </c>
      <c r="X1588" s="2" t="str">
        <f>IF(Q1588&lt;Data_Validation!$B$8,"Low Value",IF(Q1588&lt;Data_Validation!$B$9,"Medium Value","High Value"))</f>
        <v>Low Value</v>
      </c>
      <c r="Y1588" s="2" t="str">
        <f t="shared" si="222"/>
        <v>Stable</v>
      </c>
      <c r="Z1588" s="2" t="str">
        <f t="shared" si="223"/>
        <v>Check Data</v>
      </c>
    </row>
    <row r="1589" spans="1:26" x14ac:dyDescent="0.3">
      <c r="A1589" t="s">
        <v>1485</v>
      </c>
      <c r="B1589">
        <v>44</v>
      </c>
      <c r="C1589" t="s">
        <v>21</v>
      </c>
      <c r="D1589" t="s">
        <v>15</v>
      </c>
      <c r="E1589">
        <v>24.74</v>
      </c>
      <c r="F1589">
        <v>13</v>
      </c>
      <c r="G1589">
        <v>310</v>
      </c>
      <c r="H1589">
        <v>0</v>
      </c>
      <c r="I1589" t="s">
        <v>40</v>
      </c>
      <c r="J1589">
        <v>60.8</v>
      </c>
      <c r="K1589" s="1">
        <v>44761</v>
      </c>
      <c r="L1589">
        <v>74</v>
      </c>
      <c r="M1589">
        <v>0.14000000000000001</v>
      </c>
      <c r="N1589">
        <f>IF(E1589="",Data_Validation!$B$1,E1589)</f>
        <v>24.74</v>
      </c>
      <c r="O1589">
        <f>IF(J1589="",Data_Validation!$B$2,J1589)</f>
        <v>60.8</v>
      </c>
      <c r="P1589">
        <f t="shared" si="216"/>
        <v>2</v>
      </c>
      <c r="Q1589" s="2">
        <f>CustomerData[[#This Row],[avg_order_value_clean]]*CustomerData[[#This Row],[total_orders]]</f>
        <v>321.62</v>
      </c>
      <c r="R1589" s="2" t="str">
        <f t="shared" si="224"/>
        <v>Inactive</v>
      </c>
      <c r="S1589" s="2" t="str">
        <f t="shared" si="217"/>
        <v>Low Risk</v>
      </c>
      <c r="T1589" s="2" t="str">
        <f t="shared" si="218"/>
        <v>35-44</v>
      </c>
      <c r="U1589" s="1">
        <f t="shared" ca="1" si="219"/>
        <v>1500</v>
      </c>
      <c r="V1589" s="2" t="str">
        <f t="shared" si="220"/>
        <v>High Loyalty</v>
      </c>
      <c r="W1589" s="2" t="str">
        <f t="shared" si="221"/>
        <v>Legitimate</v>
      </c>
      <c r="X1589" s="2" t="str">
        <f>IF(Q1589&lt;Data_Validation!$B$8,"Low Value",IF(Q1589&lt;Data_Validation!$B$9,"Medium Value","High Value"))</f>
        <v>Low Value</v>
      </c>
      <c r="Y1589" s="2" t="str">
        <f t="shared" si="222"/>
        <v>Stable</v>
      </c>
      <c r="Z1589" s="2" t="str">
        <f t="shared" si="223"/>
        <v>Check Data</v>
      </c>
    </row>
    <row r="1590" spans="1:26" x14ac:dyDescent="0.3">
      <c r="A1590" t="s">
        <v>1486</v>
      </c>
      <c r="B1590">
        <v>45</v>
      </c>
      <c r="C1590" t="s">
        <v>21</v>
      </c>
      <c r="D1590" t="s">
        <v>18</v>
      </c>
      <c r="E1590">
        <v>56.84</v>
      </c>
      <c r="F1590">
        <v>10</v>
      </c>
      <c r="G1590">
        <v>252</v>
      </c>
      <c r="H1590">
        <v>0</v>
      </c>
      <c r="I1590" t="s">
        <v>29</v>
      </c>
      <c r="J1590">
        <v>39.5</v>
      </c>
      <c r="K1590" s="1">
        <v>45047</v>
      </c>
      <c r="L1590">
        <v>49</v>
      </c>
      <c r="M1590">
        <v>0.46</v>
      </c>
      <c r="N1590">
        <f>IF(E1590="",Data_Validation!$B$1,E1590)</f>
        <v>56.84</v>
      </c>
      <c r="O1590">
        <f>IF(J1590="",Data_Validation!$B$2,J1590)</f>
        <v>39.5</v>
      </c>
      <c r="P1590">
        <f t="shared" si="216"/>
        <v>1</v>
      </c>
      <c r="Q1590" s="2">
        <f>CustomerData[[#This Row],[avg_order_value_clean]]*CustomerData[[#This Row],[total_orders]]</f>
        <v>568.40000000000009</v>
      </c>
      <c r="R1590" s="2" t="str">
        <f t="shared" si="224"/>
        <v>Inactive</v>
      </c>
      <c r="S1590" s="2" t="str">
        <f t="shared" si="217"/>
        <v>Medium Risk</v>
      </c>
      <c r="T1590" s="2" t="str">
        <f t="shared" si="218"/>
        <v>45-54</v>
      </c>
      <c r="U1590" s="1">
        <f t="shared" ca="1" si="219"/>
        <v>1214</v>
      </c>
      <c r="V1590" s="2" t="str">
        <f t="shared" si="220"/>
        <v>Medium Loyalty</v>
      </c>
      <c r="W1590" s="2" t="str">
        <f t="shared" si="221"/>
        <v>Legitimate</v>
      </c>
      <c r="X1590" s="2" t="str">
        <f>IF(Q1590&lt;Data_Validation!$B$8,"Low Value",IF(Q1590&lt;Data_Validation!$B$9,"Medium Value","High Value"))</f>
        <v>Low Value</v>
      </c>
      <c r="Y1590" s="2" t="str">
        <f t="shared" si="222"/>
        <v>Stable</v>
      </c>
      <c r="Z1590" s="2" t="str">
        <f t="shared" si="223"/>
        <v>Check Data</v>
      </c>
    </row>
    <row r="1591" spans="1:26" x14ac:dyDescent="0.3">
      <c r="A1591" t="s">
        <v>1487</v>
      </c>
      <c r="B1591">
        <v>35</v>
      </c>
      <c r="C1591" t="s">
        <v>21</v>
      </c>
      <c r="D1591" t="s">
        <v>50</v>
      </c>
      <c r="E1591">
        <v>65.040000000000006</v>
      </c>
      <c r="F1591">
        <v>19</v>
      </c>
      <c r="G1591">
        <v>292</v>
      </c>
      <c r="H1591">
        <v>0</v>
      </c>
      <c r="I1591" t="s">
        <v>29</v>
      </c>
      <c r="J1591">
        <v>23.5</v>
      </c>
      <c r="K1591" s="1">
        <v>44782</v>
      </c>
      <c r="L1591">
        <v>44</v>
      </c>
      <c r="M1591">
        <v>0.18</v>
      </c>
      <c r="N1591">
        <f>IF(E1591="",Data_Validation!$B$1,E1591)</f>
        <v>65.040000000000006</v>
      </c>
      <c r="O1591">
        <f>IF(J1591="",Data_Validation!$B$2,J1591)</f>
        <v>23.5</v>
      </c>
      <c r="P1591">
        <f t="shared" si="216"/>
        <v>1</v>
      </c>
      <c r="Q1591" s="2">
        <f>CustomerData[[#This Row],[avg_order_value_clean]]*CustomerData[[#This Row],[total_orders]]</f>
        <v>1235.7600000000002</v>
      </c>
      <c r="R1591" s="2" t="str">
        <f t="shared" si="224"/>
        <v>Inactive</v>
      </c>
      <c r="S1591" s="2" t="str">
        <f t="shared" si="217"/>
        <v>Low Risk</v>
      </c>
      <c r="T1591" s="2" t="str">
        <f t="shared" si="218"/>
        <v>35-44</v>
      </c>
      <c r="U1591" s="1">
        <f t="shared" ca="1" si="219"/>
        <v>1479</v>
      </c>
      <c r="V1591" s="2" t="str">
        <f t="shared" si="220"/>
        <v>Medium Loyalty</v>
      </c>
      <c r="W1591" s="2" t="str">
        <f t="shared" si="221"/>
        <v>Legitimate</v>
      </c>
      <c r="X1591" s="2" t="str">
        <f>IF(Q1591&lt;Data_Validation!$B$8,"Low Value",IF(Q1591&lt;Data_Validation!$B$9,"Medium Value","High Value"))</f>
        <v>Low Value</v>
      </c>
      <c r="Y1591" s="2" t="str">
        <f t="shared" si="222"/>
        <v>Stable</v>
      </c>
      <c r="Z1591" s="2" t="str">
        <f t="shared" si="223"/>
        <v>Check Data</v>
      </c>
    </row>
    <row r="1592" spans="1:26" x14ac:dyDescent="0.3">
      <c r="A1592" t="s">
        <v>1488</v>
      </c>
      <c r="B1592">
        <v>76</v>
      </c>
      <c r="C1592" t="s">
        <v>14</v>
      </c>
      <c r="D1592" t="s">
        <v>35</v>
      </c>
      <c r="E1592">
        <v>201.18</v>
      </c>
      <c r="F1592">
        <v>11</v>
      </c>
      <c r="G1592">
        <v>51</v>
      </c>
      <c r="H1592">
        <v>0</v>
      </c>
      <c r="I1592" t="s">
        <v>29</v>
      </c>
      <c r="J1592">
        <v>43</v>
      </c>
      <c r="K1592" s="1">
        <v>44358</v>
      </c>
      <c r="L1592">
        <v>98</v>
      </c>
      <c r="M1592">
        <v>0.11</v>
      </c>
      <c r="N1592">
        <f>IF(E1592="",Data_Validation!$B$1,E1592)</f>
        <v>201.18</v>
      </c>
      <c r="O1592">
        <f>IF(J1592="",Data_Validation!$B$2,J1592)</f>
        <v>43</v>
      </c>
      <c r="P1592">
        <f t="shared" si="216"/>
        <v>1</v>
      </c>
      <c r="Q1592" s="2">
        <f>CustomerData[[#This Row],[avg_order_value_clean]]*CustomerData[[#This Row],[total_orders]]</f>
        <v>2212.98</v>
      </c>
      <c r="R1592" s="2" t="str">
        <f t="shared" si="224"/>
        <v>At Risk</v>
      </c>
      <c r="S1592" s="2" t="str">
        <f t="shared" si="217"/>
        <v>Low Risk</v>
      </c>
      <c r="T1592" s="2" t="str">
        <f t="shared" si="218"/>
        <v>55+</v>
      </c>
      <c r="U1592" s="1">
        <f t="shared" ca="1" si="219"/>
        <v>1903</v>
      </c>
      <c r="V1592" s="2" t="str">
        <f t="shared" si="220"/>
        <v>High Loyalty</v>
      </c>
      <c r="W1592" s="2" t="str">
        <f t="shared" si="221"/>
        <v>Legitimate</v>
      </c>
      <c r="X1592" s="2" t="str">
        <f>IF(Q1592&lt;Data_Validation!$B$8,"Low Value",IF(Q1592&lt;Data_Validation!$B$9,"Medium Value","High Value"))</f>
        <v>High Value</v>
      </c>
      <c r="Y1592" s="2" t="str">
        <f t="shared" si="222"/>
        <v>High Value - Maintain</v>
      </c>
      <c r="Z1592" s="2" t="str">
        <f t="shared" si="223"/>
        <v>Check Data</v>
      </c>
    </row>
    <row r="1593" spans="1:26" x14ac:dyDescent="0.3">
      <c r="A1593" t="s">
        <v>1489</v>
      </c>
      <c r="B1593">
        <v>56</v>
      </c>
      <c r="C1593" t="s">
        <v>14</v>
      </c>
      <c r="D1593" t="s">
        <v>44</v>
      </c>
      <c r="E1593">
        <v>99.78</v>
      </c>
      <c r="F1593">
        <v>10</v>
      </c>
      <c r="G1593">
        <v>14</v>
      </c>
      <c r="H1593">
        <v>0</v>
      </c>
      <c r="I1593" t="s">
        <v>19</v>
      </c>
      <c r="J1593">
        <v>23.4</v>
      </c>
      <c r="K1593" s="1">
        <v>44814</v>
      </c>
      <c r="L1593">
        <v>75</v>
      </c>
      <c r="M1593">
        <v>0.5</v>
      </c>
      <c r="N1593">
        <f>IF(E1593="",Data_Validation!$B$1,E1593)</f>
        <v>99.78</v>
      </c>
      <c r="O1593">
        <f>IF(J1593="",Data_Validation!$B$2,J1593)</f>
        <v>23.4</v>
      </c>
      <c r="P1593">
        <f t="shared" si="216"/>
        <v>1</v>
      </c>
      <c r="Q1593" s="2">
        <f>CustomerData[[#This Row],[avg_order_value_clean]]*CustomerData[[#This Row],[total_orders]]</f>
        <v>997.8</v>
      </c>
      <c r="R1593" s="2" t="str">
        <f t="shared" si="224"/>
        <v>Active</v>
      </c>
      <c r="S1593" s="2" t="str">
        <f t="shared" si="217"/>
        <v>High Risk</v>
      </c>
      <c r="T1593" s="2" t="str">
        <f t="shared" si="218"/>
        <v>55+</v>
      </c>
      <c r="U1593" s="1">
        <f t="shared" ca="1" si="219"/>
        <v>1447</v>
      </c>
      <c r="V1593" s="2" t="str">
        <f t="shared" si="220"/>
        <v>High Loyalty</v>
      </c>
      <c r="W1593" s="2" t="str">
        <f t="shared" si="221"/>
        <v>Legitimate</v>
      </c>
      <c r="X1593" s="2" t="str">
        <f>IF(Q1593&lt;Data_Validation!$B$8,"Low Value",IF(Q1593&lt;Data_Validation!$B$9,"Medium Value","High Value"))</f>
        <v>Low Value</v>
      </c>
      <c r="Y1593" s="2" t="str">
        <f t="shared" si="222"/>
        <v>At Risk - Develop</v>
      </c>
      <c r="Z1593" s="2" t="str">
        <f t="shared" si="223"/>
        <v>Check Data</v>
      </c>
    </row>
    <row r="1594" spans="1:26" x14ac:dyDescent="0.3">
      <c r="A1594" t="s">
        <v>1490</v>
      </c>
      <c r="B1594">
        <v>66</v>
      </c>
      <c r="C1594" t="s">
        <v>21</v>
      </c>
      <c r="D1594" t="s">
        <v>18</v>
      </c>
      <c r="E1594">
        <v>32.020000000000003</v>
      </c>
      <c r="F1594">
        <v>4</v>
      </c>
      <c r="G1594">
        <v>341</v>
      </c>
      <c r="H1594">
        <v>0</v>
      </c>
      <c r="I1594" t="s">
        <v>19</v>
      </c>
      <c r="J1594">
        <v>87.5</v>
      </c>
      <c r="K1594" s="1">
        <v>45730</v>
      </c>
      <c r="L1594">
        <v>78</v>
      </c>
      <c r="M1594">
        <v>0.49</v>
      </c>
      <c r="N1594">
        <f>IF(E1594="",Data_Validation!$B$1,E1594)</f>
        <v>32.020000000000003</v>
      </c>
      <c r="O1594">
        <f>IF(J1594="",Data_Validation!$B$2,J1594)</f>
        <v>87.5</v>
      </c>
      <c r="P1594">
        <f t="shared" si="216"/>
        <v>2</v>
      </c>
      <c r="Q1594" s="2">
        <f>CustomerData[[#This Row],[avg_order_value_clean]]*CustomerData[[#This Row],[total_orders]]</f>
        <v>128.08000000000001</v>
      </c>
      <c r="R1594" s="2" t="str">
        <f t="shared" si="224"/>
        <v>Inactive</v>
      </c>
      <c r="S1594" s="2" t="str">
        <f t="shared" si="217"/>
        <v>Medium Risk</v>
      </c>
      <c r="T1594" s="2" t="str">
        <f t="shared" si="218"/>
        <v>55+</v>
      </c>
      <c r="U1594" s="1">
        <f t="shared" ca="1" si="219"/>
        <v>531</v>
      </c>
      <c r="V1594" s="2" t="str">
        <f t="shared" si="220"/>
        <v>High Loyalty</v>
      </c>
      <c r="W1594" s="2" t="str">
        <f t="shared" si="221"/>
        <v>Legitimate</v>
      </c>
      <c r="X1594" s="2" t="str">
        <f>IF(Q1594&lt;Data_Validation!$B$8,"Low Value",IF(Q1594&lt;Data_Validation!$B$9,"Medium Value","High Value"))</f>
        <v>Low Value</v>
      </c>
      <c r="Y1594" s="2" t="str">
        <f t="shared" si="222"/>
        <v>Stable</v>
      </c>
      <c r="Z1594" s="2" t="str">
        <f t="shared" si="223"/>
        <v>Check Data</v>
      </c>
    </row>
    <row r="1595" spans="1:26" x14ac:dyDescent="0.3">
      <c r="A1595" t="s">
        <v>1491</v>
      </c>
      <c r="B1595">
        <v>46</v>
      </c>
      <c r="C1595" t="s">
        <v>21</v>
      </c>
      <c r="D1595" t="s">
        <v>37</v>
      </c>
      <c r="E1595">
        <v>39.03</v>
      </c>
      <c r="F1595">
        <v>10</v>
      </c>
      <c r="G1595">
        <v>339</v>
      </c>
      <c r="H1595">
        <v>0</v>
      </c>
      <c r="I1595" t="s">
        <v>40</v>
      </c>
      <c r="J1595">
        <v>69.400000000000006</v>
      </c>
      <c r="K1595" s="1">
        <v>45058</v>
      </c>
      <c r="L1595">
        <v>38</v>
      </c>
      <c r="M1595">
        <v>0.24</v>
      </c>
      <c r="N1595">
        <f>IF(E1595="",Data_Validation!$B$1,E1595)</f>
        <v>39.03</v>
      </c>
      <c r="O1595">
        <f>IF(J1595="",Data_Validation!$B$2,J1595)</f>
        <v>69.400000000000006</v>
      </c>
      <c r="P1595">
        <f t="shared" si="216"/>
        <v>1</v>
      </c>
      <c r="Q1595" s="2">
        <f>CustomerData[[#This Row],[avg_order_value_clean]]*CustomerData[[#This Row],[total_orders]]</f>
        <v>390.3</v>
      </c>
      <c r="R1595" s="2" t="str">
        <f t="shared" si="224"/>
        <v>Inactive</v>
      </c>
      <c r="S1595" s="2" t="str">
        <f t="shared" si="217"/>
        <v>Medium Risk</v>
      </c>
      <c r="T1595" s="2" t="str">
        <f t="shared" si="218"/>
        <v>45-54</v>
      </c>
      <c r="U1595" s="1">
        <f t="shared" ca="1" si="219"/>
        <v>1203</v>
      </c>
      <c r="V1595" s="2" t="str">
        <f t="shared" si="220"/>
        <v>Low Loyalty</v>
      </c>
      <c r="W1595" s="2" t="str">
        <f t="shared" si="221"/>
        <v>Legitimate</v>
      </c>
      <c r="X1595" s="2" t="str">
        <f>IF(Q1595&lt;Data_Validation!$B$8,"Low Value",IF(Q1595&lt;Data_Validation!$B$9,"Medium Value","High Value"))</f>
        <v>Low Value</v>
      </c>
      <c r="Y1595" s="2" t="str">
        <f t="shared" si="222"/>
        <v>Stable</v>
      </c>
      <c r="Z1595" s="2" t="str">
        <f t="shared" si="223"/>
        <v>Check Data</v>
      </c>
    </row>
    <row r="1596" spans="1:26" x14ac:dyDescent="0.3">
      <c r="A1596" t="s">
        <v>1492</v>
      </c>
      <c r="B1596">
        <v>35</v>
      </c>
      <c r="C1596" t="s">
        <v>21</v>
      </c>
      <c r="D1596" t="s">
        <v>22</v>
      </c>
      <c r="E1596">
        <v>81.61</v>
      </c>
      <c r="F1596">
        <v>8</v>
      </c>
      <c r="G1596">
        <v>362</v>
      </c>
      <c r="H1596">
        <v>0</v>
      </c>
      <c r="I1596" t="s">
        <v>16</v>
      </c>
      <c r="J1596">
        <v>37.700000000000003</v>
      </c>
      <c r="K1596" s="1">
        <v>45071</v>
      </c>
      <c r="L1596">
        <v>65</v>
      </c>
      <c r="M1596">
        <v>0.37</v>
      </c>
      <c r="N1596">
        <f>IF(E1596="",Data_Validation!$B$1,E1596)</f>
        <v>81.61</v>
      </c>
      <c r="O1596">
        <f>IF(J1596="",Data_Validation!$B$2,J1596)</f>
        <v>37.700000000000003</v>
      </c>
      <c r="P1596">
        <f t="shared" si="216"/>
        <v>2</v>
      </c>
      <c r="Q1596" s="2">
        <f>CustomerData[[#This Row],[avg_order_value_clean]]*CustomerData[[#This Row],[total_orders]]</f>
        <v>652.88</v>
      </c>
      <c r="R1596" s="2" t="str">
        <f t="shared" si="224"/>
        <v>Inactive</v>
      </c>
      <c r="S1596" s="2" t="str">
        <f t="shared" si="217"/>
        <v>Medium Risk</v>
      </c>
      <c r="T1596" s="2" t="str">
        <f t="shared" si="218"/>
        <v>35-44</v>
      </c>
      <c r="U1596" s="1">
        <f t="shared" ca="1" si="219"/>
        <v>1190</v>
      </c>
      <c r="V1596" s="2" t="str">
        <f t="shared" si="220"/>
        <v>Medium Loyalty</v>
      </c>
      <c r="W1596" s="2" t="str">
        <f t="shared" si="221"/>
        <v>Legitimate</v>
      </c>
      <c r="X1596" s="2" t="str">
        <f>IF(Q1596&lt;Data_Validation!$B$8,"Low Value",IF(Q1596&lt;Data_Validation!$B$9,"Medium Value","High Value"))</f>
        <v>Low Value</v>
      </c>
      <c r="Y1596" s="2" t="str">
        <f t="shared" si="222"/>
        <v>Stable</v>
      </c>
      <c r="Z1596" s="2" t="str">
        <f t="shared" si="223"/>
        <v>Check Data</v>
      </c>
    </row>
    <row r="1597" spans="1:26" x14ac:dyDescent="0.3">
      <c r="A1597" t="s">
        <v>1493</v>
      </c>
      <c r="B1597">
        <v>61</v>
      </c>
      <c r="C1597" t="s">
        <v>14</v>
      </c>
      <c r="D1597" t="s">
        <v>28</v>
      </c>
      <c r="E1597">
        <v>407.34</v>
      </c>
      <c r="F1597">
        <v>11</v>
      </c>
      <c r="G1597">
        <v>179</v>
      </c>
      <c r="H1597">
        <v>0</v>
      </c>
      <c r="I1597" t="s">
        <v>19</v>
      </c>
      <c r="J1597">
        <v>94.5</v>
      </c>
      <c r="K1597" s="1">
        <v>45401</v>
      </c>
      <c r="L1597">
        <v>81</v>
      </c>
      <c r="M1597">
        <v>0.41</v>
      </c>
      <c r="N1597">
        <f>IF(E1597="",Data_Validation!$B$1,E1597)</f>
        <v>407.34</v>
      </c>
      <c r="O1597">
        <f>IF(J1597="",Data_Validation!$B$2,J1597)</f>
        <v>94.5</v>
      </c>
      <c r="P1597">
        <f t="shared" si="216"/>
        <v>4</v>
      </c>
      <c r="Q1597" s="2">
        <f>CustomerData[[#This Row],[avg_order_value_clean]]*CustomerData[[#This Row],[total_orders]]</f>
        <v>4480.74</v>
      </c>
      <c r="R1597" s="2" t="str">
        <f t="shared" si="224"/>
        <v>Inactive</v>
      </c>
      <c r="S1597" s="2" t="str">
        <f t="shared" si="217"/>
        <v>Medium Risk</v>
      </c>
      <c r="T1597" s="2" t="str">
        <f t="shared" si="218"/>
        <v>55+</v>
      </c>
      <c r="U1597" s="1">
        <f t="shared" ca="1" si="219"/>
        <v>860</v>
      </c>
      <c r="V1597" s="2" t="str">
        <f t="shared" si="220"/>
        <v>High Loyalty</v>
      </c>
      <c r="W1597" s="2" t="str">
        <f t="shared" si="221"/>
        <v>Legitimate</v>
      </c>
      <c r="X1597" s="2" t="str">
        <f>IF(Q1597&lt;Data_Validation!$B$8,"Low Value",IF(Q1597&lt;Data_Validation!$B$9,"Medium Value","High Value"))</f>
        <v>High Value</v>
      </c>
      <c r="Y1597" s="2" t="str">
        <f t="shared" si="222"/>
        <v>High Value - Maintain</v>
      </c>
      <c r="Z1597" s="2" t="str">
        <f t="shared" si="223"/>
        <v>Check Data</v>
      </c>
    </row>
    <row r="1598" spans="1:26" x14ac:dyDescent="0.3">
      <c r="A1598" t="s">
        <v>1494</v>
      </c>
      <c r="B1598">
        <v>25</v>
      </c>
      <c r="C1598" t="s">
        <v>14</v>
      </c>
      <c r="D1598" t="s">
        <v>35</v>
      </c>
      <c r="E1598">
        <v>54.1</v>
      </c>
      <c r="F1598">
        <v>6</v>
      </c>
      <c r="G1598">
        <v>76</v>
      </c>
      <c r="H1598">
        <v>0</v>
      </c>
      <c r="I1598" t="s">
        <v>40</v>
      </c>
      <c r="J1598">
        <v>38.9</v>
      </c>
      <c r="K1598" s="1">
        <v>44821</v>
      </c>
      <c r="L1598">
        <v>81</v>
      </c>
      <c r="M1598">
        <v>0.16</v>
      </c>
      <c r="N1598">
        <f>IF(E1598="",Data_Validation!$B$1,E1598)</f>
        <v>54.1</v>
      </c>
      <c r="O1598">
        <f>IF(J1598="",Data_Validation!$B$2,J1598)</f>
        <v>38.9</v>
      </c>
      <c r="P1598">
        <f t="shared" si="216"/>
        <v>1</v>
      </c>
      <c r="Q1598" s="2">
        <f>CustomerData[[#This Row],[avg_order_value_clean]]*CustomerData[[#This Row],[total_orders]]</f>
        <v>324.60000000000002</v>
      </c>
      <c r="R1598" s="2" t="str">
        <f t="shared" si="224"/>
        <v>At Risk</v>
      </c>
      <c r="S1598" s="2" t="str">
        <f t="shared" si="217"/>
        <v>Low Risk</v>
      </c>
      <c r="T1598" s="2" t="str">
        <f t="shared" si="218"/>
        <v>25-34</v>
      </c>
      <c r="U1598" s="1">
        <f t="shared" ca="1" si="219"/>
        <v>1440</v>
      </c>
      <c r="V1598" s="2" t="str">
        <f t="shared" si="220"/>
        <v>High Loyalty</v>
      </c>
      <c r="W1598" s="2" t="str">
        <f t="shared" si="221"/>
        <v>Legitimate</v>
      </c>
      <c r="X1598" s="2" t="str">
        <f>IF(Q1598&lt;Data_Validation!$B$8,"Low Value",IF(Q1598&lt;Data_Validation!$B$9,"Medium Value","High Value"))</f>
        <v>Low Value</v>
      </c>
      <c r="Y1598" s="2" t="str">
        <f t="shared" si="222"/>
        <v>Stable</v>
      </c>
      <c r="Z1598" s="2" t="str">
        <f t="shared" si="223"/>
        <v>Check Data</v>
      </c>
    </row>
    <row r="1599" spans="1:26" x14ac:dyDescent="0.3">
      <c r="A1599" t="s">
        <v>1495</v>
      </c>
      <c r="B1599">
        <v>71</v>
      </c>
      <c r="C1599" t="s">
        <v>21</v>
      </c>
      <c r="D1599" t="s">
        <v>44</v>
      </c>
      <c r="E1599">
        <v>22.79</v>
      </c>
      <c r="F1599">
        <v>6</v>
      </c>
      <c r="G1599">
        <v>214</v>
      </c>
      <c r="H1599">
        <v>0</v>
      </c>
      <c r="I1599" t="s">
        <v>19</v>
      </c>
      <c r="J1599">
        <v>57.4</v>
      </c>
      <c r="K1599" s="1">
        <v>45143</v>
      </c>
      <c r="L1599">
        <v>10</v>
      </c>
      <c r="M1599">
        <v>0.28000000000000003</v>
      </c>
      <c r="N1599">
        <f>IF(E1599="",Data_Validation!$B$1,E1599)</f>
        <v>22.79</v>
      </c>
      <c r="O1599">
        <f>IF(J1599="",Data_Validation!$B$2,J1599)</f>
        <v>57.4</v>
      </c>
      <c r="P1599">
        <f t="shared" si="216"/>
        <v>1</v>
      </c>
      <c r="Q1599" s="2">
        <f>CustomerData[[#This Row],[avg_order_value_clean]]*CustomerData[[#This Row],[total_orders]]</f>
        <v>136.74</v>
      </c>
      <c r="R1599" s="2" t="str">
        <f t="shared" si="224"/>
        <v>Inactive</v>
      </c>
      <c r="S1599" s="2" t="str">
        <f t="shared" si="217"/>
        <v>Medium Risk</v>
      </c>
      <c r="T1599" s="2" t="str">
        <f t="shared" si="218"/>
        <v>55+</v>
      </c>
      <c r="U1599" s="1">
        <f t="shared" ca="1" si="219"/>
        <v>1118</v>
      </c>
      <c r="V1599" s="2" t="str">
        <f t="shared" si="220"/>
        <v>Low Loyalty</v>
      </c>
      <c r="W1599" s="2" t="str">
        <f t="shared" si="221"/>
        <v>Legitimate</v>
      </c>
      <c r="X1599" s="2" t="str">
        <f>IF(Q1599&lt;Data_Validation!$B$8,"Low Value",IF(Q1599&lt;Data_Validation!$B$9,"Medium Value","High Value"))</f>
        <v>Low Value</v>
      </c>
      <c r="Y1599" s="2" t="str">
        <f t="shared" si="222"/>
        <v>Stable</v>
      </c>
      <c r="Z1599" s="2" t="str">
        <f t="shared" si="223"/>
        <v>Check Data</v>
      </c>
    </row>
    <row r="1600" spans="1:26" x14ac:dyDescent="0.3">
      <c r="A1600" t="s">
        <v>1496</v>
      </c>
      <c r="B1600">
        <v>48</v>
      </c>
      <c r="C1600" t="s">
        <v>21</v>
      </c>
      <c r="D1600" t="s">
        <v>52</v>
      </c>
      <c r="E1600">
        <v>44.95</v>
      </c>
      <c r="F1600">
        <v>8</v>
      </c>
      <c r="G1600">
        <v>222</v>
      </c>
      <c r="H1600">
        <v>0</v>
      </c>
      <c r="I1600" t="s">
        <v>29</v>
      </c>
      <c r="J1600">
        <v>51.2</v>
      </c>
      <c r="K1600" s="1">
        <v>44547</v>
      </c>
      <c r="L1600">
        <v>63</v>
      </c>
      <c r="M1600">
        <v>0.11</v>
      </c>
      <c r="N1600">
        <f>IF(E1600="",Data_Validation!$B$1,E1600)</f>
        <v>44.95</v>
      </c>
      <c r="O1600">
        <f>IF(J1600="",Data_Validation!$B$2,J1600)</f>
        <v>51.2</v>
      </c>
      <c r="P1600">
        <f t="shared" si="216"/>
        <v>2</v>
      </c>
      <c r="Q1600" s="2">
        <f>CustomerData[[#This Row],[avg_order_value_clean]]*CustomerData[[#This Row],[total_orders]]</f>
        <v>359.6</v>
      </c>
      <c r="R1600" s="2" t="str">
        <f t="shared" si="224"/>
        <v>Inactive</v>
      </c>
      <c r="S1600" s="2" t="str">
        <f t="shared" si="217"/>
        <v>Low Risk</v>
      </c>
      <c r="T1600" s="2" t="str">
        <f t="shared" si="218"/>
        <v>45-54</v>
      </c>
      <c r="U1600" s="1">
        <f t="shared" ca="1" si="219"/>
        <v>1714</v>
      </c>
      <c r="V1600" s="2" t="str">
        <f t="shared" si="220"/>
        <v>Medium Loyalty</v>
      </c>
      <c r="W1600" s="2" t="str">
        <f t="shared" si="221"/>
        <v>Legitimate</v>
      </c>
      <c r="X1600" s="2" t="str">
        <f>IF(Q1600&lt;Data_Validation!$B$8,"Low Value",IF(Q1600&lt;Data_Validation!$B$9,"Medium Value","High Value"))</f>
        <v>Low Value</v>
      </c>
      <c r="Y1600" s="2" t="str">
        <f t="shared" si="222"/>
        <v>Stable</v>
      </c>
      <c r="Z1600" s="2" t="str">
        <f t="shared" si="223"/>
        <v>Check Data</v>
      </c>
    </row>
    <row r="1601" spans="1:26" x14ac:dyDescent="0.3">
      <c r="A1601" t="s">
        <v>1497</v>
      </c>
      <c r="B1601">
        <v>79</v>
      </c>
      <c r="C1601" t="s">
        <v>21</v>
      </c>
      <c r="D1601" t="s">
        <v>52</v>
      </c>
      <c r="E1601">
        <v>33.49</v>
      </c>
      <c r="F1601">
        <v>11</v>
      </c>
      <c r="G1601">
        <v>153</v>
      </c>
      <c r="H1601">
        <v>0</v>
      </c>
      <c r="I1601" t="s">
        <v>40</v>
      </c>
      <c r="J1601">
        <v>12.2</v>
      </c>
      <c r="K1601" s="1">
        <v>44465</v>
      </c>
      <c r="L1601">
        <v>94</v>
      </c>
      <c r="M1601">
        <v>0.25</v>
      </c>
      <c r="N1601">
        <f>IF(E1601="",Data_Validation!$B$1,E1601)</f>
        <v>33.49</v>
      </c>
      <c r="O1601">
        <f>IF(J1601="",Data_Validation!$B$2,J1601)</f>
        <v>12.2</v>
      </c>
      <c r="P1601">
        <f t="shared" si="216"/>
        <v>1</v>
      </c>
      <c r="Q1601" s="2">
        <f>CustomerData[[#This Row],[avg_order_value_clean]]*CustomerData[[#This Row],[total_orders]]</f>
        <v>368.39000000000004</v>
      </c>
      <c r="R1601" s="2" t="str">
        <f t="shared" si="224"/>
        <v>Inactive</v>
      </c>
      <c r="S1601" s="2" t="str">
        <f t="shared" si="217"/>
        <v>Medium Risk</v>
      </c>
      <c r="T1601" s="2" t="str">
        <f t="shared" si="218"/>
        <v>55+</v>
      </c>
      <c r="U1601" s="1">
        <f t="shared" ca="1" si="219"/>
        <v>1796</v>
      </c>
      <c r="V1601" s="2" t="str">
        <f t="shared" si="220"/>
        <v>High Loyalty</v>
      </c>
      <c r="W1601" s="2" t="str">
        <f t="shared" si="221"/>
        <v>Legitimate</v>
      </c>
      <c r="X1601" s="2" t="str">
        <f>IF(Q1601&lt;Data_Validation!$B$8,"Low Value",IF(Q1601&lt;Data_Validation!$B$9,"Medium Value","High Value"))</f>
        <v>Low Value</v>
      </c>
      <c r="Y1601" s="2" t="str">
        <f t="shared" si="222"/>
        <v>Stable</v>
      </c>
      <c r="Z1601" s="2" t="str">
        <f t="shared" si="223"/>
        <v>Check Data</v>
      </c>
    </row>
    <row r="1602" spans="1:26" x14ac:dyDescent="0.3">
      <c r="A1602" t="s">
        <v>1498</v>
      </c>
      <c r="B1602">
        <v>51</v>
      </c>
      <c r="C1602" t="s">
        <v>21</v>
      </c>
      <c r="D1602" t="s">
        <v>28</v>
      </c>
      <c r="E1602">
        <v>24.89</v>
      </c>
      <c r="F1602">
        <v>12</v>
      </c>
      <c r="G1602">
        <v>44</v>
      </c>
      <c r="H1602">
        <v>0</v>
      </c>
      <c r="I1602" t="s">
        <v>29</v>
      </c>
      <c r="J1602">
        <v>42.4</v>
      </c>
      <c r="K1602" s="1">
        <v>44451</v>
      </c>
      <c r="L1602">
        <v>46</v>
      </c>
      <c r="M1602">
        <v>0.17</v>
      </c>
      <c r="N1602">
        <f>IF(E1602="",Data_Validation!$B$1,E1602)</f>
        <v>24.89</v>
      </c>
      <c r="O1602">
        <f>IF(J1602="",Data_Validation!$B$2,J1602)</f>
        <v>42.4</v>
      </c>
      <c r="P1602">
        <f t="shared" ref="P1602:P1665" si="225">COUNTIF($A$2:$A$5001,A1602)</f>
        <v>1</v>
      </c>
      <c r="Q1602" s="2">
        <f>CustomerData[[#This Row],[avg_order_value_clean]]*CustomerData[[#This Row],[total_orders]]</f>
        <v>298.68</v>
      </c>
      <c r="R1602" s="2" t="str">
        <f t="shared" si="224"/>
        <v>At Risk</v>
      </c>
      <c r="S1602" s="2" t="str">
        <f t="shared" ref="S1602:S1665" si="226">IF(M1602&lt;0.2,"Low Risk",IF(M1602&lt;0.5,"Medium Risk","High Risk"))</f>
        <v>Low Risk</v>
      </c>
      <c r="T1602" s="2" t="str">
        <f t="shared" ref="T1602:T1665" si="227">IF(B1602&lt;25,"Under 25",IF(B1602&lt;35,"25-34",IF(B1602&lt;45,"35-44",IF(B1602&lt;55,"45-54","55+"))))</f>
        <v>45-54</v>
      </c>
      <c r="U1602" s="1">
        <f t="shared" ref="U1602:U1665" ca="1" si="228">TODAY()-K1602</f>
        <v>1810</v>
      </c>
      <c r="V1602" s="2" t="str">
        <f t="shared" ref="V1602:V1665" si="229">IF(L1602&lt;40,"Low Loyalty",IF(L1602&lt;70,"Medium Loyalty","High Loyalty"))</f>
        <v>Medium Loyalty</v>
      </c>
      <c r="W1602" s="2" t="str">
        <f t="shared" ref="W1602:W1665" si="230">IF(H1602=1,"Fraudulent","Legitimate")</f>
        <v>Legitimate</v>
      </c>
      <c r="X1602" s="2" t="str">
        <f>IF(Q1602&lt;Data_Validation!$B$8,"Low Value",IF(Q1602&lt;Data_Validation!$B$9,"Medium Value","High Value"))</f>
        <v>Low Value</v>
      </c>
      <c r="Y1602" s="2" t="str">
        <f t="shared" ref="Y1602:Y1665" si="231">IF(AND(X1602="High Value",S1602="High Risk"),"Critical - Retain",IF(AND(X1602="High Value",S1602&lt;&gt;"High Risk"),"High Value - Maintain",IF(AND(X1602&lt;&gt;"High Value",S1602="High Risk"),"At Risk - Develop","Stable")))</f>
        <v>Stable</v>
      </c>
      <c r="Z1602" s="2" t="str">
        <f t="shared" ref="Z1602:Z1665" si="232">IF(OR(B1602&lt;18,F1602&lt;0,N1602&lt;0,O1602&lt;0,O1602&gt;1,M1602&lt;0,M1602&gt;1),"Check Data","Valid")</f>
        <v>Check Data</v>
      </c>
    </row>
    <row r="1603" spans="1:26" x14ac:dyDescent="0.3">
      <c r="A1603" t="s">
        <v>1499</v>
      </c>
      <c r="B1603">
        <v>24</v>
      </c>
      <c r="C1603" t="s">
        <v>14</v>
      </c>
      <c r="D1603" t="s">
        <v>18</v>
      </c>
      <c r="E1603">
        <v>89.84</v>
      </c>
      <c r="F1603">
        <v>11</v>
      </c>
      <c r="G1603">
        <v>351</v>
      </c>
      <c r="H1603">
        <v>0</v>
      </c>
      <c r="I1603" t="s">
        <v>23</v>
      </c>
      <c r="J1603">
        <v>7.8</v>
      </c>
      <c r="K1603" s="1">
        <v>45368</v>
      </c>
      <c r="L1603">
        <v>97</v>
      </c>
      <c r="M1603">
        <v>0.76</v>
      </c>
      <c r="N1603">
        <f>IF(E1603="",Data_Validation!$B$1,E1603)</f>
        <v>89.84</v>
      </c>
      <c r="O1603">
        <f>IF(J1603="",Data_Validation!$B$2,J1603)</f>
        <v>7.8</v>
      </c>
      <c r="P1603">
        <f t="shared" si="225"/>
        <v>1</v>
      </c>
      <c r="Q1603" s="2">
        <f>CustomerData[[#This Row],[avg_order_value_clean]]*CustomerData[[#This Row],[total_orders]]</f>
        <v>988.24</v>
      </c>
      <c r="R1603" s="2" t="str">
        <f t="shared" ref="R1603:R1666" si="233">IF(G1603&lt;=30,"Active",IF(G1603&lt;=90,"At Risk","Inactive"))</f>
        <v>Inactive</v>
      </c>
      <c r="S1603" s="2" t="str">
        <f t="shared" si="226"/>
        <v>High Risk</v>
      </c>
      <c r="T1603" s="2" t="str">
        <f t="shared" si="227"/>
        <v>Under 25</v>
      </c>
      <c r="U1603" s="1">
        <f t="shared" ca="1" si="228"/>
        <v>893</v>
      </c>
      <c r="V1603" s="2" t="str">
        <f t="shared" si="229"/>
        <v>High Loyalty</v>
      </c>
      <c r="W1603" s="2" t="str">
        <f t="shared" si="230"/>
        <v>Legitimate</v>
      </c>
      <c r="X1603" s="2" t="str">
        <f>IF(Q1603&lt;Data_Validation!$B$8,"Low Value",IF(Q1603&lt;Data_Validation!$B$9,"Medium Value","High Value"))</f>
        <v>Low Value</v>
      </c>
      <c r="Y1603" s="2" t="str">
        <f t="shared" si="231"/>
        <v>At Risk - Develop</v>
      </c>
      <c r="Z1603" s="2" t="str">
        <f t="shared" si="232"/>
        <v>Check Data</v>
      </c>
    </row>
    <row r="1604" spans="1:26" x14ac:dyDescent="0.3">
      <c r="A1604" t="s">
        <v>1224</v>
      </c>
      <c r="B1604">
        <v>53</v>
      </c>
      <c r="C1604" t="s">
        <v>21</v>
      </c>
      <c r="D1604" t="s">
        <v>44</v>
      </c>
      <c r="E1604">
        <v>53.64</v>
      </c>
      <c r="F1604">
        <v>7</v>
      </c>
      <c r="G1604">
        <v>20</v>
      </c>
      <c r="H1604">
        <v>0</v>
      </c>
      <c r="I1604" t="s">
        <v>16</v>
      </c>
      <c r="J1604">
        <v>17.100000000000001</v>
      </c>
      <c r="K1604" s="1">
        <v>45171</v>
      </c>
      <c r="L1604">
        <v>2</v>
      </c>
      <c r="M1604">
        <v>0.33</v>
      </c>
      <c r="N1604">
        <f>IF(E1604="",Data_Validation!$B$1,E1604)</f>
        <v>53.64</v>
      </c>
      <c r="O1604">
        <f>IF(J1604="",Data_Validation!$B$2,J1604)</f>
        <v>17.100000000000001</v>
      </c>
      <c r="P1604">
        <f t="shared" si="225"/>
        <v>2</v>
      </c>
      <c r="Q1604" s="2">
        <f>CustomerData[[#This Row],[avg_order_value_clean]]*CustomerData[[#This Row],[total_orders]]</f>
        <v>375.48</v>
      </c>
      <c r="R1604" s="2" t="str">
        <f t="shared" si="233"/>
        <v>Active</v>
      </c>
      <c r="S1604" s="2" t="str">
        <f t="shared" si="226"/>
        <v>Medium Risk</v>
      </c>
      <c r="T1604" s="2" t="str">
        <f t="shared" si="227"/>
        <v>45-54</v>
      </c>
      <c r="U1604" s="1">
        <f t="shared" ca="1" si="228"/>
        <v>1090</v>
      </c>
      <c r="V1604" s="2" t="str">
        <f t="shared" si="229"/>
        <v>Low Loyalty</v>
      </c>
      <c r="W1604" s="2" t="str">
        <f t="shared" si="230"/>
        <v>Legitimate</v>
      </c>
      <c r="X1604" s="2" t="str">
        <f>IF(Q1604&lt;Data_Validation!$B$8,"Low Value",IF(Q1604&lt;Data_Validation!$B$9,"Medium Value","High Value"))</f>
        <v>Low Value</v>
      </c>
      <c r="Y1604" s="2" t="str">
        <f t="shared" si="231"/>
        <v>Stable</v>
      </c>
      <c r="Z1604" s="2" t="str">
        <f t="shared" si="232"/>
        <v>Check Data</v>
      </c>
    </row>
    <row r="1605" spans="1:26" x14ac:dyDescent="0.3">
      <c r="A1605" t="s">
        <v>751</v>
      </c>
      <c r="B1605">
        <v>35</v>
      </c>
      <c r="C1605" t="s">
        <v>21</v>
      </c>
      <c r="D1605" t="s">
        <v>35</v>
      </c>
      <c r="E1605">
        <v>22.69</v>
      </c>
      <c r="F1605">
        <v>14</v>
      </c>
      <c r="G1605">
        <v>80</v>
      </c>
      <c r="H1605">
        <v>0</v>
      </c>
      <c r="I1605" t="s">
        <v>29</v>
      </c>
      <c r="J1605">
        <v>78.8</v>
      </c>
      <c r="K1605" s="1">
        <v>44107</v>
      </c>
      <c r="L1605">
        <v>20</v>
      </c>
      <c r="M1605">
        <v>0.51</v>
      </c>
      <c r="N1605">
        <f>IF(E1605="",Data_Validation!$B$1,E1605)</f>
        <v>22.69</v>
      </c>
      <c r="O1605">
        <f>IF(J1605="",Data_Validation!$B$2,J1605)</f>
        <v>78.8</v>
      </c>
      <c r="P1605">
        <f t="shared" si="225"/>
        <v>2</v>
      </c>
      <c r="Q1605" s="2">
        <f>CustomerData[[#This Row],[avg_order_value_clean]]*CustomerData[[#This Row],[total_orders]]</f>
        <v>317.66000000000003</v>
      </c>
      <c r="R1605" s="2" t="str">
        <f t="shared" si="233"/>
        <v>At Risk</v>
      </c>
      <c r="S1605" s="2" t="str">
        <f t="shared" si="226"/>
        <v>High Risk</v>
      </c>
      <c r="T1605" s="2" t="str">
        <f t="shared" si="227"/>
        <v>35-44</v>
      </c>
      <c r="U1605" s="1">
        <f t="shared" ca="1" si="228"/>
        <v>2154</v>
      </c>
      <c r="V1605" s="2" t="str">
        <f t="shared" si="229"/>
        <v>Low Loyalty</v>
      </c>
      <c r="W1605" s="2" t="str">
        <f t="shared" si="230"/>
        <v>Legitimate</v>
      </c>
      <c r="X1605" s="2" t="str">
        <f>IF(Q1605&lt;Data_Validation!$B$8,"Low Value",IF(Q1605&lt;Data_Validation!$B$9,"Medium Value","High Value"))</f>
        <v>Low Value</v>
      </c>
      <c r="Y1605" s="2" t="str">
        <f t="shared" si="231"/>
        <v>At Risk - Develop</v>
      </c>
      <c r="Z1605" s="2" t="str">
        <f t="shared" si="232"/>
        <v>Check Data</v>
      </c>
    </row>
    <row r="1606" spans="1:26" x14ac:dyDescent="0.3">
      <c r="A1606" t="s">
        <v>1500</v>
      </c>
      <c r="B1606">
        <v>77</v>
      </c>
      <c r="C1606" t="s">
        <v>21</v>
      </c>
      <c r="D1606" t="s">
        <v>37</v>
      </c>
      <c r="E1606">
        <v>67.94</v>
      </c>
      <c r="F1606">
        <v>10</v>
      </c>
      <c r="G1606">
        <v>52</v>
      </c>
      <c r="H1606">
        <v>0</v>
      </c>
      <c r="I1606" t="s">
        <v>16</v>
      </c>
      <c r="J1606">
        <v>30.3</v>
      </c>
      <c r="K1606" s="1">
        <v>44063</v>
      </c>
      <c r="L1606">
        <v>96</v>
      </c>
      <c r="M1606">
        <v>0.23</v>
      </c>
      <c r="N1606">
        <f>IF(E1606="",Data_Validation!$B$1,E1606)</f>
        <v>67.94</v>
      </c>
      <c r="O1606">
        <f>IF(J1606="",Data_Validation!$B$2,J1606)</f>
        <v>30.3</v>
      </c>
      <c r="P1606">
        <f t="shared" si="225"/>
        <v>1</v>
      </c>
      <c r="Q1606" s="2">
        <f>CustomerData[[#This Row],[avg_order_value_clean]]*CustomerData[[#This Row],[total_orders]]</f>
        <v>679.4</v>
      </c>
      <c r="R1606" s="2" t="str">
        <f t="shared" si="233"/>
        <v>At Risk</v>
      </c>
      <c r="S1606" s="2" t="str">
        <f t="shared" si="226"/>
        <v>Medium Risk</v>
      </c>
      <c r="T1606" s="2" t="str">
        <f t="shared" si="227"/>
        <v>55+</v>
      </c>
      <c r="U1606" s="1">
        <f t="shared" ca="1" si="228"/>
        <v>2198</v>
      </c>
      <c r="V1606" s="2" t="str">
        <f t="shared" si="229"/>
        <v>High Loyalty</v>
      </c>
      <c r="W1606" s="2" t="str">
        <f t="shared" si="230"/>
        <v>Legitimate</v>
      </c>
      <c r="X1606" s="2" t="str">
        <f>IF(Q1606&lt;Data_Validation!$B$8,"Low Value",IF(Q1606&lt;Data_Validation!$B$9,"Medium Value","High Value"))</f>
        <v>Low Value</v>
      </c>
      <c r="Y1606" s="2" t="str">
        <f t="shared" si="231"/>
        <v>Stable</v>
      </c>
      <c r="Z1606" s="2" t="str">
        <f t="shared" si="232"/>
        <v>Check Data</v>
      </c>
    </row>
    <row r="1607" spans="1:26" x14ac:dyDescent="0.3">
      <c r="A1607" t="s">
        <v>780</v>
      </c>
      <c r="B1607">
        <v>55</v>
      </c>
      <c r="C1607" t="s">
        <v>25</v>
      </c>
      <c r="D1607" t="s">
        <v>18</v>
      </c>
      <c r="E1607">
        <v>138.31</v>
      </c>
      <c r="F1607">
        <v>10</v>
      </c>
      <c r="G1607">
        <v>156</v>
      </c>
      <c r="H1607">
        <v>0</v>
      </c>
      <c r="I1607" t="s">
        <v>40</v>
      </c>
      <c r="J1607">
        <v>8.9</v>
      </c>
      <c r="K1607" s="1">
        <v>45192</v>
      </c>
      <c r="L1607">
        <v>3</v>
      </c>
      <c r="M1607">
        <v>0.27</v>
      </c>
      <c r="N1607">
        <f>IF(E1607="",Data_Validation!$B$1,E1607)</f>
        <v>138.31</v>
      </c>
      <c r="O1607">
        <f>IF(J1607="",Data_Validation!$B$2,J1607)</f>
        <v>8.9</v>
      </c>
      <c r="P1607">
        <f t="shared" si="225"/>
        <v>2</v>
      </c>
      <c r="Q1607" s="2">
        <f>CustomerData[[#This Row],[avg_order_value_clean]]*CustomerData[[#This Row],[total_orders]]</f>
        <v>1383.1</v>
      </c>
      <c r="R1607" s="2" t="str">
        <f t="shared" si="233"/>
        <v>Inactive</v>
      </c>
      <c r="S1607" s="2" t="str">
        <f t="shared" si="226"/>
        <v>Medium Risk</v>
      </c>
      <c r="T1607" s="2" t="str">
        <f t="shared" si="227"/>
        <v>55+</v>
      </c>
      <c r="U1607" s="1">
        <f t="shared" ca="1" si="228"/>
        <v>1069</v>
      </c>
      <c r="V1607" s="2" t="str">
        <f t="shared" si="229"/>
        <v>Low Loyalty</v>
      </c>
      <c r="W1607" s="2" t="str">
        <f t="shared" si="230"/>
        <v>Legitimate</v>
      </c>
      <c r="X1607" s="2" t="str">
        <f>IF(Q1607&lt;Data_Validation!$B$8,"Low Value",IF(Q1607&lt;Data_Validation!$B$9,"Medium Value","High Value"))</f>
        <v>Low Value</v>
      </c>
      <c r="Y1607" s="2" t="str">
        <f t="shared" si="231"/>
        <v>Stable</v>
      </c>
      <c r="Z1607" s="2" t="str">
        <f t="shared" si="232"/>
        <v>Check Data</v>
      </c>
    </row>
    <row r="1608" spans="1:26" x14ac:dyDescent="0.3">
      <c r="A1608" t="s">
        <v>1501</v>
      </c>
      <c r="B1608">
        <v>76</v>
      </c>
      <c r="C1608" t="s">
        <v>14</v>
      </c>
      <c r="D1608" t="s">
        <v>28</v>
      </c>
      <c r="F1608">
        <v>11</v>
      </c>
      <c r="G1608">
        <v>146</v>
      </c>
      <c r="H1608">
        <v>0</v>
      </c>
      <c r="I1608" t="s">
        <v>23</v>
      </c>
      <c r="J1608">
        <v>71.900000000000006</v>
      </c>
      <c r="K1608" s="1">
        <v>44581</v>
      </c>
      <c r="L1608">
        <v>36</v>
      </c>
      <c r="M1608">
        <v>0.12</v>
      </c>
      <c r="N1608">
        <f>IF(E1608="",Data_Validation!$B$1,E1608)</f>
        <v>250</v>
      </c>
      <c r="O1608">
        <f>IF(J1608="",Data_Validation!$B$2,J1608)</f>
        <v>71.900000000000006</v>
      </c>
      <c r="P1608">
        <f t="shared" si="225"/>
        <v>1</v>
      </c>
      <c r="Q1608" s="2">
        <f>CustomerData[[#This Row],[avg_order_value_clean]]*CustomerData[[#This Row],[total_orders]]</f>
        <v>2750</v>
      </c>
      <c r="R1608" s="2" t="str">
        <f t="shared" si="233"/>
        <v>Inactive</v>
      </c>
      <c r="S1608" s="2" t="str">
        <f t="shared" si="226"/>
        <v>Low Risk</v>
      </c>
      <c r="T1608" s="2" t="str">
        <f t="shared" si="227"/>
        <v>55+</v>
      </c>
      <c r="U1608" s="1">
        <f t="shared" ca="1" si="228"/>
        <v>1680</v>
      </c>
      <c r="V1608" s="2" t="str">
        <f t="shared" si="229"/>
        <v>Low Loyalty</v>
      </c>
      <c r="W1608" s="2" t="str">
        <f t="shared" si="230"/>
        <v>Legitimate</v>
      </c>
      <c r="X1608" s="2" t="str">
        <f>IF(Q1608&lt;Data_Validation!$B$8,"Low Value",IF(Q1608&lt;Data_Validation!$B$9,"Medium Value","High Value"))</f>
        <v>High Value</v>
      </c>
      <c r="Y1608" s="2" t="str">
        <f t="shared" si="231"/>
        <v>High Value - Maintain</v>
      </c>
      <c r="Z1608" s="2" t="str">
        <f t="shared" si="232"/>
        <v>Check Data</v>
      </c>
    </row>
    <row r="1609" spans="1:26" x14ac:dyDescent="0.3">
      <c r="A1609" t="s">
        <v>1502</v>
      </c>
      <c r="B1609">
        <v>26</v>
      </c>
      <c r="C1609" t="s">
        <v>21</v>
      </c>
      <c r="D1609" t="s">
        <v>15</v>
      </c>
      <c r="E1609">
        <v>157.52000000000001</v>
      </c>
      <c r="F1609">
        <v>13</v>
      </c>
      <c r="G1609">
        <v>181</v>
      </c>
      <c r="H1609">
        <v>0</v>
      </c>
      <c r="I1609" t="s">
        <v>16</v>
      </c>
      <c r="J1609">
        <v>80.2</v>
      </c>
      <c r="K1609" s="1">
        <v>45268</v>
      </c>
      <c r="L1609">
        <v>5</v>
      </c>
      <c r="M1609">
        <v>0.08</v>
      </c>
      <c r="N1609">
        <f>IF(E1609="",Data_Validation!$B$1,E1609)</f>
        <v>157.52000000000001</v>
      </c>
      <c r="O1609">
        <f>IF(J1609="",Data_Validation!$B$2,J1609)</f>
        <v>80.2</v>
      </c>
      <c r="P1609">
        <f t="shared" si="225"/>
        <v>2</v>
      </c>
      <c r="Q1609" s="2">
        <f>CustomerData[[#This Row],[avg_order_value_clean]]*CustomerData[[#This Row],[total_orders]]</f>
        <v>2047.7600000000002</v>
      </c>
      <c r="R1609" s="2" t="str">
        <f t="shared" si="233"/>
        <v>Inactive</v>
      </c>
      <c r="S1609" s="2" t="str">
        <f t="shared" si="226"/>
        <v>Low Risk</v>
      </c>
      <c r="T1609" s="2" t="str">
        <f t="shared" si="227"/>
        <v>25-34</v>
      </c>
      <c r="U1609" s="1">
        <f t="shared" ca="1" si="228"/>
        <v>993</v>
      </c>
      <c r="V1609" s="2" t="str">
        <f t="shared" si="229"/>
        <v>Low Loyalty</v>
      </c>
      <c r="W1609" s="2" t="str">
        <f t="shared" si="230"/>
        <v>Legitimate</v>
      </c>
      <c r="X1609" s="2" t="str">
        <f>IF(Q1609&lt;Data_Validation!$B$8,"Low Value",IF(Q1609&lt;Data_Validation!$B$9,"Medium Value","High Value"))</f>
        <v>High Value</v>
      </c>
      <c r="Y1609" s="2" t="str">
        <f t="shared" si="231"/>
        <v>High Value - Maintain</v>
      </c>
      <c r="Z1609" s="2" t="str">
        <f t="shared" si="232"/>
        <v>Check Data</v>
      </c>
    </row>
    <row r="1610" spans="1:26" x14ac:dyDescent="0.3">
      <c r="A1610" t="s">
        <v>1503</v>
      </c>
      <c r="B1610">
        <v>76</v>
      </c>
      <c r="C1610" t="s">
        <v>21</v>
      </c>
      <c r="D1610" t="s">
        <v>50</v>
      </c>
      <c r="E1610">
        <v>141.21</v>
      </c>
      <c r="F1610">
        <v>10</v>
      </c>
      <c r="G1610">
        <v>77</v>
      </c>
      <c r="H1610">
        <v>0</v>
      </c>
      <c r="I1610" t="s">
        <v>19</v>
      </c>
      <c r="J1610">
        <v>57.8</v>
      </c>
      <c r="K1610" s="1">
        <v>45220</v>
      </c>
      <c r="L1610">
        <v>20</v>
      </c>
      <c r="M1610">
        <v>7.0000000000000007E-2</v>
      </c>
      <c r="N1610">
        <f>IF(E1610="",Data_Validation!$B$1,E1610)</f>
        <v>141.21</v>
      </c>
      <c r="O1610">
        <f>IF(J1610="",Data_Validation!$B$2,J1610)</f>
        <v>57.8</v>
      </c>
      <c r="P1610">
        <f t="shared" si="225"/>
        <v>2</v>
      </c>
      <c r="Q1610" s="2">
        <f>CustomerData[[#This Row],[avg_order_value_clean]]*CustomerData[[#This Row],[total_orders]]</f>
        <v>1412.1000000000001</v>
      </c>
      <c r="R1610" s="2" t="str">
        <f t="shared" si="233"/>
        <v>At Risk</v>
      </c>
      <c r="S1610" s="2" t="str">
        <f t="shared" si="226"/>
        <v>Low Risk</v>
      </c>
      <c r="T1610" s="2" t="str">
        <f t="shared" si="227"/>
        <v>55+</v>
      </c>
      <c r="U1610" s="1">
        <f t="shared" ca="1" si="228"/>
        <v>1041</v>
      </c>
      <c r="V1610" s="2" t="str">
        <f t="shared" si="229"/>
        <v>Low Loyalty</v>
      </c>
      <c r="W1610" s="2" t="str">
        <f t="shared" si="230"/>
        <v>Legitimate</v>
      </c>
      <c r="X1610" s="2" t="str">
        <f>IF(Q1610&lt;Data_Validation!$B$8,"Low Value",IF(Q1610&lt;Data_Validation!$B$9,"Medium Value","High Value"))</f>
        <v>Low Value</v>
      </c>
      <c r="Y1610" s="2" t="str">
        <f t="shared" si="231"/>
        <v>Stable</v>
      </c>
      <c r="Z1610" s="2" t="str">
        <f t="shared" si="232"/>
        <v>Check Data</v>
      </c>
    </row>
    <row r="1611" spans="1:26" x14ac:dyDescent="0.3">
      <c r="A1611" t="s">
        <v>1504</v>
      </c>
      <c r="B1611">
        <v>26</v>
      </c>
      <c r="C1611" t="s">
        <v>21</v>
      </c>
      <c r="D1611" t="s">
        <v>18</v>
      </c>
      <c r="E1611">
        <v>44.12</v>
      </c>
      <c r="F1611">
        <v>12</v>
      </c>
      <c r="G1611">
        <v>118</v>
      </c>
      <c r="H1611">
        <v>0</v>
      </c>
      <c r="I1611" t="s">
        <v>40</v>
      </c>
      <c r="J1611">
        <v>91.6</v>
      </c>
      <c r="K1611" s="1">
        <v>45760</v>
      </c>
      <c r="L1611">
        <v>3</v>
      </c>
      <c r="M1611">
        <v>0.39</v>
      </c>
      <c r="N1611">
        <f>IF(E1611="",Data_Validation!$B$1,E1611)</f>
        <v>44.12</v>
      </c>
      <c r="O1611">
        <f>IF(J1611="",Data_Validation!$B$2,J1611)</f>
        <v>91.6</v>
      </c>
      <c r="P1611">
        <f t="shared" si="225"/>
        <v>1</v>
      </c>
      <c r="Q1611" s="2">
        <f>CustomerData[[#This Row],[avg_order_value_clean]]*CustomerData[[#This Row],[total_orders]]</f>
        <v>529.43999999999994</v>
      </c>
      <c r="R1611" s="2" t="str">
        <f t="shared" si="233"/>
        <v>Inactive</v>
      </c>
      <c r="S1611" s="2" t="str">
        <f t="shared" si="226"/>
        <v>Medium Risk</v>
      </c>
      <c r="T1611" s="2" t="str">
        <f t="shared" si="227"/>
        <v>25-34</v>
      </c>
      <c r="U1611" s="1">
        <f t="shared" ca="1" si="228"/>
        <v>501</v>
      </c>
      <c r="V1611" s="2" t="str">
        <f t="shared" si="229"/>
        <v>Low Loyalty</v>
      </c>
      <c r="W1611" s="2" t="str">
        <f t="shared" si="230"/>
        <v>Legitimate</v>
      </c>
      <c r="X1611" s="2" t="str">
        <f>IF(Q1611&lt;Data_Validation!$B$8,"Low Value",IF(Q1611&lt;Data_Validation!$B$9,"Medium Value","High Value"))</f>
        <v>Low Value</v>
      </c>
      <c r="Y1611" s="2" t="str">
        <f t="shared" si="231"/>
        <v>Stable</v>
      </c>
      <c r="Z1611" s="2" t="str">
        <f t="shared" si="232"/>
        <v>Check Data</v>
      </c>
    </row>
    <row r="1612" spans="1:26" x14ac:dyDescent="0.3">
      <c r="A1612" t="s">
        <v>1505</v>
      </c>
      <c r="B1612">
        <v>63</v>
      </c>
      <c r="C1612" t="s">
        <v>14</v>
      </c>
      <c r="D1612" t="s">
        <v>26</v>
      </c>
      <c r="E1612">
        <v>152.27000000000001</v>
      </c>
      <c r="F1612">
        <v>14</v>
      </c>
      <c r="G1612">
        <v>358</v>
      </c>
      <c r="H1612">
        <v>0</v>
      </c>
      <c r="I1612" t="s">
        <v>23</v>
      </c>
      <c r="J1612">
        <v>84.9</v>
      </c>
      <c r="K1612" s="1">
        <v>44722</v>
      </c>
      <c r="L1612">
        <v>3</v>
      </c>
      <c r="M1612">
        <v>0.47</v>
      </c>
      <c r="N1612">
        <f>IF(E1612="",Data_Validation!$B$1,E1612)</f>
        <v>152.27000000000001</v>
      </c>
      <c r="O1612">
        <f>IF(J1612="",Data_Validation!$B$2,J1612)</f>
        <v>84.9</v>
      </c>
      <c r="P1612">
        <f t="shared" si="225"/>
        <v>1</v>
      </c>
      <c r="Q1612" s="2">
        <f>CustomerData[[#This Row],[avg_order_value_clean]]*CustomerData[[#This Row],[total_orders]]</f>
        <v>2131.7800000000002</v>
      </c>
      <c r="R1612" s="2" t="str">
        <f t="shared" si="233"/>
        <v>Inactive</v>
      </c>
      <c r="S1612" s="2" t="str">
        <f t="shared" si="226"/>
        <v>Medium Risk</v>
      </c>
      <c r="T1612" s="2" t="str">
        <f t="shared" si="227"/>
        <v>55+</v>
      </c>
      <c r="U1612" s="1">
        <f t="shared" ca="1" si="228"/>
        <v>1539</v>
      </c>
      <c r="V1612" s="2" t="str">
        <f t="shared" si="229"/>
        <v>Low Loyalty</v>
      </c>
      <c r="W1612" s="2" t="str">
        <f t="shared" si="230"/>
        <v>Legitimate</v>
      </c>
      <c r="X1612" s="2" t="str">
        <f>IF(Q1612&lt;Data_Validation!$B$8,"Low Value",IF(Q1612&lt;Data_Validation!$B$9,"Medium Value","High Value"))</f>
        <v>High Value</v>
      </c>
      <c r="Y1612" s="2" t="str">
        <f t="shared" si="231"/>
        <v>High Value - Maintain</v>
      </c>
      <c r="Z1612" s="2" t="str">
        <f t="shared" si="232"/>
        <v>Check Data</v>
      </c>
    </row>
    <row r="1613" spans="1:26" x14ac:dyDescent="0.3">
      <c r="A1613" t="s">
        <v>1506</v>
      </c>
      <c r="B1613">
        <v>25</v>
      </c>
      <c r="C1613" t="s">
        <v>21</v>
      </c>
      <c r="D1613" t="s">
        <v>44</v>
      </c>
      <c r="E1613">
        <v>112.74</v>
      </c>
      <c r="F1613">
        <v>14</v>
      </c>
      <c r="G1613">
        <v>342</v>
      </c>
      <c r="H1613">
        <v>0</v>
      </c>
      <c r="I1613" t="s">
        <v>19</v>
      </c>
      <c r="J1613">
        <v>55.3</v>
      </c>
      <c r="K1613" s="1">
        <v>45574</v>
      </c>
      <c r="L1613">
        <v>70</v>
      </c>
      <c r="M1613">
        <v>0.3</v>
      </c>
      <c r="N1613">
        <f>IF(E1613="",Data_Validation!$B$1,E1613)</f>
        <v>112.74</v>
      </c>
      <c r="O1613">
        <f>IF(J1613="",Data_Validation!$B$2,J1613)</f>
        <v>55.3</v>
      </c>
      <c r="P1613">
        <f t="shared" si="225"/>
        <v>1</v>
      </c>
      <c r="Q1613" s="2">
        <f>CustomerData[[#This Row],[avg_order_value_clean]]*CustomerData[[#This Row],[total_orders]]</f>
        <v>1578.36</v>
      </c>
      <c r="R1613" s="2" t="str">
        <f t="shared" si="233"/>
        <v>Inactive</v>
      </c>
      <c r="S1613" s="2" t="str">
        <f t="shared" si="226"/>
        <v>Medium Risk</v>
      </c>
      <c r="T1613" s="2" t="str">
        <f t="shared" si="227"/>
        <v>25-34</v>
      </c>
      <c r="U1613" s="1">
        <f t="shared" ca="1" si="228"/>
        <v>687</v>
      </c>
      <c r="V1613" s="2" t="str">
        <f t="shared" si="229"/>
        <v>High Loyalty</v>
      </c>
      <c r="W1613" s="2" t="str">
        <f t="shared" si="230"/>
        <v>Legitimate</v>
      </c>
      <c r="X1613" s="2" t="str">
        <f>IF(Q1613&lt;Data_Validation!$B$8,"Low Value",IF(Q1613&lt;Data_Validation!$B$9,"Medium Value","High Value"))</f>
        <v>High Value</v>
      </c>
      <c r="Y1613" s="2" t="str">
        <f t="shared" si="231"/>
        <v>High Value - Maintain</v>
      </c>
      <c r="Z1613" s="2" t="str">
        <f t="shared" si="232"/>
        <v>Check Data</v>
      </c>
    </row>
    <row r="1614" spans="1:26" x14ac:dyDescent="0.3">
      <c r="A1614" t="s">
        <v>1507</v>
      </c>
      <c r="B1614">
        <v>68</v>
      </c>
      <c r="C1614" t="s">
        <v>14</v>
      </c>
      <c r="D1614" t="s">
        <v>52</v>
      </c>
      <c r="E1614">
        <v>75.260000000000005</v>
      </c>
      <c r="F1614">
        <v>16</v>
      </c>
      <c r="G1614">
        <v>104</v>
      </c>
      <c r="H1614">
        <v>0</v>
      </c>
      <c r="I1614" t="s">
        <v>19</v>
      </c>
      <c r="J1614">
        <v>73.7</v>
      </c>
      <c r="K1614" s="1">
        <v>44307</v>
      </c>
      <c r="L1614">
        <v>88</v>
      </c>
      <c r="M1614">
        <v>0.33</v>
      </c>
      <c r="N1614">
        <f>IF(E1614="",Data_Validation!$B$1,E1614)</f>
        <v>75.260000000000005</v>
      </c>
      <c r="O1614">
        <f>IF(J1614="",Data_Validation!$B$2,J1614)</f>
        <v>73.7</v>
      </c>
      <c r="P1614">
        <f t="shared" si="225"/>
        <v>1</v>
      </c>
      <c r="Q1614" s="2">
        <f>CustomerData[[#This Row],[avg_order_value_clean]]*CustomerData[[#This Row],[total_orders]]</f>
        <v>1204.1600000000001</v>
      </c>
      <c r="R1614" s="2" t="str">
        <f t="shared" si="233"/>
        <v>Inactive</v>
      </c>
      <c r="S1614" s="2" t="str">
        <f t="shared" si="226"/>
        <v>Medium Risk</v>
      </c>
      <c r="T1614" s="2" t="str">
        <f t="shared" si="227"/>
        <v>55+</v>
      </c>
      <c r="U1614" s="1">
        <f t="shared" ca="1" si="228"/>
        <v>1954</v>
      </c>
      <c r="V1614" s="2" t="str">
        <f t="shared" si="229"/>
        <v>High Loyalty</v>
      </c>
      <c r="W1614" s="2" t="str">
        <f t="shared" si="230"/>
        <v>Legitimate</v>
      </c>
      <c r="X1614" s="2" t="str">
        <f>IF(Q1614&lt;Data_Validation!$B$8,"Low Value",IF(Q1614&lt;Data_Validation!$B$9,"Medium Value","High Value"))</f>
        <v>Low Value</v>
      </c>
      <c r="Y1614" s="2" t="str">
        <f t="shared" si="231"/>
        <v>Stable</v>
      </c>
      <c r="Z1614" s="2" t="str">
        <f t="shared" si="232"/>
        <v>Check Data</v>
      </c>
    </row>
    <row r="1615" spans="1:26" x14ac:dyDescent="0.3">
      <c r="A1615" t="s">
        <v>1508</v>
      </c>
      <c r="B1615">
        <v>52</v>
      </c>
      <c r="C1615" t="s">
        <v>14</v>
      </c>
      <c r="D1615" t="s">
        <v>26</v>
      </c>
      <c r="E1615">
        <v>75.81</v>
      </c>
      <c r="F1615">
        <v>4</v>
      </c>
      <c r="G1615">
        <v>1</v>
      </c>
      <c r="H1615">
        <v>0</v>
      </c>
      <c r="I1615" t="s">
        <v>23</v>
      </c>
      <c r="J1615">
        <v>32.9</v>
      </c>
      <c r="K1615" s="1">
        <v>44184</v>
      </c>
      <c r="L1615">
        <v>47</v>
      </c>
      <c r="M1615">
        <v>0.23</v>
      </c>
      <c r="N1615">
        <f>IF(E1615="",Data_Validation!$B$1,E1615)</f>
        <v>75.81</v>
      </c>
      <c r="O1615">
        <f>IF(J1615="",Data_Validation!$B$2,J1615)</f>
        <v>32.9</v>
      </c>
      <c r="P1615">
        <f t="shared" si="225"/>
        <v>1</v>
      </c>
      <c r="Q1615" s="2">
        <f>CustomerData[[#This Row],[avg_order_value_clean]]*CustomerData[[#This Row],[total_orders]]</f>
        <v>303.24</v>
      </c>
      <c r="R1615" s="2" t="str">
        <f t="shared" si="233"/>
        <v>Active</v>
      </c>
      <c r="S1615" s="2" t="str">
        <f t="shared" si="226"/>
        <v>Medium Risk</v>
      </c>
      <c r="T1615" s="2" t="str">
        <f t="shared" si="227"/>
        <v>45-54</v>
      </c>
      <c r="U1615" s="1">
        <f t="shared" ca="1" si="228"/>
        <v>2077</v>
      </c>
      <c r="V1615" s="2" t="str">
        <f t="shared" si="229"/>
        <v>Medium Loyalty</v>
      </c>
      <c r="W1615" s="2" t="str">
        <f t="shared" si="230"/>
        <v>Legitimate</v>
      </c>
      <c r="X1615" s="2" t="str">
        <f>IF(Q1615&lt;Data_Validation!$B$8,"Low Value",IF(Q1615&lt;Data_Validation!$B$9,"Medium Value","High Value"))</f>
        <v>Low Value</v>
      </c>
      <c r="Y1615" s="2" t="str">
        <f t="shared" si="231"/>
        <v>Stable</v>
      </c>
      <c r="Z1615" s="2" t="str">
        <f t="shared" si="232"/>
        <v>Check Data</v>
      </c>
    </row>
    <row r="1616" spans="1:26" x14ac:dyDescent="0.3">
      <c r="A1616" t="s">
        <v>1509</v>
      </c>
      <c r="B1616">
        <v>35</v>
      </c>
      <c r="C1616" t="s">
        <v>14</v>
      </c>
      <c r="D1616" t="s">
        <v>18</v>
      </c>
      <c r="E1616">
        <v>213.76</v>
      </c>
      <c r="F1616">
        <v>6</v>
      </c>
      <c r="G1616">
        <v>114</v>
      </c>
      <c r="H1616">
        <v>0</v>
      </c>
      <c r="I1616" t="s">
        <v>29</v>
      </c>
      <c r="J1616">
        <v>63.6</v>
      </c>
      <c r="K1616" s="1">
        <v>44798</v>
      </c>
      <c r="L1616">
        <v>37</v>
      </c>
      <c r="M1616">
        <v>0.16</v>
      </c>
      <c r="N1616">
        <f>IF(E1616="",Data_Validation!$B$1,E1616)</f>
        <v>213.76</v>
      </c>
      <c r="O1616">
        <f>IF(J1616="",Data_Validation!$B$2,J1616)</f>
        <v>63.6</v>
      </c>
      <c r="P1616">
        <f t="shared" si="225"/>
        <v>1</v>
      </c>
      <c r="Q1616" s="2">
        <f>CustomerData[[#This Row],[avg_order_value_clean]]*CustomerData[[#This Row],[total_orders]]</f>
        <v>1282.56</v>
      </c>
      <c r="R1616" s="2" t="str">
        <f t="shared" si="233"/>
        <v>Inactive</v>
      </c>
      <c r="S1616" s="2" t="str">
        <f t="shared" si="226"/>
        <v>Low Risk</v>
      </c>
      <c r="T1616" s="2" t="str">
        <f t="shared" si="227"/>
        <v>35-44</v>
      </c>
      <c r="U1616" s="1">
        <f t="shared" ca="1" si="228"/>
        <v>1463</v>
      </c>
      <c r="V1616" s="2" t="str">
        <f t="shared" si="229"/>
        <v>Low Loyalty</v>
      </c>
      <c r="W1616" s="2" t="str">
        <f t="shared" si="230"/>
        <v>Legitimate</v>
      </c>
      <c r="X1616" s="2" t="str">
        <f>IF(Q1616&lt;Data_Validation!$B$8,"Low Value",IF(Q1616&lt;Data_Validation!$B$9,"Medium Value","High Value"))</f>
        <v>Low Value</v>
      </c>
      <c r="Y1616" s="2" t="str">
        <f t="shared" si="231"/>
        <v>Stable</v>
      </c>
      <c r="Z1616" s="2" t="str">
        <f t="shared" si="232"/>
        <v>Check Data</v>
      </c>
    </row>
    <row r="1617" spans="1:26" x14ac:dyDescent="0.3">
      <c r="A1617" t="s">
        <v>1510</v>
      </c>
      <c r="B1617">
        <v>22</v>
      </c>
      <c r="C1617" t="s">
        <v>21</v>
      </c>
      <c r="D1617" t="s">
        <v>18</v>
      </c>
      <c r="E1617">
        <v>149.38</v>
      </c>
      <c r="F1617">
        <v>13</v>
      </c>
      <c r="G1617">
        <v>31</v>
      </c>
      <c r="H1617">
        <v>0</v>
      </c>
      <c r="I1617" t="s">
        <v>23</v>
      </c>
      <c r="J1617">
        <v>97.7</v>
      </c>
      <c r="K1617" s="1">
        <v>44065</v>
      </c>
      <c r="L1617">
        <v>8</v>
      </c>
      <c r="M1617">
        <v>0.54</v>
      </c>
      <c r="N1617">
        <f>IF(E1617="",Data_Validation!$B$1,E1617)</f>
        <v>149.38</v>
      </c>
      <c r="O1617">
        <f>IF(J1617="",Data_Validation!$B$2,J1617)</f>
        <v>97.7</v>
      </c>
      <c r="P1617">
        <f t="shared" si="225"/>
        <v>1</v>
      </c>
      <c r="Q1617" s="2">
        <f>CustomerData[[#This Row],[avg_order_value_clean]]*CustomerData[[#This Row],[total_orders]]</f>
        <v>1941.94</v>
      </c>
      <c r="R1617" s="2" t="str">
        <f t="shared" si="233"/>
        <v>At Risk</v>
      </c>
      <c r="S1617" s="2" t="str">
        <f t="shared" si="226"/>
        <v>High Risk</v>
      </c>
      <c r="T1617" s="2" t="str">
        <f t="shared" si="227"/>
        <v>Under 25</v>
      </c>
      <c r="U1617" s="1">
        <f t="shared" ca="1" si="228"/>
        <v>2196</v>
      </c>
      <c r="V1617" s="2" t="str">
        <f t="shared" si="229"/>
        <v>Low Loyalty</v>
      </c>
      <c r="W1617" s="2" t="str">
        <f t="shared" si="230"/>
        <v>Legitimate</v>
      </c>
      <c r="X1617" s="2" t="str">
        <f>IF(Q1617&lt;Data_Validation!$B$8,"Low Value",IF(Q1617&lt;Data_Validation!$B$9,"Medium Value","High Value"))</f>
        <v>High Value</v>
      </c>
      <c r="Y1617" s="2" t="str">
        <f t="shared" si="231"/>
        <v>Critical - Retain</v>
      </c>
      <c r="Z1617" s="2" t="str">
        <f t="shared" si="232"/>
        <v>Check Data</v>
      </c>
    </row>
    <row r="1618" spans="1:26" x14ac:dyDescent="0.3">
      <c r="A1618" t="s">
        <v>1511</v>
      </c>
      <c r="B1618">
        <v>31</v>
      </c>
      <c r="C1618" t="s">
        <v>14</v>
      </c>
      <c r="D1618" t="s">
        <v>26</v>
      </c>
      <c r="E1618">
        <v>62.17</v>
      </c>
      <c r="F1618">
        <v>13</v>
      </c>
      <c r="G1618">
        <v>357</v>
      </c>
      <c r="H1618">
        <v>0</v>
      </c>
      <c r="I1618" t="s">
        <v>23</v>
      </c>
      <c r="J1618">
        <v>80</v>
      </c>
      <c r="K1618" s="1">
        <v>44499</v>
      </c>
      <c r="L1618">
        <v>80</v>
      </c>
      <c r="M1618">
        <v>0</v>
      </c>
      <c r="N1618">
        <f>IF(E1618="",Data_Validation!$B$1,E1618)</f>
        <v>62.17</v>
      </c>
      <c r="O1618">
        <f>IF(J1618="",Data_Validation!$B$2,J1618)</f>
        <v>80</v>
      </c>
      <c r="P1618">
        <f t="shared" si="225"/>
        <v>1</v>
      </c>
      <c r="Q1618" s="2">
        <f>CustomerData[[#This Row],[avg_order_value_clean]]*CustomerData[[#This Row],[total_orders]]</f>
        <v>808.21</v>
      </c>
      <c r="R1618" s="2" t="str">
        <f t="shared" si="233"/>
        <v>Inactive</v>
      </c>
      <c r="S1618" s="2" t="str">
        <f t="shared" si="226"/>
        <v>Low Risk</v>
      </c>
      <c r="T1618" s="2" t="str">
        <f t="shared" si="227"/>
        <v>25-34</v>
      </c>
      <c r="U1618" s="1">
        <f t="shared" ca="1" si="228"/>
        <v>1762</v>
      </c>
      <c r="V1618" s="2" t="str">
        <f t="shared" si="229"/>
        <v>High Loyalty</v>
      </c>
      <c r="W1618" s="2" t="str">
        <f t="shared" si="230"/>
        <v>Legitimate</v>
      </c>
      <c r="X1618" s="2" t="str">
        <f>IF(Q1618&lt;Data_Validation!$B$8,"Low Value",IF(Q1618&lt;Data_Validation!$B$9,"Medium Value","High Value"))</f>
        <v>Low Value</v>
      </c>
      <c r="Y1618" s="2" t="str">
        <f t="shared" si="231"/>
        <v>Stable</v>
      </c>
      <c r="Z1618" s="2" t="str">
        <f t="shared" si="232"/>
        <v>Check Data</v>
      </c>
    </row>
    <row r="1619" spans="1:26" x14ac:dyDescent="0.3">
      <c r="A1619" t="s">
        <v>1512</v>
      </c>
      <c r="B1619">
        <v>45</v>
      </c>
      <c r="C1619" t="s">
        <v>14</v>
      </c>
      <c r="D1619" t="s">
        <v>15</v>
      </c>
      <c r="E1619">
        <v>59.32</v>
      </c>
      <c r="F1619">
        <v>13</v>
      </c>
      <c r="G1619">
        <v>61</v>
      </c>
      <c r="H1619">
        <v>0</v>
      </c>
      <c r="I1619" t="s">
        <v>23</v>
      </c>
      <c r="J1619">
        <v>37.5</v>
      </c>
      <c r="K1619" s="1">
        <v>45520</v>
      </c>
      <c r="L1619">
        <v>1</v>
      </c>
      <c r="M1619">
        <v>0.14000000000000001</v>
      </c>
      <c r="N1619">
        <f>IF(E1619="",Data_Validation!$B$1,E1619)</f>
        <v>59.32</v>
      </c>
      <c r="O1619">
        <f>IF(J1619="",Data_Validation!$B$2,J1619)</f>
        <v>37.5</v>
      </c>
      <c r="P1619">
        <f t="shared" si="225"/>
        <v>2</v>
      </c>
      <c r="Q1619" s="2">
        <f>CustomerData[[#This Row],[avg_order_value_clean]]*CustomerData[[#This Row],[total_orders]]</f>
        <v>771.16</v>
      </c>
      <c r="R1619" s="2" t="str">
        <f t="shared" si="233"/>
        <v>At Risk</v>
      </c>
      <c r="S1619" s="2" t="str">
        <f t="shared" si="226"/>
        <v>Low Risk</v>
      </c>
      <c r="T1619" s="2" t="str">
        <f t="shared" si="227"/>
        <v>45-54</v>
      </c>
      <c r="U1619" s="1">
        <f t="shared" ca="1" si="228"/>
        <v>741</v>
      </c>
      <c r="V1619" s="2" t="str">
        <f t="shared" si="229"/>
        <v>Low Loyalty</v>
      </c>
      <c r="W1619" s="2" t="str">
        <f t="shared" si="230"/>
        <v>Legitimate</v>
      </c>
      <c r="X1619" s="2" t="str">
        <f>IF(Q1619&lt;Data_Validation!$B$8,"Low Value",IF(Q1619&lt;Data_Validation!$B$9,"Medium Value","High Value"))</f>
        <v>Low Value</v>
      </c>
      <c r="Y1619" s="2" t="str">
        <f t="shared" si="231"/>
        <v>Stable</v>
      </c>
      <c r="Z1619" s="2" t="str">
        <f t="shared" si="232"/>
        <v>Check Data</v>
      </c>
    </row>
    <row r="1620" spans="1:26" x14ac:dyDescent="0.3">
      <c r="A1620" t="s">
        <v>1513</v>
      </c>
      <c r="B1620">
        <v>47</v>
      </c>
      <c r="C1620" t="s">
        <v>21</v>
      </c>
      <c r="D1620" t="s">
        <v>26</v>
      </c>
      <c r="E1620">
        <v>26.67</v>
      </c>
      <c r="F1620">
        <v>10</v>
      </c>
      <c r="G1620">
        <v>96</v>
      </c>
      <c r="H1620">
        <v>0</v>
      </c>
      <c r="I1620" t="s">
        <v>16</v>
      </c>
      <c r="J1620">
        <v>93.2</v>
      </c>
      <c r="K1620" s="1">
        <v>45134</v>
      </c>
      <c r="L1620">
        <v>78</v>
      </c>
      <c r="M1620">
        <v>0.28999999999999998</v>
      </c>
      <c r="N1620">
        <f>IF(E1620="",Data_Validation!$B$1,E1620)</f>
        <v>26.67</v>
      </c>
      <c r="O1620">
        <f>IF(J1620="",Data_Validation!$B$2,J1620)</f>
        <v>93.2</v>
      </c>
      <c r="P1620">
        <f t="shared" si="225"/>
        <v>2</v>
      </c>
      <c r="Q1620" s="2">
        <f>CustomerData[[#This Row],[avg_order_value_clean]]*CustomerData[[#This Row],[total_orders]]</f>
        <v>266.70000000000005</v>
      </c>
      <c r="R1620" s="2" t="str">
        <f t="shared" si="233"/>
        <v>Inactive</v>
      </c>
      <c r="S1620" s="2" t="str">
        <f t="shared" si="226"/>
        <v>Medium Risk</v>
      </c>
      <c r="T1620" s="2" t="str">
        <f t="shared" si="227"/>
        <v>45-54</v>
      </c>
      <c r="U1620" s="1">
        <f t="shared" ca="1" si="228"/>
        <v>1127</v>
      </c>
      <c r="V1620" s="2" t="str">
        <f t="shared" si="229"/>
        <v>High Loyalty</v>
      </c>
      <c r="W1620" s="2" t="str">
        <f t="shared" si="230"/>
        <v>Legitimate</v>
      </c>
      <c r="X1620" s="2" t="str">
        <f>IF(Q1620&lt;Data_Validation!$B$8,"Low Value",IF(Q1620&lt;Data_Validation!$B$9,"Medium Value","High Value"))</f>
        <v>Low Value</v>
      </c>
      <c r="Y1620" s="2" t="str">
        <f t="shared" si="231"/>
        <v>Stable</v>
      </c>
      <c r="Z1620" s="2" t="str">
        <f t="shared" si="232"/>
        <v>Check Data</v>
      </c>
    </row>
    <row r="1621" spans="1:26" x14ac:dyDescent="0.3">
      <c r="A1621" t="s">
        <v>1514</v>
      </c>
      <c r="B1621">
        <v>21</v>
      </c>
      <c r="C1621" t="s">
        <v>21</v>
      </c>
      <c r="D1621" t="s">
        <v>37</v>
      </c>
      <c r="E1621">
        <v>96.14</v>
      </c>
      <c r="F1621">
        <v>7</v>
      </c>
      <c r="G1621">
        <v>134</v>
      </c>
      <c r="H1621">
        <v>0</v>
      </c>
      <c r="I1621" t="s">
        <v>29</v>
      </c>
      <c r="J1621">
        <v>82.5</v>
      </c>
      <c r="K1621" s="1">
        <v>44539</v>
      </c>
      <c r="L1621">
        <v>45</v>
      </c>
      <c r="M1621">
        <v>0.24</v>
      </c>
      <c r="N1621">
        <f>IF(E1621="",Data_Validation!$B$1,E1621)</f>
        <v>96.14</v>
      </c>
      <c r="O1621">
        <f>IF(J1621="",Data_Validation!$B$2,J1621)</f>
        <v>82.5</v>
      </c>
      <c r="P1621">
        <f t="shared" si="225"/>
        <v>1</v>
      </c>
      <c r="Q1621" s="2">
        <f>CustomerData[[#This Row],[avg_order_value_clean]]*CustomerData[[#This Row],[total_orders]]</f>
        <v>672.98</v>
      </c>
      <c r="R1621" s="2" t="str">
        <f t="shared" si="233"/>
        <v>Inactive</v>
      </c>
      <c r="S1621" s="2" t="str">
        <f t="shared" si="226"/>
        <v>Medium Risk</v>
      </c>
      <c r="T1621" s="2" t="str">
        <f t="shared" si="227"/>
        <v>Under 25</v>
      </c>
      <c r="U1621" s="1">
        <f t="shared" ca="1" si="228"/>
        <v>1722</v>
      </c>
      <c r="V1621" s="2" t="str">
        <f t="shared" si="229"/>
        <v>Medium Loyalty</v>
      </c>
      <c r="W1621" s="2" t="str">
        <f t="shared" si="230"/>
        <v>Legitimate</v>
      </c>
      <c r="X1621" s="2" t="str">
        <f>IF(Q1621&lt;Data_Validation!$B$8,"Low Value",IF(Q1621&lt;Data_Validation!$B$9,"Medium Value","High Value"))</f>
        <v>Low Value</v>
      </c>
      <c r="Y1621" s="2" t="str">
        <f t="shared" si="231"/>
        <v>Stable</v>
      </c>
      <c r="Z1621" s="2" t="str">
        <f t="shared" si="232"/>
        <v>Check Data</v>
      </c>
    </row>
    <row r="1622" spans="1:26" x14ac:dyDescent="0.3">
      <c r="A1622" t="s">
        <v>1515</v>
      </c>
      <c r="B1622">
        <v>56</v>
      </c>
      <c r="C1622" t="s">
        <v>21</v>
      </c>
      <c r="D1622" t="s">
        <v>35</v>
      </c>
      <c r="E1622">
        <v>100.23</v>
      </c>
      <c r="F1622">
        <v>11</v>
      </c>
      <c r="G1622">
        <v>97</v>
      </c>
      <c r="H1622">
        <v>0</v>
      </c>
      <c r="I1622" t="s">
        <v>40</v>
      </c>
      <c r="J1622">
        <v>3.7</v>
      </c>
      <c r="K1622" s="1">
        <v>45145</v>
      </c>
      <c r="L1622">
        <v>74</v>
      </c>
      <c r="M1622">
        <v>0.51</v>
      </c>
      <c r="N1622">
        <f>IF(E1622="",Data_Validation!$B$1,E1622)</f>
        <v>100.23</v>
      </c>
      <c r="O1622">
        <f>IF(J1622="",Data_Validation!$B$2,J1622)</f>
        <v>3.7</v>
      </c>
      <c r="P1622">
        <f t="shared" si="225"/>
        <v>2</v>
      </c>
      <c r="Q1622" s="2">
        <f>CustomerData[[#This Row],[avg_order_value_clean]]*CustomerData[[#This Row],[total_orders]]</f>
        <v>1102.53</v>
      </c>
      <c r="R1622" s="2" t="str">
        <f t="shared" si="233"/>
        <v>Inactive</v>
      </c>
      <c r="S1622" s="2" t="str">
        <f t="shared" si="226"/>
        <v>High Risk</v>
      </c>
      <c r="T1622" s="2" t="str">
        <f t="shared" si="227"/>
        <v>55+</v>
      </c>
      <c r="U1622" s="1">
        <f t="shared" ca="1" si="228"/>
        <v>1116</v>
      </c>
      <c r="V1622" s="2" t="str">
        <f t="shared" si="229"/>
        <v>High Loyalty</v>
      </c>
      <c r="W1622" s="2" t="str">
        <f t="shared" si="230"/>
        <v>Legitimate</v>
      </c>
      <c r="X1622" s="2" t="str">
        <f>IF(Q1622&lt;Data_Validation!$B$8,"Low Value",IF(Q1622&lt;Data_Validation!$B$9,"Medium Value","High Value"))</f>
        <v>Low Value</v>
      </c>
      <c r="Y1622" s="2" t="str">
        <f t="shared" si="231"/>
        <v>At Risk - Develop</v>
      </c>
      <c r="Z1622" s="2" t="str">
        <f t="shared" si="232"/>
        <v>Check Data</v>
      </c>
    </row>
    <row r="1623" spans="1:26" x14ac:dyDescent="0.3">
      <c r="A1623" t="s">
        <v>874</v>
      </c>
      <c r="B1623">
        <v>37</v>
      </c>
      <c r="C1623" t="s">
        <v>21</v>
      </c>
      <c r="D1623" t="s">
        <v>26</v>
      </c>
      <c r="E1623">
        <v>202.34</v>
      </c>
      <c r="F1623">
        <v>11</v>
      </c>
      <c r="G1623">
        <v>214</v>
      </c>
      <c r="H1623">
        <v>0</v>
      </c>
      <c r="I1623" t="s">
        <v>19</v>
      </c>
      <c r="J1623">
        <v>74.599999999999994</v>
      </c>
      <c r="K1623" s="1">
        <v>45458</v>
      </c>
      <c r="L1623">
        <v>10</v>
      </c>
      <c r="M1623">
        <v>0.11</v>
      </c>
      <c r="N1623">
        <f>IF(E1623="",Data_Validation!$B$1,E1623)</f>
        <v>202.34</v>
      </c>
      <c r="O1623">
        <f>IF(J1623="",Data_Validation!$B$2,J1623)</f>
        <v>74.599999999999994</v>
      </c>
      <c r="P1623">
        <f t="shared" si="225"/>
        <v>2</v>
      </c>
      <c r="Q1623" s="2">
        <f>CustomerData[[#This Row],[avg_order_value_clean]]*CustomerData[[#This Row],[total_orders]]</f>
        <v>2225.7400000000002</v>
      </c>
      <c r="R1623" s="2" t="str">
        <f t="shared" si="233"/>
        <v>Inactive</v>
      </c>
      <c r="S1623" s="2" t="str">
        <f t="shared" si="226"/>
        <v>Low Risk</v>
      </c>
      <c r="T1623" s="2" t="str">
        <f t="shared" si="227"/>
        <v>35-44</v>
      </c>
      <c r="U1623" s="1">
        <f t="shared" ca="1" si="228"/>
        <v>803</v>
      </c>
      <c r="V1623" s="2" t="str">
        <f t="shared" si="229"/>
        <v>Low Loyalty</v>
      </c>
      <c r="W1623" s="2" t="str">
        <f t="shared" si="230"/>
        <v>Legitimate</v>
      </c>
      <c r="X1623" s="2" t="str">
        <f>IF(Q1623&lt;Data_Validation!$B$8,"Low Value",IF(Q1623&lt;Data_Validation!$B$9,"Medium Value","High Value"))</f>
        <v>High Value</v>
      </c>
      <c r="Y1623" s="2" t="str">
        <f t="shared" si="231"/>
        <v>High Value - Maintain</v>
      </c>
      <c r="Z1623" s="2" t="str">
        <f t="shared" si="232"/>
        <v>Check Data</v>
      </c>
    </row>
    <row r="1624" spans="1:26" x14ac:dyDescent="0.3">
      <c r="A1624" t="s">
        <v>1516</v>
      </c>
      <c r="B1624">
        <v>42</v>
      </c>
      <c r="C1624" t="s">
        <v>21</v>
      </c>
      <c r="D1624" t="s">
        <v>26</v>
      </c>
      <c r="E1624">
        <v>107.84</v>
      </c>
      <c r="F1624">
        <v>13</v>
      </c>
      <c r="G1624">
        <v>83</v>
      </c>
      <c r="H1624">
        <v>0</v>
      </c>
      <c r="I1624" t="s">
        <v>16</v>
      </c>
      <c r="J1624">
        <v>97.6</v>
      </c>
      <c r="K1624" s="1">
        <v>44019</v>
      </c>
      <c r="L1624">
        <v>86</v>
      </c>
      <c r="M1624">
        <v>0.47</v>
      </c>
      <c r="N1624">
        <f>IF(E1624="",Data_Validation!$B$1,E1624)</f>
        <v>107.84</v>
      </c>
      <c r="O1624">
        <f>IF(J1624="",Data_Validation!$B$2,J1624)</f>
        <v>97.6</v>
      </c>
      <c r="P1624">
        <f t="shared" si="225"/>
        <v>1</v>
      </c>
      <c r="Q1624" s="2">
        <f>CustomerData[[#This Row],[avg_order_value_clean]]*CustomerData[[#This Row],[total_orders]]</f>
        <v>1401.92</v>
      </c>
      <c r="R1624" s="2" t="str">
        <f t="shared" si="233"/>
        <v>At Risk</v>
      </c>
      <c r="S1624" s="2" t="str">
        <f t="shared" si="226"/>
        <v>Medium Risk</v>
      </c>
      <c r="T1624" s="2" t="str">
        <f t="shared" si="227"/>
        <v>35-44</v>
      </c>
      <c r="U1624" s="1">
        <f t="shared" ca="1" si="228"/>
        <v>2242</v>
      </c>
      <c r="V1624" s="2" t="str">
        <f t="shared" si="229"/>
        <v>High Loyalty</v>
      </c>
      <c r="W1624" s="2" t="str">
        <f t="shared" si="230"/>
        <v>Legitimate</v>
      </c>
      <c r="X1624" s="2" t="str">
        <f>IF(Q1624&lt;Data_Validation!$B$8,"Low Value",IF(Q1624&lt;Data_Validation!$B$9,"Medium Value","High Value"))</f>
        <v>Low Value</v>
      </c>
      <c r="Y1624" s="2" t="str">
        <f t="shared" si="231"/>
        <v>Stable</v>
      </c>
      <c r="Z1624" s="2" t="str">
        <f t="shared" si="232"/>
        <v>Check Data</v>
      </c>
    </row>
    <row r="1625" spans="1:26" x14ac:dyDescent="0.3">
      <c r="A1625" t="s">
        <v>1517</v>
      </c>
      <c r="B1625">
        <v>45</v>
      </c>
      <c r="C1625" t="s">
        <v>14</v>
      </c>
      <c r="D1625" t="s">
        <v>44</v>
      </c>
      <c r="E1625">
        <v>66.91</v>
      </c>
      <c r="F1625">
        <v>8</v>
      </c>
      <c r="G1625">
        <v>156</v>
      </c>
      <c r="H1625">
        <v>0</v>
      </c>
      <c r="I1625" t="s">
        <v>29</v>
      </c>
      <c r="J1625">
        <v>31.8</v>
      </c>
      <c r="K1625" s="1">
        <v>44946</v>
      </c>
      <c r="L1625">
        <v>95</v>
      </c>
      <c r="M1625">
        <v>0.4</v>
      </c>
      <c r="N1625">
        <f>IF(E1625="",Data_Validation!$B$1,E1625)</f>
        <v>66.91</v>
      </c>
      <c r="O1625">
        <f>IF(J1625="",Data_Validation!$B$2,J1625)</f>
        <v>31.8</v>
      </c>
      <c r="P1625">
        <f t="shared" si="225"/>
        <v>1</v>
      </c>
      <c r="Q1625" s="2">
        <f>CustomerData[[#This Row],[avg_order_value_clean]]*CustomerData[[#This Row],[total_orders]]</f>
        <v>535.28</v>
      </c>
      <c r="R1625" s="2" t="str">
        <f t="shared" si="233"/>
        <v>Inactive</v>
      </c>
      <c r="S1625" s="2" t="str">
        <f t="shared" si="226"/>
        <v>Medium Risk</v>
      </c>
      <c r="T1625" s="2" t="str">
        <f t="shared" si="227"/>
        <v>45-54</v>
      </c>
      <c r="U1625" s="1">
        <f t="shared" ca="1" si="228"/>
        <v>1315</v>
      </c>
      <c r="V1625" s="2" t="str">
        <f t="shared" si="229"/>
        <v>High Loyalty</v>
      </c>
      <c r="W1625" s="2" t="str">
        <f t="shared" si="230"/>
        <v>Legitimate</v>
      </c>
      <c r="X1625" s="2" t="str">
        <f>IF(Q1625&lt;Data_Validation!$B$8,"Low Value",IF(Q1625&lt;Data_Validation!$B$9,"Medium Value","High Value"))</f>
        <v>Low Value</v>
      </c>
      <c r="Y1625" s="2" t="str">
        <f t="shared" si="231"/>
        <v>Stable</v>
      </c>
      <c r="Z1625" s="2" t="str">
        <f t="shared" si="232"/>
        <v>Check Data</v>
      </c>
    </row>
    <row r="1626" spans="1:26" x14ac:dyDescent="0.3">
      <c r="A1626" t="s">
        <v>1518</v>
      </c>
      <c r="B1626">
        <v>29</v>
      </c>
      <c r="C1626" t="s">
        <v>21</v>
      </c>
      <c r="D1626" t="s">
        <v>35</v>
      </c>
      <c r="E1626">
        <v>52.13</v>
      </c>
      <c r="F1626">
        <v>17</v>
      </c>
      <c r="G1626">
        <v>106</v>
      </c>
      <c r="H1626">
        <v>0</v>
      </c>
      <c r="I1626" t="s">
        <v>23</v>
      </c>
      <c r="J1626">
        <v>27.5</v>
      </c>
      <c r="K1626" s="1">
        <v>44036</v>
      </c>
      <c r="L1626">
        <v>68</v>
      </c>
      <c r="M1626">
        <v>0.52</v>
      </c>
      <c r="N1626">
        <f>IF(E1626="",Data_Validation!$B$1,E1626)</f>
        <v>52.13</v>
      </c>
      <c r="O1626">
        <f>IF(J1626="",Data_Validation!$B$2,J1626)</f>
        <v>27.5</v>
      </c>
      <c r="P1626">
        <f t="shared" si="225"/>
        <v>2</v>
      </c>
      <c r="Q1626" s="2">
        <f>CustomerData[[#This Row],[avg_order_value_clean]]*CustomerData[[#This Row],[total_orders]]</f>
        <v>886.21</v>
      </c>
      <c r="R1626" s="2" t="str">
        <f t="shared" si="233"/>
        <v>Inactive</v>
      </c>
      <c r="S1626" s="2" t="str">
        <f t="shared" si="226"/>
        <v>High Risk</v>
      </c>
      <c r="T1626" s="2" t="str">
        <f t="shared" si="227"/>
        <v>25-34</v>
      </c>
      <c r="U1626" s="1">
        <f t="shared" ca="1" si="228"/>
        <v>2225</v>
      </c>
      <c r="V1626" s="2" t="str">
        <f t="shared" si="229"/>
        <v>Medium Loyalty</v>
      </c>
      <c r="W1626" s="2" t="str">
        <f t="shared" si="230"/>
        <v>Legitimate</v>
      </c>
      <c r="X1626" s="2" t="str">
        <f>IF(Q1626&lt;Data_Validation!$B$8,"Low Value",IF(Q1626&lt;Data_Validation!$B$9,"Medium Value","High Value"))</f>
        <v>Low Value</v>
      </c>
      <c r="Y1626" s="2" t="str">
        <f t="shared" si="231"/>
        <v>At Risk - Develop</v>
      </c>
      <c r="Z1626" s="2" t="str">
        <f t="shared" si="232"/>
        <v>Check Data</v>
      </c>
    </row>
    <row r="1627" spans="1:26" x14ac:dyDescent="0.3">
      <c r="A1627" t="s">
        <v>1519</v>
      </c>
      <c r="B1627">
        <v>19</v>
      </c>
      <c r="C1627" t="s">
        <v>25</v>
      </c>
      <c r="D1627" t="s">
        <v>50</v>
      </c>
      <c r="E1627">
        <v>119.69</v>
      </c>
      <c r="F1627">
        <v>12</v>
      </c>
      <c r="G1627">
        <v>356</v>
      </c>
      <c r="H1627">
        <v>0</v>
      </c>
      <c r="I1627" t="s">
        <v>16</v>
      </c>
      <c r="J1627">
        <v>64</v>
      </c>
      <c r="K1627" s="1">
        <v>45188</v>
      </c>
      <c r="L1627">
        <v>43</v>
      </c>
      <c r="M1627">
        <v>0.24</v>
      </c>
      <c r="N1627">
        <f>IF(E1627="",Data_Validation!$B$1,E1627)</f>
        <v>119.69</v>
      </c>
      <c r="O1627">
        <f>IF(J1627="",Data_Validation!$B$2,J1627)</f>
        <v>64</v>
      </c>
      <c r="P1627">
        <f t="shared" si="225"/>
        <v>2</v>
      </c>
      <c r="Q1627" s="2">
        <f>CustomerData[[#This Row],[avg_order_value_clean]]*CustomerData[[#This Row],[total_orders]]</f>
        <v>1436.28</v>
      </c>
      <c r="R1627" s="2" t="str">
        <f t="shared" si="233"/>
        <v>Inactive</v>
      </c>
      <c r="S1627" s="2" t="str">
        <f t="shared" si="226"/>
        <v>Medium Risk</v>
      </c>
      <c r="T1627" s="2" t="str">
        <f t="shared" si="227"/>
        <v>Under 25</v>
      </c>
      <c r="U1627" s="1">
        <f t="shared" ca="1" si="228"/>
        <v>1073</v>
      </c>
      <c r="V1627" s="2" t="str">
        <f t="shared" si="229"/>
        <v>Medium Loyalty</v>
      </c>
      <c r="W1627" s="2" t="str">
        <f t="shared" si="230"/>
        <v>Legitimate</v>
      </c>
      <c r="X1627" s="2" t="str">
        <f>IF(Q1627&lt;Data_Validation!$B$8,"Low Value",IF(Q1627&lt;Data_Validation!$B$9,"Medium Value","High Value"))</f>
        <v>Low Value</v>
      </c>
      <c r="Y1627" s="2" t="str">
        <f t="shared" si="231"/>
        <v>Stable</v>
      </c>
      <c r="Z1627" s="2" t="str">
        <f t="shared" si="232"/>
        <v>Check Data</v>
      </c>
    </row>
    <row r="1628" spans="1:26" x14ac:dyDescent="0.3">
      <c r="A1628" t="s">
        <v>1520</v>
      </c>
      <c r="B1628">
        <v>60</v>
      </c>
      <c r="C1628" t="s">
        <v>21</v>
      </c>
      <c r="D1628" t="s">
        <v>26</v>
      </c>
      <c r="E1628">
        <v>214.83</v>
      </c>
      <c r="F1628">
        <v>14</v>
      </c>
      <c r="G1628">
        <v>130</v>
      </c>
      <c r="H1628">
        <v>0</v>
      </c>
      <c r="I1628" t="s">
        <v>16</v>
      </c>
      <c r="J1628">
        <v>11</v>
      </c>
      <c r="K1628" s="1">
        <v>45597</v>
      </c>
      <c r="L1628">
        <v>87</v>
      </c>
      <c r="M1628">
        <v>0.15</v>
      </c>
      <c r="N1628">
        <f>IF(E1628="",Data_Validation!$B$1,E1628)</f>
        <v>214.83</v>
      </c>
      <c r="O1628">
        <f>IF(J1628="",Data_Validation!$B$2,J1628)</f>
        <v>11</v>
      </c>
      <c r="P1628">
        <f t="shared" si="225"/>
        <v>1</v>
      </c>
      <c r="Q1628" s="2">
        <f>CustomerData[[#This Row],[avg_order_value_clean]]*CustomerData[[#This Row],[total_orders]]</f>
        <v>3007.6200000000003</v>
      </c>
      <c r="R1628" s="2" t="str">
        <f t="shared" si="233"/>
        <v>Inactive</v>
      </c>
      <c r="S1628" s="2" t="str">
        <f t="shared" si="226"/>
        <v>Low Risk</v>
      </c>
      <c r="T1628" s="2" t="str">
        <f t="shared" si="227"/>
        <v>55+</v>
      </c>
      <c r="U1628" s="1">
        <f t="shared" ca="1" si="228"/>
        <v>664</v>
      </c>
      <c r="V1628" s="2" t="str">
        <f t="shared" si="229"/>
        <v>High Loyalty</v>
      </c>
      <c r="W1628" s="2" t="str">
        <f t="shared" si="230"/>
        <v>Legitimate</v>
      </c>
      <c r="X1628" s="2" t="str">
        <f>IF(Q1628&lt;Data_Validation!$B$8,"Low Value",IF(Q1628&lt;Data_Validation!$B$9,"Medium Value","High Value"))</f>
        <v>High Value</v>
      </c>
      <c r="Y1628" s="2" t="str">
        <f t="shared" si="231"/>
        <v>High Value - Maintain</v>
      </c>
      <c r="Z1628" s="2" t="str">
        <f t="shared" si="232"/>
        <v>Check Data</v>
      </c>
    </row>
    <row r="1629" spans="1:26" x14ac:dyDescent="0.3">
      <c r="A1629" t="s">
        <v>583</v>
      </c>
      <c r="B1629">
        <v>31</v>
      </c>
      <c r="C1629" t="s">
        <v>25</v>
      </c>
      <c r="D1629" t="s">
        <v>26</v>
      </c>
      <c r="E1629">
        <v>31.33</v>
      </c>
      <c r="F1629">
        <v>12</v>
      </c>
      <c r="G1629">
        <v>21</v>
      </c>
      <c r="H1629">
        <v>0</v>
      </c>
      <c r="I1629" t="s">
        <v>19</v>
      </c>
      <c r="J1629">
        <v>67.5</v>
      </c>
      <c r="K1629" s="1">
        <v>45454</v>
      </c>
      <c r="L1629">
        <v>41</v>
      </c>
      <c r="M1629">
        <v>0.24</v>
      </c>
      <c r="N1629">
        <f>IF(E1629="",Data_Validation!$B$1,E1629)</f>
        <v>31.33</v>
      </c>
      <c r="O1629">
        <f>IF(J1629="",Data_Validation!$B$2,J1629)</f>
        <v>67.5</v>
      </c>
      <c r="P1629">
        <f t="shared" si="225"/>
        <v>5</v>
      </c>
      <c r="Q1629" s="2">
        <f>CustomerData[[#This Row],[avg_order_value_clean]]*CustomerData[[#This Row],[total_orders]]</f>
        <v>375.96</v>
      </c>
      <c r="R1629" s="2" t="str">
        <f t="shared" si="233"/>
        <v>Active</v>
      </c>
      <c r="S1629" s="2" t="str">
        <f t="shared" si="226"/>
        <v>Medium Risk</v>
      </c>
      <c r="T1629" s="2" t="str">
        <f t="shared" si="227"/>
        <v>25-34</v>
      </c>
      <c r="U1629" s="1">
        <f t="shared" ca="1" si="228"/>
        <v>807</v>
      </c>
      <c r="V1629" s="2" t="str">
        <f t="shared" si="229"/>
        <v>Medium Loyalty</v>
      </c>
      <c r="W1629" s="2" t="str">
        <f t="shared" si="230"/>
        <v>Legitimate</v>
      </c>
      <c r="X1629" s="2" t="str">
        <f>IF(Q1629&lt;Data_Validation!$B$8,"Low Value",IF(Q1629&lt;Data_Validation!$B$9,"Medium Value","High Value"))</f>
        <v>Low Value</v>
      </c>
      <c r="Y1629" s="2" t="str">
        <f t="shared" si="231"/>
        <v>Stable</v>
      </c>
      <c r="Z1629" s="2" t="str">
        <f t="shared" si="232"/>
        <v>Check Data</v>
      </c>
    </row>
    <row r="1630" spans="1:26" x14ac:dyDescent="0.3">
      <c r="A1630" t="s">
        <v>724</v>
      </c>
      <c r="B1630">
        <v>39</v>
      </c>
      <c r="C1630" t="s">
        <v>21</v>
      </c>
      <c r="D1630" t="s">
        <v>37</v>
      </c>
      <c r="E1630">
        <v>115.31</v>
      </c>
      <c r="F1630">
        <v>8</v>
      </c>
      <c r="G1630">
        <v>83</v>
      </c>
      <c r="H1630">
        <v>1</v>
      </c>
      <c r="I1630" t="s">
        <v>40</v>
      </c>
      <c r="J1630">
        <v>22.7</v>
      </c>
      <c r="K1630" s="1">
        <v>44061</v>
      </c>
      <c r="L1630">
        <v>12</v>
      </c>
      <c r="M1630">
        <v>0.25</v>
      </c>
      <c r="N1630">
        <f>IF(E1630="",Data_Validation!$B$1,E1630)</f>
        <v>115.31</v>
      </c>
      <c r="O1630">
        <f>IF(J1630="",Data_Validation!$B$2,J1630)</f>
        <v>22.7</v>
      </c>
      <c r="P1630">
        <f t="shared" si="225"/>
        <v>2</v>
      </c>
      <c r="Q1630" s="2">
        <f>CustomerData[[#This Row],[avg_order_value_clean]]*CustomerData[[#This Row],[total_orders]]</f>
        <v>922.48</v>
      </c>
      <c r="R1630" s="2" t="str">
        <f t="shared" si="233"/>
        <v>At Risk</v>
      </c>
      <c r="S1630" s="2" t="str">
        <f t="shared" si="226"/>
        <v>Medium Risk</v>
      </c>
      <c r="T1630" s="2" t="str">
        <f t="shared" si="227"/>
        <v>35-44</v>
      </c>
      <c r="U1630" s="1">
        <f t="shared" ca="1" si="228"/>
        <v>2200</v>
      </c>
      <c r="V1630" s="2" t="str">
        <f t="shared" si="229"/>
        <v>Low Loyalty</v>
      </c>
      <c r="W1630" s="2" t="str">
        <f t="shared" si="230"/>
        <v>Fraudulent</v>
      </c>
      <c r="X1630" s="2" t="str">
        <f>IF(Q1630&lt;Data_Validation!$B$8,"Low Value",IF(Q1630&lt;Data_Validation!$B$9,"Medium Value","High Value"))</f>
        <v>Low Value</v>
      </c>
      <c r="Y1630" s="2" t="str">
        <f t="shared" si="231"/>
        <v>Stable</v>
      </c>
      <c r="Z1630" s="2" t="str">
        <f t="shared" si="232"/>
        <v>Check Data</v>
      </c>
    </row>
    <row r="1631" spans="1:26" x14ac:dyDescent="0.3">
      <c r="A1631" t="s">
        <v>1521</v>
      </c>
      <c r="B1631">
        <v>48</v>
      </c>
      <c r="C1631" t="s">
        <v>14</v>
      </c>
      <c r="D1631" t="s">
        <v>52</v>
      </c>
      <c r="F1631">
        <v>13</v>
      </c>
      <c r="G1631">
        <v>88</v>
      </c>
      <c r="H1631">
        <v>0</v>
      </c>
      <c r="I1631" t="s">
        <v>29</v>
      </c>
      <c r="J1631">
        <v>45.2</v>
      </c>
      <c r="K1631" s="1">
        <v>44885</v>
      </c>
      <c r="L1631">
        <v>8</v>
      </c>
      <c r="M1631">
        <v>0.64</v>
      </c>
      <c r="N1631">
        <f>IF(E1631="",Data_Validation!$B$1,E1631)</f>
        <v>250</v>
      </c>
      <c r="O1631">
        <f>IF(J1631="",Data_Validation!$B$2,J1631)</f>
        <v>45.2</v>
      </c>
      <c r="P1631">
        <f t="shared" si="225"/>
        <v>1</v>
      </c>
      <c r="Q1631" s="2">
        <f>CustomerData[[#This Row],[avg_order_value_clean]]*CustomerData[[#This Row],[total_orders]]</f>
        <v>3250</v>
      </c>
      <c r="R1631" s="2" t="str">
        <f t="shared" si="233"/>
        <v>At Risk</v>
      </c>
      <c r="S1631" s="2" t="str">
        <f t="shared" si="226"/>
        <v>High Risk</v>
      </c>
      <c r="T1631" s="2" t="str">
        <f t="shared" si="227"/>
        <v>45-54</v>
      </c>
      <c r="U1631" s="1">
        <f t="shared" ca="1" si="228"/>
        <v>1376</v>
      </c>
      <c r="V1631" s="2" t="str">
        <f t="shared" si="229"/>
        <v>Low Loyalty</v>
      </c>
      <c r="W1631" s="2" t="str">
        <f t="shared" si="230"/>
        <v>Legitimate</v>
      </c>
      <c r="X1631" s="2" t="str">
        <f>IF(Q1631&lt;Data_Validation!$B$8,"Low Value",IF(Q1631&lt;Data_Validation!$B$9,"Medium Value","High Value"))</f>
        <v>High Value</v>
      </c>
      <c r="Y1631" s="2" t="str">
        <f t="shared" si="231"/>
        <v>Critical - Retain</v>
      </c>
      <c r="Z1631" s="2" t="str">
        <f t="shared" si="232"/>
        <v>Check Data</v>
      </c>
    </row>
    <row r="1632" spans="1:26" x14ac:dyDescent="0.3">
      <c r="A1632" t="s">
        <v>1522</v>
      </c>
      <c r="B1632">
        <v>40</v>
      </c>
      <c r="C1632" t="s">
        <v>21</v>
      </c>
      <c r="D1632" t="s">
        <v>37</v>
      </c>
      <c r="E1632">
        <v>27.47</v>
      </c>
      <c r="F1632">
        <v>13</v>
      </c>
      <c r="G1632">
        <v>225</v>
      </c>
      <c r="H1632">
        <v>0</v>
      </c>
      <c r="I1632" t="s">
        <v>29</v>
      </c>
      <c r="J1632">
        <v>89.2</v>
      </c>
      <c r="K1632" s="1">
        <v>45103</v>
      </c>
      <c r="L1632">
        <v>45</v>
      </c>
      <c r="M1632">
        <v>0.41</v>
      </c>
      <c r="N1632">
        <f>IF(E1632="",Data_Validation!$B$1,E1632)</f>
        <v>27.47</v>
      </c>
      <c r="O1632">
        <f>IF(J1632="",Data_Validation!$B$2,J1632)</f>
        <v>89.2</v>
      </c>
      <c r="P1632">
        <f t="shared" si="225"/>
        <v>2</v>
      </c>
      <c r="Q1632" s="2">
        <f>CustomerData[[#This Row],[avg_order_value_clean]]*CustomerData[[#This Row],[total_orders]]</f>
        <v>357.11</v>
      </c>
      <c r="R1632" s="2" t="str">
        <f t="shared" si="233"/>
        <v>Inactive</v>
      </c>
      <c r="S1632" s="2" t="str">
        <f t="shared" si="226"/>
        <v>Medium Risk</v>
      </c>
      <c r="T1632" s="2" t="str">
        <f t="shared" si="227"/>
        <v>35-44</v>
      </c>
      <c r="U1632" s="1">
        <f t="shared" ca="1" si="228"/>
        <v>1158</v>
      </c>
      <c r="V1632" s="2" t="str">
        <f t="shared" si="229"/>
        <v>Medium Loyalty</v>
      </c>
      <c r="W1632" s="2" t="str">
        <f t="shared" si="230"/>
        <v>Legitimate</v>
      </c>
      <c r="X1632" s="2" t="str">
        <f>IF(Q1632&lt;Data_Validation!$B$8,"Low Value",IF(Q1632&lt;Data_Validation!$B$9,"Medium Value","High Value"))</f>
        <v>Low Value</v>
      </c>
      <c r="Y1632" s="2" t="str">
        <f t="shared" si="231"/>
        <v>Stable</v>
      </c>
      <c r="Z1632" s="2" t="str">
        <f t="shared" si="232"/>
        <v>Check Data</v>
      </c>
    </row>
    <row r="1633" spans="1:26" x14ac:dyDescent="0.3">
      <c r="A1633" t="s">
        <v>1523</v>
      </c>
      <c r="B1633">
        <v>65</v>
      </c>
      <c r="C1633" t="s">
        <v>21</v>
      </c>
      <c r="D1633" t="s">
        <v>26</v>
      </c>
      <c r="E1633">
        <v>106.1</v>
      </c>
      <c r="F1633">
        <v>9</v>
      </c>
      <c r="G1633">
        <v>105</v>
      </c>
      <c r="H1633">
        <v>0</v>
      </c>
      <c r="I1633" t="s">
        <v>29</v>
      </c>
      <c r="J1633">
        <v>79.7</v>
      </c>
      <c r="K1633" s="1">
        <v>44308</v>
      </c>
      <c r="L1633">
        <v>88</v>
      </c>
      <c r="M1633">
        <v>0.08</v>
      </c>
      <c r="N1633">
        <f>IF(E1633="",Data_Validation!$B$1,E1633)</f>
        <v>106.1</v>
      </c>
      <c r="O1633">
        <f>IF(J1633="",Data_Validation!$B$2,J1633)</f>
        <v>79.7</v>
      </c>
      <c r="P1633">
        <f t="shared" si="225"/>
        <v>1</v>
      </c>
      <c r="Q1633" s="2">
        <f>CustomerData[[#This Row],[avg_order_value_clean]]*CustomerData[[#This Row],[total_orders]]</f>
        <v>954.9</v>
      </c>
      <c r="R1633" s="2" t="str">
        <f t="shared" si="233"/>
        <v>Inactive</v>
      </c>
      <c r="S1633" s="2" t="str">
        <f t="shared" si="226"/>
        <v>Low Risk</v>
      </c>
      <c r="T1633" s="2" t="str">
        <f t="shared" si="227"/>
        <v>55+</v>
      </c>
      <c r="U1633" s="1">
        <f t="shared" ca="1" si="228"/>
        <v>1953</v>
      </c>
      <c r="V1633" s="2" t="str">
        <f t="shared" si="229"/>
        <v>High Loyalty</v>
      </c>
      <c r="W1633" s="2" t="str">
        <f t="shared" si="230"/>
        <v>Legitimate</v>
      </c>
      <c r="X1633" s="2" t="str">
        <f>IF(Q1633&lt;Data_Validation!$B$8,"Low Value",IF(Q1633&lt;Data_Validation!$B$9,"Medium Value","High Value"))</f>
        <v>Low Value</v>
      </c>
      <c r="Y1633" s="2" t="str">
        <f t="shared" si="231"/>
        <v>Stable</v>
      </c>
      <c r="Z1633" s="2" t="str">
        <f t="shared" si="232"/>
        <v>Check Data</v>
      </c>
    </row>
    <row r="1634" spans="1:26" x14ac:dyDescent="0.3">
      <c r="A1634" t="s">
        <v>550</v>
      </c>
      <c r="B1634">
        <v>37</v>
      </c>
      <c r="C1634" t="s">
        <v>14</v>
      </c>
      <c r="D1634" t="s">
        <v>44</v>
      </c>
      <c r="E1634">
        <v>53.23</v>
      </c>
      <c r="F1634">
        <v>7</v>
      </c>
      <c r="G1634">
        <v>348</v>
      </c>
      <c r="H1634">
        <v>0</v>
      </c>
      <c r="I1634" t="s">
        <v>23</v>
      </c>
      <c r="J1634">
        <v>10.8</v>
      </c>
      <c r="K1634" s="1">
        <v>44696</v>
      </c>
      <c r="L1634">
        <v>1</v>
      </c>
      <c r="M1634">
        <v>0.13</v>
      </c>
      <c r="N1634">
        <f>IF(E1634="",Data_Validation!$B$1,E1634)</f>
        <v>53.23</v>
      </c>
      <c r="O1634">
        <f>IF(J1634="",Data_Validation!$B$2,J1634)</f>
        <v>10.8</v>
      </c>
      <c r="P1634">
        <f t="shared" si="225"/>
        <v>5</v>
      </c>
      <c r="Q1634" s="2">
        <f>CustomerData[[#This Row],[avg_order_value_clean]]*CustomerData[[#This Row],[total_orders]]</f>
        <v>372.60999999999996</v>
      </c>
      <c r="R1634" s="2" t="str">
        <f t="shared" si="233"/>
        <v>Inactive</v>
      </c>
      <c r="S1634" s="2" t="str">
        <f t="shared" si="226"/>
        <v>Low Risk</v>
      </c>
      <c r="T1634" s="2" t="str">
        <f t="shared" si="227"/>
        <v>35-44</v>
      </c>
      <c r="U1634" s="1">
        <f t="shared" ca="1" si="228"/>
        <v>1565</v>
      </c>
      <c r="V1634" s="2" t="str">
        <f t="shared" si="229"/>
        <v>Low Loyalty</v>
      </c>
      <c r="W1634" s="2" t="str">
        <f t="shared" si="230"/>
        <v>Legitimate</v>
      </c>
      <c r="X1634" s="2" t="str">
        <f>IF(Q1634&lt;Data_Validation!$B$8,"Low Value",IF(Q1634&lt;Data_Validation!$B$9,"Medium Value","High Value"))</f>
        <v>Low Value</v>
      </c>
      <c r="Y1634" s="2" t="str">
        <f t="shared" si="231"/>
        <v>Stable</v>
      </c>
      <c r="Z1634" s="2" t="str">
        <f t="shared" si="232"/>
        <v>Check Data</v>
      </c>
    </row>
    <row r="1635" spans="1:26" x14ac:dyDescent="0.3">
      <c r="A1635" t="s">
        <v>365</v>
      </c>
      <c r="B1635">
        <v>78</v>
      </c>
      <c r="C1635" t="s">
        <v>21</v>
      </c>
      <c r="D1635" t="s">
        <v>37</v>
      </c>
      <c r="E1635">
        <v>27.34</v>
      </c>
      <c r="F1635">
        <v>17</v>
      </c>
      <c r="G1635">
        <v>358</v>
      </c>
      <c r="H1635">
        <v>0</v>
      </c>
      <c r="I1635" t="s">
        <v>23</v>
      </c>
      <c r="J1635">
        <v>76.099999999999994</v>
      </c>
      <c r="K1635" s="1">
        <v>44461</v>
      </c>
      <c r="L1635">
        <v>26</v>
      </c>
      <c r="M1635">
        <v>0.18</v>
      </c>
      <c r="N1635">
        <f>IF(E1635="",Data_Validation!$B$1,E1635)</f>
        <v>27.34</v>
      </c>
      <c r="O1635">
        <f>IF(J1635="",Data_Validation!$B$2,J1635)</f>
        <v>76.099999999999994</v>
      </c>
      <c r="P1635">
        <f t="shared" si="225"/>
        <v>3</v>
      </c>
      <c r="Q1635" s="2">
        <f>CustomerData[[#This Row],[avg_order_value_clean]]*CustomerData[[#This Row],[total_orders]]</f>
        <v>464.78</v>
      </c>
      <c r="R1635" s="2" t="str">
        <f t="shared" si="233"/>
        <v>Inactive</v>
      </c>
      <c r="S1635" s="2" t="str">
        <f t="shared" si="226"/>
        <v>Low Risk</v>
      </c>
      <c r="T1635" s="2" t="str">
        <f t="shared" si="227"/>
        <v>55+</v>
      </c>
      <c r="U1635" s="1">
        <f t="shared" ca="1" si="228"/>
        <v>1800</v>
      </c>
      <c r="V1635" s="2" t="str">
        <f t="shared" si="229"/>
        <v>Low Loyalty</v>
      </c>
      <c r="W1635" s="2" t="str">
        <f t="shared" si="230"/>
        <v>Legitimate</v>
      </c>
      <c r="X1635" s="2" t="str">
        <f>IF(Q1635&lt;Data_Validation!$B$8,"Low Value",IF(Q1635&lt;Data_Validation!$B$9,"Medium Value","High Value"))</f>
        <v>Low Value</v>
      </c>
      <c r="Y1635" s="2" t="str">
        <f t="shared" si="231"/>
        <v>Stable</v>
      </c>
      <c r="Z1635" s="2" t="str">
        <f t="shared" si="232"/>
        <v>Check Data</v>
      </c>
    </row>
    <row r="1636" spans="1:26" x14ac:dyDescent="0.3">
      <c r="A1636" t="s">
        <v>1524</v>
      </c>
      <c r="B1636">
        <v>55</v>
      </c>
      <c r="C1636" t="s">
        <v>14</v>
      </c>
      <c r="D1636" t="s">
        <v>44</v>
      </c>
      <c r="E1636">
        <v>71.2</v>
      </c>
      <c r="F1636">
        <v>8</v>
      </c>
      <c r="G1636">
        <v>100</v>
      </c>
      <c r="H1636">
        <v>0</v>
      </c>
      <c r="I1636" t="s">
        <v>16</v>
      </c>
      <c r="J1636">
        <v>41.2</v>
      </c>
      <c r="K1636" s="1">
        <v>45748</v>
      </c>
      <c r="L1636">
        <v>86</v>
      </c>
      <c r="M1636">
        <v>0.06</v>
      </c>
      <c r="N1636">
        <f>IF(E1636="",Data_Validation!$B$1,E1636)</f>
        <v>71.2</v>
      </c>
      <c r="O1636">
        <f>IF(J1636="",Data_Validation!$B$2,J1636)</f>
        <v>41.2</v>
      </c>
      <c r="P1636">
        <f t="shared" si="225"/>
        <v>3</v>
      </c>
      <c r="Q1636" s="2">
        <f>CustomerData[[#This Row],[avg_order_value_clean]]*CustomerData[[#This Row],[total_orders]]</f>
        <v>569.6</v>
      </c>
      <c r="R1636" s="2" t="str">
        <f t="shared" si="233"/>
        <v>Inactive</v>
      </c>
      <c r="S1636" s="2" t="str">
        <f t="shared" si="226"/>
        <v>Low Risk</v>
      </c>
      <c r="T1636" s="2" t="str">
        <f t="shared" si="227"/>
        <v>55+</v>
      </c>
      <c r="U1636" s="1">
        <f t="shared" ca="1" si="228"/>
        <v>513</v>
      </c>
      <c r="V1636" s="2" t="str">
        <f t="shared" si="229"/>
        <v>High Loyalty</v>
      </c>
      <c r="W1636" s="2" t="str">
        <f t="shared" si="230"/>
        <v>Legitimate</v>
      </c>
      <c r="X1636" s="2" t="str">
        <f>IF(Q1636&lt;Data_Validation!$B$8,"Low Value",IF(Q1636&lt;Data_Validation!$B$9,"Medium Value","High Value"))</f>
        <v>Low Value</v>
      </c>
      <c r="Y1636" s="2" t="str">
        <f t="shared" si="231"/>
        <v>Stable</v>
      </c>
      <c r="Z1636" s="2" t="str">
        <f t="shared" si="232"/>
        <v>Check Data</v>
      </c>
    </row>
    <row r="1637" spans="1:26" x14ac:dyDescent="0.3">
      <c r="A1637" t="s">
        <v>1525</v>
      </c>
      <c r="B1637">
        <v>72</v>
      </c>
      <c r="C1637" t="s">
        <v>14</v>
      </c>
      <c r="D1637" t="s">
        <v>35</v>
      </c>
      <c r="E1637">
        <v>17.39</v>
      </c>
      <c r="F1637">
        <v>11</v>
      </c>
      <c r="G1637">
        <v>295</v>
      </c>
      <c r="H1637">
        <v>0</v>
      </c>
      <c r="I1637" t="s">
        <v>40</v>
      </c>
      <c r="J1637">
        <v>99.4</v>
      </c>
      <c r="K1637" s="1">
        <v>45649</v>
      </c>
      <c r="L1637">
        <v>89</v>
      </c>
      <c r="M1637">
        <v>0.28999999999999998</v>
      </c>
      <c r="N1637">
        <f>IF(E1637="",Data_Validation!$B$1,E1637)</f>
        <v>17.39</v>
      </c>
      <c r="O1637">
        <f>IF(J1637="",Data_Validation!$B$2,J1637)</f>
        <v>99.4</v>
      </c>
      <c r="P1637">
        <f t="shared" si="225"/>
        <v>2</v>
      </c>
      <c r="Q1637" s="2">
        <f>CustomerData[[#This Row],[avg_order_value_clean]]*CustomerData[[#This Row],[total_orders]]</f>
        <v>191.29000000000002</v>
      </c>
      <c r="R1637" s="2" t="str">
        <f t="shared" si="233"/>
        <v>Inactive</v>
      </c>
      <c r="S1637" s="2" t="str">
        <f t="shared" si="226"/>
        <v>Medium Risk</v>
      </c>
      <c r="T1637" s="2" t="str">
        <f t="shared" si="227"/>
        <v>55+</v>
      </c>
      <c r="U1637" s="1">
        <f t="shared" ca="1" si="228"/>
        <v>612</v>
      </c>
      <c r="V1637" s="2" t="str">
        <f t="shared" si="229"/>
        <v>High Loyalty</v>
      </c>
      <c r="W1637" s="2" t="str">
        <f t="shared" si="230"/>
        <v>Legitimate</v>
      </c>
      <c r="X1637" s="2" t="str">
        <f>IF(Q1637&lt;Data_Validation!$B$8,"Low Value",IF(Q1637&lt;Data_Validation!$B$9,"Medium Value","High Value"))</f>
        <v>Low Value</v>
      </c>
      <c r="Y1637" s="2" t="str">
        <f t="shared" si="231"/>
        <v>Stable</v>
      </c>
      <c r="Z1637" s="2" t="str">
        <f t="shared" si="232"/>
        <v>Check Data</v>
      </c>
    </row>
    <row r="1638" spans="1:26" x14ac:dyDescent="0.3">
      <c r="A1638" t="s">
        <v>850</v>
      </c>
      <c r="B1638">
        <v>21</v>
      </c>
      <c r="C1638" t="s">
        <v>14</v>
      </c>
      <c r="D1638" t="s">
        <v>44</v>
      </c>
      <c r="E1638">
        <v>124.67</v>
      </c>
      <c r="F1638">
        <v>10</v>
      </c>
      <c r="G1638">
        <v>147</v>
      </c>
      <c r="H1638">
        <v>0</v>
      </c>
      <c r="I1638" t="s">
        <v>19</v>
      </c>
      <c r="J1638">
        <v>30</v>
      </c>
      <c r="K1638" s="1">
        <v>45725</v>
      </c>
      <c r="L1638">
        <v>31</v>
      </c>
      <c r="M1638">
        <v>0.34</v>
      </c>
      <c r="N1638">
        <f>IF(E1638="",Data_Validation!$B$1,E1638)</f>
        <v>124.67</v>
      </c>
      <c r="O1638">
        <f>IF(J1638="",Data_Validation!$B$2,J1638)</f>
        <v>30</v>
      </c>
      <c r="P1638">
        <f t="shared" si="225"/>
        <v>4</v>
      </c>
      <c r="Q1638" s="2">
        <f>CustomerData[[#This Row],[avg_order_value_clean]]*CustomerData[[#This Row],[total_orders]]</f>
        <v>1246.7</v>
      </c>
      <c r="R1638" s="2" t="str">
        <f t="shared" si="233"/>
        <v>Inactive</v>
      </c>
      <c r="S1638" s="2" t="str">
        <f t="shared" si="226"/>
        <v>Medium Risk</v>
      </c>
      <c r="T1638" s="2" t="str">
        <f t="shared" si="227"/>
        <v>Under 25</v>
      </c>
      <c r="U1638" s="1">
        <f t="shared" ca="1" si="228"/>
        <v>536</v>
      </c>
      <c r="V1638" s="2" t="str">
        <f t="shared" si="229"/>
        <v>Low Loyalty</v>
      </c>
      <c r="W1638" s="2" t="str">
        <f t="shared" si="230"/>
        <v>Legitimate</v>
      </c>
      <c r="X1638" s="2" t="str">
        <f>IF(Q1638&lt;Data_Validation!$B$8,"Low Value",IF(Q1638&lt;Data_Validation!$B$9,"Medium Value","High Value"))</f>
        <v>Low Value</v>
      </c>
      <c r="Y1638" s="2" t="str">
        <f t="shared" si="231"/>
        <v>Stable</v>
      </c>
      <c r="Z1638" s="2" t="str">
        <f t="shared" si="232"/>
        <v>Check Data</v>
      </c>
    </row>
    <row r="1639" spans="1:26" x14ac:dyDescent="0.3">
      <c r="A1639" t="s">
        <v>1526</v>
      </c>
      <c r="B1639">
        <v>32</v>
      </c>
      <c r="C1639" t="s">
        <v>14</v>
      </c>
      <c r="D1639" t="s">
        <v>15</v>
      </c>
      <c r="E1639">
        <v>32.270000000000003</v>
      </c>
      <c r="F1639">
        <v>8</v>
      </c>
      <c r="G1639">
        <v>229</v>
      </c>
      <c r="H1639">
        <v>0</v>
      </c>
      <c r="I1639" t="s">
        <v>19</v>
      </c>
      <c r="J1639">
        <v>47.1</v>
      </c>
      <c r="K1639" s="1">
        <v>45836</v>
      </c>
      <c r="L1639">
        <v>56</v>
      </c>
      <c r="M1639">
        <v>0.43</v>
      </c>
      <c r="N1639">
        <f>IF(E1639="",Data_Validation!$B$1,E1639)</f>
        <v>32.270000000000003</v>
      </c>
      <c r="O1639">
        <f>IF(J1639="",Data_Validation!$B$2,J1639)</f>
        <v>47.1</v>
      </c>
      <c r="P1639">
        <f t="shared" si="225"/>
        <v>2</v>
      </c>
      <c r="Q1639" s="2">
        <f>CustomerData[[#This Row],[avg_order_value_clean]]*CustomerData[[#This Row],[total_orders]]</f>
        <v>258.16000000000003</v>
      </c>
      <c r="R1639" s="2" t="str">
        <f t="shared" si="233"/>
        <v>Inactive</v>
      </c>
      <c r="S1639" s="2" t="str">
        <f t="shared" si="226"/>
        <v>Medium Risk</v>
      </c>
      <c r="T1639" s="2" t="str">
        <f t="shared" si="227"/>
        <v>25-34</v>
      </c>
      <c r="U1639" s="1">
        <f t="shared" ca="1" si="228"/>
        <v>425</v>
      </c>
      <c r="V1639" s="2" t="str">
        <f t="shared" si="229"/>
        <v>Medium Loyalty</v>
      </c>
      <c r="W1639" s="2" t="str">
        <f t="shared" si="230"/>
        <v>Legitimate</v>
      </c>
      <c r="X1639" s="2" t="str">
        <f>IF(Q1639&lt;Data_Validation!$B$8,"Low Value",IF(Q1639&lt;Data_Validation!$B$9,"Medium Value","High Value"))</f>
        <v>Low Value</v>
      </c>
      <c r="Y1639" s="2" t="str">
        <f t="shared" si="231"/>
        <v>Stable</v>
      </c>
      <c r="Z1639" s="2" t="str">
        <f t="shared" si="232"/>
        <v>Check Data</v>
      </c>
    </row>
    <row r="1640" spans="1:26" x14ac:dyDescent="0.3">
      <c r="A1640" t="s">
        <v>1527</v>
      </c>
      <c r="B1640">
        <v>41</v>
      </c>
      <c r="C1640" t="s">
        <v>14</v>
      </c>
      <c r="D1640" t="s">
        <v>22</v>
      </c>
      <c r="E1640">
        <v>204.8</v>
      </c>
      <c r="F1640">
        <v>11</v>
      </c>
      <c r="G1640">
        <v>86</v>
      </c>
      <c r="H1640">
        <v>0</v>
      </c>
      <c r="I1640" t="s">
        <v>40</v>
      </c>
      <c r="J1640">
        <v>34.1</v>
      </c>
      <c r="K1640" s="1">
        <v>44226</v>
      </c>
      <c r="L1640">
        <v>98</v>
      </c>
      <c r="M1640">
        <v>0.21</v>
      </c>
      <c r="N1640">
        <f>IF(E1640="",Data_Validation!$B$1,E1640)</f>
        <v>204.8</v>
      </c>
      <c r="O1640">
        <f>IF(J1640="",Data_Validation!$B$2,J1640)</f>
        <v>34.1</v>
      </c>
      <c r="P1640">
        <f t="shared" si="225"/>
        <v>2</v>
      </c>
      <c r="Q1640" s="2">
        <f>CustomerData[[#This Row],[avg_order_value_clean]]*CustomerData[[#This Row],[total_orders]]</f>
        <v>2252.8000000000002</v>
      </c>
      <c r="R1640" s="2" t="str">
        <f t="shared" si="233"/>
        <v>At Risk</v>
      </c>
      <c r="S1640" s="2" t="str">
        <f t="shared" si="226"/>
        <v>Medium Risk</v>
      </c>
      <c r="T1640" s="2" t="str">
        <f t="shared" si="227"/>
        <v>35-44</v>
      </c>
      <c r="U1640" s="1">
        <f t="shared" ca="1" si="228"/>
        <v>2035</v>
      </c>
      <c r="V1640" s="2" t="str">
        <f t="shared" si="229"/>
        <v>High Loyalty</v>
      </c>
      <c r="W1640" s="2" t="str">
        <f t="shared" si="230"/>
        <v>Legitimate</v>
      </c>
      <c r="X1640" s="2" t="str">
        <f>IF(Q1640&lt;Data_Validation!$B$8,"Low Value",IF(Q1640&lt;Data_Validation!$B$9,"Medium Value","High Value"))</f>
        <v>High Value</v>
      </c>
      <c r="Y1640" s="2" t="str">
        <f t="shared" si="231"/>
        <v>High Value - Maintain</v>
      </c>
      <c r="Z1640" s="2" t="str">
        <f t="shared" si="232"/>
        <v>Check Data</v>
      </c>
    </row>
    <row r="1641" spans="1:26" x14ac:dyDescent="0.3">
      <c r="A1641" t="s">
        <v>1528</v>
      </c>
      <c r="B1641">
        <v>42</v>
      </c>
      <c r="C1641" t="s">
        <v>21</v>
      </c>
      <c r="D1641" t="s">
        <v>35</v>
      </c>
      <c r="E1641">
        <v>55.91</v>
      </c>
      <c r="F1641">
        <v>20</v>
      </c>
      <c r="G1641">
        <v>10</v>
      </c>
      <c r="H1641">
        <v>0</v>
      </c>
      <c r="I1641" t="s">
        <v>29</v>
      </c>
      <c r="J1641">
        <v>58.6</v>
      </c>
      <c r="K1641" s="1">
        <v>44368</v>
      </c>
      <c r="L1641">
        <v>37</v>
      </c>
      <c r="M1641">
        <v>0.08</v>
      </c>
      <c r="N1641">
        <f>IF(E1641="",Data_Validation!$B$1,E1641)</f>
        <v>55.91</v>
      </c>
      <c r="O1641">
        <f>IF(J1641="",Data_Validation!$B$2,J1641)</f>
        <v>58.6</v>
      </c>
      <c r="P1641">
        <f t="shared" si="225"/>
        <v>1</v>
      </c>
      <c r="Q1641" s="2">
        <f>CustomerData[[#This Row],[avg_order_value_clean]]*CustomerData[[#This Row],[total_orders]]</f>
        <v>1118.1999999999998</v>
      </c>
      <c r="R1641" s="2" t="str">
        <f t="shared" si="233"/>
        <v>Active</v>
      </c>
      <c r="S1641" s="2" t="str">
        <f t="shared" si="226"/>
        <v>Low Risk</v>
      </c>
      <c r="T1641" s="2" t="str">
        <f t="shared" si="227"/>
        <v>35-44</v>
      </c>
      <c r="U1641" s="1">
        <f t="shared" ca="1" si="228"/>
        <v>1893</v>
      </c>
      <c r="V1641" s="2" t="str">
        <f t="shared" si="229"/>
        <v>Low Loyalty</v>
      </c>
      <c r="W1641" s="2" t="str">
        <f t="shared" si="230"/>
        <v>Legitimate</v>
      </c>
      <c r="X1641" s="2" t="str">
        <f>IF(Q1641&lt;Data_Validation!$B$8,"Low Value",IF(Q1641&lt;Data_Validation!$B$9,"Medium Value","High Value"))</f>
        <v>Low Value</v>
      </c>
      <c r="Y1641" s="2" t="str">
        <f t="shared" si="231"/>
        <v>Stable</v>
      </c>
      <c r="Z1641" s="2" t="str">
        <f t="shared" si="232"/>
        <v>Check Data</v>
      </c>
    </row>
    <row r="1642" spans="1:26" x14ac:dyDescent="0.3">
      <c r="A1642" t="s">
        <v>357</v>
      </c>
      <c r="B1642">
        <v>18</v>
      </c>
      <c r="C1642" t="s">
        <v>14</v>
      </c>
      <c r="D1642" t="s">
        <v>22</v>
      </c>
      <c r="E1642">
        <v>69.180000000000007</v>
      </c>
      <c r="F1642">
        <v>5</v>
      </c>
      <c r="G1642">
        <v>135</v>
      </c>
      <c r="H1642">
        <v>0</v>
      </c>
      <c r="I1642" t="s">
        <v>40</v>
      </c>
      <c r="J1642">
        <v>26.6</v>
      </c>
      <c r="K1642" s="1">
        <v>45458</v>
      </c>
      <c r="L1642">
        <v>75</v>
      </c>
      <c r="M1642">
        <v>0.12</v>
      </c>
      <c r="N1642">
        <f>IF(E1642="",Data_Validation!$B$1,E1642)</f>
        <v>69.180000000000007</v>
      </c>
      <c r="O1642">
        <f>IF(J1642="",Data_Validation!$B$2,J1642)</f>
        <v>26.6</v>
      </c>
      <c r="P1642">
        <f t="shared" si="225"/>
        <v>2</v>
      </c>
      <c r="Q1642" s="2">
        <f>CustomerData[[#This Row],[avg_order_value_clean]]*CustomerData[[#This Row],[total_orders]]</f>
        <v>345.90000000000003</v>
      </c>
      <c r="R1642" s="2" t="str">
        <f t="shared" si="233"/>
        <v>Inactive</v>
      </c>
      <c r="S1642" s="2" t="str">
        <f t="shared" si="226"/>
        <v>Low Risk</v>
      </c>
      <c r="T1642" s="2" t="str">
        <f t="shared" si="227"/>
        <v>Under 25</v>
      </c>
      <c r="U1642" s="1">
        <f t="shared" ca="1" si="228"/>
        <v>803</v>
      </c>
      <c r="V1642" s="2" t="str">
        <f t="shared" si="229"/>
        <v>High Loyalty</v>
      </c>
      <c r="W1642" s="2" t="str">
        <f t="shared" si="230"/>
        <v>Legitimate</v>
      </c>
      <c r="X1642" s="2" t="str">
        <f>IF(Q1642&lt;Data_Validation!$B$8,"Low Value",IF(Q1642&lt;Data_Validation!$B$9,"Medium Value","High Value"))</f>
        <v>Low Value</v>
      </c>
      <c r="Y1642" s="2" t="str">
        <f t="shared" si="231"/>
        <v>Stable</v>
      </c>
      <c r="Z1642" s="2" t="str">
        <f t="shared" si="232"/>
        <v>Check Data</v>
      </c>
    </row>
    <row r="1643" spans="1:26" x14ac:dyDescent="0.3">
      <c r="A1643" t="s">
        <v>1529</v>
      </c>
      <c r="B1643">
        <v>24</v>
      </c>
      <c r="C1643" t="s">
        <v>14</v>
      </c>
      <c r="D1643" t="s">
        <v>26</v>
      </c>
      <c r="E1643">
        <v>48.71</v>
      </c>
      <c r="F1643">
        <v>12</v>
      </c>
      <c r="G1643">
        <v>92</v>
      </c>
      <c r="H1643">
        <v>0</v>
      </c>
      <c r="I1643" t="s">
        <v>19</v>
      </c>
      <c r="J1643">
        <v>91.3</v>
      </c>
      <c r="K1643" s="1">
        <v>44785</v>
      </c>
      <c r="L1643">
        <v>4</v>
      </c>
      <c r="M1643">
        <v>0.68</v>
      </c>
      <c r="N1643">
        <f>IF(E1643="",Data_Validation!$B$1,E1643)</f>
        <v>48.71</v>
      </c>
      <c r="O1643">
        <f>IF(J1643="",Data_Validation!$B$2,J1643)</f>
        <v>91.3</v>
      </c>
      <c r="P1643">
        <f t="shared" si="225"/>
        <v>1</v>
      </c>
      <c r="Q1643" s="2">
        <f>CustomerData[[#This Row],[avg_order_value_clean]]*CustomerData[[#This Row],[total_orders]]</f>
        <v>584.52</v>
      </c>
      <c r="R1643" s="2" t="str">
        <f t="shared" si="233"/>
        <v>Inactive</v>
      </c>
      <c r="S1643" s="2" t="str">
        <f t="shared" si="226"/>
        <v>High Risk</v>
      </c>
      <c r="T1643" s="2" t="str">
        <f t="shared" si="227"/>
        <v>Under 25</v>
      </c>
      <c r="U1643" s="1">
        <f t="shared" ca="1" si="228"/>
        <v>1476</v>
      </c>
      <c r="V1643" s="2" t="str">
        <f t="shared" si="229"/>
        <v>Low Loyalty</v>
      </c>
      <c r="W1643" s="2" t="str">
        <f t="shared" si="230"/>
        <v>Legitimate</v>
      </c>
      <c r="X1643" s="2" t="str">
        <f>IF(Q1643&lt;Data_Validation!$B$8,"Low Value",IF(Q1643&lt;Data_Validation!$B$9,"Medium Value","High Value"))</f>
        <v>Low Value</v>
      </c>
      <c r="Y1643" s="2" t="str">
        <f t="shared" si="231"/>
        <v>At Risk - Develop</v>
      </c>
      <c r="Z1643" s="2" t="str">
        <f t="shared" si="232"/>
        <v>Check Data</v>
      </c>
    </row>
    <row r="1644" spans="1:26" x14ac:dyDescent="0.3">
      <c r="A1644" t="s">
        <v>1530</v>
      </c>
      <c r="B1644">
        <v>74</v>
      </c>
      <c r="C1644" t="s">
        <v>21</v>
      </c>
      <c r="D1644" t="s">
        <v>26</v>
      </c>
      <c r="E1644">
        <v>45.46</v>
      </c>
      <c r="F1644">
        <v>11</v>
      </c>
      <c r="G1644">
        <v>291</v>
      </c>
      <c r="H1644">
        <v>0</v>
      </c>
      <c r="I1644" t="s">
        <v>23</v>
      </c>
      <c r="J1644">
        <v>61.7</v>
      </c>
      <c r="K1644" s="1">
        <v>44396</v>
      </c>
      <c r="L1644">
        <v>72</v>
      </c>
      <c r="M1644">
        <v>0.3</v>
      </c>
      <c r="N1644">
        <f>IF(E1644="",Data_Validation!$B$1,E1644)</f>
        <v>45.46</v>
      </c>
      <c r="O1644">
        <f>IF(J1644="",Data_Validation!$B$2,J1644)</f>
        <v>61.7</v>
      </c>
      <c r="P1644">
        <f t="shared" si="225"/>
        <v>1</v>
      </c>
      <c r="Q1644" s="2">
        <f>CustomerData[[#This Row],[avg_order_value_clean]]*CustomerData[[#This Row],[total_orders]]</f>
        <v>500.06</v>
      </c>
      <c r="R1644" s="2" t="str">
        <f t="shared" si="233"/>
        <v>Inactive</v>
      </c>
      <c r="S1644" s="2" t="str">
        <f t="shared" si="226"/>
        <v>Medium Risk</v>
      </c>
      <c r="T1644" s="2" t="str">
        <f t="shared" si="227"/>
        <v>55+</v>
      </c>
      <c r="U1644" s="1">
        <f t="shared" ca="1" si="228"/>
        <v>1865</v>
      </c>
      <c r="V1644" s="2" t="str">
        <f t="shared" si="229"/>
        <v>High Loyalty</v>
      </c>
      <c r="W1644" s="2" t="str">
        <f t="shared" si="230"/>
        <v>Legitimate</v>
      </c>
      <c r="X1644" s="2" t="str">
        <f>IF(Q1644&lt;Data_Validation!$B$8,"Low Value",IF(Q1644&lt;Data_Validation!$B$9,"Medium Value","High Value"))</f>
        <v>Low Value</v>
      </c>
      <c r="Y1644" s="2" t="str">
        <f t="shared" si="231"/>
        <v>Stable</v>
      </c>
      <c r="Z1644" s="2" t="str">
        <f t="shared" si="232"/>
        <v>Check Data</v>
      </c>
    </row>
    <row r="1645" spans="1:26" x14ac:dyDescent="0.3">
      <c r="A1645" t="s">
        <v>1531</v>
      </c>
      <c r="B1645">
        <v>48</v>
      </c>
      <c r="C1645" t="s">
        <v>21</v>
      </c>
      <c r="D1645" t="s">
        <v>15</v>
      </c>
      <c r="E1645">
        <v>108.38</v>
      </c>
      <c r="F1645">
        <v>7</v>
      </c>
      <c r="G1645">
        <v>152</v>
      </c>
      <c r="H1645">
        <v>0</v>
      </c>
      <c r="I1645" t="s">
        <v>40</v>
      </c>
      <c r="J1645">
        <v>94.3</v>
      </c>
      <c r="K1645" s="1">
        <v>44096</v>
      </c>
      <c r="L1645">
        <v>44</v>
      </c>
      <c r="M1645">
        <v>0.22</v>
      </c>
      <c r="N1645">
        <f>IF(E1645="",Data_Validation!$B$1,E1645)</f>
        <v>108.38</v>
      </c>
      <c r="O1645">
        <f>IF(J1645="",Data_Validation!$B$2,J1645)</f>
        <v>94.3</v>
      </c>
      <c r="P1645">
        <f t="shared" si="225"/>
        <v>2</v>
      </c>
      <c r="Q1645" s="2">
        <f>CustomerData[[#This Row],[avg_order_value_clean]]*CustomerData[[#This Row],[total_orders]]</f>
        <v>758.66</v>
      </c>
      <c r="R1645" s="2" t="str">
        <f t="shared" si="233"/>
        <v>Inactive</v>
      </c>
      <c r="S1645" s="2" t="str">
        <f t="shared" si="226"/>
        <v>Medium Risk</v>
      </c>
      <c r="T1645" s="2" t="str">
        <f t="shared" si="227"/>
        <v>45-54</v>
      </c>
      <c r="U1645" s="1">
        <f t="shared" ca="1" si="228"/>
        <v>2165</v>
      </c>
      <c r="V1645" s="2" t="str">
        <f t="shared" si="229"/>
        <v>Medium Loyalty</v>
      </c>
      <c r="W1645" s="2" t="str">
        <f t="shared" si="230"/>
        <v>Legitimate</v>
      </c>
      <c r="X1645" s="2" t="str">
        <f>IF(Q1645&lt;Data_Validation!$B$8,"Low Value",IF(Q1645&lt;Data_Validation!$B$9,"Medium Value","High Value"))</f>
        <v>Low Value</v>
      </c>
      <c r="Y1645" s="2" t="str">
        <f t="shared" si="231"/>
        <v>Stable</v>
      </c>
      <c r="Z1645" s="2" t="str">
        <f t="shared" si="232"/>
        <v>Check Data</v>
      </c>
    </row>
    <row r="1646" spans="1:26" x14ac:dyDescent="0.3">
      <c r="A1646" t="s">
        <v>1246</v>
      </c>
      <c r="B1646">
        <v>29</v>
      </c>
      <c r="C1646" t="s">
        <v>14</v>
      </c>
      <c r="D1646" t="s">
        <v>18</v>
      </c>
      <c r="E1646">
        <v>152.66</v>
      </c>
      <c r="F1646">
        <v>11</v>
      </c>
      <c r="G1646">
        <v>353</v>
      </c>
      <c r="H1646">
        <v>0</v>
      </c>
      <c r="I1646" t="s">
        <v>16</v>
      </c>
      <c r="J1646">
        <v>68.099999999999994</v>
      </c>
      <c r="K1646" s="1">
        <v>44443</v>
      </c>
      <c r="L1646">
        <v>99</v>
      </c>
      <c r="M1646">
        <v>0.33</v>
      </c>
      <c r="N1646">
        <f>IF(E1646="",Data_Validation!$B$1,E1646)</f>
        <v>152.66</v>
      </c>
      <c r="O1646">
        <f>IF(J1646="",Data_Validation!$B$2,J1646)</f>
        <v>68.099999999999994</v>
      </c>
      <c r="P1646">
        <f t="shared" si="225"/>
        <v>2</v>
      </c>
      <c r="Q1646" s="2">
        <f>CustomerData[[#This Row],[avg_order_value_clean]]*CustomerData[[#This Row],[total_orders]]</f>
        <v>1679.26</v>
      </c>
      <c r="R1646" s="2" t="str">
        <f t="shared" si="233"/>
        <v>Inactive</v>
      </c>
      <c r="S1646" s="2" t="str">
        <f t="shared" si="226"/>
        <v>Medium Risk</v>
      </c>
      <c r="T1646" s="2" t="str">
        <f t="shared" si="227"/>
        <v>25-34</v>
      </c>
      <c r="U1646" s="1">
        <f t="shared" ca="1" si="228"/>
        <v>1818</v>
      </c>
      <c r="V1646" s="2" t="str">
        <f t="shared" si="229"/>
        <v>High Loyalty</v>
      </c>
      <c r="W1646" s="2" t="str">
        <f t="shared" si="230"/>
        <v>Legitimate</v>
      </c>
      <c r="X1646" s="2" t="str">
        <f>IF(Q1646&lt;Data_Validation!$B$8,"Low Value",IF(Q1646&lt;Data_Validation!$B$9,"Medium Value","High Value"))</f>
        <v>High Value</v>
      </c>
      <c r="Y1646" s="2" t="str">
        <f t="shared" si="231"/>
        <v>High Value - Maintain</v>
      </c>
      <c r="Z1646" s="2" t="str">
        <f t="shared" si="232"/>
        <v>Check Data</v>
      </c>
    </row>
    <row r="1647" spans="1:26" x14ac:dyDescent="0.3">
      <c r="A1647" t="s">
        <v>1532</v>
      </c>
      <c r="B1647">
        <v>59</v>
      </c>
      <c r="C1647" t="s">
        <v>21</v>
      </c>
      <c r="D1647" t="s">
        <v>22</v>
      </c>
      <c r="E1647">
        <v>176.36</v>
      </c>
      <c r="F1647">
        <v>9</v>
      </c>
      <c r="G1647">
        <v>95</v>
      </c>
      <c r="H1647">
        <v>0</v>
      </c>
      <c r="I1647" t="s">
        <v>23</v>
      </c>
      <c r="J1647">
        <v>18.600000000000001</v>
      </c>
      <c r="K1647" s="1">
        <v>45765</v>
      </c>
      <c r="L1647">
        <v>89</v>
      </c>
      <c r="M1647">
        <v>0.04</v>
      </c>
      <c r="N1647">
        <f>IF(E1647="",Data_Validation!$B$1,E1647)</f>
        <v>176.36</v>
      </c>
      <c r="O1647">
        <f>IF(J1647="",Data_Validation!$B$2,J1647)</f>
        <v>18.600000000000001</v>
      </c>
      <c r="P1647">
        <f t="shared" si="225"/>
        <v>2</v>
      </c>
      <c r="Q1647" s="2">
        <f>CustomerData[[#This Row],[avg_order_value_clean]]*CustomerData[[#This Row],[total_orders]]</f>
        <v>1587.2400000000002</v>
      </c>
      <c r="R1647" s="2" t="str">
        <f t="shared" si="233"/>
        <v>Inactive</v>
      </c>
      <c r="S1647" s="2" t="str">
        <f t="shared" si="226"/>
        <v>Low Risk</v>
      </c>
      <c r="T1647" s="2" t="str">
        <f t="shared" si="227"/>
        <v>55+</v>
      </c>
      <c r="U1647" s="1">
        <f t="shared" ca="1" si="228"/>
        <v>496</v>
      </c>
      <c r="V1647" s="2" t="str">
        <f t="shared" si="229"/>
        <v>High Loyalty</v>
      </c>
      <c r="W1647" s="2" t="str">
        <f t="shared" si="230"/>
        <v>Legitimate</v>
      </c>
      <c r="X1647" s="2" t="str">
        <f>IF(Q1647&lt;Data_Validation!$B$8,"Low Value",IF(Q1647&lt;Data_Validation!$B$9,"Medium Value","High Value"))</f>
        <v>High Value</v>
      </c>
      <c r="Y1647" s="2" t="str">
        <f t="shared" si="231"/>
        <v>High Value - Maintain</v>
      </c>
      <c r="Z1647" s="2" t="str">
        <f t="shared" si="232"/>
        <v>Check Data</v>
      </c>
    </row>
    <row r="1648" spans="1:26" x14ac:dyDescent="0.3">
      <c r="A1648" t="s">
        <v>1533</v>
      </c>
      <c r="B1648">
        <v>22</v>
      </c>
      <c r="C1648" t="s">
        <v>21</v>
      </c>
      <c r="D1648" t="s">
        <v>37</v>
      </c>
      <c r="F1648">
        <v>10</v>
      </c>
      <c r="G1648">
        <v>61</v>
      </c>
      <c r="H1648">
        <v>0</v>
      </c>
      <c r="I1648" t="s">
        <v>16</v>
      </c>
      <c r="J1648">
        <v>1.5</v>
      </c>
      <c r="K1648" s="1">
        <v>45698</v>
      </c>
      <c r="L1648">
        <v>95</v>
      </c>
      <c r="M1648">
        <v>0.71</v>
      </c>
      <c r="N1648">
        <f>IF(E1648="",Data_Validation!$B$1,E1648)</f>
        <v>250</v>
      </c>
      <c r="O1648">
        <f>IF(J1648="",Data_Validation!$B$2,J1648)</f>
        <v>1.5</v>
      </c>
      <c r="P1648">
        <f t="shared" si="225"/>
        <v>1</v>
      </c>
      <c r="Q1648" s="2">
        <f>CustomerData[[#This Row],[avg_order_value_clean]]*CustomerData[[#This Row],[total_orders]]</f>
        <v>2500</v>
      </c>
      <c r="R1648" s="2" t="str">
        <f t="shared" si="233"/>
        <v>At Risk</v>
      </c>
      <c r="S1648" s="2" t="str">
        <f t="shared" si="226"/>
        <v>High Risk</v>
      </c>
      <c r="T1648" s="2" t="str">
        <f t="shared" si="227"/>
        <v>Under 25</v>
      </c>
      <c r="U1648" s="1">
        <f t="shared" ca="1" si="228"/>
        <v>563</v>
      </c>
      <c r="V1648" s="2" t="str">
        <f t="shared" si="229"/>
        <v>High Loyalty</v>
      </c>
      <c r="W1648" s="2" t="str">
        <f t="shared" si="230"/>
        <v>Legitimate</v>
      </c>
      <c r="X1648" s="2" t="str">
        <f>IF(Q1648&lt;Data_Validation!$B$8,"Low Value",IF(Q1648&lt;Data_Validation!$B$9,"Medium Value","High Value"))</f>
        <v>High Value</v>
      </c>
      <c r="Y1648" s="2" t="str">
        <f t="shared" si="231"/>
        <v>Critical - Retain</v>
      </c>
      <c r="Z1648" s="2" t="str">
        <f t="shared" si="232"/>
        <v>Check Data</v>
      </c>
    </row>
    <row r="1649" spans="1:26" x14ac:dyDescent="0.3">
      <c r="A1649" t="s">
        <v>1534</v>
      </c>
      <c r="B1649">
        <v>61</v>
      </c>
      <c r="C1649" t="s">
        <v>21</v>
      </c>
      <c r="D1649" t="s">
        <v>15</v>
      </c>
      <c r="E1649">
        <v>194.48</v>
      </c>
      <c r="F1649">
        <v>12</v>
      </c>
      <c r="G1649">
        <v>360</v>
      </c>
      <c r="H1649">
        <v>0</v>
      </c>
      <c r="I1649" t="s">
        <v>16</v>
      </c>
      <c r="J1649">
        <v>40.799999999999997</v>
      </c>
      <c r="K1649" s="1">
        <v>44181</v>
      </c>
      <c r="L1649">
        <v>49</v>
      </c>
      <c r="M1649">
        <v>0.4</v>
      </c>
      <c r="N1649">
        <f>IF(E1649="",Data_Validation!$B$1,E1649)</f>
        <v>194.48</v>
      </c>
      <c r="O1649">
        <f>IF(J1649="",Data_Validation!$B$2,J1649)</f>
        <v>40.799999999999997</v>
      </c>
      <c r="P1649">
        <f t="shared" si="225"/>
        <v>1</v>
      </c>
      <c r="Q1649" s="2">
        <f>CustomerData[[#This Row],[avg_order_value_clean]]*CustomerData[[#This Row],[total_orders]]</f>
        <v>2333.7599999999998</v>
      </c>
      <c r="R1649" s="2" t="str">
        <f t="shared" si="233"/>
        <v>Inactive</v>
      </c>
      <c r="S1649" s="2" t="str">
        <f t="shared" si="226"/>
        <v>Medium Risk</v>
      </c>
      <c r="T1649" s="2" t="str">
        <f t="shared" si="227"/>
        <v>55+</v>
      </c>
      <c r="U1649" s="1">
        <f t="shared" ca="1" si="228"/>
        <v>2080</v>
      </c>
      <c r="V1649" s="2" t="str">
        <f t="shared" si="229"/>
        <v>Medium Loyalty</v>
      </c>
      <c r="W1649" s="2" t="str">
        <f t="shared" si="230"/>
        <v>Legitimate</v>
      </c>
      <c r="X1649" s="2" t="str">
        <f>IF(Q1649&lt;Data_Validation!$B$8,"Low Value",IF(Q1649&lt;Data_Validation!$B$9,"Medium Value","High Value"))</f>
        <v>High Value</v>
      </c>
      <c r="Y1649" s="2" t="str">
        <f t="shared" si="231"/>
        <v>High Value - Maintain</v>
      </c>
      <c r="Z1649" s="2" t="str">
        <f t="shared" si="232"/>
        <v>Check Data</v>
      </c>
    </row>
    <row r="1650" spans="1:26" x14ac:dyDescent="0.3">
      <c r="A1650" t="s">
        <v>575</v>
      </c>
      <c r="B1650">
        <v>67</v>
      </c>
      <c r="C1650" t="s">
        <v>14</v>
      </c>
      <c r="D1650" t="s">
        <v>35</v>
      </c>
      <c r="E1650">
        <v>38.99</v>
      </c>
      <c r="F1650">
        <v>8</v>
      </c>
      <c r="G1650">
        <v>86</v>
      </c>
      <c r="H1650">
        <v>0</v>
      </c>
      <c r="I1650" t="s">
        <v>40</v>
      </c>
      <c r="J1650">
        <v>99.4</v>
      </c>
      <c r="K1650" s="1">
        <v>44117</v>
      </c>
      <c r="L1650">
        <v>87</v>
      </c>
      <c r="M1650">
        <v>0.28000000000000003</v>
      </c>
      <c r="N1650">
        <f>IF(E1650="",Data_Validation!$B$1,E1650)</f>
        <v>38.99</v>
      </c>
      <c r="O1650">
        <f>IF(J1650="",Data_Validation!$B$2,J1650)</f>
        <v>99.4</v>
      </c>
      <c r="P1650">
        <f t="shared" si="225"/>
        <v>2</v>
      </c>
      <c r="Q1650" s="2">
        <f>CustomerData[[#This Row],[avg_order_value_clean]]*CustomerData[[#This Row],[total_orders]]</f>
        <v>311.92</v>
      </c>
      <c r="R1650" s="2" t="str">
        <f t="shared" si="233"/>
        <v>At Risk</v>
      </c>
      <c r="S1650" s="2" t="str">
        <f t="shared" si="226"/>
        <v>Medium Risk</v>
      </c>
      <c r="T1650" s="2" t="str">
        <f t="shared" si="227"/>
        <v>55+</v>
      </c>
      <c r="U1650" s="1">
        <f t="shared" ca="1" si="228"/>
        <v>2144</v>
      </c>
      <c r="V1650" s="2" t="str">
        <f t="shared" si="229"/>
        <v>High Loyalty</v>
      </c>
      <c r="W1650" s="2" t="str">
        <f t="shared" si="230"/>
        <v>Legitimate</v>
      </c>
      <c r="X1650" s="2" t="str">
        <f>IF(Q1650&lt;Data_Validation!$B$8,"Low Value",IF(Q1650&lt;Data_Validation!$B$9,"Medium Value","High Value"))</f>
        <v>Low Value</v>
      </c>
      <c r="Y1650" s="2" t="str">
        <f t="shared" si="231"/>
        <v>Stable</v>
      </c>
      <c r="Z1650" s="2" t="str">
        <f t="shared" si="232"/>
        <v>Check Data</v>
      </c>
    </row>
    <row r="1651" spans="1:26" x14ac:dyDescent="0.3">
      <c r="A1651" t="s">
        <v>1535</v>
      </c>
      <c r="B1651">
        <v>59</v>
      </c>
      <c r="C1651" t="s">
        <v>21</v>
      </c>
      <c r="D1651" t="s">
        <v>50</v>
      </c>
      <c r="E1651">
        <v>124.7</v>
      </c>
      <c r="F1651">
        <v>5</v>
      </c>
      <c r="G1651">
        <v>210</v>
      </c>
      <c r="H1651">
        <v>0</v>
      </c>
      <c r="I1651" t="s">
        <v>16</v>
      </c>
      <c r="J1651">
        <v>87.7</v>
      </c>
      <c r="K1651" s="1">
        <v>44805</v>
      </c>
      <c r="L1651">
        <v>40</v>
      </c>
      <c r="M1651">
        <v>0.2</v>
      </c>
      <c r="N1651">
        <f>IF(E1651="",Data_Validation!$B$1,E1651)</f>
        <v>124.7</v>
      </c>
      <c r="O1651">
        <f>IF(J1651="",Data_Validation!$B$2,J1651)</f>
        <v>87.7</v>
      </c>
      <c r="P1651">
        <f t="shared" si="225"/>
        <v>2</v>
      </c>
      <c r="Q1651" s="2">
        <f>CustomerData[[#This Row],[avg_order_value_clean]]*CustomerData[[#This Row],[total_orders]]</f>
        <v>623.5</v>
      </c>
      <c r="R1651" s="2" t="str">
        <f t="shared" si="233"/>
        <v>Inactive</v>
      </c>
      <c r="S1651" s="2" t="str">
        <f t="shared" si="226"/>
        <v>Medium Risk</v>
      </c>
      <c r="T1651" s="2" t="str">
        <f t="shared" si="227"/>
        <v>55+</v>
      </c>
      <c r="U1651" s="1">
        <f t="shared" ca="1" si="228"/>
        <v>1456</v>
      </c>
      <c r="V1651" s="2" t="str">
        <f t="shared" si="229"/>
        <v>Medium Loyalty</v>
      </c>
      <c r="W1651" s="2" t="str">
        <f t="shared" si="230"/>
        <v>Legitimate</v>
      </c>
      <c r="X1651" s="2" t="str">
        <f>IF(Q1651&lt;Data_Validation!$B$8,"Low Value",IF(Q1651&lt;Data_Validation!$B$9,"Medium Value","High Value"))</f>
        <v>Low Value</v>
      </c>
      <c r="Y1651" s="2" t="str">
        <f t="shared" si="231"/>
        <v>Stable</v>
      </c>
      <c r="Z1651" s="2" t="str">
        <f t="shared" si="232"/>
        <v>Check Data</v>
      </c>
    </row>
    <row r="1652" spans="1:26" x14ac:dyDescent="0.3">
      <c r="A1652" t="s">
        <v>1536</v>
      </c>
      <c r="B1652">
        <v>55</v>
      </c>
      <c r="C1652" t="s">
        <v>14</v>
      </c>
      <c r="D1652" t="s">
        <v>37</v>
      </c>
      <c r="E1652">
        <v>85.43</v>
      </c>
      <c r="F1652">
        <v>9</v>
      </c>
      <c r="G1652">
        <v>82</v>
      </c>
      <c r="H1652">
        <v>0</v>
      </c>
      <c r="I1652" t="s">
        <v>29</v>
      </c>
      <c r="J1652">
        <v>84.7</v>
      </c>
      <c r="K1652" s="1">
        <v>44918</v>
      </c>
      <c r="L1652">
        <v>68</v>
      </c>
      <c r="M1652">
        <v>0.42</v>
      </c>
      <c r="N1652">
        <f>IF(E1652="",Data_Validation!$B$1,E1652)</f>
        <v>85.43</v>
      </c>
      <c r="O1652">
        <f>IF(J1652="",Data_Validation!$B$2,J1652)</f>
        <v>84.7</v>
      </c>
      <c r="P1652">
        <f t="shared" si="225"/>
        <v>1</v>
      </c>
      <c r="Q1652" s="2">
        <f>CustomerData[[#This Row],[avg_order_value_clean]]*CustomerData[[#This Row],[total_orders]]</f>
        <v>768.87000000000012</v>
      </c>
      <c r="R1652" s="2" t="str">
        <f t="shared" si="233"/>
        <v>At Risk</v>
      </c>
      <c r="S1652" s="2" t="str">
        <f t="shared" si="226"/>
        <v>Medium Risk</v>
      </c>
      <c r="T1652" s="2" t="str">
        <f t="shared" si="227"/>
        <v>55+</v>
      </c>
      <c r="U1652" s="1">
        <f t="shared" ca="1" si="228"/>
        <v>1343</v>
      </c>
      <c r="V1652" s="2" t="str">
        <f t="shared" si="229"/>
        <v>Medium Loyalty</v>
      </c>
      <c r="W1652" s="2" t="str">
        <f t="shared" si="230"/>
        <v>Legitimate</v>
      </c>
      <c r="X1652" s="2" t="str">
        <f>IF(Q1652&lt;Data_Validation!$B$8,"Low Value",IF(Q1652&lt;Data_Validation!$B$9,"Medium Value","High Value"))</f>
        <v>Low Value</v>
      </c>
      <c r="Y1652" s="2" t="str">
        <f t="shared" si="231"/>
        <v>Stable</v>
      </c>
      <c r="Z1652" s="2" t="str">
        <f t="shared" si="232"/>
        <v>Check Data</v>
      </c>
    </row>
    <row r="1653" spans="1:26" x14ac:dyDescent="0.3">
      <c r="A1653" t="s">
        <v>1537</v>
      </c>
      <c r="B1653">
        <v>77</v>
      </c>
      <c r="C1653" t="s">
        <v>14</v>
      </c>
      <c r="D1653" t="s">
        <v>44</v>
      </c>
      <c r="E1653">
        <v>279.23</v>
      </c>
      <c r="F1653">
        <v>10</v>
      </c>
      <c r="G1653">
        <v>226</v>
      </c>
      <c r="H1653">
        <v>0</v>
      </c>
      <c r="I1653" t="s">
        <v>40</v>
      </c>
      <c r="J1653">
        <v>56.9</v>
      </c>
      <c r="K1653" s="1">
        <v>44028</v>
      </c>
      <c r="L1653">
        <v>71</v>
      </c>
      <c r="M1653">
        <v>0.34</v>
      </c>
      <c r="N1653">
        <f>IF(E1653="",Data_Validation!$B$1,E1653)</f>
        <v>279.23</v>
      </c>
      <c r="O1653">
        <f>IF(J1653="",Data_Validation!$B$2,J1653)</f>
        <v>56.9</v>
      </c>
      <c r="P1653">
        <f t="shared" si="225"/>
        <v>1</v>
      </c>
      <c r="Q1653" s="2">
        <f>CustomerData[[#This Row],[avg_order_value_clean]]*CustomerData[[#This Row],[total_orders]]</f>
        <v>2792.3</v>
      </c>
      <c r="R1653" s="2" t="str">
        <f t="shared" si="233"/>
        <v>Inactive</v>
      </c>
      <c r="S1653" s="2" t="str">
        <f t="shared" si="226"/>
        <v>Medium Risk</v>
      </c>
      <c r="T1653" s="2" t="str">
        <f t="shared" si="227"/>
        <v>55+</v>
      </c>
      <c r="U1653" s="1">
        <f t="shared" ca="1" si="228"/>
        <v>2233</v>
      </c>
      <c r="V1653" s="2" t="str">
        <f t="shared" si="229"/>
        <v>High Loyalty</v>
      </c>
      <c r="W1653" s="2" t="str">
        <f t="shared" si="230"/>
        <v>Legitimate</v>
      </c>
      <c r="X1653" s="2" t="str">
        <f>IF(Q1653&lt;Data_Validation!$B$8,"Low Value",IF(Q1653&lt;Data_Validation!$B$9,"Medium Value","High Value"))</f>
        <v>High Value</v>
      </c>
      <c r="Y1653" s="2" t="str">
        <f t="shared" si="231"/>
        <v>High Value - Maintain</v>
      </c>
      <c r="Z1653" s="2" t="str">
        <f t="shared" si="232"/>
        <v>Check Data</v>
      </c>
    </row>
    <row r="1654" spans="1:26" x14ac:dyDescent="0.3">
      <c r="A1654" t="s">
        <v>1538</v>
      </c>
      <c r="B1654">
        <v>29</v>
      </c>
      <c r="C1654" t="s">
        <v>21</v>
      </c>
      <c r="D1654" t="s">
        <v>26</v>
      </c>
      <c r="E1654">
        <v>157.03</v>
      </c>
      <c r="F1654">
        <v>13</v>
      </c>
      <c r="G1654">
        <v>11</v>
      </c>
      <c r="H1654">
        <v>0</v>
      </c>
      <c r="I1654" t="s">
        <v>19</v>
      </c>
      <c r="J1654">
        <v>9.5</v>
      </c>
      <c r="K1654" s="1">
        <v>45139</v>
      </c>
      <c r="L1654">
        <v>10</v>
      </c>
      <c r="M1654">
        <v>0.38</v>
      </c>
      <c r="N1654">
        <f>IF(E1654="",Data_Validation!$B$1,E1654)</f>
        <v>157.03</v>
      </c>
      <c r="O1654">
        <f>IF(J1654="",Data_Validation!$B$2,J1654)</f>
        <v>9.5</v>
      </c>
      <c r="P1654">
        <f t="shared" si="225"/>
        <v>2</v>
      </c>
      <c r="Q1654" s="2">
        <f>CustomerData[[#This Row],[avg_order_value_clean]]*CustomerData[[#This Row],[total_orders]]</f>
        <v>2041.39</v>
      </c>
      <c r="R1654" s="2" t="str">
        <f t="shared" si="233"/>
        <v>Active</v>
      </c>
      <c r="S1654" s="2" t="str">
        <f t="shared" si="226"/>
        <v>Medium Risk</v>
      </c>
      <c r="T1654" s="2" t="str">
        <f t="shared" si="227"/>
        <v>25-34</v>
      </c>
      <c r="U1654" s="1">
        <f t="shared" ca="1" si="228"/>
        <v>1122</v>
      </c>
      <c r="V1654" s="2" t="str">
        <f t="shared" si="229"/>
        <v>Low Loyalty</v>
      </c>
      <c r="W1654" s="2" t="str">
        <f t="shared" si="230"/>
        <v>Legitimate</v>
      </c>
      <c r="X1654" s="2" t="str">
        <f>IF(Q1654&lt;Data_Validation!$B$8,"Low Value",IF(Q1654&lt;Data_Validation!$B$9,"Medium Value","High Value"))</f>
        <v>High Value</v>
      </c>
      <c r="Y1654" s="2" t="str">
        <f t="shared" si="231"/>
        <v>High Value - Maintain</v>
      </c>
      <c r="Z1654" s="2" t="str">
        <f t="shared" si="232"/>
        <v>Check Data</v>
      </c>
    </row>
    <row r="1655" spans="1:26" x14ac:dyDescent="0.3">
      <c r="A1655" t="s">
        <v>1539</v>
      </c>
      <c r="B1655">
        <v>56</v>
      </c>
      <c r="C1655" t="s">
        <v>14</v>
      </c>
      <c r="D1655" t="s">
        <v>35</v>
      </c>
      <c r="E1655">
        <v>93.54</v>
      </c>
      <c r="F1655">
        <v>11</v>
      </c>
      <c r="G1655">
        <v>358</v>
      </c>
      <c r="H1655">
        <v>0</v>
      </c>
      <c r="I1655" t="s">
        <v>29</v>
      </c>
      <c r="J1655">
        <v>1.5</v>
      </c>
      <c r="K1655" s="1">
        <v>45251</v>
      </c>
      <c r="L1655">
        <v>70</v>
      </c>
      <c r="M1655">
        <v>0.32</v>
      </c>
      <c r="N1655">
        <f>IF(E1655="",Data_Validation!$B$1,E1655)</f>
        <v>93.54</v>
      </c>
      <c r="O1655">
        <f>IF(J1655="",Data_Validation!$B$2,J1655)</f>
        <v>1.5</v>
      </c>
      <c r="P1655">
        <f t="shared" si="225"/>
        <v>1</v>
      </c>
      <c r="Q1655" s="2">
        <f>CustomerData[[#This Row],[avg_order_value_clean]]*CustomerData[[#This Row],[total_orders]]</f>
        <v>1028.94</v>
      </c>
      <c r="R1655" s="2" t="str">
        <f t="shared" si="233"/>
        <v>Inactive</v>
      </c>
      <c r="S1655" s="2" t="str">
        <f t="shared" si="226"/>
        <v>Medium Risk</v>
      </c>
      <c r="T1655" s="2" t="str">
        <f t="shared" si="227"/>
        <v>55+</v>
      </c>
      <c r="U1655" s="1">
        <f t="shared" ca="1" si="228"/>
        <v>1010</v>
      </c>
      <c r="V1655" s="2" t="str">
        <f t="shared" si="229"/>
        <v>High Loyalty</v>
      </c>
      <c r="W1655" s="2" t="str">
        <f t="shared" si="230"/>
        <v>Legitimate</v>
      </c>
      <c r="X1655" s="2" t="str">
        <f>IF(Q1655&lt;Data_Validation!$B$8,"Low Value",IF(Q1655&lt;Data_Validation!$B$9,"Medium Value","High Value"))</f>
        <v>Low Value</v>
      </c>
      <c r="Y1655" s="2" t="str">
        <f t="shared" si="231"/>
        <v>Stable</v>
      </c>
      <c r="Z1655" s="2" t="str">
        <f t="shared" si="232"/>
        <v>Check Data</v>
      </c>
    </row>
    <row r="1656" spans="1:26" x14ac:dyDescent="0.3">
      <c r="A1656" t="s">
        <v>1540</v>
      </c>
      <c r="B1656">
        <v>35</v>
      </c>
      <c r="C1656" t="s">
        <v>25</v>
      </c>
      <c r="D1656" t="s">
        <v>15</v>
      </c>
      <c r="E1656">
        <v>39.979999999999997</v>
      </c>
      <c r="F1656">
        <v>14</v>
      </c>
      <c r="G1656">
        <v>152</v>
      </c>
      <c r="H1656">
        <v>0</v>
      </c>
      <c r="I1656" t="s">
        <v>23</v>
      </c>
      <c r="J1656">
        <v>83.9</v>
      </c>
      <c r="K1656" s="1">
        <v>44391</v>
      </c>
      <c r="L1656">
        <v>95</v>
      </c>
      <c r="M1656">
        <v>0.36</v>
      </c>
      <c r="N1656">
        <f>IF(E1656="",Data_Validation!$B$1,E1656)</f>
        <v>39.979999999999997</v>
      </c>
      <c r="O1656">
        <f>IF(J1656="",Data_Validation!$B$2,J1656)</f>
        <v>83.9</v>
      </c>
      <c r="P1656">
        <f t="shared" si="225"/>
        <v>1</v>
      </c>
      <c r="Q1656" s="2">
        <f>CustomerData[[#This Row],[avg_order_value_clean]]*CustomerData[[#This Row],[total_orders]]</f>
        <v>559.71999999999991</v>
      </c>
      <c r="R1656" s="2" t="str">
        <f t="shared" si="233"/>
        <v>Inactive</v>
      </c>
      <c r="S1656" s="2" t="str">
        <f t="shared" si="226"/>
        <v>Medium Risk</v>
      </c>
      <c r="T1656" s="2" t="str">
        <f t="shared" si="227"/>
        <v>35-44</v>
      </c>
      <c r="U1656" s="1">
        <f t="shared" ca="1" si="228"/>
        <v>1870</v>
      </c>
      <c r="V1656" s="2" t="str">
        <f t="shared" si="229"/>
        <v>High Loyalty</v>
      </c>
      <c r="W1656" s="2" t="str">
        <f t="shared" si="230"/>
        <v>Legitimate</v>
      </c>
      <c r="X1656" s="2" t="str">
        <f>IF(Q1656&lt;Data_Validation!$B$8,"Low Value",IF(Q1656&lt;Data_Validation!$B$9,"Medium Value","High Value"))</f>
        <v>Low Value</v>
      </c>
      <c r="Y1656" s="2" t="str">
        <f t="shared" si="231"/>
        <v>Stable</v>
      </c>
      <c r="Z1656" s="2" t="str">
        <f t="shared" si="232"/>
        <v>Check Data</v>
      </c>
    </row>
    <row r="1657" spans="1:26" x14ac:dyDescent="0.3">
      <c r="A1657" t="s">
        <v>1541</v>
      </c>
      <c r="B1657">
        <v>19</v>
      </c>
      <c r="C1657" t="s">
        <v>14</v>
      </c>
      <c r="D1657" t="s">
        <v>22</v>
      </c>
      <c r="E1657">
        <v>47.22</v>
      </c>
      <c r="F1657">
        <v>12</v>
      </c>
      <c r="G1657">
        <v>4</v>
      </c>
      <c r="H1657">
        <v>0</v>
      </c>
      <c r="I1657" t="s">
        <v>40</v>
      </c>
      <c r="J1657">
        <v>17.7</v>
      </c>
      <c r="K1657" s="1">
        <v>45298</v>
      </c>
      <c r="L1657">
        <v>4</v>
      </c>
      <c r="M1657">
        <v>0.05</v>
      </c>
      <c r="N1657">
        <f>IF(E1657="",Data_Validation!$B$1,E1657)</f>
        <v>47.22</v>
      </c>
      <c r="O1657">
        <f>IF(J1657="",Data_Validation!$B$2,J1657)</f>
        <v>17.7</v>
      </c>
      <c r="P1657">
        <f t="shared" si="225"/>
        <v>1</v>
      </c>
      <c r="Q1657" s="2">
        <f>CustomerData[[#This Row],[avg_order_value_clean]]*CustomerData[[#This Row],[total_orders]]</f>
        <v>566.64</v>
      </c>
      <c r="R1657" s="2" t="str">
        <f t="shared" si="233"/>
        <v>Active</v>
      </c>
      <c r="S1657" s="2" t="str">
        <f t="shared" si="226"/>
        <v>Low Risk</v>
      </c>
      <c r="T1657" s="2" t="str">
        <f t="shared" si="227"/>
        <v>Under 25</v>
      </c>
      <c r="U1657" s="1">
        <f t="shared" ca="1" si="228"/>
        <v>963</v>
      </c>
      <c r="V1657" s="2" t="str">
        <f t="shared" si="229"/>
        <v>Low Loyalty</v>
      </c>
      <c r="W1657" s="2" t="str">
        <f t="shared" si="230"/>
        <v>Legitimate</v>
      </c>
      <c r="X1657" s="2" t="str">
        <f>IF(Q1657&lt;Data_Validation!$B$8,"Low Value",IF(Q1657&lt;Data_Validation!$B$9,"Medium Value","High Value"))</f>
        <v>Low Value</v>
      </c>
      <c r="Y1657" s="2" t="str">
        <f t="shared" si="231"/>
        <v>Stable</v>
      </c>
      <c r="Z1657" s="2" t="str">
        <f t="shared" si="232"/>
        <v>Check Data</v>
      </c>
    </row>
    <row r="1658" spans="1:26" x14ac:dyDescent="0.3">
      <c r="A1658" t="s">
        <v>166</v>
      </c>
      <c r="B1658">
        <v>27</v>
      </c>
      <c r="C1658" t="s">
        <v>14</v>
      </c>
      <c r="D1658" t="s">
        <v>22</v>
      </c>
      <c r="E1658">
        <v>73.41</v>
      </c>
      <c r="F1658">
        <v>14</v>
      </c>
      <c r="G1658">
        <v>75</v>
      </c>
      <c r="H1658">
        <v>0</v>
      </c>
      <c r="I1658" t="s">
        <v>19</v>
      </c>
      <c r="J1658">
        <v>7.7</v>
      </c>
      <c r="K1658" s="1">
        <v>44937</v>
      </c>
      <c r="L1658">
        <v>21</v>
      </c>
      <c r="M1658">
        <v>0.24</v>
      </c>
      <c r="N1658">
        <f>IF(E1658="",Data_Validation!$B$1,E1658)</f>
        <v>73.41</v>
      </c>
      <c r="O1658">
        <f>IF(J1658="",Data_Validation!$B$2,J1658)</f>
        <v>7.7</v>
      </c>
      <c r="P1658">
        <f t="shared" si="225"/>
        <v>3</v>
      </c>
      <c r="Q1658" s="2">
        <f>CustomerData[[#This Row],[avg_order_value_clean]]*CustomerData[[#This Row],[total_orders]]</f>
        <v>1027.74</v>
      </c>
      <c r="R1658" s="2" t="str">
        <f t="shared" si="233"/>
        <v>At Risk</v>
      </c>
      <c r="S1658" s="2" t="str">
        <f t="shared" si="226"/>
        <v>Medium Risk</v>
      </c>
      <c r="T1658" s="2" t="str">
        <f t="shared" si="227"/>
        <v>25-34</v>
      </c>
      <c r="U1658" s="1">
        <f t="shared" ca="1" si="228"/>
        <v>1324</v>
      </c>
      <c r="V1658" s="2" t="str">
        <f t="shared" si="229"/>
        <v>Low Loyalty</v>
      </c>
      <c r="W1658" s="2" t="str">
        <f t="shared" si="230"/>
        <v>Legitimate</v>
      </c>
      <c r="X1658" s="2" t="str">
        <f>IF(Q1658&lt;Data_Validation!$B$8,"Low Value",IF(Q1658&lt;Data_Validation!$B$9,"Medium Value","High Value"))</f>
        <v>Low Value</v>
      </c>
      <c r="Y1658" s="2" t="str">
        <f t="shared" si="231"/>
        <v>Stable</v>
      </c>
      <c r="Z1658" s="2" t="str">
        <f t="shared" si="232"/>
        <v>Check Data</v>
      </c>
    </row>
    <row r="1659" spans="1:26" x14ac:dyDescent="0.3">
      <c r="A1659" t="s">
        <v>1542</v>
      </c>
      <c r="B1659">
        <v>32</v>
      </c>
      <c r="C1659" t="s">
        <v>21</v>
      </c>
      <c r="D1659" t="s">
        <v>28</v>
      </c>
      <c r="E1659">
        <v>101.23</v>
      </c>
      <c r="F1659">
        <v>12</v>
      </c>
      <c r="G1659">
        <v>3</v>
      </c>
      <c r="H1659">
        <v>0</v>
      </c>
      <c r="I1659" t="s">
        <v>19</v>
      </c>
      <c r="J1659">
        <v>71</v>
      </c>
      <c r="K1659" s="1">
        <v>44172</v>
      </c>
      <c r="L1659">
        <v>42</v>
      </c>
      <c r="M1659">
        <v>0.41</v>
      </c>
      <c r="N1659">
        <f>IF(E1659="",Data_Validation!$B$1,E1659)</f>
        <v>101.23</v>
      </c>
      <c r="O1659">
        <f>IF(J1659="",Data_Validation!$B$2,J1659)</f>
        <v>71</v>
      </c>
      <c r="P1659">
        <f t="shared" si="225"/>
        <v>1</v>
      </c>
      <c r="Q1659" s="2">
        <f>CustomerData[[#This Row],[avg_order_value_clean]]*CustomerData[[#This Row],[total_orders]]</f>
        <v>1214.76</v>
      </c>
      <c r="R1659" s="2" t="str">
        <f t="shared" si="233"/>
        <v>Active</v>
      </c>
      <c r="S1659" s="2" t="str">
        <f t="shared" si="226"/>
        <v>Medium Risk</v>
      </c>
      <c r="T1659" s="2" t="str">
        <f t="shared" si="227"/>
        <v>25-34</v>
      </c>
      <c r="U1659" s="1">
        <f t="shared" ca="1" si="228"/>
        <v>2089</v>
      </c>
      <c r="V1659" s="2" t="str">
        <f t="shared" si="229"/>
        <v>Medium Loyalty</v>
      </c>
      <c r="W1659" s="2" t="str">
        <f t="shared" si="230"/>
        <v>Legitimate</v>
      </c>
      <c r="X1659" s="2" t="str">
        <f>IF(Q1659&lt;Data_Validation!$B$8,"Low Value",IF(Q1659&lt;Data_Validation!$B$9,"Medium Value","High Value"))</f>
        <v>Low Value</v>
      </c>
      <c r="Y1659" s="2" t="str">
        <f t="shared" si="231"/>
        <v>Stable</v>
      </c>
      <c r="Z1659" s="2" t="str">
        <f t="shared" si="232"/>
        <v>Check Data</v>
      </c>
    </row>
    <row r="1660" spans="1:26" x14ac:dyDescent="0.3">
      <c r="A1660" t="s">
        <v>1543</v>
      </c>
      <c r="B1660">
        <v>47</v>
      </c>
      <c r="C1660" t="s">
        <v>14</v>
      </c>
      <c r="D1660" t="s">
        <v>26</v>
      </c>
      <c r="E1660">
        <v>93.99</v>
      </c>
      <c r="F1660">
        <v>13</v>
      </c>
      <c r="G1660">
        <v>82</v>
      </c>
      <c r="H1660">
        <v>0</v>
      </c>
      <c r="I1660" t="s">
        <v>40</v>
      </c>
      <c r="J1660">
        <v>0.1</v>
      </c>
      <c r="K1660" s="1">
        <v>44576</v>
      </c>
      <c r="L1660">
        <v>84</v>
      </c>
      <c r="M1660">
        <v>0.13</v>
      </c>
      <c r="N1660">
        <f>IF(E1660="",Data_Validation!$B$1,E1660)</f>
        <v>93.99</v>
      </c>
      <c r="O1660">
        <f>IF(J1660="",Data_Validation!$B$2,J1660)</f>
        <v>0.1</v>
      </c>
      <c r="P1660">
        <f t="shared" si="225"/>
        <v>2</v>
      </c>
      <c r="Q1660" s="2">
        <f>CustomerData[[#This Row],[avg_order_value_clean]]*CustomerData[[#This Row],[total_orders]]</f>
        <v>1221.8699999999999</v>
      </c>
      <c r="R1660" s="2" t="str">
        <f t="shared" si="233"/>
        <v>At Risk</v>
      </c>
      <c r="S1660" s="2" t="str">
        <f t="shared" si="226"/>
        <v>Low Risk</v>
      </c>
      <c r="T1660" s="2" t="str">
        <f t="shared" si="227"/>
        <v>45-54</v>
      </c>
      <c r="U1660" s="1">
        <f t="shared" ca="1" si="228"/>
        <v>1685</v>
      </c>
      <c r="V1660" s="2" t="str">
        <f t="shared" si="229"/>
        <v>High Loyalty</v>
      </c>
      <c r="W1660" s="2" t="str">
        <f t="shared" si="230"/>
        <v>Legitimate</v>
      </c>
      <c r="X1660" s="2" t="str">
        <f>IF(Q1660&lt;Data_Validation!$B$8,"Low Value",IF(Q1660&lt;Data_Validation!$B$9,"Medium Value","High Value"))</f>
        <v>Low Value</v>
      </c>
      <c r="Y1660" s="2" t="str">
        <f t="shared" si="231"/>
        <v>Stable</v>
      </c>
      <c r="Z1660" s="2" t="str">
        <f t="shared" si="232"/>
        <v>Valid</v>
      </c>
    </row>
    <row r="1661" spans="1:26" x14ac:dyDescent="0.3">
      <c r="A1661" t="s">
        <v>1544</v>
      </c>
      <c r="B1661">
        <v>61</v>
      </c>
      <c r="C1661" t="s">
        <v>21</v>
      </c>
      <c r="D1661" t="s">
        <v>37</v>
      </c>
      <c r="E1661">
        <v>41.59</v>
      </c>
      <c r="F1661">
        <v>11</v>
      </c>
      <c r="G1661">
        <v>361</v>
      </c>
      <c r="H1661">
        <v>0</v>
      </c>
      <c r="I1661" t="s">
        <v>29</v>
      </c>
      <c r="J1661">
        <v>74.099999999999994</v>
      </c>
      <c r="K1661" s="1">
        <v>44607</v>
      </c>
      <c r="L1661">
        <v>81</v>
      </c>
      <c r="M1661">
        <v>0.43</v>
      </c>
      <c r="N1661">
        <f>IF(E1661="",Data_Validation!$B$1,E1661)</f>
        <v>41.59</v>
      </c>
      <c r="O1661">
        <f>IF(J1661="",Data_Validation!$B$2,J1661)</f>
        <v>74.099999999999994</v>
      </c>
      <c r="P1661">
        <f t="shared" si="225"/>
        <v>1</v>
      </c>
      <c r="Q1661" s="2">
        <f>CustomerData[[#This Row],[avg_order_value_clean]]*CustomerData[[#This Row],[total_orders]]</f>
        <v>457.49</v>
      </c>
      <c r="R1661" s="2" t="str">
        <f t="shared" si="233"/>
        <v>Inactive</v>
      </c>
      <c r="S1661" s="2" t="str">
        <f t="shared" si="226"/>
        <v>Medium Risk</v>
      </c>
      <c r="T1661" s="2" t="str">
        <f t="shared" si="227"/>
        <v>55+</v>
      </c>
      <c r="U1661" s="1">
        <f t="shared" ca="1" si="228"/>
        <v>1654</v>
      </c>
      <c r="V1661" s="2" t="str">
        <f t="shared" si="229"/>
        <v>High Loyalty</v>
      </c>
      <c r="W1661" s="2" t="str">
        <f t="shared" si="230"/>
        <v>Legitimate</v>
      </c>
      <c r="X1661" s="2" t="str">
        <f>IF(Q1661&lt;Data_Validation!$B$8,"Low Value",IF(Q1661&lt;Data_Validation!$B$9,"Medium Value","High Value"))</f>
        <v>Low Value</v>
      </c>
      <c r="Y1661" s="2" t="str">
        <f t="shared" si="231"/>
        <v>Stable</v>
      </c>
      <c r="Z1661" s="2" t="str">
        <f t="shared" si="232"/>
        <v>Check Data</v>
      </c>
    </row>
    <row r="1662" spans="1:26" x14ac:dyDescent="0.3">
      <c r="A1662" t="s">
        <v>1545</v>
      </c>
      <c r="B1662">
        <v>75</v>
      </c>
      <c r="C1662" t="s">
        <v>21</v>
      </c>
      <c r="D1662" t="s">
        <v>44</v>
      </c>
      <c r="E1662">
        <v>38.4</v>
      </c>
      <c r="F1662">
        <v>15</v>
      </c>
      <c r="G1662">
        <v>34</v>
      </c>
      <c r="H1662">
        <v>0</v>
      </c>
      <c r="I1662" t="s">
        <v>19</v>
      </c>
      <c r="J1662">
        <v>19.2</v>
      </c>
      <c r="K1662" s="1">
        <v>45342</v>
      </c>
      <c r="L1662">
        <v>6</v>
      </c>
      <c r="M1662">
        <v>0.1</v>
      </c>
      <c r="N1662">
        <f>IF(E1662="",Data_Validation!$B$1,E1662)</f>
        <v>38.4</v>
      </c>
      <c r="O1662">
        <f>IF(J1662="",Data_Validation!$B$2,J1662)</f>
        <v>19.2</v>
      </c>
      <c r="P1662">
        <f t="shared" si="225"/>
        <v>1</v>
      </c>
      <c r="Q1662" s="2">
        <f>CustomerData[[#This Row],[avg_order_value_clean]]*CustomerData[[#This Row],[total_orders]]</f>
        <v>576</v>
      </c>
      <c r="R1662" s="2" t="str">
        <f t="shared" si="233"/>
        <v>At Risk</v>
      </c>
      <c r="S1662" s="2" t="str">
        <f t="shared" si="226"/>
        <v>Low Risk</v>
      </c>
      <c r="T1662" s="2" t="str">
        <f t="shared" si="227"/>
        <v>55+</v>
      </c>
      <c r="U1662" s="1">
        <f t="shared" ca="1" si="228"/>
        <v>919</v>
      </c>
      <c r="V1662" s="2" t="str">
        <f t="shared" si="229"/>
        <v>Low Loyalty</v>
      </c>
      <c r="W1662" s="2" t="str">
        <f t="shared" si="230"/>
        <v>Legitimate</v>
      </c>
      <c r="X1662" s="2" t="str">
        <f>IF(Q1662&lt;Data_Validation!$B$8,"Low Value",IF(Q1662&lt;Data_Validation!$B$9,"Medium Value","High Value"))</f>
        <v>Low Value</v>
      </c>
      <c r="Y1662" s="2" t="str">
        <f t="shared" si="231"/>
        <v>Stable</v>
      </c>
      <c r="Z1662" s="2" t="str">
        <f t="shared" si="232"/>
        <v>Check Data</v>
      </c>
    </row>
    <row r="1663" spans="1:26" x14ac:dyDescent="0.3">
      <c r="A1663" t="s">
        <v>1546</v>
      </c>
      <c r="B1663">
        <v>34</v>
      </c>
      <c r="C1663" t="s">
        <v>21</v>
      </c>
      <c r="D1663" t="s">
        <v>44</v>
      </c>
      <c r="E1663">
        <v>96.28</v>
      </c>
      <c r="F1663">
        <v>8</v>
      </c>
      <c r="G1663">
        <v>241</v>
      </c>
      <c r="H1663">
        <v>0</v>
      </c>
      <c r="I1663" t="s">
        <v>40</v>
      </c>
      <c r="J1663">
        <v>32.1</v>
      </c>
      <c r="K1663" s="1">
        <v>44120</v>
      </c>
      <c r="L1663">
        <v>11</v>
      </c>
      <c r="M1663">
        <v>0.74</v>
      </c>
      <c r="N1663">
        <f>IF(E1663="",Data_Validation!$B$1,E1663)</f>
        <v>96.28</v>
      </c>
      <c r="O1663">
        <f>IF(J1663="",Data_Validation!$B$2,J1663)</f>
        <v>32.1</v>
      </c>
      <c r="P1663">
        <f t="shared" si="225"/>
        <v>1</v>
      </c>
      <c r="Q1663" s="2">
        <f>CustomerData[[#This Row],[avg_order_value_clean]]*CustomerData[[#This Row],[total_orders]]</f>
        <v>770.24</v>
      </c>
      <c r="R1663" s="2" t="str">
        <f t="shared" si="233"/>
        <v>Inactive</v>
      </c>
      <c r="S1663" s="2" t="str">
        <f t="shared" si="226"/>
        <v>High Risk</v>
      </c>
      <c r="T1663" s="2" t="str">
        <f t="shared" si="227"/>
        <v>25-34</v>
      </c>
      <c r="U1663" s="1">
        <f t="shared" ca="1" si="228"/>
        <v>2141</v>
      </c>
      <c r="V1663" s="2" t="str">
        <f t="shared" si="229"/>
        <v>Low Loyalty</v>
      </c>
      <c r="W1663" s="2" t="str">
        <f t="shared" si="230"/>
        <v>Legitimate</v>
      </c>
      <c r="X1663" s="2" t="str">
        <f>IF(Q1663&lt;Data_Validation!$B$8,"Low Value",IF(Q1663&lt;Data_Validation!$B$9,"Medium Value","High Value"))</f>
        <v>Low Value</v>
      </c>
      <c r="Y1663" s="2" t="str">
        <f t="shared" si="231"/>
        <v>At Risk - Develop</v>
      </c>
      <c r="Z1663" s="2" t="str">
        <f t="shared" si="232"/>
        <v>Check Data</v>
      </c>
    </row>
    <row r="1664" spans="1:26" x14ac:dyDescent="0.3">
      <c r="A1664" t="s">
        <v>1547</v>
      </c>
      <c r="B1664">
        <v>21</v>
      </c>
      <c r="C1664" t="s">
        <v>21</v>
      </c>
      <c r="D1664" t="s">
        <v>26</v>
      </c>
      <c r="E1664">
        <v>87.02</v>
      </c>
      <c r="F1664">
        <v>11</v>
      </c>
      <c r="G1664">
        <v>143</v>
      </c>
      <c r="H1664">
        <v>0</v>
      </c>
      <c r="I1664" t="s">
        <v>40</v>
      </c>
      <c r="J1664">
        <v>17.2</v>
      </c>
      <c r="K1664" s="1">
        <v>44480</v>
      </c>
      <c r="L1664">
        <v>82</v>
      </c>
      <c r="M1664">
        <v>0.26</v>
      </c>
      <c r="N1664">
        <f>IF(E1664="",Data_Validation!$B$1,E1664)</f>
        <v>87.02</v>
      </c>
      <c r="O1664">
        <f>IF(J1664="",Data_Validation!$B$2,J1664)</f>
        <v>17.2</v>
      </c>
      <c r="P1664">
        <f t="shared" si="225"/>
        <v>1</v>
      </c>
      <c r="Q1664" s="2">
        <f>CustomerData[[#This Row],[avg_order_value_clean]]*CustomerData[[#This Row],[total_orders]]</f>
        <v>957.21999999999991</v>
      </c>
      <c r="R1664" s="2" t="str">
        <f t="shared" si="233"/>
        <v>Inactive</v>
      </c>
      <c r="S1664" s="2" t="str">
        <f t="shared" si="226"/>
        <v>Medium Risk</v>
      </c>
      <c r="T1664" s="2" t="str">
        <f t="shared" si="227"/>
        <v>Under 25</v>
      </c>
      <c r="U1664" s="1">
        <f t="shared" ca="1" si="228"/>
        <v>1781</v>
      </c>
      <c r="V1664" s="2" t="str">
        <f t="shared" si="229"/>
        <v>High Loyalty</v>
      </c>
      <c r="W1664" s="2" t="str">
        <f t="shared" si="230"/>
        <v>Legitimate</v>
      </c>
      <c r="X1664" s="2" t="str">
        <f>IF(Q1664&lt;Data_Validation!$B$8,"Low Value",IF(Q1664&lt;Data_Validation!$B$9,"Medium Value","High Value"))</f>
        <v>Low Value</v>
      </c>
      <c r="Y1664" s="2" t="str">
        <f t="shared" si="231"/>
        <v>Stable</v>
      </c>
      <c r="Z1664" s="2" t="str">
        <f t="shared" si="232"/>
        <v>Check Data</v>
      </c>
    </row>
    <row r="1665" spans="1:26" x14ac:dyDescent="0.3">
      <c r="A1665" t="s">
        <v>1548</v>
      </c>
      <c r="B1665">
        <v>24</v>
      </c>
      <c r="C1665" t="s">
        <v>14</v>
      </c>
      <c r="D1665" t="s">
        <v>28</v>
      </c>
      <c r="E1665">
        <v>125.46</v>
      </c>
      <c r="F1665">
        <v>10</v>
      </c>
      <c r="G1665">
        <v>79</v>
      </c>
      <c r="H1665">
        <v>0</v>
      </c>
      <c r="I1665" t="s">
        <v>16</v>
      </c>
      <c r="J1665">
        <v>77.7</v>
      </c>
      <c r="K1665" s="1">
        <v>45374</v>
      </c>
      <c r="L1665">
        <v>73</v>
      </c>
      <c r="M1665">
        <v>0.64</v>
      </c>
      <c r="N1665">
        <f>IF(E1665="",Data_Validation!$B$1,E1665)</f>
        <v>125.46</v>
      </c>
      <c r="O1665">
        <f>IF(J1665="",Data_Validation!$B$2,J1665)</f>
        <v>77.7</v>
      </c>
      <c r="P1665">
        <f t="shared" si="225"/>
        <v>1</v>
      </c>
      <c r="Q1665" s="2">
        <f>CustomerData[[#This Row],[avg_order_value_clean]]*CustomerData[[#This Row],[total_orders]]</f>
        <v>1254.5999999999999</v>
      </c>
      <c r="R1665" s="2" t="str">
        <f t="shared" si="233"/>
        <v>At Risk</v>
      </c>
      <c r="S1665" s="2" t="str">
        <f t="shared" si="226"/>
        <v>High Risk</v>
      </c>
      <c r="T1665" s="2" t="str">
        <f t="shared" si="227"/>
        <v>Under 25</v>
      </c>
      <c r="U1665" s="1">
        <f t="shared" ca="1" si="228"/>
        <v>887</v>
      </c>
      <c r="V1665" s="2" t="str">
        <f t="shared" si="229"/>
        <v>High Loyalty</v>
      </c>
      <c r="W1665" s="2" t="str">
        <f t="shared" si="230"/>
        <v>Legitimate</v>
      </c>
      <c r="X1665" s="2" t="str">
        <f>IF(Q1665&lt;Data_Validation!$B$8,"Low Value",IF(Q1665&lt;Data_Validation!$B$9,"Medium Value","High Value"))</f>
        <v>Low Value</v>
      </c>
      <c r="Y1665" s="2" t="str">
        <f t="shared" si="231"/>
        <v>At Risk - Develop</v>
      </c>
      <c r="Z1665" s="2" t="str">
        <f t="shared" si="232"/>
        <v>Check Data</v>
      </c>
    </row>
    <row r="1666" spans="1:26" x14ac:dyDescent="0.3">
      <c r="A1666" t="s">
        <v>1119</v>
      </c>
      <c r="B1666">
        <v>79</v>
      </c>
      <c r="C1666" t="s">
        <v>21</v>
      </c>
      <c r="D1666" t="s">
        <v>28</v>
      </c>
      <c r="E1666">
        <v>62.79</v>
      </c>
      <c r="F1666">
        <v>8</v>
      </c>
      <c r="G1666">
        <v>74</v>
      </c>
      <c r="H1666">
        <v>0</v>
      </c>
      <c r="I1666" t="s">
        <v>40</v>
      </c>
      <c r="K1666" s="1">
        <v>44657</v>
      </c>
      <c r="L1666">
        <v>12</v>
      </c>
      <c r="M1666">
        <v>0.32</v>
      </c>
      <c r="N1666">
        <f>IF(E1666="",Data_Validation!$B$1,E1666)</f>
        <v>62.79</v>
      </c>
      <c r="O1666">
        <f>IF(J1666="",Data_Validation!$B$2,J1666)</f>
        <v>250</v>
      </c>
      <c r="P1666">
        <f t="shared" ref="P1666:P1729" si="234">COUNTIF($A$2:$A$5001,A1666)</f>
        <v>2</v>
      </c>
      <c r="Q1666" s="2">
        <f>CustomerData[[#This Row],[avg_order_value_clean]]*CustomerData[[#This Row],[total_orders]]</f>
        <v>502.32</v>
      </c>
      <c r="R1666" s="2" t="str">
        <f t="shared" si="233"/>
        <v>At Risk</v>
      </c>
      <c r="S1666" s="2" t="str">
        <f t="shared" ref="S1666:S1729" si="235">IF(M1666&lt;0.2,"Low Risk",IF(M1666&lt;0.5,"Medium Risk","High Risk"))</f>
        <v>Medium Risk</v>
      </c>
      <c r="T1666" s="2" t="str">
        <f t="shared" ref="T1666:T1729" si="236">IF(B1666&lt;25,"Under 25",IF(B1666&lt;35,"25-34",IF(B1666&lt;45,"35-44",IF(B1666&lt;55,"45-54","55+"))))</f>
        <v>55+</v>
      </c>
      <c r="U1666" s="1">
        <f t="shared" ref="U1666:U1729" ca="1" si="237">TODAY()-K1666</f>
        <v>1604</v>
      </c>
      <c r="V1666" s="2" t="str">
        <f t="shared" ref="V1666:V1729" si="238">IF(L1666&lt;40,"Low Loyalty",IF(L1666&lt;70,"Medium Loyalty","High Loyalty"))</f>
        <v>Low Loyalty</v>
      </c>
      <c r="W1666" s="2" t="str">
        <f t="shared" ref="W1666:W1729" si="239">IF(H1666=1,"Fraudulent","Legitimate")</f>
        <v>Legitimate</v>
      </c>
      <c r="X1666" s="2" t="str">
        <f>IF(Q1666&lt;Data_Validation!$B$8,"Low Value",IF(Q1666&lt;Data_Validation!$B$9,"Medium Value","High Value"))</f>
        <v>Low Value</v>
      </c>
      <c r="Y1666" s="2" t="str">
        <f t="shared" ref="Y1666:Y1729" si="240">IF(AND(X1666="High Value",S1666="High Risk"),"Critical - Retain",IF(AND(X1666="High Value",S1666&lt;&gt;"High Risk"),"High Value - Maintain",IF(AND(X1666&lt;&gt;"High Value",S1666="High Risk"),"At Risk - Develop","Stable")))</f>
        <v>Stable</v>
      </c>
      <c r="Z1666" s="2" t="str">
        <f t="shared" ref="Z1666:Z1729" si="241">IF(OR(B1666&lt;18,F1666&lt;0,N1666&lt;0,O1666&lt;0,O1666&gt;1,M1666&lt;0,M1666&gt;1),"Check Data","Valid")</f>
        <v>Check Data</v>
      </c>
    </row>
    <row r="1667" spans="1:26" x14ac:dyDescent="0.3">
      <c r="A1667" t="s">
        <v>846</v>
      </c>
      <c r="B1667">
        <v>58</v>
      </c>
      <c r="C1667" t="s">
        <v>14</v>
      </c>
      <c r="D1667" t="s">
        <v>37</v>
      </c>
      <c r="E1667">
        <v>44.92</v>
      </c>
      <c r="F1667">
        <v>8</v>
      </c>
      <c r="G1667">
        <v>298</v>
      </c>
      <c r="H1667">
        <v>0</v>
      </c>
      <c r="I1667" t="s">
        <v>19</v>
      </c>
      <c r="J1667">
        <v>16.600000000000001</v>
      </c>
      <c r="K1667" s="1">
        <v>44250</v>
      </c>
      <c r="L1667">
        <v>31</v>
      </c>
      <c r="M1667">
        <v>0.24</v>
      </c>
      <c r="N1667">
        <f>IF(E1667="",Data_Validation!$B$1,E1667)</f>
        <v>44.92</v>
      </c>
      <c r="O1667">
        <f>IF(J1667="",Data_Validation!$B$2,J1667)</f>
        <v>16.600000000000001</v>
      </c>
      <c r="P1667">
        <f t="shared" si="234"/>
        <v>2</v>
      </c>
      <c r="Q1667" s="2">
        <f>CustomerData[[#This Row],[avg_order_value_clean]]*CustomerData[[#This Row],[total_orders]]</f>
        <v>359.36</v>
      </c>
      <c r="R1667" s="2" t="str">
        <f t="shared" ref="R1667:R1730" si="242">IF(G1667&lt;=30,"Active",IF(G1667&lt;=90,"At Risk","Inactive"))</f>
        <v>Inactive</v>
      </c>
      <c r="S1667" s="2" t="str">
        <f t="shared" si="235"/>
        <v>Medium Risk</v>
      </c>
      <c r="T1667" s="2" t="str">
        <f t="shared" si="236"/>
        <v>55+</v>
      </c>
      <c r="U1667" s="1">
        <f t="shared" ca="1" si="237"/>
        <v>2011</v>
      </c>
      <c r="V1667" s="2" t="str">
        <f t="shared" si="238"/>
        <v>Low Loyalty</v>
      </c>
      <c r="W1667" s="2" t="str">
        <f t="shared" si="239"/>
        <v>Legitimate</v>
      </c>
      <c r="X1667" s="2" t="str">
        <f>IF(Q1667&lt;Data_Validation!$B$8,"Low Value",IF(Q1667&lt;Data_Validation!$B$9,"Medium Value","High Value"))</f>
        <v>Low Value</v>
      </c>
      <c r="Y1667" s="2" t="str">
        <f t="shared" si="240"/>
        <v>Stable</v>
      </c>
      <c r="Z1667" s="2" t="str">
        <f t="shared" si="241"/>
        <v>Check Data</v>
      </c>
    </row>
    <row r="1668" spans="1:26" x14ac:dyDescent="0.3">
      <c r="A1668" t="s">
        <v>1549</v>
      </c>
      <c r="B1668">
        <v>48</v>
      </c>
      <c r="C1668" t="s">
        <v>14</v>
      </c>
      <c r="D1668" t="s">
        <v>28</v>
      </c>
      <c r="E1668">
        <v>72.23</v>
      </c>
      <c r="F1668">
        <v>10</v>
      </c>
      <c r="G1668">
        <v>283</v>
      </c>
      <c r="H1668">
        <v>0</v>
      </c>
      <c r="I1668" t="s">
        <v>16</v>
      </c>
      <c r="J1668">
        <v>3.9</v>
      </c>
      <c r="K1668" s="1">
        <v>44081</v>
      </c>
      <c r="L1668">
        <v>31</v>
      </c>
      <c r="M1668">
        <v>0.44</v>
      </c>
      <c r="N1668">
        <f>IF(E1668="",Data_Validation!$B$1,E1668)</f>
        <v>72.23</v>
      </c>
      <c r="O1668">
        <f>IF(J1668="",Data_Validation!$B$2,J1668)</f>
        <v>3.9</v>
      </c>
      <c r="P1668">
        <f t="shared" si="234"/>
        <v>2</v>
      </c>
      <c r="Q1668" s="2">
        <f>CustomerData[[#This Row],[avg_order_value_clean]]*CustomerData[[#This Row],[total_orders]]</f>
        <v>722.30000000000007</v>
      </c>
      <c r="R1668" s="2" t="str">
        <f t="shared" si="242"/>
        <v>Inactive</v>
      </c>
      <c r="S1668" s="2" t="str">
        <f t="shared" si="235"/>
        <v>Medium Risk</v>
      </c>
      <c r="T1668" s="2" t="str">
        <f t="shared" si="236"/>
        <v>45-54</v>
      </c>
      <c r="U1668" s="1">
        <f t="shared" ca="1" si="237"/>
        <v>2180</v>
      </c>
      <c r="V1668" s="2" t="str">
        <f t="shared" si="238"/>
        <v>Low Loyalty</v>
      </c>
      <c r="W1668" s="2" t="str">
        <f t="shared" si="239"/>
        <v>Legitimate</v>
      </c>
      <c r="X1668" s="2" t="str">
        <f>IF(Q1668&lt;Data_Validation!$B$8,"Low Value",IF(Q1668&lt;Data_Validation!$B$9,"Medium Value","High Value"))</f>
        <v>Low Value</v>
      </c>
      <c r="Y1668" s="2" t="str">
        <f t="shared" si="240"/>
        <v>Stable</v>
      </c>
      <c r="Z1668" s="2" t="str">
        <f t="shared" si="241"/>
        <v>Check Data</v>
      </c>
    </row>
    <row r="1669" spans="1:26" x14ac:dyDescent="0.3">
      <c r="A1669" t="s">
        <v>168</v>
      </c>
      <c r="B1669">
        <v>68</v>
      </c>
      <c r="C1669" t="s">
        <v>14</v>
      </c>
      <c r="D1669" t="s">
        <v>15</v>
      </c>
      <c r="E1669">
        <v>80.569999999999993</v>
      </c>
      <c r="F1669">
        <v>9</v>
      </c>
      <c r="G1669">
        <v>214</v>
      </c>
      <c r="H1669">
        <v>0</v>
      </c>
      <c r="I1669" t="s">
        <v>19</v>
      </c>
      <c r="J1669">
        <v>98.7</v>
      </c>
      <c r="K1669" s="1">
        <v>45088</v>
      </c>
      <c r="L1669">
        <v>43</v>
      </c>
      <c r="M1669">
        <v>0.28999999999999998</v>
      </c>
      <c r="N1669">
        <f>IF(E1669="",Data_Validation!$B$1,E1669)</f>
        <v>80.569999999999993</v>
      </c>
      <c r="O1669">
        <f>IF(J1669="",Data_Validation!$B$2,J1669)</f>
        <v>98.7</v>
      </c>
      <c r="P1669">
        <f t="shared" si="234"/>
        <v>4</v>
      </c>
      <c r="Q1669" s="2">
        <f>CustomerData[[#This Row],[avg_order_value_clean]]*CustomerData[[#This Row],[total_orders]]</f>
        <v>725.12999999999988</v>
      </c>
      <c r="R1669" s="2" t="str">
        <f t="shared" si="242"/>
        <v>Inactive</v>
      </c>
      <c r="S1669" s="2" t="str">
        <f t="shared" si="235"/>
        <v>Medium Risk</v>
      </c>
      <c r="T1669" s="2" t="str">
        <f t="shared" si="236"/>
        <v>55+</v>
      </c>
      <c r="U1669" s="1">
        <f t="shared" ca="1" si="237"/>
        <v>1173</v>
      </c>
      <c r="V1669" s="2" t="str">
        <f t="shared" si="238"/>
        <v>Medium Loyalty</v>
      </c>
      <c r="W1669" s="2" t="str">
        <f t="shared" si="239"/>
        <v>Legitimate</v>
      </c>
      <c r="X1669" s="2" t="str">
        <f>IF(Q1669&lt;Data_Validation!$B$8,"Low Value",IF(Q1669&lt;Data_Validation!$B$9,"Medium Value","High Value"))</f>
        <v>Low Value</v>
      </c>
      <c r="Y1669" s="2" t="str">
        <f t="shared" si="240"/>
        <v>Stable</v>
      </c>
      <c r="Z1669" s="2" t="str">
        <f t="shared" si="241"/>
        <v>Check Data</v>
      </c>
    </row>
    <row r="1670" spans="1:26" x14ac:dyDescent="0.3">
      <c r="A1670" t="s">
        <v>1550</v>
      </c>
      <c r="B1670">
        <v>77</v>
      </c>
      <c r="C1670" t="s">
        <v>21</v>
      </c>
      <c r="D1670" t="s">
        <v>28</v>
      </c>
      <c r="E1670">
        <v>11.48</v>
      </c>
      <c r="F1670">
        <v>9</v>
      </c>
      <c r="G1670">
        <v>245</v>
      </c>
      <c r="H1670">
        <v>0</v>
      </c>
      <c r="I1670" t="s">
        <v>29</v>
      </c>
      <c r="J1670">
        <v>71.400000000000006</v>
      </c>
      <c r="K1670" s="1">
        <v>44249</v>
      </c>
      <c r="L1670">
        <v>58</v>
      </c>
      <c r="M1670">
        <v>0.15</v>
      </c>
      <c r="N1670">
        <f>IF(E1670="",Data_Validation!$B$1,E1670)</f>
        <v>11.48</v>
      </c>
      <c r="O1670">
        <f>IF(J1670="",Data_Validation!$B$2,J1670)</f>
        <v>71.400000000000006</v>
      </c>
      <c r="P1670">
        <f t="shared" si="234"/>
        <v>1</v>
      </c>
      <c r="Q1670" s="2">
        <f>CustomerData[[#This Row],[avg_order_value_clean]]*CustomerData[[#This Row],[total_orders]]</f>
        <v>103.32000000000001</v>
      </c>
      <c r="R1670" s="2" t="str">
        <f t="shared" si="242"/>
        <v>Inactive</v>
      </c>
      <c r="S1670" s="2" t="str">
        <f t="shared" si="235"/>
        <v>Low Risk</v>
      </c>
      <c r="T1670" s="2" t="str">
        <f t="shared" si="236"/>
        <v>55+</v>
      </c>
      <c r="U1670" s="1">
        <f t="shared" ca="1" si="237"/>
        <v>2012</v>
      </c>
      <c r="V1670" s="2" t="str">
        <f t="shared" si="238"/>
        <v>Medium Loyalty</v>
      </c>
      <c r="W1670" s="2" t="str">
        <f t="shared" si="239"/>
        <v>Legitimate</v>
      </c>
      <c r="X1670" s="2" t="str">
        <f>IF(Q1670&lt;Data_Validation!$B$8,"Low Value",IF(Q1670&lt;Data_Validation!$B$9,"Medium Value","High Value"))</f>
        <v>Low Value</v>
      </c>
      <c r="Y1670" s="2" t="str">
        <f t="shared" si="240"/>
        <v>Stable</v>
      </c>
      <c r="Z1670" s="2" t="str">
        <f t="shared" si="241"/>
        <v>Check Data</v>
      </c>
    </row>
    <row r="1671" spans="1:26" x14ac:dyDescent="0.3">
      <c r="A1671" t="s">
        <v>1551</v>
      </c>
      <c r="B1671">
        <v>76</v>
      </c>
      <c r="C1671" t="s">
        <v>14</v>
      </c>
      <c r="D1671" t="s">
        <v>22</v>
      </c>
      <c r="E1671">
        <v>120.79</v>
      </c>
      <c r="F1671">
        <v>7</v>
      </c>
      <c r="G1671">
        <v>237</v>
      </c>
      <c r="H1671">
        <v>0</v>
      </c>
      <c r="I1671" t="s">
        <v>29</v>
      </c>
      <c r="J1671">
        <v>68</v>
      </c>
      <c r="K1671" s="1">
        <v>45533</v>
      </c>
      <c r="L1671">
        <v>50</v>
      </c>
      <c r="M1671">
        <v>0.27</v>
      </c>
      <c r="N1671">
        <f>IF(E1671="",Data_Validation!$B$1,E1671)</f>
        <v>120.79</v>
      </c>
      <c r="O1671">
        <f>IF(J1671="",Data_Validation!$B$2,J1671)</f>
        <v>68</v>
      </c>
      <c r="P1671">
        <f t="shared" si="234"/>
        <v>1</v>
      </c>
      <c r="Q1671" s="2">
        <f>CustomerData[[#This Row],[avg_order_value_clean]]*CustomerData[[#This Row],[total_orders]]</f>
        <v>845.53000000000009</v>
      </c>
      <c r="R1671" s="2" t="str">
        <f t="shared" si="242"/>
        <v>Inactive</v>
      </c>
      <c r="S1671" s="2" t="str">
        <f t="shared" si="235"/>
        <v>Medium Risk</v>
      </c>
      <c r="T1671" s="2" t="str">
        <f t="shared" si="236"/>
        <v>55+</v>
      </c>
      <c r="U1671" s="1">
        <f t="shared" ca="1" si="237"/>
        <v>728</v>
      </c>
      <c r="V1671" s="2" t="str">
        <f t="shared" si="238"/>
        <v>Medium Loyalty</v>
      </c>
      <c r="W1671" s="2" t="str">
        <f t="shared" si="239"/>
        <v>Legitimate</v>
      </c>
      <c r="X1671" s="2" t="str">
        <f>IF(Q1671&lt;Data_Validation!$B$8,"Low Value",IF(Q1671&lt;Data_Validation!$B$9,"Medium Value","High Value"))</f>
        <v>Low Value</v>
      </c>
      <c r="Y1671" s="2" t="str">
        <f t="shared" si="240"/>
        <v>Stable</v>
      </c>
      <c r="Z1671" s="2" t="str">
        <f t="shared" si="241"/>
        <v>Check Data</v>
      </c>
    </row>
    <row r="1672" spans="1:26" x14ac:dyDescent="0.3">
      <c r="A1672" t="s">
        <v>1335</v>
      </c>
      <c r="B1672">
        <v>72</v>
      </c>
      <c r="C1672" t="s">
        <v>21</v>
      </c>
      <c r="D1672" t="s">
        <v>52</v>
      </c>
      <c r="E1672">
        <v>32</v>
      </c>
      <c r="F1672">
        <v>10</v>
      </c>
      <c r="G1672">
        <v>336</v>
      </c>
      <c r="H1672">
        <v>0</v>
      </c>
      <c r="I1672" t="s">
        <v>19</v>
      </c>
      <c r="J1672">
        <v>50.3</v>
      </c>
      <c r="K1672" s="1">
        <v>44952</v>
      </c>
      <c r="L1672">
        <v>98</v>
      </c>
      <c r="M1672">
        <v>0.15</v>
      </c>
      <c r="N1672">
        <f>IF(E1672="",Data_Validation!$B$1,E1672)</f>
        <v>32</v>
      </c>
      <c r="O1672">
        <f>IF(J1672="",Data_Validation!$B$2,J1672)</f>
        <v>50.3</v>
      </c>
      <c r="P1672">
        <f t="shared" si="234"/>
        <v>3</v>
      </c>
      <c r="Q1672" s="2">
        <f>CustomerData[[#This Row],[avg_order_value_clean]]*CustomerData[[#This Row],[total_orders]]</f>
        <v>320</v>
      </c>
      <c r="R1672" s="2" t="str">
        <f t="shared" si="242"/>
        <v>Inactive</v>
      </c>
      <c r="S1672" s="2" t="str">
        <f t="shared" si="235"/>
        <v>Low Risk</v>
      </c>
      <c r="T1672" s="2" t="str">
        <f t="shared" si="236"/>
        <v>55+</v>
      </c>
      <c r="U1672" s="1">
        <f t="shared" ca="1" si="237"/>
        <v>1309</v>
      </c>
      <c r="V1672" s="2" t="str">
        <f t="shared" si="238"/>
        <v>High Loyalty</v>
      </c>
      <c r="W1672" s="2" t="str">
        <f t="shared" si="239"/>
        <v>Legitimate</v>
      </c>
      <c r="X1672" s="2" t="str">
        <f>IF(Q1672&lt;Data_Validation!$B$8,"Low Value",IF(Q1672&lt;Data_Validation!$B$9,"Medium Value","High Value"))</f>
        <v>Low Value</v>
      </c>
      <c r="Y1672" s="2" t="str">
        <f t="shared" si="240"/>
        <v>Stable</v>
      </c>
      <c r="Z1672" s="2" t="str">
        <f t="shared" si="241"/>
        <v>Check Data</v>
      </c>
    </row>
    <row r="1673" spans="1:26" x14ac:dyDescent="0.3">
      <c r="A1673" t="s">
        <v>1552</v>
      </c>
      <c r="B1673">
        <v>56</v>
      </c>
      <c r="C1673" t="s">
        <v>21</v>
      </c>
      <c r="D1673" t="s">
        <v>18</v>
      </c>
      <c r="E1673">
        <v>238.9</v>
      </c>
      <c r="F1673">
        <v>11</v>
      </c>
      <c r="G1673">
        <v>18</v>
      </c>
      <c r="H1673">
        <v>0</v>
      </c>
      <c r="I1673" t="s">
        <v>23</v>
      </c>
      <c r="J1673">
        <v>43.5</v>
      </c>
      <c r="K1673" s="1">
        <v>44745</v>
      </c>
      <c r="L1673">
        <v>80</v>
      </c>
      <c r="M1673">
        <v>0.14000000000000001</v>
      </c>
      <c r="N1673">
        <f>IF(E1673="",Data_Validation!$B$1,E1673)</f>
        <v>238.9</v>
      </c>
      <c r="O1673">
        <f>IF(J1673="",Data_Validation!$B$2,J1673)</f>
        <v>43.5</v>
      </c>
      <c r="P1673">
        <f t="shared" si="234"/>
        <v>1</v>
      </c>
      <c r="Q1673" s="2">
        <f>CustomerData[[#This Row],[avg_order_value_clean]]*CustomerData[[#This Row],[total_orders]]</f>
        <v>2627.9</v>
      </c>
      <c r="R1673" s="2" t="str">
        <f t="shared" si="242"/>
        <v>Active</v>
      </c>
      <c r="S1673" s="2" t="str">
        <f t="shared" si="235"/>
        <v>Low Risk</v>
      </c>
      <c r="T1673" s="2" t="str">
        <f t="shared" si="236"/>
        <v>55+</v>
      </c>
      <c r="U1673" s="1">
        <f t="shared" ca="1" si="237"/>
        <v>1516</v>
      </c>
      <c r="V1673" s="2" t="str">
        <f t="shared" si="238"/>
        <v>High Loyalty</v>
      </c>
      <c r="W1673" s="2" t="str">
        <f t="shared" si="239"/>
        <v>Legitimate</v>
      </c>
      <c r="X1673" s="2" t="str">
        <f>IF(Q1673&lt;Data_Validation!$B$8,"Low Value",IF(Q1673&lt;Data_Validation!$B$9,"Medium Value","High Value"))</f>
        <v>High Value</v>
      </c>
      <c r="Y1673" s="2" t="str">
        <f t="shared" si="240"/>
        <v>High Value - Maintain</v>
      </c>
      <c r="Z1673" s="2" t="str">
        <f t="shared" si="241"/>
        <v>Check Data</v>
      </c>
    </row>
    <row r="1674" spans="1:26" x14ac:dyDescent="0.3">
      <c r="A1674" t="s">
        <v>1553</v>
      </c>
      <c r="B1674">
        <v>72</v>
      </c>
      <c r="C1674" t="s">
        <v>25</v>
      </c>
      <c r="D1674" t="s">
        <v>22</v>
      </c>
      <c r="E1674">
        <v>244.94</v>
      </c>
      <c r="F1674">
        <v>11</v>
      </c>
      <c r="G1674">
        <v>73</v>
      </c>
      <c r="H1674">
        <v>0</v>
      </c>
      <c r="I1674" t="s">
        <v>23</v>
      </c>
      <c r="J1674">
        <v>79.599999999999994</v>
      </c>
      <c r="K1674" s="1">
        <v>44299</v>
      </c>
      <c r="L1674">
        <v>41</v>
      </c>
      <c r="M1674">
        <v>0.41</v>
      </c>
      <c r="N1674">
        <f>IF(E1674="",Data_Validation!$B$1,E1674)</f>
        <v>244.94</v>
      </c>
      <c r="O1674">
        <f>IF(J1674="",Data_Validation!$B$2,J1674)</f>
        <v>79.599999999999994</v>
      </c>
      <c r="P1674">
        <f t="shared" si="234"/>
        <v>3</v>
      </c>
      <c r="Q1674" s="2">
        <f>CustomerData[[#This Row],[avg_order_value_clean]]*CustomerData[[#This Row],[total_orders]]</f>
        <v>2694.34</v>
      </c>
      <c r="R1674" s="2" t="str">
        <f t="shared" si="242"/>
        <v>At Risk</v>
      </c>
      <c r="S1674" s="2" t="str">
        <f t="shared" si="235"/>
        <v>Medium Risk</v>
      </c>
      <c r="T1674" s="2" t="str">
        <f t="shared" si="236"/>
        <v>55+</v>
      </c>
      <c r="U1674" s="1">
        <f t="shared" ca="1" si="237"/>
        <v>1962</v>
      </c>
      <c r="V1674" s="2" t="str">
        <f t="shared" si="238"/>
        <v>Medium Loyalty</v>
      </c>
      <c r="W1674" s="2" t="str">
        <f t="shared" si="239"/>
        <v>Legitimate</v>
      </c>
      <c r="X1674" s="2" t="str">
        <f>IF(Q1674&lt;Data_Validation!$B$8,"Low Value",IF(Q1674&lt;Data_Validation!$B$9,"Medium Value","High Value"))</f>
        <v>High Value</v>
      </c>
      <c r="Y1674" s="2" t="str">
        <f t="shared" si="240"/>
        <v>High Value - Maintain</v>
      </c>
      <c r="Z1674" s="2" t="str">
        <f t="shared" si="241"/>
        <v>Check Data</v>
      </c>
    </row>
    <row r="1675" spans="1:26" x14ac:dyDescent="0.3">
      <c r="A1675" t="s">
        <v>1554</v>
      </c>
      <c r="B1675">
        <v>51</v>
      </c>
      <c r="C1675" t="s">
        <v>21</v>
      </c>
      <c r="D1675" t="s">
        <v>22</v>
      </c>
      <c r="E1675">
        <v>25.37</v>
      </c>
      <c r="F1675">
        <v>7</v>
      </c>
      <c r="G1675">
        <v>54</v>
      </c>
      <c r="H1675">
        <v>0</v>
      </c>
      <c r="I1675" t="s">
        <v>23</v>
      </c>
      <c r="K1675" s="1">
        <v>45118</v>
      </c>
      <c r="L1675">
        <v>76</v>
      </c>
      <c r="M1675">
        <v>0.7</v>
      </c>
      <c r="N1675">
        <f>IF(E1675="",Data_Validation!$B$1,E1675)</f>
        <v>25.37</v>
      </c>
      <c r="O1675">
        <f>IF(J1675="",Data_Validation!$B$2,J1675)</f>
        <v>250</v>
      </c>
      <c r="P1675">
        <f t="shared" si="234"/>
        <v>1</v>
      </c>
      <c r="Q1675" s="2">
        <f>CustomerData[[#This Row],[avg_order_value_clean]]*CustomerData[[#This Row],[total_orders]]</f>
        <v>177.59</v>
      </c>
      <c r="R1675" s="2" t="str">
        <f t="shared" si="242"/>
        <v>At Risk</v>
      </c>
      <c r="S1675" s="2" t="str">
        <f t="shared" si="235"/>
        <v>High Risk</v>
      </c>
      <c r="T1675" s="2" t="str">
        <f t="shared" si="236"/>
        <v>45-54</v>
      </c>
      <c r="U1675" s="1">
        <f t="shared" ca="1" si="237"/>
        <v>1143</v>
      </c>
      <c r="V1675" s="2" t="str">
        <f t="shared" si="238"/>
        <v>High Loyalty</v>
      </c>
      <c r="W1675" s="2" t="str">
        <f t="shared" si="239"/>
        <v>Legitimate</v>
      </c>
      <c r="X1675" s="2" t="str">
        <f>IF(Q1675&lt;Data_Validation!$B$8,"Low Value",IF(Q1675&lt;Data_Validation!$B$9,"Medium Value","High Value"))</f>
        <v>Low Value</v>
      </c>
      <c r="Y1675" s="2" t="str">
        <f t="shared" si="240"/>
        <v>At Risk - Develop</v>
      </c>
      <c r="Z1675" s="2" t="str">
        <f t="shared" si="241"/>
        <v>Check Data</v>
      </c>
    </row>
    <row r="1676" spans="1:26" x14ac:dyDescent="0.3">
      <c r="A1676" t="s">
        <v>1555</v>
      </c>
      <c r="B1676">
        <v>23</v>
      </c>
      <c r="C1676" t="s">
        <v>21</v>
      </c>
      <c r="D1676" t="s">
        <v>50</v>
      </c>
      <c r="E1676">
        <v>72.27</v>
      </c>
      <c r="F1676">
        <v>7</v>
      </c>
      <c r="G1676">
        <v>82</v>
      </c>
      <c r="H1676">
        <v>0</v>
      </c>
      <c r="I1676" t="s">
        <v>19</v>
      </c>
      <c r="J1676">
        <v>6.1</v>
      </c>
      <c r="K1676" s="1">
        <v>45479</v>
      </c>
      <c r="L1676">
        <v>77</v>
      </c>
      <c r="M1676">
        <v>0.14000000000000001</v>
      </c>
      <c r="N1676">
        <f>IF(E1676="",Data_Validation!$B$1,E1676)</f>
        <v>72.27</v>
      </c>
      <c r="O1676">
        <f>IF(J1676="",Data_Validation!$B$2,J1676)</f>
        <v>6.1</v>
      </c>
      <c r="P1676">
        <f t="shared" si="234"/>
        <v>1</v>
      </c>
      <c r="Q1676" s="2">
        <f>CustomerData[[#This Row],[avg_order_value_clean]]*CustomerData[[#This Row],[total_orders]]</f>
        <v>505.89</v>
      </c>
      <c r="R1676" s="2" t="str">
        <f t="shared" si="242"/>
        <v>At Risk</v>
      </c>
      <c r="S1676" s="2" t="str">
        <f t="shared" si="235"/>
        <v>Low Risk</v>
      </c>
      <c r="T1676" s="2" t="str">
        <f t="shared" si="236"/>
        <v>Under 25</v>
      </c>
      <c r="U1676" s="1">
        <f t="shared" ca="1" si="237"/>
        <v>782</v>
      </c>
      <c r="V1676" s="2" t="str">
        <f t="shared" si="238"/>
        <v>High Loyalty</v>
      </c>
      <c r="W1676" s="2" t="str">
        <f t="shared" si="239"/>
        <v>Legitimate</v>
      </c>
      <c r="X1676" s="2" t="str">
        <f>IF(Q1676&lt;Data_Validation!$B$8,"Low Value",IF(Q1676&lt;Data_Validation!$B$9,"Medium Value","High Value"))</f>
        <v>Low Value</v>
      </c>
      <c r="Y1676" s="2" t="str">
        <f t="shared" si="240"/>
        <v>Stable</v>
      </c>
      <c r="Z1676" s="2" t="str">
        <f t="shared" si="241"/>
        <v>Check Data</v>
      </c>
    </row>
    <row r="1677" spans="1:26" x14ac:dyDescent="0.3">
      <c r="A1677" t="s">
        <v>1556</v>
      </c>
      <c r="B1677">
        <v>67</v>
      </c>
      <c r="C1677" t="s">
        <v>14</v>
      </c>
      <c r="D1677" t="s">
        <v>50</v>
      </c>
      <c r="E1677">
        <v>60.01</v>
      </c>
      <c r="F1677">
        <v>5</v>
      </c>
      <c r="G1677">
        <v>163</v>
      </c>
      <c r="H1677">
        <v>0</v>
      </c>
      <c r="I1677" t="s">
        <v>40</v>
      </c>
      <c r="J1677">
        <v>85.9</v>
      </c>
      <c r="K1677" s="1">
        <v>44728</v>
      </c>
      <c r="L1677">
        <v>36</v>
      </c>
      <c r="M1677">
        <v>0.61</v>
      </c>
      <c r="N1677">
        <f>IF(E1677="",Data_Validation!$B$1,E1677)</f>
        <v>60.01</v>
      </c>
      <c r="O1677">
        <f>IF(J1677="",Data_Validation!$B$2,J1677)</f>
        <v>85.9</v>
      </c>
      <c r="P1677">
        <f t="shared" si="234"/>
        <v>1</v>
      </c>
      <c r="Q1677" s="2">
        <f>CustomerData[[#This Row],[avg_order_value_clean]]*CustomerData[[#This Row],[total_orders]]</f>
        <v>300.05</v>
      </c>
      <c r="R1677" s="2" t="str">
        <f t="shared" si="242"/>
        <v>Inactive</v>
      </c>
      <c r="S1677" s="2" t="str">
        <f t="shared" si="235"/>
        <v>High Risk</v>
      </c>
      <c r="T1677" s="2" t="str">
        <f t="shared" si="236"/>
        <v>55+</v>
      </c>
      <c r="U1677" s="1">
        <f t="shared" ca="1" si="237"/>
        <v>1533</v>
      </c>
      <c r="V1677" s="2" t="str">
        <f t="shared" si="238"/>
        <v>Low Loyalty</v>
      </c>
      <c r="W1677" s="2" t="str">
        <f t="shared" si="239"/>
        <v>Legitimate</v>
      </c>
      <c r="X1677" s="2" t="str">
        <f>IF(Q1677&lt;Data_Validation!$B$8,"Low Value",IF(Q1677&lt;Data_Validation!$B$9,"Medium Value","High Value"))</f>
        <v>Low Value</v>
      </c>
      <c r="Y1677" s="2" t="str">
        <f t="shared" si="240"/>
        <v>At Risk - Develop</v>
      </c>
      <c r="Z1677" s="2" t="str">
        <f t="shared" si="241"/>
        <v>Check Data</v>
      </c>
    </row>
    <row r="1678" spans="1:26" x14ac:dyDescent="0.3">
      <c r="A1678" t="s">
        <v>1557</v>
      </c>
      <c r="B1678">
        <v>55</v>
      </c>
      <c r="C1678" t="s">
        <v>21</v>
      </c>
      <c r="D1678" t="s">
        <v>26</v>
      </c>
      <c r="E1678">
        <v>57.09</v>
      </c>
      <c r="F1678">
        <v>9</v>
      </c>
      <c r="G1678">
        <v>317</v>
      </c>
      <c r="H1678">
        <v>0</v>
      </c>
      <c r="I1678" t="s">
        <v>16</v>
      </c>
      <c r="J1678">
        <v>76.2</v>
      </c>
      <c r="K1678" s="1">
        <v>44880</v>
      </c>
      <c r="L1678">
        <v>77</v>
      </c>
      <c r="M1678">
        <v>0.38</v>
      </c>
      <c r="N1678">
        <f>IF(E1678="",Data_Validation!$B$1,E1678)</f>
        <v>57.09</v>
      </c>
      <c r="O1678">
        <f>IF(J1678="",Data_Validation!$B$2,J1678)</f>
        <v>76.2</v>
      </c>
      <c r="P1678">
        <f t="shared" si="234"/>
        <v>2</v>
      </c>
      <c r="Q1678" s="2">
        <f>CustomerData[[#This Row],[avg_order_value_clean]]*CustomerData[[#This Row],[total_orders]]</f>
        <v>513.81000000000006</v>
      </c>
      <c r="R1678" s="2" t="str">
        <f t="shared" si="242"/>
        <v>Inactive</v>
      </c>
      <c r="S1678" s="2" t="str">
        <f t="shared" si="235"/>
        <v>Medium Risk</v>
      </c>
      <c r="T1678" s="2" t="str">
        <f t="shared" si="236"/>
        <v>55+</v>
      </c>
      <c r="U1678" s="1">
        <f t="shared" ca="1" si="237"/>
        <v>1381</v>
      </c>
      <c r="V1678" s="2" t="str">
        <f t="shared" si="238"/>
        <v>High Loyalty</v>
      </c>
      <c r="W1678" s="2" t="str">
        <f t="shared" si="239"/>
        <v>Legitimate</v>
      </c>
      <c r="X1678" s="2" t="str">
        <f>IF(Q1678&lt;Data_Validation!$B$8,"Low Value",IF(Q1678&lt;Data_Validation!$B$9,"Medium Value","High Value"))</f>
        <v>Low Value</v>
      </c>
      <c r="Y1678" s="2" t="str">
        <f t="shared" si="240"/>
        <v>Stable</v>
      </c>
      <c r="Z1678" s="2" t="str">
        <f t="shared" si="241"/>
        <v>Check Data</v>
      </c>
    </row>
    <row r="1679" spans="1:26" x14ac:dyDescent="0.3">
      <c r="A1679" t="s">
        <v>1558</v>
      </c>
      <c r="B1679">
        <v>62</v>
      </c>
      <c r="C1679" t="s">
        <v>14</v>
      </c>
      <c r="D1679" t="s">
        <v>50</v>
      </c>
      <c r="E1679">
        <v>115.19</v>
      </c>
      <c r="F1679">
        <v>9</v>
      </c>
      <c r="G1679">
        <v>362</v>
      </c>
      <c r="H1679">
        <v>0</v>
      </c>
      <c r="I1679" t="s">
        <v>40</v>
      </c>
      <c r="J1679">
        <v>48.6</v>
      </c>
      <c r="K1679" s="1">
        <v>44534</v>
      </c>
      <c r="L1679">
        <v>44</v>
      </c>
      <c r="M1679">
        <v>0.23</v>
      </c>
      <c r="N1679">
        <f>IF(E1679="",Data_Validation!$B$1,E1679)</f>
        <v>115.19</v>
      </c>
      <c r="O1679">
        <f>IF(J1679="",Data_Validation!$B$2,J1679)</f>
        <v>48.6</v>
      </c>
      <c r="P1679">
        <f t="shared" si="234"/>
        <v>1</v>
      </c>
      <c r="Q1679" s="2">
        <f>CustomerData[[#This Row],[avg_order_value_clean]]*CustomerData[[#This Row],[total_orders]]</f>
        <v>1036.71</v>
      </c>
      <c r="R1679" s="2" t="str">
        <f t="shared" si="242"/>
        <v>Inactive</v>
      </c>
      <c r="S1679" s="2" t="str">
        <f t="shared" si="235"/>
        <v>Medium Risk</v>
      </c>
      <c r="T1679" s="2" t="str">
        <f t="shared" si="236"/>
        <v>55+</v>
      </c>
      <c r="U1679" s="1">
        <f t="shared" ca="1" si="237"/>
        <v>1727</v>
      </c>
      <c r="V1679" s="2" t="str">
        <f t="shared" si="238"/>
        <v>Medium Loyalty</v>
      </c>
      <c r="W1679" s="2" t="str">
        <f t="shared" si="239"/>
        <v>Legitimate</v>
      </c>
      <c r="X1679" s="2" t="str">
        <f>IF(Q1679&lt;Data_Validation!$B$8,"Low Value",IF(Q1679&lt;Data_Validation!$B$9,"Medium Value","High Value"))</f>
        <v>Low Value</v>
      </c>
      <c r="Y1679" s="2" t="str">
        <f t="shared" si="240"/>
        <v>Stable</v>
      </c>
      <c r="Z1679" s="2" t="str">
        <f t="shared" si="241"/>
        <v>Check Data</v>
      </c>
    </row>
    <row r="1680" spans="1:26" x14ac:dyDescent="0.3">
      <c r="A1680" t="s">
        <v>1559</v>
      </c>
      <c r="B1680">
        <v>75</v>
      </c>
      <c r="C1680" t="s">
        <v>21</v>
      </c>
      <c r="D1680" t="s">
        <v>26</v>
      </c>
      <c r="E1680">
        <v>40.299999999999997</v>
      </c>
      <c r="F1680">
        <v>11</v>
      </c>
      <c r="G1680">
        <v>166</v>
      </c>
      <c r="H1680">
        <v>0</v>
      </c>
      <c r="I1680" t="s">
        <v>19</v>
      </c>
      <c r="K1680" s="1">
        <v>45766</v>
      </c>
      <c r="L1680">
        <v>66</v>
      </c>
      <c r="M1680">
        <v>0.35</v>
      </c>
      <c r="N1680">
        <f>IF(E1680="",Data_Validation!$B$1,E1680)</f>
        <v>40.299999999999997</v>
      </c>
      <c r="O1680">
        <f>IF(J1680="",Data_Validation!$B$2,J1680)</f>
        <v>250</v>
      </c>
      <c r="P1680">
        <f t="shared" si="234"/>
        <v>1</v>
      </c>
      <c r="Q1680" s="2">
        <f>CustomerData[[#This Row],[avg_order_value_clean]]*CustomerData[[#This Row],[total_orders]]</f>
        <v>443.29999999999995</v>
      </c>
      <c r="R1680" s="2" t="str">
        <f t="shared" si="242"/>
        <v>Inactive</v>
      </c>
      <c r="S1680" s="2" t="str">
        <f t="shared" si="235"/>
        <v>Medium Risk</v>
      </c>
      <c r="T1680" s="2" t="str">
        <f t="shared" si="236"/>
        <v>55+</v>
      </c>
      <c r="U1680" s="1">
        <f t="shared" ca="1" si="237"/>
        <v>495</v>
      </c>
      <c r="V1680" s="2" t="str">
        <f t="shared" si="238"/>
        <v>Medium Loyalty</v>
      </c>
      <c r="W1680" s="2" t="str">
        <f t="shared" si="239"/>
        <v>Legitimate</v>
      </c>
      <c r="X1680" s="2" t="str">
        <f>IF(Q1680&lt;Data_Validation!$B$8,"Low Value",IF(Q1680&lt;Data_Validation!$B$9,"Medium Value","High Value"))</f>
        <v>Low Value</v>
      </c>
      <c r="Y1680" s="2" t="str">
        <f t="shared" si="240"/>
        <v>Stable</v>
      </c>
      <c r="Z1680" s="2" t="str">
        <f t="shared" si="241"/>
        <v>Check Data</v>
      </c>
    </row>
    <row r="1681" spans="1:26" x14ac:dyDescent="0.3">
      <c r="A1681" t="s">
        <v>1560</v>
      </c>
      <c r="B1681">
        <v>68</v>
      </c>
      <c r="C1681" t="s">
        <v>21</v>
      </c>
      <c r="D1681" t="s">
        <v>22</v>
      </c>
      <c r="E1681">
        <v>58.97</v>
      </c>
      <c r="F1681">
        <v>8</v>
      </c>
      <c r="G1681">
        <v>115</v>
      </c>
      <c r="H1681">
        <v>0</v>
      </c>
      <c r="I1681" t="s">
        <v>40</v>
      </c>
      <c r="J1681">
        <v>83.5</v>
      </c>
      <c r="K1681" s="1">
        <v>44697</v>
      </c>
      <c r="L1681">
        <v>15</v>
      </c>
      <c r="M1681">
        <v>0.15</v>
      </c>
      <c r="N1681">
        <f>IF(E1681="",Data_Validation!$B$1,E1681)</f>
        <v>58.97</v>
      </c>
      <c r="O1681">
        <f>IF(J1681="",Data_Validation!$B$2,J1681)</f>
        <v>83.5</v>
      </c>
      <c r="P1681">
        <f t="shared" si="234"/>
        <v>2</v>
      </c>
      <c r="Q1681" s="2">
        <f>CustomerData[[#This Row],[avg_order_value_clean]]*CustomerData[[#This Row],[total_orders]]</f>
        <v>471.76</v>
      </c>
      <c r="R1681" s="2" t="str">
        <f t="shared" si="242"/>
        <v>Inactive</v>
      </c>
      <c r="S1681" s="2" t="str">
        <f t="shared" si="235"/>
        <v>Low Risk</v>
      </c>
      <c r="T1681" s="2" t="str">
        <f t="shared" si="236"/>
        <v>55+</v>
      </c>
      <c r="U1681" s="1">
        <f t="shared" ca="1" si="237"/>
        <v>1564</v>
      </c>
      <c r="V1681" s="2" t="str">
        <f t="shared" si="238"/>
        <v>Low Loyalty</v>
      </c>
      <c r="W1681" s="2" t="str">
        <f t="shared" si="239"/>
        <v>Legitimate</v>
      </c>
      <c r="X1681" s="2" t="str">
        <f>IF(Q1681&lt;Data_Validation!$B$8,"Low Value",IF(Q1681&lt;Data_Validation!$B$9,"Medium Value","High Value"))</f>
        <v>Low Value</v>
      </c>
      <c r="Y1681" s="2" t="str">
        <f t="shared" si="240"/>
        <v>Stable</v>
      </c>
      <c r="Z1681" s="2" t="str">
        <f t="shared" si="241"/>
        <v>Check Data</v>
      </c>
    </row>
    <row r="1682" spans="1:26" x14ac:dyDescent="0.3">
      <c r="A1682" t="s">
        <v>1561</v>
      </c>
      <c r="B1682">
        <v>79</v>
      </c>
      <c r="C1682" t="s">
        <v>21</v>
      </c>
      <c r="D1682" t="s">
        <v>18</v>
      </c>
      <c r="E1682">
        <v>42.42</v>
      </c>
      <c r="F1682">
        <v>9</v>
      </c>
      <c r="G1682">
        <v>296</v>
      </c>
      <c r="H1682">
        <v>0</v>
      </c>
      <c r="I1682" t="s">
        <v>29</v>
      </c>
      <c r="J1682">
        <v>79.400000000000006</v>
      </c>
      <c r="K1682" s="1">
        <v>45478</v>
      </c>
      <c r="L1682">
        <v>77</v>
      </c>
      <c r="M1682">
        <v>0.31</v>
      </c>
      <c r="N1682">
        <f>IF(E1682="",Data_Validation!$B$1,E1682)</f>
        <v>42.42</v>
      </c>
      <c r="O1682">
        <f>IF(J1682="",Data_Validation!$B$2,J1682)</f>
        <v>79.400000000000006</v>
      </c>
      <c r="P1682">
        <f t="shared" si="234"/>
        <v>1</v>
      </c>
      <c r="Q1682" s="2">
        <f>CustomerData[[#This Row],[avg_order_value_clean]]*CustomerData[[#This Row],[total_orders]]</f>
        <v>381.78000000000003</v>
      </c>
      <c r="R1682" s="2" t="str">
        <f t="shared" si="242"/>
        <v>Inactive</v>
      </c>
      <c r="S1682" s="2" t="str">
        <f t="shared" si="235"/>
        <v>Medium Risk</v>
      </c>
      <c r="T1682" s="2" t="str">
        <f t="shared" si="236"/>
        <v>55+</v>
      </c>
      <c r="U1682" s="1">
        <f t="shared" ca="1" si="237"/>
        <v>783</v>
      </c>
      <c r="V1682" s="2" t="str">
        <f t="shared" si="238"/>
        <v>High Loyalty</v>
      </c>
      <c r="W1682" s="2" t="str">
        <f t="shared" si="239"/>
        <v>Legitimate</v>
      </c>
      <c r="X1682" s="2" t="str">
        <f>IF(Q1682&lt;Data_Validation!$B$8,"Low Value",IF(Q1682&lt;Data_Validation!$B$9,"Medium Value","High Value"))</f>
        <v>Low Value</v>
      </c>
      <c r="Y1682" s="2" t="str">
        <f t="shared" si="240"/>
        <v>Stable</v>
      </c>
      <c r="Z1682" s="2" t="str">
        <f t="shared" si="241"/>
        <v>Check Data</v>
      </c>
    </row>
    <row r="1683" spans="1:26" x14ac:dyDescent="0.3">
      <c r="A1683" t="s">
        <v>1562</v>
      </c>
      <c r="B1683">
        <v>51</v>
      </c>
      <c r="C1683" t="s">
        <v>21</v>
      </c>
      <c r="D1683" t="s">
        <v>37</v>
      </c>
      <c r="E1683">
        <v>151.72</v>
      </c>
      <c r="F1683">
        <v>14</v>
      </c>
      <c r="G1683">
        <v>187</v>
      </c>
      <c r="H1683">
        <v>0</v>
      </c>
      <c r="I1683" t="s">
        <v>16</v>
      </c>
      <c r="J1683">
        <v>13.9</v>
      </c>
      <c r="K1683" s="1">
        <v>44705</v>
      </c>
      <c r="L1683">
        <v>34</v>
      </c>
      <c r="M1683">
        <v>0.34</v>
      </c>
      <c r="N1683">
        <f>IF(E1683="",Data_Validation!$B$1,E1683)</f>
        <v>151.72</v>
      </c>
      <c r="O1683">
        <f>IF(J1683="",Data_Validation!$B$2,J1683)</f>
        <v>13.9</v>
      </c>
      <c r="P1683">
        <f t="shared" si="234"/>
        <v>2</v>
      </c>
      <c r="Q1683" s="2">
        <f>CustomerData[[#This Row],[avg_order_value_clean]]*CustomerData[[#This Row],[total_orders]]</f>
        <v>2124.08</v>
      </c>
      <c r="R1683" s="2" t="str">
        <f t="shared" si="242"/>
        <v>Inactive</v>
      </c>
      <c r="S1683" s="2" t="str">
        <f t="shared" si="235"/>
        <v>Medium Risk</v>
      </c>
      <c r="T1683" s="2" t="str">
        <f t="shared" si="236"/>
        <v>45-54</v>
      </c>
      <c r="U1683" s="1">
        <f t="shared" ca="1" si="237"/>
        <v>1556</v>
      </c>
      <c r="V1683" s="2" t="str">
        <f t="shared" si="238"/>
        <v>Low Loyalty</v>
      </c>
      <c r="W1683" s="2" t="str">
        <f t="shared" si="239"/>
        <v>Legitimate</v>
      </c>
      <c r="X1683" s="2" t="str">
        <f>IF(Q1683&lt;Data_Validation!$B$8,"Low Value",IF(Q1683&lt;Data_Validation!$B$9,"Medium Value","High Value"))</f>
        <v>High Value</v>
      </c>
      <c r="Y1683" s="2" t="str">
        <f t="shared" si="240"/>
        <v>High Value - Maintain</v>
      </c>
      <c r="Z1683" s="2" t="str">
        <f t="shared" si="241"/>
        <v>Check Data</v>
      </c>
    </row>
    <row r="1684" spans="1:26" x14ac:dyDescent="0.3">
      <c r="A1684" t="s">
        <v>1563</v>
      </c>
      <c r="B1684">
        <v>61</v>
      </c>
      <c r="C1684" t="s">
        <v>21</v>
      </c>
      <c r="D1684" t="s">
        <v>37</v>
      </c>
      <c r="E1684">
        <v>269.45999999999998</v>
      </c>
      <c r="F1684">
        <v>9</v>
      </c>
      <c r="G1684">
        <v>254</v>
      </c>
      <c r="H1684">
        <v>0</v>
      </c>
      <c r="I1684" t="s">
        <v>19</v>
      </c>
      <c r="J1684">
        <v>54.9</v>
      </c>
      <c r="K1684" s="1">
        <v>44087</v>
      </c>
      <c r="L1684">
        <v>90</v>
      </c>
      <c r="M1684">
        <v>0.11</v>
      </c>
      <c r="N1684">
        <f>IF(E1684="",Data_Validation!$B$1,E1684)</f>
        <v>269.45999999999998</v>
      </c>
      <c r="O1684">
        <f>IF(J1684="",Data_Validation!$B$2,J1684)</f>
        <v>54.9</v>
      </c>
      <c r="P1684">
        <f t="shared" si="234"/>
        <v>2</v>
      </c>
      <c r="Q1684" s="2">
        <f>CustomerData[[#This Row],[avg_order_value_clean]]*CustomerData[[#This Row],[total_orders]]</f>
        <v>2425.14</v>
      </c>
      <c r="R1684" s="2" t="str">
        <f t="shared" si="242"/>
        <v>Inactive</v>
      </c>
      <c r="S1684" s="2" t="str">
        <f t="shared" si="235"/>
        <v>Low Risk</v>
      </c>
      <c r="T1684" s="2" t="str">
        <f t="shared" si="236"/>
        <v>55+</v>
      </c>
      <c r="U1684" s="1">
        <f t="shared" ca="1" si="237"/>
        <v>2174</v>
      </c>
      <c r="V1684" s="2" t="str">
        <f t="shared" si="238"/>
        <v>High Loyalty</v>
      </c>
      <c r="W1684" s="2" t="str">
        <f t="shared" si="239"/>
        <v>Legitimate</v>
      </c>
      <c r="X1684" s="2" t="str">
        <f>IF(Q1684&lt;Data_Validation!$B$8,"Low Value",IF(Q1684&lt;Data_Validation!$B$9,"Medium Value","High Value"))</f>
        <v>High Value</v>
      </c>
      <c r="Y1684" s="2" t="str">
        <f t="shared" si="240"/>
        <v>High Value - Maintain</v>
      </c>
      <c r="Z1684" s="2" t="str">
        <f t="shared" si="241"/>
        <v>Check Data</v>
      </c>
    </row>
    <row r="1685" spans="1:26" x14ac:dyDescent="0.3">
      <c r="A1685" t="s">
        <v>1267</v>
      </c>
      <c r="B1685">
        <v>32</v>
      </c>
      <c r="C1685" t="s">
        <v>14</v>
      </c>
      <c r="D1685" t="s">
        <v>52</v>
      </c>
      <c r="E1685">
        <v>63.86</v>
      </c>
      <c r="F1685">
        <v>10</v>
      </c>
      <c r="G1685">
        <v>341</v>
      </c>
      <c r="H1685">
        <v>0</v>
      </c>
      <c r="I1685" t="s">
        <v>16</v>
      </c>
      <c r="J1685">
        <v>96.9</v>
      </c>
      <c r="K1685" s="1">
        <v>45684</v>
      </c>
      <c r="L1685">
        <v>70</v>
      </c>
      <c r="M1685">
        <v>0.25</v>
      </c>
      <c r="N1685">
        <f>IF(E1685="",Data_Validation!$B$1,E1685)</f>
        <v>63.86</v>
      </c>
      <c r="O1685">
        <f>IF(J1685="",Data_Validation!$B$2,J1685)</f>
        <v>96.9</v>
      </c>
      <c r="P1685">
        <f t="shared" si="234"/>
        <v>3</v>
      </c>
      <c r="Q1685" s="2">
        <f>CustomerData[[#This Row],[avg_order_value_clean]]*CustomerData[[#This Row],[total_orders]]</f>
        <v>638.6</v>
      </c>
      <c r="R1685" s="2" t="str">
        <f t="shared" si="242"/>
        <v>Inactive</v>
      </c>
      <c r="S1685" s="2" t="str">
        <f t="shared" si="235"/>
        <v>Medium Risk</v>
      </c>
      <c r="T1685" s="2" t="str">
        <f t="shared" si="236"/>
        <v>25-34</v>
      </c>
      <c r="U1685" s="1">
        <f t="shared" ca="1" si="237"/>
        <v>577</v>
      </c>
      <c r="V1685" s="2" t="str">
        <f t="shared" si="238"/>
        <v>High Loyalty</v>
      </c>
      <c r="W1685" s="2" t="str">
        <f t="shared" si="239"/>
        <v>Legitimate</v>
      </c>
      <c r="X1685" s="2" t="str">
        <f>IF(Q1685&lt;Data_Validation!$B$8,"Low Value",IF(Q1685&lt;Data_Validation!$B$9,"Medium Value","High Value"))</f>
        <v>Low Value</v>
      </c>
      <c r="Y1685" s="2" t="str">
        <f t="shared" si="240"/>
        <v>Stable</v>
      </c>
      <c r="Z1685" s="2" t="str">
        <f t="shared" si="241"/>
        <v>Check Data</v>
      </c>
    </row>
    <row r="1686" spans="1:26" x14ac:dyDescent="0.3">
      <c r="A1686" t="s">
        <v>1503</v>
      </c>
      <c r="B1686">
        <v>31</v>
      </c>
      <c r="C1686" t="s">
        <v>14</v>
      </c>
      <c r="D1686" t="s">
        <v>35</v>
      </c>
      <c r="E1686">
        <v>123.13</v>
      </c>
      <c r="F1686">
        <v>5</v>
      </c>
      <c r="G1686">
        <v>321</v>
      </c>
      <c r="H1686">
        <v>0</v>
      </c>
      <c r="I1686" t="s">
        <v>23</v>
      </c>
      <c r="J1686">
        <v>73.5</v>
      </c>
      <c r="K1686" s="1">
        <v>45772</v>
      </c>
      <c r="L1686">
        <v>85</v>
      </c>
      <c r="M1686">
        <v>0.04</v>
      </c>
      <c r="N1686">
        <f>IF(E1686="",Data_Validation!$B$1,E1686)</f>
        <v>123.13</v>
      </c>
      <c r="O1686">
        <f>IF(J1686="",Data_Validation!$B$2,J1686)</f>
        <v>73.5</v>
      </c>
      <c r="P1686">
        <f t="shared" si="234"/>
        <v>2</v>
      </c>
      <c r="Q1686" s="2">
        <f>CustomerData[[#This Row],[avg_order_value_clean]]*CustomerData[[#This Row],[total_orders]]</f>
        <v>615.65</v>
      </c>
      <c r="R1686" s="2" t="str">
        <f t="shared" si="242"/>
        <v>Inactive</v>
      </c>
      <c r="S1686" s="2" t="str">
        <f t="shared" si="235"/>
        <v>Low Risk</v>
      </c>
      <c r="T1686" s="2" t="str">
        <f t="shared" si="236"/>
        <v>25-34</v>
      </c>
      <c r="U1686" s="1">
        <f t="shared" ca="1" si="237"/>
        <v>489</v>
      </c>
      <c r="V1686" s="2" t="str">
        <f t="shared" si="238"/>
        <v>High Loyalty</v>
      </c>
      <c r="W1686" s="2" t="str">
        <f t="shared" si="239"/>
        <v>Legitimate</v>
      </c>
      <c r="X1686" s="2" t="str">
        <f>IF(Q1686&lt;Data_Validation!$B$8,"Low Value",IF(Q1686&lt;Data_Validation!$B$9,"Medium Value","High Value"))</f>
        <v>Low Value</v>
      </c>
      <c r="Y1686" s="2" t="str">
        <f t="shared" si="240"/>
        <v>Stable</v>
      </c>
      <c r="Z1686" s="2" t="str">
        <f t="shared" si="241"/>
        <v>Check Data</v>
      </c>
    </row>
    <row r="1687" spans="1:26" x14ac:dyDescent="0.3">
      <c r="A1687" t="s">
        <v>1564</v>
      </c>
      <c r="B1687">
        <v>23</v>
      </c>
      <c r="C1687" t="s">
        <v>25</v>
      </c>
      <c r="D1687" t="s">
        <v>37</v>
      </c>
      <c r="E1687">
        <v>208.57</v>
      </c>
      <c r="F1687">
        <v>7</v>
      </c>
      <c r="G1687">
        <v>352</v>
      </c>
      <c r="H1687">
        <v>0</v>
      </c>
      <c r="I1687" t="s">
        <v>23</v>
      </c>
      <c r="J1687">
        <v>97.3</v>
      </c>
      <c r="K1687" s="1">
        <v>44904</v>
      </c>
      <c r="L1687">
        <v>44</v>
      </c>
      <c r="M1687">
        <v>0.22</v>
      </c>
      <c r="N1687">
        <f>IF(E1687="",Data_Validation!$B$1,E1687)</f>
        <v>208.57</v>
      </c>
      <c r="O1687">
        <f>IF(J1687="",Data_Validation!$B$2,J1687)</f>
        <v>97.3</v>
      </c>
      <c r="P1687">
        <f t="shared" si="234"/>
        <v>1</v>
      </c>
      <c r="Q1687" s="2">
        <f>CustomerData[[#This Row],[avg_order_value_clean]]*CustomerData[[#This Row],[total_orders]]</f>
        <v>1459.99</v>
      </c>
      <c r="R1687" s="2" t="str">
        <f t="shared" si="242"/>
        <v>Inactive</v>
      </c>
      <c r="S1687" s="2" t="str">
        <f t="shared" si="235"/>
        <v>Medium Risk</v>
      </c>
      <c r="T1687" s="2" t="str">
        <f t="shared" si="236"/>
        <v>Under 25</v>
      </c>
      <c r="U1687" s="1">
        <f t="shared" ca="1" si="237"/>
        <v>1357</v>
      </c>
      <c r="V1687" s="2" t="str">
        <f t="shared" si="238"/>
        <v>Medium Loyalty</v>
      </c>
      <c r="W1687" s="2" t="str">
        <f t="shared" si="239"/>
        <v>Legitimate</v>
      </c>
      <c r="X1687" s="2" t="str">
        <f>IF(Q1687&lt;Data_Validation!$B$8,"Low Value",IF(Q1687&lt;Data_Validation!$B$9,"Medium Value","High Value"))</f>
        <v>Low Value</v>
      </c>
      <c r="Y1687" s="2" t="str">
        <f t="shared" si="240"/>
        <v>Stable</v>
      </c>
      <c r="Z1687" s="2" t="str">
        <f t="shared" si="241"/>
        <v>Check Data</v>
      </c>
    </row>
    <row r="1688" spans="1:26" x14ac:dyDescent="0.3">
      <c r="A1688" t="s">
        <v>1565</v>
      </c>
      <c r="B1688">
        <v>67</v>
      </c>
      <c r="C1688" t="s">
        <v>21</v>
      </c>
      <c r="D1688" t="s">
        <v>35</v>
      </c>
      <c r="E1688">
        <v>64.12</v>
      </c>
      <c r="F1688">
        <v>13</v>
      </c>
      <c r="G1688">
        <v>18</v>
      </c>
      <c r="H1688">
        <v>0</v>
      </c>
      <c r="I1688" t="s">
        <v>29</v>
      </c>
      <c r="J1688">
        <v>77.599999999999994</v>
      </c>
      <c r="K1688" s="1">
        <v>44333</v>
      </c>
      <c r="L1688">
        <v>33</v>
      </c>
      <c r="M1688">
        <v>0.3</v>
      </c>
      <c r="N1688">
        <f>IF(E1688="",Data_Validation!$B$1,E1688)</f>
        <v>64.12</v>
      </c>
      <c r="O1688">
        <f>IF(J1688="",Data_Validation!$B$2,J1688)</f>
        <v>77.599999999999994</v>
      </c>
      <c r="P1688">
        <f t="shared" si="234"/>
        <v>3</v>
      </c>
      <c r="Q1688" s="2">
        <f>CustomerData[[#This Row],[avg_order_value_clean]]*CustomerData[[#This Row],[total_orders]]</f>
        <v>833.56000000000006</v>
      </c>
      <c r="R1688" s="2" t="str">
        <f t="shared" si="242"/>
        <v>Active</v>
      </c>
      <c r="S1688" s="2" t="str">
        <f t="shared" si="235"/>
        <v>Medium Risk</v>
      </c>
      <c r="T1688" s="2" t="str">
        <f t="shared" si="236"/>
        <v>55+</v>
      </c>
      <c r="U1688" s="1">
        <f t="shared" ca="1" si="237"/>
        <v>1928</v>
      </c>
      <c r="V1688" s="2" t="str">
        <f t="shared" si="238"/>
        <v>Low Loyalty</v>
      </c>
      <c r="W1688" s="2" t="str">
        <f t="shared" si="239"/>
        <v>Legitimate</v>
      </c>
      <c r="X1688" s="2" t="str">
        <f>IF(Q1688&lt;Data_Validation!$B$8,"Low Value",IF(Q1688&lt;Data_Validation!$B$9,"Medium Value","High Value"))</f>
        <v>Low Value</v>
      </c>
      <c r="Y1688" s="2" t="str">
        <f t="shared" si="240"/>
        <v>Stable</v>
      </c>
      <c r="Z1688" s="2" t="str">
        <f t="shared" si="241"/>
        <v>Check Data</v>
      </c>
    </row>
    <row r="1689" spans="1:26" x14ac:dyDescent="0.3">
      <c r="A1689" t="s">
        <v>1566</v>
      </c>
      <c r="B1689">
        <v>54</v>
      </c>
      <c r="C1689" t="s">
        <v>14</v>
      </c>
      <c r="D1689" t="s">
        <v>28</v>
      </c>
      <c r="E1689">
        <v>109.57</v>
      </c>
      <c r="F1689">
        <v>10</v>
      </c>
      <c r="G1689">
        <v>310</v>
      </c>
      <c r="H1689">
        <v>0</v>
      </c>
      <c r="I1689" t="s">
        <v>19</v>
      </c>
      <c r="J1689">
        <v>52.5</v>
      </c>
      <c r="K1689" s="1">
        <v>44820</v>
      </c>
      <c r="L1689">
        <v>79</v>
      </c>
      <c r="M1689">
        <v>0.01</v>
      </c>
      <c r="N1689">
        <f>IF(E1689="",Data_Validation!$B$1,E1689)</f>
        <v>109.57</v>
      </c>
      <c r="O1689">
        <f>IF(J1689="",Data_Validation!$B$2,J1689)</f>
        <v>52.5</v>
      </c>
      <c r="P1689">
        <f t="shared" si="234"/>
        <v>2</v>
      </c>
      <c r="Q1689" s="2">
        <f>CustomerData[[#This Row],[avg_order_value_clean]]*CustomerData[[#This Row],[total_orders]]</f>
        <v>1095.6999999999998</v>
      </c>
      <c r="R1689" s="2" t="str">
        <f t="shared" si="242"/>
        <v>Inactive</v>
      </c>
      <c r="S1689" s="2" t="str">
        <f t="shared" si="235"/>
        <v>Low Risk</v>
      </c>
      <c r="T1689" s="2" t="str">
        <f t="shared" si="236"/>
        <v>45-54</v>
      </c>
      <c r="U1689" s="1">
        <f t="shared" ca="1" si="237"/>
        <v>1441</v>
      </c>
      <c r="V1689" s="2" t="str">
        <f t="shared" si="238"/>
        <v>High Loyalty</v>
      </c>
      <c r="W1689" s="2" t="str">
        <f t="shared" si="239"/>
        <v>Legitimate</v>
      </c>
      <c r="X1689" s="2" t="str">
        <f>IF(Q1689&lt;Data_Validation!$B$8,"Low Value",IF(Q1689&lt;Data_Validation!$B$9,"Medium Value","High Value"))</f>
        <v>Low Value</v>
      </c>
      <c r="Y1689" s="2" t="str">
        <f t="shared" si="240"/>
        <v>Stable</v>
      </c>
      <c r="Z1689" s="2" t="str">
        <f t="shared" si="241"/>
        <v>Check Data</v>
      </c>
    </row>
    <row r="1690" spans="1:26" x14ac:dyDescent="0.3">
      <c r="A1690" t="s">
        <v>1567</v>
      </c>
      <c r="B1690">
        <v>67</v>
      </c>
      <c r="C1690" t="s">
        <v>14</v>
      </c>
      <c r="D1690" t="s">
        <v>44</v>
      </c>
      <c r="E1690">
        <v>96.68</v>
      </c>
      <c r="F1690">
        <v>8</v>
      </c>
      <c r="G1690">
        <v>301</v>
      </c>
      <c r="H1690">
        <v>0</v>
      </c>
      <c r="I1690" t="s">
        <v>23</v>
      </c>
      <c r="J1690">
        <v>60.5</v>
      </c>
      <c r="K1690" s="1">
        <v>45782</v>
      </c>
      <c r="L1690">
        <v>99</v>
      </c>
      <c r="M1690">
        <v>0.18</v>
      </c>
      <c r="N1690">
        <f>IF(E1690="",Data_Validation!$B$1,E1690)</f>
        <v>96.68</v>
      </c>
      <c r="O1690">
        <f>IF(J1690="",Data_Validation!$B$2,J1690)</f>
        <v>60.5</v>
      </c>
      <c r="P1690">
        <f t="shared" si="234"/>
        <v>2</v>
      </c>
      <c r="Q1690" s="2">
        <f>CustomerData[[#This Row],[avg_order_value_clean]]*CustomerData[[#This Row],[total_orders]]</f>
        <v>773.44</v>
      </c>
      <c r="R1690" s="2" t="str">
        <f t="shared" si="242"/>
        <v>Inactive</v>
      </c>
      <c r="S1690" s="2" t="str">
        <f t="shared" si="235"/>
        <v>Low Risk</v>
      </c>
      <c r="T1690" s="2" t="str">
        <f t="shared" si="236"/>
        <v>55+</v>
      </c>
      <c r="U1690" s="1">
        <f t="shared" ca="1" si="237"/>
        <v>479</v>
      </c>
      <c r="V1690" s="2" t="str">
        <f t="shared" si="238"/>
        <v>High Loyalty</v>
      </c>
      <c r="W1690" s="2" t="str">
        <f t="shared" si="239"/>
        <v>Legitimate</v>
      </c>
      <c r="X1690" s="2" t="str">
        <f>IF(Q1690&lt;Data_Validation!$B$8,"Low Value",IF(Q1690&lt;Data_Validation!$B$9,"Medium Value","High Value"))</f>
        <v>Low Value</v>
      </c>
      <c r="Y1690" s="2" t="str">
        <f t="shared" si="240"/>
        <v>Stable</v>
      </c>
      <c r="Z1690" s="2" t="str">
        <f t="shared" si="241"/>
        <v>Check Data</v>
      </c>
    </row>
    <row r="1691" spans="1:26" x14ac:dyDescent="0.3">
      <c r="A1691" t="s">
        <v>1568</v>
      </c>
      <c r="B1691">
        <v>49</v>
      </c>
      <c r="C1691" t="s">
        <v>25</v>
      </c>
      <c r="D1691" t="s">
        <v>22</v>
      </c>
      <c r="E1691">
        <v>126.78</v>
      </c>
      <c r="F1691">
        <v>15</v>
      </c>
      <c r="G1691">
        <v>3</v>
      </c>
      <c r="H1691">
        <v>0</v>
      </c>
      <c r="I1691" t="s">
        <v>16</v>
      </c>
      <c r="J1691">
        <v>70.900000000000006</v>
      </c>
      <c r="K1691" s="1">
        <v>45106</v>
      </c>
      <c r="L1691">
        <v>92</v>
      </c>
      <c r="M1691">
        <v>0.15</v>
      </c>
      <c r="N1691">
        <f>IF(E1691="",Data_Validation!$B$1,E1691)</f>
        <v>126.78</v>
      </c>
      <c r="O1691">
        <f>IF(J1691="",Data_Validation!$B$2,J1691)</f>
        <v>70.900000000000006</v>
      </c>
      <c r="P1691">
        <f t="shared" si="234"/>
        <v>1</v>
      </c>
      <c r="Q1691" s="2">
        <f>CustomerData[[#This Row],[avg_order_value_clean]]*CustomerData[[#This Row],[total_orders]]</f>
        <v>1901.7</v>
      </c>
      <c r="R1691" s="2" t="str">
        <f t="shared" si="242"/>
        <v>Active</v>
      </c>
      <c r="S1691" s="2" t="str">
        <f t="shared" si="235"/>
        <v>Low Risk</v>
      </c>
      <c r="T1691" s="2" t="str">
        <f t="shared" si="236"/>
        <v>45-54</v>
      </c>
      <c r="U1691" s="1">
        <f t="shared" ca="1" si="237"/>
        <v>1155</v>
      </c>
      <c r="V1691" s="2" t="str">
        <f t="shared" si="238"/>
        <v>High Loyalty</v>
      </c>
      <c r="W1691" s="2" t="str">
        <f t="shared" si="239"/>
        <v>Legitimate</v>
      </c>
      <c r="X1691" s="2" t="str">
        <f>IF(Q1691&lt;Data_Validation!$B$8,"Low Value",IF(Q1691&lt;Data_Validation!$B$9,"Medium Value","High Value"))</f>
        <v>High Value</v>
      </c>
      <c r="Y1691" s="2" t="str">
        <f t="shared" si="240"/>
        <v>High Value - Maintain</v>
      </c>
      <c r="Z1691" s="2" t="str">
        <f t="shared" si="241"/>
        <v>Check Data</v>
      </c>
    </row>
    <row r="1692" spans="1:26" x14ac:dyDescent="0.3">
      <c r="A1692" t="s">
        <v>1569</v>
      </c>
      <c r="B1692">
        <v>20</v>
      </c>
      <c r="C1692" t="s">
        <v>21</v>
      </c>
      <c r="D1692" t="s">
        <v>18</v>
      </c>
      <c r="F1692">
        <v>10</v>
      </c>
      <c r="G1692">
        <v>189</v>
      </c>
      <c r="H1692">
        <v>0</v>
      </c>
      <c r="I1692" t="s">
        <v>16</v>
      </c>
      <c r="J1692">
        <v>72.900000000000006</v>
      </c>
      <c r="K1692" s="1">
        <v>44171</v>
      </c>
      <c r="L1692">
        <v>6</v>
      </c>
      <c r="M1692">
        <v>0.14000000000000001</v>
      </c>
      <c r="N1692">
        <f>IF(E1692="",Data_Validation!$B$1,E1692)</f>
        <v>250</v>
      </c>
      <c r="O1692">
        <f>IF(J1692="",Data_Validation!$B$2,J1692)</f>
        <v>72.900000000000006</v>
      </c>
      <c r="P1692">
        <f t="shared" si="234"/>
        <v>1</v>
      </c>
      <c r="Q1692" s="2">
        <f>CustomerData[[#This Row],[avg_order_value_clean]]*CustomerData[[#This Row],[total_orders]]</f>
        <v>2500</v>
      </c>
      <c r="R1692" s="2" t="str">
        <f t="shared" si="242"/>
        <v>Inactive</v>
      </c>
      <c r="S1692" s="2" t="str">
        <f t="shared" si="235"/>
        <v>Low Risk</v>
      </c>
      <c r="T1692" s="2" t="str">
        <f t="shared" si="236"/>
        <v>Under 25</v>
      </c>
      <c r="U1692" s="1">
        <f t="shared" ca="1" si="237"/>
        <v>2090</v>
      </c>
      <c r="V1692" s="2" t="str">
        <f t="shared" si="238"/>
        <v>Low Loyalty</v>
      </c>
      <c r="W1692" s="2" t="str">
        <f t="shared" si="239"/>
        <v>Legitimate</v>
      </c>
      <c r="X1692" s="2" t="str">
        <f>IF(Q1692&lt;Data_Validation!$B$8,"Low Value",IF(Q1692&lt;Data_Validation!$B$9,"Medium Value","High Value"))</f>
        <v>High Value</v>
      </c>
      <c r="Y1692" s="2" t="str">
        <f t="shared" si="240"/>
        <v>High Value - Maintain</v>
      </c>
      <c r="Z1692" s="2" t="str">
        <f t="shared" si="241"/>
        <v>Check Data</v>
      </c>
    </row>
    <row r="1693" spans="1:26" x14ac:dyDescent="0.3">
      <c r="A1693" t="s">
        <v>1570</v>
      </c>
      <c r="B1693">
        <v>20</v>
      </c>
      <c r="C1693" t="s">
        <v>14</v>
      </c>
      <c r="D1693" t="s">
        <v>26</v>
      </c>
      <c r="E1693">
        <v>144.18</v>
      </c>
      <c r="F1693">
        <v>12</v>
      </c>
      <c r="G1693">
        <v>280</v>
      </c>
      <c r="H1693">
        <v>0</v>
      </c>
      <c r="I1693" t="s">
        <v>29</v>
      </c>
      <c r="J1693">
        <v>74.8</v>
      </c>
      <c r="K1693" s="1">
        <v>44273</v>
      </c>
      <c r="L1693">
        <v>40</v>
      </c>
      <c r="M1693">
        <v>0.51</v>
      </c>
      <c r="N1693">
        <f>IF(E1693="",Data_Validation!$B$1,E1693)</f>
        <v>144.18</v>
      </c>
      <c r="O1693">
        <f>IF(J1693="",Data_Validation!$B$2,J1693)</f>
        <v>74.8</v>
      </c>
      <c r="P1693">
        <f t="shared" si="234"/>
        <v>2</v>
      </c>
      <c r="Q1693" s="2">
        <f>CustomerData[[#This Row],[avg_order_value_clean]]*CustomerData[[#This Row],[total_orders]]</f>
        <v>1730.16</v>
      </c>
      <c r="R1693" s="2" t="str">
        <f t="shared" si="242"/>
        <v>Inactive</v>
      </c>
      <c r="S1693" s="2" t="str">
        <f t="shared" si="235"/>
        <v>High Risk</v>
      </c>
      <c r="T1693" s="2" t="str">
        <f t="shared" si="236"/>
        <v>Under 25</v>
      </c>
      <c r="U1693" s="1">
        <f t="shared" ca="1" si="237"/>
        <v>1988</v>
      </c>
      <c r="V1693" s="2" t="str">
        <f t="shared" si="238"/>
        <v>Medium Loyalty</v>
      </c>
      <c r="W1693" s="2" t="str">
        <f t="shared" si="239"/>
        <v>Legitimate</v>
      </c>
      <c r="X1693" s="2" t="str">
        <f>IF(Q1693&lt;Data_Validation!$B$8,"Low Value",IF(Q1693&lt;Data_Validation!$B$9,"Medium Value","High Value"))</f>
        <v>High Value</v>
      </c>
      <c r="Y1693" s="2" t="str">
        <f t="shared" si="240"/>
        <v>Critical - Retain</v>
      </c>
      <c r="Z1693" s="2" t="str">
        <f t="shared" si="241"/>
        <v>Check Data</v>
      </c>
    </row>
    <row r="1694" spans="1:26" x14ac:dyDescent="0.3">
      <c r="A1694" t="s">
        <v>355</v>
      </c>
      <c r="B1694">
        <v>39</v>
      </c>
      <c r="C1694" t="s">
        <v>14</v>
      </c>
      <c r="D1694" t="s">
        <v>35</v>
      </c>
      <c r="E1694">
        <v>38.93</v>
      </c>
      <c r="F1694">
        <v>6</v>
      </c>
      <c r="G1694">
        <v>62</v>
      </c>
      <c r="H1694">
        <v>0</v>
      </c>
      <c r="I1694" t="s">
        <v>23</v>
      </c>
      <c r="K1694" s="1">
        <v>44822</v>
      </c>
      <c r="L1694">
        <v>6</v>
      </c>
      <c r="M1694">
        <v>0.19</v>
      </c>
      <c r="N1694">
        <f>IF(E1694="",Data_Validation!$B$1,E1694)</f>
        <v>38.93</v>
      </c>
      <c r="O1694">
        <f>IF(J1694="",Data_Validation!$B$2,J1694)</f>
        <v>250</v>
      </c>
      <c r="P1694">
        <f t="shared" si="234"/>
        <v>3</v>
      </c>
      <c r="Q1694" s="2">
        <f>CustomerData[[#This Row],[avg_order_value_clean]]*CustomerData[[#This Row],[total_orders]]</f>
        <v>233.57999999999998</v>
      </c>
      <c r="R1694" s="2" t="str">
        <f t="shared" si="242"/>
        <v>At Risk</v>
      </c>
      <c r="S1694" s="2" t="str">
        <f t="shared" si="235"/>
        <v>Low Risk</v>
      </c>
      <c r="T1694" s="2" t="str">
        <f t="shared" si="236"/>
        <v>35-44</v>
      </c>
      <c r="U1694" s="1">
        <f t="shared" ca="1" si="237"/>
        <v>1439</v>
      </c>
      <c r="V1694" s="2" t="str">
        <f t="shared" si="238"/>
        <v>Low Loyalty</v>
      </c>
      <c r="W1694" s="2" t="str">
        <f t="shared" si="239"/>
        <v>Legitimate</v>
      </c>
      <c r="X1694" s="2" t="str">
        <f>IF(Q1694&lt;Data_Validation!$B$8,"Low Value",IF(Q1694&lt;Data_Validation!$B$9,"Medium Value","High Value"))</f>
        <v>Low Value</v>
      </c>
      <c r="Y1694" s="2" t="str">
        <f t="shared" si="240"/>
        <v>Stable</v>
      </c>
      <c r="Z1694" s="2" t="str">
        <f t="shared" si="241"/>
        <v>Check Data</v>
      </c>
    </row>
    <row r="1695" spans="1:26" x14ac:dyDescent="0.3">
      <c r="A1695" t="s">
        <v>1571</v>
      </c>
      <c r="B1695">
        <v>39</v>
      </c>
      <c r="C1695" t="s">
        <v>21</v>
      </c>
      <c r="D1695" t="s">
        <v>52</v>
      </c>
      <c r="E1695">
        <v>119</v>
      </c>
      <c r="F1695">
        <v>11</v>
      </c>
      <c r="G1695">
        <v>268</v>
      </c>
      <c r="H1695">
        <v>0</v>
      </c>
      <c r="I1695" t="s">
        <v>40</v>
      </c>
      <c r="J1695">
        <v>30.9</v>
      </c>
      <c r="K1695" s="1">
        <v>44840</v>
      </c>
      <c r="L1695">
        <v>75</v>
      </c>
      <c r="M1695">
        <v>0.25</v>
      </c>
      <c r="N1695">
        <f>IF(E1695="",Data_Validation!$B$1,E1695)</f>
        <v>119</v>
      </c>
      <c r="O1695">
        <f>IF(J1695="",Data_Validation!$B$2,J1695)</f>
        <v>30.9</v>
      </c>
      <c r="P1695">
        <f t="shared" si="234"/>
        <v>2</v>
      </c>
      <c r="Q1695" s="2">
        <f>CustomerData[[#This Row],[avg_order_value_clean]]*CustomerData[[#This Row],[total_orders]]</f>
        <v>1309</v>
      </c>
      <c r="R1695" s="2" t="str">
        <f t="shared" si="242"/>
        <v>Inactive</v>
      </c>
      <c r="S1695" s="2" t="str">
        <f t="shared" si="235"/>
        <v>Medium Risk</v>
      </c>
      <c r="T1695" s="2" t="str">
        <f t="shared" si="236"/>
        <v>35-44</v>
      </c>
      <c r="U1695" s="1">
        <f t="shared" ca="1" si="237"/>
        <v>1421</v>
      </c>
      <c r="V1695" s="2" t="str">
        <f t="shared" si="238"/>
        <v>High Loyalty</v>
      </c>
      <c r="W1695" s="2" t="str">
        <f t="shared" si="239"/>
        <v>Legitimate</v>
      </c>
      <c r="X1695" s="2" t="str">
        <f>IF(Q1695&lt;Data_Validation!$B$8,"Low Value",IF(Q1695&lt;Data_Validation!$B$9,"Medium Value","High Value"))</f>
        <v>Low Value</v>
      </c>
      <c r="Y1695" s="2" t="str">
        <f t="shared" si="240"/>
        <v>Stable</v>
      </c>
      <c r="Z1695" s="2" t="str">
        <f t="shared" si="241"/>
        <v>Check Data</v>
      </c>
    </row>
    <row r="1696" spans="1:26" x14ac:dyDescent="0.3">
      <c r="A1696" t="s">
        <v>1572</v>
      </c>
      <c r="B1696">
        <v>27</v>
      </c>
      <c r="C1696" t="s">
        <v>14</v>
      </c>
      <c r="D1696" t="s">
        <v>37</v>
      </c>
      <c r="E1696">
        <v>55.24</v>
      </c>
      <c r="F1696">
        <v>14</v>
      </c>
      <c r="G1696">
        <v>253</v>
      </c>
      <c r="H1696">
        <v>0</v>
      </c>
      <c r="I1696" t="s">
        <v>23</v>
      </c>
      <c r="J1696">
        <v>82.9</v>
      </c>
      <c r="K1696" s="1">
        <v>44365</v>
      </c>
      <c r="L1696">
        <v>14</v>
      </c>
      <c r="M1696">
        <v>0.14000000000000001</v>
      </c>
      <c r="N1696">
        <f>IF(E1696="",Data_Validation!$B$1,E1696)</f>
        <v>55.24</v>
      </c>
      <c r="O1696">
        <f>IF(J1696="",Data_Validation!$B$2,J1696)</f>
        <v>82.9</v>
      </c>
      <c r="P1696">
        <f t="shared" si="234"/>
        <v>1</v>
      </c>
      <c r="Q1696" s="2">
        <f>CustomerData[[#This Row],[avg_order_value_clean]]*CustomerData[[#This Row],[total_orders]]</f>
        <v>773.36</v>
      </c>
      <c r="R1696" s="2" t="str">
        <f t="shared" si="242"/>
        <v>Inactive</v>
      </c>
      <c r="S1696" s="2" t="str">
        <f t="shared" si="235"/>
        <v>Low Risk</v>
      </c>
      <c r="T1696" s="2" t="str">
        <f t="shared" si="236"/>
        <v>25-34</v>
      </c>
      <c r="U1696" s="1">
        <f t="shared" ca="1" si="237"/>
        <v>1896</v>
      </c>
      <c r="V1696" s="2" t="str">
        <f t="shared" si="238"/>
        <v>Low Loyalty</v>
      </c>
      <c r="W1696" s="2" t="str">
        <f t="shared" si="239"/>
        <v>Legitimate</v>
      </c>
      <c r="X1696" s="2" t="str">
        <f>IF(Q1696&lt;Data_Validation!$B$8,"Low Value",IF(Q1696&lt;Data_Validation!$B$9,"Medium Value","High Value"))</f>
        <v>Low Value</v>
      </c>
      <c r="Y1696" s="2" t="str">
        <f t="shared" si="240"/>
        <v>Stable</v>
      </c>
      <c r="Z1696" s="2" t="str">
        <f t="shared" si="241"/>
        <v>Check Data</v>
      </c>
    </row>
    <row r="1697" spans="1:26" x14ac:dyDescent="0.3">
      <c r="A1697" t="s">
        <v>1573</v>
      </c>
      <c r="B1697">
        <v>68</v>
      </c>
      <c r="C1697" t="s">
        <v>21</v>
      </c>
      <c r="D1697" t="s">
        <v>15</v>
      </c>
      <c r="E1697">
        <v>66.13</v>
      </c>
      <c r="F1697">
        <v>12</v>
      </c>
      <c r="G1697">
        <v>114</v>
      </c>
      <c r="H1697">
        <v>1</v>
      </c>
      <c r="I1697" t="s">
        <v>29</v>
      </c>
      <c r="J1697">
        <v>57</v>
      </c>
      <c r="K1697" s="1">
        <v>44984</v>
      </c>
      <c r="L1697">
        <v>85</v>
      </c>
      <c r="M1697">
        <v>0.45</v>
      </c>
      <c r="N1697">
        <f>IF(E1697="",Data_Validation!$B$1,E1697)</f>
        <v>66.13</v>
      </c>
      <c r="O1697">
        <f>IF(J1697="",Data_Validation!$B$2,J1697)</f>
        <v>57</v>
      </c>
      <c r="P1697">
        <f t="shared" si="234"/>
        <v>1</v>
      </c>
      <c r="Q1697" s="2">
        <f>CustomerData[[#This Row],[avg_order_value_clean]]*CustomerData[[#This Row],[total_orders]]</f>
        <v>793.56</v>
      </c>
      <c r="R1697" s="2" t="str">
        <f t="shared" si="242"/>
        <v>Inactive</v>
      </c>
      <c r="S1697" s="2" t="str">
        <f t="shared" si="235"/>
        <v>Medium Risk</v>
      </c>
      <c r="T1697" s="2" t="str">
        <f t="shared" si="236"/>
        <v>55+</v>
      </c>
      <c r="U1697" s="1">
        <f t="shared" ca="1" si="237"/>
        <v>1277</v>
      </c>
      <c r="V1697" s="2" t="str">
        <f t="shared" si="238"/>
        <v>High Loyalty</v>
      </c>
      <c r="W1697" s="2" t="str">
        <f t="shared" si="239"/>
        <v>Fraudulent</v>
      </c>
      <c r="X1697" s="2" t="str">
        <f>IF(Q1697&lt;Data_Validation!$B$8,"Low Value",IF(Q1697&lt;Data_Validation!$B$9,"Medium Value","High Value"))</f>
        <v>Low Value</v>
      </c>
      <c r="Y1697" s="2" t="str">
        <f t="shared" si="240"/>
        <v>Stable</v>
      </c>
      <c r="Z1697" s="2" t="str">
        <f t="shared" si="241"/>
        <v>Check Data</v>
      </c>
    </row>
    <row r="1698" spans="1:26" x14ac:dyDescent="0.3">
      <c r="A1698" t="s">
        <v>1574</v>
      </c>
      <c r="B1698">
        <v>20</v>
      </c>
      <c r="C1698" t="s">
        <v>14</v>
      </c>
      <c r="D1698" t="s">
        <v>37</v>
      </c>
      <c r="E1698">
        <v>177.36</v>
      </c>
      <c r="F1698">
        <v>9</v>
      </c>
      <c r="G1698">
        <v>341</v>
      </c>
      <c r="H1698">
        <v>0</v>
      </c>
      <c r="I1698" t="s">
        <v>23</v>
      </c>
      <c r="J1698">
        <v>88.5</v>
      </c>
      <c r="K1698" s="1">
        <v>44576</v>
      </c>
      <c r="L1698">
        <v>84</v>
      </c>
      <c r="M1698">
        <v>0.24</v>
      </c>
      <c r="N1698">
        <f>IF(E1698="",Data_Validation!$B$1,E1698)</f>
        <v>177.36</v>
      </c>
      <c r="O1698">
        <f>IF(J1698="",Data_Validation!$B$2,J1698)</f>
        <v>88.5</v>
      </c>
      <c r="P1698">
        <f t="shared" si="234"/>
        <v>2</v>
      </c>
      <c r="Q1698" s="2">
        <f>CustomerData[[#This Row],[avg_order_value_clean]]*CustomerData[[#This Row],[total_orders]]</f>
        <v>1596.2400000000002</v>
      </c>
      <c r="R1698" s="2" t="str">
        <f t="shared" si="242"/>
        <v>Inactive</v>
      </c>
      <c r="S1698" s="2" t="str">
        <f t="shared" si="235"/>
        <v>Medium Risk</v>
      </c>
      <c r="T1698" s="2" t="str">
        <f t="shared" si="236"/>
        <v>Under 25</v>
      </c>
      <c r="U1698" s="1">
        <f t="shared" ca="1" si="237"/>
        <v>1685</v>
      </c>
      <c r="V1698" s="2" t="str">
        <f t="shared" si="238"/>
        <v>High Loyalty</v>
      </c>
      <c r="W1698" s="2" t="str">
        <f t="shared" si="239"/>
        <v>Legitimate</v>
      </c>
      <c r="X1698" s="2" t="str">
        <f>IF(Q1698&lt;Data_Validation!$B$8,"Low Value",IF(Q1698&lt;Data_Validation!$B$9,"Medium Value","High Value"))</f>
        <v>High Value</v>
      </c>
      <c r="Y1698" s="2" t="str">
        <f t="shared" si="240"/>
        <v>High Value - Maintain</v>
      </c>
      <c r="Z1698" s="2" t="str">
        <f t="shared" si="241"/>
        <v>Check Data</v>
      </c>
    </row>
    <row r="1699" spans="1:26" x14ac:dyDescent="0.3">
      <c r="A1699" t="s">
        <v>1575</v>
      </c>
      <c r="B1699">
        <v>78</v>
      </c>
      <c r="C1699" t="s">
        <v>25</v>
      </c>
      <c r="D1699" t="s">
        <v>50</v>
      </c>
      <c r="E1699">
        <v>51.5</v>
      </c>
      <c r="F1699">
        <v>8</v>
      </c>
      <c r="G1699">
        <v>259</v>
      </c>
      <c r="H1699">
        <v>0</v>
      </c>
      <c r="I1699" t="s">
        <v>19</v>
      </c>
      <c r="J1699">
        <v>63.1</v>
      </c>
      <c r="K1699" s="1">
        <v>44452</v>
      </c>
      <c r="L1699">
        <v>5</v>
      </c>
      <c r="M1699">
        <v>0.23</v>
      </c>
      <c r="N1699">
        <f>IF(E1699="",Data_Validation!$B$1,E1699)</f>
        <v>51.5</v>
      </c>
      <c r="O1699">
        <f>IF(J1699="",Data_Validation!$B$2,J1699)</f>
        <v>63.1</v>
      </c>
      <c r="P1699">
        <f t="shared" si="234"/>
        <v>2</v>
      </c>
      <c r="Q1699" s="2">
        <f>CustomerData[[#This Row],[avg_order_value_clean]]*CustomerData[[#This Row],[total_orders]]</f>
        <v>412</v>
      </c>
      <c r="R1699" s="2" t="str">
        <f t="shared" si="242"/>
        <v>Inactive</v>
      </c>
      <c r="S1699" s="2" t="str">
        <f t="shared" si="235"/>
        <v>Medium Risk</v>
      </c>
      <c r="T1699" s="2" t="str">
        <f t="shared" si="236"/>
        <v>55+</v>
      </c>
      <c r="U1699" s="1">
        <f t="shared" ca="1" si="237"/>
        <v>1809</v>
      </c>
      <c r="V1699" s="2" t="str">
        <f t="shared" si="238"/>
        <v>Low Loyalty</v>
      </c>
      <c r="W1699" s="2" t="str">
        <f t="shared" si="239"/>
        <v>Legitimate</v>
      </c>
      <c r="X1699" s="2" t="str">
        <f>IF(Q1699&lt;Data_Validation!$B$8,"Low Value",IF(Q1699&lt;Data_Validation!$B$9,"Medium Value","High Value"))</f>
        <v>Low Value</v>
      </c>
      <c r="Y1699" s="2" t="str">
        <f t="shared" si="240"/>
        <v>Stable</v>
      </c>
      <c r="Z1699" s="2" t="str">
        <f t="shared" si="241"/>
        <v>Check Data</v>
      </c>
    </row>
    <row r="1700" spans="1:26" x14ac:dyDescent="0.3">
      <c r="A1700" t="s">
        <v>1576</v>
      </c>
      <c r="B1700">
        <v>29</v>
      </c>
      <c r="C1700" t="s">
        <v>14</v>
      </c>
      <c r="D1700" t="s">
        <v>22</v>
      </c>
      <c r="E1700">
        <v>86.9</v>
      </c>
      <c r="F1700">
        <v>6</v>
      </c>
      <c r="G1700">
        <v>1</v>
      </c>
      <c r="H1700">
        <v>0</v>
      </c>
      <c r="I1700" t="s">
        <v>29</v>
      </c>
      <c r="J1700">
        <v>93.5</v>
      </c>
      <c r="K1700" s="1">
        <v>44828</v>
      </c>
      <c r="L1700">
        <v>45</v>
      </c>
      <c r="M1700">
        <v>0.38</v>
      </c>
      <c r="N1700">
        <f>IF(E1700="",Data_Validation!$B$1,E1700)</f>
        <v>86.9</v>
      </c>
      <c r="O1700">
        <f>IF(J1700="",Data_Validation!$B$2,J1700)</f>
        <v>93.5</v>
      </c>
      <c r="P1700">
        <f t="shared" si="234"/>
        <v>1</v>
      </c>
      <c r="Q1700" s="2">
        <f>CustomerData[[#This Row],[avg_order_value_clean]]*CustomerData[[#This Row],[total_orders]]</f>
        <v>521.40000000000009</v>
      </c>
      <c r="R1700" s="2" t="str">
        <f t="shared" si="242"/>
        <v>Active</v>
      </c>
      <c r="S1700" s="2" t="str">
        <f t="shared" si="235"/>
        <v>Medium Risk</v>
      </c>
      <c r="T1700" s="2" t="str">
        <f t="shared" si="236"/>
        <v>25-34</v>
      </c>
      <c r="U1700" s="1">
        <f t="shared" ca="1" si="237"/>
        <v>1433</v>
      </c>
      <c r="V1700" s="2" t="str">
        <f t="shared" si="238"/>
        <v>Medium Loyalty</v>
      </c>
      <c r="W1700" s="2" t="str">
        <f t="shared" si="239"/>
        <v>Legitimate</v>
      </c>
      <c r="X1700" s="2" t="str">
        <f>IF(Q1700&lt;Data_Validation!$B$8,"Low Value",IF(Q1700&lt;Data_Validation!$B$9,"Medium Value","High Value"))</f>
        <v>Low Value</v>
      </c>
      <c r="Y1700" s="2" t="str">
        <f t="shared" si="240"/>
        <v>Stable</v>
      </c>
      <c r="Z1700" s="2" t="str">
        <f t="shared" si="241"/>
        <v>Check Data</v>
      </c>
    </row>
    <row r="1701" spans="1:26" x14ac:dyDescent="0.3">
      <c r="A1701" t="s">
        <v>1322</v>
      </c>
      <c r="B1701">
        <v>46</v>
      </c>
      <c r="C1701" t="s">
        <v>21</v>
      </c>
      <c r="D1701" t="s">
        <v>50</v>
      </c>
      <c r="E1701">
        <v>139.13999999999999</v>
      </c>
      <c r="F1701">
        <v>15</v>
      </c>
      <c r="G1701">
        <v>66</v>
      </c>
      <c r="H1701">
        <v>0</v>
      </c>
      <c r="I1701" t="s">
        <v>40</v>
      </c>
      <c r="J1701">
        <v>42.4</v>
      </c>
      <c r="K1701" s="1">
        <v>44466</v>
      </c>
      <c r="L1701">
        <v>59</v>
      </c>
      <c r="M1701">
        <v>7.0000000000000007E-2</v>
      </c>
      <c r="N1701">
        <f>IF(E1701="",Data_Validation!$B$1,E1701)</f>
        <v>139.13999999999999</v>
      </c>
      <c r="O1701">
        <f>IF(J1701="",Data_Validation!$B$2,J1701)</f>
        <v>42.4</v>
      </c>
      <c r="P1701">
        <f t="shared" si="234"/>
        <v>3</v>
      </c>
      <c r="Q1701" s="2">
        <f>CustomerData[[#This Row],[avg_order_value_clean]]*CustomerData[[#This Row],[total_orders]]</f>
        <v>2087.1</v>
      </c>
      <c r="R1701" s="2" t="str">
        <f t="shared" si="242"/>
        <v>At Risk</v>
      </c>
      <c r="S1701" s="2" t="str">
        <f t="shared" si="235"/>
        <v>Low Risk</v>
      </c>
      <c r="T1701" s="2" t="str">
        <f t="shared" si="236"/>
        <v>45-54</v>
      </c>
      <c r="U1701" s="1">
        <f t="shared" ca="1" si="237"/>
        <v>1795</v>
      </c>
      <c r="V1701" s="2" t="str">
        <f t="shared" si="238"/>
        <v>Medium Loyalty</v>
      </c>
      <c r="W1701" s="2" t="str">
        <f t="shared" si="239"/>
        <v>Legitimate</v>
      </c>
      <c r="X1701" s="2" t="str">
        <f>IF(Q1701&lt;Data_Validation!$B$8,"Low Value",IF(Q1701&lt;Data_Validation!$B$9,"Medium Value","High Value"))</f>
        <v>High Value</v>
      </c>
      <c r="Y1701" s="2" t="str">
        <f t="shared" si="240"/>
        <v>High Value - Maintain</v>
      </c>
      <c r="Z1701" s="2" t="str">
        <f t="shared" si="241"/>
        <v>Check Data</v>
      </c>
    </row>
    <row r="1702" spans="1:26" x14ac:dyDescent="0.3">
      <c r="A1702" t="s">
        <v>1577</v>
      </c>
      <c r="B1702">
        <v>65</v>
      </c>
      <c r="C1702" t="s">
        <v>21</v>
      </c>
      <c r="D1702" t="s">
        <v>37</v>
      </c>
      <c r="E1702">
        <v>63.8</v>
      </c>
      <c r="F1702">
        <v>9</v>
      </c>
      <c r="G1702">
        <v>285</v>
      </c>
      <c r="H1702">
        <v>1</v>
      </c>
      <c r="I1702" t="s">
        <v>16</v>
      </c>
      <c r="K1702" s="1">
        <v>44144</v>
      </c>
      <c r="L1702">
        <v>73</v>
      </c>
      <c r="M1702">
        <v>0.76</v>
      </c>
      <c r="N1702">
        <f>IF(E1702="",Data_Validation!$B$1,E1702)</f>
        <v>63.8</v>
      </c>
      <c r="O1702">
        <f>IF(J1702="",Data_Validation!$B$2,J1702)</f>
        <v>250</v>
      </c>
      <c r="P1702">
        <f t="shared" si="234"/>
        <v>1</v>
      </c>
      <c r="Q1702" s="2">
        <f>CustomerData[[#This Row],[avg_order_value_clean]]*CustomerData[[#This Row],[total_orders]]</f>
        <v>574.19999999999993</v>
      </c>
      <c r="R1702" s="2" t="str">
        <f t="shared" si="242"/>
        <v>Inactive</v>
      </c>
      <c r="S1702" s="2" t="str">
        <f t="shared" si="235"/>
        <v>High Risk</v>
      </c>
      <c r="T1702" s="2" t="str">
        <f t="shared" si="236"/>
        <v>55+</v>
      </c>
      <c r="U1702" s="1">
        <f t="shared" ca="1" si="237"/>
        <v>2117</v>
      </c>
      <c r="V1702" s="2" t="str">
        <f t="shared" si="238"/>
        <v>High Loyalty</v>
      </c>
      <c r="W1702" s="2" t="str">
        <f t="shared" si="239"/>
        <v>Fraudulent</v>
      </c>
      <c r="X1702" s="2" t="str">
        <f>IF(Q1702&lt;Data_Validation!$B$8,"Low Value",IF(Q1702&lt;Data_Validation!$B$9,"Medium Value","High Value"))</f>
        <v>Low Value</v>
      </c>
      <c r="Y1702" s="2" t="str">
        <f t="shared" si="240"/>
        <v>At Risk - Develop</v>
      </c>
      <c r="Z1702" s="2" t="str">
        <f t="shared" si="241"/>
        <v>Check Data</v>
      </c>
    </row>
    <row r="1703" spans="1:26" x14ac:dyDescent="0.3">
      <c r="A1703" t="s">
        <v>968</v>
      </c>
      <c r="B1703">
        <v>34</v>
      </c>
      <c r="C1703" t="s">
        <v>25</v>
      </c>
      <c r="D1703" t="s">
        <v>15</v>
      </c>
      <c r="E1703">
        <v>131.94</v>
      </c>
      <c r="F1703">
        <v>8</v>
      </c>
      <c r="G1703">
        <v>131</v>
      </c>
      <c r="H1703">
        <v>0</v>
      </c>
      <c r="I1703" t="s">
        <v>23</v>
      </c>
      <c r="J1703">
        <v>64.5</v>
      </c>
      <c r="K1703" s="1">
        <v>45362</v>
      </c>
      <c r="L1703">
        <v>94</v>
      </c>
      <c r="M1703">
        <v>0.27</v>
      </c>
      <c r="N1703">
        <f>IF(E1703="",Data_Validation!$B$1,E1703)</f>
        <v>131.94</v>
      </c>
      <c r="O1703">
        <f>IF(J1703="",Data_Validation!$B$2,J1703)</f>
        <v>64.5</v>
      </c>
      <c r="P1703">
        <f t="shared" si="234"/>
        <v>2</v>
      </c>
      <c r="Q1703" s="2">
        <f>CustomerData[[#This Row],[avg_order_value_clean]]*CustomerData[[#This Row],[total_orders]]</f>
        <v>1055.52</v>
      </c>
      <c r="R1703" s="2" t="str">
        <f t="shared" si="242"/>
        <v>Inactive</v>
      </c>
      <c r="S1703" s="2" t="str">
        <f t="shared" si="235"/>
        <v>Medium Risk</v>
      </c>
      <c r="T1703" s="2" t="str">
        <f t="shared" si="236"/>
        <v>25-34</v>
      </c>
      <c r="U1703" s="1">
        <f t="shared" ca="1" si="237"/>
        <v>899</v>
      </c>
      <c r="V1703" s="2" t="str">
        <f t="shared" si="238"/>
        <v>High Loyalty</v>
      </c>
      <c r="W1703" s="2" t="str">
        <f t="shared" si="239"/>
        <v>Legitimate</v>
      </c>
      <c r="X1703" s="2" t="str">
        <f>IF(Q1703&lt;Data_Validation!$B$8,"Low Value",IF(Q1703&lt;Data_Validation!$B$9,"Medium Value","High Value"))</f>
        <v>Low Value</v>
      </c>
      <c r="Y1703" s="2" t="str">
        <f t="shared" si="240"/>
        <v>Stable</v>
      </c>
      <c r="Z1703" s="2" t="str">
        <f t="shared" si="241"/>
        <v>Check Data</v>
      </c>
    </row>
    <row r="1704" spans="1:26" x14ac:dyDescent="0.3">
      <c r="A1704" t="s">
        <v>1378</v>
      </c>
      <c r="B1704">
        <v>24</v>
      </c>
      <c r="C1704" t="s">
        <v>14</v>
      </c>
      <c r="D1704" t="s">
        <v>50</v>
      </c>
      <c r="E1704">
        <v>94.65</v>
      </c>
      <c r="F1704">
        <v>7</v>
      </c>
      <c r="G1704">
        <v>47</v>
      </c>
      <c r="H1704">
        <v>0</v>
      </c>
      <c r="I1704" t="s">
        <v>16</v>
      </c>
      <c r="J1704">
        <v>77.5</v>
      </c>
      <c r="K1704" s="1">
        <v>44870</v>
      </c>
      <c r="L1704">
        <v>43</v>
      </c>
      <c r="M1704">
        <v>0.46</v>
      </c>
      <c r="N1704">
        <f>IF(E1704="",Data_Validation!$B$1,E1704)</f>
        <v>94.65</v>
      </c>
      <c r="O1704">
        <f>IF(J1704="",Data_Validation!$B$2,J1704)</f>
        <v>77.5</v>
      </c>
      <c r="P1704">
        <f t="shared" si="234"/>
        <v>2</v>
      </c>
      <c r="Q1704" s="2">
        <f>CustomerData[[#This Row],[avg_order_value_clean]]*CustomerData[[#This Row],[total_orders]]</f>
        <v>662.55000000000007</v>
      </c>
      <c r="R1704" s="2" t="str">
        <f t="shared" si="242"/>
        <v>At Risk</v>
      </c>
      <c r="S1704" s="2" t="str">
        <f t="shared" si="235"/>
        <v>Medium Risk</v>
      </c>
      <c r="T1704" s="2" t="str">
        <f t="shared" si="236"/>
        <v>Under 25</v>
      </c>
      <c r="U1704" s="1">
        <f t="shared" ca="1" si="237"/>
        <v>1391</v>
      </c>
      <c r="V1704" s="2" t="str">
        <f t="shared" si="238"/>
        <v>Medium Loyalty</v>
      </c>
      <c r="W1704" s="2" t="str">
        <f t="shared" si="239"/>
        <v>Legitimate</v>
      </c>
      <c r="X1704" s="2" t="str">
        <f>IF(Q1704&lt;Data_Validation!$B$8,"Low Value",IF(Q1704&lt;Data_Validation!$B$9,"Medium Value","High Value"))</f>
        <v>Low Value</v>
      </c>
      <c r="Y1704" s="2" t="str">
        <f t="shared" si="240"/>
        <v>Stable</v>
      </c>
      <c r="Z1704" s="2" t="str">
        <f t="shared" si="241"/>
        <v>Check Data</v>
      </c>
    </row>
    <row r="1705" spans="1:26" x14ac:dyDescent="0.3">
      <c r="A1705" t="s">
        <v>259</v>
      </c>
      <c r="B1705">
        <v>30</v>
      </c>
      <c r="C1705" t="s">
        <v>21</v>
      </c>
      <c r="D1705" t="s">
        <v>18</v>
      </c>
      <c r="E1705">
        <v>122.8</v>
      </c>
      <c r="F1705">
        <v>12</v>
      </c>
      <c r="G1705">
        <v>42</v>
      </c>
      <c r="H1705">
        <v>0</v>
      </c>
      <c r="I1705" t="s">
        <v>29</v>
      </c>
      <c r="J1705">
        <v>69.099999999999994</v>
      </c>
      <c r="K1705" s="1">
        <v>45731</v>
      </c>
      <c r="L1705">
        <v>53</v>
      </c>
      <c r="M1705">
        <v>0.28999999999999998</v>
      </c>
      <c r="N1705">
        <f>IF(E1705="",Data_Validation!$B$1,E1705)</f>
        <v>122.8</v>
      </c>
      <c r="O1705">
        <f>IF(J1705="",Data_Validation!$B$2,J1705)</f>
        <v>69.099999999999994</v>
      </c>
      <c r="P1705">
        <f t="shared" si="234"/>
        <v>2</v>
      </c>
      <c r="Q1705" s="2">
        <f>CustomerData[[#This Row],[avg_order_value_clean]]*CustomerData[[#This Row],[total_orders]]</f>
        <v>1473.6</v>
      </c>
      <c r="R1705" s="2" t="str">
        <f t="shared" si="242"/>
        <v>At Risk</v>
      </c>
      <c r="S1705" s="2" t="str">
        <f t="shared" si="235"/>
        <v>Medium Risk</v>
      </c>
      <c r="T1705" s="2" t="str">
        <f t="shared" si="236"/>
        <v>25-34</v>
      </c>
      <c r="U1705" s="1">
        <f t="shared" ca="1" si="237"/>
        <v>530</v>
      </c>
      <c r="V1705" s="2" t="str">
        <f t="shared" si="238"/>
        <v>Medium Loyalty</v>
      </c>
      <c r="W1705" s="2" t="str">
        <f t="shared" si="239"/>
        <v>Legitimate</v>
      </c>
      <c r="X1705" s="2" t="str">
        <f>IF(Q1705&lt;Data_Validation!$B$8,"Low Value",IF(Q1705&lt;Data_Validation!$B$9,"Medium Value","High Value"))</f>
        <v>Low Value</v>
      </c>
      <c r="Y1705" s="2" t="str">
        <f t="shared" si="240"/>
        <v>Stable</v>
      </c>
      <c r="Z1705" s="2" t="str">
        <f t="shared" si="241"/>
        <v>Check Data</v>
      </c>
    </row>
    <row r="1706" spans="1:26" x14ac:dyDescent="0.3">
      <c r="A1706" t="s">
        <v>1578</v>
      </c>
      <c r="B1706">
        <v>73</v>
      </c>
      <c r="C1706" t="s">
        <v>14</v>
      </c>
      <c r="D1706" t="s">
        <v>50</v>
      </c>
      <c r="E1706">
        <v>146.11000000000001</v>
      </c>
      <c r="F1706">
        <v>9</v>
      </c>
      <c r="G1706">
        <v>92</v>
      </c>
      <c r="H1706">
        <v>0</v>
      </c>
      <c r="I1706" t="s">
        <v>16</v>
      </c>
      <c r="J1706">
        <v>72.5</v>
      </c>
      <c r="K1706" s="1">
        <v>45544</v>
      </c>
      <c r="L1706">
        <v>27</v>
      </c>
      <c r="M1706">
        <v>0.39</v>
      </c>
      <c r="N1706">
        <f>IF(E1706="",Data_Validation!$B$1,E1706)</f>
        <v>146.11000000000001</v>
      </c>
      <c r="O1706">
        <f>IF(J1706="",Data_Validation!$B$2,J1706)</f>
        <v>72.5</v>
      </c>
      <c r="P1706">
        <f t="shared" si="234"/>
        <v>1</v>
      </c>
      <c r="Q1706" s="2">
        <f>CustomerData[[#This Row],[avg_order_value_clean]]*CustomerData[[#This Row],[total_orders]]</f>
        <v>1314.9900000000002</v>
      </c>
      <c r="R1706" s="2" t="str">
        <f t="shared" si="242"/>
        <v>Inactive</v>
      </c>
      <c r="S1706" s="2" t="str">
        <f t="shared" si="235"/>
        <v>Medium Risk</v>
      </c>
      <c r="T1706" s="2" t="str">
        <f t="shared" si="236"/>
        <v>55+</v>
      </c>
      <c r="U1706" s="1">
        <f t="shared" ca="1" si="237"/>
        <v>717</v>
      </c>
      <c r="V1706" s="2" t="str">
        <f t="shared" si="238"/>
        <v>Low Loyalty</v>
      </c>
      <c r="W1706" s="2" t="str">
        <f t="shared" si="239"/>
        <v>Legitimate</v>
      </c>
      <c r="X1706" s="2" t="str">
        <f>IF(Q1706&lt;Data_Validation!$B$8,"Low Value",IF(Q1706&lt;Data_Validation!$B$9,"Medium Value","High Value"))</f>
        <v>Low Value</v>
      </c>
      <c r="Y1706" s="2" t="str">
        <f t="shared" si="240"/>
        <v>Stable</v>
      </c>
      <c r="Z1706" s="2" t="str">
        <f t="shared" si="241"/>
        <v>Check Data</v>
      </c>
    </row>
    <row r="1707" spans="1:26" x14ac:dyDescent="0.3">
      <c r="A1707" t="s">
        <v>1579</v>
      </c>
      <c r="B1707">
        <v>19</v>
      </c>
      <c r="C1707" t="s">
        <v>14</v>
      </c>
      <c r="D1707" t="s">
        <v>15</v>
      </c>
      <c r="E1707">
        <v>129.84</v>
      </c>
      <c r="F1707">
        <v>10</v>
      </c>
      <c r="G1707">
        <v>140</v>
      </c>
      <c r="H1707">
        <v>0</v>
      </c>
      <c r="I1707" t="s">
        <v>19</v>
      </c>
      <c r="J1707">
        <v>2.9</v>
      </c>
      <c r="K1707" s="1">
        <v>44606</v>
      </c>
      <c r="L1707">
        <v>69</v>
      </c>
      <c r="M1707">
        <v>0.1</v>
      </c>
      <c r="N1707">
        <f>IF(E1707="",Data_Validation!$B$1,E1707)</f>
        <v>129.84</v>
      </c>
      <c r="O1707">
        <f>IF(J1707="",Data_Validation!$B$2,J1707)</f>
        <v>2.9</v>
      </c>
      <c r="P1707">
        <f t="shared" si="234"/>
        <v>1</v>
      </c>
      <c r="Q1707" s="2">
        <f>CustomerData[[#This Row],[avg_order_value_clean]]*CustomerData[[#This Row],[total_orders]]</f>
        <v>1298.4000000000001</v>
      </c>
      <c r="R1707" s="2" t="str">
        <f t="shared" si="242"/>
        <v>Inactive</v>
      </c>
      <c r="S1707" s="2" t="str">
        <f t="shared" si="235"/>
        <v>Low Risk</v>
      </c>
      <c r="T1707" s="2" t="str">
        <f t="shared" si="236"/>
        <v>Under 25</v>
      </c>
      <c r="U1707" s="1">
        <f t="shared" ca="1" si="237"/>
        <v>1655</v>
      </c>
      <c r="V1707" s="2" t="str">
        <f t="shared" si="238"/>
        <v>Medium Loyalty</v>
      </c>
      <c r="W1707" s="2" t="str">
        <f t="shared" si="239"/>
        <v>Legitimate</v>
      </c>
      <c r="X1707" s="2" t="str">
        <f>IF(Q1707&lt;Data_Validation!$B$8,"Low Value",IF(Q1707&lt;Data_Validation!$B$9,"Medium Value","High Value"))</f>
        <v>Low Value</v>
      </c>
      <c r="Y1707" s="2" t="str">
        <f t="shared" si="240"/>
        <v>Stable</v>
      </c>
      <c r="Z1707" s="2" t="str">
        <f t="shared" si="241"/>
        <v>Check Data</v>
      </c>
    </row>
    <row r="1708" spans="1:26" x14ac:dyDescent="0.3">
      <c r="A1708" t="s">
        <v>1580</v>
      </c>
      <c r="B1708">
        <v>21</v>
      </c>
      <c r="C1708" t="s">
        <v>21</v>
      </c>
      <c r="D1708" t="s">
        <v>50</v>
      </c>
      <c r="E1708">
        <v>239.44</v>
      </c>
      <c r="F1708">
        <v>10</v>
      </c>
      <c r="G1708">
        <v>46</v>
      </c>
      <c r="H1708">
        <v>0</v>
      </c>
      <c r="I1708" t="s">
        <v>29</v>
      </c>
      <c r="J1708">
        <v>96.5</v>
      </c>
      <c r="K1708" s="1">
        <v>44889</v>
      </c>
      <c r="L1708">
        <v>69</v>
      </c>
      <c r="M1708">
        <v>0.45</v>
      </c>
      <c r="N1708">
        <f>IF(E1708="",Data_Validation!$B$1,E1708)</f>
        <v>239.44</v>
      </c>
      <c r="O1708">
        <f>IF(J1708="",Data_Validation!$B$2,J1708)</f>
        <v>96.5</v>
      </c>
      <c r="P1708">
        <f t="shared" si="234"/>
        <v>1</v>
      </c>
      <c r="Q1708" s="2">
        <f>CustomerData[[#This Row],[avg_order_value_clean]]*CustomerData[[#This Row],[total_orders]]</f>
        <v>2394.4</v>
      </c>
      <c r="R1708" s="2" t="str">
        <f t="shared" si="242"/>
        <v>At Risk</v>
      </c>
      <c r="S1708" s="2" t="str">
        <f t="shared" si="235"/>
        <v>Medium Risk</v>
      </c>
      <c r="T1708" s="2" t="str">
        <f t="shared" si="236"/>
        <v>Under 25</v>
      </c>
      <c r="U1708" s="1">
        <f t="shared" ca="1" si="237"/>
        <v>1372</v>
      </c>
      <c r="V1708" s="2" t="str">
        <f t="shared" si="238"/>
        <v>Medium Loyalty</v>
      </c>
      <c r="W1708" s="2" t="str">
        <f t="shared" si="239"/>
        <v>Legitimate</v>
      </c>
      <c r="X1708" s="2" t="str">
        <f>IF(Q1708&lt;Data_Validation!$B$8,"Low Value",IF(Q1708&lt;Data_Validation!$B$9,"Medium Value","High Value"))</f>
        <v>High Value</v>
      </c>
      <c r="Y1708" s="2" t="str">
        <f t="shared" si="240"/>
        <v>High Value - Maintain</v>
      </c>
      <c r="Z1708" s="2" t="str">
        <f t="shared" si="241"/>
        <v>Check Data</v>
      </c>
    </row>
    <row r="1709" spans="1:26" x14ac:dyDescent="0.3">
      <c r="A1709" t="s">
        <v>820</v>
      </c>
      <c r="B1709">
        <v>27</v>
      </c>
      <c r="C1709" t="s">
        <v>21</v>
      </c>
      <c r="D1709" t="s">
        <v>35</v>
      </c>
      <c r="E1709">
        <v>99.02</v>
      </c>
      <c r="F1709">
        <v>8</v>
      </c>
      <c r="G1709">
        <v>230</v>
      </c>
      <c r="H1709">
        <v>0</v>
      </c>
      <c r="I1709" t="s">
        <v>29</v>
      </c>
      <c r="J1709">
        <v>26.4</v>
      </c>
      <c r="K1709" s="1">
        <v>45389</v>
      </c>
      <c r="L1709">
        <v>48</v>
      </c>
      <c r="M1709">
        <v>0.17</v>
      </c>
      <c r="N1709">
        <f>IF(E1709="",Data_Validation!$B$1,E1709)</f>
        <v>99.02</v>
      </c>
      <c r="O1709">
        <f>IF(J1709="",Data_Validation!$B$2,J1709)</f>
        <v>26.4</v>
      </c>
      <c r="P1709">
        <f t="shared" si="234"/>
        <v>2</v>
      </c>
      <c r="Q1709" s="2">
        <f>CustomerData[[#This Row],[avg_order_value_clean]]*CustomerData[[#This Row],[total_orders]]</f>
        <v>792.16</v>
      </c>
      <c r="R1709" s="2" t="str">
        <f t="shared" si="242"/>
        <v>Inactive</v>
      </c>
      <c r="S1709" s="2" t="str">
        <f t="shared" si="235"/>
        <v>Low Risk</v>
      </c>
      <c r="T1709" s="2" t="str">
        <f t="shared" si="236"/>
        <v>25-34</v>
      </c>
      <c r="U1709" s="1">
        <f t="shared" ca="1" si="237"/>
        <v>872</v>
      </c>
      <c r="V1709" s="2" t="str">
        <f t="shared" si="238"/>
        <v>Medium Loyalty</v>
      </c>
      <c r="W1709" s="2" t="str">
        <f t="shared" si="239"/>
        <v>Legitimate</v>
      </c>
      <c r="X1709" s="2" t="str">
        <f>IF(Q1709&lt;Data_Validation!$B$8,"Low Value",IF(Q1709&lt;Data_Validation!$B$9,"Medium Value","High Value"))</f>
        <v>Low Value</v>
      </c>
      <c r="Y1709" s="2" t="str">
        <f t="shared" si="240"/>
        <v>Stable</v>
      </c>
      <c r="Z1709" s="2" t="str">
        <f t="shared" si="241"/>
        <v>Check Data</v>
      </c>
    </row>
    <row r="1710" spans="1:26" x14ac:dyDescent="0.3">
      <c r="A1710" t="s">
        <v>1581</v>
      </c>
      <c r="B1710">
        <v>56</v>
      </c>
      <c r="C1710" t="s">
        <v>21</v>
      </c>
      <c r="D1710" t="s">
        <v>28</v>
      </c>
      <c r="E1710">
        <v>52.4</v>
      </c>
      <c r="F1710">
        <v>12</v>
      </c>
      <c r="G1710">
        <v>223</v>
      </c>
      <c r="H1710">
        <v>0</v>
      </c>
      <c r="I1710" t="s">
        <v>23</v>
      </c>
      <c r="J1710">
        <v>41.4</v>
      </c>
      <c r="K1710" s="1">
        <v>44888</v>
      </c>
      <c r="L1710">
        <v>79</v>
      </c>
      <c r="M1710">
        <v>0.23</v>
      </c>
      <c r="N1710">
        <f>IF(E1710="",Data_Validation!$B$1,E1710)</f>
        <v>52.4</v>
      </c>
      <c r="O1710">
        <f>IF(J1710="",Data_Validation!$B$2,J1710)</f>
        <v>41.4</v>
      </c>
      <c r="P1710">
        <f t="shared" si="234"/>
        <v>1</v>
      </c>
      <c r="Q1710" s="2">
        <f>CustomerData[[#This Row],[avg_order_value_clean]]*CustomerData[[#This Row],[total_orders]]</f>
        <v>628.79999999999995</v>
      </c>
      <c r="R1710" s="2" t="str">
        <f t="shared" si="242"/>
        <v>Inactive</v>
      </c>
      <c r="S1710" s="2" t="str">
        <f t="shared" si="235"/>
        <v>Medium Risk</v>
      </c>
      <c r="T1710" s="2" t="str">
        <f t="shared" si="236"/>
        <v>55+</v>
      </c>
      <c r="U1710" s="1">
        <f t="shared" ca="1" si="237"/>
        <v>1373</v>
      </c>
      <c r="V1710" s="2" t="str">
        <f t="shared" si="238"/>
        <v>High Loyalty</v>
      </c>
      <c r="W1710" s="2" t="str">
        <f t="shared" si="239"/>
        <v>Legitimate</v>
      </c>
      <c r="X1710" s="2" t="str">
        <f>IF(Q1710&lt;Data_Validation!$B$8,"Low Value",IF(Q1710&lt;Data_Validation!$B$9,"Medium Value","High Value"))</f>
        <v>Low Value</v>
      </c>
      <c r="Y1710" s="2" t="str">
        <f t="shared" si="240"/>
        <v>Stable</v>
      </c>
      <c r="Z1710" s="2" t="str">
        <f t="shared" si="241"/>
        <v>Check Data</v>
      </c>
    </row>
    <row r="1711" spans="1:26" x14ac:dyDescent="0.3">
      <c r="A1711" t="s">
        <v>1582</v>
      </c>
      <c r="B1711">
        <v>41</v>
      </c>
      <c r="C1711" t="s">
        <v>14</v>
      </c>
      <c r="D1711" t="s">
        <v>26</v>
      </c>
      <c r="E1711">
        <v>150.4</v>
      </c>
      <c r="F1711">
        <v>8</v>
      </c>
      <c r="G1711">
        <v>283</v>
      </c>
      <c r="H1711">
        <v>0</v>
      </c>
      <c r="I1711" t="s">
        <v>29</v>
      </c>
      <c r="J1711">
        <v>41.8</v>
      </c>
      <c r="K1711" s="1">
        <v>44031</v>
      </c>
      <c r="L1711">
        <v>73</v>
      </c>
      <c r="M1711">
        <v>0.16</v>
      </c>
      <c r="N1711">
        <f>IF(E1711="",Data_Validation!$B$1,E1711)</f>
        <v>150.4</v>
      </c>
      <c r="O1711">
        <f>IF(J1711="",Data_Validation!$B$2,J1711)</f>
        <v>41.8</v>
      </c>
      <c r="P1711">
        <f t="shared" si="234"/>
        <v>1</v>
      </c>
      <c r="Q1711" s="2">
        <f>CustomerData[[#This Row],[avg_order_value_clean]]*CustomerData[[#This Row],[total_orders]]</f>
        <v>1203.2</v>
      </c>
      <c r="R1711" s="2" t="str">
        <f t="shared" si="242"/>
        <v>Inactive</v>
      </c>
      <c r="S1711" s="2" t="str">
        <f t="shared" si="235"/>
        <v>Low Risk</v>
      </c>
      <c r="T1711" s="2" t="str">
        <f t="shared" si="236"/>
        <v>35-44</v>
      </c>
      <c r="U1711" s="1">
        <f t="shared" ca="1" si="237"/>
        <v>2230</v>
      </c>
      <c r="V1711" s="2" t="str">
        <f t="shared" si="238"/>
        <v>High Loyalty</v>
      </c>
      <c r="W1711" s="2" t="str">
        <f t="shared" si="239"/>
        <v>Legitimate</v>
      </c>
      <c r="X1711" s="2" t="str">
        <f>IF(Q1711&lt;Data_Validation!$B$8,"Low Value",IF(Q1711&lt;Data_Validation!$B$9,"Medium Value","High Value"))</f>
        <v>Low Value</v>
      </c>
      <c r="Y1711" s="2" t="str">
        <f t="shared" si="240"/>
        <v>Stable</v>
      </c>
      <c r="Z1711" s="2" t="str">
        <f t="shared" si="241"/>
        <v>Check Data</v>
      </c>
    </row>
    <row r="1712" spans="1:26" x14ac:dyDescent="0.3">
      <c r="A1712" t="s">
        <v>1583</v>
      </c>
      <c r="B1712">
        <v>34</v>
      </c>
      <c r="C1712" t="s">
        <v>14</v>
      </c>
      <c r="D1712" t="s">
        <v>37</v>
      </c>
      <c r="F1712">
        <v>9</v>
      </c>
      <c r="G1712">
        <v>36</v>
      </c>
      <c r="H1712">
        <v>0</v>
      </c>
      <c r="I1712" t="s">
        <v>19</v>
      </c>
      <c r="J1712">
        <v>90.7</v>
      </c>
      <c r="K1712" s="1">
        <v>44680</v>
      </c>
      <c r="L1712">
        <v>25</v>
      </c>
      <c r="M1712">
        <v>0.41</v>
      </c>
      <c r="N1712">
        <f>IF(E1712="",Data_Validation!$B$1,E1712)</f>
        <v>250</v>
      </c>
      <c r="O1712">
        <f>IF(J1712="",Data_Validation!$B$2,J1712)</f>
        <v>90.7</v>
      </c>
      <c r="P1712">
        <f t="shared" si="234"/>
        <v>1</v>
      </c>
      <c r="Q1712" s="2">
        <f>CustomerData[[#This Row],[avg_order_value_clean]]*CustomerData[[#This Row],[total_orders]]</f>
        <v>2250</v>
      </c>
      <c r="R1712" s="2" t="str">
        <f t="shared" si="242"/>
        <v>At Risk</v>
      </c>
      <c r="S1712" s="2" t="str">
        <f t="shared" si="235"/>
        <v>Medium Risk</v>
      </c>
      <c r="T1712" s="2" t="str">
        <f t="shared" si="236"/>
        <v>25-34</v>
      </c>
      <c r="U1712" s="1">
        <f t="shared" ca="1" si="237"/>
        <v>1581</v>
      </c>
      <c r="V1712" s="2" t="str">
        <f t="shared" si="238"/>
        <v>Low Loyalty</v>
      </c>
      <c r="W1712" s="2" t="str">
        <f t="shared" si="239"/>
        <v>Legitimate</v>
      </c>
      <c r="X1712" s="2" t="str">
        <f>IF(Q1712&lt;Data_Validation!$B$8,"Low Value",IF(Q1712&lt;Data_Validation!$B$9,"Medium Value","High Value"))</f>
        <v>High Value</v>
      </c>
      <c r="Y1712" s="2" t="str">
        <f t="shared" si="240"/>
        <v>High Value - Maintain</v>
      </c>
      <c r="Z1712" s="2" t="str">
        <f t="shared" si="241"/>
        <v>Check Data</v>
      </c>
    </row>
    <row r="1713" spans="1:26" x14ac:dyDescent="0.3">
      <c r="A1713" t="s">
        <v>591</v>
      </c>
      <c r="B1713">
        <v>69</v>
      </c>
      <c r="C1713" t="s">
        <v>14</v>
      </c>
      <c r="D1713" t="s">
        <v>35</v>
      </c>
      <c r="E1713">
        <v>102.7</v>
      </c>
      <c r="F1713">
        <v>12</v>
      </c>
      <c r="G1713">
        <v>27</v>
      </c>
      <c r="H1713">
        <v>0</v>
      </c>
      <c r="I1713" t="s">
        <v>23</v>
      </c>
      <c r="J1713">
        <v>74.400000000000006</v>
      </c>
      <c r="K1713" s="1">
        <v>45133</v>
      </c>
      <c r="L1713">
        <v>8</v>
      </c>
      <c r="M1713">
        <v>0.36</v>
      </c>
      <c r="N1713">
        <f>IF(E1713="",Data_Validation!$B$1,E1713)</f>
        <v>102.7</v>
      </c>
      <c r="O1713">
        <f>IF(J1713="",Data_Validation!$B$2,J1713)</f>
        <v>74.400000000000006</v>
      </c>
      <c r="P1713">
        <f t="shared" si="234"/>
        <v>2</v>
      </c>
      <c r="Q1713" s="2">
        <f>CustomerData[[#This Row],[avg_order_value_clean]]*CustomerData[[#This Row],[total_orders]]</f>
        <v>1232.4000000000001</v>
      </c>
      <c r="R1713" s="2" t="str">
        <f t="shared" si="242"/>
        <v>Active</v>
      </c>
      <c r="S1713" s="2" t="str">
        <f t="shared" si="235"/>
        <v>Medium Risk</v>
      </c>
      <c r="T1713" s="2" t="str">
        <f t="shared" si="236"/>
        <v>55+</v>
      </c>
      <c r="U1713" s="1">
        <f t="shared" ca="1" si="237"/>
        <v>1128</v>
      </c>
      <c r="V1713" s="2" t="str">
        <f t="shared" si="238"/>
        <v>Low Loyalty</v>
      </c>
      <c r="W1713" s="2" t="str">
        <f t="shared" si="239"/>
        <v>Legitimate</v>
      </c>
      <c r="X1713" s="2" t="str">
        <f>IF(Q1713&lt;Data_Validation!$B$8,"Low Value",IF(Q1713&lt;Data_Validation!$B$9,"Medium Value","High Value"))</f>
        <v>Low Value</v>
      </c>
      <c r="Y1713" s="2" t="str">
        <f t="shared" si="240"/>
        <v>Stable</v>
      </c>
      <c r="Z1713" s="2" t="str">
        <f t="shared" si="241"/>
        <v>Check Data</v>
      </c>
    </row>
    <row r="1714" spans="1:26" x14ac:dyDescent="0.3">
      <c r="A1714" t="s">
        <v>1584</v>
      </c>
      <c r="B1714">
        <v>23</v>
      </c>
      <c r="C1714" t="s">
        <v>14</v>
      </c>
      <c r="D1714" t="s">
        <v>26</v>
      </c>
      <c r="E1714">
        <v>108.8</v>
      </c>
      <c r="F1714">
        <v>11</v>
      </c>
      <c r="G1714">
        <v>157</v>
      </c>
      <c r="H1714">
        <v>0</v>
      </c>
      <c r="I1714" t="s">
        <v>19</v>
      </c>
      <c r="J1714">
        <v>62</v>
      </c>
      <c r="K1714" s="1">
        <v>45722</v>
      </c>
      <c r="L1714">
        <v>78</v>
      </c>
      <c r="M1714">
        <v>0.28000000000000003</v>
      </c>
      <c r="N1714">
        <f>IF(E1714="",Data_Validation!$B$1,E1714)</f>
        <v>108.8</v>
      </c>
      <c r="O1714">
        <f>IF(J1714="",Data_Validation!$B$2,J1714)</f>
        <v>62</v>
      </c>
      <c r="P1714">
        <f t="shared" si="234"/>
        <v>1</v>
      </c>
      <c r="Q1714" s="2">
        <f>CustomerData[[#This Row],[avg_order_value_clean]]*CustomerData[[#This Row],[total_orders]]</f>
        <v>1196.8</v>
      </c>
      <c r="R1714" s="2" t="str">
        <f t="shared" si="242"/>
        <v>Inactive</v>
      </c>
      <c r="S1714" s="2" t="str">
        <f t="shared" si="235"/>
        <v>Medium Risk</v>
      </c>
      <c r="T1714" s="2" t="str">
        <f t="shared" si="236"/>
        <v>Under 25</v>
      </c>
      <c r="U1714" s="1">
        <f t="shared" ca="1" si="237"/>
        <v>539</v>
      </c>
      <c r="V1714" s="2" t="str">
        <f t="shared" si="238"/>
        <v>High Loyalty</v>
      </c>
      <c r="W1714" s="2" t="str">
        <f t="shared" si="239"/>
        <v>Legitimate</v>
      </c>
      <c r="X1714" s="2" t="str">
        <f>IF(Q1714&lt;Data_Validation!$B$8,"Low Value",IF(Q1714&lt;Data_Validation!$B$9,"Medium Value","High Value"))</f>
        <v>Low Value</v>
      </c>
      <c r="Y1714" s="2" t="str">
        <f t="shared" si="240"/>
        <v>Stable</v>
      </c>
      <c r="Z1714" s="2" t="str">
        <f t="shared" si="241"/>
        <v>Check Data</v>
      </c>
    </row>
    <row r="1715" spans="1:26" x14ac:dyDescent="0.3">
      <c r="A1715" t="s">
        <v>1585</v>
      </c>
      <c r="B1715">
        <v>36</v>
      </c>
      <c r="C1715" t="s">
        <v>14</v>
      </c>
      <c r="D1715" t="s">
        <v>28</v>
      </c>
      <c r="E1715">
        <v>99.35</v>
      </c>
      <c r="F1715">
        <v>13</v>
      </c>
      <c r="G1715">
        <v>221</v>
      </c>
      <c r="H1715">
        <v>0</v>
      </c>
      <c r="I1715" t="s">
        <v>40</v>
      </c>
      <c r="J1715">
        <v>12</v>
      </c>
      <c r="K1715" s="1">
        <v>44633</v>
      </c>
      <c r="L1715">
        <v>32</v>
      </c>
      <c r="M1715">
        <v>0.09</v>
      </c>
      <c r="N1715">
        <f>IF(E1715="",Data_Validation!$B$1,E1715)</f>
        <v>99.35</v>
      </c>
      <c r="O1715">
        <f>IF(J1715="",Data_Validation!$B$2,J1715)</f>
        <v>12</v>
      </c>
      <c r="P1715">
        <f t="shared" si="234"/>
        <v>2</v>
      </c>
      <c r="Q1715" s="2">
        <f>CustomerData[[#This Row],[avg_order_value_clean]]*CustomerData[[#This Row],[total_orders]]</f>
        <v>1291.55</v>
      </c>
      <c r="R1715" s="2" t="str">
        <f t="shared" si="242"/>
        <v>Inactive</v>
      </c>
      <c r="S1715" s="2" t="str">
        <f t="shared" si="235"/>
        <v>Low Risk</v>
      </c>
      <c r="T1715" s="2" t="str">
        <f t="shared" si="236"/>
        <v>35-44</v>
      </c>
      <c r="U1715" s="1">
        <f t="shared" ca="1" si="237"/>
        <v>1628</v>
      </c>
      <c r="V1715" s="2" t="str">
        <f t="shared" si="238"/>
        <v>Low Loyalty</v>
      </c>
      <c r="W1715" s="2" t="str">
        <f t="shared" si="239"/>
        <v>Legitimate</v>
      </c>
      <c r="X1715" s="2" t="str">
        <f>IF(Q1715&lt;Data_Validation!$B$8,"Low Value",IF(Q1715&lt;Data_Validation!$B$9,"Medium Value","High Value"))</f>
        <v>Low Value</v>
      </c>
      <c r="Y1715" s="2" t="str">
        <f t="shared" si="240"/>
        <v>Stable</v>
      </c>
      <c r="Z1715" s="2" t="str">
        <f t="shared" si="241"/>
        <v>Check Data</v>
      </c>
    </row>
    <row r="1716" spans="1:26" x14ac:dyDescent="0.3">
      <c r="A1716" t="s">
        <v>1586</v>
      </c>
      <c r="B1716">
        <v>22</v>
      </c>
      <c r="C1716" t="s">
        <v>14</v>
      </c>
      <c r="D1716" t="s">
        <v>35</v>
      </c>
      <c r="E1716">
        <v>93.17</v>
      </c>
      <c r="F1716">
        <v>14</v>
      </c>
      <c r="G1716">
        <v>8</v>
      </c>
      <c r="H1716">
        <v>0</v>
      </c>
      <c r="I1716" t="s">
        <v>23</v>
      </c>
      <c r="J1716">
        <v>32.299999999999997</v>
      </c>
      <c r="K1716" s="1">
        <v>44942</v>
      </c>
      <c r="L1716">
        <v>95</v>
      </c>
      <c r="M1716">
        <v>0.38</v>
      </c>
      <c r="N1716">
        <f>IF(E1716="",Data_Validation!$B$1,E1716)</f>
        <v>93.17</v>
      </c>
      <c r="O1716">
        <f>IF(J1716="",Data_Validation!$B$2,J1716)</f>
        <v>32.299999999999997</v>
      </c>
      <c r="P1716">
        <f t="shared" si="234"/>
        <v>2</v>
      </c>
      <c r="Q1716" s="2">
        <f>CustomerData[[#This Row],[avg_order_value_clean]]*CustomerData[[#This Row],[total_orders]]</f>
        <v>1304.3800000000001</v>
      </c>
      <c r="R1716" s="2" t="str">
        <f t="shared" si="242"/>
        <v>Active</v>
      </c>
      <c r="S1716" s="2" t="str">
        <f t="shared" si="235"/>
        <v>Medium Risk</v>
      </c>
      <c r="T1716" s="2" t="str">
        <f t="shared" si="236"/>
        <v>Under 25</v>
      </c>
      <c r="U1716" s="1">
        <f t="shared" ca="1" si="237"/>
        <v>1319</v>
      </c>
      <c r="V1716" s="2" t="str">
        <f t="shared" si="238"/>
        <v>High Loyalty</v>
      </c>
      <c r="W1716" s="2" t="str">
        <f t="shared" si="239"/>
        <v>Legitimate</v>
      </c>
      <c r="X1716" s="2" t="str">
        <f>IF(Q1716&lt;Data_Validation!$B$8,"Low Value",IF(Q1716&lt;Data_Validation!$B$9,"Medium Value","High Value"))</f>
        <v>Low Value</v>
      </c>
      <c r="Y1716" s="2" t="str">
        <f t="shared" si="240"/>
        <v>Stable</v>
      </c>
      <c r="Z1716" s="2" t="str">
        <f t="shared" si="241"/>
        <v>Check Data</v>
      </c>
    </row>
    <row r="1717" spans="1:26" x14ac:dyDescent="0.3">
      <c r="A1717" t="s">
        <v>1587</v>
      </c>
      <c r="B1717">
        <v>49</v>
      </c>
      <c r="C1717" t="s">
        <v>21</v>
      </c>
      <c r="D1717" t="s">
        <v>52</v>
      </c>
      <c r="E1717">
        <v>43.64</v>
      </c>
      <c r="F1717">
        <v>11</v>
      </c>
      <c r="G1717">
        <v>69</v>
      </c>
      <c r="H1717">
        <v>0</v>
      </c>
      <c r="I1717" t="s">
        <v>29</v>
      </c>
      <c r="J1717">
        <v>49.2</v>
      </c>
      <c r="K1717" s="1">
        <v>44071</v>
      </c>
      <c r="L1717">
        <v>61</v>
      </c>
      <c r="M1717">
        <v>0.17</v>
      </c>
      <c r="N1717">
        <f>IF(E1717="",Data_Validation!$B$1,E1717)</f>
        <v>43.64</v>
      </c>
      <c r="O1717">
        <f>IF(J1717="",Data_Validation!$B$2,J1717)</f>
        <v>49.2</v>
      </c>
      <c r="P1717">
        <f t="shared" si="234"/>
        <v>1</v>
      </c>
      <c r="Q1717" s="2">
        <f>CustomerData[[#This Row],[avg_order_value_clean]]*CustomerData[[#This Row],[total_orders]]</f>
        <v>480.04</v>
      </c>
      <c r="R1717" s="2" t="str">
        <f t="shared" si="242"/>
        <v>At Risk</v>
      </c>
      <c r="S1717" s="2" t="str">
        <f t="shared" si="235"/>
        <v>Low Risk</v>
      </c>
      <c r="T1717" s="2" t="str">
        <f t="shared" si="236"/>
        <v>45-54</v>
      </c>
      <c r="U1717" s="1">
        <f t="shared" ca="1" si="237"/>
        <v>2190</v>
      </c>
      <c r="V1717" s="2" t="str">
        <f t="shared" si="238"/>
        <v>Medium Loyalty</v>
      </c>
      <c r="W1717" s="2" t="str">
        <f t="shared" si="239"/>
        <v>Legitimate</v>
      </c>
      <c r="X1717" s="2" t="str">
        <f>IF(Q1717&lt;Data_Validation!$B$8,"Low Value",IF(Q1717&lt;Data_Validation!$B$9,"Medium Value","High Value"))</f>
        <v>Low Value</v>
      </c>
      <c r="Y1717" s="2" t="str">
        <f t="shared" si="240"/>
        <v>Stable</v>
      </c>
      <c r="Z1717" s="2" t="str">
        <f t="shared" si="241"/>
        <v>Check Data</v>
      </c>
    </row>
    <row r="1718" spans="1:26" x14ac:dyDescent="0.3">
      <c r="A1718" t="s">
        <v>1588</v>
      </c>
      <c r="B1718">
        <v>27</v>
      </c>
      <c r="C1718" t="s">
        <v>14</v>
      </c>
      <c r="D1718" t="s">
        <v>35</v>
      </c>
      <c r="E1718">
        <v>149.02000000000001</v>
      </c>
      <c r="F1718">
        <v>12</v>
      </c>
      <c r="G1718">
        <v>341</v>
      </c>
      <c r="H1718">
        <v>0</v>
      </c>
      <c r="I1718" t="s">
        <v>29</v>
      </c>
      <c r="J1718">
        <v>11.5</v>
      </c>
      <c r="K1718" s="1">
        <v>44518</v>
      </c>
      <c r="L1718">
        <v>87</v>
      </c>
      <c r="M1718">
        <v>0.34</v>
      </c>
      <c r="N1718">
        <f>IF(E1718="",Data_Validation!$B$1,E1718)</f>
        <v>149.02000000000001</v>
      </c>
      <c r="O1718">
        <f>IF(J1718="",Data_Validation!$B$2,J1718)</f>
        <v>11.5</v>
      </c>
      <c r="P1718">
        <f t="shared" si="234"/>
        <v>2</v>
      </c>
      <c r="Q1718" s="2">
        <f>CustomerData[[#This Row],[avg_order_value_clean]]*CustomerData[[#This Row],[total_orders]]</f>
        <v>1788.2400000000002</v>
      </c>
      <c r="R1718" s="2" t="str">
        <f t="shared" si="242"/>
        <v>Inactive</v>
      </c>
      <c r="S1718" s="2" t="str">
        <f t="shared" si="235"/>
        <v>Medium Risk</v>
      </c>
      <c r="T1718" s="2" t="str">
        <f t="shared" si="236"/>
        <v>25-34</v>
      </c>
      <c r="U1718" s="1">
        <f t="shared" ca="1" si="237"/>
        <v>1743</v>
      </c>
      <c r="V1718" s="2" t="str">
        <f t="shared" si="238"/>
        <v>High Loyalty</v>
      </c>
      <c r="W1718" s="2" t="str">
        <f t="shared" si="239"/>
        <v>Legitimate</v>
      </c>
      <c r="X1718" s="2" t="str">
        <f>IF(Q1718&lt;Data_Validation!$B$8,"Low Value",IF(Q1718&lt;Data_Validation!$B$9,"Medium Value","High Value"))</f>
        <v>High Value</v>
      </c>
      <c r="Y1718" s="2" t="str">
        <f t="shared" si="240"/>
        <v>High Value - Maintain</v>
      </c>
      <c r="Z1718" s="2" t="str">
        <f t="shared" si="241"/>
        <v>Check Data</v>
      </c>
    </row>
    <row r="1719" spans="1:26" x14ac:dyDescent="0.3">
      <c r="A1719" t="s">
        <v>1589</v>
      </c>
      <c r="B1719">
        <v>26</v>
      </c>
      <c r="C1719" t="s">
        <v>21</v>
      </c>
      <c r="D1719" t="s">
        <v>18</v>
      </c>
      <c r="E1719">
        <v>38.67</v>
      </c>
      <c r="F1719">
        <v>9</v>
      </c>
      <c r="G1719">
        <v>65</v>
      </c>
      <c r="H1719">
        <v>0</v>
      </c>
      <c r="I1719" t="s">
        <v>29</v>
      </c>
      <c r="J1719">
        <v>57.1</v>
      </c>
      <c r="K1719" s="1">
        <v>44087</v>
      </c>
      <c r="L1719">
        <v>1</v>
      </c>
      <c r="M1719">
        <v>0.06</v>
      </c>
      <c r="N1719">
        <f>IF(E1719="",Data_Validation!$B$1,E1719)</f>
        <v>38.67</v>
      </c>
      <c r="O1719">
        <f>IF(J1719="",Data_Validation!$B$2,J1719)</f>
        <v>57.1</v>
      </c>
      <c r="P1719">
        <f t="shared" si="234"/>
        <v>1</v>
      </c>
      <c r="Q1719" s="2">
        <f>CustomerData[[#This Row],[avg_order_value_clean]]*CustomerData[[#This Row],[total_orders]]</f>
        <v>348.03000000000003</v>
      </c>
      <c r="R1719" s="2" t="str">
        <f t="shared" si="242"/>
        <v>At Risk</v>
      </c>
      <c r="S1719" s="2" t="str">
        <f t="shared" si="235"/>
        <v>Low Risk</v>
      </c>
      <c r="T1719" s="2" t="str">
        <f t="shared" si="236"/>
        <v>25-34</v>
      </c>
      <c r="U1719" s="1">
        <f t="shared" ca="1" si="237"/>
        <v>2174</v>
      </c>
      <c r="V1719" s="2" t="str">
        <f t="shared" si="238"/>
        <v>Low Loyalty</v>
      </c>
      <c r="W1719" s="2" t="str">
        <f t="shared" si="239"/>
        <v>Legitimate</v>
      </c>
      <c r="X1719" s="2" t="str">
        <f>IF(Q1719&lt;Data_Validation!$B$8,"Low Value",IF(Q1719&lt;Data_Validation!$B$9,"Medium Value","High Value"))</f>
        <v>Low Value</v>
      </c>
      <c r="Y1719" s="2" t="str">
        <f t="shared" si="240"/>
        <v>Stable</v>
      </c>
      <c r="Z1719" s="2" t="str">
        <f t="shared" si="241"/>
        <v>Check Data</v>
      </c>
    </row>
    <row r="1720" spans="1:26" x14ac:dyDescent="0.3">
      <c r="A1720" t="s">
        <v>1590</v>
      </c>
      <c r="B1720">
        <v>44</v>
      </c>
      <c r="C1720" t="s">
        <v>14</v>
      </c>
      <c r="D1720" t="s">
        <v>15</v>
      </c>
      <c r="E1720">
        <v>42.94</v>
      </c>
      <c r="F1720">
        <v>14</v>
      </c>
      <c r="G1720">
        <v>94</v>
      </c>
      <c r="H1720">
        <v>0</v>
      </c>
      <c r="I1720" t="s">
        <v>40</v>
      </c>
      <c r="J1720">
        <v>21.4</v>
      </c>
      <c r="K1720" s="1">
        <v>44542</v>
      </c>
      <c r="L1720">
        <v>31</v>
      </c>
      <c r="M1720">
        <v>0.23</v>
      </c>
      <c r="N1720">
        <f>IF(E1720="",Data_Validation!$B$1,E1720)</f>
        <v>42.94</v>
      </c>
      <c r="O1720">
        <f>IF(J1720="",Data_Validation!$B$2,J1720)</f>
        <v>21.4</v>
      </c>
      <c r="P1720">
        <f t="shared" si="234"/>
        <v>1</v>
      </c>
      <c r="Q1720" s="2">
        <f>CustomerData[[#This Row],[avg_order_value_clean]]*CustomerData[[#This Row],[total_orders]]</f>
        <v>601.16</v>
      </c>
      <c r="R1720" s="2" t="str">
        <f t="shared" si="242"/>
        <v>Inactive</v>
      </c>
      <c r="S1720" s="2" t="str">
        <f t="shared" si="235"/>
        <v>Medium Risk</v>
      </c>
      <c r="T1720" s="2" t="str">
        <f t="shared" si="236"/>
        <v>35-44</v>
      </c>
      <c r="U1720" s="1">
        <f t="shared" ca="1" si="237"/>
        <v>1719</v>
      </c>
      <c r="V1720" s="2" t="str">
        <f t="shared" si="238"/>
        <v>Low Loyalty</v>
      </c>
      <c r="W1720" s="2" t="str">
        <f t="shared" si="239"/>
        <v>Legitimate</v>
      </c>
      <c r="X1720" s="2" t="str">
        <f>IF(Q1720&lt;Data_Validation!$B$8,"Low Value",IF(Q1720&lt;Data_Validation!$B$9,"Medium Value","High Value"))</f>
        <v>Low Value</v>
      </c>
      <c r="Y1720" s="2" t="str">
        <f t="shared" si="240"/>
        <v>Stable</v>
      </c>
      <c r="Z1720" s="2" t="str">
        <f t="shared" si="241"/>
        <v>Check Data</v>
      </c>
    </row>
    <row r="1721" spans="1:26" x14ac:dyDescent="0.3">
      <c r="A1721" t="s">
        <v>1591</v>
      </c>
      <c r="B1721">
        <v>30</v>
      </c>
      <c r="C1721" t="s">
        <v>14</v>
      </c>
      <c r="D1721" t="s">
        <v>37</v>
      </c>
      <c r="E1721">
        <v>105.37</v>
      </c>
      <c r="F1721">
        <v>10</v>
      </c>
      <c r="G1721">
        <v>180</v>
      </c>
      <c r="H1721">
        <v>0</v>
      </c>
      <c r="I1721" t="s">
        <v>19</v>
      </c>
      <c r="J1721">
        <v>82.4</v>
      </c>
      <c r="K1721" s="1">
        <v>45054</v>
      </c>
      <c r="L1721">
        <v>71</v>
      </c>
      <c r="M1721">
        <v>0.13</v>
      </c>
      <c r="N1721">
        <f>IF(E1721="",Data_Validation!$B$1,E1721)</f>
        <v>105.37</v>
      </c>
      <c r="O1721">
        <f>IF(J1721="",Data_Validation!$B$2,J1721)</f>
        <v>82.4</v>
      </c>
      <c r="P1721">
        <f t="shared" si="234"/>
        <v>1</v>
      </c>
      <c r="Q1721" s="2">
        <f>CustomerData[[#This Row],[avg_order_value_clean]]*CustomerData[[#This Row],[total_orders]]</f>
        <v>1053.7</v>
      </c>
      <c r="R1721" s="2" t="str">
        <f t="shared" si="242"/>
        <v>Inactive</v>
      </c>
      <c r="S1721" s="2" t="str">
        <f t="shared" si="235"/>
        <v>Low Risk</v>
      </c>
      <c r="T1721" s="2" t="str">
        <f t="shared" si="236"/>
        <v>25-34</v>
      </c>
      <c r="U1721" s="1">
        <f t="shared" ca="1" si="237"/>
        <v>1207</v>
      </c>
      <c r="V1721" s="2" t="str">
        <f t="shared" si="238"/>
        <v>High Loyalty</v>
      </c>
      <c r="W1721" s="2" t="str">
        <f t="shared" si="239"/>
        <v>Legitimate</v>
      </c>
      <c r="X1721" s="2" t="str">
        <f>IF(Q1721&lt;Data_Validation!$B$8,"Low Value",IF(Q1721&lt;Data_Validation!$B$9,"Medium Value","High Value"))</f>
        <v>Low Value</v>
      </c>
      <c r="Y1721" s="2" t="str">
        <f t="shared" si="240"/>
        <v>Stable</v>
      </c>
      <c r="Z1721" s="2" t="str">
        <f t="shared" si="241"/>
        <v>Check Data</v>
      </c>
    </row>
    <row r="1722" spans="1:26" x14ac:dyDescent="0.3">
      <c r="A1722" t="s">
        <v>1592</v>
      </c>
      <c r="B1722">
        <v>36</v>
      </c>
      <c r="C1722" t="s">
        <v>21</v>
      </c>
      <c r="D1722" t="s">
        <v>22</v>
      </c>
      <c r="E1722">
        <v>129.76</v>
      </c>
      <c r="F1722">
        <v>6</v>
      </c>
      <c r="G1722">
        <v>69</v>
      </c>
      <c r="H1722">
        <v>0</v>
      </c>
      <c r="I1722" t="s">
        <v>29</v>
      </c>
      <c r="J1722">
        <v>82.9</v>
      </c>
      <c r="K1722" s="1">
        <v>44368</v>
      </c>
      <c r="L1722">
        <v>15</v>
      </c>
      <c r="M1722">
        <v>0.69</v>
      </c>
      <c r="N1722">
        <f>IF(E1722="",Data_Validation!$B$1,E1722)</f>
        <v>129.76</v>
      </c>
      <c r="O1722">
        <f>IF(J1722="",Data_Validation!$B$2,J1722)</f>
        <v>82.9</v>
      </c>
      <c r="P1722">
        <f t="shared" si="234"/>
        <v>2</v>
      </c>
      <c r="Q1722" s="2">
        <f>CustomerData[[#This Row],[avg_order_value_clean]]*CustomerData[[#This Row],[total_orders]]</f>
        <v>778.56</v>
      </c>
      <c r="R1722" s="2" t="str">
        <f t="shared" si="242"/>
        <v>At Risk</v>
      </c>
      <c r="S1722" s="2" t="str">
        <f t="shared" si="235"/>
        <v>High Risk</v>
      </c>
      <c r="T1722" s="2" t="str">
        <f t="shared" si="236"/>
        <v>35-44</v>
      </c>
      <c r="U1722" s="1">
        <f t="shared" ca="1" si="237"/>
        <v>1893</v>
      </c>
      <c r="V1722" s="2" t="str">
        <f t="shared" si="238"/>
        <v>Low Loyalty</v>
      </c>
      <c r="W1722" s="2" t="str">
        <f t="shared" si="239"/>
        <v>Legitimate</v>
      </c>
      <c r="X1722" s="2" t="str">
        <f>IF(Q1722&lt;Data_Validation!$B$8,"Low Value",IF(Q1722&lt;Data_Validation!$B$9,"Medium Value","High Value"))</f>
        <v>Low Value</v>
      </c>
      <c r="Y1722" s="2" t="str">
        <f t="shared" si="240"/>
        <v>At Risk - Develop</v>
      </c>
      <c r="Z1722" s="2" t="str">
        <f t="shared" si="241"/>
        <v>Check Data</v>
      </c>
    </row>
    <row r="1723" spans="1:26" x14ac:dyDescent="0.3">
      <c r="A1723" t="s">
        <v>1593</v>
      </c>
      <c r="B1723">
        <v>38</v>
      </c>
      <c r="C1723" t="s">
        <v>25</v>
      </c>
      <c r="D1723" t="s">
        <v>26</v>
      </c>
      <c r="E1723">
        <v>33.700000000000003</v>
      </c>
      <c r="F1723">
        <v>8</v>
      </c>
      <c r="G1723">
        <v>233</v>
      </c>
      <c r="H1723">
        <v>0</v>
      </c>
      <c r="I1723" t="s">
        <v>16</v>
      </c>
      <c r="J1723">
        <v>59.9</v>
      </c>
      <c r="K1723" s="1">
        <v>44917</v>
      </c>
      <c r="L1723">
        <v>70</v>
      </c>
      <c r="M1723">
        <v>0.22</v>
      </c>
      <c r="N1723">
        <f>IF(E1723="",Data_Validation!$B$1,E1723)</f>
        <v>33.700000000000003</v>
      </c>
      <c r="O1723">
        <f>IF(J1723="",Data_Validation!$B$2,J1723)</f>
        <v>59.9</v>
      </c>
      <c r="P1723">
        <f t="shared" si="234"/>
        <v>1</v>
      </c>
      <c r="Q1723" s="2">
        <f>CustomerData[[#This Row],[avg_order_value_clean]]*CustomerData[[#This Row],[total_orders]]</f>
        <v>269.60000000000002</v>
      </c>
      <c r="R1723" s="2" t="str">
        <f t="shared" si="242"/>
        <v>Inactive</v>
      </c>
      <c r="S1723" s="2" t="str">
        <f t="shared" si="235"/>
        <v>Medium Risk</v>
      </c>
      <c r="T1723" s="2" t="str">
        <f t="shared" si="236"/>
        <v>35-44</v>
      </c>
      <c r="U1723" s="1">
        <f t="shared" ca="1" si="237"/>
        <v>1344</v>
      </c>
      <c r="V1723" s="2" t="str">
        <f t="shared" si="238"/>
        <v>High Loyalty</v>
      </c>
      <c r="W1723" s="2" t="str">
        <f t="shared" si="239"/>
        <v>Legitimate</v>
      </c>
      <c r="X1723" s="2" t="str">
        <f>IF(Q1723&lt;Data_Validation!$B$8,"Low Value",IF(Q1723&lt;Data_Validation!$B$9,"Medium Value","High Value"))</f>
        <v>Low Value</v>
      </c>
      <c r="Y1723" s="2" t="str">
        <f t="shared" si="240"/>
        <v>Stable</v>
      </c>
      <c r="Z1723" s="2" t="str">
        <f t="shared" si="241"/>
        <v>Check Data</v>
      </c>
    </row>
    <row r="1724" spans="1:26" x14ac:dyDescent="0.3">
      <c r="A1724" t="s">
        <v>1594</v>
      </c>
      <c r="B1724">
        <v>41</v>
      </c>
      <c r="C1724" t="s">
        <v>21</v>
      </c>
      <c r="D1724" t="s">
        <v>50</v>
      </c>
      <c r="E1724">
        <v>94.31</v>
      </c>
      <c r="F1724">
        <v>12</v>
      </c>
      <c r="G1724">
        <v>260</v>
      </c>
      <c r="H1724">
        <v>0</v>
      </c>
      <c r="I1724" t="s">
        <v>29</v>
      </c>
      <c r="J1724">
        <v>36</v>
      </c>
      <c r="K1724" s="1">
        <v>44301</v>
      </c>
      <c r="L1724">
        <v>16</v>
      </c>
      <c r="M1724">
        <v>0.59</v>
      </c>
      <c r="N1724">
        <f>IF(E1724="",Data_Validation!$B$1,E1724)</f>
        <v>94.31</v>
      </c>
      <c r="O1724">
        <f>IF(J1724="",Data_Validation!$B$2,J1724)</f>
        <v>36</v>
      </c>
      <c r="P1724">
        <f t="shared" si="234"/>
        <v>1</v>
      </c>
      <c r="Q1724" s="2">
        <f>CustomerData[[#This Row],[avg_order_value_clean]]*CustomerData[[#This Row],[total_orders]]</f>
        <v>1131.72</v>
      </c>
      <c r="R1724" s="2" t="str">
        <f t="shared" si="242"/>
        <v>Inactive</v>
      </c>
      <c r="S1724" s="2" t="str">
        <f t="shared" si="235"/>
        <v>High Risk</v>
      </c>
      <c r="T1724" s="2" t="str">
        <f t="shared" si="236"/>
        <v>35-44</v>
      </c>
      <c r="U1724" s="1">
        <f t="shared" ca="1" si="237"/>
        <v>1960</v>
      </c>
      <c r="V1724" s="2" t="str">
        <f t="shared" si="238"/>
        <v>Low Loyalty</v>
      </c>
      <c r="W1724" s="2" t="str">
        <f t="shared" si="239"/>
        <v>Legitimate</v>
      </c>
      <c r="X1724" s="2" t="str">
        <f>IF(Q1724&lt;Data_Validation!$B$8,"Low Value",IF(Q1724&lt;Data_Validation!$B$9,"Medium Value","High Value"))</f>
        <v>Low Value</v>
      </c>
      <c r="Y1724" s="2" t="str">
        <f t="shared" si="240"/>
        <v>At Risk - Develop</v>
      </c>
      <c r="Z1724" s="2" t="str">
        <f t="shared" si="241"/>
        <v>Check Data</v>
      </c>
    </row>
    <row r="1725" spans="1:26" x14ac:dyDescent="0.3">
      <c r="A1725" t="s">
        <v>1595</v>
      </c>
      <c r="B1725">
        <v>55</v>
      </c>
      <c r="C1725" t="s">
        <v>14</v>
      </c>
      <c r="D1725" t="s">
        <v>37</v>
      </c>
      <c r="F1725">
        <v>13</v>
      </c>
      <c r="G1725">
        <v>19</v>
      </c>
      <c r="H1725">
        <v>0</v>
      </c>
      <c r="I1725" t="s">
        <v>23</v>
      </c>
      <c r="J1725">
        <v>4.5</v>
      </c>
      <c r="K1725" s="1">
        <v>44315</v>
      </c>
      <c r="L1725">
        <v>78</v>
      </c>
      <c r="M1725">
        <v>0.54</v>
      </c>
      <c r="N1725">
        <f>IF(E1725="",Data_Validation!$B$1,E1725)</f>
        <v>250</v>
      </c>
      <c r="O1725">
        <f>IF(J1725="",Data_Validation!$B$2,J1725)</f>
        <v>4.5</v>
      </c>
      <c r="P1725">
        <f t="shared" si="234"/>
        <v>1</v>
      </c>
      <c r="Q1725" s="2">
        <f>CustomerData[[#This Row],[avg_order_value_clean]]*CustomerData[[#This Row],[total_orders]]</f>
        <v>3250</v>
      </c>
      <c r="R1725" s="2" t="str">
        <f t="shared" si="242"/>
        <v>Active</v>
      </c>
      <c r="S1725" s="2" t="str">
        <f t="shared" si="235"/>
        <v>High Risk</v>
      </c>
      <c r="T1725" s="2" t="str">
        <f t="shared" si="236"/>
        <v>55+</v>
      </c>
      <c r="U1725" s="1">
        <f t="shared" ca="1" si="237"/>
        <v>1946</v>
      </c>
      <c r="V1725" s="2" t="str">
        <f t="shared" si="238"/>
        <v>High Loyalty</v>
      </c>
      <c r="W1725" s="2" t="str">
        <f t="shared" si="239"/>
        <v>Legitimate</v>
      </c>
      <c r="X1725" s="2" t="str">
        <f>IF(Q1725&lt;Data_Validation!$B$8,"Low Value",IF(Q1725&lt;Data_Validation!$B$9,"Medium Value","High Value"))</f>
        <v>High Value</v>
      </c>
      <c r="Y1725" s="2" t="str">
        <f t="shared" si="240"/>
        <v>Critical - Retain</v>
      </c>
      <c r="Z1725" s="2" t="str">
        <f t="shared" si="241"/>
        <v>Check Data</v>
      </c>
    </row>
    <row r="1726" spans="1:26" x14ac:dyDescent="0.3">
      <c r="A1726" t="s">
        <v>1596</v>
      </c>
      <c r="B1726">
        <v>21</v>
      </c>
      <c r="C1726" t="s">
        <v>21</v>
      </c>
      <c r="D1726" t="s">
        <v>22</v>
      </c>
      <c r="E1726">
        <v>130.26</v>
      </c>
      <c r="F1726">
        <v>10</v>
      </c>
      <c r="G1726">
        <v>357</v>
      </c>
      <c r="H1726">
        <v>0</v>
      </c>
      <c r="I1726" t="s">
        <v>23</v>
      </c>
      <c r="J1726">
        <v>62.9</v>
      </c>
      <c r="K1726" s="1">
        <v>45409</v>
      </c>
      <c r="L1726">
        <v>81</v>
      </c>
      <c r="M1726">
        <v>0.14000000000000001</v>
      </c>
      <c r="N1726">
        <f>IF(E1726="",Data_Validation!$B$1,E1726)</f>
        <v>130.26</v>
      </c>
      <c r="O1726">
        <f>IF(J1726="",Data_Validation!$B$2,J1726)</f>
        <v>62.9</v>
      </c>
      <c r="P1726">
        <f t="shared" si="234"/>
        <v>1</v>
      </c>
      <c r="Q1726" s="2">
        <f>CustomerData[[#This Row],[avg_order_value_clean]]*CustomerData[[#This Row],[total_orders]]</f>
        <v>1302.5999999999999</v>
      </c>
      <c r="R1726" s="2" t="str">
        <f t="shared" si="242"/>
        <v>Inactive</v>
      </c>
      <c r="S1726" s="2" t="str">
        <f t="shared" si="235"/>
        <v>Low Risk</v>
      </c>
      <c r="T1726" s="2" t="str">
        <f t="shared" si="236"/>
        <v>Under 25</v>
      </c>
      <c r="U1726" s="1">
        <f t="shared" ca="1" si="237"/>
        <v>852</v>
      </c>
      <c r="V1726" s="2" t="str">
        <f t="shared" si="238"/>
        <v>High Loyalty</v>
      </c>
      <c r="W1726" s="2" t="str">
        <f t="shared" si="239"/>
        <v>Legitimate</v>
      </c>
      <c r="X1726" s="2" t="str">
        <f>IF(Q1726&lt;Data_Validation!$B$8,"Low Value",IF(Q1726&lt;Data_Validation!$B$9,"Medium Value","High Value"))</f>
        <v>Low Value</v>
      </c>
      <c r="Y1726" s="2" t="str">
        <f t="shared" si="240"/>
        <v>Stable</v>
      </c>
      <c r="Z1726" s="2" t="str">
        <f t="shared" si="241"/>
        <v>Check Data</v>
      </c>
    </row>
    <row r="1727" spans="1:26" x14ac:dyDescent="0.3">
      <c r="A1727" t="s">
        <v>1597</v>
      </c>
      <c r="B1727">
        <v>41</v>
      </c>
      <c r="C1727" t="s">
        <v>25</v>
      </c>
      <c r="D1727" t="s">
        <v>28</v>
      </c>
      <c r="E1727">
        <v>74.97</v>
      </c>
      <c r="F1727">
        <v>5</v>
      </c>
      <c r="G1727">
        <v>357</v>
      </c>
      <c r="H1727">
        <v>1</v>
      </c>
      <c r="I1727" t="s">
        <v>16</v>
      </c>
      <c r="J1727">
        <v>78.5</v>
      </c>
      <c r="K1727" s="1">
        <v>45677</v>
      </c>
      <c r="L1727">
        <v>74</v>
      </c>
      <c r="M1727">
        <v>0.46</v>
      </c>
      <c r="N1727">
        <f>IF(E1727="",Data_Validation!$B$1,E1727)</f>
        <v>74.97</v>
      </c>
      <c r="O1727">
        <f>IF(J1727="",Data_Validation!$B$2,J1727)</f>
        <v>78.5</v>
      </c>
      <c r="P1727">
        <f t="shared" si="234"/>
        <v>3</v>
      </c>
      <c r="Q1727" s="2">
        <f>CustomerData[[#This Row],[avg_order_value_clean]]*CustomerData[[#This Row],[total_orders]]</f>
        <v>374.85</v>
      </c>
      <c r="R1727" s="2" t="str">
        <f t="shared" si="242"/>
        <v>Inactive</v>
      </c>
      <c r="S1727" s="2" t="str">
        <f t="shared" si="235"/>
        <v>Medium Risk</v>
      </c>
      <c r="T1727" s="2" t="str">
        <f t="shared" si="236"/>
        <v>35-44</v>
      </c>
      <c r="U1727" s="1">
        <f t="shared" ca="1" si="237"/>
        <v>584</v>
      </c>
      <c r="V1727" s="2" t="str">
        <f t="shared" si="238"/>
        <v>High Loyalty</v>
      </c>
      <c r="W1727" s="2" t="str">
        <f t="shared" si="239"/>
        <v>Fraudulent</v>
      </c>
      <c r="X1727" s="2" t="str">
        <f>IF(Q1727&lt;Data_Validation!$B$8,"Low Value",IF(Q1727&lt;Data_Validation!$B$9,"Medium Value","High Value"))</f>
        <v>Low Value</v>
      </c>
      <c r="Y1727" s="2" t="str">
        <f t="shared" si="240"/>
        <v>Stable</v>
      </c>
      <c r="Z1727" s="2" t="str">
        <f t="shared" si="241"/>
        <v>Check Data</v>
      </c>
    </row>
    <row r="1728" spans="1:26" x14ac:dyDescent="0.3">
      <c r="A1728" t="s">
        <v>1598</v>
      </c>
      <c r="B1728">
        <v>76</v>
      </c>
      <c r="C1728" t="s">
        <v>21</v>
      </c>
      <c r="D1728" t="s">
        <v>35</v>
      </c>
      <c r="E1728">
        <v>158.47</v>
      </c>
      <c r="F1728">
        <v>11</v>
      </c>
      <c r="G1728">
        <v>185</v>
      </c>
      <c r="H1728">
        <v>0</v>
      </c>
      <c r="I1728" t="s">
        <v>40</v>
      </c>
      <c r="J1728">
        <v>79</v>
      </c>
      <c r="K1728" s="1">
        <v>44036</v>
      </c>
      <c r="L1728">
        <v>93</v>
      </c>
      <c r="M1728">
        <v>0.36</v>
      </c>
      <c r="N1728">
        <f>IF(E1728="",Data_Validation!$B$1,E1728)</f>
        <v>158.47</v>
      </c>
      <c r="O1728">
        <f>IF(J1728="",Data_Validation!$B$2,J1728)</f>
        <v>79</v>
      </c>
      <c r="P1728">
        <f t="shared" si="234"/>
        <v>1</v>
      </c>
      <c r="Q1728" s="2">
        <f>CustomerData[[#This Row],[avg_order_value_clean]]*CustomerData[[#This Row],[total_orders]]</f>
        <v>1743.17</v>
      </c>
      <c r="R1728" s="2" t="str">
        <f t="shared" si="242"/>
        <v>Inactive</v>
      </c>
      <c r="S1728" s="2" t="str">
        <f t="shared" si="235"/>
        <v>Medium Risk</v>
      </c>
      <c r="T1728" s="2" t="str">
        <f t="shared" si="236"/>
        <v>55+</v>
      </c>
      <c r="U1728" s="1">
        <f t="shared" ca="1" si="237"/>
        <v>2225</v>
      </c>
      <c r="V1728" s="2" t="str">
        <f t="shared" si="238"/>
        <v>High Loyalty</v>
      </c>
      <c r="W1728" s="2" t="str">
        <f t="shared" si="239"/>
        <v>Legitimate</v>
      </c>
      <c r="X1728" s="2" t="str">
        <f>IF(Q1728&lt;Data_Validation!$B$8,"Low Value",IF(Q1728&lt;Data_Validation!$B$9,"Medium Value","High Value"))</f>
        <v>High Value</v>
      </c>
      <c r="Y1728" s="2" t="str">
        <f t="shared" si="240"/>
        <v>High Value - Maintain</v>
      </c>
      <c r="Z1728" s="2" t="str">
        <f t="shared" si="241"/>
        <v>Check Data</v>
      </c>
    </row>
    <row r="1729" spans="1:26" x14ac:dyDescent="0.3">
      <c r="A1729" t="s">
        <v>1599</v>
      </c>
      <c r="B1729">
        <v>52</v>
      </c>
      <c r="C1729" t="s">
        <v>21</v>
      </c>
      <c r="D1729" t="s">
        <v>22</v>
      </c>
      <c r="E1729">
        <v>145.80000000000001</v>
      </c>
      <c r="F1729">
        <v>9</v>
      </c>
      <c r="G1729">
        <v>304</v>
      </c>
      <c r="H1729">
        <v>0</v>
      </c>
      <c r="I1729" t="s">
        <v>23</v>
      </c>
      <c r="J1729">
        <v>48.4</v>
      </c>
      <c r="K1729" s="1">
        <v>44896</v>
      </c>
      <c r="L1729">
        <v>72</v>
      </c>
      <c r="M1729">
        <v>0.54</v>
      </c>
      <c r="N1729">
        <f>IF(E1729="",Data_Validation!$B$1,E1729)</f>
        <v>145.80000000000001</v>
      </c>
      <c r="O1729">
        <f>IF(J1729="",Data_Validation!$B$2,J1729)</f>
        <v>48.4</v>
      </c>
      <c r="P1729">
        <f t="shared" si="234"/>
        <v>2</v>
      </c>
      <c r="Q1729" s="2">
        <f>CustomerData[[#This Row],[avg_order_value_clean]]*CustomerData[[#This Row],[total_orders]]</f>
        <v>1312.2</v>
      </c>
      <c r="R1729" s="2" t="str">
        <f t="shared" si="242"/>
        <v>Inactive</v>
      </c>
      <c r="S1729" s="2" t="str">
        <f t="shared" si="235"/>
        <v>High Risk</v>
      </c>
      <c r="T1729" s="2" t="str">
        <f t="shared" si="236"/>
        <v>45-54</v>
      </c>
      <c r="U1729" s="1">
        <f t="shared" ca="1" si="237"/>
        <v>1365</v>
      </c>
      <c r="V1729" s="2" t="str">
        <f t="shared" si="238"/>
        <v>High Loyalty</v>
      </c>
      <c r="W1729" s="2" t="str">
        <f t="shared" si="239"/>
        <v>Legitimate</v>
      </c>
      <c r="X1729" s="2" t="str">
        <f>IF(Q1729&lt;Data_Validation!$B$8,"Low Value",IF(Q1729&lt;Data_Validation!$B$9,"Medium Value","High Value"))</f>
        <v>Low Value</v>
      </c>
      <c r="Y1729" s="2" t="str">
        <f t="shared" si="240"/>
        <v>At Risk - Develop</v>
      </c>
      <c r="Z1729" s="2" t="str">
        <f t="shared" si="241"/>
        <v>Check Data</v>
      </c>
    </row>
    <row r="1730" spans="1:26" x14ac:dyDescent="0.3">
      <c r="A1730" t="s">
        <v>606</v>
      </c>
      <c r="B1730">
        <v>20</v>
      </c>
      <c r="C1730" t="s">
        <v>21</v>
      </c>
      <c r="D1730" t="s">
        <v>52</v>
      </c>
      <c r="E1730">
        <v>151.41999999999999</v>
      </c>
      <c r="F1730">
        <v>8</v>
      </c>
      <c r="G1730">
        <v>63</v>
      </c>
      <c r="H1730">
        <v>0</v>
      </c>
      <c r="I1730" t="s">
        <v>40</v>
      </c>
      <c r="J1730">
        <v>14</v>
      </c>
      <c r="K1730" s="1">
        <v>44671</v>
      </c>
      <c r="L1730">
        <v>57</v>
      </c>
      <c r="M1730">
        <v>0.27</v>
      </c>
      <c r="N1730">
        <f>IF(E1730="",Data_Validation!$B$1,E1730)</f>
        <v>151.41999999999999</v>
      </c>
      <c r="O1730">
        <f>IF(J1730="",Data_Validation!$B$2,J1730)</f>
        <v>14</v>
      </c>
      <c r="P1730">
        <f t="shared" ref="P1730:P1793" si="243">COUNTIF($A$2:$A$5001,A1730)</f>
        <v>3</v>
      </c>
      <c r="Q1730" s="2">
        <f>CustomerData[[#This Row],[avg_order_value_clean]]*CustomerData[[#This Row],[total_orders]]</f>
        <v>1211.3599999999999</v>
      </c>
      <c r="R1730" s="2" t="str">
        <f t="shared" si="242"/>
        <v>At Risk</v>
      </c>
      <c r="S1730" s="2" t="str">
        <f t="shared" ref="S1730:S1793" si="244">IF(M1730&lt;0.2,"Low Risk",IF(M1730&lt;0.5,"Medium Risk","High Risk"))</f>
        <v>Medium Risk</v>
      </c>
      <c r="T1730" s="2" t="str">
        <f t="shared" ref="T1730:T1793" si="245">IF(B1730&lt;25,"Under 25",IF(B1730&lt;35,"25-34",IF(B1730&lt;45,"35-44",IF(B1730&lt;55,"45-54","55+"))))</f>
        <v>Under 25</v>
      </c>
      <c r="U1730" s="1">
        <f t="shared" ref="U1730:U1793" ca="1" si="246">TODAY()-K1730</f>
        <v>1590</v>
      </c>
      <c r="V1730" s="2" t="str">
        <f t="shared" ref="V1730:V1793" si="247">IF(L1730&lt;40,"Low Loyalty",IF(L1730&lt;70,"Medium Loyalty","High Loyalty"))</f>
        <v>Medium Loyalty</v>
      </c>
      <c r="W1730" s="2" t="str">
        <f t="shared" ref="W1730:W1793" si="248">IF(H1730=1,"Fraudulent","Legitimate")</f>
        <v>Legitimate</v>
      </c>
      <c r="X1730" s="2" t="str">
        <f>IF(Q1730&lt;Data_Validation!$B$8,"Low Value",IF(Q1730&lt;Data_Validation!$B$9,"Medium Value","High Value"))</f>
        <v>Low Value</v>
      </c>
      <c r="Y1730" s="2" t="str">
        <f t="shared" ref="Y1730:Y1793" si="249">IF(AND(X1730="High Value",S1730="High Risk"),"Critical - Retain",IF(AND(X1730="High Value",S1730&lt;&gt;"High Risk"),"High Value - Maintain",IF(AND(X1730&lt;&gt;"High Value",S1730="High Risk"),"At Risk - Develop","Stable")))</f>
        <v>Stable</v>
      </c>
      <c r="Z1730" s="2" t="str">
        <f t="shared" ref="Z1730:Z1793" si="250">IF(OR(B1730&lt;18,F1730&lt;0,N1730&lt;0,O1730&lt;0,O1730&gt;1,M1730&lt;0,M1730&gt;1),"Check Data","Valid")</f>
        <v>Check Data</v>
      </c>
    </row>
    <row r="1731" spans="1:26" x14ac:dyDescent="0.3">
      <c r="A1731" t="s">
        <v>1600</v>
      </c>
      <c r="B1731">
        <v>21</v>
      </c>
      <c r="C1731" t="s">
        <v>21</v>
      </c>
      <c r="D1731" t="s">
        <v>37</v>
      </c>
      <c r="E1731">
        <v>113.97</v>
      </c>
      <c r="F1731">
        <v>9</v>
      </c>
      <c r="G1731">
        <v>177</v>
      </c>
      <c r="H1731">
        <v>0</v>
      </c>
      <c r="I1731" t="s">
        <v>40</v>
      </c>
      <c r="J1731">
        <v>6.5</v>
      </c>
      <c r="K1731" s="1">
        <v>44420</v>
      </c>
      <c r="L1731">
        <v>11</v>
      </c>
      <c r="M1731">
        <v>0.25</v>
      </c>
      <c r="N1731">
        <f>IF(E1731="",Data_Validation!$B$1,E1731)</f>
        <v>113.97</v>
      </c>
      <c r="O1731">
        <f>IF(J1731="",Data_Validation!$B$2,J1731)</f>
        <v>6.5</v>
      </c>
      <c r="P1731">
        <f t="shared" si="243"/>
        <v>1</v>
      </c>
      <c r="Q1731" s="2">
        <f>CustomerData[[#This Row],[avg_order_value_clean]]*CustomerData[[#This Row],[total_orders]]</f>
        <v>1025.73</v>
      </c>
      <c r="R1731" s="2" t="str">
        <f t="shared" ref="R1731:R1794" si="251">IF(G1731&lt;=30,"Active",IF(G1731&lt;=90,"At Risk","Inactive"))</f>
        <v>Inactive</v>
      </c>
      <c r="S1731" s="2" t="str">
        <f t="shared" si="244"/>
        <v>Medium Risk</v>
      </c>
      <c r="T1731" s="2" t="str">
        <f t="shared" si="245"/>
        <v>Under 25</v>
      </c>
      <c r="U1731" s="1">
        <f t="shared" ca="1" si="246"/>
        <v>1841</v>
      </c>
      <c r="V1731" s="2" t="str">
        <f t="shared" si="247"/>
        <v>Low Loyalty</v>
      </c>
      <c r="W1731" s="2" t="str">
        <f t="shared" si="248"/>
        <v>Legitimate</v>
      </c>
      <c r="X1731" s="2" t="str">
        <f>IF(Q1731&lt;Data_Validation!$B$8,"Low Value",IF(Q1731&lt;Data_Validation!$B$9,"Medium Value","High Value"))</f>
        <v>Low Value</v>
      </c>
      <c r="Y1731" s="2" t="str">
        <f t="shared" si="249"/>
        <v>Stable</v>
      </c>
      <c r="Z1731" s="2" t="str">
        <f t="shared" si="250"/>
        <v>Check Data</v>
      </c>
    </row>
    <row r="1732" spans="1:26" x14ac:dyDescent="0.3">
      <c r="A1732" t="s">
        <v>256</v>
      </c>
      <c r="B1732">
        <v>74</v>
      </c>
      <c r="C1732" t="s">
        <v>21</v>
      </c>
      <c r="D1732" t="s">
        <v>37</v>
      </c>
      <c r="E1732">
        <v>57.88</v>
      </c>
      <c r="F1732">
        <v>9</v>
      </c>
      <c r="G1732">
        <v>234</v>
      </c>
      <c r="H1732">
        <v>0</v>
      </c>
      <c r="I1732" t="s">
        <v>16</v>
      </c>
      <c r="J1732">
        <v>5.6</v>
      </c>
      <c r="K1732" s="1">
        <v>45281</v>
      </c>
      <c r="L1732">
        <v>18</v>
      </c>
      <c r="M1732">
        <v>0.43</v>
      </c>
      <c r="N1732">
        <f>IF(E1732="",Data_Validation!$B$1,E1732)</f>
        <v>57.88</v>
      </c>
      <c r="O1732">
        <f>IF(J1732="",Data_Validation!$B$2,J1732)</f>
        <v>5.6</v>
      </c>
      <c r="P1732">
        <f t="shared" si="243"/>
        <v>3</v>
      </c>
      <c r="Q1732" s="2">
        <f>CustomerData[[#This Row],[avg_order_value_clean]]*CustomerData[[#This Row],[total_orders]]</f>
        <v>520.92000000000007</v>
      </c>
      <c r="R1732" s="2" t="str">
        <f t="shared" si="251"/>
        <v>Inactive</v>
      </c>
      <c r="S1732" s="2" t="str">
        <f t="shared" si="244"/>
        <v>Medium Risk</v>
      </c>
      <c r="T1732" s="2" t="str">
        <f t="shared" si="245"/>
        <v>55+</v>
      </c>
      <c r="U1732" s="1">
        <f t="shared" ca="1" si="246"/>
        <v>980</v>
      </c>
      <c r="V1732" s="2" t="str">
        <f t="shared" si="247"/>
        <v>Low Loyalty</v>
      </c>
      <c r="W1732" s="2" t="str">
        <f t="shared" si="248"/>
        <v>Legitimate</v>
      </c>
      <c r="X1732" s="2" t="str">
        <f>IF(Q1732&lt;Data_Validation!$B$8,"Low Value",IF(Q1732&lt;Data_Validation!$B$9,"Medium Value","High Value"))</f>
        <v>Low Value</v>
      </c>
      <c r="Y1732" s="2" t="str">
        <f t="shared" si="249"/>
        <v>Stable</v>
      </c>
      <c r="Z1732" s="2" t="str">
        <f t="shared" si="250"/>
        <v>Check Data</v>
      </c>
    </row>
    <row r="1733" spans="1:26" x14ac:dyDescent="0.3">
      <c r="A1733" t="s">
        <v>1601</v>
      </c>
      <c r="B1733">
        <v>54</v>
      </c>
      <c r="C1733" t="s">
        <v>14</v>
      </c>
      <c r="D1733" t="s">
        <v>37</v>
      </c>
      <c r="E1733">
        <v>137.68</v>
      </c>
      <c r="F1733">
        <v>7</v>
      </c>
      <c r="G1733">
        <v>352</v>
      </c>
      <c r="H1733">
        <v>0</v>
      </c>
      <c r="I1733" t="s">
        <v>23</v>
      </c>
      <c r="J1733">
        <v>24.9</v>
      </c>
      <c r="K1733" s="1">
        <v>44142</v>
      </c>
      <c r="L1733">
        <v>45</v>
      </c>
      <c r="M1733">
        <v>0.37</v>
      </c>
      <c r="N1733">
        <f>IF(E1733="",Data_Validation!$B$1,E1733)</f>
        <v>137.68</v>
      </c>
      <c r="O1733">
        <f>IF(J1733="",Data_Validation!$B$2,J1733)</f>
        <v>24.9</v>
      </c>
      <c r="P1733">
        <f t="shared" si="243"/>
        <v>3</v>
      </c>
      <c r="Q1733" s="2">
        <f>CustomerData[[#This Row],[avg_order_value_clean]]*CustomerData[[#This Row],[total_orders]]</f>
        <v>963.76</v>
      </c>
      <c r="R1733" s="2" t="str">
        <f t="shared" si="251"/>
        <v>Inactive</v>
      </c>
      <c r="S1733" s="2" t="str">
        <f t="shared" si="244"/>
        <v>Medium Risk</v>
      </c>
      <c r="T1733" s="2" t="str">
        <f t="shared" si="245"/>
        <v>45-54</v>
      </c>
      <c r="U1733" s="1">
        <f t="shared" ca="1" si="246"/>
        <v>2119</v>
      </c>
      <c r="V1733" s="2" t="str">
        <f t="shared" si="247"/>
        <v>Medium Loyalty</v>
      </c>
      <c r="W1733" s="2" t="str">
        <f t="shared" si="248"/>
        <v>Legitimate</v>
      </c>
      <c r="X1733" s="2" t="str">
        <f>IF(Q1733&lt;Data_Validation!$B$8,"Low Value",IF(Q1733&lt;Data_Validation!$B$9,"Medium Value","High Value"))</f>
        <v>Low Value</v>
      </c>
      <c r="Y1733" s="2" t="str">
        <f t="shared" si="249"/>
        <v>Stable</v>
      </c>
      <c r="Z1733" s="2" t="str">
        <f t="shared" si="250"/>
        <v>Check Data</v>
      </c>
    </row>
    <row r="1734" spans="1:26" x14ac:dyDescent="0.3">
      <c r="A1734" t="s">
        <v>1602</v>
      </c>
      <c r="B1734">
        <v>57</v>
      </c>
      <c r="C1734" t="s">
        <v>21</v>
      </c>
      <c r="D1734" t="s">
        <v>15</v>
      </c>
      <c r="E1734">
        <v>54.63</v>
      </c>
      <c r="F1734">
        <v>12</v>
      </c>
      <c r="G1734">
        <v>249</v>
      </c>
      <c r="H1734">
        <v>0</v>
      </c>
      <c r="I1734" t="s">
        <v>29</v>
      </c>
      <c r="J1734">
        <v>14.1</v>
      </c>
      <c r="K1734" s="1">
        <v>44211</v>
      </c>
      <c r="L1734">
        <v>20</v>
      </c>
      <c r="M1734">
        <v>0.3</v>
      </c>
      <c r="N1734">
        <f>IF(E1734="",Data_Validation!$B$1,E1734)</f>
        <v>54.63</v>
      </c>
      <c r="O1734">
        <f>IF(J1734="",Data_Validation!$B$2,J1734)</f>
        <v>14.1</v>
      </c>
      <c r="P1734">
        <f t="shared" si="243"/>
        <v>2</v>
      </c>
      <c r="Q1734" s="2">
        <f>CustomerData[[#This Row],[avg_order_value_clean]]*CustomerData[[#This Row],[total_orders]]</f>
        <v>655.56000000000006</v>
      </c>
      <c r="R1734" s="2" t="str">
        <f t="shared" si="251"/>
        <v>Inactive</v>
      </c>
      <c r="S1734" s="2" t="str">
        <f t="shared" si="244"/>
        <v>Medium Risk</v>
      </c>
      <c r="T1734" s="2" t="str">
        <f t="shared" si="245"/>
        <v>55+</v>
      </c>
      <c r="U1734" s="1">
        <f t="shared" ca="1" si="246"/>
        <v>2050</v>
      </c>
      <c r="V1734" s="2" t="str">
        <f t="shared" si="247"/>
        <v>Low Loyalty</v>
      </c>
      <c r="W1734" s="2" t="str">
        <f t="shared" si="248"/>
        <v>Legitimate</v>
      </c>
      <c r="X1734" s="2" t="str">
        <f>IF(Q1734&lt;Data_Validation!$B$8,"Low Value",IF(Q1734&lt;Data_Validation!$B$9,"Medium Value","High Value"))</f>
        <v>Low Value</v>
      </c>
      <c r="Y1734" s="2" t="str">
        <f t="shared" si="249"/>
        <v>Stable</v>
      </c>
      <c r="Z1734" s="2" t="str">
        <f t="shared" si="250"/>
        <v>Check Data</v>
      </c>
    </row>
    <row r="1735" spans="1:26" x14ac:dyDescent="0.3">
      <c r="A1735" t="s">
        <v>1603</v>
      </c>
      <c r="B1735">
        <v>65</v>
      </c>
      <c r="C1735" t="s">
        <v>21</v>
      </c>
      <c r="D1735" t="s">
        <v>28</v>
      </c>
      <c r="E1735">
        <v>72.989999999999995</v>
      </c>
      <c r="F1735">
        <v>10</v>
      </c>
      <c r="G1735">
        <v>294</v>
      </c>
      <c r="H1735">
        <v>0</v>
      </c>
      <c r="I1735" t="s">
        <v>40</v>
      </c>
      <c r="J1735">
        <v>16.899999999999999</v>
      </c>
      <c r="K1735" s="1">
        <v>45776</v>
      </c>
      <c r="L1735">
        <v>80</v>
      </c>
      <c r="M1735">
        <v>0.28999999999999998</v>
      </c>
      <c r="N1735">
        <f>IF(E1735="",Data_Validation!$B$1,E1735)</f>
        <v>72.989999999999995</v>
      </c>
      <c r="O1735">
        <f>IF(J1735="",Data_Validation!$B$2,J1735)</f>
        <v>16.899999999999999</v>
      </c>
      <c r="P1735">
        <f t="shared" si="243"/>
        <v>1</v>
      </c>
      <c r="Q1735" s="2">
        <f>CustomerData[[#This Row],[avg_order_value_clean]]*CustomerData[[#This Row],[total_orders]]</f>
        <v>729.9</v>
      </c>
      <c r="R1735" s="2" t="str">
        <f t="shared" si="251"/>
        <v>Inactive</v>
      </c>
      <c r="S1735" s="2" t="str">
        <f t="shared" si="244"/>
        <v>Medium Risk</v>
      </c>
      <c r="T1735" s="2" t="str">
        <f t="shared" si="245"/>
        <v>55+</v>
      </c>
      <c r="U1735" s="1">
        <f t="shared" ca="1" si="246"/>
        <v>485</v>
      </c>
      <c r="V1735" s="2" t="str">
        <f t="shared" si="247"/>
        <v>High Loyalty</v>
      </c>
      <c r="W1735" s="2" t="str">
        <f t="shared" si="248"/>
        <v>Legitimate</v>
      </c>
      <c r="X1735" s="2" t="str">
        <f>IF(Q1735&lt;Data_Validation!$B$8,"Low Value",IF(Q1735&lt;Data_Validation!$B$9,"Medium Value","High Value"))</f>
        <v>Low Value</v>
      </c>
      <c r="Y1735" s="2" t="str">
        <f t="shared" si="249"/>
        <v>Stable</v>
      </c>
      <c r="Z1735" s="2" t="str">
        <f t="shared" si="250"/>
        <v>Check Data</v>
      </c>
    </row>
    <row r="1736" spans="1:26" x14ac:dyDescent="0.3">
      <c r="A1736" t="s">
        <v>1604</v>
      </c>
      <c r="B1736">
        <v>71</v>
      </c>
      <c r="C1736" t="s">
        <v>21</v>
      </c>
      <c r="D1736" t="s">
        <v>15</v>
      </c>
      <c r="E1736">
        <v>135.57</v>
      </c>
      <c r="F1736">
        <v>15</v>
      </c>
      <c r="G1736">
        <v>39</v>
      </c>
      <c r="H1736">
        <v>0</v>
      </c>
      <c r="I1736" t="s">
        <v>40</v>
      </c>
      <c r="J1736">
        <v>69.900000000000006</v>
      </c>
      <c r="K1736" s="1">
        <v>45408</v>
      </c>
      <c r="L1736">
        <v>91</v>
      </c>
      <c r="M1736">
        <v>0.33</v>
      </c>
      <c r="N1736">
        <f>IF(E1736="",Data_Validation!$B$1,E1736)</f>
        <v>135.57</v>
      </c>
      <c r="O1736">
        <f>IF(J1736="",Data_Validation!$B$2,J1736)</f>
        <v>69.900000000000006</v>
      </c>
      <c r="P1736">
        <f t="shared" si="243"/>
        <v>2</v>
      </c>
      <c r="Q1736" s="2">
        <f>CustomerData[[#This Row],[avg_order_value_clean]]*CustomerData[[#This Row],[total_orders]]</f>
        <v>2033.55</v>
      </c>
      <c r="R1736" s="2" t="str">
        <f t="shared" si="251"/>
        <v>At Risk</v>
      </c>
      <c r="S1736" s="2" t="str">
        <f t="shared" si="244"/>
        <v>Medium Risk</v>
      </c>
      <c r="T1736" s="2" t="str">
        <f t="shared" si="245"/>
        <v>55+</v>
      </c>
      <c r="U1736" s="1">
        <f t="shared" ca="1" si="246"/>
        <v>853</v>
      </c>
      <c r="V1736" s="2" t="str">
        <f t="shared" si="247"/>
        <v>High Loyalty</v>
      </c>
      <c r="W1736" s="2" t="str">
        <f t="shared" si="248"/>
        <v>Legitimate</v>
      </c>
      <c r="X1736" s="2" t="str">
        <f>IF(Q1736&lt;Data_Validation!$B$8,"Low Value",IF(Q1736&lt;Data_Validation!$B$9,"Medium Value","High Value"))</f>
        <v>High Value</v>
      </c>
      <c r="Y1736" s="2" t="str">
        <f t="shared" si="249"/>
        <v>High Value - Maintain</v>
      </c>
      <c r="Z1736" s="2" t="str">
        <f t="shared" si="250"/>
        <v>Check Data</v>
      </c>
    </row>
    <row r="1737" spans="1:26" x14ac:dyDescent="0.3">
      <c r="A1737" t="s">
        <v>271</v>
      </c>
      <c r="B1737">
        <v>52</v>
      </c>
      <c r="C1737" t="s">
        <v>14</v>
      </c>
      <c r="D1737" t="s">
        <v>37</v>
      </c>
      <c r="E1737">
        <v>257.70999999999998</v>
      </c>
      <c r="F1737">
        <v>11</v>
      </c>
      <c r="G1737">
        <v>286</v>
      </c>
      <c r="H1737">
        <v>0</v>
      </c>
      <c r="I1737" t="s">
        <v>23</v>
      </c>
      <c r="J1737">
        <v>18</v>
      </c>
      <c r="K1737" s="1">
        <v>45353</v>
      </c>
      <c r="L1737">
        <v>87</v>
      </c>
      <c r="M1737">
        <v>0.23</v>
      </c>
      <c r="N1737">
        <f>IF(E1737="",Data_Validation!$B$1,E1737)</f>
        <v>257.70999999999998</v>
      </c>
      <c r="O1737">
        <f>IF(J1737="",Data_Validation!$B$2,J1737)</f>
        <v>18</v>
      </c>
      <c r="P1737">
        <f t="shared" si="243"/>
        <v>3</v>
      </c>
      <c r="Q1737" s="2">
        <f>CustomerData[[#This Row],[avg_order_value_clean]]*CustomerData[[#This Row],[total_orders]]</f>
        <v>2834.81</v>
      </c>
      <c r="R1737" s="2" t="str">
        <f t="shared" si="251"/>
        <v>Inactive</v>
      </c>
      <c r="S1737" s="2" t="str">
        <f t="shared" si="244"/>
        <v>Medium Risk</v>
      </c>
      <c r="T1737" s="2" t="str">
        <f t="shared" si="245"/>
        <v>45-54</v>
      </c>
      <c r="U1737" s="1">
        <f t="shared" ca="1" si="246"/>
        <v>908</v>
      </c>
      <c r="V1737" s="2" t="str">
        <f t="shared" si="247"/>
        <v>High Loyalty</v>
      </c>
      <c r="W1737" s="2" t="str">
        <f t="shared" si="248"/>
        <v>Legitimate</v>
      </c>
      <c r="X1737" s="2" t="str">
        <f>IF(Q1737&lt;Data_Validation!$B$8,"Low Value",IF(Q1737&lt;Data_Validation!$B$9,"Medium Value","High Value"))</f>
        <v>High Value</v>
      </c>
      <c r="Y1737" s="2" t="str">
        <f t="shared" si="249"/>
        <v>High Value - Maintain</v>
      </c>
      <c r="Z1737" s="2" t="str">
        <f t="shared" si="250"/>
        <v>Check Data</v>
      </c>
    </row>
    <row r="1738" spans="1:26" x14ac:dyDescent="0.3">
      <c r="A1738" t="s">
        <v>1605</v>
      </c>
      <c r="B1738">
        <v>48</v>
      </c>
      <c r="C1738" t="s">
        <v>14</v>
      </c>
      <c r="D1738" t="s">
        <v>52</v>
      </c>
      <c r="E1738">
        <v>156.37</v>
      </c>
      <c r="F1738">
        <v>11</v>
      </c>
      <c r="G1738">
        <v>258</v>
      </c>
      <c r="H1738">
        <v>0</v>
      </c>
      <c r="I1738" t="s">
        <v>23</v>
      </c>
      <c r="J1738">
        <v>69.2</v>
      </c>
      <c r="K1738" s="1">
        <v>44573</v>
      </c>
      <c r="L1738">
        <v>14</v>
      </c>
      <c r="M1738">
        <v>0.16</v>
      </c>
      <c r="N1738">
        <f>IF(E1738="",Data_Validation!$B$1,E1738)</f>
        <v>156.37</v>
      </c>
      <c r="O1738">
        <f>IF(J1738="",Data_Validation!$B$2,J1738)</f>
        <v>69.2</v>
      </c>
      <c r="P1738">
        <f t="shared" si="243"/>
        <v>1</v>
      </c>
      <c r="Q1738" s="2">
        <f>CustomerData[[#This Row],[avg_order_value_clean]]*CustomerData[[#This Row],[total_orders]]</f>
        <v>1720.0700000000002</v>
      </c>
      <c r="R1738" s="2" t="str">
        <f t="shared" si="251"/>
        <v>Inactive</v>
      </c>
      <c r="S1738" s="2" t="str">
        <f t="shared" si="244"/>
        <v>Low Risk</v>
      </c>
      <c r="T1738" s="2" t="str">
        <f t="shared" si="245"/>
        <v>45-54</v>
      </c>
      <c r="U1738" s="1">
        <f t="shared" ca="1" si="246"/>
        <v>1688</v>
      </c>
      <c r="V1738" s="2" t="str">
        <f t="shared" si="247"/>
        <v>Low Loyalty</v>
      </c>
      <c r="W1738" s="2" t="str">
        <f t="shared" si="248"/>
        <v>Legitimate</v>
      </c>
      <c r="X1738" s="2" t="str">
        <f>IF(Q1738&lt;Data_Validation!$B$8,"Low Value",IF(Q1738&lt;Data_Validation!$B$9,"Medium Value","High Value"))</f>
        <v>High Value</v>
      </c>
      <c r="Y1738" s="2" t="str">
        <f t="shared" si="249"/>
        <v>High Value - Maintain</v>
      </c>
      <c r="Z1738" s="2" t="str">
        <f t="shared" si="250"/>
        <v>Check Data</v>
      </c>
    </row>
    <row r="1739" spans="1:26" x14ac:dyDescent="0.3">
      <c r="A1739" t="s">
        <v>1606</v>
      </c>
      <c r="B1739">
        <v>73</v>
      </c>
      <c r="C1739" t="s">
        <v>14</v>
      </c>
      <c r="D1739" t="s">
        <v>50</v>
      </c>
      <c r="E1739">
        <v>117.08</v>
      </c>
      <c r="F1739">
        <v>9</v>
      </c>
      <c r="G1739">
        <v>239</v>
      </c>
      <c r="H1739">
        <v>0</v>
      </c>
      <c r="I1739" t="s">
        <v>16</v>
      </c>
      <c r="J1739">
        <v>35.200000000000003</v>
      </c>
      <c r="K1739" s="1">
        <v>45734</v>
      </c>
      <c r="L1739">
        <v>76</v>
      </c>
      <c r="M1739">
        <v>0.21</v>
      </c>
      <c r="N1739">
        <f>IF(E1739="",Data_Validation!$B$1,E1739)</f>
        <v>117.08</v>
      </c>
      <c r="O1739">
        <f>IF(J1739="",Data_Validation!$B$2,J1739)</f>
        <v>35.200000000000003</v>
      </c>
      <c r="P1739">
        <f t="shared" si="243"/>
        <v>1</v>
      </c>
      <c r="Q1739" s="2">
        <f>CustomerData[[#This Row],[avg_order_value_clean]]*CustomerData[[#This Row],[total_orders]]</f>
        <v>1053.72</v>
      </c>
      <c r="R1739" s="2" t="str">
        <f t="shared" si="251"/>
        <v>Inactive</v>
      </c>
      <c r="S1739" s="2" t="str">
        <f t="shared" si="244"/>
        <v>Medium Risk</v>
      </c>
      <c r="T1739" s="2" t="str">
        <f t="shared" si="245"/>
        <v>55+</v>
      </c>
      <c r="U1739" s="1">
        <f t="shared" ca="1" si="246"/>
        <v>527</v>
      </c>
      <c r="V1739" s="2" t="str">
        <f t="shared" si="247"/>
        <v>High Loyalty</v>
      </c>
      <c r="W1739" s="2" t="str">
        <f t="shared" si="248"/>
        <v>Legitimate</v>
      </c>
      <c r="X1739" s="2" t="str">
        <f>IF(Q1739&lt;Data_Validation!$B$8,"Low Value",IF(Q1739&lt;Data_Validation!$B$9,"Medium Value","High Value"))</f>
        <v>Low Value</v>
      </c>
      <c r="Y1739" s="2" t="str">
        <f t="shared" si="249"/>
        <v>Stable</v>
      </c>
      <c r="Z1739" s="2" t="str">
        <f t="shared" si="250"/>
        <v>Check Data</v>
      </c>
    </row>
    <row r="1740" spans="1:26" x14ac:dyDescent="0.3">
      <c r="A1740" t="s">
        <v>1607</v>
      </c>
      <c r="B1740">
        <v>61</v>
      </c>
      <c r="C1740" t="s">
        <v>14</v>
      </c>
      <c r="D1740" t="s">
        <v>52</v>
      </c>
      <c r="E1740">
        <v>59.46</v>
      </c>
      <c r="F1740">
        <v>11</v>
      </c>
      <c r="G1740">
        <v>71</v>
      </c>
      <c r="H1740">
        <v>0</v>
      </c>
      <c r="I1740" t="s">
        <v>19</v>
      </c>
      <c r="J1740">
        <v>77.5</v>
      </c>
      <c r="K1740" s="1">
        <v>44434</v>
      </c>
      <c r="L1740">
        <v>27</v>
      </c>
      <c r="M1740">
        <v>0.22</v>
      </c>
      <c r="N1740">
        <f>IF(E1740="",Data_Validation!$B$1,E1740)</f>
        <v>59.46</v>
      </c>
      <c r="O1740">
        <f>IF(J1740="",Data_Validation!$B$2,J1740)</f>
        <v>77.5</v>
      </c>
      <c r="P1740">
        <f t="shared" si="243"/>
        <v>1</v>
      </c>
      <c r="Q1740" s="2">
        <f>CustomerData[[#This Row],[avg_order_value_clean]]*CustomerData[[#This Row],[total_orders]]</f>
        <v>654.06000000000006</v>
      </c>
      <c r="R1740" s="2" t="str">
        <f t="shared" si="251"/>
        <v>At Risk</v>
      </c>
      <c r="S1740" s="2" t="str">
        <f t="shared" si="244"/>
        <v>Medium Risk</v>
      </c>
      <c r="T1740" s="2" t="str">
        <f t="shared" si="245"/>
        <v>55+</v>
      </c>
      <c r="U1740" s="1">
        <f t="shared" ca="1" si="246"/>
        <v>1827</v>
      </c>
      <c r="V1740" s="2" t="str">
        <f t="shared" si="247"/>
        <v>Low Loyalty</v>
      </c>
      <c r="W1740" s="2" t="str">
        <f t="shared" si="248"/>
        <v>Legitimate</v>
      </c>
      <c r="X1740" s="2" t="str">
        <f>IF(Q1740&lt;Data_Validation!$B$8,"Low Value",IF(Q1740&lt;Data_Validation!$B$9,"Medium Value","High Value"))</f>
        <v>Low Value</v>
      </c>
      <c r="Y1740" s="2" t="str">
        <f t="shared" si="249"/>
        <v>Stable</v>
      </c>
      <c r="Z1740" s="2" t="str">
        <f t="shared" si="250"/>
        <v>Check Data</v>
      </c>
    </row>
    <row r="1741" spans="1:26" x14ac:dyDescent="0.3">
      <c r="A1741" t="s">
        <v>1608</v>
      </c>
      <c r="B1741">
        <v>42</v>
      </c>
      <c r="C1741" t="s">
        <v>21</v>
      </c>
      <c r="D1741" t="s">
        <v>26</v>
      </c>
      <c r="E1741">
        <v>57.96</v>
      </c>
      <c r="F1741">
        <v>12</v>
      </c>
      <c r="G1741">
        <v>29</v>
      </c>
      <c r="H1741">
        <v>0</v>
      </c>
      <c r="I1741" t="s">
        <v>19</v>
      </c>
      <c r="J1741">
        <v>15.9</v>
      </c>
      <c r="K1741" s="1">
        <v>44124</v>
      </c>
      <c r="L1741">
        <v>77</v>
      </c>
      <c r="M1741">
        <v>0.3</v>
      </c>
      <c r="N1741">
        <f>IF(E1741="",Data_Validation!$B$1,E1741)</f>
        <v>57.96</v>
      </c>
      <c r="O1741">
        <f>IF(J1741="",Data_Validation!$B$2,J1741)</f>
        <v>15.9</v>
      </c>
      <c r="P1741">
        <f t="shared" si="243"/>
        <v>1</v>
      </c>
      <c r="Q1741" s="2">
        <f>CustomerData[[#This Row],[avg_order_value_clean]]*CustomerData[[#This Row],[total_orders]]</f>
        <v>695.52</v>
      </c>
      <c r="R1741" s="2" t="str">
        <f t="shared" si="251"/>
        <v>Active</v>
      </c>
      <c r="S1741" s="2" t="str">
        <f t="shared" si="244"/>
        <v>Medium Risk</v>
      </c>
      <c r="T1741" s="2" t="str">
        <f t="shared" si="245"/>
        <v>35-44</v>
      </c>
      <c r="U1741" s="1">
        <f t="shared" ca="1" si="246"/>
        <v>2137</v>
      </c>
      <c r="V1741" s="2" t="str">
        <f t="shared" si="247"/>
        <v>High Loyalty</v>
      </c>
      <c r="W1741" s="2" t="str">
        <f t="shared" si="248"/>
        <v>Legitimate</v>
      </c>
      <c r="X1741" s="2" t="str">
        <f>IF(Q1741&lt;Data_Validation!$B$8,"Low Value",IF(Q1741&lt;Data_Validation!$B$9,"Medium Value","High Value"))</f>
        <v>Low Value</v>
      </c>
      <c r="Y1741" s="2" t="str">
        <f t="shared" si="249"/>
        <v>Stable</v>
      </c>
      <c r="Z1741" s="2" t="str">
        <f t="shared" si="250"/>
        <v>Check Data</v>
      </c>
    </row>
    <row r="1742" spans="1:26" x14ac:dyDescent="0.3">
      <c r="A1742" t="s">
        <v>1609</v>
      </c>
      <c r="B1742">
        <v>57</v>
      </c>
      <c r="C1742" t="s">
        <v>21</v>
      </c>
      <c r="D1742" t="s">
        <v>28</v>
      </c>
      <c r="E1742">
        <v>124.67</v>
      </c>
      <c r="F1742">
        <v>19</v>
      </c>
      <c r="G1742">
        <v>350</v>
      </c>
      <c r="H1742">
        <v>0</v>
      </c>
      <c r="I1742" t="s">
        <v>19</v>
      </c>
      <c r="J1742">
        <v>2.2999999999999998</v>
      </c>
      <c r="K1742" s="1">
        <v>45773</v>
      </c>
      <c r="L1742">
        <v>80</v>
      </c>
      <c r="M1742">
        <v>0.49</v>
      </c>
      <c r="N1742">
        <f>IF(E1742="",Data_Validation!$B$1,E1742)</f>
        <v>124.67</v>
      </c>
      <c r="O1742">
        <f>IF(J1742="",Data_Validation!$B$2,J1742)</f>
        <v>2.2999999999999998</v>
      </c>
      <c r="P1742">
        <f t="shared" si="243"/>
        <v>3</v>
      </c>
      <c r="Q1742" s="2">
        <f>CustomerData[[#This Row],[avg_order_value_clean]]*CustomerData[[#This Row],[total_orders]]</f>
        <v>2368.73</v>
      </c>
      <c r="R1742" s="2" t="str">
        <f t="shared" si="251"/>
        <v>Inactive</v>
      </c>
      <c r="S1742" s="2" t="str">
        <f t="shared" si="244"/>
        <v>Medium Risk</v>
      </c>
      <c r="T1742" s="2" t="str">
        <f t="shared" si="245"/>
        <v>55+</v>
      </c>
      <c r="U1742" s="1">
        <f t="shared" ca="1" si="246"/>
        <v>488</v>
      </c>
      <c r="V1742" s="2" t="str">
        <f t="shared" si="247"/>
        <v>High Loyalty</v>
      </c>
      <c r="W1742" s="2" t="str">
        <f t="shared" si="248"/>
        <v>Legitimate</v>
      </c>
      <c r="X1742" s="2" t="str">
        <f>IF(Q1742&lt;Data_Validation!$B$8,"Low Value",IF(Q1742&lt;Data_Validation!$B$9,"Medium Value","High Value"))</f>
        <v>High Value</v>
      </c>
      <c r="Y1742" s="2" t="str">
        <f t="shared" si="249"/>
        <v>High Value - Maintain</v>
      </c>
      <c r="Z1742" s="2" t="str">
        <f t="shared" si="250"/>
        <v>Check Data</v>
      </c>
    </row>
    <row r="1743" spans="1:26" x14ac:dyDescent="0.3">
      <c r="A1743" t="s">
        <v>1610</v>
      </c>
      <c r="B1743">
        <v>30</v>
      </c>
      <c r="C1743" t="s">
        <v>21</v>
      </c>
      <c r="D1743" t="s">
        <v>35</v>
      </c>
      <c r="E1743">
        <v>99.49</v>
      </c>
      <c r="F1743">
        <v>9</v>
      </c>
      <c r="G1743">
        <v>28</v>
      </c>
      <c r="H1743">
        <v>0</v>
      </c>
      <c r="I1743" t="s">
        <v>40</v>
      </c>
      <c r="J1743">
        <v>8.9</v>
      </c>
      <c r="K1743" s="1">
        <v>45287</v>
      </c>
      <c r="L1743">
        <v>97</v>
      </c>
      <c r="M1743">
        <v>0.08</v>
      </c>
      <c r="N1743">
        <f>IF(E1743="",Data_Validation!$B$1,E1743)</f>
        <v>99.49</v>
      </c>
      <c r="O1743">
        <f>IF(J1743="",Data_Validation!$B$2,J1743)</f>
        <v>8.9</v>
      </c>
      <c r="P1743">
        <f t="shared" si="243"/>
        <v>2</v>
      </c>
      <c r="Q1743" s="2">
        <f>CustomerData[[#This Row],[avg_order_value_clean]]*CustomerData[[#This Row],[total_orders]]</f>
        <v>895.41</v>
      </c>
      <c r="R1743" s="2" t="str">
        <f t="shared" si="251"/>
        <v>Active</v>
      </c>
      <c r="S1743" s="2" t="str">
        <f t="shared" si="244"/>
        <v>Low Risk</v>
      </c>
      <c r="T1743" s="2" t="str">
        <f t="shared" si="245"/>
        <v>25-34</v>
      </c>
      <c r="U1743" s="1">
        <f t="shared" ca="1" si="246"/>
        <v>974</v>
      </c>
      <c r="V1743" s="2" t="str">
        <f t="shared" si="247"/>
        <v>High Loyalty</v>
      </c>
      <c r="W1743" s="2" t="str">
        <f t="shared" si="248"/>
        <v>Legitimate</v>
      </c>
      <c r="X1743" s="2" t="str">
        <f>IF(Q1743&lt;Data_Validation!$B$8,"Low Value",IF(Q1743&lt;Data_Validation!$B$9,"Medium Value","High Value"))</f>
        <v>Low Value</v>
      </c>
      <c r="Y1743" s="2" t="str">
        <f t="shared" si="249"/>
        <v>Stable</v>
      </c>
      <c r="Z1743" s="2" t="str">
        <f t="shared" si="250"/>
        <v>Check Data</v>
      </c>
    </row>
    <row r="1744" spans="1:26" x14ac:dyDescent="0.3">
      <c r="A1744" t="s">
        <v>1174</v>
      </c>
      <c r="B1744">
        <v>21</v>
      </c>
      <c r="C1744" t="s">
        <v>14</v>
      </c>
      <c r="D1744" t="s">
        <v>37</v>
      </c>
      <c r="E1744">
        <v>31.16</v>
      </c>
      <c r="F1744">
        <v>11</v>
      </c>
      <c r="G1744">
        <v>311</v>
      </c>
      <c r="H1744">
        <v>0</v>
      </c>
      <c r="I1744" t="s">
        <v>16</v>
      </c>
      <c r="J1744">
        <v>96.6</v>
      </c>
      <c r="K1744" s="1">
        <v>45012</v>
      </c>
      <c r="L1744">
        <v>88</v>
      </c>
      <c r="M1744">
        <v>0.61</v>
      </c>
      <c r="N1744">
        <f>IF(E1744="",Data_Validation!$B$1,E1744)</f>
        <v>31.16</v>
      </c>
      <c r="O1744">
        <f>IF(J1744="",Data_Validation!$B$2,J1744)</f>
        <v>96.6</v>
      </c>
      <c r="P1744">
        <f t="shared" si="243"/>
        <v>2</v>
      </c>
      <c r="Q1744" s="2">
        <f>CustomerData[[#This Row],[avg_order_value_clean]]*CustomerData[[#This Row],[total_orders]]</f>
        <v>342.76</v>
      </c>
      <c r="R1744" s="2" t="str">
        <f t="shared" si="251"/>
        <v>Inactive</v>
      </c>
      <c r="S1744" s="2" t="str">
        <f t="shared" si="244"/>
        <v>High Risk</v>
      </c>
      <c r="T1744" s="2" t="str">
        <f t="shared" si="245"/>
        <v>Under 25</v>
      </c>
      <c r="U1744" s="1">
        <f t="shared" ca="1" si="246"/>
        <v>1249</v>
      </c>
      <c r="V1744" s="2" t="str">
        <f t="shared" si="247"/>
        <v>High Loyalty</v>
      </c>
      <c r="W1744" s="2" t="str">
        <f t="shared" si="248"/>
        <v>Legitimate</v>
      </c>
      <c r="X1744" s="2" t="str">
        <f>IF(Q1744&lt;Data_Validation!$B$8,"Low Value",IF(Q1744&lt;Data_Validation!$B$9,"Medium Value","High Value"))</f>
        <v>Low Value</v>
      </c>
      <c r="Y1744" s="2" t="str">
        <f t="shared" si="249"/>
        <v>At Risk - Develop</v>
      </c>
      <c r="Z1744" s="2" t="str">
        <f t="shared" si="250"/>
        <v>Check Data</v>
      </c>
    </row>
    <row r="1745" spans="1:26" x14ac:dyDescent="0.3">
      <c r="A1745" t="s">
        <v>1611</v>
      </c>
      <c r="B1745">
        <v>63</v>
      </c>
      <c r="C1745" t="s">
        <v>25</v>
      </c>
      <c r="D1745" t="s">
        <v>22</v>
      </c>
      <c r="F1745">
        <v>12</v>
      </c>
      <c r="G1745">
        <v>86</v>
      </c>
      <c r="H1745">
        <v>0</v>
      </c>
      <c r="I1745" t="s">
        <v>19</v>
      </c>
      <c r="J1745">
        <v>53.8</v>
      </c>
      <c r="K1745" s="1">
        <v>44872</v>
      </c>
      <c r="L1745">
        <v>76</v>
      </c>
      <c r="M1745">
        <v>0.31</v>
      </c>
      <c r="N1745">
        <f>IF(E1745="",Data_Validation!$B$1,E1745)</f>
        <v>250</v>
      </c>
      <c r="O1745">
        <f>IF(J1745="",Data_Validation!$B$2,J1745)</f>
        <v>53.8</v>
      </c>
      <c r="P1745">
        <f t="shared" si="243"/>
        <v>1</v>
      </c>
      <c r="Q1745" s="2">
        <f>CustomerData[[#This Row],[avg_order_value_clean]]*CustomerData[[#This Row],[total_orders]]</f>
        <v>3000</v>
      </c>
      <c r="R1745" s="2" t="str">
        <f t="shared" si="251"/>
        <v>At Risk</v>
      </c>
      <c r="S1745" s="2" t="str">
        <f t="shared" si="244"/>
        <v>Medium Risk</v>
      </c>
      <c r="T1745" s="2" t="str">
        <f t="shared" si="245"/>
        <v>55+</v>
      </c>
      <c r="U1745" s="1">
        <f t="shared" ca="1" si="246"/>
        <v>1389</v>
      </c>
      <c r="V1745" s="2" t="str">
        <f t="shared" si="247"/>
        <v>High Loyalty</v>
      </c>
      <c r="W1745" s="2" t="str">
        <f t="shared" si="248"/>
        <v>Legitimate</v>
      </c>
      <c r="X1745" s="2" t="str">
        <f>IF(Q1745&lt;Data_Validation!$B$8,"Low Value",IF(Q1745&lt;Data_Validation!$B$9,"Medium Value","High Value"))</f>
        <v>High Value</v>
      </c>
      <c r="Y1745" s="2" t="str">
        <f t="shared" si="249"/>
        <v>High Value - Maintain</v>
      </c>
      <c r="Z1745" s="2" t="str">
        <f t="shared" si="250"/>
        <v>Check Data</v>
      </c>
    </row>
    <row r="1746" spans="1:26" x14ac:dyDescent="0.3">
      <c r="A1746" t="s">
        <v>1612</v>
      </c>
      <c r="B1746">
        <v>31</v>
      </c>
      <c r="C1746" t="s">
        <v>14</v>
      </c>
      <c r="D1746" t="s">
        <v>50</v>
      </c>
      <c r="E1746">
        <v>174.17</v>
      </c>
      <c r="F1746">
        <v>9</v>
      </c>
      <c r="G1746">
        <v>107</v>
      </c>
      <c r="H1746">
        <v>0</v>
      </c>
      <c r="I1746" t="s">
        <v>23</v>
      </c>
      <c r="J1746">
        <v>60.7</v>
      </c>
      <c r="K1746" s="1">
        <v>45555</v>
      </c>
      <c r="L1746">
        <v>9</v>
      </c>
      <c r="M1746">
        <v>0.1</v>
      </c>
      <c r="N1746">
        <f>IF(E1746="",Data_Validation!$B$1,E1746)</f>
        <v>174.17</v>
      </c>
      <c r="O1746">
        <f>IF(J1746="",Data_Validation!$B$2,J1746)</f>
        <v>60.7</v>
      </c>
      <c r="P1746">
        <f t="shared" si="243"/>
        <v>1</v>
      </c>
      <c r="Q1746" s="2">
        <f>CustomerData[[#This Row],[avg_order_value_clean]]*CustomerData[[#This Row],[total_orders]]</f>
        <v>1567.53</v>
      </c>
      <c r="R1746" s="2" t="str">
        <f t="shared" si="251"/>
        <v>Inactive</v>
      </c>
      <c r="S1746" s="2" t="str">
        <f t="shared" si="244"/>
        <v>Low Risk</v>
      </c>
      <c r="T1746" s="2" t="str">
        <f t="shared" si="245"/>
        <v>25-34</v>
      </c>
      <c r="U1746" s="1">
        <f t="shared" ca="1" si="246"/>
        <v>706</v>
      </c>
      <c r="V1746" s="2" t="str">
        <f t="shared" si="247"/>
        <v>Low Loyalty</v>
      </c>
      <c r="W1746" s="2" t="str">
        <f t="shared" si="248"/>
        <v>Legitimate</v>
      </c>
      <c r="X1746" s="2" t="str">
        <f>IF(Q1746&lt;Data_Validation!$B$8,"Low Value",IF(Q1746&lt;Data_Validation!$B$9,"Medium Value","High Value"))</f>
        <v>High Value</v>
      </c>
      <c r="Y1746" s="2" t="str">
        <f t="shared" si="249"/>
        <v>High Value - Maintain</v>
      </c>
      <c r="Z1746" s="2" t="str">
        <f t="shared" si="250"/>
        <v>Check Data</v>
      </c>
    </row>
    <row r="1747" spans="1:26" x14ac:dyDescent="0.3">
      <c r="A1747" t="s">
        <v>1613</v>
      </c>
      <c r="B1747">
        <v>30</v>
      </c>
      <c r="C1747" t="s">
        <v>21</v>
      </c>
      <c r="D1747" t="s">
        <v>35</v>
      </c>
      <c r="E1747">
        <v>105.22</v>
      </c>
      <c r="F1747">
        <v>5</v>
      </c>
      <c r="G1747">
        <v>318</v>
      </c>
      <c r="H1747">
        <v>0</v>
      </c>
      <c r="I1747" t="s">
        <v>40</v>
      </c>
      <c r="J1747">
        <v>96.7</v>
      </c>
      <c r="K1747" s="1">
        <v>45813</v>
      </c>
      <c r="L1747">
        <v>13</v>
      </c>
      <c r="M1747">
        <v>0.13</v>
      </c>
      <c r="N1747">
        <f>IF(E1747="",Data_Validation!$B$1,E1747)</f>
        <v>105.22</v>
      </c>
      <c r="O1747">
        <f>IF(J1747="",Data_Validation!$B$2,J1747)</f>
        <v>96.7</v>
      </c>
      <c r="P1747">
        <f t="shared" si="243"/>
        <v>1</v>
      </c>
      <c r="Q1747" s="2">
        <f>CustomerData[[#This Row],[avg_order_value_clean]]*CustomerData[[#This Row],[total_orders]]</f>
        <v>526.1</v>
      </c>
      <c r="R1747" s="2" t="str">
        <f t="shared" si="251"/>
        <v>Inactive</v>
      </c>
      <c r="S1747" s="2" t="str">
        <f t="shared" si="244"/>
        <v>Low Risk</v>
      </c>
      <c r="T1747" s="2" t="str">
        <f t="shared" si="245"/>
        <v>25-34</v>
      </c>
      <c r="U1747" s="1">
        <f t="shared" ca="1" si="246"/>
        <v>448</v>
      </c>
      <c r="V1747" s="2" t="str">
        <f t="shared" si="247"/>
        <v>Low Loyalty</v>
      </c>
      <c r="W1747" s="2" t="str">
        <f t="shared" si="248"/>
        <v>Legitimate</v>
      </c>
      <c r="X1747" s="2" t="str">
        <f>IF(Q1747&lt;Data_Validation!$B$8,"Low Value",IF(Q1747&lt;Data_Validation!$B$9,"Medium Value","High Value"))</f>
        <v>Low Value</v>
      </c>
      <c r="Y1747" s="2" t="str">
        <f t="shared" si="249"/>
        <v>Stable</v>
      </c>
      <c r="Z1747" s="2" t="str">
        <f t="shared" si="250"/>
        <v>Check Data</v>
      </c>
    </row>
    <row r="1748" spans="1:26" x14ac:dyDescent="0.3">
      <c r="A1748" t="s">
        <v>1614</v>
      </c>
      <c r="B1748">
        <v>44</v>
      </c>
      <c r="C1748" t="s">
        <v>21</v>
      </c>
      <c r="D1748" t="s">
        <v>44</v>
      </c>
      <c r="E1748">
        <v>57.57</v>
      </c>
      <c r="F1748">
        <v>11</v>
      </c>
      <c r="G1748">
        <v>29</v>
      </c>
      <c r="H1748">
        <v>1</v>
      </c>
      <c r="I1748" t="s">
        <v>40</v>
      </c>
      <c r="J1748">
        <v>77.599999999999994</v>
      </c>
      <c r="K1748" s="1">
        <v>44708</v>
      </c>
      <c r="L1748">
        <v>45</v>
      </c>
      <c r="M1748">
        <v>0.08</v>
      </c>
      <c r="N1748">
        <f>IF(E1748="",Data_Validation!$B$1,E1748)</f>
        <v>57.57</v>
      </c>
      <c r="O1748">
        <f>IF(J1748="",Data_Validation!$B$2,J1748)</f>
        <v>77.599999999999994</v>
      </c>
      <c r="P1748">
        <f t="shared" si="243"/>
        <v>1</v>
      </c>
      <c r="Q1748" s="2">
        <f>CustomerData[[#This Row],[avg_order_value_clean]]*CustomerData[[#This Row],[total_orders]]</f>
        <v>633.27</v>
      </c>
      <c r="R1748" s="2" t="str">
        <f t="shared" si="251"/>
        <v>Active</v>
      </c>
      <c r="S1748" s="2" t="str">
        <f t="shared" si="244"/>
        <v>Low Risk</v>
      </c>
      <c r="T1748" s="2" t="str">
        <f t="shared" si="245"/>
        <v>35-44</v>
      </c>
      <c r="U1748" s="1">
        <f t="shared" ca="1" si="246"/>
        <v>1553</v>
      </c>
      <c r="V1748" s="2" t="str">
        <f t="shared" si="247"/>
        <v>Medium Loyalty</v>
      </c>
      <c r="W1748" s="2" t="str">
        <f t="shared" si="248"/>
        <v>Fraudulent</v>
      </c>
      <c r="X1748" s="2" t="str">
        <f>IF(Q1748&lt;Data_Validation!$B$8,"Low Value",IF(Q1748&lt;Data_Validation!$B$9,"Medium Value","High Value"))</f>
        <v>Low Value</v>
      </c>
      <c r="Y1748" s="2" t="str">
        <f t="shared" si="249"/>
        <v>Stable</v>
      </c>
      <c r="Z1748" s="2" t="str">
        <f t="shared" si="250"/>
        <v>Check Data</v>
      </c>
    </row>
    <row r="1749" spans="1:26" x14ac:dyDescent="0.3">
      <c r="A1749" t="s">
        <v>1615</v>
      </c>
      <c r="B1749">
        <v>23</v>
      </c>
      <c r="C1749" t="s">
        <v>21</v>
      </c>
      <c r="D1749" t="s">
        <v>52</v>
      </c>
      <c r="E1749">
        <v>137.83000000000001</v>
      </c>
      <c r="F1749">
        <v>4</v>
      </c>
      <c r="G1749">
        <v>308</v>
      </c>
      <c r="H1749">
        <v>0</v>
      </c>
      <c r="I1749" t="s">
        <v>23</v>
      </c>
      <c r="J1749">
        <v>11.3</v>
      </c>
      <c r="K1749" s="1">
        <v>44475</v>
      </c>
      <c r="L1749">
        <v>8</v>
      </c>
      <c r="M1749">
        <v>0.49</v>
      </c>
      <c r="N1749">
        <f>IF(E1749="",Data_Validation!$B$1,E1749)</f>
        <v>137.83000000000001</v>
      </c>
      <c r="O1749">
        <f>IF(J1749="",Data_Validation!$B$2,J1749)</f>
        <v>11.3</v>
      </c>
      <c r="P1749">
        <f t="shared" si="243"/>
        <v>1</v>
      </c>
      <c r="Q1749" s="2">
        <f>CustomerData[[#This Row],[avg_order_value_clean]]*CustomerData[[#This Row],[total_orders]]</f>
        <v>551.32000000000005</v>
      </c>
      <c r="R1749" s="2" t="str">
        <f t="shared" si="251"/>
        <v>Inactive</v>
      </c>
      <c r="S1749" s="2" t="str">
        <f t="shared" si="244"/>
        <v>Medium Risk</v>
      </c>
      <c r="T1749" s="2" t="str">
        <f t="shared" si="245"/>
        <v>Under 25</v>
      </c>
      <c r="U1749" s="1">
        <f t="shared" ca="1" si="246"/>
        <v>1786</v>
      </c>
      <c r="V1749" s="2" t="str">
        <f t="shared" si="247"/>
        <v>Low Loyalty</v>
      </c>
      <c r="W1749" s="2" t="str">
        <f t="shared" si="248"/>
        <v>Legitimate</v>
      </c>
      <c r="X1749" s="2" t="str">
        <f>IF(Q1749&lt;Data_Validation!$B$8,"Low Value",IF(Q1749&lt;Data_Validation!$B$9,"Medium Value","High Value"))</f>
        <v>Low Value</v>
      </c>
      <c r="Y1749" s="2" t="str">
        <f t="shared" si="249"/>
        <v>Stable</v>
      </c>
      <c r="Z1749" s="2" t="str">
        <f t="shared" si="250"/>
        <v>Check Data</v>
      </c>
    </row>
    <row r="1750" spans="1:26" x14ac:dyDescent="0.3">
      <c r="A1750" t="s">
        <v>1616</v>
      </c>
      <c r="B1750">
        <v>34</v>
      </c>
      <c r="C1750" t="s">
        <v>14</v>
      </c>
      <c r="D1750" t="s">
        <v>50</v>
      </c>
      <c r="E1750">
        <v>200.9</v>
      </c>
      <c r="F1750">
        <v>18</v>
      </c>
      <c r="G1750">
        <v>45</v>
      </c>
      <c r="H1750">
        <v>0</v>
      </c>
      <c r="I1750" t="s">
        <v>16</v>
      </c>
      <c r="J1750">
        <v>42.2</v>
      </c>
      <c r="K1750" s="1">
        <v>44379</v>
      </c>
      <c r="L1750">
        <v>56</v>
      </c>
      <c r="M1750">
        <v>0.28999999999999998</v>
      </c>
      <c r="N1750">
        <f>IF(E1750="",Data_Validation!$B$1,E1750)</f>
        <v>200.9</v>
      </c>
      <c r="O1750">
        <f>IF(J1750="",Data_Validation!$B$2,J1750)</f>
        <v>42.2</v>
      </c>
      <c r="P1750">
        <f t="shared" si="243"/>
        <v>2</v>
      </c>
      <c r="Q1750" s="2">
        <f>CustomerData[[#This Row],[avg_order_value_clean]]*CustomerData[[#This Row],[total_orders]]</f>
        <v>3616.2000000000003</v>
      </c>
      <c r="R1750" s="2" t="str">
        <f t="shared" si="251"/>
        <v>At Risk</v>
      </c>
      <c r="S1750" s="2" t="str">
        <f t="shared" si="244"/>
        <v>Medium Risk</v>
      </c>
      <c r="T1750" s="2" t="str">
        <f t="shared" si="245"/>
        <v>25-34</v>
      </c>
      <c r="U1750" s="1">
        <f t="shared" ca="1" si="246"/>
        <v>1882</v>
      </c>
      <c r="V1750" s="2" t="str">
        <f t="shared" si="247"/>
        <v>Medium Loyalty</v>
      </c>
      <c r="W1750" s="2" t="str">
        <f t="shared" si="248"/>
        <v>Legitimate</v>
      </c>
      <c r="X1750" s="2" t="str">
        <f>IF(Q1750&lt;Data_Validation!$B$8,"Low Value",IF(Q1750&lt;Data_Validation!$B$9,"Medium Value","High Value"))</f>
        <v>High Value</v>
      </c>
      <c r="Y1750" s="2" t="str">
        <f t="shared" si="249"/>
        <v>High Value - Maintain</v>
      </c>
      <c r="Z1750" s="2" t="str">
        <f t="shared" si="250"/>
        <v>Check Data</v>
      </c>
    </row>
    <row r="1751" spans="1:26" x14ac:dyDescent="0.3">
      <c r="A1751" t="s">
        <v>1617</v>
      </c>
      <c r="B1751">
        <v>53</v>
      </c>
      <c r="C1751" t="s">
        <v>21</v>
      </c>
      <c r="D1751" t="s">
        <v>44</v>
      </c>
      <c r="E1751">
        <v>150.62</v>
      </c>
      <c r="F1751">
        <v>12</v>
      </c>
      <c r="G1751">
        <v>358</v>
      </c>
      <c r="H1751">
        <v>0</v>
      </c>
      <c r="I1751" t="s">
        <v>16</v>
      </c>
      <c r="J1751">
        <v>82.1</v>
      </c>
      <c r="K1751" s="1">
        <v>45007</v>
      </c>
      <c r="L1751">
        <v>82</v>
      </c>
      <c r="M1751">
        <v>0.28999999999999998</v>
      </c>
      <c r="N1751">
        <f>IF(E1751="",Data_Validation!$B$1,E1751)</f>
        <v>150.62</v>
      </c>
      <c r="O1751">
        <f>IF(J1751="",Data_Validation!$B$2,J1751)</f>
        <v>82.1</v>
      </c>
      <c r="P1751">
        <f t="shared" si="243"/>
        <v>2</v>
      </c>
      <c r="Q1751" s="2">
        <f>CustomerData[[#This Row],[avg_order_value_clean]]*CustomerData[[#This Row],[total_orders]]</f>
        <v>1807.44</v>
      </c>
      <c r="R1751" s="2" t="str">
        <f t="shared" si="251"/>
        <v>Inactive</v>
      </c>
      <c r="S1751" s="2" t="str">
        <f t="shared" si="244"/>
        <v>Medium Risk</v>
      </c>
      <c r="T1751" s="2" t="str">
        <f t="shared" si="245"/>
        <v>45-54</v>
      </c>
      <c r="U1751" s="1">
        <f t="shared" ca="1" si="246"/>
        <v>1254</v>
      </c>
      <c r="V1751" s="2" t="str">
        <f t="shared" si="247"/>
        <v>High Loyalty</v>
      </c>
      <c r="W1751" s="2" t="str">
        <f t="shared" si="248"/>
        <v>Legitimate</v>
      </c>
      <c r="X1751" s="2" t="str">
        <f>IF(Q1751&lt;Data_Validation!$B$8,"Low Value",IF(Q1751&lt;Data_Validation!$B$9,"Medium Value","High Value"))</f>
        <v>High Value</v>
      </c>
      <c r="Y1751" s="2" t="str">
        <f t="shared" si="249"/>
        <v>High Value - Maintain</v>
      </c>
      <c r="Z1751" s="2" t="str">
        <f t="shared" si="250"/>
        <v>Check Data</v>
      </c>
    </row>
    <row r="1752" spans="1:26" x14ac:dyDescent="0.3">
      <c r="A1752" t="s">
        <v>1618</v>
      </c>
      <c r="B1752">
        <v>57</v>
      </c>
      <c r="C1752" t="s">
        <v>25</v>
      </c>
      <c r="D1752" t="s">
        <v>15</v>
      </c>
      <c r="E1752">
        <v>117.43</v>
      </c>
      <c r="F1752">
        <v>9</v>
      </c>
      <c r="G1752">
        <v>136</v>
      </c>
      <c r="H1752">
        <v>0</v>
      </c>
      <c r="I1752" t="s">
        <v>19</v>
      </c>
      <c r="J1752">
        <v>66.5</v>
      </c>
      <c r="K1752" s="1">
        <v>45580</v>
      </c>
      <c r="L1752">
        <v>91</v>
      </c>
      <c r="M1752">
        <v>0.42</v>
      </c>
      <c r="N1752">
        <f>IF(E1752="",Data_Validation!$B$1,E1752)</f>
        <v>117.43</v>
      </c>
      <c r="O1752">
        <f>IF(J1752="",Data_Validation!$B$2,J1752)</f>
        <v>66.5</v>
      </c>
      <c r="P1752">
        <f t="shared" si="243"/>
        <v>1</v>
      </c>
      <c r="Q1752" s="2">
        <f>CustomerData[[#This Row],[avg_order_value_clean]]*CustomerData[[#This Row],[total_orders]]</f>
        <v>1056.8700000000001</v>
      </c>
      <c r="R1752" s="2" t="str">
        <f t="shared" si="251"/>
        <v>Inactive</v>
      </c>
      <c r="S1752" s="2" t="str">
        <f t="shared" si="244"/>
        <v>Medium Risk</v>
      </c>
      <c r="T1752" s="2" t="str">
        <f t="shared" si="245"/>
        <v>55+</v>
      </c>
      <c r="U1752" s="1">
        <f t="shared" ca="1" si="246"/>
        <v>681</v>
      </c>
      <c r="V1752" s="2" t="str">
        <f t="shared" si="247"/>
        <v>High Loyalty</v>
      </c>
      <c r="W1752" s="2" t="str">
        <f t="shared" si="248"/>
        <v>Legitimate</v>
      </c>
      <c r="X1752" s="2" t="str">
        <f>IF(Q1752&lt;Data_Validation!$B$8,"Low Value",IF(Q1752&lt;Data_Validation!$B$9,"Medium Value","High Value"))</f>
        <v>Low Value</v>
      </c>
      <c r="Y1752" s="2" t="str">
        <f t="shared" si="249"/>
        <v>Stable</v>
      </c>
      <c r="Z1752" s="2" t="str">
        <f t="shared" si="250"/>
        <v>Check Data</v>
      </c>
    </row>
    <row r="1753" spans="1:26" x14ac:dyDescent="0.3">
      <c r="A1753" t="s">
        <v>1619</v>
      </c>
      <c r="B1753">
        <v>66</v>
      </c>
      <c r="C1753" t="s">
        <v>21</v>
      </c>
      <c r="D1753" t="s">
        <v>44</v>
      </c>
      <c r="E1753">
        <v>56.51</v>
      </c>
      <c r="F1753">
        <v>10</v>
      </c>
      <c r="G1753">
        <v>262</v>
      </c>
      <c r="H1753">
        <v>0</v>
      </c>
      <c r="I1753" t="s">
        <v>23</v>
      </c>
      <c r="J1753">
        <v>21.6</v>
      </c>
      <c r="K1753" s="1">
        <v>44860</v>
      </c>
      <c r="L1753">
        <v>97</v>
      </c>
      <c r="M1753">
        <v>0.18</v>
      </c>
      <c r="N1753">
        <f>IF(E1753="",Data_Validation!$B$1,E1753)</f>
        <v>56.51</v>
      </c>
      <c r="O1753">
        <f>IF(J1753="",Data_Validation!$B$2,J1753)</f>
        <v>21.6</v>
      </c>
      <c r="P1753">
        <f t="shared" si="243"/>
        <v>3</v>
      </c>
      <c r="Q1753" s="2">
        <f>CustomerData[[#This Row],[avg_order_value_clean]]*CustomerData[[#This Row],[total_orders]]</f>
        <v>565.1</v>
      </c>
      <c r="R1753" s="2" t="str">
        <f t="shared" si="251"/>
        <v>Inactive</v>
      </c>
      <c r="S1753" s="2" t="str">
        <f t="shared" si="244"/>
        <v>Low Risk</v>
      </c>
      <c r="T1753" s="2" t="str">
        <f t="shared" si="245"/>
        <v>55+</v>
      </c>
      <c r="U1753" s="1">
        <f t="shared" ca="1" si="246"/>
        <v>1401</v>
      </c>
      <c r="V1753" s="2" t="str">
        <f t="shared" si="247"/>
        <v>High Loyalty</v>
      </c>
      <c r="W1753" s="2" t="str">
        <f t="shared" si="248"/>
        <v>Legitimate</v>
      </c>
      <c r="X1753" s="2" t="str">
        <f>IF(Q1753&lt;Data_Validation!$B$8,"Low Value",IF(Q1753&lt;Data_Validation!$B$9,"Medium Value","High Value"))</f>
        <v>Low Value</v>
      </c>
      <c r="Y1753" s="2" t="str">
        <f t="shared" si="249"/>
        <v>Stable</v>
      </c>
      <c r="Z1753" s="2" t="str">
        <f t="shared" si="250"/>
        <v>Check Data</v>
      </c>
    </row>
    <row r="1754" spans="1:26" x14ac:dyDescent="0.3">
      <c r="A1754" t="s">
        <v>1620</v>
      </c>
      <c r="B1754">
        <v>52</v>
      </c>
      <c r="C1754" t="s">
        <v>25</v>
      </c>
      <c r="D1754" t="s">
        <v>35</v>
      </c>
      <c r="E1754">
        <v>72.28</v>
      </c>
      <c r="F1754">
        <v>15</v>
      </c>
      <c r="G1754">
        <v>62</v>
      </c>
      <c r="H1754">
        <v>0</v>
      </c>
      <c r="I1754" t="s">
        <v>29</v>
      </c>
      <c r="J1754">
        <v>80.599999999999994</v>
      </c>
      <c r="K1754" s="1">
        <v>45404</v>
      </c>
      <c r="L1754">
        <v>7</v>
      </c>
      <c r="M1754">
        <v>0.14000000000000001</v>
      </c>
      <c r="N1754">
        <f>IF(E1754="",Data_Validation!$B$1,E1754)</f>
        <v>72.28</v>
      </c>
      <c r="O1754">
        <f>IF(J1754="",Data_Validation!$B$2,J1754)</f>
        <v>80.599999999999994</v>
      </c>
      <c r="P1754">
        <f t="shared" si="243"/>
        <v>1</v>
      </c>
      <c r="Q1754" s="2">
        <f>CustomerData[[#This Row],[avg_order_value_clean]]*CustomerData[[#This Row],[total_orders]]</f>
        <v>1084.2</v>
      </c>
      <c r="R1754" s="2" t="str">
        <f t="shared" si="251"/>
        <v>At Risk</v>
      </c>
      <c r="S1754" s="2" t="str">
        <f t="shared" si="244"/>
        <v>Low Risk</v>
      </c>
      <c r="T1754" s="2" t="str">
        <f t="shared" si="245"/>
        <v>45-54</v>
      </c>
      <c r="U1754" s="1">
        <f t="shared" ca="1" si="246"/>
        <v>857</v>
      </c>
      <c r="V1754" s="2" t="str">
        <f t="shared" si="247"/>
        <v>Low Loyalty</v>
      </c>
      <c r="W1754" s="2" t="str">
        <f t="shared" si="248"/>
        <v>Legitimate</v>
      </c>
      <c r="X1754" s="2" t="str">
        <f>IF(Q1754&lt;Data_Validation!$B$8,"Low Value",IF(Q1754&lt;Data_Validation!$B$9,"Medium Value","High Value"))</f>
        <v>Low Value</v>
      </c>
      <c r="Y1754" s="2" t="str">
        <f t="shared" si="249"/>
        <v>Stable</v>
      </c>
      <c r="Z1754" s="2" t="str">
        <f t="shared" si="250"/>
        <v>Check Data</v>
      </c>
    </row>
    <row r="1755" spans="1:26" x14ac:dyDescent="0.3">
      <c r="A1755" t="s">
        <v>1621</v>
      </c>
      <c r="B1755">
        <v>34</v>
      </c>
      <c r="C1755" t="s">
        <v>14</v>
      </c>
      <c r="D1755" t="s">
        <v>28</v>
      </c>
      <c r="E1755">
        <v>82.51</v>
      </c>
      <c r="F1755">
        <v>9</v>
      </c>
      <c r="G1755">
        <v>43</v>
      </c>
      <c r="H1755">
        <v>0</v>
      </c>
      <c r="I1755" t="s">
        <v>16</v>
      </c>
      <c r="J1755">
        <v>55.9</v>
      </c>
      <c r="K1755" s="1">
        <v>44132</v>
      </c>
      <c r="L1755">
        <v>77</v>
      </c>
      <c r="M1755">
        <v>0.49</v>
      </c>
      <c r="N1755">
        <f>IF(E1755="",Data_Validation!$B$1,E1755)</f>
        <v>82.51</v>
      </c>
      <c r="O1755">
        <f>IF(J1755="",Data_Validation!$B$2,J1755)</f>
        <v>55.9</v>
      </c>
      <c r="P1755">
        <f t="shared" si="243"/>
        <v>1</v>
      </c>
      <c r="Q1755" s="2">
        <f>CustomerData[[#This Row],[avg_order_value_clean]]*CustomerData[[#This Row],[total_orders]]</f>
        <v>742.59</v>
      </c>
      <c r="R1755" s="2" t="str">
        <f t="shared" si="251"/>
        <v>At Risk</v>
      </c>
      <c r="S1755" s="2" t="str">
        <f t="shared" si="244"/>
        <v>Medium Risk</v>
      </c>
      <c r="T1755" s="2" t="str">
        <f t="shared" si="245"/>
        <v>25-34</v>
      </c>
      <c r="U1755" s="1">
        <f t="shared" ca="1" si="246"/>
        <v>2129</v>
      </c>
      <c r="V1755" s="2" t="str">
        <f t="shared" si="247"/>
        <v>High Loyalty</v>
      </c>
      <c r="W1755" s="2" t="str">
        <f t="shared" si="248"/>
        <v>Legitimate</v>
      </c>
      <c r="X1755" s="2" t="str">
        <f>IF(Q1755&lt;Data_Validation!$B$8,"Low Value",IF(Q1755&lt;Data_Validation!$B$9,"Medium Value","High Value"))</f>
        <v>Low Value</v>
      </c>
      <c r="Y1755" s="2" t="str">
        <f t="shared" si="249"/>
        <v>Stable</v>
      </c>
      <c r="Z1755" s="2" t="str">
        <f t="shared" si="250"/>
        <v>Check Data</v>
      </c>
    </row>
    <row r="1756" spans="1:26" x14ac:dyDescent="0.3">
      <c r="A1756" t="s">
        <v>1622</v>
      </c>
      <c r="B1756">
        <v>58</v>
      </c>
      <c r="C1756" t="s">
        <v>14</v>
      </c>
      <c r="D1756" t="s">
        <v>52</v>
      </c>
      <c r="E1756">
        <v>44.56</v>
      </c>
      <c r="F1756">
        <v>11</v>
      </c>
      <c r="G1756">
        <v>250</v>
      </c>
      <c r="H1756">
        <v>0</v>
      </c>
      <c r="I1756" t="s">
        <v>19</v>
      </c>
      <c r="J1756">
        <v>78.8</v>
      </c>
      <c r="K1756" s="1">
        <v>45327</v>
      </c>
      <c r="L1756">
        <v>15</v>
      </c>
      <c r="M1756">
        <v>7.0000000000000007E-2</v>
      </c>
      <c r="N1756">
        <f>IF(E1756="",Data_Validation!$B$1,E1756)</f>
        <v>44.56</v>
      </c>
      <c r="O1756">
        <f>IF(J1756="",Data_Validation!$B$2,J1756)</f>
        <v>78.8</v>
      </c>
      <c r="P1756">
        <f t="shared" si="243"/>
        <v>2</v>
      </c>
      <c r="Q1756" s="2">
        <f>CustomerData[[#This Row],[avg_order_value_clean]]*CustomerData[[#This Row],[total_orders]]</f>
        <v>490.16</v>
      </c>
      <c r="R1756" s="2" t="str">
        <f t="shared" si="251"/>
        <v>Inactive</v>
      </c>
      <c r="S1756" s="2" t="str">
        <f t="shared" si="244"/>
        <v>Low Risk</v>
      </c>
      <c r="T1756" s="2" t="str">
        <f t="shared" si="245"/>
        <v>55+</v>
      </c>
      <c r="U1756" s="1">
        <f t="shared" ca="1" si="246"/>
        <v>934</v>
      </c>
      <c r="V1756" s="2" t="str">
        <f t="shared" si="247"/>
        <v>Low Loyalty</v>
      </c>
      <c r="W1756" s="2" t="str">
        <f t="shared" si="248"/>
        <v>Legitimate</v>
      </c>
      <c r="X1756" s="2" t="str">
        <f>IF(Q1756&lt;Data_Validation!$B$8,"Low Value",IF(Q1756&lt;Data_Validation!$B$9,"Medium Value","High Value"))</f>
        <v>Low Value</v>
      </c>
      <c r="Y1756" s="2" t="str">
        <f t="shared" si="249"/>
        <v>Stable</v>
      </c>
      <c r="Z1756" s="2" t="str">
        <f t="shared" si="250"/>
        <v>Check Data</v>
      </c>
    </row>
    <row r="1757" spans="1:26" x14ac:dyDescent="0.3">
      <c r="A1757" t="s">
        <v>1623</v>
      </c>
      <c r="B1757">
        <v>19</v>
      </c>
      <c r="C1757" t="s">
        <v>14</v>
      </c>
      <c r="D1757" t="s">
        <v>50</v>
      </c>
      <c r="E1757">
        <v>93.24</v>
      </c>
      <c r="F1757">
        <v>6</v>
      </c>
      <c r="G1757">
        <v>334</v>
      </c>
      <c r="H1757">
        <v>0</v>
      </c>
      <c r="I1757" t="s">
        <v>40</v>
      </c>
      <c r="J1757">
        <v>62.6</v>
      </c>
      <c r="K1757" s="1">
        <v>45632</v>
      </c>
      <c r="L1757">
        <v>98</v>
      </c>
      <c r="M1757">
        <v>0.6</v>
      </c>
      <c r="N1757">
        <f>IF(E1757="",Data_Validation!$B$1,E1757)</f>
        <v>93.24</v>
      </c>
      <c r="O1757">
        <f>IF(J1757="",Data_Validation!$B$2,J1757)</f>
        <v>62.6</v>
      </c>
      <c r="P1757">
        <f t="shared" si="243"/>
        <v>1</v>
      </c>
      <c r="Q1757" s="2">
        <f>CustomerData[[#This Row],[avg_order_value_clean]]*CustomerData[[#This Row],[total_orders]]</f>
        <v>559.43999999999994</v>
      </c>
      <c r="R1757" s="2" t="str">
        <f t="shared" si="251"/>
        <v>Inactive</v>
      </c>
      <c r="S1757" s="2" t="str">
        <f t="shared" si="244"/>
        <v>High Risk</v>
      </c>
      <c r="T1757" s="2" t="str">
        <f t="shared" si="245"/>
        <v>Under 25</v>
      </c>
      <c r="U1757" s="1">
        <f t="shared" ca="1" si="246"/>
        <v>629</v>
      </c>
      <c r="V1757" s="2" t="str">
        <f t="shared" si="247"/>
        <v>High Loyalty</v>
      </c>
      <c r="W1757" s="2" t="str">
        <f t="shared" si="248"/>
        <v>Legitimate</v>
      </c>
      <c r="X1757" s="2" t="str">
        <f>IF(Q1757&lt;Data_Validation!$B$8,"Low Value",IF(Q1757&lt;Data_Validation!$B$9,"Medium Value","High Value"))</f>
        <v>Low Value</v>
      </c>
      <c r="Y1757" s="2" t="str">
        <f t="shared" si="249"/>
        <v>At Risk - Develop</v>
      </c>
      <c r="Z1757" s="2" t="str">
        <f t="shared" si="250"/>
        <v>Check Data</v>
      </c>
    </row>
    <row r="1758" spans="1:26" x14ac:dyDescent="0.3">
      <c r="A1758" t="s">
        <v>1624</v>
      </c>
      <c r="B1758">
        <v>74</v>
      </c>
      <c r="C1758" t="s">
        <v>14</v>
      </c>
      <c r="D1758" t="s">
        <v>44</v>
      </c>
      <c r="E1758">
        <v>143.43</v>
      </c>
      <c r="F1758">
        <v>11</v>
      </c>
      <c r="G1758">
        <v>206</v>
      </c>
      <c r="H1758">
        <v>0</v>
      </c>
      <c r="I1758" t="s">
        <v>16</v>
      </c>
      <c r="J1758">
        <v>46.3</v>
      </c>
      <c r="K1758" s="1">
        <v>45617</v>
      </c>
      <c r="L1758">
        <v>56</v>
      </c>
      <c r="M1758">
        <v>0.03</v>
      </c>
      <c r="N1758">
        <f>IF(E1758="",Data_Validation!$B$1,E1758)</f>
        <v>143.43</v>
      </c>
      <c r="O1758">
        <f>IF(J1758="",Data_Validation!$B$2,J1758)</f>
        <v>46.3</v>
      </c>
      <c r="P1758">
        <f t="shared" si="243"/>
        <v>2</v>
      </c>
      <c r="Q1758" s="2">
        <f>CustomerData[[#This Row],[avg_order_value_clean]]*CustomerData[[#This Row],[total_orders]]</f>
        <v>1577.73</v>
      </c>
      <c r="R1758" s="2" t="str">
        <f t="shared" si="251"/>
        <v>Inactive</v>
      </c>
      <c r="S1758" s="2" t="str">
        <f t="shared" si="244"/>
        <v>Low Risk</v>
      </c>
      <c r="T1758" s="2" t="str">
        <f t="shared" si="245"/>
        <v>55+</v>
      </c>
      <c r="U1758" s="1">
        <f t="shared" ca="1" si="246"/>
        <v>644</v>
      </c>
      <c r="V1758" s="2" t="str">
        <f t="shared" si="247"/>
        <v>Medium Loyalty</v>
      </c>
      <c r="W1758" s="2" t="str">
        <f t="shared" si="248"/>
        <v>Legitimate</v>
      </c>
      <c r="X1758" s="2" t="str">
        <f>IF(Q1758&lt;Data_Validation!$B$8,"Low Value",IF(Q1758&lt;Data_Validation!$B$9,"Medium Value","High Value"))</f>
        <v>High Value</v>
      </c>
      <c r="Y1758" s="2" t="str">
        <f t="shared" si="249"/>
        <v>High Value - Maintain</v>
      </c>
      <c r="Z1758" s="2" t="str">
        <f t="shared" si="250"/>
        <v>Check Data</v>
      </c>
    </row>
    <row r="1759" spans="1:26" x14ac:dyDescent="0.3">
      <c r="A1759" t="s">
        <v>1625</v>
      </c>
      <c r="B1759">
        <v>30</v>
      </c>
      <c r="C1759" t="s">
        <v>14</v>
      </c>
      <c r="D1759" t="s">
        <v>52</v>
      </c>
      <c r="E1759">
        <v>190.93</v>
      </c>
      <c r="F1759">
        <v>11</v>
      </c>
      <c r="G1759">
        <v>58</v>
      </c>
      <c r="H1759">
        <v>0</v>
      </c>
      <c r="I1759" t="s">
        <v>29</v>
      </c>
      <c r="J1759">
        <v>72.900000000000006</v>
      </c>
      <c r="K1759" s="1">
        <v>44360</v>
      </c>
      <c r="L1759">
        <v>84</v>
      </c>
      <c r="M1759">
        <v>0.01</v>
      </c>
      <c r="N1759">
        <f>IF(E1759="",Data_Validation!$B$1,E1759)</f>
        <v>190.93</v>
      </c>
      <c r="O1759">
        <f>IF(J1759="",Data_Validation!$B$2,J1759)</f>
        <v>72.900000000000006</v>
      </c>
      <c r="P1759">
        <f t="shared" si="243"/>
        <v>1</v>
      </c>
      <c r="Q1759" s="2">
        <f>CustomerData[[#This Row],[avg_order_value_clean]]*CustomerData[[#This Row],[total_orders]]</f>
        <v>2100.23</v>
      </c>
      <c r="R1759" s="2" t="str">
        <f t="shared" si="251"/>
        <v>At Risk</v>
      </c>
      <c r="S1759" s="2" t="str">
        <f t="shared" si="244"/>
        <v>Low Risk</v>
      </c>
      <c r="T1759" s="2" t="str">
        <f t="shared" si="245"/>
        <v>25-34</v>
      </c>
      <c r="U1759" s="1">
        <f t="shared" ca="1" si="246"/>
        <v>1901</v>
      </c>
      <c r="V1759" s="2" t="str">
        <f t="shared" si="247"/>
        <v>High Loyalty</v>
      </c>
      <c r="W1759" s="2" t="str">
        <f t="shared" si="248"/>
        <v>Legitimate</v>
      </c>
      <c r="X1759" s="2" t="str">
        <f>IF(Q1759&lt;Data_Validation!$B$8,"Low Value",IF(Q1759&lt;Data_Validation!$B$9,"Medium Value","High Value"))</f>
        <v>High Value</v>
      </c>
      <c r="Y1759" s="2" t="str">
        <f t="shared" si="249"/>
        <v>High Value - Maintain</v>
      </c>
      <c r="Z1759" s="2" t="str">
        <f t="shared" si="250"/>
        <v>Check Data</v>
      </c>
    </row>
    <row r="1760" spans="1:26" x14ac:dyDescent="0.3">
      <c r="A1760" t="s">
        <v>415</v>
      </c>
      <c r="B1760">
        <v>69</v>
      </c>
      <c r="C1760" t="s">
        <v>14</v>
      </c>
      <c r="D1760" t="s">
        <v>50</v>
      </c>
      <c r="E1760">
        <v>18.350000000000001</v>
      </c>
      <c r="F1760">
        <v>9</v>
      </c>
      <c r="G1760">
        <v>205</v>
      </c>
      <c r="H1760">
        <v>0</v>
      </c>
      <c r="I1760" t="s">
        <v>40</v>
      </c>
      <c r="J1760">
        <v>86.6</v>
      </c>
      <c r="K1760" s="1">
        <v>45372</v>
      </c>
      <c r="L1760">
        <v>56</v>
      </c>
      <c r="M1760">
        <v>0.19</v>
      </c>
      <c r="N1760">
        <f>IF(E1760="",Data_Validation!$B$1,E1760)</f>
        <v>18.350000000000001</v>
      </c>
      <c r="O1760">
        <f>IF(J1760="",Data_Validation!$B$2,J1760)</f>
        <v>86.6</v>
      </c>
      <c r="P1760">
        <f t="shared" si="243"/>
        <v>2</v>
      </c>
      <c r="Q1760" s="2">
        <f>CustomerData[[#This Row],[avg_order_value_clean]]*CustomerData[[#This Row],[total_orders]]</f>
        <v>165.15</v>
      </c>
      <c r="R1760" s="2" t="str">
        <f t="shared" si="251"/>
        <v>Inactive</v>
      </c>
      <c r="S1760" s="2" t="str">
        <f t="shared" si="244"/>
        <v>Low Risk</v>
      </c>
      <c r="T1760" s="2" t="str">
        <f t="shared" si="245"/>
        <v>55+</v>
      </c>
      <c r="U1760" s="1">
        <f t="shared" ca="1" si="246"/>
        <v>889</v>
      </c>
      <c r="V1760" s="2" t="str">
        <f t="shared" si="247"/>
        <v>Medium Loyalty</v>
      </c>
      <c r="W1760" s="2" t="str">
        <f t="shared" si="248"/>
        <v>Legitimate</v>
      </c>
      <c r="X1760" s="2" t="str">
        <f>IF(Q1760&lt;Data_Validation!$B$8,"Low Value",IF(Q1760&lt;Data_Validation!$B$9,"Medium Value","High Value"))</f>
        <v>Low Value</v>
      </c>
      <c r="Y1760" s="2" t="str">
        <f t="shared" si="249"/>
        <v>Stable</v>
      </c>
      <c r="Z1760" s="2" t="str">
        <f t="shared" si="250"/>
        <v>Check Data</v>
      </c>
    </row>
    <row r="1761" spans="1:26" x14ac:dyDescent="0.3">
      <c r="A1761" t="s">
        <v>1219</v>
      </c>
      <c r="B1761">
        <v>19</v>
      </c>
      <c r="C1761" t="s">
        <v>14</v>
      </c>
      <c r="D1761" t="s">
        <v>50</v>
      </c>
      <c r="E1761">
        <v>68.52</v>
      </c>
      <c r="F1761">
        <v>11</v>
      </c>
      <c r="G1761">
        <v>330</v>
      </c>
      <c r="H1761">
        <v>0</v>
      </c>
      <c r="I1761" t="s">
        <v>40</v>
      </c>
      <c r="J1761">
        <v>46.6</v>
      </c>
      <c r="K1761" s="1">
        <v>45215</v>
      </c>
      <c r="L1761">
        <v>37</v>
      </c>
      <c r="M1761">
        <v>0.09</v>
      </c>
      <c r="N1761">
        <f>IF(E1761="",Data_Validation!$B$1,E1761)</f>
        <v>68.52</v>
      </c>
      <c r="O1761">
        <f>IF(J1761="",Data_Validation!$B$2,J1761)</f>
        <v>46.6</v>
      </c>
      <c r="P1761">
        <f t="shared" si="243"/>
        <v>2</v>
      </c>
      <c r="Q1761" s="2">
        <f>CustomerData[[#This Row],[avg_order_value_clean]]*CustomerData[[#This Row],[total_orders]]</f>
        <v>753.71999999999991</v>
      </c>
      <c r="R1761" s="2" t="str">
        <f t="shared" si="251"/>
        <v>Inactive</v>
      </c>
      <c r="S1761" s="2" t="str">
        <f t="shared" si="244"/>
        <v>Low Risk</v>
      </c>
      <c r="T1761" s="2" t="str">
        <f t="shared" si="245"/>
        <v>Under 25</v>
      </c>
      <c r="U1761" s="1">
        <f t="shared" ca="1" si="246"/>
        <v>1046</v>
      </c>
      <c r="V1761" s="2" t="str">
        <f t="shared" si="247"/>
        <v>Low Loyalty</v>
      </c>
      <c r="W1761" s="2" t="str">
        <f t="shared" si="248"/>
        <v>Legitimate</v>
      </c>
      <c r="X1761" s="2" t="str">
        <f>IF(Q1761&lt;Data_Validation!$B$8,"Low Value",IF(Q1761&lt;Data_Validation!$B$9,"Medium Value","High Value"))</f>
        <v>Low Value</v>
      </c>
      <c r="Y1761" s="2" t="str">
        <f t="shared" si="249"/>
        <v>Stable</v>
      </c>
      <c r="Z1761" s="2" t="str">
        <f t="shared" si="250"/>
        <v>Check Data</v>
      </c>
    </row>
    <row r="1762" spans="1:26" x14ac:dyDescent="0.3">
      <c r="A1762" t="s">
        <v>38</v>
      </c>
      <c r="B1762">
        <v>69</v>
      </c>
      <c r="C1762" t="s">
        <v>25</v>
      </c>
      <c r="D1762" t="s">
        <v>35</v>
      </c>
      <c r="E1762">
        <v>126.86</v>
      </c>
      <c r="F1762">
        <v>7</v>
      </c>
      <c r="G1762">
        <v>83</v>
      </c>
      <c r="H1762">
        <v>0</v>
      </c>
      <c r="I1762" t="s">
        <v>23</v>
      </c>
      <c r="J1762">
        <v>3</v>
      </c>
      <c r="K1762" s="1">
        <v>44426</v>
      </c>
      <c r="L1762">
        <v>64</v>
      </c>
      <c r="M1762">
        <v>0.36</v>
      </c>
      <c r="N1762">
        <f>IF(E1762="",Data_Validation!$B$1,E1762)</f>
        <v>126.86</v>
      </c>
      <c r="O1762">
        <f>IF(J1762="",Data_Validation!$B$2,J1762)</f>
        <v>3</v>
      </c>
      <c r="P1762">
        <f t="shared" si="243"/>
        <v>3</v>
      </c>
      <c r="Q1762" s="2">
        <f>CustomerData[[#This Row],[avg_order_value_clean]]*CustomerData[[#This Row],[total_orders]]</f>
        <v>888.02</v>
      </c>
      <c r="R1762" s="2" t="str">
        <f t="shared" si="251"/>
        <v>At Risk</v>
      </c>
      <c r="S1762" s="2" t="str">
        <f t="shared" si="244"/>
        <v>Medium Risk</v>
      </c>
      <c r="T1762" s="2" t="str">
        <f t="shared" si="245"/>
        <v>55+</v>
      </c>
      <c r="U1762" s="1">
        <f t="shared" ca="1" si="246"/>
        <v>1835</v>
      </c>
      <c r="V1762" s="2" t="str">
        <f t="shared" si="247"/>
        <v>Medium Loyalty</v>
      </c>
      <c r="W1762" s="2" t="str">
        <f t="shared" si="248"/>
        <v>Legitimate</v>
      </c>
      <c r="X1762" s="2" t="str">
        <f>IF(Q1762&lt;Data_Validation!$B$8,"Low Value",IF(Q1762&lt;Data_Validation!$B$9,"Medium Value","High Value"))</f>
        <v>Low Value</v>
      </c>
      <c r="Y1762" s="2" t="str">
        <f t="shared" si="249"/>
        <v>Stable</v>
      </c>
      <c r="Z1762" s="2" t="str">
        <f t="shared" si="250"/>
        <v>Check Data</v>
      </c>
    </row>
    <row r="1763" spans="1:26" x14ac:dyDescent="0.3">
      <c r="A1763" t="s">
        <v>1626</v>
      </c>
      <c r="B1763">
        <v>45</v>
      </c>
      <c r="C1763" t="s">
        <v>14</v>
      </c>
      <c r="D1763" t="s">
        <v>52</v>
      </c>
      <c r="E1763">
        <v>96.4</v>
      </c>
      <c r="F1763">
        <v>7</v>
      </c>
      <c r="G1763">
        <v>12</v>
      </c>
      <c r="H1763">
        <v>0</v>
      </c>
      <c r="I1763" t="s">
        <v>23</v>
      </c>
      <c r="J1763">
        <v>59.3</v>
      </c>
      <c r="K1763" s="1">
        <v>44309</v>
      </c>
      <c r="L1763">
        <v>17</v>
      </c>
      <c r="M1763">
        <v>0.3</v>
      </c>
      <c r="N1763">
        <f>IF(E1763="",Data_Validation!$B$1,E1763)</f>
        <v>96.4</v>
      </c>
      <c r="O1763">
        <f>IF(J1763="",Data_Validation!$B$2,J1763)</f>
        <v>59.3</v>
      </c>
      <c r="P1763">
        <f t="shared" si="243"/>
        <v>1</v>
      </c>
      <c r="Q1763" s="2">
        <f>CustomerData[[#This Row],[avg_order_value_clean]]*CustomerData[[#This Row],[total_orders]]</f>
        <v>674.80000000000007</v>
      </c>
      <c r="R1763" s="2" t="str">
        <f t="shared" si="251"/>
        <v>Active</v>
      </c>
      <c r="S1763" s="2" t="str">
        <f t="shared" si="244"/>
        <v>Medium Risk</v>
      </c>
      <c r="T1763" s="2" t="str">
        <f t="shared" si="245"/>
        <v>45-54</v>
      </c>
      <c r="U1763" s="1">
        <f t="shared" ca="1" si="246"/>
        <v>1952</v>
      </c>
      <c r="V1763" s="2" t="str">
        <f t="shared" si="247"/>
        <v>Low Loyalty</v>
      </c>
      <c r="W1763" s="2" t="str">
        <f t="shared" si="248"/>
        <v>Legitimate</v>
      </c>
      <c r="X1763" s="2" t="str">
        <f>IF(Q1763&lt;Data_Validation!$B$8,"Low Value",IF(Q1763&lt;Data_Validation!$B$9,"Medium Value","High Value"))</f>
        <v>Low Value</v>
      </c>
      <c r="Y1763" s="2" t="str">
        <f t="shared" si="249"/>
        <v>Stable</v>
      </c>
      <c r="Z1763" s="2" t="str">
        <f t="shared" si="250"/>
        <v>Check Data</v>
      </c>
    </row>
    <row r="1764" spans="1:26" x14ac:dyDescent="0.3">
      <c r="A1764" t="s">
        <v>1627</v>
      </c>
      <c r="B1764">
        <v>60</v>
      </c>
      <c r="C1764" t="s">
        <v>14</v>
      </c>
      <c r="D1764" t="s">
        <v>35</v>
      </c>
      <c r="E1764">
        <v>167.1</v>
      </c>
      <c r="F1764">
        <v>10</v>
      </c>
      <c r="G1764">
        <v>236</v>
      </c>
      <c r="H1764">
        <v>0</v>
      </c>
      <c r="I1764" t="s">
        <v>16</v>
      </c>
      <c r="J1764">
        <v>9</v>
      </c>
      <c r="K1764" s="1">
        <v>44453</v>
      </c>
      <c r="L1764">
        <v>93</v>
      </c>
      <c r="M1764">
        <v>0.05</v>
      </c>
      <c r="N1764">
        <f>IF(E1764="",Data_Validation!$B$1,E1764)</f>
        <v>167.1</v>
      </c>
      <c r="O1764">
        <f>IF(J1764="",Data_Validation!$B$2,J1764)</f>
        <v>9</v>
      </c>
      <c r="P1764">
        <f t="shared" si="243"/>
        <v>1</v>
      </c>
      <c r="Q1764" s="2">
        <f>CustomerData[[#This Row],[avg_order_value_clean]]*CustomerData[[#This Row],[total_orders]]</f>
        <v>1671</v>
      </c>
      <c r="R1764" s="2" t="str">
        <f t="shared" si="251"/>
        <v>Inactive</v>
      </c>
      <c r="S1764" s="2" t="str">
        <f t="shared" si="244"/>
        <v>Low Risk</v>
      </c>
      <c r="T1764" s="2" t="str">
        <f t="shared" si="245"/>
        <v>55+</v>
      </c>
      <c r="U1764" s="1">
        <f t="shared" ca="1" si="246"/>
        <v>1808</v>
      </c>
      <c r="V1764" s="2" t="str">
        <f t="shared" si="247"/>
        <v>High Loyalty</v>
      </c>
      <c r="W1764" s="2" t="str">
        <f t="shared" si="248"/>
        <v>Legitimate</v>
      </c>
      <c r="X1764" s="2" t="str">
        <f>IF(Q1764&lt;Data_Validation!$B$8,"Low Value",IF(Q1764&lt;Data_Validation!$B$9,"Medium Value","High Value"))</f>
        <v>High Value</v>
      </c>
      <c r="Y1764" s="2" t="str">
        <f t="shared" si="249"/>
        <v>High Value - Maintain</v>
      </c>
      <c r="Z1764" s="2" t="str">
        <f t="shared" si="250"/>
        <v>Check Data</v>
      </c>
    </row>
    <row r="1765" spans="1:26" x14ac:dyDescent="0.3">
      <c r="A1765" t="s">
        <v>1628</v>
      </c>
      <c r="B1765">
        <v>76</v>
      </c>
      <c r="C1765" t="s">
        <v>14</v>
      </c>
      <c r="D1765" t="s">
        <v>44</v>
      </c>
      <c r="E1765">
        <v>110.66</v>
      </c>
      <c r="F1765">
        <v>7</v>
      </c>
      <c r="G1765">
        <v>157</v>
      </c>
      <c r="H1765">
        <v>0</v>
      </c>
      <c r="I1765" t="s">
        <v>29</v>
      </c>
      <c r="J1765">
        <v>32.5</v>
      </c>
      <c r="K1765" s="1">
        <v>44617</v>
      </c>
      <c r="L1765">
        <v>21</v>
      </c>
      <c r="M1765">
        <v>0.05</v>
      </c>
      <c r="N1765">
        <f>IF(E1765="",Data_Validation!$B$1,E1765)</f>
        <v>110.66</v>
      </c>
      <c r="O1765">
        <f>IF(J1765="",Data_Validation!$B$2,J1765)</f>
        <v>32.5</v>
      </c>
      <c r="P1765">
        <f t="shared" si="243"/>
        <v>1</v>
      </c>
      <c r="Q1765" s="2">
        <f>CustomerData[[#This Row],[avg_order_value_clean]]*CustomerData[[#This Row],[total_orders]]</f>
        <v>774.62</v>
      </c>
      <c r="R1765" s="2" t="str">
        <f t="shared" si="251"/>
        <v>Inactive</v>
      </c>
      <c r="S1765" s="2" t="str">
        <f t="shared" si="244"/>
        <v>Low Risk</v>
      </c>
      <c r="T1765" s="2" t="str">
        <f t="shared" si="245"/>
        <v>55+</v>
      </c>
      <c r="U1765" s="1">
        <f t="shared" ca="1" si="246"/>
        <v>1644</v>
      </c>
      <c r="V1765" s="2" t="str">
        <f t="shared" si="247"/>
        <v>Low Loyalty</v>
      </c>
      <c r="W1765" s="2" t="str">
        <f t="shared" si="248"/>
        <v>Legitimate</v>
      </c>
      <c r="X1765" s="2" t="str">
        <f>IF(Q1765&lt;Data_Validation!$B$8,"Low Value",IF(Q1765&lt;Data_Validation!$B$9,"Medium Value","High Value"))</f>
        <v>Low Value</v>
      </c>
      <c r="Y1765" s="2" t="str">
        <f t="shared" si="249"/>
        <v>Stable</v>
      </c>
      <c r="Z1765" s="2" t="str">
        <f t="shared" si="250"/>
        <v>Check Data</v>
      </c>
    </row>
    <row r="1766" spans="1:26" x14ac:dyDescent="0.3">
      <c r="A1766" t="s">
        <v>1629</v>
      </c>
      <c r="B1766">
        <v>43</v>
      </c>
      <c r="C1766" t="s">
        <v>21</v>
      </c>
      <c r="D1766" t="s">
        <v>26</v>
      </c>
      <c r="E1766">
        <v>171.71</v>
      </c>
      <c r="F1766">
        <v>6</v>
      </c>
      <c r="G1766">
        <v>103</v>
      </c>
      <c r="H1766">
        <v>0</v>
      </c>
      <c r="I1766" t="s">
        <v>23</v>
      </c>
      <c r="J1766">
        <v>55</v>
      </c>
      <c r="K1766" s="1">
        <v>45781</v>
      </c>
      <c r="L1766">
        <v>78</v>
      </c>
      <c r="M1766">
        <v>0.3</v>
      </c>
      <c r="N1766">
        <f>IF(E1766="",Data_Validation!$B$1,E1766)</f>
        <v>171.71</v>
      </c>
      <c r="O1766">
        <f>IF(J1766="",Data_Validation!$B$2,J1766)</f>
        <v>55</v>
      </c>
      <c r="P1766">
        <f t="shared" si="243"/>
        <v>1</v>
      </c>
      <c r="Q1766" s="2">
        <f>CustomerData[[#This Row],[avg_order_value_clean]]*CustomerData[[#This Row],[total_orders]]</f>
        <v>1030.26</v>
      </c>
      <c r="R1766" s="2" t="str">
        <f t="shared" si="251"/>
        <v>Inactive</v>
      </c>
      <c r="S1766" s="2" t="str">
        <f t="shared" si="244"/>
        <v>Medium Risk</v>
      </c>
      <c r="T1766" s="2" t="str">
        <f t="shared" si="245"/>
        <v>35-44</v>
      </c>
      <c r="U1766" s="1">
        <f t="shared" ca="1" si="246"/>
        <v>480</v>
      </c>
      <c r="V1766" s="2" t="str">
        <f t="shared" si="247"/>
        <v>High Loyalty</v>
      </c>
      <c r="W1766" s="2" t="str">
        <f t="shared" si="248"/>
        <v>Legitimate</v>
      </c>
      <c r="X1766" s="2" t="str">
        <f>IF(Q1766&lt;Data_Validation!$B$8,"Low Value",IF(Q1766&lt;Data_Validation!$B$9,"Medium Value","High Value"))</f>
        <v>Low Value</v>
      </c>
      <c r="Y1766" s="2" t="str">
        <f t="shared" si="249"/>
        <v>Stable</v>
      </c>
      <c r="Z1766" s="2" t="str">
        <f t="shared" si="250"/>
        <v>Check Data</v>
      </c>
    </row>
    <row r="1767" spans="1:26" x14ac:dyDescent="0.3">
      <c r="A1767" t="s">
        <v>1630</v>
      </c>
      <c r="B1767">
        <v>39</v>
      </c>
      <c r="C1767" t="s">
        <v>21</v>
      </c>
      <c r="D1767" t="s">
        <v>28</v>
      </c>
      <c r="E1767">
        <v>124.72</v>
      </c>
      <c r="F1767">
        <v>11</v>
      </c>
      <c r="G1767">
        <v>358</v>
      </c>
      <c r="H1767">
        <v>0</v>
      </c>
      <c r="I1767" t="s">
        <v>19</v>
      </c>
      <c r="J1767">
        <v>34.5</v>
      </c>
      <c r="K1767" s="1">
        <v>44129</v>
      </c>
      <c r="L1767">
        <v>93</v>
      </c>
      <c r="M1767">
        <v>0.24</v>
      </c>
      <c r="N1767">
        <f>IF(E1767="",Data_Validation!$B$1,E1767)</f>
        <v>124.72</v>
      </c>
      <c r="O1767">
        <f>IF(J1767="",Data_Validation!$B$2,J1767)</f>
        <v>34.5</v>
      </c>
      <c r="P1767">
        <f t="shared" si="243"/>
        <v>1</v>
      </c>
      <c r="Q1767" s="2">
        <f>CustomerData[[#This Row],[avg_order_value_clean]]*CustomerData[[#This Row],[total_orders]]</f>
        <v>1371.92</v>
      </c>
      <c r="R1767" s="2" t="str">
        <f t="shared" si="251"/>
        <v>Inactive</v>
      </c>
      <c r="S1767" s="2" t="str">
        <f t="shared" si="244"/>
        <v>Medium Risk</v>
      </c>
      <c r="T1767" s="2" t="str">
        <f t="shared" si="245"/>
        <v>35-44</v>
      </c>
      <c r="U1767" s="1">
        <f t="shared" ca="1" si="246"/>
        <v>2132</v>
      </c>
      <c r="V1767" s="2" t="str">
        <f t="shared" si="247"/>
        <v>High Loyalty</v>
      </c>
      <c r="W1767" s="2" t="str">
        <f t="shared" si="248"/>
        <v>Legitimate</v>
      </c>
      <c r="X1767" s="2" t="str">
        <f>IF(Q1767&lt;Data_Validation!$B$8,"Low Value",IF(Q1767&lt;Data_Validation!$B$9,"Medium Value","High Value"))</f>
        <v>Low Value</v>
      </c>
      <c r="Y1767" s="2" t="str">
        <f t="shared" si="249"/>
        <v>Stable</v>
      </c>
      <c r="Z1767" s="2" t="str">
        <f t="shared" si="250"/>
        <v>Check Data</v>
      </c>
    </row>
    <row r="1768" spans="1:26" x14ac:dyDescent="0.3">
      <c r="A1768" t="s">
        <v>271</v>
      </c>
      <c r="B1768">
        <v>64</v>
      </c>
      <c r="C1768" t="s">
        <v>14</v>
      </c>
      <c r="D1768" t="s">
        <v>26</v>
      </c>
      <c r="F1768">
        <v>15</v>
      </c>
      <c r="G1768">
        <v>339</v>
      </c>
      <c r="H1768">
        <v>0</v>
      </c>
      <c r="I1768" t="s">
        <v>40</v>
      </c>
      <c r="J1768">
        <v>28.1</v>
      </c>
      <c r="K1768" s="1">
        <v>44954</v>
      </c>
      <c r="L1768">
        <v>86</v>
      </c>
      <c r="M1768">
        <v>0.4</v>
      </c>
      <c r="N1768">
        <f>IF(E1768="",Data_Validation!$B$1,E1768)</f>
        <v>250</v>
      </c>
      <c r="O1768">
        <f>IF(J1768="",Data_Validation!$B$2,J1768)</f>
        <v>28.1</v>
      </c>
      <c r="P1768">
        <f t="shared" si="243"/>
        <v>3</v>
      </c>
      <c r="Q1768" s="2">
        <f>CustomerData[[#This Row],[avg_order_value_clean]]*CustomerData[[#This Row],[total_orders]]</f>
        <v>3750</v>
      </c>
      <c r="R1768" s="2" t="str">
        <f t="shared" si="251"/>
        <v>Inactive</v>
      </c>
      <c r="S1768" s="2" t="str">
        <f t="shared" si="244"/>
        <v>Medium Risk</v>
      </c>
      <c r="T1768" s="2" t="str">
        <f t="shared" si="245"/>
        <v>55+</v>
      </c>
      <c r="U1768" s="1">
        <f t="shared" ca="1" si="246"/>
        <v>1307</v>
      </c>
      <c r="V1768" s="2" t="str">
        <f t="shared" si="247"/>
        <v>High Loyalty</v>
      </c>
      <c r="W1768" s="2" t="str">
        <f t="shared" si="248"/>
        <v>Legitimate</v>
      </c>
      <c r="X1768" s="2" t="str">
        <f>IF(Q1768&lt;Data_Validation!$B$8,"Low Value",IF(Q1768&lt;Data_Validation!$B$9,"Medium Value","High Value"))</f>
        <v>High Value</v>
      </c>
      <c r="Y1768" s="2" t="str">
        <f t="shared" si="249"/>
        <v>High Value - Maintain</v>
      </c>
      <c r="Z1768" s="2" t="str">
        <f t="shared" si="250"/>
        <v>Check Data</v>
      </c>
    </row>
    <row r="1769" spans="1:26" x14ac:dyDescent="0.3">
      <c r="A1769" t="s">
        <v>1631</v>
      </c>
      <c r="B1769">
        <v>60</v>
      </c>
      <c r="C1769" t="s">
        <v>14</v>
      </c>
      <c r="D1769" t="s">
        <v>18</v>
      </c>
      <c r="E1769">
        <v>77.86</v>
      </c>
      <c r="F1769">
        <v>5</v>
      </c>
      <c r="G1769">
        <v>364</v>
      </c>
      <c r="H1769">
        <v>0</v>
      </c>
      <c r="I1769" t="s">
        <v>19</v>
      </c>
      <c r="J1769">
        <v>2</v>
      </c>
      <c r="K1769" s="1">
        <v>44588</v>
      </c>
      <c r="L1769">
        <v>52</v>
      </c>
      <c r="M1769">
        <v>0.48</v>
      </c>
      <c r="N1769">
        <f>IF(E1769="",Data_Validation!$B$1,E1769)</f>
        <v>77.86</v>
      </c>
      <c r="O1769">
        <f>IF(J1769="",Data_Validation!$B$2,J1769)</f>
        <v>2</v>
      </c>
      <c r="P1769">
        <f t="shared" si="243"/>
        <v>1</v>
      </c>
      <c r="Q1769" s="2">
        <f>CustomerData[[#This Row],[avg_order_value_clean]]*CustomerData[[#This Row],[total_orders]]</f>
        <v>389.3</v>
      </c>
      <c r="R1769" s="2" t="str">
        <f t="shared" si="251"/>
        <v>Inactive</v>
      </c>
      <c r="S1769" s="2" t="str">
        <f t="shared" si="244"/>
        <v>Medium Risk</v>
      </c>
      <c r="T1769" s="2" t="str">
        <f t="shared" si="245"/>
        <v>55+</v>
      </c>
      <c r="U1769" s="1">
        <f t="shared" ca="1" si="246"/>
        <v>1673</v>
      </c>
      <c r="V1769" s="2" t="str">
        <f t="shared" si="247"/>
        <v>Medium Loyalty</v>
      </c>
      <c r="W1769" s="2" t="str">
        <f t="shared" si="248"/>
        <v>Legitimate</v>
      </c>
      <c r="X1769" s="2" t="str">
        <f>IF(Q1769&lt;Data_Validation!$B$8,"Low Value",IF(Q1769&lt;Data_Validation!$B$9,"Medium Value","High Value"))</f>
        <v>Low Value</v>
      </c>
      <c r="Y1769" s="2" t="str">
        <f t="shared" si="249"/>
        <v>Stable</v>
      </c>
      <c r="Z1769" s="2" t="str">
        <f t="shared" si="250"/>
        <v>Check Data</v>
      </c>
    </row>
    <row r="1770" spans="1:26" x14ac:dyDescent="0.3">
      <c r="A1770" t="s">
        <v>1632</v>
      </c>
      <c r="B1770">
        <v>72</v>
      </c>
      <c r="C1770" t="s">
        <v>14</v>
      </c>
      <c r="D1770" t="s">
        <v>37</v>
      </c>
      <c r="E1770">
        <v>59.63</v>
      </c>
      <c r="F1770">
        <v>7</v>
      </c>
      <c r="G1770">
        <v>42</v>
      </c>
      <c r="H1770">
        <v>0</v>
      </c>
      <c r="I1770" t="s">
        <v>40</v>
      </c>
      <c r="J1770">
        <v>26.9</v>
      </c>
      <c r="K1770" s="1">
        <v>45715</v>
      </c>
      <c r="L1770">
        <v>33</v>
      </c>
      <c r="M1770">
        <v>0.16</v>
      </c>
      <c r="N1770">
        <f>IF(E1770="",Data_Validation!$B$1,E1770)</f>
        <v>59.63</v>
      </c>
      <c r="O1770">
        <f>IF(J1770="",Data_Validation!$B$2,J1770)</f>
        <v>26.9</v>
      </c>
      <c r="P1770">
        <f t="shared" si="243"/>
        <v>2</v>
      </c>
      <c r="Q1770" s="2">
        <f>CustomerData[[#This Row],[avg_order_value_clean]]*CustomerData[[#This Row],[total_orders]]</f>
        <v>417.41</v>
      </c>
      <c r="R1770" s="2" t="str">
        <f t="shared" si="251"/>
        <v>At Risk</v>
      </c>
      <c r="S1770" s="2" t="str">
        <f t="shared" si="244"/>
        <v>Low Risk</v>
      </c>
      <c r="T1770" s="2" t="str">
        <f t="shared" si="245"/>
        <v>55+</v>
      </c>
      <c r="U1770" s="1">
        <f t="shared" ca="1" si="246"/>
        <v>546</v>
      </c>
      <c r="V1770" s="2" t="str">
        <f t="shared" si="247"/>
        <v>Low Loyalty</v>
      </c>
      <c r="W1770" s="2" t="str">
        <f t="shared" si="248"/>
        <v>Legitimate</v>
      </c>
      <c r="X1770" s="2" t="str">
        <f>IF(Q1770&lt;Data_Validation!$B$8,"Low Value",IF(Q1770&lt;Data_Validation!$B$9,"Medium Value","High Value"))</f>
        <v>Low Value</v>
      </c>
      <c r="Y1770" s="2" t="str">
        <f t="shared" si="249"/>
        <v>Stable</v>
      </c>
      <c r="Z1770" s="2" t="str">
        <f t="shared" si="250"/>
        <v>Check Data</v>
      </c>
    </row>
    <row r="1771" spans="1:26" x14ac:dyDescent="0.3">
      <c r="A1771" t="s">
        <v>1633</v>
      </c>
      <c r="B1771">
        <v>20</v>
      </c>
      <c r="C1771" t="s">
        <v>21</v>
      </c>
      <c r="D1771" t="s">
        <v>26</v>
      </c>
      <c r="E1771">
        <v>31.91</v>
      </c>
      <c r="F1771">
        <v>6</v>
      </c>
      <c r="G1771">
        <v>178</v>
      </c>
      <c r="H1771">
        <v>0</v>
      </c>
      <c r="I1771" t="s">
        <v>19</v>
      </c>
      <c r="J1771">
        <v>38.5</v>
      </c>
      <c r="K1771" s="1">
        <v>45651</v>
      </c>
      <c r="L1771">
        <v>77</v>
      </c>
      <c r="M1771">
        <v>0.24</v>
      </c>
      <c r="N1771">
        <f>IF(E1771="",Data_Validation!$B$1,E1771)</f>
        <v>31.91</v>
      </c>
      <c r="O1771">
        <f>IF(J1771="",Data_Validation!$B$2,J1771)</f>
        <v>38.5</v>
      </c>
      <c r="P1771">
        <f t="shared" si="243"/>
        <v>1</v>
      </c>
      <c r="Q1771" s="2">
        <f>CustomerData[[#This Row],[avg_order_value_clean]]*CustomerData[[#This Row],[total_orders]]</f>
        <v>191.46</v>
      </c>
      <c r="R1771" s="2" t="str">
        <f t="shared" si="251"/>
        <v>Inactive</v>
      </c>
      <c r="S1771" s="2" t="str">
        <f t="shared" si="244"/>
        <v>Medium Risk</v>
      </c>
      <c r="T1771" s="2" t="str">
        <f t="shared" si="245"/>
        <v>Under 25</v>
      </c>
      <c r="U1771" s="1">
        <f t="shared" ca="1" si="246"/>
        <v>610</v>
      </c>
      <c r="V1771" s="2" t="str">
        <f t="shared" si="247"/>
        <v>High Loyalty</v>
      </c>
      <c r="W1771" s="2" t="str">
        <f t="shared" si="248"/>
        <v>Legitimate</v>
      </c>
      <c r="X1771" s="2" t="str">
        <f>IF(Q1771&lt;Data_Validation!$B$8,"Low Value",IF(Q1771&lt;Data_Validation!$B$9,"Medium Value","High Value"))</f>
        <v>Low Value</v>
      </c>
      <c r="Y1771" s="2" t="str">
        <f t="shared" si="249"/>
        <v>Stable</v>
      </c>
      <c r="Z1771" s="2" t="str">
        <f t="shared" si="250"/>
        <v>Check Data</v>
      </c>
    </row>
    <row r="1772" spans="1:26" x14ac:dyDescent="0.3">
      <c r="A1772" t="s">
        <v>1634</v>
      </c>
      <c r="B1772">
        <v>52</v>
      </c>
      <c r="C1772" t="s">
        <v>14</v>
      </c>
      <c r="D1772" t="s">
        <v>15</v>
      </c>
      <c r="E1772">
        <v>225.1</v>
      </c>
      <c r="F1772">
        <v>6</v>
      </c>
      <c r="G1772">
        <v>357</v>
      </c>
      <c r="H1772">
        <v>0</v>
      </c>
      <c r="I1772" t="s">
        <v>40</v>
      </c>
      <c r="J1772">
        <v>29</v>
      </c>
      <c r="K1772" s="1">
        <v>44582</v>
      </c>
      <c r="L1772">
        <v>95</v>
      </c>
      <c r="M1772">
        <v>0.21</v>
      </c>
      <c r="N1772">
        <f>IF(E1772="",Data_Validation!$B$1,E1772)</f>
        <v>225.1</v>
      </c>
      <c r="O1772">
        <f>IF(J1772="",Data_Validation!$B$2,J1772)</f>
        <v>29</v>
      </c>
      <c r="P1772">
        <f t="shared" si="243"/>
        <v>1</v>
      </c>
      <c r="Q1772" s="2">
        <f>CustomerData[[#This Row],[avg_order_value_clean]]*CustomerData[[#This Row],[total_orders]]</f>
        <v>1350.6</v>
      </c>
      <c r="R1772" s="2" t="str">
        <f t="shared" si="251"/>
        <v>Inactive</v>
      </c>
      <c r="S1772" s="2" t="str">
        <f t="shared" si="244"/>
        <v>Medium Risk</v>
      </c>
      <c r="T1772" s="2" t="str">
        <f t="shared" si="245"/>
        <v>45-54</v>
      </c>
      <c r="U1772" s="1">
        <f t="shared" ca="1" si="246"/>
        <v>1679</v>
      </c>
      <c r="V1772" s="2" t="str">
        <f t="shared" si="247"/>
        <v>High Loyalty</v>
      </c>
      <c r="W1772" s="2" t="str">
        <f t="shared" si="248"/>
        <v>Legitimate</v>
      </c>
      <c r="X1772" s="2" t="str">
        <f>IF(Q1772&lt;Data_Validation!$B$8,"Low Value",IF(Q1772&lt;Data_Validation!$B$9,"Medium Value","High Value"))</f>
        <v>Low Value</v>
      </c>
      <c r="Y1772" s="2" t="str">
        <f t="shared" si="249"/>
        <v>Stable</v>
      </c>
      <c r="Z1772" s="2" t="str">
        <f t="shared" si="250"/>
        <v>Check Data</v>
      </c>
    </row>
    <row r="1773" spans="1:26" x14ac:dyDescent="0.3">
      <c r="A1773" t="s">
        <v>1635</v>
      </c>
      <c r="B1773">
        <v>77</v>
      </c>
      <c r="C1773" t="s">
        <v>14</v>
      </c>
      <c r="D1773" t="s">
        <v>28</v>
      </c>
      <c r="E1773">
        <v>45.14</v>
      </c>
      <c r="F1773">
        <v>10</v>
      </c>
      <c r="G1773">
        <v>263</v>
      </c>
      <c r="H1773">
        <v>1</v>
      </c>
      <c r="I1773" t="s">
        <v>23</v>
      </c>
      <c r="J1773">
        <v>62.8</v>
      </c>
      <c r="K1773" s="1">
        <v>45774</v>
      </c>
      <c r="L1773">
        <v>12</v>
      </c>
      <c r="M1773">
        <v>0.15</v>
      </c>
      <c r="N1773">
        <f>IF(E1773="",Data_Validation!$B$1,E1773)</f>
        <v>45.14</v>
      </c>
      <c r="O1773">
        <f>IF(J1773="",Data_Validation!$B$2,J1773)</f>
        <v>62.8</v>
      </c>
      <c r="P1773">
        <f t="shared" si="243"/>
        <v>1</v>
      </c>
      <c r="Q1773" s="2">
        <f>CustomerData[[#This Row],[avg_order_value_clean]]*CustomerData[[#This Row],[total_orders]]</f>
        <v>451.4</v>
      </c>
      <c r="R1773" s="2" t="str">
        <f t="shared" si="251"/>
        <v>Inactive</v>
      </c>
      <c r="S1773" s="2" t="str">
        <f t="shared" si="244"/>
        <v>Low Risk</v>
      </c>
      <c r="T1773" s="2" t="str">
        <f t="shared" si="245"/>
        <v>55+</v>
      </c>
      <c r="U1773" s="1">
        <f t="shared" ca="1" si="246"/>
        <v>487</v>
      </c>
      <c r="V1773" s="2" t="str">
        <f t="shared" si="247"/>
        <v>Low Loyalty</v>
      </c>
      <c r="W1773" s="2" t="str">
        <f t="shared" si="248"/>
        <v>Fraudulent</v>
      </c>
      <c r="X1773" s="2" t="str">
        <f>IF(Q1773&lt;Data_Validation!$B$8,"Low Value",IF(Q1773&lt;Data_Validation!$B$9,"Medium Value","High Value"))</f>
        <v>Low Value</v>
      </c>
      <c r="Y1773" s="2" t="str">
        <f t="shared" si="249"/>
        <v>Stable</v>
      </c>
      <c r="Z1773" s="2" t="str">
        <f t="shared" si="250"/>
        <v>Check Data</v>
      </c>
    </row>
    <row r="1774" spans="1:26" x14ac:dyDescent="0.3">
      <c r="A1774" t="s">
        <v>1636</v>
      </c>
      <c r="B1774">
        <v>75</v>
      </c>
      <c r="C1774" t="s">
        <v>21</v>
      </c>
      <c r="D1774" t="s">
        <v>37</v>
      </c>
      <c r="E1774">
        <v>73.02</v>
      </c>
      <c r="F1774">
        <v>15</v>
      </c>
      <c r="G1774">
        <v>242</v>
      </c>
      <c r="H1774">
        <v>0</v>
      </c>
      <c r="I1774" t="s">
        <v>19</v>
      </c>
      <c r="J1774">
        <v>66.599999999999994</v>
      </c>
      <c r="K1774" s="1">
        <v>45771</v>
      </c>
      <c r="L1774">
        <v>96</v>
      </c>
      <c r="M1774">
        <v>0.35</v>
      </c>
      <c r="N1774">
        <f>IF(E1774="",Data_Validation!$B$1,E1774)</f>
        <v>73.02</v>
      </c>
      <c r="O1774">
        <f>IF(J1774="",Data_Validation!$B$2,J1774)</f>
        <v>66.599999999999994</v>
      </c>
      <c r="P1774">
        <f t="shared" si="243"/>
        <v>1</v>
      </c>
      <c r="Q1774" s="2">
        <f>CustomerData[[#This Row],[avg_order_value_clean]]*CustomerData[[#This Row],[total_orders]]</f>
        <v>1095.3</v>
      </c>
      <c r="R1774" s="2" t="str">
        <f t="shared" si="251"/>
        <v>Inactive</v>
      </c>
      <c r="S1774" s="2" t="str">
        <f t="shared" si="244"/>
        <v>Medium Risk</v>
      </c>
      <c r="T1774" s="2" t="str">
        <f t="shared" si="245"/>
        <v>55+</v>
      </c>
      <c r="U1774" s="1">
        <f t="shared" ca="1" si="246"/>
        <v>490</v>
      </c>
      <c r="V1774" s="2" t="str">
        <f t="shared" si="247"/>
        <v>High Loyalty</v>
      </c>
      <c r="W1774" s="2" t="str">
        <f t="shared" si="248"/>
        <v>Legitimate</v>
      </c>
      <c r="X1774" s="2" t="str">
        <f>IF(Q1774&lt;Data_Validation!$B$8,"Low Value",IF(Q1774&lt;Data_Validation!$B$9,"Medium Value","High Value"))</f>
        <v>Low Value</v>
      </c>
      <c r="Y1774" s="2" t="str">
        <f t="shared" si="249"/>
        <v>Stable</v>
      </c>
      <c r="Z1774" s="2" t="str">
        <f t="shared" si="250"/>
        <v>Check Data</v>
      </c>
    </row>
    <row r="1775" spans="1:26" x14ac:dyDescent="0.3">
      <c r="A1775" t="s">
        <v>1637</v>
      </c>
      <c r="B1775">
        <v>29</v>
      </c>
      <c r="C1775" t="s">
        <v>14</v>
      </c>
      <c r="D1775" t="s">
        <v>44</v>
      </c>
      <c r="F1775">
        <v>12</v>
      </c>
      <c r="G1775">
        <v>36</v>
      </c>
      <c r="H1775">
        <v>0</v>
      </c>
      <c r="I1775" t="s">
        <v>16</v>
      </c>
      <c r="J1775">
        <v>78</v>
      </c>
      <c r="K1775" s="1">
        <v>45140</v>
      </c>
      <c r="L1775">
        <v>46</v>
      </c>
      <c r="M1775">
        <v>0.53</v>
      </c>
      <c r="N1775">
        <f>IF(E1775="",Data_Validation!$B$1,E1775)</f>
        <v>250</v>
      </c>
      <c r="O1775">
        <f>IF(J1775="",Data_Validation!$B$2,J1775)</f>
        <v>78</v>
      </c>
      <c r="P1775">
        <f t="shared" si="243"/>
        <v>1</v>
      </c>
      <c r="Q1775" s="2">
        <f>CustomerData[[#This Row],[avg_order_value_clean]]*CustomerData[[#This Row],[total_orders]]</f>
        <v>3000</v>
      </c>
      <c r="R1775" s="2" t="str">
        <f t="shared" si="251"/>
        <v>At Risk</v>
      </c>
      <c r="S1775" s="2" t="str">
        <f t="shared" si="244"/>
        <v>High Risk</v>
      </c>
      <c r="T1775" s="2" t="str">
        <f t="shared" si="245"/>
        <v>25-34</v>
      </c>
      <c r="U1775" s="1">
        <f t="shared" ca="1" si="246"/>
        <v>1121</v>
      </c>
      <c r="V1775" s="2" t="str">
        <f t="shared" si="247"/>
        <v>Medium Loyalty</v>
      </c>
      <c r="W1775" s="2" t="str">
        <f t="shared" si="248"/>
        <v>Legitimate</v>
      </c>
      <c r="X1775" s="2" t="str">
        <f>IF(Q1775&lt;Data_Validation!$B$8,"Low Value",IF(Q1775&lt;Data_Validation!$B$9,"Medium Value","High Value"))</f>
        <v>High Value</v>
      </c>
      <c r="Y1775" s="2" t="str">
        <f t="shared" si="249"/>
        <v>Critical - Retain</v>
      </c>
      <c r="Z1775" s="2" t="str">
        <f t="shared" si="250"/>
        <v>Check Data</v>
      </c>
    </row>
    <row r="1776" spans="1:26" x14ac:dyDescent="0.3">
      <c r="A1776" t="s">
        <v>1638</v>
      </c>
      <c r="B1776">
        <v>41</v>
      </c>
      <c r="C1776" t="s">
        <v>14</v>
      </c>
      <c r="D1776" t="s">
        <v>35</v>
      </c>
      <c r="E1776">
        <v>405.36</v>
      </c>
      <c r="F1776">
        <v>12</v>
      </c>
      <c r="G1776">
        <v>361</v>
      </c>
      <c r="H1776">
        <v>0</v>
      </c>
      <c r="I1776" t="s">
        <v>16</v>
      </c>
      <c r="J1776">
        <v>18.600000000000001</v>
      </c>
      <c r="K1776" s="1">
        <v>44772</v>
      </c>
      <c r="L1776">
        <v>70</v>
      </c>
      <c r="M1776">
        <v>0.14000000000000001</v>
      </c>
      <c r="N1776">
        <f>IF(E1776="",Data_Validation!$B$1,E1776)</f>
        <v>405.36</v>
      </c>
      <c r="O1776">
        <f>IF(J1776="",Data_Validation!$B$2,J1776)</f>
        <v>18.600000000000001</v>
      </c>
      <c r="P1776">
        <f t="shared" si="243"/>
        <v>2</v>
      </c>
      <c r="Q1776" s="2">
        <f>CustomerData[[#This Row],[avg_order_value_clean]]*CustomerData[[#This Row],[total_orders]]</f>
        <v>4864.32</v>
      </c>
      <c r="R1776" s="2" t="str">
        <f t="shared" si="251"/>
        <v>Inactive</v>
      </c>
      <c r="S1776" s="2" t="str">
        <f t="shared" si="244"/>
        <v>Low Risk</v>
      </c>
      <c r="T1776" s="2" t="str">
        <f t="shared" si="245"/>
        <v>35-44</v>
      </c>
      <c r="U1776" s="1">
        <f t="shared" ca="1" si="246"/>
        <v>1489</v>
      </c>
      <c r="V1776" s="2" t="str">
        <f t="shared" si="247"/>
        <v>High Loyalty</v>
      </c>
      <c r="W1776" s="2" t="str">
        <f t="shared" si="248"/>
        <v>Legitimate</v>
      </c>
      <c r="X1776" s="2" t="str">
        <f>IF(Q1776&lt;Data_Validation!$B$8,"Low Value",IF(Q1776&lt;Data_Validation!$B$9,"Medium Value","High Value"))</f>
        <v>High Value</v>
      </c>
      <c r="Y1776" s="2" t="str">
        <f t="shared" si="249"/>
        <v>High Value - Maintain</v>
      </c>
      <c r="Z1776" s="2" t="str">
        <f t="shared" si="250"/>
        <v>Check Data</v>
      </c>
    </row>
    <row r="1777" spans="1:26" x14ac:dyDescent="0.3">
      <c r="A1777" t="s">
        <v>764</v>
      </c>
      <c r="B1777">
        <v>22</v>
      </c>
      <c r="C1777" t="s">
        <v>21</v>
      </c>
      <c r="D1777" t="s">
        <v>15</v>
      </c>
      <c r="E1777">
        <v>200.72</v>
      </c>
      <c r="F1777">
        <v>8</v>
      </c>
      <c r="G1777">
        <v>352</v>
      </c>
      <c r="H1777">
        <v>0</v>
      </c>
      <c r="I1777" t="s">
        <v>29</v>
      </c>
      <c r="J1777">
        <v>61.9</v>
      </c>
      <c r="K1777" s="1">
        <v>45358</v>
      </c>
      <c r="L1777">
        <v>75</v>
      </c>
      <c r="M1777">
        <v>0.47</v>
      </c>
      <c r="N1777">
        <f>IF(E1777="",Data_Validation!$B$1,E1777)</f>
        <v>200.72</v>
      </c>
      <c r="O1777">
        <f>IF(J1777="",Data_Validation!$B$2,J1777)</f>
        <v>61.9</v>
      </c>
      <c r="P1777">
        <f t="shared" si="243"/>
        <v>3</v>
      </c>
      <c r="Q1777" s="2">
        <f>CustomerData[[#This Row],[avg_order_value_clean]]*CustomerData[[#This Row],[total_orders]]</f>
        <v>1605.76</v>
      </c>
      <c r="R1777" s="2" t="str">
        <f t="shared" si="251"/>
        <v>Inactive</v>
      </c>
      <c r="S1777" s="2" t="str">
        <f t="shared" si="244"/>
        <v>Medium Risk</v>
      </c>
      <c r="T1777" s="2" t="str">
        <f t="shared" si="245"/>
        <v>Under 25</v>
      </c>
      <c r="U1777" s="1">
        <f t="shared" ca="1" si="246"/>
        <v>903</v>
      </c>
      <c r="V1777" s="2" t="str">
        <f t="shared" si="247"/>
        <v>High Loyalty</v>
      </c>
      <c r="W1777" s="2" t="str">
        <f t="shared" si="248"/>
        <v>Legitimate</v>
      </c>
      <c r="X1777" s="2" t="str">
        <f>IF(Q1777&lt;Data_Validation!$B$8,"Low Value",IF(Q1777&lt;Data_Validation!$B$9,"Medium Value","High Value"))</f>
        <v>High Value</v>
      </c>
      <c r="Y1777" s="2" t="str">
        <f t="shared" si="249"/>
        <v>High Value - Maintain</v>
      </c>
      <c r="Z1777" s="2" t="str">
        <f t="shared" si="250"/>
        <v>Check Data</v>
      </c>
    </row>
    <row r="1778" spans="1:26" x14ac:dyDescent="0.3">
      <c r="A1778" t="s">
        <v>1639</v>
      </c>
      <c r="B1778">
        <v>37</v>
      </c>
      <c r="C1778" t="s">
        <v>14</v>
      </c>
      <c r="D1778" t="s">
        <v>37</v>
      </c>
      <c r="E1778">
        <v>128.1</v>
      </c>
      <c r="F1778">
        <v>12</v>
      </c>
      <c r="G1778">
        <v>345</v>
      </c>
      <c r="H1778">
        <v>1</v>
      </c>
      <c r="I1778" t="s">
        <v>29</v>
      </c>
      <c r="J1778">
        <v>43</v>
      </c>
      <c r="K1778" s="1">
        <v>45317</v>
      </c>
      <c r="L1778">
        <v>87</v>
      </c>
      <c r="M1778">
        <v>0.15</v>
      </c>
      <c r="N1778">
        <f>IF(E1778="",Data_Validation!$B$1,E1778)</f>
        <v>128.1</v>
      </c>
      <c r="O1778">
        <f>IF(J1778="",Data_Validation!$B$2,J1778)</f>
        <v>43</v>
      </c>
      <c r="P1778">
        <f t="shared" si="243"/>
        <v>1</v>
      </c>
      <c r="Q1778" s="2">
        <f>CustomerData[[#This Row],[avg_order_value_clean]]*CustomerData[[#This Row],[total_orders]]</f>
        <v>1537.1999999999998</v>
      </c>
      <c r="R1778" s="2" t="str">
        <f t="shared" si="251"/>
        <v>Inactive</v>
      </c>
      <c r="S1778" s="2" t="str">
        <f t="shared" si="244"/>
        <v>Low Risk</v>
      </c>
      <c r="T1778" s="2" t="str">
        <f t="shared" si="245"/>
        <v>35-44</v>
      </c>
      <c r="U1778" s="1">
        <f t="shared" ca="1" si="246"/>
        <v>944</v>
      </c>
      <c r="V1778" s="2" t="str">
        <f t="shared" si="247"/>
        <v>High Loyalty</v>
      </c>
      <c r="W1778" s="2" t="str">
        <f t="shared" si="248"/>
        <v>Fraudulent</v>
      </c>
      <c r="X1778" s="2" t="str">
        <f>IF(Q1778&lt;Data_Validation!$B$8,"Low Value",IF(Q1778&lt;Data_Validation!$B$9,"Medium Value","High Value"))</f>
        <v>High Value</v>
      </c>
      <c r="Y1778" s="2" t="str">
        <f t="shared" si="249"/>
        <v>High Value - Maintain</v>
      </c>
      <c r="Z1778" s="2" t="str">
        <f t="shared" si="250"/>
        <v>Check Data</v>
      </c>
    </row>
    <row r="1779" spans="1:26" x14ac:dyDescent="0.3">
      <c r="A1779" t="s">
        <v>1640</v>
      </c>
      <c r="B1779">
        <v>56</v>
      </c>
      <c r="C1779" t="s">
        <v>14</v>
      </c>
      <c r="D1779" t="s">
        <v>37</v>
      </c>
      <c r="F1779">
        <v>14</v>
      </c>
      <c r="G1779">
        <v>363</v>
      </c>
      <c r="H1779">
        <v>0</v>
      </c>
      <c r="I1779" t="s">
        <v>29</v>
      </c>
      <c r="J1779">
        <v>32.299999999999997</v>
      </c>
      <c r="K1779" s="1">
        <v>44391</v>
      </c>
      <c r="L1779">
        <v>71</v>
      </c>
      <c r="M1779">
        <v>0.54</v>
      </c>
      <c r="N1779">
        <f>IF(E1779="",Data_Validation!$B$1,E1779)</f>
        <v>250</v>
      </c>
      <c r="O1779">
        <f>IF(J1779="",Data_Validation!$B$2,J1779)</f>
        <v>32.299999999999997</v>
      </c>
      <c r="P1779">
        <f t="shared" si="243"/>
        <v>1</v>
      </c>
      <c r="Q1779" s="2">
        <f>CustomerData[[#This Row],[avg_order_value_clean]]*CustomerData[[#This Row],[total_orders]]</f>
        <v>3500</v>
      </c>
      <c r="R1779" s="2" t="str">
        <f t="shared" si="251"/>
        <v>Inactive</v>
      </c>
      <c r="S1779" s="2" t="str">
        <f t="shared" si="244"/>
        <v>High Risk</v>
      </c>
      <c r="T1779" s="2" t="str">
        <f t="shared" si="245"/>
        <v>55+</v>
      </c>
      <c r="U1779" s="1">
        <f t="shared" ca="1" si="246"/>
        <v>1870</v>
      </c>
      <c r="V1779" s="2" t="str">
        <f t="shared" si="247"/>
        <v>High Loyalty</v>
      </c>
      <c r="W1779" s="2" t="str">
        <f t="shared" si="248"/>
        <v>Legitimate</v>
      </c>
      <c r="X1779" s="2" t="str">
        <f>IF(Q1779&lt;Data_Validation!$B$8,"Low Value",IF(Q1779&lt;Data_Validation!$B$9,"Medium Value","High Value"))</f>
        <v>High Value</v>
      </c>
      <c r="Y1779" s="2" t="str">
        <f t="shared" si="249"/>
        <v>Critical - Retain</v>
      </c>
      <c r="Z1779" s="2" t="str">
        <f t="shared" si="250"/>
        <v>Check Data</v>
      </c>
    </row>
    <row r="1780" spans="1:26" x14ac:dyDescent="0.3">
      <c r="A1780" t="s">
        <v>957</v>
      </c>
      <c r="B1780">
        <v>56</v>
      </c>
      <c r="C1780" t="s">
        <v>21</v>
      </c>
      <c r="D1780" t="s">
        <v>50</v>
      </c>
      <c r="F1780">
        <v>11</v>
      </c>
      <c r="G1780">
        <v>249</v>
      </c>
      <c r="H1780">
        <v>0</v>
      </c>
      <c r="I1780" t="s">
        <v>19</v>
      </c>
      <c r="J1780">
        <v>48.3</v>
      </c>
      <c r="K1780" s="1">
        <v>44850</v>
      </c>
      <c r="L1780">
        <v>57</v>
      </c>
      <c r="M1780">
        <v>0.2</v>
      </c>
      <c r="N1780">
        <f>IF(E1780="",Data_Validation!$B$1,E1780)</f>
        <v>250</v>
      </c>
      <c r="O1780">
        <f>IF(J1780="",Data_Validation!$B$2,J1780)</f>
        <v>48.3</v>
      </c>
      <c r="P1780">
        <f t="shared" si="243"/>
        <v>2</v>
      </c>
      <c r="Q1780" s="2">
        <f>CustomerData[[#This Row],[avg_order_value_clean]]*CustomerData[[#This Row],[total_orders]]</f>
        <v>2750</v>
      </c>
      <c r="R1780" s="2" t="str">
        <f t="shared" si="251"/>
        <v>Inactive</v>
      </c>
      <c r="S1780" s="2" t="str">
        <f t="shared" si="244"/>
        <v>Medium Risk</v>
      </c>
      <c r="T1780" s="2" t="str">
        <f t="shared" si="245"/>
        <v>55+</v>
      </c>
      <c r="U1780" s="1">
        <f t="shared" ca="1" si="246"/>
        <v>1411</v>
      </c>
      <c r="V1780" s="2" t="str">
        <f t="shared" si="247"/>
        <v>Medium Loyalty</v>
      </c>
      <c r="W1780" s="2" t="str">
        <f t="shared" si="248"/>
        <v>Legitimate</v>
      </c>
      <c r="X1780" s="2" t="str">
        <f>IF(Q1780&lt;Data_Validation!$B$8,"Low Value",IF(Q1780&lt;Data_Validation!$B$9,"Medium Value","High Value"))</f>
        <v>High Value</v>
      </c>
      <c r="Y1780" s="2" t="str">
        <f t="shared" si="249"/>
        <v>High Value - Maintain</v>
      </c>
      <c r="Z1780" s="2" t="str">
        <f t="shared" si="250"/>
        <v>Check Data</v>
      </c>
    </row>
    <row r="1781" spans="1:26" x14ac:dyDescent="0.3">
      <c r="A1781" t="s">
        <v>1641</v>
      </c>
      <c r="B1781">
        <v>30</v>
      </c>
      <c r="C1781" t="s">
        <v>21</v>
      </c>
      <c r="D1781" t="s">
        <v>18</v>
      </c>
      <c r="E1781">
        <v>262.54000000000002</v>
      </c>
      <c r="F1781">
        <v>14</v>
      </c>
      <c r="G1781">
        <v>119</v>
      </c>
      <c r="H1781">
        <v>0</v>
      </c>
      <c r="I1781" t="s">
        <v>40</v>
      </c>
      <c r="J1781">
        <v>48.1</v>
      </c>
      <c r="K1781" s="1">
        <v>45249</v>
      </c>
      <c r="L1781">
        <v>20</v>
      </c>
      <c r="M1781">
        <v>0.41</v>
      </c>
      <c r="N1781">
        <f>IF(E1781="",Data_Validation!$B$1,E1781)</f>
        <v>262.54000000000002</v>
      </c>
      <c r="O1781">
        <f>IF(J1781="",Data_Validation!$B$2,J1781)</f>
        <v>48.1</v>
      </c>
      <c r="P1781">
        <f t="shared" si="243"/>
        <v>1</v>
      </c>
      <c r="Q1781" s="2">
        <f>CustomerData[[#This Row],[avg_order_value_clean]]*CustomerData[[#This Row],[total_orders]]</f>
        <v>3675.5600000000004</v>
      </c>
      <c r="R1781" s="2" t="str">
        <f t="shared" si="251"/>
        <v>Inactive</v>
      </c>
      <c r="S1781" s="2" t="str">
        <f t="shared" si="244"/>
        <v>Medium Risk</v>
      </c>
      <c r="T1781" s="2" t="str">
        <f t="shared" si="245"/>
        <v>25-34</v>
      </c>
      <c r="U1781" s="1">
        <f t="shared" ca="1" si="246"/>
        <v>1012</v>
      </c>
      <c r="V1781" s="2" t="str">
        <f t="shared" si="247"/>
        <v>Low Loyalty</v>
      </c>
      <c r="W1781" s="2" t="str">
        <f t="shared" si="248"/>
        <v>Legitimate</v>
      </c>
      <c r="X1781" s="2" t="str">
        <f>IF(Q1781&lt;Data_Validation!$B$8,"Low Value",IF(Q1781&lt;Data_Validation!$B$9,"Medium Value","High Value"))</f>
        <v>High Value</v>
      </c>
      <c r="Y1781" s="2" t="str">
        <f t="shared" si="249"/>
        <v>High Value - Maintain</v>
      </c>
      <c r="Z1781" s="2" t="str">
        <f t="shared" si="250"/>
        <v>Check Data</v>
      </c>
    </row>
    <row r="1782" spans="1:26" x14ac:dyDescent="0.3">
      <c r="A1782" t="s">
        <v>43</v>
      </c>
      <c r="B1782">
        <v>58</v>
      </c>
      <c r="C1782" t="s">
        <v>25</v>
      </c>
      <c r="D1782" t="s">
        <v>35</v>
      </c>
      <c r="E1782">
        <v>99.85</v>
      </c>
      <c r="F1782">
        <v>8</v>
      </c>
      <c r="G1782">
        <v>191</v>
      </c>
      <c r="H1782">
        <v>0</v>
      </c>
      <c r="I1782" t="s">
        <v>29</v>
      </c>
      <c r="J1782">
        <v>63.9</v>
      </c>
      <c r="K1782" s="1">
        <v>45104</v>
      </c>
      <c r="L1782">
        <v>68</v>
      </c>
      <c r="M1782">
        <v>0.22</v>
      </c>
      <c r="N1782">
        <f>IF(E1782="",Data_Validation!$B$1,E1782)</f>
        <v>99.85</v>
      </c>
      <c r="O1782">
        <f>IF(J1782="",Data_Validation!$B$2,J1782)</f>
        <v>63.9</v>
      </c>
      <c r="P1782">
        <f t="shared" si="243"/>
        <v>3</v>
      </c>
      <c r="Q1782" s="2">
        <f>CustomerData[[#This Row],[avg_order_value_clean]]*CustomerData[[#This Row],[total_orders]]</f>
        <v>798.8</v>
      </c>
      <c r="R1782" s="2" t="str">
        <f t="shared" si="251"/>
        <v>Inactive</v>
      </c>
      <c r="S1782" s="2" t="str">
        <f t="shared" si="244"/>
        <v>Medium Risk</v>
      </c>
      <c r="T1782" s="2" t="str">
        <f t="shared" si="245"/>
        <v>55+</v>
      </c>
      <c r="U1782" s="1">
        <f t="shared" ca="1" si="246"/>
        <v>1157</v>
      </c>
      <c r="V1782" s="2" t="str">
        <f t="shared" si="247"/>
        <v>Medium Loyalty</v>
      </c>
      <c r="W1782" s="2" t="str">
        <f t="shared" si="248"/>
        <v>Legitimate</v>
      </c>
      <c r="X1782" s="2" t="str">
        <f>IF(Q1782&lt;Data_Validation!$B$8,"Low Value",IF(Q1782&lt;Data_Validation!$B$9,"Medium Value","High Value"))</f>
        <v>Low Value</v>
      </c>
      <c r="Y1782" s="2" t="str">
        <f t="shared" si="249"/>
        <v>Stable</v>
      </c>
      <c r="Z1782" s="2" t="str">
        <f t="shared" si="250"/>
        <v>Check Data</v>
      </c>
    </row>
    <row r="1783" spans="1:26" x14ac:dyDescent="0.3">
      <c r="A1783" t="s">
        <v>1642</v>
      </c>
      <c r="B1783">
        <v>74</v>
      </c>
      <c r="C1783" t="s">
        <v>21</v>
      </c>
      <c r="D1783" t="s">
        <v>44</v>
      </c>
      <c r="E1783">
        <v>165.64</v>
      </c>
      <c r="F1783">
        <v>10</v>
      </c>
      <c r="G1783">
        <v>294</v>
      </c>
      <c r="H1783">
        <v>0</v>
      </c>
      <c r="I1783" t="s">
        <v>23</v>
      </c>
      <c r="J1783">
        <v>55.9</v>
      </c>
      <c r="K1783" s="1">
        <v>44064</v>
      </c>
      <c r="L1783">
        <v>85</v>
      </c>
      <c r="M1783">
        <v>0.08</v>
      </c>
      <c r="N1783">
        <f>IF(E1783="",Data_Validation!$B$1,E1783)</f>
        <v>165.64</v>
      </c>
      <c r="O1783">
        <f>IF(J1783="",Data_Validation!$B$2,J1783)</f>
        <v>55.9</v>
      </c>
      <c r="P1783">
        <f t="shared" si="243"/>
        <v>1</v>
      </c>
      <c r="Q1783" s="2">
        <f>CustomerData[[#This Row],[avg_order_value_clean]]*CustomerData[[#This Row],[total_orders]]</f>
        <v>1656.3999999999999</v>
      </c>
      <c r="R1783" s="2" t="str">
        <f t="shared" si="251"/>
        <v>Inactive</v>
      </c>
      <c r="S1783" s="2" t="str">
        <f t="shared" si="244"/>
        <v>Low Risk</v>
      </c>
      <c r="T1783" s="2" t="str">
        <f t="shared" si="245"/>
        <v>55+</v>
      </c>
      <c r="U1783" s="1">
        <f t="shared" ca="1" si="246"/>
        <v>2197</v>
      </c>
      <c r="V1783" s="2" t="str">
        <f t="shared" si="247"/>
        <v>High Loyalty</v>
      </c>
      <c r="W1783" s="2" t="str">
        <f t="shared" si="248"/>
        <v>Legitimate</v>
      </c>
      <c r="X1783" s="2" t="str">
        <f>IF(Q1783&lt;Data_Validation!$B$8,"Low Value",IF(Q1783&lt;Data_Validation!$B$9,"Medium Value","High Value"))</f>
        <v>High Value</v>
      </c>
      <c r="Y1783" s="2" t="str">
        <f t="shared" si="249"/>
        <v>High Value - Maintain</v>
      </c>
      <c r="Z1783" s="2" t="str">
        <f t="shared" si="250"/>
        <v>Check Data</v>
      </c>
    </row>
    <row r="1784" spans="1:26" x14ac:dyDescent="0.3">
      <c r="A1784" t="s">
        <v>1322</v>
      </c>
      <c r="B1784">
        <v>70</v>
      </c>
      <c r="C1784" t="s">
        <v>21</v>
      </c>
      <c r="D1784" t="s">
        <v>52</v>
      </c>
      <c r="E1784">
        <v>76.08</v>
      </c>
      <c r="F1784">
        <v>9</v>
      </c>
      <c r="G1784">
        <v>61</v>
      </c>
      <c r="H1784">
        <v>0</v>
      </c>
      <c r="I1784" t="s">
        <v>16</v>
      </c>
      <c r="J1784">
        <v>63.1</v>
      </c>
      <c r="K1784" s="1">
        <v>44508</v>
      </c>
      <c r="L1784">
        <v>44</v>
      </c>
      <c r="M1784">
        <v>0.49</v>
      </c>
      <c r="N1784">
        <f>IF(E1784="",Data_Validation!$B$1,E1784)</f>
        <v>76.08</v>
      </c>
      <c r="O1784">
        <f>IF(J1784="",Data_Validation!$B$2,J1784)</f>
        <v>63.1</v>
      </c>
      <c r="P1784">
        <f t="shared" si="243"/>
        <v>3</v>
      </c>
      <c r="Q1784" s="2">
        <f>CustomerData[[#This Row],[avg_order_value_clean]]*CustomerData[[#This Row],[total_orders]]</f>
        <v>684.72</v>
      </c>
      <c r="R1784" s="2" t="str">
        <f t="shared" si="251"/>
        <v>At Risk</v>
      </c>
      <c r="S1784" s="2" t="str">
        <f t="shared" si="244"/>
        <v>Medium Risk</v>
      </c>
      <c r="T1784" s="2" t="str">
        <f t="shared" si="245"/>
        <v>55+</v>
      </c>
      <c r="U1784" s="1">
        <f t="shared" ca="1" si="246"/>
        <v>1753</v>
      </c>
      <c r="V1784" s="2" t="str">
        <f t="shared" si="247"/>
        <v>Medium Loyalty</v>
      </c>
      <c r="W1784" s="2" t="str">
        <f t="shared" si="248"/>
        <v>Legitimate</v>
      </c>
      <c r="X1784" s="2" t="str">
        <f>IF(Q1784&lt;Data_Validation!$B$8,"Low Value",IF(Q1784&lt;Data_Validation!$B$9,"Medium Value","High Value"))</f>
        <v>Low Value</v>
      </c>
      <c r="Y1784" s="2" t="str">
        <f t="shared" si="249"/>
        <v>Stable</v>
      </c>
      <c r="Z1784" s="2" t="str">
        <f t="shared" si="250"/>
        <v>Check Data</v>
      </c>
    </row>
    <row r="1785" spans="1:26" x14ac:dyDescent="0.3">
      <c r="A1785" t="s">
        <v>1643</v>
      </c>
      <c r="B1785">
        <v>62</v>
      </c>
      <c r="C1785" t="s">
        <v>21</v>
      </c>
      <c r="D1785" t="s">
        <v>26</v>
      </c>
      <c r="E1785">
        <v>160.29</v>
      </c>
      <c r="F1785">
        <v>11</v>
      </c>
      <c r="G1785">
        <v>209</v>
      </c>
      <c r="H1785">
        <v>0</v>
      </c>
      <c r="I1785" t="s">
        <v>16</v>
      </c>
      <c r="J1785">
        <v>98</v>
      </c>
      <c r="K1785" s="1">
        <v>44492</v>
      </c>
      <c r="L1785">
        <v>30</v>
      </c>
      <c r="M1785">
        <v>0.18</v>
      </c>
      <c r="N1785">
        <f>IF(E1785="",Data_Validation!$B$1,E1785)</f>
        <v>160.29</v>
      </c>
      <c r="O1785">
        <f>IF(J1785="",Data_Validation!$B$2,J1785)</f>
        <v>98</v>
      </c>
      <c r="P1785">
        <f t="shared" si="243"/>
        <v>1</v>
      </c>
      <c r="Q1785" s="2">
        <f>CustomerData[[#This Row],[avg_order_value_clean]]*CustomerData[[#This Row],[total_orders]]</f>
        <v>1763.1899999999998</v>
      </c>
      <c r="R1785" s="2" t="str">
        <f t="shared" si="251"/>
        <v>Inactive</v>
      </c>
      <c r="S1785" s="2" t="str">
        <f t="shared" si="244"/>
        <v>Low Risk</v>
      </c>
      <c r="T1785" s="2" t="str">
        <f t="shared" si="245"/>
        <v>55+</v>
      </c>
      <c r="U1785" s="1">
        <f t="shared" ca="1" si="246"/>
        <v>1769</v>
      </c>
      <c r="V1785" s="2" t="str">
        <f t="shared" si="247"/>
        <v>Low Loyalty</v>
      </c>
      <c r="W1785" s="2" t="str">
        <f t="shared" si="248"/>
        <v>Legitimate</v>
      </c>
      <c r="X1785" s="2" t="str">
        <f>IF(Q1785&lt;Data_Validation!$B$8,"Low Value",IF(Q1785&lt;Data_Validation!$B$9,"Medium Value","High Value"))</f>
        <v>High Value</v>
      </c>
      <c r="Y1785" s="2" t="str">
        <f t="shared" si="249"/>
        <v>High Value - Maintain</v>
      </c>
      <c r="Z1785" s="2" t="str">
        <f t="shared" si="250"/>
        <v>Check Data</v>
      </c>
    </row>
    <row r="1786" spans="1:26" x14ac:dyDescent="0.3">
      <c r="A1786" t="s">
        <v>1644</v>
      </c>
      <c r="B1786">
        <v>29</v>
      </c>
      <c r="C1786" t="s">
        <v>14</v>
      </c>
      <c r="D1786" t="s">
        <v>28</v>
      </c>
      <c r="E1786">
        <v>38.85</v>
      </c>
      <c r="F1786">
        <v>14</v>
      </c>
      <c r="G1786">
        <v>294</v>
      </c>
      <c r="H1786">
        <v>0</v>
      </c>
      <c r="I1786" t="s">
        <v>23</v>
      </c>
      <c r="J1786">
        <v>81</v>
      </c>
      <c r="K1786" s="1">
        <v>44579</v>
      </c>
      <c r="L1786">
        <v>25</v>
      </c>
      <c r="M1786">
        <v>0.05</v>
      </c>
      <c r="N1786">
        <f>IF(E1786="",Data_Validation!$B$1,E1786)</f>
        <v>38.85</v>
      </c>
      <c r="O1786">
        <f>IF(J1786="",Data_Validation!$B$2,J1786)</f>
        <v>81</v>
      </c>
      <c r="P1786">
        <f t="shared" si="243"/>
        <v>1</v>
      </c>
      <c r="Q1786" s="2">
        <f>CustomerData[[#This Row],[avg_order_value_clean]]*CustomerData[[#This Row],[total_orders]]</f>
        <v>543.9</v>
      </c>
      <c r="R1786" s="2" t="str">
        <f t="shared" si="251"/>
        <v>Inactive</v>
      </c>
      <c r="S1786" s="2" t="str">
        <f t="shared" si="244"/>
        <v>Low Risk</v>
      </c>
      <c r="T1786" s="2" t="str">
        <f t="shared" si="245"/>
        <v>25-34</v>
      </c>
      <c r="U1786" s="1">
        <f t="shared" ca="1" si="246"/>
        <v>1682</v>
      </c>
      <c r="V1786" s="2" t="str">
        <f t="shared" si="247"/>
        <v>Low Loyalty</v>
      </c>
      <c r="W1786" s="2" t="str">
        <f t="shared" si="248"/>
        <v>Legitimate</v>
      </c>
      <c r="X1786" s="2" t="str">
        <f>IF(Q1786&lt;Data_Validation!$B$8,"Low Value",IF(Q1786&lt;Data_Validation!$B$9,"Medium Value","High Value"))</f>
        <v>Low Value</v>
      </c>
      <c r="Y1786" s="2" t="str">
        <f t="shared" si="249"/>
        <v>Stable</v>
      </c>
      <c r="Z1786" s="2" t="str">
        <f t="shared" si="250"/>
        <v>Check Data</v>
      </c>
    </row>
    <row r="1787" spans="1:26" x14ac:dyDescent="0.3">
      <c r="A1787" t="s">
        <v>1645</v>
      </c>
      <c r="B1787">
        <v>30</v>
      </c>
      <c r="C1787" t="s">
        <v>14</v>
      </c>
      <c r="D1787" t="s">
        <v>18</v>
      </c>
      <c r="E1787">
        <v>100.09</v>
      </c>
      <c r="F1787">
        <v>6</v>
      </c>
      <c r="G1787">
        <v>51</v>
      </c>
      <c r="H1787">
        <v>0</v>
      </c>
      <c r="I1787" t="s">
        <v>16</v>
      </c>
      <c r="K1787" s="1">
        <v>44411</v>
      </c>
      <c r="L1787">
        <v>31</v>
      </c>
      <c r="M1787">
        <v>0.35</v>
      </c>
      <c r="N1787">
        <f>IF(E1787="",Data_Validation!$B$1,E1787)</f>
        <v>100.09</v>
      </c>
      <c r="O1787">
        <f>IF(J1787="",Data_Validation!$B$2,J1787)</f>
        <v>250</v>
      </c>
      <c r="P1787">
        <f t="shared" si="243"/>
        <v>1</v>
      </c>
      <c r="Q1787" s="2">
        <f>CustomerData[[#This Row],[avg_order_value_clean]]*CustomerData[[#This Row],[total_orders]]</f>
        <v>600.54</v>
      </c>
      <c r="R1787" s="2" t="str">
        <f t="shared" si="251"/>
        <v>At Risk</v>
      </c>
      <c r="S1787" s="2" t="str">
        <f t="shared" si="244"/>
        <v>Medium Risk</v>
      </c>
      <c r="T1787" s="2" t="str">
        <f t="shared" si="245"/>
        <v>25-34</v>
      </c>
      <c r="U1787" s="1">
        <f t="shared" ca="1" si="246"/>
        <v>1850</v>
      </c>
      <c r="V1787" s="2" t="str">
        <f t="shared" si="247"/>
        <v>Low Loyalty</v>
      </c>
      <c r="W1787" s="2" t="str">
        <f t="shared" si="248"/>
        <v>Legitimate</v>
      </c>
      <c r="X1787" s="2" t="str">
        <f>IF(Q1787&lt;Data_Validation!$B$8,"Low Value",IF(Q1787&lt;Data_Validation!$B$9,"Medium Value","High Value"))</f>
        <v>Low Value</v>
      </c>
      <c r="Y1787" s="2" t="str">
        <f t="shared" si="249"/>
        <v>Stable</v>
      </c>
      <c r="Z1787" s="2" t="str">
        <f t="shared" si="250"/>
        <v>Check Data</v>
      </c>
    </row>
    <row r="1788" spans="1:26" x14ac:dyDescent="0.3">
      <c r="A1788" t="s">
        <v>757</v>
      </c>
      <c r="B1788">
        <v>73</v>
      </c>
      <c r="C1788" t="s">
        <v>14</v>
      </c>
      <c r="D1788" t="s">
        <v>50</v>
      </c>
      <c r="E1788">
        <v>67.45</v>
      </c>
      <c r="F1788">
        <v>8</v>
      </c>
      <c r="G1788">
        <v>209</v>
      </c>
      <c r="H1788">
        <v>0</v>
      </c>
      <c r="I1788" t="s">
        <v>19</v>
      </c>
      <c r="K1788" s="1">
        <v>44792</v>
      </c>
      <c r="L1788">
        <v>2</v>
      </c>
      <c r="M1788">
        <v>0.37</v>
      </c>
      <c r="N1788">
        <f>IF(E1788="",Data_Validation!$B$1,E1788)</f>
        <v>67.45</v>
      </c>
      <c r="O1788">
        <f>IF(J1788="",Data_Validation!$B$2,J1788)</f>
        <v>250</v>
      </c>
      <c r="P1788">
        <f t="shared" si="243"/>
        <v>2</v>
      </c>
      <c r="Q1788" s="2">
        <f>CustomerData[[#This Row],[avg_order_value_clean]]*CustomerData[[#This Row],[total_orders]]</f>
        <v>539.6</v>
      </c>
      <c r="R1788" s="2" t="str">
        <f t="shared" si="251"/>
        <v>Inactive</v>
      </c>
      <c r="S1788" s="2" t="str">
        <f t="shared" si="244"/>
        <v>Medium Risk</v>
      </c>
      <c r="T1788" s="2" t="str">
        <f t="shared" si="245"/>
        <v>55+</v>
      </c>
      <c r="U1788" s="1">
        <f t="shared" ca="1" si="246"/>
        <v>1469</v>
      </c>
      <c r="V1788" s="2" t="str">
        <f t="shared" si="247"/>
        <v>Low Loyalty</v>
      </c>
      <c r="W1788" s="2" t="str">
        <f t="shared" si="248"/>
        <v>Legitimate</v>
      </c>
      <c r="X1788" s="2" t="str">
        <f>IF(Q1788&lt;Data_Validation!$B$8,"Low Value",IF(Q1788&lt;Data_Validation!$B$9,"Medium Value","High Value"))</f>
        <v>Low Value</v>
      </c>
      <c r="Y1788" s="2" t="str">
        <f t="shared" si="249"/>
        <v>Stable</v>
      </c>
      <c r="Z1788" s="2" t="str">
        <f t="shared" si="250"/>
        <v>Check Data</v>
      </c>
    </row>
    <row r="1789" spans="1:26" x14ac:dyDescent="0.3">
      <c r="A1789" t="s">
        <v>1415</v>
      </c>
      <c r="B1789">
        <v>27</v>
      </c>
      <c r="C1789" t="s">
        <v>21</v>
      </c>
      <c r="D1789" t="s">
        <v>50</v>
      </c>
      <c r="E1789">
        <v>95.2</v>
      </c>
      <c r="F1789">
        <v>12</v>
      </c>
      <c r="G1789">
        <v>312</v>
      </c>
      <c r="H1789">
        <v>0</v>
      </c>
      <c r="I1789" t="s">
        <v>23</v>
      </c>
      <c r="J1789">
        <v>22.9</v>
      </c>
      <c r="K1789" s="1">
        <v>44892</v>
      </c>
      <c r="L1789">
        <v>84</v>
      </c>
      <c r="M1789">
        <v>0.22</v>
      </c>
      <c r="N1789">
        <f>IF(E1789="",Data_Validation!$B$1,E1789)</f>
        <v>95.2</v>
      </c>
      <c r="O1789">
        <f>IF(J1789="",Data_Validation!$B$2,J1789)</f>
        <v>22.9</v>
      </c>
      <c r="P1789">
        <f t="shared" si="243"/>
        <v>2</v>
      </c>
      <c r="Q1789" s="2">
        <f>CustomerData[[#This Row],[avg_order_value_clean]]*CustomerData[[#This Row],[total_orders]]</f>
        <v>1142.4000000000001</v>
      </c>
      <c r="R1789" s="2" t="str">
        <f t="shared" si="251"/>
        <v>Inactive</v>
      </c>
      <c r="S1789" s="2" t="str">
        <f t="shared" si="244"/>
        <v>Medium Risk</v>
      </c>
      <c r="T1789" s="2" t="str">
        <f t="shared" si="245"/>
        <v>25-34</v>
      </c>
      <c r="U1789" s="1">
        <f t="shared" ca="1" si="246"/>
        <v>1369</v>
      </c>
      <c r="V1789" s="2" t="str">
        <f t="shared" si="247"/>
        <v>High Loyalty</v>
      </c>
      <c r="W1789" s="2" t="str">
        <f t="shared" si="248"/>
        <v>Legitimate</v>
      </c>
      <c r="X1789" s="2" t="str">
        <f>IF(Q1789&lt;Data_Validation!$B$8,"Low Value",IF(Q1789&lt;Data_Validation!$B$9,"Medium Value","High Value"))</f>
        <v>Low Value</v>
      </c>
      <c r="Y1789" s="2" t="str">
        <f t="shared" si="249"/>
        <v>Stable</v>
      </c>
      <c r="Z1789" s="2" t="str">
        <f t="shared" si="250"/>
        <v>Check Data</v>
      </c>
    </row>
    <row r="1790" spans="1:26" x14ac:dyDescent="0.3">
      <c r="A1790" t="s">
        <v>1292</v>
      </c>
      <c r="B1790">
        <v>50</v>
      </c>
      <c r="C1790" t="s">
        <v>14</v>
      </c>
      <c r="D1790" t="s">
        <v>37</v>
      </c>
      <c r="E1790">
        <v>184.47</v>
      </c>
      <c r="F1790">
        <v>16</v>
      </c>
      <c r="G1790">
        <v>278</v>
      </c>
      <c r="H1790">
        <v>0</v>
      </c>
      <c r="I1790" t="s">
        <v>19</v>
      </c>
      <c r="J1790">
        <v>51.9</v>
      </c>
      <c r="K1790" s="1">
        <v>44286</v>
      </c>
      <c r="L1790">
        <v>54</v>
      </c>
      <c r="M1790">
        <v>0.2</v>
      </c>
      <c r="N1790">
        <f>IF(E1790="",Data_Validation!$B$1,E1790)</f>
        <v>184.47</v>
      </c>
      <c r="O1790">
        <f>IF(J1790="",Data_Validation!$B$2,J1790)</f>
        <v>51.9</v>
      </c>
      <c r="P1790">
        <f t="shared" si="243"/>
        <v>2</v>
      </c>
      <c r="Q1790" s="2">
        <f>CustomerData[[#This Row],[avg_order_value_clean]]*CustomerData[[#This Row],[total_orders]]</f>
        <v>2951.52</v>
      </c>
      <c r="R1790" s="2" t="str">
        <f t="shared" si="251"/>
        <v>Inactive</v>
      </c>
      <c r="S1790" s="2" t="str">
        <f t="shared" si="244"/>
        <v>Medium Risk</v>
      </c>
      <c r="T1790" s="2" t="str">
        <f t="shared" si="245"/>
        <v>45-54</v>
      </c>
      <c r="U1790" s="1">
        <f t="shared" ca="1" si="246"/>
        <v>1975</v>
      </c>
      <c r="V1790" s="2" t="str">
        <f t="shared" si="247"/>
        <v>Medium Loyalty</v>
      </c>
      <c r="W1790" s="2" t="str">
        <f t="shared" si="248"/>
        <v>Legitimate</v>
      </c>
      <c r="X1790" s="2" t="str">
        <f>IF(Q1790&lt;Data_Validation!$B$8,"Low Value",IF(Q1790&lt;Data_Validation!$B$9,"Medium Value","High Value"))</f>
        <v>High Value</v>
      </c>
      <c r="Y1790" s="2" t="str">
        <f t="shared" si="249"/>
        <v>High Value - Maintain</v>
      </c>
      <c r="Z1790" s="2" t="str">
        <f t="shared" si="250"/>
        <v>Check Data</v>
      </c>
    </row>
    <row r="1791" spans="1:26" x14ac:dyDescent="0.3">
      <c r="A1791" t="s">
        <v>1646</v>
      </c>
      <c r="B1791">
        <v>74</v>
      </c>
      <c r="C1791" t="s">
        <v>21</v>
      </c>
      <c r="D1791" t="s">
        <v>22</v>
      </c>
      <c r="E1791">
        <v>77.489999999999995</v>
      </c>
      <c r="F1791">
        <v>17</v>
      </c>
      <c r="G1791">
        <v>201</v>
      </c>
      <c r="H1791">
        <v>0</v>
      </c>
      <c r="I1791" t="s">
        <v>16</v>
      </c>
      <c r="J1791">
        <v>71.2</v>
      </c>
      <c r="K1791" s="1">
        <v>44514</v>
      </c>
      <c r="L1791">
        <v>14</v>
      </c>
      <c r="M1791">
        <v>0.45</v>
      </c>
      <c r="N1791">
        <f>IF(E1791="",Data_Validation!$B$1,E1791)</f>
        <v>77.489999999999995</v>
      </c>
      <c r="O1791">
        <f>IF(J1791="",Data_Validation!$B$2,J1791)</f>
        <v>71.2</v>
      </c>
      <c r="P1791">
        <f t="shared" si="243"/>
        <v>1</v>
      </c>
      <c r="Q1791" s="2">
        <f>CustomerData[[#This Row],[avg_order_value_clean]]*CustomerData[[#This Row],[total_orders]]</f>
        <v>1317.33</v>
      </c>
      <c r="R1791" s="2" t="str">
        <f t="shared" si="251"/>
        <v>Inactive</v>
      </c>
      <c r="S1791" s="2" t="str">
        <f t="shared" si="244"/>
        <v>Medium Risk</v>
      </c>
      <c r="T1791" s="2" t="str">
        <f t="shared" si="245"/>
        <v>55+</v>
      </c>
      <c r="U1791" s="1">
        <f t="shared" ca="1" si="246"/>
        <v>1747</v>
      </c>
      <c r="V1791" s="2" t="str">
        <f t="shared" si="247"/>
        <v>Low Loyalty</v>
      </c>
      <c r="W1791" s="2" t="str">
        <f t="shared" si="248"/>
        <v>Legitimate</v>
      </c>
      <c r="X1791" s="2" t="str">
        <f>IF(Q1791&lt;Data_Validation!$B$8,"Low Value",IF(Q1791&lt;Data_Validation!$B$9,"Medium Value","High Value"))</f>
        <v>Low Value</v>
      </c>
      <c r="Y1791" s="2" t="str">
        <f t="shared" si="249"/>
        <v>Stable</v>
      </c>
      <c r="Z1791" s="2" t="str">
        <f t="shared" si="250"/>
        <v>Check Data</v>
      </c>
    </row>
    <row r="1792" spans="1:26" x14ac:dyDescent="0.3">
      <c r="A1792" t="s">
        <v>955</v>
      </c>
      <c r="B1792">
        <v>57</v>
      </c>
      <c r="C1792" t="s">
        <v>21</v>
      </c>
      <c r="D1792" t="s">
        <v>26</v>
      </c>
      <c r="E1792">
        <v>345</v>
      </c>
      <c r="F1792">
        <v>14</v>
      </c>
      <c r="G1792">
        <v>138</v>
      </c>
      <c r="H1792">
        <v>0</v>
      </c>
      <c r="I1792" t="s">
        <v>23</v>
      </c>
      <c r="K1792" s="1">
        <v>44062</v>
      </c>
      <c r="L1792">
        <v>23</v>
      </c>
      <c r="M1792">
        <v>0.2</v>
      </c>
      <c r="N1792">
        <f>IF(E1792="",Data_Validation!$B$1,E1792)</f>
        <v>345</v>
      </c>
      <c r="O1792">
        <f>IF(J1792="",Data_Validation!$B$2,J1792)</f>
        <v>250</v>
      </c>
      <c r="P1792">
        <f t="shared" si="243"/>
        <v>3</v>
      </c>
      <c r="Q1792" s="2">
        <f>CustomerData[[#This Row],[avg_order_value_clean]]*CustomerData[[#This Row],[total_orders]]</f>
        <v>4830</v>
      </c>
      <c r="R1792" s="2" t="str">
        <f t="shared" si="251"/>
        <v>Inactive</v>
      </c>
      <c r="S1792" s="2" t="str">
        <f t="shared" si="244"/>
        <v>Medium Risk</v>
      </c>
      <c r="T1792" s="2" t="str">
        <f t="shared" si="245"/>
        <v>55+</v>
      </c>
      <c r="U1792" s="1">
        <f t="shared" ca="1" si="246"/>
        <v>2199</v>
      </c>
      <c r="V1792" s="2" t="str">
        <f t="shared" si="247"/>
        <v>Low Loyalty</v>
      </c>
      <c r="W1792" s="2" t="str">
        <f t="shared" si="248"/>
        <v>Legitimate</v>
      </c>
      <c r="X1792" s="2" t="str">
        <f>IF(Q1792&lt;Data_Validation!$B$8,"Low Value",IF(Q1792&lt;Data_Validation!$B$9,"Medium Value","High Value"))</f>
        <v>High Value</v>
      </c>
      <c r="Y1792" s="2" t="str">
        <f t="shared" si="249"/>
        <v>High Value - Maintain</v>
      </c>
      <c r="Z1792" s="2" t="str">
        <f t="shared" si="250"/>
        <v>Check Data</v>
      </c>
    </row>
    <row r="1793" spans="1:26" x14ac:dyDescent="0.3">
      <c r="A1793" t="s">
        <v>200</v>
      </c>
      <c r="B1793">
        <v>71</v>
      </c>
      <c r="C1793" t="s">
        <v>14</v>
      </c>
      <c r="D1793" t="s">
        <v>18</v>
      </c>
      <c r="E1793">
        <v>327.06</v>
      </c>
      <c r="F1793">
        <v>10</v>
      </c>
      <c r="G1793">
        <v>339</v>
      </c>
      <c r="H1793">
        <v>0</v>
      </c>
      <c r="I1793" t="s">
        <v>23</v>
      </c>
      <c r="J1793">
        <v>13.7</v>
      </c>
      <c r="K1793" s="1">
        <v>44825</v>
      </c>
      <c r="L1793">
        <v>69</v>
      </c>
      <c r="M1793">
        <v>0.59</v>
      </c>
      <c r="N1793">
        <f>IF(E1793="",Data_Validation!$B$1,E1793)</f>
        <v>327.06</v>
      </c>
      <c r="O1793">
        <f>IF(J1793="",Data_Validation!$B$2,J1793)</f>
        <v>13.7</v>
      </c>
      <c r="P1793">
        <f t="shared" si="243"/>
        <v>2</v>
      </c>
      <c r="Q1793" s="2">
        <f>CustomerData[[#This Row],[avg_order_value_clean]]*CustomerData[[#This Row],[total_orders]]</f>
        <v>3270.6</v>
      </c>
      <c r="R1793" s="2" t="str">
        <f t="shared" si="251"/>
        <v>Inactive</v>
      </c>
      <c r="S1793" s="2" t="str">
        <f t="shared" si="244"/>
        <v>High Risk</v>
      </c>
      <c r="T1793" s="2" t="str">
        <f t="shared" si="245"/>
        <v>55+</v>
      </c>
      <c r="U1793" s="1">
        <f t="shared" ca="1" si="246"/>
        <v>1436</v>
      </c>
      <c r="V1793" s="2" t="str">
        <f t="shared" si="247"/>
        <v>Medium Loyalty</v>
      </c>
      <c r="W1793" s="2" t="str">
        <f t="shared" si="248"/>
        <v>Legitimate</v>
      </c>
      <c r="X1793" s="2" t="str">
        <f>IF(Q1793&lt;Data_Validation!$B$8,"Low Value",IF(Q1793&lt;Data_Validation!$B$9,"Medium Value","High Value"))</f>
        <v>High Value</v>
      </c>
      <c r="Y1793" s="2" t="str">
        <f t="shared" si="249"/>
        <v>Critical - Retain</v>
      </c>
      <c r="Z1793" s="2" t="str">
        <f t="shared" si="250"/>
        <v>Check Data</v>
      </c>
    </row>
    <row r="1794" spans="1:26" x14ac:dyDescent="0.3">
      <c r="A1794" t="s">
        <v>1592</v>
      </c>
      <c r="B1794">
        <v>33</v>
      </c>
      <c r="C1794" t="s">
        <v>21</v>
      </c>
      <c r="D1794" t="s">
        <v>37</v>
      </c>
      <c r="E1794">
        <v>250.17</v>
      </c>
      <c r="F1794">
        <v>11</v>
      </c>
      <c r="G1794">
        <v>18</v>
      </c>
      <c r="H1794">
        <v>0</v>
      </c>
      <c r="I1794" t="s">
        <v>23</v>
      </c>
      <c r="K1794" s="1">
        <v>45769</v>
      </c>
      <c r="L1794">
        <v>52</v>
      </c>
      <c r="M1794">
        <v>0.37</v>
      </c>
      <c r="N1794">
        <f>IF(E1794="",Data_Validation!$B$1,E1794)</f>
        <v>250.17</v>
      </c>
      <c r="O1794">
        <f>IF(J1794="",Data_Validation!$B$2,J1794)</f>
        <v>250</v>
      </c>
      <c r="P1794">
        <f t="shared" ref="P1794:P1857" si="252">COUNTIF($A$2:$A$5001,A1794)</f>
        <v>2</v>
      </c>
      <c r="Q1794" s="2">
        <f>CustomerData[[#This Row],[avg_order_value_clean]]*CustomerData[[#This Row],[total_orders]]</f>
        <v>2751.87</v>
      </c>
      <c r="R1794" s="2" t="str">
        <f t="shared" si="251"/>
        <v>Active</v>
      </c>
      <c r="S1794" s="2" t="str">
        <f t="shared" ref="S1794:S1857" si="253">IF(M1794&lt;0.2,"Low Risk",IF(M1794&lt;0.5,"Medium Risk","High Risk"))</f>
        <v>Medium Risk</v>
      </c>
      <c r="T1794" s="2" t="str">
        <f t="shared" ref="T1794:T1857" si="254">IF(B1794&lt;25,"Under 25",IF(B1794&lt;35,"25-34",IF(B1794&lt;45,"35-44",IF(B1794&lt;55,"45-54","55+"))))</f>
        <v>25-34</v>
      </c>
      <c r="U1794" s="1">
        <f t="shared" ref="U1794:U1857" ca="1" si="255">TODAY()-K1794</f>
        <v>492</v>
      </c>
      <c r="V1794" s="2" t="str">
        <f t="shared" ref="V1794:V1857" si="256">IF(L1794&lt;40,"Low Loyalty",IF(L1794&lt;70,"Medium Loyalty","High Loyalty"))</f>
        <v>Medium Loyalty</v>
      </c>
      <c r="W1794" s="2" t="str">
        <f t="shared" ref="W1794:W1857" si="257">IF(H1794=1,"Fraudulent","Legitimate")</f>
        <v>Legitimate</v>
      </c>
      <c r="X1794" s="2" t="str">
        <f>IF(Q1794&lt;Data_Validation!$B$8,"Low Value",IF(Q1794&lt;Data_Validation!$B$9,"Medium Value","High Value"))</f>
        <v>High Value</v>
      </c>
      <c r="Y1794" s="2" t="str">
        <f t="shared" ref="Y1794:Y1857" si="258">IF(AND(X1794="High Value",S1794="High Risk"),"Critical - Retain",IF(AND(X1794="High Value",S1794&lt;&gt;"High Risk"),"High Value - Maintain",IF(AND(X1794&lt;&gt;"High Value",S1794="High Risk"),"At Risk - Develop","Stable")))</f>
        <v>High Value - Maintain</v>
      </c>
      <c r="Z1794" s="2" t="str">
        <f t="shared" ref="Z1794:Z1857" si="259">IF(OR(B1794&lt;18,F1794&lt;0,N1794&lt;0,O1794&lt;0,O1794&gt;1,M1794&lt;0,M1794&gt;1),"Check Data","Valid")</f>
        <v>Check Data</v>
      </c>
    </row>
    <row r="1795" spans="1:26" x14ac:dyDescent="0.3">
      <c r="A1795" t="s">
        <v>1647</v>
      </c>
      <c r="B1795">
        <v>62</v>
      </c>
      <c r="C1795" t="s">
        <v>14</v>
      </c>
      <c r="D1795" t="s">
        <v>18</v>
      </c>
      <c r="E1795">
        <v>109.9</v>
      </c>
      <c r="F1795">
        <v>11</v>
      </c>
      <c r="G1795">
        <v>320</v>
      </c>
      <c r="H1795">
        <v>0</v>
      </c>
      <c r="I1795" t="s">
        <v>16</v>
      </c>
      <c r="J1795">
        <v>37.9</v>
      </c>
      <c r="K1795" s="1">
        <v>45006</v>
      </c>
      <c r="L1795">
        <v>83</v>
      </c>
      <c r="M1795">
        <v>0.19</v>
      </c>
      <c r="N1795">
        <f>IF(E1795="",Data_Validation!$B$1,E1795)</f>
        <v>109.9</v>
      </c>
      <c r="O1795">
        <f>IF(J1795="",Data_Validation!$B$2,J1795)</f>
        <v>37.9</v>
      </c>
      <c r="P1795">
        <f t="shared" si="252"/>
        <v>3</v>
      </c>
      <c r="Q1795" s="2">
        <f>CustomerData[[#This Row],[avg_order_value_clean]]*CustomerData[[#This Row],[total_orders]]</f>
        <v>1208.9000000000001</v>
      </c>
      <c r="R1795" s="2" t="str">
        <f t="shared" ref="R1795:R1858" si="260">IF(G1795&lt;=30,"Active",IF(G1795&lt;=90,"At Risk","Inactive"))</f>
        <v>Inactive</v>
      </c>
      <c r="S1795" s="2" t="str">
        <f t="shared" si="253"/>
        <v>Low Risk</v>
      </c>
      <c r="T1795" s="2" t="str">
        <f t="shared" si="254"/>
        <v>55+</v>
      </c>
      <c r="U1795" s="1">
        <f t="shared" ca="1" si="255"/>
        <v>1255</v>
      </c>
      <c r="V1795" s="2" t="str">
        <f t="shared" si="256"/>
        <v>High Loyalty</v>
      </c>
      <c r="W1795" s="2" t="str">
        <f t="shared" si="257"/>
        <v>Legitimate</v>
      </c>
      <c r="X1795" s="2" t="str">
        <f>IF(Q1795&lt;Data_Validation!$B$8,"Low Value",IF(Q1795&lt;Data_Validation!$B$9,"Medium Value","High Value"))</f>
        <v>Low Value</v>
      </c>
      <c r="Y1795" s="2" t="str">
        <f t="shared" si="258"/>
        <v>Stable</v>
      </c>
      <c r="Z1795" s="2" t="str">
        <f t="shared" si="259"/>
        <v>Check Data</v>
      </c>
    </row>
    <row r="1796" spans="1:26" x14ac:dyDescent="0.3">
      <c r="A1796" t="s">
        <v>1648</v>
      </c>
      <c r="B1796">
        <v>52</v>
      </c>
      <c r="C1796" t="s">
        <v>25</v>
      </c>
      <c r="D1796" t="s">
        <v>15</v>
      </c>
      <c r="E1796">
        <v>358.69</v>
      </c>
      <c r="F1796">
        <v>8</v>
      </c>
      <c r="G1796">
        <v>94</v>
      </c>
      <c r="H1796">
        <v>0</v>
      </c>
      <c r="I1796" t="s">
        <v>16</v>
      </c>
      <c r="J1796">
        <v>76.7</v>
      </c>
      <c r="K1796" s="1">
        <v>44494</v>
      </c>
      <c r="L1796">
        <v>50</v>
      </c>
      <c r="M1796">
        <v>0.18</v>
      </c>
      <c r="N1796">
        <f>IF(E1796="",Data_Validation!$B$1,E1796)</f>
        <v>358.69</v>
      </c>
      <c r="O1796">
        <f>IF(J1796="",Data_Validation!$B$2,J1796)</f>
        <v>76.7</v>
      </c>
      <c r="P1796">
        <f t="shared" si="252"/>
        <v>1</v>
      </c>
      <c r="Q1796" s="2">
        <f>CustomerData[[#This Row],[avg_order_value_clean]]*CustomerData[[#This Row],[total_orders]]</f>
        <v>2869.52</v>
      </c>
      <c r="R1796" s="2" t="str">
        <f t="shared" si="260"/>
        <v>Inactive</v>
      </c>
      <c r="S1796" s="2" t="str">
        <f t="shared" si="253"/>
        <v>Low Risk</v>
      </c>
      <c r="T1796" s="2" t="str">
        <f t="shared" si="254"/>
        <v>45-54</v>
      </c>
      <c r="U1796" s="1">
        <f t="shared" ca="1" si="255"/>
        <v>1767</v>
      </c>
      <c r="V1796" s="2" t="str">
        <f t="shared" si="256"/>
        <v>Medium Loyalty</v>
      </c>
      <c r="W1796" s="2" t="str">
        <f t="shared" si="257"/>
        <v>Legitimate</v>
      </c>
      <c r="X1796" s="2" t="str">
        <f>IF(Q1796&lt;Data_Validation!$B$8,"Low Value",IF(Q1796&lt;Data_Validation!$B$9,"Medium Value","High Value"))</f>
        <v>High Value</v>
      </c>
      <c r="Y1796" s="2" t="str">
        <f t="shared" si="258"/>
        <v>High Value - Maintain</v>
      </c>
      <c r="Z1796" s="2" t="str">
        <f t="shared" si="259"/>
        <v>Check Data</v>
      </c>
    </row>
    <row r="1797" spans="1:26" x14ac:dyDescent="0.3">
      <c r="A1797" t="s">
        <v>1649</v>
      </c>
      <c r="B1797">
        <v>20</v>
      </c>
      <c r="C1797" t="s">
        <v>21</v>
      </c>
      <c r="D1797" t="s">
        <v>35</v>
      </c>
      <c r="E1797">
        <v>148.87</v>
      </c>
      <c r="F1797">
        <v>8</v>
      </c>
      <c r="G1797">
        <v>129</v>
      </c>
      <c r="H1797">
        <v>0</v>
      </c>
      <c r="I1797" t="s">
        <v>16</v>
      </c>
      <c r="J1797">
        <v>45</v>
      </c>
      <c r="K1797" s="1">
        <v>45008</v>
      </c>
      <c r="L1797">
        <v>71</v>
      </c>
      <c r="M1797">
        <v>0.44</v>
      </c>
      <c r="N1797">
        <f>IF(E1797="",Data_Validation!$B$1,E1797)</f>
        <v>148.87</v>
      </c>
      <c r="O1797">
        <f>IF(J1797="",Data_Validation!$B$2,J1797)</f>
        <v>45</v>
      </c>
      <c r="P1797">
        <f t="shared" si="252"/>
        <v>1</v>
      </c>
      <c r="Q1797" s="2">
        <f>CustomerData[[#This Row],[avg_order_value_clean]]*CustomerData[[#This Row],[total_orders]]</f>
        <v>1190.96</v>
      </c>
      <c r="R1797" s="2" t="str">
        <f t="shared" si="260"/>
        <v>Inactive</v>
      </c>
      <c r="S1797" s="2" t="str">
        <f t="shared" si="253"/>
        <v>Medium Risk</v>
      </c>
      <c r="T1797" s="2" t="str">
        <f t="shared" si="254"/>
        <v>Under 25</v>
      </c>
      <c r="U1797" s="1">
        <f t="shared" ca="1" si="255"/>
        <v>1253</v>
      </c>
      <c r="V1797" s="2" t="str">
        <f t="shared" si="256"/>
        <v>High Loyalty</v>
      </c>
      <c r="W1797" s="2" t="str">
        <f t="shared" si="257"/>
        <v>Legitimate</v>
      </c>
      <c r="X1797" s="2" t="str">
        <f>IF(Q1797&lt;Data_Validation!$B$8,"Low Value",IF(Q1797&lt;Data_Validation!$B$9,"Medium Value","High Value"))</f>
        <v>Low Value</v>
      </c>
      <c r="Y1797" s="2" t="str">
        <f t="shared" si="258"/>
        <v>Stable</v>
      </c>
      <c r="Z1797" s="2" t="str">
        <f t="shared" si="259"/>
        <v>Check Data</v>
      </c>
    </row>
    <row r="1798" spans="1:26" x14ac:dyDescent="0.3">
      <c r="A1798" t="s">
        <v>1418</v>
      </c>
      <c r="B1798">
        <v>73</v>
      </c>
      <c r="C1798" t="s">
        <v>14</v>
      </c>
      <c r="D1798" t="s">
        <v>28</v>
      </c>
      <c r="E1798">
        <v>21.75</v>
      </c>
      <c r="F1798">
        <v>12</v>
      </c>
      <c r="G1798">
        <v>104</v>
      </c>
      <c r="H1798">
        <v>0</v>
      </c>
      <c r="I1798" t="s">
        <v>29</v>
      </c>
      <c r="K1798" s="1">
        <v>44507</v>
      </c>
      <c r="L1798">
        <v>85</v>
      </c>
      <c r="M1798">
        <v>0.28999999999999998</v>
      </c>
      <c r="N1798">
        <f>IF(E1798="",Data_Validation!$B$1,E1798)</f>
        <v>21.75</v>
      </c>
      <c r="O1798">
        <f>IF(J1798="",Data_Validation!$B$2,J1798)</f>
        <v>250</v>
      </c>
      <c r="P1798">
        <f t="shared" si="252"/>
        <v>3</v>
      </c>
      <c r="Q1798" s="2">
        <f>CustomerData[[#This Row],[avg_order_value_clean]]*CustomerData[[#This Row],[total_orders]]</f>
        <v>261</v>
      </c>
      <c r="R1798" s="2" t="str">
        <f t="shared" si="260"/>
        <v>Inactive</v>
      </c>
      <c r="S1798" s="2" t="str">
        <f t="shared" si="253"/>
        <v>Medium Risk</v>
      </c>
      <c r="T1798" s="2" t="str">
        <f t="shared" si="254"/>
        <v>55+</v>
      </c>
      <c r="U1798" s="1">
        <f t="shared" ca="1" si="255"/>
        <v>1754</v>
      </c>
      <c r="V1798" s="2" t="str">
        <f t="shared" si="256"/>
        <v>High Loyalty</v>
      </c>
      <c r="W1798" s="2" t="str">
        <f t="shared" si="257"/>
        <v>Legitimate</v>
      </c>
      <c r="X1798" s="2" t="str">
        <f>IF(Q1798&lt;Data_Validation!$B$8,"Low Value",IF(Q1798&lt;Data_Validation!$B$9,"Medium Value","High Value"))</f>
        <v>Low Value</v>
      </c>
      <c r="Y1798" s="2" t="str">
        <f t="shared" si="258"/>
        <v>Stable</v>
      </c>
      <c r="Z1798" s="2" t="str">
        <f t="shared" si="259"/>
        <v>Check Data</v>
      </c>
    </row>
    <row r="1799" spans="1:26" x14ac:dyDescent="0.3">
      <c r="A1799" t="s">
        <v>654</v>
      </c>
      <c r="B1799">
        <v>22</v>
      </c>
      <c r="C1799" t="s">
        <v>14</v>
      </c>
      <c r="D1799" t="s">
        <v>26</v>
      </c>
      <c r="F1799">
        <v>15</v>
      </c>
      <c r="G1799">
        <v>196</v>
      </c>
      <c r="H1799">
        <v>0</v>
      </c>
      <c r="I1799" t="s">
        <v>29</v>
      </c>
      <c r="J1799">
        <v>59</v>
      </c>
      <c r="K1799" s="1">
        <v>45615</v>
      </c>
      <c r="L1799">
        <v>33</v>
      </c>
      <c r="M1799">
        <v>0.27</v>
      </c>
      <c r="N1799">
        <f>IF(E1799="",Data_Validation!$B$1,E1799)</f>
        <v>250</v>
      </c>
      <c r="O1799">
        <f>IF(J1799="",Data_Validation!$B$2,J1799)</f>
        <v>59</v>
      </c>
      <c r="P1799">
        <f t="shared" si="252"/>
        <v>4</v>
      </c>
      <c r="Q1799" s="2">
        <f>CustomerData[[#This Row],[avg_order_value_clean]]*CustomerData[[#This Row],[total_orders]]</f>
        <v>3750</v>
      </c>
      <c r="R1799" s="2" t="str">
        <f t="shared" si="260"/>
        <v>Inactive</v>
      </c>
      <c r="S1799" s="2" t="str">
        <f t="shared" si="253"/>
        <v>Medium Risk</v>
      </c>
      <c r="T1799" s="2" t="str">
        <f t="shared" si="254"/>
        <v>Under 25</v>
      </c>
      <c r="U1799" s="1">
        <f t="shared" ca="1" si="255"/>
        <v>646</v>
      </c>
      <c r="V1799" s="2" t="str">
        <f t="shared" si="256"/>
        <v>Low Loyalty</v>
      </c>
      <c r="W1799" s="2" t="str">
        <f t="shared" si="257"/>
        <v>Legitimate</v>
      </c>
      <c r="X1799" s="2" t="str">
        <f>IF(Q1799&lt;Data_Validation!$B$8,"Low Value",IF(Q1799&lt;Data_Validation!$B$9,"Medium Value","High Value"))</f>
        <v>High Value</v>
      </c>
      <c r="Y1799" s="2" t="str">
        <f t="shared" si="258"/>
        <v>High Value - Maintain</v>
      </c>
      <c r="Z1799" s="2" t="str">
        <f t="shared" si="259"/>
        <v>Check Data</v>
      </c>
    </row>
    <row r="1800" spans="1:26" x14ac:dyDescent="0.3">
      <c r="A1800" t="s">
        <v>1395</v>
      </c>
      <c r="B1800">
        <v>43</v>
      </c>
      <c r="C1800" t="s">
        <v>25</v>
      </c>
      <c r="D1800" t="s">
        <v>50</v>
      </c>
      <c r="E1800">
        <v>116.21</v>
      </c>
      <c r="F1800">
        <v>19</v>
      </c>
      <c r="G1800">
        <v>259</v>
      </c>
      <c r="H1800">
        <v>1</v>
      </c>
      <c r="I1800" t="s">
        <v>40</v>
      </c>
      <c r="K1800" s="1">
        <v>44211</v>
      </c>
      <c r="L1800">
        <v>84</v>
      </c>
      <c r="M1800">
        <v>0.34</v>
      </c>
      <c r="N1800">
        <f>IF(E1800="",Data_Validation!$B$1,E1800)</f>
        <v>116.21</v>
      </c>
      <c r="O1800">
        <f>IF(J1800="",Data_Validation!$B$2,J1800)</f>
        <v>250</v>
      </c>
      <c r="P1800">
        <f t="shared" si="252"/>
        <v>2</v>
      </c>
      <c r="Q1800" s="2">
        <f>CustomerData[[#This Row],[avg_order_value_clean]]*CustomerData[[#This Row],[total_orders]]</f>
        <v>2207.9899999999998</v>
      </c>
      <c r="R1800" s="2" t="str">
        <f t="shared" si="260"/>
        <v>Inactive</v>
      </c>
      <c r="S1800" s="2" t="str">
        <f t="shared" si="253"/>
        <v>Medium Risk</v>
      </c>
      <c r="T1800" s="2" t="str">
        <f t="shared" si="254"/>
        <v>35-44</v>
      </c>
      <c r="U1800" s="1">
        <f t="shared" ca="1" si="255"/>
        <v>2050</v>
      </c>
      <c r="V1800" s="2" t="str">
        <f t="shared" si="256"/>
        <v>High Loyalty</v>
      </c>
      <c r="W1800" s="2" t="str">
        <f t="shared" si="257"/>
        <v>Fraudulent</v>
      </c>
      <c r="X1800" s="2" t="str">
        <f>IF(Q1800&lt;Data_Validation!$B$8,"Low Value",IF(Q1800&lt;Data_Validation!$B$9,"Medium Value","High Value"))</f>
        <v>High Value</v>
      </c>
      <c r="Y1800" s="2" t="str">
        <f t="shared" si="258"/>
        <v>High Value - Maintain</v>
      </c>
      <c r="Z1800" s="2" t="str">
        <f t="shared" si="259"/>
        <v>Check Data</v>
      </c>
    </row>
    <row r="1801" spans="1:26" x14ac:dyDescent="0.3">
      <c r="A1801" t="s">
        <v>1650</v>
      </c>
      <c r="B1801">
        <v>28</v>
      </c>
      <c r="C1801" t="s">
        <v>21</v>
      </c>
      <c r="D1801" t="s">
        <v>22</v>
      </c>
      <c r="E1801">
        <v>35.74</v>
      </c>
      <c r="F1801">
        <v>8</v>
      </c>
      <c r="G1801">
        <v>38</v>
      </c>
      <c r="H1801">
        <v>0</v>
      </c>
      <c r="I1801" t="s">
        <v>23</v>
      </c>
      <c r="J1801">
        <v>17.399999999999999</v>
      </c>
      <c r="K1801" s="1">
        <v>44694</v>
      </c>
      <c r="L1801">
        <v>9</v>
      </c>
      <c r="M1801">
        <v>0.69</v>
      </c>
      <c r="N1801">
        <f>IF(E1801="",Data_Validation!$B$1,E1801)</f>
        <v>35.74</v>
      </c>
      <c r="O1801">
        <f>IF(J1801="",Data_Validation!$B$2,J1801)</f>
        <v>17.399999999999999</v>
      </c>
      <c r="P1801">
        <f t="shared" si="252"/>
        <v>1</v>
      </c>
      <c r="Q1801" s="2">
        <f>CustomerData[[#This Row],[avg_order_value_clean]]*CustomerData[[#This Row],[total_orders]]</f>
        <v>285.92</v>
      </c>
      <c r="R1801" s="2" t="str">
        <f t="shared" si="260"/>
        <v>At Risk</v>
      </c>
      <c r="S1801" s="2" t="str">
        <f t="shared" si="253"/>
        <v>High Risk</v>
      </c>
      <c r="T1801" s="2" t="str">
        <f t="shared" si="254"/>
        <v>25-34</v>
      </c>
      <c r="U1801" s="1">
        <f t="shared" ca="1" si="255"/>
        <v>1567</v>
      </c>
      <c r="V1801" s="2" t="str">
        <f t="shared" si="256"/>
        <v>Low Loyalty</v>
      </c>
      <c r="W1801" s="2" t="str">
        <f t="shared" si="257"/>
        <v>Legitimate</v>
      </c>
      <c r="X1801" s="2" t="str">
        <f>IF(Q1801&lt;Data_Validation!$B$8,"Low Value",IF(Q1801&lt;Data_Validation!$B$9,"Medium Value","High Value"))</f>
        <v>Low Value</v>
      </c>
      <c r="Y1801" s="2" t="str">
        <f t="shared" si="258"/>
        <v>At Risk - Develop</v>
      </c>
      <c r="Z1801" s="2" t="str">
        <f t="shared" si="259"/>
        <v>Check Data</v>
      </c>
    </row>
    <row r="1802" spans="1:26" x14ac:dyDescent="0.3">
      <c r="A1802" t="s">
        <v>1651</v>
      </c>
      <c r="B1802">
        <v>79</v>
      </c>
      <c r="C1802" t="s">
        <v>14</v>
      </c>
      <c r="D1802" t="s">
        <v>44</v>
      </c>
      <c r="E1802">
        <v>254.75</v>
      </c>
      <c r="F1802">
        <v>12</v>
      </c>
      <c r="G1802">
        <v>304</v>
      </c>
      <c r="H1802">
        <v>0</v>
      </c>
      <c r="I1802" t="s">
        <v>16</v>
      </c>
      <c r="J1802">
        <v>91.5</v>
      </c>
      <c r="K1802" s="1">
        <v>44835</v>
      </c>
      <c r="L1802">
        <v>95</v>
      </c>
      <c r="M1802">
        <v>0.13</v>
      </c>
      <c r="N1802">
        <f>IF(E1802="",Data_Validation!$B$1,E1802)</f>
        <v>254.75</v>
      </c>
      <c r="O1802">
        <f>IF(J1802="",Data_Validation!$B$2,J1802)</f>
        <v>91.5</v>
      </c>
      <c r="P1802">
        <f t="shared" si="252"/>
        <v>1</v>
      </c>
      <c r="Q1802" s="2">
        <f>CustomerData[[#This Row],[avg_order_value_clean]]*CustomerData[[#This Row],[total_orders]]</f>
        <v>3057</v>
      </c>
      <c r="R1802" s="2" t="str">
        <f t="shared" si="260"/>
        <v>Inactive</v>
      </c>
      <c r="S1802" s="2" t="str">
        <f t="shared" si="253"/>
        <v>Low Risk</v>
      </c>
      <c r="T1802" s="2" t="str">
        <f t="shared" si="254"/>
        <v>55+</v>
      </c>
      <c r="U1802" s="1">
        <f t="shared" ca="1" si="255"/>
        <v>1426</v>
      </c>
      <c r="V1802" s="2" t="str">
        <f t="shared" si="256"/>
        <v>High Loyalty</v>
      </c>
      <c r="W1802" s="2" t="str">
        <f t="shared" si="257"/>
        <v>Legitimate</v>
      </c>
      <c r="X1802" s="2" t="str">
        <f>IF(Q1802&lt;Data_Validation!$B$8,"Low Value",IF(Q1802&lt;Data_Validation!$B$9,"Medium Value","High Value"))</f>
        <v>High Value</v>
      </c>
      <c r="Y1802" s="2" t="str">
        <f t="shared" si="258"/>
        <v>High Value - Maintain</v>
      </c>
      <c r="Z1802" s="2" t="str">
        <f t="shared" si="259"/>
        <v>Check Data</v>
      </c>
    </row>
    <row r="1803" spans="1:26" x14ac:dyDescent="0.3">
      <c r="A1803" t="s">
        <v>1652</v>
      </c>
      <c r="B1803">
        <v>24</v>
      </c>
      <c r="C1803" t="s">
        <v>21</v>
      </c>
      <c r="D1803" t="s">
        <v>52</v>
      </c>
      <c r="E1803">
        <v>40.520000000000003</v>
      </c>
      <c r="F1803">
        <v>9</v>
      </c>
      <c r="G1803">
        <v>130</v>
      </c>
      <c r="H1803">
        <v>0</v>
      </c>
      <c r="I1803" t="s">
        <v>23</v>
      </c>
      <c r="J1803">
        <v>45.9</v>
      </c>
      <c r="K1803" s="1">
        <v>44191</v>
      </c>
      <c r="L1803">
        <v>8</v>
      </c>
      <c r="M1803">
        <v>0.05</v>
      </c>
      <c r="N1803">
        <f>IF(E1803="",Data_Validation!$B$1,E1803)</f>
        <v>40.520000000000003</v>
      </c>
      <c r="O1803">
        <f>IF(J1803="",Data_Validation!$B$2,J1803)</f>
        <v>45.9</v>
      </c>
      <c r="P1803">
        <f t="shared" si="252"/>
        <v>1</v>
      </c>
      <c r="Q1803" s="2">
        <f>CustomerData[[#This Row],[avg_order_value_clean]]*CustomerData[[#This Row],[total_orders]]</f>
        <v>364.68</v>
      </c>
      <c r="R1803" s="2" t="str">
        <f t="shared" si="260"/>
        <v>Inactive</v>
      </c>
      <c r="S1803" s="2" t="str">
        <f t="shared" si="253"/>
        <v>Low Risk</v>
      </c>
      <c r="T1803" s="2" t="str">
        <f t="shared" si="254"/>
        <v>Under 25</v>
      </c>
      <c r="U1803" s="1">
        <f t="shared" ca="1" si="255"/>
        <v>2070</v>
      </c>
      <c r="V1803" s="2" t="str">
        <f t="shared" si="256"/>
        <v>Low Loyalty</v>
      </c>
      <c r="W1803" s="2" t="str">
        <f t="shared" si="257"/>
        <v>Legitimate</v>
      </c>
      <c r="X1803" s="2" t="str">
        <f>IF(Q1803&lt;Data_Validation!$B$8,"Low Value",IF(Q1803&lt;Data_Validation!$B$9,"Medium Value","High Value"))</f>
        <v>Low Value</v>
      </c>
      <c r="Y1803" s="2" t="str">
        <f t="shared" si="258"/>
        <v>Stable</v>
      </c>
      <c r="Z1803" s="2" t="str">
        <f t="shared" si="259"/>
        <v>Check Data</v>
      </c>
    </row>
    <row r="1804" spans="1:26" x14ac:dyDescent="0.3">
      <c r="A1804" t="s">
        <v>1653</v>
      </c>
      <c r="B1804">
        <v>70</v>
      </c>
      <c r="C1804" t="s">
        <v>14</v>
      </c>
      <c r="D1804" t="s">
        <v>35</v>
      </c>
      <c r="E1804">
        <v>69.239999999999995</v>
      </c>
      <c r="F1804">
        <v>12</v>
      </c>
      <c r="G1804">
        <v>153</v>
      </c>
      <c r="H1804">
        <v>0</v>
      </c>
      <c r="I1804" t="s">
        <v>19</v>
      </c>
      <c r="J1804">
        <v>41.9</v>
      </c>
      <c r="K1804" s="1">
        <v>45245</v>
      </c>
      <c r="L1804">
        <v>75</v>
      </c>
      <c r="M1804">
        <v>0.31</v>
      </c>
      <c r="N1804">
        <f>IF(E1804="",Data_Validation!$B$1,E1804)</f>
        <v>69.239999999999995</v>
      </c>
      <c r="O1804">
        <f>IF(J1804="",Data_Validation!$B$2,J1804)</f>
        <v>41.9</v>
      </c>
      <c r="P1804">
        <f t="shared" si="252"/>
        <v>1</v>
      </c>
      <c r="Q1804" s="2">
        <f>CustomerData[[#This Row],[avg_order_value_clean]]*CustomerData[[#This Row],[total_orders]]</f>
        <v>830.87999999999988</v>
      </c>
      <c r="R1804" s="2" t="str">
        <f t="shared" si="260"/>
        <v>Inactive</v>
      </c>
      <c r="S1804" s="2" t="str">
        <f t="shared" si="253"/>
        <v>Medium Risk</v>
      </c>
      <c r="T1804" s="2" t="str">
        <f t="shared" si="254"/>
        <v>55+</v>
      </c>
      <c r="U1804" s="1">
        <f t="shared" ca="1" si="255"/>
        <v>1016</v>
      </c>
      <c r="V1804" s="2" t="str">
        <f t="shared" si="256"/>
        <v>High Loyalty</v>
      </c>
      <c r="W1804" s="2" t="str">
        <f t="shared" si="257"/>
        <v>Legitimate</v>
      </c>
      <c r="X1804" s="2" t="str">
        <f>IF(Q1804&lt;Data_Validation!$B$8,"Low Value",IF(Q1804&lt;Data_Validation!$B$9,"Medium Value","High Value"))</f>
        <v>Low Value</v>
      </c>
      <c r="Y1804" s="2" t="str">
        <f t="shared" si="258"/>
        <v>Stable</v>
      </c>
      <c r="Z1804" s="2" t="str">
        <f t="shared" si="259"/>
        <v>Check Data</v>
      </c>
    </row>
    <row r="1805" spans="1:26" x14ac:dyDescent="0.3">
      <c r="A1805" t="s">
        <v>1654</v>
      </c>
      <c r="B1805">
        <v>73</v>
      </c>
      <c r="C1805" t="s">
        <v>21</v>
      </c>
      <c r="D1805" t="s">
        <v>26</v>
      </c>
      <c r="F1805">
        <v>12</v>
      </c>
      <c r="G1805">
        <v>40</v>
      </c>
      <c r="H1805">
        <v>1</v>
      </c>
      <c r="I1805" t="s">
        <v>19</v>
      </c>
      <c r="J1805">
        <v>75.099999999999994</v>
      </c>
      <c r="K1805" s="1">
        <v>44333</v>
      </c>
      <c r="L1805">
        <v>7</v>
      </c>
      <c r="M1805">
        <v>0.35</v>
      </c>
      <c r="N1805">
        <f>IF(E1805="",Data_Validation!$B$1,E1805)</f>
        <v>250</v>
      </c>
      <c r="O1805">
        <f>IF(J1805="",Data_Validation!$B$2,J1805)</f>
        <v>75.099999999999994</v>
      </c>
      <c r="P1805">
        <f t="shared" si="252"/>
        <v>2</v>
      </c>
      <c r="Q1805" s="2">
        <f>CustomerData[[#This Row],[avg_order_value_clean]]*CustomerData[[#This Row],[total_orders]]</f>
        <v>3000</v>
      </c>
      <c r="R1805" s="2" t="str">
        <f t="shared" si="260"/>
        <v>At Risk</v>
      </c>
      <c r="S1805" s="2" t="str">
        <f t="shared" si="253"/>
        <v>Medium Risk</v>
      </c>
      <c r="T1805" s="2" t="str">
        <f t="shared" si="254"/>
        <v>55+</v>
      </c>
      <c r="U1805" s="1">
        <f t="shared" ca="1" si="255"/>
        <v>1928</v>
      </c>
      <c r="V1805" s="2" t="str">
        <f t="shared" si="256"/>
        <v>Low Loyalty</v>
      </c>
      <c r="W1805" s="2" t="str">
        <f t="shared" si="257"/>
        <v>Fraudulent</v>
      </c>
      <c r="X1805" s="2" t="str">
        <f>IF(Q1805&lt;Data_Validation!$B$8,"Low Value",IF(Q1805&lt;Data_Validation!$B$9,"Medium Value","High Value"))</f>
        <v>High Value</v>
      </c>
      <c r="Y1805" s="2" t="str">
        <f t="shared" si="258"/>
        <v>High Value - Maintain</v>
      </c>
      <c r="Z1805" s="2" t="str">
        <f t="shared" si="259"/>
        <v>Check Data</v>
      </c>
    </row>
    <row r="1806" spans="1:26" x14ac:dyDescent="0.3">
      <c r="A1806" t="s">
        <v>583</v>
      </c>
      <c r="B1806">
        <v>27</v>
      </c>
      <c r="C1806" t="s">
        <v>14</v>
      </c>
      <c r="D1806" t="s">
        <v>15</v>
      </c>
      <c r="E1806">
        <v>72.64</v>
      </c>
      <c r="F1806">
        <v>8</v>
      </c>
      <c r="G1806">
        <v>320</v>
      </c>
      <c r="H1806">
        <v>0</v>
      </c>
      <c r="I1806" t="s">
        <v>16</v>
      </c>
      <c r="J1806">
        <v>4.5</v>
      </c>
      <c r="K1806" s="1">
        <v>45550</v>
      </c>
      <c r="L1806">
        <v>21</v>
      </c>
      <c r="M1806">
        <v>0.3</v>
      </c>
      <c r="N1806">
        <f>IF(E1806="",Data_Validation!$B$1,E1806)</f>
        <v>72.64</v>
      </c>
      <c r="O1806">
        <f>IF(J1806="",Data_Validation!$B$2,J1806)</f>
        <v>4.5</v>
      </c>
      <c r="P1806">
        <f t="shared" si="252"/>
        <v>5</v>
      </c>
      <c r="Q1806" s="2">
        <f>CustomerData[[#This Row],[avg_order_value_clean]]*CustomerData[[#This Row],[total_orders]]</f>
        <v>581.12</v>
      </c>
      <c r="R1806" s="2" t="str">
        <f t="shared" si="260"/>
        <v>Inactive</v>
      </c>
      <c r="S1806" s="2" t="str">
        <f t="shared" si="253"/>
        <v>Medium Risk</v>
      </c>
      <c r="T1806" s="2" t="str">
        <f t="shared" si="254"/>
        <v>25-34</v>
      </c>
      <c r="U1806" s="1">
        <f t="shared" ca="1" si="255"/>
        <v>711</v>
      </c>
      <c r="V1806" s="2" t="str">
        <f t="shared" si="256"/>
        <v>Low Loyalty</v>
      </c>
      <c r="W1806" s="2" t="str">
        <f t="shared" si="257"/>
        <v>Legitimate</v>
      </c>
      <c r="X1806" s="2" t="str">
        <f>IF(Q1806&lt;Data_Validation!$B$8,"Low Value",IF(Q1806&lt;Data_Validation!$B$9,"Medium Value","High Value"))</f>
        <v>Low Value</v>
      </c>
      <c r="Y1806" s="2" t="str">
        <f t="shared" si="258"/>
        <v>Stable</v>
      </c>
      <c r="Z1806" s="2" t="str">
        <f t="shared" si="259"/>
        <v>Check Data</v>
      </c>
    </row>
    <row r="1807" spans="1:26" x14ac:dyDescent="0.3">
      <c r="A1807" t="s">
        <v>1655</v>
      </c>
      <c r="B1807">
        <v>59</v>
      </c>
      <c r="C1807" t="s">
        <v>21</v>
      </c>
      <c r="D1807" t="s">
        <v>26</v>
      </c>
      <c r="E1807">
        <v>174.39</v>
      </c>
      <c r="F1807">
        <v>14</v>
      </c>
      <c r="G1807">
        <v>121</v>
      </c>
      <c r="H1807">
        <v>0</v>
      </c>
      <c r="I1807" t="s">
        <v>29</v>
      </c>
      <c r="J1807">
        <v>84.1</v>
      </c>
      <c r="K1807" s="1">
        <v>45819</v>
      </c>
      <c r="L1807">
        <v>92</v>
      </c>
      <c r="M1807">
        <v>0.08</v>
      </c>
      <c r="N1807">
        <f>IF(E1807="",Data_Validation!$B$1,E1807)</f>
        <v>174.39</v>
      </c>
      <c r="O1807">
        <f>IF(J1807="",Data_Validation!$B$2,J1807)</f>
        <v>84.1</v>
      </c>
      <c r="P1807">
        <f t="shared" si="252"/>
        <v>1</v>
      </c>
      <c r="Q1807" s="2">
        <f>CustomerData[[#This Row],[avg_order_value_clean]]*CustomerData[[#This Row],[total_orders]]</f>
        <v>2441.46</v>
      </c>
      <c r="R1807" s="2" t="str">
        <f t="shared" si="260"/>
        <v>Inactive</v>
      </c>
      <c r="S1807" s="2" t="str">
        <f t="shared" si="253"/>
        <v>Low Risk</v>
      </c>
      <c r="T1807" s="2" t="str">
        <f t="shared" si="254"/>
        <v>55+</v>
      </c>
      <c r="U1807" s="1">
        <f t="shared" ca="1" si="255"/>
        <v>442</v>
      </c>
      <c r="V1807" s="2" t="str">
        <f t="shared" si="256"/>
        <v>High Loyalty</v>
      </c>
      <c r="W1807" s="2" t="str">
        <f t="shared" si="257"/>
        <v>Legitimate</v>
      </c>
      <c r="X1807" s="2" t="str">
        <f>IF(Q1807&lt;Data_Validation!$B$8,"Low Value",IF(Q1807&lt;Data_Validation!$B$9,"Medium Value","High Value"))</f>
        <v>High Value</v>
      </c>
      <c r="Y1807" s="2" t="str">
        <f t="shared" si="258"/>
        <v>High Value - Maintain</v>
      </c>
      <c r="Z1807" s="2" t="str">
        <f t="shared" si="259"/>
        <v>Check Data</v>
      </c>
    </row>
    <row r="1808" spans="1:26" x14ac:dyDescent="0.3">
      <c r="A1808" t="s">
        <v>406</v>
      </c>
      <c r="B1808">
        <v>69</v>
      </c>
      <c r="C1808" t="s">
        <v>21</v>
      </c>
      <c r="D1808" t="s">
        <v>44</v>
      </c>
      <c r="E1808">
        <v>114.01</v>
      </c>
      <c r="F1808">
        <v>10</v>
      </c>
      <c r="G1808">
        <v>243</v>
      </c>
      <c r="H1808">
        <v>0</v>
      </c>
      <c r="I1808" t="s">
        <v>40</v>
      </c>
      <c r="J1808">
        <v>67</v>
      </c>
      <c r="K1808" s="1">
        <v>44136</v>
      </c>
      <c r="L1808">
        <v>53</v>
      </c>
      <c r="M1808">
        <v>0.28999999999999998</v>
      </c>
      <c r="N1808">
        <f>IF(E1808="",Data_Validation!$B$1,E1808)</f>
        <v>114.01</v>
      </c>
      <c r="O1808">
        <f>IF(J1808="",Data_Validation!$B$2,J1808)</f>
        <v>67</v>
      </c>
      <c r="P1808">
        <f t="shared" si="252"/>
        <v>2</v>
      </c>
      <c r="Q1808" s="2">
        <f>CustomerData[[#This Row],[avg_order_value_clean]]*CustomerData[[#This Row],[total_orders]]</f>
        <v>1140.1000000000001</v>
      </c>
      <c r="R1808" s="2" t="str">
        <f t="shared" si="260"/>
        <v>Inactive</v>
      </c>
      <c r="S1808" s="2" t="str">
        <f t="shared" si="253"/>
        <v>Medium Risk</v>
      </c>
      <c r="T1808" s="2" t="str">
        <f t="shared" si="254"/>
        <v>55+</v>
      </c>
      <c r="U1808" s="1">
        <f t="shared" ca="1" si="255"/>
        <v>2125</v>
      </c>
      <c r="V1808" s="2" t="str">
        <f t="shared" si="256"/>
        <v>Medium Loyalty</v>
      </c>
      <c r="W1808" s="2" t="str">
        <f t="shared" si="257"/>
        <v>Legitimate</v>
      </c>
      <c r="X1808" s="2" t="str">
        <f>IF(Q1808&lt;Data_Validation!$B$8,"Low Value",IF(Q1808&lt;Data_Validation!$B$9,"Medium Value","High Value"))</f>
        <v>Low Value</v>
      </c>
      <c r="Y1808" s="2" t="str">
        <f t="shared" si="258"/>
        <v>Stable</v>
      </c>
      <c r="Z1808" s="2" t="str">
        <f t="shared" si="259"/>
        <v>Check Data</v>
      </c>
    </row>
    <row r="1809" spans="1:26" x14ac:dyDescent="0.3">
      <c r="A1809" t="s">
        <v>1656</v>
      </c>
      <c r="B1809">
        <v>51</v>
      </c>
      <c r="C1809" t="s">
        <v>14</v>
      </c>
      <c r="D1809" t="s">
        <v>28</v>
      </c>
      <c r="E1809">
        <v>166.59</v>
      </c>
      <c r="F1809">
        <v>7</v>
      </c>
      <c r="G1809">
        <v>244</v>
      </c>
      <c r="H1809">
        <v>0</v>
      </c>
      <c r="I1809" t="s">
        <v>29</v>
      </c>
      <c r="J1809">
        <v>14.5</v>
      </c>
      <c r="K1809" s="1">
        <v>44979</v>
      </c>
      <c r="L1809">
        <v>15</v>
      </c>
      <c r="M1809">
        <v>0.13</v>
      </c>
      <c r="N1809">
        <f>IF(E1809="",Data_Validation!$B$1,E1809)</f>
        <v>166.59</v>
      </c>
      <c r="O1809">
        <f>IF(J1809="",Data_Validation!$B$2,J1809)</f>
        <v>14.5</v>
      </c>
      <c r="P1809">
        <f t="shared" si="252"/>
        <v>1</v>
      </c>
      <c r="Q1809" s="2">
        <f>CustomerData[[#This Row],[avg_order_value_clean]]*CustomerData[[#This Row],[total_orders]]</f>
        <v>1166.1300000000001</v>
      </c>
      <c r="R1809" s="2" t="str">
        <f t="shared" si="260"/>
        <v>Inactive</v>
      </c>
      <c r="S1809" s="2" t="str">
        <f t="shared" si="253"/>
        <v>Low Risk</v>
      </c>
      <c r="T1809" s="2" t="str">
        <f t="shared" si="254"/>
        <v>45-54</v>
      </c>
      <c r="U1809" s="1">
        <f t="shared" ca="1" si="255"/>
        <v>1282</v>
      </c>
      <c r="V1809" s="2" t="str">
        <f t="shared" si="256"/>
        <v>Low Loyalty</v>
      </c>
      <c r="W1809" s="2" t="str">
        <f t="shared" si="257"/>
        <v>Legitimate</v>
      </c>
      <c r="X1809" s="2" t="str">
        <f>IF(Q1809&lt;Data_Validation!$B$8,"Low Value",IF(Q1809&lt;Data_Validation!$B$9,"Medium Value","High Value"))</f>
        <v>Low Value</v>
      </c>
      <c r="Y1809" s="2" t="str">
        <f t="shared" si="258"/>
        <v>Stable</v>
      </c>
      <c r="Z1809" s="2" t="str">
        <f t="shared" si="259"/>
        <v>Check Data</v>
      </c>
    </row>
    <row r="1810" spans="1:26" x14ac:dyDescent="0.3">
      <c r="A1810" t="s">
        <v>1657</v>
      </c>
      <c r="B1810">
        <v>20</v>
      </c>
      <c r="C1810" t="s">
        <v>14</v>
      </c>
      <c r="D1810" t="s">
        <v>28</v>
      </c>
      <c r="E1810">
        <v>74.42</v>
      </c>
      <c r="F1810">
        <v>12</v>
      </c>
      <c r="G1810">
        <v>143</v>
      </c>
      <c r="H1810">
        <v>0</v>
      </c>
      <c r="I1810" t="s">
        <v>23</v>
      </c>
      <c r="J1810">
        <v>6.5</v>
      </c>
      <c r="K1810" s="1">
        <v>45579</v>
      </c>
      <c r="L1810">
        <v>72</v>
      </c>
      <c r="M1810">
        <v>0.6</v>
      </c>
      <c r="N1810">
        <f>IF(E1810="",Data_Validation!$B$1,E1810)</f>
        <v>74.42</v>
      </c>
      <c r="O1810">
        <f>IF(J1810="",Data_Validation!$B$2,J1810)</f>
        <v>6.5</v>
      </c>
      <c r="P1810">
        <f t="shared" si="252"/>
        <v>3</v>
      </c>
      <c r="Q1810" s="2">
        <f>CustomerData[[#This Row],[avg_order_value_clean]]*CustomerData[[#This Row],[total_orders]]</f>
        <v>893.04</v>
      </c>
      <c r="R1810" s="2" t="str">
        <f t="shared" si="260"/>
        <v>Inactive</v>
      </c>
      <c r="S1810" s="2" t="str">
        <f t="shared" si="253"/>
        <v>High Risk</v>
      </c>
      <c r="T1810" s="2" t="str">
        <f t="shared" si="254"/>
        <v>Under 25</v>
      </c>
      <c r="U1810" s="1">
        <f t="shared" ca="1" si="255"/>
        <v>682</v>
      </c>
      <c r="V1810" s="2" t="str">
        <f t="shared" si="256"/>
        <v>High Loyalty</v>
      </c>
      <c r="W1810" s="2" t="str">
        <f t="shared" si="257"/>
        <v>Legitimate</v>
      </c>
      <c r="X1810" s="2" t="str">
        <f>IF(Q1810&lt;Data_Validation!$B$8,"Low Value",IF(Q1810&lt;Data_Validation!$B$9,"Medium Value","High Value"))</f>
        <v>Low Value</v>
      </c>
      <c r="Y1810" s="2" t="str">
        <f t="shared" si="258"/>
        <v>At Risk - Develop</v>
      </c>
      <c r="Z1810" s="2" t="str">
        <f t="shared" si="259"/>
        <v>Check Data</v>
      </c>
    </row>
    <row r="1811" spans="1:26" x14ac:dyDescent="0.3">
      <c r="A1811" t="s">
        <v>1658</v>
      </c>
      <c r="B1811">
        <v>25</v>
      </c>
      <c r="C1811" t="s">
        <v>14</v>
      </c>
      <c r="D1811" t="s">
        <v>18</v>
      </c>
      <c r="E1811">
        <v>72.930000000000007</v>
      </c>
      <c r="F1811">
        <v>7</v>
      </c>
      <c r="G1811">
        <v>185</v>
      </c>
      <c r="H1811">
        <v>0</v>
      </c>
      <c r="I1811" t="s">
        <v>29</v>
      </c>
      <c r="J1811">
        <v>0.3</v>
      </c>
      <c r="K1811" s="1">
        <v>45061</v>
      </c>
      <c r="L1811">
        <v>52</v>
      </c>
      <c r="M1811">
        <v>0.21</v>
      </c>
      <c r="N1811">
        <f>IF(E1811="",Data_Validation!$B$1,E1811)</f>
        <v>72.930000000000007</v>
      </c>
      <c r="O1811">
        <f>IF(J1811="",Data_Validation!$B$2,J1811)</f>
        <v>0.3</v>
      </c>
      <c r="P1811">
        <f t="shared" si="252"/>
        <v>2</v>
      </c>
      <c r="Q1811" s="2">
        <f>CustomerData[[#This Row],[avg_order_value_clean]]*CustomerData[[#This Row],[total_orders]]</f>
        <v>510.51000000000005</v>
      </c>
      <c r="R1811" s="2" t="str">
        <f t="shared" si="260"/>
        <v>Inactive</v>
      </c>
      <c r="S1811" s="2" t="str">
        <f t="shared" si="253"/>
        <v>Medium Risk</v>
      </c>
      <c r="T1811" s="2" t="str">
        <f t="shared" si="254"/>
        <v>25-34</v>
      </c>
      <c r="U1811" s="1">
        <f t="shared" ca="1" si="255"/>
        <v>1200</v>
      </c>
      <c r="V1811" s="2" t="str">
        <f t="shared" si="256"/>
        <v>Medium Loyalty</v>
      </c>
      <c r="W1811" s="2" t="str">
        <f t="shared" si="257"/>
        <v>Legitimate</v>
      </c>
      <c r="X1811" s="2" t="str">
        <f>IF(Q1811&lt;Data_Validation!$B$8,"Low Value",IF(Q1811&lt;Data_Validation!$B$9,"Medium Value","High Value"))</f>
        <v>Low Value</v>
      </c>
      <c r="Y1811" s="2" t="str">
        <f t="shared" si="258"/>
        <v>Stable</v>
      </c>
      <c r="Z1811" s="2" t="str">
        <f t="shared" si="259"/>
        <v>Valid</v>
      </c>
    </row>
    <row r="1812" spans="1:26" x14ac:dyDescent="0.3">
      <c r="A1812" t="s">
        <v>1659</v>
      </c>
      <c r="B1812">
        <v>48</v>
      </c>
      <c r="C1812" t="s">
        <v>14</v>
      </c>
      <c r="D1812" t="s">
        <v>37</v>
      </c>
      <c r="E1812">
        <v>65.819999999999993</v>
      </c>
      <c r="F1812">
        <v>6</v>
      </c>
      <c r="G1812">
        <v>34</v>
      </c>
      <c r="H1812">
        <v>0</v>
      </c>
      <c r="I1812" t="s">
        <v>16</v>
      </c>
      <c r="J1812">
        <v>29.4</v>
      </c>
      <c r="K1812" s="1">
        <v>45761</v>
      </c>
      <c r="L1812">
        <v>76</v>
      </c>
      <c r="M1812">
        <v>0.36</v>
      </c>
      <c r="N1812">
        <f>IF(E1812="",Data_Validation!$B$1,E1812)</f>
        <v>65.819999999999993</v>
      </c>
      <c r="O1812">
        <f>IF(J1812="",Data_Validation!$B$2,J1812)</f>
        <v>29.4</v>
      </c>
      <c r="P1812">
        <f t="shared" si="252"/>
        <v>2</v>
      </c>
      <c r="Q1812" s="2">
        <f>CustomerData[[#This Row],[avg_order_value_clean]]*CustomerData[[#This Row],[total_orders]]</f>
        <v>394.91999999999996</v>
      </c>
      <c r="R1812" s="2" t="str">
        <f t="shared" si="260"/>
        <v>At Risk</v>
      </c>
      <c r="S1812" s="2" t="str">
        <f t="shared" si="253"/>
        <v>Medium Risk</v>
      </c>
      <c r="T1812" s="2" t="str">
        <f t="shared" si="254"/>
        <v>45-54</v>
      </c>
      <c r="U1812" s="1">
        <f t="shared" ca="1" si="255"/>
        <v>500</v>
      </c>
      <c r="V1812" s="2" t="str">
        <f t="shared" si="256"/>
        <v>High Loyalty</v>
      </c>
      <c r="W1812" s="2" t="str">
        <f t="shared" si="257"/>
        <v>Legitimate</v>
      </c>
      <c r="X1812" s="2" t="str">
        <f>IF(Q1812&lt;Data_Validation!$B$8,"Low Value",IF(Q1812&lt;Data_Validation!$B$9,"Medium Value","High Value"))</f>
        <v>Low Value</v>
      </c>
      <c r="Y1812" s="2" t="str">
        <f t="shared" si="258"/>
        <v>Stable</v>
      </c>
      <c r="Z1812" s="2" t="str">
        <f t="shared" si="259"/>
        <v>Check Data</v>
      </c>
    </row>
    <row r="1813" spans="1:26" x14ac:dyDescent="0.3">
      <c r="A1813" t="s">
        <v>1474</v>
      </c>
      <c r="B1813">
        <v>28</v>
      </c>
      <c r="C1813" t="s">
        <v>21</v>
      </c>
      <c r="D1813" t="s">
        <v>28</v>
      </c>
      <c r="E1813">
        <v>51.58</v>
      </c>
      <c r="F1813">
        <v>11</v>
      </c>
      <c r="G1813">
        <v>210</v>
      </c>
      <c r="H1813">
        <v>0</v>
      </c>
      <c r="I1813" t="s">
        <v>29</v>
      </c>
      <c r="J1813">
        <v>32.5</v>
      </c>
      <c r="K1813" s="1">
        <v>44359</v>
      </c>
      <c r="L1813">
        <v>69</v>
      </c>
      <c r="M1813">
        <v>0.47</v>
      </c>
      <c r="N1813">
        <f>IF(E1813="",Data_Validation!$B$1,E1813)</f>
        <v>51.58</v>
      </c>
      <c r="O1813">
        <f>IF(J1813="",Data_Validation!$B$2,J1813)</f>
        <v>32.5</v>
      </c>
      <c r="P1813">
        <f t="shared" si="252"/>
        <v>2</v>
      </c>
      <c r="Q1813" s="2">
        <f>CustomerData[[#This Row],[avg_order_value_clean]]*CustomerData[[#This Row],[total_orders]]</f>
        <v>567.38</v>
      </c>
      <c r="R1813" s="2" t="str">
        <f t="shared" si="260"/>
        <v>Inactive</v>
      </c>
      <c r="S1813" s="2" t="str">
        <f t="shared" si="253"/>
        <v>Medium Risk</v>
      </c>
      <c r="T1813" s="2" t="str">
        <f t="shared" si="254"/>
        <v>25-34</v>
      </c>
      <c r="U1813" s="1">
        <f t="shared" ca="1" si="255"/>
        <v>1902</v>
      </c>
      <c r="V1813" s="2" t="str">
        <f t="shared" si="256"/>
        <v>Medium Loyalty</v>
      </c>
      <c r="W1813" s="2" t="str">
        <f t="shared" si="257"/>
        <v>Legitimate</v>
      </c>
      <c r="X1813" s="2" t="str">
        <f>IF(Q1813&lt;Data_Validation!$B$8,"Low Value",IF(Q1813&lt;Data_Validation!$B$9,"Medium Value","High Value"))</f>
        <v>Low Value</v>
      </c>
      <c r="Y1813" s="2" t="str">
        <f t="shared" si="258"/>
        <v>Stable</v>
      </c>
      <c r="Z1813" s="2" t="str">
        <f t="shared" si="259"/>
        <v>Check Data</v>
      </c>
    </row>
    <row r="1814" spans="1:26" x14ac:dyDescent="0.3">
      <c r="A1814" t="s">
        <v>1660</v>
      </c>
      <c r="B1814">
        <v>62</v>
      </c>
      <c r="C1814" t="s">
        <v>14</v>
      </c>
      <c r="D1814" t="s">
        <v>22</v>
      </c>
      <c r="E1814">
        <v>43.42</v>
      </c>
      <c r="F1814">
        <v>8</v>
      </c>
      <c r="G1814">
        <v>32</v>
      </c>
      <c r="H1814">
        <v>0</v>
      </c>
      <c r="I1814" t="s">
        <v>19</v>
      </c>
      <c r="J1814">
        <v>17.7</v>
      </c>
      <c r="K1814" s="1">
        <v>45543</v>
      </c>
      <c r="L1814">
        <v>72</v>
      </c>
      <c r="M1814">
        <v>0.08</v>
      </c>
      <c r="N1814">
        <f>IF(E1814="",Data_Validation!$B$1,E1814)</f>
        <v>43.42</v>
      </c>
      <c r="O1814">
        <f>IF(J1814="",Data_Validation!$B$2,J1814)</f>
        <v>17.7</v>
      </c>
      <c r="P1814">
        <f t="shared" si="252"/>
        <v>1</v>
      </c>
      <c r="Q1814" s="2">
        <f>CustomerData[[#This Row],[avg_order_value_clean]]*CustomerData[[#This Row],[total_orders]]</f>
        <v>347.36</v>
      </c>
      <c r="R1814" s="2" t="str">
        <f t="shared" si="260"/>
        <v>At Risk</v>
      </c>
      <c r="S1814" s="2" t="str">
        <f t="shared" si="253"/>
        <v>Low Risk</v>
      </c>
      <c r="T1814" s="2" t="str">
        <f t="shared" si="254"/>
        <v>55+</v>
      </c>
      <c r="U1814" s="1">
        <f t="shared" ca="1" si="255"/>
        <v>718</v>
      </c>
      <c r="V1814" s="2" t="str">
        <f t="shared" si="256"/>
        <v>High Loyalty</v>
      </c>
      <c r="W1814" s="2" t="str">
        <f t="shared" si="257"/>
        <v>Legitimate</v>
      </c>
      <c r="X1814" s="2" t="str">
        <f>IF(Q1814&lt;Data_Validation!$B$8,"Low Value",IF(Q1814&lt;Data_Validation!$B$9,"Medium Value","High Value"))</f>
        <v>Low Value</v>
      </c>
      <c r="Y1814" s="2" t="str">
        <f t="shared" si="258"/>
        <v>Stable</v>
      </c>
      <c r="Z1814" s="2" t="str">
        <f t="shared" si="259"/>
        <v>Check Data</v>
      </c>
    </row>
    <row r="1815" spans="1:26" x14ac:dyDescent="0.3">
      <c r="A1815" t="s">
        <v>347</v>
      </c>
      <c r="B1815">
        <v>24</v>
      </c>
      <c r="C1815" t="s">
        <v>14</v>
      </c>
      <c r="D1815" t="s">
        <v>52</v>
      </c>
      <c r="E1815">
        <v>55.28</v>
      </c>
      <c r="F1815">
        <v>8</v>
      </c>
      <c r="G1815">
        <v>158</v>
      </c>
      <c r="H1815">
        <v>0</v>
      </c>
      <c r="I1815" t="s">
        <v>16</v>
      </c>
      <c r="J1815">
        <v>28.7</v>
      </c>
      <c r="K1815" s="1">
        <v>44934</v>
      </c>
      <c r="L1815">
        <v>37</v>
      </c>
      <c r="M1815">
        <v>0.13</v>
      </c>
      <c r="N1815">
        <f>IF(E1815="",Data_Validation!$B$1,E1815)</f>
        <v>55.28</v>
      </c>
      <c r="O1815">
        <f>IF(J1815="",Data_Validation!$B$2,J1815)</f>
        <v>28.7</v>
      </c>
      <c r="P1815">
        <f t="shared" si="252"/>
        <v>3</v>
      </c>
      <c r="Q1815" s="2">
        <f>CustomerData[[#This Row],[avg_order_value_clean]]*CustomerData[[#This Row],[total_orders]]</f>
        <v>442.24</v>
      </c>
      <c r="R1815" s="2" t="str">
        <f t="shared" si="260"/>
        <v>Inactive</v>
      </c>
      <c r="S1815" s="2" t="str">
        <f t="shared" si="253"/>
        <v>Low Risk</v>
      </c>
      <c r="T1815" s="2" t="str">
        <f t="shared" si="254"/>
        <v>Under 25</v>
      </c>
      <c r="U1815" s="1">
        <f t="shared" ca="1" si="255"/>
        <v>1327</v>
      </c>
      <c r="V1815" s="2" t="str">
        <f t="shared" si="256"/>
        <v>Low Loyalty</v>
      </c>
      <c r="W1815" s="2" t="str">
        <f t="shared" si="257"/>
        <v>Legitimate</v>
      </c>
      <c r="X1815" s="2" t="str">
        <f>IF(Q1815&lt;Data_Validation!$B$8,"Low Value",IF(Q1815&lt;Data_Validation!$B$9,"Medium Value","High Value"))</f>
        <v>Low Value</v>
      </c>
      <c r="Y1815" s="2" t="str">
        <f t="shared" si="258"/>
        <v>Stable</v>
      </c>
      <c r="Z1815" s="2" t="str">
        <f t="shared" si="259"/>
        <v>Check Data</v>
      </c>
    </row>
    <row r="1816" spans="1:26" x14ac:dyDescent="0.3">
      <c r="A1816" t="s">
        <v>1661</v>
      </c>
      <c r="B1816">
        <v>62</v>
      </c>
      <c r="C1816" t="s">
        <v>21</v>
      </c>
      <c r="D1816" t="s">
        <v>15</v>
      </c>
      <c r="E1816">
        <v>33.17</v>
      </c>
      <c r="F1816">
        <v>6</v>
      </c>
      <c r="G1816">
        <v>316</v>
      </c>
      <c r="H1816">
        <v>0</v>
      </c>
      <c r="I1816" t="s">
        <v>16</v>
      </c>
      <c r="J1816">
        <v>56.2</v>
      </c>
      <c r="K1816" s="1">
        <v>45465</v>
      </c>
      <c r="L1816">
        <v>78</v>
      </c>
      <c r="M1816">
        <v>0.5</v>
      </c>
      <c r="N1816">
        <f>IF(E1816="",Data_Validation!$B$1,E1816)</f>
        <v>33.17</v>
      </c>
      <c r="O1816">
        <f>IF(J1816="",Data_Validation!$B$2,J1816)</f>
        <v>56.2</v>
      </c>
      <c r="P1816">
        <f t="shared" si="252"/>
        <v>2</v>
      </c>
      <c r="Q1816" s="2">
        <f>CustomerData[[#This Row],[avg_order_value_clean]]*CustomerData[[#This Row],[total_orders]]</f>
        <v>199.02</v>
      </c>
      <c r="R1816" s="2" t="str">
        <f t="shared" si="260"/>
        <v>Inactive</v>
      </c>
      <c r="S1816" s="2" t="str">
        <f t="shared" si="253"/>
        <v>High Risk</v>
      </c>
      <c r="T1816" s="2" t="str">
        <f t="shared" si="254"/>
        <v>55+</v>
      </c>
      <c r="U1816" s="1">
        <f t="shared" ca="1" si="255"/>
        <v>796</v>
      </c>
      <c r="V1816" s="2" t="str">
        <f t="shared" si="256"/>
        <v>High Loyalty</v>
      </c>
      <c r="W1816" s="2" t="str">
        <f t="shared" si="257"/>
        <v>Legitimate</v>
      </c>
      <c r="X1816" s="2" t="str">
        <f>IF(Q1816&lt;Data_Validation!$B$8,"Low Value",IF(Q1816&lt;Data_Validation!$B$9,"Medium Value","High Value"))</f>
        <v>Low Value</v>
      </c>
      <c r="Y1816" s="2" t="str">
        <f t="shared" si="258"/>
        <v>At Risk - Develop</v>
      </c>
      <c r="Z1816" s="2" t="str">
        <f t="shared" si="259"/>
        <v>Check Data</v>
      </c>
    </row>
    <row r="1817" spans="1:26" x14ac:dyDescent="0.3">
      <c r="A1817" t="s">
        <v>1662</v>
      </c>
      <c r="B1817">
        <v>19</v>
      </c>
      <c r="C1817" t="s">
        <v>14</v>
      </c>
      <c r="D1817" t="s">
        <v>44</v>
      </c>
      <c r="E1817">
        <v>149.41999999999999</v>
      </c>
      <c r="F1817">
        <v>11</v>
      </c>
      <c r="G1817">
        <v>363</v>
      </c>
      <c r="H1817">
        <v>0</v>
      </c>
      <c r="I1817" t="s">
        <v>16</v>
      </c>
      <c r="J1817">
        <v>11.3</v>
      </c>
      <c r="K1817" s="1">
        <v>44552</v>
      </c>
      <c r="L1817">
        <v>4</v>
      </c>
      <c r="M1817">
        <v>0.12</v>
      </c>
      <c r="N1817">
        <f>IF(E1817="",Data_Validation!$B$1,E1817)</f>
        <v>149.41999999999999</v>
      </c>
      <c r="O1817">
        <f>IF(J1817="",Data_Validation!$B$2,J1817)</f>
        <v>11.3</v>
      </c>
      <c r="P1817">
        <f t="shared" si="252"/>
        <v>1</v>
      </c>
      <c r="Q1817" s="2">
        <f>CustomerData[[#This Row],[avg_order_value_clean]]*CustomerData[[#This Row],[total_orders]]</f>
        <v>1643.62</v>
      </c>
      <c r="R1817" s="2" t="str">
        <f t="shared" si="260"/>
        <v>Inactive</v>
      </c>
      <c r="S1817" s="2" t="str">
        <f t="shared" si="253"/>
        <v>Low Risk</v>
      </c>
      <c r="T1817" s="2" t="str">
        <f t="shared" si="254"/>
        <v>Under 25</v>
      </c>
      <c r="U1817" s="1">
        <f t="shared" ca="1" si="255"/>
        <v>1709</v>
      </c>
      <c r="V1817" s="2" t="str">
        <f t="shared" si="256"/>
        <v>Low Loyalty</v>
      </c>
      <c r="W1817" s="2" t="str">
        <f t="shared" si="257"/>
        <v>Legitimate</v>
      </c>
      <c r="X1817" s="2" t="str">
        <f>IF(Q1817&lt;Data_Validation!$B$8,"Low Value",IF(Q1817&lt;Data_Validation!$B$9,"Medium Value","High Value"))</f>
        <v>High Value</v>
      </c>
      <c r="Y1817" s="2" t="str">
        <f t="shared" si="258"/>
        <v>High Value - Maintain</v>
      </c>
      <c r="Z1817" s="2" t="str">
        <f t="shared" si="259"/>
        <v>Check Data</v>
      </c>
    </row>
    <row r="1818" spans="1:26" x14ac:dyDescent="0.3">
      <c r="A1818" t="s">
        <v>1663</v>
      </c>
      <c r="B1818">
        <v>23</v>
      </c>
      <c r="C1818" t="s">
        <v>14</v>
      </c>
      <c r="D1818" t="s">
        <v>50</v>
      </c>
      <c r="E1818">
        <v>222.47</v>
      </c>
      <c r="F1818">
        <v>7</v>
      </c>
      <c r="G1818">
        <v>191</v>
      </c>
      <c r="H1818">
        <v>0</v>
      </c>
      <c r="I1818" t="s">
        <v>29</v>
      </c>
      <c r="J1818">
        <v>20.100000000000001</v>
      </c>
      <c r="K1818" s="1">
        <v>45008</v>
      </c>
      <c r="L1818">
        <v>91</v>
      </c>
      <c r="M1818">
        <v>0.03</v>
      </c>
      <c r="N1818">
        <f>IF(E1818="",Data_Validation!$B$1,E1818)</f>
        <v>222.47</v>
      </c>
      <c r="O1818">
        <f>IF(J1818="",Data_Validation!$B$2,J1818)</f>
        <v>20.100000000000001</v>
      </c>
      <c r="P1818">
        <f t="shared" si="252"/>
        <v>1</v>
      </c>
      <c r="Q1818" s="2">
        <f>CustomerData[[#This Row],[avg_order_value_clean]]*CustomerData[[#This Row],[total_orders]]</f>
        <v>1557.29</v>
      </c>
      <c r="R1818" s="2" t="str">
        <f t="shared" si="260"/>
        <v>Inactive</v>
      </c>
      <c r="S1818" s="2" t="str">
        <f t="shared" si="253"/>
        <v>Low Risk</v>
      </c>
      <c r="T1818" s="2" t="str">
        <f t="shared" si="254"/>
        <v>Under 25</v>
      </c>
      <c r="U1818" s="1">
        <f t="shared" ca="1" si="255"/>
        <v>1253</v>
      </c>
      <c r="V1818" s="2" t="str">
        <f t="shared" si="256"/>
        <v>High Loyalty</v>
      </c>
      <c r="W1818" s="2" t="str">
        <f t="shared" si="257"/>
        <v>Legitimate</v>
      </c>
      <c r="X1818" s="2" t="str">
        <f>IF(Q1818&lt;Data_Validation!$B$8,"Low Value",IF(Q1818&lt;Data_Validation!$B$9,"Medium Value","High Value"))</f>
        <v>High Value</v>
      </c>
      <c r="Y1818" s="2" t="str">
        <f t="shared" si="258"/>
        <v>High Value - Maintain</v>
      </c>
      <c r="Z1818" s="2" t="str">
        <f t="shared" si="259"/>
        <v>Check Data</v>
      </c>
    </row>
    <row r="1819" spans="1:26" x14ac:dyDescent="0.3">
      <c r="A1819" t="s">
        <v>1664</v>
      </c>
      <c r="B1819">
        <v>58</v>
      </c>
      <c r="C1819" t="s">
        <v>14</v>
      </c>
      <c r="D1819" t="s">
        <v>28</v>
      </c>
      <c r="E1819">
        <v>26.65</v>
      </c>
      <c r="F1819">
        <v>12</v>
      </c>
      <c r="G1819">
        <v>162</v>
      </c>
      <c r="H1819">
        <v>0</v>
      </c>
      <c r="I1819" t="s">
        <v>19</v>
      </c>
      <c r="J1819">
        <v>56.2</v>
      </c>
      <c r="K1819" s="1">
        <v>44087</v>
      </c>
      <c r="L1819">
        <v>79</v>
      </c>
      <c r="M1819">
        <v>0.52</v>
      </c>
      <c r="N1819">
        <f>IF(E1819="",Data_Validation!$B$1,E1819)</f>
        <v>26.65</v>
      </c>
      <c r="O1819">
        <f>IF(J1819="",Data_Validation!$B$2,J1819)</f>
        <v>56.2</v>
      </c>
      <c r="P1819">
        <f t="shared" si="252"/>
        <v>1</v>
      </c>
      <c r="Q1819" s="2">
        <f>CustomerData[[#This Row],[avg_order_value_clean]]*CustomerData[[#This Row],[total_orders]]</f>
        <v>319.79999999999995</v>
      </c>
      <c r="R1819" s="2" t="str">
        <f t="shared" si="260"/>
        <v>Inactive</v>
      </c>
      <c r="S1819" s="2" t="str">
        <f t="shared" si="253"/>
        <v>High Risk</v>
      </c>
      <c r="T1819" s="2" t="str">
        <f t="shared" si="254"/>
        <v>55+</v>
      </c>
      <c r="U1819" s="1">
        <f t="shared" ca="1" si="255"/>
        <v>2174</v>
      </c>
      <c r="V1819" s="2" t="str">
        <f t="shared" si="256"/>
        <v>High Loyalty</v>
      </c>
      <c r="W1819" s="2" t="str">
        <f t="shared" si="257"/>
        <v>Legitimate</v>
      </c>
      <c r="X1819" s="2" t="str">
        <f>IF(Q1819&lt;Data_Validation!$B$8,"Low Value",IF(Q1819&lt;Data_Validation!$B$9,"Medium Value","High Value"))</f>
        <v>Low Value</v>
      </c>
      <c r="Y1819" s="2" t="str">
        <f t="shared" si="258"/>
        <v>At Risk - Develop</v>
      </c>
      <c r="Z1819" s="2" t="str">
        <f t="shared" si="259"/>
        <v>Check Data</v>
      </c>
    </row>
    <row r="1820" spans="1:26" x14ac:dyDescent="0.3">
      <c r="A1820" t="s">
        <v>1665</v>
      </c>
      <c r="B1820">
        <v>49</v>
      </c>
      <c r="C1820" t="s">
        <v>14</v>
      </c>
      <c r="D1820" t="s">
        <v>50</v>
      </c>
      <c r="E1820">
        <v>107.61</v>
      </c>
      <c r="F1820">
        <v>5</v>
      </c>
      <c r="G1820">
        <v>251</v>
      </c>
      <c r="H1820">
        <v>0</v>
      </c>
      <c r="I1820" t="s">
        <v>29</v>
      </c>
      <c r="J1820">
        <v>70.400000000000006</v>
      </c>
      <c r="K1820" s="1">
        <v>44990</v>
      </c>
      <c r="L1820">
        <v>84</v>
      </c>
      <c r="M1820">
        <v>0.27</v>
      </c>
      <c r="N1820">
        <f>IF(E1820="",Data_Validation!$B$1,E1820)</f>
        <v>107.61</v>
      </c>
      <c r="O1820">
        <f>IF(J1820="",Data_Validation!$B$2,J1820)</f>
        <v>70.400000000000006</v>
      </c>
      <c r="P1820">
        <f t="shared" si="252"/>
        <v>1</v>
      </c>
      <c r="Q1820" s="2">
        <f>CustomerData[[#This Row],[avg_order_value_clean]]*CustomerData[[#This Row],[total_orders]]</f>
        <v>538.04999999999995</v>
      </c>
      <c r="R1820" s="2" t="str">
        <f t="shared" si="260"/>
        <v>Inactive</v>
      </c>
      <c r="S1820" s="2" t="str">
        <f t="shared" si="253"/>
        <v>Medium Risk</v>
      </c>
      <c r="T1820" s="2" t="str">
        <f t="shared" si="254"/>
        <v>45-54</v>
      </c>
      <c r="U1820" s="1">
        <f t="shared" ca="1" si="255"/>
        <v>1271</v>
      </c>
      <c r="V1820" s="2" t="str">
        <f t="shared" si="256"/>
        <v>High Loyalty</v>
      </c>
      <c r="W1820" s="2" t="str">
        <f t="shared" si="257"/>
        <v>Legitimate</v>
      </c>
      <c r="X1820" s="2" t="str">
        <f>IF(Q1820&lt;Data_Validation!$B$8,"Low Value",IF(Q1820&lt;Data_Validation!$B$9,"Medium Value","High Value"))</f>
        <v>Low Value</v>
      </c>
      <c r="Y1820" s="2" t="str">
        <f t="shared" si="258"/>
        <v>Stable</v>
      </c>
      <c r="Z1820" s="2" t="str">
        <f t="shared" si="259"/>
        <v>Check Data</v>
      </c>
    </row>
    <row r="1821" spans="1:26" x14ac:dyDescent="0.3">
      <c r="A1821" t="s">
        <v>1666</v>
      </c>
      <c r="B1821">
        <v>37</v>
      </c>
      <c r="C1821" t="s">
        <v>14</v>
      </c>
      <c r="D1821" t="s">
        <v>28</v>
      </c>
      <c r="E1821">
        <v>146.12</v>
      </c>
      <c r="F1821">
        <v>8</v>
      </c>
      <c r="G1821">
        <v>38</v>
      </c>
      <c r="H1821">
        <v>1</v>
      </c>
      <c r="I1821" t="s">
        <v>23</v>
      </c>
      <c r="J1821">
        <v>93.1</v>
      </c>
      <c r="K1821" s="1">
        <v>44013</v>
      </c>
      <c r="L1821">
        <v>61</v>
      </c>
      <c r="M1821">
        <v>0.41</v>
      </c>
      <c r="N1821">
        <f>IF(E1821="",Data_Validation!$B$1,E1821)</f>
        <v>146.12</v>
      </c>
      <c r="O1821">
        <f>IF(J1821="",Data_Validation!$B$2,J1821)</f>
        <v>93.1</v>
      </c>
      <c r="P1821">
        <f t="shared" si="252"/>
        <v>2</v>
      </c>
      <c r="Q1821" s="2">
        <f>CustomerData[[#This Row],[avg_order_value_clean]]*CustomerData[[#This Row],[total_orders]]</f>
        <v>1168.96</v>
      </c>
      <c r="R1821" s="2" t="str">
        <f t="shared" si="260"/>
        <v>At Risk</v>
      </c>
      <c r="S1821" s="2" t="str">
        <f t="shared" si="253"/>
        <v>Medium Risk</v>
      </c>
      <c r="T1821" s="2" t="str">
        <f t="shared" si="254"/>
        <v>35-44</v>
      </c>
      <c r="U1821" s="1">
        <f t="shared" ca="1" si="255"/>
        <v>2248</v>
      </c>
      <c r="V1821" s="2" t="str">
        <f t="shared" si="256"/>
        <v>Medium Loyalty</v>
      </c>
      <c r="W1821" s="2" t="str">
        <f t="shared" si="257"/>
        <v>Fraudulent</v>
      </c>
      <c r="X1821" s="2" t="str">
        <f>IF(Q1821&lt;Data_Validation!$B$8,"Low Value",IF(Q1821&lt;Data_Validation!$B$9,"Medium Value","High Value"))</f>
        <v>Low Value</v>
      </c>
      <c r="Y1821" s="2" t="str">
        <f t="shared" si="258"/>
        <v>Stable</v>
      </c>
      <c r="Z1821" s="2" t="str">
        <f t="shared" si="259"/>
        <v>Check Data</v>
      </c>
    </row>
    <row r="1822" spans="1:26" x14ac:dyDescent="0.3">
      <c r="A1822" t="s">
        <v>1667</v>
      </c>
      <c r="B1822">
        <v>74</v>
      </c>
      <c r="C1822" t="s">
        <v>21</v>
      </c>
      <c r="D1822" t="s">
        <v>22</v>
      </c>
      <c r="E1822">
        <v>120.62</v>
      </c>
      <c r="F1822">
        <v>10</v>
      </c>
      <c r="G1822">
        <v>130</v>
      </c>
      <c r="H1822">
        <v>0</v>
      </c>
      <c r="I1822" t="s">
        <v>40</v>
      </c>
      <c r="J1822">
        <v>51.1</v>
      </c>
      <c r="K1822" s="1">
        <v>45344</v>
      </c>
      <c r="L1822">
        <v>22</v>
      </c>
      <c r="M1822">
        <v>0.18</v>
      </c>
      <c r="N1822">
        <f>IF(E1822="",Data_Validation!$B$1,E1822)</f>
        <v>120.62</v>
      </c>
      <c r="O1822">
        <f>IF(J1822="",Data_Validation!$B$2,J1822)</f>
        <v>51.1</v>
      </c>
      <c r="P1822">
        <f t="shared" si="252"/>
        <v>1</v>
      </c>
      <c r="Q1822" s="2">
        <f>CustomerData[[#This Row],[avg_order_value_clean]]*CustomerData[[#This Row],[total_orders]]</f>
        <v>1206.2</v>
      </c>
      <c r="R1822" s="2" t="str">
        <f t="shared" si="260"/>
        <v>Inactive</v>
      </c>
      <c r="S1822" s="2" t="str">
        <f t="shared" si="253"/>
        <v>Low Risk</v>
      </c>
      <c r="T1822" s="2" t="str">
        <f t="shared" si="254"/>
        <v>55+</v>
      </c>
      <c r="U1822" s="1">
        <f t="shared" ca="1" si="255"/>
        <v>917</v>
      </c>
      <c r="V1822" s="2" t="str">
        <f t="shared" si="256"/>
        <v>Low Loyalty</v>
      </c>
      <c r="W1822" s="2" t="str">
        <f t="shared" si="257"/>
        <v>Legitimate</v>
      </c>
      <c r="X1822" s="2" t="str">
        <f>IF(Q1822&lt;Data_Validation!$B$8,"Low Value",IF(Q1822&lt;Data_Validation!$B$9,"Medium Value","High Value"))</f>
        <v>Low Value</v>
      </c>
      <c r="Y1822" s="2" t="str">
        <f t="shared" si="258"/>
        <v>Stable</v>
      </c>
      <c r="Z1822" s="2" t="str">
        <f t="shared" si="259"/>
        <v>Check Data</v>
      </c>
    </row>
    <row r="1823" spans="1:26" x14ac:dyDescent="0.3">
      <c r="A1823" t="s">
        <v>1668</v>
      </c>
      <c r="B1823">
        <v>51</v>
      </c>
      <c r="C1823" t="s">
        <v>21</v>
      </c>
      <c r="D1823" t="s">
        <v>50</v>
      </c>
      <c r="E1823">
        <v>19.09</v>
      </c>
      <c r="F1823">
        <v>6</v>
      </c>
      <c r="G1823">
        <v>95</v>
      </c>
      <c r="H1823">
        <v>0</v>
      </c>
      <c r="I1823" t="s">
        <v>40</v>
      </c>
      <c r="J1823">
        <v>11.3</v>
      </c>
      <c r="K1823" s="1">
        <v>44149</v>
      </c>
      <c r="L1823">
        <v>49</v>
      </c>
      <c r="M1823">
        <v>0.13</v>
      </c>
      <c r="N1823">
        <f>IF(E1823="",Data_Validation!$B$1,E1823)</f>
        <v>19.09</v>
      </c>
      <c r="O1823">
        <f>IF(J1823="",Data_Validation!$B$2,J1823)</f>
        <v>11.3</v>
      </c>
      <c r="P1823">
        <f t="shared" si="252"/>
        <v>2</v>
      </c>
      <c r="Q1823" s="2">
        <f>CustomerData[[#This Row],[avg_order_value_clean]]*CustomerData[[#This Row],[total_orders]]</f>
        <v>114.53999999999999</v>
      </c>
      <c r="R1823" s="2" t="str">
        <f t="shared" si="260"/>
        <v>Inactive</v>
      </c>
      <c r="S1823" s="2" t="str">
        <f t="shared" si="253"/>
        <v>Low Risk</v>
      </c>
      <c r="T1823" s="2" t="str">
        <f t="shared" si="254"/>
        <v>45-54</v>
      </c>
      <c r="U1823" s="1">
        <f t="shared" ca="1" si="255"/>
        <v>2112</v>
      </c>
      <c r="V1823" s="2" t="str">
        <f t="shared" si="256"/>
        <v>Medium Loyalty</v>
      </c>
      <c r="W1823" s="2" t="str">
        <f t="shared" si="257"/>
        <v>Legitimate</v>
      </c>
      <c r="X1823" s="2" t="str">
        <f>IF(Q1823&lt;Data_Validation!$B$8,"Low Value",IF(Q1823&lt;Data_Validation!$B$9,"Medium Value","High Value"))</f>
        <v>Low Value</v>
      </c>
      <c r="Y1823" s="2" t="str">
        <f t="shared" si="258"/>
        <v>Stable</v>
      </c>
      <c r="Z1823" s="2" t="str">
        <f t="shared" si="259"/>
        <v>Check Data</v>
      </c>
    </row>
    <row r="1824" spans="1:26" x14ac:dyDescent="0.3">
      <c r="A1824" t="s">
        <v>1669</v>
      </c>
      <c r="B1824">
        <v>67</v>
      </c>
      <c r="C1824" t="s">
        <v>14</v>
      </c>
      <c r="D1824" t="s">
        <v>37</v>
      </c>
      <c r="E1824">
        <v>148.41999999999999</v>
      </c>
      <c r="F1824">
        <v>15</v>
      </c>
      <c r="G1824">
        <v>140</v>
      </c>
      <c r="H1824">
        <v>0</v>
      </c>
      <c r="I1824" t="s">
        <v>40</v>
      </c>
      <c r="J1824">
        <v>59.2</v>
      </c>
      <c r="K1824" s="1">
        <v>45463</v>
      </c>
      <c r="L1824">
        <v>36</v>
      </c>
      <c r="M1824">
        <v>0.21</v>
      </c>
      <c r="N1824">
        <f>IF(E1824="",Data_Validation!$B$1,E1824)</f>
        <v>148.41999999999999</v>
      </c>
      <c r="O1824">
        <f>IF(J1824="",Data_Validation!$B$2,J1824)</f>
        <v>59.2</v>
      </c>
      <c r="P1824">
        <f t="shared" si="252"/>
        <v>2</v>
      </c>
      <c r="Q1824" s="2">
        <f>CustomerData[[#This Row],[avg_order_value_clean]]*CustomerData[[#This Row],[total_orders]]</f>
        <v>2226.2999999999997</v>
      </c>
      <c r="R1824" s="2" t="str">
        <f t="shared" si="260"/>
        <v>Inactive</v>
      </c>
      <c r="S1824" s="2" t="str">
        <f t="shared" si="253"/>
        <v>Medium Risk</v>
      </c>
      <c r="T1824" s="2" t="str">
        <f t="shared" si="254"/>
        <v>55+</v>
      </c>
      <c r="U1824" s="1">
        <f t="shared" ca="1" si="255"/>
        <v>798</v>
      </c>
      <c r="V1824" s="2" t="str">
        <f t="shared" si="256"/>
        <v>Low Loyalty</v>
      </c>
      <c r="W1824" s="2" t="str">
        <f t="shared" si="257"/>
        <v>Legitimate</v>
      </c>
      <c r="X1824" s="2" t="str">
        <f>IF(Q1824&lt;Data_Validation!$B$8,"Low Value",IF(Q1824&lt;Data_Validation!$B$9,"Medium Value","High Value"))</f>
        <v>High Value</v>
      </c>
      <c r="Y1824" s="2" t="str">
        <f t="shared" si="258"/>
        <v>High Value - Maintain</v>
      </c>
      <c r="Z1824" s="2" t="str">
        <f t="shared" si="259"/>
        <v>Check Data</v>
      </c>
    </row>
    <row r="1825" spans="1:26" x14ac:dyDescent="0.3">
      <c r="A1825" t="s">
        <v>1670</v>
      </c>
      <c r="B1825">
        <v>33</v>
      </c>
      <c r="C1825" t="s">
        <v>21</v>
      </c>
      <c r="D1825" t="s">
        <v>15</v>
      </c>
      <c r="E1825">
        <v>194.72</v>
      </c>
      <c r="F1825">
        <v>12</v>
      </c>
      <c r="G1825">
        <v>269</v>
      </c>
      <c r="H1825">
        <v>1</v>
      </c>
      <c r="I1825" t="s">
        <v>23</v>
      </c>
      <c r="J1825">
        <v>99.5</v>
      </c>
      <c r="K1825" s="1">
        <v>45633</v>
      </c>
      <c r="L1825">
        <v>94</v>
      </c>
      <c r="M1825">
        <v>0.51</v>
      </c>
      <c r="N1825">
        <f>IF(E1825="",Data_Validation!$B$1,E1825)</f>
        <v>194.72</v>
      </c>
      <c r="O1825">
        <f>IF(J1825="",Data_Validation!$B$2,J1825)</f>
        <v>99.5</v>
      </c>
      <c r="P1825">
        <f t="shared" si="252"/>
        <v>1</v>
      </c>
      <c r="Q1825" s="2">
        <f>CustomerData[[#This Row],[avg_order_value_clean]]*CustomerData[[#This Row],[total_orders]]</f>
        <v>2336.64</v>
      </c>
      <c r="R1825" s="2" t="str">
        <f t="shared" si="260"/>
        <v>Inactive</v>
      </c>
      <c r="S1825" s="2" t="str">
        <f t="shared" si="253"/>
        <v>High Risk</v>
      </c>
      <c r="T1825" s="2" t="str">
        <f t="shared" si="254"/>
        <v>25-34</v>
      </c>
      <c r="U1825" s="1">
        <f t="shared" ca="1" si="255"/>
        <v>628</v>
      </c>
      <c r="V1825" s="2" t="str">
        <f t="shared" si="256"/>
        <v>High Loyalty</v>
      </c>
      <c r="W1825" s="2" t="str">
        <f t="shared" si="257"/>
        <v>Fraudulent</v>
      </c>
      <c r="X1825" s="2" t="str">
        <f>IF(Q1825&lt;Data_Validation!$B$8,"Low Value",IF(Q1825&lt;Data_Validation!$B$9,"Medium Value","High Value"))</f>
        <v>High Value</v>
      </c>
      <c r="Y1825" s="2" t="str">
        <f t="shared" si="258"/>
        <v>Critical - Retain</v>
      </c>
      <c r="Z1825" s="2" t="str">
        <f t="shared" si="259"/>
        <v>Check Data</v>
      </c>
    </row>
    <row r="1826" spans="1:26" x14ac:dyDescent="0.3">
      <c r="A1826" t="s">
        <v>1671</v>
      </c>
      <c r="B1826">
        <v>42</v>
      </c>
      <c r="C1826" t="s">
        <v>21</v>
      </c>
      <c r="D1826" t="s">
        <v>52</v>
      </c>
      <c r="E1826">
        <v>114.7</v>
      </c>
      <c r="F1826">
        <v>17</v>
      </c>
      <c r="G1826">
        <v>168</v>
      </c>
      <c r="H1826">
        <v>0</v>
      </c>
      <c r="I1826" t="s">
        <v>23</v>
      </c>
      <c r="J1826">
        <v>88.3</v>
      </c>
      <c r="K1826" s="1">
        <v>45518</v>
      </c>
      <c r="L1826">
        <v>97</v>
      </c>
      <c r="M1826">
        <v>0.2</v>
      </c>
      <c r="N1826">
        <f>IF(E1826="",Data_Validation!$B$1,E1826)</f>
        <v>114.7</v>
      </c>
      <c r="O1826">
        <f>IF(J1826="",Data_Validation!$B$2,J1826)</f>
        <v>88.3</v>
      </c>
      <c r="P1826">
        <f t="shared" si="252"/>
        <v>2</v>
      </c>
      <c r="Q1826" s="2">
        <f>CustomerData[[#This Row],[avg_order_value_clean]]*CustomerData[[#This Row],[total_orders]]</f>
        <v>1949.9</v>
      </c>
      <c r="R1826" s="2" t="str">
        <f t="shared" si="260"/>
        <v>Inactive</v>
      </c>
      <c r="S1826" s="2" t="str">
        <f t="shared" si="253"/>
        <v>Medium Risk</v>
      </c>
      <c r="T1826" s="2" t="str">
        <f t="shared" si="254"/>
        <v>35-44</v>
      </c>
      <c r="U1826" s="1">
        <f t="shared" ca="1" si="255"/>
        <v>743</v>
      </c>
      <c r="V1826" s="2" t="str">
        <f t="shared" si="256"/>
        <v>High Loyalty</v>
      </c>
      <c r="W1826" s="2" t="str">
        <f t="shared" si="257"/>
        <v>Legitimate</v>
      </c>
      <c r="X1826" s="2" t="str">
        <f>IF(Q1826&lt;Data_Validation!$B$8,"Low Value",IF(Q1826&lt;Data_Validation!$B$9,"Medium Value","High Value"))</f>
        <v>High Value</v>
      </c>
      <c r="Y1826" s="2" t="str">
        <f t="shared" si="258"/>
        <v>High Value - Maintain</v>
      </c>
      <c r="Z1826" s="2" t="str">
        <f t="shared" si="259"/>
        <v>Check Data</v>
      </c>
    </row>
    <row r="1827" spans="1:26" x14ac:dyDescent="0.3">
      <c r="A1827" t="s">
        <v>1672</v>
      </c>
      <c r="B1827">
        <v>29</v>
      </c>
      <c r="C1827" t="s">
        <v>21</v>
      </c>
      <c r="D1827" t="s">
        <v>22</v>
      </c>
      <c r="E1827">
        <v>52.61</v>
      </c>
      <c r="F1827">
        <v>14</v>
      </c>
      <c r="G1827">
        <v>274</v>
      </c>
      <c r="H1827">
        <v>0</v>
      </c>
      <c r="I1827" t="s">
        <v>23</v>
      </c>
      <c r="J1827">
        <v>78</v>
      </c>
      <c r="K1827" s="1">
        <v>45634</v>
      </c>
      <c r="L1827">
        <v>63</v>
      </c>
      <c r="M1827">
        <v>0.31</v>
      </c>
      <c r="N1827">
        <f>IF(E1827="",Data_Validation!$B$1,E1827)</f>
        <v>52.61</v>
      </c>
      <c r="O1827">
        <f>IF(J1827="",Data_Validation!$B$2,J1827)</f>
        <v>78</v>
      </c>
      <c r="P1827">
        <f t="shared" si="252"/>
        <v>1</v>
      </c>
      <c r="Q1827" s="2">
        <f>CustomerData[[#This Row],[avg_order_value_clean]]*CustomerData[[#This Row],[total_orders]]</f>
        <v>736.54</v>
      </c>
      <c r="R1827" s="2" t="str">
        <f t="shared" si="260"/>
        <v>Inactive</v>
      </c>
      <c r="S1827" s="2" t="str">
        <f t="shared" si="253"/>
        <v>Medium Risk</v>
      </c>
      <c r="T1827" s="2" t="str">
        <f t="shared" si="254"/>
        <v>25-34</v>
      </c>
      <c r="U1827" s="1">
        <f t="shared" ca="1" si="255"/>
        <v>627</v>
      </c>
      <c r="V1827" s="2" t="str">
        <f t="shared" si="256"/>
        <v>Medium Loyalty</v>
      </c>
      <c r="W1827" s="2" t="str">
        <f t="shared" si="257"/>
        <v>Legitimate</v>
      </c>
      <c r="X1827" s="2" t="str">
        <f>IF(Q1827&lt;Data_Validation!$B$8,"Low Value",IF(Q1827&lt;Data_Validation!$B$9,"Medium Value","High Value"))</f>
        <v>Low Value</v>
      </c>
      <c r="Y1827" s="2" t="str">
        <f t="shared" si="258"/>
        <v>Stable</v>
      </c>
      <c r="Z1827" s="2" t="str">
        <f t="shared" si="259"/>
        <v>Check Data</v>
      </c>
    </row>
    <row r="1828" spans="1:26" x14ac:dyDescent="0.3">
      <c r="A1828" t="s">
        <v>1519</v>
      </c>
      <c r="B1828">
        <v>24</v>
      </c>
      <c r="C1828" t="s">
        <v>14</v>
      </c>
      <c r="D1828" t="s">
        <v>37</v>
      </c>
      <c r="E1828">
        <v>56.8</v>
      </c>
      <c r="F1828">
        <v>9</v>
      </c>
      <c r="G1828">
        <v>364</v>
      </c>
      <c r="H1828">
        <v>0</v>
      </c>
      <c r="I1828" t="s">
        <v>19</v>
      </c>
      <c r="J1828">
        <v>73.5</v>
      </c>
      <c r="K1828" s="1">
        <v>45095</v>
      </c>
      <c r="L1828">
        <v>92</v>
      </c>
      <c r="M1828">
        <v>0.13</v>
      </c>
      <c r="N1828">
        <f>IF(E1828="",Data_Validation!$B$1,E1828)</f>
        <v>56.8</v>
      </c>
      <c r="O1828">
        <f>IF(J1828="",Data_Validation!$B$2,J1828)</f>
        <v>73.5</v>
      </c>
      <c r="P1828">
        <f t="shared" si="252"/>
        <v>2</v>
      </c>
      <c r="Q1828" s="2">
        <f>CustomerData[[#This Row],[avg_order_value_clean]]*CustomerData[[#This Row],[total_orders]]</f>
        <v>511.2</v>
      </c>
      <c r="R1828" s="2" t="str">
        <f t="shared" si="260"/>
        <v>Inactive</v>
      </c>
      <c r="S1828" s="2" t="str">
        <f t="shared" si="253"/>
        <v>Low Risk</v>
      </c>
      <c r="T1828" s="2" t="str">
        <f t="shared" si="254"/>
        <v>Under 25</v>
      </c>
      <c r="U1828" s="1">
        <f t="shared" ca="1" si="255"/>
        <v>1166</v>
      </c>
      <c r="V1828" s="2" t="str">
        <f t="shared" si="256"/>
        <v>High Loyalty</v>
      </c>
      <c r="W1828" s="2" t="str">
        <f t="shared" si="257"/>
        <v>Legitimate</v>
      </c>
      <c r="X1828" s="2" t="str">
        <f>IF(Q1828&lt;Data_Validation!$B$8,"Low Value",IF(Q1828&lt;Data_Validation!$B$9,"Medium Value","High Value"))</f>
        <v>Low Value</v>
      </c>
      <c r="Y1828" s="2" t="str">
        <f t="shared" si="258"/>
        <v>Stable</v>
      </c>
      <c r="Z1828" s="2" t="str">
        <f t="shared" si="259"/>
        <v>Check Data</v>
      </c>
    </row>
    <row r="1829" spans="1:26" x14ac:dyDescent="0.3">
      <c r="A1829" t="s">
        <v>1673</v>
      </c>
      <c r="B1829">
        <v>56</v>
      </c>
      <c r="C1829" t="s">
        <v>21</v>
      </c>
      <c r="D1829" t="s">
        <v>52</v>
      </c>
      <c r="E1829">
        <v>27.64</v>
      </c>
      <c r="F1829">
        <v>14</v>
      </c>
      <c r="G1829">
        <v>98</v>
      </c>
      <c r="H1829">
        <v>0</v>
      </c>
      <c r="I1829" t="s">
        <v>16</v>
      </c>
      <c r="J1829">
        <v>75.599999999999994</v>
      </c>
      <c r="K1829" s="1">
        <v>45572</v>
      </c>
      <c r="L1829">
        <v>38</v>
      </c>
      <c r="M1829">
        <v>0.21</v>
      </c>
      <c r="N1829">
        <f>IF(E1829="",Data_Validation!$B$1,E1829)</f>
        <v>27.64</v>
      </c>
      <c r="O1829">
        <f>IF(J1829="",Data_Validation!$B$2,J1829)</f>
        <v>75.599999999999994</v>
      </c>
      <c r="P1829">
        <f t="shared" si="252"/>
        <v>1</v>
      </c>
      <c r="Q1829" s="2">
        <f>CustomerData[[#This Row],[avg_order_value_clean]]*CustomerData[[#This Row],[total_orders]]</f>
        <v>386.96000000000004</v>
      </c>
      <c r="R1829" s="2" t="str">
        <f t="shared" si="260"/>
        <v>Inactive</v>
      </c>
      <c r="S1829" s="2" t="str">
        <f t="shared" si="253"/>
        <v>Medium Risk</v>
      </c>
      <c r="T1829" s="2" t="str">
        <f t="shared" si="254"/>
        <v>55+</v>
      </c>
      <c r="U1829" s="1">
        <f t="shared" ca="1" si="255"/>
        <v>689</v>
      </c>
      <c r="V1829" s="2" t="str">
        <f t="shared" si="256"/>
        <v>Low Loyalty</v>
      </c>
      <c r="W1829" s="2" t="str">
        <f t="shared" si="257"/>
        <v>Legitimate</v>
      </c>
      <c r="X1829" s="2" t="str">
        <f>IF(Q1829&lt;Data_Validation!$B$8,"Low Value",IF(Q1829&lt;Data_Validation!$B$9,"Medium Value","High Value"))</f>
        <v>Low Value</v>
      </c>
      <c r="Y1829" s="2" t="str">
        <f t="shared" si="258"/>
        <v>Stable</v>
      </c>
      <c r="Z1829" s="2" t="str">
        <f t="shared" si="259"/>
        <v>Check Data</v>
      </c>
    </row>
    <row r="1830" spans="1:26" x14ac:dyDescent="0.3">
      <c r="A1830" t="s">
        <v>1674</v>
      </c>
      <c r="B1830">
        <v>34</v>
      </c>
      <c r="C1830" t="s">
        <v>14</v>
      </c>
      <c r="D1830" t="s">
        <v>37</v>
      </c>
      <c r="F1830">
        <v>14</v>
      </c>
      <c r="G1830">
        <v>60</v>
      </c>
      <c r="H1830">
        <v>0</v>
      </c>
      <c r="I1830" t="s">
        <v>23</v>
      </c>
      <c r="J1830">
        <v>9.1</v>
      </c>
      <c r="K1830" s="1">
        <v>44064</v>
      </c>
      <c r="L1830">
        <v>40</v>
      </c>
      <c r="M1830">
        <v>0.08</v>
      </c>
      <c r="N1830">
        <f>IF(E1830="",Data_Validation!$B$1,E1830)</f>
        <v>250</v>
      </c>
      <c r="O1830">
        <f>IF(J1830="",Data_Validation!$B$2,J1830)</f>
        <v>9.1</v>
      </c>
      <c r="P1830">
        <f t="shared" si="252"/>
        <v>3</v>
      </c>
      <c r="Q1830" s="2">
        <f>CustomerData[[#This Row],[avg_order_value_clean]]*CustomerData[[#This Row],[total_orders]]</f>
        <v>3500</v>
      </c>
      <c r="R1830" s="2" t="str">
        <f t="shared" si="260"/>
        <v>At Risk</v>
      </c>
      <c r="S1830" s="2" t="str">
        <f t="shared" si="253"/>
        <v>Low Risk</v>
      </c>
      <c r="T1830" s="2" t="str">
        <f t="shared" si="254"/>
        <v>25-34</v>
      </c>
      <c r="U1830" s="1">
        <f t="shared" ca="1" si="255"/>
        <v>2197</v>
      </c>
      <c r="V1830" s="2" t="str">
        <f t="shared" si="256"/>
        <v>Medium Loyalty</v>
      </c>
      <c r="W1830" s="2" t="str">
        <f t="shared" si="257"/>
        <v>Legitimate</v>
      </c>
      <c r="X1830" s="2" t="str">
        <f>IF(Q1830&lt;Data_Validation!$B$8,"Low Value",IF(Q1830&lt;Data_Validation!$B$9,"Medium Value","High Value"))</f>
        <v>High Value</v>
      </c>
      <c r="Y1830" s="2" t="str">
        <f t="shared" si="258"/>
        <v>High Value - Maintain</v>
      </c>
      <c r="Z1830" s="2" t="str">
        <f t="shared" si="259"/>
        <v>Check Data</v>
      </c>
    </row>
    <row r="1831" spans="1:26" x14ac:dyDescent="0.3">
      <c r="A1831" t="s">
        <v>1647</v>
      </c>
      <c r="B1831">
        <v>62</v>
      </c>
      <c r="C1831" t="s">
        <v>14</v>
      </c>
      <c r="D1831" t="s">
        <v>37</v>
      </c>
      <c r="E1831">
        <v>160.15</v>
      </c>
      <c r="F1831">
        <v>14</v>
      </c>
      <c r="G1831">
        <v>322</v>
      </c>
      <c r="H1831">
        <v>0</v>
      </c>
      <c r="I1831" t="s">
        <v>40</v>
      </c>
      <c r="K1831" s="1">
        <v>45437</v>
      </c>
      <c r="L1831">
        <v>64</v>
      </c>
      <c r="M1831">
        <v>0.24</v>
      </c>
      <c r="N1831">
        <f>IF(E1831="",Data_Validation!$B$1,E1831)</f>
        <v>160.15</v>
      </c>
      <c r="O1831">
        <f>IF(J1831="",Data_Validation!$B$2,J1831)</f>
        <v>250</v>
      </c>
      <c r="P1831">
        <f t="shared" si="252"/>
        <v>3</v>
      </c>
      <c r="Q1831" s="2">
        <f>CustomerData[[#This Row],[avg_order_value_clean]]*CustomerData[[#This Row],[total_orders]]</f>
        <v>2242.1</v>
      </c>
      <c r="R1831" s="2" t="str">
        <f t="shared" si="260"/>
        <v>Inactive</v>
      </c>
      <c r="S1831" s="2" t="str">
        <f t="shared" si="253"/>
        <v>Medium Risk</v>
      </c>
      <c r="T1831" s="2" t="str">
        <f t="shared" si="254"/>
        <v>55+</v>
      </c>
      <c r="U1831" s="1">
        <f t="shared" ca="1" si="255"/>
        <v>824</v>
      </c>
      <c r="V1831" s="2" t="str">
        <f t="shared" si="256"/>
        <v>Medium Loyalty</v>
      </c>
      <c r="W1831" s="2" t="str">
        <f t="shared" si="257"/>
        <v>Legitimate</v>
      </c>
      <c r="X1831" s="2" t="str">
        <f>IF(Q1831&lt;Data_Validation!$B$8,"Low Value",IF(Q1831&lt;Data_Validation!$B$9,"Medium Value","High Value"))</f>
        <v>High Value</v>
      </c>
      <c r="Y1831" s="2" t="str">
        <f t="shared" si="258"/>
        <v>High Value - Maintain</v>
      </c>
      <c r="Z1831" s="2" t="str">
        <f t="shared" si="259"/>
        <v>Check Data</v>
      </c>
    </row>
    <row r="1832" spans="1:26" x14ac:dyDescent="0.3">
      <c r="A1832" t="s">
        <v>1675</v>
      </c>
      <c r="B1832">
        <v>28</v>
      </c>
      <c r="C1832" t="s">
        <v>21</v>
      </c>
      <c r="D1832" t="s">
        <v>37</v>
      </c>
      <c r="E1832">
        <v>103.09</v>
      </c>
      <c r="F1832">
        <v>6</v>
      </c>
      <c r="G1832">
        <v>216</v>
      </c>
      <c r="H1832">
        <v>0</v>
      </c>
      <c r="I1832" t="s">
        <v>40</v>
      </c>
      <c r="J1832">
        <v>69</v>
      </c>
      <c r="K1832" s="1">
        <v>44408</v>
      </c>
      <c r="L1832">
        <v>68</v>
      </c>
      <c r="M1832">
        <v>0.21</v>
      </c>
      <c r="N1832">
        <f>IF(E1832="",Data_Validation!$B$1,E1832)</f>
        <v>103.09</v>
      </c>
      <c r="O1832">
        <f>IF(J1832="",Data_Validation!$B$2,J1832)</f>
        <v>69</v>
      </c>
      <c r="P1832">
        <f t="shared" si="252"/>
        <v>1</v>
      </c>
      <c r="Q1832" s="2">
        <f>CustomerData[[#This Row],[avg_order_value_clean]]*CustomerData[[#This Row],[total_orders]]</f>
        <v>618.54</v>
      </c>
      <c r="R1832" s="2" t="str">
        <f t="shared" si="260"/>
        <v>Inactive</v>
      </c>
      <c r="S1832" s="2" t="str">
        <f t="shared" si="253"/>
        <v>Medium Risk</v>
      </c>
      <c r="T1832" s="2" t="str">
        <f t="shared" si="254"/>
        <v>25-34</v>
      </c>
      <c r="U1832" s="1">
        <f t="shared" ca="1" si="255"/>
        <v>1853</v>
      </c>
      <c r="V1832" s="2" t="str">
        <f t="shared" si="256"/>
        <v>Medium Loyalty</v>
      </c>
      <c r="W1832" s="2" t="str">
        <f t="shared" si="257"/>
        <v>Legitimate</v>
      </c>
      <c r="X1832" s="2" t="str">
        <f>IF(Q1832&lt;Data_Validation!$B$8,"Low Value",IF(Q1832&lt;Data_Validation!$B$9,"Medium Value","High Value"))</f>
        <v>Low Value</v>
      </c>
      <c r="Y1832" s="2" t="str">
        <f t="shared" si="258"/>
        <v>Stable</v>
      </c>
      <c r="Z1832" s="2" t="str">
        <f t="shared" si="259"/>
        <v>Check Data</v>
      </c>
    </row>
    <row r="1833" spans="1:26" x14ac:dyDescent="0.3">
      <c r="A1833" t="s">
        <v>1676</v>
      </c>
      <c r="B1833">
        <v>23</v>
      </c>
      <c r="C1833" t="s">
        <v>14</v>
      </c>
      <c r="D1833" t="s">
        <v>18</v>
      </c>
      <c r="E1833">
        <v>103.82</v>
      </c>
      <c r="F1833">
        <v>10</v>
      </c>
      <c r="G1833">
        <v>76</v>
      </c>
      <c r="H1833">
        <v>0</v>
      </c>
      <c r="I1833" t="s">
        <v>29</v>
      </c>
      <c r="J1833">
        <v>7.3</v>
      </c>
      <c r="K1833" s="1">
        <v>44748</v>
      </c>
      <c r="L1833">
        <v>56</v>
      </c>
      <c r="M1833">
        <v>0.52</v>
      </c>
      <c r="N1833">
        <f>IF(E1833="",Data_Validation!$B$1,E1833)</f>
        <v>103.82</v>
      </c>
      <c r="O1833">
        <f>IF(J1833="",Data_Validation!$B$2,J1833)</f>
        <v>7.3</v>
      </c>
      <c r="P1833">
        <f t="shared" si="252"/>
        <v>1</v>
      </c>
      <c r="Q1833" s="2">
        <f>CustomerData[[#This Row],[avg_order_value_clean]]*CustomerData[[#This Row],[total_orders]]</f>
        <v>1038.1999999999998</v>
      </c>
      <c r="R1833" s="2" t="str">
        <f t="shared" si="260"/>
        <v>At Risk</v>
      </c>
      <c r="S1833" s="2" t="str">
        <f t="shared" si="253"/>
        <v>High Risk</v>
      </c>
      <c r="T1833" s="2" t="str">
        <f t="shared" si="254"/>
        <v>Under 25</v>
      </c>
      <c r="U1833" s="1">
        <f t="shared" ca="1" si="255"/>
        <v>1513</v>
      </c>
      <c r="V1833" s="2" t="str">
        <f t="shared" si="256"/>
        <v>Medium Loyalty</v>
      </c>
      <c r="W1833" s="2" t="str">
        <f t="shared" si="257"/>
        <v>Legitimate</v>
      </c>
      <c r="X1833" s="2" t="str">
        <f>IF(Q1833&lt;Data_Validation!$B$8,"Low Value",IF(Q1833&lt;Data_Validation!$B$9,"Medium Value","High Value"))</f>
        <v>Low Value</v>
      </c>
      <c r="Y1833" s="2" t="str">
        <f t="shared" si="258"/>
        <v>At Risk - Develop</v>
      </c>
      <c r="Z1833" s="2" t="str">
        <f t="shared" si="259"/>
        <v>Check Data</v>
      </c>
    </row>
    <row r="1834" spans="1:26" x14ac:dyDescent="0.3">
      <c r="A1834" t="s">
        <v>943</v>
      </c>
      <c r="B1834">
        <v>78</v>
      </c>
      <c r="C1834" t="s">
        <v>14</v>
      </c>
      <c r="D1834" t="s">
        <v>52</v>
      </c>
      <c r="E1834">
        <v>35.57</v>
      </c>
      <c r="F1834">
        <v>12</v>
      </c>
      <c r="G1834">
        <v>207</v>
      </c>
      <c r="H1834">
        <v>0</v>
      </c>
      <c r="I1834" t="s">
        <v>16</v>
      </c>
      <c r="J1834">
        <v>91.5</v>
      </c>
      <c r="K1834" s="1">
        <v>44395</v>
      </c>
      <c r="L1834">
        <v>14</v>
      </c>
      <c r="M1834">
        <v>0.25</v>
      </c>
      <c r="N1834">
        <f>IF(E1834="",Data_Validation!$B$1,E1834)</f>
        <v>35.57</v>
      </c>
      <c r="O1834">
        <f>IF(J1834="",Data_Validation!$B$2,J1834)</f>
        <v>91.5</v>
      </c>
      <c r="P1834">
        <f t="shared" si="252"/>
        <v>2</v>
      </c>
      <c r="Q1834" s="2">
        <f>CustomerData[[#This Row],[avg_order_value_clean]]*CustomerData[[#This Row],[total_orders]]</f>
        <v>426.84000000000003</v>
      </c>
      <c r="R1834" s="2" t="str">
        <f t="shared" si="260"/>
        <v>Inactive</v>
      </c>
      <c r="S1834" s="2" t="str">
        <f t="shared" si="253"/>
        <v>Medium Risk</v>
      </c>
      <c r="T1834" s="2" t="str">
        <f t="shared" si="254"/>
        <v>55+</v>
      </c>
      <c r="U1834" s="1">
        <f t="shared" ca="1" si="255"/>
        <v>1866</v>
      </c>
      <c r="V1834" s="2" t="str">
        <f t="shared" si="256"/>
        <v>Low Loyalty</v>
      </c>
      <c r="W1834" s="2" t="str">
        <f t="shared" si="257"/>
        <v>Legitimate</v>
      </c>
      <c r="X1834" s="2" t="str">
        <f>IF(Q1834&lt;Data_Validation!$B$8,"Low Value",IF(Q1834&lt;Data_Validation!$B$9,"Medium Value","High Value"))</f>
        <v>Low Value</v>
      </c>
      <c r="Y1834" s="2" t="str">
        <f t="shared" si="258"/>
        <v>Stable</v>
      </c>
      <c r="Z1834" s="2" t="str">
        <f t="shared" si="259"/>
        <v>Check Data</v>
      </c>
    </row>
    <row r="1835" spans="1:26" x14ac:dyDescent="0.3">
      <c r="A1835" t="s">
        <v>154</v>
      </c>
      <c r="B1835">
        <v>40</v>
      </c>
      <c r="C1835" t="s">
        <v>14</v>
      </c>
      <c r="D1835" t="s">
        <v>37</v>
      </c>
      <c r="E1835">
        <v>59.91</v>
      </c>
      <c r="F1835">
        <v>11</v>
      </c>
      <c r="G1835">
        <v>347</v>
      </c>
      <c r="H1835">
        <v>0</v>
      </c>
      <c r="I1835" t="s">
        <v>23</v>
      </c>
      <c r="J1835">
        <v>12.8</v>
      </c>
      <c r="K1835" s="1">
        <v>44608</v>
      </c>
      <c r="L1835">
        <v>2</v>
      </c>
      <c r="M1835">
        <v>0.56000000000000005</v>
      </c>
      <c r="N1835">
        <f>IF(E1835="",Data_Validation!$B$1,E1835)</f>
        <v>59.91</v>
      </c>
      <c r="O1835">
        <f>IF(J1835="",Data_Validation!$B$2,J1835)</f>
        <v>12.8</v>
      </c>
      <c r="P1835">
        <f t="shared" si="252"/>
        <v>2</v>
      </c>
      <c r="Q1835" s="2">
        <f>CustomerData[[#This Row],[avg_order_value_clean]]*CustomerData[[#This Row],[total_orders]]</f>
        <v>659.01</v>
      </c>
      <c r="R1835" s="2" t="str">
        <f t="shared" si="260"/>
        <v>Inactive</v>
      </c>
      <c r="S1835" s="2" t="str">
        <f t="shared" si="253"/>
        <v>High Risk</v>
      </c>
      <c r="T1835" s="2" t="str">
        <f t="shared" si="254"/>
        <v>35-44</v>
      </c>
      <c r="U1835" s="1">
        <f t="shared" ca="1" si="255"/>
        <v>1653</v>
      </c>
      <c r="V1835" s="2" t="str">
        <f t="shared" si="256"/>
        <v>Low Loyalty</v>
      </c>
      <c r="W1835" s="2" t="str">
        <f t="shared" si="257"/>
        <v>Legitimate</v>
      </c>
      <c r="X1835" s="2" t="str">
        <f>IF(Q1835&lt;Data_Validation!$B$8,"Low Value",IF(Q1835&lt;Data_Validation!$B$9,"Medium Value","High Value"))</f>
        <v>Low Value</v>
      </c>
      <c r="Y1835" s="2" t="str">
        <f t="shared" si="258"/>
        <v>At Risk - Develop</v>
      </c>
      <c r="Z1835" s="2" t="str">
        <f t="shared" si="259"/>
        <v>Check Data</v>
      </c>
    </row>
    <row r="1836" spans="1:26" x14ac:dyDescent="0.3">
      <c r="A1836" t="s">
        <v>1677</v>
      </c>
      <c r="B1836">
        <v>44</v>
      </c>
      <c r="C1836" t="s">
        <v>14</v>
      </c>
      <c r="D1836" t="s">
        <v>35</v>
      </c>
      <c r="F1836">
        <v>10</v>
      </c>
      <c r="G1836">
        <v>44</v>
      </c>
      <c r="H1836">
        <v>0</v>
      </c>
      <c r="I1836" t="s">
        <v>16</v>
      </c>
      <c r="J1836">
        <v>8.8000000000000007</v>
      </c>
      <c r="K1836" s="1">
        <v>45703</v>
      </c>
      <c r="L1836">
        <v>63</v>
      </c>
      <c r="M1836">
        <v>0.13</v>
      </c>
      <c r="N1836">
        <f>IF(E1836="",Data_Validation!$B$1,E1836)</f>
        <v>250</v>
      </c>
      <c r="O1836">
        <f>IF(J1836="",Data_Validation!$B$2,J1836)</f>
        <v>8.8000000000000007</v>
      </c>
      <c r="P1836">
        <f t="shared" si="252"/>
        <v>2</v>
      </c>
      <c r="Q1836" s="2">
        <f>CustomerData[[#This Row],[avg_order_value_clean]]*CustomerData[[#This Row],[total_orders]]</f>
        <v>2500</v>
      </c>
      <c r="R1836" s="2" t="str">
        <f t="shared" si="260"/>
        <v>At Risk</v>
      </c>
      <c r="S1836" s="2" t="str">
        <f t="shared" si="253"/>
        <v>Low Risk</v>
      </c>
      <c r="T1836" s="2" t="str">
        <f t="shared" si="254"/>
        <v>35-44</v>
      </c>
      <c r="U1836" s="1">
        <f t="shared" ca="1" si="255"/>
        <v>558</v>
      </c>
      <c r="V1836" s="2" t="str">
        <f t="shared" si="256"/>
        <v>Medium Loyalty</v>
      </c>
      <c r="W1836" s="2" t="str">
        <f t="shared" si="257"/>
        <v>Legitimate</v>
      </c>
      <c r="X1836" s="2" t="str">
        <f>IF(Q1836&lt;Data_Validation!$B$8,"Low Value",IF(Q1836&lt;Data_Validation!$B$9,"Medium Value","High Value"))</f>
        <v>High Value</v>
      </c>
      <c r="Y1836" s="2" t="str">
        <f t="shared" si="258"/>
        <v>High Value - Maintain</v>
      </c>
      <c r="Z1836" s="2" t="str">
        <f t="shared" si="259"/>
        <v>Check Data</v>
      </c>
    </row>
    <row r="1837" spans="1:26" x14ac:dyDescent="0.3">
      <c r="A1837" t="s">
        <v>454</v>
      </c>
      <c r="B1837">
        <v>63</v>
      </c>
      <c r="C1837" t="s">
        <v>21</v>
      </c>
      <c r="D1837" t="s">
        <v>35</v>
      </c>
      <c r="E1837">
        <v>61.54</v>
      </c>
      <c r="F1837">
        <v>5</v>
      </c>
      <c r="G1837">
        <v>346</v>
      </c>
      <c r="H1837">
        <v>0</v>
      </c>
      <c r="I1837" t="s">
        <v>23</v>
      </c>
      <c r="J1837">
        <v>12.3</v>
      </c>
      <c r="K1837" s="1">
        <v>44018</v>
      </c>
      <c r="L1837">
        <v>19</v>
      </c>
      <c r="M1837">
        <v>0.67</v>
      </c>
      <c r="N1837">
        <f>IF(E1837="",Data_Validation!$B$1,E1837)</f>
        <v>61.54</v>
      </c>
      <c r="O1837">
        <f>IF(J1837="",Data_Validation!$B$2,J1837)</f>
        <v>12.3</v>
      </c>
      <c r="P1837">
        <f t="shared" si="252"/>
        <v>3</v>
      </c>
      <c r="Q1837" s="2">
        <f>CustomerData[[#This Row],[avg_order_value_clean]]*CustomerData[[#This Row],[total_orders]]</f>
        <v>307.7</v>
      </c>
      <c r="R1837" s="2" t="str">
        <f t="shared" si="260"/>
        <v>Inactive</v>
      </c>
      <c r="S1837" s="2" t="str">
        <f t="shared" si="253"/>
        <v>High Risk</v>
      </c>
      <c r="T1837" s="2" t="str">
        <f t="shared" si="254"/>
        <v>55+</v>
      </c>
      <c r="U1837" s="1">
        <f t="shared" ca="1" si="255"/>
        <v>2243</v>
      </c>
      <c r="V1837" s="2" t="str">
        <f t="shared" si="256"/>
        <v>Low Loyalty</v>
      </c>
      <c r="W1837" s="2" t="str">
        <f t="shared" si="257"/>
        <v>Legitimate</v>
      </c>
      <c r="X1837" s="2" t="str">
        <f>IF(Q1837&lt;Data_Validation!$B$8,"Low Value",IF(Q1837&lt;Data_Validation!$B$9,"Medium Value","High Value"))</f>
        <v>Low Value</v>
      </c>
      <c r="Y1837" s="2" t="str">
        <f t="shared" si="258"/>
        <v>At Risk - Develop</v>
      </c>
      <c r="Z1837" s="2" t="str">
        <f t="shared" si="259"/>
        <v>Check Data</v>
      </c>
    </row>
    <row r="1838" spans="1:26" x14ac:dyDescent="0.3">
      <c r="A1838" t="s">
        <v>1678</v>
      </c>
      <c r="B1838">
        <v>23</v>
      </c>
      <c r="C1838" t="s">
        <v>14</v>
      </c>
      <c r="D1838" t="s">
        <v>28</v>
      </c>
      <c r="E1838">
        <v>114.44</v>
      </c>
      <c r="F1838">
        <v>10</v>
      </c>
      <c r="G1838">
        <v>201</v>
      </c>
      <c r="H1838">
        <v>0</v>
      </c>
      <c r="I1838" t="s">
        <v>40</v>
      </c>
      <c r="K1838" s="1">
        <v>44125</v>
      </c>
      <c r="L1838">
        <v>78</v>
      </c>
      <c r="M1838">
        <v>0.17</v>
      </c>
      <c r="N1838">
        <f>IF(E1838="",Data_Validation!$B$1,E1838)</f>
        <v>114.44</v>
      </c>
      <c r="O1838">
        <f>IF(J1838="",Data_Validation!$B$2,J1838)</f>
        <v>250</v>
      </c>
      <c r="P1838">
        <f t="shared" si="252"/>
        <v>1</v>
      </c>
      <c r="Q1838" s="2">
        <f>CustomerData[[#This Row],[avg_order_value_clean]]*CustomerData[[#This Row],[total_orders]]</f>
        <v>1144.4000000000001</v>
      </c>
      <c r="R1838" s="2" t="str">
        <f t="shared" si="260"/>
        <v>Inactive</v>
      </c>
      <c r="S1838" s="2" t="str">
        <f t="shared" si="253"/>
        <v>Low Risk</v>
      </c>
      <c r="T1838" s="2" t="str">
        <f t="shared" si="254"/>
        <v>Under 25</v>
      </c>
      <c r="U1838" s="1">
        <f t="shared" ca="1" si="255"/>
        <v>2136</v>
      </c>
      <c r="V1838" s="2" t="str">
        <f t="shared" si="256"/>
        <v>High Loyalty</v>
      </c>
      <c r="W1838" s="2" t="str">
        <f t="shared" si="257"/>
        <v>Legitimate</v>
      </c>
      <c r="X1838" s="2" t="str">
        <f>IF(Q1838&lt;Data_Validation!$B$8,"Low Value",IF(Q1838&lt;Data_Validation!$B$9,"Medium Value","High Value"))</f>
        <v>Low Value</v>
      </c>
      <c r="Y1838" s="2" t="str">
        <f t="shared" si="258"/>
        <v>Stable</v>
      </c>
      <c r="Z1838" s="2" t="str">
        <f t="shared" si="259"/>
        <v>Check Data</v>
      </c>
    </row>
    <row r="1839" spans="1:26" x14ac:dyDescent="0.3">
      <c r="A1839" t="s">
        <v>1679</v>
      </c>
      <c r="B1839">
        <v>55</v>
      </c>
      <c r="C1839" t="s">
        <v>21</v>
      </c>
      <c r="D1839" t="s">
        <v>15</v>
      </c>
      <c r="E1839">
        <v>94.15</v>
      </c>
      <c r="F1839">
        <v>7</v>
      </c>
      <c r="G1839">
        <v>209</v>
      </c>
      <c r="H1839">
        <v>0</v>
      </c>
      <c r="I1839" t="s">
        <v>16</v>
      </c>
      <c r="K1839" s="1">
        <v>45420</v>
      </c>
      <c r="L1839">
        <v>71</v>
      </c>
      <c r="M1839">
        <v>0.26</v>
      </c>
      <c r="N1839">
        <f>IF(E1839="",Data_Validation!$B$1,E1839)</f>
        <v>94.15</v>
      </c>
      <c r="O1839">
        <f>IF(J1839="",Data_Validation!$B$2,J1839)</f>
        <v>250</v>
      </c>
      <c r="P1839">
        <f t="shared" si="252"/>
        <v>1</v>
      </c>
      <c r="Q1839" s="2">
        <f>CustomerData[[#This Row],[avg_order_value_clean]]*CustomerData[[#This Row],[total_orders]]</f>
        <v>659.05000000000007</v>
      </c>
      <c r="R1839" s="2" t="str">
        <f t="shared" si="260"/>
        <v>Inactive</v>
      </c>
      <c r="S1839" s="2" t="str">
        <f t="shared" si="253"/>
        <v>Medium Risk</v>
      </c>
      <c r="T1839" s="2" t="str">
        <f t="shared" si="254"/>
        <v>55+</v>
      </c>
      <c r="U1839" s="1">
        <f t="shared" ca="1" si="255"/>
        <v>841</v>
      </c>
      <c r="V1839" s="2" t="str">
        <f t="shared" si="256"/>
        <v>High Loyalty</v>
      </c>
      <c r="W1839" s="2" t="str">
        <f t="shared" si="257"/>
        <v>Legitimate</v>
      </c>
      <c r="X1839" s="2" t="str">
        <f>IF(Q1839&lt;Data_Validation!$B$8,"Low Value",IF(Q1839&lt;Data_Validation!$B$9,"Medium Value","High Value"))</f>
        <v>Low Value</v>
      </c>
      <c r="Y1839" s="2" t="str">
        <f t="shared" si="258"/>
        <v>Stable</v>
      </c>
      <c r="Z1839" s="2" t="str">
        <f t="shared" si="259"/>
        <v>Check Data</v>
      </c>
    </row>
    <row r="1840" spans="1:26" x14ac:dyDescent="0.3">
      <c r="A1840" t="s">
        <v>1680</v>
      </c>
      <c r="B1840">
        <v>19</v>
      </c>
      <c r="C1840" t="s">
        <v>25</v>
      </c>
      <c r="D1840" t="s">
        <v>50</v>
      </c>
      <c r="E1840">
        <v>72.239999999999995</v>
      </c>
      <c r="F1840">
        <v>14</v>
      </c>
      <c r="G1840">
        <v>327</v>
      </c>
      <c r="H1840">
        <v>0</v>
      </c>
      <c r="I1840" t="s">
        <v>16</v>
      </c>
      <c r="J1840">
        <v>9.5</v>
      </c>
      <c r="K1840" s="1">
        <v>44835</v>
      </c>
      <c r="L1840">
        <v>9</v>
      </c>
      <c r="M1840">
        <v>0.33</v>
      </c>
      <c r="N1840">
        <f>IF(E1840="",Data_Validation!$B$1,E1840)</f>
        <v>72.239999999999995</v>
      </c>
      <c r="O1840">
        <f>IF(J1840="",Data_Validation!$B$2,J1840)</f>
        <v>9.5</v>
      </c>
      <c r="P1840">
        <f t="shared" si="252"/>
        <v>2</v>
      </c>
      <c r="Q1840" s="2">
        <f>CustomerData[[#This Row],[avg_order_value_clean]]*CustomerData[[#This Row],[total_orders]]</f>
        <v>1011.3599999999999</v>
      </c>
      <c r="R1840" s="2" t="str">
        <f t="shared" si="260"/>
        <v>Inactive</v>
      </c>
      <c r="S1840" s="2" t="str">
        <f t="shared" si="253"/>
        <v>Medium Risk</v>
      </c>
      <c r="T1840" s="2" t="str">
        <f t="shared" si="254"/>
        <v>Under 25</v>
      </c>
      <c r="U1840" s="1">
        <f t="shared" ca="1" si="255"/>
        <v>1426</v>
      </c>
      <c r="V1840" s="2" t="str">
        <f t="shared" si="256"/>
        <v>Low Loyalty</v>
      </c>
      <c r="W1840" s="2" t="str">
        <f t="shared" si="257"/>
        <v>Legitimate</v>
      </c>
      <c r="X1840" s="2" t="str">
        <f>IF(Q1840&lt;Data_Validation!$B$8,"Low Value",IF(Q1840&lt;Data_Validation!$B$9,"Medium Value","High Value"))</f>
        <v>Low Value</v>
      </c>
      <c r="Y1840" s="2" t="str">
        <f t="shared" si="258"/>
        <v>Stable</v>
      </c>
      <c r="Z1840" s="2" t="str">
        <f t="shared" si="259"/>
        <v>Check Data</v>
      </c>
    </row>
    <row r="1841" spans="1:26" x14ac:dyDescent="0.3">
      <c r="A1841" t="s">
        <v>1681</v>
      </c>
      <c r="B1841">
        <v>39</v>
      </c>
      <c r="C1841" t="s">
        <v>14</v>
      </c>
      <c r="D1841" t="s">
        <v>28</v>
      </c>
      <c r="E1841">
        <v>354.7</v>
      </c>
      <c r="F1841">
        <v>12</v>
      </c>
      <c r="G1841">
        <v>134</v>
      </c>
      <c r="H1841">
        <v>0</v>
      </c>
      <c r="I1841" t="s">
        <v>23</v>
      </c>
      <c r="J1841">
        <v>78.599999999999994</v>
      </c>
      <c r="K1841" s="1">
        <v>45229</v>
      </c>
      <c r="L1841">
        <v>33</v>
      </c>
      <c r="M1841">
        <v>0.38</v>
      </c>
      <c r="N1841">
        <f>IF(E1841="",Data_Validation!$B$1,E1841)</f>
        <v>354.7</v>
      </c>
      <c r="O1841">
        <f>IF(J1841="",Data_Validation!$B$2,J1841)</f>
        <v>78.599999999999994</v>
      </c>
      <c r="P1841">
        <f t="shared" si="252"/>
        <v>2</v>
      </c>
      <c r="Q1841" s="2">
        <f>CustomerData[[#This Row],[avg_order_value_clean]]*CustomerData[[#This Row],[total_orders]]</f>
        <v>4256.3999999999996</v>
      </c>
      <c r="R1841" s="2" t="str">
        <f t="shared" si="260"/>
        <v>Inactive</v>
      </c>
      <c r="S1841" s="2" t="str">
        <f t="shared" si="253"/>
        <v>Medium Risk</v>
      </c>
      <c r="T1841" s="2" t="str">
        <f t="shared" si="254"/>
        <v>35-44</v>
      </c>
      <c r="U1841" s="1">
        <f t="shared" ca="1" si="255"/>
        <v>1032</v>
      </c>
      <c r="V1841" s="2" t="str">
        <f t="shared" si="256"/>
        <v>Low Loyalty</v>
      </c>
      <c r="W1841" s="2" t="str">
        <f t="shared" si="257"/>
        <v>Legitimate</v>
      </c>
      <c r="X1841" s="2" t="str">
        <f>IF(Q1841&lt;Data_Validation!$B$8,"Low Value",IF(Q1841&lt;Data_Validation!$B$9,"Medium Value","High Value"))</f>
        <v>High Value</v>
      </c>
      <c r="Y1841" s="2" t="str">
        <f t="shared" si="258"/>
        <v>High Value - Maintain</v>
      </c>
      <c r="Z1841" s="2" t="str">
        <f t="shared" si="259"/>
        <v>Check Data</v>
      </c>
    </row>
    <row r="1842" spans="1:26" x14ac:dyDescent="0.3">
      <c r="A1842" t="s">
        <v>1682</v>
      </c>
      <c r="B1842">
        <v>37</v>
      </c>
      <c r="C1842" t="s">
        <v>14</v>
      </c>
      <c r="D1842" t="s">
        <v>18</v>
      </c>
      <c r="E1842">
        <v>102.21</v>
      </c>
      <c r="F1842">
        <v>13</v>
      </c>
      <c r="G1842">
        <v>21</v>
      </c>
      <c r="H1842">
        <v>0</v>
      </c>
      <c r="I1842" t="s">
        <v>23</v>
      </c>
      <c r="J1842">
        <v>20</v>
      </c>
      <c r="K1842" s="1">
        <v>44455</v>
      </c>
      <c r="L1842">
        <v>88</v>
      </c>
      <c r="M1842">
        <v>0.19</v>
      </c>
      <c r="N1842">
        <f>IF(E1842="",Data_Validation!$B$1,E1842)</f>
        <v>102.21</v>
      </c>
      <c r="O1842">
        <f>IF(J1842="",Data_Validation!$B$2,J1842)</f>
        <v>20</v>
      </c>
      <c r="P1842">
        <f t="shared" si="252"/>
        <v>1</v>
      </c>
      <c r="Q1842" s="2">
        <f>CustomerData[[#This Row],[avg_order_value_clean]]*CustomerData[[#This Row],[total_orders]]</f>
        <v>1328.73</v>
      </c>
      <c r="R1842" s="2" t="str">
        <f t="shared" si="260"/>
        <v>Active</v>
      </c>
      <c r="S1842" s="2" t="str">
        <f t="shared" si="253"/>
        <v>Low Risk</v>
      </c>
      <c r="T1842" s="2" t="str">
        <f t="shared" si="254"/>
        <v>35-44</v>
      </c>
      <c r="U1842" s="1">
        <f t="shared" ca="1" si="255"/>
        <v>1806</v>
      </c>
      <c r="V1842" s="2" t="str">
        <f t="shared" si="256"/>
        <v>High Loyalty</v>
      </c>
      <c r="W1842" s="2" t="str">
        <f t="shared" si="257"/>
        <v>Legitimate</v>
      </c>
      <c r="X1842" s="2" t="str">
        <f>IF(Q1842&lt;Data_Validation!$B$8,"Low Value",IF(Q1842&lt;Data_Validation!$B$9,"Medium Value","High Value"))</f>
        <v>Low Value</v>
      </c>
      <c r="Y1842" s="2" t="str">
        <f t="shared" si="258"/>
        <v>Stable</v>
      </c>
      <c r="Z1842" s="2" t="str">
        <f t="shared" si="259"/>
        <v>Check Data</v>
      </c>
    </row>
    <row r="1843" spans="1:26" x14ac:dyDescent="0.3">
      <c r="A1843" t="s">
        <v>1683</v>
      </c>
      <c r="B1843">
        <v>42</v>
      </c>
      <c r="C1843" t="s">
        <v>21</v>
      </c>
      <c r="D1843" t="s">
        <v>35</v>
      </c>
      <c r="E1843">
        <v>107.76</v>
      </c>
      <c r="F1843">
        <v>8</v>
      </c>
      <c r="G1843">
        <v>357</v>
      </c>
      <c r="H1843">
        <v>0</v>
      </c>
      <c r="I1843" t="s">
        <v>16</v>
      </c>
      <c r="K1843" s="1">
        <v>45224</v>
      </c>
      <c r="L1843">
        <v>61</v>
      </c>
      <c r="M1843">
        <v>0.28999999999999998</v>
      </c>
      <c r="N1843">
        <f>IF(E1843="",Data_Validation!$B$1,E1843)</f>
        <v>107.76</v>
      </c>
      <c r="O1843">
        <f>IF(J1843="",Data_Validation!$B$2,J1843)</f>
        <v>250</v>
      </c>
      <c r="P1843">
        <f t="shared" si="252"/>
        <v>1</v>
      </c>
      <c r="Q1843" s="2">
        <f>CustomerData[[#This Row],[avg_order_value_clean]]*CustomerData[[#This Row],[total_orders]]</f>
        <v>862.08</v>
      </c>
      <c r="R1843" s="2" t="str">
        <f t="shared" si="260"/>
        <v>Inactive</v>
      </c>
      <c r="S1843" s="2" t="str">
        <f t="shared" si="253"/>
        <v>Medium Risk</v>
      </c>
      <c r="T1843" s="2" t="str">
        <f t="shared" si="254"/>
        <v>35-44</v>
      </c>
      <c r="U1843" s="1">
        <f t="shared" ca="1" si="255"/>
        <v>1037</v>
      </c>
      <c r="V1843" s="2" t="str">
        <f t="shared" si="256"/>
        <v>Medium Loyalty</v>
      </c>
      <c r="W1843" s="2" t="str">
        <f t="shared" si="257"/>
        <v>Legitimate</v>
      </c>
      <c r="X1843" s="2" t="str">
        <f>IF(Q1843&lt;Data_Validation!$B$8,"Low Value",IF(Q1843&lt;Data_Validation!$B$9,"Medium Value","High Value"))</f>
        <v>Low Value</v>
      </c>
      <c r="Y1843" s="2" t="str">
        <f t="shared" si="258"/>
        <v>Stable</v>
      </c>
      <c r="Z1843" s="2" t="str">
        <f t="shared" si="259"/>
        <v>Check Data</v>
      </c>
    </row>
    <row r="1844" spans="1:26" x14ac:dyDescent="0.3">
      <c r="A1844" t="s">
        <v>1684</v>
      </c>
      <c r="B1844">
        <v>32</v>
      </c>
      <c r="C1844" t="s">
        <v>21</v>
      </c>
      <c r="D1844" t="s">
        <v>52</v>
      </c>
      <c r="F1844">
        <v>9</v>
      </c>
      <c r="G1844">
        <v>59</v>
      </c>
      <c r="H1844">
        <v>0</v>
      </c>
      <c r="I1844" t="s">
        <v>23</v>
      </c>
      <c r="J1844">
        <v>49.1</v>
      </c>
      <c r="K1844" s="1">
        <v>45421</v>
      </c>
      <c r="L1844">
        <v>85</v>
      </c>
      <c r="M1844">
        <v>0.37</v>
      </c>
      <c r="N1844">
        <f>IF(E1844="",Data_Validation!$B$1,E1844)</f>
        <v>250</v>
      </c>
      <c r="O1844">
        <f>IF(J1844="",Data_Validation!$B$2,J1844)</f>
        <v>49.1</v>
      </c>
      <c r="P1844">
        <f t="shared" si="252"/>
        <v>2</v>
      </c>
      <c r="Q1844" s="2">
        <f>CustomerData[[#This Row],[avg_order_value_clean]]*CustomerData[[#This Row],[total_orders]]</f>
        <v>2250</v>
      </c>
      <c r="R1844" s="2" t="str">
        <f t="shared" si="260"/>
        <v>At Risk</v>
      </c>
      <c r="S1844" s="2" t="str">
        <f t="shared" si="253"/>
        <v>Medium Risk</v>
      </c>
      <c r="T1844" s="2" t="str">
        <f t="shared" si="254"/>
        <v>25-34</v>
      </c>
      <c r="U1844" s="1">
        <f t="shared" ca="1" si="255"/>
        <v>840</v>
      </c>
      <c r="V1844" s="2" t="str">
        <f t="shared" si="256"/>
        <v>High Loyalty</v>
      </c>
      <c r="W1844" s="2" t="str">
        <f t="shared" si="257"/>
        <v>Legitimate</v>
      </c>
      <c r="X1844" s="2" t="str">
        <f>IF(Q1844&lt;Data_Validation!$B$8,"Low Value",IF(Q1844&lt;Data_Validation!$B$9,"Medium Value","High Value"))</f>
        <v>High Value</v>
      </c>
      <c r="Y1844" s="2" t="str">
        <f t="shared" si="258"/>
        <v>High Value - Maintain</v>
      </c>
      <c r="Z1844" s="2" t="str">
        <f t="shared" si="259"/>
        <v>Check Data</v>
      </c>
    </row>
    <row r="1845" spans="1:26" x14ac:dyDescent="0.3">
      <c r="A1845" t="s">
        <v>443</v>
      </c>
      <c r="B1845">
        <v>77</v>
      </c>
      <c r="C1845" t="s">
        <v>21</v>
      </c>
      <c r="D1845" t="s">
        <v>15</v>
      </c>
      <c r="E1845">
        <v>74.62</v>
      </c>
      <c r="F1845">
        <v>9</v>
      </c>
      <c r="G1845">
        <v>297</v>
      </c>
      <c r="H1845">
        <v>0</v>
      </c>
      <c r="I1845" t="s">
        <v>16</v>
      </c>
      <c r="J1845">
        <v>90.6</v>
      </c>
      <c r="K1845" s="1">
        <v>44626</v>
      </c>
      <c r="L1845">
        <v>44</v>
      </c>
      <c r="M1845">
        <v>0.53</v>
      </c>
      <c r="N1845">
        <f>IF(E1845="",Data_Validation!$B$1,E1845)</f>
        <v>74.62</v>
      </c>
      <c r="O1845">
        <f>IF(J1845="",Data_Validation!$B$2,J1845)</f>
        <v>90.6</v>
      </c>
      <c r="P1845">
        <f t="shared" si="252"/>
        <v>3</v>
      </c>
      <c r="Q1845" s="2">
        <f>CustomerData[[#This Row],[avg_order_value_clean]]*CustomerData[[#This Row],[total_orders]]</f>
        <v>671.58</v>
      </c>
      <c r="R1845" s="2" t="str">
        <f t="shared" si="260"/>
        <v>Inactive</v>
      </c>
      <c r="S1845" s="2" t="str">
        <f t="shared" si="253"/>
        <v>High Risk</v>
      </c>
      <c r="T1845" s="2" t="str">
        <f t="shared" si="254"/>
        <v>55+</v>
      </c>
      <c r="U1845" s="1">
        <f t="shared" ca="1" si="255"/>
        <v>1635</v>
      </c>
      <c r="V1845" s="2" t="str">
        <f t="shared" si="256"/>
        <v>Medium Loyalty</v>
      </c>
      <c r="W1845" s="2" t="str">
        <f t="shared" si="257"/>
        <v>Legitimate</v>
      </c>
      <c r="X1845" s="2" t="str">
        <f>IF(Q1845&lt;Data_Validation!$B$8,"Low Value",IF(Q1845&lt;Data_Validation!$B$9,"Medium Value","High Value"))</f>
        <v>Low Value</v>
      </c>
      <c r="Y1845" s="2" t="str">
        <f t="shared" si="258"/>
        <v>At Risk - Develop</v>
      </c>
      <c r="Z1845" s="2" t="str">
        <f t="shared" si="259"/>
        <v>Check Data</v>
      </c>
    </row>
    <row r="1846" spans="1:26" x14ac:dyDescent="0.3">
      <c r="A1846" t="s">
        <v>1685</v>
      </c>
      <c r="B1846">
        <v>66</v>
      </c>
      <c r="C1846" t="s">
        <v>14</v>
      </c>
      <c r="D1846" t="s">
        <v>15</v>
      </c>
      <c r="E1846">
        <v>50.36</v>
      </c>
      <c r="F1846">
        <v>14</v>
      </c>
      <c r="G1846">
        <v>58</v>
      </c>
      <c r="H1846">
        <v>0</v>
      </c>
      <c r="I1846" t="s">
        <v>29</v>
      </c>
      <c r="J1846">
        <v>89.3</v>
      </c>
      <c r="K1846" s="1">
        <v>44511</v>
      </c>
      <c r="L1846">
        <v>65</v>
      </c>
      <c r="M1846">
        <v>0.16</v>
      </c>
      <c r="N1846">
        <f>IF(E1846="",Data_Validation!$B$1,E1846)</f>
        <v>50.36</v>
      </c>
      <c r="O1846">
        <f>IF(J1846="",Data_Validation!$B$2,J1846)</f>
        <v>89.3</v>
      </c>
      <c r="P1846">
        <f t="shared" si="252"/>
        <v>1</v>
      </c>
      <c r="Q1846" s="2">
        <f>CustomerData[[#This Row],[avg_order_value_clean]]*CustomerData[[#This Row],[total_orders]]</f>
        <v>705.04</v>
      </c>
      <c r="R1846" s="2" t="str">
        <f t="shared" si="260"/>
        <v>At Risk</v>
      </c>
      <c r="S1846" s="2" t="str">
        <f t="shared" si="253"/>
        <v>Low Risk</v>
      </c>
      <c r="T1846" s="2" t="str">
        <f t="shared" si="254"/>
        <v>55+</v>
      </c>
      <c r="U1846" s="1">
        <f t="shared" ca="1" si="255"/>
        <v>1750</v>
      </c>
      <c r="V1846" s="2" t="str">
        <f t="shared" si="256"/>
        <v>Medium Loyalty</v>
      </c>
      <c r="W1846" s="2" t="str">
        <f t="shared" si="257"/>
        <v>Legitimate</v>
      </c>
      <c r="X1846" s="2" t="str">
        <f>IF(Q1846&lt;Data_Validation!$B$8,"Low Value",IF(Q1846&lt;Data_Validation!$B$9,"Medium Value","High Value"))</f>
        <v>Low Value</v>
      </c>
      <c r="Y1846" s="2" t="str">
        <f t="shared" si="258"/>
        <v>Stable</v>
      </c>
      <c r="Z1846" s="2" t="str">
        <f t="shared" si="259"/>
        <v>Check Data</v>
      </c>
    </row>
    <row r="1847" spans="1:26" x14ac:dyDescent="0.3">
      <c r="A1847" t="s">
        <v>1686</v>
      </c>
      <c r="B1847">
        <v>46</v>
      </c>
      <c r="C1847" t="s">
        <v>21</v>
      </c>
      <c r="D1847" t="s">
        <v>50</v>
      </c>
      <c r="E1847">
        <v>170.36</v>
      </c>
      <c r="F1847">
        <v>12</v>
      </c>
      <c r="G1847">
        <v>230</v>
      </c>
      <c r="H1847">
        <v>0</v>
      </c>
      <c r="I1847" t="s">
        <v>16</v>
      </c>
      <c r="J1847">
        <v>23.8</v>
      </c>
      <c r="K1847" s="1">
        <v>44454</v>
      </c>
      <c r="L1847">
        <v>85</v>
      </c>
      <c r="M1847">
        <v>0.26</v>
      </c>
      <c r="N1847">
        <f>IF(E1847="",Data_Validation!$B$1,E1847)</f>
        <v>170.36</v>
      </c>
      <c r="O1847">
        <f>IF(J1847="",Data_Validation!$B$2,J1847)</f>
        <v>23.8</v>
      </c>
      <c r="P1847">
        <f t="shared" si="252"/>
        <v>1</v>
      </c>
      <c r="Q1847" s="2">
        <f>CustomerData[[#This Row],[avg_order_value_clean]]*CustomerData[[#This Row],[total_orders]]</f>
        <v>2044.3200000000002</v>
      </c>
      <c r="R1847" s="2" t="str">
        <f t="shared" si="260"/>
        <v>Inactive</v>
      </c>
      <c r="S1847" s="2" t="str">
        <f t="shared" si="253"/>
        <v>Medium Risk</v>
      </c>
      <c r="T1847" s="2" t="str">
        <f t="shared" si="254"/>
        <v>45-54</v>
      </c>
      <c r="U1847" s="1">
        <f t="shared" ca="1" si="255"/>
        <v>1807</v>
      </c>
      <c r="V1847" s="2" t="str">
        <f t="shared" si="256"/>
        <v>High Loyalty</v>
      </c>
      <c r="W1847" s="2" t="str">
        <f t="shared" si="257"/>
        <v>Legitimate</v>
      </c>
      <c r="X1847" s="2" t="str">
        <f>IF(Q1847&lt;Data_Validation!$B$8,"Low Value",IF(Q1847&lt;Data_Validation!$B$9,"Medium Value","High Value"))</f>
        <v>High Value</v>
      </c>
      <c r="Y1847" s="2" t="str">
        <f t="shared" si="258"/>
        <v>High Value - Maintain</v>
      </c>
      <c r="Z1847" s="2" t="str">
        <f t="shared" si="259"/>
        <v>Check Data</v>
      </c>
    </row>
    <row r="1848" spans="1:26" x14ac:dyDescent="0.3">
      <c r="A1848" t="s">
        <v>1687</v>
      </c>
      <c r="B1848">
        <v>25</v>
      </c>
      <c r="C1848" t="s">
        <v>14</v>
      </c>
      <c r="D1848" t="s">
        <v>52</v>
      </c>
      <c r="E1848">
        <v>99.75</v>
      </c>
      <c r="F1848">
        <v>15</v>
      </c>
      <c r="G1848">
        <v>284</v>
      </c>
      <c r="H1848">
        <v>0</v>
      </c>
      <c r="I1848" t="s">
        <v>19</v>
      </c>
      <c r="J1848">
        <v>53.8</v>
      </c>
      <c r="K1848" s="1">
        <v>44077</v>
      </c>
      <c r="L1848">
        <v>57</v>
      </c>
      <c r="M1848">
        <v>0.49</v>
      </c>
      <c r="N1848">
        <f>IF(E1848="",Data_Validation!$B$1,E1848)</f>
        <v>99.75</v>
      </c>
      <c r="O1848">
        <f>IF(J1848="",Data_Validation!$B$2,J1848)</f>
        <v>53.8</v>
      </c>
      <c r="P1848">
        <f t="shared" si="252"/>
        <v>1</v>
      </c>
      <c r="Q1848" s="2">
        <f>CustomerData[[#This Row],[avg_order_value_clean]]*CustomerData[[#This Row],[total_orders]]</f>
        <v>1496.25</v>
      </c>
      <c r="R1848" s="2" t="str">
        <f t="shared" si="260"/>
        <v>Inactive</v>
      </c>
      <c r="S1848" s="2" t="str">
        <f t="shared" si="253"/>
        <v>Medium Risk</v>
      </c>
      <c r="T1848" s="2" t="str">
        <f t="shared" si="254"/>
        <v>25-34</v>
      </c>
      <c r="U1848" s="1">
        <f t="shared" ca="1" si="255"/>
        <v>2184</v>
      </c>
      <c r="V1848" s="2" t="str">
        <f t="shared" si="256"/>
        <v>Medium Loyalty</v>
      </c>
      <c r="W1848" s="2" t="str">
        <f t="shared" si="257"/>
        <v>Legitimate</v>
      </c>
      <c r="X1848" s="2" t="str">
        <f>IF(Q1848&lt;Data_Validation!$B$8,"Low Value",IF(Q1848&lt;Data_Validation!$B$9,"Medium Value","High Value"))</f>
        <v>Low Value</v>
      </c>
      <c r="Y1848" s="2" t="str">
        <f t="shared" si="258"/>
        <v>Stable</v>
      </c>
      <c r="Z1848" s="2" t="str">
        <f t="shared" si="259"/>
        <v>Check Data</v>
      </c>
    </row>
    <row r="1849" spans="1:26" x14ac:dyDescent="0.3">
      <c r="A1849" t="s">
        <v>1688</v>
      </c>
      <c r="B1849">
        <v>54</v>
      </c>
      <c r="C1849" t="s">
        <v>21</v>
      </c>
      <c r="D1849" t="s">
        <v>44</v>
      </c>
      <c r="E1849">
        <v>12.5</v>
      </c>
      <c r="F1849">
        <v>10</v>
      </c>
      <c r="G1849">
        <v>182</v>
      </c>
      <c r="H1849">
        <v>0</v>
      </c>
      <c r="I1849" t="s">
        <v>16</v>
      </c>
      <c r="J1849">
        <v>98.5</v>
      </c>
      <c r="K1849" s="1">
        <v>44143</v>
      </c>
      <c r="L1849">
        <v>24</v>
      </c>
      <c r="M1849">
        <v>0.31</v>
      </c>
      <c r="N1849">
        <f>IF(E1849="",Data_Validation!$B$1,E1849)</f>
        <v>12.5</v>
      </c>
      <c r="O1849">
        <f>IF(J1849="",Data_Validation!$B$2,J1849)</f>
        <v>98.5</v>
      </c>
      <c r="P1849">
        <f t="shared" si="252"/>
        <v>1</v>
      </c>
      <c r="Q1849" s="2">
        <f>CustomerData[[#This Row],[avg_order_value_clean]]*CustomerData[[#This Row],[total_orders]]</f>
        <v>125</v>
      </c>
      <c r="R1849" s="2" t="str">
        <f t="shared" si="260"/>
        <v>Inactive</v>
      </c>
      <c r="S1849" s="2" t="str">
        <f t="shared" si="253"/>
        <v>Medium Risk</v>
      </c>
      <c r="T1849" s="2" t="str">
        <f t="shared" si="254"/>
        <v>45-54</v>
      </c>
      <c r="U1849" s="1">
        <f t="shared" ca="1" si="255"/>
        <v>2118</v>
      </c>
      <c r="V1849" s="2" t="str">
        <f t="shared" si="256"/>
        <v>Low Loyalty</v>
      </c>
      <c r="W1849" s="2" t="str">
        <f t="shared" si="257"/>
        <v>Legitimate</v>
      </c>
      <c r="X1849" s="2" t="str">
        <f>IF(Q1849&lt;Data_Validation!$B$8,"Low Value",IF(Q1849&lt;Data_Validation!$B$9,"Medium Value","High Value"))</f>
        <v>Low Value</v>
      </c>
      <c r="Y1849" s="2" t="str">
        <f t="shared" si="258"/>
        <v>Stable</v>
      </c>
      <c r="Z1849" s="2" t="str">
        <f t="shared" si="259"/>
        <v>Check Data</v>
      </c>
    </row>
    <row r="1850" spans="1:26" x14ac:dyDescent="0.3">
      <c r="A1850" t="s">
        <v>92</v>
      </c>
      <c r="B1850">
        <v>66</v>
      </c>
      <c r="C1850" t="s">
        <v>25</v>
      </c>
      <c r="D1850" t="s">
        <v>50</v>
      </c>
      <c r="F1850">
        <v>14</v>
      </c>
      <c r="G1850">
        <v>100</v>
      </c>
      <c r="H1850">
        <v>0</v>
      </c>
      <c r="I1850" t="s">
        <v>29</v>
      </c>
      <c r="J1850">
        <v>33.200000000000003</v>
      </c>
      <c r="K1850" s="1">
        <v>45708</v>
      </c>
      <c r="L1850">
        <v>44</v>
      </c>
      <c r="M1850">
        <v>0.2</v>
      </c>
      <c r="N1850">
        <f>IF(E1850="",Data_Validation!$B$1,E1850)</f>
        <v>250</v>
      </c>
      <c r="O1850">
        <f>IF(J1850="",Data_Validation!$B$2,J1850)</f>
        <v>33.200000000000003</v>
      </c>
      <c r="P1850">
        <f t="shared" si="252"/>
        <v>2</v>
      </c>
      <c r="Q1850" s="2">
        <f>CustomerData[[#This Row],[avg_order_value_clean]]*CustomerData[[#This Row],[total_orders]]</f>
        <v>3500</v>
      </c>
      <c r="R1850" s="2" t="str">
        <f t="shared" si="260"/>
        <v>Inactive</v>
      </c>
      <c r="S1850" s="2" t="str">
        <f t="shared" si="253"/>
        <v>Medium Risk</v>
      </c>
      <c r="T1850" s="2" t="str">
        <f t="shared" si="254"/>
        <v>55+</v>
      </c>
      <c r="U1850" s="1">
        <f t="shared" ca="1" si="255"/>
        <v>553</v>
      </c>
      <c r="V1850" s="2" t="str">
        <f t="shared" si="256"/>
        <v>Medium Loyalty</v>
      </c>
      <c r="W1850" s="2" t="str">
        <f t="shared" si="257"/>
        <v>Legitimate</v>
      </c>
      <c r="X1850" s="2" t="str">
        <f>IF(Q1850&lt;Data_Validation!$B$8,"Low Value",IF(Q1850&lt;Data_Validation!$B$9,"Medium Value","High Value"))</f>
        <v>High Value</v>
      </c>
      <c r="Y1850" s="2" t="str">
        <f t="shared" si="258"/>
        <v>High Value - Maintain</v>
      </c>
      <c r="Z1850" s="2" t="str">
        <f t="shared" si="259"/>
        <v>Check Data</v>
      </c>
    </row>
    <row r="1851" spans="1:26" x14ac:dyDescent="0.3">
      <c r="A1851" t="s">
        <v>1689</v>
      </c>
      <c r="B1851">
        <v>69</v>
      </c>
      <c r="C1851" t="s">
        <v>21</v>
      </c>
      <c r="D1851" t="s">
        <v>15</v>
      </c>
      <c r="E1851">
        <v>32.200000000000003</v>
      </c>
      <c r="F1851">
        <v>10</v>
      </c>
      <c r="G1851">
        <v>113</v>
      </c>
      <c r="H1851">
        <v>0</v>
      </c>
      <c r="I1851" t="s">
        <v>29</v>
      </c>
      <c r="K1851" s="1">
        <v>45482</v>
      </c>
      <c r="L1851">
        <v>68</v>
      </c>
      <c r="M1851">
        <v>0.44</v>
      </c>
      <c r="N1851">
        <f>IF(E1851="",Data_Validation!$B$1,E1851)</f>
        <v>32.200000000000003</v>
      </c>
      <c r="O1851">
        <f>IF(J1851="",Data_Validation!$B$2,J1851)</f>
        <v>250</v>
      </c>
      <c r="P1851">
        <f t="shared" si="252"/>
        <v>1</v>
      </c>
      <c r="Q1851" s="2">
        <f>CustomerData[[#This Row],[avg_order_value_clean]]*CustomerData[[#This Row],[total_orders]]</f>
        <v>322</v>
      </c>
      <c r="R1851" s="2" t="str">
        <f t="shared" si="260"/>
        <v>Inactive</v>
      </c>
      <c r="S1851" s="2" t="str">
        <f t="shared" si="253"/>
        <v>Medium Risk</v>
      </c>
      <c r="T1851" s="2" t="str">
        <f t="shared" si="254"/>
        <v>55+</v>
      </c>
      <c r="U1851" s="1">
        <f t="shared" ca="1" si="255"/>
        <v>779</v>
      </c>
      <c r="V1851" s="2" t="str">
        <f t="shared" si="256"/>
        <v>Medium Loyalty</v>
      </c>
      <c r="W1851" s="2" t="str">
        <f t="shared" si="257"/>
        <v>Legitimate</v>
      </c>
      <c r="X1851" s="2" t="str">
        <f>IF(Q1851&lt;Data_Validation!$B$8,"Low Value",IF(Q1851&lt;Data_Validation!$B$9,"Medium Value","High Value"))</f>
        <v>Low Value</v>
      </c>
      <c r="Y1851" s="2" t="str">
        <f t="shared" si="258"/>
        <v>Stable</v>
      </c>
      <c r="Z1851" s="2" t="str">
        <f t="shared" si="259"/>
        <v>Check Data</v>
      </c>
    </row>
    <row r="1852" spans="1:26" x14ac:dyDescent="0.3">
      <c r="A1852" t="s">
        <v>1690</v>
      </c>
      <c r="B1852">
        <v>50</v>
      </c>
      <c r="C1852" t="s">
        <v>25</v>
      </c>
      <c r="D1852" t="s">
        <v>18</v>
      </c>
      <c r="E1852">
        <v>57.06</v>
      </c>
      <c r="F1852">
        <v>12</v>
      </c>
      <c r="G1852">
        <v>41</v>
      </c>
      <c r="H1852">
        <v>0</v>
      </c>
      <c r="I1852" t="s">
        <v>40</v>
      </c>
      <c r="J1852">
        <v>71.8</v>
      </c>
      <c r="K1852" s="1">
        <v>45544</v>
      </c>
      <c r="L1852">
        <v>6</v>
      </c>
      <c r="M1852">
        <v>0.6</v>
      </c>
      <c r="N1852">
        <f>IF(E1852="",Data_Validation!$B$1,E1852)</f>
        <v>57.06</v>
      </c>
      <c r="O1852">
        <f>IF(J1852="",Data_Validation!$B$2,J1852)</f>
        <v>71.8</v>
      </c>
      <c r="P1852">
        <f t="shared" si="252"/>
        <v>2</v>
      </c>
      <c r="Q1852" s="2">
        <f>CustomerData[[#This Row],[avg_order_value_clean]]*CustomerData[[#This Row],[total_orders]]</f>
        <v>684.72</v>
      </c>
      <c r="R1852" s="2" t="str">
        <f t="shared" si="260"/>
        <v>At Risk</v>
      </c>
      <c r="S1852" s="2" t="str">
        <f t="shared" si="253"/>
        <v>High Risk</v>
      </c>
      <c r="T1852" s="2" t="str">
        <f t="shared" si="254"/>
        <v>45-54</v>
      </c>
      <c r="U1852" s="1">
        <f t="shared" ca="1" si="255"/>
        <v>717</v>
      </c>
      <c r="V1852" s="2" t="str">
        <f t="shared" si="256"/>
        <v>Low Loyalty</v>
      </c>
      <c r="W1852" s="2" t="str">
        <f t="shared" si="257"/>
        <v>Legitimate</v>
      </c>
      <c r="X1852" s="2" t="str">
        <f>IF(Q1852&lt;Data_Validation!$B$8,"Low Value",IF(Q1852&lt;Data_Validation!$B$9,"Medium Value","High Value"))</f>
        <v>Low Value</v>
      </c>
      <c r="Y1852" s="2" t="str">
        <f t="shared" si="258"/>
        <v>At Risk - Develop</v>
      </c>
      <c r="Z1852" s="2" t="str">
        <f t="shared" si="259"/>
        <v>Check Data</v>
      </c>
    </row>
    <row r="1853" spans="1:26" x14ac:dyDescent="0.3">
      <c r="A1853" t="s">
        <v>1139</v>
      </c>
      <c r="B1853">
        <v>39</v>
      </c>
      <c r="C1853" t="s">
        <v>25</v>
      </c>
      <c r="D1853" t="s">
        <v>22</v>
      </c>
      <c r="E1853">
        <v>21.14</v>
      </c>
      <c r="F1853">
        <v>11</v>
      </c>
      <c r="G1853">
        <v>28</v>
      </c>
      <c r="H1853">
        <v>0</v>
      </c>
      <c r="I1853" t="s">
        <v>40</v>
      </c>
      <c r="J1853">
        <v>50.3</v>
      </c>
      <c r="K1853" s="1">
        <v>45076</v>
      </c>
      <c r="L1853">
        <v>67</v>
      </c>
      <c r="M1853">
        <v>0.17</v>
      </c>
      <c r="N1853">
        <f>IF(E1853="",Data_Validation!$B$1,E1853)</f>
        <v>21.14</v>
      </c>
      <c r="O1853">
        <f>IF(J1853="",Data_Validation!$B$2,J1853)</f>
        <v>50.3</v>
      </c>
      <c r="P1853">
        <f t="shared" si="252"/>
        <v>3</v>
      </c>
      <c r="Q1853" s="2">
        <f>CustomerData[[#This Row],[avg_order_value_clean]]*CustomerData[[#This Row],[total_orders]]</f>
        <v>232.54000000000002</v>
      </c>
      <c r="R1853" s="2" t="str">
        <f t="shared" si="260"/>
        <v>Active</v>
      </c>
      <c r="S1853" s="2" t="str">
        <f t="shared" si="253"/>
        <v>Low Risk</v>
      </c>
      <c r="T1853" s="2" t="str">
        <f t="shared" si="254"/>
        <v>35-44</v>
      </c>
      <c r="U1853" s="1">
        <f t="shared" ca="1" si="255"/>
        <v>1185</v>
      </c>
      <c r="V1853" s="2" t="str">
        <f t="shared" si="256"/>
        <v>Medium Loyalty</v>
      </c>
      <c r="W1853" s="2" t="str">
        <f t="shared" si="257"/>
        <v>Legitimate</v>
      </c>
      <c r="X1853" s="2" t="str">
        <f>IF(Q1853&lt;Data_Validation!$B$8,"Low Value",IF(Q1853&lt;Data_Validation!$B$9,"Medium Value","High Value"))</f>
        <v>Low Value</v>
      </c>
      <c r="Y1853" s="2" t="str">
        <f t="shared" si="258"/>
        <v>Stable</v>
      </c>
      <c r="Z1853" s="2" t="str">
        <f t="shared" si="259"/>
        <v>Check Data</v>
      </c>
    </row>
    <row r="1854" spans="1:26" x14ac:dyDescent="0.3">
      <c r="A1854" t="s">
        <v>1691</v>
      </c>
      <c r="B1854">
        <v>67</v>
      </c>
      <c r="C1854" t="s">
        <v>14</v>
      </c>
      <c r="D1854" t="s">
        <v>22</v>
      </c>
      <c r="E1854">
        <v>72.709999999999994</v>
      </c>
      <c r="F1854">
        <v>14</v>
      </c>
      <c r="G1854">
        <v>276</v>
      </c>
      <c r="H1854">
        <v>0</v>
      </c>
      <c r="I1854" t="s">
        <v>19</v>
      </c>
      <c r="J1854">
        <v>94</v>
      </c>
      <c r="K1854" s="1">
        <v>45519</v>
      </c>
      <c r="L1854">
        <v>34</v>
      </c>
      <c r="M1854">
        <v>0.4</v>
      </c>
      <c r="N1854">
        <f>IF(E1854="",Data_Validation!$B$1,E1854)</f>
        <v>72.709999999999994</v>
      </c>
      <c r="O1854">
        <f>IF(J1854="",Data_Validation!$B$2,J1854)</f>
        <v>94</v>
      </c>
      <c r="P1854">
        <f t="shared" si="252"/>
        <v>2</v>
      </c>
      <c r="Q1854" s="2">
        <f>CustomerData[[#This Row],[avg_order_value_clean]]*CustomerData[[#This Row],[total_orders]]</f>
        <v>1017.9399999999999</v>
      </c>
      <c r="R1854" s="2" t="str">
        <f t="shared" si="260"/>
        <v>Inactive</v>
      </c>
      <c r="S1854" s="2" t="str">
        <f t="shared" si="253"/>
        <v>Medium Risk</v>
      </c>
      <c r="T1854" s="2" t="str">
        <f t="shared" si="254"/>
        <v>55+</v>
      </c>
      <c r="U1854" s="1">
        <f t="shared" ca="1" si="255"/>
        <v>742</v>
      </c>
      <c r="V1854" s="2" t="str">
        <f t="shared" si="256"/>
        <v>Low Loyalty</v>
      </c>
      <c r="W1854" s="2" t="str">
        <f t="shared" si="257"/>
        <v>Legitimate</v>
      </c>
      <c r="X1854" s="2" t="str">
        <f>IF(Q1854&lt;Data_Validation!$B$8,"Low Value",IF(Q1854&lt;Data_Validation!$B$9,"Medium Value","High Value"))</f>
        <v>Low Value</v>
      </c>
      <c r="Y1854" s="2" t="str">
        <f t="shared" si="258"/>
        <v>Stable</v>
      </c>
      <c r="Z1854" s="2" t="str">
        <f t="shared" si="259"/>
        <v>Check Data</v>
      </c>
    </row>
    <row r="1855" spans="1:26" x14ac:dyDescent="0.3">
      <c r="A1855" t="s">
        <v>1692</v>
      </c>
      <c r="B1855">
        <v>64</v>
      </c>
      <c r="C1855" t="s">
        <v>14</v>
      </c>
      <c r="D1855" t="s">
        <v>35</v>
      </c>
      <c r="E1855">
        <v>307.41000000000003</v>
      </c>
      <c r="F1855">
        <v>5</v>
      </c>
      <c r="G1855">
        <v>96</v>
      </c>
      <c r="H1855">
        <v>0</v>
      </c>
      <c r="I1855" t="s">
        <v>23</v>
      </c>
      <c r="J1855">
        <v>57.5</v>
      </c>
      <c r="K1855" s="1">
        <v>45335</v>
      </c>
      <c r="L1855">
        <v>25</v>
      </c>
      <c r="M1855">
        <v>0.35</v>
      </c>
      <c r="N1855">
        <f>IF(E1855="",Data_Validation!$B$1,E1855)</f>
        <v>307.41000000000003</v>
      </c>
      <c r="O1855">
        <f>IF(J1855="",Data_Validation!$B$2,J1855)</f>
        <v>57.5</v>
      </c>
      <c r="P1855">
        <f t="shared" si="252"/>
        <v>1</v>
      </c>
      <c r="Q1855" s="2">
        <f>CustomerData[[#This Row],[avg_order_value_clean]]*CustomerData[[#This Row],[total_orders]]</f>
        <v>1537.0500000000002</v>
      </c>
      <c r="R1855" s="2" t="str">
        <f t="shared" si="260"/>
        <v>Inactive</v>
      </c>
      <c r="S1855" s="2" t="str">
        <f t="shared" si="253"/>
        <v>Medium Risk</v>
      </c>
      <c r="T1855" s="2" t="str">
        <f t="shared" si="254"/>
        <v>55+</v>
      </c>
      <c r="U1855" s="1">
        <f t="shared" ca="1" si="255"/>
        <v>926</v>
      </c>
      <c r="V1855" s="2" t="str">
        <f t="shared" si="256"/>
        <v>Low Loyalty</v>
      </c>
      <c r="W1855" s="2" t="str">
        <f t="shared" si="257"/>
        <v>Legitimate</v>
      </c>
      <c r="X1855" s="2" t="str">
        <f>IF(Q1855&lt;Data_Validation!$B$8,"Low Value",IF(Q1855&lt;Data_Validation!$B$9,"Medium Value","High Value"))</f>
        <v>High Value</v>
      </c>
      <c r="Y1855" s="2" t="str">
        <f t="shared" si="258"/>
        <v>High Value - Maintain</v>
      </c>
      <c r="Z1855" s="2" t="str">
        <f t="shared" si="259"/>
        <v>Check Data</v>
      </c>
    </row>
    <row r="1856" spans="1:26" x14ac:dyDescent="0.3">
      <c r="A1856" t="s">
        <v>1693</v>
      </c>
      <c r="B1856">
        <v>22</v>
      </c>
      <c r="C1856" t="s">
        <v>21</v>
      </c>
      <c r="D1856" t="s">
        <v>15</v>
      </c>
      <c r="E1856">
        <v>68.569999999999993</v>
      </c>
      <c r="F1856">
        <v>8</v>
      </c>
      <c r="G1856">
        <v>190</v>
      </c>
      <c r="H1856">
        <v>1</v>
      </c>
      <c r="I1856" t="s">
        <v>23</v>
      </c>
      <c r="J1856">
        <v>51.1</v>
      </c>
      <c r="K1856" s="1">
        <v>45353</v>
      </c>
      <c r="L1856">
        <v>27</v>
      </c>
      <c r="M1856">
        <v>0.3</v>
      </c>
      <c r="N1856">
        <f>IF(E1856="",Data_Validation!$B$1,E1856)</f>
        <v>68.569999999999993</v>
      </c>
      <c r="O1856">
        <f>IF(J1856="",Data_Validation!$B$2,J1856)</f>
        <v>51.1</v>
      </c>
      <c r="P1856">
        <f t="shared" si="252"/>
        <v>1</v>
      </c>
      <c r="Q1856" s="2">
        <f>CustomerData[[#This Row],[avg_order_value_clean]]*CustomerData[[#This Row],[total_orders]]</f>
        <v>548.55999999999995</v>
      </c>
      <c r="R1856" s="2" t="str">
        <f t="shared" si="260"/>
        <v>Inactive</v>
      </c>
      <c r="S1856" s="2" t="str">
        <f t="shared" si="253"/>
        <v>Medium Risk</v>
      </c>
      <c r="T1856" s="2" t="str">
        <f t="shared" si="254"/>
        <v>Under 25</v>
      </c>
      <c r="U1856" s="1">
        <f t="shared" ca="1" si="255"/>
        <v>908</v>
      </c>
      <c r="V1856" s="2" t="str">
        <f t="shared" si="256"/>
        <v>Low Loyalty</v>
      </c>
      <c r="W1856" s="2" t="str">
        <f t="shared" si="257"/>
        <v>Fraudulent</v>
      </c>
      <c r="X1856" s="2" t="str">
        <f>IF(Q1856&lt;Data_Validation!$B$8,"Low Value",IF(Q1856&lt;Data_Validation!$B$9,"Medium Value","High Value"))</f>
        <v>Low Value</v>
      </c>
      <c r="Y1856" s="2" t="str">
        <f t="shared" si="258"/>
        <v>Stable</v>
      </c>
      <c r="Z1856" s="2" t="str">
        <f t="shared" si="259"/>
        <v>Check Data</v>
      </c>
    </row>
    <row r="1857" spans="1:26" x14ac:dyDescent="0.3">
      <c r="A1857" t="s">
        <v>663</v>
      </c>
      <c r="B1857">
        <v>56</v>
      </c>
      <c r="C1857" t="s">
        <v>14</v>
      </c>
      <c r="D1857" t="s">
        <v>18</v>
      </c>
      <c r="E1857">
        <v>197.58</v>
      </c>
      <c r="F1857">
        <v>10</v>
      </c>
      <c r="G1857">
        <v>318</v>
      </c>
      <c r="H1857">
        <v>0</v>
      </c>
      <c r="I1857" t="s">
        <v>29</v>
      </c>
      <c r="J1857">
        <v>91.5</v>
      </c>
      <c r="K1857" s="1">
        <v>45346</v>
      </c>
      <c r="L1857">
        <v>18</v>
      </c>
      <c r="M1857">
        <v>0.39</v>
      </c>
      <c r="N1857">
        <f>IF(E1857="",Data_Validation!$B$1,E1857)</f>
        <v>197.58</v>
      </c>
      <c r="O1857">
        <f>IF(J1857="",Data_Validation!$B$2,J1857)</f>
        <v>91.5</v>
      </c>
      <c r="P1857">
        <f t="shared" si="252"/>
        <v>3</v>
      </c>
      <c r="Q1857" s="2">
        <f>CustomerData[[#This Row],[avg_order_value_clean]]*CustomerData[[#This Row],[total_orders]]</f>
        <v>1975.8000000000002</v>
      </c>
      <c r="R1857" s="2" t="str">
        <f t="shared" si="260"/>
        <v>Inactive</v>
      </c>
      <c r="S1857" s="2" t="str">
        <f t="shared" si="253"/>
        <v>Medium Risk</v>
      </c>
      <c r="T1857" s="2" t="str">
        <f t="shared" si="254"/>
        <v>55+</v>
      </c>
      <c r="U1857" s="1">
        <f t="shared" ca="1" si="255"/>
        <v>915</v>
      </c>
      <c r="V1857" s="2" t="str">
        <f t="shared" si="256"/>
        <v>Low Loyalty</v>
      </c>
      <c r="W1857" s="2" t="str">
        <f t="shared" si="257"/>
        <v>Legitimate</v>
      </c>
      <c r="X1857" s="2" t="str">
        <f>IF(Q1857&lt;Data_Validation!$B$8,"Low Value",IF(Q1857&lt;Data_Validation!$B$9,"Medium Value","High Value"))</f>
        <v>High Value</v>
      </c>
      <c r="Y1857" s="2" t="str">
        <f t="shared" si="258"/>
        <v>High Value - Maintain</v>
      </c>
      <c r="Z1857" s="2" t="str">
        <f t="shared" si="259"/>
        <v>Check Data</v>
      </c>
    </row>
    <row r="1858" spans="1:26" x14ac:dyDescent="0.3">
      <c r="A1858" t="s">
        <v>884</v>
      </c>
      <c r="B1858">
        <v>35</v>
      </c>
      <c r="C1858" t="s">
        <v>21</v>
      </c>
      <c r="D1858" t="s">
        <v>50</v>
      </c>
      <c r="F1858">
        <v>10</v>
      </c>
      <c r="G1858">
        <v>37</v>
      </c>
      <c r="H1858">
        <v>0</v>
      </c>
      <c r="I1858" t="s">
        <v>29</v>
      </c>
      <c r="J1858">
        <v>38</v>
      </c>
      <c r="K1858" s="1">
        <v>45076</v>
      </c>
      <c r="L1858">
        <v>5</v>
      </c>
      <c r="M1858">
        <v>0.37</v>
      </c>
      <c r="N1858">
        <f>IF(E1858="",Data_Validation!$B$1,E1858)</f>
        <v>250</v>
      </c>
      <c r="O1858">
        <f>IF(J1858="",Data_Validation!$B$2,J1858)</f>
        <v>38</v>
      </c>
      <c r="P1858">
        <f t="shared" ref="P1858:P1921" si="261">COUNTIF($A$2:$A$5001,A1858)</f>
        <v>3</v>
      </c>
      <c r="Q1858" s="2">
        <f>CustomerData[[#This Row],[avg_order_value_clean]]*CustomerData[[#This Row],[total_orders]]</f>
        <v>2500</v>
      </c>
      <c r="R1858" s="2" t="str">
        <f t="shared" si="260"/>
        <v>At Risk</v>
      </c>
      <c r="S1858" s="2" t="str">
        <f t="shared" ref="S1858:S1921" si="262">IF(M1858&lt;0.2,"Low Risk",IF(M1858&lt;0.5,"Medium Risk","High Risk"))</f>
        <v>Medium Risk</v>
      </c>
      <c r="T1858" s="2" t="str">
        <f t="shared" ref="T1858:T1921" si="263">IF(B1858&lt;25,"Under 25",IF(B1858&lt;35,"25-34",IF(B1858&lt;45,"35-44",IF(B1858&lt;55,"45-54","55+"))))</f>
        <v>35-44</v>
      </c>
      <c r="U1858" s="1">
        <f t="shared" ref="U1858:U1921" ca="1" si="264">TODAY()-K1858</f>
        <v>1185</v>
      </c>
      <c r="V1858" s="2" t="str">
        <f t="shared" ref="V1858:V1921" si="265">IF(L1858&lt;40,"Low Loyalty",IF(L1858&lt;70,"Medium Loyalty","High Loyalty"))</f>
        <v>Low Loyalty</v>
      </c>
      <c r="W1858" s="2" t="str">
        <f t="shared" ref="W1858:W1921" si="266">IF(H1858=1,"Fraudulent","Legitimate")</f>
        <v>Legitimate</v>
      </c>
      <c r="X1858" s="2" t="str">
        <f>IF(Q1858&lt;Data_Validation!$B$8,"Low Value",IF(Q1858&lt;Data_Validation!$B$9,"Medium Value","High Value"))</f>
        <v>High Value</v>
      </c>
      <c r="Y1858" s="2" t="str">
        <f t="shared" ref="Y1858:Y1921" si="267">IF(AND(X1858="High Value",S1858="High Risk"),"Critical - Retain",IF(AND(X1858="High Value",S1858&lt;&gt;"High Risk"),"High Value - Maintain",IF(AND(X1858&lt;&gt;"High Value",S1858="High Risk"),"At Risk - Develop","Stable")))</f>
        <v>High Value - Maintain</v>
      </c>
      <c r="Z1858" s="2" t="str">
        <f t="shared" ref="Z1858:Z1921" si="268">IF(OR(B1858&lt;18,F1858&lt;0,N1858&lt;0,O1858&lt;0,O1858&gt;1,M1858&lt;0,M1858&gt;1),"Check Data","Valid")</f>
        <v>Check Data</v>
      </c>
    </row>
    <row r="1859" spans="1:26" x14ac:dyDescent="0.3">
      <c r="A1859" t="s">
        <v>1694</v>
      </c>
      <c r="B1859">
        <v>55</v>
      </c>
      <c r="C1859" t="s">
        <v>21</v>
      </c>
      <c r="D1859" t="s">
        <v>18</v>
      </c>
      <c r="E1859">
        <v>55.37</v>
      </c>
      <c r="F1859">
        <v>10</v>
      </c>
      <c r="G1859">
        <v>206</v>
      </c>
      <c r="H1859">
        <v>0</v>
      </c>
      <c r="I1859" t="s">
        <v>40</v>
      </c>
      <c r="J1859">
        <v>59.7</v>
      </c>
      <c r="K1859" s="1">
        <v>45404</v>
      </c>
      <c r="L1859">
        <v>88</v>
      </c>
      <c r="M1859">
        <v>0.08</v>
      </c>
      <c r="N1859">
        <f>IF(E1859="",Data_Validation!$B$1,E1859)</f>
        <v>55.37</v>
      </c>
      <c r="O1859">
        <f>IF(J1859="",Data_Validation!$B$2,J1859)</f>
        <v>59.7</v>
      </c>
      <c r="P1859">
        <f t="shared" si="261"/>
        <v>2</v>
      </c>
      <c r="Q1859" s="2">
        <f>CustomerData[[#This Row],[avg_order_value_clean]]*CustomerData[[#This Row],[total_orders]]</f>
        <v>553.69999999999993</v>
      </c>
      <c r="R1859" s="2" t="str">
        <f t="shared" ref="R1859:R1922" si="269">IF(G1859&lt;=30,"Active",IF(G1859&lt;=90,"At Risk","Inactive"))</f>
        <v>Inactive</v>
      </c>
      <c r="S1859" s="2" t="str">
        <f t="shared" si="262"/>
        <v>Low Risk</v>
      </c>
      <c r="T1859" s="2" t="str">
        <f t="shared" si="263"/>
        <v>55+</v>
      </c>
      <c r="U1859" s="1">
        <f t="shared" ca="1" si="264"/>
        <v>857</v>
      </c>
      <c r="V1859" s="2" t="str">
        <f t="shared" si="265"/>
        <v>High Loyalty</v>
      </c>
      <c r="W1859" s="2" t="str">
        <f t="shared" si="266"/>
        <v>Legitimate</v>
      </c>
      <c r="X1859" s="2" t="str">
        <f>IF(Q1859&lt;Data_Validation!$B$8,"Low Value",IF(Q1859&lt;Data_Validation!$B$9,"Medium Value","High Value"))</f>
        <v>Low Value</v>
      </c>
      <c r="Y1859" s="2" t="str">
        <f t="shared" si="267"/>
        <v>Stable</v>
      </c>
      <c r="Z1859" s="2" t="str">
        <f t="shared" si="268"/>
        <v>Check Data</v>
      </c>
    </row>
    <row r="1860" spans="1:26" x14ac:dyDescent="0.3">
      <c r="A1860" t="s">
        <v>1695</v>
      </c>
      <c r="B1860">
        <v>71</v>
      </c>
      <c r="C1860" t="s">
        <v>14</v>
      </c>
      <c r="D1860" t="s">
        <v>26</v>
      </c>
      <c r="E1860">
        <v>74.78</v>
      </c>
      <c r="F1860">
        <v>15</v>
      </c>
      <c r="G1860">
        <v>193</v>
      </c>
      <c r="H1860">
        <v>0</v>
      </c>
      <c r="I1860" t="s">
        <v>29</v>
      </c>
      <c r="J1860">
        <v>84.6</v>
      </c>
      <c r="K1860" s="1">
        <v>44833</v>
      </c>
      <c r="L1860">
        <v>96</v>
      </c>
      <c r="M1860">
        <v>0.35</v>
      </c>
      <c r="N1860">
        <f>IF(E1860="",Data_Validation!$B$1,E1860)</f>
        <v>74.78</v>
      </c>
      <c r="O1860">
        <f>IF(J1860="",Data_Validation!$B$2,J1860)</f>
        <v>84.6</v>
      </c>
      <c r="P1860">
        <f t="shared" si="261"/>
        <v>1</v>
      </c>
      <c r="Q1860" s="2">
        <f>CustomerData[[#This Row],[avg_order_value_clean]]*CustomerData[[#This Row],[total_orders]]</f>
        <v>1121.7</v>
      </c>
      <c r="R1860" s="2" t="str">
        <f t="shared" si="269"/>
        <v>Inactive</v>
      </c>
      <c r="S1860" s="2" t="str">
        <f t="shared" si="262"/>
        <v>Medium Risk</v>
      </c>
      <c r="T1860" s="2" t="str">
        <f t="shared" si="263"/>
        <v>55+</v>
      </c>
      <c r="U1860" s="1">
        <f t="shared" ca="1" si="264"/>
        <v>1428</v>
      </c>
      <c r="V1860" s="2" t="str">
        <f t="shared" si="265"/>
        <v>High Loyalty</v>
      </c>
      <c r="W1860" s="2" t="str">
        <f t="shared" si="266"/>
        <v>Legitimate</v>
      </c>
      <c r="X1860" s="2" t="str">
        <f>IF(Q1860&lt;Data_Validation!$B$8,"Low Value",IF(Q1860&lt;Data_Validation!$B$9,"Medium Value","High Value"))</f>
        <v>Low Value</v>
      </c>
      <c r="Y1860" s="2" t="str">
        <f t="shared" si="267"/>
        <v>Stable</v>
      </c>
      <c r="Z1860" s="2" t="str">
        <f t="shared" si="268"/>
        <v>Check Data</v>
      </c>
    </row>
    <row r="1861" spans="1:26" x14ac:dyDescent="0.3">
      <c r="A1861" t="s">
        <v>1696</v>
      </c>
      <c r="B1861">
        <v>70</v>
      </c>
      <c r="C1861" t="s">
        <v>14</v>
      </c>
      <c r="D1861" t="s">
        <v>50</v>
      </c>
      <c r="E1861">
        <v>76.37</v>
      </c>
      <c r="F1861">
        <v>10</v>
      </c>
      <c r="G1861">
        <v>139</v>
      </c>
      <c r="H1861">
        <v>0</v>
      </c>
      <c r="I1861" t="s">
        <v>16</v>
      </c>
      <c r="J1861">
        <v>59.8</v>
      </c>
      <c r="K1861" s="1">
        <v>45216</v>
      </c>
      <c r="L1861">
        <v>85</v>
      </c>
      <c r="M1861">
        <v>0.59</v>
      </c>
      <c r="N1861">
        <f>IF(E1861="",Data_Validation!$B$1,E1861)</f>
        <v>76.37</v>
      </c>
      <c r="O1861">
        <f>IF(J1861="",Data_Validation!$B$2,J1861)</f>
        <v>59.8</v>
      </c>
      <c r="P1861">
        <f t="shared" si="261"/>
        <v>1</v>
      </c>
      <c r="Q1861" s="2">
        <f>CustomerData[[#This Row],[avg_order_value_clean]]*CustomerData[[#This Row],[total_orders]]</f>
        <v>763.7</v>
      </c>
      <c r="R1861" s="2" t="str">
        <f t="shared" si="269"/>
        <v>Inactive</v>
      </c>
      <c r="S1861" s="2" t="str">
        <f t="shared" si="262"/>
        <v>High Risk</v>
      </c>
      <c r="T1861" s="2" t="str">
        <f t="shared" si="263"/>
        <v>55+</v>
      </c>
      <c r="U1861" s="1">
        <f t="shared" ca="1" si="264"/>
        <v>1045</v>
      </c>
      <c r="V1861" s="2" t="str">
        <f t="shared" si="265"/>
        <v>High Loyalty</v>
      </c>
      <c r="W1861" s="2" t="str">
        <f t="shared" si="266"/>
        <v>Legitimate</v>
      </c>
      <c r="X1861" s="2" t="str">
        <f>IF(Q1861&lt;Data_Validation!$B$8,"Low Value",IF(Q1861&lt;Data_Validation!$B$9,"Medium Value","High Value"))</f>
        <v>Low Value</v>
      </c>
      <c r="Y1861" s="2" t="str">
        <f t="shared" si="267"/>
        <v>At Risk - Develop</v>
      </c>
      <c r="Z1861" s="2" t="str">
        <f t="shared" si="268"/>
        <v>Check Data</v>
      </c>
    </row>
    <row r="1862" spans="1:26" x14ac:dyDescent="0.3">
      <c r="A1862" t="s">
        <v>1697</v>
      </c>
      <c r="B1862">
        <v>54</v>
      </c>
      <c r="C1862" t="s">
        <v>14</v>
      </c>
      <c r="D1862" t="s">
        <v>37</v>
      </c>
      <c r="E1862">
        <v>31.55</v>
      </c>
      <c r="F1862">
        <v>6</v>
      </c>
      <c r="G1862">
        <v>288</v>
      </c>
      <c r="H1862">
        <v>0</v>
      </c>
      <c r="I1862" t="s">
        <v>16</v>
      </c>
      <c r="J1862">
        <v>29.8</v>
      </c>
      <c r="K1862" s="1">
        <v>45224</v>
      </c>
      <c r="L1862">
        <v>44</v>
      </c>
      <c r="M1862">
        <v>0.45</v>
      </c>
      <c r="N1862">
        <f>IF(E1862="",Data_Validation!$B$1,E1862)</f>
        <v>31.55</v>
      </c>
      <c r="O1862">
        <f>IF(J1862="",Data_Validation!$B$2,J1862)</f>
        <v>29.8</v>
      </c>
      <c r="P1862">
        <f t="shared" si="261"/>
        <v>1</v>
      </c>
      <c r="Q1862" s="2">
        <f>CustomerData[[#This Row],[avg_order_value_clean]]*CustomerData[[#This Row],[total_orders]]</f>
        <v>189.3</v>
      </c>
      <c r="R1862" s="2" t="str">
        <f t="shared" si="269"/>
        <v>Inactive</v>
      </c>
      <c r="S1862" s="2" t="str">
        <f t="shared" si="262"/>
        <v>Medium Risk</v>
      </c>
      <c r="T1862" s="2" t="str">
        <f t="shared" si="263"/>
        <v>45-54</v>
      </c>
      <c r="U1862" s="1">
        <f t="shared" ca="1" si="264"/>
        <v>1037</v>
      </c>
      <c r="V1862" s="2" t="str">
        <f t="shared" si="265"/>
        <v>Medium Loyalty</v>
      </c>
      <c r="W1862" s="2" t="str">
        <f t="shared" si="266"/>
        <v>Legitimate</v>
      </c>
      <c r="X1862" s="2" t="str">
        <f>IF(Q1862&lt;Data_Validation!$B$8,"Low Value",IF(Q1862&lt;Data_Validation!$B$9,"Medium Value","High Value"))</f>
        <v>Low Value</v>
      </c>
      <c r="Y1862" s="2" t="str">
        <f t="shared" si="267"/>
        <v>Stable</v>
      </c>
      <c r="Z1862" s="2" t="str">
        <f t="shared" si="268"/>
        <v>Check Data</v>
      </c>
    </row>
    <row r="1863" spans="1:26" x14ac:dyDescent="0.3">
      <c r="A1863" t="s">
        <v>1698</v>
      </c>
      <c r="B1863">
        <v>47</v>
      </c>
      <c r="C1863" t="s">
        <v>21</v>
      </c>
      <c r="D1863" t="s">
        <v>50</v>
      </c>
      <c r="E1863">
        <v>131.85</v>
      </c>
      <c r="F1863">
        <v>10</v>
      </c>
      <c r="G1863">
        <v>256</v>
      </c>
      <c r="H1863">
        <v>0</v>
      </c>
      <c r="I1863" t="s">
        <v>19</v>
      </c>
      <c r="J1863">
        <v>55.8</v>
      </c>
      <c r="K1863" s="1">
        <v>45300</v>
      </c>
      <c r="L1863">
        <v>98</v>
      </c>
      <c r="M1863">
        <v>0.5</v>
      </c>
      <c r="N1863">
        <f>IF(E1863="",Data_Validation!$B$1,E1863)</f>
        <v>131.85</v>
      </c>
      <c r="O1863">
        <f>IF(J1863="",Data_Validation!$B$2,J1863)</f>
        <v>55.8</v>
      </c>
      <c r="P1863">
        <f t="shared" si="261"/>
        <v>1</v>
      </c>
      <c r="Q1863" s="2">
        <f>CustomerData[[#This Row],[avg_order_value_clean]]*CustomerData[[#This Row],[total_orders]]</f>
        <v>1318.5</v>
      </c>
      <c r="R1863" s="2" t="str">
        <f t="shared" si="269"/>
        <v>Inactive</v>
      </c>
      <c r="S1863" s="2" t="str">
        <f t="shared" si="262"/>
        <v>High Risk</v>
      </c>
      <c r="T1863" s="2" t="str">
        <f t="shared" si="263"/>
        <v>45-54</v>
      </c>
      <c r="U1863" s="1">
        <f t="shared" ca="1" si="264"/>
        <v>961</v>
      </c>
      <c r="V1863" s="2" t="str">
        <f t="shared" si="265"/>
        <v>High Loyalty</v>
      </c>
      <c r="W1863" s="2" t="str">
        <f t="shared" si="266"/>
        <v>Legitimate</v>
      </c>
      <c r="X1863" s="2" t="str">
        <f>IF(Q1863&lt;Data_Validation!$B$8,"Low Value",IF(Q1863&lt;Data_Validation!$B$9,"Medium Value","High Value"))</f>
        <v>Low Value</v>
      </c>
      <c r="Y1863" s="2" t="str">
        <f t="shared" si="267"/>
        <v>At Risk - Develop</v>
      </c>
      <c r="Z1863" s="2" t="str">
        <f t="shared" si="268"/>
        <v>Check Data</v>
      </c>
    </row>
    <row r="1864" spans="1:26" x14ac:dyDescent="0.3">
      <c r="A1864" t="s">
        <v>1319</v>
      </c>
      <c r="B1864">
        <v>68</v>
      </c>
      <c r="C1864" t="s">
        <v>21</v>
      </c>
      <c r="D1864" t="s">
        <v>35</v>
      </c>
      <c r="F1864">
        <v>10</v>
      </c>
      <c r="G1864">
        <v>224</v>
      </c>
      <c r="H1864">
        <v>0</v>
      </c>
      <c r="I1864" t="s">
        <v>16</v>
      </c>
      <c r="J1864">
        <v>43.2</v>
      </c>
      <c r="K1864" s="1">
        <v>45471</v>
      </c>
      <c r="L1864">
        <v>93</v>
      </c>
      <c r="M1864">
        <v>0.3</v>
      </c>
      <c r="N1864">
        <f>IF(E1864="",Data_Validation!$B$1,E1864)</f>
        <v>250</v>
      </c>
      <c r="O1864">
        <f>IF(J1864="",Data_Validation!$B$2,J1864)</f>
        <v>43.2</v>
      </c>
      <c r="P1864">
        <f t="shared" si="261"/>
        <v>2</v>
      </c>
      <c r="Q1864" s="2">
        <f>CustomerData[[#This Row],[avg_order_value_clean]]*CustomerData[[#This Row],[total_orders]]</f>
        <v>2500</v>
      </c>
      <c r="R1864" s="2" t="str">
        <f t="shared" si="269"/>
        <v>Inactive</v>
      </c>
      <c r="S1864" s="2" t="str">
        <f t="shared" si="262"/>
        <v>Medium Risk</v>
      </c>
      <c r="T1864" s="2" t="str">
        <f t="shared" si="263"/>
        <v>55+</v>
      </c>
      <c r="U1864" s="1">
        <f t="shared" ca="1" si="264"/>
        <v>790</v>
      </c>
      <c r="V1864" s="2" t="str">
        <f t="shared" si="265"/>
        <v>High Loyalty</v>
      </c>
      <c r="W1864" s="2" t="str">
        <f t="shared" si="266"/>
        <v>Legitimate</v>
      </c>
      <c r="X1864" s="2" t="str">
        <f>IF(Q1864&lt;Data_Validation!$B$8,"Low Value",IF(Q1864&lt;Data_Validation!$B$9,"Medium Value","High Value"))</f>
        <v>High Value</v>
      </c>
      <c r="Y1864" s="2" t="str">
        <f t="shared" si="267"/>
        <v>High Value - Maintain</v>
      </c>
      <c r="Z1864" s="2" t="str">
        <f t="shared" si="268"/>
        <v>Check Data</v>
      </c>
    </row>
    <row r="1865" spans="1:26" x14ac:dyDescent="0.3">
      <c r="A1865" t="s">
        <v>1699</v>
      </c>
      <c r="B1865">
        <v>48</v>
      </c>
      <c r="C1865" t="s">
        <v>21</v>
      </c>
      <c r="D1865" t="s">
        <v>22</v>
      </c>
      <c r="F1865">
        <v>13</v>
      </c>
      <c r="G1865">
        <v>27</v>
      </c>
      <c r="H1865">
        <v>0</v>
      </c>
      <c r="I1865" t="s">
        <v>19</v>
      </c>
      <c r="J1865">
        <v>98.5</v>
      </c>
      <c r="K1865" s="1">
        <v>44716</v>
      </c>
      <c r="L1865">
        <v>5</v>
      </c>
      <c r="M1865">
        <v>0.42</v>
      </c>
      <c r="N1865">
        <f>IF(E1865="",Data_Validation!$B$1,E1865)</f>
        <v>250</v>
      </c>
      <c r="O1865">
        <f>IF(J1865="",Data_Validation!$B$2,J1865)</f>
        <v>98.5</v>
      </c>
      <c r="P1865">
        <f t="shared" si="261"/>
        <v>1</v>
      </c>
      <c r="Q1865" s="2">
        <f>CustomerData[[#This Row],[avg_order_value_clean]]*CustomerData[[#This Row],[total_orders]]</f>
        <v>3250</v>
      </c>
      <c r="R1865" s="2" t="str">
        <f t="shared" si="269"/>
        <v>Active</v>
      </c>
      <c r="S1865" s="2" t="str">
        <f t="shared" si="262"/>
        <v>Medium Risk</v>
      </c>
      <c r="T1865" s="2" t="str">
        <f t="shared" si="263"/>
        <v>45-54</v>
      </c>
      <c r="U1865" s="1">
        <f t="shared" ca="1" si="264"/>
        <v>1545</v>
      </c>
      <c r="V1865" s="2" t="str">
        <f t="shared" si="265"/>
        <v>Low Loyalty</v>
      </c>
      <c r="W1865" s="2" t="str">
        <f t="shared" si="266"/>
        <v>Legitimate</v>
      </c>
      <c r="X1865" s="2" t="str">
        <f>IF(Q1865&lt;Data_Validation!$B$8,"Low Value",IF(Q1865&lt;Data_Validation!$B$9,"Medium Value","High Value"))</f>
        <v>High Value</v>
      </c>
      <c r="Y1865" s="2" t="str">
        <f t="shared" si="267"/>
        <v>High Value - Maintain</v>
      </c>
      <c r="Z1865" s="2" t="str">
        <f t="shared" si="268"/>
        <v>Check Data</v>
      </c>
    </row>
    <row r="1866" spans="1:26" x14ac:dyDescent="0.3">
      <c r="A1866" t="s">
        <v>1700</v>
      </c>
      <c r="B1866">
        <v>27</v>
      </c>
      <c r="C1866" t="s">
        <v>21</v>
      </c>
      <c r="D1866" t="s">
        <v>50</v>
      </c>
      <c r="E1866">
        <v>146.37</v>
      </c>
      <c r="F1866">
        <v>7</v>
      </c>
      <c r="G1866">
        <v>189</v>
      </c>
      <c r="H1866">
        <v>0</v>
      </c>
      <c r="I1866" t="s">
        <v>40</v>
      </c>
      <c r="J1866">
        <v>5.0999999999999996</v>
      </c>
      <c r="K1866" s="1">
        <v>45676</v>
      </c>
      <c r="L1866">
        <v>61</v>
      </c>
      <c r="M1866">
        <v>0.38</v>
      </c>
      <c r="N1866">
        <f>IF(E1866="",Data_Validation!$B$1,E1866)</f>
        <v>146.37</v>
      </c>
      <c r="O1866">
        <f>IF(J1866="",Data_Validation!$B$2,J1866)</f>
        <v>5.0999999999999996</v>
      </c>
      <c r="P1866">
        <f t="shared" si="261"/>
        <v>1</v>
      </c>
      <c r="Q1866" s="2">
        <f>CustomerData[[#This Row],[avg_order_value_clean]]*CustomerData[[#This Row],[total_orders]]</f>
        <v>1024.5900000000001</v>
      </c>
      <c r="R1866" s="2" t="str">
        <f t="shared" si="269"/>
        <v>Inactive</v>
      </c>
      <c r="S1866" s="2" t="str">
        <f t="shared" si="262"/>
        <v>Medium Risk</v>
      </c>
      <c r="T1866" s="2" t="str">
        <f t="shared" si="263"/>
        <v>25-34</v>
      </c>
      <c r="U1866" s="1">
        <f t="shared" ca="1" si="264"/>
        <v>585</v>
      </c>
      <c r="V1866" s="2" t="str">
        <f t="shared" si="265"/>
        <v>Medium Loyalty</v>
      </c>
      <c r="W1866" s="2" t="str">
        <f t="shared" si="266"/>
        <v>Legitimate</v>
      </c>
      <c r="X1866" s="2" t="str">
        <f>IF(Q1866&lt;Data_Validation!$B$8,"Low Value",IF(Q1866&lt;Data_Validation!$B$9,"Medium Value","High Value"))</f>
        <v>Low Value</v>
      </c>
      <c r="Y1866" s="2" t="str">
        <f t="shared" si="267"/>
        <v>Stable</v>
      </c>
      <c r="Z1866" s="2" t="str">
        <f t="shared" si="268"/>
        <v>Check Data</v>
      </c>
    </row>
    <row r="1867" spans="1:26" x14ac:dyDescent="0.3">
      <c r="A1867" t="s">
        <v>1701</v>
      </c>
      <c r="B1867">
        <v>32</v>
      </c>
      <c r="C1867" t="s">
        <v>21</v>
      </c>
      <c r="D1867" t="s">
        <v>37</v>
      </c>
      <c r="E1867">
        <v>88.56</v>
      </c>
      <c r="F1867">
        <v>16</v>
      </c>
      <c r="G1867">
        <v>244</v>
      </c>
      <c r="H1867">
        <v>0</v>
      </c>
      <c r="I1867" t="s">
        <v>16</v>
      </c>
      <c r="J1867">
        <v>76.8</v>
      </c>
      <c r="K1867" s="1">
        <v>45281</v>
      </c>
      <c r="L1867">
        <v>92</v>
      </c>
      <c r="M1867">
        <v>0.05</v>
      </c>
      <c r="N1867">
        <f>IF(E1867="",Data_Validation!$B$1,E1867)</f>
        <v>88.56</v>
      </c>
      <c r="O1867">
        <f>IF(J1867="",Data_Validation!$B$2,J1867)</f>
        <v>76.8</v>
      </c>
      <c r="P1867">
        <f t="shared" si="261"/>
        <v>2</v>
      </c>
      <c r="Q1867" s="2">
        <f>CustomerData[[#This Row],[avg_order_value_clean]]*CustomerData[[#This Row],[total_orders]]</f>
        <v>1416.96</v>
      </c>
      <c r="R1867" s="2" t="str">
        <f t="shared" si="269"/>
        <v>Inactive</v>
      </c>
      <c r="S1867" s="2" t="str">
        <f t="shared" si="262"/>
        <v>Low Risk</v>
      </c>
      <c r="T1867" s="2" t="str">
        <f t="shared" si="263"/>
        <v>25-34</v>
      </c>
      <c r="U1867" s="1">
        <f t="shared" ca="1" si="264"/>
        <v>980</v>
      </c>
      <c r="V1867" s="2" t="str">
        <f t="shared" si="265"/>
        <v>High Loyalty</v>
      </c>
      <c r="W1867" s="2" t="str">
        <f t="shared" si="266"/>
        <v>Legitimate</v>
      </c>
      <c r="X1867" s="2" t="str">
        <f>IF(Q1867&lt;Data_Validation!$B$8,"Low Value",IF(Q1867&lt;Data_Validation!$B$9,"Medium Value","High Value"))</f>
        <v>Low Value</v>
      </c>
      <c r="Y1867" s="2" t="str">
        <f t="shared" si="267"/>
        <v>Stable</v>
      </c>
      <c r="Z1867" s="2" t="str">
        <f t="shared" si="268"/>
        <v>Check Data</v>
      </c>
    </row>
    <row r="1868" spans="1:26" x14ac:dyDescent="0.3">
      <c r="A1868" t="s">
        <v>1702</v>
      </c>
      <c r="B1868">
        <v>59</v>
      </c>
      <c r="C1868" t="s">
        <v>21</v>
      </c>
      <c r="D1868" t="s">
        <v>26</v>
      </c>
      <c r="E1868">
        <v>47.09</v>
      </c>
      <c r="F1868">
        <v>7</v>
      </c>
      <c r="G1868">
        <v>333</v>
      </c>
      <c r="H1868">
        <v>0</v>
      </c>
      <c r="I1868" t="s">
        <v>19</v>
      </c>
      <c r="J1868">
        <v>2.4</v>
      </c>
      <c r="K1868" s="1">
        <v>44263</v>
      </c>
      <c r="L1868">
        <v>6</v>
      </c>
      <c r="M1868">
        <v>0.34</v>
      </c>
      <c r="N1868">
        <f>IF(E1868="",Data_Validation!$B$1,E1868)</f>
        <v>47.09</v>
      </c>
      <c r="O1868">
        <f>IF(J1868="",Data_Validation!$B$2,J1868)</f>
        <v>2.4</v>
      </c>
      <c r="P1868">
        <f t="shared" si="261"/>
        <v>2</v>
      </c>
      <c r="Q1868" s="2">
        <f>CustomerData[[#This Row],[avg_order_value_clean]]*CustomerData[[#This Row],[total_orders]]</f>
        <v>329.63</v>
      </c>
      <c r="R1868" s="2" t="str">
        <f t="shared" si="269"/>
        <v>Inactive</v>
      </c>
      <c r="S1868" s="2" t="str">
        <f t="shared" si="262"/>
        <v>Medium Risk</v>
      </c>
      <c r="T1868" s="2" t="str">
        <f t="shared" si="263"/>
        <v>55+</v>
      </c>
      <c r="U1868" s="1">
        <f t="shared" ca="1" si="264"/>
        <v>1998</v>
      </c>
      <c r="V1868" s="2" t="str">
        <f t="shared" si="265"/>
        <v>Low Loyalty</v>
      </c>
      <c r="W1868" s="2" t="str">
        <f t="shared" si="266"/>
        <v>Legitimate</v>
      </c>
      <c r="X1868" s="2" t="str">
        <f>IF(Q1868&lt;Data_Validation!$B$8,"Low Value",IF(Q1868&lt;Data_Validation!$B$9,"Medium Value","High Value"))</f>
        <v>Low Value</v>
      </c>
      <c r="Y1868" s="2" t="str">
        <f t="shared" si="267"/>
        <v>Stable</v>
      </c>
      <c r="Z1868" s="2" t="str">
        <f t="shared" si="268"/>
        <v>Check Data</v>
      </c>
    </row>
    <row r="1869" spans="1:26" x14ac:dyDescent="0.3">
      <c r="A1869" t="s">
        <v>1703</v>
      </c>
      <c r="B1869">
        <v>76</v>
      </c>
      <c r="C1869" t="s">
        <v>21</v>
      </c>
      <c r="D1869" t="s">
        <v>18</v>
      </c>
      <c r="E1869">
        <v>36.6</v>
      </c>
      <c r="F1869">
        <v>16</v>
      </c>
      <c r="G1869">
        <v>314</v>
      </c>
      <c r="H1869">
        <v>0</v>
      </c>
      <c r="I1869" t="s">
        <v>23</v>
      </c>
      <c r="J1869">
        <v>60.4</v>
      </c>
      <c r="K1869" s="1">
        <v>44968</v>
      </c>
      <c r="L1869">
        <v>75</v>
      </c>
      <c r="M1869">
        <v>0.55000000000000004</v>
      </c>
      <c r="N1869">
        <f>IF(E1869="",Data_Validation!$B$1,E1869)</f>
        <v>36.6</v>
      </c>
      <c r="O1869">
        <f>IF(J1869="",Data_Validation!$B$2,J1869)</f>
        <v>60.4</v>
      </c>
      <c r="P1869">
        <f t="shared" si="261"/>
        <v>1</v>
      </c>
      <c r="Q1869" s="2">
        <f>CustomerData[[#This Row],[avg_order_value_clean]]*CustomerData[[#This Row],[total_orders]]</f>
        <v>585.6</v>
      </c>
      <c r="R1869" s="2" t="str">
        <f t="shared" si="269"/>
        <v>Inactive</v>
      </c>
      <c r="S1869" s="2" t="str">
        <f t="shared" si="262"/>
        <v>High Risk</v>
      </c>
      <c r="T1869" s="2" t="str">
        <f t="shared" si="263"/>
        <v>55+</v>
      </c>
      <c r="U1869" s="1">
        <f t="shared" ca="1" si="264"/>
        <v>1293</v>
      </c>
      <c r="V1869" s="2" t="str">
        <f t="shared" si="265"/>
        <v>High Loyalty</v>
      </c>
      <c r="W1869" s="2" t="str">
        <f t="shared" si="266"/>
        <v>Legitimate</v>
      </c>
      <c r="X1869" s="2" t="str">
        <f>IF(Q1869&lt;Data_Validation!$B$8,"Low Value",IF(Q1869&lt;Data_Validation!$B$9,"Medium Value","High Value"))</f>
        <v>Low Value</v>
      </c>
      <c r="Y1869" s="2" t="str">
        <f t="shared" si="267"/>
        <v>At Risk - Develop</v>
      </c>
      <c r="Z1869" s="2" t="str">
        <f t="shared" si="268"/>
        <v>Check Data</v>
      </c>
    </row>
    <row r="1870" spans="1:26" x14ac:dyDescent="0.3">
      <c r="A1870" t="s">
        <v>1704</v>
      </c>
      <c r="B1870">
        <v>65</v>
      </c>
      <c r="C1870" t="s">
        <v>14</v>
      </c>
      <c r="D1870" t="s">
        <v>52</v>
      </c>
      <c r="E1870">
        <v>37.72</v>
      </c>
      <c r="F1870">
        <v>12</v>
      </c>
      <c r="G1870">
        <v>48</v>
      </c>
      <c r="H1870">
        <v>0</v>
      </c>
      <c r="I1870" t="s">
        <v>19</v>
      </c>
      <c r="J1870">
        <v>43.1</v>
      </c>
      <c r="K1870" s="1">
        <v>44845</v>
      </c>
      <c r="L1870">
        <v>39</v>
      </c>
      <c r="M1870">
        <v>7.0000000000000007E-2</v>
      </c>
      <c r="N1870">
        <f>IF(E1870="",Data_Validation!$B$1,E1870)</f>
        <v>37.72</v>
      </c>
      <c r="O1870">
        <f>IF(J1870="",Data_Validation!$B$2,J1870)</f>
        <v>43.1</v>
      </c>
      <c r="P1870">
        <f t="shared" si="261"/>
        <v>1</v>
      </c>
      <c r="Q1870" s="2">
        <f>CustomerData[[#This Row],[avg_order_value_clean]]*CustomerData[[#This Row],[total_orders]]</f>
        <v>452.64</v>
      </c>
      <c r="R1870" s="2" t="str">
        <f t="shared" si="269"/>
        <v>At Risk</v>
      </c>
      <c r="S1870" s="2" t="str">
        <f t="shared" si="262"/>
        <v>Low Risk</v>
      </c>
      <c r="T1870" s="2" t="str">
        <f t="shared" si="263"/>
        <v>55+</v>
      </c>
      <c r="U1870" s="1">
        <f t="shared" ca="1" si="264"/>
        <v>1416</v>
      </c>
      <c r="V1870" s="2" t="str">
        <f t="shared" si="265"/>
        <v>Low Loyalty</v>
      </c>
      <c r="W1870" s="2" t="str">
        <f t="shared" si="266"/>
        <v>Legitimate</v>
      </c>
      <c r="X1870" s="2" t="str">
        <f>IF(Q1870&lt;Data_Validation!$B$8,"Low Value",IF(Q1870&lt;Data_Validation!$B$9,"Medium Value","High Value"))</f>
        <v>Low Value</v>
      </c>
      <c r="Y1870" s="2" t="str">
        <f t="shared" si="267"/>
        <v>Stable</v>
      </c>
      <c r="Z1870" s="2" t="str">
        <f t="shared" si="268"/>
        <v>Check Data</v>
      </c>
    </row>
    <row r="1871" spans="1:26" x14ac:dyDescent="0.3">
      <c r="A1871" t="s">
        <v>1705</v>
      </c>
      <c r="B1871">
        <v>61</v>
      </c>
      <c r="C1871" t="s">
        <v>21</v>
      </c>
      <c r="D1871" t="s">
        <v>22</v>
      </c>
      <c r="E1871">
        <v>166.36</v>
      </c>
      <c r="F1871">
        <v>10</v>
      </c>
      <c r="G1871">
        <v>300</v>
      </c>
      <c r="H1871">
        <v>0</v>
      </c>
      <c r="I1871" t="s">
        <v>16</v>
      </c>
      <c r="J1871">
        <v>91</v>
      </c>
      <c r="K1871" s="1">
        <v>44732</v>
      </c>
      <c r="L1871">
        <v>8</v>
      </c>
      <c r="M1871">
        <v>0.52</v>
      </c>
      <c r="N1871">
        <f>IF(E1871="",Data_Validation!$B$1,E1871)</f>
        <v>166.36</v>
      </c>
      <c r="O1871">
        <f>IF(J1871="",Data_Validation!$B$2,J1871)</f>
        <v>91</v>
      </c>
      <c r="P1871">
        <f t="shared" si="261"/>
        <v>2</v>
      </c>
      <c r="Q1871" s="2">
        <f>CustomerData[[#This Row],[avg_order_value_clean]]*CustomerData[[#This Row],[total_orders]]</f>
        <v>1663.6000000000001</v>
      </c>
      <c r="R1871" s="2" t="str">
        <f t="shared" si="269"/>
        <v>Inactive</v>
      </c>
      <c r="S1871" s="2" t="str">
        <f t="shared" si="262"/>
        <v>High Risk</v>
      </c>
      <c r="T1871" s="2" t="str">
        <f t="shared" si="263"/>
        <v>55+</v>
      </c>
      <c r="U1871" s="1">
        <f t="shared" ca="1" si="264"/>
        <v>1529</v>
      </c>
      <c r="V1871" s="2" t="str">
        <f t="shared" si="265"/>
        <v>Low Loyalty</v>
      </c>
      <c r="W1871" s="2" t="str">
        <f t="shared" si="266"/>
        <v>Legitimate</v>
      </c>
      <c r="X1871" s="2" t="str">
        <f>IF(Q1871&lt;Data_Validation!$B$8,"Low Value",IF(Q1871&lt;Data_Validation!$B$9,"Medium Value","High Value"))</f>
        <v>High Value</v>
      </c>
      <c r="Y1871" s="2" t="str">
        <f t="shared" si="267"/>
        <v>Critical - Retain</v>
      </c>
      <c r="Z1871" s="2" t="str">
        <f t="shared" si="268"/>
        <v>Check Data</v>
      </c>
    </row>
    <row r="1872" spans="1:26" x14ac:dyDescent="0.3">
      <c r="A1872" t="s">
        <v>1706</v>
      </c>
      <c r="B1872">
        <v>35</v>
      </c>
      <c r="C1872" t="s">
        <v>14</v>
      </c>
      <c r="D1872" t="s">
        <v>18</v>
      </c>
      <c r="E1872">
        <v>331.76</v>
      </c>
      <c r="F1872">
        <v>13</v>
      </c>
      <c r="G1872">
        <v>203</v>
      </c>
      <c r="H1872">
        <v>0</v>
      </c>
      <c r="I1872" t="s">
        <v>19</v>
      </c>
      <c r="J1872">
        <v>53.9</v>
      </c>
      <c r="K1872" s="1">
        <v>45811</v>
      </c>
      <c r="L1872">
        <v>99</v>
      </c>
      <c r="M1872">
        <v>0.14000000000000001</v>
      </c>
      <c r="N1872">
        <f>IF(E1872="",Data_Validation!$B$1,E1872)</f>
        <v>331.76</v>
      </c>
      <c r="O1872">
        <f>IF(J1872="",Data_Validation!$B$2,J1872)</f>
        <v>53.9</v>
      </c>
      <c r="P1872">
        <f t="shared" si="261"/>
        <v>1</v>
      </c>
      <c r="Q1872" s="2">
        <f>CustomerData[[#This Row],[avg_order_value_clean]]*CustomerData[[#This Row],[total_orders]]</f>
        <v>4312.88</v>
      </c>
      <c r="R1872" s="2" t="str">
        <f t="shared" si="269"/>
        <v>Inactive</v>
      </c>
      <c r="S1872" s="2" t="str">
        <f t="shared" si="262"/>
        <v>Low Risk</v>
      </c>
      <c r="T1872" s="2" t="str">
        <f t="shared" si="263"/>
        <v>35-44</v>
      </c>
      <c r="U1872" s="1">
        <f t="shared" ca="1" si="264"/>
        <v>450</v>
      </c>
      <c r="V1872" s="2" t="str">
        <f t="shared" si="265"/>
        <v>High Loyalty</v>
      </c>
      <c r="W1872" s="2" t="str">
        <f t="shared" si="266"/>
        <v>Legitimate</v>
      </c>
      <c r="X1872" s="2" t="str">
        <f>IF(Q1872&lt;Data_Validation!$B$8,"Low Value",IF(Q1872&lt;Data_Validation!$B$9,"Medium Value","High Value"))</f>
        <v>High Value</v>
      </c>
      <c r="Y1872" s="2" t="str">
        <f t="shared" si="267"/>
        <v>High Value - Maintain</v>
      </c>
      <c r="Z1872" s="2" t="str">
        <f t="shared" si="268"/>
        <v>Check Data</v>
      </c>
    </row>
    <row r="1873" spans="1:26" x14ac:dyDescent="0.3">
      <c r="A1873" t="s">
        <v>1707</v>
      </c>
      <c r="B1873">
        <v>40</v>
      </c>
      <c r="C1873" t="s">
        <v>21</v>
      </c>
      <c r="D1873" t="s">
        <v>26</v>
      </c>
      <c r="E1873">
        <v>27.87</v>
      </c>
      <c r="F1873">
        <v>6</v>
      </c>
      <c r="G1873">
        <v>114</v>
      </c>
      <c r="H1873">
        <v>0</v>
      </c>
      <c r="I1873" t="s">
        <v>40</v>
      </c>
      <c r="J1873">
        <v>82.7</v>
      </c>
      <c r="K1873" s="1">
        <v>45513</v>
      </c>
      <c r="L1873">
        <v>75</v>
      </c>
      <c r="M1873">
        <v>0.1</v>
      </c>
      <c r="N1873">
        <f>IF(E1873="",Data_Validation!$B$1,E1873)</f>
        <v>27.87</v>
      </c>
      <c r="O1873">
        <f>IF(J1873="",Data_Validation!$B$2,J1873)</f>
        <v>82.7</v>
      </c>
      <c r="P1873">
        <f t="shared" si="261"/>
        <v>2</v>
      </c>
      <c r="Q1873" s="2">
        <f>CustomerData[[#This Row],[avg_order_value_clean]]*CustomerData[[#This Row],[total_orders]]</f>
        <v>167.22</v>
      </c>
      <c r="R1873" s="2" t="str">
        <f t="shared" si="269"/>
        <v>Inactive</v>
      </c>
      <c r="S1873" s="2" t="str">
        <f t="shared" si="262"/>
        <v>Low Risk</v>
      </c>
      <c r="T1873" s="2" t="str">
        <f t="shared" si="263"/>
        <v>35-44</v>
      </c>
      <c r="U1873" s="1">
        <f t="shared" ca="1" si="264"/>
        <v>748</v>
      </c>
      <c r="V1873" s="2" t="str">
        <f t="shared" si="265"/>
        <v>High Loyalty</v>
      </c>
      <c r="W1873" s="2" t="str">
        <f t="shared" si="266"/>
        <v>Legitimate</v>
      </c>
      <c r="X1873" s="2" t="str">
        <f>IF(Q1873&lt;Data_Validation!$B$8,"Low Value",IF(Q1873&lt;Data_Validation!$B$9,"Medium Value","High Value"))</f>
        <v>Low Value</v>
      </c>
      <c r="Y1873" s="2" t="str">
        <f t="shared" si="267"/>
        <v>Stable</v>
      </c>
      <c r="Z1873" s="2" t="str">
        <f t="shared" si="268"/>
        <v>Check Data</v>
      </c>
    </row>
    <row r="1874" spans="1:26" x14ac:dyDescent="0.3">
      <c r="A1874" t="s">
        <v>1708</v>
      </c>
      <c r="B1874">
        <v>50</v>
      </c>
      <c r="C1874" t="s">
        <v>14</v>
      </c>
      <c r="D1874" t="s">
        <v>52</v>
      </c>
      <c r="E1874">
        <v>79.77</v>
      </c>
      <c r="F1874">
        <v>15</v>
      </c>
      <c r="G1874">
        <v>19</v>
      </c>
      <c r="H1874">
        <v>0</v>
      </c>
      <c r="I1874" t="s">
        <v>29</v>
      </c>
      <c r="J1874">
        <v>67.2</v>
      </c>
      <c r="K1874" s="1">
        <v>44479</v>
      </c>
      <c r="L1874">
        <v>84</v>
      </c>
      <c r="M1874">
        <v>0.56999999999999995</v>
      </c>
      <c r="N1874">
        <f>IF(E1874="",Data_Validation!$B$1,E1874)</f>
        <v>79.77</v>
      </c>
      <c r="O1874">
        <f>IF(J1874="",Data_Validation!$B$2,J1874)</f>
        <v>67.2</v>
      </c>
      <c r="P1874">
        <f t="shared" si="261"/>
        <v>1</v>
      </c>
      <c r="Q1874" s="2">
        <f>CustomerData[[#This Row],[avg_order_value_clean]]*CustomerData[[#This Row],[total_orders]]</f>
        <v>1196.55</v>
      </c>
      <c r="R1874" s="2" t="str">
        <f t="shared" si="269"/>
        <v>Active</v>
      </c>
      <c r="S1874" s="2" t="str">
        <f t="shared" si="262"/>
        <v>High Risk</v>
      </c>
      <c r="T1874" s="2" t="str">
        <f t="shared" si="263"/>
        <v>45-54</v>
      </c>
      <c r="U1874" s="1">
        <f t="shared" ca="1" si="264"/>
        <v>1782</v>
      </c>
      <c r="V1874" s="2" t="str">
        <f t="shared" si="265"/>
        <v>High Loyalty</v>
      </c>
      <c r="W1874" s="2" t="str">
        <f t="shared" si="266"/>
        <v>Legitimate</v>
      </c>
      <c r="X1874" s="2" t="str">
        <f>IF(Q1874&lt;Data_Validation!$B$8,"Low Value",IF(Q1874&lt;Data_Validation!$B$9,"Medium Value","High Value"))</f>
        <v>Low Value</v>
      </c>
      <c r="Y1874" s="2" t="str">
        <f t="shared" si="267"/>
        <v>At Risk - Develop</v>
      </c>
      <c r="Z1874" s="2" t="str">
        <f t="shared" si="268"/>
        <v>Check Data</v>
      </c>
    </row>
    <row r="1875" spans="1:26" x14ac:dyDescent="0.3">
      <c r="A1875" t="s">
        <v>1709</v>
      </c>
      <c r="B1875">
        <v>33</v>
      </c>
      <c r="C1875" t="s">
        <v>14</v>
      </c>
      <c r="D1875" t="s">
        <v>15</v>
      </c>
      <c r="E1875">
        <v>52.74</v>
      </c>
      <c r="F1875">
        <v>8</v>
      </c>
      <c r="G1875">
        <v>84</v>
      </c>
      <c r="H1875">
        <v>0</v>
      </c>
      <c r="I1875" t="s">
        <v>23</v>
      </c>
      <c r="J1875">
        <v>44.7</v>
      </c>
      <c r="K1875" s="1">
        <v>44364</v>
      </c>
      <c r="L1875">
        <v>43</v>
      </c>
      <c r="M1875">
        <v>0.7</v>
      </c>
      <c r="N1875">
        <f>IF(E1875="",Data_Validation!$B$1,E1875)</f>
        <v>52.74</v>
      </c>
      <c r="O1875">
        <f>IF(J1875="",Data_Validation!$B$2,J1875)</f>
        <v>44.7</v>
      </c>
      <c r="P1875">
        <f t="shared" si="261"/>
        <v>1</v>
      </c>
      <c r="Q1875" s="2">
        <f>CustomerData[[#This Row],[avg_order_value_clean]]*CustomerData[[#This Row],[total_orders]]</f>
        <v>421.92</v>
      </c>
      <c r="R1875" s="2" t="str">
        <f t="shared" si="269"/>
        <v>At Risk</v>
      </c>
      <c r="S1875" s="2" t="str">
        <f t="shared" si="262"/>
        <v>High Risk</v>
      </c>
      <c r="T1875" s="2" t="str">
        <f t="shared" si="263"/>
        <v>25-34</v>
      </c>
      <c r="U1875" s="1">
        <f t="shared" ca="1" si="264"/>
        <v>1897</v>
      </c>
      <c r="V1875" s="2" t="str">
        <f t="shared" si="265"/>
        <v>Medium Loyalty</v>
      </c>
      <c r="W1875" s="2" t="str">
        <f t="shared" si="266"/>
        <v>Legitimate</v>
      </c>
      <c r="X1875" s="2" t="str">
        <f>IF(Q1875&lt;Data_Validation!$B$8,"Low Value",IF(Q1875&lt;Data_Validation!$B$9,"Medium Value","High Value"))</f>
        <v>Low Value</v>
      </c>
      <c r="Y1875" s="2" t="str">
        <f t="shared" si="267"/>
        <v>At Risk - Develop</v>
      </c>
      <c r="Z1875" s="2" t="str">
        <f t="shared" si="268"/>
        <v>Check Data</v>
      </c>
    </row>
    <row r="1876" spans="1:26" x14ac:dyDescent="0.3">
      <c r="A1876" t="s">
        <v>1710</v>
      </c>
      <c r="B1876">
        <v>71</v>
      </c>
      <c r="C1876" t="s">
        <v>21</v>
      </c>
      <c r="D1876" t="s">
        <v>28</v>
      </c>
      <c r="F1876">
        <v>11</v>
      </c>
      <c r="G1876">
        <v>252</v>
      </c>
      <c r="H1876">
        <v>0</v>
      </c>
      <c r="I1876" t="s">
        <v>40</v>
      </c>
      <c r="J1876">
        <v>33.799999999999997</v>
      </c>
      <c r="K1876" s="1">
        <v>44611</v>
      </c>
      <c r="L1876">
        <v>86</v>
      </c>
      <c r="M1876">
        <v>0.1</v>
      </c>
      <c r="N1876">
        <f>IF(E1876="",Data_Validation!$B$1,E1876)</f>
        <v>250</v>
      </c>
      <c r="O1876">
        <f>IF(J1876="",Data_Validation!$B$2,J1876)</f>
        <v>33.799999999999997</v>
      </c>
      <c r="P1876">
        <f t="shared" si="261"/>
        <v>2</v>
      </c>
      <c r="Q1876" s="2">
        <f>CustomerData[[#This Row],[avg_order_value_clean]]*CustomerData[[#This Row],[total_orders]]</f>
        <v>2750</v>
      </c>
      <c r="R1876" s="2" t="str">
        <f t="shared" si="269"/>
        <v>Inactive</v>
      </c>
      <c r="S1876" s="2" t="str">
        <f t="shared" si="262"/>
        <v>Low Risk</v>
      </c>
      <c r="T1876" s="2" t="str">
        <f t="shared" si="263"/>
        <v>55+</v>
      </c>
      <c r="U1876" s="1">
        <f t="shared" ca="1" si="264"/>
        <v>1650</v>
      </c>
      <c r="V1876" s="2" t="str">
        <f t="shared" si="265"/>
        <v>High Loyalty</v>
      </c>
      <c r="W1876" s="2" t="str">
        <f t="shared" si="266"/>
        <v>Legitimate</v>
      </c>
      <c r="X1876" s="2" t="str">
        <f>IF(Q1876&lt;Data_Validation!$B$8,"Low Value",IF(Q1876&lt;Data_Validation!$B$9,"Medium Value","High Value"))</f>
        <v>High Value</v>
      </c>
      <c r="Y1876" s="2" t="str">
        <f t="shared" si="267"/>
        <v>High Value - Maintain</v>
      </c>
      <c r="Z1876" s="2" t="str">
        <f t="shared" si="268"/>
        <v>Check Data</v>
      </c>
    </row>
    <row r="1877" spans="1:26" x14ac:dyDescent="0.3">
      <c r="A1877" t="s">
        <v>1711</v>
      </c>
      <c r="B1877">
        <v>55</v>
      </c>
      <c r="C1877" t="s">
        <v>14</v>
      </c>
      <c r="D1877" t="s">
        <v>35</v>
      </c>
      <c r="E1877">
        <v>149.71</v>
      </c>
      <c r="F1877">
        <v>9</v>
      </c>
      <c r="G1877">
        <v>51</v>
      </c>
      <c r="H1877">
        <v>0</v>
      </c>
      <c r="I1877" t="s">
        <v>23</v>
      </c>
      <c r="J1877">
        <v>11.7</v>
      </c>
      <c r="K1877" s="1">
        <v>44016</v>
      </c>
      <c r="L1877">
        <v>41</v>
      </c>
      <c r="M1877">
        <v>0.5</v>
      </c>
      <c r="N1877">
        <f>IF(E1877="",Data_Validation!$B$1,E1877)</f>
        <v>149.71</v>
      </c>
      <c r="O1877">
        <f>IF(J1877="",Data_Validation!$B$2,J1877)</f>
        <v>11.7</v>
      </c>
      <c r="P1877">
        <f t="shared" si="261"/>
        <v>1</v>
      </c>
      <c r="Q1877" s="2">
        <f>CustomerData[[#This Row],[avg_order_value_clean]]*CustomerData[[#This Row],[total_orders]]</f>
        <v>1347.39</v>
      </c>
      <c r="R1877" s="2" t="str">
        <f t="shared" si="269"/>
        <v>At Risk</v>
      </c>
      <c r="S1877" s="2" t="str">
        <f t="shared" si="262"/>
        <v>High Risk</v>
      </c>
      <c r="T1877" s="2" t="str">
        <f t="shared" si="263"/>
        <v>55+</v>
      </c>
      <c r="U1877" s="1">
        <f t="shared" ca="1" si="264"/>
        <v>2245</v>
      </c>
      <c r="V1877" s="2" t="str">
        <f t="shared" si="265"/>
        <v>Medium Loyalty</v>
      </c>
      <c r="W1877" s="2" t="str">
        <f t="shared" si="266"/>
        <v>Legitimate</v>
      </c>
      <c r="X1877" s="2" t="str">
        <f>IF(Q1877&lt;Data_Validation!$B$8,"Low Value",IF(Q1877&lt;Data_Validation!$B$9,"Medium Value","High Value"))</f>
        <v>Low Value</v>
      </c>
      <c r="Y1877" s="2" t="str">
        <f t="shared" si="267"/>
        <v>At Risk - Develop</v>
      </c>
      <c r="Z1877" s="2" t="str">
        <f t="shared" si="268"/>
        <v>Check Data</v>
      </c>
    </row>
    <row r="1878" spans="1:26" x14ac:dyDescent="0.3">
      <c r="A1878" t="s">
        <v>1574</v>
      </c>
      <c r="B1878">
        <v>52</v>
      </c>
      <c r="C1878" t="s">
        <v>21</v>
      </c>
      <c r="D1878" t="s">
        <v>18</v>
      </c>
      <c r="E1878">
        <v>23.65</v>
      </c>
      <c r="F1878">
        <v>11</v>
      </c>
      <c r="G1878">
        <v>147</v>
      </c>
      <c r="H1878">
        <v>0</v>
      </c>
      <c r="I1878" t="s">
        <v>23</v>
      </c>
      <c r="J1878">
        <v>1.4</v>
      </c>
      <c r="K1878" s="1">
        <v>44324</v>
      </c>
      <c r="L1878">
        <v>76</v>
      </c>
      <c r="M1878">
        <v>0.55000000000000004</v>
      </c>
      <c r="N1878">
        <f>IF(E1878="",Data_Validation!$B$1,E1878)</f>
        <v>23.65</v>
      </c>
      <c r="O1878">
        <f>IF(J1878="",Data_Validation!$B$2,J1878)</f>
        <v>1.4</v>
      </c>
      <c r="P1878">
        <f t="shared" si="261"/>
        <v>2</v>
      </c>
      <c r="Q1878" s="2">
        <f>CustomerData[[#This Row],[avg_order_value_clean]]*CustomerData[[#This Row],[total_orders]]</f>
        <v>260.14999999999998</v>
      </c>
      <c r="R1878" s="2" t="str">
        <f t="shared" si="269"/>
        <v>Inactive</v>
      </c>
      <c r="S1878" s="2" t="str">
        <f t="shared" si="262"/>
        <v>High Risk</v>
      </c>
      <c r="T1878" s="2" t="str">
        <f t="shared" si="263"/>
        <v>45-54</v>
      </c>
      <c r="U1878" s="1">
        <f t="shared" ca="1" si="264"/>
        <v>1937</v>
      </c>
      <c r="V1878" s="2" t="str">
        <f t="shared" si="265"/>
        <v>High Loyalty</v>
      </c>
      <c r="W1878" s="2" t="str">
        <f t="shared" si="266"/>
        <v>Legitimate</v>
      </c>
      <c r="X1878" s="2" t="str">
        <f>IF(Q1878&lt;Data_Validation!$B$8,"Low Value",IF(Q1878&lt;Data_Validation!$B$9,"Medium Value","High Value"))</f>
        <v>Low Value</v>
      </c>
      <c r="Y1878" s="2" t="str">
        <f t="shared" si="267"/>
        <v>At Risk - Develop</v>
      </c>
      <c r="Z1878" s="2" t="str">
        <f t="shared" si="268"/>
        <v>Check Data</v>
      </c>
    </row>
    <row r="1879" spans="1:26" x14ac:dyDescent="0.3">
      <c r="A1879" t="s">
        <v>931</v>
      </c>
      <c r="B1879">
        <v>51</v>
      </c>
      <c r="C1879" t="s">
        <v>14</v>
      </c>
      <c r="D1879" t="s">
        <v>44</v>
      </c>
      <c r="E1879">
        <v>88.03</v>
      </c>
      <c r="F1879">
        <v>4</v>
      </c>
      <c r="G1879">
        <v>185</v>
      </c>
      <c r="H1879">
        <v>0</v>
      </c>
      <c r="I1879" t="s">
        <v>19</v>
      </c>
      <c r="J1879">
        <v>0.1</v>
      </c>
      <c r="K1879" s="1">
        <v>44586</v>
      </c>
      <c r="L1879">
        <v>69</v>
      </c>
      <c r="M1879">
        <v>0.26</v>
      </c>
      <c r="N1879">
        <f>IF(E1879="",Data_Validation!$B$1,E1879)</f>
        <v>88.03</v>
      </c>
      <c r="O1879">
        <f>IF(J1879="",Data_Validation!$B$2,J1879)</f>
        <v>0.1</v>
      </c>
      <c r="P1879">
        <f t="shared" si="261"/>
        <v>2</v>
      </c>
      <c r="Q1879" s="2">
        <f>CustomerData[[#This Row],[avg_order_value_clean]]*CustomerData[[#This Row],[total_orders]]</f>
        <v>352.12</v>
      </c>
      <c r="R1879" s="2" t="str">
        <f t="shared" si="269"/>
        <v>Inactive</v>
      </c>
      <c r="S1879" s="2" t="str">
        <f t="shared" si="262"/>
        <v>Medium Risk</v>
      </c>
      <c r="T1879" s="2" t="str">
        <f t="shared" si="263"/>
        <v>45-54</v>
      </c>
      <c r="U1879" s="1">
        <f t="shared" ca="1" si="264"/>
        <v>1675</v>
      </c>
      <c r="V1879" s="2" t="str">
        <f t="shared" si="265"/>
        <v>Medium Loyalty</v>
      </c>
      <c r="W1879" s="2" t="str">
        <f t="shared" si="266"/>
        <v>Legitimate</v>
      </c>
      <c r="X1879" s="2" t="str">
        <f>IF(Q1879&lt;Data_Validation!$B$8,"Low Value",IF(Q1879&lt;Data_Validation!$B$9,"Medium Value","High Value"))</f>
        <v>Low Value</v>
      </c>
      <c r="Y1879" s="2" t="str">
        <f t="shared" si="267"/>
        <v>Stable</v>
      </c>
      <c r="Z1879" s="2" t="str">
        <f t="shared" si="268"/>
        <v>Valid</v>
      </c>
    </row>
    <row r="1880" spans="1:26" x14ac:dyDescent="0.3">
      <c r="A1880" t="s">
        <v>1712</v>
      </c>
      <c r="B1880">
        <v>45</v>
      </c>
      <c r="C1880" t="s">
        <v>21</v>
      </c>
      <c r="D1880" t="s">
        <v>52</v>
      </c>
      <c r="E1880">
        <v>85.48</v>
      </c>
      <c r="F1880">
        <v>14</v>
      </c>
      <c r="G1880">
        <v>172</v>
      </c>
      <c r="H1880">
        <v>0</v>
      </c>
      <c r="I1880" t="s">
        <v>29</v>
      </c>
      <c r="K1880" s="1">
        <v>44418</v>
      </c>
      <c r="L1880">
        <v>98</v>
      </c>
      <c r="M1880">
        <v>0.83</v>
      </c>
      <c r="N1880">
        <f>IF(E1880="",Data_Validation!$B$1,E1880)</f>
        <v>85.48</v>
      </c>
      <c r="O1880">
        <f>IF(J1880="",Data_Validation!$B$2,J1880)</f>
        <v>250</v>
      </c>
      <c r="P1880">
        <f t="shared" si="261"/>
        <v>2</v>
      </c>
      <c r="Q1880" s="2">
        <f>CustomerData[[#This Row],[avg_order_value_clean]]*CustomerData[[#This Row],[total_orders]]</f>
        <v>1196.72</v>
      </c>
      <c r="R1880" s="2" t="str">
        <f t="shared" si="269"/>
        <v>Inactive</v>
      </c>
      <c r="S1880" s="2" t="str">
        <f t="shared" si="262"/>
        <v>High Risk</v>
      </c>
      <c r="T1880" s="2" t="str">
        <f t="shared" si="263"/>
        <v>45-54</v>
      </c>
      <c r="U1880" s="1">
        <f t="shared" ca="1" si="264"/>
        <v>1843</v>
      </c>
      <c r="V1880" s="2" t="str">
        <f t="shared" si="265"/>
        <v>High Loyalty</v>
      </c>
      <c r="W1880" s="2" t="str">
        <f t="shared" si="266"/>
        <v>Legitimate</v>
      </c>
      <c r="X1880" s="2" t="str">
        <f>IF(Q1880&lt;Data_Validation!$B$8,"Low Value",IF(Q1880&lt;Data_Validation!$B$9,"Medium Value","High Value"))</f>
        <v>Low Value</v>
      </c>
      <c r="Y1880" s="2" t="str">
        <f t="shared" si="267"/>
        <v>At Risk - Develop</v>
      </c>
      <c r="Z1880" s="2" t="str">
        <f t="shared" si="268"/>
        <v>Check Data</v>
      </c>
    </row>
    <row r="1881" spans="1:26" x14ac:dyDescent="0.3">
      <c r="A1881" t="s">
        <v>1405</v>
      </c>
      <c r="B1881">
        <v>19</v>
      </c>
      <c r="C1881" t="s">
        <v>25</v>
      </c>
      <c r="D1881" t="s">
        <v>15</v>
      </c>
      <c r="E1881">
        <v>53.85</v>
      </c>
      <c r="F1881">
        <v>11</v>
      </c>
      <c r="G1881">
        <v>352</v>
      </c>
      <c r="H1881">
        <v>0</v>
      </c>
      <c r="I1881" t="s">
        <v>19</v>
      </c>
      <c r="J1881">
        <v>56.1</v>
      </c>
      <c r="K1881" s="1">
        <v>44426</v>
      </c>
      <c r="L1881">
        <v>98</v>
      </c>
      <c r="M1881">
        <v>0.27</v>
      </c>
      <c r="N1881">
        <f>IF(E1881="",Data_Validation!$B$1,E1881)</f>
        <v>53.85</v>
      </c>
      <c r="O1881">
        <f>IF(J1881="",Data_Validation!$B$2,J1881)</f>
        <v>56.1</v>
      </c>
      <c r="P1881">
        <f t="shared" si="261"/>
        <v>2</v>
      </c>
      <c r="Q1881" s="2">
        <f>CustomerData[[#This Row],[avg_order_value_clean]]*CustomerData[[#This Row],[total_orders]]</f>
        <v>592.35</v>
      </c>
      <c r="R1881" s="2" t="str">
        <f t="shared" si="269"/>
        <v>Inactive</v>
      </c>
      <c r="S1881" s="2" t="str">
        <f t="shared" si="262"/>
        <v>Medium Risk</v>
      </c>
      <c r="T1881" s="2" t="str">
        <f t="shared" si="263"/>
        <v>Under 25</v>
      </c>
      <c r="U1881" s="1">
        <f t="shared" ca="1" si="264"/>
        <v>1835</v>
      </c>
      <c r="V1881" s="2" t="str">
        <f t="shared" si="265"/>
        <v>High Loyalty</v>
      </c>
      <c r="W1881" s="2" t="str">
        <f t="shared" si="266"/>
        <v>Legitimate</v>
      </c>
      <c r="X1881" s="2" t="str">
        <f>IF(Q1881&lt;Data_Validation!$B$8,"Low Value",IF(Q1881&lt;Data_Validation!$B$9,"Medium Value","High Value"))</f>
        <v>Low Value</v>
      </c>
      <c r="Y1881" s="2" t="str">
        <f t="shared" si="267"/>
        <v>Stable</v>
      </c>
      <c r="Z1881" s="2" t="str">
        <f t="shared" si="268"/>
        <v>Check Data</v>
      </c>
    </row>
    <row r="1882" spans="1:26" x14ac:dyDescent="0.3">
      <c r="A1882" t="s">
        <v>1713</v>
      </c>
      <c r="B1882">
        <v>47</v>
      </c>
      <c r="C1882" t="s">
        <v>21</v>
      </c>
      <c r="D1882" t="s">
        <v>44</v>
      </c>
      <c r="E1882">
        <v>144.62</v>
      </c>
      <c r="F1882">
        <v>14</v>
      </c>
      <c r="G1882">
        <v>113</v>
      </c>
      <c r="H1882">
        <v>0</v>
      </c>
      <c r="I1882" t="s">
        <v>19</v>
      </c>
      <c r="J1882">
        <v>97.5</v>
      </c>
      <c r="K1882" s="1">
        <v>45131</v>
      </c>
      <c r="L1882">
        <v>30</v>
      </c>
      <c r="M1882">
        <v>0.36</v>
      </c>
      <c r="N1882">
        <f>IF(E1882="",Data_Validation!$B$1,E1882)</f>
        <v>144.62</v>
      </c>
      <c r="O1882">
        <f>IF(J1882="",Data_Validation!$B$2,J1882)</f>
        <v>97.5</v>
      </c>
      <c r="P1882">
        <f t="shared" si="261"/>
        <v>2</v>
      </c>
      <c r="Q1882" s="2">
        <f>CustomerData[[#This Row],[avg_order_value_clean]]*CustomerData[[#This Row],[total_orders]]</f>
        <v>2024.68</v>
      </c>
      <c r="R1882" s="2" t="str">
        <f t="shared" si="269"/>
        <v>Inactive</v>
      </c>
      <c r="S1882" s="2" t="str">
        <f t="shared" si="262"/>
        <v>Medium Risk</v>
      </c>
      <c r="T1882" s="2" t="str">
        <f t="shared" si="263"/>
        <v>45-54</v>
      </c>
      <c r="U1882" s="1">
        <f t="shared" ca="1" si="264"/>
        <v>1130</v>
      </c>
      <c r="V1882" s="2" t="str">
        <f t="shared" si="265"/>
        <v>Low Loyalty</v>
      </c>
      <c r="W1882" s="2" t="str">
        <f t="shared" si="266"/>
        <v>Legitimate</v>
      </c>
      <c r="X1882" s="2" t="str">
        <f>IF(Q1882&lt;Data_Validation!$B$8,"Low Value",IF(Q1882&lt;Data_Validation!$B$9,"Medium Value","High Value"))</f>
        <v>High Value</v>
      </c>
      <c r="Y1882" s="2" t="str">
        <f t="shared" si="267"/>
        <v>High Value - Maintain</v>
      </c>
      <c r="Z1882" s="2" t="str">
        <f t="shared" si="268"/>
        <v>Check Data</v>
      </c>
    </row>
    <row r="1883" spans="1:26" x14ac:dyDescent="0.3">
      <c r="A1883" t="s">
        <v>1714</v>
      </c>
      <c r="B1883">
        <v>30</v>
      </c>
      <c r="C1883" t="s">
        <v>21</v>
      </c>
      <c r="D1883" t="s">
        <v>28</v>
      </c>
      <c r="E1883">
        <v>111.56</v>
      </c>
      <c r="F1883">
        <v>14</v>
      </c>
      <c r="G1883">
        <v>1</v>
      </c>
      <c r="H1883">
        <v>0</v>
      </c>
      <c r="I1883" t="s">
        <v>16</v>
      </c>
      <c r="J1883">
        <v>70.5</v>
      </c>
      <c r="K1883" s="1">
        <v>45044</v>
      </c>
      <c r="L1883">
        <v>59</v>
      </c>
      <c r="M1883">
        <v>0.31</v>
      </c>
      <c r="N1883">
        <f>IF(E1883="",Data_Validation!$B$1,E1883)</f>
        <v>111.56</v>
      </c>
      <c r="O1883">
        <f>IF(J1883="",Data_Validation!$B$2,J1883)</f>
        <v>70.5</v>
      </c>
      <c r="P1883">
        <f t="shared" si="261"/>
        <v>1</v>
      </c>
      <c r="Q1883" s="2">
        <f>CustomerData[[#This Row],[avg_order_value_clean]]*CustomerData[[#This Row],[total_orders]]</f>
        <v>1561.8400000000001</v>
      </c>
      <c r="R1883" s="2" t="str">
        <f t="shared" si="269"/>
        <v>Active</v>
      </c>
      <c r="S1883" s="2" t="str">
        <f t="shared" si="262"/>
        <v>Medium Risk</v>
      </c>
      <c r="T1883" s="2" t="str">
        <f t="shared" si="263"/>
        <v>25-34</v>
      </c>
      <c r="U1883" s="1">
        <f t="shared" ca="1" si="264"/>
        <v>1217</v>
      </c>
      <c r="V1883" s="2" t="str">
        <f t="shared" si="265"/>
        <v>Medium Loyalty</v>
      </c>
      <c r="W1883" s="2" t="str">
        <f t="shared" si="266"/>
        <v>Legitimate</v>
      </c>
      <c r="X1883" s="2" t="str">
        <f>IF(Q1883&lt;Data_Validation!$B$8,"Low Value",IF(Q1883&lt;Data_Validation!$B$9,"Medium Value","High Value"))</f>
        <v>High Value</v>
      </c>
      <c r="Y1883" s="2" t="str">
        <f t="shared" si="267"/>
        <v>High Value - Maintain</v>
      </c>
      <c r="Z1883" s="2" t="str">
        <f t="shared" si="268"/>
        <v>Check Data</v>
      </c>
    </row>
    <row r="1884" spans="1:26" x14ac:dyDescent="0.3">
      <c r="A1884" t="s">
        <v>1715</v>
      </c>
      <c r="B1884">
        <v>58</v>
      </c>
      <c r="C1884" t="s">
        <v>14</v>
      </c>
      <c r="D1884" t="s">
        <v>28</v>
      </c>
      <c r="E1884">
        <v>32.6</v>
      </c>
      <c r="F1884">
        <v>13</v>
      </c>
      <c r="G1884">
        <v>33</v>
      </c>
      <c r="H1884">
        <v>0</v>
      </c>
      <c r="I1884" t="s">
        <v>19</v>
      </c>
      <c r="J1884">
        <v>7.1</v>
      </c>
      <c r="K1884" s="1">
        <v>45367</v>
      </c>
      <c r="L1884">
        <v>23</v>
      </c>
      <c r="M1884">
        <v>0.32</v>
      </c>
      <c r="N1884">
        <f>IF(E1884="",Data_Validation!$B$1,E1884)</f>
        <v>32.6</v>
      </c>
      <c r="O1884">
        <f>IF(J1884="",Data_Validation!$B$2,J1884)</f>
        <v>7.1</v>
      </c>
      <c r="P1884">
        <f t="shared" si="261"/>
        <v>1</v>
      </c>
      <c r="Q1884" s="2">
        <f>CustomerData[[#This Row],[avg_order_value_clean]]*CustomerData[[#This Row],[total_orders]]</f>
        <v>423.8</v>
      </c>
      <c r="R1884" s="2" t="str">
        <f t="shared" si="269"/>
        <v>At Risk</v>
      </c>
      <c r="S1884" s="2" t="str">
        <f t="shared" si="262"/>
        <v>Medium Risk</v>
      </c>
      <c r="T1884" s="2" t="str">
        <f t="shared" si="263"/>
        <v>55+</v>
      </c>
      <c r="U1884" s="1">
        <f t="shared" ca="1" si="264"/>
        <v>894</v>
      </c>
      <c r="V1884" s="2" t="str">
        <f t="shared" si="265"/>
        <v>Low Loyalty</v>
      </c>
      <c r="W1884" s="2" t="str">
        <f t="shared" si="266"/>
        <v>Legitimate</v>
      </c>
      <c r="X1884" s="2" t="str">
        <f>IF(Q1884&lt;Data_Validation!$B$8,"Low Value",IF(Q1884&lt;Data_Validation!$B$9,"Medium Value","High Value"))</f>
        <v>Low Value</v>
      </c>
      <c r="Y1884" s="2" t="str">
        <f t="shared" si="267"/>
        <v>Stable</v>
      </c>
      <c r="Z1884" s="2" t="str">
        <f t="shared" si="268"/>
        <v>Check Data</v>
      </c>
    </row>
    <row r="1885" spans="1:26" x14ac:dyDescent="0.3">
      <c r="A1885" t="s">
        <v>1716</v>
      </c>
      <c r="B1885">
        <v>33</v>
      </c>
      <c r="C1885" t="s">
        <v>21</v>
      </c>
      <c r="D1885" t="s">
        <v>22</v>
      </c>
      <c r="F1885">
        <v>11</v>
      </c>
      <c r="G1885">
        <v>281</v>
      </c>
      <c r="H1885">
        <v>0</v>
      </c>
      <c r="I1885" t="s">
        <v>29</v>
      </c>
      <c r="J1885">
        <v>64.5</v>
      </c>
      <c r="K1885" s="1">
        <v>44182</v>
      </c>
      <c r="L1885">
        <v>57</v>
      </c>
      <c r="M1885">
        <v>0.25</v>
      </c>
      <c r="N1885">
        <f>IF(E1885="",Data_Validation!$B$1,E1885)</f>
        <v>250</v>
      </c>
      <c r="O1885">
        <f>IF(J1885="",Data_Validation!$B$2,J1885)</f>
        <v>64.5</v>
      </c>
      <c r="P1885">
        <f t="shared" si="261"/>
        <v>2</v>
      </c>
      <c r="Q1885" s="2">
        <f>CustomerData[[#This Row],[avg_order_value_clean]]*CustomerData[[#This Row],[total_orders]]</f>
        <v>2750</v>
      </c>
      <c r="R1885" s="2" t="str">
        <f t="shared" si="269"/>
        <v>Inactive</v>
      </c>
      <c r="S1885" s="2" t="str">
        <f t="shared" si="262"/>
        <v>Medium Risk</v>
      </c>
      <c r="T1885" s="2" t="str">
        <f t="shared" si="263"/>
        <v>25-34</v>
      </c>
      <c r="U1885" s="1">
        <f t="shared" ca="1" si="264"/>
        <v>2079</v>
      </c>
      <c r="V1885" s="2" t="str">
        <f t="shared" si="265"/>
        <v>Medium Loyalty</v>
      </c>
      <c r="W1885" s="2" t="str">
        <f t="shared" si="266"/>
        <v>Legitimate</v>
      </c>
      <c r="X1885" s="2" t="str">
        <f>IF(Q1885&lt;Data_Validation!$B$8,"Low Value",IF(Q1885&lt;Data_Validation!$B$9,"Medium Value","High Value"))</f>
        <v>High Value</v>
      </c>
      <c r="Y1885" s="2" t="str">
        <f t="shared" si="267"/>
        <v>High Value - Maintain</v>
      </c>
      <c r="Z1885" s="2" t="str">
        <f t="shared" si="268"/>
        <v>Check Data</v>
      </c>
    </row>
    <row r="1886" spans="1:26" x14ac:dyDescent="0.3">
      <c r="A1886" t="s">
        <v>1717</v>
      </c>
      <c r="B1886">
        <v>76</v>
      </c>
      <c r="C1886" t="s">
        <v>14</v>
      </c>
      <c r="D1886" t="s">
        <v>44</v>
      </c>
      <c r="E1886">
        <v>196.87</v>
      </c>
      <c r="F1886">
        <v>9</v>
      </c>
      <c r="G1886">
        <v>160</v>
      </c>
      <c r="H1886">
        <v>0</v>
      </c>
      <c r="I1886" t="s">
        <v>40</v>
      </c>
      <c r="J1886">
        <v>48.5</v>
      </c>
      <c r="K1886" s="1">
        <v>44498</v>
      </c>
      <c r="L1886">
        <v>25</v>
      </c>
      <c r="M1886">
        <v>0.31</v>
      </c>
      <c r="N1886">
        <f>IF(E1886="",Data_Validation!$B$1,E1886)</f>
        <v>196.87</v>
      </c>
      <c r="O1886">
        <f>IF(J1886="",Data_Validation!$B$2,J1886)</f>
        <v>48.5</v>
      </c>
      <c r="P1886">
        <f t="shared" si="261"/>
        <v>1</v>
      </c>
      <c r="Q1886" s="2">
        <f>CustomerData[[#This Row],[avg_order_value_clean]]*CustomerData[[#This Row],[total_orders]]</f>
        <v>1771.83</v>
      </c>
      <c r="R1886" s="2" t="str">
        <f t="shared" si="269"/>
        <v>Inactive</v>
      </c>
      <c r="S1886" s="2" t="str">
        <f t="shared" si="262"/>
        <v>Medium Risk</v>
      </c>
      <c r="T1886" s="2" t="str">
        <f t="shared" si="263"/>
        <v>55+</v>
      </c>
      <c r="U1886" s="1">
        <f t="shared" ca="1" si="264"/>
        <v>1763</v>
      </c>
      <c r="V1886" s="2" t="str">
        <f t="shared" si="265"/>
        <v>Low Loyalty</v>
      </c>
      <c r="W1886" s="2" t="str">
        <f t="shared" si="266"/>
        <v>Legitimate</v>
      </c>
      <c r="X1886" s="2" t="str">
        <f>IF(Q1886&lt;Data_Validation!$B$8,"Low Value",IF(Q1886&lt;Data_Validation!$B$9,"Medium Value","High Value"))</f>
        <v>High Value</v>
      </c>
      <c r="Y1886" s="2" t="str">
        <f t="shared" si="267"/>
        <v>High Value - Maintain</v>
      </c>
      <c r="Z1886" s="2" t="str">
        <f t="shared" si="268"/>
        <v>Check Data</v>
      </c>
    </row>
    <row r="1887" spans="1:26" x14ac:dyDescent="0.3">
      <c r="A1887" t="s">
        <v>1718</v>
      </c>
      <c r="B1887">
        <v>22</v>
      </c>
      <c r="C1887" t="s">
        <v>14</v>
      </c>
      <c r="D1887" t="s">
        <v>22</v>
      </c>
      <c r="E1887">
        <v>49.17</v>
      </c>
      <c r="F1887">
        <v>10</v>
      </c>
      <c r="G1887">
        <v>169</v>
      </c>
      <c r="H1887">
        <v>0</v>
      </c>
      <c r="I1887" t="s">
        <v>19</v>
      </c>
      <c r="J1887">
        <v>63.6</v>
      </c>
      <c r="K1887" s="1">
        <v>45814</v>
      </c>
      <c r="L1887">
        <v>48</v>
      </c>
      <c r="M1887">
        <v>0.82</v>
      </c>
      <c r="N1887">
        <f>IF(E1887="",Data_Validation!$B$1,E1887)</f>
        <v>49.17</v>
      </c>
      <c r="O1887">
        <f>IF(J1887="",Data_Validation!$B$2,J1887)</f>
        <v>63.6</v>
      </c>
      <c r="P1887">
        <f t="shared" si="261"/>
        <v>1</v>
      </c>
      <c r="Q1887" s="2">
        <f>CustomerData[[#This Row],[avg_order_value_clean]]*CustomerData[[#This Row],[total_orders]]</f>
        <v>491.70000000000005</v>
      </c>
      <c r="R1887" s="2" t="str">
        <f t="shared" si="269"/>
        <v>Inactive</v>
      </c>
      <c r="S1887" s="2" t="str">
        <f t="shared" si="262"/>
        <v>High Risk</v>
      </c>
      <c r="T1887" s="2" t="str">
        <f t="shared" si="263"/>
        <v>Under 25</v>
      </c>
      <c r="U1887" s="1">
        <f t="shared" ca="1" si="264"/>
        <v>447</v>
      </c>
      <c r="V1887" s="2" t="str">
        <f t="shared" si="265"/>
        <v>Medium Loyalty</v>
      </c>
      <c r="W1887" s="2" t="str">
        <f t="shared" si="266"/>
        <v>Legitimate</v>
      </c>
      <c r="X1887" s="2" t="str">
        <f>IF(Q1887&lt;Data_Validation!$B$8,"Low Value",IF(Q1887&lt;Data_Validation!$B$9,"Medium Value","High Value"))</f>
        <v>Low Value</v>
      </c>
      <c r="Y1887" s="2" t="str">
        <f t="shared" si="267"/>
        <v>At Risk - Develop</v>
      </c>
      <c r="Z1887" s="2" t="str">
        <f t="shared" si="268"/>
        <v>Check Data</v>
      </c>
    </row>
    <row r="1888" spans="1:26" x14ac:dyDescent="0.3">
      <c r="A1888" t="s">
        <v>1719</v>
      </c>
      <c r="B1888">
        <v>72</v>
      </c>
      <c r="C1888" t="s">
        <v>14</v>
      </c>
      <c r="D1888" t="s">
        <v>22</v>
      </c>
      <c r="E1888">
        <v>215.25</v>
      </c>
      <c r="F1888">
        <v>16</v>
      </c>
      <c r="G1888">
        <v>93</v>
      </c>
      <c r="H1888">
        <v>0</v>
      </c>
      <c r="I1888" t="s">
        <v>29</v>
      </c>
      <c r="J1888">
        <v>62.3</v>
      </c>
      <c r="K1888" s="1">
        <v>45235</v>
      </c>
      <c r="L1888">
        <v>70</v>
      </c>
      <c r="M1888">
        <v>0.13</v>
      </c>
      <c r="N1888">
        <f>IF(E1888="",Data_Validation!$B$1,E1888)</f>
        <v>215.25</v>
      </c>
      <c r="O1888">
        <f>IF(J1888="",Data_Validation!$B$2,J1888)</f>
        <v>62.3</v>
      </c>
      <c r="P1888">
        <f t="shared" si="261"/>
        <v>1</v>
      </c>
      <c r="Q1888" s="2">
        <f>CustomerData[[#This Row],[avg_order_value_clean]]*CustomerData[[#This Row],[total_orders]]</f>
        <v>3444</v>
      </c>
      <c r="R1888" s="2" t="str">
        <f t="shared" si="269"/>
        <v>Inactive</v>
      </c>
      <c r="S1888" s="2" t="str">
        <f t="shared" si="262"/>
        <v>Low Risk</v>
      </c>
      <c r="T1888" s="2" t="str">
        <f t="shared" si="263"/>
        <v>55+</v>
      </c>
      <c r="U1888" s="1">
        <f t="shared" ca="1" si="264"/>
        <v>1026</v>
      </c>
      <c r="V1888" s="2" t="str">
        <f t="shared" si="265"/>
        <v>High Loyalty</v>
      </c>
      <c r="W1888" s="2" t="str">
        <f t="shared" si="266"/>
        <v>Legitimate</v>
      </c>
      <c r="X1888" s="2" t="str">
        <f>IF(Q1888&lt;Data_Validation!$B$8,"Low Value",IF(Q1888&lt;Data_Validation!$B$9,"Medium Value","High Value"))</f>
        <v>High Value</v>
      </c>
      <c r="Y1888" s="2" t="str">
        <f t="shared" si="267"/>
        <v>High Value - Maintain</v>
      </c>
      <c r="Z1888" s="2" t="str">
        <f t="shared" si="268"/>
        <v>Check Data</v>
      </c>
    </row>
    <row r="1889" spans="1:26" x14ac:dyDescent="0.3">
      <c r="A1889" t="s">
        <v>1256</v>
      </c>
      <c r="B1889">
        <v>45</v>
      </c>
      <c r="C1889" t="s">
        <v>21</v>
      </c>
      <c r="D1889" t="s">
        <v>22</v>
      </c>
      <c r="E1889">
        <v>61.86</v>
      </c>
      <c r="F1889">
        <v>9</v>
      </c>
      <c r="G1889">
        <v>247</v>
      </c>
      <c r="H1889">
        <v>0</v>
      </c>
      <c r="I1889" t="s">
        <v>19</v>
      </c>
      <c r="J1889">
        <v>14.4</v>
      </c>
      <c r="K1889" s="1">
        <v>44718</v>
      </c>
      <c r="L1889">
        <v>42</v>
      </c>
      <c r="M1889">
        <v>0.01</v>
      </c>
      <c r="N1889">
        <f>IF(E1889="",Data_Validation!$B$1,E1889)</f>
        <v>61.86</v>
      </c>
      <c r="O1889">
        <f>IF(J1889="",Data_Validation!$B$2,J1889)</f>
        <v>14.4</v>
      </c>
      <c r="P1889">
        <f t="shared" si="261"/>
        <v>2</v>
      </c>
      <c r="Q1889" s="2">
        <f>CustomerData[[#This Row],[avg_order_value_clean]]*CustomerData[[#This Row],[total_orders]]</f>
        <v>556.74</v>
      </c>
      <c r="R1889" s="2" t="str">
        <f t="shared" si="269"/>
        <v>Inactive</v>
      </c>
      <c r="S1889" s="2" t="str">
        <f t="shared" si="262"/>
        <v>Low Risk</v>
      </c>
      <c r="T1889" s="2" t="str">
        <f t="shared" si="263"/>
        <v>45-54</v>
      </c>
      <c r="U1889" s="1">
        <f t="shared" ca="1" si="264"/>
        <v>1543</v>
      </c>
      <c r="V1889" s="2" t="str">
        <f t="shared" si="265"/>
        <v>Medium Loyalty</v>
      </c>
      <c r="W1889" s="2" t="str">
        <f t="shared" si="266"/>
        <v>Legitimate</v>
      </c>
      <c r="X1889" s="2" t="str">
        <f>IF(Q1889&lt;Data_Validation!$B$8,"Low Value",IF(Q1889&lt;Data_Validation!$B$9,"Medium Value","High Value"))</f>
        <v>Low Value</v>
      </c>
      <c r="Y1889" s="2" t="str">
        <f t="shared" si="267"/>
        <v>Stable</v>
      </c>
      <c r="Z1889" s="2" t="str">
        <f t="shared" si="268"/>
        <v>Check Data</v>
      </c>
    </row>
    <row r="1890" spans="1:26" x14ac:dyDescent="0.3">
      <c r="A1890" t="s">
        <v>1720</v>
      </c>
      <c r="B1890">
        <v>70</v>
      </c>
      <c r="C1890" t="s">
        <v>14</v>
      </c>
      <c r="D1890" t="s">
        <v>22</v>
      </c>
      <c r="E1890">
        <v>17.12</v>
      </c>
      <c r="F1890">
        <v>15</v>
      </c>
      <c r="G1890">
        <v>320</v>
      </c>
      <c r="H1890">
        <v>0</v>
      </c>
      <c r="I1890" t="s">
        <v>23</v>
      </c>
      <c r="J1890">
        <v>91.9</v>
      </c>
      <c r="K1890" s="1">
        <v>44889</v>
      </c>
      <c r="L1890">
        <v>29</v>
      </c>
      <c r="M1890">
        <v>0.15</v>
      </c>
      <c r="N1890">
        <f>IF(E1890="",Data_Validation!$B$1,E1890)</f>
        <v>17.12</v>
      </c>
      <c r="O1890">
        <f>IF(J1890="",Data_Validation!$B$2,J1890)</f>
        <v>91.9</v>
      </c>
      <c r="P1890">
        <f t="shared" si="261"/>
        <v>2</v>
      </c>
      <c r="Q1890" s="2">
        <f>CustomerData[[#This Row],[avg_order_value_clean]]*CustomerData[[#This Row],[total_orders]]</f>
        <v>256.8</v>
      </c>
      <c r="R1890" s="2" t="str">
        <f t="shared" si="269"/>
        <v>Inactive</v>
      </c>
      <c r="S1890" s="2" t="str">
        <f t="shared" si="262"/>
        <v>Low Risk</v>
      </c>
      <c r="T1890" s="2" t="str">
        <f t="shared" si="263"/>
        <v>55+</v>
      </c>
      <c r="U1890" s="1">
        <f t="shared" ca="1" si="264"/>
        <v>1372</v>
      </c>
      <c r="V1890" s="2" t="str">
        <f t="shared" si="265"/>
        <v>Low Loyalty</v>
      </c>
      <c r="W1890" s="2" t="str">
        <f t="shared" si="266"/>
        <v>Legitimate</v>
      </c>
      <c r="X1890" s="2" t="str">
        <f>IF(Q1890&lt;Data_Validation!$B$8,"Low Value",IF(Q1890&lt;Data_Validation!$B$9,"Medium Value","High Value"))</f>
        <v>Low Value</v>
      </c>
      <c r="Y1890" s="2" t="str">
        <f t="shared" si="267"/>
        <v>Stable</v>
      </c>
      <c r="Z1890" s="2" t="str">
        <f t="shared" si="268"/>
        <v>Check Data</v>
      </c>
    </row>
    <row r="1891" spans="1:26" x14ac:dyDescent="0.3">
      <c r="A1891" t="s">
        <v>1721</v>
      </c>
      <c r="B1891">
        <v>56</v>
      </c>
      <c r="C1891" t="s">
        <v>14</v>
      </c>
      <c r="D1891" t="s">
        <v>15</v>
      </c>
      <c r="E1891">
        <v>110.81</v>
      </c>
      <c r="F1891">
        <v>3</v>
      </c>
      <c r="G1891">
        <v>7</v>
      </c>
      <c r="H1891">
        <v>0</v>
      </c>
      <c r="I1891" t="s">
        <v>19</v>
      </c>
      <c r="J1891">
        <v>55.5</v>
      </c>
      <c r="K1891" s="1">
        <v>45758</v>
      </c>
      <c r="L1891">
        <v>85</v>
      </c>
      <c r="M1891">
        <v>0.35</v>
      </c>
      <c r="N1891">
        <f>IF(E1891="",Data_Validation!$B$1,E1891)</f>
        <v>110.81</v>
      </c>
      <c r="O1891">
        <f>IF(J1891="",Data_Validation!$B$2,J1891)</f>
        <v>55.5</v>
      </c>
      <c r="P1891">
        <f t="shared" si="261"/>
        <v>1</v>
      </c>
      <c r="Q1891" s="2">
        <f>CustomerData[[#This Row],[avg_order_value_clean]]*CustomerData[[#This Row],[total_orders]]</f>
        <v>332.43</v>
      </c>
      <c r="R1891" s="2" t="str">
        <f t="shared" si="269"/>
        <v>Active</v>
      </c>
      <c r="S1891" s="2" t="str">
        <f t="shared" si="262"/>
        <v>Medium Risk</v>
      </c>
      <c r="T1891" s="2" t="str">
        <f t="shared" si="263"/>
        <v>55+</v>
      </c>
      <c r="U1891" s="1">
        <f t="shared" ca="1" si="264"/>
        <v>503</v>
      </c>
      <c r="V1891" s="2" t="str">
        <f t="shared" si="265"/>
        <v>High Loyalty</v>
      </c>
      <c r="W1891" s="2" t="str">
        <f t="shared" si="266"/>
        <v>Legitimate</v>
      </c>
      <c r="X1891" s="2" t="str">
        <f>IF(Q1891&lt;Data_Validation!$B$8,"Low Value",IF(Q1891&lt;Data_Validation!$B$9,"Medium Value","High Value"))</f>
        <v>Low Value</v>
      </c>
      <c r="Y1891" s="2" t="str">
        <f t="shared" si="267"/>
        <v>Stable</v>
      </c>
      <c r="Z1891" s="2" t="str">
        <f t="shared" si="268"/>
        <v>Check Data</v>
      </c>
    </row>
    <row r="1892" spans="1:26" x14ac:dyDescent="0.3">
      <c r="A1892" t="s">
        <v>1324</v>
      </c>
      <c r="B1892">
        <v>62</v>
      </c>
      <c r="C1892" t="s">
        <v>21</v>
      </c>
      <c r="D1892" t="s">
        <v>35</v>
      </c>
      <c r="E1892">
        <v>91.5</v>
      </c>
      <c r="F1892">
        <v>10</v>
      </c>
      <c r="G1892">
        <v>320</v>
      </c>
      <c r="H1892">
        <v>0</v>
      </c>
      <c r="I1892" t="s">
        <v>16</v>
      </c>
      <c r="J1892">
        <v>70.099999999999994</v>
      </c>
      <c r="K1892" s="1">
        <v>44812</v>
      </c>
      <c r="L1892">
        <v>71</v>
      </c>
      <c r="M1892">
        <v>0.33</v>
      </c>
      <c r="N1892">
        <f>IF(E1892="",Data_Validation!$B$1,E1892)</f>
        <v>91.5</v>
      </c>
      <c r="O1892">
        <f>IF(J1892="",Data_Validation!$B$2,J1892)</f>
        <v>70.099999999999994</v>
      </c>
      <c r="P1892">
        <f t="shared" si="261"/>
        <v>2</v>
      </c>
      <c r="Q1892" s="2">
        <f>CustomerData[[#This Row],[avg_order_value_clean]]*CustomerData[[#This Row],[total_orders]]</f>
        <v>915</v>
      </c>
      <c r="R1892" s="2" t="str">
        <f t="shared" si="269"/>
        <v>Inactive</v>
      </c>
      <c r="S1892" s="2" t="str">
        <f t="shared" si="262"/>
        <v>Medium Risk</v>
      </c>
      <c r="T1892" s="2" t="str">
        <f t="shared" si="263"/>
        <v>55+</v>
      </c>
      <c r="U1892" s="1">
        <f t="shared" ca="1" si="264"/>
        <v>1449</v>
      </c>
      <c r="V1892" s="2" t="str">
        <f t="shared" si="265"/>
        <v>High Loyalty</v>
      </c>
      <c r="W1892" s="2" t="str">
        <f t="shared" si="266"/>
        <v>Legitimate</v>
      </c>
      <c r="X1892" s="2" t="str">
        <f>IF(Q1892&lt;Data_Validation!$B$8,"Low Value",IF(Q1892&lt;Data_Validation!$B$9,"Medium Value","High Value"))</f>
        <v>Low Value</v>
      </c>
      <c r="Y1892" s="2" t="str">
        <f t="shared" si="267"/>
        <v>Stable</v>
      </c>
      <c r="Z1892" s="2" t="str">
        <f t="shared" si="268"/>
        <v>Check Data</v>
      </c>
    </row>
    <row r="1893" spans="1:26" x14ac:dyDescent="0.3">
      <c r="A1893" t="s">
        <v>1722</v>
      </c>
      <c r="B1893">
        <v>37</v>
      </c>
      <c r="C1893" t="s">
        <v>21</v>
      </c>
      <c r="D1893" t="s">
        <v>50</v>
      </c>
      <c r="E1893">
        <v>17.07</v>
      </c>
      <c r="F1893">
        <v>11</v>
      </c>
      <c r="G1893">
        <v>109</v>
      </c>
      <c r="H1893">
        <v>0</v>
      </c>
      <c r="I1893" t="s">
        <v>23</v>
      </c>
      <c r="J1893">
        <v>38.700000000000003</v>
      </c>
      <c r="K1893" s="1">
        <v>45378</v>
      </c>
      <c r="L1893">
        <v>45</v>
      </c>
      <c r="M1893">
        <v>0.54</v>
      </c>
      <c r="N1893">
        <f>IF(E1893="",Data_Validation!$B$1,E1893)</f>
        <v>17.07</v>
      </c>
      <c r="O1893">
        <f>IF(J1893="",Data_Validation!$B$2,J1893)</f>
        <v>38.700000000000003</v>
      </c>
      <c r="P1893">
        <f t="shared" si="261"/>
        <v>1</v>
      </c>
      <c r="Q1893" s="2">
        <f>CustomerData[[#This Row],[avg_order_value_clean]]*CustomerData[[#This Row],[total_orders]]</f>
        <v>187.77</v>
      </c>
      <c r="R1893" s="2" t="str">
        <f t="shared" si="269"/>
        <v>Inactive</v>
      </c>
      <c r="S1893" s="2" t="str">
        <f t="shared" si="262"/>
        <v>High Risk</v>
      </c>
      <c r="T1893" s="2" t="str">
        <f t="shared" si="263"/>
        <v>35-44</v>
      </c>
      <c r="U1893" s="1">
        <f t="shared" ca="1" si="264"/>
        <v>883</v>
      </c>
      <c r="V1893" s="2" t="str">
        <f t="shared" si="265"/>
        <v>Medium Loyalty</v>
      </c>
      <c r="W1893" s="2" t="str">
        <f t="shared" si="266"/>
        <v>Legitimate</v>
      </c>
      <c r="X1893" s="2" t="str">
        <f>IF(Q1893&lt;Data_Validation!$B$8,"Low Value",IF(Q1893&lt;Data_Validation!$B$9,"Medium Value","High Value"))</f>
        <v>Low Value</v>
      </c>
      <c r="Y1893" s="2" t="str">
        <f t="shared" si="267"/>
        <v>At Risk - Develop</v>
      </c>
      <c r="Z1893" s="2" t="str">
        <f t="shared" si="268"/>
        <v>Check Data</v>
      </c>
    </row>
    <row r="1894" spans="1:26" x14ac:dyDescent="0.3">
      <c r="A1894" t="s">
        <v>1462</v>
      </c>
      <c r="B1894">
        <v>41</v>
      </c>
      <c r="C1894" t="s">
        <v>21</v>
      </c>
      <c r="D1894" t="s">
        <v>15</v>
      </c>
      <c r="E1894">
        <v>208.79</v>
      </c>
      <c r="F1894">
        <v>8</v>
      </c>
      <c r="G1894">
        <v>31</v>
      </c>
      <c r="H1894">
        <v>0</v>
      </c>
      <c r="I1894" t="s">
        <v>29</v>
      </c>
      <c r="J1894">
        <v>12.2</v>
      </c>
      <c r="K1894" s="1">
        <v>45537</v>
      </c>
      <c r="L1894">
        <v>41</v>
      </c>
      <c r="M1894">
        <v>0.05</v>
      </c>
      <c r="N1894">
        <f>IF(E1894="",Data_Validation!$B$1,E1894)</f>
        <v>208.79</v>
      </c>
      <c r="O1894">
        <f>IF(J1894="",Data_Validation!$B$2,J1894)</f>
        <v>12.2</v>
      </c>
      <c r="P1894">
        <f t="shared" si="261"/>
        <v>2</v>
      </c>
      <c r="Q1894" s="2">
        <f>CustomerData[[#This Row],[avg_order_value_clean]]*CustomerData[[#This Row],[total_orders]]</f>
        <v>1670.32</v>
      </c>
      <c r="R1894" s="2" t="str">
        <f t="shared" si="269"/>
        <v>At Risk</v>
      </c>
      <c r="S1894" s="2" t="str">
        <f t="shared" si="262"/>
        <v>Low Risk</v>
      </c>
      <c r="T1894" s="2" t="str">
        <f t="shared" si="263"/>
        <v>35-44</v>
      </c>
      <c r="U1894" s="1">
        <f t="shared" ca="1" si="264"/>
        <v>724</v>
      </c>
      <c r="V1894" s="2" t="str">
        <f t="shared" si="265"/>
        <v>Medium Loyalty</v>
      </c>
      <c r="W1894" s="2" t="str">
        <f t="shared" si="266"/>
        <v>Legitimate</v>
      </c>
      <c r="X1894" s="2" t="str">
        <f>IF(Q1894&lt;Data_Validation!$B$8,"Low Value",IF(Q1894&lt;Data_Validation!$B$9,"Medium Value","High Value"))</f>
        <v>High Value</v>
      </c>
      <c r="Y1894" s="2" t="str">
        <f t="shared" si="267"/>
        <v>High Value - Maintain</v>
      </c>
      <c r="Z1894" s="2" t="str">
        <f t="shared" si="268"/>
        <v>Check Data</v>
      </c>
    </row>
    <row r="1895" spans="1:26" x14ac:dyDescent="0.3">
      <c r="A1895" t="s">
        <v>1723</v>
      </c>
      <c r="B1895">
        <v>78</v>
      </c>
      <c r="C1895" t="s">
        <v>25</v>
      </c>
      <c r="D1895" t="s">
        <v>26</v>
      </c>
      <c r="E1895">
        <v>187.57</v>
      </c>
      <c r="F1895">
        <v>8</v>
      </c>
      <c r="G1895">
        <v>50</v>
      </c>
      <c r="H1895">
        <v>0</v>
      </c>
      <c r="I1895" t="s">
        <v>19</v>
      </c>
      <c r="K1895" s="1">
        <v>45449</v>
      </c>
      <c r="L1895">
        <v>73</v>
      </c>
      <c r="M1895">
        <v>0.43</v>
      </c>
      <c r="N1895">
        <f>IF(E1895="",Data_Validation!$B$1,E1895)</f>
        <v>187.57</v>
      </c>
      <c r="O1895">
        <f>IF(J1895="",Data_Validation!$B$2,J1895)</f>
        <v>250</v>
      </c>
      <c r="P1895">
        <f t="shared" si="261"/>
        <v>1</v>
      </c>
      <c r="Q1895" s="2">
        <f>CustomerData[[#This Row],[avg_order_value_clean]]*CustomerData[[#This Row],[total_orders]]</f>
        <v>1500.56</v>
      </c>
      <c r="R1895" s="2" t="str">
        <f t="shared" si="269"/>
        <v>At Risk</v>
      </c>
      <c r="S1895" s="2" t="str">
        <f t="shared" si="262"/>
        <v>Medium Risk</v>
      </c>
      <c r="T1895" s="2" t="str">
        <f t="shared" si="263"/>
        <v>55+</v>
      </c>
      <c r="U1895" s="1">
        <f t="shared" ca="1" si="264"/>
        <v>812</v>
      </c>
      <c r="V1895" s="2" t="str">
        <f t="shared" si="265"/>
        <v>High Loyalty</v>
      </c>
      <c r="W1895" s="2" t="str">
        <f t="shared" si="266"/>
        <v>Legitimate</v>
      </c>
      <c r="X1895" s="2" t="str">
        <f>IF(Q1895&lt;Data_Validation!$B$8,"Low Value",IF(Q1895&lt;Data_Validation!$B$9,"Medium Value","High Value"))</f>
        <v>Low Value</v>
      </c>
      <c r="Y1895" s="2" t="str">
        <f t="shared" si="267"/>
        <v>Stable</v>
      </c>
      <c r="Z1895" s="2" t="str">
        <f t="shared" si="268"/>
        <v>Check Data</v>
      </c>
    </row>
    <row r="1896" spans="1:26" x14ac:dyDescent="0.3">
      <c r="A1896" t="s">
        <v>1724</v>
      </c>
      <c r="B1896">
        <v>44</v>
      </c>
      <c r="C1896" t="s">
        <v>21</v>
      </c>
      <c r="D1896" t="s">
        <v>22</v>
      </c>
      <c r="E1896">
        <v>86.95</v>
      </c>
      <c r="F1896">
        <v>6</v>
      </c>
      <c r="G1896">
        <v>167</v>
      </c>
      <c r="H1896">
        <v>0</v>
      </c>
      <c r="I1896" t="s">
        <v>23</v>
      </c>
      <c r="J1896">
        <v>94.2</v>
      </c>
      <c r="K1896" s="1">
        <v>44283</v>
      </c>
      <c r="L1896">
        <v>63</v>
      </c>
      <c r="M1896">
        <v>0.25</v>
      </c>
      <c r="N1896">
        <f>IF(E1896="",Data_Validation!$B$1,E1896)</f>
        <v>86.95</v>
      </c>
      <c r="O1896">
        <f>IF(J1896="",Data_Validation!$B$2,J1896)</f>
        <v>94.2</v>
      </c>
      <c r="P1896">
        <f t="shared" si="261"/>
        <v>1</v>
      </c>
      <c r="Q1896" s="2">
        <f>CustomerData[[#This Row],[avg_order_value_clean]]*CustomerData[[#This Row],[total_orders]]</f>
        <v>521.70000000000005</v>
      </c>
      <c r="R1896" s="2" t="str">
        <f t="shared" si="269"/>
        <v>Inactive</v>
      </c>
      <c r="S1896" s="2" t="str">
        <f t="shared" si="262"/>
        <v>Medium Risk</v>
      </c>
      <c r="T1896" s="2" t="str">
        <f t="shared" si="263"/>
        <v>35-44</v>
      </c>
      <c r="U1896" s="1">
        <f t="shared" ca="1" si="264"/>
        <v>1978</v>
      </c>
      <c r="V1896" s="2" t="str">
        <f t="shared" si="265"/>
        <v>Medium Loyalty</v>
      </c>
      <c r="W1896" s="2" t="str">
        <f t="shared" si="266"/>
        <v>Legitimate</v>
      </c>
      <c r="X1896" s="2" t="str">
        <f>IF(Q1896&lt;Data_Validation!$B$8,"Low Value",IF(Q1896&lt;Data_Validation!$B$9,"Medium Value","High Value"))</f>
        <v>Low Value</v>
      </c>
      <c r="Y1896" s="2" t="str">
        <f t="shared" si="267"/>
        <v>Stable</v>
      </c>
      <c r="Z1896" s="2" t="str">
        <f t="shared" si="268"/>
        <v>Check Data</v>
      </c>
    </row>
    <row r="1897" spans="1:26" x14ac:dyDescent="0.3">
      <c r="A1897" t="s">
        <v>195</v>
      </c>
      <c r="B1897">
        <v>47</v>
      </c>
      <c r="C1897" t="s">
        <v>14</v>
      </c>
      <c r="D1897" t="s">
        <v>52</v>
      </c>
      <c r="F1897">
        <v>7</v>
      </c>
      <c r="G1897">
        <v>65</v>
      </c>
      <c r="H1897">
        <v>0</v>
      </c>
      <c r="I1897" t="s">
        <v>23</v>
      </c>
      <c r="J1897">
        <v>58.1</v>
      </c>
      <c r="K1897" s="1">
        <v>44732</v>
      </c>
      <c r="L1897">
        <v>47</v>
      </c>
      <c r="M1897">
        <v>0.03</v>
      </c>
      <c r="N1897">
        <f>IF(E1897="",Data_Validation!$B$1,E1897)</f>
        <v>250</v>
      </c>
      <c r="O1897">
        <f>IF(J1897="",Data_Validation!$B$2,J1897)</f>
        <v>58.1</v>
      </c>
      <c r="P1897">
        <f t="shared" si="261"/>
        <v>2</v>
      </c>
      <c r="Q1897" s="2">
        <f>CustomerData[[#This Row],[avg_order_value_clean]]*CustomerData[[#This Row],[total_orders]]</f>
        <v>1750</v>
      </c>
      <c r="R1897" s="2" t="str">
        <f t="shared" si="269"/>
        <v>At Risk</v>
      </c>
      <c r="S1897" s="2" t="str">
        <f t="shared" si="262"/>
        <v>Low Risk</v>
      </c>
      <c r="T1897" s="2" t="str">
        <f t="shared" si="263"/>
        <v>45-54</v>
      </c>
      <c r="U1897" s="1">
        <f t="shared" ca="1" si="264"/>
        <v>1529</v>
      </c>
      <c r="V1897" s="2" t="str">
        <f t="shared" si="265"/>
        <v>Medium Loyalty</v>
      </c>
      <c r="W1897" s="2" t="str">
        <f t="shared" si="266"/>
        <v>Legitimate</v>
      </c>
      <c r="X1897" s="2" t="str">
        <f>IF(Q1897&lt;Data_Validation!$B$8,"Low Value",IF(Q1897&lt;Data_Validation!$B$9,"Medium Value","High Value"))</f>
        <v>High Value</v>
      </c>
      <c r="Y1897" s="2" t="str">
        <f t="shared" si="267"/>
        <v>High Value - Maintain</v>
      </c>
      <c r="Z1897" s="2" t="str">
        <f t="shared" si="268"/>
        <v>Check Data</v>
      </c>
    </row>
    <row r="1898" spans="1:26" x14ac:dyDescent="0.3">
      <c r="A1898" t="s">
        <v>1725</v>
      </c>
      <c r="B1898">
        <v>75</v>
      </c>
      <c r="C1898" t="s">
        <v>21</v>
      </c>
      <c r="D1898" t="s">
        <v>52</v>
      </c>
      <c r="E1898">
        <v>27.37</v>
      </c>
      <c r="F1898">
        <v>11</v>
      </c>
      <c r="G1898">
        <v>30</v>
      </c>
      <c r="H1898">
        <v>0</v>
      </c>
      <c r="I1898" t="s">
        <v>40</v>
      </c>
      <c r="J1898">
        <v>19.899999999999999</v>
      </c>
      <c r="K1898" s="1">
        <v>45280</v>
      </c>
      <c r="L1898">
        <v>1</v>
      </c>
      <c r="M1898">
        <v>0.31</v>
      </c>
      <c r="N1898">
        <f>IF(E1898="",Data_Validation!$B$1,E1898)</f>
        <v>27.37</v>
      </c>
      <c r="O1898">
        <f>IF(J1898="",Data_Validation!$B$2,J1898)</f>
        <v>19.899999999999999</v>
      </c>
      <c r="P1898">
        <f t="shared" si="261"/>
        <v>1</v>
      </c>
      <c r="Q1898" s="2">
        <f>CustomerData[[#This Row],[avg_order_value_clean]]*CustomerData[[#This Row],[total_orders]]</f>
        <v>301.07</v>
      </c>
      <c r="R1898" s="2" t="str">
        <f t="shared" si="269"/>
        <v>Active</v>
      </c>
      <c r="S1898" s="2" t="str">
        <f t="shared" si="262"/>
        <v>Medium Risk</v>
      </c>
      <c r="T1898" s="2" t="str">
        <f t="shared" si="263"/>
        <v>55+</v>
      </c>
      <c r="U1898" s="1">
        <f t="shared" ca="1" si="264"/>
        <v>981</v>
      </c>
      <c r="V1898" s="2" t="str">
        <f t="shared" si="265"/>
        <v>Low Loyalty</v>
      </c>
      <c r="W1898" s="2" t="str">
        <f t="shared" si="266"/>
        <v>Legitimate</v>
      </c>
      <c r="X1898" s="2" t="str">
        <f>IF(Q1898&lt;Data_Validation!$B$8,"Low Value",IF(Q1898&lt;Data_Validation!$B$9,"Medium Value","High Value"))</f>
        <v>Low Value</v>
      </c>
      <c r="Y1898" s="2" t="str">
        <f t="shared" si="267"/>
        <v>Stable</v>
      </c>
      <c r="Z1898" s="2" t="str">
        <f t="shared" si="268"/>
        <v>Check Data</v>
      </c>
    </row>
    <row r="1899" spans="1:26" x14ac:dyDescent="0.3">
      <c r="A1899" t="s">
        <v>1067</v>
      </c>
      <c r="B1899">
        <v>62</v>
      </c>
      <c r="C1899" t="s">
        <v>21</v>
      </c>
      <c r="D1899" t="s">
        <v>44</v>
      </c>
      <c r="E1899">
        <v>28.68</v>
      </c>
      <c r="F1899">
        <v>16</v>
      </c>
      <c r="G1899">
        <v>323</v>
      </c>
      <c r="H1899">
        <v>0</v>
      </c>
      <c r="I1899" t="s">
        <v>23</v>
      </c>
      <c r="J1899">
        <v>62.3</v>
      </c>
      <c r="K1899" s="1">
        <v>44054</v>
      </c>
      <c r="L1899">
        <v>95</v>
      </c>
      <c r="M1899">
        <v>0.13</v>
      </c>
      <c r="N1899">
        <f>IF(E1899="",Data_Validation!$B$1,E1899)</f>
        <v>28.68</v>
      </c>
      <c r="O1899">
        <f>IF(J1899="",Data_Validation!$B$2,J1899)</f>
        <v>62.3</v>
      </c>
      <c r="P1899">
        <f t="shared" si="261"/>
        <v>2</v>
      </c>
      <c r="Q1899" s="2">
        <f>CustomerData[[#This Row],[avg_order_value_clean]]*CustomerData[[#This Row],[total_orders]]</f>
        <v>458.88</v>
      </c>
      <c r="R1899" s="2" t="str">
        <f t="shared" si="269"/>
        <v>Inactive</v>
      </c>
      <c r="S1899" s="2" t="str">
        <f t="shared" si="262"/>
        <v>Low Risk</v>
      </c>
      <c r="T1899" s="2" t="str">
        <f t="shared" si="263"/>
        <v>55+</v>
      </c>
      <c r="U1899" s="1">
        <f t="shared" ca="1" si="264"/>
        <v>2207</v>
      </c>
      <c r="V1899" s="2" t="str">
        <f t="shared" si="265"/>
        <v>High Loyalty</v>
      </c>
      <c r="W1899" s="2" t="str">
        <f t="shared" si="266"/>
        <v>Legitimate</v>
      </c>
      <c r="X1899" s="2" t="str">
        <f>IF(Q1899&lt;Data_Validation!$B$8,"Low Value",IF(Q1899&lt;Data_Validation!$B$9,"Medium Value","High Value"))</f>
        <v>Low Value</v>
      </c>
      <c r="Y1899" s="2" t="str">
        <f t="shared" si="267"/>
        <v>Stable</v>
      </c>
      <c r="Z1899" s="2" t="str">
        <f t="shared" si="268"/>
        <v>Check Data</v>
      </c>
    </row>
    <row r="1900" spans="1:26" x14ac:dyDescent="0.3">
      <c r="A1900" t="s">
        <v>1726</v>
      </c>
      <c r="B1900">
        <v>44</v>
      </c>
      <c r="C1900" t="s">
        <v>14</v>
      </c>
      <c r="D1900" t="s">
        <v>44</v>
      </c>
      <c r="E1900">
        <v>46.28</v>
      </c>
      <c r="F1900">
        <v>7</v>
      </c>
      <c r="G1900">
        <v>11</v>
      </c>
      <c r="H1900">
        <v>0</v>
      </c>
      <c r="I1900" t="s">
        <v>29</v>
      </c>
      <c r="J1900">
        <v>42.9</v>
      </c>
      <c r="K1900" s="1">
        <v>44798</v>
      </c>
      <c r="L1900">
        <v>20</v>
      </c>
      <c r="M1900">
        <v>0.62</v>
      </c>
      <c r="N1900">
        <f>IF(E1900="",Data_Validation!$B$1,E1900)</f>
        <v>46.28</v>
      </c>
      <c r="O1900">
        <f>IF(J1900="",Data_Validation!$B$2,J1900)</f>
        <v>42.9</v>
      </c>
      <c r="P1900">
        <f t="shared" si="261"/>
        <v>3</v>
      </c>
      <c r="Q1900" s="2">
        <f>CustomerData[[#This Row],[avg_order_value_clean]]*CustomerData[[#This Row],[total_orders]]</f>
        <v>323.96000000000004</v>
      </c>
      <c r="R1900" s="2" t="str">
        <f t="shared" si="269"/>
        <v>Active</v>
      </c>
      <c r="S1900" s="2" t="str">
        <f t="shared" si="262"/>
        <v>High Risk</v>
      </c>
      <c r="T1900" s="2" t="str">
        <f t="shared" si="263"/>
        <v>35-44</v>
      </c>
      <c r="U1900" s="1">
        <f t="shared" ca="1" si="264"/>
        <v>1463</v>
      </c>
      <c r="V1900" s="2" t="str">
        <f t="shared" si="265"/>
        <v>Low Loyalty</v>
      </c>
      <c r="W1900" s="2" t="str">
        <f t="shared" si="266"/>
        <v>Legitimate</v>
      </c>
      <c r="X1900" s="2" t="str">
        <f>IF(Q1900&lt;Data_Validation!$B$8,"Low Value",IF(Q1900&lt;Data_Validation!$B$9,"Medium Value","High Value"))</f>
        <v>Low Value</v>
      </c>
      <c r="Y1900" s="2" t="str">
        <f t="shared" si="267"/>
        <v>At Risk - Develop</v>
      </c>
      <c r="Z1900" s="2" t="str">
        <f t="shared" si="268"/>
        <v>Check Data</v>
      </c>
    </row>
    <row r="1901" spans="1:26" x14ac:dyDescent="0.3">
      <c r="A1901" t="s">
        <v>1727</v>
      </c>
      <c r="B1901">
        <v>43</v>
      </c>
      <c r="C1901" t="s">
        <v>25</v>
      </c>
      <c r="D1901" t="s">
        <v>26</v>
      </c>
      <c r="E1901">
        <v>42.28</v>
      </c>
      <c r="F1901">
        <v>11</v>
      </c>
      <c r="G1901">
        <v>286</v>
      </c>
      <c r="H1901">
        <v>0</v>
      </c>
      <c r="I1901" t="s">
        <v>19</v>
      </c>
      <c r="J1901">
        <v>39.9</v>
      </c>
      <c r="K1901" s="1">
        <v>45158</v>
      </c>
      <c r="L1901">
        <v>92</v>
      </c>
      <c r="M1901">
        <v>0.39</v>
      </c>
      <c r="N1901">
        <f>IF(E1901="",Data_Validation!$B$1,E1901)</f>
        <v>42.28</v>
      </c>
      <c r="O1901">
        <f>IF(J1901="",Data_Validation!$B$2,J1901)</f>
        <v>39.9</v>
      </c>
      <c r="P1901">
        <f t="shared" si="261"/>
        <v>1</v>
      </c>
      <c r="Q1901" s="2">
        <f>CustomerData[[#This Row],[avg_order_value_clean]]*CustomerData[[#This Row],[total_orders]]</f>
        <v>465.08000000000004</v>
      </c>
      <c r="R1901" s="2" t="str">
        <f t="shared" si="269"/>
        <v>Inactive</v>
      </c>
      <c r="S1901" s="2" t="str">
        <f t="shared" si="262"/>
        <v>Medium Risk</v>
      </c>
      <c r="T1901" s="2" t="str">
        <f t="shared" si="263"/>
        <v>35-44</v>
      </c>
      <c r="U1901" s="1">
        <f t="shared" ca="1" si="264"/>
        <v>1103</v>
      </c>
      <c r="V1901" s="2" t="str">
        <f t="shared" si="265"/>
        <v>High Loyalty</v>
      </c>
      <c r="W1901" s="2" t="str">
        <f t="shared" si="266"/>
        <v>Legitimate</v>
      </c>
      <c r="X1901" s="2" t="str">
        <f>IF(Q1901&lt;Data_Validation!$B$8,"Low Value",IF(Q1901&lt;Data_Validation!$B$9,"Medium Value","High Value"))</f>
        <v>Low Value</v>
      </c>
      <c r="Y1901" s="2" t="str">
        <f t="shared" si="267"/>
        <v>Stable</v>
      </c>
      <c r="Z1901" s="2" t="str">
        <f t="shared" si="268"/>
        <v>Check Data</v>
      </c>
    </row>
    <row r="1902" spans="1:26" x14ac:dyDescent="0.3">
      <c r="A1902" t="s">
        <v>1728</v>
      </c>
      <c r="B1902">
        <v>24</v>
      </c>
      <c r="C1902" t="s">
        <v>14</v>
      </c>
      <c r="D1902" t="s">
        <v>15</v>
      </c>
      <c r="E1902">
        <v>58.99</v>
      </c>
      <c r="F1902">
        <v>14</v>
      </c>
      <c r="G1902">
        <v>22</v>
      </c>
      <c r="H1902">
        <v>0</v>
      </c>
      <c r="I1902" t="s">
        <v>23</v>
      </c>
      <c r="J1902">
        <v>91.4</v>
      </c>
      <c r="K1902" s="1">
        <v>45390</v>
      </c>
      <c r="L1902">
        <v>19</v>
      </c>
      <c r="M1902">
        <v>0.13</v>
      </c>
      <c r="N1902">
        <f>IF(E1902="",Data_Validation!$B$1,E1902)</f>
        <v>58.99</v>
      </c>
      <c r="O1902">
        <f>IF(J1902="",Data_Validation!$B$2,J1902)</f>
        <v>91.4</v>
      </c>
      <c r="P1902">
        <f t="shared" si="261"/>
        <v>1</v>
      </c>
      <c r="Q1902" s="2">
        <f>CustomerData[[#This Row],[avg_order_value_clean]]*CustomerData[[#This Row],[total_orders]]</f>
        <v>825.86</v>
      </c>
      <c r="R1902" s="2" t="str">
        <f t="shared" si="269"/>
        <v>Active</v>
      </c>
      <c r="S1902" s="2" t="str">
        <f t="shared" si="262"/>
        <v>Low Risk</v>
      </c>
      <c r="T1902" s="2" t="str">
        <f t="shared" si="263"/>
        <v>Under 25</v>
      </c>
      <c r="U1902" s="1">
        <f t="shared" ca="1" si="264"/>
        <v>871</v>
      </c>
      <c r="V1902" s="2" t="str">
        <f t="shared" si="265"/>
        <v>Low Loyalty</v>
      </c>
      <c r="W1902" s="2" t="str">
        <f t="shared" si="266"/>
        <v>Legitimate</v>
      </c>
      <c r="X1902" s="2" t="str">
        <f>IF(Q1902&lt;Data_Validation!$B$8,"Low Value",IF(Q1902&lt;Data_Validation!$B$9,"Medium Value","High Value"))</f>
        <v>Low Value</v>
      </c>
      <c r="Y1902" s="2" t="str">
        <f t="shared" si="267"/>
        <v>Stable</v>
      </c>
      <c r="Z1902" s="2" t="str">
        <f t="shared" si="268"/>
        <v>Check Data</v>
      </c>
    </row>
    <row r="1903" spans="1:26" x14ac:dyDescent="0.3">
      <c r="A1903" t="s">
        <v>1729</v>
      </c>
      <c r="B1903">
        <v>59</v>
      </c>
      <c r="C1903" t="s">
        <v>14</v>
      </c>
      <c r="D1903" t="s">
        <v>52</v>
      </c>
      <c r="E1903">
        <v>56.06</v>
      </c>
      <c r="F1903">
        <v>6</v>
      </c>
      <c r="G1903">
        <v>160</v>
      </c>
      <c r="H1903">
        <v>0</v>
      </c>
      <c r="I1903" t="s">
        <v>29</v>
      </c>
      <c r="J1903">
        <v>73.7</v>
      </c>
      <c r="K1903" s="1">
        <v>44813</v>
      </c>
      <c r="L1903">
        <v>65</v>
      </c>
      <c r="M1903">
        <v>0.16</v>
      </c>
      <c r="N1903">
        <f>IF(E1903="",Data_Validation!$B$1,E1903)</f>
        <v>56.06</v>
      </c>
      <c r="O1903">
        <f>IF(J1903="",Data_Validation!$B$2,J1903)</f>
        <v>73.7</v>
      </c>
      <c r="P1903">
        <f t="shared" si="261"/>
        <v>1</v>
      </c>
      <c r="Q1903" s="2">
        <f>CustomerData[[#This Row],[avg_order_value_clean]]*CustomerData[[#This Row],[total_orders]]</f>
        <v>336.36</v>
      </c>
      <c r="R1903" s="2" t="str">
        <f t="shared" si="269"/>
        <v>Inactive</v>
      </c>
      <c r="S1903" s="2" t="str">
        <f t="shared" si="262"/>
        <v>Low Risk</v>
      </c>
      <c r="T1903" s="2" t="str">
        <f t="shared" si="263"/>
        <v>55+</v>
      </c>
      <c r="U1903" s="1">
        <f t="shared" ca="1" si="264"/>
        <v>1448</v>
      </c>
      <c r="V1903" s="2" t="str">
        <f t="shared" si="265"/>
        <v>Medium Loyalty</v>
      </c>
      <c r="W1903" s="2" t="str">
        <f t="shared" si="266"/>
        <v>Legitimate</v>
      </c>
      <c r="X1903" s="2" t="str">
        <f>IF(Q1903&lt;Data_Validation!$B$8,"Low Value",IF(Q1903&lt;Data_Validation!$B$9,"Medium Value","High Value"))</f>
        <v>Low Value</v>
      </c>
      <c r="Y1903" s="2" t="str">
        <f t="shared" si="267"/>
        <v>Stable</v>
      </c>
      <c r="Z1903" s="2" t="str">
        <f t="shared" si="268"/>
        <v>Check Data</v>
      </c>
    </row>
    <row r="1904" spans="1:26" x14ac:dyDescent="0.3">
      <c r="A1904" t="s">
        <v>1730</v>
      </c>
      <c r="B1904">
        <v>64</v>
      </c>
      <c r="C1904" t="s">
        <v>14</v>
      </c>
      <c r="D1904" t="s">
        <v>37</v>
      </c>
      <c r="E1904">
        <v>50.26</v>
      </c>
      <c r="F1904">
        <v>9</v>
      </c>
      <c r="G1904">
        <v>263</v>
      </c>
      <c r="H1904">
        <v>0</v>
      </c>
      <c r="I1904" t="s">
        <v>40</v>
      </c>
      <c r="J1904">
        <v>50.9</v>
      </c>
      <c r="K1904" s="1">
        <v>44124</v>
      </c>
      <c r="L1904">
        <v>93</v>
      </c>
      <c r="M1904">
        <v>0.11</v>
      </c>
      <c r="N1904">
        <f>IF(E1904="",Data_Validation!$B$1,E1904)</f>
        <v>50.26</v>
      </c>
      <c r="O1904">
        <f>IF(J1904="",Data_Validation!$B$2,J1904)</f>
        <v>50.9</v>
      </c>
      <c r="P1904">
        <f t="shared" si="261"/>
        <v>1</v>
      </c>
      <c r="Q1904" s="2">
        <f>CustomerData[[#This Row],[avg_order_value_clean]]*CustomerData[[#This Row],[total_orders]]</f>
        <v>452.34</v>
      </c>
      <c r="R1904" s="2" t="str">
        <f t="shared" si="269"/>
        <v>Inactive</v>
      </c>
      <c r="S1904" s="2" t="str">
        <f t="shared" si="262"/>
        <v>Low Risk</v>
      </c>
      <c r="T1904" s="2" t="str">
        <f t="shared" si="263"/>
        <v>55+</v>
      </c>
      <c r="U1904" s="1">
        <f t="shared" ca="1" si="264"/>
        <v>2137</v>
      </c>
      <c r="V1904" s="2" t="str">
        <f t="shared" si="265"/>
        <v>High Loyalty</v>
      </c>
      <c r="W1904" s="2" t="str">
        <f t="shared" si="266"/>
        <v>Legitimate</v>
      </c>
      <c r="X1904" s="2" t="str">
        <f>IF(Q1904&lt;Data_Validation!$B$8,"Low Value",IF(Q1904&lt;Data_Validation!$B$9,"Medium Value","High Value"))</f>
        <v>Low Value</v>
      </c>
      <c r="Y1904" s="2" t="str">
        <f t="shared" si="267"/>
        <v>Stable</v>
      </c>
      <c r="Z1904" s="2" t="str">
        <f t="shared" si="268"/>
        <v>Check Data</v>
      </c>
    </row>
    <row r="1905" spans="1:26" x14ac:dyDescent="0.3">
      <c r="A1905" t="s">
        <v>1731</v>
      </c>
      <c r="B1905">
        <v>70</v>
      </c>
      <c r="C1905" t="s">
        <v>21</v>
      </c>
      <c r="D1905" t="s">
        <v>37</v>
      </c>
      <c r="E1905">
        <v>113.3</v>
      </c>
      <c r="F1905">
        <v>18</v>
      </c>
      <c r="G1905">
        <v>189</v>
      </c>
      <c r="H1905">
        <v>0</v>
      </c>
      <c r="I1905" t="s">
        <v>19</v>
      </c>
      <c r="J1905">
        <v>41.8</v>
      </c>
      <c r="K1905" s="1">
        <v>45489</v>
      </c>
      <c r="L1905">
        <v>74</v>
      </c>
      <c r="M1905">
        <v>0.42</v>
      </c>
      <c r="N1905">
        <f>IF(E1905="",Data_Validation!$B$1,E1905)</f>
        <v>113.3</v>
      </c>
      <c r="O1905">
        <f>IF(J1905="",Data_Validation!$B$2,J1905)</f>
        <v>41.8</v>
      </c>
      <c r="P1905">
        <f t="shared" si="261"/>
        <v>1</v>
      </c>
      <c r="Q1905" s="2">
        <f>CustomerData[[#This Row],[avg_order_value_clean]]*CustomerData[[#This Row],[total_orders]]</f>
        <v>2039.3999999999999</v>
      </c>
      <c r="R1905" s="2" t="str">
        <f t="shared" si="269"/>
        <v>Inactive</v>
      </c>
      <c r="S1905" s="2" t="str">
        <f t="shared" si="262"/>
        <v>Medium Risk</v>
      </c>
      <c r="T1905" s="2" t="str">
        <f t="shared" si="263"/>
        <v>55+</v>
      </c>
      <c r="U1905" s="1">
        <f t="shared" ca="1" si="264"/>
        <v>772</v>
      </c>
      <c r="V1905" s="2" t="str">
        <f t="shared" si="265"/>
        <v>High Loyalty</v>
      </c>
      <c r="W1905" s="2" t="str">
        <f t="shared" si="266"/>
        <v>Legitimate</v>
      </c>
      <c r="X1905" s="2" t="str">
        <f>IF(Q1905&lt;Data_Validation!$B$8,"Low Value",IF(Q1905&lt;Data_Validation!$B$9,"Medium Value","High Value"))</f>
        <v>High Value</v>
      </c>
      <c r="Y1905" s="2" t="str">
        <f t="shared" si="267"/>
        <v>High Value - Maintain</v>
      </c>
      <c r="Z1905" s="2" t="str">
        <f t="shared" si="268"/>
        <v>Check Data</v>
      </c>
    </row>
    <row r="1906" spans="1:26" x14ac:dyDescent="0.3">
      <c r="A1906" t="s">
        <v>1732</v>
      </c>
      <c r="B1906">
        <v>76</v>
      </c>
      <c r="C1906" t="s">
        <v>21</v>
      </c>
      <c r="D1906" t="s">
        <v>50</v>
      </c>
      <c r="E1906">
        <v>82.87</v>
      </c>
      <c r="F1906">
        <v>6</v>
      </c>
      <c r="G1906">
        <v>240</v>
      </c>
      <c r="H1906">
        <v>0</v>
      </c>
      <c r="I1906" t="s">
        <v>16</v>
      </c>
      <c r="J1906">
        <v>24.3</v>
      </c>
      <c r="K1906" s="1">
        <v>44296</v>
      </c>
      <c r="L1906">
        <v>36</v>
      </c>
      <c r="M1906">
        <v>0.32</v>
      </c>
      <c r="N1906">
        <f>IF(E1906="",Data_Validation!$B$1,E1906)</f>
        <v>82.87</v>
      </c>
      <c r="O1906">
        <f>IF(J1906="",Data_Validation!$B$2,J1906)</f>
        <v>24.3</v>
      </c>
      <c r="P1906">
        <f t="shared" si="261"/>
        <v>1</v>
      </c>
      <c r="Q1906" s="2">
        <f>CustomerData[[#This Row],[avg_order_value_clean]]*CustomerData[[#This Row],[total_orders]]</f>
        <v>497.22</v>
      </c>
      <c r="R1906" s="2" t="str">
        <f t="shared" si="269"/>
        <v>Inactive</v>
      </c>
      <c r="S1906" s="2" t="str">
        <f t="shared" si="262"/>
        <v>Medium Risk</v>
      </c>
      <c r="T1906" s="2" t="str">
        <f t="shared" si="263"/>
        <v>55+</v>
      </c>
      <c r="U1906" s="1">
        <f t="shared" ca="1" si="264"/>
        <v>1965</v>
      </c>
      <c r="V1906" s="2" t="str">
        <f t="shared" si="265"/>
        <v>Low Loyalty</v>
      </c>
      <c r="W1906" s="2" t="str">
        <f t="shared" si="266"/>
        <v>Legitimate</v>
      </c>
      <c r="X1906" s="2" t="str">
        <f>IF(Q1906&lt;Data_Validation!$B$8,"Low Value",IF(Q1906&lt;Data_Validation!$B$9,"Medium Value","High Value"))</f>
        <v>Low Value</v>
      </c>
      <c r="Y1906" s="2" t="str">
        <f t="shared" si="267"/>
        <v>Stable</v>
      </c>
      <c r="Z1906" s="2" t="str">
        <f t="shared" si="268"/>
        <v>Check Data</v>
      </c>
    </row>
    <row r="1907" spans="1:26" x14ac:dyDescent="0.3">
      <c r="A1907" t="s">
        <v>1733</v>
      </c>
      <c r="B1907">
        <v>55</v>
      </c>
      <c r="C1907" t="s">
        <v>14</v>
      </c>
      <c r="D1907" t="s">
        <v>37</v>
      </c>
      <c r="F1907">
        <v>7</v>
      </c>
      <c r="G1907">
        <v>79</v>
      </c>
      <c r="H1907">
        <v>0</v>
      </c>
      <c r="I1907" t="s">
        <v>23</v>
      </c>
      <c r="J1907">
        <v>34.299999999999997</v>
      </c>
      <c r="K1907" s="1">
        <v>44730</v>
      </c>
      <c r="L1907">
        <v>23</v>
      </c>
      <c r="M1907">
        <v>0.12</v>
      </c>
      <c r="N1907">
        <f>IF(E1907="",Data_Validation!$B$1,E1907)</f>
        <v>250</v>
      </c>
      <c r="O1907">
        <f>IF(J1907="",Data_Validation!$B$2,J1907)</f>
        <v>34.299999999999997</v>
      </c>
      <c r="P1907">
        <f t="shared" si="261"/>
        <v>1</v>
      </c>
      <c r="Q1907" s="2">
        <f>CustomerData[[#This Row],[avg_order_value_clean]]*CustomerData[[#This Row],[total_orders]]</f>
        <v>1750</v>
      </c>
      <c r="R1907" s="2" t="str">
        <f t="shared" si="269"/>
        <v>At Risk</v>
      </c>
      <c r="S1907" s="2" t="str">
        <f t="shared" si="262"/>
        <v>Low Risk</v>
      </c>
      <c r="T1907" s="2" t="str">
        <f t="shared" si="263"/>
        <v>55+</v>
      </c>
      <c r="U1907" s="1">
        <f t="shared" ca="1" si="264"/>
        <v>1531</v>
      </c>
      <c r="V1907" s="2" t="str">
        <f t="shared" si="265"/>
        <v>Low Loyalty</v>
      </c>
      <c r="W1907" s="2" t="str">
        <f t="shared" si="266"/>
        <v>Legitimate</v>
      </c>
      <c r="X1907" s="2" t="str">
        <f>IF(Q1907&lt;Data_Validation!$B$8,"Low Value",IF(Q1907&lt;Data_Validation!$B$9,"Medium Value","High Value"))</f>
        <v>High Value</v>
      </c>
      <c r="Y1907" s="2" t="str">
        <f t="shared" si="267"/>
        <v>High Value - Maintain</v>
      </c>
      <c r="Z1907" s="2" t="str">
        <f t="shared" si="268"/>
        <v>Check Data</v>
      </c>
    </row>
    <row r="1908" spans="1:26" x14ac:dyDescent="0.3">
      <c r="A1908" t="s">
        <v>1734</v>
      </c>
      <c r="B1908">
        <v>22</v>
      </c>
      <c r="C1908" t="s">
        <v>25</v>
      </c>
      <c r="D1908" t="s">
        <v>18</v>
      </c>
      <c r="E1908">
        <v>73.69</v>
      </c>
      <c r="F1908">
        <v>12</v>
      </c>
      <c r="G1908">
        <v>270</v>
      </c>
      <c r="H1908">
        <v>0</v>
      </c>
      <c r="I1908" t="s">
        <v>23</v>
      </c>
      <c r="J1908">
        <v>54.1</v>
      </c>
      <c r="K1908" s="1">
        <v>45214</v>
      </c>
      <c r="L1908">
        <v>82</v>
      </c>
      <c r="M1908">
        <v>0.56000000000000005</v>
      </c>
      <c r="N1908">
        <f>IF(E1908="",Data_Validation!$B$1,E1908)</f>
        <v>73.69</v>
      </c>
      <c r="O1908">
        <f>IF(J1908="",Data_Validation!$B$2,J1908)</f>
        <v>54.1</v>
      </c>
      <c r="P1908">
        <f t="shared" si="261"/>
        <v>1</v>
      </c>
      <c r="Q1908" s="2">
        <f>CustomerData[[#This Row],[avg_order_value_clean]]*CustomerData[[#This Row],[total_orders]]</f>
        <v>884.28</v>
      </c>
      <c r="R1908" s="2" t="str">
        <f t="shared" si="269"/>
        <v>Inactive</v>
      </c>
      <c r="S1908" s="2" t="str">
        <f t="shared" si="262"/>
        <v>High Risk</v>
      </c>
      <c r="T1908" s="2" t="str">
        <f t="shared" si="263"/>
        <v>Under 25</v>
      </c>
      <c r="U1908" s="1">
        <f t="shared" ca="1" si="264"/>
        <v>1047</v>
      </c>
      <c r="V1908" s="2" t="str">
        <f t="shared" si="265"/>
        <v>High Loyalty</v>
      </c>
      <c r="W1908" s="2" t="str">
        <f t="shared" si="266"/>
        <v>Legitimate</v>
      </c>
      <c r="X1908" s="2" t="str">
        <f>IF(Q1908&lt;Data_Validation!$B$8,"Low Value",IF(Q1908&lt;Data_Validation!$B$9,"Medium Value","High Value"))</f>
        <v>Low Value</v>
      </c>
      <c r="Y1908" s="2" t="str">
        <f t="shared" si="267"/>
        <v>At Risk - Develop</v>
      </c>
      <c r="Z1908" s="2" t="str">
        <f t="shared" si="268"/>
        <v>Check Data</v>
      </c>
    </row>
    <row r="1909" spans="1:26" x14ac:dyDescent="0.3">
      <c r="A1909" t="s">
        <v>219</v>
      </c>
      <c r="B1909">
        <v>40</v>
      </c>
      <c r="C1909" t="s">
        <v>14</v>
      </c>
      <c r="D1909" t="s">
        <v>22</v>
      </c>
      <c r="E1909">
        <v>202.76</v>
      </c>
      <c r="F1909">
        <v>10</v>
      </c>
      <c r="G1909">
        <v>103</v>
      </c>
      <c r="H1909">
        <v>0</v>
      </c>
      <c r="I1909" t="s">
        <v>40</v>
      </c>
      <c r="J1909">
        <v>4.8</v>
      </c>
      <c r="K1909" s="1">
        <v>44229</v>
      </c>
      <c r="L1909">
        <v>29</v>
      </c>
      <c r="M1909">
        <v>0.59</v>
      </c>
      <c r="N1909">
        <f>IF(E1909="",Data_Validation!$B$1,E1909)</f>
        <v>202.76</v>
      </c>
      <c r="O1909">
        <f>IF(J1909="",Data_Validation!$B$2,J1909)</f>
        <v>4.8</v>
      </c>
      <c r="P1909">
        <f t="shared" si="261"/>
        <v>2</v>
      </c>
      <c r="Q1909" s="2">
        <f>CustomerData[[#This Row],[avg_order_value_clean]]*CustomerData[[#This Row],[total_orders]]</f>
        <v>2027.6</v>
      </c>
      <c r="R1909" s="2" t="str">
        <f t="shared" si="269"/>
        <v>Inactive</v>
      </c>
      <c r="S1909" s="2" t="str">
        <f t="shared" si="262"/>
        <v>High Risk</v>
      </c>
      <c r="T1909" s="2" t="str">
        <f t="shared" si="263"/>
        <v>35-44</v>
      </c>
      <c r="U1909" s="1">
        <f t="shared" ca="1" si="264"/>
        <v>2032</v>
      </c>
      <c r="V1909" s="2" t="str">
        <f t="shared" si="265"/>
        <v>Low Loyalty</v>
      </c>
      <c r="W1909" s="2" t="str">
        <f t="shared" si="266"/>
        <v>Legitimate</v>
      </c>
      <c r="X1909" s="2" t="str">
        <f>IF(Q1909&lt;Data_Validation!$B$8,"Low Value",IF(Q1909&lt;Data_Validation!$B$9,"Medium Value","High Value"))</f>
        <v>High Value</v>
      </c>
      <c r="Y1909" s="2" t="str">
        <f t="shared" si="267"/>
        <v>Critical - Retain</v>
      </c>
      <c r="Z1909" s="2" t="str">
        <f t="shared" si="268"/>
        <v>Check Data</v>
      </c>
    </row>
    <row r="1910" spans="1:26" x14ac:dyDescent="0.3">
      <c r="A1910" t="s">
        <v>1735</v>
      </c>
      <c r="B1910">
        <v>45</v>
      </c>
      <c r="C1910" t="s">
        <v>21</v>
      </c>
      <c r="D1910" t="s">
        <v>26</v>
      </c>
      <c r="E1910">
        <v>161.66999999999999</v>
      </c>
      <c r="F1910">
        <v>8</v>
      </c>
      <c r="G1910">
        <v>77</v>
      </c>
      <c r="H1910">
        <v>0</v>
      </c>
      <c r="I1910" t="s">
        <v>29</v>
      </c>
      <c r="J1910">
        <v>35.799999999999997</v>
      </c>
      <c r="K1910" s="1">
        <v>44822</v>
      </c>
      <c r="L1910">
        <v>92</v>
      </c>
      <c r="M1910">
        <v>0.41</v>
      </c>
      <c r="N1910">
        <f>IF(E1910="",Data_Validation!$B$1,E1910)</f>
        <v>161.66999999999999</v>
      </c>
      <c r="O1910">
        <f>IF(J1910="",Data_Validation!$B$2,J1910)</f>
        <v>35.799999999999997</v>
      </c>
      <c r="P1910">
        <f t="shared" si="261"/>
        <v>1</v>
      </c>
      <c r="Q1910" s="2">
        <f>CustomerData[[#This Row],[avg_order_value_clean]]*CustomerData[[#This Row],[total_orders]]</f>
        <v>1293.3599999999999</v>
      </c>
      <c r="R1910" s="2" t="str">
        <f t="shared" si="269"/>
        <v>At Risk</v>
      </c>
      <c r="S1910" s="2" t="str">
        <f t="shared" si="262"/>
        <v>Medium Risk</v>
      </c>
      <c r="T1910" s="2" t="str">
        <f t="shared" si="263"/>
        <v>45-54</v>
      </c>
      <c r="U1910" s="1">
        <f t="shared" ca="1" si="264"/>
        <v>1439</v>
      </c>
      <c r="V1910" s="2" t="str">
        <f t="shared" si="265"/>
        <v>High Loyalty</v>
      </c>
      <c r="W1910" s="2" t="str">
        <f t="shared" si="266"/>
        <v>Legitimate</v>
      </c>
      <c r="X1910" s="2" t="str">
        <f>IF(Q1910&lt;Data_Validation!$B$8,"Low Value",IF(Q1910&lt;Data_Validation!$B$9,"Medium Value","High Value"))</f>
        <v>Low Value</v>
      </c>
      <c r="Y1910" s="2" t="str">
        <f t="shared" si="267"/>
        <v>Stable</v>
      </c>
      <c r="Z1910" s="2" t="str">
        <f t="shared" si="268"/>
        <v>Check Data</v>
      </c>
    </row>
    <row r="1911" spans="1:26" x14ac:dyDescent="0.3">
      <c r="A1911" t="s">
        <v>1736</v>
      </c>
      <c r="B1911">
        <v>51</v>
      </c>
      <c r="C1911" t="s">
        <v>21</v>
      </c>
      <c r="D1911" t="s">
        <v>44</v>
      </c>
      <c r="E1911">
        <v>138.4</v>
      </c>
      <c r="F1911">
        <v>8</v>
      </c>
      <c r="G1911">
        <v>11</v>
      </c>
      <c r="H1911">
        <v>0</v>
      </c>
      <c r="I1911" t="s">
        <v>40</v>
      </c>
      <c r="J1911">
        <v>49.4</v>
      </c>
      <c r="K1911" s="1">
        <v>44032</v>
      </c>
      <c r="L1911">
        <v>44</v>
      </c>
      <c r="M1911">
        <v>0.35</v>
      </c>
      <c r="N1911">
        <f>IF(E1911="",Data_Validation!$B$1,E1911)</f>
        <v>138.4</v>
      </c>
      <c r="O1911">
        <f>IF(J1911="",Data_Validation!$B$2,J1911)</f>
        <v>49.4</v>
      </c>
      <c r="P1911">
        <f t="shared" si="261"/>
        <v>1</v>
      </c>
      <c r="Q1911" s="2">
        <f>CustomerData[[#This Row],[avg_order_value_clean]]*CustomerData[[#This Row],[total_orders]]</f>
        <v>1107.2</v>
      </c>
      <c r="R1911" s="2" t="str">
        <f t="shared" si="269"/>
        <v>Active</v>
      </c>
      <c r="S1911" s="2" t="str">
        <f t="shared" si="262"/>
        <v>Medium Risk</v>
      </c>
      <c r="T1911" s="2" t="str">
        <f t="shared" si="263"/>
        <v>45-54</v>
      </c>
      <c r="U1911" s="1">
        <f t="shared" ca="1" si="264"/>
        <v>2229</v>
      </c>
      <c r="V1911" s="2" t="str">
        <f t="shared" si="265"/>
        <v>Medium Loyalty</v>
      </c>
      <c r="W1911" s="2" t="str">
        <f t="shared" si="266"/>
        <v>Legitimate</v>
      </c>
      <c r="X1911" s="2" t="str">
        <f>IF(Q1911&lt;Data_Validation!$B$8,"Low Value",IF(Q1911&lt;Data_Validation!$B$9,"Medium Value","High Value"))</f>
        <v>Low Value</v>
      </c>
      <c r="Y1911" s="2" t="str">
        <f t="shared" si="267"/>
        <v>Stable</v>
      </c>
      <c r="Z1911" s="2" t="str">
        <f t="shared" si="268"/>
        <v>Check Data</v>
      </c>
    </row>
    <row r="1912" spans="1:26" x14ac:dyDescent="0.3">
      <c r="A1912" t="s">
        <v>1737</v>
      </c>
      <c r="B1912">
        <v>70</v>
      </c>
      <c r="C1912" t="s">
        <v>21</v>
      </c>
      <c r="D1912" t="s">
        <v>18</v>
      </c>
      <c r="E1912">
        <v>67.28</v>
      </c>
      <c r="F1912">
        <v>11</v>
      </c>
      <c r="G1912">
        <v>282</v>
      </c>
      <c r="H1912">
        <v>0</v>
      </c>
      <c r="I1912" t="s">
        <v>29</v>
      </c>
      <c r="J1912">
        <v>60.8</v>
      </c>
      <c r="K1912" s="1">
        <v>44696</v>
      </c>
      <c r="L1912">
        <v>7</v>
      </c>
      <c r="M1912">
        <v>0.31</v>
      </c>
      <c r="N1912">
        <f>IF(E1912="",Data_Validation!$B$1,E1912)</f>
        <v>67.28</v>
      </c>
      <c r="O1912">
        <f>IF(J1912="",Data_Validation!$B$2,J1912)</f>
        <v>60.8</v>
      </c>
      <c r="P1912">
        <f t="shared" si="261"/>
        <v>2</v>
      </c>
      <c r="Q1912" s="2">
        <f>CustomerData[[#This Row],[avg_order_value_clean]]*CustomerData[[#This Row],[total_orders]]</f>
        <v>740.08</v>
      </c>
      <c r="R1912" s="2" t="str">
        <f t="shared" si="269"/>
        <v>Inactive</v>
      </c>
      <c r="S1912" s="2" t="str">
        <f t="shared" si="262"/>
        <v>Medium Risk</v>
      </c>
      <c r="T1912" s="2" t="str">
        <f t="shared" si="263"/>
        <v>55+</v>
      </c>
      <c r="U1912" s="1">
        <f t="shared" ca="1" si="264"/>
        <v>1565</v>
      </c>
      <c r="V1912" s="2" t="str">
        <f t="shared" si="265"/>
        <v>Low Loyalty</v>
      </c>
      <c r="W1912" s="2" t="str">
        <f t="shared" si="266"/>
        <v>Legitimate</v>
      </c>
      <c r="X1912" s="2" t="str">
        <f>IF(Q1912&lt;Data_Validation!$B$8,"Low Value",IF(Q1912&lt;Data_Validation!$B$9,"Medium Value","High Value"))</f>
        <v>Low Value</v>
      </c>
      <c r="Y1912" s="2" t="str">
        <f t="shared" si="267"/>
        <v>Stable</v>
      </c>
      <c r="Z1912" s="2" t="str">
        <f t="shared" si="268"/>
        <v>Check Data</v>
      </c>
    </row>
    <row r="1913" spans="1:26" x14ac:dyDescent="0.3">
      <c r="A1913" t="s">
        <v>1738</v>
      </c>
      <c r="B1913">
        <v>32</v>
      </c>
      <c r="C1913" t="s">
        <v>25</v>
      </c>
      <c r="D1913" t="s">
        <v>35</v>
      </c>
      <c r="E1913">
        <v>65.650000000000006</v>
      </c>
      <c r="F1913">
        <v>8</v>
      </c>
      <c r="G1913">
        <v>110</v>
      </c>
      <c r="H1913">
        <v>0</v>
      </c>
      <c r="I1913" t="s">
        <v>19</v>
      </c>
      <c r="J1913">
        <v>74.3</v>
      </c>
      <c r="K1913" s="1">
        <v>44576</v>
      </c>
      <c r="L1913">
        <v>31</v>
      </c>
      <c r="M1913">
        <v>0.05</v>
      </c>
      <c r="N1913">
        <f>IF(E1913="",Data_Validation!$B$1,E1913)</f>
        <v>65.650000000000006</v>
      </c>
      <c r="O1913">
        <f>IF(J1913="",Data_Validation!$B$2,J1913)</f>
        <v>74.3</v>
      </c>
      <c r="P1913">
        <f t="shared" si="261"/>
        <v>1</v>
      </c>
      <c r="Q1913" s="2">
        <f>CustomerData[[#This Row],[avg_order_value_clean]]*CustomerData[[#This Row],[total_orders]]</f>
        <v>525.20000000000005</v>
      </c>
      <c r="R1913" s="2" t="str">
        <f t="shared" si="269"/>
        <v>Inactive</v>
      </c>
      <c r="S1913" s="2" t="str">
        <f t="shared" si="262"/>
        <v>Low Risk</v>
      </c>
      <c r="T1913" s="2" t="str">
        <f t="shared" si="263"/>
        <v>25-34</v>
      </c>
      <c r="U1913" s="1">
        <f t="shared" ca="1" si="264"/>
        <v>1685</v>
      </c>
      <c r="V1913" s="2" t="str">
        <f t="shared" si="265"/>
        <v>Low Loyalty</v>
      </c>
      <c r="W1913" s="2" t="str">
        <f t="shared" si="266"/>
        <v>Legitimate</v>
      </c>
      <c r="X1913" s="2" t="str">
        <f>IF(Q1913&lt;Data_Validation!$B$8,"Low Value",IF(Q1913&lt;Data_Validation!$B$9,"Medium Value","High Value"))</f>
        <v>Low Value</v>
      </c>
      <c r="Y1913" s="2" t="str">
        <f t="shared" si="267"/>
        <v>Stable</v>
      </c>
      <c r="Z1913" s="2" t="str">
        <f t="shared" si="268"/>
        <v>Check Data</v>
      </c>
    </row>
    <row r="1914" spans="1:26" x14ac:dyDescent="0.3">
      <c r="A1914" t="s">
        <v>1739</v>
      </c>
      <c r="B1914">
        <v>49</v>
      </c>
      <c r="C1914" t="s">
        <v>14</v>
      </c>
      <c r="D1914" t="s">
        <v>22</v>
      </c>
      <c r="E1914">
        <v>154.54</v>
      </c>
      <c r="F1914">
        <v>11</v>
      </c>
      <c r="G1914">
        <v>259</v>
      </c>
      <c r="H1914">
        <v>0</v>
      </c>
      <c r="I1914" t="s">
        <v>23</v>
      </c>
      <c r="J1914">
        <v>1.4</v>
      </c>
      <c r="K1914" s="1">
        <v>45678</v>
      </c>
      <c r="L1914">
        <v>38</v>
      </c>
      <c r="M1914">
        <v>0.24</v>
      </c>
      <c r="N1914">
        <f>IF(E1914="",Data_Validation!$B$1,E1914)</f>
        <v>154.54</v>
      </c>
      <c r="O1914">
        <f>IF(J1914="",Data_Validation!$B$2,J1914)</f>
        <v>1.4</v>
      </c>
      <c r="P1914">
        <f t="shared" si="261"/>
        <v>1</v>
      </c>
      <c r="Q1914" s="2">
        <f>CustomerData[[#This Row],[avg_order_value_clean]]*CustomerData[[#This Row],[total_orders]]</f>
        <v>1699.9399999999998</v>
      </c>
      <c r="R1914" s="2" t="str">
        <f t="shared" si="269"/>
        <v>Inactive</v>
      </c>
      <c r="S1914" s="2" t="str">
        <f t="shared" si="262"/>
        <v>Medium Risk</v>
      </c>
      <c r="T1914" s="2" t="str">
        <f t="shared" si="263"/>
        <v>45-54</v>
      </c>
      <c r="U1914" s="1">
        <f t="shared" ca="1" si="264"/>
        <v>583</v>
      </c>
      <c r="V1914" s="2" t="str">
        <f t="shared" si="265"/>
        <v>Low Loyalty</v>
      </c>
      <c r="W1914" s="2" t="str">
        <f t="shared" si="266"/>
        <v>Legitimate</v>
      </c>
      <c r="X1914" s="2" t="str">
        <f>IF(Q1914&lt;Data_Validation!$B$8,"Low Value",IF(Q1914&lt;Data_Validation!$B$9,"Medium Value","High Value"))</f>
        <v>High Value</v>
      </c>
      <c r="Y1914" s="2" t="str">
        <f t="shared" si="267"/>
        <v>High Value - Maintain</v>
      </c>
      <c r="Z1914" s="2" t="str">
        <f t="shared" si="268"/>
        <v>Check Data</v>
      </c>
    </row>
    <row r="1915" spans="1:26" x14ac:dyDescent="0.3">
      <c r="A1915" t="s">
        <v>1740</v>
      </c>
      <c r="B1915">
        <v>43</v>
      </c>
      <c r="C1915" t="s">
        <v>14</v>
      </c>
      <c r="D1915" t="s">
        <v>52</v>
      </c>
      <c r="E1915">
        <v>78.41</v>
      </c>
      <c r="F1915">
        <v>13</v>
      </c>
      <c r="G1915">
        <v>309</v>
      </c>
      <c r="H1915">
        <v>0</v>
      </c>
      <c r="I1915" t="s">
        <v>16</v>
      </c>
      <c r="J1915">
        <v>29.5</v>
      </c>
      <c r="K1915" s="1">
        <v>45047</v>
      </c>
      <c r="L1915">
        <v>66</v>
      </c>
      <c r="M1915">
        <v>0.1</v>
      </c>
      <c r="N1915">
        <f>IF(E1915="",Data_Validation!$B$1,E1915)</f>
        <v>78.41</v>
      </c>
      <c r="O1915">
        <f>IF(J1915="",Data_Validation!$B$2,J1915)</f>
        <v>29.5</v>
      </c>
      <c r="P1915">
        <f t="shared" si="261"/>
        <v>2</v>
      </c>
      <c r="Q1915" s="2">
        <f>CustomerData[[#This Row],[avg_order_value_clean]]*CustomerData[[#This Row],[total_orders]]</f>
        <v>1019.3299999999999</v>
      </c>
      <c r="R1915" s="2" t="str">
        <f t="shared" si="269"/>
        <v>Inactive</v>
      </c>
      <c r="S1915" s="2" t="str">
        <f t="shared" si="262"/>
        <v>Low Risk</v>
      </c>
      <c r="T1915" s="2" t="str">
        <f t="shared" si="263"/>
        <v>35-44</v>
      </c>
      <c r="U1915" s="1">
        <f t="shared" ca="1" si="264"/>
        <v>1214</v>
      </c>
      <c r="V1915" s="2" t="str">
        <f t="shared" si="265"/>
        <v>Medium Loyalty</v>
      </c>
      <c r="W1915" s="2" t="str">
        <f t="shared" si="266"/>
        <v>Legitimate</v>
      </c>
      <c r="X1915" s="2" t="str">
        <f>IF(Q1915&lt;Data_Validation!$B$8,"Low Value",IF(Q1915&lt;Data_Validation!$B$9,"Medium Value","High Value"))</f>
        <v>Low Value</v>
      </c>
      <c r="Y1915" s="2" t="str">
        <f t="shared" si="267"/>
        <v>Stable</v>
      </c>
      <c r="Z1915" s="2" t="str">
        <f t="shared" si="268"/>
        <v>Check Data</v>
      </c>
    </row>
    <row r="1916" spans="1:26" x14ac:dyDescent="0.3">
      <c r="A1916" t="s">
        <v>866</v>
      </c>
      <c r="B1916">
        <v>65</v>
      </c>
      <c r="C1916" t="s">
        <v>21</v>
      </c>
      <c r="D1916" t="s">
        <v>22</v>
      </c>
      <c r="E1916">
        <v>226.08</v>
      </c>
      <c r="F1916">
        <v>8</v>
      </c>
      <c r="G1916">
        <v>350</v>
      </c>
      <c r="H1916">
        <v>0</v>
      </c>
      <c r="I1916" t="s">
        <v>40</v>
      </c>
      <c r="J1916">
        <v>26.1</v>
      </c>
      <c r="K1916" s="1">
        <v>44212</v>
      </c>
      <c r="L1916">
        <v>79</v>
      </c>
      <c r="M1916">
        <v>0.37</v>
      </c>
      <c r="N1916">
        <f>IF(E1916="",Data_Validation!$B$1,E1916)</f>
        <v>226.08</v>
      </c>
      <c r="O1916">
        <f>IF(J1916="",Data_Validation!$B$2,J1916)</f>
        <v>26.1</v>
      </c>
      <c r="P1916">
        <f t="shared" si="261"/>
        <v>2</v>
      </c>
      <c r="Q1916" s="2">
        <f>CustomerData[[#This Row],[avg_order_value_clean]]*CustomerData[[#This Row],[total_orders]]</f>
        <v>1808.64</v>
      </c>
      <c r="R1916" s="2" t="str">
        <f t="shared" si="269"/>
        <v>Inactive</v>
      </c>
      <c r="S1916" s="2" t="str">
        <f t="shared" si="262"/>
        <v>Medium Risk</v>
      </c>
      <c r="T1916" s="2" t="str">
        <f t="shared" si="263"/>
        <v>55+</v>
      </c>
      <c r="U1916" s="1">
        <f t="shared" ca="1" si="264"/>
        <v>2049</v>
      </c>
      <c r="V1916" s="2" t="str">
        <f t="shared" si="265"/>
        <v>High Loyalty</v>
      </c>
      <c r="W1916" s="2" t="str">
        <f t="shared" si="266"/>
        <v>Legitimate</v>
      </c>
      <c r="X1916" s="2" t="str">
        <f>IF(Q1916&lt;Data_Validation!$B$8,"Low Value",IF(Q1916&lt;Data_Validation!$B$9,"Medium Value","High Value"))</f>
        <v>High Value</v>
      </c>
      <c r="Y1916" s="2" t="str">
        <f t="shared" si="267"/>
        <v>High Value - Maintain</v>
      </c>
      <c r="Z1916" s="2" t="str">
        <f t="shared" si="268"/>
        <v>Check Data</v>
      </c>
    </row>
    <row r="1917" spans="1:26" x14ac:dyDescent="0.3">
      <c r="A1917" t="s">
        <v>1741</v>
      </c>
      <c r="B1917">
        <v>48</v>
      </c>
      <c r="C1917" t="s">
        <v>14</v>
      </c>
      <c r="D1917" t="s">
        <v>44</v>
      </c>
      <c r="E1917">
        <v>73.56</v>
      </c>
      <c r="F1917">
        <v>9</v>
      </c>
      <c r="G1917">
        <v>195</v>
      </c>
      <c r="H1917">
        <v>1</v>
      </c>
      <c r="I1917" t="s">
        <v>16</v>
      </c>
      <c r="J1917">
        <v>52.1</v>
      </c>
      <c r="K1917" s="1">
        <v>45514</v>
      </c>
      <c r="L1917">
        <v>22</v>
      </c>
      <c r="M1917">
        <v>0.15</v>
      </c>
      <c r="N1917">
        <f>IF(E1917="",Data_Validation!$B$1,E1917)</f>
        <v>73.56</v>
      </c>
      <c r="O1917">
        <f>IF(J1917="",Data_Validation!$B$2,J1917)</f>
        <v>52.1</v>
      </c>
      <c r="P1917">
        <f t="shared" si="261"/>
        <v>1</v>
      </c>
      <c r="Q1917" s="2">
        <f>CustomerData[[#This Row],[avg_order_value_clean]]*CustomerData[[#This Row],[total_orders]]</f>
        <v>662.04</v>
      </c>
      <c r="R1917" s="2" t="str">
        <f t="shared" si="269"/>
        <v>Inactive</v>
      </c>
      <c r="S1917" s="2" t="str">
        <f t="shared" si="262"/>
        <v>Low Risk</v>
      </c>
      <c r="T1917" s="2" t="str">
        <f t="shared" si="263"/>
        <v>45-54</v>
      </c>
      <c r="U1917" s="1">
        <f t="shared" ca="1" si="264"/>
        <v>747</v>
      </c>
      <c r="V1917" s="2" t="str">
        <f t="shared" si="265"/>
        <v>Low Loyalty</v>
      </c>
      <c r="W1917" s="2" t="str">
        <f t="shared" si="266"/>
        <v>Fraudulent</v>
      </c>
      <c r="X1917" s="2" t="str">
        <f>IF(Q1917&lt;Data_Validation!$B$8,"Low Value",IF(Q1917&lt;Data_Validation!$B$9,"Medium Value","High Value"))</f>
        <v>Low Value</v>
      </c>
      <c r="Y1917" s="2" t="str">
        <f t="shared" si="267"/>
        <v>Stable</v>
      </c>
      <c r="Z1917" s="2" t="str">
        <f t="shared" si="268"/>
        <v>Check Data</v>
      </c>
    </row>
    <row r="1918" spans="1:26" x14ac:dyDescent="0.3">
      <c r="A1918" t="s">
        <v>1742</v>
      </c>
      <c r="B1918">
        <v>36</v>
      </c>
      <c r="C1918" t="s">
        <v>14</v>
      </c>
      <c r="D1918" t="s">
        <v>28</v>
      </c>
      <c r="E1918">
        <v>79.75</v>
      </c>
      <c r="F1918">
        <v>4</v>
      </c>
      <c r="G1918">
        <v>339</v>
      </c>
      <c r="H1918">
        <v>0</v>
      </c>
      <c r="I1918" t="s">
        <v>16</v>
      </c>
      <c r="J1918">
        <v>46.6</v>
      </c>
      <c r="K1918" s="1">
        <v>45160</v>
      </c>
      <c r="L1918">
        <v>75</v>
      </c>
      <c r="M1918">
        <v>0.18</v>
      </c>
      <c r="N1918">
        <f>IF(E1918="",Data_Validation!$B$1,E1918)</f>
        <v>79.75</v>
      </c>
      <c r="O1918">
        <f>IF(J1918="",Data_Validation!$B$2,J1918)</f>
        <v>46.6</v>
      </c>
      <c r="P1918">
        <f t="shared" si="261"/>
        <v>1</v>
      </c>
      <c r="Q1918" s="2">
        <f>CustomerData[[#This Row],[avg_order_value_clean]]*CustomerData[[#This Row],[total_orders]]</f>
        <v>319</v>
      </c>
      <c r="R1918" s="2" t="str">
        <f t="shared" si="269"/>
        <v>Inactive</v>
      </c>
      <c r="S1918" s="2" t="str">
        <f t="shared" si="262"/>
        <v>Low Risk</v>
      </c>
      <c r="T1918" s="2" t="str">
        <f t="shared" si="263"/>
        <v>35-44</v>
      </c>
      <c r="U1918" s="1">
        <f t="shared" ca="1" si="264"/>
        <v>1101</v>
      </c>
      <c r="V1918" s="2" t="str">
        <f t="shared" si="265"/>
        <v>High Loyalty</v>
      </c>
      <c r="W1918" s="2" t="str">
        <f t="shared" si="266"/>
        <v>Legitimate</v>
      </c>
      <c r="X1918" s="2" t="str">
        <f>IF(Q1918&lt;Data_Validation!$B$8,"Low Value",IF(Q1918&lt;Data_Validation!$B$9,"Medium Value","High Value"))</f>
        <v>Low Value</v>
      </c>
      <c r="Y1918" s="2" t="str">
        <f t="shared" si="267"/>
        <v>Stable</v>
      </c>
      <c r="Z1918" s="2" t="str">
        <f t="shared" si="268"/>
        <v>Check Data</v>
      </c>
    </row>
    <row r="1919" spans="1:26" x14ac:dyDescent="0.3">
      <c r="A1919" t="s">
        <v>1743</v>
      </c>
      <c r="B1919">
        <v>26</v>
      </c>
      <c r="C1919" t="s">
        <v>21</v>
      </c>
      <c r="D1919" t="s">
        <v>28</v>
      </c>
      <c r="E1919">
        <v>110.21</v>
      </c>
      <c r="F1919">
        <v>12</v>
      </c>
      <c r="G1919">
        <v>183</v>
      </c>
      <c r="H1919">
        <v>0</v>
      </c>
      <c r="I1919" t="s">
        <v>23</v>
      </c>
      <c r="J1919">
        <v>8</v>
      </c>
      <c r="K1919" s="1">
        <v>45487</v>
      </c>
      <c r="L1919">
        <v>54</v>
      </c>
      <c r="M1919">
        <v>0.21</v>
      </c>
      <c r="N1919">
        <f>IF(E1919="",Data_Validation!$B$1,E1919)</f>
        <v>110.21</v>
      </c>
      <c r="O1919">
        <f>IF(J1919="",Data_Validation!$B$2,J1919)</f>
        <v>8</v>
      </c>
      <c r="P1919">
        <f t="shared" si="261"/>
        <v>1</v>
      </c>
      <c r="Q1919" s="2">
        <f>CustomerData[[#This Row],[avg_order_value_clean]]*CustomerData[[#This Row],[total_orders]]</f>
        <v>1322.52</v>
      </c>
      <c r="R1919" s="2" t="str">
        <f t="shared" si="269"/>
        <v>Inactive</v>
      </c>
      <c r="S1919" s="2" t="str">
        <f t="shared" si="262"/>
        <v>Medium Risk</v>
      </c>
      <c r="T1919" s="2" t="str">
        <f t="shared" si="263"/>
        <v>25-34</v>
      </c>
      <c r="U1919" s="1">
        <f t="shared" ca="1" si="264"/>
        <v>774</v>
      </c>
      <c r="V1919" s="2" t="str">
        <f t="shared" si="265"/>
        <v>Medium Loyalty</v>
      </c>
      <c r="W1919" s="2" t="str">
        <f t="shared" si="266"/>
        <v>Legitimate</v>
      </c>
      <c r="X1919" s="2" t="str">
        <f>IF(Q1919&lt;Data_Validation!$B$8,"Low Value",IF(Q1919&lt;Data_Validation!$B$9,"Medium Value","High Value"))</f>
        <v>Low Value</v>
      </c>
      <c r="Y1919" s="2" t="str">
        <f t="shared" si="267"/>
        <v>Stable</v>
      </c>
      <c r="Z1919" s="2" t="str">
        <f t="shared" si="268"/>
        <v>Check Data</v>
      </c>
    </row>
    <row r="1920" spans="1:26" x14ac:dyDescent="0.3">
      <c r="A1920" t="s">
        <v>1744</v>
      </c>
      <c r="B1920">
        <v>46</v>
      </c>
      <c r="C1920" t="s">
        <v>14</v>
      </c>
      <c r="D1920" t="s">
        <v>18</v>
      </c>
      <c r="E1920">
        <v>111.5</v>
      </c>
      <c r="F1920">
        <v>7</v>
      </c>
      <c r="G1920">
        <v>145</v>
      </c>
      <c r="H1920">
        <v>0</v>
      </c>
      <c r="I1920" t="s">
        <v>23</v>
      </c>
      <c r="J1920">
        <v>76.099999999999994</v>
      </c>
      <c r="K1920" s="1">
        <v>45727</v>
      </c>
      <c r="L1920">
        <v>54</v>
      </c>
      <c r="M1920">
        <v>0.24</v>
      </c>
      <c r="N1920">
        <f>IF(E1920="",Data_Validation!$B$1,E1920)</f>
        <v>111.5</v>
      </c>
      <c r="O1920">
        <f>IF(J1920="",Data_Validation!$B$2,J1920)</f>
        <v>76.099999999999994</v>
      </c>
      <c r="P1920">
        <f t="shared" si="261"/>
        <v>1</v>
      </c>
      <c r="Q1920" s="2">
        <f>CustomerData[[#This Row],[avg_order_value_clean]]*CustomerData[[#This Row],[total_orders]]</f>
        <v>780.5</v>
      </c>
      <c r="R1920" s="2" t="str">
        <f t="shared" si="269"/>
        <v>Inactive</v>
      </c>
      <c r="S1920" s="2" t="str">
        <f t="shared" si="262"/>
        <v>Medium Risk</v>
      </c>
      <c r="T1920" s="2" t="str">
        <f t="shared" si="263"/>
        <v>45-54</v>
      </c>
      <c r="U1920" s="1">
        <f t="shared" ca="1" si="264"/>
        <v>534</v>
      </c>
      <c r="V1920" s="2" t="str">
        <f t="shared" si="265"/>
        <v>Medium Loyalty</v>
      </c>
      <c r="W1920" s="2" t="str">
        <f t="shared" si="266"/>
        <v>Legitimate</v>
      </c>
      <c r="X1920" s="2" t="str">
        <f>IF(Q1920&lt;Data_Validation!$B$8,"Low Value",IF(Q1920&lt;Data_Validation!$B$9,"Medium Value","High Value"))</f>
        <v>Low Value</v>
      </c>
      <c r="Y1920" s="2" t="str">
        <f t="shared" si="267"/>
        <v>Stable</v>
      </c>
      <c r="Z1920" s="2" t="str">
        <f t="shared" si="268"/>
        <v>Check Data</v>
      </c>
    </row>
    <row r="1921" spans="1:26" x14ac:dyDescent="0.3">
      <c r="A1921" t="s">
        <v>1745</v>
      </c>
      <c r="B1921">
        <v>71</v>
      </c>
      <c r="C1921" t="s">
        <v>21</v>
      </c>
      <c r="D1921" t="s">
        <v>15</v>
      </c>
      <c r="E1921">
        <v>68.680000000000007</v>
      </c>
      <c r="F1921">
        <v>17</v>
      </c>
      <c r="G1921">
        <v>174</v>
      </c>
      <c r="H1921">
        <v>0</v>
      </c>
      <c r="I1921" t="s">
        <v>16</v>
      </c>
      <c r="J1921">
        <v>68.7</v>
      </c>
      <c r="K1921" s="1">
        <v>44723</v>
      </c>
      <c r="L1921">
        <v>83</v>
      </c>
      <c r="M1921">
        <v>0.45</v>
      </c>
      <c r="N1921">
        <f>IF(E1921="",Data_Validation!$B$1,E1921)</f>
        <v>68.680000000000007</v>
      </c>
      <c r="O1921">
        <f>IF(J1921="",Data_Validation!$B$2,J1921)</f>
        <v>68.7</v>
      </c>
      <c r="P1921">
        <f t="shared" si="261"/>
        <v>2</v>
      </c>
      <c r="Q1921" s="2">
        <f>CustomerData[[#This Row],[avg_order_value_clean]]*CustomerData[[#This Row],[total_orders]]</f>
        <v>1167.5600000000002</v>
      </c>
      <c r="R1921" s="2" t="str">
        <f t="shared" si="269"/>
        <v>Inactive</v>
      </c>
      <c r="S1921" s="2" t="str">
        <f t="shared" si="262"/>
        <v>Medium Risk</v>
      </c>
      <c r="T1921" s="2" t="str">
        <f t="shared" si="263"/>
        <v>55+</v>
      </c>
      <c r="U1921" s="1">
        <f t="shared" ca="1" si="264"/>
        <v>1538</v>
      </c>
      <c r="V1921" s="2" t="str">
        <f t="shared" si="265"/>
        <v>High Loyalty</v>
      </c>
      <c r="W1921" s="2" t="str">
        <f t="shared" si="266"/>
        <v>Legitimate</v>
      </c>
      <c r="X1921" s="2" t="str">
        <f>IF(Q1921&lt;Data_Validation!$B$8,"Low Value",IF(Q1921&lt;Data_Validation!$B$9,"Medium Value","High Value"))</f>
        <v>Low Value</v>
      </c>
      <c r="Y1921" s="2" t="str">
        <f t="shared" si="267"/>
        <v>Stable</v>
      </c>
      <c r="Z1921" s="2" t="str">
        <f t="shared" si="268"/>
        <v>Check Data</v>
      </c>
    </row>
    <row r="1922" spans="1:26" x14ac:dyDescent="0.3">
      <c r="A1922" t="s">
        <v>1746</v>
      </c>
      <c r="B1922">
        <v>78</v>
      </c>
      <c r="C1922" t="s">
        <v>21</v>
      </c>
      <c r="D1922" t="s">
        <v>52</v>
      </c>
      <c r="E1922">
        <v>116.38</v>
      </c>
      <c r="F1922">
        <v>8</v>
      </c>
      <c r="G1922">
        <v>199</v>
      </c>
      <c r="H1922">
        <v>0</v>
      </c>
      <c r="I1922" t="s">
        <v>19</v>
      </c>
      <c r="J1922">
        <v>82.1</v>
      </c>
      <c r="K1922" s="1">
        <v>44115</v>
      </c>
      <c r="L1922">
        <v>6</v>
      </c>
      <c r="M1922">
        <v>0.59</v>
      </c>
      <c r="N1922">
        <f>IF(E1922="",Data_Validation!$B$1,E1922)</f>
        <v>116.38</v>
      </c>
      <c r="O1922">
        <f>IF(J1922="",Data_Validation!$B$2,J1922)</f>
        <v>82.1</v>
      </c>
      <c r="P1922">
        <f t="shared" ref="P1922:P1985" si="270">COUNTIF($A$2:$A$5001,A1922)</f>
        <v>1</v>
      </c>
      <c r="Q1922" s="2">
        <f>CustomerData[[#This Row],[avg_order_value_clean]]*CustomerData[[#This Row],[total_orders]]</f>
        <v>931.04</v>
      </c>
      <c r="R1922" s="2" t="str">
        <f t="shared" si="269"/>
        <v>Inactive</v>
      </c>
      <c r="S1922" s="2" t="str">
        <f t="shared" ref="S1922:S1985" si="271">IF(M1922&lt;0.2,"Low Risk",IF(M1922&lt;0.5,"Medium Risk","High Risk"))</f>
        <v>High Risk</v>
      </c>
      <c r="T1922" s="2" t="str">
        <f t="shared" ref="T1922:T1985" si="272">IF(B1922&lt;25,"Under 25",IF(B1922&lt;35,"25-34",IF(B1922&lt;45,"35-44",IF(B1922&lt;55,"45-54","55+"))))</f>
        <v>55+</v>
      </c>
      <c r="U1922" s="1">
        <f t="shared" ref="U1922:U1985" ca="1" si="273">TODAY()-K1922</f>
        <v>2146</v>
      </c>
      <c r="V1922" s="2" t="str">
        <f t="shared" ref="V1922:V1985" si="274">IF(L1922&lt;40,"Low Loyalty",IF(L1922&lt;70,"Medium Loyalty","High Loyalty"))</f>
        <v>Low Loyalty</v>
      </c>
      <c r="W1922" s="2" t="str">
        <f t="shared" ref="W1922:W1985" si="275">IF(H1922=1,"Fraudulent","Legitimate")</f>
        <v>Legitimate</v>
      </c>
      <c r="X1922" s="2" t="str">
        <f>IF(Q1922&lt;Data_Validation!$B$8,"Low Value",IF(Q1922&lt;Data_Validation!$B$9,"Medium Value","High Value"))</f>
        <v>Low Value</v>
      </c>
      <c r="Y1922" s="2" t="str">
        <f t="shared" ref="Y1922:Y1985" si="276">IF(AND(X1922="High Value",S1922="High Risk"),"Critical - Retain",IF(AND(X1922="High Value",S1922&lt;&gt;"High Risk"),"High Value - Maintain",IF(AND(X1922&lt;&gt;"High Value",S1922="High Risk"),"At Risk - Develop","Stable")))</f>
        <v>At Risk - Develop</v>
      </c>
      <c r="Z1922" s="2" t="str">
        <f t="shared" ref="Z1922:Z1985" si="277">IF(OR(B1922&lt;18,F1922&lt;0,N1922&lt;0,O1922&lt;0,O1922&gt;1,M1922&lt;0,M1922&gt;1),"Check Data","Valid")</f>
        <v>Check Data</v>
      </c>
    </row>
    <row r="1923" spans="1:26" x14ac:dyDescent="0.3">
      <c r="A1923" t="s">
        <v>1747</v>
      </c>
      <c r="B1923">
        <v>75</v>
      </c>
      <c r="C1923" t="s">
        <v>14</v>
      </c>
      <c r="D1923" t="s">
        <v>44</v>
      </c>
      <c r="E1923">
        <v>114.17</v>
      </c>
      <c r="F1923">
        <v>8</v>
      </c>
      <c r="G1923">
        <v>187</v>
      </c>
      <c r="H1923">
        <v>0</v>
      </c>
      <c r="I1923" t="s">
        <v>16</v>
      </c>
      <c r="K1923" s="1">
        <v>44262</v>
      </c>
      <c r="L1923">
        <v>73</v>
      </c>
      <c r="M1923">
        <v>0.28000000000000003</v>
      </c>
      <c r="N1923">
        <f>IF(E1923="",Data_Validation!$B$1,E1923)</f>
        <v>114.17</v>
      </c>
      <c r="O1923">
        <f>IF(J1923="",Data_Validation!$B$2,J1923)</f>
        <v>250</v>
      </c>
      <c r="P1923">
        <f t="shared" si="270"/>
        <v>3</v>
      </c>
      <c r="Q1923" s="2">
        <f>CustomerData[[#This Row],[avg_order_value_clean]]*CustomerData[[#This Row],[total_orders]]</f>
        <v>913.36</v>
      </c>
      <c r="R1923" s="2" t="str">
        <f t="shared" ref="R1923:R1986" si="278">IF(G1923&lt;=30,"Active",IF(G1923&lt;=90,"At Risk","Inactive"))</f>
        <v>Inactive</v>
      </c>
      <c r="S1923" s="2" t="str">
        <f t="shared" si="271"/>
        <v>Medium Risk</v>
      </c>
      <c r="T1923" s="2" t="str">
        <f t="shared" si="272"/>
        <v>55+</v>
      </c>
      <c r="U1923" s="1">
        <f t="shared" ca="1" si="273"/>
        <v>1999</v>
      </c>
      <c r="V1923" s="2" t="str">
        <f t="shared" si="274"/>
        <v>High Loyalty</v>
      </c>
      <c r="W1923" s="2" t="str">
        <f t="shared" si="275"/>
        <v>Legitimate</v>
      </c>
      <c r="X1923" s="2" t="str">
        <f>IF(Q1923&lt;Data_Validation!$B$8,"Low Value",IF(Q1923&lt;Data_Validation!$B$9,"Medium Value","High Value"))</f>
        <v>Low Value</v>
      </c>
      <c r="Y1923" s="2" t="str">
        <f t="shared" si="276"/>
        <v>Stable</v>
      </c>
      <c r="Z1923" s="2" t="str">
        <f t="shared" si="277"/>
        <v>Check Data</v>
      </c>
    </row>
    <row r="1924" spans="1:26" x14ac:dyDescent="0.3">
      <c r="A1924" t="s">
        <v>1748</v>
      </c>
      <c r="B1924">
        <v>68</v>
      </c>
      <c r="C1924" t="s">
        <v>14</v>
      </c>
      <c r="D1924" t="s">
        <v>44</v>
      </c>
      <c r="E1924">
        <v>139.44</v>
      </c>
      <c r="F1924">
        <v>6</v>
      </c>
      <c r="G1924">
        <v>105</v>
      </c>
      <c r="H1924">
        <v>0</v>
      </c>
      <c r="I1924" t="s">
        <v>29</v>
      </c>
      <c r="J1924">
        <v>50.6</v>
      </c>
      <c r="K1924" s="1">
        <v>44180</v>
      </c>
      <c r="L1924">
        <v>62</v>
      </c>
      <c r="M1924">
        <v>0.19</v>
      </c>
      <c r="N1924">
        <f>IF(E1924="",Data_Validation!$B$1,E1924)</f>
        <v>139.44</v>
      </c>
      <c r="O1924">
        <f>IF(J1924="",Data_Validation!$B$2,J1924)</f>
        <v>50.6</v>
      </c>
      <c r="P1924">
        <f t="shared" si="270"/>
        <v>1</v>
      </c>
      <c r="Q1924" s="2">
        <f>CustomerData[[#This Row],[avg_order_value_clean]]*CustomerData[[#This Row],[total_orders]]</f>
        <v>836.64</v>
      </c>
      <c r="R1924" s="2" t="str">
        <f t="shared" si="278"/>
        <v>Inactive</v>
      </c>
      <c r="S1924" s="2" t="str">
        <f t="shared" si="271"/>
        <v>Low Risk</v>
      </c>
      <c r="T1924" s="2" t="str">
        <f t="shared" si="272"/>
        <v>55+</v>
      </c>
      <c r="U1924" s="1">
        <f t="shared" ca="1" si="273"/>
        <v>2081</v>
      </c>
      <c r="V1924" s="2" t="str">
        <f t="shared" si="274"/>
        <v>Medium Loyalty</v>
      </c>
      <c r="W1924" s="2" t="str">
        <f t="shared" si="275"/>
        <v>Legitimate</v>
      </c>
      <c r="X1924" s="2" t="str">
        <f>IF(Q1924&lt;Data_Validation!$B$8,"Low Value",IF(Q1924&lt;Data_Validation!$B$9,"Medium Value","High Value"))</f>
        <v>Low Value</v>
      </c>
      <c r="Y1924" s="2" t="str">
        <f t="shared" si="276"/>
        <v>Stable</v>
      </c>
      <c r="Z1924" s="2" t="str">
        <f t="shared" si="277"/>
        <v>Check Data</v>
      </c>
    </row>
    <row r="1925" spans="1:26" x14ac:dyDescent="0.3">
      <c r="A1925" t="s">
        <v>1749</v>
      </c>
      <c r="B1925">
        <v>56</v>
      </c>
      <c r="C1925" t="s">
        <v>21</v>
      </c>
      <c r="D1925" t="s">
        <v>44</v>
      </c>
      <c r="E1925">
        <v>81.349999999999994</v>
      </c>
      <c r="F1925">
        <v>3</v>
      </c>
      <c r="G1925">
        <v>72</v>
      </c>
      <c r="H1925">
        <v>0</v>
      </c>
      <c r="I1925" t="s">
        <v>29</v>
      </c>
      <c r="J1925">
        <v>60.4</v>
      </c>
      <c r="K1925" s="1">
        <v>45440</v>
      </c>
      <c r="L1925">
        <v>29</v>
      </c>
      <c r="M1925">
        <v>0.19</v>
      </c>
      <c r="N1925">
        <f>IF(E1925="",Data_Validation!$B$1,E1925)</f>
        <v>81.349999999999994</v>
      </c>
      <c r="O1925">
        <f>IF(J1925="",Data_Validation!$B$2,J1925)</f>
        <v>60.4</v>
      </c>
      <c r="P1925">
        <f t="shared" si="270"/>
        <v>1</v>
      </c>
      <c r="Q1925" s="2">
        <f>CustomerData[[#This Row],[avg_order_value_clean]]*CustomerData[[#This Row],[total_orders]]</f>
        <v>244.04999999999998</v>
      </c>
      <c r="R1925" s="2" t="str">
        <f t="shared" si="278"/>
        <v>At Risk</v>
      </c>
      <c r="S1925" s="2" t="str">
        <f t="shared" si="271"/>
        <v>Low Risk</v>
      </c>
      <c r="T1925" s="2" t="str">
        <f t="shared" si="272"/>
        <v>55+</v>
      </c>
      <c r="U1925" s="1">
        <f t="shared" ca="1" si="273"/>
        <v>821</v>
      </c>
      <c r="V1925" s="2" t="str">
        <f t="shared" si="274"/>
        <v>Low Loyalty</v>
      </c>
      <c r="W1925" s="2" t="str">
        <f t="shared" si="275"/>
        <v>Legitimate</v>
      </c>
      <c r="X1925" s="2" t="str">
        <f>IF(Q1925&lt;Data_Validation!$B$8,"Low Value",IF(Q1925&lt;Data_Validation!$B$9,"Medium Value","High Value"))</f>
        <v>Low Value</v>
      </c>
      <c r="Y1925" s="2" t="str">
        <f t="shared" si="276"/>
        <v>Stable</v>
      </c>
      <c r="Z1925" s="2" t="str">
        <f t="shared" si="277"/>
        <v>Check Data</v>
      </c>
    </row>
    <row r="1926" spans="1:26" x14ac:dyDescent="0.3">
      <c r="A1926" t="s">
        <v>1750</v>
      </c>
      <c r="B1926">
        <v>21</v>
      </c>
      <c r="C1926" t="s">
        <v>14</v>
      </c>
      <c r="D1926" t="s">
        <v>37</v>
      </c>
      <c r="E1926">
        <v>54.94</v>
      </c>
      <c r="F1926">
        <v>10</v>
      </c>
      <c r="G1926">
        <v>271</v>
      </c>
      <c r="H1926">
        <v>0</v>
      </c>
      <c r="I1926" t="s">
        <v>29</v>
      </c>
      <c r="J1926">
        <v>4.9000000000000004</v>
      </c>
      <c r="K1926" s="1">
        <v>44350</v>
      </c>
      <c r="L1926">
        <v>43</v>
      </c>
      <c r="M1926">
        <v>0.11</v>
      </c>
      <c r="N1926">
        <f>IF(E1926="",Data_Validation!$B$1,E1926)</f>
        <v>54.94</v>
      </c>
      <c r="O1926">
        <f>IF(J1926="",Data_Validation!$B$2,J1926)</f>
        <v>4.9000000000000004</v>
      </c>
      <c r="P1926">
        <f t="shared" si="270"/>
        <v>2</v>
      </c>
      <c r="Q1926" s="2">
        <f>CustomerData[[#This Row],[avg_order_value_clean]]*CustomerData[[#This Row],[total_orders]]</f>
        <v>549.4</v>
      </c>
      <c r="R1926" s="2" t="str">
        <f t="shared" si="278"/>
        <v>Inactive</v>
      </c>
      <c r="S1926" s="2" t="str">
        <f t="shared" si="271"/>
        <v>Low Risk</v>
      </c>
      <c r="T1926" s="2" t="str">
        <f t="shared" si="272"/>
        <v>Under 25</v>
      </c>
      <c r="U1926" s="1">
        <f t="shared" ca="1" si="273"/>
        <v>1911</v>
      </c>
      <c r="V1926" s="2" t="str">
        <f t="shared" si="274"/>
        <v>Medium Loyalty</v>
      </c>
      <c r="W1926" s="2" t="str">
        <f t="shared" si="275"/>
        <v>Legitimate</v>
      </c>
      <c r="X1926" s="2" t="str">
        <f>IF(Q1926&lt;Data_Validation!$B$8,"Low Value",IF(Q1926&lt;Data_Validation!$B$9,"Medium Value","High Value"))</f>
        <v>Low Value</v>
      </c>
      <c r="Y1926" s="2" t="str">
        <f t="shared" si="276"/>
        <v>Stable</v>
      </c>
      <c r="Z1926" s="2" t="str">
        <f t="shared" si="277"/>
        <v>Check Data</v>
      </c>
    </row>
    <row r="1927" spans="1:26" x14ac:dyDescent="0.3">
      <c r="A1927" t="s">
        <v>1751</v>
      </c>
      <c r="B1927">
        <v>79</v>
      </c>
      <c r="C1927" t="s">
        <v>21</v>
      </c>
      <c r="D1927" t="s">
        <v>44</v>
      </c>
      <c r="E1927">
        <v>12.87</v>
      </c>
      <c r="F1927">
        <v>8</v>
      </c>
      <c r="G1927">
        <v>213</v>
      </c>
      <c r="H1927">
        <v>0</v>
      </c>
      <c r="I1927" t="s">
        <v>29</v>
      </c>
      <c r="J1927">
        <v>95.9</v>
      </c>
      <c r="K1927" s="1">
        <v>44190</v>
      </c>
      <c r="L1927">
        <v>67</v>
      </c>
      <c r="M1927">
        <v>0.53</v>
      </c>
      <c r="N1927">
        <f>IF(E1927="",Data_Validation!$B$1,E1927)</f>
        <v>12.87</v>
      </c>
      <c r="O1927">
        <f>IF(J1927="",Data_Validation!$B$2,J1927)</f>
        <v>95.9</v>
      </c>
      <c r="P1927">
        <f t="shared" si="270"/>
        <v>1</v>
      </c>
      <c r="Q1927" s="2">
        <f>CustomerData[[#This Row],[avg_order_value_clean]]*CustomerData[[#This Row],[total_orders]]</f>
        <v>102.96</v>
      </c>
      <c r="R1927" s="2" t="str">
        <f t="shared" si="278"/>
        <v>Inactive</v>
      </c>
      <c r="S1927" s="2" t="str">
        <f t="shared" si="271"/>
        <v>High Risk</v>
      </c>
      <c r="T1927" s="2" t="str">
        <f t="shared" si="272"/>
        <v>55+</v>
      </c>
      <c r="U1927" s="1">
        <f t="shared" ca="1" si="273"/>
        <v>2071</v>
      </c>
      <c r="V1927" s="2" t="str">
        <f t="shared" si="274"/>
        <v>Medium Loyalty</v>
      </c>
      <c r="W1927" s="2" t="str">
        <f t="shared" si="275"/>
        <v>Legitimate</v>
      </c>
      <c r="X1927" s="2" t="str">
        <f>IF(Q1927&lt;Data_Validation!$B$8,"Low Value",IF(Q1927&lt;Data_Validation!$B$9,"Medium Value","High Value"))</f>
        <v>Low Value</v>
      </c>
      <c r="Y1927" s="2" t="str">
        <f t="shared" si="276"/>
        <v>At Risk - Develop</v>
      </c>
      <c r="Z1927" s="2" t="str">
        <f t="shared" si="277"/>
        <v>Check Data</v>
      </c>
    </row>
    <row r="1928" spans="1:26" x14ac:dyDescent="0.3">
      <c r="A1928" t="s">
        <v>1752</v>
      </c>
      <c r="B1928">
        <v>20</v>
      </c>
      <c r="C1928" t="s">
        <v>14</v>
      </c>
      <c r="D1928" t="s">
        <v>28</v>
      </c>
      <c r="E1928">
        <v>289.68</v>
      </c>
      <c r="F1928">
        <v>5</v>
      </c>
      <c r="G1928">
        <v>185</v>
      </c>
      <c r="H1928">
        <v>0</v>
      </c>
      <c r="I1928" t="s">
        <v>40</v>
      </c>
      <c r="J1928">
        <v>79.400000000000006</v>
      </c>
      <c r="K1928" s="1">
        <v>45713</v>
      </c>
      <c r="L1928">
        <v>62</v>
      </c>
      <c r="M1928">
        <v>0.28000000000000003</v>
      </c>
      <c r="N1928">
        <f>IF(E1928="",Data_Validation!$B$1,E1928)</f>
        <v>289.68</v>
      </c>
      <c r="O1928">
        <f>IF(J1928="",Data_Validation!$B$2,J1928)</f>
        <v>79.400000000000006</v>
      </c>
      <c r="P1928">
        <f t="shared" si="270"/>
        <v>1</v>
      </c>
      <c r="Q1928" s="2">
        <f>CustomerData[[#This Row],[avg_order_value_clean]]*CustomerData[[#This Row],[total_orders]]</f>
        <v>1448.4</v>
      </c>
      <c r="R1928" s="2" t="str">
        <f t="shared" si="278"/>
        <v>Inactive</v>
      </c>
      <c r="S1928" s="2" t="str">
        <f t="shared" si="271"/>
        <v>Medium Risk</v>
      </c>
      <c r="T1928" s="2" t="str">
        <f t="shared" si="272"/>
        <v>Under 25</v>
      </c>
      <c r="U1928" s="1">
        <f t="shared" ca="1" si="273"/>
        <v>548</v>
      </c>
      <c r="V1928" s="2" t="str">
        <f t="shared" si="274"/>
        <v>Medium Loyalty</v>
      </c>
      <c r="W1928" s="2" t="str">
        <f t="shared" si="275"/>
        <v>Legitimate</v>
      </c>
      <c r="X1928" s="2" t="str">
        <f>IF(Q1928&lt;Data_Validation!$B$8,"Low Value",IF(Q1928&lt;Data_Validation!$B$9,"Medium Value","High Value"))</f>
        <v>Low Value</v>
      </c>
      <c r="Y1928" s="2" t="str">
        <f t="shared" si="276"/>
        <v>Stable</v>
      </c>
      <c r="Z1928" s="2" t="str">
        <f t="shared" si="277"/>
        <v>Check Data</v>
      </c>
    </row>
    <row r="1929" spans="1:26" x14ac:dyDescent="0.3">
      <c r="A1929" t="s">
        <v>1753</v>
      </c>
      <c r="B1929">
        <v>73</v>
      </c>
      <c r="C1929" t="s">
        <v>14</v>
      </c>
      <c r="D1929" t="s">
        <v>35</v>
      </c>
      <c r="E1929">
        <v>138.86000000000001</v>
      </c>
      <c r="F1929">
        <v>7</v>
      </c>
      <c r="G1929">
        <v>139</v>
      </c>
      <c r="H1929">
        <v>1</v>
      </c>
      <c r="I1929" t="s">
        <v>19</v>
      </c>
      <c r="J1929">
        <v>24.4</v>
      </c>
      <c r="K1929" s="1">
        <v>44480</v>
      </c>
      <c r="L1929">
        <v>13</v>
      </c>
      <c r="M1929">
        <v>0.34</v>
      </c>
      <c r="N1929">
        <f>IF(E1929="",Data_Validation!$B$1,E1929)</f>
        <v>138.86000000000001</v>
      </c>
      <c r="O1929">
        <f>IF(J1929="",Data_Validation!$B$2,J1929)</f>
        <v>24.4</v>
      </c>
      <c r="P1929">
        <f t="shared" si="270"/>
        <v>2</v>
      </c>
      <c r="Q1929" s="2">
        <f>CustomerData[[#This Row],[avg_order_value_clean]]*CustomerData[[#This Row],[total_orders]]</f>
        <v>972.0200000000001</v>
      </c>
      <c r="R1929" s="2" t="str">
        <f t="shared" si="278"/>
        <v>Inactive</v>
      </c>
      <c r="S1929" s="2" t="str">
        <f t="shared" si="271"/>
        <v>Medium Risk</v>
      </c>
      <c r="T1929" s="2" t="str">
        <f t="shared" si="272"/>
        <v>55+</v>
      </c>
      <c r="U1929" s="1">
        <f t="shared" ca="1" si="273"/>
        <v>1781</v>
      </c>
      <c r="V1929" s="2" t="str">
        <f t="shared" si="274"/>
        <v>Low Loyalty</v>
      </c>
      <c r="W1929" s="2" t="str">
        <f t="shared" si="275"/>
        <v>Fraudulent</v>
      </c>
      <c r="X1929" s="2" t="str">
        <f>IF(Q1929&lt;Data_Validation!$B$8,"Low Value",IF(Q1929&lt;Data_Validation!$B$9,"Medium Value","High Value"))</f>
        <v>Low Value</v>
      </c>
      <c r="Y1929" s="2" t="str">
        <f t="shared" si="276"/>
        <v>Stable</v>
      </c>
      <c r="Z1929" s="2" t="str">
        <f t="shared" si="277"/>
        <v>Check Data</v>
      </c>
    </row>
    <row r="1930" spans="1:26" x14ac:dyDescent="0.3">
      <c r="A1930" t="s">
        <v>1754</v>
      </c>
      <c r="B1930">
        <v>46</v>
      </c>
      <c r="C1930" t="s">
        <v>14</v>
      </c>
      <c r="D1930" t="s">
        <v>26</v>
      </c>
      <c r="E1930">
        <v>123.62</v>
      </c>
      <c r="F1930">
        <v>9</v>
      </c>
      <c r="G1930">
        <v>166</v>
      </c>
      <c r="H1930">
        <v>0</v>
      </c>
      <c r="I1930" t="s">
        <v>40</v>
      </c>
      <c r="J1930">
        <v>62.9</v>
      </c>
      <c r="K1930" s="1">
        <v>44718</v>
      </c>
      <c r="L1930">
        <v>64</v>
      </c>
      <c r="M1930">
        <v>0.27</v>
      </c>
      <c r="N1930">
        <f>IF(E1930="",Data_Validation!$B$1,E1930)</f>
        <v>123.62</v>
      </c>
      <c r="O1930">
        <f>IF(J1930="",Data_Validation!$B$2,J1930)</f>
        <v>62.9</v>
      </c>
      <c r="P1930">
        <f t="shared" si="270"/>
        <v>1</v>
      </c>
      <c r="Q1930" s="2">
        <f>CustomerData[[#This Row],[avg_order_value_clean]]*CustomerData[[#This Row],[total_orders]]</f>
        <v>1112.58</v>
      </c>
      <c r="R1930" s="2" t="str">
        <f t="shared" si="278"/>
        <v>Inactive</v>
      </c>
      <c r="S1930" s="2" t="str">
        <f t="shared" si="271"/>
        <v>Medium Risk</v>
      </c>
      <c r="T1930" s="2" t="str">
        <f t="shared" si="272"/>
        <v>45-54</v>
      </c>
      <c r="U1930" s="1">
        <f t="shared" ca="1" si="273"/>
        <v>1543</v>
      </c>
      <c r="V1930" s="2" t="str">
        <f t="shared" si="274"/>
        <v>Medium Loyalty</v>
      </c>
      <c r="W1930" s="2" t="str">
        <f t="shared" si="275"/>
        <v>Legitimate</v>
      </c>
      <c r="X1930" s="2" t="str">
        <f>IF(Q1930&lt;Data_Validation!$B$8,"Low Value",IF(Q1930&lt;Data_Validation!$B$9,"Medium Value","High Value"))</f>
        <v>Low Value</v>
      </c>
      <c r="Y1930" s="2" t="str">
        <f t="shared" si="276"/>
        <v>Stable</v>
      </c>
      <c r="Z1930" s="2" t="str">
        <f t="shared" si="277"/>
        <v>Check Data</v>
      </c>
    </row>
    <row r="1931" spans="1:26" x14ac:dyDescent="0.3">
      <c r="A1931" t="s">
        <v>1755</v>
      </c>
      <c r="B1931">
        <v>69</v>
      </c>
      <c r="C1931" t="s">
        <v>14</v>
      </c>
      <c r="D1931" t="s">
        <v>22</v>
      </c>
      <c r="E1931">
        <v>98.01</v>
      </c>
      <c r="F1931">
        <v>9</v>
      </c>
      <c r="G1931">
        <v>142</v>
      </c>
      <c r="H1931">
        <v>0</v>
      </c>
      <c r="I1931" t="s">
        <v>40</v>
      </c>
      <c r="J1931">
        <v>14.3</v>
      </c>
      <c r="K1931" s="1">
        <v>45755</v>
      </c>
      <c r="L1931">
        <v>47</v>
      </c>
      <c r="M1931">
        <v>0.57999999999999996</v>
      </c>
      <c r="N1931">
        <f>IF(E1931="",Data_Validation!$B$1,E1931)</f>
        <v>98.01</v>
      </c>
      <c r="O1931">
        <f>IF(J1931="",Data_Validation!$B$2,J1931)</f>
        <v>14.3</v>
      </c>
      <c r="P1931">
        <f t="shared" si="270"/>
        <v>2</v>
      </c>
      <c r="Q1931" s="2">
        <f>CustomerData[[#This Row],[avg_order_value_clean]]*CustomerData[[#This Row],[total_orders]]</f>
        <v>882.09</v>
      </c>
      <c r="R1931" s="2" t="str">
        <f t="shared" si="278"/>
        <v>Inactive</v>
      </c>
      <c r="S1931" s="2" t="str">
        <f t="shared" si="271"/>
        <v>High Risk</v>
      </c>
      <c r="T1931" s="2" t="str">
        <f t="shared" si="272"/>
        <v>55+</v>
      </c>
      <c r="U1931" s="1">
        <f t="shared" ca="1" si="273"/>
        <v>506</v>
      </c>
      <c r="V1931" s="2" t="str">
        <f t="shared" si="274"/>
        <v>Medium Loyalty</v>
      </c>
      <c r="W1931" s="2" t="str">
        <f t="shared" si="275"/>
        <v>Legitimate</v>
      </c>
      <c r="X1931" s="2" t="str">
        <f>IF(Q1931&lt;Data_Validation!$B$8,"Low Value",IF(Q1931&lt;Data_Validation!$B$9,"Medium Value","High Value"))</f>
        <v>Low Value</v>
      </c>
      <c r="Y1931" s="2" t="str">
        <f t="shared" si="276"/>
        <v>At Risk - Develop</v>
      </c>
      <c r="Z1931" s="2" t="str">
        <f t="shared" si="277"/>
        <v>Check Data</v>
      </c>
    </row>
    <row r="1932" spans="1:26" x14ac:dyDescent="0.3">
      <c r="A1932" t="s">
        <v>1756</v>
      </c>
      <c r="B1932">
        <v>28</v>
      </c>
      <c r="C1932" t="s">
        <v>21</v>
      </c>
      <c r="D1932" t="s">
        <v>26</v>
      </c>
      <c r="E1932">
        <v>114.39</v>
      </c>
      <c r="F1932">
        <v>9</v>
      </c>
      <c r="G1932">
        <v>71</v>
      </c>
      <c r="H1932">
        <v>1</v>
      </c>
      <c r="I1932" t="s">
        <v>29</v>
      </c>
      <c r="J1932">
        <v>87.3</v>
      </c>
      <c r="K1932" s="1">
        <v>44408</v>
      </c>
      <c r="L1932">
        <v>60</v>
      </c>
      <c r="M1932">
        <v>0.32</v>
      </c>
      <c r="N1932">
        <f>IF(E1932="",Data_Validation!$B$1,E1932)</f>
        <v>114.39</v>
      </c>
      <c r="O1932">
        <f>IF(J1932="",Data_Validation!$B$2,J1932)</f>
        <v>87.3</v>
      </c>
      <c r="P1932">
        <f t="shared" si="270"/>
        <v>2</v>
      </c>
      <c r="Q1932" s="2">
        <f>CustomerData[[#This Row],[avg_order_value_clean]]*CustomerData[[#This Row],[total_orders]]</f>
        <v>1029.51</v>
      </c>
      <c r="R1932" s="2" t="str">
        <f t="shared" si="278"/>
        <v>At Risk</v>
      </c>
      <c r="S1932" s="2" t="str">
        <f t="shared" si="271"/>
        <v>Medium Risk</v>
      </c>
      <c r="T1932" s="2" t="str">
        <f t="shared" si="272"/>
        <v>25-34</v>
      </c>
      <c r="U1932" s="1">
        <f t="shared" ca="1" si="273"/>
        <v>1853</v>
      </c>
      <c r="V1932" s="2" t="str">
        <f t="shared" si="274"/>
        <v>Medium Loyalty</v>
      </c>
      <c r="W1932" s="2" t="str">
        <f t="shared" si="275"/>
        <v>Fraudulent</v>
      </c>
      <c r="X1932" s="2" t="str">
        <f>IF(Q1932&lt;Data_Validation!$B$8,"Low Value",IF(Q1932&lt;Data_Validation!$B$9,"Medium Value","High Value"))</f>
        <v>Low Value</v>
      </c>
      <c r="Y1932" s="2" t="str">
        <f t="shared" si="276"/>
        <v>Stable</v>
      </c>
      <c r="Z1932" s="2" t="str">
        <f t="shared" si="277"/>
        <v>Check Data</v>
      </c>
    </row>
    <row r="1933" spans="1:26" x14ac:dyDescent="0.3">
      <c r="A1933" t="s">
        <v>1757</v>
      </c>
      <c r="B1933">
        <v>50</v>
      </c>
      <c r="C1933" t="s">
        <v>21</v>
      </c>
      <c r="D1933" t="s">
        <v>28</v>
      </c>
      <c r="E1933">
        <v>200.83</v>
      </c>
      <c r="F1933">
        <v>13</v>
      </c>
      <c r="G1933">
        <v>343</v>
      </c>
      <c r="H1933">
        <v>0</v>
      </c>
      <c r="I1933" t="s">
        <v>19</v>
      </c>
      <c r="J1933">
        <v>9.8000000000000007</v>
      </c>
      <c r="K1933" s="1">
        <v>44847</v>
      </c>
      <c r="L1933">
        <v>15</v>
      </c>
      <c r="M1933">
        <v>0.23</v>
      </c>
      <c r="N1933">
        <f>IF(E1933="",Data_Validation!$B$1,E1933)</f>
        <v>200.83</v>
      </c>
      <c r="O1933">
        <f>IF(J1933="",Data_Validation!$B$2,J1933)</f>
        <v>9.8000000000000007</v>
      </c>
      <c r="P1933">
        <f t="shared" si="270"/>
        <v>1</v>
      </c>
      <c r="Q1933" s="2">
        <f>CustomerData[[#This Row],[avg_order_value_clean]]*CustomerData[[#This Row],[total_orders]]</f>
        <v>2610.79</v>
      </c>
      <c r="R1933" s="2" t="str">
        <f t="shared" si="278"/>
        <v>Inactive</v>
      </c>
      <c r="S1933" s="2" t="str">
        <f t="shared" si="271"/>
        <v>Medium Risk</v>
      </c>
      <c r="T1933" s="2" t="str">
        <f t="shared" si="272"/>
        <v>45-54</v>
      </c>
      <c r="U1933" s="1">
        <f t="shared" ca="1" si="273"/>
        <v>1414</v>
      </c>
      <c r="V1933" s="2" t="str">
        <f t="shared" si="274"/>
        <v>Low Loyalty</v>
      </c>
      <c r="W1933" s="2" t="str">
        <f t="shared" si="275"/>
        <v>Legitimate</v>
      </c>
      <c r="X1933" s="2" t="str">
        <f>IF(Q1933&lt;Data_Validation!$B$8,"Low Value",IF(Q1933&lt;Data_Validation!$B$9,"Medium Value","High Value"))</f>
        <v>High Value</v>
      </c>
      <c r="Y1933" s="2" t="str">
        <f t="shared" si="276"/>
        <v>High Value - Maintain</v>
      </c>
      <c r="Z1933" s="2" t="str">
        <f t="shared" si="277"/>
        <v>Check Data</v>
      </c>
    </row>
    <row r="1934" spans="1:26" x14ac:dyDescent="0.3">
      <c r="A1934" t="s">
        <v>1758</v>
      </c>
      <c r="B1934">
        <v>55</v>
      </c>
      <c r="C1934" t="s">
        <v>14</v>
      </c>
      <c r="D1934" t="s">
        <v>28</v>
      </c>
      <c r="E1934">
        <v>100.13</v>
      </c>
      <c r="F1934">
        <v>6</v>
      </c>
      <c r="G1934">
        <v>146</v>
      </c>
      <c r="H1934">
        <v>0</v>
      </c>
      <c r="I1934" t="s">
        <v>19</v>
      </c>
      <c r="J1934">
        <v>90.4</v>
      </c>
      <c r="K1934" s="1">
        <v>44788</v>
      </c>
      <c r="L1934">
        <v>5</v>
      </c>
      <c r="M1934">
        <v>0.5</v>
      </c>
      <c r="N1934">
        <f>IF(E1934="",Data_Validation!$B$1,E1934)</f>
        <v>100.13</v>
      </c>
      <c r="O1934">
        <f>IF(J1934="",Data_Validation!$B$2,J1934)</f>
        <v>90.4</v>
      </c>
      <c r="P1934">
        <f t="shared" si="270"/>
        <v>1</v>
      </c>
      <c r="Q1934" s="2">
        <f>CustomerData[[#This Row],[avg_order_value_clean]]*CustomerData[[#This Row],[total_orders]]</f>
        <v>600.78</v>
      </c>
      <c r="R1934" s="2" t="str">
        <f t="shared" si="278"/>
        <v>Inactive</v>
      </c>
      <c r="S1934" s="2" t="str">
        <f t="shared" si="271"/>
        <v>High Risk</v>
      </c>
      <c r="T1934" s="2" t="str">
        <f t="shared" si="272"/>
        <v>55+</v>
      </c>
      <c r="U1934" s="1">
        <f t="shared" ca="1" si="273"/>
        <v>1473</v>
      </c>
      <c r="V1934" s="2" t="str">
        <f t="shared" si="274"/>
        <v>Low Loyalty</v>
      </c>
      <c r="W1934" s="2" t="str">
        <f t="shared" si="275"/>
        <v>Legitimate</v>
      </c>
      <c r="X1934" s="2" t="str">
        <f>IF(Q1934&lt;Data_Validation!$B$8,"Low Value",IF(Q1934&lt;Data_Validation!$B$9,"Medium Value","High Value"))</f>
        <v>Low Value</v>
      </c>
      <c r="Y1934" s="2" t="str">
        <f t="shared" si="276"/>
        <v>At Risk - Develop</v>
      </c>
      <c r="Z1934" s="2" t="str">
        <f t="shared" si="277"/>
        <v>Check Data</v>
      </c>
    </row>
    <row r="1935" spans="1:26" x14ac:dyDescent="0.3">
      <c r="A1935" t="s">
        <v>1759</v>
      </c>
      <c r="B1935">
        <v>75</v>
      </c>
      <c r="C1935" t="s">
        <v>21</v>
      </c>
      <c r="D1935" t="s">
        <v>35</v>
      </c>
      <c r="E1935">
        <v>97.75</v>
      </c>
      <c r="F1935">
        <v>8</v>
      </c>
      <c r="G1935">
        <v>100</v>
      </c>
      <c r="H1935">
        <v>0</v>
      </c>
      <c r="I1935" t="s">
        <v>16</v>
      </c>
      <c r="J1935">
        <v>82.8</v>
      </c>
      <c r="K1935" s="1">
        <v>44710</v>
      </c>
      <c r="L1935">
        <v>69</v>
      </c>
      <c r="M1935">
        <v>0.04</v>
      </c>
      <c r="N1935">
        <f>IF(E1935="",Data_Validation!$B$1,E1935)</f>
        <v>97.75</v>
      </c>
      <c r="O1935">
        <f>IF(J1935="",Data_Validation!$B$2,J1935)</f>
        <v>82.8</v>
      </c>
      <c r="P1935">
        <f t="shared" si="270"/>
        <v>1</v>
      </c>
      <c r="Q1935" s="2">
        <f>CustomerData[[#This Row],[avg_order_value_clean]]*CustomerData[[#This Row],[total_orders]]</f>
        <v>782</v>
      </c>
      <c r="R1935" s="2" t="str">
        <f t="shared" si="278"/>
        <v>Inactive</v>
      </c>
      <c r="S1935" s="2" t="str">
        <f t="shared" si="271"/>
        <v>Low Risk</v>
      </c>
      <c r="T1935" s="2" t="str">
        <f t="shared" si="272"/>
        <v>55+</v>
      </c>
      <c r="U1935" s="1">
        <f t="shared" ca="1" si="273"/>
        <v>1551</v>
      </c>
      <c r="V1935" s="2" t="str">
        <f t="shared" si="274"/>
        <v>Medium Loyalty</v>
      </c>
      <c r="W1935" s="2" t="str">
        <f t="shared" si="275"/>
        <v>Legitimate</v>
      </c>
      <c r="X1935" s="2" t="str">
        <f>IF(Q1935&lt;Data_Validation!$B$8,"Low Value",IF(Q1935&lt;Data_Validation!$B$9,"Medium Value","High Value"))</f>
        <v>Low Value</v>
      </c>
      <c r="Y1935" s="2" t="str">
        <f t="shared" si="276"/>
        <v>Stable</v>
      </c>
      <c r="Z1935" s="2" t="str">
        <f t="shared" si="277"/>
        <v>Check Data</v>
      </c>
    </row>
    <row r="1936" spans="1:26" x14ac:dyDescent="0.3">
      <c r="A1936" t="s">
        <v>1760</v>
      </c>
      <c r="B1936">
        <v>28</v>
      </c>
      <c r="C1936" t="s">
        <v>14</v>
      </c>
      <c r="D1936" t="s">
        <v>50</v>
      </c>
      <c r="E1936">
        <v>162.77000000000001</v>
      </c>
      <c r="F1936">
        <v>10</v>
      </c>
      <c r="G1936">
        <v>337</v>
      </c>
      <c r="H1936">
        <v>0</v>
      </c>
      <c r="I1936" t="s">
        <v>40</v>
      </c>
      <c r="J1936">
        <v>47.8</v>
      </c>
      <c r="K1936" s="1">
        <v>44047</v>
      </c>
      <c r="L1936">
        <v>2</v>
      </c>
      <c r="M1936">
        <v>0.5</v>
      </c>
      <c r="N1936">
        <f>IF(E1936="",Data_Validation!$B$1,E1936)</f>
        <v>162.77000000000001</v>
      </c>
      <c r="O1936">
        <f>IF(J1936="",Data_Validation!$B$2,J1936)</f>
        <v>47.8</v>
      </c>
      <c r="P1936">
        <f t="shared" si="270"/>
        <v>1</v>
      </c>
      <c r="Q1936" s="2">
        <f>CustomerData[[#This Row],[avg_order_value_clean]]*CustomerData[[#This Row],[total_orders]]</f>
        <v>1627.7</v>
      </c>
      <c r="R1936" s="2" t="str">
        <f t="shared" si="278"/>
        <v>Inactive</v>
      </c>
      <c r="S1936" s="2" t="str">
        <f t="shared" si="271"/>
        <v>High Risk</v>
      </c>
      <c r="T1936" s="2" t="str">
        <f t="shared" si="272"/>
        <v>25-34</v>
      </c>
      <c r="U1936" s="1">
        <f t="shared" ca="1" si="273"/>
        <v>2214</v>
      </c>
      <c r="V1936" s="2" t="str">
        <f t="shared" si="274"/>
        <v>Low Loyalty</v>
      </c>
      <c r="W1936" s="2" t="str">
        <f t="shared" si="275"/>
        <v>Legitimate</v>
      </c>
      <c r="X1936" s="2" t="str">
        <f>IF(Q1936&lt;Data_Validation!$B$8,"Low Value",IF(Q1936&lt;Data_Validation!$B$9,"Medium Value","High Value"))</f>
        <v>High Value</v>
      </c>
      <c r="Y1936" s="2" t="str">
        <f t="shared" si="276"/>
        <v>Critical - Retain</v>
      </c>
      <c r="Z1936" s="2" t="str">
        <f t="shared" si="277"/>
        <v>Check Data</v>
      </c>
    </row>
    <row r="1937" spans="1:26" x14ac:dyDescent="0.3">
      <c r="A1937" t="s">
        <v>1761</v>
      </c>
      <c r="B1937">
        <v>44</v>
      </c>
      <c r="C1937" t="s">
        <v>21</v>
      </c>
      <c r="D1937" t="s">
        <v>18</v>
      </c>
      <c r="E1937">
        <v>45.31</v>
      </c>
      <c r="F1937">
        <v>7</v>
      </c>
      <c r="G1937">
        <v>84</v>
      </c>
      <c r="H1937">
        <v>0</v>
      </c>
      <c r="I1937" t="s">
        <v>19</v>
      </c>
      <c r="J1937">
        <v>65.3</v>
      </c>
      <c r="K1937" s="1">
        <v>44242</v>
      </c>
      <c r="L1937">
        <v>38</v>
      </c>
      <c r="M1937">
        <v>0.3</v>
      </c>
      <c r="N1937">
        <f>IF(E1937="",Data_Validation!$B$1,E1937)</f>
        <v>45.31</v>
      </c>
      <c r="O1937">
        <f>IF(J1937="",Data_Validation!$B$2,J1937)</f>
        <v>65.3</v>
      </c>
      <c r="P1937">
        <f t="shared" si="270"/>
        <v>1</v>
      </c>
      <c r="Q1937" s="2">
        <f>CustomerData[[#This Row],[avg_order_value_clean]]*CustomerData[[#This Row],[total_orders]]</f>
        <v>317.17</v>
      </c>
      <c r="R1937" s="2" t="str">
        <f t="shared" si="278"/>
        <v>At Risk</v>
      </c>
      <c r="S1937" s="2" t="str">
        <f t="shared" si="271"/>
        <v>Medium Risk</v>
      </c>
      <c r="T1937" s="2" t="str">
        <f t="shared" si="272"/>
        <v>35-44</v>
      </c>
      <c r="U1937" s="1">
        <f t="shared" ca="1" si="273"/>
        <v>2019</v>
      </c>
      <c r="V1937" s="2" t="str">
        <f t="shared" si="274"/>
        <v>Low Loyalty</v>
      </c>
      <c r="W1937" s="2" t="str">
        <f t="shared" si="275"/>
        <v>Legitimate</v>
      </c>
      <c r="X1937" s="2" t="str">
        <f>IF(Q1937&lt;Data_Validation!$B$8,"Low Value",IF(Q1937&lt;Data_Validation!$B$9,"Medium Value","High Value"))</f>
        <v>Low Value</v>
      </c>
      <c r="Y1937" s="2" t="str">
        <f t="shared" si="276"/>
        <v>Stable</v>
      </c>
      <c r="Z1937" s="2" t="str">
        <f t="shared" si="277"/>
        <v>Check Data</v>
      </c>
    </row>
    <row r="1938" spans="1:26" x14ac:dyDescent="0.3">
      <c r="A1938" t="s">
        <v>1762</v>
      </c>
      <c r="B1938">
        <v>50</v>
      </c>
      <c r="C1938" t="s">
        <v>21</v>
      </c>
      <c r="D1938" t="s">
        <v>37</v>
      </c>
      <c r="E1938">
        <v>32.89</v>
      </c>
      <c r="F1938">
        <v>6</v>
      </c>
      <c r="G1938">
        <v>304</v>
      </c>
      <c r="H1938">
        <v>0</v>
      </c>
      <c r="I1938" t="s">
        <v>23</v>
      </c>
      <c r="J1938">
        <v>24.6</v>
      </c>
      <c r="K1938" s="1">
        <v>45807</v>
      </c>
      <c r="L1938">
        <v>94</v>
      </c>
      <c r="M1938">
        <v>0.28000000000000003</v>
      </c>
      <c r="N1938">
        <f>IF(E1938="",Data_Validation!$B$1,E1938)</f>
        <v>32.89</v>
      </c>
      <c r="O1938">
        <f>IF(J1938="",Data_Validation!$B$2,J1938)</f>
        <v>24.6</v>
      </c>
      <c r="P1938">
        <f t="shared" si="270"/>
        <v>1</v>
      </c>
      <c r="Q1938" s="2">
        <f>CustomerData[[#This Row],[avg_order_value_clean]]*CustomerData[[#This Row],[total_orders]]</f>
        <v>197.34</v>
      </c>
      <c r="R1938" s="2" t="str">
        <f t="shared" si="278"/>
        <v>Inactive</v>
      </c>
      <c r="S1938" s="2" t="str">
        <f t="shared" si="271"/>
        <v>Medium Risk</v>
      </c>
      <c r="T1938" s="2" t="str">
        <f t="shared" si="272"/>
        <v>45-54</v>
      </c>
      <c r="U1938" s="1">
        <f t="shared" ca="1" si="273"/>
        <v>454</v>
      </c>
      <c r="V1938" s="2" t="str">
        <f t="shared" si="274"/>
        <v>High Loyalty</v>
      </c>
      <c r="W1938" s="2" t="str">
        <f t="shared" si="275"/>
        <v>Legitimate</v>
      </c>
      <c r="X1938" s="2" t="str">
        <f>IF(Q1938&lt;Data_Validation!$B$8,"Low Value",IF(Q1938&lt;Data_Validation!$B$9,"Medium Value","High Value"))</f>
        <v>Low Value</v>
      </c>
      <c r="Y1938" s="2" t="str">
        <f t="shared" si="276"/>
        <v>Stable</v>
      </c>
      <c r="Z1938" s="2" t="str">
        <f t="shared" si="277"/>
        <v>Check Data</v>
      </c>
    </row>
    <row r="1939" spans="1:26" x14ac:dyDescent="0.3">
      <c r="A1939" t="s">
        <v>70</v>
      </c>
      <c r="B1939">
        <v>38</v>
      </c>
      <c r="C1939" t="s">
        <v>21</v>
      </c>
      <c r="D1939" t="s">
        <v>15</v>
      </c>
      <c r="E1939">
        <v>78.44</v>
      </c>
      <c r="F1939">
        <v>9</v>
      </c>
      <c r="G1939">
        <v>294</v>
      </c>
      <c r="H1939">
        <v>0</v>
      </c>
      <c r="I1939" t="s">
        <v>40</v>
      </c>
      <c r="J1939">
        <v>38.4</v>
      </c>
      <c r="K1939" s="1">
        <v>45066</v>
      </c>
      <c r="L1939">
        <v>54</v>
      </c>
      <c r="M1939">
        <v>0.42</v>
      </c>
      <c r="N1939">
        <f>IF(E1939="",Data_Validation!$B$1,E1939)</f>
        <v>78.44</v>
      </c>
      <c r="O1939">
        <f>IF(J1939="",Data_Validation!$B$2,J1939)</f>
        <v>38.4</v>
      </c>
      <c r="P1939">
        <f t="shared" si="270"/>
        <v>3</v>
      </c>
      <c r="Q1939" s="2">
        <f>CustomerData[[#This Row],[avg_order_value_clean]]*CustomerData[[#This Row],[total_orders]]</f>
        <v>705.96</v>
      </c>
      <c r="R1939" s="2" t="str">
        <f t="shared" si="278"/>
        <v>Inactive</v>
      </c>
      <c r="S1939" s="2" t="str">
        <f t="shared" si="271"/>
        <v>Medium Risk</v>
      </c>
      <c r="T1939" s="2" t="str">
        <f t="shared" si="272"/>
        <v>35-44</v>
      </c>
      <c r="U1939" s="1">
        <f t="shared" ca="1" si="273"/>
        <v>1195</v>
      </c>
      <c r="V1939" s="2" t="str">
        <f t="shared" si="274"/>
        <v>Medium Loyalty</v>
      </c>
      <c r="W1939" s="2" t="str">
        <f t="shared" si="275"/>
        <v>Legitimate</v>
      </c>
      <c r="X1939" s="2" t="str">
        <f>IF(Q1939&lt;Data_Validation!$B$8,"Low Value",IF(Q1939&lt;Data_Validation!$B$9,"Medium Value","High Value"))</f>
        <v>Low Value</v>
      </c>
      <c r="Y1939" s="2" t="str">
        <f t="shared" si="276"/>
        <v>Stable</v>
      </c>
      <c r="Z1939" s="2" t="str">
        <f t="shared" si="277"/>
        <v>Check Data</v>
      </c>
    </row>
    <row r="1940" spans="1:26" x14ac:dyDescent="0.3">
      <c r="A1940" t="s">
        <v>1763</v>
      </c>
      <c r="B1940">
        <v>56</v>
      </c>
      <c r="C1940" t="s">
        <v>25</v>
      </c>
      <c r="D1940" t="s">
        <v>44</v>
      </c>
      <c r="E1940">
        <v>49.34</v>
      </c>
      <c r="F1940">
        <v>8</v>
      </c>
      <c r="G1940">
        <v>333</v>
      </c>
      <c r="H1940">
        <v>0</v>
      </c>
      <c r="I1940" t="s">
        <v>19</v>
      </c>
      <c r="J1940">
        <v>21.7</v>
      </c>
      <c r="K1940" s="1">
        <v>45293</v>
      </c>
      <c r="L1940">
        <v>92</v>
      </c>
      <c r="M1940">
        <v>0.23</v>
      </c>
      <c r="N1940">
        <f>IF(E1940="",Data_Validation!$B$1,E1940)</f>
        <v>49.34</v>
      </c>
      <c r="O1940">
        <f>IF(J1940="",Data_Validation!$B$2,J1940)</f>
        <v>21.7</v>
      </c>
      <c r="P1940">
        <f t="shared" si="270"/>
        <v>1</v>
      </c>
      <c r="Q1940" s="2">
        <f>CustomerData[[#This Row],[avg_order_value_clean]]*CustomerData[[#This Row],[total_orders]]</f>
        <v>394.72</v>
      </c>
      <c r="R1940" s="2" t="str">
        <f t="shared" si="278"/>
        <v>Inactive</v>
      </c>
      <c r="S1940" s="2" t="str">
        <f t="shared" si="271"/>
        <v>Medium Risk</v>
      </c>
      <c r="T1940" s="2" t="str">
        <f t="shared" si="272"/>
        <v>55+</v>
      </c>
      <c r="U1940" s="1">
        <f t="shared" ca="1" si="273"/>
        <v>968</v>
      </c>
      <c r="V1940" s="2" t="str">
        <f t="shared" si="274"/>
        <v>High Loyalty</v>
      </c>
      <c r="W1940" s="2" t="str">
        <f t="shared" si="275"/>
        <v>Legitimate</v>
      </c>
      <c r="X1940" s="2" t="str">
        <f>IF(Q1940&lt;Data_Validation!$B$8,"Low Value",IF(Q1940&lt;Data_Validation!$B$9,"Medium Value","High Value"))</f>
        <v>Low Value</v>
      </c>
      <c r="Y1940" s="2" t="str">
        <f t="shared" si="276"/>
        <v>Stable</v>
      </c>
      <c r="Z1940" s="2" t="str">
        <f t="shared" si="277"/>
        <v>Check Data</v>
      </c>
    </row>
    <row r="1941" spans="1:26" x14ac:dyDescent="0.3">
      <c r="A1941" t="s">
        <v>236</v>
      </c>
      <c r="B1941">
        <v>48</v>
      </c>
      <c r="C1941" t="s">
        <v>21</v>
      </c>
      <c r="D1941" t="s">
        <v>44</v>
      </c>
      <c r="E1941">
        <v>140.5</v>
      </c>
      <c r="F1941">
        <v>9</v>
      </c>
      <c r="G1941">
        <v>142</v>
      </c>
      <c r="H1941">
        <v>0</v>
      </c>
      <c r="I1941" t="s">
        <v>23</v>
      </c>
      <c r="J1941">
        <v>52.8</v>
      </c>
      <c r="K1941" s="1">
        <v>45759</v>
      </c>
      <c r="L1941">
        <v>39</v>
      </c>
      <c r="M1941">
        <v>0.31</v>
      </c>
      <c r="N1941">
        <f>IF(E1941="",Data_Validation!$B$1,E1941)</f>
        <v>140.5</v>
      </c>
      <c r="O1941">
        <f>IF(J1941="",Data_Validation!$B$2,J1941)</f>
        <v>52.8</v>
      </c>
      <c r="P1941">
        <f t="shared" si="270"/>
        <v>2</v>
      </c>
      <c r="Q1941" s="2">
        <f>CustomerData[[#This Row],[avg_order_value_clean]]*CustomerData[[#This Row],[total_orders]]</f>
        <v>1264.5</v>
      </c>
      <c r="R1941" s="2" t="str">
        <f t="shared" si="278"/>
        <v>Inactive</v>
      </c>
      <c r="S1941" s="2" t="str">
        <f t="shared" si="271"/>
        <v>Medium Risk</v>
      </c>
      <c r="T1941" s="2" t="str">
        <f t="shared" si="272"/>
        <v>45-54</v>
      </c>
      <c r="U1941" s="1">
        <f t="shared" ca="1" si="273"/>
        <v>502</v>
      </c>
      <c r="V1941" s="2" t="str">
        <f t="shared" si="274"/>
        <v>Low Loyalty</v>
      </c>
      <c r="W1941" s="2" t="str">
        <f t="shared" si="275"/>
        <v>Legitimate</v>
      </c>
      <c r="X1941" s="2" t="str">
        <f>IF(Q1941&lt;Data_Validation!$B$8,"Low Value",IF(Q1941&lt;Data_Validation!$B$9,"Medium Value","High Value"))</f>
        <v>Low Value</v>
      </c>
      <c r="Y1941" s="2" t="str">
        <f t="shared" si="276"/>
        <v>Stable</v>
      </c>
      <c r="Z1941" s="2" t="str">
        <f t="shared" si="277"/>
        <v>Check Data</v>
      </c>
    </row>
    <row r="1942" spans="1:26" x14ac:dyDescent="0.3">
      <c r="A1942" t="s">
        <v>544</v>
      </c>
      <c r="B1942">
        <v>55</v>
      </c>
      <c r="C1942" t="s">
        <v>14</v>
      </c>
      <c r="D1942" t="s">
        <v>35</v>
      </c>
      <c r="E1942">
        <v>116.73</v>
      </c>
      <c r="F1942">
        <v>9</v>
      </c>
      <c r="G1942">
        <v>310</v>
      </c>
      <c r="H1942">
        <v>0</v>
      </c>
      <c r="I1942" t="s">
        <v>23</v>
      </c>
      <c r="J1942">
        <v>31.9</v>
      </c>
      <c r="K1942" s="1">
        <v>44742</v>
      </c>
      <c r="L1942">
        <v>96</v>
      </c>
      <c r="M1942">
        <v>0.3</v>
      </c>
      <c r="N1942">
        <f>IF(E1942="",Data_Validation!$B$1,E1942)</f>
        <v>116.73</v>
      </c>
      <c r="O1942">
        <f>IF(J1942="",Data_Validation!$B$2,J1942)</f>
        <v>31.9</v>
      </c>
      <c r="P1942">
        <f t="shared" si="270"/>
        <v>2</v>
      </c>
      <c r="Q1942" s="2">
        <f>CustomerData[[#This Row],[avg_order_value_clean]]*CustomerData[[#This Row],[total_orders]]</f>
        <v>1050.57</v>
      </c>
      <c r="R1942" s="2" t="str">
        <f t="shared" si="278"/>
        <v>Inactive</v>
      </c>
      <c r="S1942" s="2" t="str">
        <f t="shared" si="271"/>
        <v>Medium Risk</v>
      </c>
      <c r="T1942" s="2" t="str">
        <f t="shared" si="272"/>
        <v>55+</v>
      </c>
      <c r="U1942" s="1">
        <f t="shared" ca="1" si="273"/>
        <v>1519</v>
      </c>
      <c r="V1942" s="2" t="str">
        <f t="shared" si="274"/>
        <v>High Loyalty</v>
      </c>
      <c r="W1942" s="2" t="str">
        <f t="shared" si="275"/>
        <v>Legitimate</v>
      </c>
      <c r="X1942" s="2" t="str">
        <f>IF(Q1942&lt;Data_Validation!$B$8,"Low Value",IF(Q1942&lt;Data_Validation!$B$9,"Medium Value","High Value"))</f>
        <v>Low Value</v>
      </c>
      <c r="Y1942" s="2" t="str">
        <f t="shared" si="276"/>
        <v>Stable</v>
      </c>
      <c r="Z1942" s="2" t="str">
        <f t="shared" si="277"/>
        <v>Check Data</v>
      </c>
    </row>
    <row r="1943" spans="1:26" x14ac:dyDescent="0.3">
      <c r="A1943" t="s">
        <v>702</v>
      </c>
      <c r="B1943">
        <v>63</v>
      </c>
      <c r="C1943" t="s">
        <v>21</v>
      </c>
      <c r="D1943" t="s">
        <v>50</v>
      </c>
      <c r="E1943">
        <v>205.15</v>
      </c>
      <c r="F1943">
        <v>9</v>
      </c>
      <c r="G1943">
        <v>194</v>
      </c>
      <c r="H1943">
        <v>0</v>
      </c>
      <c r="I1943" t="s">
        <v>23</v>
      </c>
      <c r="J1943">
        <v>35.200000000000003</v>
      </c>
      <c r="K1943" s="1">
        <v>45185</v>
      </c>
      <c r="L1943">
        <v>20</v>
      </c>
      <c r="M1943">
        <v>0.33</v>
      </c>
      <c r="N1943">
        <f>IF(E1943="",Data_Validation!$B$1,E1943)</f>
        <v>205.15</v>
      </c>
      <c r="O1943">
        <f>IF(J1943="",Data_Validation!$B$2,J1943)</f>
        <v>35.200000000000003</v>
      </c>
      <c r="P1943">
        <f t="shared" si="270"/>
        <v>3</v>
      </c>
      <c r="Q1943" s="2">
        <f>CustomerData[[#This Row],[avg_order_value_clean]]*CustomerData[[#This Row],[total_orders]]</f>
        <v>1846.3500000000001</v>
      </c>
      <c r="R1943" s="2" t="str">
        <f t="shared" si="278"/>
        <v>Inactive</v>
      </c>
      <c r="S1943" s="2" t="str">
        <f t="shared" si="271"/>
        <v>Medium Risk</v>
      </c>
      <c r="T1943" s="2" t="str">
        <f t="shared" si="272"/>
        <v>55+</v>
      </c>
      <c r="U1943" s="1">
        <f t="shared" ca="1" si="273"/>
        <v>1076</v>
      </c>
      <c r="V1943" s="2" t="str">
        <f t="shared" si="274"/>
        <v>Low Loyalty</v>
      </c>
      <c r="W1943" s="2" t="str">
        <f t="shared" si="275"/>
        <v>Legitimate</v>
      </c>
      <c r="X1943" s="2" t="str">
        <f>IF(Q1943&lt;Data_Validation!$B$8,"Low Value",IF(Q1943&lt;Data_Validation!$B$9,"Medium Value","High Value"))</f>
        <v>High Value</v>
      </c>
      <c r="Y1943" s="2" t="str">
        <f t="shared" si="276"/>
        <v>High Value - Maintain</v>
      </c>
      <c r="Z1943" s="2" t="str">
        <f t="shared" si="277"/>
        <v>Check Data</v>
      </c>
    </row>
    <row r="1944" spans="1:26" x14ac:dyDescent="0.3">
      <c r="A1944" t="s">
        <v>1764</v>
      </c>
      <c r="B1944">
        <v>19</v>
      </c>
      <c r="C1944" t="s">
        <v>21</v>
      </c>
      <c r="D1944" t="s">
        <v>44</v>
      </c>
      <c r="E1944">
        <v>115.7</v>
      </c>
      <c r="F1944">
        <v>13</v>
      </c>
      <c r="G1944">
        <v>183</v>
      </c>
      <c r="H1944">
        <v>0</v>
      </c>
      <c r="I1944" t="s">
        <v>29</v>
      </c>
      <c r="J1944">
        <v>44.3</v>
      </c>
      <c r="K1944" s="1">
        <v>45348</v>
      </c>
      <c r="L1944">
        <v>20</v>
      </c>
      <c r="M1944">
        <v>0.31</v>
      </c>
      <c r="N1944">
        <f>IF(E1944="",Data_Validation!$B$1,E1944)</f>
        <v>115.7</v>
      </c>
      <c r="O1944">
        <f>IF(J1944="",Data_Validation!$B$2,J1944)</f>
        <v>44.3</v>
      </c>
      <c r="P1944">
        <f t="shared" si="270"/>
        <v>1</v>
      </c>
      <c r="Q1944" s="2">
        <f>CustomerData[[#This Row],[avg_order_value_clean]]*CustomerData[[#This Row],[total_orders]]</f>
        <v>1504.1000000000001</v>
      </c>
      <c r="R1944" s="2" t="str">
        <f t="shared" si="278"/>
        <v>Inactive</v>
      </c>
      <c r="S1944" s="2" t="str">
        <f t="shared" si="271"/>
        <v>Medium Risk</v>
      </c>
      <c r="T1944" s="2" t="str">
        <f t="shared" si="272"/>
        <v>Under 25</v>
      </c>
      <c r="U1944" s="1">
        <f t="shared" ca="1" si="273"/>
        <v>913</v>
      </c>
      <c r="V1944" s="2" t="str">
        <f t="shared" si="274"/>
        <v>Low Loyalty</v>
      </c>
      <c r="W1944" s="2" t="str">
        <f t="shared" si="275"/>
        <v>Legitimate</v>
      </c>
      <c r="X1944" s="2" t="str">
        <f>IF(Q1944&lt;Data_Validation!$B$8,"Low Value",IF(Q1944&lt;Data_Validation!$B$9,"Medium Value","High Value"))</f>
        <v>Low Value</v>
      </c>
      <c r="Y1944" s="2" t="str">
        <f t="shared" si="276"/>
        <v>Stable</v>
      </c>
      <c r="Z1944" s="2" t="str">
        <f t="shared" si="277"/>
        <v>Check Data</v>
      </c>
    </row>
    <row r="1945" spans="1:26" x14ac:dyDescent="0.3">
      <c r="A1945" t="s">
        <v>1765</v>
      </c>
      <c r="B1945">
        <v>44</v>
      </c>
      <c r="C1945" t="s">
        <v>14</v>
      </c>
      <c r="D1945" t="s">
        <v>37</v>
      </c>
      <c r="E1945">
        <v>167.84</v>
      </c>
      <c r="F1945">
        <v>7</v>
      </c>
      <c r="G1945">
        <v>300</v>
      </c>
      <c r="H1945">
        <v>0</v>
      </c>
      <c r="I1945" t="s">
        <v>16</v>
      </c>
      <c r="J1945">
        <v>87.3</v>
      </c>
      <c r="K1945" s="1">
        <v>45504</v>
      </c>
      <c r="L1945">
        <v>29</v>
      </c>
      <c r="M1945">
        <v>0.48</v>
      </c>
      <c r="N1945">
        <f>IF(E1945="",Data_Validation!$B$1,E1945)</f>
        <v>167.84</v>
      </c>
      <c r="O1945">
        <f>IF(J1945="",Data_Validation!$B$2,J1945)</f>
        <v>87.3</v>
      </c>
      <c r="P1945">
        <f t="shared" si="270"/>
        <v>1</v>
      </c>
      <c r="Q1945" s="2">
        <f>CustomerData[[#This Row],[avg_order_value_clean]]*CustomerData[[#This Row],[total_orders]]</f>
        <v>1174.8800000000001</v>
      </c>
      <c r="R1945" s="2" t="str">
        <f t="shared" si="278"/>
        <v>Inactive</v>
      </c>
      <c r="S1945" s="2" t="str">
        <f t="shared" si="271"/>
        <v>Medium Risk</v>
      </c>
      <c r="T1945" s="2" t="str">
        <f t="shared" si="272"/>
        <v>35-44</v>
      </c>
      <c r="U1945" s="1">
        <f t="shared" ca="1" si="273"/>
        <v>757</v>
      </c>
      <c r="V1945" s="2" t="str">
        <f t="shared" si="274"/>
        <v>Low Loyalty</v>
      </c>
      <c r="W1945" s="2" t="str">
        <f t="shared" si="275"/>
        <v>Legitimate</v>
      </c>
      <c r="X1945" s="2" t="str">
        <f>IF(Q1945&lt;Data_Validation!$B$8,"Low Value",IF(Q1945&lt;Data_Validation!$B$9,"Medium Value","High Value"))</f>
        <v>Low Value</v>
      </c>
      <c r="Y1945" s="2" t="str">
        <f t="shared" si="276"/>
        <v>Stable</v>
      </c>
      <c r="Z1945" s="2" t="str">
        <f t="shared" si="277"/>
        <v>Check Data</v>
      </c>
    </row>
    <row r="1946" spans="1:26" x14ac:dyDescent="0.3">
      <c r="A1946" t="s">
        <v>1766</v>
      </c>
      <c r="B1946">
        <v>53</v>
      </c>
      <c r="C1946" t="s">
        <v>14</v>
      </c>
      <c r="D1946" t="s">
        <v>18</v>
      </c>
      <c r="E1946">
        <v>190.56</v>
      </c>
      <c r="F1946">
        <v>7</v>
      </c>
      <c r="G1946">
        <v>66</v>
      </c>
      <c r="H1946">
        <v>0</v>
      </c>
      <c r="I1946" t="s">
        <v>16</v>
      </c>
      <c r="J1946">
        <v>54.9</v>
      </c>
      <c r="K1946" s="1">
        <v>44346</v>
      </c>
      <c r="L1946">
        <v>35</v>
      </c>
      <c r="M1946">
        <v>0.33</v>
      </c>
      <c r="N1946">
        <f>IF(E1946="",Data_Validation!$B$1,E1946)</f>
        <v>190.56</v>
      </c>
      <c r="O1946">
        <f>IF(J1946="",Data_Validation!$B$2,J1946)</f>
        <v>54.9</v>
      </c>
      <c r="P1946">
        <f t="shared" si="270"/>
        <v>1</v>
      </c>
      <c r="Q1946" s="2">
        <f>CustomerData[[#This Row],[avg_order_value_clean]]*CustomerData[[#This Row],[total_orders]]</f>
        <v>1333.92</v>
      </c>
      <c r="R1946" s="2" t="str">
        <f t="shared" si="278"/>
        <v>At Risk</v>
      </c>
      <c r="S1946" s="2" t="str">
        <f t="shared" si="271"/>
        <v>Medium Risk</v>
      </c>
      <c r="T1946" s="2" t="str">
        <f t="shared" si="272"/>
        <v>45-54</v>
      </c>
      <c r="U1946" s="1">
        <f t="shared" ca="1" si="273"/>
        <v>1915</v>
      </c>
      <c r="V1946" s="2" t="str">
        <f t="shared" si="274"/>
        <v>Low Loyalty</v>
      </c>
      <c r="W1946" s="2" t="str">
        <f t="shared" si="275"/>
        <v>Legitimate</v>
      </c>
      <c r="X1946" s="2" t="str">
        <f>IF(Q1946&lt;Data_Validation!$B$8,"Low Value",IF(Q1946&lt;Data_Validation!$B$9,"Medium Value","High Value"))</f>
        <v>Low Value</v>
      </c>
      <c r="Y1946" s="2" t="str">
        <f t="shared" si="276"/>
        <v>Stable</v>
      </c>
      <c r="Z1946" s="2" t="str">
        <f t="shared" si="277"/>
        <v>Check Data</v>
      </c>
    </row>
    <row r="1947" spans="1:26" x14ac:dyDescent="0.3">
      <c r="A1947" t="s">
        <v>1252</v>
      </c>
      <c r="B1947">
        <v>28</v>
      </c>
      <c r="C1947" t="s">
        <v>14</v>
      </c>
      <c r="D1947" t="s">
        <v>37</v>
      </c>
      <c r="E1947">
        <v>55.01</v>
      </c>
      <c r="F1947">
        <v>9</v>
      </c>
      <c r="G1947">
        <v>221</v>
      </c>
      <c r="H1947">
        <v>0</v>
      </c>
      <c r="I1947" t="s">
        <v>19</v>
      </c>
      <c r="J1947">
        <v>80.7</v>
      </c>
      <c r="K1947" s="1">
        <v>44891</v>
      </c>
      <c r="L1947">
        <v>32</v>
      </c>
      <c r="M1947">
        <v>0.25</v>
      </c>
      <c r="N1947">
        <f>IF(E1947="",Data_Validation!$B$1,E1947)</f>
        <v>55.01</v>
      </c>
      <c r="O1947">
        <f>IF(J1947="",Data_Validation!$B$2,J1947)</f>
        <v>80.7</v>
      </c>
      <c r="P1947">
        <f t="shared" si="270"/>
        <v>2</v>
      </c>
      <c r="Q1947" s="2">
        <f>CustomerData[[#This Row],[avg_order_value_clean]]*CustomerData[[#This Row],[total_orders]]</f>
        <v>495.09</v>
      </c>
      <c r="R1947" s="2" t="str">
        <f t="shared" si="278"/>
        <v>Inactive</v>
      </c>
      <c r="S1947" s="2" t="str">
        <f t="shared" si="271"/>
        <v>Medium Risk</v>
      </c>
      <c r="T1947" s="2" t="str">
        <f t="shared" si="272"/>
        <v>25-34</v>
      </c>
      <c r="U1947" s="1">
        <f t="shared" ca="1" si="273"/>
        <v>1370</v>
      </c>
      <c r="V1947" s="2" t="str">
        <f t="shared" si="274"/>
        <v>Low Loyalty</v>
      </c>
      <c r="W1947" s="2" t="str">
        <f t="shared" si="275"/>
        <v>Legitimate</v>
      </c>
      <c r="X1947" s="2" t="str">
        <f>IF(Q1947&lt;Data_Validation!$B$8,"Low Value",IF(Q1947&lt;Data_Validation!$B$9,"Medium Value","High Value"))</f>
        <v>Low Value</v>
      </c>
      <c r="Y1947" s="2" t="str">
        <f t="shared" si="276"/>
        <v>Stable</v>
      </c>
      <c r="Z1947" s="2" t="str">
        <f t="shared" si="277"/>
        <v>Check Data</v>
      </c>
    </row>
    <row r="1948" spans="1:26" x14ac:dyDescent="0.3">
      <c r="A1948" t="s">
        <v>1767</v>
      </c>
      <c r="B1948">
        <v>64</v>
      </c>
      <c r="C1948" t="s">
        <v>14</v>
      </c>
      <c r="D1948" t="s">
        <v>50</v>
      </c>
      <c r="E1948">
        <v>61.13</v>
      </c>
      <c r="F1948">
        <v>10</v>
      </c>
      <c r="G1948">
        <v>261</v>
      </c>
      <c r="H1948">
        <v>0</v>
      </c>
      <c r="I1948" t="s">
        <v>19</v>
      </c>
      <c r="J1948">
        <v>84.9</v>
      </c>
      <c r="K1948" s="1">
        <v>44772</v>
      </c>
      <c r="L1948">
        <v>17</v>
      </c>
      <c r="M1948">
        <v>0.25</v>
      </c>
      <c r="N1948">
        <f>IF(E1948="",Data_Validation!$B$1,E1948)</f>
        <v>61.13</v>
      </c>
      <c r="O1948">
        <f>IF(J1948="",Data_Validation!$B$2,J1948)</f>
        <v>84.9</v>
      </c>
      <c r="P1948">
        <f t="shared" si="270"/>
        <v>1</v>
      </c>
      <c r="Q1948" s="2">
        <f>CustomerData[[#This Row],[avg_order_value_clean]]*CustomerData[[#This Row],[total_orders]]</f>
        <v>611.30000000000007</v>
      </c>
      <c r="R1948" s="2" t="str">
        <f t="shared" si="278"/>
        <v>Inactive</v>
      </c>
      <c r="S1948" s="2" t="str">
        <f t="shared" si="271"/>
        <v>Medium Risk</v>
      </c>
      <c r="T1948" s="2" t="str">
        <f t="shared" si="272"/>
        <v>55+</v>
      </c>
      <c r="U1948" s="1">
        <f t="shared" ca="1" si="273"/>
        <v>1489</v>
      </c>
      <c r="V1948" s="2" t="str">
        <f t="shared" si="274"/>
        <v>Low Loyalty</v>
      </c>
      <c r="W1948" s="2" t="str">
        <f t="shared" si="275"/>
        <v>Legitimate</v>
      </c>
      <c r="X1948" s="2" t="str">
        <f>IF(Q1948&lt;Data_Validation!$B$8,"Low Value",IF(Q1948&lt;Data_Validation!$B$9,"Medium Value","High Value"))</f>
        <v>Low Value</v>
      </c>
      <c r="Y1948" s="2" t="str">
        <f t="shared" si="276"/>
        <v>Stable</v>
      </c>
      <c r="Z1948" s="2" t="str">
        <f t="shared" si="277"/>
        <v>Check Data</v>
      </c>
    </row>
    <row r="1949" spans="1:26" x14ac:dyDescent="0.3">
      <c r="A1949" t="s">
        <v>1768</v>
      </c>
      <c r="B1949">
        <v>35</v>
      </c>
      <c r="C1949" t="s">
        <v>21</v>
      </c>
      <c r="D1949" t="s">
        <v>28</v>
      </c>
      <c r="E1949">
        <v>43.9</v>
      </c>
      <c r="F1949">
        <v>7</v>
      </c>
      <c r="G1949">
        <v>325</v>
      </c>
      <c r="H1949">
        <v>0</v>
      </c>
      <c r="I1949" t="s">
        <v>16</v>
      </c>
      <c r="J1949">
        <v>24.5</v>
      </c>
      <c r="K1949" s="1">
        <v>44186</v>
      </c>
      <c r="L1949">
        <v>51</v>
      </c>
      <c r="M1949">
        <v>0.25</v>
      </c>
      <c r="N1949">
        <f>IF(E1949="",Data_Validation!$B$1,E1949)</f>
        <v>43.9</v>
      </c>
      <c r="O1949">
        <f>IF(J1949="",Data_Validation!$B$2,J1949)</f>
        <v>24.5</v>
      </c>
      <c r="P1949">
        <f t="shared" si="270"/>
        <v>1</v>
      </c>
      <c r="Q1949" s="2">
        <f>CustomerData[[#This Row],[avg_order_value_clean]]*CustomerData[[#This Row],[total_orders]]</f>
        <v>307.3</v>
      </c>
      <c r="R1949" s="2" t="str">
        <f t="shared" si="278"/>
        <v>Inactive</v>
      </c>
      <c r="S1949" s="2" t="str">
        <f t="shared" si="271"/>
        <v>Medium Risk</v>
      </c>
      <c r="T1949" s="2" t="str">
        <f t="shared" si="272"/>
        <v>35-44</v>
      </c>
      <c r="U1949" s="1">
        <f t="shared" ca="1" si="273"/>
        <v>2075</v>
      </c>
      <c r="V1949" s="2" t="str">
        <f t="shared" si="274"/>
        <v>Medium Loyalty</v>
      </c>
      <c r="W1949" s="2" t="str">
        <f t="shared" si="275"/>
        <v>Legitimate</v>
      </c>
      <c r="X1949" s="2" t="str">
        <f>IF(Q1949&lt;Data_Validation!$B$8,"Low Value",IF(Q1949&lt;Data_Validation!$B$9,"Medium Value","High Value"))</f>
        <v>Low Value</v>
      </c>
      <c r="Y1949" s="2" t="str">
        <f t="shared" si="276"/>
        <v>Stable</v>
      </c>
      <c r="Z1949" s="2" t="str">
        <f t="shared" si="277"/>
        <v>Check Data</v>
      </c>
    </row>
    <row r="1950" spans="1:26" x14ac:dyDescent="0.3">
      <c r="A1950" t="s">
        <v>1769</v>
      </c>
      <c r="B1950">
        <v>76</v>
      </c>
      <c r="C1950" t="s">
        <v>21</v>
      </c>
      <c r="D1950" t="s">
        <v>37</v>
      </c>
      <c r="E1950">
        <v>71.17</v>
      </c>
      <c r="F1950">
        <v>8</v>
      </c>
      <c r="G1950">
        <v>21</v>
      </c>
      <c r="H1950">
        <v>0</v>
      </c>
      <c r="I1950" t="s">
        <v>23</v>
      </c>
      <c r="J1950">
        <v>77.8</v>
      </c>
      <c r="K1950" s="1">
        <v>45444</v>
      </c>
      <c r="L1950">
        <v>8</v>
      </c>
      <c r="M1950">
        <v>0.21</v>
      </c>
      <c r="N1950">
        <f>IF(E1950="",Data_Validation!$B$1,E1950)</f>
        <v>71.17</v>
      </c>
      <c r="O1950">
        <f>IF(J1950="",Data_Validation!$B$2,J1950)</f>
        <v>77.8</v>
      </c>
      <c r="P1950">
        <f t="shared" si="270"/>
        <v>1</v>
      </c>
      <c r="Q1950" s="2">
        <f>CustomerData[[#This Row],[avg_order_value_clean]]*CustomerData[[#This Row],[total_orders]]</f>
        <v>569.36</v>
      </c>
      <c r="R1950" s="2" t="str">
        <f t="shared" si="278"/>
        <v>Active</v>
      </c>
      <c r="S1950" s="2" t="str">
        <f t="shared" si="271"/>
        <v>Medium Risk</v>
      </c>
      <c r="T1950" s="2" t="str">
        <f t="shared" si="272"/>
        <v>55+</v>
      </c>
      <c r="U1950" s="1">
        <f t="shared" ca="1" si="273"/>
        <v>817</v>
      </c>
      <c r="V1950" s="2" t="str">
        <f t="shared" si="274"/>
        <v>Low Loyalty</v>
      </c>
      <c r="W1950" s="2" t="str">
        <f t="shared" si="275"/>
        <v>Legitimate</v>
      </c>
      <c r="X1950" s="2" t="str">
        <f>IF(Q1950&lt;Data_Validation!$B$8,"Low Value",IF(Q1950&lt;Data_Validation!$B$9,"Medium Value","High Value"))</f>
        <v>Low Value</v>
      </c>
      <c r="Y1950" s="2" t="str">
        <f t="shared" si="276"/>
        <v>Stable</v>
      </c>
      <c r="Z1950" s="2" t="str">
        <f t="shared" si="277"/>
        <v>Check Data</v>
      </c>
    </row>
    <row r="1951" spans="1:26" x14ac:dyDescent="0.3">
      <c r="A1951" t="s">
        <v>1770</v>
      </c>
      <c r="B1951">
        <v>18</v>
      </c>
      <c r="C1951" t="s">
        <v>25</v>
      </c>
      <c r="D1951" t="s">
        <v>26</v>
      </c>
      <c r="E1951">
        <v>85.36</v>
      </c>
      <c r="F1951">
        <v>10</v>
      </c>
      <c r="G1951">
        <v>340</v>
      </c>
      <c r="H1951">
        <v>0</v>
      </c>
      <c r="I1951" t="s">
        <v>19</v>
      </c>
      <c r="J1951">
        <v>64.900000000000006</v>
      </c>
      <c r="K1951" s="1">
        <v>44424</v>
      </c>
      <c r="L1951">
        <v>21</v>
      </c>
      <c r="M1951">
        <v>0.25</v>
      </c>
      <c r="N1951">
        <f>IF(E1951="",Data_Validation!$B$1,E1951)</f>
        <v>85.36</v>
      </c>
      <c r="O1951">
        <f>IF(J1951="",Data_Validation!$B$2,J1951)</f>
        <v>64.900000000000006</v>
      </c>
      <c r="P1951">
        <f t="shared" si="270"/>
        <v>1</v>
      </c>
      <c r="Q1951" s="2">
        <f>CustomerData[[#This Row],[avg_order_value_clean]]*CustomerData[[#This Row],[total_orders]]</f>
        <v>853.6</v>
      </c>
      <c r="R1951" s="2" t="str">
        <f t="shared" si="278"/>
        <v>Inactive</v>
      </c>
      <c r="S1951" s="2" t="str">
        <f t="shared" si="271"/>
        <v>Medium Risk</v>
      </c>
      <c r="T1951" s="2" t="str">
        <f t="shared" si="272"/>
        <v>Under 25</v>
      </c>
      <c r="U1951" s="1">
        <f t="shared" ca="1" si="273"/>
        <v>1837</v>
      </c>
      <c r="V1951" s="2" t="str">
        <f t="shared" si="274"/>
        <v>Low Loyalty</v>
      </c>
      <c r="W1951" s="2" t="str">
        <f t="shared" si="275"/>
        <v>Legitimate</v>
      </c>
      <c r="X1951" s="2" t="str">
        <f>IF(Q1951&lt;Data_Validation!$B$8,"Low Value",IF(Q1951&lt;Data_Validation!$B$9,"Medium Value","High Value"))</f>
        <v>Low Value</v>
      </c>
      <c r="Y1951" s="2" t="str">
        <f t="shared" si="276"/>
        <v>Stable</v>
      </c>
      <c r="Z1951" s="2" t="str">
        <f t="shared" si="277"/>
        <v>Check Data</v>
      </c>
    </row>
    <row r="1952" spans="1:26" x14ac:dyDescent="0.3">
      <c r="A1952" t="s">
        <v>1771</v>
      </c>
      <c r="B1952">
        <v>52</v>
      </c>
      <c r="C1952" t="s">
        <v>21</v>
      </c>
      <c r="D1952" t="s">
        <v>37</v>
      </c>
      <c r="E1952">
        <v>164.34</v>
      </c>
      <c r="F1952">
        <v>12</v>
      </c>
      <c r="G1952">
        <v>165</v>
      </c>
      <c r="H1952">
        <v>0</v>
      </c>
      <c r="I1952" t="s">
        <v>29</v>
      </c>
      <c r="J1952">
        <v>50.7</v>
      </c>
      <c r="K1952" s="1">
        <v>44609</v>
      </c>
      <c r="L1952">
        <v>23</v>
      </c>
      <c r="M1952">
        <v>0.46</v>
      </c>
      <c r="N1952">
        <f>IF(E1952="",Data_Validation!$B$1,E1952)</f>
        <v>164.34</v>
      </c>
      <c r="O1952">
        <f>IF(J1952="",Data_Validation!$B$2,J1952)</f>
        <v>50.7</v>
      </c>
      <c r="P1952">
        <f t="shared" si="270"/>
        <v>1</v>
      </c>
      <c r="Q1952" s="2">
        <f>CustomerData[[#This Row],[avg_order_value_clean]]*CustomerData[[#This Row],[total_orders]]</f>
        <v>1972.08</v>
      </c>
      <c r="R1952" s="2" t="str">
        <f t="shared" si="278"/>
        <v>Inactive</v>
      </c>
      <c r="S1952" s="2" t="str">
        <f t="shared" si="271"/>
        <v>Medium Risk</v>
      </c>
      <c r="T1952" s="2" t="str">
        <f t="shared" si="272"/>
        <v>45-54</v>
      </c>
      <c r="U1952" s="1">
        <f t="shared" ca="1" si="273"/>
        <v>1652</v>
      </c>
      <c r="V1952" s="2" t="str">
        <f t="shared" si="274"/>
        <v>Low Loyalty</v>
      </c>
      <c r="W1952" s="2" t="str">
        <f t="shared" si="275"/>
        <v>Legitimate</v>
      </c>
      <c r="X1952" s="2" t="str">
        <f>IF(Q1952&lt;Data_Validation!$B$8,"Low Value",IF(Q1952&lt;Data_Validation!$B$9,"Medium Value","High Value"))</f>
        <v>High Value</v>
      </c>
      <c r="Y1952" s="2" t="str">
        <f t="shared" si="276"/>
        <v>High Value - Maintain</v>
      </c>
      <c r="Z1952" s="2" t="str">
        <f t="shared" si="277"/>
        <v>Check Data</v>
      </c>
    </row>
    <row r="1953" spans="1:26" x14ac:dyDescent="0.3">
      <c r="A1953" t="s">
        <v>1772</v>
      </c>
      <c r="B1953">
        <v>52</v>
      </c>
      <c r="C1953" t="s">
        <v>14</v>
      </c>
      <c r="D1953" t="s">
        <v>28</v>
      </c>
      <c r="E1953">
        <v>105.85</v>
      </c>
      <c r="F1953">
        <v>9</v>
      </c>
      <c r="G1953">
        <v>101</v>
      </c>
      <c r="H1953">
        <v>0</v>
      </c>
      <c r="I1953" t="s">
        <v>29</v>
      </c>
      <c r="J1953">
        <v>8.9</v>
      </c>
      <c r="K1953" s="1">
        <v>45374</v>
      </c>
      <c r="L1953">
        <v>51</v>
      </c>
      <c r="M1953">
        <v>0.18</v>
      </c>
      <c r="N1953">
        <f>IF(E1953="",Data_Validation!$B$1,E1953)</f>
        <v>105.85</v>
      </c>
      <c r="O1953">
        <f>IF(J1953="",Data_Validation!$B$2,J1953)</f>
        <v>8.9</v>
      </c>
      <c r="P1953">
        <f t="shared" si="270"/>
        <v>2</v>
      </c>
      <c r="Q1953" s="2">
        <f>CustomerData[[#This Row],[avg_order_value_clean]]*CustomerData[[#This Row],[total_orders]]</f>
        <v>952.65</v>
      </c>
      <c r="R1953" s="2" t="str">
        <f t="shared" si="278"/>
        <v>Inactive</v>
      </c>
      <c r="S1953" s="2" t="str">
        <f t="shared" si="271"/>
        <v>Low Risk</v>
      </c>
      <c r="T1953" s="2" t="str">
        <f t="shared" si="272"/>
        <v>45-54</v>
      </c>
      <c r="U1953" s="1">
        <f t="shared" ca="1" si="273"/>
        <v>887</v>
      </c>
      <c r="V1953" s="2" t="str">
        <f t="shared" si="274"/>
        <v>Medium Loyalty</v>
      </c>
      <c r="W1953" s="2" t="str">
        <f t="shared" si="275"/>
        <v>Legitimate</v>
      </c>
      <c r="X1953" s="2" t="str">
        <f>IF(Q1953&lt;Data_Validation!$B$8,"Low Value",IF(Q1953&lt;Data_Validation!$B$9,"Medium Value","High Value"))</f>
        <v>Low Value</v>
      </c>
      <c r="Y1953" s="2" t="str">
        <f t="shared" si="276"/>
        <v>Stable</v>
      </c>
      <c r="Z1953" s="2" t="str">
        <f t="shared" si="277"/>
        <v>Check Data</v>
      </c>
    </row>
    <row r="1954" spans="1:26" x14ac:dyDescent="0.3">
      <c r="A1954" t="s">
        <v>1773</v>
      </c>
      <c r="B1954">
        <v>48</v>
      </c>
      <c r="C1954" t="s">
        <v>14</v>
      </c>
      <c r="D1954" t="s">
        <v>44</v>
      </c>
      <c r="E1954">
        <v>40.89</v>
      </c>
      <c r="F1954">
        <v>9</v>
      </c>
      <c r="G1954">
        <v>313</v>
      </c>
      <c r="H1954">
        <v>0</v>
      </c>
      <c r="I1954" t="s">
        <v>16</v>
      </c>
      <c r="J1954">
        <v>57.2</v>
      </c>
      <c r="K1954" s="1">
        <v>45092</v>
      </c>
      <c r="L1954">
        <v>91</v>
      </c>
      <c r="M1954">
        <v>0.45</v>
      </c>
      <c r="N1954">
        <f>IF(E1954="",Data_Validation!$B$1,E1954)</f>
        <v>40.89</v>
      </c>
      <c r="O1954">
        <f>IF(J1954="",Data_Validation!$B$2,J1954)</f>
        <v>57.2</v>
      </c>
      <c r="P1954">
        <f t="shared" si="270"/>
        <v>1</v>
      </c>
      <c r="Q1954" s="2">
        <f>CustomerData[[#This Row],[avg_order_value_clean]]*CustomerData[[#This Row],[total_orders]]</f>
        <v>368.01</v>
      </c>
      <c r="R1954" s="2" t="str">
        <f t="shared" si="278"/>
        <v>Inactive</v>
      </c>
      <c r="S1954" s="2" t="str">
        <f t="shared" si="271"/>
        <v>Medium Risk</v>
      </c>
      <c r="T1954" s="2" t="str">
        <f t="shared" si="272"/>
        <v>45-54</v>
      </c>
      <c r="U1954" s="1">
        <f t="shared" ca="1" si="273"/>
        <v>1169</v>
      </c>
      <c r="V1954" s="2" t="str">
        <f t="shared" si="274"/>
        <v>High Loyalty</v>
      </c>
      <c r="W1954" s="2" t="str">
        <f t="shared" si="275"/>
        <v>Legitimate</v>
      </c>
      <c r="X1954" s="2" t="str">
        <f>IF(Q1954&lt;Data_Validation!$B$8,"Low Value",IF(Q1954&lt;Data_Validation!$B$9,"Medium Value","High Value"))</f>
        <v>Low Value</v>
      </c>
      <c r="Y1954" s="2" t="str">
        <f t="shared" si="276"/>
        <v>Stable</v>
      </c>
      <c r="Z1954" s="2" t="str">
        <f t="shared" si="277"/>
        <v>Check Data</v>
      </c>
    </row>
    <row r="1955" spans="1:26" x14ac:dyDescent="0.3">
      <c r="A1955" t="s">
        <v>652</v>
      </c>
      <c r="B1955">
        <v>45</v>
      </c>
      <c r="C1955" t="s">
        <v>21</v>
      </c>
      <c r="D1955" t="s">
        <v>22</v>
      </c>
      <c r="E1955">
        <v>276.57</v>
      </c>
      <c r="F1955">
        <v>8</v>
      </c>
      <c r="G1955">
        <v>109</v>
      </c>
      <c r="H1955">
        <v>0</v>
      </c>
      <c r="I1955" t="s">
        <v>19</v>
      </c>
      <c r="J1955">
        <v>15.5</v>
      </c>
      <c r="K1955" s="1">
        <v>45600</v>
      </c>
      <c r="L1955">
        <v>6</v>
      </c>
      <c r="M1955">
        <v>0.08</v>
      </c>
      <c r="N1955">
        <f>IF(E1955="",Data_Validation!$B$1,E1955)</f>
        <v>276.57</v>
      </c>
      <c r="O1955">
        <f>IF(J1955="",Data_Validation!$B$2,J1955)</f>
        <v>15.5</v>
      </c>
      <c r="P1955">
        <f t="shared" si="270"/>
        <v>2</v>
      </c>
      <c r="Q1955" s="2">
        <f>CustomerData[[#This Row],[avg_order_value_clean]]*CustomerData[[#This Row],[total_orders]]</f>
        <v>2212.56</v>
      </c>
      <c r="R1955" s="2" t="str">
        <f t="shared" si="278"/>
        <v>Inactive</v>
      </c>
      <c r="S1955" s="2" t="str">
        <f t="shared" si="271"/>
        <v>Low Risk</v>
      </c>
      <c r="T1955" s="2" t="str">
        <f t="shared" si="272"/>
        <v>45-54</v>
      </c>
      <c r="U1955" s="1">
        <f t="shared" ca="1" si="273"/>
        <v>661</v>
      </c>
      <c r="V1955" s="2" t="str">
        <f t="shared" si="274"/>
        <v>Low Loyalty</v>
      </c>
      <c r="W1955" s="2" t="str">
        <f t="shared" si="275"/>
        <v>Legitimate</v>
      </c>
      <c r="X1955" s="2" t="str">
        <f>IF(Q1955&lt;Data_Validation!$B$8,"Low Value",IF(Q1955&lt;Data_Validation!$B$9,"Medium Value","High Value"))</f>
        <v>High Value</v>
      </c>
      <c r="Y1955" s="2" t="str">
        <f t="shared" si="276"/>
        <v>High Value - Maintain</v>
      </c>
      <c r="Z1955" s="2" t="str">
        <f t="shared" si="277"/>
        <v>Check Data</v>
      </c>
    </row>
    <row r="1956" spans="1:26" x14ac:dyDescent="0.3">
      <c r="A1956" t="s">
        <v>1774</v>
      </c>
      <c r="B1956">
        <v>56</v>
      </c>
      <c r="C1956" t="s">
        <v>14</v>
      </c>
      <c r="D1956" t="s">
        <v>22</v>
      </c>
      <c r="E1956">
        <v>410.59</v>
      </c>
      <c r="F1956">
        <v>12</v>
      </c>
      <c r="G1956">
        <v>341</v>
      </c>
      <c r="H1956">
        <v>0</v>
      </c>
      <c r="I1956" t="s">
        <v>19</v>
      </c>
      <c r="J1956">
        <v>81.599999999999994</v>
      </c>
      <c r="K1956" s="1">
        <v>44347</v>
      </c>
      <c r="L1956">
        <v>52</v>
      </c>
      <c r="M1956">
        <v>0.37</v>
      </c>
      <c r="N1956">
        <f>IF(E1956="",Data_Validation!$B$1,E1956)</f>
        <v>410.59</v>
      </c>
      <c r="O1956">
        <f>IF(J1956="",Data_Validation!$B$2,J1956)</f>
        <v>81.599999999999994</v>
      </c>
      <c r="P1956">
        <f t="shared" si="270"/>
        <v>3</v>
      </c>
      <c r="Q1956" s="2">
        <f>CustomerData[[#This Row],[avg_order_value_clean]]*CustomerData[[#This Row],[total_orders]]</f>
        <v>4927.08</v>
      </c>
      <c r="R1956" s="2" t="str">
        <f t="shared" si="278"/>
        <v>Inactive</v>
      </c>
      <c r="S1956" s="2" t="str">
        <f t="shared" si="271"/>
        <v>Medium Risk</v>
      </c>
      <c r="T1956" s="2" t="str">
        <f t="shared" si="272"/>
        <v>55+</v>
      </c>
      <c r="U1956" s="1">
        <f t="shared" ca="1" si="273"/>
        <v>1914</v>
      </c>
      <c r="V1956" s="2" t="str">
        <f t="shared" si="274"/>
        <v>Medium Loyalty</v>
      </c>
      <c r="W1956" s="2" t="str">
        <f t="shared" si="275"/>
        <v>Legitimate</v>
      </c>
      <c r="X1956" s="2" t="str">
        <f>IF(Q1956&lt;Data_Validation!$B$8,"Low Value",IF(Q1956&lt;Data_Validation!$B$9,"Medium Value","High Value"))</f>
        <v>High Value</v>
      </c>
      <c r="Y1956" s="2" t="str">
        <f t="shared" si="276"/>
        <v>High Value - Maintain</v>
      </c>
      <c r="Z1956" s="2" t="str">
        <f t="shared" si="277"/>
        <v>Check Data</v>
      </c>
    </row>
    <row r="1957" spans="1:26" x14ac:dyDescent="0.3">
      <c r="A1957" t="s">
        <v>1775</v>
      </c>
      <c r="B1957">
        <v>18</v>
      </c>
      <c r="C1957" t="s">
        <v>21</v>
      </c>
      <c r="D1957" t="s">
        <v>22</v>
      </c>
      <c r="E1957">
        <v>15.74</v>
      </c>
      <c r="F1957">
        <v>7</v>
      </c>
      <c r="G1957">
        <v>315</v>
      </c>
      <c r="H1957">
        <v>0</v>
      </c>
      <c r="I1957" t="s">
        <v>23</v>
      </c>
      <c r="J1957">
        <v>93.5</v>
      </c>
      <c r="K1957" s="1">
        <v>44299</v>
      </c>
      <c r="L1957">
        <v>8</v>
      </c>
      <c r="M1957">
        <v>0.54</v>
      </c>
      <c r="N1957">
        <f>IF(E1957="",Data_Validation!$B$1,E1957)</f>
        <v>15.74</v>
      </c>
      <c r="O1957">
        <f>IF(J1957="",Data_Validation!$B$2,J1957)</f>
        <v>93.5</v>
      </c>
      <c r="P1957">
        <f t="shared" si="270"/>
        <v>1</v>
      </c>
      <c r="Q1957" s="2">
        <f>CustomerData[[#This Row],[avg_order_value_clean]]*CustomerData[[#This Row],[total_orders]]</f>
        <v>110.18</v>
      </c>
      <c r="R1957" s="2" t="str">
        <f t="shared" si="278"/>
        <v>Inactive</v>
      </c>
      <c r="S1957" s="2" t="str">
        <f t="shared" si="271"/>
        <v>High Risk</v>
      </c>
      <c r="T1957" s="2" t="str">
        <f t="shared" si="272"/>
        <v>Under 25</v>
      </c>
      <c r="U1957" s="1">
        <f t="shared" ca="1" si="273"/>
        <v>1962</v>
      </c>
      <c r="V1957" s="2" t="str">
        <f t="shared" si="274"/>
        <v>Low Loyalty</v>
      </c>
      <c r="W1957" s="2" t="str">
        <f t="shared" si="275"/>
        <v>Legitimate</v>
      </c>
      <c r="X1957" s="2" t="str">
        <f>IF(Q1957&lt;Data_Validation!$B$8,"Low Value",IF(Q1957&lt;Data_Validation!$B$9,"Medium Value","High Value"))</f>
        <v>Low Value</v>
      </c>
      <c r="Y1957" s="2" t="str">
        <f t="shared" si="276"/>
        <v>At Risk - Develop</v>
      </c>
      <c r="Z1957" s="2" t="str">
        <f t="shared" si="277"/>
        <v>Check Data</v>
      </c>
    </row>
    <row r="1958" spans="1:26" x14ac:dyDescent="0.3">
      <c r="A1958" t="s">
        <v>1776</v>
      </c>
      <c r="B1958">
        <v>42</v>
      </c>
      <c r="C1958" t="s">
        <v>21</v>
      </c>
      <c r="D1958" t="s">
        <v>44</v>
      </c>
      <c r="E1958">
        <v>123.59</v>
      </c>
      <c r="F1958">
        <v>14</v>
      </c>
      <c r="G1958">
        <v>178</v>
      </c>
      <c r="H1958">
        <v>0</v>
      </c>
      <c r="I1958" t="s">
        <v>19</v>
      </c>
      <c r="J1958">
        <v>47.8</v>
      </c>
      <c r="K1958" s="1">
        <v>44037</v>
      </c>
      <c r="L1958">
        <v>99</v>
      </c>
      <c r="M1958">
        <v>0.39</v>
      </c>
      <c r="N1958">
        <f>IF(E1958="",Data_Validation!$B$1,E1958)</f>
        <v>123.59</v>
      </c>
      <c r="O1958">
        <f>IF(J1958="",Data_Validation!$B$2,J1958)</f>
        <v>47.8</v>
      </c>
      <c r="P1958">
        <f t="shared" si="270"/>
        <v>1</v>
      </c>
      <c r="Q1958" s="2">
        <f>CustomerData[[#This Row],[avg_order_value_clean]]*CustomerData[[#This Row],[total_orders]]</f>
        <v>1730.26</v>
      </c>
      <c r="R1958" s="2" t="str">
        <f t="shared" si="278"/>
        <v>Inactive</v>
      </c>
      <c r="S1958" s="2" t="str">
        <f t="shared" si="271"/>
        <v>Medium Risk</v>
      </c>
      <c r="T1958" s="2" t="str">
        <f t="shared" si="272"/>
        <v>35-44</v>
      </c>
      <c r="U1958" s="1">
        <f t="shared" ca="1" si="273"/>
        <v>2224</v>
      </c>
      <c r="V1958" s="2" t="str">
        <f t="shared" si="274"/>
        <v>High Loyalty</v>
      </c>
      <c r="W1958" s="2" t="str">
        <f t="shared" si="275"/>
        <v>Legitimate</v>
      </c>
      <c r="X1958" s="2" t="str">
        <f>IF(Q1958&lt;Data_Validation!$B$8,"Low Value",IF(Q1958&lt;Data_Validation!$B$9,"Medium Value","High Value"))</f>
        <v>High Value</v>
      </c>
      <c r="Y1958" s="2" t="str">
        <f t="shared" si="276"/>
        <v>High Value - Maintain</v>
      </c>
      <c r="Z1958" s="2" t="str">
        <f t="shared" si="277"/>
        <v>Check Data</v>
      </c>
    </row>
    <row r="1959" spans="1:26" x14ac:dyDescent="0.3">
      <c r="A1959" t="s">
        <v>1777</v>
      </c>
      <c r="B1959">
        <v>60</v>
      </c>
      <c r="C1959" t="s">
        <v>21</v>
      </c>
      <c r="D1959" t="s">
        <v>35</v>
      </c>
      <c r="E1959">
        <v>51.71</v>
      </c>
      <c r="F1959">
        <v>16</v>
      </c>
      <c r="G1959">
        <v>166</v>
      </c>
      <c r="H1959">
        <v>0</v>
      </c>
      <c r="I1959" t="s">
        <v>16</v>
      </c>
      <c r="J1959">
        <v>44.1</v>
      </c>
      <c r="K1959" s="1">
        <v>45647</v>
      </c>
      <c r="L1959">
        <v>69</v>
      </c>
      <c r="M1959">
        <v>0.42</v>
      </c>
      <c r="N1959">
        <f>IF(E1959="",Data_Validation!$B$1,E1959)</f>
        <v>51.71</v>
      </c>
      <c r="O1959">
        <f>IF(J1959="",Data_Validation!$B$2,J1959)</f>
        <v>44.1</v>
      </c>
      <c r="P1959">
        <f t="shared" si="270"/>
        <v>1</v>
      </c>
      <c r="Q1959" s="2">
        <f>CustomerData[[#This Row],[avg_order_value_clean]]*CustomerData[[#This Row],[total_orders]]</f>
        <v>827.36</v>
      </c>
      <c r="R1959" s="2" t="str">
        <f t="shared" si="278"/>
        <v>Inactive</v>
      </c>
      <c r="S1959" s="2" t="str">
        <f t="shared" si="271"/>
        <v>Medium Risk</v>
      </c>
      <c r="T1959" s="2" t="str">
        <f t="shared" si="272"/>
        <v>55+</v>
      </c>
      <c r="U1959" s="1">
        <f t="shared" ca="1" si="273"/>
        <v>614</v>
      </c>
      <c r="V1959" s="2" t="str">
        <f t="shared" si="274"/>
        <v>Medium Loyalty</v>
      </c>
      <c r="W1959" s="2" t="str">
        <f t="shared" si="275"/>
        <v>Legitimate</v>
      </c>
      <c r="X1959" s="2" t="str">
        <f>IF(Q1959&lt;Data_Validation!$B$8,"Low Value",IF(Q1959&lt;Data_Validation!$B$9,"Medium Value","High Value"))</f>
        <v>Low Value</v>
      </c>
      <c r="Y1959" s="2" t="str">
        <f t="shared" si="276"/>
        <v>Stable</v>
      </c>
      <c r="Z1959" s="2" t="str">
        <f t="shared" si="277"/>
        <v>Check Data</v>
      </c>
    </row>
    <row r="1960" spans="1:26" x14ac:dyDescent="0.3">
      <c r="A1960" t="s">
        <v>1778</v>
      </c>
      <c r="B1960">
        <v>55</v>
      </c>
      <c r="C1960" t="s">
        <v>14</v>
      </c>
      <c r="D1960" t="s">
        <v>18</v>
      </c>
      <c r="E1960">
        <v>59.87</v>
      </c>
      <c r="F1960">
        <v>6</v>
      </c>
      <c r="G1960">
        <v>133</v>
      </c>
      <c r="H1960">
        <v>0</v>
      </c>
      <c r="I1960" t="s">
        <v>19</v>
      </c>
      <c r="J1960">
        <v>48.9</v>
      </c>
      <c r="K1960" s="1">
        <v>44920</v>
      </c>
      <c r="L1960">
        <v>33</v>
      </c>
      <c r="M1960">
        <v>0.1</v>
      </c>
      <c r="N1960">
        <f>IF(E1960="",Data_Validation!$B$1,E1960)</f>
        <v>59.87</v>
      </c>
      <c r="O1960">
        <f>IF(J1960="",Data_Validation!$B$2,J1960)</f>
        <v>48.9</v>
      </c>
      <c r="P1960">
        <f t="shared" si="270"/>
        <v>2</v>
      </c>
      <c r="Q1960" s="2">
        <f>CustomerData[[#This Row],[avg_order_value_clean]]*CustomerData[[#This Row],[total_orders]]</f>
        <v>359.21999999999997</v>
      </c>
      <c r="R1960" s="2" t="str">
        <f t="shared" si="278"/>
        <v>Inactive</v>
      </c>
      <c r="S1960" s="2" t="str">
        <f t="shared" si="271"/>
        <v>Low Risk</v>
      </c>
      <c r="T1960" s="2" t="str">
        <f t="shared" si="272"/>
        <v>55+</v>
      </c>
      <c r="U1960" s="1">
        <f t="shared" ca="1" si="273"/>
        <v>1341</v>
      </c>
      <c r="V1960" s="2" t="str">
        <f t="shared" si="274"/>
        <v>Low Loyalty</v>
      </c>
      <c r="W1960" s="2" t="str">
        <f t="shared" si="275"/>
        <v>Legitimate</v>
      </c>
      <c r="X1960" s="2" t="str">
        <f>IF(Q1960&lt;Data_Validation!$B$8,"Low Value",IF(Q1960&lt;Data_Validation!$B$9,"Medium Value","High Value"))</f>
        <v>Low Value</v>
      </c>
      <c r="Y1960" s="2" t="str">
        <f t="shared" si="276"/>
        <v>Stable</v>
      </c>
      <c r="Z1960" s="2" t="str">
        <f t="shared" si="277"/>
        <v>Check Data</v>
      </c>
    </row>
    <row r="1961" spans="1:26" x14ac:dyDescent="0.3">
      <c r="A1961" t="s">
        <v>1779</v>
      </c>
      <c r="B1961">
        <v>37</v>
      </c>
      <c r="C1961" t="s">
        <v>21</v>
      </c>
      <c r="D1961" t="s">
        <v>18</v>
      </c>
      <c r="E1961">
        <v>127.22</v>
      </c>
      <c r="F1961">
        <v>7</v>
      </c>
      <c r="G1961">
        <v>29</v>
      </c>
      <c r="H1961">
        <v>0</v>
      </c>
      <c r="I1961" t="s">
        <v>19</v>
      </c>
      <c r="J1961">
        <v>6.7</v>
      </c>
      <c r="K1961" s="1">
        <v>45446</v>
      </c>
      <c r="L1961">
        <v>62</v>
      </c>
      <c r="M1961">
        <v>0.32</v>
      </c>
      <c r="N1961">
        <f>IF(E1961="",Data_Validation!$B$1,E1961)</f>
        <v>127.22</v>
      </c>
      <c r="O1961">
        <f>IF(J1961="",Data_Validation!$B$2,J1961)</f>
        <v>6.7</v>
      </c>
      <c r="P1961">
        <f t="shared" si="270"/>
        <v>2</v>
      </c>
      <c r="Q1961" s="2">
        <f>CustomerData[[#This Row],[avg_order_value_clean]]*CustomerData[[#This Row],[total_orders]]</f>
        <v>890.54</v>
      </c>
      <c r="R1961" s="2" t="str">
        <f t="shared" si="278"/>
        <v>Active</v>
      </c>
      <c r="S1961" s="2" t="str">
        <f t="shared" si="271"/>
        <v>Medium Risk</v>
      </c>
      <c r="T1961" s="2" t="str">
        <f t="shared" si="272"/>
        <v>35-44</v>
      </c>
      <c r="U1961" s="1">
        <f t="shared" ca="1" si="273"/>
        <v>815</v>
      </c>
      <c r="V1961" s="2" t="str">
        <f t="shared" si="274"/>
        <v>Medium Loyalty</v>
      </c>
      <c r="W1961" s="2" t="str">
        <f t="shared" si="275"/>
        <v>Legitimate</v>
      </c>
      <c r="X1961" s="2" t="str">
        <f>IF(Q1961&lt;Data_Validation!$B$8,"Low Value",IF(Q1961&lt;Data_Validation!$B$9,"Medium Value","High Value"))</f>
        <v>Low Value</v>
      </c>
      <c r="Y1961" s="2" t="str">
        <f t="shared" si="276"/>
        <v>Stable</v>
      </c>
      <c r="Z1961" s="2" t="str">
        <f t="shared" si="277"/>
        <v>Check Data</v>
      </c>
    </row>
    <row r="1962" spans="1:26" x14ac:dyDescent="0.3">
      <c r="A1962" t="s">
        <v>1780</v>
      </c>
      <c r="B1962">
        <v>20</v>
      </c>
      <c r="C1962" t="s">
        <v>14</v>
      </c>
      <c r="D1962" t="s">
        <v>44</v>
      </c>
      <c r="E1962">
        <v>257.82</v>
      </c>
      <c r="F1962">
        <v>13</v>
      </c>
      <c r="G1962">
        <v>362</v>
      </c>
      <c r="H1962">
        <v>0</v>
      </c>
      <c r="I1962" t="s">
        <v>29</v>
      </c>
      <c r="J1962">
        <v>23.7</v>
      </c>
      <c r="K1962" s="1">
        <v>44873</v>
      </c>
      <c r="L1962">
        <v>65</v>
      </c>
      <c r="M1962">
        <v>0.63</v>
      </c>
      <c r="N1962">
        <f>IF(E1962="",Data_Validation!$B$1,E1962)</f>
        <v>257.82</v>
      </c>
      <c r="O1962">
        <f>IF(J1962="",Data_Validation!$B$2,J1962)</f>
        <v>23.7</v>
      </c>
      <c r="P1962">
        <f t="shared" si="270"/>
        <v>3</v>
      </c>
      <c r="Q1962" s="2">
        <f>CustomerData[[#This Row],[avg_order_value_clean]]*CustomerData[[#This Row],[total_orders]]</f>
        <v>3351.66</v>
      </c>
      <c r="R1962" s="2" t="str">
        <f t="shared" si="278"/>
        <v>Inactive</v>
      </c>
      <c r="S1962" s="2" t="str">
        <f t="shared" si="271"/>
        <v>High Risk</v>
      </c>
      <c r="T1962" s="2" t="str">
        <f t="shared" si="272"/>
        <v>Under 25</v>
      </c>
      <c r="U1962" s="1">
        <f t="shared" ca="1" si="273"/>
        <v>1388</v>
      </c>
      <c r="V1962" s="2" t="str">
        <f t="shared" si="274"/>
        <v>Medium Loyalty</v>
      </c>
      <c r="W1962" s="2" t="str">
        <f t="shared" si="275"/>
        <v>Legitimate</v>
      </c>
      <c r="X1962" s="2" t="str">
        <f>IF(Q1962&lt;Data_Validation!$B$8,"Low Value",IF(Q1962&lt;Data_Validation!$B$9,"Medium Value","High Value"))</f>
        <v>High Value</v>
      </c>
      <c r="Y1962" s="2" t="str">
        <f t="shared" si="276"/>
        <v>Critical - Retain</v>
      </c>
      <c r="Z1962" s="2" t="str">
        <f t="shared" si="277"/>
        <v>Check Data</v>
      </c>
    </row>
    <row r="1963" spans="1:26" x14ac:dyDescent="0.3">
      <c r="A1963" t="s">
        <v>1781</v>
      </c>
      <c r="B1963">
        <v>68</v>
      </c>
      <c r="C1963" t="s">
        <v>25</v>
      </c>
      <c r="D1963" t="s">
        <v>37</v>
      </c>
      <c r="E1963">
        <v>86.01</v>
      </c>
      <c r="F1963">
        <v>12</v>
      </c>
      <c r="G1963">
        <v>85</v>
      </c>
      <c r="H1963">
        <v>0</v>
      </c>
      <c r="I1963" t="s">
        <v>16</v>
      </c>
      <c r="J1963">
        <v>94.1</v>
      </c>
      <c r="K1963" s="1">
        <v>44577</v>
      </c>
      <c r="L1963">
        <v>63</v>
      </c>
      <c r="M1963">
        <v>0.17</v>
      </c>
      <c r="N1963">
        <f>IF(E1963="",Data_Validation!$B$1,E1963)</f>
        <v>86.01</v>
      </c>
      <c r="O1963">
        <f>IF(J1963="",Data_Validation!$B$2,J1963)</f>
        <v>94.1</v>
      </c>
      <c r="P1963">
        <f t="shared" si="270"/>
        <v>2</v>
      </c>
      <c r="Q1963" s="2">
        <f>CustomerData[[#This Row],[avg_order_value_clean]]*CustomerData[[#This Row],[total_orders]]</f>
        <v>1032.1200000000001</v>
      </c>
      <c r="R1963" s="2" t="str">
        <f t="shared" si="278"/>
        <v>At Risk</v>
      </c>
      <c r="S1963" s="2" t="str">
        <f t="shared" si="271"/>
        <v>Low Risk</v>
      </c>
      <c r="T1963" s="2" t="str">
        <f t="shared" si="272"/>
        <v>55+</v>
      </c>
      <c r="U1963" s="1">
        <f t="shared" ca="1" si="273"/>
        <v>1684</v>
      </c>
      <c r="V1963" s="2" t="str">
        <f t="shared" si="274"/>
        <v>Medium Loyalty</v>
      </c>
      <c r="W1963" s="2" t="str">
        <f t="shared" si="275"/>
        <v>Legitimate</v>
      </c>
      <c r="X1963" s="2" t="str">
        <f>IF(Q1963&lt;Data_Validation!$B$8,"Low Value",IF(Q1963&lt;Data_Validation!$B$9,"Medium Value","High Value"))</f>
        <v>Low Value</v>
      </c>
      <c r="Y1963" s="2" t="str">
        <f t="shared" si="276"/>
        <v>Stable</v>
      </c>
      <c r="Z1963" s="2" t="str">
        <f t="shared" si="277"/>
        <v>Check Data</v>
      </c>
    </row>
    <row r="1964" spans="1:26" x14ac:dyDescent="0.3">
      <c r="A1964" t="s">
        <v>1782</v>
      </c>
      <c r="B1964">
        <v>19</v>
      </c>
      <c r="C1964" t="s">
        <v>14</v>
      </c>
      <c r="D1964" t="s">
        <v>15</v>
      </c>
      <c r="E1964">
        <v>125.37</v>
      </c>
      <c r="F1964">
        <v>11</v>
      </c>
      <c r="G1964">
        <v>8</v>
      </c>
      <c r="H1964">
        <v>0</v>
      </c>
      <c r="I1964" t="s">
        <v>40</v>
      </c>
      <c r="J1964">
        <v>34.5</v>
      </c>
      <c r="K1964" s="1">
        <v>44236</v>
      </c>
      <c r="L1964">
        <v>88</v>
      </c>
      <c r="M1964">
        <v>0.31</v>
      </c>
      <c r="N1964">
        <f>IF(E1964="",Data_Validation!$B$1,E1964)</f>
        <v>125.37</v>
      </c>
      <c r="O1964">
        <f>IF(J1964="",Data_Validation!$B$2,J1964)</f>
        <v>34.5</v>
      </c>
      <c r="P1964">
        <f t="shared" si="270"/>
        <v>2</v>
      </c>
      <c r="Q1964" s="2">
        <f>CustomerData[[#This Row],[avg_order_value_clean]]*CustomerData[[#This Row],[total_orders]]</f>
        <v>1379.0700000000002</v>
      </c>
      <c r="R1964" s="2" t="str">
        <f t="shared" si="278"/>
        <v>Active</v>
      </c>
      <c r="S1964" s="2" t="str">
        <f t="shared" si="271"/>
        <v>Medium Risk</v>
      </c>
      <c r="T1964" s="2" t="str">
        <f t="shared" si="272"/>
        <v>Under 25</v>
      </c>
      <c r="U1964" s="1">
        <f t="shared" ca="1" si="273"/>
        <v>2025</v>
      </c>
      <c r="V1964" s="2" t="str">
        <f t="shared" si="274"/>
        <v>High Loyalty</v>
      </c>
      <c r="W1964" s="2" t="str">
        <f t="shared" si="275"/>
        <v>Legitimate</v>
      </c>
      <c r="X1964" s="2" t="str">
        <f>IF(Q1964&lt;Data_Validation!$B$8,"Low Value",IF(Q1964&lt;Data_Validation!$B$9,"Medium Value","High Value"))</f>
        <v>Low Value</v>
      </c>
      <c r="Y1964" s="2" t="str">
        <f t="shared" si="276"/>
        <v>Stable</v>
      </c>
      <c r="Z1964" s="2" t="str">
        <f t="shared" si="277"/>
        <v>Check Data</v>
      </c>
    </row>
    <row r="1965" spans="1:26" x14ac:dyDescent="0.3">
      <c r="A1965" t="s">
        <v>1783</v>
      </c>
      <c r="B1965">
        <v>35</v>
      </c>
      <c r="C1965" t="s">
        <v>14</v>
      </c>
      <c r="D1965" t="s">
        <v>18</v>
      </c>
      <c r="E1965">
        <v>65.34</v>
      </c>
      <c r="F1965">
        <v>15</v>
      </c>
      <c r="G1965">
        <v>135</v>
      </c>
      <c r="H1965">
        <v>0</v>
      </c>
      <c r="I1965" t="s">
        <v>16</v>
      </c>
      <c r="J1965">
        <v>59.1</v>
      </c>
      <c r="K1965" s="1">
        <v>45702</v>
      </c>
      <c r="L1965">
        <v>32</v>
      </c>
      <c r="M1965">
        <v>0.2</v>
      </c>
      <c r="N1965">
        <f>IF(E1965="",Data_Validation!$B$1,E1965)</f>
        <v>65.34</v>
      </c>
      <c r="O1965">
        <f>IF(J1965="",Data_Validation!$B$2,J1965)</f>
        <v>59.1</v>
      </c>
      <c r="P1965">
        <f t="shared" si="270"/>
        <v>2</v>
      </c>
      <c r="Q1965" s="2">
        <f>CustomerData[[#This Row],[avg_order_value_clean]]*CustomerData[[#This Row],[total_orders]]</f>
        <v>980.1</v>
      </c>
      <c r="R1965" s="2" t="str">
        <f t="shared" si="278"/>
        <v>Inactive</v>
      </c>
      <c r="S1965" s="2" t="str">
        <f t="shared" si="271"/>
        <v>Medium Risk</v>
      </c>
      <c r="T1965" s="2" t="str">
        <f t="shared" si="272"/>
        <v>35-44</v>
      </c>
      <c r="U1965" s="1">
        <f t="shared" ca="1" si="273"/>
        <v>559</v>
      </c>
      <c r="V1965" s="2" t="str">
        <f t="shared" si="274"/>
        <v>Low Loyalty</v>
      </c>
      <c r="W1965" s="2" t="str">
        <f t="shared" si="275"/>
        <v>Legitimate</v>
      </c>
      <c r="X1965" s="2" t="str">
        <f>IF(Q1965&lt;Data_Validation!$B$8,"Low Value",IF(Q1965&lt;Data_Validation!$B$9,"Medium Value","High Value"))</f>
        <v>Low Value</v>
      </c>
      <c r="Y1965" s="2" t="str">
        <f t="shared" si="276"/>
        <v>Stable</v>
      </c>
      <c r="Z1965" s="2" t="str">
        <f t="shared" si="277"/>
        <v>Check Data</v>
      </c>
    </row>
    <row r="1966" spans="1:26" x14ac:dyDescent="0.3">
      <c r="A1966" t="s">
        <v>1784</v>
      </c>
      <c r="B1966">
        <v>79</v>
      </c>
      <c r="C1966" t="s">
        <v>14</v>
      </c>
      <c r="D1966" t="s">
        <v>26</v>
      </c>
      <c r="E1966">
        <v>82.84</v>
      </c>
      <c r="F1966">
        <v>10</v>
      </c>
      <c r="G1966">
        <v>289</v>
      </c>
      <c r="H1966">
        <v>0</v>
      </c>
      <c r="I1966" t="s">
        <v>16</v>
      </c>
      <c r="J1966">
        <v>64.900000000000006</v>
      </c>
      <c r="K1966" s="1">
        <v>44168</v>
      </c>
      <c r="L1966">
        <v>55</v>
      </c>
      <c r="M1966">
        <v>0.22</v>
      </c>
      <c r="N1966">
        <f>IF(E1966="",Data_Validation!$B$1,E1966)</f>
        <v>82.84</v>
      </c>
      <c r="O1966">
        <f>IF(J1966="",Data_Validation!$B$2,J1966)</f>
        <v>64.900000000000006</v>
      </c>
      <c r="P1966">
        <f t="shared" si="270"/>
        <v>2</v>
      </c>
      <c r="Q1966" s="2">
        <f>CustomerData[[#This Row],[avg_order_value_clean]]*CustomerData[[#This Row],[total_orders]]</f>
        <v>828.40000000000009</v>
      </c>
      <c r="R1966" s="2" t="str">
        <f t="shared" si="278"/>
        <v>Inactive</v>
      </c>
      <c r="S1966" s="2" t="str">
        <f t="shared" si="271"/>
        <v>Medium Risk</v>
      </c>
      <c r="T1966" s="2" t="str">
        <f t="shared" si="272"/>
        <v>55+</v>
      </c>
      <c r="U1966" s="1">
        <f t="shared" ca="1" si="273"/>
        <v>2093</v>
      </c>
      <c r="V1966" s="2" t="str">
        <f t="shared" si="274"/>
        <v>Medium Loyalty</v>
      </c>
      <c r="W1966" s="2" t="str">
        <f t="shared" si="275"/>
        <v>Legitimate</v>
      </c>
      <c r="X1966" s="2" t="str">
        <f>IF(Q1966&lt;Data_Validation!$B$8,"Low Value",IF(Q1966&lt;Data_Validation!$B$9,"Medium Value","High Value"))</f>
        <v>Low Value</v>
      </c>
      <c r="Y1966" s="2" t="str">
        <f t="shared" si="276"/>
        <v>Stable</v>
      </c>
      <c r="Z1966" s="2" t="str">
        <f t="shared" si="277"/>
        <v>Check Data</v>
      </c>
    </row>
    <row r="1967" spans="1:26" x14ac:dyDescent="0.3">
      <c r="A1967" t="s">
        <v>1785</v>
      </c>
      <c r="B1967">
        <v>61</v>
      </c>
      <c r="C1967" t="s">
        <v>21</v>
      </c>
      <c r="D1967" t="s">
        <v>26</v>
      </c>
      <c r="E1967">
        <v>153.96</v>
      </c>
      <c r="F1967">
        <v>15</v>
      </c>
      <c r="G1967">
        <v>135</v>
      </c>
      <c r="H1967">
        <v>0</v>
      </c>
      <c r="I1967" t="s">
        <v>40</v>
      </c>
      <c r="J1967">
        <v>87.7</v>
      </c>
      <c r="K1967" s="1">
        <v>45172</v>
      </c>
      <c r="L1967">
        <v>33</v>
      </c>
      <c r="M1967">
        <v>0.17</v>
      </c>
      <c r="N1967">
        <f>IF(E1967="",Data_Validation!$B$1,E1967)</f>
        <v>153.96</v>
      </c>
      <c r="O1967">
        <f>IF(J1967="",Data_Validation!$B$2,J1967)</f>
        <v>87.7</v>
      </c>
      <c r="P1967">
        <f t="shared" si="270"/>
        <v>2</v>
      </c>
      <c r="Q1967" s="2">
        <f>CustomerData[[#This Row],[avg_order_value_clean]]*CustomerData[[#This Row],[total_orders]]</f>
        <v>2309.4</v>
      </c>
      <c r="R1967" s="2" t="str">
        <f t="shared" si="278"/>
        <v>Inactive</v>
      </c>
      <c r="S1967" s="2" t="str">
        <f t="shared" si="271"/>
        <v>Low Risk</v>
      </c>
      <c r="T1967" s="2" t="str">
        <f t="shared" si="272"/>
        <v>55+</v>
      </c>
      <c r="U1967" s="1">
        <f t="shared" ca="1" si="273"/>
        <v>1089</v>
      </c>
      <c r="V1967" s="2" t="str">
        <f t="shared" si="274"/>
        <v>Low Loyalty</v>
      </c>
      <c r="W1967" s="2" t="str">
        <f t="shared" si="275"/>
        <v>Legitimate</v>
      </c>
      <c r="X1967" s="2" t="str">
        <f>IF(Q1967&lt;Data_Validation!$B$8,"Low Value",IF(Q1967&lt;Data_Validation!$B$9,"Medium Value","High Value"))</f>
        <v>High Value</v>
      </c>
      <c r="Y1967" s="2" t="str">
        <f t="shared" si="276"/>
        <v>High Value - Maintain</v>
      </c>
      <c r="Z1967" s="2" t="str">
        <f t="shared" si="277"/>
        <v>Check Data</v>
      </c>
    </row>
    <row r="1968" spans="1:26" x14ac:dyDescent="0.3">
      <c r="A1968" t="s">
        <v>1270</v>
      </c>
      <c r="B1968">
        <v>78</v>
      </c>
      <c r="C1968" t="s">
        <v>14</v>
      </c>
      <c r="D1968" t="s">
        <v>52</v>
      </c>
      <c r="E1968">
        <v>122.69</v>
      </c>
      <c r="F1968">
        <v>9</v>
      </c>
      <c r="G1968">
        <v>139</v>
      </c>
      <c r="H1968">
        <v>0</v>
      </c>
      <c r="I1968" t="s">
        <v>40</v>
      </c>
      <c r="J1968">
        <v>23.8</v>
      </c>
      <c r="K1968" s="1">
        <v>45132</v>
      </c>
      <c r="L1968">
        <v>38</v>
      </c>
      <c r="M1968">
        <v>0.42</v>
      </c>
      <c r="N1968">
        <f>IF(E1968="",Data_Validation!$B$1,E1968)</f>
        <v>122.69</v>
      </c>
      <c r="O1968">
        <f>IF(J1968="",Data_Validation!$B$2,J1968)</f>
        <v>23.8</v>
      </c>
      <c r="P1968">
        <f t="shared" si="270"/>
        <v>2</v>
      </c>
      <c r="Q1968" s="2">
        <f>CustomerData[[#This Row],[avg_order_value_clean]]*CustomerData[[#This Row],[total_orders]]</f>
        <v>1104.21</v>
      </c>
      <c r="R1968" s="2" t="str">
        <f t="shared" si="278"/>
        <v>Inactive</v>
      </c>
      <c r="S1968" s="2" t="str">
        <f t="shared" si="271"/>
        <v>Medium Risk</v>
      </c>
      <c r="T1968" s="2" t="str">
        <f t="shared" si="272"/>
        <v>55+</v>
      </c>
      <c r="U1968" s="1">
        <f t="shared" ca="1" si="273"/>
        <v>1129</v>
      </c>
      <c r="V1968" s="2" t="str">
        <f t="shared" si="274"/>
        <v>Low Loyalty</v>
      </c>
      <c r="W1968" s="2" t="str">
        <f t="shared" si="275"/>
        <v>Legitimate</v>
      </c>
      <c r="X1968" s="2" t="str">
        <f>IF(Q1968&lt;Data_Validation!$B$8,"Low Value",IF(Q1968&lt;Data_Validation!$B$9,"Medium Value","High Value"))</f>
        <v>Low Value</v>
      </c>
      <c r="Y1968" s="2" t="str">
        <f t="shared" si="276"/>
        <v>Stable</v>
      </c>
      <c r="Z1968" s="2" t="str">
        <f t="shared" si="277"/>
        <v>Check Data</v>
      </c>
    </row>
    <row r="1969" spans="1:26" x14ac:dyDescent="0.3">
      <c r="A1969" t="s">
        <v>1786</v>
      </c>
      <c r="B1969">
        <v>27</v>
      </c>
      <c r="C1969" t="s">
        <v>14</v>
      </c>
      <c r="D1969" t="s">
        <v>26</v>
      </c>
      <c r="F1969">
        <v>10</v>
      </c>
      <c r="G1969">
        <v>42</v>
      </c>
      <c r="H1969">
        <v>0</v>
      </c>
      <c r="I1969" t="s">
        <v>29</v>
      </c>
      <c r="J1969">
        <v>89</v>
      </c>
      <c r="K1969" s="1">
        <v>45737</v>
      </c>
      <c r="L1969">
        <v>2</v>
      </c>
      <c r="M1969">
        <v>0.3</v>
      </c>
      <c r="N1969">
        <f>IF(E1969="",Data_Validation!$B$1,E1969)</f>
        <v>250</v>
      </c>
      <c r="O1969">
        <f>IF(J1969="",Data_Validation!$B$2,J1969)</f>
        <v>89</v>
      </c>
      <c r="P1969">
        <f t="shared" si="270"/>
        <v>1</v>
      </c>
      <c r="Q1969" s="2">
        <f>CustomerData[[#This Row],[avg_order_value_clean]]*CustomerData[[#This Row],[total_orders]]</f>
        <v>2500</v>
      </c>
      <c r="R1969" s="2" t="str">
        <f t="shared" si="278"/>
        <v>At Risk</v>
      </c>
      <c r="S1969" s="2" t="str">
        <f t="shared" si="271"/>
        <v>Medium Risk</v>
      </c>
      <c r="T1969" s="2" t="str">
        <f t="shared" si="272"/>
        <v>25-34</v>
      </c>
      <c r="U1969" s="1">
        <f t="shared" ca="1" si="273"/>
        <v>524</v>
      </c>
      <c r="V1969" s="2" t="str">
        <f t="shared" si="274"/>
        <v>Low Loyalty</v>
      </c>
      <c r="W1969" s="2" t="str">
        <f t="shared" si="275"/>
        <v>Legitimate</v>
      </c>
      <c r="X1969" s="2" t="str">
        <f>IF(Q1969&lt;Data_Validation!$B$8,"Low Value",IF(Q1969&lt;Data_Validation!$B$9,"Medium Value","High Value"))</f>
        <v>High Value</v>
      </c>
      <c r="Y1969" s="2" t="str">
        <f t="shared" si="276"/>
        <v>High Value - Maintain</v>
      </c>
      <c r="Z1969" s="2" t="str">
        <f t="shared" si="277"/>
        <v>Check Data</v>
      </c>
    </row>
    <row r="1970" spans="1:26" x14ac:dyDescent="0.3">
      <c r="A1970" t="s">
        <v>528</v>
      </c>
      <c r="B1970">
        <v>22</v>
      </c>
      <c r="C1970" t="s">
        <v>25</v>
      </c>
      <c r="D1970" t="s">
        <v>18</v>
      </c>
      <c r="E1970">
        <v>68.92</v>
      </c>
      <c r="F1970">
        <v>12</v>
      </c>
      <c r="G1970">
        <v>104</v>
      </c>
      <c r="H1970">
        <v>0</v>
      </c>
      <c r="I1970" t="s">
        <v>23</v>
      </c>
      <c r="J1970">
        <v>39.200000000000003</v>
      </c>
      <c r="K1970" s="1">
        <v>44658</v>
      </c>
      <c r="L1970">
        <v>81</v>
      </c>
      <c r="M1970">
        <v>0.33</v>
      </c>
      <c r="N1970">
        <f>IF(E1970="",Data_Validation!$B$1,E1970)</f>
        <v>68.92</v>
      </c>
      <c r="O1970">
        <f>IF(J1970="",Data_Validation!$B$2,J1970)</f>
        <v>39.200000000000003</v>
      </c>
      <c r="P1970">
        <f t="shared" si="270"/>
        <v>2</v>
      </c>
      <c r="Q1970" s="2">
        <f>CustomerData[[#This Row],[avg_order_value_clean]]*CustomerData[[#This Row],[total_orders]]</f>
        <v>827.04</v>
      </c>
      <c r="R1970" s="2" t="str">
        <f t="shared" si="278"/>
        <v>Inactive</v>
      </c>
      <c r="S1970" s="2" t="str">
        <f t="shared" si="271"/>
        <v>Medium Risk</v>
      </c>
      <c r="T1970" s="2" t="str">
        <f t="shared" si="272"/>
        <v>Under 25</v>
      </c>
      <c r="U1970" s="1">
        <f t="shared" ca="1" si="273"/>
        <v>1603</v>
      </c>
      <c r="V1970" s="2" t="str">
        <f t="shared" si="274"/>
        <v>High Loyalty</v>
      </c>
      <c r="W1970" s="2" t="str">
        <f t="shared" si="275"/>
        <v>Legitimate</v>
      </c>
      <c r="X1970" s="2" t="str">
        <f>IF(Q1970&lt;Data_Validation!$B$8,"Low Value",IF(Q1970&lt;Data_Validation!$B$9,"Medium Value","High Value"))</f>
        <v>Low Value</v>
      </c>
      <c r="Y1970" s="2" t="str">
        <f t="shared" si="276"/>
        <v>Stable</v>
      </c>
      <c r="Z1970" s="2" t="str">
        <f t="shared" si="277"/>
        <v>Check Data</v>
      </c>
    </row>
    <row r="1971" spans="1:26" x14ac:dyDescent="0.3">
      <c r="A1971" t="s">
        <v>1787</v>
      </c>
      <c r="B1971">
        <v>26</v>
      </c>
      <c r="C1971" t="s">
        <v>25</v>
      </c>
      <c r="D1971" t="s">
        <v>15</v>
      </c>
      <c r="E1971">
        <v>71.66</v>
      </c>
      <c r="F1971">
        <v>9</v>
      </c>
      <c r="G1971">
        <v>311</v>
      </c>
      <c r="H1971">
        <v>0</v>
      </c>
      <c r="I1971" t="s">
        <v>16</v>
      </c>
      <c r="J1971">
        <v>92.2</v>
      </c>
      <c r="K1971" s="1">
        <v>44107</v>
      </c>
      <c r="L1971">
        <v>10</v>
      </c>
      <c r="M1971">
        <v>0.12</v>
      </c>
      <c r="N1971">
        <f>IF(E1971="",Data_Validation!$B$1,E1971)</f>
        <v>71.66</v>
      </c>
      <c r="O1971">
        <f>IF(J1971="",Data_Validation!$B$2,J1971)</f>
        <v>92.2</v>
      </c>
      <c r="P1971">
        <f t="shared" si="270"/>
        <v>1</v>
      </c>
      <c r="Q1971" s="2">
        <f>CustomerData[[#This Row],[avg_order_value_clean]]*CustomerData[[#This Row],[total_orders]]</f>
        <v>644.93999999999994</v>
      </c>
      <c r="R1971" s="2" t="str">
        <f t="shared" si="278"/>
        <v>Inactive</v>
      </c>
      <c r="S1971" s="2" t="str">
        <f t="shared" si="271"/>
        <v>Low Risk</v>
      </c>
      <c r="T1971" s="2" t="str">
        <f t="shared" si="272"/>
        <v>25-34</v>
      </c>
      <c r="U1971" s="1">
        <f t="shared" ca="1" si="273"/>
        <v>2154</v>
      </c>
      <c r="V1971" s="2" t="str">
        <f t="shared" si="274"/>
        <v>Low Loyalty</v>
      </c>
      <c r="W1971" s="2" t="str">
        <f t="shared" si="275"/>
        <v>Legitimate</v>
      </c>
      <c r="X1971" s="2" t="str">
        <f>IF(Q1971&lt;Data_Validation!$B$8,"Low Value",IF(Q1971&lt;Data_Validation!$B$9,"Medium Value","High Value"))</f>
        <v>Low Value</v>
      </c>
      <c r="Y1971" s="2" t="str">
        <f t="shared" si="276"/>
        <v>Stable</v>
      </c>
      <c r="Z1971" s="2" t="str">
        <f t="shared" si="277"/>
        <v>Check Data</v>
      </c>
    </row>
    <row r="1972" spans="1:26" x14ac:dyDescent="0.3">
      <c r="A1972" t="s">
        <v>70</v>
      </c>
      <c r="B1972">
        <v>19</v>
      </c>
      <c r="C1972" t="s">
        <v>14</v>
      </c>
      <c r="D1972" t="s">
        <v>28</v>
      </c>
      <c r="E1972">
        <v>123.11</v>
      </c>
      <c r="F1972">
        <v>7</v>
      </c>
      <c r="G1972">
        <v>30</v>
      </c>
      <c r="H1972">
        <v>0</v>
      </c>
      <c r="I1972" t="s">
        <v>16</v>
      </c>
      <c r="J1972">
        <v>41.1</v>
      </c>
      <c r="K1972" s="1">
        <v>45573</v>
      </c>
      <c r="L1972">
        <v>66</v>
      </c>
      <c r="M1972">
        <v>0.27</v>
      </c>
      <c r="N1972">
        <f>IF(E1972="",Data_Validation!$B$1,E1972)</f>
        <v>123.11</v>
      </c>
      <c r="O1972">
        <f>IF(J1972="",Data_Validation!$B$2,J1972)</f>
        <v>41.1</v>
      </c>
      <c r="P1972">
        <f t="shared" si="270"/>
        <v>3</v>
      </c>
      <c r="Q1972" s="2">
        <f>CustomerData[[#This Row],[avg_order_value_clean]]*CustomerData[[#This Row],[total_orders]]</f>
        <v>861.77</v>
      </c>
      <c r="R1972" s="2" t="str">
        <f t="shared" si="278"/>
        <v>Active</v>
      </c>
      <c r="S1972" s="2" t="str">
        <f t="shared" si="271"/>
        <v>Medium Risk</v>
      </c>
      <c r="T1972" s="2" t="str">
        <f t="shared" si="272"/>
        <v>Under 25</v>
      </c>
      <c r="U1972" s="1">
        <f t="shared" ca="1" si="273"/>
        <v>688</v>
      </c>
      <c r="V1972" s="2" t="str">
        <f t="shared" si="274"/>
        <v>Medium Loyalty</v>
      </c>
      <c r="W1972" s="2" t="str">
        <f t="shared" si="275"/>
        <v>Legitimate</v>
      </c>
      <c r="X1972" s="2" t="str">
        <f>IF(Q1972&lt;Data_Validation!$B$8,"Low Value",IF(Q1972&lt;Data_Validation!$B$9,"Medium Value","High Value"))</f>
        <v>Low Value</v>
      </c>
      <c r="Y1972" s="2" t="str">
        <f t="shared" si="276"/>
        <v>Stable</v>
      </c>
      <c r="Z1972" s="2" t="str">
        <f t="shared" si="277"/>
        <v>Check Data</v>
      </c>
    </row>
    <row r="1973" spans="1:26" x14ac:dyDescent="0.3">
      <c r="A1973" t="s">
        <v>1788</v>
      </c>
      <c r="B1973">
        <v>51</v>
      </c>
      <c r="C1973" t="s">
        <v>14</v>
      </c>
      <c r="D1973" t="s">
        <v>22</v>
      </c>
      <c r="E1973">
        <v>66.27</v>
      </c>
      <c r="F1973">
        <v>7</v>
      </c>
      <c r="G1973">
        <v>169</v>
      </c>
      <c r="H1973">
        <v>0</v>
      </c>
      <c r="I1973" t="s">
        <v>16</v>
      </c>
      <c r="J1973">
        <v>10.4</v>
      </c>
      <c r="K1973" s="1">
        <v>45662</v>
      </c>
      <c r="L1973">
        <v>76</v>
      </c>
      <c r="M1973">
        <v>0.34</v>
      </c>
      <c r="N1973">
        <f>IF(E1973="",Data_Validation!$B$1,E1973)</f>
        <v>66.27</v>
      </c>
      <c r="O1973">
        <f>IF(J1973="",Data_Validation!$B$2,J1973)</f>
        <v>10.4</v>
      </c>
      <c r="P1973">
        <f t="shared" si="270"/>
        <v>1</v>
      </c>
      <c r="Q1973" s="2">
        <f>CustomerData[[#This Row],[avg_order_value_clean]]*CustomerData[[#This Row],[total_orders]]</f>
        <v>463.89</v>
      </c>
      <c r="R1973" s="2" t="str">
        <f t="shared" si="278"/>
        <v>Inactive</v>
      </c>
      <c r="S1973" s="2" t="str">
        <f t="shared" si="271"/>
        <v>Medium Risk</v>
      </c>
      <c r="T1973" s="2" t="str">
        <f t="shared" si="272"/>
        <v>45-54</v>
      </c>
      <c r="U1973" s="1">
        <f t="shared" ca="1" si="273"/>
        <v>599</v>
      </c>
      <c r="V1973" s="2" t="str">
        <f t="shared" si="274"/>
        <v>High Loyalty</v>
      </c>
      <c r="W1973" s="2" t="str">
        <f t="shared" si="275"/>
        <v>Legitimate</v>
      </c>
      <c r="X1973" s="2" t="str">
        <f>IF(Q1973&lt;Data_Validation!$B$8,"Low Value",IF(Q1973&lt;Data_Validation!$B$9,"Medium Value","High Value"))</f>
        <v>Low Value</v>
      </c>
      <c r="Y1973" s="2" t="str">
        <f t="shared" si="276"/>
        <v>Stable</v>
      </c>
      <c r="Z1973" s="2" t="str">
        <f t="shared" si="277"/>
        <v>Check Data</v>
      </c>
    </row>
    <row r="1974" spans="1:26" x14ac:dyDescent="0.3">
      <c r="A1974" t="s">
        <v>1789</v>
      </c>
      <c r="B1974">
        <v>77</v>
      </c>
      <c r="C1974" t="s">
        <v>14</v>
      </c>
      <c r="D1974" t="s">
        <v>37</v>
      </c>
      <c r="E1974">
        <v>139.65</v>
      </c>
      <c r="F1974">
        <v>6</v>
      </c>
      <c r="G1974">
        <v>160</v>
      </c>
      <c r="H1974">
        <v>0</v>
      </c>
      <c r="I1974" t="s">
        <v>16</v>
      </c>
      <c r="J1974">
        <v>5.2</v>
      </c>
      <c r="K1974" s="1">
        <v>44084</v>
      </c>
      <c r="L1974">
        <v>94</v>
      </c>
      <c r="M1974">
        <v>0.32</v>
      </c>
      <c r="N1974">
        <f>IF(E1974="",Data_Validation!$B$1,E1974)</f>
        <v>139.65</v>
      </c>
      <c r="O1974">
        <f>IF(J1974="",Data_Validation!$B$2,J1974)</f>
        <v>5.2</v>
      </c>
      <c r="P1974">
        <f t="shared" si="270"/>
        <v>1</v>
      </c>
      <c r="Q1974" s="2">
        <f>CustomerData[[#This Row],[avg_order_value_clean]]*CustomerData[[#This Row],[total_orders]]</f>
        <v>837.90000000000009</v>
      </c>
      <c r="R1974" s="2" t="str">
        <f t="shared" si="278"/>
        <v>Inactive</v>
      </c>
      <c r="S1974" s="2" t="str">
        <f t="shared" si="271"/>
        <v>Medium Risk</v>
      </c>
      <c r="T1974" s="2" t="str">
        <f t="shared" si="272"/>
        <v>55+</v>
      </c>
      <c r="U1974" s="1">
        <f t="shared" ca="1" si="273"/>
        <v>2177</v>
      </c>
      <c r="V1974" s="2" t="str">
        <f t="shared" si="274"/>
        <v>High Loyalty</v>
      </c>
      <c r="W1974" s="2" t="str">
        <f t="shared" si="275"/>
        <v>Legitimate</v>
      </c>
      <c r="X1974" s="2" t="str">
        <f>IF(Q1974&lt;Data_Validation!$B$8,"Low Value",IF(Q1974&lt;Data_Validation!$B$9,"Medium Value","High Value"))</f>
        <v>Low Value</v>
      </c>
      <c r="Y1974" s="2" t="str">
        <f t="shared" si="276"/>
        <v>Stable</v>
      </c>
      <c r="Z1974" s="2" t="str">
        <f t="shared" si="277"/>
        <v>Check Data</v>
      </c>
    </row>
    <row r="1975" spans="1:26" x14ac:dyDescent="0.3">
      <c r="A1975" t="s">
        <v>1790</v>
      </c>
      <c r="B1975">
        <v>55</v>
      </c>
      <c r="C1975" t="s">
        <v>14</v>
      </c>
      <c r="D1975" t="s">
        <v>28</v>
      </c>
      <c r="E1975">
        <v>24.44</v>
      </c>
      <c r="F1975">
        <v>10</v>
      </c>
      <c r="G1975">
        <v>274</v>
      </c>
      <c r="H1975">
        <v>0</v>
      </c>
      <c r="I1975" t="s">
        <v>29</v>
      </c>
      <c r="J1975">
        <v>96.7</v>
      </c>
      <c r="K1975" s="1">
        <v>44486</v>
      </c>
      <c r="L1975">
        <v>15</v>
      </c>
      <c r="M1975">
        <v>0.13</v>
      </c>
      <c r="N1975">
        <f>IF(E1975="",Data_Validation!$B$1,E1975)</f>
        <v>24.44</v>
      </c>
      <c r="O1975">
        <f>IF(J1975="",Data_Validation!$B$2,J1975)</f>
        <v>96.7</v>
      </c>
      <c r="P1975">
        <f t="shared" si="270"/>
        <v>1</v>
      </c>
      <c r="Q1975" s="2">
        <f>CustomerData[[#This Row],[avg_order_value_clean]]*CustomerData[[#This Row],[total_orders]]</f>
        <v>244.4</v>
      </c>
      <c r="R1975" s="2" t="str">
        <f t="shared" si="278"/>
        <v>Inactive</v>
      </c>
      <c r="S1975" s="2" t="str">
        <f t="shared" si="271"/>
        <v>Low Risk</v>
      </c>
      <c r="T1975" s="2" t="str">
        <f t="shared" si="272"/>
        <v>55+</v>
      </c>
      <c r="U1975" s="1">
        <f t="shared" ca="1" si="273"/>
        <v>1775</v>
      </c>
      <c r="V1975" s="2" t="str">
        <f t="shared" si="274"/>
        <v>Low Loyalty</v>
      </c>
      <c r="W1975" s="2" t="str">
        <f t="shared" si="275"/>
        <v>Legitimate</v>
      </c>
      <c r="X1975" s="2" t="str">
        <f>IF(Q1975&lt;Data_Validation!$B$8,"Low Value",IF(Q1975&lt;Data_Validation!$B$9,"Medium Value","High Value"))</f>
        <v>Low Value</v>
      </c>
      <c r="Y1975" s="2" t="str">
        <f t="shared" si="276"/>
        <v>Stable</v>
      </c>
      <c r="Z1975" s="2" t="str">
        <f t="shared" si="277"/>
        <v>Check Data</v>
      </c>
    </row>
    <row r="1976" spans="1:26" x14ac:dyDescent="0.3">
      <c r="A1976" t="s">
        <v>1791</v>
      </c>
      <c r="B1976">
        <v>78</v>
      </c>
      <c r="C1976" t="s">
        <v>14</v>
      </c>
      <c r="D1976" t="s">
        <v>15</v>
      </c>
      <c r="E1976">
        <v>196.95</v>
      </c>
      <c r="F1976">
        <v>6</v>
      </c>
      <c r="G1976">
        <v>252</v>
      </c>
      <c r="H1976">
        <v>0</v>
      </c>
      <c r="I1976" t="s">
        <v>16</v>
      </c>
      <c r="J1976">
        <v>12.1</v>
      </c>
      <c r="K1976" s="1">
        <v>44407</v>
      </c>
      <c r="L1976">
        <v>87</v>
      </c>
      <c r="M1976">
        <v>0.14000000000000001</v>
      </c>
      <c r="N1976">
        <f>IF(E1976="",Data_Validation!$B$1,E1976)</f>
        <v>196.95</v>
      </c>
      <c r="O1976">
        <f>IF(J1976="",Data_Validation!$B$2,J1976)</f>
        <v>12.1</v>
      </c>
      <c r="P1976">
        <f t="shared" si="270"/>
        <v>1</v>
      </c>
      <c r="Q1976" s="2">
        <f>CustomerData[[#This Row],[avg_order_value_clean]]*CustomerData[[#This Row],[total_orders]]</f>
        <v>1181.6999999999998</v>
      </c>
      <c r="R1976" s="2" t="str">
        <f t="shared" si="278"/>
        <v>Inactive</v>
      </c>
      <c r="S1976" s="2" t="str">
        <f t="shared" si="271"/>
        <v>Low Risk</v>
      </c>
      <c r="T1976" s="2" t="str">
        <f t="shared" si="272"/>
        <v>55+</v>
      </c>
      <c r="U1976" s="1">
        <f t="shared" ca="1" si="273"/>
        <v>1854</v>
      </c>
      <c r="V1976" s="2" t="str">
        <f t="shared" si="274"/>
        <v>High Loyalty</v>
      </c>
      <c r="W1976" s="2" t="str">
        <f t="shared" si="275"/>
        <v>Legitimate</v>
      </c>
      <c r="X1976" s="2" t="str">
        <f>IF(Q1976&lt;Data_Validation!$B$8,"Low Value",IF(Q1976&lt;Data_Validation!$B$9,"Medium Value","High Value"))</f>
        <v>Low Value</v>
      </c>
      <c r="Y1976" s="2" t="str">
        <f t="shared" si="276"/>
        <v>Stable</v>
      </c>
      <c r="Z1976" s="2" t="str">
        <f t="shared" si="277"/>
        <v>Check Data</v>
      </c>
    </row>
    <row r="1977" spans="1:26" x14ac:dyDescent="0.3">
      <c r="A1977" t="s">
        <v>1792</v>
      </c>
      <c r="B1977">
        <v>48</v>
      </c>
      <c r="C1977" t="s">
        <v>21</v>
      </c>
      <c r="D1977" t="s">
        <v>35</v>
      </c>
      <c r="E1977">
        <v>122.16</v>
      </c>
      <c r="F1977">
        <v>6</v>
      </c>
      <c r="G1977">
        <v>218</v>
      </c>
      <c r="H1977">
        <v>0</v>
      </c>
      <c r="I1977" t="s">
        <v>40</v>
      </c>
      <c r="J1977">
        <v>54.1</v>
      </c>
      <c r="K1977" s="1">
        <v>45414</v>
      </c>
      <c r="L1977">
        <v>82</v>
      </c>
      <c r="M1977">
        <v>0.28999999999999998</v>
      </c>
      <c r="N1977">
        <f>IF(E1977="",Data_Validation!$B$1,E1977)</f>
        <v>122.16</v>
      </c>
      <c r="O1977">
        <f>IF(J1977="",Data_Validation!$B$2,J1977)</f>
        <v>54.1</v>
      </c>
      <c r="P1977">
        <f t="shared" si="270"/>
        <v>1</v>
      </c>
      <c r="Q1977" s="2">
        <f>CustomerData[[#This Row],[avg_order_value_clean]]*CustomerData[[#This Row],[total_orders]]</f>
        <v>732.96</v>
      </c>
      <c r="R1977" s="2" t="str">
        <f t="shared" si="278"/>
        <v>Inactive</v>
      </c>
      <c r="S1977" s="2" t="str">
        <f t="shared" si="271"/>
        <v>Medium Risk</v>
      </c>
      <c r="T1977" s="2" t="str">
        <f t="shared" si="272"/>
        <v>45-54</v>
      </c>
      <c r="U1977" s="1">
        <f t="shared" ca="1" si="273"/>
        <v>847</v>
      </c>
      <c r="V1977" s="2" t="str">
        <f t="shared" si="274"/>
        <v>High Loyalty</v>
      </c>
      <c r="W1977" s="2" t="str">
        <f t="shared" si="275"/>
        <v>Legitimate</v>
      </c>
      <c r="X1977" s="2" t="str">
        <f>IF(Q1977&lt;Data_Validation!$B$8,"Low Value",IF(Q1977&lt;Data_Validation!$B$9,"Medium Value","High Value"))</f>
        <v>Low Value</v>
      </c>
      <c r="Y1977" s="2" t="str">
        <f t="shared" si="276"/>
        <v>Stable</v>
      </c>
      <c r="Z1977" s="2" t="str">
        <f t="shared" si="277"/>
        <v>Check Data</v>
      </c>
    </row>
    <row r="1978" spans="1:26" x14ac:dyDescent="0.3">
      <c r="A1978" t="s">
        <v>1570</v>
      </c>
      <c r="B1978">
        <v>27</v>
      </c>
      <c r="C1978" t="s">
        <v>25</v>
      </c>
      <c r="D1978" t="s">
        <v>22</v>
      </c>
      <c r="E1978">
        <v>138.04</v>
      </c>
      <c r="F1978">
        <v>9</v>
      </c>
      <c r="G1978">
        <v>112</v>
      </c>
      <c r="H1978">
        <v>0</v>
      </c>
      <c r="I1978" t="s">
        <v>40</v>
      </c>
      <c r="J1978">
        <v>52.7</v>
      </c>
      <c r="K1978" s="1">
        <v>44884</v>
      </c>
      <c r="L1978">
        <v>61</v>
      </c>
      <c r="M1978">
        <v>0.17</v>
      </c>
      <c r="N1978">
        <f>IF(E1978="",Data_Validation!$B$1,E1978)</f>
        <v>138.04</v>
      </c>
      <c r="O1978">
        <f>IF(J1978="",Data_Validation!$B$2,J1978)</f>
        <v>52.7</v>
      </c>
      <c r="P1978">
        <f t="shared" si="270"/>
        <v>2</v>
      </c>
      <c r="Q1978" s="2">
        <f>CustomerData[[#This Row],[avg_order_value_clean]]*CustomerData[[#This Row],[total_orders]]</f>
        <v>1242.3599999999999</v>
      </c>
      <c r="R1978" s="2" t="str">
        <f t="shared" si="278"/>
        <v>Inactive</v>
      </c>
      <c r="S1978" s="2" t="str">
        <f t="shared" si="271"/>
        <v>Low Risk</v>
      </c>
      <c r="T1978" s="2" t="str">
        <f t="shared" si="272"/>
        <v>25-34</v>
      </c>
      <c r="U1978" s="1">
        <f t="shared" ca="1" si="273"/>
        <v>1377</v>
      </c>
      <c r="V1978" s="2" t="str">
        <f t="shared" si="274"/>
        <v>Medium Loyalty</v>
      </c>
      <c r="W1978" s="2" t="str">
        <f t="shared" si="275"/>
        <v>Legitimate</v>
      </c>
      <c r="X1978" s="2" t="str">
        <f>IF(Q1978&lt;Data_Validation!$B$8,"Low Value",IF(Q1978&lt;Data_Validation!$B$9,"Medium Value","High Value"))</f>
        <v>Low Value</v>
      </c>
      <c r="Y1978" s="2" t="str">
        <f t="shared" si="276"/>
        <v>Stable</v>
      </c>
      <c r="Z1978" s="2" t="str">
        <f t="shared" si="277"/>
        <v>Check Data</v>
      </c>
    </row>
    <row r="1979" spans="1:26" x14ac:dyDescent="0.3">
      <c r="A1979" t="s">
        <v>77</v>
      </c>
      <c r="B1979">
        <v>67</v>
      </c>
      <c r="C1979" t="s">
        <v>21</v>
      </c>
      <c r="D1979" t="s">
        <v>52</v>
      </c>
      <c r="E1979">
        <v>60.8</v>
      </c>
      <c r="F1979">
        <v>10</v>
      </c>
      <c r="G1979">
        <v>219</v>
      </c>
      <c r="H1979">
        <v>0</v>
      </c>
      <c r="I1979" t="s">
        <v>19</v>
      </c>
      <c r="J1979">
        <v>40.1</v>
      </c>
      <c r="K1979" s="1">
        <v>45734</v>
      </c>
      <c r="L1979">
        <v>31</v>
      </c>
      <c r="M1979">
        <v>0.23</v>
      </c>
      <c r="N1979">
        <f>IF(E1979="",Data_Validation!$B$1,E1979)</f>
        <v>60.8</v>
      </c>
      <c r="O1979">
        <f>IF(J1979="",Data_Validation!$B$2,J1979)</f>
        <v>40.1</v>
      </c>
      <c r="P1979">
        <f t="shared" si="270"/>
        <v>2</v>
      </c>
      <c r="Q1979" s="2">
        <f>CustomerData[[#This Row],[avg_order_value_clean]]*CustomerData[[#This Row],[total_orders]]</f>
        <v>608</v>
      </c>
      <c r="R1979" s="2" t="str">
        <f t="shared" si="278"/>
        <v>Inactive</v>
      </c>
      <c r="S1979" s="2" t="str">
        <f t="shared" si="271"/>
        <v>Medium Risk</v>
      </c>
      <c r="T1979" s="2" t="str">
        <f t="shared" si="272"/>
        <v>55+</v>
      </c>
      <c r="U1979" s="1">
        <f t="shared" ca="1" si="273"/>
        <v>527</v>
      </c>
      <c r="V1979" s="2" t="str">
        <f t="shared" si="274"/>
        <v>Low Loyalty</v>
      </c>
      <c r="W1979" s="2" t="str">
        <f t="shared" si="275"/>
        <v>Legitimate</v>
      </c>
      <c r="X1979" s="2" t="str">
        <f>IF(Q1979&lt;Data_Validation!$B$8,"Low Value",IF(Q1979&lt;Data_Validation!$B$9,"Medium Value","High Value"))</f>
        <v>Low Value</v>
      </c>
      <c r="Y1979" s="2" t="str">
        <f t="shared" si="276"/>
        <v>Stable</v>
      </c>
      <c r="Z1979" s="2" t="str">
        <f t="shared" si="277"/>
        <v>Check Data</v>
      </c>
    </row>
    <row r="1980" spans="1:26" x14ac:dyDescent="0.3">
      <c r="A1980" t="s">
        <v>1597</v>
      </c>
      <c r="B1980">
        <v>29</v>
      </c>
      <c r="C1980" t="s">
        <v>14</v>
      </c>
      <c r="D1980" t="s">
        <v>35</v>
      </c>
      <c r="E1980">
        <v>150.41</v>
      </c>
      <c r="F1980">
        <v>8</v>
      </c>
      <c r="G1980">
        <v>182</v>
      </c>
      <c r="H1980">
        <v>0</v>
      </c>
      <c r="I1980" t="s">
        <v>29</v>
      </c>
      <c r="J1980">
        <v>41.8</v>
      </c>
      <c r="K1980" s="1">
        <v>44751</v>
      </c>
      <c r="L1980">
        <v>38</v>
      </c>
      <c r="M1980">
        <v>0.21</v>
      </c>
      <c r="N1980">
        <f>IF(E1980="",Data_Validation!$B$1,E1980)</f>
        <v>150.41</v>
      </c>
      <c r="O1980">
        <f>IF(J1980="",Data_Validation!$B$2,J1980)</f>
        <v>41.8</v>
      </c>
      <c r="P1980">
        <f t="shared" si="270"/>
        <v>3</v>
      </c>
      <c r="Q1980" s="2">
        <f>CustomerData[[#This Row],[avg_order_value_clean]]*CustomerData[[#This Row],[total_orders]]</f>
        <v>1203.28</v>
      </c>
      <c r="R1980" s="2" t="str">
        <f t="shared" si="278"/>
        <v>Inactive</v>
      </c>
      <c r="S1980" s="2" t="str">
        <f t="shared" si="271"/>
        <v>Medium Risk</v>
      </c>
      <c r="T1980" s="2" t="str">
        <f t="shared" si="272"/>
        <v>25-34</v>
      </c>
      <c r="U1980" s="1">
        <f t="shared" ca="1" si="273"/>
        <v>1510</v>
      </c>
      <c r="V1980" s="2" t="str">
        <f t="shared" si="274"/>
        <v>Low Loyalty</v>
      </c>
      <c r="W1980" s="2" t="str">
        <f t="shared" si="275"/>
        <v>Legitimate</v>
      </c>
      <c r="X1980" s="2" t="str">
        <f>IF(Q1980&lt;Data_Validation!$B$8,"Low Value",IF(Q1980&lt;Data_Validation!$B$9,"Medium Value","High Value"))</f>
        <v>Low Value</v>
      </c>
      <c r="Y1980" s="2" t="str">
        <f t="shared" si="276"/>
        <v>Stable</v>
      </c>
      <c r="Z1980" s="2" t="str">
        <f t="shared" si="277"/>
        <v>Check Data</v>
      </c>
    </row>
    <row r="1981" spans="1:26" x14ac:dyDescent="0.3">
      <c r="A1981" t="s">
        <v>1793</v>
      </c>
      <c r="B1981">
        <v>53</v>
      </c>
      <c r="C1981" t="s">
        <v>14</v>
      </c>
      <c r="D1981" t="s">
        <v>18</v>
      </c>
      <c r="E1981">
        <v>80.25</v>
      </c>
      <c r="F1981">
        <v>8</v>
      </c>
      <c r="G1981">
        <v>259</v>
      </c>
      <c r="H1981">
        <v>0</v>
      </c>
      <c r="I1981" t="s">
        <v>19</v>
      </c>
      <c r="J1981">
        <v>47.6</v>
      </c>
      <c r="K1981" s="1">
        <v>44017</v>
      </c>
      <c r="L1981">
        <v>29</v>
      </c>
      <c r="M1981">
        <v>0.3</v>
      </c>
      <c r="N1981">
        <f>IF(E1981="",Data_Validation!$B$1,E1981)</f>
        <v>80.25</v>
      </c>
      <c r="O1981">
        <f>IF(J1981="",Data_Validation!$B$2,J1981)</f>
        <v>47.6</v>
      </c>
      <c r="P1981">
        <f t="shared" si="270"/>
        <v>1</v>
      </c>
      <c r="Q1981" s="2">
        <f>CustomerData[[#This Row],[avg_order_value_clean]]*CustomerData[[#This Row],[total_orders]]</f>
        <v>642</v>
      </c>
      <c r="R1981" s="2" t="str">
        <f t="shared" si="278"/>
        <v>Inactive</v>
      </c>
      <c r="S1981" s="2" t="str">
        <f t="shared" si="271"/>
        <v>Medium Risk</v>
      </c>
      <c r="T1981" s="2" t="str">
        <f t="shared" si="272"/>
        <v>45-54</v>
      </c>
      <c r="U1981" s="1">
        <f t="shared" ca="1" si="273"/>
        <v>2244</v>
      </c>
      <c r="V1981" s="2" t="str">
        <f t="shared" si="274"/>
        <v>Low Loyalty</v>
      </c>
      <c r="W1981" s="2" t="str">
        <f t="shared" si="275"/>
        <v>Legitimate</v>
      </c>
      <c r="X1981" s="2" t="str">
        <f>IF(Q1981&lt;Data_Validation!$B$8,"Low Value",IF(Q1981&lt;Data_Validation!$B$9,"Medium Value","High Value"))</f>
        <v>Low Value</v>
      </c>
      <c r="Y1981" s="2" t="str">
        <f t="shared" si="276"/>
        <v>Stable</v>
      </c>
      <c r="Z1981" s="2" t="str">
        <f t="shared" si="277"/>
        <v>Check Data</v>
      </c>
    </row>
    <row r="1982" spans="1:26" x14ac:dyDescent="0.3">
      <c r="A1982" t="s">
        <v>1794</v>
      </c>
      <c r="B1982">
        <v>71</v>
      </c>
      <c r="C1982" t="s">
        <v>25</v>
      </c>
      <c r="D1982" t="s">
        <v>15</v>
      </c>
      <c r="E1982">
        <v>85.34</v>
      </c>
      <c r="F1982">
        <v>8</v>
      </c>
      <c r="G1982">
        <v>11</v>
      </c>
      <c r="H1982">
        <v>0</v>
      </c>
      <c r="I1982" t="s">
        <v>16</v>
      </c>
      <c r="J1982">
        <v>10</v>
      </c>
      <c r="K1982" s="1">
        <v>45135</v>
      </c>
      <c r="L1982">
        <v>78</v>
      </c>
      <c r="M1982">
        <v>0.6</v>
      </c>
      <c r="N1982">
        <f>IF(E1982="",Data_Validation!$B$1,E1982)</f>
        <v>85.34</v>
      </c>
      <c r="O1982">
        <f>IF(J1982="",Data_Validation!$B$2,J1982)</f>
        <v>10</v>
      </c>
      <c r="P1982">
        <f t="shared" si="270"/>
        <v>1</v>
      </c>
      <c r="Q1982" s="2">
        <f>CustomerData[[#This Row],[avg_order_value_clean]]*CustomerData[[#This Row],[total_orders]]</f>
        <v>682.72</v>
      </c>
      <c r="R1982" s="2" t="str">
        <f t="shared" si="278"/>
        <v>Active</v>
      </c>
      <c r="S1982" s="2" t="str">
        <f t="shared" si="271"/>
        <v>High Risk</v>
      </c>
      <c r="T1982" s="2" t="str">
        <f t="shared" si="272"/>
        <v>55+</v>
      </c>
      <c r="U1982" s="1">
        <f t="shared" ca="1" si="273"/>
        <v>1126</v>
      </c>
      <c r="V1982" s="2" t="str">
        <f t="shared" si="274"/>
        <v>High Loyalty</v>
      </c>
      <c r="W1982" s="2" t="str">
        <f t="shared" si="275"/>
        <v>Legitimate</v>
      </c>
      <c r="X1982" s="2" t="str">
        <f>IF(Q1982&lt;Data_Validation!$B$8,"Low Value",IF(Q1982&lt;Data_Validation!$B$9,"Medium Value","High Value"))</f>
        <v>Low Value</v>
      </c>
      <c r="Y1982" s="2" t="str">
        <f t="shared" si="276"/>
        <v>At Risk - Develop</v>
      </c>
      <c r="Z1982" s="2" t="str">
        <f t="shared" si="277"/>
        <v>Check Data</v>
      </c>
    </row>
    <row r="1983" spans="1:26" x14ac:dyDescent="0.3">
      <c r="A1983" t="s">
        <v>1795</v>
      </c>
      <c r="B1983">
        <v>38</v>
      </c>
      <c r="C1983" t="s">
        <v>21</v>
      </c>
      <c r="D1983" t="s">
        <v>22</v>
      </c>
      <c r="E1983">
        <v>46.98</v>
      </c>
      <c r="F1983">
        <v>11</v>
      </c>
      <c r="G1983">
        <v>339</v>
      </c>
      <c r="H1983">
        <v>0</v>
      </c>
      <c r="I1983" t="s">
        <v>29</v>
      </c>
      <c r="J1983">
        <v>79.099999999999994</v>
      </c>
      <c r="K1983" s="1">
        <v>45275</v>
      </c>
      <c r="L1983">
        <v>43</v>
      </c>
      <c r="M1983">
        <v>0.15</v>
      </c>
      <c r="N1983">
        <f>IF(E1983="",Data_Validation!$B$1,E1983)</f>
        <v>46.98</v>
      </c>
      <c r="O1983">
        <f>IF(J1983="",Data_Validation!$B$2,J1983)</f>
        <v>79.099999999999994</v>
      </c>
      <c r="P1983">
        <f t="shared" si="270"/>
        <v>1</v>
      </c>
      <c r="Q1983" s="2">
        <f>CustomerData[[#This Row],[avg_order_value_clean]]*CustomerData[[#This Row],[total_orders]]</f>
        <v>516.78</v>
      </c>
      <c r="R1983" s="2" t="str">
        <f t="shared" si="278"/>
        <v>Inactive</v>
      </c>
      <c r="S1983" s="2" t="str">
        <f t="shared" si="271"/>
        <v>Low Risk</v>
      </c>
      <c r="T1983" s="2" t="str">
        <f t="shared" si="272"/>
        <v>35-44</v>
      </c>
      <c r="U1983" s="1">
        <f t="shared" ca="1" si="273"/>
        <v>986</v>
      </c>
      <c r="V1983" s="2" t="str">
        <f t="shared" si="274"/>
        <v>Medium Loyalty</v>
      </c>
      <c r="W1983" s="2" t="str">
        <f t="shared" si="275"/>
        <v>Legitimate</v>
      </c>
      <c r="X1983" s="2" t="str">
        <f>IF(Q1983&lt;Data_Validation!$B$8,"Low Value",IF(Q1983&lt;Data_Validation!$B$9,"Medium Value","High Value"))</f>
        <v>Low Value</v>
      </c>
      <c r="Y1983" s="2" t="str">
        <f t="shared" si="276"/>
        <v>Stable</v>
      </c>
      <c r="Z1983" s="2" t="str">
        <f t="shared" si="277"/>
        <v>Check Data</v>
      </c>
    </row>
    <row r="1984" spans="1:26" x14ac:dyDescent="0.3">
      <c r="A1984" t="s">
        <v>1796</v>
      </c>
      <c r="B1984">
        <v>66</v>
      </c>
      <c r="C1984" t="s">
        <v>14</v>
      </c>
      <c r="D1984" t="s">
        <v>52</v>
      </c>
      <c r="E1984">
        <v>43.76</v>
      </c>
      <c r="F1984">
        <v>15</v>
      </c>
      <c r="G1984">
        <v>359</v>
      </c>
      <c r="H1984">
        <v>0</v>
      </c>
      <c r="I1984" t="s">
        <v>29</v>
      </c>
      <c r="J1984">
        <v>37.700000000000003</v>
      </c>
      <c r="K1984" s="1">
        <v>45068</v>
      </c>
      <c r="L1984">
        <v>23</v>
      </c>
      <c r="M1984">
        <v>0.53</v>
      </c>
      <c r="N1984">
        <f>IF(E1984="",Data_Validation!$B$1,E1984)</f>
        <v>43.76</v>
      </c>
      <c r="O1984">
        <f>IF(J1984="",Data_Validation!$B$2,J1984)</f>
        <v>37.700000000000003</v>
      </c>
      <c r="P1984">
        <f t="shared" si="270"/>
        <v>2</v>
      </c>
      <c r="Q1984" s="2">
        <f>CustomerData[[#This Row],[avg_order_value_clean]]*CustomerData[[#This Row],[total_orders]]</f>
        <v>656.4</v>
      </c>
      <c r="R1984" s="2" t="str">
        <f t="shared" si="278"/>
        <v>Inactive</v>
      </c>
      <c r="S1984" s="2" t="str">
        <f t="shared" si="271"/>
        <v>High Risk</v>
      </c>
      <c r="T1984" s="2" t="str">
        <f t="shared" si="272"/>
        <v>55+</v>
      </c>
      <c r="U1984" s="1">
        <f t="shared" ca="1" si="273"/>
        <v>1193</v>
      </c>
      <c r="V1984" s="2" t="str">
        <f t="shared" si="274"/>
        <v>Low Loyalty</v>
      </c>
      <c r="W1984" s="2" t="str">
        <f t="shared" si="275"/>
        <v>Legitimate</v>
      </c>
      <c r="X1984" s="2" t="str">
        <f>IF(Q1984&lt;Data_Validation!$B$8,"Low Value",IF(Q1984&lt;Data_Validation!$B$9,"Medium Value","High Value"))</f>
        <v>Low Value</v>
      </c>
      <c r="Y1984" s="2" t="str">
        <f t="shared" si="276"/>
        <v>At Risk - Develop</v>
      </c>
      <c r="Z1984" s="2" t="str">
        <f t="shared" si="277"/>
        <v>Check Data</v>
      </c>
    </row>
    <row r="1985" spans="1:26" x14ac:dyDescent="0.3">
      <c r="A1985" t="s">
        <v>76</v>
      </c>
      <c r="B1985">
        <v>64</v>
      </c>
      <c r="C1985" t="s">
        <v>14</v>
      </c>
      <c r="D1985" t="s">
        <v>37</v>
      </c>
      <c r="E1985">
        <v>47.61</v>
      </c>
      <c r="F1985">
        <v>14</v>
      </c>
      <c r="G1985">
        <v>245</v>
      </c>
      <c r="H1985">
        <v>0</v>
      </c>
      <c r="I1985" t="s">
        <v>23</v>
      </c>
      <c r="J1985">
        <v>24.5</v>
      </c>
      <c r="K1985" s="1">
        <v>45308</v>
      </c>
      <c r="L1985">
        <v>25</v>
      </c>
      <c r="M1985">
        <v>0.2</v>
      </c>
      <c r="N1985">
        <f>IF(E1985="",Data_Validation!$B$1,E1985)</f>
        <v>47.61</v>
      </c>
      <c r="O1985">
        <f>IF(J1985="",Data_Validation!$B$2,J1985)</f>
        <v>24.5</v>
      </c>
      <c r="P1985">
        <f t="shared" si="270"/>
        <v>3</v>
      </c>
      <c r="Q1985" s="2">
        <f>CustomerData[[#This Row],[avg_order_value_clean]]*CustomerData[[#This Row],[total_orders]]</f>
        <v>666.54</v>
      </c>
      <c r="R1985" s="2" t="str">
        <f t="shared" si="278"/>
        <v>Inactive</v>
      </c>
      <c r="S1985" s="2" t="str">
        <f t="shared" si="271"/>
        <v>Medium Risk</v>
      </c>
      <c r="T1985" s="2" t="str">
        <f t="shared" si="272"/>
        <v>55+</v>
      </c>
      <c r="U1985" s="1">
        <f t="shared" ca="1" si="273"/>
        <v>953</v>
      </c>
      <c r="V1985" s="2" t="str">
        <f t="shared" si="274"/>
        <v>Low Loyalty</v>
      </c>
      <c r="W1985" s="2" t="str">
        <f t="shared" si="275"/>
        <v>Legitimate</v>
      </c>
      <c r="X1985" s="2" t="str">
        <f>IF(Q1985&lt;Data_Validation!$B$8,"Low Value",IF(Q1985&lt;Data_Validation!$B$9,"Medium Value","High Value"))</f>
        <v>Low Value</v>
      </c>
      <c r="Y1985" s="2" t="str">
        <f t="shared" si="276"/>
        <v>Stable</v>
      </c>
      <c r="Z1985" s="2" t="str">
        <f t="shared" si="277"/>
        <v>Check Data</v>
      </c>
    </row>
    <row r="1986" spans="1:26" x14ac:dyDescent="0.3">
      <c r="A1986" t="s">
        <v>1797</v>
      </c>
      <c r="B1986">
        <v>23</v>
      </c>
      <c r="C1986" t="s">
        <v>21</v>
      </c>
      <c r="D1986" t="s">
        <v>37</v>
      </c>
      <c r="E1986">
        <v>82.35</v>
      </c>
      <c r="F1986">
        <v>9</v>
      </c>
      <c r="G1986">
        <v>249</v>
      </c>
      <c r="H1986">
        <v>0</v>
      </c>
      <c r="I1986" t="s">
        <v>23</v>
      </c>
      <c r="J1986">
        <v>31.8</v>
      </c>
      <c r="K1986" s="1">
        <v>44424</v>
      </c>
      <c r="L1986">
        <v>28</v>
      </c>
      <c r="M1986">
        <v>0.14000000000000001</v>
      </c>
      <c r="N1986">
        <f>IF(E1986="",Data_Validation!$B$1,E1986)</f>
        <v>82.35</v>
      </c>
      <c r="O1986">
        <f>IF(J1986="",Data_Validation!$B$2,J1986)</f>
        <v>31.8</v>
      </c>
      <c r="P1986">
        <f t="shared" ref="P1986:P2049" si="279">COUNTIF($A$2:$A$5001,A1986)</f>
        <v>1</v>
      </c>
      <c r="Q1986" s="2">
        <f>CustomerData[[#This Row],[avg_order_value_clean]]*CustomerData[[#This Row],[total_orders]]</f>
        <v>741.15</v>
      </c>
      <c r="R1986" s="2" t="str">
        <f t="shared" si="278"/>
        <v>Inactive</v>
      </c>
      <c r="S1986" s="2" t="str">
        <f t="shared" ref="S1986:S2049" si="280">IF(M1986&lt;0.2,"Low Risk",IF(M1986&lt;0.5,"Medium Risk","High Risk"))</f>
        <v>Low Risk</v>
      </c>
      <c r="T1986" s="2" t="str">
        <f t="shared" ref="T1986:T2049" si="281">IF(B1986&lt;25,"Under 25",IF(B1986&lt;35,"25-34",IF(B1986&lt;45,"35-44",IF(B1986&lt;55,"45-54","55+"))))</f>
        <v>Under 25</v>
      </c>
      <c r="U1986" s="1">
        <f t="shared" ref="U1986:U2049" ca="1" si="282">TODAY()-K1986</f>
        <v>1837</v>
      </c>
      <c r="V1986" s="2" t="str">
        <f t="shared" ref="V1986:V2049" si="283">IF(L1986&lt;40,"Low Loyalty",IF(L1986&lt;70,"Medium Loyalty","High Loyalty"))</f>
        <v>Low Loyalty</v>
      </c>
      <c r="W1986" s="2" t="str">
        <f t="shared" ref="W1986:W2049" si="284">IF(H1986=1,"Fraudulent","Legitimate")</f>
        <v>Legitimate</v>
      </c>
      <c r="X1986" s="2" t="str">
        <f>IF(Q1986&lt;Data_Validation!$B$8,"Low Value",IF(Q1986&lt;Data_Validation!$B$9,"Medium Value","High Value"))</f>
        <v>Low Value</v>
      </c>
      <c r="Y1986" s="2" t="str">
        <f t="shared" ref="Y1986:Y2049" si="285">IF(AND(X1986="High Value",S1986="High Risk"),"Critical - Retain",IF(AND(X1986="High Value",S1986&lt;&gt;"High Risk"),"High Value - Maintain",IF(AND(X1986&lt;&gt;"High Value",S1986="High Risk"),"At Risk - Develop","Stable")))</f>
        <v>Stable</v>
      </c>
      <c r="Z1986" s="2" t="str">
        <f t="shared" ref="Z1986:Z2049" si="286">IF(OR(B1986&lt;18,F1986&lt;0,N1986&lt;0,O1986&lt;0,O1986&gt;1,M1986&lt;0,M1986&gt;1),"Check Data","Valid")</f>
        <v>Check Data</v>
      </c>
    </row>
    <row r="1987" spans="1:26" x14ac:dyDescent="0.3">
      <c r="A1987" t="s">
        <v>1712</v>
      </c>
      <c r="B1987">
        <v>65</v>
      </c>
      <c r="C1987" t="s">
        <v>14</v>
      </c>
      <c r="D1987" t="s">
        <v>44</v>
      </c>
      <c r="E1987">
        <v>49.53</v>
      </c>
      <c r="F1987">
        <v>6</v>
      </c>
      <c r="G1987">
        <v>57</v>
      </c>
      <c r="H1987">
        <v>0</v>
      </c>
      <c r="I1987" t="s">
        <v>19</v>
      </c>
      <c r="J1987">
        <v>61.2</v>
      </c>
      <c r="K1987" s="1">
        <v>44046</v>
      </c>
      <c r="L1987">
        <v>99</v>
      </c>
      <c r="M1987">
        <v>0.2</v>
      </c>
      <c r="N1987">
        <f>IF(E1987="",Data_Validation!$B$1,E1987)</f>
        <v>49.53</v>
      </c>
      <c r="O1987">
        <f>IF(J1987="",Data_Validation!$B$2,J1987)</f>
        <v>61.2</v>
      </c>
      <c r="P1987">
        <f t="shared" si="279"/>
        <v>2</v>
      </c>
      <c r="Q1987" s="2">
        <f>CustomerData[[#This Row],[avg_order_value_clean]]*CustomerData[[#This Row],[total_orders]]</f>
        <v>297.18</v>
      </c>
      <c r="R1987" s="2" t="str">
        <f t="shared" ref="R1987:R2050" si="287">IF(G1987&lt;=30,"Active",IF(G1987&lt;=90,"At Risk","Inactive"))</f>
        <v>At Risk</v>
      </c>
      <c r="S1987" s="2" t="str">
        <f t="shared" si="280"/>
        <v>Medium Risk</v>
      </c>
      <c r="T1987" s="2" t="str">
        <f t="shared" si="281"/>
        <v>55+</v>
      </c>
      <c r="U1987" s="1">
        <f t="shared" ca="1" si="282"/>
        <v>2215</v>
      </c>
      <c r="V1987" s="2" t="str">
        <f t="shared" si="283"/>
        <v>High Loyalty</v>
      </c>
      <c r="W1987" s="2" t="str">
        <f t="shared" si="284"/>
        <v>Legitimate</v>
      </c>
      <c r="X1987" s="2" t="str">
        <f>IF(Q1987&lt;Data_Validation!$B$8,"Low Value",IF(Q1987&lt;Data_Validation!$B$9,"Medium Value","High Value"))</f>
        <v>Low Value</v>
      </c>
      <c r="Y1987" s="2" t="str">
        <f t="shared" si="285"/>
        <v>Stable</v>
      </c>
      <c r="Z1987" s="2" t="str">
        <f t="shared" si="286"/>
        <v>Check Data</v>
      </c>
    </row>
    <row r="1988" spans="1:26" x14ac:dyDescent="0.3">
      <c r="A1988" t="s">
        <v>1024</v>
      </c>
      <c r="B1988">
        <v>66</v>
      </c>
      <c r="C1988" t="s">
        <v>14</v>
      </c>
      <c r="D1988" t="s">
        <v>18</v>
      </c>
      <c r="E1988">
        <v>87.14</v>
      </c>
      <c r="F1988">
        <v>15</v>
      </c>
      <c r="G1988">
        <v>303</v>
      </c>
      <c r="H1988">
        <v>0</v>
      </c>
      <c r="I1988" t="s">
        <v>19</v>
      </c>
      <c r="J1988">
        <v>77.5</v>
      </c>
      <c r="K1988" s="1">
        <v>45021</v>
      </c>
      <c r="L1988">
        <v>94</v>
      </c>
      <c r="M1988">
        <v>0.13</v>
      </c>
      <c r="N1988">
        <f>IF(E1988="",Data_Validation!$B$1,E1988)</f>
        <v>87.14</v>
      </c>
      <c r="O1988">
        <f>IF(J1988="",Data_Validation!$B$2,J1988)</f>
        <v>77.5</v>
      </c>
      <c r="P1988">
        <f t="shared" si="279"/>
        <v>2</v>
      </c>
      <c r="Q1988" s="2">
        <f>CustomerData[[#This Row],[avg_order_value_clean]]*CustomerData[[#This Row],[total_orders]]</f>
        <v>1307.0999999999999</v>
      </c>
      <c r="R1988" s="2" t="str">
        <f t="shared" si="287"/>
        <v>Inactive</v>
      </c>
      <c r="S1988" s="2" t="str">
        <f t="shared" si="280"/>
        <v>Low Risk</v>
      </c>
      <c r="T1988" s="2" t="str">
        <f t="shared" si="281"/>
        <v>55+</v>
      </c>
      <c r="U1988" s="1">
        <f t="shared" ca="1" si="282"/>
        <v>1240</v>
      </c>
      <c r="V1988" s="2" t="str">
        <f t="shared" si="283"/>
        <v>High Loyalty</v>
      </c>
      <c r="W1988" s="2" t="str">
        <f t="shared" si="284"/>
        <v>Legitimate</v>
      </c>
      <c r="X1988" s="2" t="str">
        <f>IF(Q1988&lt;Data_Validation!$B$8,"Low Value",IF(Q1988&lt;Data_Validation!$B$9,"Medium Value","High Value"))</f>
        <v>Low Value</v>
      </c>
      <c r="Y1988" s="2" t="str">
        <f t="shared" si="285"/>
        <v>Stable</v>
      </c>
      <c r="Z1988" s="2" t="str">
        <f t="shared" si="286"/>
        <v>Check Data</v>
      </c>
    </row>
    <row r="1989" spans="1:26" x14ac:dyDescent="0.3">
      <c r="A1989" t="s">
        <v>1798</v>
      </c>
      <c r="B1989">
        <v>20</v>
      </c>
      <c r="C1989" t="s">
        <v>14</v>
      </c>
      <c r="D1989" t="s">
        <v>26</v>
      </c>
      <c r="E1989">
        <v>77.31</v>
      </c>
      <c r="F1989">
        <v>9</v>
      </c>
      <c r="G1989">
        <v>0</v>
      </c>
      <c r="H1989">
        <v>0</v>
      </c>
      <c r="I1989" t="s">
        <v>40</v>
      </c>
      <c r="J1989">
        <v>15.3</v>
      </c>
      <c r="K1989" s="1">
        <v>44280</v>
      </c>
      <c r="L1989">
        <v>91</v>
      </c>
      <c r="M1989">
        <v>0.18</v>
      </c>
      <c r="N1989">
        <f>IF(E1989="",Data_Validation!$B$1,E1989)</f>
        <v>77.31</v>
      </c>
      <c r="O1989">
        <f>IF(J1989="",Data_Validation!$B$2,J1989)</f>
        <v>15.3</v>
      </c>
      <c r="P1989">
        <f t="shared" si="279"/>
        <v>1</v>
      </c>
      <c r="Q1989" s="2">
        <f>CustomerData[[#This Row],[avg_order_value_clean]]*CustomerData[[#This Row],[total_orders]]</f>
        <v>695.79</v>
      </c>
      <c r="R1989" s="2" t="str">
        <f t="shared" si="287"/>
        <v>Active</v>
      </c>
      <c r="S1989" s="2" t="str">
        <f t="shared" si="280"/>
        <v>Low Risk</v>
      </c>
      <c r="T1989" s="2" t="str">
        <f t="shared" si="281"/>
        <v>Under 25</v>
      </c>
      <c r="U1989" s="1">
        <f t="shared" ca="1" si="282"/>
        <v>1981</v>
      </c>
      <c r="V1989" s="2" t="str">
        <f t="shared" si="283"/>
        <v>High Loyalty</v>
      </c>
      <c r="W1989" s="2" t="str">
        <f t="shared" si="284"/>
        <v>Legitimate</v>
      </c>
      <c r="X1989" s="2" t="str">
        <f>IF(Q1989&lt;Data_Validation!$B$8,"Low Value",IF(Q1989&lt;Data_Validation!$B$9,"Medium Value","High Value"))</f>
        <v>Low Value</v>
      </c>
      <c r="Y1989" s="2" t="str">
        <f t="shared" si="285"/>
        <v>Stable</v>
      </c>
      <c r="Z1989" s="2" t="str">
        <f t="shared" si="286"/>
        <v>Check Data</v>
      </c>
    </row>
    <row r="1990" spans="1:26" x14ac:dyDescent="0.3">
      <c r="A1990" t="s">
        <v>1799</v>
      </c>
      <c r="B1990">
        <v>27</v>
      </c>
      <c r="C1990" t="s">
        <v>21</v>
      </c>
      <c r="D1990" t="s">
        <v>15</v>
      </c>
      <c r="E1990">
        <v>205.57</v>
      </c>
      <c r="F1990">
        <v>7</v>
      </c>
      <c r="G1990">
        <v>360</v>
      </c>
      <c r="H1990">
        <v>0</v>
      </c>
      <c r="I1990" t="s">
        <v>40</v>
      </c>
      <c r="J1990">
        <v>59.3</v>
      </c>
      <c r="K1990" s="1">
        <v>44215</v>
      </c>
      <c r="L1990">
        <v>72</v>
      </c>
      <c r="M1990">
        <v>0.19</v>
      </c>
      <c r="N1990">
        <f>IF(E1990="",Data_Validation!$B$1,E1990)</f>
        <v>205.57</v>
      </c>
      <c r="O1990">
        <f>IF(J1990="",Data_Validation!$B$2,J1990)</f>
        <v>59.3</v>
      </c>
      <c r="P1990">
        <f t="shared" si="279"/>
        <v>1</v>
      </c>
      <c r="Q1990" s="2">
        <f>CustomerData[[#This Row],[avg_order_value_clean]]*CustomerData[[#This Row],[total_orders]]</f>
        <v>1438.99</v>
      </c>
      <c r="R1990" s="2" t="str">
        <f t="shared" si="287"/>
        <v>Inactive</v>
      </c>
      <c r="S1990" s="2" t="str">
        <f t="shared" si="280"/>
        <v>Low Risk</v>
      </c>
      <c r="T1990" s="2" t="str">
        <f t="shared" si="281"/>
        <v>25-34</v>
      </c>
      <c r="U1990" s="1">
        <f t="shared" ca="1" si="282"/>
        <v>2046</v>
      </c>
      <c r="V1990" s="2" t="str">
        <f t="shared" si="283"/>
        <v>High Loyalty</v>
      </c>
      <c r="W1990" s="2" t="str">
        <f t="shared" si="284"/>
        <v>Legitimate</v>
      </c>
      <c r="X1990" s="2" t="str">
        <f>IF(Q1990&lt;Data_Validation!$B$8,"Low Value",IF(Q1990&lt;Data_Validation!$B$9,"Medium Value","High Value"))</f>
        <v>Low Value</v>
      </c>
      <c r="Y1990" s="2" t="str">
        <f t="shared" si="285"/>
        <v>Stable</v>
      </c>
      <c r="Z1990" s="2" t="str">
        <f t="shared" si="286"/>
        <v>Check Data</v>
      </c>
    </row>
    <row r="1991" spans="1:26" x14ac:dyDescent="0.3">
      <c r="A1991" t="s">
        <v>1800</v>
      </c>
      <c r="B1991">
        <v>22</v>
      </c>
      <c r="C1991" t="s">
        <v>14</v>
      </c>
      <c r="D1991" t="s">
        <v>52</v>
      </c>
      <c r="E1991">
        <v>73.38</v>
      </c>
      <c r="F1991">
        <v>12</v>
      </c>
      <c r="G1991">
        <v>202</v>
      </c>
      <c r="H1991">
        <v>0</v>
      </c>
      <c r="I1991" t="s">
        <v>40</v>
      </c>
      <c r="J1991">
        <v>42.2</v>
      </c>
      <c r="K1991" s="1">
        <v>45296</v>
      </c>
      <c r="L1991">
        <v>83</v>
      </c>
      <c r="M1991">
        <v>0.35</v>
      </c>
      <c r="N1991">
        <f>IF(E1991="",Data_Validation!$B$1,E1991)</f>
        <v>73.38</v>
      </c>
      <c r="O1991">
        <f>IF(J1991="",Data_Validation!$B$2,J1991)</f>
        <v>42.2</v>
      </c>
      <c r="P1991">
        <f t="shared" si="279"/>
        <v>1</v>
      </c>
      <c r="Q1991" s="2">
        <f>CustomerData[[#This Row],[avg_order_value_clean]]*CustomerData[[#This Row],[total_orders]]</f>
        <v>880.56</v>
      </c>
      <c r="R1991" s="2" t="str">
        <f t="shared" si="287"/>
        <v>Inactive</v>
      </c>
      <c r="S1991" s="2" t="str">
        <f t="shared" si="280"/>
        <v>Medium Risk</v>
      </c>
      <c r="T1991" s="2" t="str">
        <f t="shared" si="281"/>
        <v>Under 25</v>
      </c>
      <c r="U1991" s="1">
        <f t="shared" ca="1" si="282"/>
        <v>965</v>
      </c>
      <c r="V1991" s="2" t="str">
        <f t="shared" si="283"/>
        <v>High Loyalty</v>
      </c>
      <c r="W1991" s="2" t="str">
        <f t="shared" si="284"/>
        <v>Legitimate</v>
      </c>
      <c r="X1991" s="2" t="str">
        <f>IF(Q1991&lt;Data_Validation!$B$8,"Low Value",IF(Q1991&lt;Data_Validation!$B$9,"Medium Value","High Value"))</f>
        <v>Low Value</v>
      </c>
      <c r="Y1991" s="2" t="str">
        <f t="shared" si="285"/>
        <v>Stable</v>
      </c>
      <c r="Z1991" s="2" t="str">
        <f t="shared" si="286"/>
        <v>Check Data</v>
      </c>
    </row>
    <row r="1992" spans="1:26" x14ac:dyDescent="0.3">
      <c r="A1992" t="s">
        <v>1801</v>
      </c>
      <c r="B1992">
        <v>63</v>
      </c>
      <c r="C1992" t="s">
        <v>14</v>
      </c>
      <c r="D1992" t="s">
        <v>52</v>
      </c>
      <c r="E1992">
        <v>71.180000000000007</v>
      </c>
      <c r="F1992">
        <v>9</v>
      </c>
      <c r="G1992">
        <v>43</v>
      </c>
      <c r="H1992">
        <v>0</v>
      </c>
      <c r="I1992" t="s">
        <v>29</v>
      </c>
      <c r="J1992">
        <v>86.2</v>
      </c>
      <c r="K1992" s="1">
        <v>45008</v>
      </c>
      <c r="L1992">
        <v>1</v>
      </c>
      <c r="M1992">
        <v>0.28999999999999998</v>
      </c>
      <c r="N1992">
        <f>IF(E1992="",Data_Validation!$B$1,E1992)</f>
        <v>71.180000000000007</v>
      </c>
      <c r="O1992">
        <f>IF(J1992="",Data_Validation!$B$2,J1992)</f>
        <v>86.2</v>
      </c>
      <c r="P1992">
        <f t="shared" si="279"/>
        <v>2</v>
      </c>
      <c r="Q1992" s="2">
        <f>CustomerData[[#This Row],[avg_order_value_clean]]*CustomerData[[#This Row],[total_orders]]</f>
        <v>640.62000000000012</v>
      </c>
      <c r="R1992" s="2" t="str">
        <f t="shared" si="287"/>
        <v>At Risk</v>
      </c>
      <c r="S1992" s="2" t="str">
        <f t="shared" si="280"/>
        <v>Medium Risk</v>
      </c>
      <c r="T1992" s="2" t="str">
        <f t="shared" si="281"/>
        <v>55+</v>
      </c>
      <c r="U1992" s="1">
        <f t="shared" ca="1" si="282"/>
        <v>1253</v>
      </c>
      <c r="V1992" s="2" t="str">
        <f t="shared" si="283"/>
        <v>Low Loyalty</v>
      </c>
      <c r="W1992" s="2" t="str">
        <f t="shared" si="284"/>
        <v>Legitimate</v>
      </c>
      <c r="X1992" s="2" t="str">
        <f>IF(Q1992&lt;Data_Validation!$B$8,"Low Value",IF(Q1992&lt;Data_Validation!$B$9,"Medium Value","High Value"))</f>
        <v>Low Value</v>
      </c>
      <c r="Y1992" s="2" t="str">
        <f t="shared" si="285"/>
        <v>Stable</v>
      </c>
      <c r="Z1992" s="2" t="str">
        <f t="shared" si="286"/>
        <v>Check Data</v>
      </c>
    </row>
    <row r="1993" spans="1:26" x14ac:dyDescent="0.3">
      <c r="A1993" t="s">
        <v>1802</v>
      </c>
      <c r="B1993">
        <v>43</v>
      </c>
      <c r="C1993" t="s">
        <v>21</v>
      </c>
      <c r="D1993" t="s">
        <v>26</v>
      </c>
      <c r="E1993">
        <v>91.3</v>
      </c>
      <c r="F1993">
        <v>12</v>
      </c>
      <c r="G1993">
        <v>318</v>
      </c>
      <c r="H1993">
        <v>0</v>
      </c>
      <c r="I1993" t="s">
        <v>16</v>
      </c>
      <c r="J1993">
        <v>94.9</v>
      </c>
      <c r="K1993" s="1">
        <v>45807</v>
      </c>
      <c r="L1993">
        <v>20</v>
      </c>
      <c r="M1993">
        <v>0.21</v>
      </c>
      <c r="N1993">
        <f>IF(E1993="",Data_Validation!$B$1,E1993)</f>
        <v>91.3</v>
      </c>
      <c r="O1993">
        <f>IF(J1993="",Data_Validation!$B$2,J1993)</f>
        <v>94.9</v>
      </c>
      <c r="P1993">
        <f t="shared" si="279"/>
        <v>2</v>
      </c>
      <c r="Q1993" s="2">
        <f>CustomerData[[#This Row],[avg_order_value_clean]]*CustomerData[[#This Row],[total_orders]]</f>
        <v>1095.5999999999999</v>
      </c>
      <c r="R1993" s="2" t="str">
        <f t="shared" si="287"/>
        <v>Inactive</v>
      </c>
      <c r="S1993" s="2" t="str">
        <f t="shared" si="280"/>
        <v>Medium Risk</v>
      </c>
      <c r="T1993" s="2" t="str">
        <f t="shared" si="281"/>
        <v>35-44</v>
      </c>
      <c r="U1993" s="1">
        <f t="shared" ca="1" si="282"/>
        <v>454</v>
      </c>
      <c r="V1993" s="2" t="str">
        <f t="shared" si="283"/>
        <v>Low Loyalty</v>
      </c>
      <c r="W1993" s="2" t="str">
        <f t="shared" si="284"/>
        <v>Legitimate</v>
      </c>
      <c r="X1993" s="2" t="str">
        <f>IF(Q1993&lt;Data_Validation!$B$8,"Low Value",IF(Q1993&lt;Data_Validation!$B$9,"Medium Value","High Value"))</f>
        <v>Low Value</v>
      </c>
      <c r="Y1993" s="2" t="str">
        <f t="shared" si="285"/>
        <v>Stable</v>
      </c>
      <c r="Z1993" s="2" t="str">
        <f t="shared" si="286"/>
        <v>Check Data</v>
      </c>
    </row>
    <row r="1994" spans="1:26" x14ac:dyDescent="0.3">
      <c r="A1994" t="s">
        <v>1803</v>
      </c>
      <c r="B1994">
        <v>78</v>
      </c>
      <c r="C1994" t="s">
        <v>21</v>
      </c>
      <c r="D1994" t="s">
        <v>26</v>
      </c>
      <c r="E1994">
        <v>78.75</v>
      </c>
      <c r="F1994">
        <v>11</v>
      </c>
      <c r="G1994">
        <v>94</v>
      </c>
      <c r="H1994">
        <v>0</v>
      </c>
      <c r="I1994" t="s">
        <v>19</v>
      </c>
      <c r="J1994">
        <v>67.900000000000006</v>
      </c>
      <c r="K1994" s="1">
        <v>45404</v>
      </c>
      <c r="L1994">
        <v>94</v>
      </c>
      <c r="M1994">
        <v>0.26</v>
      </c>
      <c r="N1994">
        <f>IF(E1994="",Data_Validation!$B$1,E1994)</f>
        <v>78.75</v>
      </c>
      <c r="O1994">
        <f>IF(J1994="",Data_Validation!$B$2,J1994)</f>
        <v>67.900000000000006</v>
      </c>
      <c r="P1994">
        <f t="shared" si="279"/>
        <v>1</v>
      </c>
      <c r="Q1994" s="2">
        <f>CustomerData[[#This Row],[avg_order_value_clean]]*CustomerData[[#This Row],[total_orders]]</f>
        <v>866.25</v>
      </c>
      <c r="R1994" s="2" t="str">
        <f t="shared" si="287"/>
        <v>Inactive</v>
      </c>
      <c r="S1994" s="2" t="str">
        <f t="shared" si="280"/>
        <v>Medium Risk</v>
      </c>
      <c r="T1994" s="2" t="str">
        <f t="shared" si="281"/>
        <v>55+</v>
      </c>
      <c r="U1994" s="1">
        <f t="shared" ca="1" si="282"/>
        <v>857</v>
      </c>
      <c r="V1994" s="2" t="str">
        <f t="shared" si="283"/>
        <v>High Loyalty</v>
      </c>
      <c r="W1994" s="2" t="str">
        <f t="shared" si="284"/>
        <v>Legitimate</v>
      </c>
      <c r="X1994" s="2" t="str">
        <f>IF(Q1994&lt;Data_Validation!$B$8,"Low Value",IF(Q1994&lt;Data_Validation!$B$9,"Medium Value","High Value"))</f>
        <v>Low Value</v>
      </c>
      <c r="Y1994" s="2" t="str">
        <f t="shared" si="285"/>
        <v>Stable</v>
      </c>
      <c r="Z1994" s="2" t="str">
        <f t="shared" si="286"/>
        <v>Check Data</v>
      </c>
    </row>
    <row r="1995" spans="1:26" x14ac:dyDescent="0.3">
      <c r="A1995" t="s">
        <v>1804</v>
      </c>
      <c r="B1995">
        <v>38</v>
      </c>
      <c r="C1995" t="s">
        <v>25</v>
      </c>
      <c r="D1995" t="s">
        <v>35</v>
      </c>
      <c r="E1995">
        <v>81.209999999999994</v>
      </c>
      <c r="F1995">
        <v>6</v>
      </c>
      <c r="G1995">
        <v>293</v>
      </c>
      <c r="H1995">
        <v>0</v>
      </c>
      <c r="I1995" t="s">
        <v>40</v>
      </c>
      <c r="J1995">
        <v>59</v>
      </c>
      <c r="K1995" s="1">
        <v>44050</v>
      </c>
      <c r="L1995">
        <v>29</v>
      </c>
      <c r="M1995">
        <v>0.02</v>
      </c>
      <c r="N1995">
        <f>IF(E1995="",Data_Validation!$B$1,E1995)</f>
        <v>81.209999999999994</v>
      </c>
      <c r="O1995">
        <f>IF(J1995="",Data_Validation!$B$2,J1995)</f>
        <v>59</v>
      </c>
      <c r="P1995">
        <f t="shared" si="279"/>
        <v>1</v>
      </c>
      <c r="Q1995" s="2">
        <f>CustomerData[[#This Row],[avg_order_value_clean]]*CustomerData[[#This Row],[total_orders]]</f>
        <v>487.26</v>
      </c>
      <c r="R1995" s="2" t="str">
        <f t="shared" si="287"/>
        <v>Inactive</v>
      </c>
      <c r="S1995" s="2" t="str">
        <f t="shared" si="280"/>
        <v>Low Risk</v>
      </c>
      <c r="T1995" s="2" t="str">
        <f t="shared" si="281"/>
        <v>35-44</v>
      </c>
      <c r="U1995" s="1">
        <f t="shared" ca="1" si="282"/>
        <v>2211</v>
      </c>
      <c r="V1995" s="2" t="str">
        <f t="shared" si="283"/>
        <v>Low Loyalty</v>
      </c>
      <c r="W1995" s="2" t="str">
        <f t="shared" si="284"/>
        <v>Legitimate</v>
      </c>
      <c r="X1995" s="2" t="str">
        <f>IF(Q1995&lt;Data_Validation!$B$8,"Low Value",IF(Q1995&lt;Data_Validation!$B$9,"Medium Value","High Value"))</f>
        <v>Low Value</v>
      </c>
      <c r="Y1995" s="2" t="str">
        <f t="shared" si="285"/>
        <v>Stable</v>
      </c>
      <c r="Z1995" s="2" t="str">
        <f t="shared" si="286"/>
        <v>Check Data</v>
      </c>
    </row>
    <row r="1996" spans="1:26" x14ac:dyDescent="0.3">
      <c r="A1996" t="s">
        <v>1072</v>
      </c>
      <c r="B1996">
        <v>62</v>
      </c>
      <c r="C1996" t="s">
        <v>14</v>
      </c>
      <c r="D1996" t="s">
        <v>22</v>
      </c>
      <c r="F1996">
        <v>8</v>
      </c>
      <c r="G1996">
        <v>8</v>
      </c>
      <c r="H1996">
        <v>0</v>
      </c>
      <c r="I1996" t="s">
        <v>29</v>
      </c>
      <c r="K1996" s="1">
        <v>44742</v>
      </c>
      <c r="L1996">
        <v>8</v>
      </c>
      <c r="M1996">
        <v>0.12</v>
      </c>
      <c r="N1996">
        <f>IF(E1996="",Data_Validation!$B$1,E1996)</f>
        <v>250</v>
      </c>
      <c r="O1996">
        <f>IF(J1996="",Data_Validation!$B$2,J1996)</f>
        <v>250</v>
      </c>
      <c r="P1996">
        <f t="shared" si="279"/>
        <v>2</v>
      </c>
      <c r="Q1996" s="2">
        <f>CustomerData[[#This Row],[avg_order_value_clean]]*CustomerData[[#This Row],[total_orders]]</f>
        <v>2000</v>
      </c>
      <c r="R1996" s="2" t="str">
        <f t="shared" si="287"/>
        <v>Active</v>
      </c>
      <c r="S1996" s="2" t="str">
        <f t="shared" si="280"/>
        <v>Low Risk</v>
      </c>
      <c r="T1996" s="2" t="str">
        <f t="shared" si="281"/>
        <v>55+</v>
      </c>
      <c r="U1996" s="1">
        <f t="shared" ca="1" si="282"/>
        <v>1519</v>
      </c>
      <c r="V1996" s="2" t="str">
        <f t="shared" si="283"/>
        <v>Low Loyalty</v>
      </c>
      <c r="W1996" s="2" t="str">
        <f t="shared" si="284"/>
        <v>Legitimate</v>
      </c>
      <c r="X1996" s="2" t="str">
        <f>IF(Q1996&lt;Data_Validation!$B$8,"Low Value",IF(Q1996&lt;Data_Validation!$B$9,"Medium Value","High Value"))</f>
        <v>High Value</v>
      </c>
      <c r="Y1996" s="2" t="str">
        <f t="shared" si="285"/>
        <v>High Value - Maintain</v>
      </c>
      <c r="Z1996" s="2" t="str">
        <f t="shared" si="286"/>
        <v>Check Data</v>
      </c>
    </row>
    <row r="1997" spans="1:26" x14ac:dyDescent="0.3">
      <c r="A1997" t="s">
        <v>1805</v>
      </c>
      <c r="B1997">
        <v>43</v>
      </c>
      <c r="C1997" t="s">
        <v>14</v>
      </c>
      <c r="D1997" t="s">
        <v>35</v>
      </c>
      <c r="E1997">
        <v>95.05</v>
      </c>
      <c r="F1997">
        <v>13</v>
      </c>
      <c r="G1997">
        <v>261</v>
      </c>
      <c r="H1997">
        <v>0</v>
      </c>
      <c r="I1997" t="s">
        <v>23</v>
      </c>
      <c r="J1997">
        <v>49.6</v>
      </c>
      <c r="K1997" s="1">
        <v>44819</v>
      </c>
      <c r="L1997">
        <v>62</v>
      </c>
      <c r="M1997">
        <v>0.26</v>
      </c>
      <c r="N1997">
        <f>IF(E1997="",Data_Validation!$B$1,E1997)</f>
        <v>95.05</v>
      </c>
      <c r="O1997">
        <f>IF(J1997="",Data_Validation!$B$2,J1997)</f>
        <v>49.6</v>
      </c>
      <c r="P1997">
        <f t="shared" si="279"/>
        <v>1</v>
      </c>
      <c r="Q1997" s="2">
        <f>CustomerData[[#This Row],[avg_order_value_clean]]*CustomerData[[#This Row],[total_orders]]</f>
        <v>1235.6499999999999</v>
      </c>
      <c r="R1997" s="2" t="str">
        <f t="shared" si="287"/>
        <v>Inactive</v>
      </c>
      <c r="S1997" s="2" t="str">
        <f t="shared" si="280"/>
        <v>Medium Risk</v>
      </c>
      <c r="T1997" s="2" t="str">
        <f t="shared" si="281"/>
        <v>35-44</v>
      </c>
      <c r="U1997" s="1">
        <f t="shared" ca="1" si="282"/>
        <v>1442</v>
      </c>
      <c r="V1997" s="2" t="str">
        <f t="shared" si="283"/>
        <v>Medium Loyalty</v>
      </c>
      <c r="W1997" s="2" t="str">
        <f t="shared" si="284"/>
        <v>Legitimate</v>
      </c>
      <c r="X1997" s="2" t="str">
        <f>IF(Q1997&lt;Data_Validation!$B$8,"Low Value",IF(Q1997&lt;Data_Validation!$B$9,"Medium Value","High Value"))</f>
        <v>Low Value</v>
      </c>
      <c r="Y1997" s="2" t="str">
        <f t="shared" si="285"/>
        <v>Stable</v>
      </c>
      <c r="Z1997" s="2" t="str">
        <f t="shared" si="286"/>
        <v>Check Data</v>
      </c>
    </row>
    <row r="1998" spans="1:26" x14ac:dyDescent="0.3">
      <c r="A1998" t="s">
        <v>1806</v>
      </c>
      <c r="B1998">
        <v>55</v>
      </c>
      <c r="C1998" t="s">
        <v>21</v>
      </c>
      <c r="D1998" t="s">
        <v>50</v>
      </c>
      <c r="E1998">
        <v>63.35</v>
      </c>
      <c r="F1998">
        <v>8</v>
      </c>
      <c r="G1998">
        <v>325</v>
      </c>
      <c r="H1998">
        <v>0</v>
      </c>
      <c r="I1998" t="s">
        <v>16</v>
      </c>
      <c r="J1998">
        <v>5.5</v>
      </c>
      <c r="K1998" s="1">
        <v>44506</v>
      </c>
      <c r="L1998">
        <v>14</v>
      </c>
      <c r="M1998">
        <v>0.38</v>
      </c>
      <c r="N1998">
        <f>IF(E1998="",Data_Validation!$B$1,E1998)</f>
        <v>63.35</v>
      </c>
      <c r="O1998">
        <f>IF(J1998="",Data_Validation!$B$2,J1998)</f>
        <v>5.5</v>
      </c>
      <c r="P1998">
        <f t="shared" si="279"/>
        <v>1</v>
      </c>
      <c r="Q1998" s="2">
        <f>CustomerData[[#This Row],[avg_order_value_clean]]*CustomerData[[#This Row],[total_orders]]</f>
        <v>506.8</v>
      </c>
      <c r="R1998" s="2" t="str">
        <f t="shared" si="287"/>
        <v>Inactive</v>
      </c>
      <c r="S1998" s="2" t="str">
        <f t="shared" si="280"/>
        <v>Medium Risk</v>
      </c>
      <c r="T1998" s="2" t="str">
        <f t="shared" si="281"/>
        <v>55+</v>
      </c>
      <c r="U1998" s="1">
        <f t="shared" ca="1" si="282"/>
        <v>1755</v>
      </c>
      <c r="V1998" s="2" t="str">
        <f t="shared" si="283"/>
        <v>Low Loyalty</v>
      </c>
      <c r="W1998" s="2" t="str">
        <f t="shared" si="284"/>
        <v>Legitimate</v>
      </c>
      <c r="X1998" s="2" t="str">
        <f>IF(Q1998&lt;Data_Validation!$B$8,"Low Value",IF(Q1998&lt;Data_Validation!$B$9,"Medium Value","High Value"))</f>
        <v>Low Value</v>
      </c>
      <c r="Y1998" s="2" t="str">
        <f t="shared" si="285"/>
        <v>Stable</v>
      </c>
      <c r="Z1998" s="2" t="str">
        <f t="shared" si="286"/>
        <v>Check Data</v>
      </c>
    </row>
    <row r="1999" spans="1:26" x14ac:dyDescent="0.3">
      <c r="A1999" t="s">
        <v>45</v>
      </c>
      <c r="B1999">
        <v>61</v>
      </c>
      <c r="C1999" t="s">
        <v>21</v>
      </c>
      <c r="D1999" t="s">
        <v>50</v>
      </c>
      <c r="E1999">
        <v>108.19</v>
      </c>
      <c r="F1999">
        <v>11</v>
      </c>
      <c r="G1999">
        <v>252</v>
      </c>
      <c r="H1999">
        <v>0</v>
      </c>
      <c r="I1999" t="s">
        <v>23</v>
      </c>
      <c r="J1999">
        <v>70.099999999999994</v>
      </c>
      <c r="K1999" s="1">
        <v>45573</v>
      </c>
      <c r="L1999">
        <v>38</v>
      </c>
      <c r="M1999">
        <v>0.36</v>
      </c>
      <c r="N1999">
        <f>IF(E1999="",Data_Validation!$B$1,E1999)</f>
        <v>108.19</v>
      </c>
      <c r="O1999">
        <f>IF(J1999="",Data_Validation!$B$2,J1999)</f>
        <v>70.099999999999994</v>
      </c>
      <c r="P1999">
        <f t="shared" si="279"/>
        <v>3</v>
      </c>
      <c r="Q1999" s="2">
        <f>CustomerData[[#This Row],[avg_order_value_clean]]*CustomerData[[#This Row],[total_orders]]</f>
        <v>1190.0899999999999</v>
      </c>
      <c r="R1999" s="2" t="str">
        <f t="shared" si="287"/>
        <v>Inactive</v>
      </c>
      <c r="S1999" s="2" t="str">
        <f t="shared" si="280"/>
        <v>Medium Risk</v>
      </c>
      <c r="T1999" s="2" t="str">
        <f t="shared" si="281"/>
        <v>55+</v>
      </c>
      <c r="U1999" s="1">
        <f t="shared" ca="1" si="282"/>
        <v>688</v>
      </c>
      <c r="V1999" s="2" t="str">
        <f t="shared" si="283"/>
        <v>Low Loyalty</v>
      </c>
      <c r="W1999" s="2" t="str">
        <f t="shared" si="284"/>
        <v>Legitimate</v>
      </c>
      <c r="X1999" s="2" t="str">
        <f>IF(Q1999&lt;Data_Validation!$B$8,"Low Value",IF(Q1999&lt;Data_Validation!$B$9,"Medium Value","High Value"))</f>
        <v>Low Value</v>
      </c>
      <c r="Y1999" s="2" t="str">
        <f t="shared" si="285"/>
        <v>Stable</v>
      </c>
      <c r="Z1999" s="2" t="str">
        <f t="shared" si="286"/>
        <v>Check Data</v>
      </c>
    </row>
    <row r="2000" spans="1:26" x14ac:dyDescent="0.3">
      <c r="A2000" t="s">
        <v>1807</v>
      </c>
      <c r="B2000">
        <v>43</v>
      </c>
      <c r="C2000" t="s">
        <v>21</v>
      </c>
      <c r="D2000" t="s">
        <v>18</v>
      </c>
      <c r="E2000">
        <v>124.64</v>
      </c>
      <c r="F2000">
        <v>7</v>
      </c>
      <c r="G2000">
        <v>307</v>
      </c>
      <c r="H2000">
        <v>0</v>
      </c>
      <c r="I2000" t="s">
        <v>23</v>
      </c>
      <c r="J2000">
        <v>58</v>
      </c>
      <c r="K2000" s="1">
        <v>44968</v>
      </c>
      <c r="L2000">
        <v>3</v>
      </c>
      <c r="M2000">
        <v>0.57999999999999996</v>
      </c>
      <c r="N2000">
        <f>IF(E2000="",Data_Validation!$B$1,E2000)</f>
        <v>124.64</v>
      </c>
      <c r="O2000">
        <f>IF(J2000="",Data_Validation!$B$2,J2000)</f>
        <v>58</v>
      </c>
      <c r="P2000">
        <f t="shared" si="279"/>
        <v>2</v>
      </c>
      <c r="Q2000" s="2">
        <f>CustomerData[[#This Row],[avg_order_value_clean]]*CustomerData[[#This Row],[total_orders]]</f>
        <v>872.48</v>
      </c>
      <c r="R2000" s="2" t="str">
        <f t="shared" si="287"/>
        <v>Inactive</v>
      </c>
      <c r="S2000" s="2" t="str">
        <f t="shared" si="280"/>
        <v>High Risk</v>
      </c>
      <c r="T2000" s="2" t="str">
        <f t="shared" si="281"/>
        <v>35-44</v>
      </c>
      <c r="U2000" s="1">
        <f t="shared" ca="1" si="282"/>
        <v>1293</v>
      </c>
      <c r="V2000" s="2" t="str">
        <f t="shared" si="283"/>
        <v>Low Loyalty</v>
      </c>
      <c r="W2000" s="2" t="str">
        <f t="shared" si="284"/>
        <v>Legitimate</v>
      </c>
      <c r="X2000" s="2" t="str">
        <f>IF(Q2000&lt;Data_Validation!$B$8,"Low Value",IF(Q2000&lt;Data_Validation!$B$9,"Medium Value","High Value"))</f>
        <v>Low Value</v>
      </c>
      <c r="Y2000" s="2" t="str">
        <f t="shared" si="285"/>
        <v>At Risk - Develop</v>
      </c>
      <c r="Z2000" s="2" t="str">
        <f t="shared" si="286"/>
        <v>Check Data</v>
      </c>
    </row>
    <row r="2001" spans="1:26" x14ac:dyDescent="0.3">
      <c r="A2001" t="s">
        <v>1808</v>
      </c>
      <c r="B2001">
        <v>25</v>
      </c>
      <c r="C2001" t="s">
        <v>21</v>
      </c>
      <c r="D2001" t="s">
        <v>44</v>
      </c>
      <c r="E2001">
        <v>40.82</v>
      </c>
      <c r="F2001">
        <v>8</v>
      </c>
      <c r="G2001">
        <v>322</v>
      </c>
      <c r="H2001">
        <v>0</v>
      </c>
      <c r="I2001" t="s">
        <v>16</v>
      </c>
      <c r="J2001">
        <v>15.1</v>
      </c>
      <c r="K2001" s="1">
        <v>44662</v>
      </c>
      <c r="L2001">
        <v>3</v>
      </c>
      <c r="M2001">
        <v>0.24</v>
      </c>
      <c r="N2001">
        <f>IF(E2001="",Data_Validation!$B$1,E2001)</f>
        <v>40.82</v>
      </c>
      <c r="O2001">
        <f>IF(J2001="",Data_Validation!$B$2,J2001)</f>
        <v>15.1</v>
      </c>
      <c r="P2001">
        <f t="shared" si="279"/>
        <v>1</v>
      </c>
      <c r="Q2001" s="2">
        <f>CustomerData[[#This Row],[avg_order_value_clean]]*CustomerData[[#This Row],[total_orders]]</f>
        <v>326.56</v>
      </c>
      <c r="R2001" s="2" t="str">
        <f t="shared" si="287"/>
        <v>Inactive</v>
      </c>
      <c r="S2001" s="2" t="str">
        <f t="shared" si="280"/>
        <v>Medium Risk</v>
      </c>
      <c r="T2001" s="2" t="str">
        <f t="shared" si="281"/>
        <v>25-34</v>
      </c>
      <c r="U2001" s="1">
        <f t="shared" ca="1" si="282"/>
        <v>1599</v>
      </c>
      <c r="V2001" s="2" t="str">
        <f t="shared" si="283"/>
        <v>Low Loyalty</v>
      </c>
      <c r="W2001" s="2" t="str">
        <f t="shared" si="284"/>
        <v>Legitimate</v>
      </c>
      <c r="X2001" s="2" t="str">
        <f>IF(Q2001&lt;Data_Validation!$B$8,"Low Value",IF(Q2001&lt;Data_Validation!$B$9,"Medium Value","High Value"))</f>
        <v>Low Value</v>
      </c>
      <c r="Y2001" s="2" t="str">
        <f t="shared" si="285"/>
        <v>Stable</v>
      </c>
      <c r="Z2001" s="2" t="str">
        <f t="shared" si="286"/>
        <v>Check Data</v>
      </c>
    </row>
    <row r="2002" spans="1:26" x14ac:dyDescent="0.3">
      <c r="A2002" t="s">
        <v>1809</v>
      </c>
      <c r="B2002">
        <v>22</v>
      </c>
      <c r="C2002" t="s">
        <v>14</v>
      </c>
      <c r="D2002" t="s">
        <v>15</v>
      </c>
      <c r="E2002">
        <v>56.22</v>
      </c>
      <c r="F2002">
        <v>10</v>
      </c>
      <c r="G2002">
        <v>95</v>
      </c>
      <c r="H2002">
        <v>0</v>
      </c>
      <c r="I2002" t="s">
        <v>29</v>
      </c>
      <c r="J2002">
        <v>21.3</v>
      </c>
      <c r="K2002" s="1">
        <v>45391</v>
      </c>
      <c r="L2002">
        <v>55</v>
      </c>
      <c r="M2002">
        <v>0.15</v>
      </c>
      <c r="N2002">
        <f>IF(E2002="",Data_Validation!$B$1,E2002)</f>
        <v>56.22</v>
      </c>
      <c r="O2002">
        <f>IF(J2002="",Data_Validation!$B$2,J2002)</f>
        <v>21.3</v>
      </c>
      <c r="P2002">
        <f t="shared" si="279"/>
        <v>2</v>
      </c>
      <c r="Q2002" s="2">
        <f>CustomerData[[#This Row],[avg_order_value_clean]]*CustomerData[[#This Row],[total_orders]]</f>
        <v>562.20000000000005</v>
      </c>
      <c r="R2002" s="2" t="str">
        <f t="shared" si="287"/>
        <v>Inactive</v>
      </c>
      <c r="S2002" s="2" t="str">
        <f t="shared" si="280"/>
        <v>Low Risk</v>
      </c>
      <c r="T2002" s="2" t="str">
        <f t="shared" si="281"/>
        <v>Under 25</v>
      </c>
      <c r="U2002" s="1">
        <f t="shared" ca="1" si="282"/>
        <v>870</v>
      </c>
      <c r="V2002" s="2" t="str">
        <f t="shared" si="283"/>
        <v>Medium Loyalty</v>
      </c>
      <c r="W2002" s="2" t="str">
        <f t="shared" si="284"/>
        <v>Legitimate</v>
      </c>
      <c r="X2002" s="2" t="str">
        <f>IF(Q2002&lt;Data_Validation!$B$8,"Low Value",IF(Q2002&lt;Data_Validation!$B$9,"Medium Value","High Value"))</f>
        <v>Low Value</v>
      </c>
      <c r="Y2002" s="2" t="str">
        <f t="shared" si="285"/>
        <v>Stable</v>
      </c>
      <c r="Z2002" s="2" t="str">
        <f t="shared" si="286"/>
        <v>Check Data</v>
      </c>
    </row>
    <row r="2003" spans="1:26" x14ac:dyDescent="0.3">
      <c r="A2003" t="s">
        <v>1810</v>
      </c>
      <c r="B2003">
        <v>79</v>
      </c>
      <c r="C2003" t="s">
        <v>14</v>
      </c>
      <c r="D2003" t="s">
        <v>52</v>
      </c>
      <c r="E2003">
        <v>29.74</v>
      </c>
      <c r="F2003">
        <v>9</v>
      </c>
      <c r="G2003">
        <v>354</v>
      </c>
      <c r="H2003">
        <v>0</v>
      </c>
      <c r="I2003" t="s">
        <v>23</v>
      </c>
      <c r="J2003">
        <v>23.1</v>
      </c>
      <c r="K2003" s="1">
        <v>44124</v>
      </c>
      <c r="L2003">
        <v>78</v>
      </c>
      <c r="M2003">
        <v>0.19</v>
      </c>
      <c r="N2003">
        <f>IF(E2003="",Data_Validation!$B$1,E2003)</f>
        <v>29.74</v>
      </c>
      <c r="O2003">
        <f>IF(J2003="",Data_Validation!$B$2,J2003)</f>
        <v>23.1</v>
      </c>
      <c r="P2003">
        <f t="shared" si="279"/>
        <v>1</v>
      </c>
      <c r="Q2003" s="2">
        <f>CustomerData[[#This Row],[avg_order_value_clean]]*CustomerData[[#This Row],[total_orders]]</f>
        <v>267.65999999999997</v>
      </c>
      <c r="R2003" s="2" t="str">
        <f t="shared" si="287"/>
        <v>Inactive</v>
      </c>
      <c r="S2003" s="2" t="str">
        <f t="shared" si="280"/>
        <v>Low Risk</v>
      </c>
      <c r="T2003" s="2" t="str">
        <f t="shared" si="281"/>
        <v>55+</v>
      </c>
      <c r="U2003" s="1">
        <f t="shared" ca="1" si="282"/>
        <v>2137</v>
      </c>
      <c r="V2003" s="2" t="str">
        <f t="shared" si="283"/>
        <v>High Loyalty</v>
      </c>
      <c r="W2003" s="2" t="str">
        <f t="shared" si="284"/>
        <v>Legitimate</v>
      </c>
      <c r="X2003" s="2" t="str">
        <f>IF(Q2003&lt;Data_Validation!$B$8,"Low Value",IF(Q2003&lt;Data_Validation!$B$9,"Medium Value","High Value"))</f>
        <v>Low Value</v>
      </c>
      <c r="Y2003" s="2" t="str">
        <f t="shared" si="285"/>
        <v>Stable</v>
      </c>
      <c r="Z2003" s="2" t="str">
        <f t="shared" si="286"/>
        <v>Check Data</v>
      </c>
    </row>
    <row r="2004" spans="1:26" x14ac:dyDescent="0.3">
      <c r="A2004" t="s">
        <v>286</v>
      </c>
      <c r="B2004">
        <v>32</v>
      </c>
      <c r="C2004" t="s">
        <v>14</v>
      </c>
      <c r="D2004" t="s">
        <v>22</v>
      </c>
      <c r="E2004">
        <v>43.68</v>
      </c>
      <c r="F2004">
        <v>14</v>
      </c>
      <c r="G2004">
        <v>129</v>
      </c>
      <c r="H2004">
        <v>0</v>
      </c>
      <c r="I2004" t="s">
        <v>29</v>
      </c>
      <c r="J2004">
        <v>73.2</v>
      </c>
      <c r="K2004" s="1">
        <v>44435</v>
      </c>
      <c r="L2004">
        <v>21</v>
      </c>
      <c r="M2004">
        <v>0.09</v>
      </c>
      <c r="N2004">
        <f>IF(E2004="",Data_Validation!$B$1,E2004)</f>
        <v>43.68</v>
      </c>
      <c r="O2004">
        <f>IF(J2004="",Data_Validation!$B$2,J2004)</f>
        <v>73.2</v>
      </c>
      <c r="P2004">
        <f t="shared" si="279"/>
        <v>2</v>
      </c>
      <c r="Q2004" s="2">
        <f>CustomerData[[#This Row],[avg_order_value_clean]]*CustomerData[[#This Row],[total_orders]]</f>
        <v>611.52</v>
      </c>
      <c r="R2004" s="2" t="str">
        <f t="shared" si="287"/>
        <v>Inactive</v>
      </c>
      <c r="S2004" s="2" t="str">
        <f t="shared" si="280"/>
        <v>Low Risk</v>
      </c>
      <c r="T2004" s="2" t="str">
        <f t="shared" si="281"/>
        <v>25-34</v>
      </c>
      <c r="U2004" s="1">
        <f t="shared" ca="1" si="282"/>
        <v>1826</v>
      </c>
      <c r="V2004" s="2" t="str">
        <f t="shared" si="283"/>
        <v>Low Loyalty</v>
      </c>
      <c r="W2004" s="2" t="str">
        <f t="shared" si="284"/>
        <v>Legitimate</v>
      </c>
      <c r="X2004" s="2" t="str">
        <f>IF(Q2004&lt;Data_Validation!$B$8,"Low Value",IF(Q2004&lt;Data_Validation!$B$9,"Medium Value","High Value"))</f>
        <v>Low Value</v>
      </c>
      <c r="Y2004" s="2" t="str">
        <f t="shared" si="285"/>
        <v>Stable</v>
      </c>
      <c r="Z2004" s="2" t="str">
        <f t="shared" si="286"/>
        <v>Check Data</v>
      </c>
    </row>
    <row r="2005" spans="1:26" x14ac:dyDescent="0.3">
      <c r="A2005" t="s">
        <v>1811</v>
      </c>
      <c r="B2005">
        <v>76</v>
      </c>
      <c r="C2005" t="s">
        <v>21</v>
      </c>
      <c r="D2005" t="s">
        <v>37</v>
      </c>
      <c r="E2005">
        <v>167.89</v>
      </c>
      <c r="F2005">
        <v>8</v>
      </c>
      <c r="G2005">
        <v>35</v>
      </c>
      <c r="H2005">
        <v>0</v>
      </c>
      <c r="I2005" t="s">
        <v>23</v>
      </c>
      <c r="J2005">
        <v>51.8</v>
      </c>
      <c r="K2005" s="1">
        <v>44880</v>
      </c>
      <c r="L2005">
        <v>35</v>
      </c>
      <c r="M2005">
        <v>0.28000000000000003</v>
      </c>
      <c r="N2005">
        <f>IF(E2005="",Data_Validation!$B$1,E2005)</f>
        <v>167.89</v>
      </c>
      <c r="O2005">
        <f>IF(J2005="",Data_Validation!$B$2,J2005)</f>
        <v>51.8</v>
      </c>
      <c r="P2005">
        <f t="shared" si="279"/>
        <v>1</v>
      </c>
      <c r="Q2005" s="2">
        <f>CustomerData[[#This Row],[avg_order_value_clean]]*CustomerData[[#This Row],[total_orders]]</f>
        <v>1343.12</v>
      </c>
      <c r="R2005" s="2" t="str">
        <f t="shared" si="287"/>
        <v>At Risk</v>
      </c>
      <c r="S2005" s="2" t="str">
        <f t="shared" si="280"/>
        <v>Medium Risk</v>
      </c>
      <c r="T2005" s="2" t="str">
        <f t="shared" si="281"/>
        <v>55+</v>
      </c>
      <c r="U2005" s="1">
        <f t="shared" ca="1" si="282"/>
        <v>1381</v>
      </c>
      <c r="V2005" s="2" t="str">
        <f t="shared" si="283"/>
        <v>Low Loyalty</v>
      </c>
      <c r="W2005" s="2" t="str">
        <f t="shared" si="284"/>
        <v>Legitimate</v>
      </c>
      <c r="X2005" s="2" t="str">
        <f>IF(Q2005&lt;Data_Validation!$B$8,"Low Value",IF(Q2005&lt;Data_Validation!$B$9,"Medium Value","High Value"))</f>
        <v>Low Value</v>
      </c>
      <c r="Y2005" s="2" t="str">
        <f t="shared" si="285"/>
        <v>Stable</v>
      </c>
      <c r="Z2005" s="2" t="str">
        <f t="shared" si="286"/>
        <v>Check Data</v>
      </c>
    </row>
    <row r="2006" spans="1:26" x14ac:dyDescent="0.3">
      <c r="A2006" t="s">
        <v>717</v>
      </c>
      <c r="B2006">
        <v>33</v>
      </c>
      <c r="C2006" t="s">
        <v>14</v>
      </c>
      <c r="D2006" t="s">
        <v>37</v>
      </c>
      <c r="E2006">
        <v>271.64999999999998</v>
      </c>
      <c r="F2006">
        <v>10</v>
      </c>
      <c r="G2006">
        <v>104</v>
      </c>
      <c r="H2006">
        <v>0</v>
      </c>
      <c r="I2006" t="s">
        <v>40</v>
      </c>
      <c r="J2006">
        <v>4.8</v>
      </c>
      <c r="K2006" s="1">
        <v>44106</v>
      </c>
      <c r="L2006">
        <v>44</v>
      </c>
      <c r="M2006">
        <v>0.14000000000000001</v>
      </c>
      <c r="N2006">
        <f>IF(E2006="",Data_Validation!$B$1,E2006)</f>
        <v>271.64999999999998</v>
      </c>
      <c r="O2006">
        <f>IF(J2006="",Data_Validation!$B$2,J2006)</f>
        <v>4.8</v>
      </c>
      <c r="P2006">
        <f t="shared" si="279"/>
        <v>2</v>
      </c>
      <c r="Q2006" s="2">
        <f>CustomerData[[#This Row],[avg_order_value_clean]]*CustomerData[[#This Row],[total_orders]]</f>
        <v>2716.5</v>
      </c>
      <c r="R2006" s="2" t="str">
        <f t="shared" si="287"/>
        <v>Inactive</v>
      </c>
      <c r="S2006" s="2" t="str">
        <f t="shared" si="280"/>
        <v>Low Risk</v>
      </c>
      <c r="T2006" s="2" t="str">
        <f t="shared" si="281"/>
        <v>25-34</v>
      </c>
      <c r="U2006" s="1">
        <f t="shared" ca="1" si="282"/>
        <v>2155</v>
      </c>
      <c r="V2006" s="2" t="str">
        <f t="shared" si="283"/>
        <v>Medium Loyalty</v>
      </c>
      <c r="W2006" s="2" t="str">
        <f t="shared" si="284"/>
        <v>Legitimate</v>
      </c>
      <c r="X2006" s="2" t="str">
        <f>IF(Q2006&lt;Data_Validation!$B$8,"Low Value",IF(Q2006&lt;Data_Validation!$B$9,"Medium Value","High Value"))</f>
        <v>High Value</v>
      </c>
      <c r="Y2006" s="2" t="str">
        <f t="shared" si="285"/>
        <v>High Value - Maintain</v>
      </c>
      <c r="Z2006" s="2" t="str">
        <f t="shared" si="286"/>
        <v>Check Data</v>
      </c>
    </row>
    <row r="2007" spans="1:26" x14ac:dyDescent="0.3">
      <c r="A2007" t="s">
        <v>1812</v>
      </c>
      <c r="B2007">
        <v>18</v>
      </c>
      <c r="C2007" t="s">
        <v>21</v>
      </c>
      <c r="D2007" t="s">
        <v>28</v>
      </c>
      <c r="E2007">
        <v>64.95</v>
      </c>
      <c r="F2007">
        <v>12</v>
      </c>
      <c r="G2007">
        <v>198</v>
      </c>
      <c r="H2007">
        <v>0</v>
      </c>
      <c r="I2007" t="s">
        <v>16</v>
      </c>
      <c r="J2007">
        <v>83.8</v>
      </c>
      <c r="K2007" s="1">
        <v>45609</v>
      </c>
      <c r="L2007">
        <v>44</v>
      </c>
      <c r="M2007">
        <v>0.48</v>
      </c>
      <c r="N2007">
        <f>IF(E2007="",Data_Validation!$B$1,E2007)</f>
        <v>64.95</v>
      </c>
      <c r="O2007">
        <f>IF(J2007="",Data_Validation!$B$2,J2007)</f>
        <v>83.8</v>
      </c>
      <c r="P2007">
        <f t="shared" si="279"/>
        <v>1</v>
      </c>
      <c r="Q2007" s="2">
        <f>CustomerData[[#This Row],[avg_order_value_clean]]*CustomerData[[#This Row],[total_orders]]</f>
        <v>779.40000000000009</v>
      </c>
      <c r="R2007" s="2" t="str">
        <f t="shared" si="287"/>
        <v>Inactive</v>
      </c>
      <c r="S2007" s="2" t="str">
        <f t="shared" si="280"/>
        <v>Medium Risk</v>
      </c>
      <c r="T2007" s="2" t="str">
        <f t="shared" si="281"/>
        <v>Under 25</v>
      </c>
      <c r="U2007" s="1">
        <f t="shared" ca="1" si="282"/>
        <v>652</v>
      </c>
      <c r="V2007" s="2" t="str">
        <f t="shared" si="283"/>
        <v>Medium Loyalty</v>
      </c>
      <c r="W2007" s="2" t="str">
        <f t="shared" si="284"/>
        <v>Legitimate</v>
      </c>
      <c r="X2007" s="2" t="str">
        <f>IF(Q2007&lt;Data_Validation!$B$8,"Low Value",IF(Q2007&lt;Data_Validation!$B$9,"Medium Value","High Value"))</f>
        <v>Low Value</v>
      </c>
      <c r="Y2007" s="2" t="str">
        <f t="shared" si="285"/>
        <v>Stable</v>
      </c>
      <c r="Z2007" s="2" t="str">
        <f t="shared" si="286"/>
        <v>Check Data</v>
      </c>
    </row>
    <row r="2008" spans="1:26" x14ac:dyDescent="0.3">
      <c r="A2008" t="s">
        <v>1813</v>
      </c>
      <c r="B2008">
        <v>33</v>
      </c>
      <c r="C2008" t="s">
        <v>21</v>
      </c>
      <c r="D2008" t="s">
        <v>26</v>
      </c>
      <c r="E2008">
        <v>47.45</v>
      </c>
      <c r="F2008">
        <v>8</v>
      </c>
      <c r="G2008">
        <v>290</v>
      </c>
      <c r="H2008">
        <v>0</v>
      </c>
      <c r="I2008" t="s">
        <v>19</v>
      </c>
      <c r="J2008">
        <v>64.5</v>
      </c>
      <c r="K2008" s="1">
        <v>44769</v>
      </c>
      <c r="L2008">
        <v>43</v>
      </c>
      <c r="M2008">
        <v>0.47</v>
      </c>
      <c r="N2008">
        <f>IF(E2008="",Data_Validation!$B$1,E2008)</f>
        <v>47.45</v>
      </c>
      <c r="O2008">
        <f>IF(J2008="",Data_Validation!$B$2,J2008)</f>
        <v>64.5</v>
      </c>
      <c r="P2008">
        <f t="shared" si="279"/>
        <v>2</v>
      </c>
      <c r="Q2008" s="2">
        <f>CustomerData[[#This Row],[avg_order_value_clean]]*CustomerData[[#This Row],[total_orders]]</f>
        <v>379.6</v>
      </c>
      <c r="R2008" s="2" t="str">
        <f t="shared" si="287"/>
        <v>Inactive</v>
      </c>
      <c r="S2008" s="2" t="str">
        <f t="shared" si="280"/>
        <v>Medium Risk</v>
      </c>
      <c r="T2008" s="2" t="str">
        <f t="shared" si="281"/>
        <v>25-34</v>
      </c>
      <c r="U2008" s="1">
        <f t="shared" ca="1" si="282"/>
        <v>1492</v>
      </c>
      <c r="V2008" s="2" t="str">
        <f t="shared" si="283"/>
        <v>Medium Loyalty</v>
      </c>
      <c r="W2008" s="2" t="str">
        <f t="shared" si="284"/>
        <v>Legitimate</v>
      </c>
      <c r="X2008" s="2" t="str">
        <f>IF(Q2008&lt;Data_Validation!$B$8,"Low Value",IF(Q2008&lt;Data_Validation!$B$9,"Medium Value","High Value"))</f>
        <v>Low Value</v>
      </c>
      <c r="Y2008" s="2" t="str">
        <f t="shared" si="285"/>
        <v>Stable</v>
      </c>
      <c r="Z2008" s="2" t="str">
        <f t="shared" si="286"/>
        <v>Check Data</v>
      </c>
    </row>
    <row r="2009" spans="1:26" x14ac:dyDescent="0.3">
      <c r="A2009" t="s">
        <v>1814</v>
      </c>
      <c r="B2009">
        <v>54</v>
      </c>
      <c r="C2009" t="s">
        <v>25</v>
      </c>
      <c r="D2009" t="s">
        <v>18</v>
      </c>
      <c r="F2009">
        <v>9</v>
      </c>
      <c r="G2009">
        <v>29</v>
      </c>
      <c r="H2009">
        <v>0</v>
      </c>
      <c r="I2009" t="s">
        <v>16</v>
      </c>
      <c r="J2009">
        <v>73.3</v>
      </c>
      <c r="K2009" s="1">
        <v>45052</v>
      </c>
      <c r="L2009">
        <v>41</v>
      </c>
      <c r="M2009">
        <v>0.2</v>
      </c>
      <c r="N2009">
        <f>IF(E2009="",Data_Validation!$B$1,E2009)</f>
        <v>250</v>
      </c>
      <c r="O2009">
        <f>IF(J2009="",Data_Validation!$B$2,J2009)</f>
        <v>73.3</v>
      </c>
      <c r="P2009">
        <f t="shared" si="279"/>
        <v>2</v>
      </c>
      <c r="Q2009" s="2">
        <f>CustomerData[[#This Row],[avg_order_value_clean]]*CustomerData[[#This Row],[total_orders]]</f>
        <v>2250</v>
      </c>
      <c r="R2009" s="2" t="str">
        <f t="shared" si="287"/>
        <v>Active</v>
      </c>
      <c r="S2009" s="2" t="str">
        <f t="shared" si="280"/>
        <v>Medium Risk</v>
      </c>
      <c r="T2009" s="2" t="str">
        <f t="shared" si="281"/>
        <v>45-54</v>
      </c>
      <c r="U2009" s="1">
        <f t="shared" ca="1" si="282"/>
        <v>1209</v>
      </c>
      <c r="V2009" s="2" t="str">
        <f t="shared" si="283"/>
        <v>Medium Loyalty</v>
      </c>
      <c r="W2009" s="2" t="str">
        <f t="shared" si="284"/>
        <v>Legitimate</v>
      </c>
      <c r="X2009" s="2" t="str">
        <f>IF(Q2009&lt;Data_Validation!$B$8,"Low Value",IF(Q2009&lt;Data_Validation!$B$9,"Medium Value","High Value"))</f>
        <v>High Value</v>
      </c>
      <c r="Y2009" s="2" t="str">
        <f t="shared" si="285"/>
        <v>High Value - Maintain</v>
      </c>
      <c r="Z2009" s="2" t="str">
        <f t="shared" si="286"/>
        <v>Check Data</v>
      </c>
    </row>
    <row r="2010" spans="1:26" x14ac:dyDescent="0.3">
      <c r="A2010" t="s">
        <v>1815</v>
      </c>
      <c r="B2010">
        <v>20</v>
      </c>
      <c r="C2010" t="s">
        <v>14</v>
      </c>
      <c r="D2010" t="s">
        <v>28</v>
      </c>
      <c r="E2010">
        <v>101.71</v>
      </c>
      <c r="F2010">
        <v>10</v>
      </c>
      <c r="G2010">
        <v>92</v>
      </c>
      <c r="H2010">
        <v>0</v>
      </c>
      <c r="I2010" t="s">
        <v>23</v>
      </c>
      <c r="J2010">
        <v>93.7</v>
      </c>
      <c r="K2010" s="1">
        <v>44153</v>
      </c>
      <c r="L2010">
        <v>27</v>
      </c>
      <c r="M2010">
        <v>0.41</v>
      </c>
      <c r="N2010">
        <f>IF(E2010="",Data_Validation!$B$1,E2010)</f>
        <v>101.71</v>
      </c>
      <c r="O2010">
        <f>IF(J2010="",Data_Validation!$B$2,J2010)</f>
        <v>93.7</v>
      </c>
      <c r="P2010">
        <f t="shared" si="279"/>
        <v>1</v>
      </c>
      <c r="Q2010" s="2">
        <f>CustomerData[[#This Row],[avg_order_value_clean]]*CustomerData[[#This Row],[total_orders]]</f>
        <v>1017.0999999999999</v>
      </c>
      <c r="R2010" s="2" t="str">
        <f t="shared" si="287"/>
        <v>Inactive</v>
      </c>
      <c r="S2010" s="2" t="str">
        <f t="shared" si="280"/>
        <v>Medium Risk</v>
      </c>
      <c r="T2010" s="2" t="str">
        <f t="shared" si="281"/>
        <v>Under 25</v>
      </c>
      <c r="U2010" s="1">
        <f t="shared" ca="1" si="282"/>
        <v>2108</v>
      </c>
      <c r="V2010" s="2" t="str">
        <f t="shared" si="283"/>
        <v>Low Loyalty</v>
      </c>
      <c r="W2010" s="2" t="str">
        <f t="shared" si="284"/>
        <v>Legitimate</v>
      </c>
      <c r="X2010" s="2" t="str">
        <f>IF(Q2010&lt;Data_Validation!$B$8,"Low Value",IF(Q2010&lt;Data_Validation!$B$9,"Medium Value","High Value"))</f>
        <v>Low Value</v>
      </c>
      <c r="Y2010" s="2" t="str">
        <f t="shared" si="285"/>
        <v>Stable</v>
      </c>
      <c r="Z2010" s="2" t="str">
        <f t="shared" si="286"/>
        <v>Check Data</v>
      </c>
    </row>
    <row r="2011" spans="1:26" x14ac:dyDescent="0.3">
      <c r="A2011" t="s">
        <v>1816</v>
      </c>
      <c r="B2011">
        <v>69</v>
      </c>
      <c r="C2011" t="s">
        <v>14</v>
      </c>
      <c r="D2011" t="s">
        <v>28</v>
      </c>
      <c r="E2011">
        <v>192.34</v>
      </c>
      <c r="F2011">
        <v>14</v>
      </c>
      <c r="G2011">
        <v>235</v>
      </c>
      <c r="H2011">
        <v>0</v>
      </c>
      <c r="I2011" t="s">
        <v>23</v>
      </c>
      <c r="J2011">
        <v>26</v>
      </c>
      <c r="K2011" s="1">
        <v>45121</v>
      </c>
      <c r="L2011">
        <v>92</v>
      </c>
      <c r="M2011">
        <v>0.37</v>
      </c>
      <c r="N2011">
        <f>IF(E2011="",Data_Validation!$B$1,E2011)</f>
        <v>192.34</v>
      </c>
      <c r="O2011">
        <f>IF(J2011="",Data_Validation!$B$2,J2011)</f>
        <v>26</v>
      </c>
      <c r="P2011">
        <f t="shared" si="279"/>
        <v>2</v>
      </c>
      <c r="Q2011" s="2">
        <f>CustomerData[[#This Row],[avg_order_value_clean]]*CustomerData[[#This Row],[total_orders]]</f>
        <v>2692.76</v>
      </c>
      <c r="R2011" s="2" t="str">
        <f t="shared" si="287"/>
        <v>Inactive</v>
      </c>
      <c r="S2011" s="2" t="str">
        <f t="shared" si="280"/>
        <v>Medium Risk</v>
      </c>
      <c r="T2011" s="2" t="str">
        <f t="shared" si="281"/>
        <v>55+</v>
      </c>
      <c r="U2011" s="1">
        <f t="shared" ca="1" si="282"/>
        <v>1140</v>
      </c>
      <c r="V2011" s="2" t="str">
        <f t="shared" si="283"/>
        <v>High Loyalty</v>
      </c>
      <c r="W2011" s="2" t="str">
        <f t="shared" si="284"/>
        <v>Legitimate</v>
      </c>
      <c r="X2011" s="2" t="str">
        <f>IF(Q2011&lt;Data_Validation!$B$8,"Low Value",IF(Q2011&lt;Data_Validation!$B$9,"Medium Value","High Value"))</f>
        <v>High Value</v>
      </c>
      <c r="Y2011" s="2" t="str">
        <f t="shared" si="285"/>
        <v>High Value - Maintain</v>
      </c>
      <c r="Z2011" s="2" t="str">
        <f t="shared" si="286"/>
        <v>Check Data</v>
      </c>
    </row>
    <row r="2012" spans="1:26" x14ac:dyDescent="0.3">
      <c r="A2012" t="s">
        <v>1817</v>
      </c>
      <c r="B2012">
        <v>64</v>
      </c>
      <c r="C2012" t="s">
        <v>21</v>
      </c>
      <c r="D2012" t="s">
        <v>44</v>
      </c>
      <c r="E2012">
        <v>60.72</v>
      </c>
      <c r="F2012">
        <v>11</v>
      </c>
      <c r="G2012">
        <v>360</v>
      </c>
      <c r="H2012">
        <v>0</v>
      </c>
      <c r="I2012" t="s">
        <v>40</v>
      </c>
      <c r="J2012">
        <v>59</v>
      </c>
      <c r="K2012" s="1">
        <v>45309</v>
      </c>
      <c r="L2012">
        <v>28</v>
      </c>
      <c r="M2012">
        <v>0.18</v>
      </c>
      <c r="N2012">
        <f>IF(E2012="",Data_Validation!$B$1,E2012)</f>
        <v>60.72</v>
      </c>
      <c r="O2012">
        <f>IF(J2012="",Data_Validation!$B$2,J2012)</f>
        <v>59</v>
      </c>
      <c r="P2012">
        <f t="shared" si="279"/>
        <v>2</v>
      </c>
      <c r="Q2012" s="2">
        <f>CustomerData[[#This Row],[avg_order_value_clean]]*CustomerData[[#This Row],[total_orders]]</f>
        <v>667.92</v>
      </c>
      <c r="R2012" s="2" t="str">
        <f t="shared" si="287"/>
        <v>Inactive</v>
      </c>
      <c r="S2012" s="2" t="str">
        <f t="shared" si="280"/>
        <v>Low Risk</v>
      </c>
      <c r="T2012" s="2" t="str">
        <f t="shared" si="281"/>
        <v>55+</v>
      </c>
      <c r="U2012" s="1">
        <f t="shared" ca="1" si="282"/>
        <v>952</v>
      </c>
      <c r="V2012" s="2" t="str">
        <f t="shared" si="283"/>
        <v>Low Loyalty</v>
      </c>
      <c r="W2012" s="2" t="str">
        <f t="shared" si="284"/>
        <v>Legitimate</v>
      </c>
      <c r="X2012" s="2" t="str">
        <f>IF(Q2012&lt;Data_Validation!$B$8,"Low Value",IF(Q2012&lt;Data_Validation!$B$9,"Medium Value","High Value"))</f>
        <v>Low Value</v>
      </c>
      <c r="Y2012" s="2" t="str">
        <f t="shared" si="285"/>
        <v>Stable</v>
      </c>
      <c r="Z2012" s="2" t="str">
        <f t="shared" si="286"/>
        <v>Check Data</v>
      </c>
    </row>
    <row r="2013" spans="1:26" x14ac:dyDescent="0.3">
      <c r="A2013" t="s">
        <v>1818</v>
      </c>
      <c r="B2013">
        <v>48</v>
      </c>
      <c r="C2013" t="s">
        <v>25</v>
      </c>
      <c r="D2013" t="s">
        <v>15</v>
      </c>
      <c r="E2013">
        <v>81.59</v>
      </c>
      <c r="F2013">
        <v>12</v>
      </c>
      <c r="G2013">
        <v>194</v>
      </c>
      <c r="H2013">
        <v>0</v>
      </c>
      <c r="I2013" t="s">
        <v>40</v>
      </c>
      <c r="J2013">
        <v>76</v>
      </c>
      <c r="K2013" s="1">
        <v>45250</v>
      </c>
      <c r="L2013">
        <v>5</v>
      </c>
      <c r="M2013">
        <v>0.13</v>
      </c>
      <c r="N2013">
        <f>IF(E2013="",Data_Validation!$B$1,E2013)</f>
        <v>81.59</v>
      </c>
      <c r="O2013">
        <f>IF(J2013="",Data_Validation!$B$2,J2013)</f>
        <v>76</v>
      </c>
      <c r="P2013">
        <f t="shared" si="279"/>
        <v>1</v>
      </c>
      <c r="Q2013" s="2">
        <f>CustomerData[[#This Row],[avg_order_value_clean]]*CustomerData[[#This Row],[total_orders]]</f>
        <v>979.08</v>
      </c>
      <c r="R2013" s="2" t="str">
        <f t="shared" si="287"/>
        <v>Inactive</v>
      </c>
      <c r="S2013" s="2" t="str">
        <f t="shared" si="280"/>
        <v>Low Risk</v>
      </c>
      <c r="T2013" s="2" t="str">
        <f t="shared" si="281"/>
        <v>45-54</v>
      </c>
      <c r="U2013" s="1">
        <f t="shared" ca="1" si="282"/>
        <v>1011</v>
      </c>
      <c r="V2013" s="2" t="str">
        <f t="shared" si="283"/>
        <v>Low Loyalty</v>
      </c>
      <c r="W2013" s="2" t="str">
        <f t="shared" si="284"/>
        <v>Legitimate</v>
      </c>
      <c r="X2013" s="2" t="str">
        <f>IF(Q2013&lt;Data_Validation!$B$8,"Low Value",IF(Q2013&lt;Data_Validation!$B$9,"Medium Value","High Value"))</f>
        <v>Low Value</v>
      </c>
      <c r="Y2013" s="2" t="str">
        <f t="shared" si="285"/>
        <v>Stable</v>
      </c>
      <c r="Z2013" s="2" t="str">
        <f t="shared" si="286"/>
        <v>Check Data</v>
      </c>
    </row>
    <row r="2014" spans="1:26" x14ac:dyDescent="0.3">
      <c r="A2014" t="s">
        <v>326</v>
      </c>
      <c r="B2014">
        <v>30</v>
      </c>
      <c r="C2014" t="s">
        <v>14</v>
      </c>
      <c r="D2014" t="s">
        <v>52</v>
      </c>
      <c r="E2014">
        <v>41.23</v>
      </c>
      <c r="F2014">
        <v>13</v>
      </c>
      <c r="G2014">
        <v>255</v>
      </c>
      <c r="H2014">
        <v>0</v>
      </c>
      <c r="I2014" t="s">
        <v>16</v>
      </c>
      <c r="J2014">
        <v>51.3</v>
      </c>
      <c r="K2014" s="1">
        <v>44145</v>
      </c>
      <c r="L2014">
        <v>43</v>
      </c>
      <c r="M2014">
        <v>0.12</v>
      </c>
      <c r="N2014">
        <f>IF(E2014="",Data_Validation!$B$1,E2014)</f>
        <v>41.23</v>
      </c>
      <c r="O2014">
        <f>IF(J2014="",Data_Validation!$B$2,J2014)</f>
        <v>51.3</v>
      </c>
      <c r="P2014">
        <f t="shared" si="279"/>
        <v>3</v>
      </c>
      <c r="Q2014" s="2">
        <f>CustomerData[[#This Row],[avg_order_value_clean]]*CustomerData[[#This Row],[total_orders]]</f>
        <v>535.99</v>
      </c>
      <c r="R2014" s="2" t="str">
        <f t="shared" si="287"/>
        <v>Inactive</v>
      </c>
      <c r="S2014" s="2" t="str">
        <f t="shared" si="280"/>
        <v>Low Risk</v>
      </c>
      <c r="T2014" s="2" t="str">
        <f t="shared" si="281"/>
        <v>25-34</v>
      </c>
      <c r="U2014" s="1">
        <f t="shared" ca="1" si="282"/>
        <v>2116</v>
      </c>
      <c r="V2014" s="2" t="str">
        <f t="shared" si="283"/>
        <v>Medium Loyalty</v>
      </c>
      <c r="W2014" s="2" t="str">
        <f t="shared" si="284"/>
        <v>Legitimate</v>
      </c>
      <c r="X2014" s="2" t="str">
        <f>IF(Q2014&lt;Data_Validation!$B$8,"Low Value",IF(Q2014&lt;Data_Validation!$B$9,"Medium Value","High Value"))</f>
        <v>Low Value</v>
      </c>
      <c r="Y2014" s="2" t="str">
        <f t="shared" si="285"/>
        <v>Stable</v>
      </c>
      <c r="Z2014" s="2" t="str">
        <f t="shared" si="286"/>
        <v>Check Data</v>
      </c>
    </row>
    <row r="2015" spans="1:26" x14ac:dyDescent="0.3">
      <c r="A2015" t="s">
        <v>1819</v>
      </c>
      <c r="B2015">
        <v>73</v>
      </c>
      <c r="C2015" t="s">
        <v>14</v>
      </c>
      <c r="D2015" t="s">
        <v>22</v>
      </c>
      <c r="E2015">
        <v>88.61</v>
      </c>
      <c r="F2015">
        <v>7</v>
      </c>
      <c r="G2015">
        <v>355</v>
      </c>
      <c r="H2015">
        <v>0</v>
      </c>
      <c r="I2015" t="s">
        <v>19</v>
      </c>
      <c r="J2015">
        <v>48.6</v>
      </c>
      <c r="K2015" s="1">
        <v>44606</v>
      </c>
      <c r="L2015">
        <v>63</v>
      </c>
      <c r="M2015">
        <v>0.23</v>
      </c>
      <c r="N2015">
        <f>IF(E2015="",Data_Validation!$B$1,E2015)</f>
        <v>88.61</v>
      </c>
      <c r="O2015">
        <f>IF(J2015="",Data_Validation!$B$2,J2015)</f>
        <v>48.6</v>
      </c>
      <c r="P2015">
        <f t="shared" si="279"/>
        <v>2</v>
      </c>
      <c r="Q2015" s="2">
        <f>CustomerData[[#This Row],[avg_order_value_clean]]*CustomerData[[#This Row],[total_orders]]</f>
        <v>620.27</v>
      </c>
      <c r="R2015" s="2" t="str">
        <f t="shared" si="287"/>
        <v>Inactive</v>
      </c>
      <c r="S2015" s="2" t="str">
        <f t="shared" si="280"/>
        <v>Medium Risk</v>
      </c>
      <c r="T2015" s="2" t="str">
        <f t="shared" si="281"/>
        <v>55+</v>
      </c>
      <c r="U2015" s="1">
        <f t="shared" ca="1" si="282"/>
        <v>1655</v>
      </c>
      <c r="V2015" s="2" t="str">
        <f t="shared" si="283"/>
        <v>Medium Loyalty</v>
      </c>
      <c r="W2015" s="2" t="str">
        <f t="shared" si="284"/>
        <v>Legitimate</v>
      </c>
      <c r="X2015" s="2" t="str">
        <f>IF(Q2015&lt;Data_Validation!$B$8,"Low Value",IF(Q2015&lt;Data_Validation!$B$9,"Medium Value","High Value"))</f>
        <v>Low Value</v>
      </c>
      <c r="Y2015" s="2" t="str">
        <f t="shared" si="285"/>
        <v>Stable</v>
      </c>
      <c r="Z2015" s="2" t="str">
        <f t="shared" si="286"/>
        <v>Check Data</v>
      </c>
    </row>
    <row r="2016" spans="1:26" x14ac:dyDescent="0.3">
      <c r="A2016" t="s">
        <v>1820</v>
      </c>
      <c r="B2016">
        <v>33</v>
      </c>
      <c r="C2016" t="s">
        <v>21</v>
      </c>
      <c r="D2016" t="s">
        <v>37</v>
      </c>
      <c r="E2016">
        <v>66.150000000000006</v>
      </c>
      <c r="F2016">
        <v>9</v>
      </c>
      <c r="G2016">
        <v>358</v>
      </c>
      <c r="H2016">
        <v>0</v>
      </c>
      <c r="I2016" t="s">
        <v>16</v>
      </c>
      <c r="J2016">
        <v>92.9</v>
      </c>
      <c r="K2016" s="1">
        <v>45643</v>
      </c>
      <c r="L2016">
        <v>39</v>
      </c>
      <c r="M2016">
        <v>0.2</v>
      </c>
      <c r="N2016">
        <f>IF(E2016="",Data_Validation!$B$1,E2016)</f>
        <v>66.150000000000006</v>
      </c>
      <c r="O2016">
        <f>IF(J2016="",Data_Validation!$B$2,J2016)</f>
        <v>92.9</v>
      </c>
      <c r="P2016">
        <f t="shared" si="279"/>
        <v>1</v>
      </c>
      <c r="Q2016" s="2">
        <f>CustomerData[[#This Row],[avg_order_value_clean]]*CustomerData[[#This Row],[total_orders]]</f>
        <v>595.35</v>
      </c>
      <c r="R2016" s="2" t="str">
        <f t="shared" si="287"/>
        <v>Inactive</v>
      </c>
      <c r="S2016" s="2" t="str">
        <f t="shared" si="280"/>
        <v>Medium Risk</v>
      </c>
      <c r="T2016" s="2" t="str">
        <f t="shared" si="281"/>
        <v>25-34</v>
      </c>
      <c r="U2016" s="1">
        <f t="shared" ca="1" si="282"/>
        <v>618</v>
      </c>
      <c r="V2016" s="2" t="str">
        <f t="shared" si="283"/>
        <v>Low Loyalty</v>
      </c>
      <c r="W2016" s="2" t="str">
        <f t="shared" si="284"/>
        <v>Legitimate</v>
      </c>
      <c r="X2016" s="2" t="str">
        <f>IF(Q2016&lt;Data_Validation!$B$8,"Low Value",IF(Q2016&lt;Data_Validation!$B$9,"Medium Value","High Value"))</f>
        <v>Low Value</v>
      </c>
      <c r="Y2016" s="2" t="str">
        <f t="shared" si="285"/>
        <v>Stable</v>
      </c>
      <c r="Z2016" s="2" t="str">
        <f t="shared" si="286"/>
        <v>Check Data</v>
      </c>
    </row>
    <row r="2017" spans="1:26" x14ac:dyDescent="0.3">
      <c r="A2017" t="s">
        <v>1821</v>
      </c>
      <c r="B2017">
        <v>72</v>
      </c>
      <c r="C2017" t="s">
        <v>25</v>
      </c>
      <c r="D2017" t="s">
        <v>37</v>
      </c>
      <c r="E2017">
        <v>139.18</v>
      </c>
      <c r="F2017">
        <v>8</v>
      </c>
      <c r="G2017">
        <v>30</v>
      </c>
      <c r="H2017">
        <v>0</v>
      </c>
      <c r="I2017" t="s">
        <v>19</v>
      </c>
      <c r="J2017">
        <v>24.4</v>
      </c>
      <c r="K2017" s="1">
        <v>44859</v>
      </c>
      <c r="L2017">
        <v>10</v>
      </c>
      <c r="M2017">
        <v>0.12</v>
      </c>
      <c r="N2017">
        <f>IF(E2017="",Data_Validation!$B$1,E2017)</f>
        <v>139.18</v>
      </c>
      <c r="O2017">
        <f>IF(J2017="",Data_Validation!$B$2,J2017)</f>
        <v>24.4</v>
      </c>
      <c r="P2017">
        <f t="shared" si="279"/>
        <v>1</v>
      </c>
      <c r="Q2017" s="2">
        <f>CustomerData[[#This Row],[avg_order_value_clean]]*CustomerData[[#This Row],[total_orders]]</f>
        <v>1113.44</v>
      </c>
      <c r="R2017" s="2" t="str">
        <f t="shared" si="287"/>
        <v>Active</v>
      </c>
      <c r="S2017" s="2" t="str">
        <f t="shared" si="280"/>
        <v>Low Risk</v>
      </c>
      <c r="T2017" s="2" t="str">
        <f t="shared" si="281"/>
        <v>55+</v>
      </c>
      <c r="U2017" s="1">
        <f t="shared" ca="1" si="282"/>
        <v>1402</v>
      </c>
      <c r="V2017" s="2" t="str">
        <f t="shared" si="283"/>
        <v>Low Loyalty</v>
      </c>
      <c r="W2017" s="2" t="str">
        <f t="shared" si="284"/>
        <v>Legitimate</v>
      </c>
      <c r="X2017" s="2" t="str">
        <f>IF(Q2017&lt;Data_Validation!$B$8,"Low Value",IF(Q2017&lt;Data_Validation!$B$9,"Medium Value","High Value"))</f>
        <v>Low Value</v>
      </c>
      <c r="Y2017" s="2" t="str">
        <f t="shared" si="285"/>
        <v>Stable</v>
      </c>
      <c r="Z2017" s="2" t="str">
        <f t="shared" si="286"/>
        <v>Check Data</v>
      </c>
    </row>
    <row r="2018" spans="1:26" x14ac:dyDescent="0.3">
      <c r="A2018" t="s">
        <v>1822</v>
      </c>
      <c r="B2018">
        <v>60</v>
      </c>
      <c r="C2018" t="s">
        <v>14</v>
      </c>
      <c r="D2018" t="s">
        <v>37</v>
      </c>
      <c r="E2018">
        <v>97.01</v>
      </c>
      <c r="F2018">
        <v>10</v>
      </c>
      <c r="G2018">
        <v>24</v>
      </c>
      <c r="H2018">
        <v>0</v>
      </c>
      <c r="I2018" t="s">
        <v>29</v>
      </c>
      <c r="J2018">
        <v>65.3</v>
      </c>
      <c r="K2018" s="1">
        <v>44600</v>
      </c>
      <c r="L2018">
        <v>63</v>
      </c>
      <c r="M2018">
        <v>0.2</v>
      </c>
      <c r="N2018">
        <f>IF(E2018="",Data_Validation!$B$1,E2018)</f>
        <v>97.01</v>
      </c>
      <c r="O2018">
        <f>IF(J2018="",Data_Validation!$B$2,J2018)</f>
        <v>65.3</v>
      </c>
      <c r="P2018">
        <f t="shared" si="279"/>
        <v>1</v>
      </c>
      <c r="Q2018" s="2">
        <f>CustomerData[[#This Row],[avg_order_value_clean]]*CustomerData[[#This Row],[total_orders]]</f>
        <v>970.1</v>
      </c>
      <c r="R2018" s="2" t="str">
        <f t="shared" si="287"/>
        <v>Active</v>
      </c>
      <c r="S2018" s="2" t="str">
        <f t="shared" si="280"/>
        <v>Medium Risk</v>
      </c>
      <c r="T2018" s="2" t="str">
        <f t="shared" si="281"/>
        <v>55+</v>
      </c>
      <c r="U2018" s="1">
        <f t="shared" ca="1" si="282"/>
        <v>1661</v>
      </c>
      <c r="V2018" s="2" t="str">
        <f t="shared" si="283"/>
        <v>Medium Loyalty</v>
      </c>
      <c r="W2018" s="2" t="str">
        <f t="shared" si="284"/>
        <v>Legitimate</v>
      </c>
      <c r="X2018" s="2" t="str">
        <f>IF(Q2018&lt;Data_Validation!$B$8,"Low Value",IF(Q2018&lt;Data_Validation!$B$9,"Medium Value","High Value"))</f>
        <v>Low Value</v>
      </c>
      <c r="Y2018" s="2" t="str">
        <f t="shared" si="285"/>
        <v>Stable</v>
      </c>
      <c r="Z2018" s="2" t="str">
        <f t="shared" si="286"/>
        <v>Check Data</v>
      </c>
    </row>
    <row r="2019" spans="1:26" x14ac:dyDescent="0.3">
      <c r="A2019" t="s">
        <v>137</v>
      </c>
      <c r="B2019">
        <v>38</v>
      </c>
      <c r="C2019" t="s">
        <v>14</v>
      </c>
      <c r="D2019" t="s">
        <v>50</v>
      </c>
      <c r="F2019">
        <v>9</v>
      </c>
      <c r="G2019">
        <v>302</v>
      </c>
      <c r="H2019">
        <v>0</v>
      </c>
      <c r="I2019" t="s">
        <v>23</v>
      </c>
      <c r="J2019">
        <v>97</v>
      </c>
      <c r="K2019" s="1">
        <v>44656</v>
      </c>
      <c r="L2019">
        <v>9</v>
      </c>
      <c r="M2019">
        <v>0.34</v>
      </c>
      <c r="N2019">
        <f>IF(E2019="",Data_Validation!$B$1,E2019)</f>
        <v>250</v>
      </c>
      <c r="O2019">
        <f>IF(J2019="",Data_Validation!$B$2,J2019)</f>
        <v>97</v>
      </c>
      <c r="P2019">
        <f t="shared" si="279"/>
        <v>2</v>
      </c>
      <c r="Q2019" s="2">
        <f>CustomerData[[#This Row],[avg_order_value_clean]]*CustomerData[[#This Row],[total_orders]]</f>
        <v>2250</v>
      </c>
      <c r="R2019" s="2" t="str">
        <f t="shared" si="287"/>
        <v>Inactive</v>
      </c>
      <c r="S2019" s="2" t="str">
        <f t="shared" si="280"/>
        <v>Medium Risk</v>
      </c>
      <c r="T2019" s="2" t="str">
        <f t="shared" si="281"/>
        <v>35-44</v>
      </c>
      <c r="U2019" s="1">
        <f t="shared" ca="1" si="282"/>
        <v>1605</v>
      </c>
      <c r="V2019" s="2" t="str">
        <f t="shared" si="283"/>
        <v>Low Loyalty</v>
      </c>
      <c r="W2019" s="2" t="str">
        <f t="shared" si="284"/>
        <v>Legitimate</v>
      </c>
      <c r="X2019" s="2" t="str">
        <f>IF(Q2019&lt;Data_Validation!$B$8,"Low Value",IF(Q2019&lt;Data_Validation!$B$9,"Medium Value","High Value"))</f>
        <v>High Value</v>
      </c>
      <c r="Y2019" s="2" t="str">
        <f t="shared" si="285"/>
        <v>High Value - Maintain</v>
      </c>
      <c r="Z2019" s="2" t="str">
        <f t="shared" si="286"/>
        <v>Check Data</v>
      </c>
    </row>
    <row r="2020" spans="1:26" x14ac:dyDescent="0.3">
      <c r="A2020" t="s">
        <v>1823</v>
      </c>
      <c r="B2020">
        <v>19</v>
      </c>
      <c r="C2020" t="s">
        <v>21</v>
      </c>
      <c r="D2020" t="s">
        <v>15</v>
      </c>
      <c r="E2020">
        <v>40.9</v>
      </c>
      <c r="F2020">
        <v>14</v>
      </c>
      <c r="G2020">
        <v>0</v>
      </c>
      <c r="H2020">
        <v>0</v>
      </c>
      <c r="I2020" t="s">
        <v>29</v>
      </c>
      <c r="J2020">
        <v>22</v>
      </c>
      <c r="K2020" s="1">
        <v>45440</v>
      </c>
      <c r="L2020">
        <v>84</v>
      </c>
      <c r="M2020">
        <v>0.23</v>
      </c>
      <c r="N2020">
        <f>IF(E2020="",Data_Validation!$B$1,E2020)</f>
        <v>40.9</v>
      </c>
      <c r="O2020">
        <f>IF(J2020="",Data_Validation!$B$2,J2020)</f>
        <v>22</v>
      </c>
      <c r="P2020">
        <f t="shared" si="279"/>
        <v>1</v>
      </c>
      <c r="Q2020" s="2">
        <f>CustomerData[[#This Row],[avg_order_value_clean]]*CustomerData[[#This Row],[total_orders]]</f>
        <v>572.6</v>
      </c>
      <c r="R2020" s="2" t="str">
        <f t="shared" si="287"/>
        <v>Active</v>
      </c>
      <c r="S2020" s="2" t="str">
        <f t="shared" si="280"/>
        <v>Medium Risk</v>
      </c>
      <c r="T2020" s="2" t="str">
        <f t="shared" si="281"/>
        <v>Under 25</v>
      </c>
      <c r="U2020" s="1">
        <f t="shared" ca="1" si="282"/>
        <v>821</v>
      </c>
      <c r="V2020" s="2" t="str">
        <f t="shared" si="283"/>
        <v>High Loyalty</v>
      </c>
      <c r="W2020" s="2" t="str">
        <f t="shared" si="284"/>
        <v>Legitimate</v>
      </c>
      <c r="X2020" s="2" t="str">
        <f>IF(Q2020&lt;Data_Validation!$B$8,"Low Value",IF(Q2020&lt;Data_Validation!$B$9,"Medium Value","High Value"))</f>
        <v>Low Value</v>
      </c>
      <c r="Y2020" s="2" t="str">
        <f t="shared" si="285"/>
        <v>Stable</v>
      </c>
      <c r="Z2020" s="2" t="str">
        <f t="shared" si="286"/>
        <v>Check Data</v>
      </c>
    </row>
    <row r="2021" spans="1:26" x14ac:dyDescent="0.3">
      <c r="A2021" t="s">
        <v>1824</v>
      </c>
      <c r="B2021">
        <v>71</v>
      </c>
      <c r="C2021" t="s">
        <v>21</v>
      </c>
      <c r="D2021" t="s">
        <v>18</v>
      </c>
      <c r="E2021">
        <v>323.35000000000002</v>
      </c>
      <c r="F2021">
        <v>7</v>
      </c>
      <c r="G2021">
        <v>357</v>
      </c>
      <c r="H2021">
        <v>0</v>
      </c>
      <c r="I2021" t="s">
        <v>16</v>
      </c>
      <c r="J2021">
        <v>46.2</v>
      </c>
      <c r="K2021" s="1">
        <v>45157</v>
      </c>
      <c r="L2021">
        <v>93</v>
      </c>
      <c r="M2021">
        <v>0.08</v>
      </c>
      <c r="N2021">
        <f>IF(E2021="",Data_Validation!$B$1,E2021)</f>
        <v>323.35000000000002</v>
      </c>
      <c r="O2021">
        <f>IF(J2021="",Data_Validation!$B$2,J2021)</f>
        <v>46.2</v>
      </c>
      <c r="P2021">
        <f t="shared" si="279"/>
        <v>2</v>
      </c>
      <c r="Q2021" s="2">
        <f>CustomerData[[#This Row],[avg_order_value_clean]]*CustomerData[[#This Row],[total_orders]]</f>
        <v>2263.4500000000003</v>
      </c>
      <c r="R2021" s="2" t="str">
        <f t="shared" si="287"/>
        <v>Inactive</v>
      </c>
      <c r="S2021" s="2" t="str">
        <f t="shared" si="280"/>
        <v>Low Risk</v>
      </c>
      <c r="T2021" s="2" t="str">
        <f t="shared" si="281"/>
        <v>55+</v>
      </c>
      <c r="U2021" s="1">
        <f t="shared" ca="1" si="282"/>
        <v>1104</v>
      </c>
      <c r="V2021" s="2" t="str">
        <f t="shared" si="283"/>
        <v>High Loyalty</v>
      </c>
      <c r="W2021" s="2" t="str">
        <f t="shared" si="284"/>
        <v>Legitimate</v>
      </c>
      <c r="X2021" s="2" t="str">
        <f>IF(Q2021&lt;Data_Validation!$B$8,"Low Value",IF(Q2021&lt;Data_Validation!$B$9,"Medium Value","High Value"))</f>
        <v>High Value</v>
      </c>
      <c r="Y2021" s="2" t="str">
        <f t="shared" si="285"/>
        <v>High Value - Maintain</v>
      </c>
      <c r="Z2021" s="2" t="str">
        <f t="shared" si="286"/>
        <v>Check Data</v>
      </c>
    </row>
    <row r="2022" spans="1:26" x14ac:dyDescent="0.3">
      <c r="A2022" t="s">
        <v>1825</v>
      </c>
      <c r="B2022">
        <v>44</v>
      </c>
      <c r="C2022" t="s">
        <v>21</v>
      </c>
      <c r="D2022" t="s">
        <v>37</v>
      </c>
      <c r="E2022">
        <v>132.59</v>
      </c>
      <c r="F2022">
        <v>8</v>
      </c>
      <c r="G2022">
        <v>117</v>
      </c>
      <c r="H2022">
        <v>1</v>
      </c>
      <c r="I2022" t="s">
        <v>19</v>
      </c>
      <c r="J2022">
        <v>97.5</v>
      </c>
      <c r="K2022" s="1">
        <v>45115</v>
      </c>
      <c r="L2022">
        <v>29</v>
      </c>
      <c r="M2022">
        <v>0.28000000000000003</v>
      </c>
      <c r="N2022">
        <f>IF(E2022="",Data_Validation!$B$1,E2022)</f>
        <v>132.59</v>
      </c>
      <c r="O2022">
        <f>IF(J2022="",Data_Validation!$B$2,J2022)</f>
        <v>97.5</v>
      </c>
      <c r="P2022">
        <f t="shared" si="279"/>
        <v>2</v>
      </c>
      <c r="Q2022" s="2">
        <f>CustomerData[[#This Row],[avg_order_value_clean]]*CustomerData[[#This Row],[total_orders]]</f>
        <v>1060.72</v>
      </c>
      <c r="R2022" s="2" t="str">
        <f t="shared" si="287"/>
        <v>Inactive</v>
      </c>
      <c r="S2022" s="2" t="str">
        <f t="shared" si="280"/>
        <v>Medium Risk</v>
      </c>
      <c r="T2022" s="2" t="str">
        <f t="shared" si="281"/>
        <v>35-44</v>
      </c>
      <c r="U2022" s="1">
        <f t="shared" ca="1" si="282"/>
        <v>1146</v>
      </c>
      <c r="V2022" s="2" t="str">
        <f t="shared" si="283"/>
        <v>Low Loyalty</v>
      </c>
      <c r="W2022" s="2" t="str">
        <f t="shared" si="284"/>
        <v>Fraudulent</v>
      </c>
      <c r="X2022" s="2" t="str">
        <f>IF(Q2022&lt;Data_Validation!$B$8,"Low Value",IF(Q2022&lt;Data_Validation!$B$9,"Medium Value","High Value"))</f>
        <v>Low Value</v>
      </c>
      <c r="Y2022" s="2" t="str">
        <f t="shared" si="285"/>
        <v>Stable</v>
      </c>
      <c r="Z2022" s="2" t="str">
        <f t="shared" si="286"/>
        <v>Check Data</v>
      </c>
    </row>
    <row r="2023" spans="1:26" x14ac:dyDescent="0.3">
      <c r="A2023" t="s">
        <v>1826</v>
      </c>
      <c r="B2023">
        <v>55</v>
      </c>
      <c r="C2023" t="s">
        <v>21</v>
      </c>
      <c r="D2023" t="s">
        <v>44</v>
      </c>
      <c r="E2023">
        <v>58.63</v>
      </c>
      <c r="F2023">
        <v>10</v>
      </c>
      <c r="G2023">
        <v>164</v>
      </c>
      <c r="H2023">
        <v>0</v>
      </c>
      <c r="I2023" t="s">
        <v>19</v>
      </c>
      <c r="J2023">
        <v>3.6</v>
      </c>
      <c r="K2023" s="1">
        <v>44705</v>
      </c>
      <c r="L2023">
        <v>28</v>
      </c>
      <c r="M2023">
        <v>0.51</v>
      </c>
      <c r="N2023">
        <f>IF(E2023="",Data_Validation!$B$1,E2023)</f>
        <v>58.63</v>
      </c>
      <c r="O2023">
        <f>IF(J2023="",Data_Validation!$B$2,J2023)</f>
        <v>3.6</v>
      </c>
      <c r="P2023">
        <f t="shared" si="279"/>
        <v>1</v>
      </c>
      <c r="Q2023" s="2">
        <f>CustomerData[[#This Row],[avg_order_value_clean]]*CustomerData[[#This Row],[total_orders]]</f>
        <v>586.30000000000007</v>
      </c>
      <c r="R2023" s="2" t="str">
        <f t="shared" si="287"/>
        <v>Inactive</v>
      </c>
      <c r="S2023" s="2" t="str">
        <f t="shared" si="280"/>
        <v>High Risk</v>
      </c>
      <c r="T2023" s="2" t="str">
        <f t="shared" si="281"/>
        <v>55+</v>
      </c>
      <c r="U2023" s="1">
        <f t="shared" ca="1" si="282"/>
        <v>1556</v>
      </c>
      <c r="V2023" s="2" t="str">
        <f t="shared" si="283"/>
        <v>Low Loyalty</v>
      </c>
      <c r="W2023" s="2" t="str">
        <f t="shared" si="284"/>
        <v>Legitimate</v>
      </c>
      <c r="X2023" s="2" t="str">
        <f>IF(Q2023&lt;Data_Validation!$B$8,"Low Value",IF(Q2023&lt;Data_Validation!$B$9,"Medium Value","High Value"))</f>
        <v>Low Value</v>
      </c>
      <c r="Y2023" s="2" t="str">
        <f t="shared" si="285"/>
        <v>At Risk - Develop</v>
      </c>
      <c r="Z2023" s="2" t="str">
        <f t="shared" si="286"/>
        <v>Check Data</v>
      </c>
    </row>
    <row r="2024" spans="1:26" x14ac:dyDescent="0.3">
      <c r="A2024" t="s">
        <v>1827</v>
      </c>
      <c r="B2024">
        <v>43</v>
      </c>
      <c r="C2024" t="s">
        <v>14</v>
      </c>
      <c r="D2024" t="s">
        <v>37</v>
      </c>
      <c r="E2024">
        <v>53.15</v>
      </c>
      <c r="F2024">
        <v>10</v>
      </c>
      <c r="G2024">
        <v>112</v>
      </c>
      <c r="H2024">
        <v>0</v>
      </c>
      <c r="I2024" t="s">
        <v>29</v>
      </c>
      <c r="J2024">
        <v>63</v>
      </c>
      <c r="K2024" s="1">
        <v>45046</v>
      </c>
      <c r="L2024">
        <v>11</v>
      </c>
      <c r="M2024">
        <v>0.18</v>
      </c>
      <c r="N2024">
        <f>IF(E2024="",Data_Validation!$B$1,E2024)</f>
        <v>53.15</v>
      </c>
      <c r="O2024">
        <f>IF(J2024="",Data_Validation!$B$2,J2024)</f>
        <v>63</v>
      </c>
      <c r="P2024">
        <f t="shared" si="279"/>
        <v>1</v>
      </c>
      <c r="Q2024" s="2">
        <f>CustomerData[[#This Row],[avg_order_value_clean]]*CustomerData[[#This Row],[total_orders]]</f>
        <v>531.5</v>
      </c>
      <c r="R2024" s="2" t="str">
        <f t="shared" si="287"/>
        <v>Inactive</v>
      </c>
      <c r="S2024" s="2" t="str">
        <f t="shared" si="280"/>
        <v>Low Risk</v>
      </c>
      <c r="T2024" s="2" t="str">
        <f t="shared" si="281"/>
        <v>35-44</v>
      </c>
      <c r="U2024" s="1">
        <f t="shared" ca="1" si="282"/>
        <v>1215</v>
      </c>
      <c r="V2024" s="2" t="str">
        <f t="shared" si="283"/>
        <v>Low Loyalty</v>
      </c>
      <c r="W2024" s="2" t="str">
        <f t="shared" si="284"/>
        <v>Legitimate</v>
      </c>
      <c r="X2024" s="2" t="str">
        <f>IF(Q2024&lt;Data_Validation!$B$8,"Low Value",IF(Q2024&lt;Data_Validation!$B$9,"Medium Value","High Value"))</f>
        <v>Low Value</v>
      </c>
      <c r="Y2024" s="2" t="str">
        <f t="shared" si="285"/>
        <v>Stable</v>
      </c>
      <c r="Z2024" s="2" t="str">
        <f t="shared" si="286"/>
        <v>Check Data</v>
      </c>
    </row>
    <row r="2025" spans="1:26" x14ac:dyDescent="0.3">
      <c r="A2025" t="s">
        <v>1828</v>
      </c>
      <c r="B2025">
        <v>75</v>
      </c>
      <c r="C2025" t="s">
        <v>21</v>
      </c>
      <c r="D2025" t="s">
        <v>18</v>
      </c>
      <c r="E2025">
        <v>226.54</v>
      </c>
      <c r="F2025">
        <v>9</v>
      </c>
      <c r="G2025">
        <v>194</v>
      </c>
      <c r="H2025">
        <v>0</v>
      </c>
      <c r="I2025" t="s">
        <v>40</v>
      </c>
      <c r="J2025">
        <v>40.5</v>
      </c>
      <c r="K2025" s="1">
        <v>44875</v>
      </c>
      <c r="L2025">
        <v>85</v>
      </c>
      <c r="M2025">
        <v>0.28000000000000003</v>
      </c>
      <c r="N2025">
        <f>IF(E2025="",Data_Validation!$B$1,E2025)</f>
        <v>226.54</v>
      </c>
      <c r="O2025">
        <f>IF(J2025="",Data_Validation!$B$2,J2025)</f>
        <v>40.5</v>
      </c>
      <c r="P2025">
        <f t="shared" si="279"/>
        <v>1</v>
      </c>
      <c r="Q2025" s="2">
        <f>CustomerData[[#This Row],[avg_order_value_clean]]*CustomerData[[#This Row],[total_orders]]</f>
        <v>2038.86</v>
      </c>
      <c r="R2025" s="2" t="str">
        <f t="shared" si="287"/>
        <v>Inactive</v>
      </c>
      <c r="S2025" s="2" t="str">
        <f t="shared" si="280"/>
        <v>Medium Risk</v>
      </c>
      <c r="T2025" s="2" t="str">
        <f t="shared" si="281"/>
        <v>55+</v>
      </c>
      <c r="U2025" s="1">
        <f t="shared" ca="1" si="282"/>
        <v>1386</v>
      </c>
      <c r="V2025" s="2" t="str">
        <f t="shared" si="283"/>
        <v>High Loyalty</v>
      </c>
      <c r="W2025" s="2" t="str">
        <f t="shared" si="284"/>
        <v>Legitimate</v>
      </c>
      <c r="X2025" s="2" t="str">
        <f>IF(Q2025&lt;Data_Validation!$B$8,"Low Value",IF(Q2025&lt;Data_Validation!$B$9,"Medium Value","High Value"))</f>
        <v>High Value</v>
      </c>
      <c r="Y2025" s="2" t="str">
        <f t="shared" si="285"/>
        <v>High Value - Maintain</v>
      </c>
      <c r="Z2025" s="2" t="str">
        <f t="shared" si="286"/>
        <v>Check Data</v>
      </c>
    </row>
    <row r="2026" spans="1:26" x14ac:dyDescent="0.3">
      <c r="A2026" t="s">
        <v>38</v>
      </c>
      <c r="B2026">
        <v>79</v>
      </c>
      <c r="C2026" t="s">
        <v>21</v>
      </c>
      <c r="D2026" t="s">
        <v>50</v>
      </c>
      <c r="E2026">
        <v>168.81</v>
      </c>
      <c r="F2026">
        <v>11</v>
      </c>
      <c r="G2026">
        <v>139</v>
      </c>
      <c r="H2026">
        <v>0</v>
      </c>
      <c r="I2026" t="s">
        <v>40</v>
      </c>
      <c r="J2026">
        <v>77.099999999999994</v>
      </c>
      <c r="K2026" s="1">
        <v>45136</v>
      </c>
      <c r="L2026">
        <v>99</v>
      </c>
      <c r="M2026">
        <v>0.27</v>
      </c>
      <c r="N2026">
        <f>IF(E2026="",Data_Validation!$B$1,E2026)</f>
        <v>168.81</v>
      </c>
      <c r="O2026">
        <f>IF(J2026="",Data_Validation!$B$2,J2026)</f>
        <v>77.099999999999994</v>
      </c>
      <c r="P2026">
        <f t="shared" si="279"/>
        <v>3</v>
      </c>
      <c r="Q2026" s="2">
        <f>CustomerData[[#This Row],[avg_order_value_clean]]*CustomerData[[#This Row],[total_orders]]</f>
        <v>1856.91</v>
      </c>
      <c r="R2026" s="2" t="str">
        <f t="shared" si="287"/>
        <v>Inactive</v>
      </c>
      <c r="S2026" s="2" t="str">
        <f t="shared" si="280"/>
        <v>Medium Risk</v>
      </c>
      <c r="T2026" s="2" t="str">
        <f t="shared" si="281"/>
        <v>55+</v>
      </c>
      <c r="U2026" s="1">
        <f t="shared" ca="1" si="282"/>
        <v>1125</v>
      </c>
      <c r="V2026" s="2" t="str">
        <f t="shared" si="283"/>
        <v>High Loyalty</v>
      </c>
      <c r="W2026" s="2" t="str">
        <f t="shared" si="284"/>
        <v>Legitimate</v>
      </c>
      <c r="X2026" s="2" t="str">
        <f>IF(Q2026&lt;Data_Validation!$B$8,"Low Value",IF(Q2026&lt;Data_Validation!$B$9,"Medium Value","High Value"))</f>
        <v>High Value</v>
      </c>
      <c r="Y2026" s="2" t="str">
        <f t="shared" si="285"/>
        <v>High Value - Maintain</v>
      </c>
      <c r="Z2026" s="2" t="str">
        <f t="shared" si="286"/>
        <v>Check Data</v>
      </c>
    </row>
    <row r="2027" spans="1:26" x14ac:dyDescent="0.3">
      <c r="A2027" t="s">
        <v>1829</v>
      </c>
      <c r="B2027">
        <v>76</v>
      </c>
      <c r="C2027" t="s">
        <v>21</v>
      </c>
      <c r="D2027" t="s">
        <v>44</v>
      </c>
      <c r="E2027">
        <v>177.28</v>
      </c>
      <c r="F2027">
        <v>9</v>
      </c>
      <c r="G2027">
        <v>19</v>
      </c>
      <c r="H2027">
        <v>0</v>
      </c>
      <c r="I2027" t="s">
        <v>29</v>
      </c>
      <c r="J2027">
        <v>32.299999999999997</v>
      </c>
      <c r="K2027" s="1">
        <v>44857</v>
      </c>
      <c r="L2027">
        <v>87</v>
      </c>
      <c r="M2027">
        <v>0.13</v>
      </c>
      <c r="N2027">
        <f>IF(E2027="",Data_Validation!$B$1,E2027)</f>
        <v>177.28</v>
      </c>
      <c r="O2027">
        <f>IF(J2027="",Data_Validation!$B$2,J2027)</f>
        <v>32.299999999999997</v>
      </c>
      <c r="P2027">
        <f t="shared" si="279"/>
        <v>1</v>
      </c>
      <c r="Q2027" s="2">
        <f>CustomerData[[#This Row],[avg_order_value_clean]]*CustomerData[[#This Row],[total_orders]]</f>
        <v>1595.52</v>
      </c>
      <c r="R2027" s="2" t="str">
        <f t="shared" si="287"/>
        <v>Active</v>
      </c>
      <c r="S2027" s="2" t="str">
        <f t="shared" si="280"/>
        <v>Low Risk</v>
      </c>
      <c r="T2027" s="2" t="str">
        <f t="shared" si="281"/>
        <v>55+</v>
      </c>
      <c r="U2027" s="1">
        <f t="shared" ca="1" si="282"/>
        <v>1404</v>
      </c>
      <c r="V2027" s="2" t="str">
        <f t="shared" si="283"/>
        <v>High Loyalty</v>
      </c>
      <c r="W2027" s="2" t="str">
        <f t="shared" si="284"/>
        <v>Legitimate</v>
      </c>
      <c r="X2027" s="2" t="str">
        <f>IF(Q2027&lt;Data_Validation!$B$8,"Low Value",IF(Q2027&lt;Data_Validation!$B$9,"Medium Value","High Value"))</f>
        <v>High Value</v>
      </c>
      <c r="Y2027" s="2" t="str">
        <f t="shared" si="285"/>
        <v>High Value - Maintain</v>
      </c>
      <c r="Z2027" s="2" t="str">
        <f t="shared" si="286"/>
        <v>Check Data</v>
      </c>
    </row>
    <row r="2028" spans="1:26" x14ac:dyDescent="0.3">
      <c r="A2028" t="s">
        <v>427</v>
      </c>
      <c r="B2028">
        <v>55</v>
      </c>
      <c r="C2028" t="s">
        <v>21</v>
      </c>
      <c r="D2028" t="s">
        <v>28</v>
      </c>
      <c r="E2028">
        <v>101.85</v>
      </c>
      <c r="F2028">
        <v>11</v>
      </c>
      <c r="G2028">
        <v>285</v>
      </c>
      <c r="H2028">
        <v>0</v>
      </c>
      <c r="I2028" t="s">
        <v>40</v>
      </c>
      <c r="J2028">
        <v>37.299999999999997</v>
      </c>
      <c r="K2028" s="1">
        <v>44108</v>
      </c>
      <c r="L2028">
        <v>93</v>
      </c>
      <c r="M2028">
        <v>0.13</v>
      </c>
      <c r="N2028">
        <f>IF(E2028="",Data_Validation!$B$1,E2028)</f>
        <v>101.85</v>
      </c>
      <c r="O2028">
        <f>IF(J2028="",Data_Validation!$B$2,J2028)</f>
        <v>37.299999999999997</v>
      </c>
      <c r="P2028">
        <f t="shared" si="279"/>
        <v>2</v>
      </c>
      <c r="Q2028" s="2">
        <f>CustomerData[[#This Row],[avg_order_value_clean]]*CustomerData[[#This Row],[total_orders]]</f>
        <v>1120.3499999999999</v>
      </c>
      <c r="R2028" s="2" t="str">
        <f t="shared" si="287"/>
        <v>Inactive</v>
      </c>
      <c r="S2028" s="2" t="str">
        <f t="shared" si="280"/>
        <v>Low Risk</v>
      </c>
      <c r="T2028" s="2" t="str">
        <f t="shared" si="281"/>
        <v>55+</v>
      </c>
      <c r="U2028" s="1">
        <f t="shared" ca="1" si="282"/>
        <v>2153</v>
      </c>
      <c r="V2028" s="2" t="str">
        <f t="shared" si="283"/>
        <v>High Loyalty</v>
      </c>
      <c r="W2028" s="2" t="str">
        <f t="shared" si="284"/>
        <v>Legitimate</v>
      </c>
      <c r="X2028" s="2" t="str">
        <f>IF(Q2028&lt;Data_Validation!$B$8,"Low Value",IF(Q2028&lt;Data_Validation!$B$9,"Medium Value","High Value"))</f>
        <v>Low Value</v>
      </c>
      <c r="Y2028" s="2" t="str">
        <f t="shared" si="285"/>
        <v>Stable</v>
      </c>
      <c r="Z2028" s="2" t="str">
        <f t="shared" si="286"/>
        <v>Check Data</v>
      </c>
    </row>
    <row r="2029" spans="1:26" x14ac:dyDescent="0.3">
      <c r="A2029" t="s">
        <v>1830</v>
      </c>
      <c r="B2029">
        <v>63</v>
      </c>
      <c r="C2029" t="s">
        <v>21</v>
      </c>
      <c r="D2029" t="s">
        <v>18</v>
      </c>
      <c r="E2029">
        <v>166.76</v>
      </c>
      <c r="F2029">
        <v>13</v>
      </c>
      <c r="G2029">
        <v>230</v>
      </c>
      <c r="H2029">
        <v>0</v>
      </c>
      <c r="I2029" t="s">
        <v>19</v>
      </c>
      <c r="J2029">
        <v>51.6</v>
      </c>
      <c r="K2029" s="1">
        <v>44716</v>
      </c>
      <c r="L2029">
        <v>15</v>
      </c>
      <c r="M2029">
        <v>0.35</v>
      </c>
      <c r="N2029">
        <f>IF(E2029="",Data_Validation!$B$1,E2029)</f>
        <v>166.76</v>
      </c>
      <c r="O2029">
        <f>IF(J2029="",Data_Validation!$B$2,J2029)</f>
        <v>51.6</v>
      </c>
      <c r="P2029">
        <f t="shared" si="279"/>
        <v>2</v>
      </c>
      <c r="Q2029" s="2">
        <f>CustomerData[[#This Row],[avg_order_value_clean]]*CustomerData[[#This Row],[total_orders]]</f>
        <v>2167.88</v>
      </c>
      <c r="R2029" s="2" t="str">
        <f t="shared" si="287"/>
        <v>Inactive</v>
      </c>
      <c r="S2029" s="2" t="str">
        <f t="shared" si="280"/>
        <v>Medium Risk</v>
      </c>
      <c r="T2029" s="2" t="str">
        <f t="shared" si="281"/>
        <v>55+</v>
      </c>
      <c r="U2029" s="1">
        <f t="shared" ca="1" si="282"/>
        <v>1545</v>
      </c>
      <c r="V2029" s="2" t="str">
        <f t="shared" si="283"/>
        <v>Low Loyalty</v>
      </c>
      <c r="W2029" s="2" t="str">
        <f t="shared" si="284"/>
        <v>Legitimate</v>
      </c>
      <c r="X2029" s="2" t="str">
        <f>IF(Q2029&lt;Data_Validation!$B$8,"Low Value",IF(Q2029&lt;Data_Validation!$B$9,"Medium Value","High Value"))</f>
        <v>High Value</v>
      </c>
      <c r="Y2029" s="2" t="str">
        <f t="shared" si="285"/>
        <v>High Value - Maintain</v>
      </c>
      <c r="Z2029" s="2" t="str">
        <f t="shared" si="286"/>
        <v>Check Data</v>
      </c>
    </row>
    <row r="2030" spans="1:26" x14ac:dyDescent="0.3">
      <c r="A2030" t="s">
        <v>1831</v>
      </c>
      <c r="B2030">
        <v>42</v>
      </c>
      <c r="C2030" t="s">
        <v>14</v>
      </c>
      <c r="D2030" t="s">
        <v>28</v>
      </c>
      <c r="E2030">
        <v>117.31</v>
      </c>
      <c r="F2030">
        <v>7</v>
      </c>
      <c r="G2030">
        <v>78</v>
      </c>
      <c r="H2030">
        <v>0</v>
      </c>
      <c r="I2030" t="s">
        <v>16</v>
      </c>
      <c r="J2030">
        <v>34.6</v>
      </c>
      <c r="K2030" s="1">
        <v>44516</v>
      </c>
      <c r="L2030">
        <v>81</v>
      </c>
      <c r="M2030">
        <v>0.28999999999999998</v>
      </c>
      <c r="N2030">
        <f>IF(E2030="",Data_Validation!$B$1,E2030)</f>
        <v>117.31</v>
      </c>
      <c r="O2030">
        <f>IF(J2030="",Data_Validation!$B$2,J2030)</f>
        <v>34.6</v>
      </c>
      <c r="P2030">
        <f t="shared" si="279"/>
        <v>1</v>
      </c>
      <c r="Q2030" s="2">
        <f>CustomerData[[#This Row],[avg_order_value_clean]]*CustomerData[[#This Row],[total_orders]]</f>
        <v>821.17000000000007</v>
      </c>
      <c r="R2030" s="2" t="str">
        <f t="shared" si="287"/>
        <v>At Risk</v>
      </c>
      <c r="S2030" s="2" t="str">
        <f t="shared" si="280"/>
        <v>Medium Risk</v>
      </c>
      <c r="T2030" s="2" t="str">
        <f t="shared" si="281"/>
        <v>35-44</v>
      </c>
      <c r="U2030" s="1">
        <f t="shared" ca="1" si="282"/>
        <v>1745</v>
      </c>
      <c r="V2030" s="2" t="str">
        <f t="shared" si="283"/>
        <v>High Loyalty</v>
      </c>
      <c r="W2030" s="2" t="str">
        <f t="shared" si="284"/>
        <v>Legitimate</v>
      </c>
      <c r="X2030" s="2" t="str">
        <f>IF(Q2030&lt;Data_Validation!$B$8,"Low Value",IF(Q2030&lt;Data_Validation!$B$9,"Medium Value","High Value"))</f>
        <v>Low Value</v>
      </c>
      <c r="Y2030" s="2" t="str">
        <f t="shared" si="285"/>
        <v>Stable</v>
      </c>
      <c r="Z2030" s="2" t="str">
        <f t="shared" si="286"/>
        <v>Check Data</v>
      </c>
    </row>
    <row r="2031" spans="1:26" x14ac:dyDescent="0.3">
      <c r="A2031" t="s">
        <v>1832</v>
      </c>
      <c r="B2031">
        <v>28</v>
      </c>
      <c r="C2031" t="s">
        <v>14</v>
      </c>
      <c r="D2031" t="s">
        <v>26</v>
      </c>
      <c r="E2031">
        <v>119.79</v>
      </c>
      <c r="F2031">
        <v>9</v>
      </c>
      <c r="G2031">
        <v>127</v>
      </c>
      <c r="H2031">
        <v>0</v>
      </c>
      <c r="I2031" t="s">
        <v>40</v>
      </c>
      <c r="J2031">
        <v>26</v>
      </c>
      <c r="K2031" s="1">
        <v>44427</v>
      </c>
      <c r="L2031">
        <v>24</v>
      </c>
      <c r="M2031">
        <v>0.18</v>
      </c>
      <c r="N2031">
        <f>IF(E2031="",Data_Validation!$B$1,E2031)</f>
        <v>119.79</v>
      </c>
      <c r="O2031">
        <f>IF(J2031="",Data_Validation!$B$2,J2031)</f>
        <v>26</v>
      </c>
      <c r="P2031">
        <f t="shared" si="279"/>
        <v>1</v>
      </c>
      <c r="Q2031" s="2">
        <f>CustomerData[[#This Row],[avg_order_value_clean]]*CustomerData[[#This Row],[total_orders]]</f>
        <v>1078.1100000000001</v>
      </c>
      <c r="R2031" s="2" t="str">
        <f t="shared" si="287"/>
        <v>Inactive</v>
      </c>
      <c r="S2031" s="2" t="str">
        <f t="shared" si="280"/>
        <v>Low Risk</v>
      </c>
      <c r="T2031" s="2" t="str">
        <f t="shared" si="281"/>
        <v>25-34</v>
      </c>
      <c r="U2031" s="1">
        <f t="shared" ca="1" si="282"/>
        <v>1834</v>
      </c>
      <c r="V2031" s="2" t="str">
        <f t="shared" si="283"/>
        <v>Low Loyalty</v>
      </c>
      <c r="W2031" s="2" t="str">
        <f t="shared" si="284"/>
        <v>Legitimate</v>
      </c>
      <c r="X2031" s="2" t="str">
        <f>IF(Q2031&lt;Data_Validation!$B$8,"Low Value",IF(Q2031&lt;Data_Validation!$B$9,"Medium Value","High Value"))</f>
        <v>Low Value</v>
      </c>
      <c r="Y2031" s="2" t="str">
        <f t="shared" si="285"/>
        <v>Stable</v>
      </c>
      <c r="Z2031" s="2" t="str">
        <f t="shared" si="286"/>
        <v>Check Data</v>
      </c>
    </row>
    <row r="2032" spans="1:26" x14ac:dyDescent="0.3">
      <c r="A2032" t="s">
        <v>1833</v>
      </c>
      <c r="B2032">
        <v>25</v>
      </c>
      <c r="C2032" t="s">
        <v>21</v>
      </c>
      <c r="D2032" t="s">
        <v>35</v>
      </c>
      <c r="E2032">
        <v>33.04</v>
      </c>
      <c r="F2032">
        <v>6</v>
      </c>
      <c r="G2032">
        <v>84</v>
      </c>
      <c r="H2032">
        <v>0</v>
      </c>
      <c r="I2032" t="s">
        <v>19</v>
      </c>
      <c r="J2032">
        <v>35.5</v>
      </c>
      <c r="K2032" s="1">
        <v>45786</v>
      </c>
      <c r="L2032">
        <v>35</v>
      </c>
      <c r="M2032">
        <v>0.64</v>
      </c>
      <c r="N2032">
        <f>IF(E2032="",Data_Validation!$B$1,E2032)</f>
        <v>33.04</v>
      </c>
      <c r="O2032">
        <f>IF(J2032="",Data_Validation!$B$2,J2032)</f>
        <v>35.5</v>
      </c>
      <c r="P2032">
        <f t="shared" si="279"/>
        <v>1</v>
      </c>
      <c r="Q2032" s="2">
        <f>CustomerData[[#This Row],[avg_order_value_clean]]*CustomerData[[#This Row],[total_orders]]</f>
        <v>198.24</v>
      </c>
      <c r="R2032" s="2" t="str">
        <f t="shared" si="287"/>
        <v>At Risk</v>
      </c>
      <c r="S2032" s="2" t="str">
        <f t="shared" si="280"/>
        <v>High Risk</v>
      </c>
      <c r="T2032" s="2" t="str">
        <f t="shared" si="281"/>
        <v>25-34</v>
      </c>
      <c r="U2032" s="1">
        <f t="shared" ca="1" si="282"/>
        <v>475</v>
      </c>
      <c r="V2032" s="2" t="str">
        <f t="shared" si="283"/>
        <v>Low Loyalty</v>
      </c>
      <c r="W2032" s="2" t="str">
        <f t="shared" si="284"/>
        <v>Legitimate</v>
      </c>
      <c r="X2032" s="2" t="str">
        <f>IF(Q2032&lt;Data_Validation!$B$8,"Low Value",IF(Q2032&lt;Data_Validation!$B$9,"Medium Value","High Value"))</f>
        <v>Low Value</v>
      </c>
      <c r="Y2032" s="2" t="str">
        <f t="shared" si="285"/>
        <v>At Risk - Develop</v>
      </c>
      <c r="Z2032" s="2" t="str">
        <f t="shared" si="286"/>
        <v>Check Data</v>
      </c>
    </row>
    <row r="2033" spans="1:26" x14ac:dyDescent="0.3">
      <c r="A2033" t="s">
        <v>1834</v>
      </c>
      <c r="B2033">
        <v>25</v>
      </c>
      <c r="C2033" t="s">
        <v>21</v>
      </c>
      <c r="D2033" t="s">
        <v>37</v>
      </c>
      <c r="E2033">
        <v>38.1</v>
      </c>
      <c r="F2033">
        <v>17</v>
      </c>
      <c r="G2033">
        <v>63</v>
      </c>
      <c r="H2033">
        <v>0</v>
      </c>
      <c r="I2033" t="s">
        <v>16</v>
      </c>
      <c r="J2033">
        <v>90.8</v>
      </c>
      <c r="K2033" s="1">
        <v>44998</v>
      </c>
      <c r="L2033">
        <v>61</v>
      </c>
      <c r="M2033">
        <v>0.35</v>
      </c>
      <c r="N2033">
        <f>IF(E2033="",Data_Validation!$B$1,E2033)</f>
        <v>38.1</v>
      </c>
      <c r="O2033">
        <f>IF(J2033="",Data_Validation!$B$2,J2033)</f>
        <v>90.8</v>
      </c>
      <c r="P2033">
        <f t="shared" si="279"/>
        <v>1</v>
      </c>
      <c r="Q2033" s="2">
        <f>CustomerData[[#This Row],[avg_order_value_clean]]*CustomerData[[#This Row],[total_orders]]</f>
        <v>647.70000000000005</v>
      </c>
      <c r="R2033" s="2" t="str">
        <f t="shared" si="287"/>
        <v>At Risk</v>
      </c>
      <c r="S2033" s="2" t="str">
        <f t="shared" si="280"/>
        <v>Medium Risk</v>
      </c>
      <c r="T2033" s="2" t="str">
        <f t="shared" si="281"/>
        <v>25-34</v>
      </c>
      <c r="U2033" s="1">
        <f t="shared" ca="1" si="282"/>
        <v>1263</v>
      </c>
      <c r="V2033" s="2" t="str">
        <f t="shared" si="283"/>
        <v>Medium Loyalty</v>
      </c>
      <c r="W2033" s="2" t="str">
        <f t="shared" si="284"/>
        <v>Legitimate</v>
      </c>
      <c r="X2033" s="2" t="str">
        <f>IF(Q2033&lt;Data_Validation!$B$8,"Low Value",IF(Q2033&lt;Data_Validation!$B$9,"Medium Value","High Value"))</f>
        <v>Low Value</v>
      </c>
      <c r="Y2033" s="2" t="str">
        <f t="shared" si="285"/>
        <v>Stable</v>
      </c>
      <c r="Z2033" s="2" t="str">
        <f t="shared" si="286"/>
        <v>Check Data</v>
      </c>
    </row>
    <row r="2034" spans="1:26" x14ac:dyDescent="0.3">
      <c r="A2034" t="s">
        <v>1835</v>
      </c>
      <c r="B2034">
        <v>50</v>
      </c>
      <c r="C2034" t="s">
        <v>21</v>
      </c>
      <c r="D2034" t="s">
        <v>18</v>
      </c>
      <c r="E2034">
        <v>45.18</v>
      </c>
      <c r="F2034">
        <v>12</v>
      </c>
      <c r="G2034">
        <v>273</v>
      </c>
      <c r="H2034">
        <v>0</v>
      </c>
      <c r="I2034" t="s">
        <v>19</v>
      </c>
      <c r="J2034">
        <v>34.299999999999997</v>
      </c>
      <c r="K2034" s="1">
        <v>45618</v>
      </c>
      <c r="L2034">
        <v>20</v>
      </c>
      <c r="M2034">
        <v>0.18</v>
      </c>
      <c r="N2034">
        <f>IF(E2034="",Data_Validation!$B$1,E2034)</f>
        <v>45.18</v>
      </c>
      <c r="O2034">
        <f>IF(J2034="",Data_Validation!$B$2,J2034)</f>
        <v>34.299999999999997</v>
      </c>
      <c r="P2034">
        <f t="shared" si="279"/>
        <v>1</v>
      </c>
      <c r="Q2034" s="2">
        <f>CustomerData[[#This Row],[avg_order_value_clean]]*CustomerData[[#This Row],[total_orders]]</f>
        <v>542.16</v>
      </c>
      <c r="R2034" s="2" t="str">
        <f t="shared" si="287"/>
        <v>Inactive</v>
      </c>
      <c r="S2034" s="2" t="str">
        <f t="shared" si="280"/>
        <v>Low Risk</v>
      </c>
      <c r="T2034" s="2" t="str">
        <f t="shared" si="281"/>
        <v>45-54</v>
      </c>
      <c r="U2034" s="1">
        <f t="shared" ca="1" si="282"/>
        <v>643</v>
      </c>
      <c r="V2034" s="2" t="str">
        <f t="shared" si="283"/>
        <v>Low Loyalty</v>
      </c>
      <c r="W2034" s="2" t="str">
        <f t="shared" si="284"/>
        <v>Legitimate</v>
      </c>
      <c r="X2034" s="2" t="str">
        <f>IF(Q2034&lt;Data_Validation!$B$8,"Low Value",IF(Q2034&lt;Data_Validation!$B$9,"Medium Value","High Value"))</f>
        <v>Low Value</v>
      </c>
      <c r="Y2034" s="2" t="str">
        <f t="shared" si="285"/>
        <v>Stable</v>
      </c>
      <c r="Z2034" s="2" t="str">
        <f t="shared" si="286"/>
        <v>Check Data</v>
      </c>
    </row>
    <row r="2035" spans="1:26" x14ac:dyDescent="0.3">
      <c r="A2035" t="s">
        <v>1836</v>
      </c>
      <c r="B2035">
        <v>70</v>
      </c>
      <c r="C2035" t="s">
        <v>21</v>
      </c>
      <c r="D2035" t="s">
        <v>35</v>
      </c>
      <c r="E2035">
        <v>42.53</v>
      </c>
      <c r="F2035">
        <v>7</v>
      </c>
      <c r="G2035">
        <v>287</v>
      </c>
      <c r="H2035">
        <v>0</v>
      </c>
      <c r="I2035" t="s">
        <v>23</v>
      </c>
      <c r="J2035">
        <v>89.9</v>
      </c>
      <c r="K2035" s="1">
        <v>44193</v>
      </c>
      <c r="L2035">
        <v>58</v>
      </c>
      <c r="M2035">
        <v>0.28999999999999998</v>
      </c>
      <c r="N2035">
        <f>IF(E2035="",Data_Validation!$B$1,E2035)</f>
        <v>42.53</v>
      </c>
      <c r="O2035">
        <f>IF(J2035="",Data_Validation!$B$2,J2035)</f>
        <v>89.9</v>
      </c>
      <c r="P2035">
        <f t="shared" si="279"/>
        <v>1</v>
      </c>
      <c r="Q2035" s="2">
        <f>CustomerData[[#This Row],[avg_order_value_clean]]*CustomerData[[#This Row],[total_orders]]</f>
        <v>297.71000000000004</v>
      </c>
      <c r="R2035" s="2" t="str">
        <f t="shared" si="287"/>
        <v>Inactive</v>
      </c>
      <c r="S2035" s="2" t="str">
        <f t="shared" si="280"/>
        <v>Medium Risk</v>
      </c>
      <c r="T2035" s="2" t="str">
        <f t="shared" si="281"/>
        <v>55+</v>
      </c>
      <c r="U2035" s="1">
        <f t="shared" ca="1" si="282"/>
        <v>2068</v>
      </c>
      <c r="V2035" s="2" t="str">
        <f t="shared" si="283"/>
        <v>Medium Loyalty</v>
      </c>
      <c r="W2035" s="2" t="str">
        <f t="shared" si="284"/>
        <v>Legitimate</v>
      </c>
      <c r="X2035" s="2" t="str">
        <f>IF(Q2035&lt;Data_Validation!$B$8,"Low Value",IF(Q2035&lt;Data_Validation!$B$9,"Medium Value","High Value"))</f>
        <v>Low Value</v>
      </c>
      <c r="Y2035" s="2" t="str">
        <f t="shared" si="285"/>
        <v>Stable</v>
      </c>
      <c r="Z2035" s="2" t="str">
        <f t="shared" si="286"/>
        <v>Check Data</v>
      </c>
    </row>
    <row r="2036" spans="1:26" x14ac:dyDescent="0.3">
      <c r="A2036" t="s">
        <v>1837</v>
      </c>
      <c r="B2036">
        <v>24</v>
      </c>
      <c r="C2036" t="s">
        <v>14</v>
      </c>
      <c r="D2036" t="s">
        <v>22</v>
      </c>
      <c r="E2036">
        <v>17.73</v>
      </c>
      <c r="F2036">
        <v>9</v>
      </c>
      <c r="G2036">
        <v>252</v>
      </c>
      <c r="H2036">
        <v>0</v>
      </c>
      <c r="I2036" t="s">
        <v>16</v>
      </c>
      <c r="J2036">
        <v>20.5</v>
      </c>
      <c r="K2036" s="1">
        <v>45099</v>
      </c>
      <c r="L2036">
        <v>63</v>
      </c>
      <c r="M2036">
        <v>0.37</v>
      </c>
      <c r="N2036">
        <f>IF(E2036="",Data_Validation!$B$1,E2036)</f>
        <v>17.73</v>
      </c>
      <c r="O2036">
        <f>IF(J2036="",Data_Validation!$B$2,J2036)</f>
        <v>20.5</v>
      </c>
      <c r="P2036">
        <f t="shared" si="279"/>
        <v>1</v>
      </c>
      <c r="Q2036" s="2">
        <f>CustomerData[[#This Row],[avg_order_value_clean]]*CustomerData[[#This Row],[total_orders]]</f>
        <v>159.57</v>
      </c>
      <c r="R2036" s="2" t="str">
        <f t="shared" si="287"/>
        <v>Inactive</v>
      </c>
      <c r="S2036" s="2" t="str">
        <f t="shared" si="280"/>
        <v>Medium Risk</v>
      </c>
      <c r="T2036" s="2" t="str">
        <f t="shared" si="281"/>
        <v>Under 25</v>
      </c>
      <c r="U2036" s="1">
        <f t="shared" ca="1" si="282"/>
        <v>1162</v>
      </c>
      <c r="V2036" s="2" t="str">
        <f t="shared" si="283"/>
        <v>Medium Loyalty</v>
      </c>
      <c r="W2036" s="2" t="str">
        <f t="shared" si="284"/>
        <v>Legitimate</v>
      </c>
      <c r="X2036" s="2" t="str">
        <f>IF(Q2036&lt;Data_Validation!$B$8,"Low Value",IF(Q2036&lt;Data_Validation!$B$9,"Medium Value","High Value"))</f>
        <v>Low Value</v>
      </c>
      <c r="Y2036" s="2" t="str">
        <f t="shared" si="285"/>
        <v>Stable</v>
      </c>
      <c r="Z2036" s="2" t="str">
        <f t="shared" si="286"/>
        <v>Check Data</v>
      </c>
    </row>
    <row r="2037" spans="1:26" x14ac:dyDescent="0.3">
      <c r="A2037" t="s">
        <v>1838</v>
      </c>
      <c r="B2037">
        <v>55</v>
      </c>
      <c r="C2037" t="s">
        <v>14</v>
      </c>
      <c r="D2037" t="s">
        <v>44</v>
      </c>
      <c r="E2037">
        <v>46.25</v>
      </c>
      <c r="F2037">
        <v>5</v>
      </c>
      <c r="G2037">
        <v>93</v>
      </c>
      <c r="H2037">
        <v>0</v>
      </c>
      <c r="I2037" t="s">
        <v>23</v>
      </c>
      <c r="J2037">
        <v>67.2</v>
      </c>
      <c r="K2037" s="1">
        <v>45142</v>
      </c>
      <c r="L2037">
        <v>75</v>
      </c>
      <c r="M2037">
        <v>0.41</v>
      </c>
      <c r="N2037">
        <f>IF(E2037="",Data_Validation!$B$1,E2037)</f>
        <v>46.25</v>
      </c>
      <c r="O2037">
        <f>IF(J2037="",Data_Validation!$B$2,J2037)</f>
        <v>67.2</v>
      </c>
      <c r="P2037">
        <f t="shared" si="279"/>
        <v>1</v>
      </c>
      <c r="Q2037" s="2">
        <f>CustomerData[[#This Row],[avg_order_value_clean]]*CustomerData[[#This Row],[total_orders]]</f>
        <v>231.25</v>
      </c>
      <c r="R2037" s="2" t="str">
        <f t="shared" si="287"/>
        <v>Inactive</v>
      </c>
      <c r="S2037" s="2" t="str">
        <f t="shared" si="280"/>
        <v>Medium Risk</v>
      </c>
      <c r="T2037" s="2" t="str">
        <f t="shared" si="281"/>
        <v>55+</v>
      </c>
      <c r="U2037" s="1">
        <f t="shared" ca="1" si="282"/>
        <v>1119</v>
      </c>
      <c r="V2037" s="2" t="str">
        <f t="shared" si="283"/>
        <v>High Loyalty</v>
      </c>
      <c r="W2037" s="2" t="str">
        <f t="shared" si="284"/>
        <v>Legitimate</v>
      </c>
      <c r="X2037" s="2" t="str">
        <f>IF(Q2037&lt;Data_Validation!$B$8,"Low Value",IF(Q2037&lt;Data_Validation!$B$9,"Medium Value","High Value"))</f>
        <v>Low Value</v>
      </c>
      <c r="Y2037" s="2" t="str">
        <f t="shared" si="285"/>
        <v>Stable</v>
      </c>
      <c r="Z2037" s="2" t="str">
        <f t="shared" si="286"/>
        <v>Check Data</v>
      </c>
    </row>
    <row r="2038" spans="1:26" x14ac:dyDescent="0.3">
      <c r="A2038" t="s">
        <v>1839</v>
      </c>
      <c r="B2038">
        <v>38</v>
      </c>
      <c r="C2038" t="s">
        <v>14</v>
      </c>
      <c r="D2038" t="s">
        <v>15</v>
      </c>
      <c r="E2038">
        <v>104.21</v>
      </c>
      <c r="F2038">
        <v>10</v>
      </c>
      <c r="G2038">
        <v>288</v>
      </c>
      <c r="H2038">
        <v>0</v>
      </c>
      <c r="I2038" t="s">
        <v>40</v>
      </c>
      <c r="J2038">
        <v>74.5</v>
      </c>
      <c r="K2038" s="1">
        <v>45114</v>
      </c>
      <c r="L2038">
        <v>94</v>
      </c>
      <c r="M2038">
        <v>0.12</v>
      </c>
      <c r="N2038">
        <f>IF(E2038="",Data_Validation!$B$1,E2038)</f>
        <v>104.21</v>
      </c>
      <c r="O2038">
        <f>IF(J2038="",Data_Validation!$B$2,J2038)</f>
        <v>74.5</v>
      </c>
      <c r="P2038">
        <f t="shared" si="279"/>
        <v>1</v>
      </c>
      <c r="Q2038" s="2">
        <f>CustomerData[[#This Row],[avg_order_value_clean]]*CustomerData[[#This Row],[total_orders]]</f>
        <v>1042.0999999999999</v>
      </c>
      <c r="R2038" s="2" t="str">
        <f t="shared" si="287"/>
        <v>Inactive</v>
      </c>
      <c r="S2038" s="2" t="str">
        <f t="shared" si="280"/>
        <v>Low Risk</v>
      </c>
      <c r="T2038" s="2" t="str">
        <f t="shared" si="281"/>
        <v>35-44</v>
      </c>
      <c r="U2038" s="1">
        <f t="shared" ca="1" si="282"/>
        <v>1147</v>
      </c>
      <c r="V2038" s="2" t="str">
        <f t="shared" si="283"/>
        <v>High Loyalty</v>
      </c>
      <c r="W2038" s="2" t="str">
        <f t="shared" si="284"/>
        <v>Legitimate</v>
      </c>
      <c r="X2038" s="2" t="str">
        <f>IF(Q2038&lt;Data_Validation!$B$8,"Low Value",IF(Q2038&lt;Data_Validation!$B$9,"Medium Value","High Value"))</f>
        <v>Low Value</v>
      </c>
      <c r="Y2038" s="2" t="str">
        <f t="shared" si="285"/>
        <v>Stable</v>
      </c>
      <c r="Z2038" s="2" t="str">
        <f t="shared" si="286"/>
        <v>Check Data</v>
      </c>
    </row>
    <row r="2039" spans="1:26" x14ac:dyDescent="0.3">
      <c r="A2039" t="s">
        <v>1840</v>
      </c>
      <c r="B2039">
        <v>25</v>
      </c>
      <c r="C2039" t="s">
        <v>14</v>
      </c>
      <c r="D2039" t="s">
        <v>26</v>
      </c>
      <c r="E2039">
        <v>207.04</v>
      </c>
      <c r="F2039">
        <v>12</v>
      </c>
      <c r="G2039">
        <v>149</v>
      </c>
      <c r="H2039">
        <v>0</v>
      </c>
      <c r="I2039" t="s">
        <v>40</v>
      </c>
      <c r="J2039">
        <v>11.1</v>
      </c>
      <c r="K2039" s="1">
        <v>45193</v>
      </c>
      <c r="L2039">
        <v>60</v>
      </c>
      <c r="M2039">
        <v>0.35</v>
      </c>
      <c r="N2039">
        <f>IF(E2039="",Data_Validation!$B$1,E2039)</f>
        <v>207.04</v>
      </c>
      <c r="O2039">
        <f>IF(J2039="",Data_Validation!$B$2,J2039)</f>
        <v>11.1</v>
      </c>
      <c r="P2039">
        <f t="shared" si="279"/>
        <v>2</v>
      </c>
      <c r="Q2039" s="2">
        <f>CustomerData[[#This Row],[avg_order_value_clean]]*CustomerData[[#This Row],[total_orders]]</f>
        <v>2484.48</v>
      </c>
      <c r="R2039" s="2" t="str">
        <f t="shared" si="287"/>
        <v>Inactive</v>
      </c>
      <c r="S2039" s="2" t="str">
        <f t="shared" si="280"/>
        <v>Medium Risk</v>
      </c>
      <c r="T2039" s="2" t="str">
        <f t="shared" si="281"/>
        <v>25-34</v>
      </c>
      <c r="U2039" s="1">
        <f t="shared" ca="1" si="282"/>
        <v>1068</v>
      </c>
      <c r="V2039" s="2" t="str">
        <f t="shared" si="283"/>
        <v>Medium Loyalty</v>
      </c>
      <c r="W2039" s="2" t="str">
        <f t="shared" si="284"/>
        <v>Legitimate</v>
      </c>
      <c r="X2039" s="2" t="str">
        <f>IF(Q2039&lt;Data_Validation!$B$8,"Low Value",IF(Q2039&lt;Data_Validation!$B$9,"Medium Value","High Value"))</f>
        <v>High Value</v>
      </c>
      <c r="Y2039" s="2" t="str">
        <f t="shared" si="285"/>
        <v>High Value - Maintain</v>
      </c>
      <c r="Z2039" s="2" t="str">
        <f t="shared" si="286"/>
        <v>Check Data</v>
      </c>
    </row>
    <row r="2040" spans="1:26" x14ac:dyDescent="0.3">
      <c r="A2040" t="s">
        <v>1841</v>
      </c>
      <c r="B2040">
        <v>68</v>
      </c>
      <c r="C2040" t="s">
        <v>21</v>
      </c>
      <c r="D2040" t="s">
        <v>22</v>
      </c>
      <c r="E2040">
        <v>72.36</v>
      </c>
      <c r="F2040">
        <v>6</v>
      </c>
      <c r="G2040">
        <v>364</v>
      </c>
      <c r="H2040">
        <v>0</v>
      </c>
      <c r="I2040" t="s">
        <v>19</v>
      </c>
      <c r="J2040">
        <v>54.4</v>
      </c>
      <c r="K2040" s="1">
        <v>45259</v>
      </c>
      <c r="L2040">
        <v>39</v>
      </c>
      <c r="M2040">
        <v>0.13</v>
      </c>
      <c r="N2040">
        <f>IF(E2040="",Data_Validation!$B$1,E2040)</f>
        <v>72.36</v>
      </c>
      <c r="O2040">
        <f>IF(J2040="",Data_Validation!$B$2,J2040)</f>
        <v>54.4</v>
      </c>
      <c r="P2040">
        <f t="shared" si="279"/>
        <v>2</v>
      </c>
      <c r="Q2040" s="2">
        <f>CustomerData[[#This Row],[avg_order_value_clean]]*CustomerData[[#This Row],[total_orders]]</f>
        <v>434.15999999999997</v>
      </c>
      <c r="R2040" s="2" t="str">
        <f t="shared" si="287"/>
        <v>Inactive</v>
      </c>
      <c r="S2040" s="2" t="str">
        <f t="shared" si="280"/>
        <v>Low Risk</v>
      </c>
      <c r="T2040" s="2" t="str">
        <f t="shared" si="281"/>
        <v>55+</v>
      </c>
      <c r="U2040" s="1">
        <f t="shared" ca="1" si="282"/>
        <v>1002</v>
      </c>
      <c r="V2040" s="2" t="str">
        <f t="shared" si="283"/>
        <v>Low Loyalty</v>
      </c>
      <c r="W2040" s="2" t="str">
        <f t="shared" si="284"/>
        <v>Legitimate</v>
      </c>
      <c r="X2040" s="2" t="str">
        <f>IF(Q2040&lt;Data_Validation!$B$8,"Low Value",IF(Q2040&lt;Data_Validation!$B$9,"Medium Value","High Value"))</f>
        <v>Low Value</v>
      </c>
      <c r="Y2040" s="2" t="str">
        <f t="shared" si="285"/>
        <v>Stable</v>
      </c>
      <c r="Z2040" s="2" t="str">
        <f t="shared" si="286"/>
        <v>Check Data</v>
      </c>
    </row>
    <row r="2041" spans="1:26" x14ac:dyDescent="0.3">
      <c r="A2041" t="s">
        <v>1842</v>
      </c>
      <c r="B2041">
        <v>71</v>
      </c>
      <c r="C2041" t="s">
        <v>25</v>
      </c>
      <c r="D2041" t="s">
        <v>22</v>
      </c>
      <c r="F2041">
        <v>7</v>
      </c>
      <c r="G2041">
        <v>156</v>
      </c>
      <c r="H2041">
        <v>0</v>
      </c>
      <c r="I2041" t="s">
        <v>29</v>
      </c>
      <c r="J2041">
        <v>1.3</v>
      </c>
      <c r="K2041" s="1">
        <v>44775</v>
      </c>
      <c r="L2041">
        <v>20</v>
      </c>
      <c r="M2041">
        <v>0.32</v>
      </c>
      <c r="N2041">
        <f>IF(E2041="",Data_Validation!$B$1,E2041)</f>
        <v>250</v>
      </c>
      <c r="O2041">
        <f>IF(J2041="",Data_Validation!$B$2,J2041)</f>
        <v>1.3</v>
      </c>
      <c r="P2041">
        <f t="shared" si="279"/>
        <v>1</v>
      </c>
      <c r="Q2041" s="2">
        <f>CustomerData[[#This Row],[avg_order_value_clean]]*CustomerData[[#This Row],[total_orders]]</f>
        <v>1750</v>
      </c>
      <c r="R2041" s="2" t="str">
        <f t="shared" si="287"/>
        <v>Inactive</v>
      </c>
      <c r="S2041" s="2" t="str">
        <f t="shared" si="280"/>
        <v>Medium Risk</v>
      </c>
      <c r="T2041" s="2" t="str">
        <f t="shared" si="281"/>
        <v>55+</v>
      </c>
      <c r="U2041" s="1">
        <f t="shared" ca="1" si="282"/>
        <v>1486</v>
      </c>
      <c r="V2041" s="2" t="str">
        <f t="shared" si="283"/>
        <v>Low Loyalty</v>
      </c>
      <c r="W2041" s="2" t="str">
        <f t="shared" si="284"/>
        <v>Legitimate</v>
      </c>
      <c r="X2041" s="2" t="str">
        <f>IF(Q2041&lt;Data_Validation!$B$8,"Low Value",IF(Q2041&lt;Data_Validation!$B$9,"Medium Value","High Value"))</f>
        <v>High Value</v>
      </c>
      <c r="Y2041" s="2" t="str">
        <f t="shared" si="285"/>
        <v>High Value - Maintain</v>
      </c>
      <c r="Z2041" s="2" t="str">
        <f t="shared" si="286"/>
        <v>Check Data</v>
      </c>
    </row>
    <row r="2042" spans="1:26" x14ac:dyDescent="0.3">
      <c r="A2042" t="s">
        <v>1843</v>
      </c>
      <c r="B2042">
        <v>38</v>
      </c>
      <c r="C2042" t="s">
        <v>14</v>
      </c>
      <c r="D2042" t="s">
        <v>26</v>
      </c>
      <c r="E2042">
        <v>101.09</v>
      </c>
      <c r="F2042">
        <v>9</v>
      </c>
      <c r="G2042">
        <v>215</v>
      </c>
      <c r="H2042">
        <v>0</v>
      </c>
      <c r="I2042" t="s">
        <v>19</v>
      </c>
      <c r="J2042">
        <v>92.8</v>
      </c>
      <c r="K2042" s="1">
        <v>45350</v>
      </c>
      <c r="L2042">
        <v>86</v>
      </c>
      <c r="M2042">
        <v>0.2</v>
      </c>
      <c r="N2042">
        <f>IF(E2042="",Data_Validation!$B$1,E2042)</f>
        <v>101.09</v>
      </c>
      <c r="O2042">
        <f>IF(J2042="",Data_Validation!$B$2,J2042)</f>
        <v>92.8</v>
      </c>
      <c r="P2042">
        <f t="shared" si="279"/>
        <v>2</v>
      </c>
      <c r="Q2042" s="2">
        <f>CustomerData[[#This Row],[avg_order_value_clean]]*CustomerData[[#This Row],[total_orders]]</f>
        <v>909.81000000000006</v>
      </c>
      <c r="R2042" s="2" t="str">
        <f t="shared" si="287"/>
        <v>Inactive</v>
      </c>
      <c r="S2042" s="2" t="str">
        <f t="shared" si="280"/>
        <v>Medium Risk</v>
      </c>
      <c r="T2042" s="2" t="str">
        <f t="shared" si="281"/>
        <v>35-44</v>
      </c>
      <c r="U2042" s="1">
        <f t="shared" ca="1" si="282"/>
        <v>911</v>
      </c>
      <c r="V2042" s="2" t="str">
        <f t="shared" si="283"/>
        <v>High Loyalty</v>
      </c>
      <c r="W2042" s="2" t="str">
        <f t="shared" si="284"/>
        <v>Legitimate</v>
      </c>
      <c r="X2042" s="2" t="str">
        <f>IF(Q2042&lt;Data_Validation!$B$8,"Low Value",IF(Q2042&lt;Data_Validation!$B$9,"Medium Value","High Value"))</f>
        <v>Low Value</v>
      </c>
      <c r="Y2042" s="2" t="str">
        <f t="shared" si="285"/>
        <v>Stable</v>
      </c>
      <c r="Z2042" s="2" t="str">
        <f t="shared" si="286"/>
        <v>Check Data</v>
      </c>
    </row>
    <row r="2043" spans="1:26" x14ac:dyDescent="0.3">
      <c r="A2043" t="s">
        <v>1844</v>
      </c>
      <c r="B2043">
        <v>73</v>
      </c>
      <c r="C2043" t="s">
        <v>25</v>
      </c>
      <c r="D2043" t="s">
        <v>28</v>
      </c>
      <c r="E2043">
        <v>33.409999999999997</v>
      </c>
      <c r="F2043">
        <v>6</v>
      </c>
      <c r="G2043">
        <v>259</v>
      </c>
      <c r="H2043">
        <v>0</v>
      </c>
      <c r="I2043" t="s">
        <v>23</v>
      </c>
      <c r="J2043">
        <v>52.4</v>
      </c>
      <c r="K2043" s="1">
        <v>45450</v>
      </c>
      <c r="L2043">
        <v>88</v>
      </c>
      <c r="M2043">
        <v>0.59</v>
      </c>
      <c r="N2043">
        <f>IF(E2043="",Data_Validation!$B$1,E2043)</f>
        <v>33.409999999999997</v>
      </c>
      <c r="O2043">
        <f>IF(J2043="",Data_Validation!$B$2,J2043)</f>
        <v>52.4</v>
      </c>
      <c r="P2043">
        <f t="shared" si="279"/>
        <v>1</v>
      </c>
      <c r="Q2043" s="2">
        <f>CustomerData[[#This Row],[avg_order_value_clean]]*CustomerData[[#This Row],[total_orders]]</f>
        <v>200.45999999999998</v>
      </c>
      <c r="R2043" s="2" t="str">
        <f t="shared" si="287"/>
        <v>Inactive</v>
      </c>
      <c r="S2043" s="2" t="str">
        <f t="shared" si="280"/>
        <v>High Risk</v>
      </c>
      <c r="T2043" s="2" t="str">
        <f t="shared" si="281"/>
        <v>55+</v>
      </c>
      <c r="U2043" s="1">
        <f t="shared" ca="1" si="282"/>
        <v>811</v>
      </c>
      <c r="V2043" s="2" t="str">
        <f t="shared" si="283"/>
        <v>High Loyalty</v>
      </c>
      <c r="W2043" s="2" t="str">
        <f t="shared" si="284"/>
        <v>Legitimate</v>
      </c>
      <c r="X2043" s="2" t="str">
        <f>IF(Q2043&lt;Data_Validation!$B$8,"Low Value",IF(Q2043&lt;Data_Validation!$B$9,"Medium Value","High Value"))</f>
        <v>Low Value</v>
      </c>
      <c r="Y2043" s="2" t="str">
        <f t="shared" si="285"/>
        <v>At Risk - Develop</v>
      </c>
      <c r="Z2043" s="2" t="str">
        <f t="shared" si="286"/>
        <v>Check Data</v>
      </c>
    </row>
    <row r="2044" spans="1:26" x14ac:dyDescent="0.3">
      <c r="A2044" t="s">
        <v>1298</v>
      </c>
      <c r="B2044">
        <v>37</v>
      </c>
      <c r="C2044" t="s">
        <v>21</v>
      </c>
      <c r="D2044" t="s">
        <v>18</v>
      </c>
      <c r="E2044">
        <v>25.5</v>
      </c>
      <c r="F2044">
        <v>12</v>
      </c>
      <c r="G2044">
        <v>99</v>
      </c>
      <c r="H2044">
        <v>0</v>
      </c>
      <c r="I2044" t="s">
        <v>16</v>
      </c>
      <c r="J2044">
        <v>3.7</v>
      </c>
      <c r="K2044" s="1">
        <v>44070</v>
      </c>
      <c r="L2044">
        <v>58</v>
      </c>
      <c r="M2044">
        <v>0.36</v>
      </c>
      <c r="N2044">
        <f>IF(E2044="",Data_Validation!$B$1,E2044)</f>
        <v>25.5</v>
      </c>
      <c r="O2044">
        <f>IF(J2044="",Data_Validation!$B$2,J2044)</f>
        <v>3.7</v>
      </c>
      <c r="P2044">
        <f t="shared" si="279"/>
        <v>2</v>
      </c>
      <c r="Q2044" s="2">
        <f>CustomerData[[#This Row],[avg_order_value_clean]]*CustomerData[[#This Row],[total_orders]]</f>
        <v>306</v>
      </c>
      <c r="R2044" s="2" t="str">
        <f t="shared" si="287"/>
        <v>Inactive</v>
      </c>
      <c r="S2044" s="2" t="str">
        <f t="shared" si="280"/>
        <v>Medium Risk</v>
      </c>
      <c r="T2044" s="2" t="str">
        <f t="shared" si="281"/>
        <v>35-44</v>
      </c>
      <c r="U2044" s="1">
        <f t="shared" ca="1" si="282"/>
        <v>2191</v>
      </c>
      <c r="V2044" s="2" t="str">
        <f t="shared" si="283"/>
        <v>Medium Loyalty</v>
      </c>
      <c r="W2044" s="2" t="str">
        <f t="shared" si="284"/>
        <v>Legitimate</v>
      </c>
      <c r="X2044" s="2" t="str">
        <f>IF(Q2044&lt;Data_Validation!$B$8,"Low Value",IF(Q2044&lt;Data_Validation!$B$9,"Medium Value","High Value"))</f>
        <v>Low Value</v>
      </c>
      <c r="Y2044" s="2" t="str">
        <f t="shared" si="285"/>
        <v>Stable</v>
      </c>
      <c r="Z2044" s="2" t="str">
        <f t="shared" si="286"/>
        <v>Check Data</v>
      </c>
    </row>
    <row r="2045" spans="1:26" x14ac:dyDescent="0.3">
      <c r="A2045" t="s">
        <v>1845</v>
      </c>
      <c r="B2045">
        <v>25</v>
      </c>
      <c r="C2045" t="s">
        <v>25</v>
      </c>
      <c r="D2045" t="s">
        <v>52</v>
      </c>
      <c r="E2045">
        <v>148.56</v>
      </c>
      <c r="F2045">
        <v>11</v>
      </c>
      <c r="G2045">
        <v>121</v>
      </c>
      <c r="H2045">
        <v>0</v>
      </c>
      <c r="I2045" t="s">
        <v>29</v>
      </c>
      <c r="J2045">
        <v>68.3</v>
      </c>
      <c r="K2045" s="1">
        <v>44976</v>
      </c>
      <c r="L2045">
        <v>64</v>
      </c>
      <c r="M2045">
        <v>0.06</v>
      </c>
      <c r="N2045">
        <f>IF(E2045="",Data_Validation!$B$1,E2045)</f>
        <v>148.56</v>
      </c>
      <c r="O2045">
        <f>IF(J2045="",Data_Validation!$B$2,J2045)</f>
        <v>68.3</v>
      </c>
      <c r="P2045">
        <f t="shared" si="279"/>
        <v>4</v>
      </c>
      <c r="Q2045" s="2">
        <f>CustomerData[[#This Row],[avg_order_value_clean]]*CustomerData[[#This Row],[total_orders]]</f>
        <v>1634.16</v>
      </c>
      <c r="R2045" s="2" t="str">
        <f t="shared" si="287"/>
        <v>Inactive</v>
      </c>
      <c r="S2045" s="2" t="str">
        <f t="shared" si="280"/>
        <v>Low Risk</v>
      </c>
      <c r="T2045" s="2" t="str">
        <f t="shared" si="281"/>
        <v>25-34</v>
      </c>
      <c r="U2045" s="1">
        <f t="shared" ca="1" si="282"/>
        <v>1285</v>
      </c>
      <c r="V2045" s="2" t="str">
        <f t="shared" si="283"/>
        <v>Medium Loyalty</v>
      </c>
      <c r="W2045" s="2" t="str">
        <f t="shared" si="284"/>
        <v>Legitimate</v>
      </c>
      <c r="X2045" s="2" t="str">
        <f>IF(Q2045&lt;Data_Validation!$B$8,"Low Value",IF(Q2045&lt;Data_Validation!$B$9,"Medium Value","High Value"))</f>
        <v>High Value</v>
      </c>
      <c r="Y2045" s="2" t="str">
        <f t="shared" si="285"/>
        <v>High Value - Maintain</v>
      </c>
      <c r="Z2045" s="2" t="str">
        <f t="shared" si="286"/>
        <v>Check Data</v>
      </c>
    </row>
    <row r="2046" spans="1:26" x14ac:dyDescent="0.3">
      <c r="A2046" t="s">
        <v>567</v>
      </c>
      <c r="B2046">
        <v>75</v>
      </c>
      <c r="C2046" t="s">
        <v>14</v>
      </c>
      <c r="D2046" t="s">
        <v>37</v>
      </c>
      <c r="E2046">
        <v>108.63</v>
      </c>
      <c r="F2046">
        <v>11</v>
      </c>
      <c r="G2046">
        <v>131</v>
      </c>
      <c r="H2046">
        <v>0</v>
      </c>
      <c r="I2046" t="s">
        <v>19</v>
      </c>
      <c r="K2046" s="1">
        <v>44664</v>
      </c>
      <c r="L2046">
        <v>14</v>
      </c>
      <c r="M2046">
        <v>0.28000000000000003</v>
      </c>
      <c r="N2046">
        <f>IF(E2046="",Data_Validation!$B$1,E2046)</f>
        <v>108.63</v>
      </c>
      <c r="O2046">
        <f>IF(J2046="",Data_Validation!$B$2,J2046)</f>
        <v>250</v>
      </c>
      <c r="P2046">
        <f t="shared" si="279"/>
        <v>2</v>
      </c>
      <c r="Q2046" s="2">
        <f>CustomerData[[#This Row],[avg_order_value_clean]]*CustomerData[[#This Row],[total_orders]]</f>
        <v>1194.9299999999998</v>
      </c>
      <c r="R2046" s="2" t="str">
        <f t="shared" si="287"/>
        <v>Inactive</v>
      </c>
      <c r="S2046" s="2" t="str">
        <f t="shared" si="280"/>
        <v>Medium Risk</v>
      </c>
      <c r="T2046" s="2" t="str">
        <f t="shared" si="281"/>
        <v>55+</v>
      </c>
      <c r="U2046" s="1">
        <f t="shared" ca="1" si="282"/>
        <v>1597</v>
      </c>
      <c r="V2046" s="2" t="str">
        <f t="shared" si="283"/>
        <v>Low Loyalty</v>
      </c>
      <c r="W2046" s="2" t="str">
        <f t="shared" si="284"/>
        <v>Legitimate</v>
      </c>
      <c r="X2046" s="2" t="str">
        <f>IF(Q2046&lt;Data_Validation!$B$8,"Low Value",IF(Q2046&lt;Data_Validation!$B$9,"Medium Value","High Value"))</f>
        <v>Low Value</v>
      </c>
      <c r="Y2046" s="2" t="str">
        <f t="shared" si="285"/>
        <v>Stable</v>
      </c>
      <c r="Z2046" s="2" t="str">
        <f t="shared" si="286"/>
        <v>Check Data</v>
      </c>
    </row>
    <row r="2047" spans="1:26" x14ac:dyDescent="0.3">
      <c r="A2047" t="s">
        <v>1846</v>
      </c>
      <c r="B2047">
        <v>63</v>
      </c>
      <c r="C2047" t="s">
        <v>14</v>
      </c>
      <c r="D2047" t="s">
        <v>44</v>
      </c>
      <c r="E2047">
        <v>30.84</v>
      </c>
      <c r="F2047">
        <v>10</v>
      </c>
      <c r="G2047">
        <v>4</v>
      </c>
      <c r="H2047">
        <v>0</v>
      </c>
      <c r="I2047" t="s">
        <v>23</v>
      </c>
      <c r="J2047">
        <v>73.8</v>
      </c>
      <c r="K2047" s="1">
        <v>44977</v>
      </c>
      <c r="L2047">
        <v>36</v>
      </c>
      <c r="M2047">
        <v>0.31</v>
      </c>
      <c r="N2047">
        <f>IF(E2047="",Data_Validation!$B$1,E2047)</f>
        <v>30.84</v>
      </c>
      <c r="O2047">
        <f>IF(J2047="",Data_Validation!$B$2,J2047)</f>
        <v>73.8</v>
      </c>
      <c r="P2047">
        <f t="shared" si="279"/>
        <v>3</v>
      </c>
      <c r="Q2047" s="2">
        <f>CustomerData[[#This Row],[avg_order_value_clean]]*CustomerData[[#This Row],[total_orders]]</f>
        <v>308.39999999999998</v>
      </c>
      <c r="R2047" s="2" t="str">
        <f t="shared" si="287"/>
        <v>Active</v>
      </c>
      <c r="S2047" s="2" t="str">
        <f t="shared" si="280"/>
        <v>Medium Risk</v>
      </c>
      <c r="T2047" s="2" t="str">
        <f t="shared" si="281"/>
        <v>55+</v>
      </c>
      <c r="U2047" s="1">
        <f t="shared" ca="1" si="282"/>
        <v>1284</v>
      </c>
      <c r="V2047" s="2" t="str">
        <f t="shared" si="283"/>
        <v>Low Loyalty</v>
      </c>
      <c r="W2047" s="2" t="str">
        <f t="shared" si="284"/>
        <v>Legitimate</v>
      </c>
      <c r="X2047" s="2" t="str">
        <f>IF(Q2047&lt;Data_Validation!$B$8,"Low Value",IF(Q2047&lt;Data_Validation!$B$9,"Medium Value","High Value"))</f>
        <v>Low Value</v>
      </c>
      <c r="Y2047" s="2" t="str">
        <f t="shared" si="285"/>
        <v>Stable</v>
      </c>
      <c r="Z2047" s="2" t="str">
        <f t="shared" si="286"/>
        <v>Check Data</v>
      </c>
    </row>
    <row r="2048" spans="1:26" x14ac:dyDescent="0.3">
      <c r="A2048" t="s">
        <v>1824</v>
      </c>
      <c r="B2048">
        <v>48</v>
      </c>
      <c r="C2048" t="s">
        <v>21</v>
      </c>
      <c r="D2048" t="s">
        <v>50</v>
      </c>
      <c r="E2048">
        <v>239.18</v>
      </c>
      <c r="F2048">
        <v>6</v>
      </c>
      <c r="G2048">
        <v>232</v>
      </c>
      <c r="H2048">
        <v>0</v>
      </c>
      <c r="I2048" t="s">
        <v>23</v>
      </c>
      <c r="J2048">
        <v>13.4</v>
      </c>
      <c r="K2048" s="1">
        <v>44617</v>
      </c>
      <c r="L2048">
        <v>13</v>
      </c>
      <c r="M2048">
        <v>0.11</v>
      </c>
      <c r="N2048">
        <f>IF(E2048="",Data_Validation!$B$1,E2048)</f>
        <v>239.18</v>
      </c>
      <c r="O2048">
        <f>IF(J2048="",Data_Validation!$B$2,J2048)</f>
        <v>13.4</v>
      </c>
      <c r="P2048">
        <f t="shared" si="279"/>
        <v>2</v>
      </c>
      <c r="Q2048" s="2">
        <f>CustomerData[[#This Row],[avg_order_value_clean]]*CustomerData[[#This Row],[total_orders]]</f>
        <v>1435.08</v>
      </c>
      <c r="R2048" s="2" t="str">
        <f t="shared" si="287"/>
        <v>Inactive</v>
      </c>
      <c r="S2048" s="2" t="str">
        <f t="shared" si="280"/>
        <v>Low Risk</v>
      </c>
      <c r="T2048" s="2" t="str">
        <f t="shared" si="281"/>
        <v>45-54</v>
      </c>
      <c r="U2048" s="1">
        <f t="shared" ca="1" si="282"/>
        <v>1644</v>
      </c>
      <c r="V2048" s="2" t="str">
        <f t="shared" si="283"/>
        <v>Low Loyalty</v>
      </c>
      <c r="W2048" s="2" t="str">
        <f t="shared" si="284"/>
        <v>Legitimate</v>
      </c>
      <c r="X2048" s="2" t="str">
        <f>IF(Q2048&lt;Data_Validation!$B$8,"Low Value",IF(Q2048&lt;Data_Validation!$B$9,"Medium Value","High Value"))</f>
        <v>Low Value</v>
      </c>
      <c r="Y2048" s="2" t="str">
        <f t="shared" si="285"/>
        <v>Stable</v>
      </c>
      <c r="Z2048" s="2" t="str">
        <f t="shared" si="286"/>
        <v>Check Data</v>
      </c>
    </row>
    <row r="2049" spans="1:26" x14ac:dyDescent="0.3">
      <c r="A2049" t="s">
        <v>1847</v>
      </c>
      <c r="B2049">
        <v>67</v>
      </c>
      <c r="C2049" t="s">
        <v>14</v>
      </c>
      <c r="D2049" t="s">
        <v>18</v>
      </c>
      <c r="E2049">
        <v>95.37</v>
      </c>
      <c r="F2049">
        <v>14</v>
      </c>
      <c r="G2049">
        <v>166</v>
      </c>
      <c r="H2049">
        <v>0</v>
      </c>
      <c r="I2049" t="s">
        <v>40</v>
      </c>
      <c r="K2049" s="1">
        <v>44306</v>
      </c>
      <c r="L2049">
        <v>1</v>
      </c>
      <c r="M2049">
        <v>0.36</v>
      </c>
      <c r="N2049">
        <f>IF(E2049="",Data_Validation!$B$1,E2049)</f>
        <v>95.37</v>
      </c>
      <c r="O2049">
        <f>IF(J2049="",Data_Validation!$B$2,J2049)</f>
        <v>250</v>
      </c>
      <c r="P2049">
        <f t="shared" si="279"/>
        <v>1</v>
      </c>
      <c r="Q2049" s="2">
        <f>CustomerData[[#This Row],[avg_order_value_clean]]*CustomerData[[#This Row],[total_orders]]</f>
        <v>1335.18</v>
      </c>
      <c r="R2049" s="2" t="str">
        <f t="shared" si="287"/>
        <v>Inactive</v>
      </c>
      <c r="S2049" s="2" t="str">
        <f t="shared" si="280"/>
        <v>Medium Risk</v>
      </c>
      <c r="T2049" s="2" t="str">
        <f t="shared" si="281"/>
        <v>55+</v>
      </c>
      <c r="U2049" s="1">
        <f t="shared" ca="1" si="282"/>
        <v>1955</v>
      </c>
      <c r="V2049" s="2" t="str">
        <f t="shared" si="283"/>
        <v>Low Loyalty</v>
      </c>
      <c r="W2049" s="2" t="str">
        <f t="shared" si="284"/>
        <v>Legitimate</v>
      </c>
      <c r="X2049" s="2" t="str">
        <f>IF(Q2049&lt;Data_Validation!$B$8,"Low Value",IF(Q2049&lt;Data_Validation!$B$9,"Medium Value","High Value"))</f>
        <v>Low Value</v>
      </c>
      <c r="Y2049" s="2" t="str">
        <f t="shared" si="285"/>
        <v>Stable</v>
      </c>
      <c r="Z2049" s="2" t="str">
        <f t="shared" si="286"/>
        <v>Check Data</v>
      </c>
    </row>
    <row r="2050" spans="1:26" x14ac:dyDescent="0.3">
      <c r="A2050" t="s">
        <v>304</v>
      </c>
      <c r="B2050">
        <v>74</v>
      </c>
      <c r="C2050" t="s">
        <v>25</v>
      </c>
      <c r="D2050" t="s">
        <v>37</v>
      </c>
      <c r="E2050">
        <v>53.81</v>
      </c>
      <c r="F2050">
        <v>14</v>
      </c>
      <c r="G2050">
        <v>56</v>
      </c>
      <c r="H2050">
        <v>0</v>
      </c>
      <c r="I2050" t="s">
        <v>19</v>
      </c>
      <c r="J2050">
        <v>73.3</v>
      </c>
      <c r="K2050" s="1">
        <v>44684</v>
      </c>
      <c r="L2050">
        <v>91</v>
      </c>
      <c r="M2050">
        <v>0.25</v>
      </c>
      <c r="N2050">
        <f>IF(E2050="",Data_Validation!$B$1,E2050)</f>
        <v>53.81</v>
      </c>
      <c r="O2050">
        <f>IF(J2050="",Data_Validation!$B$2,J2050)</f>
        <v>73.3</v>
      </c>
      <c r="P2050">
        <f t="shared" ref="P2050:P2113" si="288">COUNTIF($A$2:$A$5001,A2050)</f>
        <v>2</v>
      </c>
      <c r="Q2050" s="2">
        <f>CustomerData[[#This Row],[avg_order_value_clean]]*CustomerData[[#This Row],[total_orders]]</f>
        <v>753.34</v>
      </c>
      <c r="R2050" s="2" t="str">
        <f t="shared" si="287"/>
        <v>At Risk</v>
      </c>
      <c r="S2050" s="2" t="str">
        <f t="shared" ref="S2050:S2113" si="289">IF(M2050&lt;0.2,"Low Risk",IF(M2050&lt;0.5,"Medium Risk","High Risk"))</f>
        <v>Medium Risk</v>
      </c>
      <c r="T2050" s="2" t="str">
        <f t="shared" ref="T2050:T2113" si="290">IF(B2050&lt;25,"Under 25",IF(B2050&lt;35,"25-34",IF(B2050&lt;45,"35-44",IF(B2050&lt;55,"45-54","55+"))))</f>
        <v>55+</v>
      </c>
      <c r="U2050" s="1">
        <f t="shared" ref="U2050:U2113" ca="1" si="291">TODAY()-K2050</f>
        <v>1577</v>
      </c>
      <c r="V2050" s="2" t="str">
        <f t="shared" ref="V2050:V2113" si="292">IF(L2050&lt;40,"Low Loyalty",IF(L2050&lt;70,"Medium Loyalty","High Loyalty"))</f>
        <v>High Loyalty</v>
      </c>
      <c r="W2050" s="2" t="str">
        <f t="shared" ref="W2050:W2113" si="293">IF(H2050=1,"Fraudulent","Legitimate")</f>
        <v>Legitimate</v>
      </c>
      <c r="X2050" s="2" t="str">
        <f>IF(Q2050&lt;Data_Validation!$B$8,"Low Value",IF(Q2050&lt;Data_Validation!$B$9,"Medium Value","High Value"))</f>
        <v>Low Value</v>
      </c>
      <c r="Y2050" s="2" t="str">
        <f t="shared" ref="Y2050:Y2113" si="294">IF(AND(X2050="High Value",S2050="High Risk"),"Critical - Retain",IF(AND(X2050="High Value",S2050&lt;&gt;"High Risk"),"High Value - Maintain",IF(AND(X2050&lt;&gt;"High Value",S2050="High Risk"),"At Risk - Develop","Stable")))</f>
        <v>Stable</v>
      </c>
      <c r="Z2050" s="2" t="str">
        <f t="shared" ref="Z2050:Z2113" si="295">IF(OR(B2050&lt;18,F2050&lt;0,N2050&lt;0,O2050&lt;0,O2050&gt;1,M2050&lt;0,M2050&gt;1),"Check Data","Valid")</f>
        <v>Check Data</v>
      </c>
    </row>
    <row r="2051" spans="1:26" x14ac:dyDescent="0.3">
      <c r="A2051" t="s">
        <v>1848</v>
      </c>
      <c r="B2051">
        <v>46</v>
      </c>
      <c r="C2051" t="s">
        <v>14</v>
      </c>
      <c r="D2051" t="s">
        <v>18</v>
      </c>
      <c r="E2051">
        <v>63.39</v>
      </c>
      <c r="F2051">
        <v>11</v>
      </c>
      <c r="G2051">
        <v>30</v>
      </c>
      <c r="H2051">
        <v>0</v>
      </c>
      <c r="I2051" t="s">
        <v>19</v>
      </c>
      <c r="J2051">
        <v>80.099999999999994</v>
      </c>
      <c r="K2051" s="1">
        <v>45538</v>
      </c>
      <c r="L2051">
        <v>13</v>
      </c>
      <c r="M2051">
        <v>0.41</v>
      </c>
      <c r="N2051">
        <f>IF(E2051="",Data_Validation!$B$1,E2051)</f>
        <v>63.39</v>
      </c>
      <c r="O2051">
        <f>IF(J2051="",Data_Validation!$B$2,J2051)</f>
        <v>80.099999999999994</v>
      </c>
      <c r="P2051">
        <f t="shared" si="288"/>
        <v>1</v>
      </c>
      <c r="Q2051" s="2">
        <f>CustomerData[[#This Row],[avg_order_value_clean]]*CustomerData[[#This Row],[total_orders]]</f>
        <v>697.29</v>
      </c>
      <c r="R2051" s="2" t="str">
        <f t="shared" ref="R2051:R2114" si="296">IF(G2051&lt;=30,"Active",IF(G2051&lt;=90,"At Risk","Inactive"))</f>
        <v>Active</v>
      </c>
      <c r="S2051" s="2" t="str">
        <f t="shared" si="289"/>
        <v>Medium Risk</v>
      </c>
      <c r="T2051" s="2" t="str">
        <f t="shared" si="290"/>
        <v>45-54</v>
      </c>
      <c r="U2051" s="1">
        <f t="shared" ca="1" si="291"/>
        <v>723</v>
      </c>
      <c r="V2051" s="2" t="str">
        <f t="shared" si="292"/>
        <v>Low Loyalty</v>
      </c>
      <c r="W2051" s="2" t="str">
        <f t="shared" si="293"/>
        <v>Legitimate</v>
      </c>
      <c r="X2051" s="2" t="str">
        <f>IF(Q2051&lt;Data_Validation!$B$8,"Low Value",IF(Q2051&lt;Data_Validation!$B$9,"Medium Value","High Value"))</f>
        <v>Low Value</v>
      </c>
      <c r="Y2051" s="2" t="str">
        <f t="shared" si="294"/>
        <v>Stable</v>
      </c>
      <c r="Z2051" s="2" t="str">
        <f t="shared" si="295"/>
        <v>Check Data</v>
      </c>
    </row>
    <row r="2052" spans="1:26" x14ac:dyDescent="0.3">
      <c r="A2052" t="s">
        <v>1849</v>
      </c>
      <c r="B2052">
        <v>65</v>
      </c>
      <c r="C2052" t="s">
        <v>14</v>
      </c>
      <c r="D2052" t="s">
        <v>22</v>
      </c>
      <c r="E2052">
        <v>86.36</v>
      </c>
      <c r="F2052">
        <v>15</v>
      </c>
      <c r="G2052">
        <v>6</v>
      </c>
      <c r="H2052">
        <v>0</v>
      </c>
      <c r="I2052" t="s">
        <v>23</v>
      </c>
      <c r="J2052">
        <v>1.6</v>
      </c>
      <c r="K2052" s="1">
        <v>44650</v>
      </c>
      <c r="L2052">
        <v>35</v>
      </c>
      <c r="M2052">
        <v>0.12</v>
      </c>
      <c r="N2052">
        <f>IF(E2052="",Data_Validation!$B$1,E2052)</f>
        <v>86.36</v>
      </c>
      <c r="O2052">
        <f>IF(J2052="",Data_Validation!$B$2,J2052)</f>
        <v>1.6</v>
      </c>
      <c r="P2052">
        <f t="shared" si="288"/>
        <v>2</v>
      </c>
      <c r="Q2052" s="2">
        <f>CustomerData[[#This Row],[avg_order_value_clean]]*CustomerData[[#This Row],[total_orders]]</f>
        <v>1295.4000000000001</v>
      </c>
      <c r="R2052" s="2" t="str">
        <f t="shared" si="296"/>
        <v>Active</v>
      </c>
      <c r="S2052" s="2" t="str">
        <f t="shared" si="289"/>
        <v>Low Risk</v>
      </c>
      <c r="T2052" s="2" t="str">
        <f t="shared" si="290"/>
        <v>55+</v>
      </c>
      <c r="U2052" s="1">
        <f t="shared" ca="1" si="291"/>
        <v>1611</v>
      </c>
      <c r="V2052" s="2" t="str">
        <f t="shared" si="292"/>
        <v>Low Loyalty</v>
      </c>
      <c r="W2052" s="2" t="str">
        <f t="shared" si="293"/>
        <v>Legitimate</v>
      </c>
      <c r="X2052" s="2" t="str">
        <f>IF(Q2052&lt;Data_Validation!$B$8,"Low Value",IF(Q2052&lt;Data_Validation!$B$9,"Medium Value","High Value"))</f>
        <v>Low Value</v>
      </c>
      <c r="Y2052" s="2" t="str">
        <f t="shared" si="294"/>
        <v>Stable</v>
      </c>
      <c r="Z2052" s="2" t="str">
        <f t="shared" si="295"/>
        <v>Check Data</v>
      </c>
    </row>
    <row r="2053" spans="1:26" x14ac:dyDescent="0.3">
      <c r="A2053" t="s">
        <v>1850</v>
      </c>
      <c r="B2053">
        <v>26</v>
      </c>
      <c r="C2053" t="s">
        <v>25</v>
      </c>
      <c r="D2053" t="s">
        <v>52</v>
      </c>
      <c r="E2053">
        <v>303.35000000000002</v>
      </c>
      <c r="F2053">
        <v>9</v>
      </c>
      <c r="G2053">
        <v>11</v>
      </c>
      <c r="H2053">
        <v>0</v>
      </c>
      <c r="I2053" t="s">
        <v>19</v>
      </c>
      <c r="J2053">
        <v>28.4</v>
      </c>
      <c r="K2053" s="1">
        <v>45134</v>
      </c>
      <c r="L2053">
        <v>8</v>
      </c>
      <c r="M2053">
        <v>0.17</v>
      </c>
      <c r="N2053">
        <f>IF(E2053="",Data_Validation!$B$1,E2053)</f>
        <v>303.35000000000002</v>
      </c>
      <c r="O2053">
        <f>IF(J2053="",Data_Validation!$B$2,J2053)</f>
        <v>28.4</v>
      </c>
      <c r="P2053">
        <f t="shared" si="288"/>
        <v>1</v>
      </c>
      <c r="Q2053" s="2">
        <f>CustomerData[[#This Row],[avg_order_value_clean]]*CustomerData[[#This Row],[total_orders]]</f>
        <v>2730.15</v>
      </c>
      <c r="R2053" s="2" t="str">
        <f t="shared" si="296"/>
        <v>Active</v>
      </c>
      <c r="S2053" s="2" t="str">
        <f t="shared" si="289"/>
        <v>Low Risk</v>
      </c>
      <c r="T2053" s="2" t="str">
        <f t="shared" si="290"/>
        <v>25-34</v>
      </c>
      <c r="U2053" s="1">
        <f t="shared" ca="1" si="291"/>
        <v>1127</v>
      </c>
      <c r="V2053" s="2" t="str">
        <f t="shared" si="292"/>
        <v>Low Loyalty</v>
      </c>
      <c r="W2053" s="2" t="str">
        <f t="shared" si="293"/>
        <v>Legitimate</v>
      </c>
      <c r="X2053" s="2" t="str">
        <f>IF(Q2053&lt;Data_Validation!$B$8,"Low Value",IF(Q2053&lt;Data_Validation!$B$9,"Medium Value","High Value"))</f>
        <v>High Value</v>
      </c>
      <c r="Y2053" s="2" t="str">
        <f t="shared" si="294"/>
        <v>High Value - Maintain</v>
      </c>
      <c r="Z2053" s="2" t="str">
        <f t="shared" si="295"/>
        <v>Check Data</v>
      </c>
    </row>
    <row r="2054" spans="1:26" x14ac:dyDescent="0.3">
      <c r="A2054" t="s">
        <v>1851</v>
      </c>
      <c r="B2054">
        <v>32</v>
      </c>
      <c r="C2054" t="s">
        <v>21</v>
      </c>
      <c r="D2054" t="s">
        <v>50</v>
      </c>
      <c r="E2054">
        <v>131.6</v>
      </c>
      <c r="F2054">
        <v>12</v>
      </c>
      <c r="G2054">
        <v>9</v>
      </c>
      <c r="H2054">
        <v>0</v>
      </c>
      <c r="I2054" t="s">
        <v>40</v>
      </c>
      <c r="J2054">
        <v>88.5</v>
      </c>
      <c r="K2054" s="1">
        <v>45325</v>
      </c>
      <c r="L2054">
        <v>18</v>
      </c>
      <c r="M2054">
        <v>0.22</v>
      </c>
      <c r="N2054">
        <f>IF(E2054="",Data_Validation!$B$1,E2054)</f>
        <v>131.6</v>
      </c>
      <c r="O2054">
        <f>IF(J2054="",Data_Validation!$B$2,J2054)</f>
        <v>88.5</v>
      </c>
      <c r="P2054">
        <f t="shared" si="288"/>
        <v>1</v>
      </c>
      <c r="Q2054" s="2">
        <f>CustomerData[[#This Row],[avg_order_value_clean]]*CustomerData[[#This Row],[total_orders]]</f>
        <v>1579.1999999999998</v>
      </c>
      <c r="R2054" s="2" t="str">
        <f t="shared" si="296"/>
        <v>Active</v>
      </c>
      <c r="S2054" s="2" t="str">
        <f t="shared" si="289"/>
        <v>Medium Risk</v>
      </c>
      <c r="T2054" s="2" t="str">
        <f t="shared" si="290"/>
        <v>25-34</v>
      </c>
      <c r="U2054" s="1">
        <f t="shared" ca="1" si="291"/>
        <v>936</v>
      </c>
      <c r="V2054" s="2" t="str">
        <f t="shared" si="292"/>
        <v>Low Loyalty</v>
      </c>
      <c r="W2054" s="2" t="str">
        <f t="shared" si="293"/>
        <v>Legitimate</v>
      </c>
      <c r="X2054" s="2" t="str">
        <f>IF(Q2054&lt;Data_Validation!$B$8,"Low Value",IF(Q2054&lt;Data_Validation!$B$9,"Medium Value","High Value"))</f>
        <v>High Value</v>
      </c>
      <c r="Y2054" s="2" t="str">
        <f t="shared" si="294"/>
        <v>High Value - Maintain</v>
      </c>
      <c r="Z2054" s="2" t="str">
        <f t="shared" si="295"/>
        <v>Check Data</v>
      </c>
    </row>
    <row r="2055" spans="1:26" x14ac:dyDescent="0.3">
      <c r="A2055" t="s">
        <v>1617</v>
      </c>
      <c r="B2055">
        <v>47</v>
      </c>
      <c r="C2055" t="s">
        <v>14</v>
      </c>
      <c r="D2055" t="s">
        <v>18</v>
      </c>
      <c r="E2055">
        <v>294.39</v>
      </c>
      <c r="F2055">
        <v>15</v>
      </c>
      <c r="G2055">
        <v>156</v>
      </c>
      <c r="H2055">
        <v>0</v>
      </c>
      <c r="I2055" t="s">
        <v>29</v>
      </c>
      <c r="J2055">
        <v>25.8</v>
      </c>
      <c r="K2055" s="1">
        <v>44720</v>
      </c>
      <c r="L2055">
        <v>34</v>
      </c>
      <c r="M2055">
        <v>0.25</v>
      </c>
      <c r="N2055">
        <f>IF(E2055="",Data_Validation!$B$1,E2055)</f>
        <v>294.39</v>
      </c>
      <c r="O2055">
        <f>IF(J2055="",Data_Validation!$B$2,J2055)</f>
        <v>25.8</v>
      </c>
      <c r="P2055">
        <f t="shared" si="288"/>
        <v>2</v>
      </c>
      <c r="Q2055" s="2">
        <f>CustomerData[[#This Row],[avg_order_value_clean]]*CustomerData[[#This Row],[total_orders]]</f>
        <v>4415.8499999999995</v>
      </c>
      <c r="R2055" s="2" t="str">
        <f t="shared" si="296"/>
        <v>Inactive</v>
      </c>
      <c r="S2055" s="2" t="str">
        <f t="shared" si="289"/>
        <v>Medium Risk</v>
      </c>
      <c r="T2055" s="2" t="str">
        <f t="shared" si="290"/>
        <v>45-54</v>
      </c>
      <c r="U2055" s="1">
        <f t="shared" ca="1" si="291"/>
        <v>1541</v>
      </c>
      <c r="V2055" s="2" t="str">
        <f t="shared" si="292"/>
        <v>Low Loyalty</v>
      </c>
      <c r="W2055" s="2" t="str">
        <f t="shared" si="293"/>
        <v>Legitimate</v>
      </c>
      <c r="X2055" s="2" t="str">
        <f>IF(Q2055&lt;Data_Validation!$B$8,"Low Value",IF(Q2055&lt;Data_Validation!$B$9,"Medium Value","High Value"))</f>
        <v>High Value</v>
      </c>
      <c r="Y2055" s="2" t="str">
        <f t="shared" si="294"/>
        <v>High Value - Maintain</v>
      </c>
      <c r="Z2055" s="2" t="str">
        <f t="shared" si="295"/>
        <v>Check Data</v>
      </c>
    </row>
    <row r="2056" spans="1:26" x14ac:dyDescent="0.3">
      <c r="A2056" t="s">
        <v>513</v>
      </c>
      <c r="B2056">
        <v>43</v>
      </c>
      <c r="C2056" t="s">
        <v>14</v>
      </c>
      <c r="D2056" t="s">
        <v>37</v>
      </c>
      <c r="E2056">
        <v>165.01</v>
      </c>
      <c r="F2056">
        <v>5</v>
      </c>
      <c r="G2056">
        <v>212</v>
      </c>
      <c r="H2056">
        <v>0</v>
      </c>
      <c r="I2056" t="s">
        <v>23</v>
      </c>
      <c r="K2056" s="1">
        <v>45538</v>
      </c>
      <c r="L2056">
        <v>52</v>
      </c>
      <c r="M2056">
        <v>0.51</v>
      </c>
      <c r="N2056">
        <f>IF(E2056="",Data_Validation!$B$1,E2056)</f>
        <v>165.01</v>
      </c>
      <c r="O2056">
        <f>IF(J2056="",Data_Validation!$B$2,J2056)</f>
        <v>250</v>
      </c>
      <c r="P2056">
        <f t="shared" si="288"/>
        <v>2</v>
      </c>
      <c r="Q2056" s="2">
        <f>CustomerData[[#This Row],[avg_order_value_clean]]*CustomerData[[#This Row],[total_orders]]</f>
        <v>825.05</v>
      </c>
      <c r="R2056" s="2" t="str">
        <f t="shared" si="296"/>
        <v>Inactive</v>
      </c>
      <c r="S2056" s="2" t="str">
        <f t="shared" si="289"/>
        <v>High Risk</v>
      </c>
      <c r="T2056" s="2" t="str">
        <f t="shared" si="290"/>
        <v>35-44</v>
      </c>
      <c r="U2056" s="1">
        <f t="shared" ca="1" si="291"/>
        <v>723</v>
      </c>
      <c r="V2056" s="2" t="str">
        <f t="shared" si="292"/>
        <v>Medium Loyalty</v>
      </c>
      <c r="W2056" s="2" t="str">
        <f t="shared" si="293"/>
        <v>Legitimate</v>
      </c>
      <c r="X2056" s="2" t="str">
        <f>IF(Q2056&lt;Data_Validation!$B$8,"Low Value",IF(Q2056&lt;Data_Validation!$B$9,"Medium Value","High Value"))</f>
        <v>Low Value</v>
      </c>
      <c r="Y2056" s="2" t="str">
        <f t="shared" si="294"/>
        <v>At Risk - Develop</v>
      </c>
      <c r="Z2056" s="2" t="str">
        <f t="shared" si="295"/>
        <v>Check Data</v>
      </c>
    </row>
    <row r="2057" spans="1:26" x14ac:dyDescent="0.3">
      <c r="A2057" t="s">
        <v>1852</v>
      </c>
      <c r="B2057">
        <v>27</v>
      </c>
      <c r="C2057" t="s">
        <v>25</v>
      </c>
      <c r="D2057" t="s">
        <v>50</v>
      </c>
      <c r="E2057">
        <v>137.41999999999999</v>
      </c>
      <c r="F2057">
        <v>17</v>
      </c>
      <c r="G2057">
        <v>140</v>
      </c>
      <c r="H2057">
        <v>0</v>
      </c>
      <c r="I2057" t="s">
        <v>40</v>
      </c>
      <c r="J2057">
        <v>69.7</v>
      </c>
      <c r="K2057" s="1">
        <v>45607</v>
      </c>
      <c r="L2057">
        <v>70</v>
      </c>
      <c r="M2057">
        <v>0.3</v>
      </c>
      <c r="N2057">
        <f>IF(E2057="",Data_Validation!$B$1,E2057)</f>
        <v>137.41999999999999</v>
      </c>
      <c r="O2057">
        <f>IF(J2057="",Data_Validation!$B$2,J2057)</f>
        <v>69.7</v>
      </c>
      <c r="P2057">
        <f t="shared" si="288"/>
        <v>1</v>
      </c>
      <c r="Q2057" s="2">
        <f>CustomerData[[#This Row],[avg_order_value_clean]]*CustomerData[[#This Row],[total_orders]]</f>
        <v>2336.14</v>
      </c>
      <c r="R2057" s="2" t="str">
        <f t="shared" si="296"/>
        <v>Inactive</v>
      </c>
      <c r="S2057" s="2" t="str">
        <f t="shared" si="289"/>
        <v>Medium Risk</v>
      </c>
      <c r="T2057" s="2" t="str">
        <f t="shared" si="290"/>
        <v>25-34</v>
      </c>
      <c r="U2057" s="1">
        <f t="shared" ca="1" si="291"/>
        <v>654</v>
      </c>
      <c r="V2057" s="2" t="str">
        <f t="shared" si="292"/>
        <v>High Loyalty</v>
      </c>
      <c r="W2057" s="2" t="str">
        <f t="shared" si="293"/>
        <v>Legitimate</v>
      </c>
      <c r="X2057" s="2" t="str">
        <f>IF(Q2057&lt;Data_Validation!$B$8,"Low Value",IF(Q2057&lt;Data_Validation!$B$9,"Medium Value","High Value"))</f>
        <v>High Value</v>
      </c>
      <c r="Y2057" s="2" t="str">
        <f t="shared" si="294"/>
        <v>High Value - Maintain</v>
      </c>
      <c r="Z2057" s="2" t="str">
        <f t="shared" si="295"/>
        <v>Check Data</v>
      </c>
    </row>
    <row r="2058" spans="1:26" x14ac:dyDescent="0.3">
      <c r="A2058" t="s">
        <v>1853</v>
      </c>
      <c r="B2058">
        <v>46</v>
      </c>
      <c r="C2058" t="s">
        <v>21</v>
      </c>
      <c r="D2058" t="s">
        <v>50</v>
      </c>
      <c r="E2058">
        <v>16.98</v>
      </c>
      <c r="F2058">
        <v>15</v>
      </c>
      <c r="G2058">
        <v>126</v>
      </c>
      <c r="H2058">
        <v>0</v>
      </c>
      <c r="I2058" t="s">
        <v>40</v>
      </c>
      <c r="J2058">
        <v>98.6</v>
      </c>
      <c r="K2058" s="1">
        <v>45712</v>
      </c>
      <c r="L2058">
        <v>58</v>
      </c>
      <c r="M2058">
        <v>0.24</v>
      </c>
      <c r="N2058">
        <f>IF(E2058="",Data_Validation!$B$1,E2058)</f>
        <v>16.98</v>
      </c>
      <c r="O2058">
        <f>IF(J2058="",Data_Validation!$B$2,J2058)</f>
        <v>98.6</v>
      </c>
      <c r="P2058">
        <f t="shared" si="288"/>
        <v>1</v>
      </c>
      <c r="Q2058" s="2">
        <f>CustomerData[[#This Row],[avg_order_value_clean]]*CustomerData[[#This Row],[total_orders]]</f>
        <v>254.70000000000002</v>
      </c>
      <c r="R2058" s="2" t="str">
        <f t="shared" si="296"/>
        <v>Inactive</v>
      </c>
      <c r="S2058" s="2" t="str">
        <f t="shared" si="289"/>
        <v>Medium Risk</v>
      </c>
      <c r="T2058" s="2" t="str">
        <f t="shared" si="290"/>
        <v>45-54</v>
      </c>
      <c r="U2058" s="1">
        <f t="shared" ca="1" si="291"/>
        <v>549</v>
      </c>
      <c r="V2058" s="2" t="str">
        <f t="shared" si="292"/>
        <v>Medium Loyalty</v>
      </c>
      <c r="W2058" s="2" t="str">
        <f t="shared" si="293"/>
        <v>Legitimate</v>
      </c>
      <c r="X2058" s="2" t="str">
        <f>IF(Q2058&lt;Data_Validation!$B$8,"Low Value",IF(Q2058&lt;Data_Validation!$B$9,"Medium Value","High Value"))</f>
        <v>Low Value</v>
      </c>
      <c r="Y2058" s="2" t="str">
        <f t="shared" si="294"/>
        <v>Stable</v>
      </c>
      <c r="Z2058" s="2" t="str">
        <f t="shared" si="295"/>
        <v>Check Data</v>
      </c>
    </row>
    <row r="2059" spans="1:26" x14ac:dyDescent="0.3">
      <c r="A2059" t="s">
        <v>1854</v>
      </c>
      <c r="B2059">
        <v>71</v>
      </c>
      <c r="C2059" t="s">
        <v>14</v>
      </c>
      <c r="D2059" t="s">
        <v>15</v>
      </c>
      <c r="E2059">
        <v>79.930000000000007</v>
      </c>
      <c r="F2059">
        <v>13</v>
      </c>
      <c r="G2059">
        <v>197</v>
      </c>
      <c r="H2059">
        <v>0</v>
      </c>
      <c r="I2059" t="s">
        <v>16</v>
      </c>
      <c r="K2059" s="1">
        <v>44715</v>
      </c>
      <c r="L2059">
        <v>27</v>
      </c>
      <c r="M2059">
        <v>0.05</v>
      </c>
      <c r="N2059">
        <f>IF(E2059="",Data_Validation!$B$1,E2059)</f>
        <v>79.930000000000007</v>
      </c>
      <c r="O2059">
        <f>IF(J2059="",Data_Validation!$B$2,J2059)</f>
        <v>250</v>
      </c>
      <c r="P2059">
        <f t="shared" si="288"/>
        <v>1</v>
      </c>
      <c r="Q2059" s="2">
        <f>CustomerData[[#This Row],[avg_order_value_clean]]*CustomerData[[#This Row],[total_orders]]</f>
        <v>1039.0900000000001</v>
      </c>
      <c r="R2059" s="2" t="str">
        <f t="shared" si="296"/>
        <v>Inactive</v>
      </c>
      <c r="S2059" s="2" t="str">
        <f t="shared" si="289"/>
        <v>Low Risk</v>
      </c>
      <c r="T2059" s="2" t="str">
        <f t="shared" si="290"/>
        <v>55+</v>
      </c>
      <c r="U2059" s="1">
        <f t="shared" ca="1" si="291"/>
        <v>1546</v>
      </c>
      <c r="V2059" s="2" t="str">
        <f t="shared" si="292"/>
        <v>Low Loyalty</v>
      </c>
      <c r="W2059" s="2" t="str">
        <f t="shared" si="293"/>
        <v>Legitimate</v>
      </c>
      <c r="X2059" s="2" t="str">
        <f>IF(Q2059&lt;Data_Validation!$B$8,"Low Value",IF(Q2059&lt;Data_Validation!$B$9,"Medium Value","High Value"))</f>
        <v>Low Value</v>
      </c>
      <c r="Y2059" s="2" t="str">
        <f t="shared" si="294"/>
        <v>Stable</v>
      </c>
      <c r="Z2059" s="2" t="str">
        <f t="shared" si="295"/>
        <v>Check Data</v>
      </c>
    </row>
    <row r="2060" spans="1:26" x14ac:dyDescent="0.3">
      <c r="A2060" t="s">
        <v>1855</v>
      </c>
      <c r="B2060">
        <v>33</v>
      </c>
      <c r="C2060" t="s">
        <v>14</v>
      </c>
      <c r="D2060" t="s">
        <v>44</v>
      </c>
      <c r="E2060">
        <v>30.52</v>
      </c>
      <c r="F2060">
        <v>17</v>
      </c>
      <c r="G2060">
        <v>136</v>
      </c>
      <c r="H2060">
        <v>0</v>
      </c>
      <c r="I2060" t="s">
        <v>29</v>
      </c>
      <c r="K2060" s="1">
        <v>45308</v>
      </c>
      <c r="L2060">
        <v>18</v>
      </c>
      <c r="M2060">
        <v>0.55000000000000004</v>
      </c>
      <c r="N2060">
        <f>IF(E2060="",Data_Validation!$B$1,E2060)</f>
        <v>30.52</v>
      </c>
      <c r="O2060">
        <f>IF(J2060="",Data_Validation!$B$2,J2060)</f>
        <v>250</v>
      </c>
      <c r="P2060">
        <f t="shared" si="288"/>
        <v>2</v>
      </c>
      <c r="Q2060" s="2">
        <f>CustomerData[[#This Row],[avg_order_value_clean]]*CustomerData[[#This Row],[total_orders]]</f>
        <v>518.84</v>
      </c>
      <c r="R2060" s="2" t="str">
        <f t="shared" si="296"/>
        <v>Inactive</v>
      </c>
      <c r="S2060" s="2" t="str">
        <f t="shared" si="289"/>
        <v>High Risk</v>
      </c>
      <c r="T2060" s="2" t="str">
        <f t="shared" si="290"/>
        <v>25-34</v>
      </c>
      <c r="U2060" s="1">
        <f t="shared" ca="1" si="291"/>
        <v>953</v>
      </c>
      <c r="V2060" s="2" t="str">
        <f t="shared" si="292"/>
        <v>Low Loyalty</v>
      </c>
      <c r="W2060" s="2" t="str">
        <f t="shared" si="293"/>
        <v>Legitimate</v>
      </c>
      <c r="X2060" s="2" t="str">
        <f>IF(Q2060&lt;Data_Validation!$B$8,"Low Value",IF(Q2060&lt;Data_Validation!$B$9,"Medium Value","High Value"))</f>
        <v>Low Value</v>
      </c>
      <c r="Y2060" s="2" t="str">
        <f t="shared" si="294"/>
        <v>At Risk - Develop</v>
      </c>
      <c r="Z2060" s="2" t="str">
        <f t="shared" si="295"/>
        <v>Check Data</v>
      </c>
    </row>
    <row r="2061" spans="1:26" x14ac:dyDescent="0.3">
      <c r="A2061" t="s">
        <v>1856</v>
      </c>
      <c r="B2061">
        <v>53</v>
      </c>
      <c r="C2061" t="s">
        <v>14</v>
      </c>
      <c r="D2061" t="s">
        <v>22</v>
      </c>
      <c r="F2061">
        <v>10</v>
      </c>
      <c r="G2061">
        <v>178</v>
      </c>
      <c r="H2061">
        <v>0</v>
      </c>
      <c r="I2061" t="s">
        <v>40</v>
      </c>
      <c r="J2061">
        <v>55.9</v>
      </c>
      <c r="K2061" s="1">
        <v>45527</v>
      </c>
      <c r="L2061">
        <v>57</v>
      </c>
      <c r="M2061">
        <v>0.42</v>
      </c>
      <c r="N2061">
        <f>IF(E2061="",Data_Validation!$B$1,E2061)</f>
        <v>250</v>
      </c>
      <c r="O2061">
        <f>IF(J2061="",Data_Validation!$B$2,J2061)</f>
        <v>55.9</v>
      </c>
      <c r="P2061">
        <f t="shared" si="288"/>
        <v>1</v>
      </c>
      <c r="Q2061" s="2">
        <f>CustomerData[[#This Row],[avg_order_value_clean]]*CustomerData[[#This Row],[total_orders]]</f>
        <v>2500</v>
      </c>
      <c r="R2061" s="2" t="str">
        <f t="shared" si="296"/>
        <v>Inactive</v>
      </c>
      <c r="S2061" s="2" t="str">
        <f t="shared" si="289"/>
        <v>Medium Risk</v>
      </c>
      <c r="T2061" s="2" t="str">
        <f t="shared" si="290"/>
        <v>45-54</v>
      </c>
      <c r="U2061" s="1">
        <f t="shared" ca="1" si="291"/>
        <v>734</v>
      </c>
      <c r="V2061" s="2" t="str">
        <f t="shared" si="292"/>
        <v>Medium Loyalty</v>
      </c>
      <c r="W2061" s="2" t="str">
        <f t="shared" si="293"/>
        <v>Legitimate</v>
      </c>
      <c r="X2061" s="2" t="str">
        <f>IF(Q2061&lt;Data_Validation!$B$8,"Low Value",IF(Q2061&lt;Data_Validation!$B$9,"Medium Value","High Value"))</f>
        <v>High Value</v>
      </c>
      <c r="Y2061" s="2" t="str">
        <f t="shared" si="294"/>
        <v>High Value - Maintain</v>
      </c>
      <c r="Z2061" s="2" t="str">
        <f t="shared" si="295"/>
        <v>Check Data</v>
      </c>
    </row>
    <row r="2062" spans="1:26" x14ac:dyDescent="0.3">
      <c r="A2062" t="s">
        <v>1857</v>
      </c>
      <c r="B2062">
        <v>37</v>
      </c>
      <c r="C2062" t="s">
        <v>14</v>
      </c>
      <c r="D2062" t="s">
        <v>15</v>
      </c>
      <c r="E2062">
        <v>106.99</v>
      </c>
      <c r="F2062">
        <v>6</v>
      </c>
      <c r="G2062">
        <v>87</v>
      </c>
      <c r="H2062">
        <v>0</v>
      </c>
      <c r="I2062" t="s">
        <v>16</v>
      </c>
      <c r="J2062">
        <v>23.4</v>
      </c>
      <c r="K2062" s="1">
        <v>44018</v>
      </c>
      <c r="L2062">
        <v>9</v>
      </c>
      <c r="M2062">
        <v>7.0000000000000007E-2</v>
      </c>
      <c r="N2062">
        <f>IF(E2062="",Data_Validation!$B$1,E2062)</f>
        <v>106.99</v>
      </c>
      <c r="O2062">
        <f>IF(J2062="",Data_Validation!$B$2,J2062)</f>
        <v>23.4</v>
      </c>
      <c r="P2062">
        <f t="shared" si="288"/>
        <v>2</v>
      </c>
      <c r="Q2062" s="2">
        <f>CustomerData[[#This Row],[avg_order_value_clean]]*CustomerData[[#This Row],[total_orders]]</f>
        <v>641.93999999999994</v>
      </c>
      <c r="R2062" s="2" t="str">
        <f t="shared" si="296"/>
        <v>At Risk</v>
      </c>
      <c r="S2062" s="2" t="str">
        <f t="shared" si="289"/>
        <v>Low Risk</v>
      </c>
      <c r="T2062" s="2" t="str">
        <f t="shared" si="290"/>
        <v>35-44</v>
      </c>
      <c r="U2062" s="1">
        <f t="shared" ca="1" si="291"/>
        <v>2243</v>
      </c>
      <c r="V2062" s="2" t="str">
        <f t="shared" si="292"/>
        <v>Low Loyalty</v>
      </c>
      <c r="W2062" s="2" t="str">
        <f t="shared" si="293"/>
        <v>Legitimate</v>
      </c>
      <c r="X2062" s="2" t="str">
        <f>IF(Q2062&lt;Data_Validation!$B$8,"Low Value",IF(Q2062&lt;Data_Validation!$B$9,"Medium Value","High Value"))</f>
        <v>Low Value</v>
      </c>
      <c r="Y2062" s="2" t="str">
        <f t="shared" si="294"/>
        <v>Stable</v>
      </c>
      <c r="Z2062" s="2" t="str">
        <f t="shared" si="295"/>
        <v>Check Data</v>
      </c>
    </row>
    <row r="2063" spans="1:26" x14ac:dyDescent="0.3">
      <c r="A2063" t="s">
        <v>1858</v>
      </c>
      <c r="B2063">
        <v>62</v>
      </c>
      <c r="C2063" t="s">
        <v>25</v>
      </c>
      <c r="D2063" t="s">
        <v>37</v>
      </c>
      <c r="E2063">
        <v>72.91</v>
      </c>
      <c r="F2063">
        <v>14</v>
      </c>
      <c r="G2063">
        <v>266</v>
      </c>
      <c r="H2063">
        <v>0</v>
      </c>
      <c r="I2063" t="s">
        <v>16</v>
      </c>
      <c r="J2063">
        <v>36.9</v>
      </c>
      <c r="K2063" s="1">
        <v>45297</v>
      </c>
      <c r="L2063">
        <v>64</v>
      </c>
      <c r="M2063">
        <v>0.06</v>
      </c>
      <c r="N2063">
        <f>IF(E2063="",Data_Validation!$B$1,E2063)</f>
        <v>72.91</v>
      </c>
      <c r="O2063">
        <f>IF(J2063="",Data_Validation!$B$2,J2063)</f>
        <v>36.9</v>
      </c>
      <c r="P2063">
        <f t="shared" si="288"/>
        <v>1</v>
      </c>
      <c r="Q2063" s="2">
        <f>CustomerData[[#This Row],[avg_order_value_clean]]*CustomerData[[#This Row],[total_orders]]</f>
        <v>1020.74</v>
      </c>
      <c r="R2063" s="2" t="str">
        <f t="shared" si="296"/>
        <v>Inactive</v>
      </c>
      <c r="S2063" s="2" t="str">
        <f t="shared" si="289"/>
        <v>Low Risk</v>
      </c>
      <c r="T2063" s="2" t="str">
        <f t="shared" si="290"/>
        <v>55+</v>
      </c>
      <c r="U2063" s="1">
        <f t="shared" ca="1" si="291"/>
        <v>964</v>
      </c>
      <c r="V2063" s="2" t="str">
        <f t="shared" si="292"/>
        <v>Medium Loyalty</v>
      </c>
      <c r="W2063" s="2" t="str">
        <f t="shared" si="293"/>
        <v>Legitimate</v>
      </c>
      <c r="X2063" s="2" t="str">
        <f>IF(Q2063&lt;Data_Validation!$B$8,"Low Value",IF(Q2063&lt;Data_Validation!$B$9,"Medium Value","High Value"))</f>
        <v>Low Value</v>
      </c>
      <c r="Y2063" s="2" t="str">
        <f t="shared" si="294"/>
        <v>Stable</v>
      </c>
      <c r="Z2063" s="2" t="str">
        <f t="shared" si="295"/>
        <v>Check Data</v>
      </c>
    </row>
    <row r="2064" spans="1:26" x14ac:dyDescent="0.3">
      <c r="A2064" t="s">
        <v>1859</v>
      </c>
      <c r="B2064">
        <v>71</v>
      </c>
      <c r="C2064" t="s">
        <v>25</v>
      </c>
      <c r="D2064" t="s">
        <v>37</v>
      </c>
      <c r="E2064">
        <v>149.62</v>
      </c>
      <c r="F2064">
        <v>9</v>
      </c>
      <c r="G2064">
        <v>163</v>
      </c>
      <c r="H2064">
        <v>0</v>
      </c>
      <c r="I2064" t="s">
        <v>19</v>
      </c>
      <c r="J2064">
        <v>43.4</v>
      </c>
      <c r="K2064" s="1">
        <v>45424</v>
      </c>
      <c r="L2064">
        <v>79</v>
      </c>
      <c r="M2064">
        <v>0.12</v>
      </c>
      <c r="N2064">
        <f>IF(E2064="",Data_Validation!$B$1,E2064)</f>
        <v>149.62</v>
      </c>
      <c r="O2064">
        <f>IF(J2064="",Data_Validation!$B$2,J2064)</f>
        <v>43.4</v>
      </c>
      <c r="P2064">
        <f t="shared" si="288"/>
        <v>2</v>
      </c>
      <c r="Q2064" s="2">
        <f>CustomerData[[#This Row],[avg_order_value_clean]]*CustomerData[[#This Row],[total_orders]]</f>
        <v>1346.58</v>
      </c>
      <c r="R2064" s="2" t="str">
        <f t="shared" si="296"/>
        <v>Inactive</v>
      </c>
      <c r="S2064" s="2" t="str">
        <f t="shared" si="289"/>
        <v>Low Risk</v>
      </c>
      <c r="T2064" s="2" t="str">
        <f t="shared" si="290"/>
        <v>55+</v>
      </c>
      <c r="U2064" s="1">
        <f t="shared" ca="1" si="291"/>
        <v>837</v>
      </c>
      <c r="V2064" s="2" t="str">
        <f t="shared" si="292"/>
        <v>High Loyalty</v>
      </c>
      <c r="W2064" s="2" t="str">
        <f t="shared" si="293"/>
        <v>Legitimate</v>
      </c>
      <c r="X2064" s="2" t="str">
        <f>IF(Q2064&lt;Data_Validation!$B$8,"Low Value",IF(Q2064&lt;Data_Validation!$B$9,"Medium Value","High Value"))</f>
        <v>Low Value</v>
      </c>
      <c r="Y2064" s="2" t="str">
        <f t="shared" si="294"/>
        <v>Stable</v>
      </c>
      <c r="Z2064" s="2" t="str">
        <f t="shared" si="295"/>
        <v>Check Data</v>
      </c>
    </row>
    <row r="2065" spans="1:26" x14ac:dyDescent="0.3">
      <c r="A2065" t="s">
        <v>1860</v>
      </c>
      <c r="B2065">
        <v>54</v>
      </c>
      <c r="C2065" t="s">
        <v>21</v>
      </c>
      <c r="D2065" t="s">
        <v>28</v>
      </c>
      <c r="E2065">
        <v>61.5</v>
      </c>
      <c r="F2065">
        <v>15</v>
      </c>
      <c r="G2065">
        <v>248</v>
      </c>
      <c r="H2065">
        <v>0</v>
      </c>
      <c r="I2065" t="s">
        <v>40</v>
      </c>
      <c r="J2065">
        <v>1.9</v>
      </c>
      <c r="K2065" s="1">
        <v>44568</v>
      </c>
      <c r="L2065">
        <v>23</v>
      </c>
      <c r="M2065">
        <v>0.1</v>
      </c>
      <c r="N2065">
        <f>IF(E2065="",Data_Validation!$B$1,E2065)</f>
        <v>61.5</v>
      </c>
      <c r="O2065">
        <f>IF(J2065="",Data_Validation!$B$2,J2065)</f>
        <v>1.9</v>
      </c>
      <c r="P2065">
        <f t="shared" si="288"/>
        <v>1</v>
      </c>
      <c r="Q2065" s="2">
        <f>CustomerData[[#This Row],[avg_order_value_clean]]*CustomerData[[#This Row],[total_orders]]</f>
        <v>922.5</v>
      </c>
      <c r="R2065" s="2" t="str">
        <f t="shared" si="296"/>
        <v>Inactive</v>
      </c>
      <c r="S2065" s="2" t="str">
        <f t="shared" si="289"/>
        <v>Low Risk</v>
      </c>
      <c r="T2065" s="2" t="str">
        <f t="shared" si="290"/>
        <v>45-54</v>
      </c>
      <c r="U2065" s="1">
        <f t="shared" ca="1" si="291"/>
        <v>1693</v>
      </c>
      <c r="V2065" s="2" t="str">
        <f t="shared" si="292"/>
        <v>Low Loyalty</v>
      </c>
      <c r="W2065" s="2" t="str">
        <f t="shared" si="293"/>
        <v>Legitimate</v>
      </c>
      <c r="X2065" s="2" t="str">
        <f>IF(Q2065&lt;Data_Validation!$B$8,"Low Value",IF(Q2065&lt;Data_Validation!$B$9,"Medium Value","High Value"))</f>
        <v>Low Value</v>
      </c>
      <c r="Y2065" s="2" t="str">
        <f t="shared" si="294"/>
        <v>Stable</v>
      </c>
      <c r="Z2065" s="2" t="str">
        <f t="shared" si="295"/>
        <v>Check Data</v>
      </c>
    </row>
    <row r="2066" spans="1:26" x14ac:dyDescent="0.3">
      <c r="A2066" t="s">
        <v>1861</v>
      </c>
      <c r="B2066">
        <v>39</v>
      </c>
      <c r="C2066" t="s">
        <v>21</v>
      </c>
      <c r="D2066" t="s">
        <v>18</v>
      </c>
      <c r="E2066">
        <v>56.59</v>
      </c>
      <c r="F2066">
        <v>8</v>
      </c>
      <c r="G2066">
        <v>0</v>
      </c>
      <c r="H2066">
        <v>0</v>
      </c>
      <c r="I2066" t="s">
        <v>23</v>
      </c>
      <c r="J2066">
        <v>0.8</v>
      </c>
      <c r="K2066" s="1">
        <v>44858</v>
      </c>
      <c r="L2066">
        <v>59</v>
      </c>
      <c r="M2066">
        <v>0.21</v>
      </c>
      <c r="N2066">
        <f>IF(E2066="",Data_Validation!$B$1,E2066)</f>
        <v>56.59</v>
      </c>
      <c r="O2066">
        <f>IF(J2066="",Data_Validation!$B$2,J2066)</f>
        <v>0.8</v>
      </c>
      <c r="P2066">
        <f t="shared" si="288"/>
        <v>3</v>
      </c>
      <c r="Q2066" s="2">
        <f>CustomerData[[#This Row],[avg_order_value_clean]]*CustomerData[[#This Row],[total_orders]]</f>
        <v>452.72</v>
      </c>
      <c r="R2066" s="2" t="str">
        <f t="shared" si="296"/>
        <v>Active</v>
      </c>
      <c r="S2066" s="2" t="str">
        <f t="shared" si="289"/>
        <v>Medium Risk</v>
      </c>
      <c r="T2066" s="2" t="str">
        <f t="shared" si="290"/>
        <v>35-44</v>
      </c>
      <c r="U2066" s="1">
        <f t="shared" ca="1" si="291"/>
        <v>1403</v>
      </c>
      <c r="V2066" s="2" t="str">
        <f t="shared" si="292"/>
        <v>Medium Loyalty</v>
      </c>
      <c r="W2066" s="2" t="str">
        <f t="shared" si="293"/>
        <v>Legitimate</v>
      </c>
      <c r="X2066" s="2" t="str">
        <f>IF(Q2066&lt;Data_Validation!$B$8,"Low Value",IF(Q2066&lt;Data_Validation!$B$9,"Medium Value","High Value"))</f>
        <v>Low Value</v>
      </c>
      <c r="Y2066" s="2" t="str">
        <f t="shared" si="294"/>
        <v>Stable</v>
      </c>
      <c r="Z2066" s="2" t="str">
        <f t="shared" si="295"/>
        <v>Valid</v>
      </c>
    </row>
    <row r="2067" spans="1:26" x14ac:dyDescent="0.3">
      <c r="A2067" t="s">
        <v>1862</v>
      </c>
      <c r="B2067">
        <v>24</v>
      </c>
      <c r="C2067" t="s">
        <v>21</v>
      </c>
      <c r="D2067" t="s">
        <v>18</v>
      </c>
      <c r="E2067">
        <v>168.61</v>
      </c>
      <c r="F2067">
        <v>17</v>
      </c>
      <c r="G2067">
        <v>276</v>
      </c>
      <c r="H2067">
        <v>0</v>
      </c>
      <c r="I2067" t="s">
        <v>19</v>
      </c>
      <c r="J2067">
        <v>22.4</v>
      </c>
      <c r="K2067" s="1">
        <v>44221</v>
      </c>
      <c r="L2067">
        <v>67</v>
      </c>
      <c r="M2067">
        <v>0.15</v>
      </c>
      <c r="N2067">
        <f>IF(E2067="",Data_Validation!$B$1,E2067)</f>
        <v>168.61</v>
      </c>
      <c r="O2067">
        <f>IF(J2067="",Data_Validation!$B$2,J2067)</f>
        <v>22.4</v>
      </c>
      <c r="P2067">
        <f t="shared" si="288"/>
        <v>1</v>
      </c>
      <c r="Q2067" s="2">
        <f>CustomerData[[#This Row],[avg_order_value_clean]]*CustomerData[[#This Row],[total_orders]]</f>
        <v>2866.3700000000003</v>
      </c>
      <c r="R2067" s="2" t="str">
        <f t="shared" si="296"/>
        <v>Inactive</v>
      </c>
      <c r="S2067" s="2" t="str">
        <f t="shared" si="289"/>
        <v>Low Risk</v>
      </c>
      <c r="T2067" s="2" t="str">
        <f t="shared" si="290"/>
        <v>Under 25</v>
      </c>
      <c r="U2067" s="1">
        <f t="shared" ca="1" si="291"/>
        <v>2040</v>
      </c>
      <c r="V2067" s="2" t="str">
        <f t="shared" si="292"/>
        <v>Medium Loyalty</v>
      </c>
      <c r="W2067" s="2" t="str">
        <f t="shared" si="293"/>
        <v>Legitimate</v>
      </c>
      <c r="X2067" s="2" t="str">
        <f>IF(Q2067&lt;Data_Validation!$B$8,"Low Value",IF(Q2067&lt;Data_Validation!$B$9,"Medium Value","High Value"))</f>
        <v>High Value</v>
      </c>
      <c r="Y2067" s="2" t="str">
        <f t="shared" si="294"/>
        <v>High Value - Maintain</v>
      </c>
      <c r="Z2067" s="2" t="str">
        <f t="shared" si="295"/>
        <v>Check Data</v>
      </c>
    </row>
    <row r="2068" spans="1:26" x14ac:dyDescent="0.3">
      <c r="A2068" t="s">
        <v>1863</v>
      </c>
      <c r="B2068">
        <v>40</v>
      </c>
      <c r="C2068" t="s">
        <v>21</v>
      </c>
      <c r="D2068" t="s">
        <v>28</v>
      </c>
      <c r="E2068">
        <v>99.97</v>
      </c>
      <c r="F2068">
        <v>8</v>
      </c>
      <c r="G2068">
        <v>171</v>
      </c>
      <c r="H2068">
        <v>0</v>
      </c>
      <c r="I2068" t="s">
        <v>29</v>
      </c>
      <c r="J2068">
        <v>51.2</v>
      </c>
      <c r="K2068" s="1">
        <v>45777</v>
      </c>
      <c r="L2068">
        <v>73</v>
      </c>
      <c r="M2068">
        <v>0.04</v>
      </c>
      <c r="N2068">
        <f>IF(E2068="",Data_Validation!$B$1,E2068)</f>
        <v>99.97</v>
      </c>
      <c r="O2068">
        <f>IF(J2068="",Data_Validation!$B$2,J2068)</f>
        <v>51.2</v>
      </c>
      <c r="P2068">
        <f t="shared" si="288"/>
        <v>2</v>
      </c>
      <c r="Q2068" s="2">
        <f>CustomerData[[#This Row],[avg_order_value_clean]]*CustomerData[[#This Row],[total_orders]]</f>
        <v>799.76</v>
      </c>
      <c r="R2068" s="2" t="str">
        <f t="shared" si="296"/>
        <v>Inactive</v>
      </c>
      <c r="S2068" s="2" t="str">
        <f t="shared" si="289"/>
        <v>Low Risk</v>
      </c>
      <c r="T2068" s="2" t="str">
        <f t="shared" si="290"/>
        <v>35-44</v>
      </c>
      <c r="U2068" s="1">
        <f t="shared" ca="1" si="291"/>
        <v>484</v>
      </c>
      <c r="V2068" s="2" t="str">
        <f t="shared" si="292"/>
        <v>High Loyalty</v>
      </c>
      <c r="W2068" s="2" t="str">
        <f t="shared" si="293"/>
        <v>Legitimate</v>
      </c>
      <c r="X2068" s="2" t="str">
        <f>IF(Q2068&lt;Data_Validation!$B$8,"Low Value",IF(Q2068&lt;Data_Validation!$B$9,"Medium Value","High Value"))</f>
        <v>Low Value</v>
      </c>
      <c r="Y2068" s="2" t="str">
        <f t="shared" si="294"/>
        <v>Stable</v>
      </c>
      <c r="Z2068" s="2" t="str">
        <f t="shared" si="295"/>
        <v>Check Data</v>
      </c>
    </row>
    <row r="2069" spans="1:26" x14ac:dyDescent="0.3">
      <c r="A2069" t="s">
        <v>1864</v>
      </c>
      <c r="B2069">
        <v>58</v>
      </c>
      <c r="C2069" t="s">
        <v>14</v>
      </c>
      <c r="D2069" t="s">
        <v>35</v>
      </c>
      <c r="E2069">
        <v>68.64</v>
      </c>
      <c r="F2069">
        <v>9</v>
      </c>
      <c r="G2069">
        <v>355</v>
      </c>
      <c r="H2069">
        <v>0</v>
      </c>
      <c r="I2069" t="s">
        <v>23</v>
      </c>
      <c r="J2069">
        <v>95.6</v>
      </c>
      <c r="K2069" s="1">
        <v>44555</v>
      </c>
      <c r="L2069">
        <v>22</v>
      </c>
      <c r="M2069">
        <v>0.31</v>
      </c>
      <c r="N2069">
        <f>IF(E2069="",Data_Validation!$B$1,E2069)</f>
        <v>68.64</v>
      </c>
      <c r="O2069">
        <f>IF(J2069="",Data_Validation!$B$2,J2069)</f>
        <v>95.6</v>
      </c>
      <c r="P2069">
        <f t="shared" si="288"/>
        <v>1</v>
      </c>
      <c r="Q2069" s="2">
        <f>CustomerData[[#This Row],[avg_order_value_clean]]*CustomerData[[#This Row],[total_orders]]</f>
        <v>617.76</v>
      </c>
      <c r="R2069" s="2" t="str">
        <f t="shared" si="296"/>
        <v>Inactive</v>
      </c>
      <c r="S2069" s="2" t="str">
        <f t="shared" si="289"/>
        <v>Medium Risk</v>
      </c>
      <c r="T2069" s="2" t="str">
        <f t="shared" si="290"/>
        <v>55+</v>
      </c>
      <c r="U2069" s="1">
        <f t="shared" ca="1" si="291"/>
        <v>1706</v>
      </c>
      <c r="V2069" s="2" t="str">
        <f t="shared" si="292"/>
        <v>Low Loyalty</v>
      </c>
      <c r="W2069" s="2" t="str">
        <f t="shared" si="293"/>
        <v>Legitimate</v>
      </c>
      <c r="X2069" s="2" t="str">
        <f>IF(Q2069&lt;Data_Validation!$B$8,"Low Value",IF(Q2069&lt;Data_Validation!$B$9,"Medium Value","High Value"))</f>
        <v>Low Value</v>
      </c>
      <c r="Y2069" s="2" t="str">
        <f t="shared" si="294"/>
        <v>Stable</v>
      </c>
      <c r="Z2069" s="2" t="str">
        <f t="shared" si="295"/>
        <v>Check Data</v>
      </c>
    </row>
    <row r="2070" spans="1:26" x14ac:dyDescent="0.3">
      <c r="A2070" t="s">
        <v>1865</v>
      </c>
      <c r="B2070">
        <v>57</v>
      </c>
      <c r="C2070" t="s">
        <v>25</v>
      </c>
      <c r="D2070" t="s">
        <v>26</v>
      </c>
      <c r="E2070">
        <v>160.84</v>
      </c>
      <c r="F2070">
        <v>15</v>
      </c>
      <c r="G2070">
        <v>261</v>
      </c>
      <c r="H2070">
        <v>0</v>
      </c>
      <c r="I2070" t="s">
        <v>23</v>
      </c>
      <c r="J2070">
        <v>97.3</v>
      </c>
      <c r="K2070" s="1">
        <v>44436</v>
      </c>
      <c r="L2070">
        <v>50</v>
      </c>
      <c r="M2070">
        <v>0.26</v>
      </c>
      <c r="N2070">
        <f>IF(E2070="",Data_Validation!$B$1,E2070)</f>
        <v>160.84</v>
      </c>
      <c r="O2070">
        <f>IF(J2070="",Data_Validation!$B$2,J2070)</f>
        <v>97.3</v>
      </c>
      <c r="P2070">
        <f t="shared" si="288"/>
        <v>1</v>
      </c>
      <c r="Q2070" s="2">
        <f>CustomerData[[#This Row],[avg_order_value_clean]]*CustomerData[[#This Row],[total_orders]]</f>
        <v>2412.6</v>
      </c>
      <c r="R2070" s="2" t="str">
        <f t="shared" si="296"/>
        <v>Inactive</v>
      </c>
      <c r="S2070" s="2" t="str">
        <f t="shared" si="289"/>
        <v>Medium Risk</v>
      </c>
      <c r="T2070" s="2" t="str">
        <f t="shared" si="290"/>
        <v>55+</v>
      </c>
      <c r="U2070" s="1">
        <f t="shared" ca="1" si="291"/>
        <v>1825</v>
      </c>
      <c r="V2070" s="2" t="str">
        <f t="shared" si="292"/>
        <v>Medium Loyalty</v>
      </c>
      <c r="W2070" s="2" t="str">
        <f t="shared" si="293"/>
        <v>Legitimate</v>
      </c>
      <c r="X2070" s="2" t="str">
        <f>IF(Q2070&lt;Data_Validation!$B$8,"Low Value",IF(Q2070&lt;Data_Validation!$B$9,"Medium Value","High Value"))</f>
        <v>High Value</v>
      </c>
      <c r="Y2070" s="2" t="str">
        <f t="shared" si="294"/>
        <v>High Value - Maintain</v>
      </c>
      <c r="Z2070" s="2" t="str">
        <f t="shared" si="295"/>
        <v>Check Data</v>
      </c>
    </row>
    <row r="2071" spans="1:26" x14ac:dyDescent="0.3">
      <c r="A2071" t="s">
        <v>1866</v>
      </c>
      <c r="B2071">
        <v>46</v>
      </c>
      <c r="C2071" t="s">
        <v>14</v>
      </c>
      <c r="D2071" t="s">
        <v>18</v>
      </c>
      <c r="F2071">
        <v>12</v>
      </c>
      <c r="G2071">
        <v>141</v>
      </c>
      <c r="H2071">
        <v>0</v>
      </c>
      <c r="I2071" t="s">
        <v>16</v>
      </c>
      <c r="J2071">
        <v>64.7</v>
      </c>
      <c r="K2071" s="1">
        <v>44114</v>
      </c>
      <c r="L2071">
        <v>23</v>
      </c>
      <c r="M2071">
        <v>0.14000000000000001</v>
      </c>
      <c r="N2071">
        <f>IF(E2071="",Data_Validation!$B$1,E2071)</f>
        <v>250</v>
      </c>
      <c r="O2071">
        <f>IF(J2071="",Data_Validation!$B$2,J2071)</f>
        <v>64.7</v>
      </c>
      <c r="P2071">
        <f t="shared" si="288"/>
        <v>1</v>
      </c>
      <c r="Q2071" s="2">
        <f>CustomerData[[#This Row],[avg_order_value_clean]]*CustomerData[[#This Row],[total_orders]]</f>
        <v>3000</v>
      </c>
      <c r="R2071" s="2" t="str">
        <f t="shared" si="296"/>
        <v>Inactive</v>
      </c>
      <c r="S2071" s="2" t="str">
        <f t="shared" si="289"/>
        <v>Low Risk</v>
      </c>
      <c r="T2071" s="2" t="str">
        <f t="shared" si="290"/>
        <v>45-54</v>
      </c>
      <c r="U2071" s="1">
        <f t="shared" ca="1" si="291"/>
        <v>2147</v>
      </c>
      <c r="V2071" s="2" t="str">
        <f t="shared" si="292"/>
        <v>Low Loyalty</v>
      </c>
      <c r="W2071" s="2" t="str">
        <f t="shared" si="293"/>
        <v>Legitimate</v>
      </c>
      <c r="X2071" s="2" t="str">
        <f>IF(Q2071&lt;Data_Validation!$B$8,"Low Value",IF(Q2071&lt;Data_Validation!$B$9,"Medium Value","High Value"))</f>
        <v>High Value</v>
      </c>
      <c r="Y2071" s="2" t="str">
        <f t="shared" si="294"/>
        <v>High Value - Maintain</v>
      </c>
      <c r="Z2071" s="2" t="str">
        <f t="shared" si="295"/>
        <v>Check Data</v>
      </c>
    </row>
    <row r="2072" spans="1:26" x14ac:dyDescent="0.3">
      <c r="A2072" t="s">
        <v>1867</v>
      </c>
      <c r="B2072">
        <v>33</v>
      </c>
      <c r="C2072" t="s">
        <v>21</v>
      </c>
      <c r="D2072" t="s">
        <v>26</v>
      </c>
      <c r="E2072">
        <v>316.06</v>
      </c>
      <c r="F2072">
        <v>10</v>
      </c>
      <c r="G2072">
        <v>92</v>
      </c>
      <c r="H2072">
        <v>0</v>
      </c>
      <c r="I2072" t="s">
        <v>40</v>
      </c>
      <c r="J2072">
        <v>82.7</v>
      </c>
      <c r="K2072" s="1">
        <v>44132</v>
      </c>
      <c r="L2072">
        <v>84</v>
      </c>
      <c r="M2072">
        <v>0.16</v>
      </c>
      <c r="N2072">
        <f>IF(E2072="",Data_Validation!$B$1,E2072)</f>
        <v>316.06</v>
      </c>
      <c r="O2072">
        <f>IF(J2072="",Data_Validation!$B$2,J2072)</f>
        <v>82.7</v>
      </c>
      <c r="P2072">
        <f t="shared" si="288"/>
        <v>1</v>
      </c>
      <c r="Q2072" s="2">
        <f>CustomerData[[#This Row],[avg_order_value_clean]]*CustomerData[[#This Row],[total_orders]]</f>
        <v>3160.6</v>
      </c>
      <c r="R2072" s="2" t="str">
        <f t="shared" si="296"/>
        <v>Inactive</v>
      </c>
      <c r="S2072" s="2" t="str">
        <f t="shared" si="289"/>
        <v>Low Risk</v>
      </c>
      <c r="T2072" s="2" t="str">
        <f t="shared" si="290"/>
        <v>25-34</v>
      </c>
      <c r="U2072" s="1">
        <f t="shared" ca="1" si="291"/>
        <v>2129</v>
      </c>
      <c r="V2072" s="2" t="str">
        <f t="shared" si="292"/>
        <v>High Loyalty</v>
      </c>
      <c r="W2072" s="2" t="str">
        <f t="shared" si="293"/>
        <v>Legitimate</v>
      </c>
      <c r="X2072" s="2" t="str">
        <f>IF(Q2072&lt;Data_Validation!$B$8,"Low Value",IF(Q2072&lt;Data_Validation!$B$9,"Medium Value","High Value"))</f>
        <v>High Value</v>
      </c>
      <c r="Y2072" s="2" t="str">
        <f t="shared" si="294"/>
        <v>High Value - Maintain</v>
      </c>
      <c r="Z2072" s="2" t="str">
        <f t="shared" si="295"/>
        <v>Check Data</v>
      </c>
    </row>
    <row r="2073" spans="1:26" x14ac:dyDescent="0.3">
      <c r="A2073" t="s">
        <v>1868</v>
      </c>
      <c r="B2073">
        <v>55</v>
      </c>
      <c r="C2073" t="s">
        <v>21</v>
      </c>
      <c r="D2073" t="s">
        <v>18</v>
      </c>
      <c r="E2073">
        <v>127.07</v>
      </c>
      <c r="F2073">
        <v>6</v>
      </c>
      <c r="G2073">
        <v>128</v>
      </c>
      <c r="H2073">
        <v>0</v>
      </c>
      <c r="I2073" t="s">
        <v>16</v>
      </c>
      <c r="J2073">
        <v>90.1</v>
      </c>
      <c r="K2073" s="1">
        <v>45057</v>
      </c>
      <c r="L2073">
        <v>52</v>
      </c>
      <c r="M2073">
        <v>0.35</v>
      </c>
      <c r="N2073">
        <f>IF(E2073="",Data_Validation!$B$1,E2073)</f>
        <v>127.07</v>
      </c>
      <c r="O2073">
        <f>IF(J2073="",Data_Validation!$B$2,J2073)</f>
        <v>90.1</v>
      </c>
      <c r="P2073">
        <f t="shared" si="288"/>
        <v>1</v>
      </c>
      <c r="Q2073" s="2">
        <f>CustomerData[[#This Row],[avg_order_value_clean]]*CustomerData[[#This Row],[total_orders]]</f>
        <v>762.42</v>
      </c>
      <c r="R2073" s="2" t="str">
        <f t="shared" si="296"/>
        <v>Inactive</v>
      </c>
      <c r="S2073" s="2" t="str">
        <f t="shared" si="289"/>
        <v>Medium Risk</v>
      </c>
      <c r="T2073" s="2" t="str">
        <f t="shared" si="290"/>
        <v>55+</v>
      </c>
      <c r="U2073" s="1">
        <f t="shared" ca="1" si="291"/>
        <v>1204</v>
      </c>
      <c r="V2073" s="2" t="str">
        <f t="shared" si="292"/>
        <v>Medium Loyalty</v>
      </c>
      <c r="W2073" s="2" t="str">
        <f t="shared" si="293"/>
        <v>Legitimate</v>
      </c>
      <c r="X2073" s="2" t="str">
        <f>IF(Q2073&lt;Data_Validation!$B$8,"Low Value",IF(Q2073&lt;Data_Validation!$B$9,"Medium Value","High Value"))</f>
        <v>Low Value</v>
      </c>
      <c r="Y2073" s="2" t="str">
        <f t="shared" si="294"/>
        <v>Stable</v>
      </c>
      <c r="Z2073" s="2" t="str">
        <f t="shared" si="295"/>
        <v>Check Data</v>
      </c>
    </row>
    <row r="2074" spans="1:26" x14ac:dyDescent="0.3">
      <c r="A2074" t="s">
        <v>1869</v>
      </c>
      <c r="B2074">
        <v>45</v>
      </c>
      <c r="C2074" t="s">
        <v>14</v>
      </c>
      <c r="D2074" t="s">
        <v>44</v>
      </c>
      <c r="E2074">
        <v>198.33</v>
      </c>
      <c r="F2074">
        <v>13</v>
      </c>
      <c r="G2074">
        <v>135</v>
      </c>
      <c r="H2074">
        <v>0</v>
      </c>
      <c r="I2074" t="s">
        <v>16</v>
      </c>
      <c r="J2074">
        <v>83.9</v>
      </c>
      <c r="K2074" s="1">
        <v>45373</v>
      </c>
      <c r="L2074">
        <v>7</v>
      </c>
      <c r="M2074">
        <v>0.41</v>
      </c>
      <c r="N2074">
        <f>IF(E2074="",Data_Validation!$B$1,E2074)</f>
        <v>198.33</v>
      </c>
      <c r="O2074">
        <f>IF(J2074="",Data_Validation!$B$2,J2074)</f>
        <v>83.9</v>
      </c>
      <c r="P2074">
        <f t="shared" si="288"/>
        <v>1</v>
      </c>
      <c r="Q2074" s="2">
        <f>CustomerData[[#This Row],[avg_order_value_clean]]*CustomerData[[#This Row],[total_orders]]</f>
        <v>2578.29</v>
      </c>
      <c r="R2074" s="2" t="str">
        <f t="shared" si="296"/>
        <v>Inactive</v>
      </c>
      <c r="S2074" s="2" t="str">
        <f t="shared" si="289"/>
        <v>Medium Risk</v>
      </c>
      <c r="T2074" s="2" t="str">
        <f t="shared" si="290"/>
        <v>45-54</v>
      </c>
      <c r="U2074" s="1">
        <f t="shared" ca="1" si="291"/>
        <v>888</v>
      </c>
      <c r="V2074" s="2" t="str">
        <f t="shared" si="292"/>
        <v>Low Loyalty</v>
      </c>
      <c r="W2074" s="2" t="str">
        <f t="shared" si="293"/>
        <v>Legitimate</v>
      </c>
      <c r="X2074" s="2" t="str">
        <f>IF(Q2074&lt;Data_Validation!$B$8,"Low Value",IF(Q2074&lt;Data_Validation!$B$9,"Medium Value","High Value"))</f>
        <v>High Value</v>
      </c>
      <c r="Y2074" s="2" t="str">
        <f t="shared" si="294"/>
        <v>High Value - Maintain</v>
      </c>
      <c r="Z2074" s="2" t="str">
        <f t="shared" si="295"/>
        <v>Check Data</v>
      </c>
    </row>
    <row r="2075" spans="1:26" x14ac:dyDescent="0.3">
      <c r="A2075" t="s">
        <v>1870</v>
      </c>
      <c r="B2075">
        <v>65</v>
      </c>
      <c r="C2075" t="s">
        <v>14</v>
      </c>
      <c r="D2075" t="s">
        <v>35</v>
      </c>
      <c r="E2075">
        <v>231.54</v>
      </c>
      <c r="F2075">
        <v>10</v>
      </c>
      <c r="G2075">
        <v>110</v>
      </c>
      <c r="H2075">
        <v>0</v>
      </c>
      <c r="I2075" t="s">
        <v>40</v>
      </c>
      <c r="J2075">
        <v>54.4</v>
      </c>
      <c r="K2075" s="1">
        <v>44283</v>
      </c>
      <c r="L2075">
        <v>17</v>
      </c>
      <c r="M2075">
        <v>0.09</v>
      </c>
      <c r="N2075">
        <f>IF(E2075="",Data_Validation!$B$1,E2075)</f>
        <v>231.54</v>
      </c>
      <c r="O2075">
        <f>IF(J2075="",Data_Validation!$B$2,J2075)</f>
        <v>54.4</v>
      </c>
      <c r="P2075">
        <f t="shared" si="288"/>
        <v>2</v>
      </c>
      <c r="Q2075" s="2">
        <f>CustomerData[[#This Row],[avg_order_value_clean]]*CustomerData[[#This Row],[total_orders]]</f>
        <v>2315.4</v>
      </c>
      <c r="R2075" s="2" t="str">
        <f t="shared" si="296"/>
        <v>Inactive</v>
      </c>
      <c r="S2075" s="2" t="str">
        <f t="shared" si="289"/>
        <v>Low Risk</v>
      </c>
      <c r="T2075" s="2" t="str">
        <f t="shared" si="290"/>
        <v>55+</v>
      </c>
      <c r="U2075" s="1">
        <f t="shared" ca="1" si="291"/>
        <v>1978</v>
      </c>
      <c r="V2075" s="2" t="str">
        <f t="shared" si="292"/>
        <v>Low Loyalty</v>
      </c>
      <c r="W2075" s="2" t="str">
        <f t="shared" si="293"/>
        <v>Legitimate</v>
      </c>
      <c r="X2075" s="2" t="str">
        <f>IF(Q2075&lt;Data_Validation!$B$8,"Low Value",IF(Q2075&lt;Data_Validation!$B$9,"Medium Value","High Value"))</f>
        <v>High Value</v>
      </c>
      <c r="Y2075" s="2" t="str">
        <f t="shared" si="294"/>
        <v>High Value - Maintain</v>
      </c>
      <c r="Z2075" s="2" t="str">
        <f t="shared" si="295"/>
        <v>Check Data</v>
      </c>
    </row>
    <row r="2076" spans="1:26" x14ac:dyDescent="0.3">
      <c r="A2076" t="s">
        <v>1871</v>
      </c>
      <c r="B2076">
        <v>55</v>
      </c>
      <c r="C2076" t="s">
        <v>21</v>
      </c>
      <c r="D2076" t="s">
        <v>52</v>
      </c>
      <c r="E2076">
        <v>46.63</v>
      </c>
      <c r="F2076">
        <v>7</v>
      </c>
      <c r="G2076">
        <v>43</v>
      </c>
      <c r="H2076">
        <v>0</v>
      </c>
      <c r="I2076" t="s">
        <v>40</v>
      </c>
      <c r="J2076">
        <v>70.400000000000006</v>
      </c>
      <c r="K2076" s="1">
        <v>45144</v>
      </c>
      <c r="L2076">
        <v>3</v>
      </c>
      <c r="M2076">
        <v>0.33</v>
      </c>
      <c r="N2076">
        <f>IF(E2076="",Data_Validation!$B$1,E2076)</f>
        <v>46.63</v>
      </c>
      <c r="O2076">
        <f>IF(J2076="",Data_Validation!$B$2,J2076)</f>
        <v>70.400000000000006</v>
      </c>
      <c r="P2076">
        <f t="shared" si="288"/>
        <v>2</v>
      </c>
      <c r="Q2076" s="2">
        <f>CustomerData[[#This Row],[avg_order_value_clean]]*CustomerData[[#This Row],[total_orders]]</f>
        <v>326.41000000000003</v>
      </c>
      <c r="R2076" s="2" t="str">
        <f t="shared" si="296"/>
        <v>At Risk</v>
      </c>
      <c r="S2076" s="2" t="str">
        <f t="shared" si="289"/>
        <v>Medium Risk</v>
      </c>
      <c r="T2076" s="2" t="str">
        <f t="shared" si="290"/>
        <v>55+</v>
      </c>
      <c r="U2076" s="1">
        <f t="shared" ca="1" si="291"/>
        <v>1117</v>
      </c>
      <c r="V2076" s="2" t="str">
        <f t="shared" si="292"/>
        <v>Low Loyalty</v>
      </c>
      <c r="W2076" s="2" t="str">
        <f t="shared" si="293"/>
        <v>Legitimate</v>
      </c>
      <c r="X2076" s="2" t="str">
        <f>IF(Q2076&lt;Data_Validation!$B$8,"Low Value",IF(Q2076&lt;Data_Validation!$B$9,"Medium Value","High Value"))</f>
        <v>Low Value</v>
      </c>
      <c r="Y2076" s="2" t="str">
        <f t="shared" si="294"/>
        <v>Stable</v>
      </c>
      <c r="Z2076" s="2" t="str">
        <f t="shared" si="295"/>
        <v>Check Data</v>
      </c>
    </row>
    <row r="2077" spans="1:26" x14ac:dyDescent="0.3">
      <c r="A2077" t="s">
        <v>991</v>
      </c>
      <c r="B2077">
        <v>48</v>
      </c>
      <c r="C2077" t="s">
        <v>14</v>
      </c>
      <c r="D2077" t="s">
        <v>35</v>
      </c>
      <c r="E2077">
        <v>264.04000000000002</v>
      </c>
      <c r="F2077">
        <v>10</v>
      </c>
      <c r="G2077">
        <v>210</v>
      </c>
      <c r="H2077">
        <v>0</v>
      </c>
      <c r="I2077" t="s">
        <v>40</v>
      </c>
      <c r="J2077">
        <v>0.4</v>
      </c>
      <c r="K2077" s="1">
        <v>45081</v>
      </c>
      <c r="L2077">
        <v>7</v>
      </c>
      <c r="M2077">
        <v>0.15</v>
      </c>
      <c r="N2077">
        <f>IF(E2077="",Data_Validation!$B$1,E2077)</f>
        <v>264.04000000000002</v>
      </c>
      <c r="O2077">
        <f>IF(J2077="",Data_Validation!$B$2,J2077)</f>
        <v>0.4</v>
      </c>
      <c r="P2077">
        <f t="shared" si="288"/>
        <v>2</v>
      </c>
      <c r="Q2077" s="2">
        <f>CustomerData[[#This Row],[avg_order_value_clean]]*CustomerData[[#This Row],[total_orders]]</f>
        <v>2640.4</v>
      </c>
      <c r="R2077" s="2" t="str">
        <f t="shared" si="296"/>
        <v>Inactive</v>
      </c>
      <c r="S2077" s="2" t="str">
        <f t="shared" si="289"/>
        <v>Low Risk</v>
      </c>
      <c r="T2077" s="2" t="str">
        <f t="shared" si="290"/>
        <v>45-54</v>
      </c>
      <c r="U2077" s="1">
        <f t="shared" ca="1" si="291"/>
        <v>1180</v>
      </c>
      <c r="V2077" s="2" t="str">
        <f t="shared" si="292"/>
        <v>Low Loyalty</v>
      </c>
      <c r="W2077" s="2" t="str">
        <f t="shared" si="293"/>
        <v>Legitimate</v>
      </c>
      <c r="X2077" s="2" t="str">
        <f>IF(Q2077&lt;Data_Validation!$B$8,"Low Value",IF(Q2077&lt;Data_Validation!$B$9,"Medium Value","High Value"))</f>
        <v>High Value</v>
      </c>
      <c r="Y2077" s="2" t="str">
        <f t="shared" si="294"/>
        <v>High Value - Maintain</v>
      </c>
      <c r="Z2077" s="2" t="str">
        <f t="shared" si="295"/>
        <v>Valid</v>
      </c>
    </row>
    <row r="2078" spans="1:26" x14ac:dyDescent="0.3">
      <c r="A2078" t="s">
        <v>1872</v>
      </c>
      <c r="B2078">
        <v>31</v>
      </c>
      <c r="C2078" t="s">
        <v>25</v>
      </c>
      <c r="D2078" t="s">
        <v>37</v>
      </c>
      <c r="E2078">
        <v>86.07</v>
      </c>
      <c r="F2078">
        <v>9</v>
      </c>
      <c r="G2078">
        <v>342</v>
      </c>
      <c r="H2078">
        <v>0</v>
      </c>
      <c r="I2078" t="s">
        <v>16</v>
      </c>
      <c r="J2078">
        <v>64.8</v>
      </c>
      <c r="K2078" s="1">
        <v>45377</v>
      </c>
      <c r="L2078">
        <v>77</v>
      </c>
      <c r="M2078">
        <v>0.04</v>
      </c>
      <c r="N2078">
        <f>IF(E2078="",Data_Validation!$B$1,E2078)</f>
        <v>86.07</v>
      </c>
      <c r="O2078">
        <f>IF(J2078="",Data_Validation!$B$2,J2078)</f>
        <v>64.8</v>
      </c>
      <c r="P2078">
        <f t="shared" si="288"/>
        <v>1</v>
      </c>
      <c r="Q2078" s="2">
        <f>CustomerData[[#This Row],[avg_order_value_clean]]*CustomerData[[#This Row],[total_orders]]</f>
        <v>774.62999999999988</v>
      </c>
      <c r="R2078" s="2" t="str">
        <f t="shared" si="296"/>
        <v>Inactive</v>
      </c>
      <c r="S2078" s="2" t="str">
        <f t="shared" si="289"/>
        <v>Low Risk</v>
      </c>
      <c r="T2078" s="2" t="str">
        <f t="shared" si="290"/>
        <v>25-34</v>
      </c>
      <c r="U2078" s="1">
        <f t="shared" ca="1" si="291"/>
        <v>884</v>
      </c>
      <c r="V2078" s="2" t="str">
        <f t="shared" si="292"/>
        <v>High Loyalty</v>
      </c>
      <c r="W2078" s="2" t="str">
        <f t="shared" si="293"/>
        <v>Legitimate</v>
      </c>
      <c r="X2078" s="2" t="str">
        <f>IF(Q2078&lt;Data_Validation!$B$8,"Low Value",IF(Q2078&lt;Data_Validation!$B$9,"Medium Value","High Value"))</f>
        <v>Low Value</v>
      </c>
      <c r="Y2078" s="2" t="str">
        <f t="shared" si="294"/>
        <v>Stable</v>
      </c>
      <c r="Z2078" s="2" t="str">
        <f t="shared" si="295"/>
        <v>Check Data</v>
      </c>
    </row>
    <row r="2079" spans="1:26" x14ac:dyDescent="0.3">
      <c r="A2079" t="s">
        <v>1873</v>
      </c>
      <c r="B2079">
        <v>70</v>
      </c>
      <c r="C2079" t="s">
        <v>21</v>
      </c>
      <c r="D2079" t="s">
        <v>28</v>
      </c>
      <c r="E2079">
        <v>149.30000000000001</v>
      </c>
      <c r="F2079">
        <v>5</v>
      </c>
      <c r="G2079">
        <v>358</v>
      </c>
      <c r="H2079">
        <v>0</v>
      </c>
      <c r="I2079" t="s">
        <v>40</v>
      </c>
      <c r="J2079">
        <v>42.6</v>
      </c>
      <c r="K2079" s="1">
        <v>44576</v>
      </c>
      <c r="L2079">
        <v>41</v>
      </c>
      <c r="M2079">
        <v>0.24</v>
      </c>
      <c r="N2079">
        <f>IF(E2079="",Data_Validation!$B$1,E2079)</f>
        <v>149.30000000000001</v>
      </c>
      <c r="O2079">
        <f>IF(J2079="",Data_Validation!$B$2,J2079)</f>
        <v>42.6</v>
      </c>
      <c r="P2079">
        <f t="shared" si="288"/>
        <v>1</v>
      </c>
      <c r="Q2079" s="2">
        <f>CustomerData[[#This Row],[avg_order_value_clean]]*CustomerData[[#This Row],[total_orders]]</f>
        <v>746.5</v>
      </c>
      <c r="R2079" s="2" t="str">
        <f t="shared" si="296"/>
        <v>Inactive</v>
      </c>
      <c r="S2079" s="2" t="str">
        <f t="shared" si="289"/>
        <v>Medium Risk</v>
      </c>
      <c r="T2079" s="2" t="str">
        <f t="shared" si="290"/>
        <v>55+</v>
      </c>
      <c r="U2079" s="1">
        <f t="shared" ca="1" si="291"/>
        <v>1685</v>
      </c>
      <c r="V2079" s="2" t="str">
        <f t="shared" si="292"/>
        <v>Medium Loyalty</v>
      </c>
      <c r="W2079" s="2" t="str">
        <f t="shared" si="293"/>
        <v>Legitimate</v>
      </c>
      <c r="X2079" s="2" t="str">
        <f>IF(Q2079&lt;Data_Validation!$B$8,"Low Value",IF(Q2079&lt;Data_Validation!$B$9,"Medium Value","High Value"))</f>
        <v>Low Value</v>
      </c>
      <c r="Y2079" s="2" t="str">
        <f t="shared" si="294"/>
        <v>Stable</v>
      </c>
      <c r="Z2079" s="2" t="str">
        <f t="shared" si="295"/>
        <v>Check Data</v>
      </c>
    </row>
    <row r="2080" spans="1:26" x14ac:dyDescent="0.3">
      <c r="A2080" t="s">
        <v>1874</v>
      </c>
      <c r="B2080">
        <v>50</v>
      </c>
      <c r="C2080" t="s">
        <v>14</v>
      </c>
      <c r="D2080" t="s">
        <v>37</v>
      </c>
      <c r="E2080">
        <v>215.78</v>
      </c>
      <c r="F2080">
        <v>7</v>
      </c>
      <c r="G2080">
        <v>360</v>
      </c>
      <c r="H2080">
        <v>0</v>
      </c>
      <c r="I2080" t="s">
        <v>40</v>
      </c>
      <c r="J2080">
        <v>64.5</v>
      </c>
      <c r="K2080" s="1">
        <v>44350</v>
      </c>
      <c r="L2080">
        <v>23</v>
      </c>
      <c r="M2080">
        <v>7.0000000000000007E-2</v>
      </c>
      <c r="N2080">
        <f>IF(E2080="",Data_Validation!$B$1,E2080)</f>
        <v>215.78</v>
      </c>
      <c r="O2080">
        <f>IF(J2080="",Data_Validation!$B$2,J2080)</f>
        <v>64.5</v>
      </c>
      <c r="P2080">
        <f t="shared" si="288"/>
        <v>1</v>
      </c>
      <c r="Q2080" s="2">
        <f>CustomerData[[#This Row],[avg_order_value_clean]]*CustomerData[[#This Row],[total_orders]]</f>
        <v>1510.46</v>
      </c>
      <c r="R2080" s="2" t="str">
        <f t="shared" si="296"/>
        <v>Inactive</v>
      </c>
      <c r="S2080" s="2" t="str">
        <f t="shared" si="289"/>
        <v>Low Risk</v>
      </c>
      <c r="T2080" s="2" t="str">
        <f t="shared" si="290"/>
        <v>45-54</v>
      </c>
      <c r="U2080" s="1">
        <f t="shared" ca="1" si="291"/>
        <v>1911</v>
      </c>
      <c r="V2080" s="2" t="str">
        <f t="shared" si="292"/>
        <v>Low Loyalty</v>
      </c>
      <c r="W2080" s="2" t="str">
        <f t="shared" si="293"/>
        <v>Legitimate</v>
      </c>
      <c r="X2080" s="2" t="str">
        <f>IF(Q2080&lt;Data_Validation!$B$8,"Low Value",IF(Q2080&lt;Data_Validation!$B$9,"Medium Value","High Value"))</f>
        <v>Low Value</v>
      </c>
      <c r="Y2080" s="2" t="str">
        <f t="shared" si="294"/>
        <v>Stable</v>
      </c>
      <c r="Z2080" s="2" t="str">
        <f t="shared" si="295"/>
        <v>Check Data</v>
      </c>
    </row>
    <row r="2081" spans="1:26" x14ac:dyDescent="0.3">
      <c r="A2081" t="s">
        <v>1875</v>
      </c>
      <c r="B2081">
        <v>74</v>
      </c>
      <c r="C2081" t="s">
        <v>21</v>
      </c>
      <c r="D2081" t="s">
        <v>52</v>
      </c>
      <c r="E2081">
        <v>188.51</v>
      </c>
      <c r="F2081">
        <v>11</v>
      </c>
      <c r="G2081">
        <v>330</v>
      </c>
      <c r="H2081">
        <v>0</v>
      </c>
      <c r="I2081" t="s">
        <v>23</v>
      </c>
      <c r="J2081">
        <v>69.400000000000006</v>
      </c>
      <c r="K2081" s="1">
        <v>45040</v>
      </c>
      <c r="L2081">
        <v>37</v>
      </c>
      <c r="M2081">
        <v>0.03</v>
      </c>
      <c r="N2081">
        <f>IF(E2081="",Data_Validation!$B$1,E2081)</f>
        <v>188.51</v>
      </c>
      <c r="O2081">
        <f>IF(J2081="",Data_Validation!$B$2,J2081)</f>
        <v>69.400000000000006</v>
      </c>
      <c r="P2081">
        <f t="shared" si="288"/>
        <v>1</v>
      </c>
      <c r="Q2081" s="2">
        <f>CustomerData[[#This Row],[avg_order_value_clean]]*CustomerData[[#This Row],[total_orders]]</f>
        <v>2073.6099999999997</v>
      </c>
      <c r="R2081" s="2" t="str">
        <f t="shared" si="296"/>
        <v>Inactive</v>
      </c>
      <c r="S2081" s="2" t="str">
        <f t="shared" si="289"/>
        <v>Low Risk</v>
      </c>
      <c r="T2081" s="2" t="str">
        <f t="shared" si="290"/>
        <v>55+</v>
      </c>
      <c r="U2081" s="1">
        <f t="shared" ca="1" si="291"/>
        <v>1221</v>
      </c>
      <c r="V2081" s="2" t="str">
        <f t="shared" si="292"/>
        <v>Low Loyalty</v>
      </c>
      <c r="W2081" s="2" t="str">
        <f t="shared" si="293"/>
        <v>Legitimate</v>
      </c>
      <c r="X2081" s="2" t="str">
        <f>IF(Q2081&lt;Data_Validation!$B$8,"Low Value",IF(Q2081&lt;Data_Validation!$B$9,"Medium Value","High Value"))</f>
        <v>High Value</v>
      </c>
      <c r="Y2081" s="2" t="str">
        <f t="shared" si="294"/>
        <v>High Value - Maintain</v>
      </c>
      <c r="Z2081" s="2" t="str">
        <f t="shared" si="295"/>
        <v>Check Data</v>
      </c>
    </row>
    <row r="2082" spans="1:26" x14ac:dyDescent="0.3">
      <c r="A2082" t="s">
        <v>1785</v>
      </c>
      <c r="B2082">
        <v>26</v>
      </c>
      <c r="C2082" t="s">
        <v>14</v>
      </c>
      <c r="D2082" t="s">
        <v>15</v>
      </c>
      <c r="E2082">
        <v>75.56</v>
      </c>
      <c r="F2082">
        <v>13</v>
      </c>
      <c r="G2082">
        <v>246</v>
      </c>
      <c r="H2082">
        <v>0</v>
      </c>
      <c r="I2082" t="s">
        <v>16</v>
      </c>
      <c r="J2082">
        <v>9.8000000000000007</v>
      </c>
      <c r="K2082" s="1">
        <v>44889</v>
      </c>
      <c r="L2082">
        <v>68</v>
      </c>
      <c r="M2082">
        <v>0.13</v>
      </c>
      <c r="N2082">
        <f>IF(E2082="",Data_Validation!$B$1,E2082)</f>
        <v>75.56</v>
      </c>
      <c r="O2082">
        <f>IF(J2082="",Data_Validation!$B$2,J2082)</f>
        <v>9.8000000000000007</v>
      </c>
      <c r="P2082">
        <f t="shared" si="288"/>
        <v>2</v>
      </c>
      <c r="Q2082" s="2">
        <f>CustomerData[[#This Row],[avg_order_value_clean]]*CustomerData[[#This Row],[total_orders]]</f>
        <v>982.28</v>
      </c>
      <c r="R2082" s="2" t="str">
        <f t="shared" si="296"/>
        <v>Inactive</v>
      </c>
      <c r="S2082" s="2" t="str">
        <f t="shared" si="289"/>
        <v>Low Risk</v>
      </c>
      <c r="T2082" s="2" t="str">
        <f t="shared" si="290"/>
        <v>25-34</v>
      </c>
      <c r="U2082" s="1">
        <f t="shared" ca="1" si="291"/>
        <v>1372</v>
      </c>
      <c r="V2082" s="2" t="str">
        <f t="shared" si="292"/>
        <v>Medium Loyalty</v>
      </c>
      <c r="W2082" s="2" t="str">
        <f t="shared" si="293"/>
        <v>Legitimate</v>
      </c>
      <c r="X2082" s="2" t="str">
        <f>IF(Q2082&lt;Data_Validation!$B$8,"Low Value",IF(Q2082&lt;Data_Validation!$B$9,"Medium Value","High Value"))</f>
        <v>Low Value</v>
      </c>
      <c r="Y2082" s="2" t="str">
        <f t="shared" si="294"/>
        <v>Stable</v>
      </c>
      <c r="Z2082" s="2" t="str">
        <f t="shared" si="295"/>
        <v>Check Data</v>
      </c>
    </row>
    <row r="2083" spans="1:26" x14ac:dyDescent="0.3">
      <c r="A2083" t="s">
        <v>1876</v>
      </c>
      <c r="B2083">
        <v>74</v>
      </c>
      <c r="C2083" t="s">
        <v>14</v>
      </c>
      <c r="D2083" t="s">
        <v>37</v>
      </c>
      <c r="E2083">
        <v>125.42</v>
      </c>
      <c r="F2083">
        <v>14</v>
      </c>
      <c r="G2083">
        <v>231</v>
      </c>
      <c r="H2083">
        <v>0</v>
      </c>
      <c r="I2083" t="s">
        <v>40</v>
      </c>
      <c r="J2083">
        <v>87.5</v>
      </c>
      <c r="K2083" s="1">
        <v>44646</v>
      </c>
      <c r="L2083">
        <v>73</v>
      </c>
      <c r="M2083">
        <v>0.43</v>
      </c>
      <c r="N2083">
        <f>IF(E2083="",Data_Validation!$B$1,E2083)</f>
        <v>125.42</v>
      </c>
      <c r="O2083">
        <f>IF(J2083="",Data_Validation!$B$2,J2083)</f>
        <v>87.5</v>
      </c>
      <c r="P2083">
        <f t="shared" si="288"/>
        <v>1</v>
      </c>
      <c r="Q2083" s="2">
        <f>CustomerData[[#This Row],[avg_order_value_clean]]*CustomerData[[#This Row],[total_orders]]</f>
        <v>1755.88</v>
      </c>
      <c r="R2083" s="2" t="str">
        <f t="shared" si="296"/>
        <v>Inactive</v>
      </c>
      <c r="S2083" s="2" t="str">
        <f t="shared" si="289"/>
        <v>Medium Risk</v>
      </c>
      <c r="T2083" s="2" t="str">
        <f t="shared" si="290"/>
        <v>55+</v>
      </c>
      <c r="U2083" s="1">
        <f t="shared" ca="1" si="291"/>
        <v>1615</v>
      </c>
      <c r="V2083" s="2" t="str">
        <f t="shared" si="292"/>
        <v>High Loyalty</v>
      </c>
      <c r="W2083" s="2" t="str">
        <f t="shared" si="293"/>
        <v>Legitimate</v>
      </c>
      <c r="X2083" s="2" t="str">
        <f>IF(Q2083&lt;Data_Validation!$B$8,"Low Value",IF(Q2083&lt;Data_Validation!$B$9,"Medium Value","High Value"))</f>
        <v>High Value</v>
      </c>
      <c r="Y2083" s="2" t="str">
        <f t="shared" si="294"/>
        <v>High Value - Maintain</v>
      </c>
      <c r="Z2083" s="2" t="str">
        <f t="shared" si="295"/>
        <v>Check Data</v>
      </c>
    </row>
    <row r="2084" spans="1:26" x14ac:dyDescent="0.3">
      <c r="A2084" t="s">
        <v>1400</v>
      </c>
      <c r="B2084">
        <v>44</v>
      </c>
      <c r="C2084" t="s">
        <v>21</v>
      </c>
      <c r="D2084" t="s">
        <v>37</v>
      </c>
      <c r="E2084">
        <v>54.49</v>
      </c>
      <c r="F2084">
        <v>10</v>
      </c>
      <c r="G2084">
        <v>291</v>
      </c>
      <c r="H2084">
        <v>0</v>
      </c>
      <c r="I2084" t="s">
        <v>16</v>
      </c>
      <c r="J2084">
        <v>17.600000000000001</v>
      </c>
      <c r="K2084" s="1">
        <v>44129</v>
      </c>
      <c r="L2084">
        <v>70</v>
      </c>
      <c r="M2084">
        <v>0.27</v>
      </c>
      <c r="N2084">
        <f>IF(E2084="",Data_Validation!$B$1,E2084)</f>
        <v>54.49</v>
      </c>
      <c r="O2084">
        <f>IF(J2084="",Data_Validation!$B$2,J2084)</f>
        <v>17.600000000000001</v>
      </c>
      <c r="P2084">
        <f t="shared" si="288"/>
        <v>2</v>
      </c>
      <c r="Q2084" s="2">
        <f>CustomerData[[#This Row],[avg_order_value_clean]]*CustomerData[[#This Row],[total_orders]]</f>
        <v>544.9</v>
      </c>
      <c r="R2084" s="2" t="str">
        <f t="shared" si="296"/>
        <v>Inactive</v>
      </c>
      <c r="S2084" s="2" t="str">
        <f t="shared" si="289"/>
        <v>Medium Risk</v>
      </c>
      <c r="T2084" s="2" t="str">
        <f t="shared" si="290"/>
        <v>35-44</v>
      </c>
      <c r="U2084" s="1">
        <f t="shared" ca="1" si="291"/>
        <v>2132</v>
      </c>
      <c r="V2084" s="2" t="str">
        <f t="shared" si="292"/>
        <v>High Loyalty</v>
      </c>
      <c r="W2084" s="2" t="str">
        <f t="shared" si="293"/>
        <v>Legitimate</v>
      </c>
      <c r="X2084" s="2" t="str">
        <f>IF(Q2084&lt;Data_Validation!$B$8,"Low Value",IF(Q2084&lt;Data_Validation!$B$9,"Medium Value","High Value"))</f>
        <v>Low Value</v>
      </c>
      <c r="Y2084" s="2" t="str">
        <f t="shared" si="294"/>
        <v>Stable</v>
      </c>
      <c r="Z2084" s="2" t="str">
        <f t="shared" si="295"/>
        <v>Check Data</v>
      </c>
    </row>
    <row r="2085" spans="1:26" x14ac:dyDescent="0.3">
      <c r="A2085" t="s">
        <v>1877</v>
      </c>
      <c r="B2085">
        <v>41</v>
      </c>
      <c r="C2085" t="s">
        <v>25</v>
      </c>
      <c r="D2085" t="s">
        <v>37</v>
      </c>
      <c r="E2085">
        <v>46.48</v>
      </c>
      <c r="F2085">
        <v>7</v>
      </c>
      <c r="G2085">
        <v>169</v>
      </c>
      <c r="H2085">
        <v>0</v>
      </c>
      <c r="I2085" t="s">
        <v>29</v>
      </c>
      <c r="J2085">
        <v>1</v>
      </c>
      <c r="K2085" s="1">
        <v>45715</v>
      </c>
      <c r="L2085">
        <v>64</v>
      </c>
      <c r="M2085">
        <v>0.25</v>
      </c>
      <c r="N2085">
        <f>IF(E2085="",Data_Validation!$B$1,E2085)</f>
        <v>46.48</v>
      </c>
      <c r="O2085">
        <f>IF(J2085="",Data_Validation!$B$2,J2085)</f>
        <v>1</v>
      </c>
      <c r="P2085">
        <f t="shared" si="288"/>
        <v>1</v>
      </c>
      <c r="Q2085" s="2">
        <f>CustomerData[[#This Row],[avg_order_value_clean]]*CustomerData[[#This Row],[total_orders]]</f>
        <v>325.35999999999996</v>
      </c>
      <c r="R2085" s="2" t="str">
        <f t="shared" si="296"/>
        <v>Inactive</v>
      </c>
      <c r="S2085" s="2" t="str">
        <f t="shared" si="289"/>
        <v>Medium Risk</v>
      </c>
      <c r="T2085" s="2" t="str">
        <f t="shared" si="290"/>
        <v>35-44</v>
      </c>
      <c r="U2085" s="1">
        <f t="shared" ca="1" si="291"/>
        <v>546</v>
      </c>
      <c r="V2085" s="2" t="str">
        <f t="shared" si="292"/>
        <v>Medium Loyalty</v>
      </c>
      <c r="W2085" s="2" t="str">
        <f t="shared" si="293"/>
        <v>Legitimate</v>
      </c>
      <c r="X2085" s="2" t="str">
        <f>IF(Q2085&lt;Data_Validation!$B$8,"Low Value",IF(Q2085&lt;Data_Validation!$B$9,"Medium Value","High Value"))</f>
        <v>Low Value</v>
      </c>
      <c r="Y2085" s="2" t="str">
        <f t="shared" si="294"/>
        <v>Stable</v>
      </c>
      <c r="Z2085" s="2" t="str">
        <f t="shared" si="295"/>
        <v>Valid</v>
      </c>
    </row>
    <row r="2086" spans="1:26" x14ac:dyDescent="0.3">
      <c r="A2086" t="s">
        <v>152</v>
      </c>
      <c r="B2086">
        <v>30</v>
      </c>
      <c r="C2086" t="s">
        <v>14</v>
      </c>
      <c r="D2086" t="s">
        <v>50</v>
      </c>
      <c r="E2086">
        <v>107.94</v>
      </c>
      <c r="F2086">
        <v>8</v>
      </c>
      <c r="G2086">
        <v>233</v>
      </c>
      <c r="H2086">
        <v>0</v>
      </c>
      <c r="I2086" t="s">
        <v>19</v>
      </c>
      <c r="J2086">
        <v>43</v>
      </c>
      <c r="K2086" s="1">
        <v>44699</v>
      </c>
      <c r="L2086">
        <v>18</v>
      </c>
      <c r="M2086">
        <v>0.25</v>
      </c>
      <c r="N2086">
        <f>IF(E2086="",Data_Validation!$B$1,E2086)</f>
        <v>107.94</v>
      </c>
      <c r="O2086">
        <f>IF(J2086="",Data_Validation!$B$2,J2086)</f>
        <v>43</v>
      </c>
      <c r="P2086">
        <f t="shared" si="288"/>
        <v>3</v>
      </c>
      <c r="Q2086" s="2">
        <f>CustomerData[[#This Row],[avg_order_value_clean]]*CustomerData[[#This Row],[total_orders]]</f>
        <v>863.52</v>
      </c>
      <c r="R2086" s="2" t="str">
        <f t="shared" si="296"/>
        <v>Inactive</v>
      </c>
      <c r="S2086" s="2" t="str">
        <f t="shared" si="289"/>
        <v>Medium Risk</v>
      </c>
      <c r="T2086" s="2" t="str">
        <f t="shared" si="290"/>
        <v>25-34</v>
      </c>
      <c r="U2086" s="1">
        <f t="shared" ca="1" si="291"/>
        <v>1562</v>
      </c>
      <c r="V2086" s="2" t="str">
        <f t="shared" si="292"/>
        <v>Low Loyalty</v>
      </c>
      <c r="W2086" s="2" t="str">
        <f t="shared" si="293"/>
        <v>Legitimate</v>
      </c>
      <c r="X2086" s="2" t="str">
        <f>IF(Q2086&lt;Data_Validation!$B$8,"Low Value",IF(Q2086&lt;Data_Validation!$B$9,"Medium Value","High Value"))</f>
        <v>Low Value</v>
      </c>
      <c r="Y2086" s="2" t="str">
        <f t="shared" si="294"/>
        <v>Stable</v>
      </c>
      <c r="Z2086" s="2" t="str">
        <f t="shared" si="295"/>
        <v>Check Data</v>
      </c>
    </row>
    <row r="2087" spans="1:26" x14ac:dyDescent="0.3">
      <c r="A2087" t="s">
        <v>1262</v>
      </c>
      <c r="B2087">
        <v>43</v>
      </c>
      <c r="C2087" t="s">
        <v>14</v>
      </c>
      <c r="D2087" t="s">
        <v>26</v>
      </c>
      <c r="E2087">
        <v>119.57</v>
      </c>
      <c r="F2087">
        <v>4</v>
      </c>
      <c r="G2087">
        <v>7</v>
      </c>
      <c r="H2087">
        <v>0</v>
      </c>
      <c r="I2087" t="s">
        <v>23</v>
      </c>
      <c r="J2087">
        <v>9</v>
      </c>
      <c r="K2087" s="1">
        <v>44104</v>
      </c>
      <c r="L2087">
        <v>35</v>
      </c>
      <c r="M2087">
        <v>0.38</v>
      </c>
      <c r="N2087">
        <f>IF(E2087="",Data_Validation!$B$1,E2087)</f>
        <v>119.57</v>
      </c>
      <c r="O2087">
        <f>IF(J2087="",Data_Validation!$B$2,J2087)</f>
        <v>9</v>
      </c>
      <c r="P2087">
        <f t="shared" si="288"/>
        <v>2</v>
      </c>
      <c r="Q2087" s="2">
        <f>CustomerData[[#This Row],[avg_order_value_clean]]*CustomerData[[#This Row],[total_orders]]</f>
        <v>478.28</v>
      </c>
      <c r="R2087" s="2" t="str">
        <f t="shared" si="296"/>
        <v>Active</v>
      </c>
      <c r="S2087" s="2" t="str">
        <f t="shared" si="289"/>
        <v>Medium Risk</v>
      </c>
      <c r="T2087" s="2" t="str">
        <f t="shared" si="290"/>
        <v>35-44</v>
      </c>
      <c r="U2087" s="1">
        <f t="shared" ca="1" si="291"/>
        <v>2157</v>
      </c>
      <c r="V2087" s="2" t="str">
        <f t="shared" si="292"/>
        <v>Low Loyalty</v>
      </c>
      <c r="W2087" s="2" t="str">
        <f t="shared" si="293"/>
        <v>Legitimate</v>
      </c>
      <c r="X2087" s="2" t="str">
        <f>IF(Q2087&lt;Data_Validation!$B$8,"Low Value",IF(Q2087&lt;Data_Validation!$B$9,"Medium Value","High Value"))</f>
        <v>Low Value</v>
      </c>
      <c r="Y2087" s="2" t="str">
        <f t="shared" si="294"/>
        <v>Stable</v>
      </c>
      <c r="Z2087" s="2" t="str">
        <f t="shared" si="295"/>
        <v>Check Data</v>
      </c>
    </row>
    <row r="2088" spans="1:26" x14ac:dyDescent="0.3">
      <c r="A2088" t="s">
        <v>1878</v>
      </c>
      <c r="B2088">
        <v>46</v>
      </c>
      <c r="C2088" t="s">
        <v>21</v>
      </c>
      <c r="D2088" t="s">
        <v>35</v>
      </c>
      <c r="E2088">
        <v>55.71</v>
      </c>
      <c r="F2088">
        <v>11</v>
      </c>
      <c r="G2088">
        <v>301</v>
      </c>
      <c r="H2088">
        <v>0</v>
      </c>
      <c r="I2088" t="s">
        <v>23</v>
      </c>
      <c r="J2088">
        <v>95.6</v>
      </c>
      <c r="K2088" s="1">
        <v>44414</v>
      </c>
      <c r="L2088">
        <v>23</v>
      </c>
      <c r="M2088">
        <v>0.15</v>
      </c>
      <c r="N2088">
        <f>IF(E2088="",Data_Validation!$B$1,E2088)</f>
        <v>55.71</v>
      </c>
      <c r="O2088">
        <f>IF(J2088="",Data_Validation!$B$2,J2088)</f>
        <v>95.6</v>
      </c>
      <c r="P2088">
        <f t="shared" si="288"/>
        <v>2</v>
      </c>
      <c r="Q2088" s="2">
        <f>CustomerData[[#This Row],[avg_order_value_clean]]*CustomerData[[#This Row],[total_orders]]</f>
        <v>612.81000000000006</v>
      </c>
      <c r="R2088" s="2" t="str">
        <f t="shared" si="296"/>
        <v>Inactive</v>
      </c>
      <c r="S2088" s="2" t="str">
        <f t="shared" si="289"/>
        <v>Low Risk</v>
      </c>
      <c r="T2088" s="2" t="str">
        <f t="shared" si="290"/>
        <v>45-54</v>
      </c>
      <c r="U2088" s="1">
        <f t="shared" ca="1" si="291"/>
        <v>1847</v>
      </c>
      <c r="V2088" s="2" t="str">
        <f t="shared" si="292"/>
        <v>Low Loyalty</v>
      </c>
      <c r="W2088" s="2" t="str">
        <f t="shared" si="293"/>
        <v>Legitimate</v>
      </c>
      <c r="X2088" s="2" t="str">
        <f>IF(Q2088&lt;Data_Validation!$B$8,"Low Value",IF(Q2088&lt;Data_Validation!$B$9,"Medium Value","High Value"))</f>
        <v>Low Value</v>
      </c>
      <c r="Y2088" s="2" t="str">
        <f t="shared" si="294"/>
        <v>Stable</v>
      </c>
      <c r="Z2088" s="2" t="str">
        <f t="shared" si="295"/>
        <v>Check Data</v>
      </c>
    </row>
    <row r="2089" spans="1:26" x14ac:dyDescent="0.3">
      <c r="A2089" t="s">
        <v>1879</v>
      </c>
      <c r="B2089">
        <v>68</v>
      </c>
      <c r="C2089" t="s">
        <v>21</v>
      </c>
      <c r="D2089" t="s">
        <v>15</v>
      </c>
      <c r="F2089">
        <v>7</v>
      </c>
      <c r="G2089">
        <v>99</v>
      </c>
      <c r="H2089">
        <v>0</v>
      </c>
      <c r="I2089" t="s">
        <v>16</v>
      </c>
      <c r="J2089">
        <v>28.4</v>
      </c>
      <c r="K2089" s="1">
        <v>44677</v>
      </c>
      <c r="L2089">
        <v>95</v>
      </c>
      <c r="M2089">
        <v>0.61</v>
      </c>
      <c r="N2089">
        <f>IF(E2089="",Data_Validation!$B$1,E2089)</f>
        <v>250</v>
      </c>
      <c r="O2089">
        <f>IF(J2089="",Data_Validation!$B$2,J2089)</f>
        <v>28.4</v>
      </c>
      <c r="P2089">
        <f t="shared" si="288"/>
        <v>1</v>
      </c>
      <c r="Q2089" s="2">
        <f>CustomerData[[#This Row],[avg_order_value_clean]]*CustomerData[[#This Row],[total_orders]]</f>
        <v>1750</v>
      </c>
      <c r="R2089" s="2" t="str">
        <f t="shared" si="296"/>
        <v>Inactive</v>
      </c>
      <c r="S2089" s="2" t="str">
        <f t="shared" si="289"/>
        <v>High Risk</v>
      </c>
      <c r="T2089" s="2" t="str">
        <f t="shared" si="290"/>
        <v>55+</v>
      </c>
      <c r="U2089" s="1">
        <f t="shared" ca="1" si="291"/>
        <v>1584</v>
      </c>
      <c r="V2089" s="2" t="str">
        <f t="shared" si="292"/>
        <v>High Loyalty</v>
      </c>
      <c r="W2089" s="2" t="str">
        <f t="shared" si="293"/>
        <v>Legitimate</v>
      </c>
      <c r="X2089" s="2" t="str">
        <f>IF(Q2089&lt;Data_Validation!$B$8,"Low Value",IF(Q2089&lt;Data_Validation!$B$9,"Medium Value","High Value"))</f>
        <v>High Value</v>
      </c>
      <c r="Y2089" s="2" t="str">
        <f t="shared" si="294"/>
        <v>Critical - Retain</v>
      </c>
      <c r="Z2089" s="2" t="str">
        <f t="shared" si="295"/>
        <v>Check Data</v>
      </c>
    </row>
    <row r="2090" spans="1:26" x14ac:dyDescent="0.3">
      <c r="A2090" t="s">
        <v>1464</v>
      </c>
      <c r="B2090">
        <v>66</v>
      </c>
      <c r="C2090" t="s">
        <v>21</v>
      </c>
      <c r="D2090" t="s">
        <v>35</v>
      </c>
      <c r="E2090">
        <v>120.46</v>
      </c>
      <c r="F2090">
        <v>5</v>
      </c>
      <c r="G2090">
        <v>252</v>
      </c>
      <c r="H2090">
        <v>0</v>
      </c>
      <c r="I2090" t="s">
        <v>40</v>
      </c>
      <c r="J2090">
        <v>22.4</v>
      </c>
      <c r="K2090" s="1">
        <v>44030</v>
      </c>
      <c r="L2090">
        <v>84</v>
      </c>
      <c r="M2090">
        <v>0.44</v>
      </c>
      <c r="N2090">
        <f>IF(E2090="",Data_Validation!$B$1,E2090)</f>
        <v>120.46</v>
      </c>
      <c r="O2090">
        <f>IF(J2090="",Data_Validation!$B$2,J2090)</f>
        <v>22.4</v>
      </c>
      <c r="P2090">
        <f t="shared" si="288"/>
        <v>2</v>
      </c>
      <c r="Q2090" s="2">
        <f>CustomerData[[#This Row],[avg_order_value_clean]]*CustomerData[[#This Row],[total_orders]]</f>
        <v>602.29999999999995</v>
      </c>
      <c r="R2090" s="2" t="str">
        <f t="shared" si="296"/>
        <v>Inactive</v>
      </c>
      <c r="S2090" s="2" t="str">
        <f t="shared" si="289"/>
        <v>Medium Risk</v>
      </c>
      <c r="T2090" s="2" t="str">
        <f t="shared" si="290"/>
        <v>55+</v>
      </c>
      <c r="U2090" s="1">
        <f t="shared" ca="1" si="291"/>
        <v>2231</v>
      </c>
      <c r="V2090" s="2" t="str">
        <f t="shared" si="292"/>
        <v>High Loyalty</v>
      </c>
      <c r="W2090" s="2" t="str">
        <f t="shared" si="293"/>
        <v>Legitimate</v>
      </c>
      <c r="X2090" s="2" t="str">
        <f>IF(Q2090&lt;Data_Validation!$B$8,"Low Value",IF(Q2090&lt;Data_Validation!$B$9,"Medium Value","High Value"))</f>
        <v>Low Value</v>
      </c>
      <c r="Y2090" s="2" t="str">
        <f t="shared" si="294"/>
        <v>Stable</v>
      </c>
      <c r="Z2090" s="2" t="str">
        <f t="shared" si="295"/>
        <v>Check Data</v>
      </c>
    </row>
    <row r="2091" spans="1:26" x14ac:dyDescent="0.3">
      <c r="A2091" t="s">
        <v>1880</v>
      </c>
      <c r="B2091">
        <v>60</v>
      </c>
      <c r="C2091" t="s">
        <v>14</v>
      </c>
      <c r="D2091" t="s">
        <v>44</v>
      </c>
      <c r="E2091">
        <v>86.52</v>
      </c>
      <c r="F2091">
        <v>5</v>
      </c>
      <c r="G2091">
        <v>307</v>
      </c>
      <c r="H2091">
        <v>0</v>
      </c>
      <c r="I2091" t="s">
        <v>16</v>
      </c>
      <c r="J2091">
        <v>26.2</v>
      </c>
      <c r="K2091" s="1">
        <v>45488</v>
      </c>
      <c r="L2091">
        <v>7</v>
      </c>
      <c r="M2091">
        <v>0.38</v>
      </c>
      <c r="N2091">
        <f>IF(E2091="",Data_Validation!$B$1,E2091)</f>
        <v>86.52</v>
      </c>
      <c r="O2091">
        <f>IF(J2091="",Data_Validation!$B$2,J2091)</f>
        <v>26.2</v>
      </c>
      <c r="P2091">
        <f t="shared" si="288"/>
        <v>1</v>
      </c>
      <c r="Q2091" s="2">
        <f>CustomerData[[#This Row],[avg_order_value_clean]]*CustomerData[[#This Row],[total_orders]]</f>
        <v>432.59999999999997</v>
      </c>
      <c r="R2091" s="2" t="str">
        <f t="shared" si="296"/>
        <v>Inactive</v>
      </c>
      <c r="S2091" s="2" t="str">
        <f t="shared" si="289"/>
        <v>Medium Risk</v>
      </c>
      <c r="T2091" s="2" t="str">
        <f t="shared" si="290"/>
        <v>55+</v>
      </c>
      <c r="U2091" s="1">
        <f t="shared" ca="1" si="291"/>
        <v>773</v>
      </c>
      <c r="V2091" s="2" t="str">
        <f t="shared" si="292"/>
        <v>Low Loyalty</v>
      </c>
      <c r="W2091" s="2" t="str">
        <f t="shared" si="293"/>
        <v>Legitimate</v>
      </c>
      <c r="X2091" s="2" t="str">
        <f>IF(Q2091&lt;Data_Validation!$B$8,"Low Value",IF(Q2091&lt;Data_Validation!$B$9,"Medium Value","High Value"))</f>
        <v>Low Value</v>
      </c>
      <c r="Y2091" s="2" t="str">
        <f t="shared" si="294"/>
        <v>Stable</v>
      </c>
      <c r="Z2091" s="2" t="str">
        <f t="shared" si="295"/>
        <v>Check Data</v>
      </c>
    </row>
    <row r="2092" spans="1:26" x14ac:dyDescent="0.3">
      <c r="A2092" t="s">
        <v>1881</v>
      </c>
      <c r="B2092">
        <v>45</v>
      </c>
      <c r="C2092" t="s">
        <v>14</v>
      </c>
      <c r="D2092" t="s">
        <v>26</v>
      </c>
      <c r="E2092">
        <v>38.17</v>
      </c>
      <c r="F2092">
        <v>6</v>
      </c>
      <c r="G2092">
        <v>281</v>
      </c>
      <c r="H2092">
        <v>0</v>
      </c>
      <c r="I2092" t="s">
        <v>19</v>
      </c>
      <c r="J2092">
        <v>28.3</v>
      </c>
      <c r="K2092" s="1">
        <v>45682</v>
      </c>
      <c r="L2092">
        <v>61</v>
      </c>
      <c r="M2092">
        <v>0.1</v>
      </c>
      <c r="N2092">
        <f>IF(E2092="",Data_Validation!$B$1,E2092)</f>
        <v>38.17</v>
      </c>
      <c r="O2092">
        <f>IF(J2092="",Data_Validation!$B$2,J2092)</f>
        <v>28.3</v>
      </c>
      <c r="P2092">
        <f t="shared" si="288"/>
        <v>1</v>
      </c>
      <c r="Q2092" s="2">
        <f>CustomerData[[#This Row],[avg_order_value_clean]]*CustomerData[[#This Row],[total_orders]]</f>
        <v>229.02</v>
      </c>
      <c r="R2092" s="2" t="str">
        <f t="shared" si="296"/>
        <v>Inactive</v>
      </c>
      <c r="S2092" s="2" t="str">
        <f t="shared" si="289"/>
        <v>Low Risk</v>
      </c>
      <c r="T2092" s="2" t="str">
        <f t="shared" si="290"/>
        <v>45-54</v>
      </c>
      <c r="U2092" s="1">
        <f t="shared" ca="1" si="291"/>
        <v>579</v>
      </c>
      <c r="V2092" s="2" t="str">
        <f t="shared" si="292"/>
        <v>Medium Loyalty</v>
      </c>
      <c r="W2092" s="2" t="str">
        <f t="shared" si="293"/>
        <v>Legitimate</v>
      </c>
      <c r="X2092" s="2" t="str">
        <f>IF(Q2092&lt;Data_Validation!$B$8,"Low Value",IF(Q2092&lt;Data_Validation!$B$9,"Medium Value","High Value"))</f>
        <v>Low Value</v>
      </c>
      <c r="Y2092" s="2" t="str">
        <f t="shared" si="294"/>
        <v>Stable</v>
      </c>
      <c r="Z2092" s="2" t="str">
        <f t="shared" si="295"/>
        <v>Check Data</v>
      </c>
    </row>
    <row r="2093" spans="1:26" x14ac:dyDescent="0.3">
      <c r="A2093" t="s">
        <v>1882</v>
      </c>
      <c r="B2093">
        <v>45</v>
      </c>
      <c r="C2093" t="s">
        <v>21</v>
      </c>
      <c r="D2093" t="s">
        <v>15</v>
      </c>
      <c r="E2093">
        <v>66.349999999999994</v>
      </c>
      <c r="F2093">
        <v>6</v>
      </c>
      <c r="G2093">
        <v>290</v>
      </c>
      <c r="H2093">
        <v>0</v>
      </c>
      <c r="I2093" t="s">
        <v>23</v>
      </c>
      <c r="J2093">
        <v>6.3</v>
      </c>
      <c r="K2093" s="1">
        <v>45209</v>
      </c>
      <c r="L2093">
        <v>76</v>
      </c>
      <c r="M2093">
        <v>0.17</v>
      </c>
      <c r="N2093">
        <f>IF(E2093="",Data_Validation!$B$1,E2093)</f>
        <v>66.349999999999994</v>
      </c>
      <c r="O2093">
        <f>IF(J2093="",Data_Validation!$B$2,J2093)</f>
        <v>6.3</v>
      </c>
      <c r="P2093">
        <f t="shared" si="288"/>
        <v>1</v>
      </c>
      <c r="Q2093" s="2">
        <f>CustomerData[[#This Row],[avg_order_value_clean]]*CustomerData[[#This Row],[total_orders]]</f>
        <v>398.09999999999997</v>
      </c>
      <c r="R2093" s="2" t="str">
        <f t="shared" si="296"/>
        <v>Inactive</v>
      </c>
      <c r="S2093" s="2" t="str">
        <f t="shared" si="289"/>
        <v>Low Risk</v>
      </c>
      <c r="T2093" s="2" t="str">
        <f t="shared" si="290"/>
        <v>45-54</v>
      </c>
      <c r="U2093" s="1">
        <f t="shared" ca="1" si="291"/>
        <v>1052</v>
      </c>
      <c r="V2093" s="2" t="str">
        <f t="shared" si="292"/>
        <v>High Loyalty</v>
      </c>
      <c r="W2093" s="2" t="str">
        <f t="shared" si="293"/>
        <v>Legitimate</v>
      </c>
      <c r="X2093" s="2" t="str">
        <f>IF(Q2093&lt;Data_Validation!$B$8,"Low Value",IF(Q2093&lt;Data_Validation!$B$9,"Medium Value","High Value"))</f>
        <v>Low Value</v>
      </c>
      <c r="Y2093" s="2" t="str">
        <f t="shared" si="294"/>
        <v>Stable</v>
      </c>
      <c r="Z2093" s="2" t="str">
        <f t="shared" si="295"/>
        <v>Check Data</v>
      </c>
    </row>
    <row r="2094" spans="1:26" x14ac:dyDescent="0.3">
      <c r="A2094" t="s">
        <v>1883</v>
      </c>
      <c r="B2094">
        <v>25</v>
      </c>
      <c r="C2094" t="s">
        <v>14</v>
      </c>
      <c r="D2094" t="s">
        <v>44</v>
      </c>
      <c r="E2094">
        <v>73.180000000000007</v>
      </c>
      <c r="F2094">
        <v>8</v>
      </c>
      <c r="G2094">
        <v>187</v>
      </c>
      <c r="H2094">
        <v>0</v>
      </c>
      <c r="I2094" t="s">
        <v>23</v>
      </c>
      <c r="J2094">
        <v>54</v>
      </c>
      <c r="K2094" s="1">
        <v>45724</v>
      </c>
      <c r="L2094">
        <v>49</v>
      </c>
      <c r="M2094">
        <v>0.37</v>
      </c>
      <c r="N2094">
        <f>IF(E2094="",Data_Validation!$B$1,E2094)</f>
        <v>73.180000000000007</v>
      </c>
      <c r="O2094">
        <f>IF(J2094="",Data_Validation!$B$2,J2094)</f>
        <v>54</v>
      </c>
      <c r="P2094">
        <f t="shared" si="288"/>
        <v>2</v>
      </c>
      <c r="Q2094" s="2">
        <f>CustomerData[[#This Row],[avg_order_value_clean]]*CustomerData[[#This Row],[total_orders]]</f>
        <v>585.44000000000005</v>
      </c>
      <c r="R2094" s="2" t="str">
        <f t="shared" si="296"/>
        <v>Inactive</v>
      </c>
      <c r="S2094" s="2" t="str">
        <f t="shared" si="289"/>
        <v>Medium Risk</v>
      </c>
      <c r="T2094" s="2" t="str">
        <f t="shared" si="290"/>
        <v>25-34</v>
      </c>
      <c r="U2094" s="1">
        <f t="shared" ca="1" si="291"/>
        <v>537</v>
      </c>
      <c r="V2094" s="2" t="str">
        <f t="shared" si="292"/>
        <v>Medium Loyalty</v>
      </c>
      <c r="W2094" s="2" t="str">
        <f t="shared" si="293"/>
        <v>Legitimate</v>
      </c>
      <c r="X2094" s="2" t="str">
        <f>IF(Q2094&lt;Data_Validation!$B$8,"Low Value",IF(Q2094&lt;Data_Validation!$B$9,"Medium Value","High Value"))</f>
        <v>Low Value</v>
      </c>
      <c r="Y2094" s="2" t="str">
        <f t="shared" si="294"/>
        <v>Stable</v>
      </c>
      <c r="Z2094" s="2" t="str">
        <f t="shared" si="295"/>
        <v>Check Data</v>
      </c>
    </row>
    <row r="2095" spans="1:26" x14ac:dyDescent="0.3">
      <c r="A2095" t="s">
        <v>1884</v>
      </c>
      <c r="B2095">
        <v>40</v>
      </c>
      <c r="C2095" t="s">
        <v>14</v>
      </c>
      <c r="D2095" t="s">
        <v>22</v>
      </c>
      <c r="E2095">
        <v>85.64</v>
      </c>
      <c r="F2095">
        <v>15</v>
      </c>
      <c r="G2095">
        <v>122</v>
      </c>
      <c r="H2095">
        <v>0</v>
      </c>
      <c r="I2095" t="s">
        <v>19</v>
      </c>
      <c r="J2095">
        <v>1.8</v>
      </c>
      <c r="K2095" s="1">
        <v>45528</v>
      </c>
      <c r="L2095">
        <v>57</v>
      </c>
      <c r="M2095">
        <v>0.42</v>
      </c>
      <c r="N2095">
        <f>IF(E2095="",Data_Validation!$B$1,E2095)</f>
        <v>85.64</v>
      </c>
      <c r="O2095">
        <f>IF(J2095="",Data_Validation!$B$2,J2095)</f>
        <v>1.8</v>
      </c>
      <c r="P2095">
        <f t="shared" si="288"/>
        <v>1</v>
      </c>
      <c r="Q2095" s="2">
        <f>CustomerData[[#This Row],[avg_order_value_clean]]*CustomerData[[#This Row],[total_orders]]</f>
        <v>1284.5999999999999</v>
      </c>
      <c r="R2095" s="2" t="str">
        <f t="shared" si="296"/>
        <v>Inactive</v>
      </c>
      <c r="S2095" s="2" t="str">
        <f t="shared" si="289"/>
        <v>Medium Risk</v>
      </c>
      <c r="T2095" s="2" t="str">
        <f t="shared" si="290"/>
        <v>35-44</v>
      </c>
      <c r="U2095" s="1">
        <f t="shared" ca="1" si="291"/>
        <v>733</v>
      </c>
      <c r="V2095" s="2" t="str">
        <f t="shared" si="292"/>
        <v>Medium Loyalty</v>
      </c>
      <c r="W2095" s="2" t="str">
        <f t="shared" si="293"/>
        <v>Legitimate</v>
      </c>
      <c r="X2095" s="2" t="str">
        <f>IF(Q2095&lt;Data_Validation!$B$8,"Low Value",IF(Q2095&lt;Data_Validation!$B$9,"Medium Value","High Value"))</f>
        <v>Low Value</v>
      </c>
      <c r="Y2095" s="2" t="str">
        <f t="shared" si="294"/>
        <v>Stable</v>
      </c>
      <c r="Z2095" s="2" t="str">
        <f t="shared" si="295"/>
        <v>Check Data</v>
      </c>
    </row>
    <row r="2096" spans="1:26" x14ac:dyDescent="0.3">
      <c r="A2096" t="s">
        <v>1885</v>
      </c>
      <c r="B2096">
        <v>46</v>
      </c>
      <c r="C2096" t="s">
        <v>14</v>
      </c>
      <c r="D2096" t="s">
        <v>50</v>
      </c>
      <c r="E2096">
        <v>101.67</v>
      </c>
      <c r="F2096">
        <v>13</v>
      </c>
      <c r="G2096">
        <v>131</v>
      </c>
      <c r="H2096">
        <v>0</v>
      </c>
      <c r="I2096" t="s">
        <v>16</v>
      </c>
      <c r="J2096">
        <v>74.7</v>
      </c>
      <c r="K2096" s="1">
        <v>45309</v>
      </c>
      <c r="L2096">
        <v>68</v>
      </c>
      <c r="M2096">
        <v>0.28999999999999998</v>
      </c>
      <c r="N2096">
        <f>IF(E2096="",Data_Validation!$B$1,E2096)</f>
        <v>101.67</v>
      </c>
      <c r="O2096">
        <f>IF(J2096="",Data_Validation!$B$2,J2096)</f>
        <v>74.7</v>
      </c>
      <c r="P2096">
        <f t="shared" si="288"/>
        <v>3</v>
      </c>
      <c r="Q2096" s="2">
        <f>CustomerData[[#This Row],[avg_order_value_clean]]*CustomerData[[#This Row],[total_orders]]</f>
        <v>1321.71</v>
      </c>
      <c r="R2096" s="2" t="str">
        <f t="shared" si="296"/>
        <v>Inactive</v>
      </c>
      <c r="S2096" s="2" t="str">
        <f t="shared" si="289"/>
        <v>Medium Risk</v>
      </c>
      <c r="T2096" s="2" t="str">
        <f t="shared" si="290"/>
        <v>45-54</v>
      </c>
      <c r="U2096" s="1">
        <f t="shared" ca="1" si="291"/>
        <v>952</v>
      </c>
      <c r="V2096" s="2" t="str">
        <f t="shared" si="292"/>
        <v>Medium Loyalty</v>
      </c>
      <c r="W2096" s="2" t="str">
        <f t="shared" si="293"/>
        <v>Legitimate</v>
      </c>
      <c r="X2096" s="2" t="str">
        <f>IF(Q2096&lt;Data_Validation!$B$8,"Low Value",IF(Q2096&lt;Data_Validation!$B$9,"Medium Value","High Value"))</f>
        <v>Low Value</v>
      </c>
      <c r="Y2096" s="2" t="str">
        <f t="shared" si="294"/>
        <v>Stable</v>
      </c>
      <c r="Z2096" s="2" t="str">
        <f t="shared" si="295"/>
        <v>Check Data</v>
      </c>
    </row>
    <row r="2097" spans="1:26" x14ac:dyDescent="0.3">
      <c r="A2097" t="s">
        <v>1886</v>
      </c>
      <c r="B2097">
        <v>22</v>
      </c>
      <c r="C2097" t="s">
        <v>14</v>
      </c>
      <c r="D2097" t="s">
        <v>37</v>
      </c>
      <c r="E2097">
        <v>174.57</v>
      </c>
      <c r="F2097">
        <v>12</v>
      </c>
      <c r="G2097">
        <v>235</v>
      </c>
      <c r="H2097">
        <v>0</v>
      </c>
      <c r="I2097" t="s">
        <v>23</v>
      </c>
      <c r="J2097">
        <v>76.8</v>
      </c>
      <c r="K2097" s="1">
        <v>45824</v>
      </c>
      <c r="L2097">
        <v>12</v>
      </c>
      <c r="M2097">
        <v>0.62</v>
      </c>
      <c r="N2097">
        <f>IF(E2097="",Data_Validation!$B$1,E2097)</f>
        <v>174.57</v>
      </c>
      <c r="O2097">
        <f>IF(J2097="",Data_Validation!$B$2,J2097)</f>
        <v>76.8</v>
      </c>
      <c r="P2097">
        <f t="shared" si="288"/>
        <v>2</v>
      </c>
      <c r="Q2097" s="2">
        <f>CustomerData[[#This Row],[avg_order_value_clean]]*CustomerData[[#This Row],[total_orders]]</f>
        <v>2094.84</v>
      </c>
      <c r="R2097" s="2" t="str">
        <f t="shared" si="296"/>
        <v>Inactive</v>
      </c>
      <c r="S2097" s="2" t="str">
        <f t="shared" si="289"/>
        <v>High Risk</v>
      </c>
      <c r="T2097" s="2" t="str">
        <f t="shared" si="290"/>
        <v>Under 25</v>
      </c>
      <c r="U2097" s="1">
        <f t="shared" ca="1" si="291"/>
        <v>437</v>
      </c>
      <c r="V2097" s="2" t="str">
        <f t="shared" si="292"/>
        <v>Low Loyalty</v>
      </c>
      <c r="W2097" s="2" t="str">
        <f t="shared" si="293"/>
        <v>Legitimate</v>
      </c>
      <c r="X2097" s="2" t="str">
        <f>IF(Q2097&lt;Data_Validation!$B$8,"Low Value",IF(Q2097&lt;Data_Validation!$B$9,"Medium Value","High Value"))</f>
        <v>High Value</v>
      </c>
      <c r="Y2097" s="2" t="str">
        <f t="shared" si="294"/>
        <v>Critical - Retain</v>
      </c>
      <c r="Z2097" s="2" t="str">
        <f t="shared" si="295"/>
        <v>Check Data</v>
      </c>
    </row>
    <row r="2098" spans="1:26" x14ac:dyDescent="0.3">
      <c r="A2098" t="s">
        <v>1887</v>
      </c>
      <c r="B2098">
        <v>59</v>
      </c>
      <c r="C2098" t="s">
        <v>25</v>
      </c>
      <c r="D2098" t="s">
        <v>50</v>
      </c>
      <c r="E2098">
        <v>69.58</v>
      </c>
      <c r="F2098">
        <v>8</v>
      </c>
      <c r="G2098">
        <v>220</v>
      </c>
      <c r="H2098">
        <v>0</v>
      </c>
      <c r="I2098" t="s">
        <v>40</v>
      </c>
      <c r="J2098">
        <v>40</v>
      </c>
      <c r="K2098" s="1">
        <v>44198</v>
      </c>
      <c r="L2098">
        <v>15</v>
      </c>
      <c r="M2098">
        <v>0.28999999999999998</v>
      </c>
      <c r="N2098">
        <f>IF(E2098="",Data_Validation!$B$1,E2098)</f>
        <v>69.58</v>
      </c>
      <c r="O2098">
        <f>IF(J2098="",Data_Validation!$B$2,J2098)</f>
        <v>40</v>
      </c>
      <c r="P2098">
        <f t="shared" si="288"/>
        <v>1</v>
      </c>
      <c r="Q2098" s="2">
        <f>CustomerData[[#This Row],[avg_order_value_clean]]*CustomerData[[#This Row],[total_orders]]</f>
        <v>556.64</v>
      </c>
      <c r="R2098" s="2" t="str">
        <f t="shared" si="296"/>
        <v>Inactive</v>
      </c>
      <c r="S2098" s="2" t="str">
        <f t="shared" si="289"/>
        <v>Medium Risk</v>
      </c>
      <c r="T2098" s="2" t="str">
        <f t="shared" si="290"/>
        <v>55+</v>
      </c>
      <c r="U2098" s="1">
        <f t="shared" ca="1" si="291"/>
        <v>2063</v>
      </c>
      <c r="V2098" s="2" t="str">
        <f t="shared" si="292"/>
        <v>Low Loyalty</v>
      </c>
      <c r="W2098" s="2" t="str">
        <f t="shared" si="293"/>
        <v>Legitimate</v>
      </c>
      <c r="X2098" s="2" t="str">
        <f>IF(Q2098&lt;Data_Validation!$B$8,"Low Value",IF(Q2098&lt;Data_Validation!$B$9,"Medium Value","High Value"))</f>
        <v>Low Value</v>
      </c>
      <c r="Y2098" s="2" t="str">
        <f t="shared" si="294"/>
        <v>Stable</v>
      </c>
      <c r="Z2098" s="2" t="str">
        <f t="shared" si="295"/>
        <v>Check Data</v>
      </c>
    </row>
    <row r="2099" spans="1:26" x14ac:dyDescent="0.3">
      <c r="A2099" t="s">
        <v>1888</v>
      </c>
      <c r="B2099">
        <v>24</v>
      </c>
      <c r="C2099" t="s">
        <v>14</v>
      </c>
      <c r="D2099" t="s">
        <v>35</v>
      </c>
      <c r="E2099">
        <v>54.74</v>
      </c>
      <c r="F2099">
        <v>11</v>
      </c>
      <c r="G2099">
        <v>61</v>
      </c>
      <c r="H2099">
        <v>0</v>
      </c>
      <c r="I2099" t="s">
        <v>16</v>
      </c>
      <c r="J2099">
        <v>97.1</v>
      </c>
      <c r="K2099" s="1">
        <v>44194</v>
      </c>
      <c r="L2099">
        <v>2</v>
      </c>
      <c r="M2099">
        <v>0.35</v>
      </c>
      <c r="N2099">
        <f>IF(E2099="",Data_Validation!$B$1,E2099)</f>
        <v>54.74</v>
      </c>
      <c r="O2099">
        <f>IF(J2099="",Data_Validation!$B$2,J2099)</f>
        <v>97.1</v>
      </c>
      <c r="P2099">
        <f t="shared" si="288"/>
        <v>1</v>
      </c>
      <c r="Q2099" s="2">
        <f>CustomerData[[#This Row],[avg_order_value_clean]]*CustomerData[[#This Row],[total_orders]]</f>
        <v>602.14</v>
      </c>
      <c r="R2099" s="2" t="str">
        <f t="shared" si="296"/>
        <v>At Risk</v>
      </c>
      <c r="S2099" s="2" t="str">
        <f t="shared" si="289"/>
        <v>Medium Risk</v>
      </c>
      <c r="T2099" s="2" t="str">
        <f t="shared" si="290"/>
        <v>Under 25</v>
      </c>
      <c r="U2099" s="1">
        <f t="shared" ca="1" si="291"/>
        <v>2067</v>
      </c>
      <c r="V2099" s="2" t="str">
        <f t="shared" si="292"/>
        <v>Low Loyalty</v>
      </c>
      <c r="W2099" s="2" t="str">
        <f t="shared" si="293"/>
        <v>Legitimate</v>
      </c>
      <c r="X2099" s="2" t="str">
        <f>IF(Q2099&lt;Data_Validation!$B$8,"Low Value",IF(Q2099&lt;Data_Validation!$B$9,"Medium Value","High Value"))</f>
        <v>Low Value</v>
      </c>
      <c r="Y2099" s="2" t="str">
        <f t="shared" si="294"/>
        <v>Stable</v>
      </c>
      <c r="Z2099" s="2" t="str">
        <f t="shared" si="295"/>
        <v>Check Data</v>
      </c>
    </row>
    <row r="2100" spans="1:26" x14ac:dyDescent="0.3">
      <c r="A2100" t="s">
        <v>1654</v>
      </c>
      <c r="B2100">
        <v>59</v>
      </c>
      <c r="C2100" t="s">
        <v>14</v>
      </c>
      <c r="D2100" t="s">
        <v>15</v>
      </c>
      <c r="E2100">
        <v>29.76</v>
      </c>
      <c r="F2100">
        <v>9</v>
      </c>
      <c r="G2100">
        <v>319</v>
      </c>
      <c r="H2100">
        <v>0</v>
      </c>
      <c r="I2100" t="s">
        <v>40</v>
      </c>
      <c r="J2100">
        <v>78.2</v>
      </c>
      <c r="K2100" s="1">
        <v>44385</v>
      </c>
      <c r="L2100">
        <v>47</v>
      </c>
      <c r="M2100">
        <v>0.18</v>
      </c>
      <c r="N2100">
        <f>IF(E2100="",Data_Validation!$B$1,E2100)</f>
        <v>29.76</v>
      </c>
      <c r="O2100">
        <f>IF(J2100="",Data_Validation!$B$2,J2100)</f>
        <v>78.2</v>
      </c>
      <c r="P2100">
        <f t="shared" si="288"/>
        <v>2</v>
      </c>
      <c r="Q2100" s="2">
        <f>CustomerData[[#This Row],[avg_order_value_clean]]*CustomerData[[#This Row],[total_orders]]</f>
        <v>267.84000000000003</v>
      </c>
      <c r="R2100" s="2" t="str">
        <f t="shared" si="296"/>
        <v>Inactive</v>
      </c>
      <c r="S2100" s="2" t="str">
        <f t="shared" si="289"/>
        <v>Low Risk</v>
      </c>
      <c r="T2100" s="2" t="str">
        <f t="shared" si="290"/>
        <v>55+</v>
      </c>
      <c r="U2100" s="1">
        <f t="shared" ca="1" si="291"/>
        <v>1876</v>
      </c>
      <c r="V2100" s="2" t="str">
        <f t="shared" si="292"/>
        <v>Medium Loyalty</v>
      </c>
      <c r="W2100" s="2" t="str">
        <f t="shared" si="293"/>
        <v>Legitimate</v>
      </c>
      <c r="X2100" s="2" t="str">
        <f>IF(Q2100&lt;Data_Validation!$B$8,"Low Value",IF(Q2100&lt;Data_Validation!$B$9,"Medium Value","High Value"))</f>
        <v>Low Value</v>
      </c>
      <c r="Y2100" s="2" t="str">
        <f t="shared" si="294"/>
        <v>Stable</v>
      </c>
      <c r="Z2100" s="2" t="str">
        <f t="shared" si="295"/>
        <v>Check Data</v>
      </c>
    </row>
    <row r="2101" spans="1:26" x14ac:dyDescent="0.3">
      <c r="A2101" t="s">
        <v>1889</v>
      </c>
      <c r="B2101">
        <v>53</v>
      </c>
      <c r="C2101" t="s">
        <v>21</v>
      </c>
      <c r="D2101" t="s">
        <v>44</v>
      </c>
      <c r="E2101">
        <v>231.66</v>
      </c>
      <c r="F2101">
        <v>7</v>
      </c>
      <c r="G2101">
        <v>177</v>
      </c>
      <c r="H2101">
        <v>0</v>
      </c>
      <c r="I2101" t="s">
        <v>29</v>
      </c>
      <c r="J2101">
        <v>12.3</v>
      </c>
      <c r="K2101" s="1">
        <v>44717</v>
      </c>
      <c r="L2101">
        <v>75</v>
      </c>
      <c r="M2101">
        <v>0.12</v>
      </c>
      <c r="N2101">
        <f>IF(E2101="",Data_Validation!$B$1,E2101)</f>
        <v>231.66</v>
      </c>
      <c r="O2101">
        <f>IF(J2101="",Data_Validation!$B$2,J2101)</f>
        <v>12.3</v>
      </c>
      <c r="P2101">
        <f t="shared" si="288"/>
        <v>1</v>
      </c>
      <c r="Q2101" s="2">
        <f>CustomerData[[#This Row],[avg_order_value_clean]]*CustomerData[[#This Row],[total_orders]]</f>
        <v>1621.62</v>
      </c>
      <c r="R2101" s="2" t="str">
        <f t="shared" si="296"/>
        <v>Inactive</v>
      </c>
      <c r="S2101" s="2" t="str">
        <f t="shared" si="289"/>
        <v>Low Risk</v>
      </c>
      <c r="T2101" s="2" t="str">
        <f t="shared" si="290"/>
        <v>45-54</v>
      </c>
      <c r="U2101" s="1">
        <f t="shared" ca="1" si="291"/>
        <v>1544</v>
      </c>
      <c r="V2101" s="2" t="str">
        <f t="shared" si="292"/>
        <v>High Loyalty</v>
      </c>
      <c r="W2101" s="2" t="str">
        <f t="shared" si="293"/>
        <v>Legitimate</v>
      </c>
      <c r="X2101" s="2" t="str">
        <f>IF(Q2101&lt;Data_Validation!$B$8,"Low Value",IF(Q2101&lt;Data_Validation!$B$9,"Medium Value","High Value"))</f>
        <v>High Value</v>
      </c>
      <c r="Y2101" s="2" t="str">
        <f t="shared" si="294"/>
        <v>High Value - Maintain</v>
      </c>
      <c r="Z2101" s="2" t="str">
        <f t="shared" si="295"/>
        <v>Check Data</v>
      </c>
    </row>
    <row r="2102" spans="1:26" x14ac:dyDescent="0.3">
      <c r="A2102" t="s">
        <v>1890</v>
      </c>
      <c r="B2102">
        <v>58</v>
      </c>
      <c r="C2102" t="s">
        <v>21</v>
      </c>
      <c r="D2102" t="s">
        <v>52</v>
      </c>
      <c r="E2102">
        <v>134.35</v>
      </c>
      <c r="F2102">
        <v>8</v>
      </c>
      <c r="G2102">
        <v>219</v>
      </c>
      <c r="H2102">
        <v>0</v>
      </c>
      <c r="I2102" t="s">
        <v>19</v>
      </c>
      <c r="K2102" s="1">
        <v>45769</v>
      </c>
      <c r="L2102">
        <v>56</v>
      </c>
      <c r="M2102">
        <v>0.08</v>
      </c>
      <c r="N2102">
        <f>IF(E2102="",Data_Validation!$B$1,E2102)</f>
        <v>134.35</v>
      </c>
      <c r="O2102">
        <f>IF(J2102="",Data_Validation!$B$2,J2102)</f>
        <v>250</v>
      </c>
      <c r="P2102">
        <f t="shared" si="288"/>
        <v>2</v>
      </c>
      <c r="Q2102" s="2">
        <f>CustomerData[[#This Row],[avg_order_value_clean]]*CustomerData[[#This Row],[total_orders]]</f>
        <v>1074.8</v>
      </c>
      <c r="R2102" s="2" t="str">
        <f t="shared" si="296"/>
        <v>Inactive</v>
      </c>
      <c r="S2102" s="2" t="str">
        <f t="shared" si="289"/>
        <v>Low Risk</v>
      </c>
      <c r="T2102" s="2" t="str">
        <f t="shared" si="290"/>
        <v>55+</v>
      </c>
      <c r="U2102" s="1">
        <f t="shared" ca="1" si="291"/>
        <v>492</v>
      </c>
      <c r="V2102" s="2" t="str">
        <f t="shared" si="292"/>
        <v>Medium Loyalty</v>
      </c>
      <c r="W2102" s="2" t="str">
        <f t="shared" si="293"/>
        <v>Legitimate</v>
      </c>
      <c r="X2102" s="2" t="str">
        <f>IF(Q2102&lt;Data_Validation!$B$8,"Low Value",IF(Q2102&lt;Data_Validation!$B$9,"Medium Value","High Value"))</f>
        <v>Low Value</v>
      </c>
      <c r="Y2102" s="2" t="str">
        <f t="shared" si="294"/>
        <v>Stable</v>
      </c>
      <c r="Z2102" s="2" t="str">
        <f t="shared" si="295"/>
        <v>Check Data</v>
      </c>
    </row>
    <row r="2103" spans="1:26" x14ac:dyDescent="0.3">
      <c r="A2103" t="s">
        <v>1891</v>
      </c>
      <c r="B2103">
        <v>44</v>
      </c>
      <c r="C2103" t="s">
        <v>21</v>
      </c>
      <c r="D2103" t="s">
        <v>44</v>
      </c>
      <c r="E2103">
        <v>10.7</v>
      </c>
      <c r="F2103">
        <v>6</v>
      </c>
      <c r="G2103">
        <v>170</v>
      </c>
      <c r="H2103">
        <v>0</v>
      </c>
      <c r="I2103" t="s">
        <v>23</v>
      </c>
      <c r="J2103">
        <v>84.5</v>
      </c>
      <c r="K2103" s="1">
        <v>45719</v>
      </c>
      <c r="L2103">
        <v>97</v>
      </c>
      <c r="M2103">
        <v>0.19</v>
      </c>
      <c r="N2103">
        <f>IF(E2103="",Data_Validation!$B$1,E2103)</f>
        <v>10.7</v>
      </c>
      <c r="O2103">
        <f>IF(J2103="",Data_Validation!$B$2,J2103)</f>
        <v>84.5</v>
      </c>
      <c r="P2103">
        <f t="shared" si="288"/>
        <v>2</v>
      </c>
      <c r="Q2103" s="2">
        <f>CustomerData[[#This Row],[avg_order_value_clean]]*CustomerData[[#This Row],[total_orders]]</f>
        <v>64.199999999999989</v>
      </c>
      <c r="R2103" s="2" t="str">
        <f t="shared" si="296"/>
        <v>Inactive</v>
      </c>
      <c r="S2103" s="2" t="str">
        <f t="shared" si="289"/>
        <v>Low Risk</v>
      </c>
      <c r="T2103" s="2" t="str">
        <f t="shared" si="290"/>
        <v>35-44</v>
      </c>
      <c r="U2103" s="1">
        <f t="shared" ca="1" si="291"/>
        <v>542</v>
      </c>
      <c r="V2103" s="2" t="str">
        <f t="shared" si="292"/>
        <v>High Loyalty</v>
      </c>
      <c r="W2103" s="2" t="str">
        <f t="shared" si="293"/>
        <v>Legitimate</v>
      </c>
      <c r="X2103" s="2" t="str">
        <f>IF(Q2103&lt;Data_Validation!$B$8,"Low Value",IF(Q2103&lt;Data_Validation!$B$9,"Medium Value","High Value"))</f>
        <v>Low Value</v>
      </c>
      <c r="Y2103" s="2" t="str">
        <f t="shared" si="294"/>
        <v>Stable</v>
      </c>
      <c r="Z2103" s="2" t="str">
        <f t="shared" si="295"/>
        <v>Check Data</v>
      </c>
    </row>
    <row r="2104" spans="1:26" x14ac:dyDescent="0.3">
      <c r="A2104" t="s">
        <v>1892</v>
      </c>
      <c r="B2104">
        <v>75</v>
      </c>
      <c r="C2104" t="s">
        <v>14</v>
      </c>
      <c r="D2104" t="s">
        <v>50</v>
      </c>
      <c r="E2104">
        <v>108.88</v>
      </c>
      <c r="F2104">
        <v>18</v>
      </c>
      <c r="G2104">
        <v>81</v>
      </c>
      <c r="H2104">
        <v>0</v>
      </c>
      <c r="I2104" t="s">
        <v>19</v>
      </c>
      <c r="J2104">
        <v>70.400000000000006</v>
      </c>
      <c r="K2104" s="1">
        <v>44264</v>
      </c>
      <c r="L2104">
        <v>14</v>
      </c>
      <c r="M2104">
        <v>0.4</v>
      </c>
      <c r="N2104">
        <f>IF(E2104="",Data_Validation!$B$1,E2104)</f>
        <v>108.88</v>
      </c>
      <c r="O2104">
        <f>IF(J2104="",Data_Validation!$B$2,J2104)</f>
        <v>70.400000000000006</v>
      </c>
      <c r="P2104">
        <f t="shared" si="288"/>
        <v>3</v>
      </c>
      <c r="Q2104" s="2">
        <f>CustomerData[[#This Row],[avg_order_value_clean]]*CustomerData[[#This Row],[total_orders]]</f>
        <v>1959.84</v>
      </c>
      <c r="R2104" s="2" t="str">
        <f t="shared" si="296"/>
        <v>At Risk</v>
      </c>
      <c r="S2104" s="2" t="str">
        <f t="shared" si="289"/>
        <v>Medium Risk</v>
      </c>
      <c r="T2104" s="2" t="str">
        <f t="shared" si="290"/>
        <v>55+</v>
      </c>
      <c r="U2104" s="1">
        <f t="shared" ca="1" si="291"/>
        <v>1997</v>
      </c>
      <c r="V2104" s="2" t="str">
        <f t="shared" si="292"/>
        <v>Low Loyalty</v>
      </c>
      <c r="W2104" s="2" t="str">
        <f t="shared" si="293"/>
        <v>Legitimate</v>
      </c>
      <c r="X2104" s="2" t="str">
        <f>IF(Q2104&lt;Data_Validation!$B$8,"Low Value",IF(Q2104&lt;Data_Validation!$B$9,"Medium Value","High Value"))</f>
        <v>High Value</v>
      </c>
      <c r="Y2104" s="2" t="str">
        <f t="shared" si="294"/>
        <v>High Value - Maintain</v>
      </c>
      <c r="Z2104" s="2" t="str">
        <f t="shared" si="295"/>
        <v>Check Data</v>
      </c>
    </row>
    <row r="2105" spans="1:26" x14ac:dyDescent="0.3">
      <c r="A2105" t="s">
        <v>1893</v>
      </c>
      <c r="B2105">
        <v>63</v>
      </c>
      <c r="C2105" t="s">
        <v>21</v>
      </c>
      <c r="D2105" t="s">
        <v>37</v>
      </c>
      <c r="E2105">
        <v>250.01</v>
      </c>
      <c r="F2105">
        <v>16</v>
      </c>
      <c r="G2105">
        <v>13</v>
      </c>
      <c r="H2105">
        <v>0</v>
      </c>
      <c r="I2105" t="s">
        <v>19</v>
      </c>
      <c r="J2105">
        <v>65.3</v>
      </c>
      <c r="K2105" s="1">
        <v>45045</v>
      </c>
      <c r="L2105">
        <v>27</v>
      </c>
      <c r="M2105">
        <v>0.28999999999999998</v>
      </c>
      <c r="N2105">
        <f>IF(E2105="",Data_Validation!$B$1,E2105)</f>
        <v>250.01</v>
      </c>
      <c r="O2105">
        <f>IF(J2105="",Data_Validation!$B$2,J2105)</f>
        <v>65.3</v>
      </c>
      <c r="P2105">
        <f t="shared" si="288"/>
        <v>1</v>
      </c>
      <c r="Q2105" s="2">
        <f>CustomerData[[#This Row],[avg_order_value_clean]]*CustomerData[[#This Row],[total_orders]]</f>
        <v>4000.16</v>
      </c>
      <c r="R2105" s="2" t="str">
        <f t="shared" si="296"/>
        <v>Active</v>
      </c>
      <c r="S2105" s="2" t="str">
        <f t="shared" si="289"/>
        <v>Medium Risk</v>
      </c>
      <c r="T2105" s="2" t="str">
        <f t="shared" si="290"/>
        <v>55+</v>
      </c>
      <c r="U2105" s="1">
        <f t="shared" ca="1" si="291"/>
        <v>1216</v>
      </c>
      <c r="V2105" s="2" t="str">
        <f t="shared" si="292"/>
        <v>Low Loyalty</v>
      </c>
      <c r="W2105" s="2" t="str">
        <f t="shared" si="293"/>
        <v>Legitimate</v>
      </c>
      <c r="X2105" s="2" t="str">
        <f>IF(Q2105&lt;Data_Validation!$B$8,"Low Value",IF(Q2105&lt;Data_Validation!$B$9,"Medium Value","High Value"))</f>
        <v>High Value</v>
      </c>
      <c r="Y2105" s="2" t="str">
        <f t="shared" si="294"/>
        <v>High Value - Maintain</v>
      </c>
      <c r="Z2105" s="2" t="str">
        <f t="shared" si="295"/>
        <v>Check Data</v>
      </c>
    </row>
    <row r="2106" spans="1:26" x14ac:dyDescent="0.3">
      <c r="A2106" t="s">
        <v>1830</v>
      </c>
      <c r="B2106">
        <v>19</v>
      </c>
      <c r="C2106" t="s">
        <v>21</v>
      </c>
      <c r="D2106" t="s">
        <v>52</v>
      </c>
      <c r="E2106">
        <v>86</v>
      </c>
      <c r="F2106">
        <v>19</v>
      </c>
      <c r="G2106">
        <v>269</v>
      </c>
      <c r="H2106">
        <v>0</v>
      </c>
      <c r="I2106" t="s">
        <v>40</v>
      </c>
      <c r="J2106">
        <v>60.5</v>
      </c>
      <c r="K2106" s="1">
        <v>45763</v>
      </c>
      <c r="L2106">
        <v>4</v>
      </c>
      <c r="M2106">
        <v>0.14000000000000001</v>
      </c>
      <c r="N2106">
        <f>IF(E2106="",Data_Validation!$B$1,E2106)</f>
        <v>86</v>
      </c>
      <c r="O2106">
        <f>IF(J2106="",Data_Validation!$B$2,J2106)</f>
        <v>60.5</v>
      </c>
      <c r="P2106">
        <f t="shared" si="288"/>
        <v>2</v>
      </c>
      <c r="Q2106" s="2">
        <f>CustomerData[[#This Row],[avg_order_value_clean]]*CustomerData[[#This Row],[total_orders]]</f>
        <v>1634</v>
      </c>
      <c r="R2106" s="2" t="str">
        <f t="shared" si="296"/>
        <v>Inactive</v>
      </c>
      <c r="S2106" s="2" t="str">
        <f t="shared" si="289"/>
        <v>Low Risk</v>
      </c>
      <c r="T2106" s="2" t="str">
        <f t="shared" si="290"/>
        <v>Under 25</v>
      </c>
      <c r="U2106" s="1">
        <f t="shared" ca="1" si="291"/>
        <v>498</v>
      </c>
      <c r="V2106" s="2" t="str">
        <f t="shared" si="292"/>
        <v>Low Loyalty</v>
      </c>
      <c r="W2106" s="2" t="str">
        <f t="shared" si="293"/>
        <v>Legitimate</v>
      </c>
      <c r="X2106" s="2" t="str">
        <f>IF(Q2106&lt;Data_Validation!$B$8,"Low Value",IF(Q2106&lt;Data_Validation!$B$9,"Medium Value","High Value"))</f>
        <v>High Value</v>
      </c>
      <c r="Y2106" s="2" t="str">
        <f t="shared" si="294"/>
        <v>High Value - Maintain</v>
      </c>
      <c r="Z2106" s="2" t="str">
        <f t="shared" si="295"/>
        <v>Check Data</v>
      </c>
    </row>
    <row r="2107" spans="1:26" x14ac:dyDescent="0.3">
      <c r="A2107" t="s">
        <v>1894</v>
      </c>
      <c r="B2107">
        <v>42</v>
      </c>
      <c r="C2107" t="s">
        <v>14</v>
      </c>
      <c r="D2107" t="s">
        <v>35</v>
      </c>
      <c r="E2107">
        <v>127.18</v>
      </c>
      <c r="F2107">
        <v>11</v>
      </c>
      <c r="G2107">
        <v>53</v>
      </c>
      <c r="H2107">
        <v>0</v>
      </c>
      <c r="I2107" t="s">
        <v>23</v>
      </c>
      <c r="J2107">
        <v>99</v>
      </c>
      <c r="K2107" s="1">
        <v>44875</v>
      </c>
      <c r="L2107">
        <v>38</v>
      </c>
      <c r="M2107">
        <v>0.28000000000000003</v>
      </c>
      <c r="N2107">
        <f>IF(E2107="",Data_Validation!$B$1,E2107)</f>
        <v>127.18</v>
      </c>
      <c r="O2107">
        <f>IF(J2107="",Data_Validation!$B$2,J2107)</f>
        <v>99</v>
      </c>
      <c r="P2107">
        <f t="shared" si="288"/>
        <v>1</v>
      </c>
      <c r="Q2107" s="2">
        <f>CustomerData[[#This Row],[avg_order_value_clean]]*CustomerData[[#This Row],[total_orders]]</f>
        <v>1398.98</v>
      </c>
      <c r="R2107" s="2" t="str">
        <f t="shared" si="296"/>
        <v>At Risk</v>
      </c>
      <c r="S2107" s="2" t="str">
        <f t="shared" si="289"/>
        <v>Medium Risk</v>
      </c>
      <c r="T2107" s="2" t="str">
        <f t="shared" si="290"/>
        <v>35-44</v>
      </c>
      <c r="U2107" s="1">
        <f t="shared" ca="1" si="291"/>
        <v>1386</v>
      </c>
      <c r="V2107" s="2" t="str">
        <f t="shared" si="292"/>
        <v>Low Loyalty</v>
      </c>
      <c r="W2107" s="2" t="str">
        <f t="shared" si="293"/>
        <v>Legitimate</v>
      </c>
      <c r="X2107" s="2" t="str">
        <f>IF(Q2107&lt;Data_Validation!$B$8,"Low Value",IF(Q2107&lt;Data_Validation!$B$9,"Medium Value","High Value"))</f>
        <v>Low Value</v>
      </c>
      <c r="Y2107" s="2" t="str">
        <f t="shared" si="294"/>
        <v>Stable</v>
      </c>
      <c r="Z2107" s="2" t="str">
        <f t="shared" si="295"/>
        <v>Check Data</v>
      </c>
    </row>
    <row r="2108" spans="1:26" x14ac:dyDescent="0.3">
      <c r="A2108" t="s">
        <v>1895</v>
      </c>
      <c r="B2108">
        <v>26</v>
      </c>
      <c r="C2108" t="s">
        <v>21</v>
      </c>
      <c r="D2108" t="s">
        <v>52</v>
      </c>
      <c r="E2108">
        <v>42.95</v>
      </c>
      <c r="F2108">
        <v>8</v>
      </c>
      <c r="G2108">
        <v>130</v>
      </c>
      <c r="H2108">
        <v>0</v>
      </c>
      <c r="I2108" t="s">
        <v>29</v>
      </c>
      <c r="J2108">
        <v>47.8</v>
      </c>
      <c r="K2108" s="1">
        <v>45423</v>
      </c>
      <c r="L2108">
        <v>84</v>
      </c>
      <c r="M2108">
        <v>0.54</v>
      </c>
      <c r="N2108">
        <f>IF(E2108="",Data_Validation!$B$1,E2108)</f>
        <v>42.95</v>
      </c>
      <c r="O2108">
        <f>IF(J2108="",Data_Validation!$B$2,J2108)</f>
        <v>47.8</v>
      </c>
      <c r="P2108">
        <f t="shared" si="288"/>
        <v>1</v>
      </c>
      <c r="Q2108" s="2">
        <f>CustomerData[[#This Row],[avg_order_value_clean]]*CustomerData[[#This Row],[total_orders]]</f>
        <v>343.6</v>
      </c>
      <c r="R2108" s="2" t="str">
        <f t="shared" si="296"/>
        <v>Inactive</v>
      </c>
      <c r="S2108" s="2" t="str">
        <f t="shared" si="289"/>
        <v>High Risk</v>
      </c>
      <c r="T2108" s="2" t="str">
        <f t="shared" si="290"/>
        <v>25-34</v>
      </c>
      <c r="U2108" s="1">
        <f t="shared" ca="1" si="291"/>
        <v>838</v>
      </c>
      <c r="V2108" s="2" t="str">
        <f t="shared" si="292"/>
        <v>High Loyalty</v>
      </c>
      <c r="W2108" s="2" t="str">
        <f t="shared" si="293"/>
        <v>Legitimate</v>
      </c>
      <c r="X2108" s="2" t="str">
        <f>IF(Q2108&lt;Data_Validation!$B$8,"Low Value",IF(Q2108&lt;Data_Validation!$B$9,"Medium Value","High Value"))</f>
        <v>Low Value</v>
      </c>
      <c r="Y2108" s="2" t="str">
        <f t="shared" si="294"/>
        <v>At Risk - Develop</v>
      </c>
      <c r="Z2108" s="2" t="str">
        <f t="shared" si="295"/>
        <v>Check Data</v>
      </c>
    </row>
    <row r="2109" spans="1:26" x14ac:dyDescent="0.3">
      <c r="A2109" t="s">
        <v>1896</v>
      </c>
      <c r="B2109">
        <v>70</v>
      </c>
      <c r="C2109" t="s">
        <v>21</v>
      </c>
      <c r="D2109" t="s">
        <v>26</v>
      </c>
      <c r="E2109">
        <v>26.36</v>
      </c>
      <c r="F2109">
        <v>11</v>
      </c>
      <c r="G2109">
        <v>97</v>
      </c>
      <c r="H2109">
        <v>0</v>
      </c>
      <c r="I2109" t="s">
        <v>19</v>
      </c>
      <c r="J2109">
        <v>16.600000000000001</v>
      </c>
      <c r="K2109" s="1">
        <v>44062</v>
      </c>
      <c r="L2109">
        <v>2</v>
      </c>
      <c r="M2109">
        <v>0.4</v>
      </c>
      <c r="N2109">
        <f>IF(E2109="",Data_Validation!$B$1,E2109)</f>
        <v>26.36</v>
      </c>
      <c r="O2109">
        <f>IF(J2109="",Data_Validation!$B$2,J2109)</f>
        <v>16.600000000000001</v>
      </c>
      <c r="P2109">
        <f t="shared" si="288"/>
        <v>2</v>
      </c>
      <c r="Q2109" s="2">
        <f>CustomerData[[#This Row],[avg_order_value_clean]]*CustomerData[[#This Row],[total_orders]]</f>
        <v>289.95999999999998</v>
      </c>
      <c r="R2109" s="2" t="str">
        <f t="shared" si="296"/>
        <v>Inactive</v>
      </c>
      <c r="S2109" s="2" t="str">
        <f t="shared" si="289"/>
        <v>Medium Risk</v>
      </c>
      <c r="T2109" s="2" t="str">
        <f t="shared" si="290"/>
        <v>55+</v>
      </c>
      <c r="U2109" s="1">
        <f t="shared" ca="1" si="291"/>
        <v>2199</v>
      </c>
      <c r="V2109" s="2" t="str">
        <f t="shared" si="292"/>
        <v>Low Loyalty</v>
      </c>
      <c r="W2109" s="2" t="str">
        <f t="shared" si="293"/>
        <v>Legitimate</v>
      </c>
      <c r="X2109" s="2" t="str">
        <f>IF(Q2109&lt;Data_Validation!$B$8,"Low Value",IF(Q2109&lt;Data_Validation!$B$9,"Medium Value","High Value"))</f>
        <v>Low Value</v>
      </c>
      <c r="Y2109" s="2" t="str">
        <f t="shared" si="294"/>
        <v>Stable</v>
      </c>
      <c r="Z2109" s="2" t="str">
        <f t="shared" si="295"/>
        <v>Check Data</v>
      </c>
    </row>
    <row r="2110" spans="1:26" x14ac:dyDescent="0.3">
      <c r="A2110" t="s">
        <v>1638</v>
      </c>
      <c r="B2110">
        <v>44</v>
      </c>
      <c r="C2110" t="s">
        <v>21</v>
      </c>
      <c r="D2110" t="s">
        <v>22</v>
      </c>
      <c r="F2110">
        <v>12</v>
      </c>
      <c r="G2110">
        <v>200</v>
      </c>
      <c r="H2110">
        <v>0</v>
      </c>
      <c r="I2110" t="s">
        <v>40</v>
      </c>
      <c r="J2110">
        <v>29.4</v>
      </c>
      <c r="K2110" s="1">
        <v>45490</v>
      </c>
      <c r="L2110">
        <v>4</v>
      </c>
      <c r="M2110">
        <v>0.31</v>
      </c>
      <c r="N2110">
        <f>IF(E2110="",Data_Validation!$B$1,E2110)</f>
        <v>250</v>
      </c>
      <c r="O2110">
        <f>IF(J2110="",Data_Validation!$B$2,J2110)</f>
        <v>29.4</v>
      </c>
      <c r="P2110">
        <f t="shared" si="288"/>
        <v>2</v>
      </c>
      <c r="Q2110" s="2">
        <f>CustomerData[[#This Row],[avg_order_value_clean]]*CustomerData[[#This Row],[total_orders]]</f>
        <v>3000</v>
      </c>
      <c r="R2110" s="2" t="str">
        <f t="shared" si="296"/>
        <v>Inactive</v>
      </c>
      <c r="S2110" s="2" t="str">
        <f t="shared" si="289"/>
        <v>Medium Risk</v>
      </c>
      <c r="T2110" s="2" t="str">
        <f t="shared" si="290"/>
        <v>35-44</v>
      </c>
      <c r="U2110" s="1">
        <f t="shared" ca="1" si="291"/>
        <v>771</v>
      </c>
      <c r="V2110" s="2" t="str">
        <f t="shared" si="292"/>
        <v>Low Loyalty</v>
      </c>
      <c r="W2110" s="2" t="str">
        <f t="shared" si="293"/>
        <v>Legitimate</v>
      </c>
      <c r="X2110" s="2" t="str">
        <f>IF(Q2110&lt;Data_Validation!$B$8,"Low Value",IF(Q2110&lt;Data_Validation!$B$9,"Medium Value","High Value"))</f>
        <v>High Value</v>
      </c>
      <c r="Y2110" s="2" t="str">
        <f t="shared" si="294"/>
        <v>High Value - Maintain</v>
      </c>
      <c r="Z2110" s="2" t="str">
        <f t="shared" si="295"/>
        <v>Check Data</v>
      </c>
    </row>
    <row r="2111" spans="1:26" x14ac:dyDescent="0.3">
      <c r="A2111" t="s">
        <v>1897</v>
      </c>
      <c r="B2111">
        <v>18</v>
      </c>
      <c r="C2111" t="s">
        <v>14</v>
      </c>
      <c r="D2111" t="s">
        <v>37</v>
      </c>
      <c r="E2111">
        <v>104.04</v>
      </c>
      <c r="F2111">
        <v>13</v>
      </c>
      <c r="G2111">
        <v>359</v>
      </c>
      <c r="H2111">
        <v>0</v>
      </c>
      <c r="I2111" t="s">
        <v>40</v>
      </c>
      <c r="J2111">
        <v>37.5</v>
      </c>
      <c r="K2111" s="1">
        <v>45517</v>
      </c>
      <c r="L2111">
        <v>24</v>
      </c>
      <c r="M2111">
        <v>0.32</v>
      </c>
      <c r="N2111">
        <f>IF(E2111="",Data_Validation!$B$1,E2111)</f>
        <v>104.04</v>
      </c>
      <c r="O2111">
        <f>IF(J2111="",Data_Validation!$B$2,J2111)</f>
        <v>37.5</v>
      </c>
      <c r="P2111">
        <f t="shared" si="288"/>
        <v>1</v>
      </c>
      <c r="Q2111" s="2">
        <f>CustomerData[[#This Row],[avg_order_value_clean]]*CustomerData[[#This Row],[total_orders]]</f>
        <v>1352.52</v>
      </c>
      <c r="R2111" s="2" t="str">
        <f t="shared" si="296"/>
        <v>Inactive</v>
      </c>
      <c r="S2111" s="2" t="str">
        <f t="shared" si="289"/>
        <v>Medium Risk</v>
      </c>
      <c r="T2111" s="2" t="str">
        <f t="shared" si="290"/>
        <v>Under 25</v>
      </c>
      <c r="U2111" s="1">
        <f t="shared" ca="1" si="291"/>
        <v>744</v>
      </c>
      <c r="V2111" s="2" t="str">
        <f t="shared" si="292"/>
        <v>Low Loyalty</v>
      </c>
      <c r="W2111" s="2" t="str">
        <f t="shared" si="293"/>
        <v>Legitimate</v>
      </c>
      <c r="X2111" s="2" t="str">
        <f>IF(Q2111&lt;Data_Validation!$B$8,"Low Value",IF(Q2111&lt;Data_Validation!$B$9,"Medium Value","High Value"))</f>
        <v>Low Value</v>
      </c>
      <c r="Y2111" s="2" t="str">
        <f t="shared" si="294"/>
        <v>Stable</v>
      </c>
      <c r="Z2111" s="2" t="str">
        <f t="shared" si="295"/>
        <v>Check Data</v>
      </c>
    </row>
    <row r="2112" spans="1:26" x14ac:dyDescent="0.3">
      <c r="A2112" t="s">
        <v>1898</v>
      </c>
      <c r="B2112">
        <v>40</v>
      </c>
      <c r="C2112" t="s">
        <v>21</v>
      </c>
      <c r="D2112" t="s">
        <v>50</v>
      </c>
      <c r="E2112">
        <v>209.51</v>
      </c>
      <c r="F2112">
        <v>8</v>
      </c>
      <c r="G2112">
        <v>260</v>
      </c>
      <c r="H2112">
        <v>0</v>
      </c>
      <c r="I2112" t="s">
        <v>23</v>
      </c>
      <c r="J2112">
        <v>31.6</v>
      </c>
      <c r="K2112" s="1">
        <v>44973</v>
      </c>
      <c r="L2112">
        <v>9</v>
      </c>
      <c r="M2112">
        <v>0.32</v>
      </c>
      <c r="N2112">
        <f>IF(E2112="",Data_Validation!$B$1,E2112)</f>
        <v>209.51</v>
      </c>
      <c r="O2112">
        <f>IF(J2112="",Data_Validation!$B$2,J2112)</f>
        <v>31.6</v>
      </c>
      <c r="P2112">
        <f t="shared" si="288"/>
        <v>2</v>
      </c>
      <c r="Q2112" s="2">
        <f>CustomerData[[#This Row],[avg_order_value_clean]]*CustomerData[[#This Row],[total_orders]]</f>
        <v>1676.08</v>
      </c>
      <c r="R2112" s="2" t="str">
        <f t="shared" si="296"/>
        <v>Inactive</v>
      </c>
      <c r="S2112" s="2" t="str">
        <f t="shared" si="289"/>
        <v>Medium Risk</v>
      </c>
      <c r="T2112" s="2" t="str">
        <f t="shared" si="290"/>
        <v>35-44</v>
      </c>
      <c r="U2112" s="1">
        <f t="shared" ca="1" si="291"/>
        <v>1288</v>
      </c>
      <c r="V2112" s="2" t="str">
        <f t="shared" si="292"/>
        <v>Low Loyalty</v>
      </c>
      <c r="W2112" s="2" t="str">
        <f t="shared" si="293"/>
        <v>Legitimate</v>
      </c>
      <c r="X2112" s="2" t="str">
        <f>IF(Q2112&lt;Data_Validation!$B$8,"Low Value",IF(Q2112&lt;Data_Validation!$B$9,"Medium Value","High Value"))</f>
        <v>High Value</v>
      </c>
      <c r="Y2112" s="2" t="str">
        <f t="shared" si="294"/>
        <v>High Value - Maintain</v>
      </c>
      <c r="Z2112" s="2" t="str">
        <f t="shared" si="295"/>
        <v>Check Data</v>
      </c>
    </row>
    <row r="2113" spans="1:26" x14ac:dyDescent="0.3">
      <c r="A2113" t="s">
        <v>1899</v>
      </c>
      <c r="B2113">
        <v>27</v>
      </c>
      <c r="C2113" t="s">
        <v>14</v>
      </c>
      <c r="D2113" t="s">
        <v>15</v>
      </c>
      <c r="E2113">
        <v>95.13</v>
      </c>
      <c r="F2113">
        <v>10</v>
      </c>
      <c r="G2113">
        <v>220</v>
      </c>
      <c r="H2113">
        <v>0</v>
      </c>
      <c r="I2113" t="s">
        <v>16</v>
      </c>
      <c r="J2113">
        <v>3</v>
      </c>
      <c r="K2113" s="1">
        <v>45439</v>
      </c>
      <c r="L2113">
        <v>19</v>
      </c>
      <c r="M2113">
        <v>0.44</v>
      </c>
      <c r="N2113">
        <f>IF(E2113="",Data_Validation!$B$1,E2113)</f>
        <v>95.13</v>
      </c>
      <c r="O2113">
        <f>IF(J2113="",Data_Validation!$B$2,J2113)</f>
        <v>3</v>
      </c>
      <c r="P2113">
        <f t="shared" si="288"/>
        <v>1</v>
      </c>
      <c r="Q2113" s="2">
        <f>CustomerData[[#This Row],[avg_order_value_clean]]*CustomerData[[#This Row],[total_orders]]</f>
        <v>951.3</v>
      </c>
      <c r="R2113" s="2" t="str">
        <f t="shared" si="296"/>
        <v>Inactive</v>
      </c>
      <c r="S2113" s="2" t="str">
        <f t="shared" si="289"/>
        <v>Medium Risk</v>
      </c>
      <c r="T2113" s="2" t="str">
        <f t="shared" si="290"/>
        <v>25-34</v>
      </c>
      <c r="U2113" s="1">
        <f t="shared" ca="1" si="291"/>
        <v>822</v>
      </c>
      <c r="V2113" s="2" t="str">
        <f t="shared" si="292"/>
        <v>Low Loyalty</v>
      </c>
      <c r="W2113" s="2" t="str">
        <f t="shared" si="293"/>
        <v>Legitimate</v>
      </c>
      <c r="X2113" s="2" t="str">
        <f>IF(Q2113&lt;Data_Validation!$B$8,"Low Value",IF(Q2113&lt;Data_Validation!$B$9,"Medium Value","High Value"))</f>
        <v>Low Value</v>
      </c>
      <c r="Y2113" s="2" t="str">
        <f t="shared" si="294"/>
        <v>Stable</v>
      </c>
      <c r="Z2113" s="2" t="str">
        <f t="shared" si="295"/>
        <v>Check Data</v>
      </c>
    </row>
    <row r="2114" spans="1:26" x14ac:dyDescent="0.3">
      <c r="A2114" t="s">
        <v>1900</v>
      </c>
      <c r="B2114">
        <v>59</v>
      </c>
      <c r="C2114" t="s">
        <v>14</v>
      </c>
      <c r="D2114" t="s">
        <v>28</v>
      </c>
      <c r="E2114">
        <v>103.21</v>
      </c>
      <c r="F2114">
        <v>10</v>
      </c>
      <c r="G2114">
        <v>4</v>
      </c>
      <c r="H2114">
        <v>0</v>
      </c>
      <c r="I2114" t="s">
        <v>16</v>
      </c>
      <c r="J2114">
        <v>7.4</v>
      </c>
      <c r="K2114" s="1">
        <v>45751</v>
      </c>
      <c r="L2114">
        <v>62</v>
      </c>
      <c r="M2114">
        <v>0.6</v>
      </c>
      <c r="N2114">
        <f>IF(E2114="",Data_Validation!$B$1,E2114)</f>
        <v>103.21</v>
      </c>
      <c r="O2114">
        <f>IF(J2114="",Data_Validation!$B$2,J2114)</f>
        <v>7.4</v>
      </c>
      <c r="P2114">
        <f t="shared" ref="P2114:P2177" si="297">COUNTIF($A$2:$A$5001,A2114)</f>
        <v>2</v>
      </c>
      <c r="Q2114" s="2">
        <f>CustomerData[[#This Row],[avg_order_value_clean]]*CustomerData[[#This Row],[total_orders]]</f>
        <v>1032.0999999999999</v>
      </c>
      <c r="R2114" s="2" t="str">
        <f t="shared" si="296"/>
        <v>Active</v>
      </c>
      <c r="S2114" s="2" t="str">
        <f t="shared" ref="S2114:S2177" si="298">IF(M2114&lt;0.2,"Low Risk",IF(M2114&lt;0.5,"Medium Risk","High Risk"))</f>
        <v>High Risk</v>
      </c>
      <c r="T2114" s="2" t="str">
        <f t="shared" ref="T2114:T2177" si="299">IF(B2114&lt;25,"Under 25",IF(B2114&lt;35,"25-34",IF(B2114&lt;45,"35-44",IF(B2114&lt;55,"45-54","55+"))))</f>
        <v>55+</v>
      </c>
      <c r="U2114" s="1">
        <f t="shared" ref="U2114:U2177" ca="1" si="300">TODAY()-K2114</f>
        <v>510</v>
      </c>
      <c r="V2114" s="2" t="str">
        <f t="shared" ref="V2114:V2177" si="301">IF(L2114&lt;40,"Low Loyalty",IF(L2114&lt;70,"Medium Loyalty","High Loyalty"))</f>
        <v>Medium Loyalty</v>
      </c>
      <c r="W2114" s="2" t="str">
        <f t="shared" ref="W2114:W2177" si="302">IF(H2114=1,"Fraudulent","Legitimate")</f>
        <v>Legitimate</v>
      </c>
      <c r="X2114" s="2" t="str">
        <f>IF(Q2114&lt;Data_Validation!$B$8,"Low Value",IF(Q2114&lt;Data_Validation!$B$9,"Medium Value","High Value"))</f>
        <v>Low Value</v>
      </c>
      <c r="Y2114" s="2" t="str">
        <f t="shared" ref="Y2114:Y2177" si="303">IF(AND(X2114="High Value",S2114="High Risk"),"Critical - Retain",IF(AND(X2114="High Value",S2114&lt;&gt;"High Risk"),"High Value - Maintain",IF(AND(X2114&lt;&gt;"High Value",S2114="High Risk"),"At Risk - Develop","Stable")))</f>
        <v>At Risk - Develop</v>
      </c>
      <c r="Z2114" s="2" t="str">
        <f t="shared" ref="Z2114:Z2177" si="304">IF(OR(B2114&lt;18,F2114&lt;0,N2114&lt;0,O2114&lt;0,O2114&gt;1,M2114&lt;0,M2114&gt;1),"Check Data","Valid")</f>
        <v>Check Data</v>
      </c>
    </row>
    <row r="2115" spans="1:26" x14ac:dyDescent="0.3">
      <c r="A2115" t="s">
        <v>1901</v>
      </c>
      <c r="B2115">
        <v>69</v>
      </c>
      <c r="C2115" t="s">
        <v>14</v>
      </c>
      <c r="D2115" t="s">
        <v>52</v>
      </c>
      <c r="E2115">
        <v>94.58</v>
      </c>
      <c r="F2115">
        <v>7</v>
      </c>
      <c r="G2115">
        <v>116</v>
      </c>
      <c r="H2115">
        <v>0</v>
      </c>
      <c r="I2115" t="s">
        <v>29</v>
      </c>
      <c r="J2115">
        <v>0.5</v>
      </c>
      <c r="K2115" s="1">
        <v>44682</v>
      </c>
      <c r="L2115">
        <v>72</v>
      </c>
      <c r="M2115">
        <v>0.54</v>
      </c>
      <c r="N2115">
        <f>IF(E2115="",Data_Validation!$B$1,E2115)</f>
        <v>94.58</v>
      </c>
      <c r="O2115">
        <f>IF(J2115="",Data_Validation!$B$2,J2115)</f>
        <v>0.5</v>
      </c>
      <c r="P2115">
        <f t="shared" si="297"/>
        <v>1</v>
      </c>
      <c r="Q2115" s="2">
        <f>CustomerData[[#This Row],[avg_order_value_clean]]*CustomerData[[#This Row],[total_orders]]</f>
        <v>662.06</v>
      </c>
      <c r="R2115" s="2" t="str">
        <f t="shared" ref="R2115:R2178" si="305">IF(G2115&lt;=30,"Active",IF(G2115&lt;=90,"At Risk","Inactive"))</f>
        <v>Inactive</v>
      </c>
      <c r="S2115" s="2" t="str">
        <f t="shared" si="298"/>
        <v>High Risk</v>
      </c>
      <c r="T2115" s="2" t="str">
        <f t="shared" si="299"/>
        <v>55+</v>
      </c>
      <c r="U2115" s="1">
        <f t="shared" ca="1" si="300"/>
        <v>1579</v>
      </c>
      <c r="V2115" s="2" t="str">
        <f t="shared" si="301"/>
        <v>High Loyalty</v>
      </c>
      <c r="W2115" s="2" t="str">
        <f t="shared" si="302"/>
        <v>Legitimate</v>
      </c>
      <c r="X2115" s="2" t="str">
        <f>IF(Q2115&lt;Data_Validation!$B$8,"Low Value",IF(Q2115&lt;Data_Validation!$B$9,"Medium Value","High Value"))</f>
        <v>Low Value</v>
      </c>
      <c r="Y2115" s="2" t="str">
        <f t="shared" si="303"/>
        <v>At Risk - Develop</v>
      </c>
      <c r="Z2115" s="2" t="str">
        <f t="shared" si="304"/>
        <v>Valid</v>
      </c>
    </row>
    <row r="2116" spans="1:26" x14ac:dyDescent="0.3">
      <c r="A2116" t="s">
        <v>1902</v>
      </c>
      <c r="B2116">
        <v>42</v>
      </c>
      <c r="C2116" t="s">
        <v>14</v>
      </c>
      <c r="D2116" t="s">
        <v>18</v>
      </c>
      <c r="E2116">
        <v>224.21</v>
      </c>
      <c r="F2116">
        <v>7</v>
      </c>
      <c r="G2116">
        <v>300</v>
      </c>
      <c r="H2116">
        <v>0</v>
      </c>
      <c r="I2116" t="s">
        <v>40</v>
      </c>
      <c r="J2116">
        <v>67.900000000000006</v>
      </c>
      <c r="K2116" s="1">
        <v>44220</v>
      </c>
      <c r="L2116">
        <v>41</v>
      </c>
      <c r="M2116">
        <v>0.26</v>
      </c>
      <c r="N2116">
        <f>IF(E2116="",Data_Validation!$B$1,E2116)</f>
        <v>224.21</v>
      </c>
      <c r="O2116">
        <f>IF(J2116="",Data_Validation!$B$2,J2116)</f>
        <v>67.900000000000006</v>
      </c>
      <c r="P2116">
        <f t="shared" si="297"/>
        <v>1</v>
      </c>
      <c r="Q2116" s="2">
        <f>CustomerData[[#This Row],[avg_order_value_clean]]*CustomerData[[#This Row],[total_orders]]</f>
        <v>1569.47</v>
      </c>
      <c r="R2116" s="2" t="str">
        <f t="shared" si="305"/>
        <v>Inactive</v>
      </c>
      <c r="S2116" s="2" t="str">
        <f t="shared" si="298"/>
        <v>Medium Risk</v>
      </c>
      <c r="T2116" s="2" t="str">
        <f t="shared" si="299"/>
        <v>35-44</v>
      </c>
      <c r="U2116" s="1">
        <f t="shared" ca="1" si="300"/>
        <v>2041</v>
      </c>
      <c r="V2116" s="2" t="str">
        <f t="shared" si="301"/>
        <v>Medium Loyalty</v>
      </c>
      <c r="W2116" s="2" t="str">
        <f t="shared" si="302"/>
        <v>Legitimate</v>
      </c>
      <c r="X2116" s="2" t="str">
        <f>IF(Q2116&lt;Data_Validation!$B$8,"Low Value",IF(Q2116&lt;Data_Validation!$B$9,"Medium Value","High Value"))</f>
        <v>High Value</v>
      </c>
      <c r="Y2116" s="2" t="str">
        <f t="shared" si="303"/>
        <v>High Value - Maintain</v>
      </c>
      <c r="Z2116" s="2" t="str">
        <f t="shared" si="304"/>
        <v>Check Data</v>
      </c>
    </row>
    <row r="2117" spans="1:26" x14ac:dyDescent="0.3">
      <c r="A2117" t="s">
        <v>1903</v>
      </c>
      <c r="B2117">
        <v>71</v>
      </c>
      <c r="C2117" t="s">
        <v>14</v>
      </c>
      <c r="D2117" t="s">
        <v>28</v>
      </c>
      <c r="E2117">
        <v>204.01</v>
      </c>
      <c r="F2117">
        <v>8</v>
      </c>
      <c r="G2117">
        <v>191</v>
      </c>
      <c r="H2117">
        <v>0</v>
      </c>
      <c r="I2117" t="s">
        <v>16</v>
      </c>
      <c r="J2117">
        <v>66.5</v>
      </c>
      <c r="K2117" s="1">
        <v>45079</v>
      </c>
      <c r="L2117">
        <v>92</v>
      </c>
      <c r="M2117">
        <v>0.56000000000000005</v>
      </c>
      <c r="N2117">
        <f>IF(E2117="",Data_Validation!$B$1,E2117)</f>
        <v>204.01</v>
      </c>
      <c r="O2117">
        <f>IF(J2117="",Data_Validation!$B$2,J2117)</f>
        <v>66.5</v>
      </c>
      <c r="P2117">
        <f t="shared" si="297"/>
        <v>1</v>
      </c>
      <c r="Q2117" s="2">
        <f>CustomerData[[#This Row],[avg_order_value_clean]]*CustomerData[[#This Row],[total_orders]]</f>
        <v>1632.08</v>
      </c>
      <c r="R2117" s="2" t="str">
        <f t="shared" si="305"/>
        <v>Inactive</v>
      </c>
      <c r="S2117" s="2" t="str">
        <f t="shared" si="298"/>
        <v>High Risk</v>
      </c>
      <c r="T2117" s="2" t="str">
        <f t="shared" si="299"/>
        <v>55+</v>
      </c>
      <c r="U2117" s="1">
        <f t="shared" ca="1" si="300"/>
        <v>1182</v>
      </c>
      <c r="V2117" s="2" t="str">
        <f t="shared" si="301"/>
        <v>High Loyalty</v>
      </c>
      <c r="W2117" s="2" t="str">
        <f t="shared" si="302"/>
        <v>Legitimate</v>
      </c>
      <c r="X2117" s="2" t="str">
        <f>IF(Q2117&lt;Data_Validation!$B$8,"Low Value",IF(Q2117&lt;Data_Validation!$B$9,"Medium Value","High Value"))</f>
        <v>High Value</v>
      </c>
      <c r="Y2117" s="2" t="str">
        <f t="shared" si="303"/>
        <v>Critical - Retain</v>
      </c>
      <c r="Z2117" s="2" t="str">
        <f t="shared" si="304"/>
        <v>Check Data</v>
      </c>
    </row>
    <row r="2118" spans="1:26" x14ac:dyDescent="0.3">
      <c r="A2118" t="s">
        <v>1904</v>
      </c>
      <c r="B2118">
        <v>78</v>
      </c>
      <c r="C2118" t="s">
        <v>21</v>
      </c>
      <c r="D2118" t="s">
        <v>35</v>
      </c>
      <c r="E2118">
        <v>91.04</v>
      </c>
      <c r="F2118">
        <v>8</v>
      </c>
      <c r="G2118">
        <v>115</v>
      </c>
      <c r="H2118">
        <v>0</v>
      </c>
      <c r="I2118" t="s">
        <v>19</v>
      </c>
      <c r="J2118">
        <v>6.8</v>
      </c>
      <c r="K2118" s="1">
        <v>45553</v>
      </c>
      <c r="L2118">
        <v>77</v>
      </c>
      <c r="M2118">
        <v>0.43</v>
      </c>
      <c r="N2118">
        <f>IF(E2118="",Data_Validation!$B$1,E2118)</f>
        <v>91.04</v>
      </c>
      <c r="O2118">
        <f>IF(J2118="",Data_Validation!$B$2,J2118)</f>
        <v>6.8</v>
      </c>
      <c r="P2118">
        <f t="shared" si="297"/>
        <v>3</v>
      </c>
      <c r="Q2118" s="2">
        <f>CustomerData[[#This Row],[avg_order_value_clean]]*CustomerData[[#This Row],[total_orders]]</f>
        <v>728.32</v>
      </c>
      <c r="R2118" s="2" t="str">
        <f t="shared" si="305"/>
        <v>Inactive</v>
      </c>
      <c r="S2118" s="2" t="str">
        <f t="shared" si="298"/>
        <v>Medium Risk</v>
      </c>
      <c r="T2118" s="2" t="str">
        <f t="shared" si="299"/>
        <v>55+</v>
      </c>
      <c r="U2118" s="1">
        <f t="shared" ca="1" si="300"/>
        <v>708</v>
      </c>
      <c r="V2118" s="2" t="str">
        <f t="shared" si="301"/>
        <v>High Loyalty</v>
      </c>
      <c r="W2118" s="2" t="str">
        <f t="shared" si="302"/>
        <v>Legitimate</v>
      </c>
      <c r="X2118" s="2" t="str">
        <f>IF(Q2118&lt;Data_Validation!$B$8,"Low Value",IF(Q2118&lt;Data_Validation!$B$9,"Medium Value","High Value"))</f>
        <v>Low Value</v>
      </c>
      <c r="Y2118" s="2" t="str">
        <f t="shared" si="303"/>
        <v>Stable</v>
      </c>
      <c r="Z2118" s="2" t="str">
        <f t="shared" si="304"/>
        <v>Check Data</v>
      </c>
    </row>
    <row r="2119" spans="1:26" x14ac:dyDescent="0.3">
      <c r="A2119" t="s">
        <v>1905</v>
      </c>
      <c r="B2119">
        <v>20</v>
      </c>
      <c r="C2119" t="s">
        <v>21</v>
      </c>
      <c r="D2119" t="s">
        <v>18</v>
      </c>
      <c r="E2119">
        <v>110.64</v>
      </c>
      <c r="F2119">
        <v>6</v>
      </c>
      <c r="G2119">
        <v>235</v>
      </c>
      <c r="H2119">
        <v>0</v>
      </c>
      <c r="I2119" t="s">
        <v>29</v>
      </c>
      <c r="J2119">
        <v>31.5</v>
      </c>
      <c r="K2119" s="1">
        <v>45363</v>
      </c>
      <c r="L2119">
        <v>72</v>
      </c>
      <c r="M2119">
        <v>0.09</v>
      </c>
      <c r="N2119">
        <f>IF(E2119="",Data_Validation!$B$1,E2119)</f>
        <v>110.64</v>
      </c>
      <c r="O2119">
        <f>IF(J2119="",Data_Validation!$B$2,J2119)</f>
        <v>31.5</v>
      </c>
      <c r="P2119">
        <f t="shared" si="297"/>
        <v>1</v>
      </c>
      <c r="Q2119" s="2">
        <f>CustomerData[[#This Row],[avg_order_value_clean]]*CustomerData[[#This Row],[total_orders]]</f>
        <v>663.84</v>
      </c>
      <c r="R2119" s="2" t="str">
        <f t="shared" si="305"/>
        <v>Inactive</v>
      </c>
      <c r="S2119" s="2" t="str">
        <f t="shared" si="298"/>
        <v>Low Risk</v>
      </c>
      <c r="T2119" s="2" t="str">
        <f t="shared" si="299"/>
        <v>Under 25</v>
      </c>
      <c r="U2119" s="1">
        <f t="shared" ca="1" si="300"/>
        <v>898</v>
      </c>
      <c r="V2119" s="2" t="str">
        <f t="shared" si="301"/>
        <v>High Loyalty</v>
      </c>
      <c r="W2119" s="2" t="str">
        <f t="shared" si="302"/>
        <v>Legitimate</v>
      </c>
      <c r="X2119" s="2" t="str">
        <f>IF(Q2119&lt;Data_Validation!$B$8,"Low Value",IF(Q2119&lt;Data_Validation!$B$9,"Medium Value","High Value"))</f>
        <v>Low Value</v>
      </c>
      <c r="Y2119" s="2" t="str">
        <f t="shared" si="303"/>
        <v>Stable</v>
      </c>
      <c r="Z2119" s="2" t="str">
        <f t="shared" si="304"/>
        <v>Check Data</v>
      </c>
    </row>
    <row r="2120" spans="1:26" x14ac:dyDescent="0.3">
      <c r="A2120" t="s">
        <v>798</v>
      </c>
      <c r="B2120">
        <v>23</v>
      </c>
      <c r="C2120" t="s">
        <v>21</v>
      </c>
      <c r="D2120" t="s">
        <v>18</v>
      </c>
      <c r="E2120">
        <v>58.03</v>
      </c>
      <c r="F2120">
        <v>7</v>
      </c>
      <c r="G2120">
        <v>50</v>
      </c>
      <c r="H2120">
        <v>0</v>
      </c>
      <c r="I2120" t="s">
        <v>19</v>
      </c>
      <c r="J2120">
        <v>28.3</v>
      </c>
      <c r="K2120" s="1">
        <v>44342</v>
      </c>
      <c r="L2120">
        <v>78</v>
      </c>
      <c r="M2120">
        <v>0.28999999999999998</v>
      </c>
      <c r="N2120">
        <f>IF(E2120="",Data_Validation!$B$1,E2120)</f>
        <v>58.03</v>
      </c>
      <c r="O2120">
        <f>IF(J2120="",Data_Validation!$B$2,J2120)</f>
        <v>28.3</v>
      </c>
      <c r="P2120">
        <f t="shared" si="297"/>
        <v>3</v>
      </c>
      <c r="Q2120" s="2">
        <f>CustomerData[[#This Row],[avg_order_value_clean]]*CustomerData[[#This Row],[total_orders]]</f>
        <v>406.21000000000004</v>
      </c>
      <c r="R2120" s="2" t="str">
        <f t="shared" si="305"/>
        <v>At Risk</v>
      </c>
      <c r="S2120" s="2" t="str">
        <f t="shared" si="298"/>
        <v>Medium Risk</v>
      </c>
      <c r="T2120" s="2" t="str">
        <f t="shared" si="299"/>
        <v>Under 25</v>
      </c>
      <c r="U2120" s="1">
        <f t="shared" ca="1" si="300"/>
        <v>1919</v>
      </c>
      <c r="V2120" s="2" t="str">
        <f t="shared" si="301"/>
        <v>High Loyalty</v>
      </c>
      <c r="W2120" s="2" t="str">
        <f t="shared" si="302"/>
        <v>Legitimate</v>
      </c>
      <c r="X2120" s="2" t="str">
        <f>IF(Q2120&lt;Data_Validation!$B$8,"Low Value",IF(Q2120&lt;Data_Validation!$B$9,"Medium Value","High Value"))</f>
        <v>Low Value</v>
      </c>
      <c r="Y2120" s="2" t="str">
        <f t="shared" si="303"/>
        <v>Stable</v>
      </c>
      <c r="Z2120" s="2" t="str">
        <f t="shared" si="304"/>
        <v>Check Data</v>
      </c>
    </row>
    <row r="2121" spans="1:26" x14ac:dyDescent="0.3">
      <c r="A2121" t="s">
        <v>1906</v>
      </c>
      <c r="B2121">
        <v>78</v>
      </c>
      <c r="C2121" t="s">
        <v>21</v>
      </c>
      <c r="D2121" t="s">
        <v>18</v>
      </c>
      <c r="E2121">
        <v>75.14</v>
      </c>
      <c r="F2121">
        <v>8</v>
      </c>
      <c r="G2121">
        <v>12</v>
      </c>
      <c r="H2121">
        <v>0</v>
      </c>
      <c r="I2121" t="s">
        <v>16</v>
      </c>
      <c r="J2121">
        <v>45.4</v>
      </c>
      <c r="K2121" s="1">
        <v>44136</v>
      </c>
      <c r="L2121">
        <v>50</v>
      </c>
      <c r="M2121">
        <v>0.26</v>
      </c>
      <c r="N2121">
        <f>IF(E2121="",Data_Validation!$B$1,E2121)</f>
        <v>75.14</v>
      </c>
      <c r="O2121">
        <f>IF(J2121="",Data_Validation!$B$2,J2121)</f>
        <v>45.4</v>
      </c>
      <c r="P2121">
        <f t="shared" si="297"/>
        <v>1</v>
      </c>
      <c r="Q2121" s="2">
        <f>CustomerData[[#This Row],[avg_order_value_clean]]*CustomerData[[#This Row],[total_orders]]</f>
        <v>601.12</v>
      </c>
      <c r="R2121" s="2" t="str">
        <f t="shared" si="305"/>
        <v>Active</v>
      </c>
      <c r="S2121" s="2" t="str">
        <f t="shared" si="298"/>
        <v>Medium Risk</v>
      </c>
      <c r="T2121" s="2" t="str">
        <f t="shared" si="299"/>
        <v>55+</v>
      </c>
      <c r="U2121" s="1">
        <f t="shared" ca="1" si="300"/>
        <v>2125</v>
      </c>
      <c r="V2121" s="2" t="str">
        <f t="shared" si="301"/>
        <v>Medium Loyalty</v>
      </c>
      <c r="W2121" s="2" t="str">
        <f t="shared" si="302"/>
        <v>Legitimate</v>
      </c>
      <c r="X2121" s="2" t="str">
        <f>IF(Q2121&lt;Data_Validation!$B$8,"Low Value",IF(Q2121&lt;Data_Validation!$B$9,"Medium Value","High Value"))</f>
        <v>Low Value</v>
      </c>
      <c r="Y2121" s="2" t="str">
        <f t="shared" si="303"/>
        <v>Stable</v>
      </c>
      <c r="Z2121" s="2" t="str">
        <f t="shared" si="304"/>
        <v>Check Data</v>
      </c>
    </row>
    <row r="2122" spans="1:26" x14ac:dyDescent="0.3">
      <c r="A2122" t="s">
        <v>499</v>
      </c>
      <c r="B2122">
        <v>75</v>
      </c>
      <c r="C2122" t="s">
        <v>21</v>
      </c>
      <c r="D2122" t="s">
        <v>44</v>
      </c>
      <c r="E2122">
        <v>42.13</v>
      </c>
      <c r="F2122">
        <v>10</v>
      </c>
      <c r="G2122">
        <v>217</v>
      </c>
      <c r="H2122">
        <v>0</v>
      </c>
      <c r="I2122" t="s">
        <v>40</v>
      </c>
      <c r="J2122">
        <v>35.9</v>
      </c>
      <c r="K2122" s="1">
        <v>45127</v>
      </c>
      <c r="L2122">
        <v>74</v>
      </c>
      <c r="M2122">
        <v>0.25</v>
      </c>
      <c r="N2122">
        <f>IF(E2122="",Data_Validation!$B$1,E2122)</f>
        <v>42.13</v>
      </c>
      <c r="O2122">
        <f>IF(J2122="",Data_Validation!$B$2,J2122)</f>
        <v>35.9</v>
      </c>
      <c r="P2122">
        <f t="shared" si="297"/>
        <v>3</v>
      </c>
      <c r="Q2122" s="2">
        <f>CustomerData[[#This Row],[avg_order_value_clean]]*CustomerData[[#This Row],[total_orders]]</f>
        <v>421.3</v>
      </c>
      <c r="R2122" s="2" t="str">
        <f t="shared" si="305"/>
        <v>Inactive</v>
      </c>
      <c r="S2122" s="2" t="str">
        <f t="shared" si="298"/>
        <v>Medium Risk</v>
      </c>
      <c r="T2122" s="2" t="str">
        <f t="shared" si="299"/>
        <v>55+</v>
      </c>
      <c r="U2122" s="1">
        <f t="shared" ca="1" si="300"/>
        <v>1134</v>
      </c>
      <c r="V2122" s="2" t="str">
        <f t="shared" si="301"/>
        <v>High Loyalty</v>
      </c>
      <c r="W2122" s="2" t="str">
        <f t="shared" si="302"/>
        <v>Legitimate</v>
      </c>
      <c r="X2122" s="2" t="str">
        <f>IF(Q2122&lt;Data_Validation!$B$8,"Low Value",IF(Q2122&lt;Data_Validation!$B$9,"Medium Value","High Value"))</f>
        <v>Low Value</v>
      </c>
      <c r="Y2122" s="2" t="str">
        <f t="shared" si="303"/>
        <v>Stable</v>
      </c>
      <c r="Z2122" s="2" t="str">
        <f t="shared" si="304"/>
        <v>Check Data</v>
      </c>
    </row>
    <row r="2123" spans="1:26" x14ac:dyDescent="0.3">
      <c r="A2123" t="s">
        <v>1907</v>
      </c>
      <c r="B2123">
        <v>23</v>
      </c>
      <c r="C2123" t="s">
        <v>21</v>
      </c>
      <c r="D2123" t="s">
        <v>28</v>
      </c>
      <c r="E2123">
        <v>159.87</v>
      </c>
      <c r="F2123">
        <v>11</v>
      </c>
      <c r="G2123">
        <v>328</v>
      </c>
      <c r="H2123">
        <v>0</v>
      </c>
      <c r="I2123" t="s">
        <v>16</v>
      </c>
      <c r="J2123">
        <v>82.1</v>
      </c>
      <c r="K2123" s="1">
        <v>45304</v>
      </c>
      <c r="L2123">
        <v>84</v>
      </c>
      <c r="M2123">
        <v>0.16</v>
      </c>
      <c r="N2123">
        <f>IF(E2123="",Data_Validation!$B$1,E2123)</f>
        <v>159.87</v>
      </c>
      <c r="O2123">
        <f>IF(J2123="",Data_Validation!$B$2,J2123)</f>
        <v>82.1</v>
      </c>
      <c r="P2123">
        <f t="shared" si="297"/>
        <v>1</v>
      </c>
      <c r="Q2123" s="2">
        <f>CustomerData[[#This Row],[avg_order_value_clean]]*CustomerData[[#This Row],[total_orders]]</f>
        <v>1758.5700000000002</v>
      </c>
      <c r="R2123" s="2" t="str">
        <f t="shared" si="305"/>
        <v>Inactive</v>
      </c>
      <c r="S2123" s="2" t="str">
        <f t="shared" si="298"/>
        <v>Low Risk</v>
      </c>
      <c r="T2123" s="2" t="str">
        <f t="shared" si="299"/>
        <v>Under 25</v>
      </c>
      <c r="U2123" s="1">
        <f t="shared" ca="1" si="300"/>
        <v>957</v>
      </c>
      <c r="V2123" s="2" t="str">
        <f t="shared" si="301"/>
        <v>High Loyalty</v>
      </c>
      <c r="W2123" s="2" t="str">
        <f t="shared" si="302"/>
        <v>Legitimate</v>
      </c>
      <c r="X2123" s="2" t="str">
        <f>IF(Q2123&lt;Data_Validation!$B$8,"Low Value",IF(Q2123&lt;Data_Validation!$B$9,"Medium Value","High Value"))</f>
        <v>High Value</v>
      </c>
      <c r="Y2123" s="2" t="str">
        <f t="shared" si="303"/>
        <v>High Value - Maintain</v>
      </c>
      <c r="Z2123" s="2" t="str">
        <f t="shared" si="304"/>
        <v>Check Data</v>
      </c>
    </row>
    <row r="2124" spans="1:26" x14ac:dyDescent="0.3">
      <c r="A2124" t="s">
        <v>1908</v>
      </c>
      <c r="B2124">
        <v>70</v>
      </c>
      <c r="C2124" t="s">
        <v>14</v>
      </c>
      <c r="D2124" t="s">
        <v>35</v>
      </c>
      <c r="E2124">
        <v>79.989999999999995</v>
      </c>
      <c r="F2124">
        <v>22</v>
      </c>
      <c r="G2124">
        <v>67</v>
      </c>
      <c r="H2124">
        <v>0</v>
      </c>
      <c r="I2124" t="s">
        <v>29</v>
      </c>
      <c r="J2124">
        <v>88.3</v>
      </c>
      <c r="K2124" s="1">
        <v>44507</v>
      </c>
      <c r="L2124">
        <v>65</v>
      </c>
      <c r="M2124">
        <v>0.45</v>
      </c>
      <c r="N2124">
        <f>IF(E2124="",Data_Validation!$B$1,E2124)</f>
        <v>79.989999999999995</v>
      </c>
      <c r="O2124">
        <f>IF(J2124="",Data_Validation!$B$2,J2124)</f>
        <v>88.3</v>
      </c>
      <c r="P2124">
        <f t="shared" si="297"/>
        <v>1</v>
      </c>
      <c r="Q2124" s="2">
        <f>CustomerData[[#This Row],[avg_order_value_clean]]*CustomerData[[#This Row],[total_orders]]</f>
        <v>1759.78</v>
      </c>
      <c r="R2124" s="2" t="str">
        <f t="shared" si="305"/>
        <v>At Risk</v>
      </c>
      <c r="S2124" s="2" t="str">
        <f t="shared" si="298"/>
        <v>Medium Risk</v>
      </c>
      <c r="T2124" s="2" t="str">
        <f t="shared" si="299"/>
        <v>55+</v>
      </c>
      <c r="U2124" s="1">
        <f t="shared" ca="1" si="300"/>
        <v>1754</v>
      </c>
      <c r="V2124" s="2" t="str">
        <f t="shared" si="301"/>
        <v>Medium Loyalty</v>
      </c>
      <c r="W2124" s="2" t="str">
        <f t="shared" si="302"/>
        <v>Legitimate</v>
      </c>
      <c r="X2124" s="2" t="str">
        <f>IF(Q2124&lt;Data_Validation!$B$8,"Low Value",IF(Q2124&lt;Data_Validation!$B$9,"Medium Value","High Value"))</f>
        <v>High Value</v>
      </c>
      <c r="Y2124" s="2" t="str">
        <f t="shared" si="303"/>
        <v>High Value - Maintain</v>
      </c>
      <c r="Z2124" s="2" t="str">
        <f t="shared" si="304"/>
        <v>Check Data</v>
      </c>
    </row>
    <row r="2125" spans="1:26" x14ac:dyDescent="0.3">
      <c r="A2125" t="s">
        <v>1909</v>
      </c>
      <c r="B2125">
        <v>19</v>
      </c>
      <c r="C2125" t="s">
        <v>14</v>
      </c>
      <c r="D2125" t="s">
        <v>50</v>
      </c>
      <c r="E2125">
        <v>231.48</v>
      </c>
      <c r="F2125">
        <v>7</v>
      </c>
      <c r="G2125">
        <v>230</v>
      </c>
      <c r="H2125">
        <v>0</v>
      </c>
      <c r="I2125" t="s">
        <v>29</v>
      </c>
      <c r="J2125">
        <v>20.6</v>
      </c>
      <c r="K2125" s="1">
        <v>44535</v>
      </c>
      <c r="L2125">
        <v>76</v>
      </c>
      <c r="M2125">
        <v>0.4</v>
      </c>
      <c r="N2125">
        <f>IF(E2125="",Data_Validation!$B$1,E2125)</f>
        <v>231.48</v>
      </c>
      <c r="O2125">
        <f>IF(J2125="",Data_Validation!$B$2,J2125)</f>
        <v>20.6</v>
      </c>
      <c r="P2125">
        <f t="shared" si="297"/>
        <v>1</v>
      </c>
      <c r="Q2125" s="2">
        <f>CustomerData[[#This Row],[avg_order_value_clean]]*CustomerData[[#This Row],[total_orders]]</f>
        <v>1620.36</v>
      </c>
      <c r="R2125" s="2" t="str">
        <f t="shared" si="305"/>
        <v>Inactive</v>
      </c>
      <c r="S2125" s="2" t="str">
        <f t="shared" si="298"/>
        <v>Medium Risk</v>
      </c>
      <c r="T2125" s="2" t="str">
        <f t="shared" si="299"/>
        <v>Under 25</v>
      </c>
      <c r="U2125" s="1">
        <f t="shared" ca="1" si="300"/>
        <v>1726</v>
      </c>
      <c r="V2125" s="2" t="str">
        <f t="shared" si="301"/>
        <v>High Loyalty</v>
      </c>
      <c r="W2125" s="2" t="str">
        <f t="shared" si="302"/>
        <v>Legitimate</v>
      </c>
      <c r="X2125" s="2" t="str">
        <f>IF(Q2125&lt;Data_Validation!$B$8,"Low Value",IF(Q2125&lt;Data_Validation!$B$9,"Medium Value","High Value"))</f>
        <v>High Value</v>
      </c>
      <c r="Y2125" s="2" t="str">
        <f t="shared" si="303"/>
        <v>High Value - Maintain</v>
      </c>
      <c r="Z2125" s="2" t="str">
        <f t="shared" si="304"/>
        <v>Check Data</v>
      </c>
    </row>
    <row r="2126" spans="1:26" x14ac:dyDescent="0.3">
      <c r="A2126" t="s">
        <v>1910</v>
      </c>
      <c r="B2126">
        <v>75</v>
      </c>
      <c r="C2126" t="s">
        <v>21</v>
      </c>
      <c r="D2126" t="s">
        <v>22</v>
      </c>
      <c r="E2126">
        <v>78.73</v>
      </c>
      <c r="F2126">
        <v>14</v>
      </c>
      <c r="G2126">
        <v>324</v>
      </c>
      <c r="H2126">
        <v>0</v>
      </c>
      <c r="I2126" t="s">
        <v>19</v>
      </c>
      <c r="J2126">
        <v>12.1</v>
      </c>
      <c r="K2126" s="1">
        <v>45457</v>
      </c>
      <c r="L2126">
        <v>99</v>
      </c>
      <c r="M2126">
        <v>0.17</v>
      </c>
      <c r="N2126">
        <f>IF(E2126="",Data_Validation!$B$1,E2126)</f>
        <v>78.73</v>
      </c>
      <c r="O2126">
        <f>IF(J2126="",Data_Validation!$B$2,J2126)</f>
        <v>12.1</v>
      </c>
      <c r="P2126">
        <f t="shared" si="297"/>
        <v>1</v>
      </c>
      <c r="Q2126" s="2">
        <f>CustomerData[[#This Row],[avg_order_value_clean]]*CustomerData[[#This Row],[total_orders]]</f>
        <v>1102.22</v>
      </c>
      <c r="R2126" s="2" t="str">
        <f t="shared" si="305"/>
        <v>Inactive</v>
      </c>
      <c r="S2126" s="2" t="str">
        <f t="shared" si="298"/>
        <v>Low Risk</v>
      </c>
      <c r="T2126" s="2" t="str">
        <f t="shared" si="299"/>
        <v>55+</v>
      </c>
      <c r="U2126" s="1">
        <f t="shared" ca="1" si="300"/>
        <v>804</v>
      </c>
      <c r="V2126" s="2" t="str">
        <f t="shared" si="301"/>
        <v>High Loyalty</v>
      </c>
      <c r="W2126" s="2" t="str">
        <f t="shared" si="302"/>
        <v>Legitimate</v>
      </c>
      <c r="X2126" s="2" t="str">
        <f>IF(Q2126&lt;Data_Validation!$B$8,"Low Value",IF(Q2126&lt;Data_Validation!$B$9,"Medium Value","High Value"))</f>
        <v>Low Value</v>
      </c>
      <c r="Y2126" s="2" t="str">
        <f t="shared" si="303"/>
        <v>Stable</v>
      </c>
      <c r="Z2126" s="2" t="str">
        <f t="shared" si="304"/>
        <v>Check Data</v>
      </c>
    </row>
    <row r="2127" spans="1:26" x14ac:dyDescent="0.3">
      <c r="A2127" t="s">
        <v>1911</v>
      </c>
      <c r="B2127">
        <v>75</v>
      </c>
      <c r="C2127" t="s">
        <v>14</v>
      </c>
      <c r="D2127" t="s">
        <v>35</v>
      </c>
      <c r="E2127">
        <v>41.16</v>
      </c>
      <c r="F2127">
        <v>15</v>
      </c>
      <c r="G2127">
        <v>91</v>
      </c>
      <c r="H2127">
        <v>0</v>
      </c>
      <c r="I2127" t="s">
        <v>19</v>
      </c>
      <c r="J2127">
        <v>83.9</v>
      </c>
      <c r="K2127" s="1">
        <v>45647</v>
      </c>
      <c r="L2127">
        <v>84</v>
      </c>
      <c r="M2127">
        <v>0.1</v>
      </c>
      <c r="N2127">
        <f>IF(E2127="",Data_Validation!$B$1,E2127)</f>
        <v>41.16</v>
      </c>
      <c r="O2127">
        <f>IF(J2127="",Data_Validation!$B$2,J2127)</f>
        <v>83.9</v>
      </c>
      <c r="P2127">
        <f t="shared" si="297"/>
        <v>1</v>
      </c>
      <c r="Q2127" s="2">
        <f>CustomerData[[#This Row],[avg_order_value_clean]]*CustomerData[[#This Row],[total_orders]]</f>
        <v>617.4</v>
      </c>
      <c r="R2127" s="2" t="str">
        <f t="shared" si="305"/>
        <v>Inactive</v>
      </c>
      <c r="S2127" s="2" t="str">
        <f t="shared" si="298"/>
        <v>Low Risk</v>
      </c>
      <c r="T2127" s="2" t="str">
        <f t="shared" si="299"/>
        <v>55+</v>
      </c>
      <c r="U2127" s="1">
        <f t="shared" ca="1" si="300"/>
        <v>614</v>
      </c>
      <c r="V2127" s="2" t="str">
        <f t="shared" si="301"/>
        <v>High Loyalty</v>
      </c>
      <c r="W2127" s="2" t="str">
        <f t="shared" si="302"/>
        <v>Legitimate</v>
      </c>
      <c r="X2127" s="2" t="str">
        <f>IF(Q2127&lt;Data_Validation!$B$8,"Low Value",IF(Q2127&lt;Data_Validation!$B$9,"Medium Value","High Value"))</f>
        <v>Low Value</v>
      </c>
      <c r="Y2127" s="2" t="str">
        <f t="shared" si="303"/>
        <v>Stable</v>
      </c>
      <c r="Z2127" s="2" t="str">
        <f t="shared" si="304"/>
        <v>Check Data</v>
      </c>
    </row>
    <row r="2128" spans="1:26" x14ac:dyDescent="0.3">
      <c r="A2128" t="s">
        <v>1912</v>
      </c>
      <c r="B2128">
        <v>35</v>
      </c>
      <c r="C2128" t="s">
        <v>21</v>
      </c>
      <c r="D2128" t="s">
        <v>50</v>
      </c>
      <c r="E2128">
        <v>78.63</v>
      </c>
      <c r="F2128">
        <v>13</v>
      </c>
      <c r="G2128">
        <v>103</v>
      </c>
      <c r="H2128">
        <v>0</v>
      </c>
      <c r="I2128" t="s">
        <v>29</v>
      </c>
      <c r="J2128">
        <v>50.1</v>
      </c>
      <c r="K2128" s="1">
        <v>44858</v>
      </c>
      <c r="L2128">
        <v>76</v>
      </c>
      <c r="M2128">
        <v>0.09</v>
      </c>
      <c r="N2128">
        <f>IF(E2128="",Data_Validation!$B$1,E2128)</f>
        <v>78.63</v>
      </c>
      <c r="O2128">
        <f>IF(J2128="",Data_Validation!$B$2,J2128)</f>
        <v>50.1</v>
      </c>
      <c r="P2128">
        <f t="shared" si="297"/>
        <v>1</v>
      </c>
      <c r="Q2128" s="2">
        <f>CustomerData[[#This Row],[avg_order_value_clean]]*CustomerData[[#This Row],[total_orders]]</f>
        <v>1022.1899999999999</v>
      </c>
      <c r="R2128" s="2" t="str">
        <f t="shared" si="305"/>
        <v>Inactive</v>
      </c>
      <c r="S2128" s="2" t="str">
        <f t="shared" si="298"/>
        <v>Low Risk</v>
      </c>
      <c r="T2128" s="2" t="str">
        <f t="shared" si="299"/>
        <v>35-44</v>
      </c>
      <c r="U2128" s="1">
        <f t="shared" ca="1" si="300"/>
        <v>1403</v>
      </c>
      <c r="V2128" s="2" t="str">
        <f t="shared" si="301"/>
        <v>High Loyalty</v>
      </c>
      <c r="W2128" s="2" t="str">
        <f t="shared" si="302"/>
        <v>Legitimate</v>
      </c>
      <c r="X2128" s="2" t="str">
        <f>IF(Q2128&lt;Data_Validation!$B$8,"Low Value",IF(Q2128&lt;Data_Validation!$B$9,"Medium Value","High Value"))</f>
        <v>Low Value</v>
      </c>
      <c r="Y2128" s="2" t="str">
        <f t="shared" si="303"/>
        <v>Stable</v>
      </c>
      <c r="Z2128" s="2" t="str">
        <f t="shared" si="304"/>
        <v>Check Data</v>
      </c>
    </row>
    <row r="2129" spans="1:26" x14ac:dyDescent="0.3">
      <c r="A2129" t="s">
        <v>1740</v>
      </c>
      <c r="B2129">
        <v>40</v>
      </c>
      <c r="C2129" t="s">
        <v>21</v>
      </c>
      <c r="D2129" t="s">
        <v>50</v>
      </c>
      <c r="E2129">
        <v>58.25</v>
      </c>
      <c r="F2129">
        <v>12</v>
      </c>
      <c r="G2129">
        <v>77</v>
      </c>
      <c r="H2129">
        <v>0</v>
      </c>
      <c r="I2129" t="s">
        <v>19</v>
      </c>
      <c r="J2129">
        <v>32.4</v>
      </c>
      <c r="K2129" s="1">
        <v>44931</v>
      </c>
      <c r="L2129">
        <v>12</v>
      </c>
      <c r="M2129">
        <v>0.1</v>
      </c>
      <c r="N2129">
        <f>IF(E2129="",Data_Validation!$B$1,E2129)</f>
        <v>58.25</v>
      </c>
      <c r="O2129">
        <f>IF(J2129="",Data_Validation!$B$2,J2129)</f>
        <v>32.4</v>
      </c>
      <c r="P2129">
        <f t="shared" si="297"/>
        <v>2</v>
      </c>
      <c r="Q2129" s="2">
        <f>CustomerData[[#This Row],[avg_order_value_clean]]*CustomerData[[#This Row],[total_orders]]</f>
        <v>699</v>
      </c>
      <c r="R2129" s="2" t="str">
        <f t="shared" si="305"/>
        <v>At Risk</v>
      </c>
      <c r="S2129" s="2" t="str">
        <f t="shared" si="298"/>
        <v>Low Risk</v>
      </c>
      <c r="T2129" s="2" t="str">
        <f t="shared" si="299"/>
        <v>35-44</v>
      </c>
      <c r="U2129" s="1">
        <f t="shared" ca="1" si="300"/>
        <v>1330</v>
      </c>
      <c r="V2129" s="2" t="str">
        <f t="shared" si="301"/>
        <v>Low Loyalty</v>
      </c>
      <c r="W2129" s="2" t="str">
        <f t="shared" si="302"/>
        <v>Legitimate</v>
      </c>
      <c r="X2129" s="2" t="str">
        <f>IF(Q2129&lt;Data_Validation!$B$8,"Low Value",IF(Q2129&lt;Data_Validation!$B$9,"Medium Value","High Value"))</f>
        <v>Low Value</v>
      </c>
      <c r="Y2129" s="2" t="str">
        <f t="shared" si="303"/>
        <v>Stable</v>
      </c>
      <c r="Z2129" s="2" t="str">
        <f t="shared" si="304"/>
        <v>Check Data</v>
      </c>
    </row>
    <row r="2130" spans="1:26" x14ac:dyDescent="0.3">
      <c r="A2130" t="s">
        <v>1913</v>
      </c>
      <c r="B2130">
        <v>19</v>
      </c>
      <c r="C2130" t="s">
        <v>14</v>
      </c>
      <c r="D2130" t="s">
        <v>18</v>
      </c>
      <c r="E2130">
        <v>252.8</v>
      </c>
      <c r="F2130">
        <v>6</v>
      </c>
      <c r="G2130">
        <v>101</v>
      </c>
      <c r="H2130">
        <v>0</v>
      </c>
      <c r="I2130" t="s">
        <v>23</v>
      </c>
      <c r="J2130">
        <v>5.0999999999999996</v>
      </c>
      <c r="K2130" s="1">
        <v>44557</v>
      </c>
      <c r="L2130">
        <v>39</v>
      </c>
      <c r="M2130">
        <v>0.45</v>
      </c>
      <c r="N2130">
        <f>IF(E2130="",Data_Validation!$B$1,E2130)</f>
        <v>252.8</v>
      </c>
      <c r="O2130">
        <f>IF(J2130="",Data_Validation!$B$2,J2130)</f>
        <v>5.0999999999999996</v>
      </c>
      <c r="P2130">
        <f t="shared" si="297"/>
        <v>1</v>
      </c>
      <c r="Q2130" s="2">
        <f>CustomerData[[#This Row],[avg_order_value_clean]]*CustomerData[[#This Row],[total_orders]]</f>
        <v>1516.8000000000002</v>
      </c>
      <c r="R2130" s="2" t="str">
        <f t="shared" si="305"/>
        <v>Inactive</v>
      </c>
      <c r="S2130" s="2" t="str">
        <f t="shared" si="298"/>
        <v>Medium Risk</v>
      </c>
      <c r="T2130" s="2" t="str">
        <f t="shared" si="299"/>
        <v>Under 25</v>
      </c>
      <c r="U2130" s="1">
        <f t="shared" ca="1" si="300"/>
        <v>1704</v>
      </c>
      <c r="V2130" s="2" t="str">
        <f t="shared" si="301"/>
        <v>Low Loyalty</v>
      </c>
      <c r="W2130" s="2" t="str">
        <f t="shared" si="302"/>
        <v>Legitimate</v>
      </c>
      <c r="X2130" s="2" t="str">
        <f>IF(Q2130&lt;Data_Validation!$B$8,"Low Value",IF(Q2130&lt;Data_Validation!$B$9,"Medium Value","High Value"))</f>
        <v>Low Value</v>
      </c>
      <c r="Y2130" s="2" t="str">
        <f t="shared" si="303"/>
        <v>Stable</v>
      </c>
      <c r="Z2130" s="2" t="str">
        <f t="shared" si="304"/>
        <v>Check Data</v>
      </c>
    </row>
    <row r="2131" spans="1:26" x14ac:dyDescent="0.3">
      <c r="A2131" t="s">
        <v>1566</v>
      </c>
      <c r="B2131">
        <v>29</v>
      </c>
      <c r="C2131" t="s">
        <v>21</v>
      </c>
      <c r="D2131" t="s">
        <v>37</v>
      </c>
      <c r="E2131">
        <v>154.1</v>
      </c>
      <c r="F2131">
        <v>10</v>
      </c>
      <c r="G2131">
        <v>260</v>
      </c>
      <c r="H2131">
        <v>0</v>
      </c>
      <c r="I2131" t="s">
        <v>29</v>
      </c>
      <c r="J2131">
        <v>60.6</v>
      </c>
      <c r="K2131" s="1">
        <v>45007</v>
      </c>
      <c r="L2131">
        <v>29</v>
      </c>
      <c r="M2131">
        <v>0.48</v>
      </c>
      <c r="N2131">
        <f>IF(E2131="",Data_Validation!$B$1,E2131)</f>
        <v>154.1</v>
      </c>
      <c r="O2131">
        <f>IF(J2131="",Data_Validation!$B$2,J2131)</f>
        <v>60.6</v>
      </c>
      <c r="P2131">
        <f t="shared" si="297"/>
        <v>2</v>
      </c>
      <c r="Q2131" s="2">
        <f>CustomerData[[#This Row],[avg_order_value_clean]]*CustomerData[[#This Row],[total_orders]]</f>
        <v>1541</v>
      </c>
      <c r="R2131" s="2" t="str">
        <f t="shared" si="305"/>
        <v>Inactive</v>
      </c>
      <c r="S2131" s="2" t="str">
        <f t="shared" si="298"/>
        <v>Medium Risk</v>
      </c>
      <c r="T2131" s="2" t="str">
        <f t="shared" si="299"/>
        <v>25-34</v>
      </c>
      <c r="U2131" s="1">
        <f t="shared" ca="1" si="300"/>
        <v>1254</v>
      </c>
      <c r="V2131" s="2" t="str">
        <f t="shared" si="301"/>
        <v>Low Loyalty</v>
      </c>
      <c r="W2131" s="2" t="str">
        <f t="shared" si="302"/>
        <v>Legitimate</v>
      </c>
      <c r="X2131" s="2" t="str">
        <f>IF(Q2131&lt;Data_Validation!$B$8,"Low Value",IF(Q2131&lt;Data_Validation!$B$9,"Medium Value","High Value"))</f>
        <v>High Value</v>
      </c>
      <c r="Y2131" s="2" t="str">
        <f t="shared" si="303"/>
        <v>High Value - Maintain</v>
      </c>
      <c r="Z2131" s="2" t="str">
        <f t="shared" si="304"/>
        <v>Check Data</v>
      </c>
    </row>
    <row r="2132" spans="1:26" x14ac:dyDescent="0.3">
      <c r="A2132" t="s">
        <v>1914</v>
      </c>
      <c r="B2132">
        <v>39</v>
      </c>
      <c r="C2132" t="s">
        <v>21</v>
      </c>
      <c r="D2132" t="s">
        <v>28</v>
      </c>
      <c r="E2132">
        <v>223.11</v>
      </c>
      <c r="F2132">
        <v>3</v>
      </c>
      <c r="G2132">
        <v>303</v>
      </c>
      <c r="H2132">
        <v>0</v>
      </c>
      <c r="I2132" t="s">
        <v>19</v>
      </c>
      <c r="J2132">
        <v>20.8</v>
      </c>
      <c r="K2132" s="1">
        <v>44121</v>
      </c>
      <c r="L2132">
        <v>58</v>
      </c>
      <c r="M2132">
        <v>0.56000000000000005</v>
      </c>
      <c r="N2132">
        <f>IF(E2132="",Data_Validation!$B$1,E2132)</f>
        <v>223.11</v>
      </c>
      <c r="O2132">
        <f>IF(J2132="",Data_Validation!$B$2,J2132)</f>
        <v>20.8</v>
      </c>
      <c r="P2132">
        <f t="shared" si="297"/>
        <v>1</v>
      </c>
      <c r="Q2132" s="2">
        <f>CustomerData[[#This Row],[avg_order_value_clean]]*CustomerData[[#This Row],[total_orders]]</f>
        <v>669.33</v>
      </c>
      <c r="R2132" s="2" t="str">
        <f t="shared" si="305"/>
        <v>Inactive</v>
      </c>
      <c r="S2132" s="2" t="str">
        <f t="shared" si="298"/>
        <v>High Risk</v>
      </c>
      <c r="T2132" s="2" t="str">
        <f t="shared" si="299"/>
        <v>35-44</v>
      </c>
      <c r="U2132" s="1">
        <f t="shared" ca="1" si="300"/>
        <v>2140</v>
      </c>
      <c r="V2132" s="2" t="str">
        <f t="shared" si="301"/>
        <v>Medium Loyalty</v>
      </c>
      <c r="W2132" s="2" t="str">
        <f t="shared" si="302"/>
        <v>Legitimate</v>
      </c>
      <c r="X2132" s="2" t="str">
        <f>IF(Q2132&lt;Data_Validation!$B$8,"Low Value",IF(Q2132&lt;Data_Validation!$B$9,"Medium Value","High Value"))</f>
        <v>Low Value</v>
      </c>
      <c r="Y2132" s="2" t="str">
        <f t="shared" si="303"/>
        <v>At Risk - Develop</v>
      </c>
      <c r="Z2132" s="2" t="str">
        <f t="shared" si="304"/>
        <v>Check Data</v>
      </c>
    </row>
    <row r="2133" spans="1:26" x14ac:dyDescent="0.3">
      <c r="A2133" t="s">
        <v>1915</v>
      </c>
      <c r="B2133">
        <v>54</v>
      </c>
      <c r="C2133" t="s">
        <v>21</v>
      </c>
      <c r="D2133" t="s">
        <v>50</v>
      </c>
      <c r="E2133">
        <v>116.73</v>
      </c>
      <c r="F2133">
        <v>14</v>
      </c>
      <c r="G2133">
        <v>225</v>
      </c>
      <c r="H2133">
        <v>0</v>
      </c>
      <c r="I2133" t="s">
        <v>16</v>
      </c>
      <c r="J2133">
        <v>3.8</v>
      </c>
      <c r="K2133" s="1">
        <v>45409</v>
      </c>
      <c r="L2133">
        <v>67</v>
      </c>
      <c r="M2133">
        <v>0.27</v>
      </c>
      <c r="N2133">
        <f>IF(E2133="",Data_Validation!$B$1,E2133)</f>
        <v>116.73</v>
      </c>
      <c r="O2133">
        <f>IF(J2133="",Data_Validation!$B$2,J2133)</f>
        <v>3.8</v>
      </c>
      <c r="P2133">
        <f t="shared" si="297"/>
        <v>1</v>
      </c>
      <c r="Q2133" s="2">
        <f>CustomerData[[#This Row],[avg_order_value_clean]]*CustomerData[[#This Row],[total_orders]]</f>
        <v>1634.22</v>
      </c>
      <c r="R2133" s="2" t="str">
        <f t="shared" si="305"/>
        <v>Inactive</v>
      </c>
      <c r="S2133" s="2" t="str">
        <f t="shared" si="298"/>
        <v>Medium Risk</v>
      </c>
      <c r="T2133" s="2" t="str">
        <f t="shared" si="299"/>
        <v>45-54</v>
      </c>
      <c r="U2133" s="1">
        <f t="shared" ca="1" si="300"/>
        <v>852</v>
      </c>
      <c r="V2133" s="2" t="str">
        <f t="shared" si="301"/>
        <v>Medium Loyalty</v>
      </c>
      <c r="W2133" s="2" t="str">
        <f t="shared" si="302"/>
        <v>Legitimate</v>
      </c>
      <c r="X2133" s="2" t="str">
        <f>IF(Q2133&lt;Data_Validation!$B$8,"Low Value",IF(Q2133&lt;Data_Validation!$B$9,"Medium Value","High Value"))</f>
        <v>High Value</v>
      </c>
      <c r="Y2133" s="2" t="str">
        <f t="shared" si="303"/>
        <v>High Value - Maintain</v>
      </c>
      <c r="Z2133" s="2" t="str">
        <f t="shared" si="304"/>
        <v>Check Data</v>
      </c>
    </row>
    <row r="2134" spans="1:26" x14ac:dyDescent="0.3">
      <c r="A2134" t="s">
        <v>1916</v>
      </c>
      <c r="B2134">
        <v>37</v>
      </c>
      <c r="C2134" t="s">
        <v>25</v>
      </c>
      <c r="D2134" t="s">
        <v>28</v>
      </c>
      <c r="E2134">
        <v>327.27999999999997</v>
      </c>
      <c r="F2134">
        <v>10</v>
      </c>
      <c r="G2134">
        <v>347</v>
      </c>
      <c r="H2134">
        <v>0</v>
      </c>
      <c r="I2134" t="s">
        <v>40</v>
      </c>
      <c r="J2134">
        <v>44.5</v>
      </c>
      <c r="K2134" s="1">
        <v>44363</v>
      </c>
      <c r="L2134">
        <v>71</v>
      </c>
      <c r="M2134">
        <v>0.3</v>
      </c>
      <c r="N2134">
        <f>IF(E2134="",Data_Validation!$B$1,E2134)</f>
        <v>327.27999999999997</v>
      </c>
      <c r="O2134">
        <f>IF(J2134="",Data_Validation!$B$2,J2134)</f>
        <v>44.5</v>
      </c>
      <c r="P2134">
        <f t="shared" si="297"/>
        <v>2</v>
      </c>
      <c r="Q2134" s="2">
        <f>CustomerData[[#This Row],[avg_order_value_clean]]*CustomerData[[#This Row],[total_orders]]</f>
        <v>3272.7999999999997</v>
      </c>
      <c r="R2134" s="2" t="str">
        <f t="shared" si="305"/>
        <v>Inactive</v>
      </c>
      <c r="S2134" s="2" t="str">
        <f t="shared" si="298"/>
        <v>Medium Risk</v>
      </c>
      <c r="T2134" s="2" t="str">
        <f t="shared" si="299"/>
        <v>35-44</v>
      </c>
      <c r="U2134" s="1">
        <f t="shared" ca="1" si="300"/>
        <v>1898</v>
      </c>
      <c r="V2134" s="2" t="str">
        <f t="shared" si="301"/>
        <v>High Loyalty</v>
      </c>
      <c r="W2134" s="2" t="str">
        <f t="shared" si="302"/>
        <v>Legitimate</v>
      </c>
      <c r="X2134" s="2" t="str">
        <f>IF(Q2134&lt;Data_Validation!$B$8,"Low Value",IF(Q2134&lt;Data_Validation!$B$9,"Medium Value","High Value"))</f>
        <v>High Value</v>
      </c>
      <c r="Y2134" s="2" t="str">
        <f t="shared" si="303"/>
        <v>High Value - Maintain</v>
      </c>
      <c r="Z2134" s="2" t="str">
        <f t="shared" si="304"/>
        <v>Check Data</v>
      </c>
    </row>
    <row r="2135" spans="1:26" x14ac:dyDescent="0.3">
      <c r="A2135" t="s">
        <v>89</v>
      </c>
      <c r="B2135">
        <v>56</v>
      </c>
      <c r="C2135" t="s">
        <v>14</v>
      </c>
      <c r="D2135" t="s">
        <v>26</v>
      </c>
      <c r="E2135">
        <v>76.28</v>
      </c>
      <c r="F2135">
        <v>9</v>
      </c>
      <c r="G2135">
        <v>174</v>
      </c>
      <c r="H2135">
        <v>0</v>
      </c>
      <c r="I2135" t="s">
        <v>23</v>
      </c>
      <c r="J2135">
        <v>59.7</v>
      </c>
      <c r="K2135" s="1">
        <v>44493</v>
      </c>
      <c r="L2135">
        <v>87</v>
      </c>
      <c r="M2135">
        <v>7.0000000000000007E-2</v>
      </c>
      <c r="N2135">
        <f>IF(E2135="",Data_Validation!$B$1,E2135)</f>
        <v>76.28</v>
      </c>
      <c r="O2135">
        <f>IF(J2135="",Data_Validation!$B$2,J2135)</f>
        <v>59.7</v>
      </c>
      <c r="P2135">
        <f t="shared" si="297"/>
        <v>2</v>
      </c>
      <c r="Q2135" s="2">
        <f>CustomerData[[#This Row],[avg_order_value_clean]]*CustomerData[[#This Row],[total_orders]]</f>
        <v>686.52</v>
      </c>
      <c r="R2135" s="2" t="str">
        <f t="shared" si="305"/>
        <v>Inactive</v>
      </c>
      <c r="S2135" s="2" t="str">
        <f t="shared" si="298"/>
        <v>Low Risk</v>
      </c>
      <c r="T2135" s="2" t="str">
        <f t="shared" si="299"/>
        <v>55+</v>
      </c>
      <c r="U2135" s="1">
        <f t="shared" ca="1" si="300"/>
        <v>1768</v>
      </c>
      <c r="V2135" s="2" t="str">
        <f t="shared" si="301"/>
        <v>High Loyalty</v>
      </c>
      <c r="W2135" s="2" t="str">
        <f t="shared" si="302"/>
        <v>Legitimate</v>
      </c>
      <c r="X2135" s="2" t="str">
        <f>IF(Q2135&lt;Data_Validation!$B$8,"Low Value",IF(Q2135&lt;Data_Validation!$B$9,"Medium Value","High Value"))</f>
        <v>Low Value</v>
      </c>
      <c r="Y2135" s="2" t="str">
        <f t="shared" si="303"/>
        <v>Stable</v>
      </c>
      <c r="Z2135" s="2" t="str">
        <f t="shared" si="304"/>
        <v>Check Data</v>
      </c>
    </row>
    <row r="2136" spans="1:26" x14ac:dyDescent="0.3">
      <c r="A2136" t="s">
        <v>1774</v>
      </c>
      <c r="B2136">
        <v>41</v>
      </c>
      <c r="C2136" t="s">
        <v>21</v>
      </c>
      <c r="D2136" t="s">
        <v>44</v>
      </c>
      <c r="E2136">
        <v>46.35</v>
      </c>
      <c r="F2136">
        <v>13</v>
      </c>
      <c r="G2136">
        <v>87</v>
      </c>
      <c r="H2136">
        <v>0</v>
      </c>
      <c r="I2136" t="s">
        <v>23</v>
      </c>
      <c r="K2136" s="1">
        <v>44956</v>
      </c>
      <c r="L2136">
        <v>77</v>
      </c>
      <c r="M2136">
        <v>0.46</v>
      </c>
      <c r="N2136">
        <f>IF(E2136="",Data_Validation!$B$1,E2136)</f>
        <v>46.35</v>
      </c>
      <c r="O2136">
        <f>IF(J2136="",Data_Validation!$B$2,J2136)</f>
        <v>250</v>
      </c>
      <c r="P2136">
        <f t="shared" si="297"/>
        <v>3</v>
      </c>
      <c r="Q2136" s="2">
        <f>CustomerData[[#This Row],[avg_order_value_clean]]*CustomerData[[#This Row],[total_orders]]</f>
        <v>602.55000000000007</v>
      </c>
      <c r="R2136" s="2" t="str">
        <f t="shared" si="305"/>
        <v>At Risk</v>
      </c>
      <c r="S2136" s="2" t="str">
        <f t="shared" si="298"/>
        <v>Medium Risk</v>
      </c>
      <c r="T2136" s="2" t="str">
        <f t="shared" si="299"/>
        <v>35-44</v>
      </c>
      <c r="U2136" s="1">
        <f t="shared" ca="1" si="300"/>
        <v>1305</v>
      </c>
      <c r="V2136" s="2" t="str">
        <f t="shared" si="301"/>
        <v>High Loyalty</v>
      </c>
      <c r="W2136" s="2" t="str">
        <f t="shared" si="302"/>
        <v>Legitimate</v>
      </c>
      <c r="X2136" s="2" t="str">
        <f>IF(Q2136&lt;Data_Validation!$B$8,"Low Value",IF(Q2136&lt;Data_Validation!$B$9,"Medium Value","High Value"))</f>
        <v>Low Value</v>
      </c>
      <c r="Y2136" s="2" t="str">
        <f t="shared" si="303"/>
        <v>Stable</v>
      </c>
      <c r="Z2136" s="2" t="str">
        <f t="shared" si="304"/>
        <v>Check Data</v>
      </c>
    </row>
    <row r="2137" spans="1:26" x14ac:dyDescent="0.3">
      <c r="A2137" t="s">
        <v>1917</v>
      </c>
      <c r="B2137">
        <v>65</v>
      </c>
      <c r="C2137" t="s">
        <v>14</v>
      </c>
      <c r="D2137" t="s">
        <v>22</v>
      </c>
      <c r="E2137">
        <v>72.709999999999994</v>
      </c>
      <c r="F2137">
        <v>9</v>
      </c>
      <c r="G2137">
        <v>117</v>
      </c>
      <c r="H2137">
        <v>0</v>
      </c>
      <c r="I2137" t="s">
        <v>40</v>
      </c>
      <c r="J2137">
        <v>65.099999999999994</v>
      </c>
      <c r="K2137" s="1">
        <v>45813</v>
      </c>
      <c r="L2137">
        <v>75</v>
      </c>
      <c r="M2137">
        <v>0.12</v>
      </c>
      <c r="N2137">
        <f>IF(E2137="",Data_Validation!$B$1,E2137)</f>
        <v>72.709999999999994</v>
      </c>
      <c r="O2137">
        <f>IF(J2137="",Data_Validation!$B$2,J2137)</f>
        <v>65.099999999999994</v>
      </c>
      <c r="P2137">
        <f t="shared" si="297"/>
        <v>1</v>
      </c>
      <c r="Q2137" s="2">
        <f>CustomerData[[#This Row],[avg_order_value_clean]]*CustomerData[[#This Row],[total_orders]]</f>
        <v>654.39</v>
      </c>
      <c r="R2137" s="2" t="str">
        <f t="shared" si="305"/>
        <v>Inactive</v>
      </c>
      <c r="S2137" s="2" t="str">
        <f t="shared" si="298"/>
        <v>Low Risk</v>
      </c>
      <c r="T2137" s="2" t="str">
        <f t="shared" si="299"/>
        <v>55+</v>
      </c>
      <c r="U2137" s="1">
        <f t="shared" ca="1" si="300"/>
        <v>448</v>
      </c>
      <c r="V2137" s="2" t="str">
        <f t="shared" si="301"/>
        <v>High Loyalty</v>
      </c>
      <c r="W2137" s="2" t="str">
        <f t="shared" si="302"/>
        <v>Legitimate</v>
      </c>
      <c r="X2137" s="2" t="str">
        <f>IF(Q2137&lt;Data_Validation!$B$8,"Low Value",IF(Q2137&lt;Data_Validation!$B$9,"Medium Value","High Value"))</f>
        <v>Low Value</v>
      </c>
      <c r="Y2137" s="2" t="str">
        <f t="shared" si="303"/>
        <v>Stable</v>
      </c>
      <c r="Z2137" s="2" t="str">
        <f t="shared" si="304"/>
        <v>Check Data</v>
      </c>
    </row>
    <row r="2138" spans="1:26" x14ac:dyDescent="0.3">
      <c r="A2138" t="s">
        <v>633</v>
      </c>
      <c r="B2138">
        <v>37</v>
      </c>
      <c r="C2138" t="s">
        <v>14</v>
      </c>
      <c r="D2138" t="s">
        <v>26</v>
      </c>
      <c r="E2138">
        <v>176.1</v>
      </c>
      <c r="F2138">
        <v>11</v>
      </c>
      <c r="G2138">
        <v>279</v>
      </c>
      <c r="H2138">
        <v>0</v>
      </c>
      <c r="I2138" t="s">
        <v>40</v>
      </c>
      <c r="J2138">
        <v>18.899999999999999</v>
      </c>
      <c r="K2138" s="1">
        <v>44723</v>
      </c>
      <c r="L2138">
        <v>25</v>
      </c>
      <c r="M2138">
        <v>0.42</v>
      </c>
      <c r="N2138">
        <f>IF(E2138="",Data_Validation!$B$1,E2138)</f>
        <v>176.1</v>
      </c>
      <c r="O2138">
        <f>IF(J2138="",Data_Validation!$B$2,J2138)</f>
        <v>18.899999999999999</v>
      </c>
      <c r="P2138">
        <f t="shared" si="297"/>
        <v>2</v>
      </c>
      <c r="Q2138" s="2">
        <f>CustomerData[[#This Row],[avg_order_value_clean]]*CustomerData[[#This Row],[total_orders]]</f>
        <v>1937.1</v>
      </c>
      <c r="R2138" s="2" t="str">
        <f t="shared" si="305"/>
        <v>Inactive</v>
      </c>
      <c r="S2138" s="2" t="str">
        <f t="shared" si="298"/>
        <v>Medium Risk</v>
      </c>
      <c r="T2138" s="2" t="str">
        <f t="shared" si="299"/>
        <v>35-44</v>
      </c>
      <c r="U2138" s="1">
        <f t="shared" ca="1" si="300"/>
        <v>1538</v>
      </c>
      <c r="V2138" s="2" t="str">
        <f t="shared" si="301"/>
        <v>Low Loyalty</v>
      </c>
      <c r="W2138" s="2" t="str">
        <f t="shared" si="302"/>
        <v>Legitimate</v>
      </c>
      <c r="X2138" s="2" t="str">
        <f>IF(Q2138&lt;Data_Validation!$B$8,"Low Value",IF(Q2138&lt;Data_Validation!$B$9,"Medium Value","High Value"))</f>
        <v>High Value</v>
      </c>
      <c r="Y2138" s="2" t="str">
        <f t="shared" si="303"/>
        <v>High Value - Maintain</v>
      </c>
      <c r="Z2138" s="2" t="str">
        <f t="shared" si="304"/>
        <v>Check Data</v>
      </c>
    </row>
    <row r="2139" spans="1:26" x14ac:dyDescent="0.3">
      <c r="A2139" t="s">
        <v>1918</v>
      </c>
      <c r="B2139">
        <v>18</v>
      </c>
      <c r="C2139" t="s">
        <v>14</v>
      </c>
      <c r="D2139" t="s">
        <v>50</v>
      </c>
      <c r="F2139">
        <v>13</v>
      </c>
      <c r="G2139">
        <v>140</v>
      </c>
      <c r="H2139">
        <v>0</v>
      </c>
      <c r="I2139" t="s">
        <v>16</v>
      </c>
      <c r="J2139">
        <v>2.1</v>
      </c>
      <c r="K2139" s="1">
        <v>45089</v>
      </c>
      <c r="L2139">
        <v>84</v>
      </c>
      <c r="M2139">
        <v>0.31</v>
      </c>
      <c r="N2139">
        <f>IF(E2139="",Data_Validation!$B$1,E2139)</f>
        <v>250</v>
      </c>
      <c r="O2139">
        <f>IF(J2139="",Data_Validation!$B$2,J2139)</f>
        <v>2.1</v>
      </c>
      <c r="P2139">
        <f t="shared" si="297"/>
        <v>1</v>
      </c>
      <c r="Q2139" s="2">
        <f>CustomerData[[#This Row],[avg_order_value_clean]]*CustomerData[[#This Row],[total_orders]]</f>
        <v>3250</v>
      </c>
      <c r="R2139" s="2" t="str">
        <f t="shared" si="305"/>
        <v>Inactive</v>
      </c>
      <c r="S2139" s="2" t="str">
        <f t="shared" si="298"/>
        <v>Medium Risk</v>
      </c>
      <c r="T2139" s="2" t="str">
        <f t="shared" si="299"/>
        <v>Under 25</v>
      </c>
      <c r="U2139" s="1">
        <f t="shared" ca="1" si="300"/>
        <v>1172</v>
      </c>
      <c r="V2139" s="2" t="str">
        <f t="shared" si="301"/>
        <v>High Loyalty</v>
      </c>
      <c r="W2139" s="2" t="str">
        <f t="shared" si="302"/>
        <v>Legitimate</v>
      </c>
      <c r="X2139" s="2" t="str">
        <f>IF(Q2139&lt;Data_Validation!$B$8,"Low Value",IF(Q2139&lt;Data_Validation!$B$9,"Medium Value","High Value"))</f>
        <v>High Value</v>
      </c>
      <c r="Y2139" s="2" t="str">
        <f t="shared" si="303"/>
        <v>High Value - Maintain</v>
      </c>
      <c r="Z2139" s="2" t="str">
        <f t="shared" si="304"/>
        <v>Check Data</v>
      </c>
    </row>
    <row r="2140" spans="1:26" x14ac:dyDescent="0.3">
      <c r="A2140" t="s">
        <v>179</v>
      </c>
      <c r="B2140">
        <v>18</v>
      </c>
      <c r="C2140" t="s">
        <v>14</v>
      </c>
      <c r="D2140" t="s">
        <v>35</v>
      </c>
      <c r="E2140">
        <v>85.58</v>
      </c>
      <c r="F2140">
        <v>15</v>
      </c>
      <c r="G2140">
        <v>112</v>
      </c>
      <c r="H2140">
        <v>0</v>
      </c>
      <c r="I2140" t="s">
        <v>40</v>
      </c>
      <c r="J2140">
        <v>14.9</v>
      </c>
      <c r="K2140" s="1">
        <v>44440</v>
      </c>
      <c r="L2140">
        <v>49</v>
      </c>
      <c r="M2140">
        <v>0.33</v>
      </c>
      <c r="N2140">
        <f>IF(E2140="",Data_Validation!$B$1,E2140)</f>
        <v>85.58</v>
      </c>
      <c r="O2140">
        <f>IF(J2140="",Data_Validation!$B$2,J2140)</f>
        <v>14.9</v>
      </c>
      <c r="P2140">
        <f t="shared" si="297"/>
        <v>2</v>
      </c>
      <c r="Q2140" s="2">
        <f>CustomerData[[#This Row],[avg_order_value_clean]]*CustomerData[[#This Row],[total_orders]]</f>
        <v>1283.7</v>
      </c>
      <c r="R2140" s="2" t="str">
        <f t="shared" si="305"/>
        <v>Inactive</v>
      </c>
      <c r="S2140" s="2" t="str">
        <f t="shared" si="298"/>
        <v>Medium Risk</v>
      </c>
      <c r="T2140" s="2" t="str">
        <f t="shared" si="299"/>
        <v>Under 25</v>
      </c>
      <c r="U2140" s="1">
        <f t="shared" ca="1" si="300"/>
        <v>1821</v>
      </c>
      <c r="V2140" s="2" t="str">
        <f t="shared" si="301"/>
        <v>Medium Loyalty</v>
      </c>
      <c r="W2140" s="2" t="str">
        <f t="shared" si="302"/>
        <v>Legitimate</v>
      </c>
      <c r="X2140" s="2" t="str">
        <f>IF(Q2140&lt;Data_Validation!$B$8,"Low Value",IF(Q2140&lt;Data_Validation!$B$9,"Medium Value","High Value"))</f>
        <v>Low Value</v>
      </c>
      <c r="Y2140" s="2" t="str">
        <f t="shared" si="303"/>
        <v>Stable</v>
      </c>
      <c r="Z2140" s="2" t="str">
        <f t="shared" si="304"/>
        <v>Check Data</v>
      </c>
    </row>
    <row r="2141" spans="1:26" x14ac:dyDescent="0.3">
      <c r="A2141" t="s">
        <v>1919</v>
      </c>
      <c r="B2141">
        <v>34</v>
      </c>
      <c r="C2141" t="s">
        <v>21</v>
      </c>
      <c r="D2141" t="s">
        <v>28</v>
      </c>
      <c r="E2141">
        <v>66.52</v>
      </c>
      <c r="F2141">
        <v>10</v>
      </c>
      <c r="G2141">
        <v>248</v>
      </c>
      <c r="H2141">
        <v>0</v>
      </c>
      <c r="I2141" t="s">
        <v>23</v>
      </c>
      <c r="J2141">
        <v>58.7</v>
      </c>
      <c r="K2141" s="1">
        <v>45712</v>
      </c>
      <c r="L2141">
        <v>63</v>
      </c>
      <c r="M2141">
        <v>0.65</v>
      </c>
      <c r="N2141">
        <f>IF(E2141="",Data_Validation!$B$1,E2141)</f>
        <v>66.52</v>
      </c>
      <c r="O2141">
        <f>IF(J2141="",Data_Validation!$B$2,J2141)</f>
        <v>58.7</v>
      </c>
      <c r="P2141">
        <f t="shared" si="297"/>
        <v>1</v>
      </c>
      <c r="Q2141" s="2">
        <f>CustomerData[[#This Row],[avg_order_value_clean]]*CustomerData[[#This Row],[total_orders]]</f>
        <v>665.19999999999993</v>
      </c>
      <c r="R2141" s="2" t="str">
        <f t="shared" si="305"/>
        <v>Inactive</v>
      </c>
      <c r="S2141" s="2" t="str">
        <f t="shared" si="298"/>
        <v>High Risk</v>
      </c>
      <c r="T2141" s="2" t="str">
        <f t="shared" si="299"/>
        <v>25-34</v>
      </c>
      <c r="U2141" s="1">
        <f t="shared" ca="1" si="300"/>
        <v>549</v>
      </c>
      <c r="V2141" s="2" t="str">
        <f t="shared" si="301"/>
        <v>Medium Loyalty</v>
      </c>
      <c r="W2141" s="2" t="str">
        <f t="shared" si="302"/>
        <v>Legitimate</v>
      </c>
      <c r="X2141" s="2" t="str">
        <f>IF(Q2141&lt;Data_Validation!$B$8,"Low Value",IF(Q2141&lt;Data_Validation!$B$9,"Medium Value","High Value"))</f>
        <v>Low Value</v>
      </c>
      <c r="Y2141" s="2" t="str">
        <f t="shared" si="303"/>
        <v>At Risk - Develop</v>
      </c>
      <c r="Z2141" s="2" t="str">
        <f t="shared" si="304"/>
        <v>Check Data</v>
      </c>
    </row>
    <row r="2142" spans="1:26" x14ac:dyDescent="0.3">
      <c r="A2142" t="s">
        <v>1920</v>
      </c>
      <c r="B2142">
        <v>76</v>
      </c>
      <c r="C2142" t="s">
        <v>21</v>
      </c>
      <c r="D2142" t="s">
        <v>26</v>
      </c>
      <c r="E2142">
        <v>45.04</v>
      </c>
      <c r="F2142">
        <v>12</v>
      </c>
      <c r="G2142">
        <v>88</v>
      </c>
      <c r="H2142">
        <v>0</v>
      </c>
      <c r="I2142" t="s">
        <v>16</v>
      </c>
      <c r="J2142">
        <v>63.5</v>
      </c>
      <c r="K2142" s="1">
        <v>44265</v>
      </c>
      <c r="L2142">
        <v>27</v>
      </c>
      <c r="M2142">
        <v>0.3</v>
      </c>
      <c r="N2142">
        <f>IF(E2142="",Data_Validation!$B$1,E2142)</f>
        <v>45.04</v>
      </c>
      <c r="O2142">
        <f>IF(J2142="",Data_Validation!$B$2,J2142)</f>
        <v>63.5</v>
      </c>
      <c r="P2142">
        <f t="shared" si="297"/>
        <v>2</v>
      </c>
      <c r="Q2142" s="2">
        <f>CustomerData[[#This Row],[avg_order_value_clean]]*CustomerData[[#This Row],[total_orders]]</f>
        <v>540.48</v>
      </c>
      <c r="R2142" s="2" t="str">
        <f t="shared" si="305"/>
        <v>At Risk</v>
      </c>
      <c r="S2142" s="2" t="str">
        <f t="shared" si="298"/>
        <v>Medium Risk</v>
      </c>
      <c r="T2142" s="2" t="str">
        <f t="shared" si="299"/>
        <v>55+</v>
      </c>
      <c r="U2142" s="1">
        <f t="shared" ca="1" si="300"/>
        <v>1996</v>
      </c>
      <c r="V2142" s="2" t="str">
        <f t="shared" si="301"/>
        <v>Low Loyalty</v>
      </c>
      <c r="W2142" s="2" t="str">
        <f t="shared" si="302"/>
        <v>Legitimate</v>
      </c>
      <c r="X2142" s="2" t="str">
        <f>IF(Q2142&lt;Data_Validation!$B$8,"Low Value",IF(Q2142&lt;Data_Validation!$B$9,"Medium Value","High Value"))</f>
        <v>Low Value</v>
      </c>
      <c r="Y2142" s="2" t="str">
        <f t="shared" si="303"/>
        <v>Stable</v>
      </c>
      <c r="Z2142" s="2" t="str">
        <f t="shared" si="304"/>
        <v>Check Data</v>
      </c>
    </row>
    <row r="2143" spans="1:26" x14ac:dyDescent="0.3">
      <c r="A2143" t="s">
        <v>1921</v>
      </c>
      <c r="B2143">
        <v>18</v>
      </c>
      <c r="C2143" t="s">
        <v>14</v>
      </c>
      <c r="D2143" t="s">
        <v>28</v>
      </c>
      <c r="E2143">
        <v>160.44999999999999</v>
      </c>
      <c r="F2143">
        <v>12</v>
      </c>
      <c r="G2143">
        <v>364</v>
      </c>
      <c r="H2143">
        <v>0</v>
      </c>
      <c r="I2143" t="s">
        <v>40</v>
      </c>
      <c r="J2143">
        <v>86.5</v>
      </c>
      <c r="K2143" s="1">
        <v>45621</v>
      </c>
      <c r="L2143">
        <v>70</v>
      </c>
      <c r="M2143">
        <v>0.36</v>
      </c>
      <c r="N2143">
        <f>IF(E2143="",Data_Validation!$B$1,E2143)</f>
        <v>160.44999999999999</v>
      </c>
      <c r="O2143">
        <f>IF(J2143="",Data_Validation!$B$2,J2143)</f>
        <v>86.5</v>
      </c>
      <c r="P2143">
        <f t="shared" si="297"/>
        <v>2</v>
      </c>
      <c r="Q2143" s="2">
        <f>CustomerData[[#This Row],[avg_order_value_clean]]*CustomerData[[#This Row],[total_orders]]</f>
        <v>1925.3999999999999</v>
      </c>
      <c r="R2143" s="2" t="str">
        <f t="shared" si="305"/>
        <v>Inactive</v>
      </c>
      <c r="S2143" s="2" t="str">
        <f t="shared" si="298"/>
        <v>Medium Risk</v>
      </c>
      <c r="T2143" s="2" t="str">
        <f t="shared" si="299"/>
        <v>Under 25</v>
      </c>
      <c r="U2143" s="1">
        <f t="shared" ca="1" si="300"/>
        <v>640</v>
      </c>
      <c r="V2143" s="2" t="str">
        <f t="shared" si="301"/>
        <v>High Loyalty</v>
      </c>
      <c r="W2143" s="2" t="str">
        <f t="shared" si="302"/>
        <v>Legitimate</v>
      </c>
      <c r="X2143" s="2" t="str">
        <f>IF(Q2143&lt;Data_Validation!$B$8,"Low Value",IF(Q2143&lt;Data_Validation!$B$9,"Medium Value","High Value"))</f>
        <v>High Value</v>
      </c>
      <c r="Y2143" s="2" t="str">
        <f t="shared" si="303"/>
        <v>High Value - Maintain</v>
      </c>
      <c r="Z2143" s="2" t="str">
        <f t="shared" si="304"/>
        <v>Check Data</v>
      </c>
    </row>
    <row r="2144" spans="1:26" x14ac:dyDescent="0.3">
      <c r="A2144" t="s">
        <v>1922</v>
      </c>
      <c r="B2144">
        <v>70</v>
      </c>
      <c r="C2144" t="s">
        <v>14</v>
      </c>
      <c r="D2144" t="s">
        <v>44</v>
      </c>
      <c r="F2144">
        <v>11</v>
      </c>
      <c r="G2144">
        <v>308</v>
      </c>
      <c r="H2144">
        <v>0</v>
      </c>
      <c r="I2144" t="s">
        <v>16</v>
      </c>
      <c r="J2144">
        <v>6.2</v>
      </c>
      <c r="K2144" s="1">
        <v>44060</v>
      </c>
      <c r="L2144">
        <v>70</v>
      </c>
      <c r="M2144">
        <v>0.39</v>
      </c>
      <c r="N2144">
        <f>IF(E2144="",Data_Validation!$B$1,E2144)</f>
        <v>250</v>
      </c>
      <c r="O2144">
        <f>IF(J2144="",Data_Validation!$B$2,J2144)</f>
        <v>6.2</v>
      </c>
      <c r="P2144">
        <f t="shared" si="297"/>
        <v>1</v>
      </c>
      <c r="Q2144" s="2">
        <f>CustomerData[[#This Row],[avg_order_value_clean]]*CustomerData[[#This Row],[total_orders]]</f>
        <v>2750</v>
      </c>
      <c r="R2144" s="2" t="str">
        <f t="shared" si="305"/>
        <v>Inactive</v>
      </c>
      <c r="S2144" s="2" t="str">
        <f t="shared" si="298"/>
        <v>Medium Risk</v>
      </c>
      <c r="T2144" s="2" t="str">
        <f t="shared" si="299"/>
        <v>55+</v>
      </c>
      <c r="U2144" s="1">
        <f t="shared" ca="1" si="300"/>
        <v>2201</v>
      </c>
      <c r="V2144" s="2" t="str">
        <f t="shared" si="301"/>
        <v>High Loyalty</v>
      </c>
      <c r="W2144" s="2" t="str">
        <f t="shared" si="302"/>
        <v>Legitimate</v>
      </c>
      <c r="X2144" s="2" t="str">
        <f>IF(Q2144&lt;Data_Validation!$B$8,"Low Value",IF(Q2144&lt;Data_Validation!$B$9,"Medium Value","High Value"))</f>
        <v>High Value</v>
      </c>
      <c r="Y2144" s="2" t="str">
        <f t="shared" si="303"/>
        <v>High Value - Maintain</v>
      </c>
      <c r="Z2144" s="2" t="str">
        <f t="shared" si="304"/>
        <v>Check Data</v>
      </c>
    </row>
    <row r="2145" spans="1:26" x14ac:dyDescent="0.3">
      <c r="A2145" t="s">
        <v>1177</v>
      </c>
      <c r="B2145">
        <v>69</v>
      </c>
      <c r="C2145" t="s">
        <v>14</v>
      </c>
      <c r="D2145" t="s">
        <v>35</v>
      </c>
      <c r="E2145">
        <v>15.83</v>
      </c>
      <c r="F2145">
        <v>14</v>
      </c>
      <c r="G2145">
        <v>219</v>
      </c>
      <c r="H2145">
        <v>0</v>
      </c>
      <c r="I2145" t="s">
        <v>16</v>
      </c>
      <c r="J2145">
        <v>95.3</v>
      </c>
      <c r="K2145" s="1">
        <v>45809</v>
      </c>
      <c r="L2145">
        <v>58</v>
      </c>
      <c r="M2145">
        <v>0.06</v>
      </c>
      <c r="N2145">
        <f>IF(E2145="",Data_Validation!$B$1,E2145)</f>
        <v>15.83</v>
      </c>
      <c r="O2145">
        <f>IF(J2145="",Data_Validation!$B$2,J2145)</f>
        <v>95.3</v>
      </c>
      <c r="P2145">
        <f t="shared" si="297"/>
        <v>2</v>
      </c>
      <c r="Q2145" s="2">
        <f>CustomerData[[#This Row],[avg_order_value_clean]]*CustomerData[[#This Row],[total_orders]]</f>
        <v>221.62</v>
      </c>
      <c r="R2145" s="2" t="str">
        <f t="shared" si="305"/>
        <v>Inactive</v>
      </c>
      <c r="S2145" s="2" t="str">
        <f t="shared" si="298"/>
        <v>Low Risk</v>
      </c>
      <c r="T2145" s="2" t="str">
        <f t="shared" si="299"/>
        <v>55+</v>
      </c>
      <c r="U2145" s="1">
        <f t="shared" ca="1" si="300"/>
        <v>452</v>
      </c>
      <c r="V2145" s="2" t="str">
        <f t="shared" si="301"/>
        <v>Medium Loyalty</v>
      </c>
      <c r="W2145" s="2" t="str">
        <f t="shared" si="302"/>
        <v>Legitimate</v>
      </c>
      <c r="X2145" s="2" t="str">
        <f>IF(Q2145&lt;Data_Validation!$B$8,"Low Value",IF(Q2145&lt;Data_Validation!$B$9,"Medium Value","High Value"))</f>
        <v>Low Value</v>
      </c>
      <c r="Y2145" s="2" t="str">
        <f t="shared" si="303"/>
        <v>Stable</v>
      </c>
      <c r="Z2145" s="2" t="str">
        <f t="shared" si="304"/>
        <v>Check Data</v>
      </c>
    </row>
    <row r="2146" spans="1:26" x14ac:dyDescent="0.3">
      <c r="A2146" t="s">
        <v>1923</v>
      </c>
      <c r="B2146">
        <v>62</v>
      </c>
      <c r="C2146" t="s">
        <v>14</v>
      </c>
      <c r="D2146" t="s">
        <v>26</v>
      </c>
      <c r="E2146">
        <v>106.43</v>
      </c>
      <c r="F2146">
        <v>2</v>
      </c>
      <c r="G2146">
        <v>50</v>
      </c>
      <c r="H2146">
        <v>0</v>
      </c>
      <c r="I2146" t="s">
        <v>19</v>
      </c>
      <c r="J2146">
        <v>52.2</v>
      </c>
      <c r="K2146" s="1">
        <v>44748</v>
      </c>
      <c r="L2146">
        <v>9</v>
      </c>
      <c r="M2146">
        <v>0.32</v>
      </c>
      <c r="N2146">
        <f>IF(E2146="",Data_Validation!$B$1,E2146)</f>
        <v>106.43</v>
      </c>
      <c r="O2146">
        <f>IF(J2146="",Data_Validation!$B$2,J2146)</f>
        <v>52.2</v>
      </c>
      <c r="P2146">
        <f t="shared" si="297"/>
        <v>1</v>
      </c>
      <c r="Q2146" s="2">
        <f>CustomerData[[#This Row],[avg_order_value_clean]]*CustomerData[[#This Row],[total_orders]]</f>
        <v>212.86</v>
      </c>
      <c r="R2146" s="2" t="str">
        <f t="shared" si="305"/>
        <v>At Risk</v>
      </c>
      <c r="S2146" s="2" t="str">
        <f t="shared" si="298"/>
        <v>Medium Risk</v>
      </c>
      <c r="T2146" s="2" t="str">
        <f t="shared" si="299"/>
        <v>55+</v>
      </c>
      <c r="U2146" s="1">
        <f t="shared" ca="1" si="300"/>
        <v>1513</v>
      </c>
      <c r="V2146" s="2" t="str">
        <f t="shared" si="301"/>
        <v>Low Loyalty</v>
      </c>
      <c r="W2146" s="2" t="str">
        <f t="shared" si="302"/>
        <v>Legitimate</v>
      </c>
      <c r="X2146" s="2" t="str">
        <f>IF(Q2146&lt;Data_Validation!$B$8,"Low Value",IF(Q2146&lt;Data_Validation!$B$9,"Medium Value","High Value"))</f>
        <v>Low Value</v>
      </c>
      <c r="Y2146" s="2" t="str">
        <f t="shared" si="303"/>
        <v>Stable</v>
      </c>
      <c r="Z2146" s="2" t="str">
        <f t="shared" si="304"/>
        <v>Check Data</v>
      </c>
    </row>
    <row r="2147" spans="1:26" x14ac:dyDescent="0.3">
      <c r="A2147" t="s">
        <v>1924</v>
      </c>
      <c r="B2147">
        <v>47</v>
      </c>
      <c r="C2147" t="s">
        <v>25</v>
      </c>
      <c r="D2147" t="s">
        <v>28</v>
      </c>
      <c r="E2147">
        <v>120.32</v>
      </c>
      <c r="F2147">
        <v>7</v>
      </c>
      <c r="G2147">
        <v>174</v>
      </c>
      <c r="H2147">
        <v>0</v>
      </c>
      <c r="I2147" t="s">
        <v>40</v>
      </c>
      <c r="J2147">
        <v>24.6</v>
      </c>
      <c r="K2147" s="1">
        <v>44955</v>
      </c>
      <c r="L2147">
        <v>85</v>
      </c>
      <c r="M2147">
        <v>0.13</v>
      </c>
      <c r="N2147">
        <f>IF(E2147="",Data_Validation!$B$1,E2147)</f>
        <v>120.32</v>
      </c>
      <c r="O2147">
        <f>IF(J2147="",Data_Validation!$B$2,J2147)</f>
        <v>24.6</v>
      </c>
      <c r="P2147">
        <f t="shared" si="297"/>
        <v>2</v>
      </c>
      <c r="Q2147" s="2">
        <f>CustomerData[[#This Row],[avg_order_value_clean]]*CustomerData[[#This Row],[total_orders]]</f>
        <v>842.24</v>
      </c>
      <c r="R2147" s="2" t="str">
        <f t="shared" si="305"/>
        <v>Inactive</v>
      </c>
      <c r="S2147" s="2" t="str">
        <f t="shared" si="298"/>
        <v>Low Risk</v>
      </c>
      <c r="T2147" s="2" t="str">
        <f t="shared" si="299"/>
        <v>45-54</v>
      </c>
      <c r="U2147" s="1">
        <f t="shared" ca="1" si="300"/>
        <v>1306</v>
      </c>
      <c r="V2147" s="2" t="str">
        <f t="shared" si="301"/>
        <v>High Loyalty</v>
      </c>
      <c r="W2147" s="2" t="str">
        <f t="shared" si="302"/>
        <v>Legitimate</v>
      </c>
      <c r="X2147" s="2" t="str">
        <f>IF(Q2147&lt;Data_Validation!$B$8,"Low Value",IF(Q2147&lt;Data_Validation!$B$9,"Medium Value","High Value"))</f>
        <v>Low Value</v>
      </c>
      <c r="Y2147" s="2" t="str">
        <f t="shared" si="303"/>
        <v>Stable</v>
      </c>
      <c r="Z2147" s="2" t="str">
        <f t="shared" si="304"/>
        <v>Check Data</v>
      </c>
    </row>
    <row r="2148" spans="1:26" x14ac:dyDescent="0.3">
      <c r="A2148" t="s">
        <v>1925</v>
      </c>
      <c r="B2148">
        <v>58</v>
      </c>
      <c r="C2148" t="s">
        <v>25</v>
      </c>
      <c r="D2148" t="s">
        <v>35</v>
      </c>
      <c r="E2148">
        <v>179.6</v>
      </c>
      <c r="F2148">
        <v>4</v>
      </c>
      <c r="G2148">
        <v>208</v>
      </c>
      <c r="H2148">
        <v>0</v>
      </c>
      <c r="I2148" t="s">
        <v>19</v>
      </c>
      <c r="J2148">
        <v>36.5</v>
      </c>
      <c r="K2148" s="1">
        <v>44319</v>
      </c>
      <c r="L2148">
        <v>82</v>
      </c>
      <c r="M2148">
        <v>0.16</v>
      </c>
      <c r="N2148">
        <f>IF(E2148="",Data_Validation!$B$1,E2148)</f>
        <v>179.6</v>
      </c>
      <c r="O2148">
        <f>IF(J2148="",Data_Validation!$B$2,J2148)</f>
        <v>36.5</v>
      </c>
      <c r="P2148">
        <f t="shared" si="297"/>
        <v>1</v>
      </c>
      <c r="Q2148" s="2">
        <f>CustomerData[[#This Row],[avg_order_value_clean]]*CustomerData[[#This Row],[total_orders]]</f>
        <v>718.4</v>
      </c>
      <c r="R2148" s="2" t="str">
        <f t="shared" si="305"/>
        <v>Inactive</v>
      </c>
      <c r="S2148" s="2" t="str">
        <f t="shared" si="298"/>
        <v>Low Risk</v>
      </c>
      <c r="T2148" s="2" t="str">
        <f t="shared" si="299"/>
        <v>55+</v>
      </c>
      <c r="U2148" s="1">
        <f t="shared" ca="1" si="300"/>
        <v>1942</v>
      </c>
      <c r="V2148" s="2" t="str">
        <f t="shared" si="301"/>
        <v>High Loyalty</v>
      </c>
      <c r="W2148" s="2" t="str">
        <f t="shared" si="302"/>
        <v>Legitimate</v>
      </c>
      <c r="X2148" s="2" t="str">
        <f>IF(Q2148&lt;Data_Validation!$B$8,"Low Value",IF(Q2148&lt;Data_Validation!$B$9,"Medium Value","High Value"))</f>
        <v>Low Value</v>
      </c>
      <c r="Y2148" s="2" t="str">
        <f t="shared" si="303"/>
        <v>Stable</v>
      </c>
      <c r="Z2148" s="2" t="str">
        <f t="shared" si="304"/>
        <v>Check Data</v>
      </c>
    </row>
    <row r="2149" spans="1:26" x14ac:dyDescent="0.3">
      <c r="A2149" t="s">
        <v>383</v>
      </c>
      <c r="B2149">
        <v>64</v>
      </c>
      <c r="C2149" t="s">
        <v>14</v>
      </c>
      <c r="D2149" t="s">
        <v>18</v>
      </c>
      <c r="E2149">
        <v>68.040000000000006</v>
      </c>
      <c r="F2149">
        <v>14</v>
      </c>
      <c r="G2149">
        <v>116</v>
      </c>
      <c r="H2149">
        <v>0</v>
      </c>
      <c r="I2149" t="s">
        <v>23</v>
      </c>
      <c r="J2149">
        <v>5.6</v>
      </c>
      <c r="K2149" s="1">
        <v>45280</v>
      </c>
      <c r="L2149">
        <v>1</v>
      </c>
      <c r="M2149">
        <v>0.42</v>
      </c>
      <c r="N2149">
        <f>IF(E2149="",Data_Validation!$B$1,E2149)</f>
        <v>68.040000000000006</v>
      </c>
      <c r="O2149">
        <f>IF(J2149="",Data_Validation!$B$2,J2149)</f>
        <v>5.6</v>
      </c>
      <c r="P2149">
        <f t="shared" si="297"/>
        <v>2</v>
      </c>
      <c r="Q2149" s="2">
        <f>CustomerData[[#This Row],[avg_order_value_clean]]*CustomerData[[#This Row],[total_orders]]</f>
        <v>952.56000000000006</v>
      </c>
      <c r="R2149" s="2" t="str">
        <f t="shared" si="305"/>
        <v>Inactive</v>
      </c>
      <c r="S2149" s="2" t="str">
        <f t="shared" si="298"/>
        <v>Medium Risk</v>
      </c>
      <c r="T2149" s="2" t="str">
        <f t="shared" si="299"/>
        <v>55+</v>
      </c>
      <c r="U2149" s="1">
        <f t="shared" ca="1" si="300"/>
        <v>981</v>
      </c>
      <c r="V2149" s="2" t="str">
        <f t="shared" si="301"/>
        <v>Low Loyalty</v>
      </c>
      <c r="W2149" s="2" t="str">
        <f t="shared" si="302"/>
        <v>Legitimate</v>
      </c>
      <c r="X2149" s="2" t="str">
        <f>IF(Q2149&lt;Data_Validation!$B$8,"Low Value",IF(Q2149&lt;Data_Validation!$B$9,"Medium Value","High Value"))</f>
        <v>Low Value</v>
      </c>
      <c r="Y2149" s="2" t="str">
        <f t="shared" si="303"/>
        <v>Stable</v>
      </c>
      <c r="Z2149" s="2" t="str">
        <f t="shared" si="304"/>
        <v>Check Data</v>
      </c>
    </row>
    <row r="2150" spans="1:26" x14ac:dyDescent="0.3">
      <c r="A2150" t="s">
        <v>1926</v>
      </c>
      <c r="B2150">
        <v>20</v>
      </c>
      <c r="C2150" t="s">
        <v>14</v>
      </c>
      <c r="D2150" t="s">
        <v>52</v>
      </c>
      <c r="E2150">
        <v>140.19999999999999</v>
      </c>
      <c r="F2150">
        <v>4</v>
      </c>
      <c r="G2150">
        <v>312</v>
      </c>
      <c r="H2150">
        <v>0</v>
      </c>
      <c r="I2150" t="s">
        <v>16</v>
      </c>
      <c r="J2150">
        <v>11</v>
      </c>
      <c r="K2150" s="1">
        <v>44726</v>
      </c>
      <c r="L2150">
        <v>76</v>
      </c>
      <c r="M2150">
        <v>0.19</v>
      </c>
      <c r="N2150">
        <f>IF(E2150="",Data_Validation!$B$1,E2150)</f>
        <v>140.19999999999999</v>
      </c>
      <c r="O2150">
        <f>IF(J2150="",Data_Validation!$B$2,J2150)</f>
        <v>11</v>
      </c>
      <c r="P2150">
        <f t="shared" si="297"/>
        <v>1</v>
      </c>
      <c r="Q2150" s="2">
        <f>CustomerData[[#This Row],[avg_order_value_clean]]*CustomerData[[#This Row],[total_orders]]</f>
        <v>560.79999999999995</v>
      </c>
      <c r="R2150" s="2" t="str">
        <f t="shared" si="305"/>
        <v>Inactive</v>
      </c>
      <c r="S2150" s="2" t="str">
        <f t="shared" si="298"/>
        <v>Low Risk</v>
      </c>
      <c r="T2150" s="2" t="str">
        <f t="shared" si="299"/>
        <v>Under 25</v>
      </c>
      <c r="U2150" s="1">
        <f t="shared" ca="1" si="300"/>
        <v>1535</v>
      </c>
      <c r="V2150" s="2" t="str">
        <f t="shared" si="301"/>
        <v>High Loyalty</v>
      </c>
      <c r="W2150" s="2" t="str">
        <f t="shared" si="302"/>
        <v>Legitimate</v>
      </c>
      <c r="X2150" s="2" t="str">
        <f>IF(Q2150&lt;Data_Validation!$B$8,"Low Value",IF(Q2150&lt;Data_Validation!$B$9,"Medium Value","High Value"))</f>
        <v>Low Value</v>
      </c>
      <c r="Y2150" s="2" t="str">
        <f t="shared" si="303"/>
        <v>Stable</v>
      </c>
      <c r="Z2150" s="2" t="str">
        <f t="shared" si="304"/>
        <v>Check Data</v>
      </c>
    </row>
    <row r="2151" spans="1:26" x14ac:dyDescent="0.3">
      <c r="A2151" t="s">
        <v>1263</v>
      </c>
      <c r="B2151">
        <v>63</v>
      </c>
      <c r="C2151" t="s">
        <v>25</v>
      </c>
      <c r="D2151" t="s">
        <v>18</v>
      </c>
      <c r="E2151">
        <v>144.09</v>
      </c>
      <c r="F2151">
        <v>11</v>
      </c>
      <c r="G2151">
        <v>312</v>
      </c>
      <c r="H2151">
        <v>0</v>
      </c>
      <c r="I2151" t="s">
        <v>23</v>
      </c>
      <c r="J2151">
        <v>88.2</v>
      </c>
      <c r="K2151" s="1">
        <v>44846</v>
      </c>
      <c r="L2151">
        <v>65</v>
      </c>
      <c r="M2151">
        <v>0.38</v>
      </c>
      <c r="N2151">
        <f>IF(E2151="",Data_Validation!$B$1,E2151)</f>
        <v>144.09</v>
      </c>
      <c r="O2151">
        <f>IF(J2151="",Data_Validation!$B$2,J2151)</f>
        <v>88.2</v>
      </c>
      <c r="P2151">
        <f t="shared" si="297"/>
        <v>2</v>
      </c>
      <c r="Q2151" s="2">
        <f>CustomerData[[#This Row],[avg_order_value_clean]]*CustomerData[[#This Row],[total_orders]]</f>
        <v>1584.99</v>
      </c>
      <c r="R2151" s="2" t="str">
        <f t="shared" si="305"/>
        <v>Inactive</v>
      </c>
      <c r="S2151" s="2" t="str">
        <f t="shared" si="298"/>
        <v>Medium Risk</v>
      </c>
      <c r="T2151" s="2" t="str">
        <f t="shared" si="299"/>
        <v>55+</v>
      </c>
      <c r="U2151" s="1">
        <f t="shared" ca="1" si="300"/>
        <v>1415</v>
      </c>
      <c r="V2151" s="2" t="str">
        <f t="shared" si="301"/>
        <v>Medium Loyalty</v>
      </c>
      <c r="W2151" s="2" t="str">
        <f t="shared" si="302"/>
        <v>Legitimate</v>
      </c>
      <c r="X2151" s="2" t="str">
        <f>IF(Q2151&lt;Data_Validation!$B$8,"Low Value",IF(Q2151&lt;Data_Validation!$B$9,"Medium Value","High Value"))</f>
        <v>High Value</v>
      </c>
      <c r="Y2151" s="2" t="str">
        <f t="shared" si="303"/>
        <v>High Value - Maintain</v>
      </c>
      <c r="Z2151" s="2" t="str">
        <f t="shared" si="304"/>
        <v>Check Data</v>
      </c>
    </row>
    <row r="2152" spans="1:26" x14ac:dyDescent="0.3">
      <c r="A2152" t="s">
        <v>1927</v>
      </c>
      <c r="B2152">
        <v>72</v>
      </c>
      <c r="C2152" t="s">
        <v>21</v>
      </c>
      <c r="D2152" t="s">
        <v>22</v>
      </c>
      <c r="E2152">
        <v>336.67</v>
      </c>
      <c r="F2152">
        <v>8</v>
      </c>
      <c r="G2152">
        <v>290</v>
      </c>
      <c r="H2152">
        <v>0</v>
      </c>
      <c r="I2152" t="s">
        <v>16</v>
      </c>
      <c r="J2152">
        <v>10.6</v>
      </c>
      <c r="K2152" s="1">
        <v>45157</v>
      </c>
      <c r="L2152">
        <v>92</v>
      </c>
      <c r="M2152">
        <v>0.06</v>
      </c>
      <c r="N2152">
        <f>IF(E2152="",Data_Validation!$B$1,E2152)</f>
        <v>336.67</v>
      </c>
      <c r="O2152">
        <f>IF(J2152="",Data_Validation!$B$2,J2152)</f>
        <v>10.6</v>
      </c>
      <c r="P2152">
        <f t="shared" si="297"/>
        <v>1</v>
      </c>
      <c r="Q2152" s="2">
        <f>CustomerData[[#This Row],[avg_order_value_clean]]*CustomerData[[#This Row],[total_orders]]</f>
        <v>2693.36</v>
      </c>
      <c r="R2152" s="2" t="str">
        <f t="shared" si="305"/>
        <v>Inactive</v>
      </c>
      <c r="S2152" s="2" t="str">
        <f t="shared" si="298"/>
        <v>Low Risk</v>
      </c>
      <c r="T2152" s="2" t="str">
        <f t="shared" si="299"/>
        <v>55+</v>
      </c>
      <c r="U2152" s="1">
        <f t="shared" ca="1" si="300"/>
        <v>1104</v>
      </c>
      <c r="V2152" s="2" t="str">
        <f t="shared" si="301"/>
        <v>High Loyalty</v>
      </c>
      <c r="W2152" s="2" t="str">
        <f t="shared" si="302"/>
        <v>Legitimate</v>
      </c>
      <c r="X2152" s="2" t="str">
        <f>IF(Q2152&lt;Data_Validation!$B$8,"Low Value",IF(Q2152&lt;Data_Validation!$B$9,"Medium Value","High Value"))</f>
        <v>High Value</v>
      </c>
      <c r="Y2152" s="2" t="str">
        <f t="shared" si="303"/>
        <v>High Value - Maintain</v>
      </c>
      <c r="Z2152" s="2" t="str">
        <f t="shared" si="304"/>
        <v>Check Data</v>
      </c>
    </row>
    <row r="2153" spans="1:26" x14ac:dyDescent="0.3">
      <c r="A2153" t="s">
        <v>1928</v>
      </c>
      <c r="B2153">
        <v>28</v>
      </c>
      <c r="C2153" t="s">
        <v>21</v>
      </c>
      <c r="D2153" t="s">
        <v>50</v>
      </c>
      <c r="E2153">
        <v>74.75</v>
      </c>
      <c r="F2153">
        <v>10</v>
      </c>
      <c r="G2153">
        <v>85</v>
      </c>
      <c r="H2153">
        <v>0</v>
      </c>
      <c r="I2153" t="s">
        <v>40</v>
      </c>
      <c r="J2153">
        <v>5.6</v>
      </c>
      <c r="K2153" s="1">
        <v>44412</v>
      </c>
      <c r="L2153">
        <v>24</v>
      </c>
      <c r="M2153">
        <v>0.19</v>
      </c>
      <c r="N2153">
        <f>IF(E2153="",Data_Validation!$B$1,E2153)</f>
        <v>74.75</v>
      </c>
      <c r="O2153">
        <f>IF(J2153="",Data_Validation!$B$2,J2153)</f>
        <v>5.6</v>
      </c>
      <c r="P2153">
        <f t="shared" si="297"/>
        <v>1</v>
      </c>
      <c r="Q2153" s="2">
        <f>CustomerData[[#This Row],[avg_order_value_clean]]*CustomerData[[#This Row],[total_orders]]</f>
        <v>747.5</v>
      </c>
      <c r="R2153" s="2" t="str">
        <f t="shared" si="305"/>
        <v>At Risk</v>
      </c>
      <c r="S2153" s="2" t="str">
        <f t="shared" si="298"/>
        <v>Low Risk</v>
      </c>
      <c r="T2153" s="2" t="str">
        <f t="shared" si="299"/>
        <v>25-34</v>
      </c>
      <c r="U2153" s="1">
        <f t="shared" ca="1" si="300"/>
        <v>1849</v>
      </c>
      <c r="V2153" s="2" t="str">
        <f t="shared" si="301"/>
        <v>Low Loyalty</v>
      </c>
      <c r="W2153" s="2" t="str">
        <f t="shared" si="302"/>
        <v>Legitimate</v>
      </c>
      <c r="X2153" s="2" t="str">
        <f>IF(Q2153&lt;Data_Validation!$B$8,"Low Value",IF(Q2153&lt;Data_Validation!$B$9,"Medium Value","High Value"))</f>
        <v>Low Value</v>
      </c>
      <c r="Y2153" s="2" t="str">
        <f t="shared" si="303"/>
        <v>Stable</v>
      </c>
      <c r="Z2153" s="2" t="str">
        <f t="shared" si="304"/>
        <v>Check Data</v>
      </c>
    </row>
    <row r="2154" spans="1:26" x14ac:dyDescent="0.3">
      <c r="A2154" t="s">
        <v>1929</v>
      </c>
      <c r="B2154">
        <v>41</v>
      </c>
      <c r="C2154" t="s">
        <v>14</v>
      </c>
      <c r="D2154" t="s">
        <v>37</v>
      </c>
      <c r="E2154">
        <v>90.25</v>
      </c>
      <c r="F2154">
        <v>16</v>
      </c>
      <c r="G2154">
        <v>134</v>
      </c>
      <c r="H2154">
        <v>0</v>
      </c>
      <c r="I2154" t="s">
        <v>29</v>
      </c>
      <c r="J2154">
        <v>59.8</v>
      </c>
      <c r="K2154" s="1">
        <v>45360</v>
      </c>
      <c r="L2154">
        <v>19</v>
      </c>
      <c r="M2154">
        <v>0.43</v>
      </c>
      <c r="N2154">
        <f>IF(E2154="",Data_Validation!$B$1,E2154)</f>
        <v>90.25</v>
      </c>
      <c r="O2154">
        <f>IF(J2154="",Data_Validation!$B$2,J2154)</f>
        <v>59.8</v>
      </c>
      <c r="P2154">
        <f t="shared" si="297"/>
        <v>1</v>
      </c>
      <c r="Q2154" s="2">
        <f>CustomerData[[#This Row],[avg_order_value_clean]]*CustomerData[[#This Row],[total_orders]]</f>
        <v>1444</v>
      </c>
      <c r="R2154" s="2" t="str">
        <f t="shared" si="305"/>
        <v>Inactive</v>
      </c>
      <c r="S2154" s="2" t="str">
        <f t="shared" si="298"/>
        <v>Medium Risk</v>
      </c>
      <c r="T2154" s="2" t="str">
        <f t="shared" si="299"/>
        <v>35-44</v>
      </c>
      <c r="U2154" s="1">
        <f t="shared" ca="1" si="300"/>
        <v>901</v>
      </c>
      <c r="V2154" s="2" t="str">
        <f t="shared" si="301"/>
        <v>Low Loyalty</v>
      </c>
      <c r="W2154" s="2" t="str">
        <f t="shared" si="302"/>
        <v>Legitimate</v>
      </c>
      <c r="X2154" s="2" t="str">
        <f>IF(Q2154&lt;Data_Validation!$B$8,"Low Value",IF(Q2154&lt;Data_Validation!$B$9,"Medium Value","High Value"))</f>
        <v>Low Value</v>
      </c>
      <c r="Y2154" s="2" t="str">
        <f t="shared" si="303"/>
        <v>Stable</v>
      </c>
      <c r="Z2154" s="2" t="str">
        <f t="shared" si="304"/>
        <v>Check Data</v>
      </c>
    </row>
    <row r="2155" spans="1:26" x14ac:dyDescent="0.3">
      <c r="A2155" t="s">
        <v>395</v>
      </c>
      <c r="B2155">
        <v>39</v>
      </c>
      <c r="C2155" t="s">
        <v>14</v>
      </c>
      <c r="D2155" t="s">
        <v>52</v>
      </c>
      <c r="F2155">
        <v>7</v>
      </c>
      <c r="G2155">
        <v>308</v>
      </c>
      <c r="H2155">
        <v>0</v>
      </c>
      <c r="I2155" t="s">
        <v>40</v>
      </c>
      <c r="J2155">
        <v>38.299999999999997</v>
      </c>
      <c r="K2155" s="1">
        <v>45765</v>
      </c>
      <c r="L2155">
        <v>14</v>
      </c>
      <c r="M2155">
        <v>0.12</v>
      </c>
      <c r="N2155">
        <f>IF(E2155="",Data_Validation!$B$1,E2155)</f>
        <v>250</v>
      </c>
      <c r="O2155">
        <f>IF(J2155="",Data_Validation!$B$2,J2155)</f>
        <v>38.299999999999997</v>
      </c>
      <c r="P2155">
        <f t="shared" si="297"/>
        <v>2</v>
      </c>
      <c r="Q2155" s="2">
        <f>CustomerData[[#This Row],[avg_order_value_clean]]*CustomerData[[#This Row],[total_orders]]</f>
        <v>1750</v>
      </c>
      <c r="R2155" s="2" t="str">
        <f t="shared" si="305"/>
        <v>Inactive</v>
      </c>
      <c r="S2155" s="2" t="str">
        <f t="shared" si="298"/>
        <v>Low Risk</v>
      </c>
      <c r="T2155" s="2" t="str">
        <f t="shared" si="299"/>
        <v>35-44</v>
      </c>
      <c r="U2155" s="1">
        <f t="shared" ca="1" si="300"/>
        <v>496</v>
      </c>
      <c r="V2155" s="2" t="str">
        <f t="shared" si="301"/>
        <v>Low Loyalty</v>
      </c>
      <c r="W2155" s="2" t="str">
        <f t="shared" si="302"/>
        <v>Legitimate</v>
      </c>
      <c r="X2155" s="2" t="str">
        <f>IF(Q2155&lt;Data_Validation!$B$8,"Low Value",IF(Q2155&lt;Data_Validation!$B$9,"Medium Value","High Value"))</f>
        <v>High Value</v>
      </c>
      <c r="Y2155" s="2" t="str">
        <f t="shared" si="303"/>
        <v>High Value - Maintain</v>
      </c>
      <c r="Z2155" s="2" t="str">
        <f t="shared" si="304"/>
        <v>Check Data</v>
      </c>
    </row>
    <row r="2156" spans="1:26" x14ac:dyDescent="0.3">
      <c r="A2156" t="s">
        <v>1930</v>
      </c>
      <c r="B2156">
        <v>61</v>
      </c>
      <c r="C2156" t="s">
        <v>14</v>
      </c>
      <c r="D2156" t="s">
        <v>50</v>
      </c>
      <c r="E2156">
        <v>227.64</v>
      </c>
      <c r="F2156">
        <v>11</v>
      </c>
      <c r="G2156">
        <v>265</v>
      </c>
      <c r="H2156">
        <v>0</v>
      </c>
      <c r="I2156" t="s">
        <v>16</v>
      </c>
      <c r="J2156">
        <v>40.6</v>
      </c>
      <c r="K2156" s="1">
        <v>45298</v>
      </c>
      <c r="L2156">
        <v>14</v>
      </c>
      <c r="M2156">
        <v>0.6</v>
      </c>
      <c r="N2156">
        <f>IF(E2156="",Data_Validation!$B$1,E2156)</f>
        <v>227.64</v>
      </c>
      <c r="O2156">
        <f>IF(J2156="",Data_Validation!$B$2,J2156)</f>
        <v>40.6</v>
      </c>
      <c r="P2156">
        <f t="shared" si="297"/>
        <v>3</v>
      </c>
      <c r="Q2156" s="2">
        <f>CustomerData[[#This Row],[avg_order_value_clean]]*CustomerData[[#This Row],[total_orders]]</f>
        <v>2504.04</v>
      </c>
      <c r="R2156" s="2" t="str">
        <f t="shared" si="305"/>
        <v>Inactive</v>
      </c>
      <c r="S2156" s="2" t="str">
        <f t="shared" si="298"/>
        <v>High Risk</v>
      </c>
      <c r="T2156" s="2" t="str">
        <f t="shared" si="299"/>
        <v>55+</v>
      </c>
      <c r="U2156" s="1">
        <f t="shared" ca="1" si="300"/>
        <v>963</v>
      </c>
      <c r="V2156" s="2" t="str">
        <f t="shared" si="301"/>
        <v>Low Loyalty</v>
      </c>
      <c r="W2156" s="2" t="str">
        <f t="shared" si="302"/>
        <v>Legitimate</v>
      </c>
      <c r="X2156" s="2" t="str">
        <f>IF(Q2156&lt;Data_Validation!$B$8,"Low Value",IF(Q2156&lt;Data_Validation!$B$9,"Medium Value","High Value"))</f>
        <v>High Value</v>
      </c>
      <c r="Y2156" s="2" t="str">
        <f t="shared" si="303"/>
        <v>Critical - Retain</v>
      </c>
      <c r="Z2156" s="2" t="str">
        <f t="shared" si="304"/>
        <v>Check Data</v>
      </c>
    </row>
    <row r="2157" spans="1:26" x14ac:dyDescent="0.3">
      <c r="A2157" t="s">
        <v>222</v>
      </c>
      <c r="B2157">
        <v>62</v>
      </c>
      <c r="C2157" t="s">
        <v>14</v>
      </c>
      <c r="D2157" t="s">
        <v>26</v>
      </c>
      <c r="E2157">
        <v>229.55</v>
      </c>
      <c r="F2157">
        <v>7</v>
      </c>
      <c r="G2157">
        <v>219</v>
      </c>
      <c r="H2157">
        <v>0</v>
      </c>
      <c r="I2157" t="s">
        <v>29</v>
      </c>
      <c r="J2157">
        <v>12</v>
      </c>
      <c r="K2157" s="1">
        <v>44606</v>
      </c>
      <c r="L2157">
        <v>90</v>
      </c>
      <c r="M2157">
        <v>0.15</v>
      </c>
      <c r="N2157">
        <f>IF(E2157="",Data_Validation!$B$1,E2157)</f>
        <v>229.55</v>
      </c>
      <c r="O2157">
        <f>IF(J2157="",Data_Validation!$B$2,J2157)</f>
        <v>12</v>
      </c>
      <c r="P2157">
        <f t="shared" si="297"/>
        <v>2</v>
      </c>
      <c r="Q2157" s="2">
        <f>CustomerData[[#This Row],[avg_order_value_clean]]*CustomerData[[#This Row],[total_orders]]</f>
        <v>1606.8500000000001</v>
      </c>
      <c r="R2157" s="2" t="str">
        <f t="shared" si="305"/>
        <v>Inactive</v>
      </c>
      <c r="S2157" s="2" t="str">
        <f t="shared" si="298"/>
        <v>Low Risk</v>
      </c>
      <c r="T2157" s="2" t="str">
        <f t="shared" si="299"/>
        <v>55+</v>
      </c>
      <c r="U2157" s="1">
        <f t="shared" ca="1" si="300"/>
        <v>1655</v>
      </c>
      <c r="V2157" s="2" t="str">
        <f t="shared" si="301"/>
        <v>High Loyalty</v>
      </c>
      <c r="W2157" s="2" t="str">
        <f t="shared" si="302"/>
        <v>Legitimate</v>
      </c>
      <c r="X2157" s="2" t="str">
        <f>IF(Q2157&lt;Data_Validation!$B$8,"Low Value",IF(Q2157&lt;Data_Validation!$B$9,"Medium Value","High Value"))</f>
        <v>High Value</v>
      </c>
      <c r="Y2157" s="2" t="str">
        <f t="shared" si="303"/>
        <v>High Value - Maintain</v>
      </c>
      <c r="Z2157" s="2" t="str">
        <f t="shared" si="304"/>
        <v>Check Data</v>
      </c>
    </row>
    <row r="2158" spans="1:26" x14ac:dyDescent="0.3">
      <c r="A2158" t="s">
        <v>1931</v>
      </c>
      <c r="B2158">
        <v>43</v>
      </c>
      <c r="C2158" t="s">
        <v>21</v>
      </c>
      <c r="D2158" t="s">
        <v>22</v>
      </c>
      <c r="E2158">
        <v>122.77</v>
      </c>
      <c r="F2158">
        <v>8</v>
      </c>
      <c r="G2158">
        <v>294</v>
      </c>
      <c r="H2158">
        <v>0</v>
      </c>
      <c r="I2158" t="s">
        <v>29</v>
      </c>
      <c r="J2158">
        <v>4.4000000000000004</v>
      </c>
      <c r="K2158" s="1">
        <v>44680</v>
      </c>
      <c r="L2158">
        <v>80</v>
      </c>
      <c r="M2158">
        <v>0.1</v>
      </c>
      <c r="N2158">
        <f>IF(E2158="",Data_Validation!$B$1,E2158)</f>
        <v>122.77</v>
      </c>
      <c r="O2158">
        <f>IF(J2158="",Data_Validation!$B$2,J2158)</f>
        <v>4.4000000000000004</v>
      </c>
      <c r="P2158">
        <f t="shared" si="297"/>
        <v>1</v>
      </c>
      <c r="Q2158" s="2">
        <f>CustomerData[[#This Row],[avg_order_value_clean]]*CustomerData[[#This Row],[total_orders]]</f>
        <v>982.16</v>
      </c>
      <c r="R2158" s="2" t="str">
        <f t="shared" si="305"/>
        <v>Inactive</v>
      </c>
      <c r="S2158" s="2" t="str">
        <f t="shared" si="298"/>
        <v>Low Risk</v>
      </c>
      <c r="T2158" s="2" t="str">
        <f t="shared" si="299"/>
        <v>35-44</v>
      </c>
      <c r="U2158" s="1">
        <f t="shared" ca="1" si="300"/>
        <v>1581</v>
      </c>
      <c r="V2158" s="2" t="str">
        <f t="shared" si="301"/>
        <v>High Loyalty</v>
      </c>
      <c r="W2158" s="2" t="str">
        <f t="shared" si="302"/>
        <v>Legitimate</v>
      </c>
      <c r="X2158" s="2" t="str">
        <f>IF(Q2158&lt;Data_Validation!$B$8,"Low Value",IF(Q2158&lt;Data_Validation!$B$9,"Medium Value","High Value"))</f>
        <v>Low Value</v>
      </c>
      <c r="Y2158" s="2" t="str">
        <f t="shared" si="303"/>
        <v>Stable</v>
      </c>
      <c r="Z2158" s="2" t="str">
        <f t="shared" si="304"/>
        <v>Check Data</v>
      </c>
    </row>
    <row r="2159" spans="1:26" x14ac:dyDescent="0.3">
      <c r="A2159" t="s">
        <v>1932</v>
      </c>
      <c r="B2159">
        <v>30</v>
      </c>
      <c r="C2159" t="s">
        <v>21</v>
      </c>
      <c r="D2159" t="s">
        <v>44</v>
      </c>
      <c r="E2159">
        <v>89.7</v>
      </c>
      <c r="F2159">
        <v>8</v>
      </c>
      <c r="G2159">
        <v>185</v>
      </c>
      <c r="H2159">
        <v>0</v>
      </c>
      <c r="I2159" t="s">
        <v>40</v>
      </c>
      <c r="J2159">
        <v>86.6</v>
      </c>
      <c r="K2159" s="1">
        <v>44057</v>
      </c>
      <c r="L2159">
        <v>88</v>
      </c>
      <c r="M2159">
        <v>0.39</v>
      </c>
      <c r="N2159">
        <f>IF(E2159="",Data_Validation!$B$1,E2159)</f>
        <v>89.7</v>
      </c>
      <c r="O2159">
        <f>IF(J2159="",Data_Validation!$B$2,J2159)</f>
        <v>86.6</v>
      </c>
      <c r="P2159">
        <f t="shared" si="297"/>
        <v>1</v>
      </c>
      <c r="Q2159" s="2">
        <f>CustomerData[[#This Row],[avg_order_value_clean]]*CustomerData[[#This Row],[total_orders]]</f>
        <v>717.6</v>
      </c>
      <c r="R2159" s="2" t="str">
        <f t="shared" si="305"/>
        <v>Inactive</v>
      </c>
      <c r="S2159" s="2" t="str">
        <f t="shared" si="298"/>
        <v>Medium Risk</v>
      </c>
      <c r="T2159" s="2" t="str">
        <f t="shared" si="299"/>
        <v>25-34</v>
      </c>
      <c r="U2159" s="1">
        <f t="shared" ca="1" si="300"/>
        <v>2204</v>
      </c>
      <c r="V2159" s="2" t="str">
        <f t="shared" si="301"/>
        <v>High Loyalty</v>
      </c>
      <c r="W2159" s="2" t="str">
        <f t="shared" si="302"/>
        <v>Legitimate</v>
      </c>
      <c r="X2159" s="2" t="str">
        <f>IF(Q2159&lt;Data_Validation!$B$8,"Low Value",IF(Q2159&lt;Data_Validation!$B$9,"Medium Value","High Value"))</f>
        <v>Low Value</v>
      </c>
      <c r="Y2159" s="2" t="str">
        <f t="shared" si="303"/>
        <v>Stable</v>
      </c>
      <c r="Z2159" s="2" t="str">
        <f t="shared" si="304"/>
        <v>Check Data</v>
      </c>
    </row>
    <row r="2160" spans="1:26" x14ac:dyDescent="0.3">
      <c r="A2160" t="s">
        <v>769</v>
      </c>
      <c r="B2160">
        <v>18</v>
      </c>
      <c r="C2160" t="s">
        <v>14</v>
      </c>
      <c r="D2160" t="s">
        <v>22</v>
      </c>
      <c r="E2160">
        <v>53.37</v>
      </c>
      <c r="F2160">
        <v>11</v>
      </c>
      <c r="G2160">
        <v>162</v>
      </c>
      <c r="H2160">
        <v>0</v>
      </c>
      <c r="I2160" t="s">
        <v>23</v>
      </c>
      <c r="J2160">
        <v>39</v>
      </c>
      <c r="K2160" s="1">
        <v>45561</v>
      </c>
      <c r="L2160">
        <v>32</v>
      </c>
      <c r="M2160">
        <v>0.19</v>
      </c>
      <c r="N2160">
        <f>IF(E2160="",Data_Validation!$B$1,E2160)</f>
        <v>53.37</v>
      </c>
      <c r="O2160">
        <f>IF(J2160="",Data_Validation!$B$2,J2160)</f>
        <v>39</v>
      </c>
      <c r="P2160">
        <f t="shared" si="297"/>
        <v>2</v>
      </c>
      <c r="Q2160" s="2">
        <f>CustomerData[[#This Row],[avg_order_value_clean]]*CustomerData[[#This Row],[total_orders]]</f>
        <v>587.06999999999994</v>
      </c>
      <c r="R2160" s="2" t="str">
        <f t="shared" si="305"/>
        <v>Inactive</v>
      </c>
      <c r="S2160" s="2" t="str">
        <f t="shared" si="298"/>
        <v>Low Risk</v>
      </c>
      <c r="T2160" s="2" t="str">
        <f t="shared" si="299"/>
        <v>Under 25</v>
      </c>
      <c r="U2160" s="1">
        <f t="shared" ca="1" si="300"/>
        <v>700</v>
      </c>
      <c r="V2160" s="2" t="str">
        <f t="shared" si="301"/>
        <v>Low Loyalty</v>
      </c>
      <c r="W2160" s="2" t="str">
        <f t="shared" si="302"/>
        <v>Legitimate</v>
      </c>
      <c r="X2160" s="2" t="str">
        <f>IF(Q2160&lt;Data_Validation!$B$8,"Low Value",IF(Q2160&lt;Data_Validation!$B$9,"Medium Value","High Value"))</f>
        <v>Low Value</v>
      </c>
      <c r="Y2160" s="2" t="str">
        <f t="shared" si="303"/>
        <v>Stable</v>
      </c>
      <c r="Z2160" s="2" t="str">
        <f t="shared" si="304"/>
        <v>Check Data</v>
      </c>
    </row>
    <row r="2161" spans="1:26" x14ac:dyDescent="0.3">
      <c r="A2161" t="s">
        <v>729</v>
      </c>
      <c r="B2161">
        <v>41</v>
      </c>
      <c r="C2161" t="s">
        <v>21</v>
      </c>
      <c r="D2161" t="s">
        <v>28</v>
      </c>
      <c r="F2161">
        <v>12</v>
      </c>
      <c r="G2161">
        <v>126</v>
      </c>
      <c r="H2161">
        <v>0</v>
      </c>
      <c r="I2161" t="s">
        <v>40</v>
      </c>
      <c r="J2161">
        <v>11</v>
      </c>
      <c r="K2161" s="1">
        <v>44434</v>
      </c>
      <c r="L2161">
        <v>6</v>
      </c>
      <c r="M2161">
        <v>0.44</v>
      </c>
      <c r="N2161">
        <f>IF(E2161="",Data_Validation!$B$1,E2161)</f>
        <v>250</v>
      </c>
      <c r="O2161">
        <f>IF(J2161="",Data_Validation!$B$2,J2161)</f>
        <v>11</v>
      </c>
      <c r="P2161">
        <f t="shared" si="297"/>
        <v>2</v>
      </c>
      <c r="Q2161" s="2">
        <f>CustomerData[[#This Row],[avg_order_value_clean]]*CustomerData[[#This Row],[total_orders]]</f>
        <v>3000</v>
      </c>
      <c r="R2161" s="2" t="str">
        <f t="shared" si="305"/>
        <v>Inactive</v>
      </c>
      <c r="S2161" s="2" t="str">
        <f t="shared" si="298"/>
        <v>Medium Risk</v>
      </c>
      <c r="T2161" s="2" t="str">
        <f t="shared" si="299"/>
        <v>35-44</v>
      </c>
      <c r="U2161" s="1">
        <f t="shared" ca="1" si="300"/>
        <v>1827</v>
      </c>
      <c r="V2161" s="2" t="str">
        <f t="shared" si="301"/>
        <v>Low Loyalty</v>
      </c>
      <c r="W2161" s="2" t="str">
        <f t="shared" si="302"/>
        <v>Legitimate</v>
      </c>
      <c r="X2161" s="2" t="str">
        <f>IF(Q2161&lt;Data_Validation!$B$8,"Low Value",IF(Q2161&lt;Data_Validation!$B$9,"Medium Value","High Value"))</f>
        <v>High Value</v>
      </c>
      <c r="Y2161" s="2" t="str">
        <f t="shared" si="303"/>
        <v>High Value - Maintain</v>
      </c>
      <c r="Z2161" s="2" t="str">
        <f t="shared" si="304"/>
        <v>Check Data</v>
      </c>
    </row>
    <row r="2162" spans="1:26" x14ac:dyDescent="0.3">
      <c r="A2162" t="s">
        <v>1933</v>
      </c>
      <c r="B2162">
        <v>27</v>
      </c>
      <c r="C2162" t="s">
        <v>21</v>
      </c>
      <c r="D2162" t="s">
        <v>22</v>
      </c>
      <c r="E2162">
        <v>163.36000000000001</v>
      </c>
      <c r="F2162">
        <v>18</v>
      </c>
      <c r="G2162">
        <v>314</v>
      </c>
      <c r="H2162">
        <v>0</v>
      </c>
      <c r="I2162" t="s">
        <v>16</v>
      </c>
      <c r="K2162" s="1">
        <v>44248</v>
      </c>
      <c r="L2162">
        <v>94</v>
      </c>
      <c r="M2162">
        <v>0.35</v>
      </c>
      <c r="N2162">
        <f>IF(E2162="",Data_Validation!$B$1,E2162)</f>
        <v>163.36000000000001</v>
      </c>
      <c r="O2162">
        <f>IF(J2162="",Data_Validation!$B$2,J2162)</f>
        <v>250</v>
      </c>
      <c r="P2162">
        <f t="shared" si="297"/>
        <v>1</v>
      </c>
      <c r="Q2162" s="2">
        <f>CustomerData[[#This Row],[avg_order_value_clean]]*CustomerData[[#This Row],[total_orders]]</f>
        <v>2940.4800000000005</v>
      </c>
      <c r="R2162" s="2" t="str">
        <f t="shared" si="305"/>
        <v>Inactive</v>
      </c>
      <c r="S2162" s="2" t="str">
        <f t="shared" si="298"/>
        <v>Medium Risk</v>
      </c>
      <c r="T2162" s="2" t="str">
        <f t="shared" si="299"/>
        <v>25-34</v>
      </c>
      <c r="U2162" s="1">
        <f t="shared" ca="1" si="300"/>
        <v>2013</v>
      </c>
      <c r="V2162" s="2" t="str">
        <f t="shared" si="301"/>
        <v>High Loyalty</v>
      </c>
      <c r="W2162" s="2" t="str">
        <f t="shared" si="302"/>
        <v>Legitimate</v>
      </c>
      <c r="X2162" s="2" t="str">
        <f>IF(Q2162&lt;Data_Validation!$B$8,"Low Value",IF(Q2162&lt;Data_Validation!$B$9,"Medium Value","High Value"))</f>
        <v>High Value</v>
      </c>
      <c r="Y2162" s="2" t="str">
        <f t="shared" si="303"/>
        <v>High Value - Maintain</v>
      </c>
      <c r="Z2162" s="2" t="str">
        <f t="shared" si="304"/>
        <v>Check Data</v>
      </c>
    </row>
    <row r="2163" spans="1:26" x14ac:dyDescent="0.3">
      <c r="A2163" t="s">
        <v>1934</v>
      </c>
      <c r="B2163">
        <v>52</v>
      </c>
      <c r="C2163" t="s">
        <v>21</v>
      </c>
      <c r="D2163" t="s">
        <v>26</v>
      </c>
      <c r="E2163">
        <v>225.25</v>
      </c>
      <c r="F2163">
        <v>8</v>
      </c>
      <c r="G2163">
        <v>116</v>
      </c>
      <c r="H2163">
        <v>1</v>
      </c>
      <c r="I2163" t="s">
        <v>23</v>
      </c>
      <c r="J2163">
        <v>10.3</v>
      </c>
      <c r="K2163" s="1">
        <v>44752</v>
      </c>
      <c r="L2163">
        <v>23</v>
      </c>
      <c r="M2163">
        <v>0.15</v>
      </c>
      <c r="N2163">
        <f>IF(E2163="",Data_Validation!$B$1,E2163)</f>
        <v>225.25</v>
      </c>
      <c r="O2163">
        <f>IF(J2163="",Data_Validation!$B$2,J2163)</f>
        <v>10.3</v>
      </c>
      <c r="P2163">
        <f t="shared" si="297"/>
        <v>1</v>
      </c>
      <c r="Q2163" s="2">
        <f>CustomerData[[#This Row],[avg_order_value_clean]]*CustomerData[[#This Row],[total_orders]]</f>
        <v>1802</v>
      </c>
      <c r="R2163" s="2" t="str">
        <f t="shared" si="305"/>
        <v>Inactive</v>
      </c>
      <c r="S2163" s="2" t="str">
        <f t="shared" si="298"/>
        <v>Low Risk</v>
      </c>
      <c r="T2163" s="2" t="str">
        <f t="shared" si="299"/>
        <v>45-54</v>
      </c>
      <c r="U2163" s="1">
        <f t="shared" ca="1" si="300"/>
        <v>1509</v>
      </c>
      <c r="V2163" s="2" t="str">
        <f t="shared" si="301"/>
        <v>Low Loyalty</v>
      </c>
      <c r="W2163" s="2" t="str">
        <f t="shared" si="302"/>
        <v>Fraudulent</v>
      </c>
      <c r="X2163" s="2" t="str">
        <f>IF(Q2163&lt;Data_Validation!$B$8,"Low Value",IF(Q2163&lt;Data_Validation!$B$9,"Medium Value","High Value"))</f>
        <v>High Value</v>
      </c>
      <c r="Y2163" s="2" t="str">
        <f t="shared" si="303"/>
        <v>High Value - Maintain</v>
      </c>
      <c r="Z2163" s="2" t="str">
        <f t="shared" si="304"/>
        <v>Check Data</v>
      </c>
    </row>
    <row r="2164" spans="1:26" x14ac:dyDescent="0.3">
      <c r="A2164" t="s">
        <v>1935</v>
      </c>
      <c r="B2164">
        <v>41</v>
      </c>
      <c r="C2164" t="s">
        <v>21</v>
      </c>
      <c r="D2164" t="s">
        <v>44</v>
      </c>
      <c r="E2164">
        <v>121.89</v>
      </c>
      <c r="F2164">
        <v>7</v>
      </c>
      <c r="G2164">
        <v>136</v>
      </c>
      <c r="H2164">
        <v>0</v>
      </c>
      <c r="I2164" t="s">
        <v>16</v>
      </c>
      <c r="J2164">
        <v>47.8</v>
      </c>
      <c r="K2164" s="1">
        <v>44844</v>
      </c>
      <c r="L2164">
        <v>19</v>
      </c>
      <c r="M2164">
        <v>0.19</v>
      </c>
      <c r="N2164">
        <f>IF(E2164="",Data_Validation!$B$1,E2164)</f>
        <v>121.89</v>
      </c>
      <c r="O2164">
        <f>IF(J2164="",Data_Validation!$B$2,J2164)</f>
        <v>47.8</v>
      </c>
      <c r="P2164">
        <f t="shared" si="297"/>
        <v>1</v>
      </c>
      <c r="Q2164" s="2">
        <f>CustomerData[[#This Row],[avg_order_value_clean]]*CustomerData[[#This Row],[total_orders]]</f>
        <v>853.23</v>
      </c>
      <c r="R2164" s="2" t="str">
        <f t="shared" si="305"/>
        <v>Inactive</v>
      </c>
      <c r="S2164" s="2" t="str">
        <f t="shared" si="298"/>
        <v>Low Risk</v>
      </c>
      <c r="T2164" s="2" t="str">
        <f t="shared" si="299"/>
        <v>35-44</v>
      </c>
      <c r="U2164" s="1">
        <f t="shared" ca="1" si="300"/>
        <v>1417</v>
      </c>
      <c r="V2164" s="2" t="str">
        <f t="shared" si="301"/>
        <v>Low Loyalty</v>
      </c>
      <c r="W2164" s="2" t="str">
        <f t="shared" si="302"/>
        <v>Legitimate</v>
      </c>
      <c r="X2164" s="2" t="str">
        <f>IF(Q2164&lt;Data_Validation!$B$8,"Low Value",IF(Q2164&lt;Data_Validation!$B$9,"Medium Value","High Value"))</f>
        <v>Low Value</v>
      </c>
      <c r="Y2164" s="2" t="str">
        <f t="shared" si="303"/>
        <v>Stable</v>
      </c>
      <c r="Z2164" s="2" t="str">
        <f t="shared" si="304"/>
        <v>Check Data</v>
      </c>
    </row>
    <row r="2165" spans="1:26" x14ac:dyDescent="0.3">
      <c r="A2165" t="s">
        <v>1936</v>
      </c>
      <c r="B2165">
        <v>45</v>
      </c>
      <c r="C2165" t="s">
        <v>14</v>
      </c>
      <c r="D2165" t="s">
        <v>44</v>
      </c>
      <c r="E2165">
        <v>48.44</v>
      </c>
      <c r="F2165">
        <v>11</v>
      </c>
      <c r="G2165">
        <v>255</v>
      </c>
      <c r="H2165">
        <v>0</v>
      </c>
      <c r="I2165" t="s">
        <v>23</v>
      </c>
      <c r="J2165">
        <v>80.400000000000006</v>
      </c>
      <c r="K2165" s="1">
        <v>45453</v>
      </c>
      <c r="L2165">
        <v>89</v>
      </c>
      <c r="M2165">
        <v>0.42</v>
      </c>
      <c r="N2165">
        <f>IF(E2165="",Data_Validation!$B$1,E2165)</f>
        <v>48.44</v>
      </c>
      <c r="O2165">
        <f>IF(J2165="",Data_Validation!$B$2,J2165)</f>
        <v>80.400000000000006</v>
      </c>
      <c r="P2165">
        <f t="shared" si="297"/>
        <v>2</v>
      </c>
      <c r="Q2165" s="2">
        <f>CustomerData[[#This Row],[avg_order_value_clean]]*CustomerData[[#This Row],[total_orders]]</f>
        <v>532.83999999999992</v>
      </c>
      <c r="R2165" s="2" t="str">
        <f t="shared" si="305"/>
        <v>Inactive</v>
      </c>
      <c r="S2165" s="2" t="str">
        <f t="shared" si="298"/>
        <v>Medium Risk</v>
      </c>
      <c r="T2165" s="2" t="str">
        <f t="shared" si="299"/>
        <v>45-54</v>
      </c>
      <c r="U2165" s="1">
        <f t="shared" ca="1" si="300"/>
        <v>808</v>
      </c>
      <c r="V2165" s="2" t="str">
        <f t="shared" si="301"/>
        <v>High Loyalty</v>
      </c>
      <c r="W2165" s="2" t="str">
        <f t="shared" si="302"/>
        <v>Legitimate</v>
      </c>
      <c r="X2165" s="2" t="str">
        <f>IF(Q2165&lt;Data_Validation!$B$8,"Low Value",IF(Q2165&lt;Data_Validation!$B$9,"Medium Value","High Value"))</f>
        <v>Low Value</v>
      </c>
      <c r="Y2165" s="2" t="str">
        <f t="shared" si="303"/>
        <v>Stable</v>
      </c>
      <c r="Z2165" s="2" t="str">
        <f t="shared" si="304"/>
        <v>Check Data</v>
      </c>
    </row>
    <row r="2166" spans="1:26" x14ac:dyDescent="0.3">
      <c r="A2166" t="s">
        <v>530</v>
      </c>
      <c r="B2166">
        <v>53</v>
      </c>
      <c r="C2166" t="s">
        <v>21</v>
      </c>
      <c r="D2166" t="s">
        <v>15</v>
      </c>
      <c r="E2166">
        <v>141.83000000000001</v>
      </c>
      <c r="F2166">
        <v>10</v>
      </c>
      <c r="G2166">
        <v>355</v>
      </c>
      <c r="H2166">
        <v>0</v>
      </c>
      <c r="I2166" t="s">
        <v>19</v>
      </c>
      <c r="J2166">
        <v>39.299999999999997</v>
      </c>
      <c r="K2166" s="1">
        <v>45596</v>
      </c>
      <c r="L2166">
        <v>89</v>
      </c>
      <c r="M2166">
        <v>0.44</v>
      </c>
      <c r="N2166">
        <f>IF(E2166="",Data_Validation!$B$1,E2166)</f>
        <v>141.83000000000001</v>
      </c>
      <c r="O2166">
        <f>IF(J2166="",Data_Validation!$B$2,J2166)</f>
        <v>39.299999999999997</v>
      </c>
      <c r="P2166">
        <f t="shared" si="297"/>
        <v>2</v>
      </c>
      <c r="Q2166" s="2">
        <f>CustomerData[[#This Row],[avg_order_value_clean]]*CustomerData[[#This Row],[total_orders]]</f>
        <v>1418.3000000000002</v>
      </c>
      <c r="R2166" s="2" t="str">
        <f t="shared" si="305"/>
        <v>Inactive</v>
      </c>
      <c r="S2166" s="2" t="str">
        <f t="shared" si="298"/>
        <v>Medium Risk</v>
      </c>
      <c r="T2166" s="2" t="str">
        <f t="shared" si="299"/>
        <v>45-54</v>
      </c>
      <c r="U2166" s="1">
        <f t="shared" ca="1" si="300"/>
        <v>665</v>
      </c>
      <c r="V2166" s="2" t="str">
        <f t="shared" si="301"/>
        <v>High Loyalty</v>
      </c>
      <c r="W2166" s="2" t="str">
        <f t="shared" si="302"/>
        <v>Legitimate</v>
      </c>
      <c r="X2166" s="2" t="str">
        <f>IF(Q2166&lt;Data_Validation!$B$8,"Low Value",IF(Q2166&lt;Data_Validation!$B$9,"Medium Value","High Value"))</f>
        <v>Low Value</v>
      </c>
      <c r="Y2166" s="2" t="str">
        <f t="shared" si="303"/>
        <v>Stable</v>
      </c>
      <c r="Z2166" s="2" t="str">
        <f t="shared" si="304"/>
        <v>Check Data</v>
      </c>
    </row>
    <row r="2167" spans="1:26" x14ac:dyDescent="0.3">
      <c r="A2167" t="s">
        <v>1937</v>
      </c>
      <c r="B2167">
        <v>33</v>
      </c>
      <c r="C2167" t="s">
        <v>14</v>
      </c>
      <c r="D2167" t="s">
        <v>22</v>
      </c>
      <c r="E2167">
        <v>33.96</v>
      </c>
      <c r="F2167">
        <v>8</v>
      </c>
      <c r="G2167">
        <v>263</v>
      </c>
      <c r="H2167">
        <v>0</v>
      </c>
      <c r="I2167" t="s">
        <v>23</v>
      </c>
      <c r="J2167">
        <v>62</v>
      </c>
      <c r="K2167" s="1">
        <v>45670</v>
      </c>
      <c r="L2167">
        <v>2</v>
      </c>
      <c r="M2167">
        <v>0.31</v>
      </c>
      <c r="N2167">
        <f>IF(E2167="",Data_Validation!$B$1,E2167)</f>
        <v>33.96</v>
      </c>
      <c r="O2167">
        <f>IF(J2167="",Data_Validation!$B$2,J2167)</f>
        <v>62</v>
      </c>
      <c r="P2167">
        <f t="shared" si="297"/>
        <v>1</v>
      </c>
      <c r="Q2167" s="2">
        <f>CustomerData[[#This Row],[avg_order_value_clean]]*CustomerData[[#This Row],[total_orders]]</f>
        <v>271.68</v>
      </c>
      <c r="R2167" s="2" t="str">
        <f t="shared" si="305"/>
        <v>Inactive</v>
      </c>
      <c r="S2167" s="2" t="str">
        <f t="shared" si="298"/>
        <v>Medium Risk</v>
      </c>
      <c r="T2167" s="2" t="str">
        <f t="shared" si="299"/>
        <v>25-34</v>
      </c>
      <c r="U2167" s="1">
        <f t="shared" ca="1" si="300"/>
        <v>591</v>
      </c>
      <c r="V2167" s="2" t="str">
        <f t="shared" si="301"/>
        <v>Low Loyalty</v>
      </c>
      <c r="W2167" s="2" t="str">
        <f t="shared" si="302"/>
        <v>Legitimate</v>
      </c>
      <c r="X2167" s="2" t="str">
        <f>IF(Q2167&lt;Data_Validation!$B$8,"Low Value",IF(Q2167&lt;Data_Validation!$B$9,"Medium Value","High Value"))</f>
        <v>Low Value</v>
      </c>
      <c r="Y2167" s="2" t="str">
        <f t="shared" si="303"/>
        <v>Stable</v>
      </c>
      <c r="Z2167" s="2" t="str">
        <f t="shared" si="304"/>
        <v>Check Data</v>
      </c>
    </row>
    <row r="2168" spans="1:26" x14ac:dyDescent="0.3">
      <c r="A2168" t="s">
        <v>1938</v>
      </c>
      <c r="B2168">
        <v>57</v>
      </c>
      <c r="C2168" t="s">
        <v>21</v>
      </c>
      <c r="D2168" t="s">
        <v>18</v>
      </c>
      <c r="E2168">
        <v>29.8</v>
      </c>
      <c r="F2168">
        <v>4</v>
      </c>
      <c r="G2168">
        <v>221</v>
      </c>
      <c r="H2168">
        <v>0</v>
      </c>
      <c r="I2168" t="s">
        <v>19</v>
      </c>
      <c r="J2168">
        <v>67.5</v>
      </c>
      <c r="K2168" s="1">
        <v>44816</v>
      </c>
      <c r="L2168">
        <v>74</v>
      </c>
      <c r="M2168">
        <v>0.32</v>
      </c>
      <c r="N2168">
        <f>IF(E2168="",Data_Validation!$B$1,E2168)</f>
        <v>29.8</v>
      </c>
      <c r="O2168">
        <f>IF(J2168="",Data_Validation!$B$2,J2168)</f>
        <v>67.5</v>
      </c>
      <c r="P2168">
        <f t="shared" si="297"/>
        <v>1</v>
      </c>
      <c r="Q2168" s="2">
        <f>CustomerData[[#This Row],[avg_order_value_clean]]*CustomerData[[#This Row],[total_orders]]</f>
        <v>119.2</v>
      </c>
      <c r="R2168" s="2" t="str">
        <f t="shared" si="305"/>
        <v>Inactive</v>
      </c>
      <c r="S2168" s="2" t="str">
        <f t="shared" si="298"/>
        <v>Medium Risk</v>
      </c>
      <c r="T2168" s="2" t="str">
        <f t="shared" si="299"/>
        <v>55+</v>
      </c>
      <c r="U2168" s="1">
        <f t="shared" ca="1" si="300"/>
        <v>1445</v>
      </c>
      <c r="V2168" s="2" t="str">
        <f t="shared" si="301"/>
        <v>High Loyalty</v>
      </c>
      <c r="W2168" s="2" t="str">
        <f t="shared" si="302"/>
        <v>Legitimate</v>
      </c>
      <c r="X2168" s="2" t="str">
        <f>IF(Q2168&lt;Data_Validation!$B$8,"Low Value",IF(Q2168&lt;Data_Validation!$B$9,"Medium Value","High Value"))</f>
        <v>Low Value</v>
      </c>
      <c r="Y2168" s="2" t="str">
        <f t="shared" si="303"/>
        <v>Stable</v>
      </c>
      <c r="Z2168" s="2" t="str">
        <f t="shared" si="304"/>
        <v>Check Data</v>
      </c>
    </row>
    <row r="2169" spans="1:26" x14ac:dyDescent="0.3">
      <c r="A2169" t="s">
        <v>1231</v>
      </c>
      <c r="B2169">
        <v>33</v>
      </c>
      <c r="C2169" t="s">
        <v>14</v>
      </c>
      <c r="D2169" t="s">
        <v>15</v>
      </c>
      <c r="E2169">
        <v>141.53</v>
      </c>
      <c r="F2169">
        <v>12</v>
      </c>
      <c r="G2169">
        <v>313</v>
      </c>
      <c r="H2169">
        <v>0</v>
      </c>
      <c r="I2169" t="s">
        <v>16</v>
      </c>
      <c r="J2169">
        <v>71.2</v>
      </c>
      <c r="K2169" s="1">
        <v>44895</v>
      </c>
      <c r="L2169">
        <v>41</v>
      </c>
      <c r="M2169">
        <v>0.1</v>
      </c>
      <c r="N2169">
        <f>IF(E2169="",Data_Validation!$B$1,E2169)</f>
        <v>141.53</v>
      </c>
      <c r="O2169">
        <f>IF(J2169="",Data_Validation!$B$2,J2169)</f>
        <v>71.2</v>
      </c>
      <c r="P2169">
        <f t="shared" si="297"/>
        <v>2</v>
      </c>
      <c r="Q2169" s="2">
        <f>CustomerData[[#This Row],[avg_order_value_clean]]*CustomerData[[#This Row],[total_orders]]</f>
        <v>1698.3600000000001</v>
      </c>
      <c r="R2169" s="2" t="str">
        <f t="shared" si="305"/>
        <v>Inactive</v>
      </c>
      <c r="S2169" s="2" t="str">
        <f t="shared" si="298"/>
        <v>Low Risk</v>
      </c>
      <c r="T2169" s="2" t="str">
        <f t="shared" si="299"/>
        <v>25-34</v>
      </c>
      <c r="U2169" s="1">
        <f t="shared" ca="1" si="300"/>
        <v>1366</v>
      </c>
      <c r="V2169" s="2" t="str">
        <f t="shared" si="301"/>
        <v>Medium Loyalty</v>
      </c>
      <c r="W2169" s="2" t="str">
        <f t="shared" si="302"/>
        <v>Legitimate</v>
      </c>
      <c r="X2169" s="2" t="str">
        <f>IF(Q2169&lt;Data_Validation!$B$8,"Low Value",IF(Q2169&lt;Data_Validation!$B$9,"Medium Value","High Value"))</f>
        <v>High Value</v>
      </c>
      <c r="Y2169" s="2" t="str">
        <f t="shared" si="303"/>
        <v>High Value - Maintain</v>
      </c>
      <c r="Z2169" s="2" t="str">
        <f t="shared" si="304"/>
        <v>Check Data</v>
      </c>
    </row>
    <row r="2170" spans="1:26" x14ac:dyDescent="0.3">
      <c r="A2170" t="s">
        <v>1939</v>
      </c>
      <c r="B2170">
        <v>76</v>
      </c>
      <c r="C2170" t="s">
        <v>21</v>
      </c>
      <c r="D2170" t="s">
        <v>15</v>
      </c>
      <c r="E2170">
        <v>54.81</v>
      </c>
      <c r="F2170">
        <v>15</v>
      </c>
      <c r="G2170">
        <v>350</v>
      </c>
      <c r="H2170">
        <v>0</v>
      </c>
      <c r="I2170" t="s">
        <v>40</v>
      </c>
      <c r="J2170">
        <v>60.6</v>
      </c>
      <c r="K2170" s="1">
        <v>45803</v>
      </c>
      <c r="L2170">
        <v>53</v>
      </c>
      <c r="M2170">
        <v>0.26</v>
      </c>
      <c r="N2170">
        <f>IF(E2170="",Data_Validation!$B$1,E2170)</f>
        <v>54.81</v>
      </c>
      <c r="O2170">
        <f>IF(J2170="",Data_Validation!$B$2,J2170)</f>
        <v>60.6</v>
      </c>
      <c r="P2170">
        <f t="shared" si="297"/>
        <v>1</v>
      </c>
      <c r="Q2170" s="2">
        <f>CustomerData[[#This Row],[avg_order_value_clean]]*CustomerData[[#This Row],[total_orders]]</f>
        <v>822.15000000000009</v>
      </c>
      <c r="R2170" s="2" t="str">
        <f t="shared" si="305"/>
        <v>Inactive</v>
      </c>
      <c r="S2170" s="2" t="str">
        <f t="shared" si="298"/>
        <v>Medium Risk</v>
      </c>
      <c r="T2170" s="2" t="str">
        <f t="shared" si="299"/>
        <v>55+</v>
      </c>
      <c r="U2170" s="1">
        <f t="shared" ca="1" si="300"/>
        <v>458</v>
      </c>
      <c r="V2170" s="2" t="str">
        <f t="shared" si="301"/>
        <v>Medium Loyalty</v>
      </c>
      <c r="W2170" s="2" t="str">
        <f t="shared" si="302"/>
        <v>Legitimate</v>
      </c>
      <c r="X2170" s="2" t="str">
        <f>IF(Q2170&lt;Data_Validation!$B$8,"Low Value",IF(Q2170&lt;Data_Validation!$B$9,"Medium Value","High Value"))</f>
        <v>Low Value</v>
      </c>
      <c r="Y2170" s="2" t="str">
        <f t="shared" si="303"/>
        <v>Stable</v>
      </c>
      <c r="Z2170" s="2" t="str">
        <f t="shared" si="304"/>
        <v>Check Data</v>
      </c>
    </row>
    <row r="2171" spans="1:26" x14ac:dyDescent="0.3">
      <c r="A2171" t="s">
        <v>1940</v>
      </c>
      <c r="B2171">
        <v>34</v>
      </c>
      <c r="C2171" t="s">
        <v>14</v>
      </c>
      <c r="D2171" t="s">
        <v>26</v>
      </c>
      <c r="F2171">
        <v>9</v>
      </c>
      <c r="G2171">
        <v>149</v>
      </c>
      <c r="H2171">
        <v>0</v>
      </c>
      <c r="I2171" t="s">
        <v>16</v>
      </c>
      <c r="J2171">
        <v>55.4</v>
      </c>
      <c r="K2171" s="1">
        <v>45500</v>
      </c>
      <c r="L2171">
        <v>27</v>
      </c>
      <c r="M2171">
        <v>0.22</v>
      </c>
      <c r="N2171">
        <f>IF(E2171="",Data_Validation!$B$1,E2171)</f>
        <v>250</v>
      </c>
      <c r="O2171">
        <f>IF(J2171="",Data_Validation!$B$2,J2171)</f>
        <v>55.4</v>
      </c>
      <c r="P2171">
        <f t="shared" si="297"/>
        <v>1</v>
      </c>
      <c r="Q2171" s="2">
        <f>CustomerData[[#This Row],[avg_order_value_clean]]*CustomerData[[#This Row],[total_orders]]</f>
        <v>2250</v>
      </c>
      <c r="R2171" s="2" t="str">
        <f t="shared" si="305"/>
        <v>Inactive</v>
      </c>
      <c r="S2171" s="2" t="str">
        <f t="shared" si="298"/>
        <v>Medium Risk</v>
      </c>
      <c r="T2171" s="2" t="str">
        <f t="shared" si="299"/>
        <v>25-34</v>
      </c>
      <c r="U2171" s="1">
        <f t="shared" ca="1" si="300"/>
        <v>761</v>
      </c>
      <c r="V2171" s="2" t="str">
        <f t="shared" si="301"/>
        <v>Low Loyalty</v>
      </c>
      <c r="W2171" s="2" t="str">
        <f t="shared" si="302"/>
        <v>Legitimate</v>
      </c>
      <c r="X2171" s="2" t="str">
        <f>IF(Q2171&lt;Data_Validation!$B$8,"Low Value",IF(Q2171&lt;Data_Validation!$B$9,"Medium Value","High Value"))</f>
        <v>High Value</v>
      </c>
      <c r="Y2171" s="2" t="str">
        <f t="shared" si="303"/>
        <v>High Value - Maintain</v>
      </c>
      <c r="Z2171" s="2" t="str">
        <f t="shared" si="304"/>
        <v>Check Data</v>
      </c>
    </row>
    <row r="2172" spans="1:26" x14ac:dyDescent="0.3">
      <c r="A2172" t="s">
        <v>1941</v>
      </c>
      <c r="B2172">
        <v>68</v>
      </c>
      <c r="C2172" t="s">
        <v>14</v>
      </c>
      <c r="D2172" t="s">
        <v>52</v>
      </c>
      <c r="E2172">
        <v>149.74</v>
      </c>
      <c r="F2172">
        <v>9</v>
      </c>
      <c r="G2172">
        <v>235</v>
      </c>
      <c r="H2172">
        <v>0</v>
      </c>
      <c r="I2172" t="s">
        <v>40</v>
      </c>
      <c r="J2172">
        <v>47.8</v>
      </c>
      <c r="K2172" s="1">
        <v>44224</v>
      </c>
      <c r="L2172">
        <v>8</v>
      </c>
      <c r="M2172">
        <v>0.24</v>
      </c>
      <c r="N2172">
        <f>IF(E2172="",Data_Validation!$B$1,E2172)</f>
        <v>149.74</v>
      </c>
      <c r="O2172">
        <f>IF(J2172="",Data_Validation!$B$2,J2172)</f>
        <v>47.8</v>
      </c>
      <c r="P2172">
        <f t="shared" si="297"/>
        <v>1</v>
      </c>
      <c r="Q2172" s="2">
        <f>CustomerData[[#This Row],[avg_order_value_clean]]*CustomerData[[#This Row],[total_orders]]</f>
        <v>1347.66</v>
      </c>
      <c r="R2172" s="2" t="str">
        <f t="shared" si="305"/>
        <v>Inactive</v>
      </c>
      <c r="S2172" s="2" t="str">
        <f t="shared" si="298"/>
        <v>Medium Risk</v>
      </c>
      <c r="T2172" s="2" t="str">
        <f t="shared" si="299"/>
        <v>55+</v>
      </c>
      <c r="U2172" s="1">
        <f t="shared" ca="1" si="300"/>
        <v>2037</v>
      </c>
      <c r="V2172" s="2" t="str">
        <f t="shared" si="301"/>
        <v>Low Loyalty</v>
      </c>
      <c r="W2172" s="2" t="str">
        <f t="shared" si="302"/>
        <v>Legitimate</v>
      </c>
      <c r="X2172" s="2" t="str">
        <f>IF(Q2172&lt;Data_Validation!$B$8,"Low Value",IF(Q2172&lt;Data_Validation!$B$9,"Medium Value","High Value"))</f>
        <v>Low Value</v>
      </c>
      <c r="Y2172" s="2" t="str">
        <f t="shared" si="303"/>
        <v>Stable</v>
      </c>
      <c r="Z2172" s="2" t="str">
        <f t="shared" si="304"/>
        <v>Check Data</v>
      </c>
    </row>
    <row r="2173" spans="1:26" x14ac:dyDescent="0.3">
      <c r="A2173" t="s">
        <v>1942</v>
      </c>
      <c r="B2173">
        <v>71</v>
      </c>
      <c r="C2173" t="s">
        <v>21</v>
      </c>
      <c r="D2173" t="s">
        <v>18</v>
      </c>
      <c r="E2173">
        <v>154.85</v>
      </c>
      <c r="F2173">
        <v>13</v>
      </c>
      <c r="G2173">
        <v>350</v>
      </c>
      <c r="H2173">
        <v>0</v>
      </c>
      <c r="I2173" t="s">
        <v>19</v>
      </c>
      <c r="J2173">
        <v>47.4</v>
      </c>
      <c r="K2173" s="1">
        <v>45664</v>
      </c>
      <c r="L2173">
        <v>43</v>
      </c>
      <c r="M2173">
        <v>0.25</v>
      </c>
      <c r="N2173">
        <f>IF(E2173="",Data_Validation!$B$1,E2173)</f>
        <v>154.85</v>
      </c>
      <c r="O2173">
        <f>IF(J2173="",Data_Validation!$B$2,J2173)</f>
        <v>47.4</v>
      </c>
      <c r="P2173">
        <f t="shared" si="297"/>
        <v>1</v>
      </c>
      <c r="Q2173" s="2">
        <f>CustomerData[[#This Row],[avg_order_value_clean]]*CustomerData[[#This Row],[total_orders]]</f>
        <v>2013.05</v>
      </c>
      <c r="R2173" s="2" t="str">
        <f t="shared" si="305"/>
        <v>Inactive</v>
      </c>
      <c r="S2173" s="2" t="str">
        <f t="shared" si="298"/>
        <v>Medium Risk</v>
      </c>
      <c r="T2173" s="2" t="str">
        <f t="shared" si="299"/>
        <v>55+</v>
      </c>
      <c r="U2173" s="1">
        <f t="shared" ca="1" si="300"/>
        <v>597</v>
      </c>
      <c r="V2173" s="2" t="str">
        <f t="shared" si="301"/>
        <v>Medium Loyalty</v>
      </c>
      <c r="W2173" s="2" t="str">
        <f t="shared" si="302"/>
        <v>Legitimate</v>
      </c>
      <c r="X2173" s="2" t="str">
        <f>IF(Q2173&lt;Data_Validation!$B$8,"Low Value",IF(Q2173&lt;Data_Validation!$B$9,"Medium Value","High Value"))</f>
        <v>High Value</v>
      </c>
      <c r="Y2173" s="2" t="str">
        <f t="shared" si="303"/>
        <v>High Value - Maintain</v>
      </c>
      <c r="Z2173" s="2" t="str">
        <f t="shared" si="304"/>
        <v>Check Data</v>
      </c>
    </row>
    <row r="2174" spans="1:26" x14ac:dyDescent="0.3">
      <c r="A2174" t="s">
        <v>1943</v>
      </c>
      <c r="B2174">
        <v>32</v>
      </c>
      <c r="C2174" t="s">
        <v>14</v>
      </c>
      <c r="D2174" t="s">
        <v>44</v>
      </c>
      <c r="E2174">
        <v>60.87</v>
      </c>
      <c r="F2174">
        <v>23</v>
      </c>
      <c r="G2174">
        <v>167</v>
      </c>
      <c r="H2174">
        <v>0</v>
      </c>
      <c r="I2174" t="s">
        <v>40</v>
      </c>
      <c r="J2174">
        <v>33.299999999999997</v>
      </c>
      <c r="K2174" s="1">
        <v>44214</v>
      </c>
      <c r="L2174">
        <v>33</v>
      </c>
      <c r="M2174">
        <v>0.1</v>
      </c>
      <c r="N2174">
        <f>IF(E2174="",Data_Validation!$B$1,E2174)</f>
        <v>60.87</v>
      </c>
      <c r="O2174">
        <f>IF(J2174="",Data_Validation!$B$2,J2174)</f>
        <v>33.299999999999997</v>
      </c>
      <c r="P2174">
        <f t="shared" si="297"/>
        <v>2</v>
      </c>
      <c r="Q2174" s="2">
        <f>CustomerData[[#This Row],[avg_order_value_clean]]*CustomerData[[#This Row],[total_orders]]</f>
        <v>1400.01</v>
      </c>
      <c r="R2174" s="2" t="str">
        <f t="shared" si="305"/>
        <v>Inactive</v>
      </c>
      <c r="S2174" s="2" t="str">
        <f t="shared" si="298"/>
        <v>Low Risk</v>
      </c>
      <c r="T2174" s="2" t="str">
        <f t="shared" si="299"/>
        <v>25-34</v>
      </c>
      <c r="U2174" s="1">
        <f t="shared" ca="1" si="300"/>
        <v>2047</v>
      </c>
      <c r="V2174" s="2" t="str">
        <f t="shared" si="301"/>
        <v>Low Loyalty</v>
      </c>
      <c r="W2174" s="2" t="str">
        <f t="shared" si="302"/>
        <v>Legitimate</v>
      </c>
      <c r="X2174" s="2" t="str">
        <f>IF(Q2174&lt;Data_Validation!$B$8,"Low Value",IF(Q2174&lt;Data_Validation!$B$9,"Medium Value","High Value"))</f>
        <v>Low Value</v>
      </c>
      <c r="Y2174" s="2" t="str">
        <f t="shared" si="303"/>
        <v>Stable</v>
      </c>
      <c r="Z2174" s="2" t="str">
        <f t="shared" si="304"/>
        <v>Check Data</v>
      </c>
    </row>
    <row r="2175" spans="1:26" x14ac:dyDescent="0.3">
      <c r="A2175" t="s">
        <v>1944</v>
      </c>
      <c r="B2175">
        <v>33</v>
      </c>
      <c r="C2175" t="s">
        <v>14</v>
      </c>
      <c r="D2175" t="s">
        <v>22</v>
      </c>
      <c r="E2175">
        <v>235.87</v>
      </c>
      <c r="F2175">
        <v>9</v>
      </c>
      <c r="G2175">
        <v>68</v>
      </c>
      <c r="H2175">
        <v>0</v>
      </c>
      <c r="I2175" t="s">
        <v>16</v>
      </c>
      <c r="J2175">
        <v>50.5</v>
      </c>
      <c r="K2175" s="1">
        <v>45744</v>
      </c>
      <c r="L2175">
        <v>43</v>
      </c>
      <c r="M2175">
        <v>0.38</v>
      </c>
      <c r="N2175">
        <f>IF(E2175="",Data_Validation!$B$1,E2175)</f>
        <v>235.87</v>
      </c>
      <c r="O2175">
        <f>IF(J2175="",Data_Validation!$B$2,J2175)</f>
        <v>50.5</v>
      </c>
      <c r="P2175">
        <f t="shared" si="297"/>
        <v>2</v>
      </c>
      <c r="Q2175" s="2">
        <f>CustomerData[[#This Row],[avg_order_value_clean]]*CustomerData[[#This Row],[total_orders]]</f>
        <v>2122.83</v>
      </c>
      <c r="R2175" s="2" t="str">
        <f t="shared" si="305"/>
        <v>At Risk</v>
      </c>
      <c r="S2175" s="2" t="str">
        <f t="shared" si="298"/>
        <v>Medium Risk</v>
      </c>
      <c r="T2175" s="2" t="str">
        <f t="shared" si="299"/>
        <v>25-34</v>
      </c>
      <c r="U2175" s="1">
        <f t="shared" ca="1" si="300"/>
        <v>517</v>
      </c>
      <c r="V2175" s="2" t="str">
        <f t="shared" si="301"/>
        <v>Medium Loyalty</v>
      </c>
      <c r="W2175" s="2" t="str">
        <f t="shared" si="302"/>
        <v>Legitimate</v>
      </c>
      <c r="X2175" s="2" t="str">
        <f>IF(Q2175&lt;Data_Validation!$B$8,"Low Value",IF(Q2175&lt;Data_Validation!$B$9,"Medium Value","High Value"))</f>
        <v>High Value</v>
      </c>
      <c r="Y2175" s="2" t="str">
        <f t="shared" si="303"/>
        <v>High Value - Maintain</v>
      </c>
      <c r="Z2175" s="2" t="str">
        <f t="shared" si="304"/>
        <v>Check Data</v>
      </c>
    </row>
    <row r="2176" spans="1:26" x14ac:dyDescent="0.3">
      <c r="A2176" t="s">
        <v>1945</v>
      </c>
      <c r="B2176">
        <v>32</v>
      </c>
      <c r="C2176" t="s">
        <v>21</v>
      </c>
      <c r="D2176" t="s">
        <v>15</v>
      </c>
      <c r="E2176">
        <v>54.63</v>
      </c>
      <c r="F2176">
        <v>2</v>
      </c>
      <c r="G2176">
        <v>208</v>
      </c>
      <c r="H2176">
        <v>0</v>
      </c>
      <c r="I2176" t="s">
        <v>16</v>
      </c>
      <c r="J2176">
        <v>47.9</v>
      </c>
      <c r="K2176" s="1">
        <v>45235</v>
      </c>
      <c r="L2176">
        <v>83</v>
      </c>
      <c r="M2176">
        <v>0.39</v>
      </c>
      <c r="N2176">
        <f>IF(E2176="",Data_Validation!$B$1,E2176)</f>
        <v>54.63</v>
      </c>
      <c r="O2176">
        <f>IF(J2176="",Data_Validation!$B$2,J2176)</f>
        <v>47.9</v>
      </c>
      <c r="P2176">
        <f t="shared" si="297"/>
        <v>1</v>
      </c>
      <c r="Q2176" s="2">
        <f>CustomerData[[#This Row],[avg_order_value_clean]]*CustomerData[[#This Row],[total_orders]]</f>
        <v>109.26</v>
      </c>
      <c r="R2176" s="2" t="str">
        <f t="shared" si="305"/>
        <v>Inactive</v>
      </c>
      <c r="S2176" s="2" t="str">
        <f t="shared" si="298"/>
        <v>Medium Risk</v>
      </c>
      <c r="T2176" s="2" t="str">
        <f t="shared" si="299"/>
        <v>25-34</v>
      </c>
      <c r="U2176" s="1">
        <f t="shared" ca="1" si="300"/>
        <v>1026</v>
      </c>
      <c r="V2176" s="2" t="str">
        <f t="shared" si="301"/>
        <v>High Loyalty</v>
      </c>
      <c r="W2176" s="2" t="str">
        <f t="shared" si="302"/>
        <v>Legitimate</v>
      </c>
      <c r="X2176" s="2" t="str">
        <f>IF(Q2176&lt;Data_Validation!$B$8,"Low Value",IF(Q2176&lt;Data_Validation!$B$9,"Medium Value","High Value"))</f>
        <v>Low Value</v>
      </c>
      <c r="Y2176" s="2" t="str">
        <f t="shared" si="303"/>
        <v>Stable</v>
      </c>
      <c r="Z2176" s="2" t="str">
        <f t="shared" si="304"/>
        <v>Check Data</v>
      </c>
    </row>
    <row r="2177" spans="1:26" x14ac:dyDescent="0.3">
      <c r="A2177" t="s">
        <v>1946</v>
      </c>
      <c r="B2177">
        <v>74</v>
      </c>
      <c r="C2177" t="s">
        <v>21</v>
      </c>
      <c r="D2177" t="s">
        <v>50</v>
      </c>
      <c r="F2177">
        <v>7</v>
      </c>
      <c r="G2177">
        <v>51</v>
      </c>
      <c r="H2177">
        <v>0</v>
      </c>
      <c r="I2177" t="s">
        <v>16</v>
      </c>
      <c r="J2177">
        <v>31.9</v>
      </c>
      <c r="K2177" s="1">
        <v>44456</v>
      </c>
      <c r="L2177">
        <v>30</v>
      </c>
      <c r="M2177">
        <v>0.28999999999999998</v>
      </c>
      <c r="N2177">
        <f>IF(E2177="",Data_Validation!$B$1,E2177)</f>
        <v>250</v>
      </c>
      <c r="O2177">
        <f>IF(J2177="",Data_Validation!$B$2,J2177)</f>
        <v>31.9</v>
      </c>
      <c r="P2177">
        <f t="shared" si="297"/>
        <v>3</v>
      </c>
      <c r="Q2177" s="2">
        <f>CustomerData[[#This Row],[avg_order_value_clean]]*CustomerData[[#This Row],[total_orders]]</f>
        <v>1750</v>
      </c>
      <c r="R2177" s="2" t="str">
        <f t="shared" si="305"/>
        <v>At Risk</v>
      </c>
      <c r="S2177" s="2" t="str">
        <f t="shared" si="298"/>
        <v>Medium Risk</v>
      </c>
      <c r="T2177" s="2" t="str">
        <f t="shared" si="299"/>
        <v>55+</v>
      </c>
      <c r="U2177" s="1">
        <f t="shared" ca="1" si="300"/>
        <v>1805</v>
      </c>
      <c r="V2177" s="2" t="str">
        <f t="shared" si="301"/>
        <v>Low Loyalty</v>
      </c>
      <c r="W2177" s="2" t="str">
        <f t="shared" si="302"/>
        <v>Legitimate</v>
      </c>
      <c r="X2177" s="2" t="str">
        <f>IF(Q2177&lt;Data_Validation!$B$8,"Low Value",IF(Q2177&lt;Data_Validation!$B$9,"Medium Value","High Value"))</f>
        <v>High Value</v>
      </c>
      <c r="Y2177" s="2" t="str">
        <f t="shared" si="303"/>
        <v>High Value - Maintain</v>
      </c>
      <c r="Z2177" s="2" t="str">
        <f t="shared" si="304"/>
        <v>Check Data</v>
      </c>
    </row>
    <row r="2178" spans="1:26" x14ac:dyDescent="0.3">
      <c r="A2178" t="s">
        <v>1947</v>
      </c>
      <c r="B2178">
        <v>51</v>
      </c>
      <c r="C2178" t="s">
        <v>25</v>
      </c>
      <c r="D2178" t="s">
        <v>50</v>
      </c>
      <c r="E2178">
        <v>228.01</v>
      </c>
      <c r="F2178">
        <v>16</v>
      </c>
      <c r="G2178">
        <v>266</v>
      </c>
      <c r="H2178">
        <v>0</v>
      </c>
      <c r="I2178" t="s">
        <v>23</v>
      </c>
      <c r="J2178">
        <v>30.1</v>
      </c>
      <c r="K2178" s="1">
        <v>44261</v>
      </c>
      <c r="L2178">
        <v>34</v>
      </c>
      <c r="M2178">
        <v>0.36</v>
      </c>
      <c r="N2178">
        <f>IF(E2178="",Data_Validation!$B$1,E2178)</f>
        <v>228.01</v>
      </c>
      <c r="O2178">
        <f>IF(J2178="",Data_Validation!$B$2,J2178)</f>
        <v>30.1</v>
      </c>
      <c r="P2178">
        <f t="shared" ref="P2178:P2241" si="306">COUNTIF($A$2:$A$5001,A2178)</f>
        <v>1</v>
      </c>
      <c r="Q2178" s="2">
        <f>CustomerData[[#This Row],[avg_order_value_clean]]*CustomerData[[#This Row],[total_orders]]</f>
        <v>3648.16</v>
      </c>
      <c r="R2178" s="2" t="str">
        <f t="shared" si="305"/>
        <v>Inactive</v>
      </c>
      <c r="S2178" s="2" t="str">
        <f t="shared" ref="S2178:S2241" si="307">IF(M2178&lt;0.2,"Low Risk",IF(M2178&lt;0.5,"Medium Risk","High Risk"))</f>
        <v>Medium Risk</v>
      </c>
      <c r="T2178" s="2" t="str">
        <f t="shared" ref="T2178:T2241" si="308">IF(B2178&lt;25,"Under 25",IF(B2178&lt;35,"25-34",IF(B2178&lt;45,"35-44",IF(B2178&lt;55,"45-54","55+"))))</f>
        <v>45-54</v>
      </c>
      <c r="U2178" s="1">
        <f t="shared" ref="U2178:U2241" ca="1" si="309">TODAY()-K2178</f>
        <v>2000</v>
      </c>
      <c r="V2178" s="2" t="str">
        <f t="shared" ref="V2178:V2241" si="310">IF(L2178&lt;40,"Low Loyalty",IF(L2178&lt;70,"Medium Loyalty","High Loyalty"))</f>
        <v>Low Loyalty</v>
      </c>
      <c r="W2178" s="2" t="str">
        <f t="shared" ref="W2178:W2241" si="311">IF(H2178=1,"Fraudulent","Legitimate")</f>
        <v>Legitimate</v>
      </c>
      <c r="X2178" s="2" t="str">
        <f>IF(Q2178&lt;Data_Validation!$B$8,"Low Value",IF(Q2178&lt;Data_Validation!$B$9,"Medium Value","High Value"))</f>
        <v>High Value</v>
      </c>
      <c r="Y2178" s="2" t="str">
        <f t="shared" ref="Y2178:Y2241" si="312">IF(AND(X2178="High Value",S2178="High Risk"),"Critical - Retain",IF(AND(X2178="High Value",S2178&lt;&gt;"High Risk"),"High Value - Maintain",IF(AND(X2178&lt;&gt;"High Value",S2178="High Risk"),"At Risk - Develop","Stable")))</f>
        <v>High Value - Maintain</v>
      </c>
      <c r="Z2178" s="2" t="str">
        <f t="shared" ref="Z2178:Z2241" si="313">IF(OR(B2178&lt;18,F2178&lt;0,N2178&lt;0,O2178&lt;0,O2178&gt;1,M2178&lt;0,M2178&gt;1),"Check Data","Valid")</f>
        <v>Check Data</v>
      </c>
    </row>
    <row r="2179" spans="1:26" x14ac:dyDescent="0.3">
      <c r="A2179" t="s">
        <v>1948</v>
      </c>
      <c r="B2179">
        <v>28</v>
      </c>
      <c r="C2179" t="s">
        <v>14</v>
      </c>
      <c r="D2179" t="s">
        <v>15</v>
      </c>
      <c r="E2179">
        <v>48.5</v>
      </c>
      <c r="F2179">
        <v>11</v>
      </c>
      <c r="G2179">
        <v>149</v>
      </c>
      <c r="H2179">
        <v>0</v>
      </c>
      <c r="I2179" t="s">
        <v>16</v>
      </c>
      <c r="J2179">
        <v>44.6</v>
      </c>
      <c r="K2179" s="1">
        <v>45665</v>
      </c>
      <c r="L2179">
        <v>78</v>
      </c>
      <c r="M2179">
        <v>0.57999999999999996</v>
      </c>
      <c r="N2179">
        <f>IF(E2179="",Data_Validation!$B$1,E2179)</f>
        <v>48.5</v>
      </c>
      <c r="O2179">
        <f>IF(J2179="",Data_Validation!$B$2,J2179)</f>
        <v>44.6</v>
      </c>
      <c r="P2179">
        <f t="shared" si="306"/>
        <v>1</v>
      </c>
      <c r="Q2179" s="2">
        <f>CustomerData[[#This Row],[avg_order_value_clean]]*CustomerData[[#This Row],[total_orders]]</f>
        <v>533.5</v>
      </c>
      <c r="R2179" s="2" t="str">
        <f t="shared" ref="R2179:R2242" si="314">IF(G2179&lt;=30,"Active",IF(G2179&lt;=90,"At Risk","Inactive"))</f>
        <v>Inactive</v>
      </c>
      <c r="S2179" s="2" t="str">
        <f t="shared" si="307"/>
        <v>High Risk</v>
      </c>
      <c r="T2179" s="2" t="str">
        <f t="shared" si="308"/>
        <v>25-34</v>
      </c>
      <c r="U2179" s="1">
        <f t="shared" ca="1" si="309"/>
        <v>596</v>
      </c>
      <c r="V2179" s="2" t="str">
        <f t="shared" si="310"/>
        <v>High Loyalty</v>
      </c>
      <c r="W2179" s="2" t="str">
        <f t="shared" si="311"/>
        <v>Legitimate</v>
      </c>
      <c r="X2179" s="2" t="str">
        <f>IF(Q2179&lt;Data_Validation!$B$8,"Low Value",IF(Q2179&lt;Data_Validation!$B$9,"Medium Value","High Value"))</f>
        <v>Low Value</v>
      </c>
      <c r="Y2179" s="2" t="str">
        <f t="shared" si="312"/>
        <v>At Risk - Develop</v>
      </c>
      <c r="Z2179" s="2" t="str">
        <f t="shared" si="313"/>
        <v>Check Data</v>
      </c>
    </row>
    <row r="2180" spans="1:26" x14ac:dyDescent="0.3">
      <c r="A2180" t="s">
        <v>1949</v>
      </c>
      <c r="B2180">
        <v>18</v>
      </c>
      <c r="C2180" t="s">
        <v>21</v>
      </c>
      <c r="D2180" t="s">
        <v>28</v>
      </c>
      <c r="E2180">
        <v>35.81</v>
      </c>
      <c r="F2180">
        <v>8</v>
      </c>
      <c r="G2180">
        <v>302</v>
      </c>
      <c r="H2180">
        <v>0</v>
      </c>
      <c r="I2180" t="s">
        <v>23</v>
      </c>
      <c r="K2180" s="1">
        <v>45416</v>
      </c>
      <c r="L2180">
        <v>20</v>
      </c>
      <c r="M2180">
        <v>0.43</v>
      </c>
      <c r="N2180">
        <f>IF(E2180="",Data_Validation!$B$1,E2180)</f>
        <v>35.81</v>
      </c>
      <c r="O2180">
        <f>IF(J2180="",Data_Validation!$B$2,J2180)</f>
        <v>250</v>
      </c>
      <c r="P2180">
        <f t="shared" si="306"/>
        <v>1</v>
      </c>
      <c r="Q2180" s="2">
        <f>CustomerData[[#This Row],[avg_order_value_clean]]*CustomerData[[#This Row],[total_orders]]</f>
        <v>286.48</v>
      </c>
      <c r="R2180" s="2" t="str">
        <f t="shared" si="314"/>
        <v>Inactive</v>
      </c>
      <c r="S2180" s="2" t="str">
        <f t="shared" si="307"/>
        <v>Medium Risk</v>
      </c>
      <c r="T2180" s="2" t="str">
        <f t="shared" si="308"/>
        <v>Under 25</v>
      </c>
      <c r="U2180" s="1">
        <f t="shared" ca="1" si="309"/>
        <v>845</v>
      </c>
      <c r="V2180" s="2" t="str">
        <f t="shared" si="310"/>
        <v>Low Loyalty</v>
      </c>
      <c r="W2180" s="2" t="str">
        <f t="shared" si="311"/>
        <v>Legitimate</v>
      </c>
      <c r="X2180" s="2" t="str">
        <f>IF(Q2180&lt;Data_Validation!$B$8,"Low Value",IF(Q2180&lt;Data_Validation!$B$9,"Medium Value","High Value"))</f>
        <v>Low Value</v>
      </c>
      <c r="Y2180" s="2" t="str">
        <f t="shared" si="312"/>
        <v>Stable</v>
      </c>
      <c r="Z2180" s="2" t="str">
        <f t="shared" si="313"/>
        <v>Check Data</v>
      </c>
    </row>
    <row r="2181" spans="1:26" x14ac:dyDescent="0.3">
      <c r="A2181" t="s">
        <v>1477</v>
      </c>
      <c r="B2181">
        <v>32</v>
      </c>
      <c r="C2181" t="s">
        <v>21</v>
      </c>
      <c r="D2181" t="s">
        <v>22</v>
      </c>
      <c r="E2181">
        <v>115.77</v>
      </c>
      <c r="F2181">
        <v>10</v>
      </c>
      <c r="G2181">
        <v>344</v>
      </c>
      <c r="H2181">
        <v>0</v>
      </c>
      <c r="I2181" t="s">
        <v>29</v>
      </c>
      <c r="J2181">
        <v>24.8</v>
      </c>
      <c r="K2181" s="1">
        <v>45338</v>
      </c>
      <c r="L2181">
        <v>87</v>
      </c>
      <c r="M2181">
        <v>0.3</v>
      </c>
      <c r="N2181">
        <f>IF(E2181="",Data_Validation!$B$1,E2181)</f>
        <v>115.77</v>
      </c>
      <c r="O2181">
        <f>IF(J2181="",Data_Validation!$B$2,J2181)</f>
        <v>24.8</v>
      </c>
      <c r="P2181">
        <f t="shared" si="306"/>
        <v>2</v>
      </c>
      <c r="Q2181" s="2">
        <f>CustomerData[[#This Row],[avg_order_value_clean]]*CustomerData[[#This Row],[total_orders]]</f>
        <v>1157.7</v>
      </c>
      <c r="R2181" s="2" t="str">
        <f t="shared" si="314"/>
        <v>Inactive</v>
      </c>
      <c r="S2181" s="2" t="str">
        <f t="shared" si="307"/>
        <v>Medium Risk</v>
      </c>
      <c r="T2181" s="2" t="str">
        <f t="shared" si="308"/>
        <v>25-34</v>
      </c>
      <c r="U2181" s="1">
        <f t="shared" ca="1" si="309"/>
        <v>923</v>
      </c>
      <c r="V2181" s="2" t="str">
        <f t="shared" si="310"/>
        <v>High Loyalty</v>
      </c>
      <c r="W2181" s="2" t="str">
        <f t="shared" si="311"/>
        <v>Legitimate</v>
      </c>
      <c r="X2181" s="2" t="str">
        <f>IF(Q2181&lt;Data_Validation!$B$8,"Low Value",IF(Q2181&lt;Data_Validation!$B$9,"Medium Value","High Value"))</f>
        <v>Low Value</v>
      </c>
      <c r="Y2181" s="2" t="str">
        <f t="shared" si="312"/>
        <v>Stable</v>
      </c>
      <c r="Z2181" s="2" t="str">
        <f t="shared" si="313"/>
        <v>Check Data</v>
      </c>
    </row>
    <row r="2182" spans="1:26" x14ac:dyDescent="0.3">
      <c r="A2182" t="s">
        <v>1950</v>
      </c>
      <c r="B2182">
        <v>43</v>
      </c>
      <c r="C2182" t="s">
        <v>14</v>
      </c>
      <c r="D2182" t="s">
        <v>26</v>
      </c>
      <c r="E2182">
        <v>142.54</v>
      </c>
      <c r="F2182">
        <v>7</v>
      </c>
      <c r="G2182">
        <v>12</v>
      </c>
      <c r="H2182">
        <v>0</v>
      </c>
      <c r="I2182" t="s">
        <v>19</v>
      </c>
      <c r="J2182">
        <v>84.5</v>
      </c>
      <c r="K2182" s="1">
        <v>45552</v>
      </c>
      <c r="L2182">
        <v>62</v>
      </c>
      <c r="M2182">
        <v>0.55000000000000004</v>
      </c>
      <c r="N2182">
        <f>IF(E2182="",Data_Validation!$B$1,E2182)</f>
        <v>142.54</v>
      </c>
      <c r="O2182">
        <f>IF(J2182="",Data_Validation!$B$2,J2182)</f>
        <v>84.5</v>
      </c>
      <c r="P2182">
        <f t="shared" si="306"/>
        <v>1</v>
      </c>
      <c r="Q2182" s="2">
        <f>CustomerData[[#This Row],[avg_order_value_clean]]*CustomerData[[#This Row],[total_orders]]</f>
        <v>997.78</v>
      </c>
      <c r="R2182" s="2" t="str">
        <f t="shared" si="314"/>
        <v>Active</v>
      </c>
      <c r="S2182" s="2" t="str">
        <f t="shared" si="307"/>
        <v>High Risk</v>
      </c>
      <c r="T2182" s="2" t="str">
        <f t="shared" si="308"/>
        <v>35-44</v>
      </c>
      <c r="U2182" s="1">
        <f t="shared" ca="1" si="309"/>
        <v>709</v>
      </c>
      <c r="V2182" s="2" t="str">
        <f t="shared" si="310"/>
        <v>Medium Loyalty</v>
      </c>
      <c r="W2182" s="2" t="str">
        <f t="shared" si="311"/>
        <v>Legitimate</v>
      </c>
      <c r="X2182" s="2" t="str">
        <f>IF(Q2182&lt;Data_Validation!$B$8,"Low Value",IF(Q2182&lt;Data_Validation!$B$9,"Medium Value","High Value"))</f>
        <v>Low Value</v>
      </c>
      <c r="Y2182" s="2" t="str">
        <f t="shared" si="312"/>
        <v>At Risk - Develop</v>
      </c>
      <c r="Z2182" s="2" t="str">
        <f t="shared" si="313"/>
        <v>Check Data</v>
      </c>
    </row>
    <row r="2183" spans="1:26" x14ac:dyDescent="0.3">
      <c r="A2183" t="s">
        <v>1951</v>
      </c>
      <c r="B2183">
        <v>68</v>
      </c>
      <c r="C2183" t="s">
        <v>14</v>
      </c>
      <c r="D2183" t="s">
        <v>44</v>
      </c>
      <c r="E2183">
        <v>165.57</v>
      </c>
      <c r="F2183">
        <v>8</v>
      </c>
      <c r="G2183">
        <v>99</v>
      </c>
      <c r="H2183">
        <v>0</v>
      </c>
      <c r="I2183" t="s">
        <v>29</v>
      </c>
      <c r="J2183">
        <v>72.400000000000006</v>
      </c>
      <c r="K2183" s="1">
        <v>44207</v>
      </c>
      <c r="L2183">
        <v>79</v>
      </c>
      <c r="M2183">
        <v>0.28000000000000003</v>
      </c>
      <c r="N2183">
        <f>IF(E2183="",Data_Validation!$B$1,E2183)</f>
        <v>165.57</v>
      </c>
      <c r="O2183">
        <f>IF(J2183="",Data_Validation!$B$2,J2183)</f>
        <v>72.400000000000006</v>
      </c>
      <c r="P2183">
        <f t="shared" si="306"/>
        <v>1</v>
      </c>
      <c r="Q2183" s="2">
        <f>CustomerData[[#This Row],[avg_order_value_clean]]*CustomerData[[#This Row],[total_orders]]</f>
        <v>1324.56</v>
      </c>
      <c r="R2183" s="2" t="str">
        <f t="shared" si="314"/>
        <v>Inactive</v>
      </c>
      <c r="S2183" s="2" t="str">
        <f t="shared" si="307"/>
        <v>Medium Risk</v>
      </c>
      <c r="T2183" s="2" t="str">
        <f t="shared" si="308"/>
        <v>55+</v>
      </c>
      <c r="U2183" s="1">
        <f t="shared" ca="1" si="309"/>
        <v>2054</v>
      </c>
      <c r="V2183" s="2" t="str">
        <f t="shared" si="310"/>
        <v>High Loyalty</v>
      </c>
      <c r="W2183" s="2" t="str">
        <f t="shared" si="311"/>
        <v>Legitimate</v>
      </c>
      <c r="X2183" s="2" t="str">
        <f>IF(Q2183&lt;Data_Validation!$B$8,"Low Value",IF(Q2183&lt;Data_Validation!$B$9,"Medium Value","High Value"))</f>
        <v>Low Value</v>
      </c>
      <c r="Y2183" s="2" t="str">
        <f t="shared" si="312"/>
        <v>Stable</v>
      </c>
      <c r="Z2183" s="2" t="str">
        <f t="shared" si="313"/>
        <v>Check Data</v>
      </c>
    </row>
    <row r="2184" spans="1:26" x14ac:dyDescent="0.3">
      <c r="A2184" t="s">
        <v>1952</v>
      </c>
      <c r="B2184">
        <v>21</v>
      </c>
      <c r="C2184" t="s">
        <v>14</v>
      </c>
      <c r="D2184" t="s">
        <v>15</v>
      </c>
      <c r="E2184">
        <v>23.01</v>
      </c>
      <c r="F2184">
        <v>10</v>
      </c>
      <c r="G2184">
        <v>172</v>
      </c>
      <c r="H2184">
        <v>0</v>
      </c>
      <c r="I2184" t="s">
        <v>29</v>
      </c>
      <c r="J2184">
        <v>26.2</v>
      </c>
      <c r="K2184" s="1">
        <v>44103</v>
      </c>
      <c r="L2184">
        <v>2</v>
      </c>
      <c r="M2184">
        <v>0.6</v>
      </c>
      <c r="N2184">
        <f>IF(E2184="",Data_Validation!$B$1,E2184)</f>
        <v>23.01</v>
      </c>
      <c r="O2184">
        <f>IF(J2184="",Data_Validation!$B$2,J2184)</f>
        <v>26.2</v>
      </c>
      <c r="P2184">
        <f t="shared" si="306"/>
        <v>1</v>
      </c>
      <c r="Q2184" s="2">
        <f>CustomerData[[#This Row],[avg_order_value_clean]]*CustomerData[[#This Row],[total_orders]]</f>
        <v>230.10000000000002</v>
      </c>
      <c r="R2184" s="2" t="str">
        <f t="shared" si="314"/>
        <v>Inactive</v>
      </c>
      <c r="S2184" s="2" t="str">
        <f t="shared" si="307"/>
        <v>High Risk</v>
      </c>
      <c r="T2184" s="2" t="str">
        <f t="shared" si="308"/>
        <v>Under 25</v>
      </c>
      <c r="U2184" s="1">
        <f t="shared" ca="1" si="309"/>
        <v>2158</v>
      </c>
      <c r="V2184" s="2" t="str">
        <f t="shared" si="310"/>
        <v>Low Loyalty</v>
      </c>
      <c r="W2184" s="2" t="str">
        <f t="shared" si="311"/>
        <v>Legitimate</v>
      </c>
      <c r="X2184" s="2" t="str">
        <f>IF(Q2184&lt;Data_Validation!$B$8,"Low Value",IF(Q2184&lt;Data_Validation!$B$9,"Medium Value","High Value"))</f>
        <v>Low Value</v>
      </c>
      <c r="Y2184" s="2" t="str">
        <f t="shared" si="312"/>
        <v>At Risk - Develop</v>
      </c>
      <c r="Z2184" s="2" t="str">
        <f t="shared" si="313"/>
        <v>Check Data</v>
      </c>
    </row>
    <row r="2185" spans="1:26" x14ac:dyDescent="0.3">
      <c r="A2185" t="s">
        <v>1953</v>
      </c>
      <c r="B2185">
        <v>60</v>
      </c>
      <c r="C2185" t="s">
        <v>21</v>
      </c>
      <c r="D2185" t="s">
        <v>18</v>
      </c>
      <c r="E2185">
        <v>86.45</v>
      </c>
      <c r="F2185">
        <v>8</v>
      </c>
      <c r="G2185">
        <v>236</v>
      </c>
      <c r="H2185">
        <v>0</v>
      </c>
      <c r="I2185" t="s">
        <v>23</v>
      </c>
      <c r="J2185">
        <v>1.4</v>
      </c>
      <c r="K2185" s="1">
        <v>45308</v>
      </c>
      <c r="L2185">
        <v>88</v>
      </c>
      <c r="M2185">
        <v>0.24</v>
      </c>
      <c r="N2185">
        <f>IF(E2185="",Data_Validation!$B$1,E2185)</f>
        <v>86.45</v>
      </c>
      <c r="O2185">
        <f>IF(J2185="",Data_Validation!$B$2,J2185)</f>
        <v>1.4</v>
      </c>
      <c r="P2185">
        <f t="shared" si="306"/>
        <v>1</v>
      </c>
      <c r="Q2185" s="2">
        <f>CustomerData[[#This Row],[avg_order_value_clean]]*CustomerData[[#This Row],[total_orders]]</f>
        <v>691.6</v>
      </c>
      <c r="R2185" s="2" t="str">
        <f t="shared" si="314"/>
        <v>Inactive</v>
      </c>
      <c r="S2185" s="2" t="str">
        <f t="shared" si="307"/>
        <v>Medium Risk</v>
      </c>
      <c r="T2185" s="2" t="str">
        <f t="shared" si="308"/>
        <v>55+</v>
      </c>
      <c r="U2185" s="1">
        <f t="shared" ca="1" si="309"/>
        <v>953</v>
      </c>
      <c r="V2185" s="2" t="str">
        <f t="shared" si="310"/>
        <v>High Loyalty</v>
      </c>
      <c r="W2185" s="2" t="str">
        <f t="shared" si="311"/>
        <v>Legitimate</v>
      </c>
      <c r="X2185" s="2" t="str">
        <f>IF(Q2185&lt;Data_Validation!$B$8,"Low Value",IF(Q2185&lt;Data_Validation!$B$9,"Medium Value","High Value"))</f>
        <v>Low Value</v>
      </c>
      <c r="Y2185" s="2" t="str">
        <f t="shared" si="312"/>
        <v>Stable</v>
      </c>
      <c r="Z2185" s="2" t="str">
        <f t="shared" si="313"/>
        <v>Check Data</v>
      </c>
    </row>
    <row r="2186" spans="1:26" x14ac:dyDescent="0.3">
      <c r="A2186" t="s">
        <v>1954</v>
      </c>
      <c r="B2186">
        <v>22</v>
      </c>
      <c r="C2186" t="s">
        <v>14</v>
      </c>
      <c r="D2186" t="s">
        <v>15</v>
      </c>
      <c r="E2186">
        <v>69.97</v>
      </c>
      <c r="F2186">
        <v>14</v>
      </c>
      <c r="G2186">
        <v>74</v>
      </c>
      <c r="H2186">
        <v>0</v>
      </c>
      <c r="I2186" t="s">
        <v>23</v>
      </c>
      <c r="J2186">
        <v>7.7</v>
      </c>
      <c r="K2186" s="1">
        <v>44935</v>
      </c>
      <c r="L2186">
        <v>88</v>
      </c>
      <c r="M2186">
        <v>0.13</v>
      </c>
      <c r="N2186">
        <f>IF(E2186="",Data_Validation!$B$1,E2186)</f>
        <v>69.97</v>
      </c>
      <c r="O2186">
        <f>IF(J2186="",Data_Validation!$B$2,J2186)</f>
        <v>7.7</v>
      </c>
      <c r="P2186">
        <f t="shared" si="306"/>
        <v>1</v>
      </c>
      <c r="Q2186" s="2">
        <f>CustomerData[[#This Row],[avg_order_value_clean]]*CustomerData[[#This Row],[total_orders]]</f>
        <v>979.57999999999993</v>
      </c>
      <c r="R2186" s="2" t="str">
        <f t="shared" si="314"/>
        <v>At Risk</v>
      </c>
      <c r="S2186" s="2" t="str">
        <f t="shared" si="307"/>
        <v>Low Risk</v>
      </c>
      <c r="T2186" s="2" t="str">
        <f t="shared" si="308"/>
        <v>Under 25</v>
      </c>
      <c r="U2186" s="1">
        <f t="shared" ca="1" si="309"/>
        <v>1326</v>
      </c>
      <c r="V2186" s="2" t="str">
        <f t="shared" si="310"/>
        <v>High Loyalty</v>
      </c>
      <c r="W2186" s="2" t="str">
        <f t="shared" si="311"/>
        <v>Legitimate</v>
      </c>
      <c r="X2186" s="2" t="str">
        <f>IF(Q2186&lt;Data_Validation!$B$8,"Low Value",IF(Q2186&lt;Data_Validation!$B$9,"Medium Value","High Value"))</f>
        <v>Low Value</v>
      </c>
      <c r="Y2186" s="2" t="str">
        <f t="shared" si="312"/>
        <v>Stable</v>
      </c>
      <c r="Z2186" s="2" t="str">
        <f t="shared" si="313"/>
        <v>Check Data</v>
      </c>
    </row>
    <row r="2187" spans="1:26" x14ac:dyDescent="0.3">
      <c r="A2187" t="s">
        <v>1526</v>
      </c>
      <c r="B2187">
        <v>52</v>
      </c>
      <c r="C2187" t="s">
        <v>21</v>
      </c>
      <c r="D2187" t="s">
        <v>35</v>
      </c>
      <c r="E2187">
        <v>38.78</v>
      </c>
      <c r="F2187">
        <v>14</v>
      </c>
      <c r="G2187">
        <v>324</v>
      </c>
      <c r="H2187">
        <v>0</v>
      </c>
      <c r="I2187" t="s">
        <v>19</v>
      </c>
      <c r="J2187">
        <v>88.3</v>
      </c>
      <c r="K2187" s="1">
        <v>45824</v>
      </c>
      <c r="L2187">
        <v>95</v>
      </c>
      <c r="M2187">
        <v>0.41</v>
      </c>
      <c r="N2187">
        <f>IF(E2187="",Data_Validation!$B$1,E2187)</f>
        <v>38.78</v>
      </c>
      <c r="O2187">
        <f>IF(J2187="",Data_Validation!$B$2,J2187)</f>
        <v>88.3</v>
      </c>
      <c r="P2187">
        <f t="shared" si="306"/>
        <v>2</v>
      </c>
      <c r="Q2187" s="2">
        <f>CustomerData[[#This Row],[avg_order_value_clean]]*CustomerData[[#This Row],[total_orders]]</f>
        <v>542.92000000000007</v>
      </c>
      <c r="R2187" s="2" t="str">
        <f t="shared" si="314"/>
        <v>Inactive</v>
      </c>
      <c r="S2187" s="2" t="str">
        <f t="shared" si="307"/>
        <v>Medium Risk</v>
      </c>
      <c r="T2187" s="2" t="str">
        <f t="shared" si="308"/>
        <v>45-54</v>
      </c>
      <c r="U2187" s="1">
        <f t="shared" ca="1" si="309"/>
        <v>437</v>
      </c>
      <c r="V2187" s="2" t="str">
        <f t="shared" si="310"/>
        <v>High Loyalty</v>
      </c>
      <c r="W2187" s="2" t="str">
        <f t="shared" si="311"/>
        <v>Legitimate</v>
      </c>
      <c r="X2187" s="2" t="str">
        <f>IF(Q2187&lt;Data_Validation!$B$8,"Low Value",IF(Q2187&lt;Data_Validation!$B$9,"Medium Value","High Value"))</f>
        <v>Low Value</v>
      </c>
      <c r="Y2187" s="2" t="str">
        <f t="shared" si="312"/>
        <v>Stable</v>
      </c>
      <c r="Z2187" s="2" t="str">
        <f t="shared" si="313"/>
        <v>Check Data</v>
      </c>
    </row>
    <row r="2188" spans="1:26" x14ac:dyDescent="0.3">
      <c r="A2188" t="s">
        <v>1694</v>
      </c>
      <c r="B2188">
        <v>30</v>
      </c>
      <c r="C2188" t="s">
        <v>21</v>
      </c>
      <c r="D2188" t="s">
        <v>44</v>
      </c>
      <c r="E2188">
        <v>35.979999999999997</v>
      </c>
      <c r="F2188">
        <v>13</v>
      </c>
      <c r="G2188">
        <v>249</v>
      </c>
      <c r="H2188">
        <v>0</v>
      </c>
      <c r="I2188" t="s">
        <v>19</v>
      </c>
      <c r="J2188">
        <v>80.7</v>
      </c>
      <c r="K2188" s="1">
        <v>44995</v>
      </c>
      <c r="L2188">
        <v>80</v>
      </c>
      <c r="M2188">
        <v>0.51</v>
      </c>
      <c r="N2188">
        <f>IF(E2188="",Data_Validation!$B$1,E2188)</f>
        <v>35.979999999999997</v>
      </c>
      <c r="O2188">
        <f>IF(J2188="",Data_Validation!$B$2,J2188)</f>
        <v>80.7</v>
      </c>
      <c r="P2188">
        <f t="shared" si="306"/>
        <v>2</v>
      </c>
      <c r="Q2188" s="2">
        <f>CustomerData[[#This Row],[avg_order_value_clean]]*CustomerData[[#This Row],[total_orders]]</f>
        <v>467.73999999999995</v>
      </c>
      <c r="R2188" s="2" t="str">
        <f t="shared" si="314"/>
        <v>Inactive</v>
      </c>
      <c r="S2188" s="2" t="str">
        <f t="shared" si="307"/>
        <v>High Risk</v>
      </c>
      <c r="T2188" s="2" t="str">
        <f t="shared" si="308"/>
        <v>25-34</v>
      </c>
      <c r="U2188" s="1">
        <f t="shared" ca="1" si="309"/>
        <v>1266</v>
      </c>
      <c r="V2188" s="2" t="str">
        <f t="shared" si="310"/>
        <v>High Loyalty</v>
      </c>
      <c r="W2188" s="2" t="str">
        <f t="shared" si="311"/>
        <v>Legitimate</v>
      </c>
      <c r="X2188" s="2" t="str">
        <f>IF(Q2188&lt;Data_Validation!$B$8,"Low Value",IF(Q2188&lt;Data_Validation!$B$9,"Medium Value","High Value"))</f>
        <v>Low Value</v>
      </c>
      <c r="Y2188" s="2" t="str">
        <f t="shared" si="312"/>
        <v>At Risk - Develop</v>
      </c>
      <c r="Z2188" s="2" t="str">
        <f t="shared" si="313"/>
        <v>Check Data</v>
      </c>
    </row>
    <row r="2189" spans="1:26" x14ac:dyDescent="0.3">
      <c r="A2189" t="s">
        <v>424</v>
      </c>
      <c r="B2189">
        <v>27</v>
      </c>
      <c r="C2189" t="s">
        <v>14</v>
      </c>
      <c r="D2189" t="s">
        <v>52</v>
      </c>
      <c r="E2189">
        <v>37.46</v>
      </c>
      <c r="F2189">
        <v>12</v>
      </c>
      <c r="G2189">
        <v>77</v>
      </c>
      <c r="H2189">
        <v>0</v>
      </c>
      <c r="I2189" t="s">
        <v>19</v>
      </c>
      <c r="J2189">
        <v>38</v>
      </c>
      <c r="K2189" s="1">
        <v>45341</v>
      </c>
      <c r="L2189">
        <v>68</v>
      </c>
      <c r="M2189">
        <v>0.48</v>
      </c>
      <c r="N2189">
        <f>IF(E2189="",Data_Validation!$B$1,E2189)</f>
        <v>37.46</v>
      </c>
      <c r="O2189">
        <f>IF(J2189="",Data_Validation!$B$2,J2189)</f>
        <v>38</v>
      </c>
      <c r="P2189">
        <f t="shared" si="306"/>
        <v>2</v>
      </c>
      <c r="Q2189" s="2">
        <f>CustomerData[[#This Row],[avg_order_value_clean]]*CustomerData[[#This Row],[total_orders]]</f>
        <v>449.52</v>
      </c>
      <c r="R2189" s="2" t="str">
        <f t="shared" si="314"/>
        <v>At Risk</v>
      </c>
      <c r="S2189" s="2" t="str">
        <f t="shared" si="307"/>
        <v>Medium Risk</v>
      </c>
      <c r="T2189" s="2" t="str">
        <f t="shared" si="308"/>
        <v>25-34</v>
      </c>
      <c r="U2189" s="1">
        <f t="shared" ca="1" si="309"/>
        <v>920</v>
      </c>
      <c r="V2189" s="2" t="str">
        <f t="shared" si="310"/>
        <v>Medium Loyalty</v>
      </c>
      <c r="W2189" s="2" t="str">
        <f t="shared" si="311"/>
        <v>Legitimate</v>
      </c>
      <c r="X2189" s="2" t="str">
        <f>IF(Q2189&lt;Data_Validation!$B$8,"Low Value",IF(Q2189&lt;Data_Validation!$B$9,"Medium Value","High Value"))</f>
        <v>Low Value</v>
      </c>
      <c r="Y2189" s="2" t="str">
        <f t="shared" si="312"/>
        <v>Stable</v>
      </c>
      <c r="Z2189" s="2" t="str">
        <f t="shared" si="313"/>
        <v>Check Data</v>
      </c>
    </row>
    <row r="2190" spans="1:26" x14ac:dyDescent="0.3">
      <c r="A2190" t="s">
        <v>1955</v>
      </c>
      <c r="B2190">
        <v>28</v>
      </c>
      <c r="C2190" t="s">
        <v>25</v>
      </c>
      <c r="D2190" t="s">
        <v>44</v>
      </c>
      <c r="E2190">
        <v>204.71</v>
      </c>
      <c r="F2190">
        <v>10</v>
      </c>
      <c r="G2190">
        <v>277</v>
      </c>
      <c r="H2190">
        <v>0</v>
      </c>
      <c r="I2190" t="s">
        <v>16</v>
      </c>
      <c r="J2190">
        <v>6.2</v>
      </c>
      <c r="K2190" s="1">
        <v>45482</v>
      </c>
      <c r="L2190">
        <v>98</v>
      </c>
      <c r="M2190">
        <v>0.4</v>
      </c>
      <c r="N2190">
        <f>IF(E2190="",Data_Validation!$B$1,E2190)</f>
        <v>204.71</v>
      </c>
      <c r="O2190">
        <f>IF(J2190="",Data_Validation!$B$2,J2190)</f>
        <v>6.2</v>
      </c>
      <c r="P2190">
        <f t="shared" si="306"/>
        <v>1</v>
      </c>
      <c r="Q2190" s="2">
        <f>CustomerData[[#This Row],[avg_order_value_clean]]*CustomerData[[#This Row],[total_orders]]</f>
        <v>2047.1000000000001</v>
      </c>
      <c r="R2190" s="2" t="str">
        <f t="shared" si="314"/>
        <v>Inactive</v>
      </c>
      <c r="S2190" s="2" t="str">
        <f t="shared" si="307"/>
        <v>Medium Risk</v>
      </c>
      <c r="T2190" s="2" t="str">
        <f t="shared" si="308"/>
        <v>25-34</v>
      </c>
      <c r="U2190" s="1">
        <f t="shared" ca="1" si="309"/>
        <v>779</v>
      </c>
      <c r="V2190" s="2" t="str">
        <f t="shared" si="310"/>
        <v>High Loyalty</v>
      </c>
      <c r="W2190" s="2" t="str">
        <f t="shared" si="311"/>
        <v>Legitimate</v>
      </c>
      <c r="X2190" s="2" t="str">
        <f>IF(Q2190&lt;Data_Validation!$B$8,"Low Value",IF(Q2190&lt;Data_Validation!$B$9,"Medium Value","High Value"))</f>
        <v>High Value</v>
      </c>
      <c r="Y2190" s="2" t="str">
        <f t="shared" si="312"/>
        <v>High Value - Maintain</v>
      </c>
      <c r="Z2190" s="2" t="str">
        <f t="shared" si="313"/>
        <v>Check Data</v>
      </c>
    </row>
    <row r="2191" spans="1:26" x14ac:dyDescent="0.3">
      <c r="A2191" t="s">
        <v>1841</v>
      </c>
      <c r="B2191">
        <v>35</v>
      </c>
      <c r="C2191" t="s">
        <v>21</v>
      </c>
      <c r="D2191" t="s">
        <v>18</v>
      </c>
      <c r="E2191">
        <v>69.84</v>
      </c>
      <c r="F2191">
        <v>7</v>
      </c>
      <c r="G2191">
        <v>241</v>
      </c>
      <c r="H2191">
        <v>0</v>
      </c>
      <c r="I2191" t="s">
        <v>16</v>
      </c>
      <c r="J2191">
        <v>81.099999999999994</v>
      </c>
      <c r="K2191" s="1">
        <v>45396</v>
      </c>
      <c r="L2191">
        <v>79</v>
      </c>
      <c r="M2191">
        <v>0.28000000000000003</v>
      </c>
      <c r="N2191">
        <f>IF(E2191="",Data_Validation!$B$1,E2191)</f>
        <v>69.84</v>
      </c>
      <c r="O2191">
        <f>IF(J2191="",Data_Validation!$B$2,J2191)</f>
        <v>81.099999999999994</v>
      </c>
      <c r="P2191">
        <f t="shared" si="306"/>
        <v>2</v>
      </c>
      <c r="Q2191" s="2">
        <f>CustomerData[[#This Row],[avg_order_value_clean]]*CustomerData[[#This Row],[total_orders]]</f>
        <v>488.88</v>
      </c>
      <c r="R2191" s="2" t="str">
        <f t="shared" si="314"/>
        <v>Inactive</v>
      </c>
      <c r="S2191" s="2" t="str">
        <f t="shared" si="307"/>
        <v>Medium Risk</v>
      </c>
      <c r="T2191" s="2" t="str">
        <f t="shared" si="308"/>
        <v>35-44</v>
      </c>
      <c r="U2191" s="1">
        <f t="shared" ca="1" si="309"/>
        <v>865</v>
      </c>
      <c r="V2191" s="2" t="str">
        <f t="shared" si="310"/>
        <v>High Loyalty</v>
      </c>
      <c r="W2191" s="2" t="str">
        <f t="shared" si="311"/>
        <v>Legitimate</v>
      </c>
      <c r="X2191" s="2" t="str">
        <f>IF(Q2191&lt;Data_Validation!$B$8,"Low Value",IF(Q2191&lt;Data_Validation!$B$9,"Medium Value","High Value"))</f>
        <v>Low Value</v>
      </c>
      <c r="Y2191" s="2" t="str">
        <f t="shared" si="312"/>
        <v>Stable</v>
      </c>
      <c r="Z2191" s="2" t="str">
        <f t="shared" si="313"/>
        <v>Check Data</v>
      </c>
    </row>
    <row r="2192" spans="1:26" x14ac:dyDescent="0.3">
      <c r="A2192" t="s">
        <v>1956</v>
      </c>
      <c r="B2192">
        <v>51</v>
      </c>
      <c r="C2192" t="s">
        <v>14</v>
      </c>
      <c r="D2192" t="s">
        <v>35</v>
      </c>
      <c r="E2192">
        <v>70.95</v>
      </c>
      <c r="F2192">
        <v>13</v>
      </c>
      <c r="G2192">
        <v>313</v>
      </c>
      <c r="H2192">
        <v>0</v>
      </c>
      <c r="I2192" t="s">
        <v>19</v>
      </c>
      <c r="J2192">
        <v>25.5</v>
      </c>
      <c r="K2192" s="1">
        <v>44961</v>
      </c>
      <c r="L2192">
        <v>83</v>
      </c>
      <c r="M2192">
        <v>0.05</v>
      </c>
      <c r="N2192">
        <f>IF(E2192="",Data_Validation!$B$1,E2192)</f>
        <v>70.95</v>
      </c>
      <c r="O2192">
        <f>IF(J2192="",Data_Validation!$B$2,J2192)</f>
        <v>25.5</v>
      </c>
      <c r="P2192">
        <f t="shared" si="306"/>
        <v>3</v>
      </c>
      <c r="Q2192" s="2">
        <f>CustomerData[[#This Row],[avg_order_value_clean]]*CustomerData[[#This Row],[total_orders]]</f>
        <v>922.35</v>
      </c>
      <c r="R2192" s="2" t="str">
        <f t="shared" si="314"/>
        <v>Inactive</v>
      </c>
      <c r="S2192" s="2" t="str">
        <f t="shared" si="307"/>
        <v>Low Risk</v>
      </c>
      <c r="T2192" s="2" t="str">
        <f t="shared" si="308"/>
        <v>45-54</v>
      </c>
      <c r="U2192" s="1">
        <f t="shared" ca="1" si="309"/>
        <v>1300</v>
      </c>
      <c r="V2192" s="2" t="str">
        <f t="shared" si="310"/>
        <v>High Loyalty</v>
      </c>
      <c r="W2192" s="2" t="str">
        <f t="shared" si="311"/>
        <v>Legitimate</v>
      </c>
      <c r="X2192" s="2" t="str">
        <f>IF(Q2192&lt;Data_Validation!$B$8,"Low Value",IF(Q2192&lt;Data_Validation!$B$9,"Medium Value","High Value"))</f>
        <v>Low Value</v>
      </c>
      <c r="Y2192" s="2" t="str">
        <f t="shared" si="312"/>
        <v>Stable</v>
      </c>
      <c r="Z2192" s="2" t="str">
        <f t="shared" si="313"/>
        <v>Check Data</v>
      </c>
    </row>
    <row r="2193" spans="1:26" x14ac:dyDescent="0.3">
      <c r="A2193" t="s">
        <v>1957</v>
      </c>
      <c r="B2193">
        <v>56</v>
      </c>
      <c r="C2193" t="s">
        <v>14</v>
      </c>
      <c r="D2193" t="s">
        <v>52</v>
      </c>
      <c r="E2193">
        <v>68.87</v>
      </c>
      <c r="F2193">
        <v>19</v>
      </c>
      <c r="G2193">
        <v>215</v>
      </c>
      <c r="H2193">
        <v>0</v>
      </c>
      <c r="I2193" t="s">
        <v>23</v>
      </c>
      <c r="J2193">
        <v>95.3</v>
      </c>
      <c r="K2193" s="1">
        <v>44245</v>
      </c>
      <c r="L2193">
        <v>19</v>
      </c>
      <c r="M2193">
        <v>0.2</v>
      </c>
      <c r="N2193">
        <f>IF(E2193="",Data_Validation!$B$1,E2193)</f>
        <v>68.87</v>
      </c>
      <c r="O2193">
        <f>IF(J2193="",Data_Validation!$B$2,J2193)</f>
        <v>95.3</v>
      </c>
      <c r="P2193">
        <f t="shared" si="306"/>
        <v>1</v>
      </c>
      <c r="Q2193" s="2">
        <f>CustomerData[[#This Row],[avg_order_value_clean]]*CustomerData[[#This Row],[total_orders]]</f>
        <v>1308.5300000000002</v>
      </c>
      <c r="R2193" s="2" t="str">
        <f t="shared" si="314"/>
        <v>Inactive</v>
      </c>
      <c r="S2193" s="2" t="str">
        <f t="shared" si="307"/>
        <v>Medium Risk</v>
      </c>
      <c r="T2193" s="2" t="str">
        <f t="shared" si="308"/>
        <v>55+</v>
      </c>
      <c r="U2193" s="1">
        <f t="shared" ca="1" si="309"/>
        <v>2016</v>
      </c>
      <c r="V2193" s="2" t="str">
        <f t="shared" si="310"/>
        <v>Low Loyalty</v>
      </c>
      <c r="W2193" s="2" t="str">
        <f t="shared" si="311"/>
        <v>Legitimate</v>
      </c>
      <c r="X2193" s="2" t="str">
        <f>IF(Q2193&lt;Data_Validation!$B$8,"Low Value",IF(Q2193&lt;Data_Validation!$B$9,"Medium Value","High Value"))</f>
        <v>Low Value</v>
      </c>
      <c r="Y2193" s="2" t="str">
        <f t="shared" si="312"/>
        <v>Stable</v>
      </c>
      <c r="Z2193" s="2" t="str">
        <f t="shared" si="313"/>
        <v>Check Data</v>
      </c>
    </row>
    <row r="2194" spans="1:26" x14ac:dyDescent="0.3">
      <c r="A2194" t="s">
        <v>1958</v>
      </c>
      <c r="B2194">
        <v>58</v>
      </c>
      <c r="C2194" t="s">
        <v>14</v>
      </c>
      <c r="D2194" t="s">
        <v>37</v>
      </c>
      <c r="F2194">
        <v>12</v>
      </c>
      <c r="G2194">
        <v>219</v>
      </c>
      <c r="H2194">
        <v>0</v>
      </c>
      <c r="I2194" t="s">
        <v>29</v>
      </c>
      <c r="J2194">
        <v>52.3</v>
      </c>
      <c r="K2194" s="1">
        <v>45833</v>
      </c>
      <c r="L2194">
        <v>35</v>
      </c>
      <c r="M2194">
        <v>0.18</v>
      </c>
      <c r="N2194">
        <f>IF(E2194="",Data_Validation!$B$1,E2194)</f>
        <v>250</v>
      </c>
      <c r="O2194">
        <f>IF(J2194="",Data_Validation!$B$2,J2194)</f>
        <v>52.3</v>
      </c>
      <c r="P2194">
        <f t="shared" si="306"/>
        <v>1</v>
      </c>
      <c r="Q2194" s="2">
        <f>CustomerData[[#This Row],[avg_order_value_clean]]*CustomerData[[#This Row],[total_orders]]</f>
        <v>3000</v>
      </c>
      <c r="R2194" s="2" t="str">
        <f t="shared" si="314"/>
        <v>Inactive</v>
      </c>
      <c r="S2194" s="2" t="str">
        <f t="shared" si="307"/>
        <v>Low Risk</v>
      </c>
      <c r="T2194" s="2" t="str">
        <f t="shared" si="308"/>
        <v>55+</v>
      </c>
      <c r="U2194" s="1">
        <f t="shared" ca="1" si="309"/>
        <v>428</v>
      </c>
      <c r="V2194" s="2" t="str">
        <f t="shared" si="310"/>
        <v>Low Loyalty</v>
      </c>
      <c r="W2194" s="2" t="str">
        <f t="shared" si="311"/>
        <v>Legitimate</v>
      </c>
      <c r="X2194" s="2" t="str">
        <f>IF(Q2194&lt;Data_Validation!$B$8,"Low Value",IF(Q2194&lt;Data_Validation!$B$9,"Medium Value","High Value"))</f>
        <v>High Value</v>
      </c>
      <c r="Y2194" s="2" t="str">
        <f t="shared" si="312"/>
        <v>High Value - Maintain</v>
      </c>
      <c r="Z2194" s="2" t="str">
        <f t="shared" si="313"/>
        <v>Check Data</v>
      </c>
    </row>
    <row r="2195" spans="1:26" x14ac:dyDescent="0.3">
      <c r="A2195" t="s">
        <v>1959</v>
      </c>
      <c r="B2195">
        <v>59</v>
      </c>
      <c r="C2195" t="s">
        <v>14</v>
      </c>
      <c r="D2195" t="s">
        <v>18</v>
      </c>
      <c r="E2195">
        <v>96.7</v>
      </c>
      <c r="F2195">
        <v>11</v>
      </c>
      <c r="G2195">
        <v>20</v>
      </c>
      <c r="H2195">
        <v>0</v>
      </c>
      <c r="I2195" t="s">
        <v>19</v>
      </c>
      <c r="J2195">
        <v>71.5</v>
      </c>
      <c r="K2195" s="1">
        <v>44659</v>
      </c>
      <c r="L2195">
        <v>20</v>
      </c>
      <c r="M2195">
        <v>0.28000000000000003</v>
      </c>
      <c r="N2195">
        <f>IF(E2195="",Data_Validation!$B$1,E2195)</f>
        <v>96.7</v>
      </c>
      <c r="O2195">
        <f>IF(J2195="",Data_Validation!$B$2,J2195)</f>
        <v>71.5</v>
      </c>
      <c r="P2195">
        <f t="shared" si="306"/>
        <v>1</v>
      </c>
      <c r="Q2195" s="2">
        <f>CustomerData[[#This Row],[avg_order_value_clean]]*CustomerData[[#This Row],[total_orders]]</f>
        <v>1063.7</v>
      </c>
      <c r="R2195" s="2" t="str">
        <f t="shared" si="314"/>
        <v>Active</v>
      </c>
      <c r="S2195" s="2" t="str">
        <f t="shared" si="307"/>
        <v>Medium Risk</v>
      </c>
      <c r="T2195" s="2" t="str">
        <f t="shared" si="308"/>
        <v>55+</v>
      </c>
      <c r="U2195" s="1">
        <f t="shared" ca="1" si="309"/>
        <v>1602</v>
      </c>
      <c r="V2195" s="2" t="str">
        <f t="shared" si="310"/>
        <v>Low Loyalty</v>
      </c>
      <c r="W2195" s="2" t="str">
        <f t="shared" si="311"/>
        <v>Legitimate</v>
      </c>
      <c r="X2195" s="2" t="str">
        <f>IF(Q2195&lt;Data_Validation!$B$8,"Low Value",IF(Q2195&lt;Data_Validation!$B$9,"Medium Value","High Value"))</f>
        <v>Low Value</v>
      </c>
      <c r="Y2195" s="2" t="str">
        <f t="shared" si="312"/>
        <v>Stable</v>
      </c>
      <c r="Z2195" s="2" t="str">
        <f t="shared" si="313"/>
        <v>Check Data</v>
      </c>
    </row>
    <row r="2196" spans="1:26" x14ac:dyDescent="0.3">
      <c r="A2196" t="s">
        <v>809</v>
      </c>
      <c r="B2196">
        <v>67</v>
      </c>
      <c r="C2196" t="s">
        <v>14</v>
      </c>
      <c r="D2196" t="s">
        <v>50</v>
      </c>
      <c r="E2196">
        <v>68.11</v>
      </c>
      <c r="F2196">
        <v>9</v>
      </c>
      <c r="G2196">
        <v>304</v>
      </c>
      <c r="H2196">
        <v>0</v>
      </c>
      <c r="I2196" t="s">
        <v>19</v>
      </c>
      <c r="J2196">
        <v>46.2</v>
      </c>
      <c r="K2196" s="1">
        <v>44515</v>
      </c>
      <c r="L2196">
        <v>41</v>
      </c>
      <c r="M2196">
        <v>0.55000000000000004</v>
      </c>
      <c r="N2196">
        <f>IF(E2196="",Data_Validation!$B$1,E2196)</f>
        <v>68.11</v>
      </c>
      <c r="O2196">
        <f>IF(J2196="",Data_Validation!$B$2,J2196)</f>
        <v>46.2</v>
      </c>
      <c r="P2196">
        <f t="shared" si="306"/>
        <v>2</v>
      </c>
      <c r="Q2196" s="2">
        <f>CustomerData[[#This Row],[avg_order_value_clean]]*CustomerData[[#This Row],[total_orders]]</f>
        <v>612.99</v>
      </c>
      <c r="R2196" s="2" t="str">
        <f t="shared" si="314"/>
        <v>Inactive</v>
      </c>
      <c r="S2196" s="2" t="str">
        <f t="shared" si="307"/>
        <v>High Risk</v>
      </c>
      <c r="T2196" s="2" t="str">
        <f t="shared" si="308"/>
        <v>55+</v>
      </c>
      <c r="U2196" s="1">
        <f t="shared" ca="1" si="309"/>
        <v>1746</v>
      </c>
      <c r="V2196" s="2" t="str">
        <f t="shared" si="310"/>
        <v>Medium Loyalty</v>
      </c>
      <c r="W2196" s="2" t="str">
        <f t="shared" si="311"/>
        <v>Legitimate</v>
      </c>
      <c r="X2196" s="2" t="str">
        <f>IF(Q2196&lt;Data_Validation!$B$8,"Low Value",IF(Q2196&lt;Data_Validation!$B$9,"Medium Value","High Value"))</f>
        <v>Low Value</v>
      </c>
      <c r="Y2196" s="2" t="str">
        <f t="shared" si="312"/>
        <v>At Risk - Develop</v>
      </c>
      <c r="Z2196" s="2" t="str">
        <f t="shared" si="313"/>
        <v>Check Data</v>
      </c>
    </row>
    <row r="2197" spans="1:26" x14ac:dyDescent="0.3">
      <c r="A2197" t="s">
        <v>1960</v>
      </c>
      <c r="B2197">
        <v>40</v>
      </c>
      <c r="C2197" t="s">
        <v>21</v>
      </c>
      <c r="D2197" t="s">
        <v>28</v>
      </c>
      <c r="E2197">
        <v>101.71</v>
      </c>
      <c r="F2197">
        <v>11</v>
      </c>
      <c r="G2197">
        <v>352</v>
      </c>
      <c r="H2197">
        <v>0</v>
      </c>
      <c r="I2197" t="s">
        <v>29</v>
      </c>
      <c r="J2197">
        <v>2.8</v>
      </c>
      <c r="K2197" s="1">
        <v>44739</v>
      </c>
      <c r="L2197">
        <v>29</v>
      </c>
      <c r="M2197">
        <v>0.55000000000000004</v>
      </c>
      <c r="N2197">
        <f>IF(E2197="",Data_Validation!$B$1,E2197)</f>
        <v>101.71</v>
      </c>
      <c r="O2197">
        <f>IF(J2197="",Data_Validation!$B$2,J2197)</f>
        <v>2.8</v>
      </c>
      <c r="P2197">
        <f t="shared" si="306"/>
        <v>1</v>
      </c>
      <c r="Q2197" s="2">
        <f>CustomerData[[#This Row],[avg_order_value_clean]]*CustomerData[[#This Row],[total_orders]]</f>
        <v>1118.81</v>
      </c>
      <c r="R2197" s="2" t="str">
        <f t="shared" si="314"/>
        <v>Inactive</v>
      </c>
      <c r="S2197" s="2" t="str">
        <f t="shared" si="307"/>
        <v>High Risk</v>
      </c>
      <c r="T2197" s="2" t="str">
        <f t="shared" si="308"/>
        <v>35-44</v>
      </c>
      <c r="U2197" s="1">
        <f t="shared" ca="1" si="309"/>
        <v>1522</v>
      </c>
      <c r="V2197" s="2" t="str">
        <f t="shared" si="310"/>
        <v>Low Loyalty</v>
      </c>
      <c r="W2197" s="2" t="str">
        <f t="shared" si="311"/>
        <v>Legitimate</v>
      </c>
      <c r="X2197" s="2" t="str">
        <f>IF(Q2197&lt;Data_Validation!$B$8,"Low Value",IF(Q2197&lt;Data_Validation!$B$9,"Medium Value","High Value"))</f>
        <v>Low Value</v>
      </c>
      <c r="Y2197" s="2" t="str">
        <f t="shared" si="312"/>
        <v>At Risk - Develop</v>
      </c>
      <c r="Z2197" s="2" t="str">
        <f t="shared" si="313"/>
        <v>Check Data</v>
      </c>
    </row>
    <row r="2198" spans="1:26" x14ac:dyDescent="0.3">
      <c r="A2198" t="s">
        <v>1961</v>
      </c>
      <c r="B2198">
        <v>24</v>
      </c>
      <c r="C2198" t="s">
        <v>25</v>
      </c>
      <c r="D2198" t="s">
        <v>44</v>
      </c>
      <c r="E2198">
        <v>135.22</v>
      </c>
      <c r="F2198">
        <v>6</v>
      </c>
      <c r="G2198">
        <v>91</v>
      </c>
      <c r="H2198">
        <v>0</v>
      </c>
      <c r="I2198" t="s">
        <v>40</v>
      </c>
      <c r="J2198">
        <v>6.3</v>
      </c>
      <c r="K2198" s="1">
        <v>45321</v>
      </c>
      <c r="L2198">
        <v>15</v>
      </c>
      <c r="M2198">
        <v>0.6</v>
      </c>
      <c r="N2198">
        <f>IF(E2198="",Data_Validation!$B$1,E2198)</f>
        <v>135.22</v>
      </c>
      <c r="O2198">
        <f>IF(J2198="",Data_Validation!$B$2,J2198)</f>
        <v>6.3</v>
      </c>
      <c r="P2198">
        <f t="shared" si="306"/>
        <v>2</v>
      </c>
      <c r="Q2198" s="2">
        <f>CustomerData[[#This Row],[avg_order_value_clean]]*CustomerData[[#This Row],[total_orders]]</f>
        <v>811.31999999999994</v>
      </c>
      <c r="R2198" s="2" t="str">
        <f t="shared" si="314"/>
        <v>Inactive</v>
      </c>
      <c r="S2198" s="2" t="str">
        <f t="shared" si="307"/>
        <v>High Risk</v>
      </c>
      <c r="T2198" s="2" t="str">
        <f t="shared" si="308"/>
        <v>Under 25</v>
      </c>
      <c r="U2198" s="1">
        <f t="shared" ca="1" si="309"/>
        <v>940</v>
      </c>
      <c r="V2198" s="2" t="str">
        <f t="shared" si="310"/>
        <v>Low Loyalty</v>
      </c>
      <c r="W2198" s="2" t="str">
        <f t="shared" si="311"/>
        <v>Legitimate</v>
      </c>
      <c r="X2198" s="2" t="str">
        <f>IF(Q2198&lt;Data_Validation!$B$8,"Low Value",IF(Q2198&lt;Data_Validation!$B$9,"Medium Value","High Value"))</f>
        <v>Low Value</v>
      </c>
      <c r="Y2198" s="2" t="str">
        <f t="shared" si="312"/>
        <v>At Risk - Develop</v>
      </c>
      <c r="Z2198" s="2" t="str">
        <f t="shared" si="313"/>
        <v>Check Data</v>
      </c>
    </row>
    <row r="2199" spans="1:26" x14ac:dyDescent="0.3">
      <c r="A2199" t="s">
        <v>1962</v>
      </c>
      <c r="B2199">
        <v>76</v>
      </c>
      <c r="C2199" t="s">
        <v>14</v>
      </c>
      <c r="D2199" t="s">
        <v>37</v>
      </c>
      <c r="F2199">
        <v>8</v>
      </c>
      <c r="G2199">
        <v>294</v>
      </c>
      <c r="H2199">
        <v>0</v>
      </c>
      <c r="I2199" t="s">
        <v>19</v>
      </c>
      <c r="J2199">
        <v>97.6</v>
      </c>
      <c r="K2199" s="1">
        <v>44256</v>
      </c>
      <c r="L2199">
        <v>84</v>
      </c>
      <c r="M2199">
        <v>0.01</v>
      </c>
      <c r="N2199">
        <f>IF(E2199="",Data_Validation!$B$1,E2199)</f>
        <v>250</v>
      </c>
      <c r="O2199">
        <f>IF(J2199="",Data_Validation!$B$2,J2199)</f>
        <v>97.6</v>
      </c>
      <c r="P2199">
        <f t="shared" si="306"/>
        <v>3</v>
      </c>
      <c r="Q2199" s="2">
        <f>CustomerData[[#This Row],[avg_order_value_clean]]*CustomerData[[#This Row],[total_orders]]</f>
        <v>2000</v>
      </c>
      <c r="R2199" s="2" t="str">
        <f t="shared" si="314"/>
        <v>Inactive</v>
      </c>
      <c r="S2199" s="2" t="str">
        <f t="shared" si="307"/>
        <v>Low Risk</v>
      </c>
      <c r="T2199" s="2" t="str">
        <f t="shared" si="308"/>
        <v>55+</v>
      </c>
      <c r="U2199" s="1">
        <f t="shared" ca="1" si="309"/>
        <v>2005</v>
      </c>
      <c r="V2199" s="2" t="str">
        <f t="shared" si="310"/>
        <v>High Loyalty</v>
      </c>
      <c r="W2199" s="2" t="str">
        <f t="shared" si="311"/>
        <v>Legitimate</v>
      </c>
      <c r="X2199" s="2" t="str">
        <f>IF(Q2199&lt;Data_Validation!$B$8,"Low Value",IF(Q2199&lt;Data_Validation!$B$9,"Medium Value","High Value"))</f>
        <v>High Value</v>
      </c>
      <c r="Y2199" s="2" t="str">
        <f t="shared" si="312"/>
        <v>High Value - Maintain</v>
      </c>
      <c r="Z2199" s="2" t="str">
        <f t="shared" si="313"/>
        <v>Check Data</v>
      </c>
    </row>
    <row r="2200" spans="1:26" x14ac:dyDescent="0.3">
      <c r="A2200" t="s">
        <v>1963</v>
      </c>
      <c r="B2200">
        <v>56</v>
      </c>
      <c r="C2200" t="s">
        <v>14</v>
      </c>
      <c r="D2200" t="s">
        <v>35</v>
      </c>
      <c r="E2200">
        <v>69.680000000000007</v>
      </c>
      <c r="F2200">
        <v>11</v>
      </c>
      <c r="G2200">
        <v>99</v>
      </c>
      <c r="H2200">
        <v>0</v>
      </c>
      <c r="I2200" t="s">
        <v>19</v>
      </c>
      <c r="J2200">
        <v>41.2</v>
      </c>
      <c r="K2200" s="1">
        <v>44080</v>
      </c>
      <c r="L2200">
        <v>32</v>
      </c>
      <c r="M2200">
        <v>0.32</v>
      </c>
      <c r="N2200">
        <f>IF(E2200="",Data_Validation!$B$1,E2200)</f>
        <v>69.680000000000007</v>
      </c>
      <c r="O2200">
        <f>IF(J2200="",Data_Validation!$B$2,J2200)</f>
        <v>41.2</v>
      </c>
      <c r="P2200">
        <f t="shared" si="306"/>
        <v>1</v>
      </c>
      <c r="Q2200" s="2">
        <f>CustomerData[[#This Row],[avg_order_value_clean]]*CustomerData[[#This Row],[total_orders]]</f>
        <v>766.48</v>
      </c>
      <c r="R2200" s="2" t="str">
        <f t="shared" si="314"/>
        <v>Inactive</v>
      </c>
      <c r="S2200" s="2" t="str">
        <f t="shared" si="307"/>
        <v>Medium Risk</v>
      </c>
      <c r="T2200" s="2" t="str">
        <f t="shared" si="308"/>
        <v>55+</v>
      </c>
      <c r="U2200" s="1">
        <f t="shared" ca="1" si="309"/>
        <v>2181</v>
      </c>
      <c r="V2200" s="2" t="str">
        <f t="shared" si="310"/>
        <v>Low Loyalty</v>
      </c>
      <c r="W2200" s="2" t="str">
        <f t="shared" si="311"/>
        <v>Legitimate</v>
      </c>
      <c r="X2200" s="2" t="str">
        <f>IF(Q2200&lt;Data_Validation!$B$8,"Low Value",IF(Q2200&lt;Data_Validation!$B$9,"Medium Value","High Value"))</f>
        <v>Low Value</v>
      </c>
      <c r="Y2200" s="2" t="str">
        <f t="shared" si="312"/>
        <v>Stable</v>
      </c>
      <c r="Z2200" s="2" t="str">
        <f t="shared" si="313"/>
        <v>Check Data</v>
      </c>
    </row>
    <row r="2201" spans="1:26" x14ac:dyDescent="0.3">
      <c r="A2201" t="s">
        <v>1964</v>
      </c>
      <c r="B2201">
        <v>20</v>
      </c>
      <c r="C2201" t="s">
        <v>14</v>
      </c>
      <c r="D2201" t="s">
        <v>37</v>
      </c>
      <c r="F2201">
        <v>15</v>
      </c>
      <c r="G2201">
        <v>265</v>
      </c>
      <c r="H2201">
        <v>0</v>
      </c>
      <c r="I2201" t="s">
        <v>16</v>
      </c>
      <c r="J2201">
        <v>18.3</v>
      </c>
      <c r="K2201" s="1">
        <v>45487</v>
      </c>
      <c r="L2201">
        <v>13</v>
      </c>
      <c r="M2201">
        <v>0.09</v>
      </c>
      <c r="N2201">
        <f>IF(E2201="",Data_Validation!$B$1,E2201)</f>
        <v>250</v>
      </c>
      <c r="O2201">
        <f>IF(J2201="",Data_Validation!$B$2,J2201)</f>
        <v>18.3</v>
      </c>
      <c r="P2201">
        <f t="shared" si="306"/>
        <v>1</v>
      </c>
      <c r="Q2201" s="2">
        <f>CustomerData[[#This Row],[avg_order_value_clean]]*CustomerData[[#This Row],[total_orders]]</f>
        <v>3750</v>
      </c>
      <c r="R2201" s="2" t="str">
        <f t="shared" si="314"/>
        <v>Inactive</v>
      </c>
      <c r="S2201" s="2" t="str">
        <f t="shared" si="307"/>
        <v>Low Risk</v>
      </c>
      <c r="T2201" s="2" t="str">
        <f t="shared" si="308"/>
        <v>Under 25</v>
      </c>
      <c r="U2201" s="1">
        <f t="shared" ca="1" si="309"/>
        <v>774</v>
      </c>
      <c r="V2201" s="2" t="str">
        <f t="shared" si="310"/>
        <v>Low Loyalty</v>
      </c>
      <c r="W2201" s="2" t="str">
        <f t="shared" si="311"/>
        <v>Legitimate</v>
      </c>
      <c r="X2201" s="2" t="str">
        <f>IF(Q2201&lt;Data_Validation!$B$8,"Low Value",IF(Q2201&lt;Data_Validation!$B$9,"Medium Value","High Value"))</f>
        <v>High Value</v>
      </c>
      <c r="Y2201" s="2" t="str">
        <f t="shared" si="312"/>
        <v>High Value - Maintain</v>
      </c>
      <c r="Z2201" s="2" t="str">
        <f t="shared" si="313"/>
        <v>Check Data</v>
      </c>
    </row>
    <row r="2202" spans="1:26" x14ac:dyDescent="0.3">
      <c r="A2202" t="s">
        <v>1965</v>
      </c>
      <c r="B2202">
        <v>29</v>
      </c>
      <c r="C2202" t="s">
        <v>14</v>
      </c>
      <c r="D2202" t="s">
        <v>26</v>
      </c>
      <c r="E2202">
        <v>208.08</v>
      </c>
      <c r="F2202">
        <v>10</v>
      </c>
      <c r="G2202">
        <v>167</v>
      </c>
      <c r="H2202">
        <v>0</v>
      </c>
      <c r="I2202" t="s">
        <v>29</v>
      </c>
      <c r="J2202">
        <v>72</v>
      </c>
      <c r="K2202" s="1">
        <v>45751</v>
      </c>
      <c r="L2202">
        <v>7</v>
      </c>
      <c r="M2202">
        <v>0.21</v>
      </c>
      <c r="N2202">
        <f>IF(E2202="",Data_Validation!$B$1,E2202)</f>
        <v>208.08</v>
      </c>
      <c r="O2202">
        <f>IF(J2202="",Data_Validation!$B$2,J2202)</f>
        <v>72</v>
      </c>
      <c r="P2202">
        <f t="shared" si="306"/>
        <v>1</v>
      </c>
      <c r="Q2202" s="2">
        <f>CustomerData[[#This Row],[avg_order_value_clean]]*CustomerData[[#This Row],[total_orders]]</f>
        <v>2080.8000000000002</v>
      </c>
      <c r="R2202" s="2" t="str">
        <f t="shared" si="314"/>
        <v>Inactive</v>
      </c>
      <c r="S2202" s="2" t="str">
        <f t="shared" si="307"/>
        <v>Medium Risk</v>
      </c>
      <c r="T2202" s="2" t="str">
        <f t="shared" si="308"/>
        <v>25-34</v>
      </c>
      <c r="U2202" s="1">
        <f t="shared" ca="1" si="309"/>
        <v>510</v>
      </c>
      <c r="V2202" s="2" t="str">
        <f t="shared" si="310"/>
        <v>Low Loyalty</v>
      </c>
      <c r="W2202" s="2" t="str">
        <f t="shared" si="311"/>
        <v>Legitimate</v>
      </c>
      <c r="X2202" s="2" t="str">
        <f>IF(Q2202&lt;Data_Validation!$B$8,"Low Value",IF(Q2202&lt;Data_Validation!$B$9,"Medium Value","High Value"))</f>
        <v>High Value</v>
      </c>
      <c r="Y2202" s="2" t="str">
        <f t="shared" si="312"/>
        <v>High Value - Maintain</v>
      </c>
      <c r="Z2202" s="2" t="str">
        <f t="shared" si="313"/>
        <v>Check Data</v>
      </c>
    </row>
    <row r="2203" spans="1:26" x14ac:dyDescent="0.3">
      <c r="A2203" t="s">
        <v>1525</v>
      </c>
      <c r="B2203">
        <v>24</v>
      </c>
      <c r="C2203" t="s">
        <v>21</v>
      </c>
      <c r="D2203" t="s">
        <v>22</v>
      </c>
      <c r="E2203">
        <v>22.53</v>
      </c>
      <c r="F2203">
        <v>11</v>
      </c>
      <c r="G2203">
        <v>57</v>
      </c>
      <c r="H2203">
        <v>0</v>
      </c>
      <c r="I2203" t="s">
        <v>19</v>
      </c>
      <c r="J2203">
        <v>88.2</v>
      </c>
      <c r="K2203" s="1">
        <v>45722</v>
      </c>
      <c r="L2203">
        <v>54</v>
      </c>
      <c r="M2203">
        <v>0.04</v>
      </c>
      <c r="N2203">
        <f>IF(E2203="",Data_Validation!$B$1,E2203)</f>
        <v>22.53</v>
      </c>
      <c r="O2203">
        <f>IF(J2203="",Data_Validation!$B$2,J2203)</f>
        <v>88.2</v>
      </c>
      <c r="P2203">
        <f t="shared" si="306"/>
        <v>2</v>
      </c>
      <c r="Q2203" s="2">
        <f>CustomerData[[#This Row],[avg_order_value_clean]]*CustomerData[[#This Row],[total_orders]]</f>
        <v>247.83</v>
      </c>
      <c r="R2203" s="2" t="str">
        <f t="shared" si="314"/>
        <v>At Risk</v>
      </c>
      <c r="S2203" s="2" t="str">
        <f t="shared" si="307"/>
        <v>Low Risk</v>
      </c>
      <c r="T2203" s="2" t="str">
        <f t="shared" si="308"/>
        <v>Under 25</v>
      </c>
      <c r="U2203" s="1">
        <f t="shared" ca="1" si="309"/>
        <v>539</v>
      </c>
      <c r="V2203" s="2" t="str">
        <f t="shared" si="310"/>
        <v>Medium Loyalty</v>
      </c>
      <c r="W2203" s="2" t="str">
        <f t="shared" si="311"/>
        <v>Legitimate</v>
      </c>
      <c r="X2203" s="2" t="str">
        <f>IF(Q2203&lt;Data_Validation!$B$8,"Low Value",IF(Q2203&lt;Data_Validation!$B$9,"Medium Value","High Value"))</f>
        <v>Low Value</v>
      </c>
      <c r="Y2203" s="2" t="str">
        <f t="shared" si="312"/>
        <v>Stable</v>
      </c>
      <c r="Z2203" s="2" t="str">
        <f t="shared" si="313"/>
        <v>Check Data</v>
      </c>
    </row>
    <row r="2204" spans="1:26" x14ac:dyDescent="0.3">
      <c r="A2204" t="s">
        <v>1966</v>
      </c>
      <c r="B2204">
        <v>66</v>
      </c>
      <c r="C2204" t="s">
        <v>21</v>
      </c>
      <c r="D2204" t="s">
        <v>44</v>
      </c>
      <c r="E2204">
        <v>87.25</v>
      </c>
      <c r="F2204">
        <v>14</v>
      </c>
      <c r="G2204">
        <v>88</v>
      </c>
      <c r="H2204">
        <v>0</v>
      </c>
      <c r="I2204" t="s">
        <v>19</v>
      </c>
      <c r="J2204">
        <v>26.7</v>
      </c>
      <c r="K2204" s="1">
        <v>45684</v>
      </c>
      <c r="L2204">
        <v>16</v>
      </c>
      <c r="M2204">
        <v>0.31</v>
      </c>
      <c r="N2204">
        <f>IF(E2204="",Data_Validation!$B$1,E2204)</f>
        <v>87.25</v>
      </c>
      <c r="O2204">
        <f>IF(J2204="",Data_Validation!$B$2,J2204)</f>
        <v>26.7</v>
      </c>
      <c r="P2204">
        <f t="shared" si="306"/>
        <v>1</v>
      </c>
      <c r="Q2204" s="2">
        <f>CustomerData[[#This Row],[avg_order_value_clean]]*CustomerData[[#This Row],[total_orders]]</f>
        <v>1221.5</v>
      </c>
      <c r="R2204" s="2" t="str">
        <f t="shared" si="314"/>
        <v>At Risk</v>
      </c>
      <c r="S2204" s="2" t="str">
        <f t="shared" si="307"/>
        <v>Medium Risk</v>
      </c>
      <c r="T2204" s="2" t="str">
        <f t="shared" si="308"/>
        <v>55+</v>
      </c>
      <c r="U2204" s="1">
        <f t="shared" ca="1" si="309"/>
        <v>577</v>
      </c>
      <c r="V2204" s="2" t="str">
        <f t="shared" si="310"/>
        <v>Low Loyalty</v>
      </c>
      <c r="W2204" s="2" t="str">
        <f t="shared" si="311"/>
        <v>Legitimate</v>
      </c>
      <c r="X2204" s="2" t="str">
        <f>IF(Q2204&lt;Data_Validation!$B$8,"Low Value",IF(Q2204&lt;Data_Validation!$B$9,"Medium Value","High Value"))</f>
        <v>Low Value</v>
      </c>
      <c r="Y2204" s="2" t="str">
        <f t="shared" si="312"/>
        <v>Stable</v>
      </c>
      <c r="Z2204" s="2" t="str">
        <f t="shared" si="313"/>
        <v>Check Data</v>
      </c>
    </row>
    <row r="2205" spans="1:26" x14ac:dyDescent="0.3">
      <c r="A2205" t="s">
        <v>1967</v>
      </c>
      <c r="B2205">
        <v>43</v>
      </c>
      <c r="C2205" t="s">
        <v>14</v>
      </c>
      <c r="D2205" t="s">
        <v>22</v>
      </c>
      <c r="E2205">
        <v>70.099999999999994</v>
      </c>
      <c r="F2205">
        <v>11</v>
      </c>
      <c r="G2205">
        <v>172</v>
      </c>
      <c r="H2205">
        <v>0</v>
      </c>
      <c r="I2205" t="s">
        <v>40</v>
      </c>
      <c r="J2205">
        <v>57.1</v>
      </c>
      <c r="K2205" s="1">
        <v>44564</v>
      </c>
      <c r="L2205">
        <v>10</v>
      </c>
      <c r="M2205">
        <v>0.31</v>
      </c>
      <c r="N2205">
        <f>IF(E2205="",Data_Validation!$B$1,E2205)</f>
        <v>70.099999999999994</v>
      </c>
      <c r="O2205">
        <f>IF(J2205="",Data_Validation!$B$2,J2205)</f>
        <v>57.1</v>
      </c>
      <c r="P2205">
        <f t="shared" si="306"/>
        <v>1</v>
      </c>
      <c r="Q2205" s="2">
        <f>CustomerData[[#This Row],[avg_order_value_clean]]*CustomerData[[#This Row],[total_orders]]</f>
        <v>771.09999999999991</v>
      </c>
      <c r="R2205" s="2" t="str">
        <f t="shared" si="314"/>
        <v>Inactive</v>
      </c>
      <c r="S2205" s="2" t="str">
        <f t="shared" si="307"/>
        <v>Medium Risk</v>
      </c>
      <c r="T2205" s="2" t="str">
        <f t="shared" si="308"/>
        <v>35-44</v>
      </c>
      <c r="U2205" s="1">
        <f t="shared" ca="1" si="309"/>
        <v>1697</v>
      </c>
      <c r="V2205" s="2" t="str">
        <f t="shared" si="310"/>
        <v>Low Loyalty</v>
      </c>
      <c r="W2205" s="2" t="str">
        <f t="shared" si="311"/>
        <v>Legitimate</v>
      </c>
      <c r="X2205" s="2" t="str">
        <f>IF(Q2205&lt;Data_Validation!$B$8,"Low Value",IF(Q2205&lt;Data_Validation!$B$9,"Medium Value","High Value"))</f>
        <v>Low Value</v>
      </c>
      <c r="Y2205" s="2" t="str">
        <f t="shared" si="312"/>
        <v>Stable</v>
      </c>
      <c r="Z2205" s="2" t="str">
        <f t="shared" si="313"/>
        <v>Check Data</v>
      </c>
    </row>
    <row r="2206" spans="1:26" x14ac:dyDescent="0.3">
      <c r="A2206" t="s">
        <v>1968</v>
      </c>
      <c r="B2206">
        <v>50</v>
      </c>
      <c r="C2206" t="s">
        <v>21</v>
      </c>
      <c r="D2206" t="s">
        <v>50</v>
      </c>
      <c r="E2206">
        <v>72.38</v>
      </c>
      <c r="F2206">
        <v>8</v>
      </c>
      <c r="G2206">
        <v>144</v>
      </c>
      <c r="H2206">
        <v>0</v>
      </c>
      <c r="I2206" t="s">
        <v>29</v>
      </c>
      <c r="J2206">
        <v>24.5</v>
      </c>
      <c r="K2206" s="1">
        <v>45688</v>
      </c>
      <c r="L2206">
        <v>56</v>
      </c>
      <c r="M2206">
        <v>0.28000000000000003</v>
      </c>
      <c r="N2206">
        <f>IF(E2206="",Data_Validation!$B$1,E2206)</f>
        <v>72.38</v>
      </c>
      <c r="O2206">
        <f>IF(J2206="",Data_Validation!$B$2,J2206)</f>
        <v>24.5</v>
      </c>
      <c r="P2206">
        <f t="shared" si="306"/>
        <v>1</v>
      </c>
      <c r="Q2206" s="2">
        <f>CustomerData[[#This Row],[avg_order_value_clean]]*CustomerData[[#This Row],[total_orders]]</f>
        <v>579.04</v>
      </c>
      <c r="R2206" s="2" t="str">
        <f t="shared" si="314"/>
        <v>Inactive</v>
      </c>
      <c r="S2206" s="2" t="str">
        <f t="shared" si="307"/>
        <v>Medium Risk</v>
      </c>
      <c r="T2206" s="2" t="str">
        <f t="shared" si="308"/>
        <v>45-54</v>
      </c>
      <c r="U2206" s="1">
        <f t="shared" ca="1" si="309"/>
        <v>573</v>
      </c>
      <c r="V2206" s="2" t="str">
        <f t="shared" si="310"/>
        <v>Medium Loyalty</v>
      </c>
      <c r="W2206" s="2" t="str">
        <f t="shared" si="311"/>
        <v>Legitimate</v>
      </c>
      <c r="X2206" s="2" t="str">
        <f>IF(Q2206&lt;Data_Validation!$B$8,"Low Value",IF(Q2206&lt;Data_Validation!$B$9,"Medium Value","High Value"))</f>
        <v>Low Value</v>
      </c>
      <c r="Y2206" s="2" t="str">
        <f t="shared" si="312"/>
        <v>Stable</v>
      </c>
      <c r="Z2206" s="2" t="str">
        <f t="shared" si="313"/>
        <v>Check Data</v>
      </c>
    </row>
    <row r="2207" spans="1:26" x14ac:dyDescent="0.3">
      <c r="A2207" t="s">
        <v>1969</v>
      </c>
      <c r="B2207">
        <v>54</v>
      </c>
      <c r="C2207" t="s">
        <v>21</v>
      </c>
      <c r="D2207" t="s">
        <v>37</v>
      </c>
      <c r="E2207">
        <v>81.81</v>
      </c>
      <c r="F2207">
        <v>6</v>
      </c>
      <c r="G2207">
        <v>120</v>
      </c>
      <c r="H2207">
        <v>0</v>
      </c>
      <c r="I2207" t="s">
        <v>19</v>
      </c>
      <c r="J2207">
        <v>82.3</v>
      </c>
      <c r="K2207" s="1">
        <v>45685</v>
      </c>
      <c r="L2207">
        <v>66</v>
      </c>
      <c r="M2207">
        <v>0.14000000000000001</v>
      </c>
      <c r="N2207">
        <f>IF(E2207="",Data_Validation!$B$1,E2207)</f>
        <v>81.81</v>
      </c>
      <c r="O2207">
        <f>IF(J2207="",Data_Validation!$B$2,J2207)</f>
        <v>82.3</v>
      </c>
      <c r="P2207">
        <f t="shared" si="306"/>
        <v>3</v>
      </c>
      <c r="Q2207" s="2">
        <f>CustomerData[[#This Row],[avg_order_value_clean]]*CustomerData[[#This Row],[total_orders]]</f>
        <v>490.86</v>
      </c>
      <c r="R2207" s="2" t="str">
        <f t="shared" si="314"/>
        <v>Inactive</v>
      </c>
      <c r="S2207" s="2" t="str">
        <f t="shared" si="307"/>
        <v>Low Risk</v>
      </c>
      <c r="T2207" s="2" t="str">
        <f t="shared" si="308"/>
        <v>45-54</v>
      </c>
      <c r="U2207" s="1">
        <f t="shared" ca="1" si="309"/>
        <v>576</v>
      </c>
      <c r="V2207" s="2" t="str">
        <f t="shared" si="310"/>
        <v>Medium Loyalty</v>
      </c>
      <c r="W2207" s="2" t="str">
        <f t="shared" si="311"/>
        <v>Legitimate</v>
      </c>
      <c r="X2207" s="2" t="str">
        <f>IF(Q2207&lt;Data_Validation!$B$8,"Low Value",IF(Q2207&lt;Data_Validation!$B$9,"Medium Value","High Value"))</f>
        <v>Low Value</v>
      </c>
      <c r="Y2207" s="2" t="str">
        <f t="shared" si="312"/>
        <v>Stable</v>
      </c>
      <c r="Z2207" s="2" t="str">
        <f t="shared" si="313"/>
        <v>Check Data</v>
      </c>
    </row>
    <row r="2208" spans="1:26" x14ac:dyDescent="0.3">
      <c r="A2208" t="s">
        <v>1970</v>
      </c>
      <c r="B2208">
        <v>65</v>
      </c>
      <c r="C2208" t="s">
        <v>14</v>
      </c>
      <c r="D2208" t="s">
        <v>35</v>
      </c>
      <c r="E2208">
        <v>122.57</v>
      </c>
      <c r="F2208">
        <v>8</v>
      </c>
      <c r="G2208">
        <v>244</v>
      </c>
      <c r="H2208">
        <v>0</v>
      </c>
      <c r="I2208" t="s">
        <v>40</v>
      </c>
      <c r="J2208">
        <v>8.6999999999999993</v>
      </c>
      <c r="K2208" s="1">
        <v>44451</v>
      </c>
      <c r="L2208">
        <v>38</v>
      </c>
      <c r="M2208">
        <v>0.26</v>
      </c>
      <c r="N2208">
        <f>IF(E2208="",Data_Validation!$B$1,E2208)</f>
        <v>122.57</v>
      </c>
      <c r="O2208">
        <f>IF(J2208="",Data_Validation!$B$2,J2208)</f>
        <v>8.6999999999999993</v>
      </c>
      <c r="P2208">
        <f t="shared" si="306"/>
        <v>1</v>
      </c>
      <c r="Q2208" s="2">
        <f>CustomerData[[#This Row],[avg_order_value_clean]]*CustomerData[[#This Row],[total_orders]]</f>
        <v>980.56</v>
      </c>
      <c r="R2208" s="2" t="str">
        <f t="shared" si="314"/>
        <v>Inactive</v>
      </c>
      <c r="S2208" s="2" t="str">
        <f t="shared" si="307"/>
        <v>Medium Risk</v>
      </c>
      <c r="T2208" s="2" t="str">
        <f t="shared" si="308"/>
        <v>55+</v>
      </c>
      <c r="U2208" s="1">
        <f t="shared" ca="1" si="309"/>
        <v>1810</v>
      </c>
      <c r="V2208" s="2" t="str">
        <f t="shared" si="310"/>
        <v>Low Loyalty</v>
      </c>
      <c r="W2208" s="2" t="str">
        <f t="shared" si="311"/>
        <v>Legitimate</v>
      </c>
      <c r="X2208" s="2" t="str">
        <f>IF(Q2208&lt;Data_Validation!$B$8,"Low Value",IF(Q2208&lt;Data_Validation!$B$9,"Medium Value","High Value"))</f>
        <v>Low Value</v>
      </c>
      <c r="Y2208" s="2" t="str">
        <f t="shared" si="312"/>
        <v>Stable</v>
      </c>
      <c r="Z2208" s="2" t="str">
        <f t="shared" si="313"/>
        <v>Check Data</v>
      </c>
    </row>
    <row r="2209" spans="1:26" x14ac:dyDescent="0.3">
      <c r="A2209" t="s">
        <v>1971</v>
      </c>
      <c r="B2209">
        <v>32</v>
      </c>
      <c r="C2209" t="s">
        <v>14</v>
      </c>
      <c r="D2209" t="s">
        <v>50</v>
      </c>
      <c r="E2209">
        <v>117.68</v>
      </c>
      <c r="F2209">
        <v>10</v>
      </c>
      <c r="G2209">
        <v>323</v>
      </c>
      <c r="H2209">
        <v>0</v>
      </c>
      <c r="I2209" t="s">
        <v>19</v>
      </c>
      <c r="J2209">
        <v>37.299999999999997</v>
      </c>
      <c r="K2209" s="1">
        <v>44226</v>
      </c>
      <c r="L2209">
        <v>53</v>
      </c>
      <c r="M2209">
        <v>0.17</v>
      </c>
      <c r="N2209">
        <f>IF(E2209="",Data_Validation!$B$1,E2209)</f>
        <v>117.68</v>
      </c>
      <c r="O2209">
        <f>IF(J2209="",Data_Validation!$B$2,J2209)</f>
        <v>37.299999999999997</v>
      </c>
      <c r="P2209">
        <f t="shared" si="306"/>
        <v>2</v>
      </c>
      <c r="Q2209" s="2">
        <f>CustomerData[[#This Row],[avg_order_value_clean]]*CustomerData[[#This Row],[total_orders]]</f>
        <v>1176.8000000000002</v>
      </c>
      <c r="R2209" s="2" t="str">
        <f t="shared" si="314"/>
        <v>Inactive</v>
      </c>
      <c r="S2209" s="2" t="str">
        <f t="shared" si="307"/>
        <v>Low Risk</v>
      </c>
      <c r="T2209" s="2" t="str">
        <f t="shared" si="308"/>
        <v>25-34</v>
      </c>
      <c r="U2209" s="1">
        <f t="shared" ca="1" si="309"/>
        <v>2035</v>
      </c>
      <c r="V2209" s="2" t="str">
        <f t="shared" si="310"/>
        <v>Medium Loyalty</v>
      </c>
      <c r="W2209" s="2" t="str">
        <f t="shared" si="311"/>
        <v>Legitimate</v>
      </c>
      <c r="X2209" s="2" t="str">
        <f>IF(Q2209&lt;Data_Validation!$B$8,"Low Value",IF(Q2209&lt;Data_Validation!$B$9,"Medium Value","High Value"))</f>
        <v>Low Value</v>
      </c>
      <c r="Y2209" s="2" t="str">
        <f t="shared" si="312"/>
        <v>Stable</v>
      </c>
      <c r="Z2209" s="2" t="str">
        <f t="shared" si="313"/>
        <v>Check Data</v>
      </c>
    </row>
    <row r="2210" spans="1:26" x14ac:dyDescent="0.3">
      <c r="A2210" t="s">
        <v>1972</v>
      </c>
      <c r="B2210">
        <v>19</v>
      </c>
      <c r="C2210" t="s">
        <v>21</v>
      </c>
      <c r="D2210" t="s">
        <v>22</v>
      </c>
      <c r="E2210">
        <v>143.56</v>
      </c>
      <c r="F2210">
        <v>10</v>
      </c>
      <c r="G2210">
        <v>265</v>
      </c>
      <c r="H2210">
        <v>0</v>
      </c>
      <c r="I2210" t="s">
        <v>23</v>
      </c>
      <c r="J2210">
        <v>38</v>
      </c>
      <c r="K2210" s="1">
        <v>45632</v>
      </c>
      <c r="L2210">
        <v>82</v>
      </c>
      <c r="M2210">
        <v>0.54</v>
      </c>
      <c r="N2210">
        <f>IF(E2210="",Data_Validation!$B$1,E2210)</f>
        <v>143.56</v>
      </c>
      <c r="O2210">
        <f>IF(J2210="",Data_Validation!$B$2,J2210)</f>
        <v>38</v>
      </c>
      <c r="P2210">
        <f t="shared" si="306"/>
        <v>1</v>
      </c>
      <c r="Q2210" s="2">
        <f>CustomerData[[#This Row],[avg_order_value_clean]]*CustomerData[[#This Row],[total_orders]]</f>
        <v>1435.6</v>
      </c>
      <c r="R2210" s="2" t="str">
        <f t="shared" si="314"/>
        <v>Inactive</v>
      </c>
      <c r="S2210" s="2" t="str">
        <f t="shared" si="307"/>
        <v>High Risk</v>
      </c>
      <c r="T2210" s="2" t="str">
        <f t="shared" si="308"/>
        <v>Under 25</v>
      </c>
      <c r="U2210" s="1">
        <f t="shared" ca="1" si="309"/>
        <v>629</v>
      </c>
      <c r="V2210" s="2" t="str">
        <f t="shared" si="310"/>
        <v>High Loyalty</v>
      </c>
      <c r="W2210" s="2" t="str">
        <f t="shared" si="311"/>
        <v>Legitimate</v>
      </c>
      <c r="X2210" s="2" t="str">
        <f>IF(Q2210&lt;Data_Validation!$B$8,"Low Value",IF(Q2210&lt;Data_Validation!$B$9,"Medium Value","High Value"))</f>
        <v>Low Value</v>
      </c>
      <c r="Y2210" s="2" t="str">
        <f t="shared" si="312"/>
        <v>At Risk - Develop</v>
      </c>
      <c r="Z2210" s="2" t="str">
        <f t="shared" si="313"/>
        <v>Check Data</v>
      </c>
    </row>
    <row r="2211" spans="1:26" x14ac:dyDescent="0.3">
      <c r="A2211" t="s">
        <v>88</v>
      </c>
      <c r="B2211">
        <v>58</v>
      </c>
      <c r="C2211" t="s">
        <v>14</v>
      </c>
      <c r="D2211" t="s">
        <v>37</v>
      </c>
      <c r="E2211">
        <v>65.55</v>
      </c>
      <c r="F2211">
        <v>11</v>
      </c>
      <c r="G2211">
        <v>61</v>
      </c>
      <c r="H2211">
        <v>0</v>
      </c>
      <c r="I2211" t="s">
        <v>40</v>
      </c>
      <c r="J2211">
        <v>63.7</v>
      </c>
      <c r="K2211" s="1">
        <v>44683</v>
      </c>
      <c r="L2211">
        <v>34</v>
      </c>
      <c r="M2211">
        <v>7.0000000000000007E-2</v>
      </c>
      <c r="N2211">
        <f>IF(E2211="",Data_Validation!$B$1,E2211)</f>
        <v>65.55</v>
      </c>
      <c r="O2211">
        <f>IF(J2211="",Data_Validation!$B$2,J2211)</f>
        <v>63.7</v>
      </c>
      <c r="P2211">
        <f t="shared" si="306"/>
        <v>3</v>
      </c>
      <c r="Q2211" s="2">
        <f>CustomerData[[#This Row],[avg_order_value_clean]]*CustomerData[[#This Row],[total_orders]]</f>
        <v>721.05</v>
      </c>
      <c r="R2211" s="2" t="str">
        <f t="shared" si="314"/>
        <v>At Risk</v>
      </c>
      <c r="S2211" s="2" t="str">
        <f t="shared" si="307"/>
        <v>Low Risk</v>
      </c>
      <c r="T2211" s="2" t="str">
        <f t="shared" si="308"/>
        <v>55+</v>
      </c>
      <c r="U2211" s="1">
        <f t="shared" ca="1" si="309"/>
        <v>1578</v>
      </c>
      <c r="V2211" s="2" t="str">
        <f t="shared" si="310"/>
        <v>Low Loyalty</v>
      </c>
      <c r="W2211" s="2" t="str">
        <f t="shared" si="311"/>
        <v>Legitimate</v>
      </c>
      <c r="X2211" s="2" t="str">
        <f>IF(Q2211&lt;Data_Validation!$B$8,"Low Value",IF(Q2211&lt;Data_Validation!$B$9,"Medium Value","High Value"))</f>
        <v>Low Value</v>
      </c>
      <c r="Y2211" s="2" t="str">
        <f t="shared" si="312"/>
        <v>Stable</v>
      </c>
      <c r="Z2211" s="2" t="str">
        <f t="shared" si="313"/>
        <v>Check Data</v>
      </c>
    </row>
    <row r="2212" spans="1:26" x14ac:dyDescent="0.3">
      <c r="A2212" t="s">
        <v>1973</v>
      </c>
      <c r="B2212">
        <v>24</v>
      </c>
      <c r="C2212" t="s">
        <v>14</v>
      </c>
      <c r="D2212" t="s">
        <v>50</v>
      </c>
      <c r="E2212">
        <v>145.28</v>
      </c>
      <c r="F2212">
        <v>6</v>
      </c>
      <c r="G2212">
        <v>88</v>
      </c>
      <c r="H2212">
        <v>0</v>
      </c>
      <c r="I2212" t="s">
        <v>23</v>
      </c>
      <c r="J2212">
        <v>17.8</v>
      </c>
      <c r="K2212" s="1">
        <v>45160</v>
      </c>
      <c r="L2212">
        <v>85</v>
      </c>
      <c r="M2212">
        <v>0.17</v>
      </c>
      <c r="N2212">
        <f>IF(E2212="",Data_Validation!$B$1,E2212)</f>
        <v>145.28</v>
      </c>
      <c r="O2212">
        <f>IF(J2212="",Data_Validation!$B$2,J2212)</f>
        <v>17.8</v>
      </c>
      <c r="P2212">
        <f t="shared" si="306"/>
        <v>2</v>
      </c>
      <c r="Q2212" s="2">
        <f>CustomerData[[#This Row],[avg_order_value_clean]]*CustomerData[[#This Row],[total_orders]]</f>
        <v>871.68000000000006</v>
      </c>
      <c r="R2212" s="2" t="str">
        <f t="shared" si="314"/>
        <v>At Risk</v>
      </c>
      <c r="S2212" s="2" t="str">
        <f t="shared" si="307"/>
        <v>Low Risk</v>
      </c>
      <c r="T2212" s="2" t="str">
        <f t="shared" si="308"/>
        <v>Under 25</v>
      </c>
      <c r="U2212" s="1">
        <f t="shared" ca="1" si="309"/>
        <v>1101</v>
      </c>
      <c r="V2212" s="2" t="str">
        <f t="shared" si="310"/>
        <v>High Loyalty</v>
      </c>
      <c r="W2212" s="2" t="str">
        <f t="shared" si="311"/>
        <v>Legitimate</v>
      </c>
      <c r="X2212" s="2" t="str">
        <f>IF(Q2212&lt;Data_Validation!$B$8,"Low Value",IF(Q2212&lt;Data_Validation!$B$9,"Medium Value","High Value"))</f>
        <v>Low Value</v>
      </c>
      <c r="Y2212" s="2" t="str">
        <f t="shared" si="312"/>
        <v>Stable</v>
      </c>
      <c r="Z2212" s="2" t="str">
        <f t="shared" si="313"/>
        <v>Check Data</v>
      </c>
    </row>
    <row r="2213" spans="1:26" x14ac:dyDescent="0.3">
      <c r="A2213" t="s">
        <v>1974</v>
      </c>
      <c r="B2213">
        <v>49</v>
      </c>
      <c r="C2213" t="s">
        <v>14</v>
      </c>
      <c r="D2213" t="s">
        <v>18</v>
      </c>
      <c r="E2213">
        <v>116.77</v>
      </c>
      <c r="F2213">
        <v>17</v>
      </c>
      <c r="G2213">
        <v>71</v>
      </c>
      <c r="H2213">
        <v>0</v>
      </c>
      <c r="I2213" t="s">
        <v>19</v>
      </c>
      <c r="J2213">
        <v>47.5</v>
      </c>
      <c r="K2213" s="1">
        <v>45074</v>
      </c>
      <c r="L2213">
        <v>85</v>
      </c>
      <c r="M2213">
        <v>0.1</v>
      </c>
      <c r="N2213">
        <f>IF(E2213="",Data_Validation!$B$1,E2213)</f>
        <v>116.77</v>
      </c>
      <c r="O2213">
        <f>IF(J2213="",Data_Validation!$B$2,J2213)</f>
        <v>47.5</v>
      </c>
      <c r="P2213">
        <f t="shared" si="306"/>
        <v>1</v>
      </c>
      <c r="Q2213" s="2">
        <f>CustomerData[[#This Row],[avg_order_value_clean]]*CustomerData[[#This Row],[total_orders]]</f>
        <v>1985.09</v>
      </c>
      <c r="R2213" s="2" t="str">
        <f t="shared" si="314"/>
        <v>At Risk</v>
      </c>
      <c r="S2213" s="2" t="str">
        <f t="shared" si="307"/>
        <v>Low Risk</v>
      </c>
      <c r="T2213" s="2" t="str">
        <f t="shared" si="308"/>
        <v>45-54</v>
      </c>
      <c r="U2213" s="1">
        <f t="shared" ca="1" si="309"/>
        <v>1187</v>
      </c>
      <c r="V2213" s="2" t="str">
        <f t="shared" si="310"/>
        <v>High Loyalty</v>
      </c>
      <c r="W2213" s="2" t="str">
        <f t="shared" si="311"/>
        <v>Legitimate</v>
      </c>
      <c r="X2213" s="2" t="str">
        <f>IF(Q2213&lt;Data_Validation!$B$8,"Low Value",IF(Q2213&lt;Data_Validation!$B$9,"Medium Value","High Value"))</f>
        <v>High Value</v>
      </c>
      <c r="Y2213" s="2" t="str">
        <f t="shared" si="312"/>
        <v>High Value - Maintain</v>
      </c>
      <c r="Z2213" s="2" t="str">
        <f t="shared" si="313"/>
        <v>Check Data</v>
      </c>
    </row>
    <row r="2214" spans="1:26" x14ac:dyDescent="0.3">
      <c r="A2214" t="s">
        <v>661</v>
      </c>
      <c r="B2214">
        <v>21</v>
      </c>
      <c r="C2214" t="s">
        <v>14</v>
      </c>
      <c r="D2214" t="s">
        <v>15</v>
      </c>
      <c r="E2214">
        <v>90.63</v>
      </c>
      <c r="F2214">
        <v>12</v>
      </c>
      <c r="G2214">
        <v>169</v>
      </c>
      <c r="H2214">
        <v>0</v>
      </c>
      <c r="I2214" t="s">
        <v>40</v>
      </c>
      <c r="J2214">
        <v>55.2</v>
      </c>
      <c r="K2214" s="1">
        <v>44955</v>
      </c>
      <c r="L2214">
        <v>1</v>
      </c>
      <c r="M2214">
        <v>0.24</v>
      </c>
      <c r="N2214">
        <f>IF(E2214="",Data_Validation!$B$1,E2214)</f>
        <v>90.63</v>
      </c>
      <c r="O2214">
        <f>IF(J2214="",Data_Validation!$B$2,J2214)</f>
        <v>55.2</v>
      </c>
      <c r="P2214">
        <f t="shared" si="306"/>
        <v>3</v>
      </c>
      <c r="Q2214" s="2">
        <f>CustomerData[[#This Row],[avg_order_value_clean]]*CustomerData[[#This Row],[total_orders]]</f>
        <v>1087.56</v>
      </c>
      <c r="R2214" s="2" t="str">
        <f t="shared" si="314"/>
        <v>Inactive</v>
      </c>
      <c r="S2214" s="2" t="str">
        <f t="shared" si="307"/>
        <v>Medium Risk</v>
      </c>
      <c r="T2214" s="2" t="str">
        <f t="shared" si="308"/>
        <v>Under 25</v>
      </c>
      <c r="U2214" s="1">
        <f t="shared" ca="1" si="309"/>
        <v>1306</v>
      </c>
      <c r="V2214" s="2" t="str">
        <f t="shared" si="310"/>
        <v>Low Loyalty</v>
      </c>
      <c r="W2214" s="2" t="str">
        <f t="shared" si="311"/>
        <v>Legitimate</v>
      </c>
      <c r="X2214" s="2" t="str">
        <f>IF(Q2214&lt;Data_Validation!$B$8,"Low Value",IF(Q2214&lt;Data_Validation!$B$9,"Medium Value","High Value"))</f>
        <v>Low Value</v>
      </c>
      <c r="Y2214" s="2" t="str">
        <f t="shared" si="312"/>
        <v>Stable</v>
      </c>
      <c r="Z2214" s="2" t="str">
        <f t="shared" si="313"/>
        <v>Check Data</v>
      </c>
    </row>
    <row r="2215" spans="1:26" x14ac:dyDescent="0.3">
      <c r="A2215" t="s">
        <v>1975</v>
      </c>
      <c r="B2215">
        <v>37</v>
      </c>
      <c r="C2215" t="s">
        <v>21</v>
      </c>
      <c r="D2215" t="s">
        <v>28</v>
      </c>
      <c r="E2215">
        <v>141.29</v>
      </c>
      <c r="F2215">
        <v>9</v>
      </c>
      <c r="G2215">
        <v>172</v>
      </c>
      <c r="H2215">
        <v>0</v>
      </c>
      <c r="I2215" t="s">
        <v>29</v>
      </c>
      <c r="J2215">
        <v>89.1</v>
      </c>
      <c r="K2215" s="1">
        <v>44320</v>
      </c>
      <c r="L2215">
        <v>79</v>
      </c>
      <c r="M2215">
        <v>0.13</v>
      </c>
      <c r="N2215">
        <f>IF(E2215="",Data_Validation!$B$1,E2215)</f>
        <v>141.29</v>
      </c>
      <c r="O2215">
        <f>IF(J2215="",Data_Validation!$B$2,J2215)</f>
        <v>89.1</v>
      </c>
      <c r="P2215">
        <f t="shared" si="306"/>
        <v>1</v>
      </c>
      <c r="Q2215" s="2">
        <f>CustomerData[[#This Row],[avg_order_value_clean]]*CustomerData[[#This Row],[total_orders]]</f>
        <v>1271.6099999999999</v>
      </c>
      <c r="R2215" s="2" t="str">
        <f t="shared" si="314"/>
        <v>Inactive</v>
      </c>
      <c r="S2215" s="2" t="str">
        <f t="shared" si="307"/>
        <v>Low Risk</v>
      </c>
      <c r="T2215" s="2" t="str">
        <f t="shared" si="308"/>
        <v>35-44</v>
      </c>
      <c r="U2215" s="1">
        <f t="shared" ca="1" si="309"/>
        <v>1941</v>
      </c>
      <c r="V2215" s="2" t="str">
        <f t="shared" si="310"/>
        <v>High Loyalty</v>
      </c>
      <c r="W2215" s="2" t="str">
        <f t="shared" si="311"/>
        <v>Legitimate</v>
      </c>
      <c r="X2215" s="2" t="str">
        <f>IF(Q2215&lt;Data_Validation!$B$8,"Low Value",IF(Q2215&lt;Data_Validation!$B$9,"Medium Value","High Value"))</f>
        <v>Low Value</v>
      </c>
      <c r="Y2215" s="2" t="str">
        <f t="shared" si="312"/>
        <v>Stable</v>
      </c>
      <c r="Z2215" s="2" t="str">
        <f t="shared" si="313"/>
        <v>Check Data</v>
      </c>
    </row>
    <row r="2216" spans="1:26" x14ac:dyDescent="0.3">
      <c r="A2216" t="s">
        <v>1976</v>
      </c>
      <c r="B2216">
        <v>67</v>
      </c>
      <c r="C2216" t="s">
        <v>21</v>
      </c>
      <c r="D2216" t="s">
        <v>52</v>
      </c>
      <c r="E2216">
        <v>227.97</v>
      </c>
      <c r="F2216">
        <v>8</v>
      </c>
      <c r="G2216">
        <v>75</v>
      </c>
      <c r="H2216">
        <v>0</v>
      </c>
      <c r="I2216" t="s">
        <v>16</v>
      </c>
      <c r="J2216">
        <v>52.7</v>
      </c>
      <c r="K2216" s="1">
        <v>45547</v>
      </c>
      <c r="L2216">
        <v>74</v>
      </c>
      <c r="M2216">
        <v>0.24</v>
      </c>
      <c r="N2216">
        <f>IF(E2216="",Data_Validation!$B$1,E2216)</f>
        <v>227.97</v>
      </c>
      <c r="O2216">
        <f>IF(J2216="",Data_Validation!$B$2,J2216)</f>
        <v>52.7</v>
      </c>
      <c r="P2216">
        <f t="shared" si="306"/>
        <v>1</v>
      </c>
      <c r="Q2216" s="2">
        <f>CustomerData[[#This Row],[avg_order_value_clean]]*CustomerData[[#This Row],[total_orders]]</f>
        <v>1823.76</v>
      </c>
      <c r="R2216" s="2" t="str">
        <f t="shared" si="314"/>
        <v>At Risk</v>
      </c>
      <c r="S2216" s="2" t="str">
        <f t="shared" si="307"/>
        <v>Medium Risk</v>
      </c>
      <c r="T2216" s="2" t="str">
        <f t="shared" si="308"/>
        <v>55+</v>
      </c>
      <c r="U2216" s="1">
        <f t="shared" ca="1" si="309"/>
        <v>714</v>
      </c>
      <c r="V2216" s="2" t="str">
        <f t="shared" si="310"/>
        <v>High Loyalty</v>
      </c>
      <c r="W2216" s="2" t="str">
        <f t="shared" si="311"/>
        <v>Legitimate</v>
      </c>
      <c r="X2216" s="2" t="str">
        <f>IF(Q2216&lt;Data_Validation!$B$8,"Low Value",IF(Q2216&lt;Data_Validation!$B$9,"Medium Value","High Value"))</f>
        <v>High Value</v>
      </c>
      <c r="Y2216" s="2" t="str">
        <f t="shared" si="312"/>
        <v>High Value - Maintain</v>
      </c>
      <c r="Z2216" s="2" t="str">
        <f t="shared" si="313"/>
        <v>Check Data</v>
      </c>
    </row>
    <row r="2217" spans="1:26" x14ac:dyDescent="0.3">
      <c r="A2217" t="s">
        <v>789</v>
      </c>
      <c r="B2217">
        <v>70</v>
      </c>
      <c r="C2217" t="s">
        <v>21</v>
      </c>
      <c r="D2217" t="s">
        <v>18</v>
      </c>
      <c r="E2217">
        <v>106.47</v>
      </c>
      <c r="F2217">
        <v>15</v>
      </c>
      <c r="G2217">
        <v>364</v>
      </c>
      <c r="H2217">
        <v>0</v>
      </c>
      <c r="I2217" t="s">
        <v>19</v>
      </c>
      <c r="J2217">
        <v>13.2</v>
      </c>
      <c r="K2217" s="1">
        <v>44921</v>
      </c>
      <c r="L2217">
        <v>59</v>
      </c>
      <c r="M2217">
        <v>0.1</v>
      </c>
      <c r="N2217">
        <f>IF(E2217="",Data_Validation!$B$1,E2217)</f>
        <v>106.47</v>
      </c>
      <c r="O2217">
        <f>IF(J2217="",Data_Validation!$B$2,J2217)</f>
        <v>13.2</v>
      </c>
      <c r="P2217">
        <f t="shared" si="306"/>
        <v>3</v>
      </c>
      <c r="Q2217" s="2">
        <f>CustomerData[[#This Row],[avg_order_value_clean]]*CustomerData[[#This Row],[total_orders]]</f>
        <v>1597.05</v>
      </c>
      <c r="R2217" s="2" t="str">
        <f t="shared" si="314"/>
        <v>Inactive</v>
      </c>
      <c r="S2217" s="2" t="str">
        <f t="shared" si="307"/>
        <v>Low Risk</v>
      </c>
      <c r="T2217" s="2" t="str">
        <f t="shared" si="308"/>
        <v>55+</v>
      </c>
      <c r="U2217" s="1">
        <f t="shared" ca="1" si="309"/>
        <v>1340</v>
      </c>
      <c r="V2217" s="2" t="str">
        <f t="shared" si="310"/>
        <v>Medium Loyalty</v>
      </c>
      <c r="W2217" s="2" t="str">
        <f t="shared" si="311"/>
        <v>Legitimate</v>
      </c>
      <c r="X2217" s="2" t="str">
        <f>IF(Q2217&lt;Data_Validation!$B$8,"Low Value",IF(Q2217&lt;Data_Validation!$B$9,"Medium Value","High Value"))</f>
        <v>High Value</v>
      </c>
      <c r="Y2217" s="2" t="str">
        <f t="shared" si="312"/>
        <v>High Value - Maintain</v>
      </c>
      <c r="Z2217" s="2" t="str">
        <f t="shared" si="313"/>
        <v>Check Data</v>
      </c>
    </row>
    <row r="2218" spans="1:26" x14ac:dyDescent="0.3">
      <c r="A2218" t="s">
        <v>1726</v>
      </c>
      <c r="B2218">
        <v>53</v>
      </c>
      <c r="C2218" t="s">
        <v>14</v>
      </c>
      <c r="D2218" t="s">
        <v>50</v>
      </c>
      <c r="E2218">
        <v>40.67</v>
      </c>
      <c r="F2218">
        <v>10</v>
      </c>
      <c r="G2218">
        <v>157</v>
      </c>
      <c r="H2218">
        <v>0</v>
      </c>
      <c r="I2218" t="s">
        <v>40</v>
      </c>
      <c r="J2218">
        <v>10.1</v>
      </c>
      <c r="K2218" s="1">
        <v>45379</v>
      </c>
      <c r="L2218">
        <v>99</v>
      </c>
      <c r="M2218">
        <v>0.16</v>
      </c>
      <c r="N2218">
        <f>IF(E2218="",Data_Validation!$B$1,E2218)</f>
        <v>40.67</v>
      </c>
      <c r="O2218">
        <f>IF(J2218="",Data_Validation!$B$2,J2218)</f>
        <v>10.1</v>
      </c>
      <c r="P2218">
        <f t="shared" si="306"/>
        <v>3</v>
      </c>
      <c r="Q2218" s="2">
        <f>CustomerData[[#This Row],[avg_order_value_clean]]*CustomerData[[#This Row],[total_orders]]</f>
        <v>406.70000000000005</v>
      </c>
      <c r="R2218" s="2" t="str">
        <f t="shared" si="314"/>
        <v>Inactive</v>
      </c>
      <c r="S2218" s="2" t="str">
        <f t="shared" si="307"/>
        <v>Low Risk</v>
      </c>
      <c r="T2218" s="2" t="str">
        <f t="shared" si="308"/>
        <v>45-54</v>
      </c>
      <c r="U2218" s="1">
        <f t="shared" ca="1" si="309"/>
        <v>882</v>
      </c>
      <c r="V2218" s="2" t="str">
        <f t="shared" si="310"/>
        <v>High Loyalty</v>
      </c>
      <c r="W2218" s="2" t="str">
        <f t="shared" si="311"/>
        <v>Legitimate</v>
      </c>
      <c r="X2218" s="2" t="str">
        <f>IF(Q2218&lt;Data_Validation!$B$8,"Low Value",IF(Q2218&lt;Data_Validation!$B$9,"Medium Value","High Value"))</f>
        <v>Low Value</v>
      </c>
      <c r="Y2218" s="2" t="str">
        <f t="shared" si="312"/>
        <v>Stable</v>
      </c>
      <c r="Z2218" s="2" t="str">
        <f t="shared" si="313"/>
        <v>Check Data</v>
      </c>
    </row>
    <row r="2219" spans="1:26" x14ac:dyDescent="0.3">
      <c r="A2219" t="s">
        <v>432</v>
      </c>
      <c r="B2219">
        <v>49</v>
      </c>
      <c r="C2219" t="s">
        <v>14</v>
      </c>
      <c r="D2219" t="s">
        <v>35</v>
      </c>
      <c r="E2219">
        <v>66.41</v>
      </c>
      <c r="F2219">
        <v>6</v>
      </c>
      <c r="G2219">
        <v>329</v>
      </c>
      <c r="H2219">
        <v>0</v>
      </c>
      <c r="I2219" t="s">
        <v>23</v>
      </c>
      <c r="J2219">
        <v>92.4</v>
      </c>
      <c r="K2219" s="1">
        <v>44247</v>
      </c>
      <c r="L2219">
        <v>25</v>
      </c>
      <c r="M2219">
        <v>0.1</v>
      </c>
      <c r="N2219">
        <f>IF(E2219="",Data_Validation!$B$1,E2219)</f>
        <v>66.41</v>
      </c>
      <c r="O2219">
        <f>IF(J2219="",Data_Validation!$B$2,J2219)</f>
        <v>92.4</v>
      </c>
      <c r="P2219">
        <f t="shared" si="306"/>
        <v>4</v>
      </c>
      <c r="Q2219" s="2">
        <f>CustomerData[[#This Row],[avg_order_value_clean]]*CustomerData[[#This Row],[total_orders]]</f>
        <v>398.46</v>
      </c>
      <c r="R2219" s="2" t="str">
        <f t="shared" si="314"/>
        <v>Inactive</v>
      </c>
      <c r="S2219" s="2" t="str">
        <f t="shared" si="307"/>
        <v>Low Risk</v>
      </c>
      <c r="T2219" s="2" t="str">
        <f t="shared" si="308"/>
        <v>45-54</v>
      </c>
      <c r="U2219" s="1">
        <f t="shared" ca="1" si="309"/>
        <v>2014</v>
      </c>
      <c r="V2219" s="2" t="str">
        <f t="shared" si="310"/>
        <v>Low Loyalty</v>
      </c>
      <c r="W2219" s="2" t="str">
        <f t="shared" si="311"/>
        <v>Legitimate</v>
      </c>
      <c r="X2219" s="2" t="str">
        <f>IF(Q2219&lt;Data_Validation!$B$8,"Low Value",IF(Q2219&lt;Data_Validation!$B$9,"Medium Value","High Value"))</f>
        <v>Low Value</v>
      </c>
      <c r="Y2219" s="2" t="str">
        <f t="shared" si="312"/>
        <v>Stable</v>
      </c>
      <c r="Z2219" s="2" t="str">
        <f t="shared" si="313"/>
        <v>Check Data</v>
      </c>
    </row>
    <row r="2220" spans="1:26" x14ac:dyDescent="0.3">
      <c r="A2220" t="s">
        <v>702</v>
      </c>
      <c r="B2220">
        <v>45</v>
      </c>
      <c r="C2220" t="s">
        <v>14</v>
      </c>
      <c r="D2220" t="s">
        <v>26</v>
      </c>
      <c r="E2220">
        <v>74.260000000000005</v>
      </c>
      <c r="F2220">
        <v>7</v>
      </c>
      <c r="G2220">
        <v>212</v>
      </c>
      <c r="H2220">
        <v>0</v>
      </c>
      <c r="I2220" t="s">
        <v>40</v>
      </c>
      <c r="J2220">
        <v>98</v>
      </c>
      <c r="K2220" s="1">
        <v>45226</v>
      </c>
      <c r="L2220">
        <v>32</v>
      </c>
      <c r="M2220">
        <v>0.31</v>
      </c>
      <c r="N2220">
        <f>IF(E2220="",Data_Validation!$B$1,E2220)</f>
        <v>74.260000000000005</v>
      </c>
      <c r="O2220">
        <f>IF(J2220="",Data_Validation!$B$2,J2220)</f>
        <v>98</v>
      </c>
      <c r="P2220">
        <f t="shared" si="306"/>
        <v>3</v>
      </c>
      <c r="Q2220" s="2">
        <f>CustomerData[[#This Row],[avg_order_value_clean]]*CustomerData[[#This Row],[total_orders]]</f>
        <v>519.82000000000005</v>
      </c>
      <c r="R2220" s="2" t="str">
        <f t="shared" si="314"/>
        <v>Inactive</v>
      </c>
      <c r="S2220" s="2" t="str">
        <f t="shared" si="307"/>
        <v>Medium Risk</v>
      </c>
      <c r="T2220" s="2" t="str">
        <f t="shared" si="308"/>
        <v>45-54</v>
      </c>
      <c r="U2220" s="1">
        <f t="shared" ca="1" si="309"/>
        <v>1035</v>
      </c>
      <c r="V2220" s="2" t="str">
        <f t="shared" si="310"/>
        <v>Low Loyalty</v>
      </c>
      <c r="W2220" s="2" t="str">
        <f t="shared" si="311"/>
        <v>Legitimate</v>
      </c>
      <c r="X2220" s="2" t="str">
        <f>IF(Q2220&lt;Data_Validation!$B$8,"Low Value",IF(Q2220&lt;Data_Validation!$B$9,"Medium Value","High Value"))</f>
        <v>Low Value</v>
      </c>
      <c r="Y2220" s="2" t="str">
        <f t="shared" si="312"/>
        <v>Stable</v>
      </c>
      <c r="Z2220" s="2" t="str">
        <f t="shared" si="313"/>
        <v>Check Data</v>
      </c>
    </row>
    <row r="2221" spans="1:26" x14ac:dyDescent="0.3">
      <c r="A2221" t="s">
        <v>1977</v>
      </c>
      <c r="B2221">
        <v>30</v>
      </c>
      <c r="C2221" t="s">
        <v>14</v>
      </c>
      <c r="D2221" t="s">
        <v>15</v>
      </c>
      <c r="E2221">
        <v>229.43</v>
      </c>
      <c r="F2221">
        <v>10</v>
      </c>
      <c r="G2221">
        <v>8</v>
      </c>
      <c r="H2221">
        <v>0</v>
      </c>
      <c r="I2221" t="s">
        <v>29</v>
      </c>
      <c r="J2221">
        <v>16.7</v>
      </c>
      <c r="K2221" s="1">
        <v>45712</v>
      </c>
      <c r="L2221">
        <v>31</v>
      </c>
      <c r="M2221">
        <v>0.28000000000000003</v>
      </c>
      <c r="N2221">
        <f>IF(E2221="",Data_Validation!$B$1,E2221)</f>
        <v>229.43</v>
      </c>
      <c r="O2221">
        <f>IF(J2221="",Data_Validation!$B$2,J2221)</f>
        <v>16.7</v>
      </c>
      <c r="P2221">
        <f t="shared" si="306"/>
        <v>3</v>
      </c>
      <c r="Q2221" s="2">
        <f>CustomerData[[#This Row],[avg_order_value_clean]]*CustomerData[[#This Row],[total_orders]]</f>
        <v>2294.3000000000002</v>
      </c>
      <c r="R2221" s="2" t="str">
        <f t="shared" si="314"/>
        <v>Active</v>
      </c>
      <c r="S2221" s="2" t="str">
        <f t="shared" si="307"/>
        <v>Medium Risk</v>
      </c>
      <c r="T2221" s="2" t="str">
        <f t="shared" si="308"/>
        <v>25-34</v>
      </c>
      <c r="U2221" s="1">
        <f t="shared" ca="1" si="309"/>
        <v>549</v>
      </c>
      <c r="V2221" s="2" t="str">
        <f t="shared" si="310"/>
        <v>Low Loyalty</v>
      </c>
      <c r="W2221" s="2" t="str">
        <f t="shared" si="311"/>
        <v>Legitimate</v>
      </c>
      <c r="X2221" s="2" t="str">
        <f>IF(Q2221&lt;Data_Validation!$B$8,"Low Value",IF(Q2221&lt;Data_Validation!$B$9,"Medium Value","High Value"))</f>
        <v>High Value</v>
      </c>
      <c r="Y2221" s="2" t="str">
        <f t="shared" si="312"/>
        <v>High Value - Maintain</v>
      </c>
      <c r="Z2221" s="2" t="str">
        <f t="shared" si="313"/>
        <v>Check Data</v>
      </c>
    </row>
    <row r="2222" spans="1:26" x14ac:dyDescent="0.3">
      <c r="A2222" t="s">
        <v>1978</v>
      </c>
      <c r="B2222">
        <v>18</v>
      </c>
      <c r="C2222" t="s">
        <v>14</v>
      </c>
      <c r="D2222" t="s">
        <v>52</v>
      </c>
      <c r="E2222">
        <v>65.61</v>
      </c>
      <c r="F2222">
        <v>12</v>
      </c>
      <c r="G2222">
        <v>2</v>
      </c>
      <c r="H2222">
        <v>0</v>
      </c>
      <c r="I2222" t="s">
        <v>40</v>
      </c>
      <c r="J2222">
        <v>75.099999999999994</v>
      </c>
      <c r="K2222" s="1">
        <v>44421</v>
      </c>
      <c r="L2222">
        <v>74</v>
      </c>
      <c r="M2222">
        <v>0.12</v>
      </c>
      <c r="N2222">
        <f>IF(E2222="",Data_Validation!$B$1,E2222)</f>
        <v>65.61</v>
      </c>
      <c r="O2222">
        <f>IF(J2222="",Data_Validation!$B$2,J2222)</f>
        <v>75.099999999999994</v>
      </c>
      <c r="P2222">
        <f t="shared" si="306"/>
        <v>1</v>
      </c>
      <c r="Q2222" s="2">
        <f>CustomerData[[#This Row],[avg_order_value_clean]]*CustomerData[[#This Row],[total_orders]]</f>
        <v>787.31999999999994</v>
      </c>
      <c r="R2222" s="2" t="str">
        <f t="shared" si="314"/>
        <v>Active</v>
      </c>
      <c r="S2222" s="2" t="str">
        <f t="shared" si="307"/>
        <v>Low Risk</v>
      </c>
      <c r="T2222" s="2" t="str">
        <f t="shared" si="308"/>
        <v>Under 25</v>
      </c>
      <c r="U2222" s="1">
        <f t="shared" ca="1" si="309"/>
        <v>1840</v>
      </c>
      <c r="V2222" s="2" t="str">
        <f t="shared" si="310"/>
        <v>High Loyalty</v>
      </c>
      <c r="W2222" s="2" t="str">
        <f t="shared" si="311"/>
        <v>Legitimate</v>
      </c>
      <c r="X2222" s="2" t="str">
        <f>IF(Q2222&lt;Data_Validation!$B$8,"Low Value",IF(Q2222&lt;Data_Validation!$B$9,"Medium Value","High Value"))</f>
        <v>Low Value</v>
      </c>
      <c r="Y2222" s="2" t="str">
        <f t="shared" si="312"/>
        <v>Stable</v>
      </c>
      <c r="Z2222" s="2" t="str">
        <f t="shared" si="313"/>
        <v>Check Data</v>
      </c>
    </row>
    <row r="2223" spans="1:26" x14ac:dyDescent="0.3">
      <c r="A2223" t="s">
        <v>1979</v>
      </c>
      <c r="B2223">
        <v>77</v>
      </c>
      <c r="C2223" t="s">
        <v>14</v>
      </c>
      <c r="D2223" t="s">
        <v>18</v>
      </c>
      <c r="E2223">
        <v>24.43</v>
      </c>
      <c r="F2223">
        <v>13</v>
      </c>
      <c r="G2223">
        <v>308</v>
      </c>
      <c r="H2223">
        <v>0</v>
      </c>
      <c r="I2223" t="s">
        <v>23</v>
      </c>
      <c r="J2223">
        <v>25.1</v>
      </c>
      <c r="K2223" s="1">
        <v>45403</v>
      </c>
      <c r="L2223">
        <v>3</v>
      </c>
      <c r="M2223">
        <v>0.24</v>
      </c>
      <c r="N2223">
        <f>IF(E2223="",Data_Validation!$B$1,E2223)</f>
        <v>24.43</v>
      </c>
      <c r="O2223">
        <f>IF(J2223="",Data_Validation!$B$2,J2223)</f>
        <v>25.1</v>
      </c>
      <c r="P2223">
        <f t="shared" si="306"/>
        <v>1</v>
      </c>
      <c r="Q2223" s="2">
        <f>CustomerData[[#This Row],[avg_order_value_clean]]*CustomerData[[#This Row],[total_orders]]</f>
        <v>317.58999999999997</v>
      </c>
      <c r="R2223" s="2" t="str">
        <f t="shared" si="314"/>
        <v>Inactive</v>
      </c>
      <c r="S2223" s="2" t="str">
        <f t="shared" si="307"/>
        <v>Medium Risk</v>
      </c>
      <c r="T2223" s="2" t="str">
        <f t="shared" si="308"/>
        <v>55+</v>
      </c>
      <c r="U2223" s="1">
        <f t="shared" ca="1" si="309"/>
        <v>858</v>
      </c>
      <c r="V2223" s="2" t="str">
        <f t="shared" si="310"/>
        <v>Low Loyalty</v>
      </c>
      <c r="W2223" s="2" t="str">
        <f t="shared" si="311"/>
        <v>Legitimate</v>
      </c>
      <c r="X2223" s="2" t="str">
        <f>IF(Q2223&lt;Data_Validation!$B$8,"Low Value",IF(Q2223&lt;Data_Validation!$B$9,"Medium Value","High Value"))</f>
        <v>Low Value</v>
      </c>
      <c r="Y2223" s="2" t="str">
        <f t="shared" si="312"/>
        <v>Stable</v>
      </c>
      <c r="Z2223" s="2" t="str">
        <f t="shared" si="313"/>
        <v>Check Data</v>
      </c>
    </row>
    <row r="2224" spans="1:26" x14ac:dyDescent="0.3">
      <c r="A2224" t="s">
        <v>1333</v>
      </c>
      <c r="B2224">
        <v>73</v>
      </c>
      <c r="C2224" t="s">
        <v>21</v>
      </c>
      <c r="D2224" t="s">
        <v>26</v>
      </c>
      <c r="E2224">
        <v>105.42</v>
      </c>
      <c r="F2224">
        <v>7</v>
      </c>
      <c r="G2224">
        <v>169</v>
      </c>
      <c r="H2224">
        <v>0</v>
      </c>
      <c r="I2224" t="s">
        <v>19</v>
      </c>
      <c r="J2224">
        <v>83.3</v>
      </c>
      <c r="K2224" s="1">
        <v>44331</v>
      </c>
      <c r="L2224">
        <v>86</v>
      </c>
      <c r="M2224">
        <v>0.4</v>
      </c>
      <c r="N2224">
        <f>IF(E2224="",Data_Validation!$B$1,E2224)</f>
        <v>105.42</v>
      </c>
      <c r="O2224">
        <f>IF(J2224="",Data_Validation!$B$2,J2224)</f>
        <v>83.3</v>
      </c>
      <c r="P2224">
        <f t="shared" si="306"/>
        <v>2</v>
      </c>
      <c r="Q2224" s="2">
        <f>CustomerData[[#This Row],[avg_order_value_clean]]*CustomerData[[#This Row],[total_orders]]</f>
        <v>737.94</v>
      </c>
      <c r="R2224" s="2" t="str">
        <f t="shared" si="314"/>
        <v>Inactive</v>
      </c>
      <c r="S2224" s="2" t="str">
        <f t="shared" si="307"/>
        <v>Medium Risk</v>
      </c>
      <c r="T2224" s="2" t="str">
        <f t="shared" si="308"/>
        <v>55+</v>
      </c>
      <c r="U2224" s="1">
        <f t="shared" ca="1" si="309"/>
        <v>1930</v>
      </c>
      <c r="V2224" s="2" t="str">
        <f t="shared" si="310"/>
        <v>High Loyalty</v>
      </c>
      <c r="W2224" s="2" t="str">
        <f t="shared" si="311"/>
        <v>Legitimate</v>
      </c>
      <c r="X2224" s="2" t="str">
        <f>IF(Q2224&lt;Data_Validation!$B$8,"Low Value",IF(Q2224&lt;Data_Validation!$B$9,"Medium Value","High Value"))</f>
        <v>Low Value</v>
      </c>
      <c r="Y2224" s="2" t="str">
        <f t="shared" si="312"/>
        <v>Stable</v>
      </c>
      <c r="Z2224" s="2" t="str">
        <f t="shared" si="313"/>
        <v>Check Data</v>
      </c>
    </row>
    <row r="2225" spans="1:26" x14ac:dyDescent="0.3">
      <c r="A2225" t="s">
        <v>1946</v>
      </c>
      <c r="B2225">
        <v>52</v>
      </c>
      <c r="C2225" t="s">
        <v>21</v>
      </c>
      <c r="D2225" t="s">
        <v>26</v>
      </c>
      <c r="E2225">
        <v>34.76</v>
      </c>
      <c r="F2225">
        <v>6</v>
      </c>
      <c r="G2225">
        <v>146</v>
      </c>
      <c r="H2225">
        <v>0</v>
      </c>
      <c r="I2225" t="s">
        <v>23</v>
      </c>
      <c r="J2225">
        <v>9.6999999999999993</v>
      </c>
      <c r="K2225" s="1">
        <v>45648</v>
      </c>
      <c r="L2225">
        <v>66</v>
      </c>
      <c r="M2225">
        <v>0.44</v>
      </c>
      <c r="N2225">
        <f>IF(E2225="",Data_Validation!$B$1,E2225)</f>
        <v>34.76</v>
      </c>
      <c r="O2225">
        <f>IF(J2225="",Data_Validation!$B$2,J2225)</f>
        <v>9.6999999999999993</v>
      </c>
      <c r="P2225">
        <f t="shared" si="306"/>
        <v>3</v>
      </c>
      <c r="Q2225" s="2">
        <f>CustomerData[[#This Row],[avg_order_value_clean]]*CustomerData[[#This Row],[total_orders]]</f>
        <v>208.56</v>
      </c>
      <c r="R2225" s="2" t="str">
        <f t="shared" si="314"/>
        <v>Inactive</v>
      </c>
      <c r="S2225" s="2" t="str">
        <f t="shared" si="307"/>
        <v>Medium Risk</v>
      </c>
      <c r="T2225" s="2" t="str">
        <f t="shared" si="308"/>
        <v>45-54</v>
      </c>
      <c r="U2225" s="1">
        <f t="shared" ca="1" si="309"/>
        <v>613</v>
      </c>
      <c r="V2225" s="2" t="str">
        <f t="shared" si="310"/>
        <v>Medium Loyalty</v>
      </c>
      <c r="W2225" s="2" t="str">
        <f t="shared" si="311"/>
        <v>Legitimate</v>
      </c>
      <c r="X2225" s="2" t="str">
        <f>IF(Q2225&lt;Data_Validation!$B$8,"Low Value",IF(Q2225&lt;Data_Validation!$B$9,"Medium Value","High Value"))</f>
        <v>Low Value</v>
      </c>
      <c r="Y2225" s="2" t="str">
        <f t="shared" si="312"/>
        <v>Stable</v>
      </c>
      <c r="Z2225" s="2" t="str">
        <f t="shared" si="313"/>
        <v>Check Data</v>
      </c>
    </row>
    <row r="2226" spans="1:26" x14ac:dyDescent="0.3">
      <c r="A2226" t="s">
        <v>520</v>
      </c>
      <c r="B2226">
        <v>65</v>
      </c>
      <c r="C2226" t="s">
        <v>14</v>
      </c>
      <c r="D2226" t="s">
        <v>26</v>
      </c>
      <c r="E2226">
        <v>31.29</v>
      </c>
      <c r="F2226">
        <v>10</v>
      </c>
      <c r="G2226">
        <v>5</v>
      </c>
      <c r="H2226">
        <v>0</v>
      </c>
      <c r="I2226" t="s">
        <v>23</v>
      </c>
      <c r="J2226">
        <v>43.7</v>
      </c>
      <c r="K2226" s="1">
        <v>44572</v>
      </c>
      <c r="L2226">
        <v>87</v>
      </c>
      <c r="M2226">
        <v>0.48</v>
      </c>
      <c r="N2226">
        <f>IF(E2226="",Data_Validation!$B$1,E2226)</f>
        <v>31.29</v>
      </c>
      <c r="O2226">
        <f>IF(J2226="",Data_Validation!$B$2,J2226)</f>
        <v>43.7</v>
      </c>
      <c r="P2226">
        <f t="shared" si="306"/>
        <v>2</v>
      </c>
      <c r="Q2226" s="2">
        <f>CustomerData[[#This Row],[avg_order_value_clean]]*CustomerData[[#This Row],[total_orders]]</f>
        <v>312.89999999999998</v>
      </c>
      <c r="R2226" s="2" t="str">
        <f t="shared" si="314"/>
        <v>Active</v>
      </c>
      <c r="S2226" s="2" t="str">
        <f t="shared" si="307"/>
        <v>Medium Risk</v>
      </c>
      <c r="T2226" s="2" t="str">
        <f t="shared" si="308"/>
        <v>55+</v>
      </c>
      <c r="U2226" s="1">
        <f t="shared" ca="1" si="309"/>
        <v>1689</v>
      </c>
      <c r="V2226" s="2" t="str">
        <f t="shared" si="310"/>
        <v>High Loyalty</v>
      </c>
      <c r="W2226" s="2" t="str">
        <f t="shared" si="311"/>
        <v>Legitimate</v>
      </c>
      <c r="X2226" s="2" t="str">
        <f>IF(Q2226&lt;Data_Validation!$B$8,"Low Value",IF(Q2226&lt;Data_Validation!$B$9,"Medium Value","High Value"))</f>
        <v>Low Value</v>
      </c>
      <c r="Y2226" s="2" t="str">
        <f t="shared" si="312"/>
        <v>Stable</v>
      </c>
      <c r="Z2226" s="2" t="str">
        <f t="shared" si="313"/>
        <v>Check Data</v>
      </c>
    </row>
    <row r="2227" spans="1:26" x14ac:dyDescent="0.3">
      <c r="A2227" t="s">
        <v>1916</v>
      </c>
      <c r="B2227">
        <v>47</v>
      </c>
      <c r="C2227" t="s">
        <v>21</v>
      </c>
      <c r="D2227" t="s">
        <v>15</v>
      </c>
      <c r="E2227">
        <v>344.41</v>
      </c>
      <c r="F2227">
        <v>7</v>
      </c>
      <c r="G2227">
        <v>170</v>
      </c>
      <c r="H2227">
        <v>0</v>
      </c>
      <c r="I2227" t="s">
        <v>23</v>
      </c>
      <c r="J2227">
        <v>59.6</v>
      </c>
      <c r="K2227" s="1">
        <v>44120</v>
      </c>
      <c r="L2227">
        <v>41</v>
      </c>
      <c r="M2227">
        <v>0.14000000000000001</v>
      </c>
      <c r="N2227">
        <f>IF(E2227="",Data_Validation!$B$1,E2227)</f>
        <v>344.41</v>
      </c>
      <c r="O2227">
        <f>IF(J2227="",Data_Validation!$B$2,J2227)</f>
        <v>59.6</v>
      </c>
      <c r="P2227">
        <f t="shared" si="306"/>
        <v>2</v>
      </c>
      <c r="Q2227" s="2">
        <f>CustomerData[[#This Row],[avg_order_value_clean]]*CustomerData[[#This Row],[total_orders]]</f>
        <v>2410.8700000000003</v>
      </c>
      <c r="R2227" s="2" t="str">
        <f t="shared" si="314"/>
        <v>Inactive</v>
      </c>
      <c r="S2227" s="2" t="str">
        <f t="shared" si="307"/>
        <v>Low Risk</v>
      </c>
      <c r="T2227" s="2" t="str">
        <f t="shared" si="308"/>
        <v>45-54</v>
      </c>
      <c r="U2227" s="1">
        <f t="shared" ca="1" si="309"/>
        <v>2141</v>
      </c>
      <c r="V2227" s="2" t="str">
        <f t="shared" si="310"/>
        <v>Medium Loyalty</v>
      </c>
      <c r="W2227" s="2" t="str">
        <f t="shared" si="311"/>
        <v>Legitimate</v>
      </c>
      <c r="X2227" s="2" t="str">
        <f>IF(Q2227&lt;Data_Validation!$B$8,"Low Value",IF(Q2227&lt;Data_Validation!$B$9,"Medium Value","High Value"))</f>
        <v>High Value</v>
      </c>
      <c r="Y2227" s="2" t="str">
        <f t="shared" si="312"/>
        <v>High Value - Maintain</v>
      </c>
      <c r="Z2227" s="2" t="str">
        <f t="shared" si="313"/>
        <v>Check Data</v>
      </c>
    </row>
    <row r="2228" spans="1:26" x14ac:dyDescent="0.3">
      <c r="A2228" t="s">
        <v>1980</v>
      </c>
      <c r="B2228">
        <v>71</v>
      </c>
      <c r="C2228" t="s">
        <v>21</v>
      </c>
      <c r="D2228" t="s">
        <v>37</v>
      </c>
      <c r="E2228">
        <v>31.42</v>
      </c>
      <c r="F2228">
        <v>12</v>
      </c>
      <c r="G2228">
        <v>79</v>
      </c>
      <c r="H2228">
        <v>0</v>
      </c>
      <c r="I2228" t="s">
        <v>16</v>
      </c>
      <c r="J2228">
        <v>85.3</v>
      </c>
      <c r="K2228" s="1">
        <v>44187</v>
      </c>
      <c r="L2228">
        <v>62</v>
      </c>
      <c r="M2228">
        <v>0.04</v>
      </c>
      <c r="N2228">
        <f>IF(E2228="",Data_Validation!$B$1,E2228)</f>
        <v>31.42</v>
      </c>
      <c r="O2228">
        <f>IF(J2228="",Data_Validation!$B$2,J2228)</f>
        <v>85.3</v>
      </c>
      <c r="P2228">
        <f t="shared" si="306"/>
        <v>1</v>
      </c>
      <c r="Q2228" s="2">
        <f>CustomerData[[#This Row],[avg_order_value_clean]]*CustomerData[[#This Row],[total_orders]]</f>
        <v>377.04</v>
      </c>
      <c r="R2228" s="2" t="str">
        <f t="shared" si="314"/>
        <v>At Risk</v>
      </c>
      <c r="S2228" s="2" t="str">
        <f t="shared" si="307"/>
        <v>Low Risk</v>
      </c>
      <c r="T2228" s="2" t="str">
        <f t="shared" si="308"/>
        <v>55+</v>
      </c>
      <c r="U2228" s="1">
        <f t="shared" ca="1" si="309"/>
        <v>2074</v>
      </c>
      <c r="V2228" s="2" t="str">
        <f t="shared" si="310"/>
        <v>Medium Loyalty</v>
      </c>
      <c r="W2228" s="2" t="str">
        <f t="shared" si="311"/>
        <v>Legitimate</v>
      </c>
      <c r="X2228" s="2" t="str">
        <f>IF(Q2228&lt;Data_Validation!$B$8,"Low Value",IF(Q2228&lt;Data_Validation!$B$9,"Medium Value","High Value"))</f>
        <v>Low Value</v>
      </c>
      <c r="Y2228" s="2" t="str">
        <f t="shared" si="312"/>
        <v>Stable</v>
      </c>
      <c r="Z2228" s="2" t="str">
        <f t="shared" si="313"/>
        <v>Check Data</v>
      </c>
    </row>
    <row r="2229" spans="1:26" x14ac:dyDescent="0.3">
      <c r="A2229" t="s">
        <v>1981</v>
      </c>
      <c r="B2229">
        <v>53</v>
      </c>
      <c r="C2229" t="s">
        <v>14</v>
      </c>
      <c r="D2229" t="s">
        <v>18</v>
      </c>
      <c r="E2229">
        <v>158.44</v>
      </c>
      <c r="F2229">
        <v>15</v>
      </c>
      <c r="G2229">
        <v>291</v>
      </c>
      <c r="H2229">
        <v>0</v>
      </c>
      <c r="I2229" t="s">
        <v>19</v>
      </c>
      <c r="J2229">
        <v>85.7</v>
      </c>
      <c r="K2229" s="1">
        <v>44707</v>
      </c>
      <c r="L2229">
        <v>53</v>
      </c>
      <c r="M2229">
        <v>7.0000000000000007E-2</v>
      </c>
      <c r="N2229">
        <f>IF(E2229="",Data_Validation!$B$1,E2229)</f>
        <v>158.44</v>
      </c>
      <c r="O2229">
        <f>IF(J2229="",Data_Validation!$B$2,J2229)</f>
        <v>85.7</v>
      </c>
      <c r="P2229">
        <f t="shared" si="306"/>
        <v>1</v>
      </c>
      <c r="Q2229" s="2">
        <f>CustomerData[[#This Row],[avg_order_value_clean]]*CustomerData[[#This Row],[total_orders]]</f>
        <v>2376.6</v>
      </c>
      <c r="R2229" s="2" t="str">
        <f t="shared" si="314"/>
        <v>Inactive</v>
      </c>
      <c r="S2229" s="2" t="str">
        <f t="shared" si="307"/>
        <v>Low Risk</v>
      </c>
      <c r="T2229" s="2" t="str">
        <f t="shared" si="308"/>
        <v>45-54</v>
      </c>
      <c r="U2229" s="1">
        <f t="shared" ca="1" si="309"/>
        <v>1554</v>
      </c>
      <c r="V2229" s="2" t="str">
        <f t="shared" si="310"/>
        <v>Medium Loyalty</v>
      </c>
      <c r="W2229" s="2" t="str">
        <f t="shared" si="311"/>
        <v>Legitimate</v>
      </c>
      <c r="X2229" s="2" t="str">
        <f>IF(Q2229&lt;Data_Validation!$B$8,"Low Value",IF(Q2229&lt;Data_Validation!$B$9,"Medium Value","High Value"))</f>
        <v>High Value</v>
      </c>
      <c r="Y2229" s="2" t="str">
        <f t="shared" si="312"/>
        <v>High Value - Maintain</v>
      </c>
      <c r="Z2229" s="2" t="str">
        <f t="shared" si="313"/>
        <v>Check Data</v>
      </c>
    </row>
    <row r="2230" spans="1:26" x14ac:dyDescent="0.3">
      <c r="A2230" t="s">
        <v>1982</v>
      </c>
      <c r="B2230">
        <v>74</v>
      </c>
      <c r="C2230" t="s">
        <v>21</v>
      </c>
      <c r="D2230" t="s">
        <v>37</v>
      </c>
      <c r="E2230">
        <v>252.78</v>
      </c>
      <c r="F2230">
        <v>11</v>
      </c>
      <c r="G2230">
        <v>223</v>
      </c>
      <c r="H2230">
        <v>0</v>
      </c>
      <c r="I2230" t="s">
        <v>16</v>
      </c>
      <c r="J2230">
        <v>18.399999999999999</v>
      </c>
      <c r="K2230" s="1">
        <v>44357</v>
      </c>
      <c r="L2230">
        <v>88</v>
      </c>
      <c r="M2230">
        <v>0.21</v>
      </c>
      <c r="N2230">
        <f>IF(E2230="",Data_Validation!$B$1,E2230)</f>
        <v>252.78</v>
      </c>
      <c r="O2230">
        <f>IF(J2230="",Data_Validation!$B$2,J2230)</f>
        <v>18.399999999999999</v>
      </c>
      <c r="P2230">
        <f t="shared" si="306"/>
        <v>1</v>
      </c>
      <c r="Q2230" s="2">
        <f>CustomerData[[#This Row],[avg_order_value_clean]]*CustomerData[[#This Row],[total_orders]]</f>
        <v>2780.58</v>
      </c>
      <c r="R2230" s="2" t="str">
        <f t="shared" si="314"/>
        <v>Inactive</v>
      </c>
      <c r="S2230" s="2" t="str">
        <f t="shared" si="307"/>
        <v>Medium Risk</v>
      </c>
      <c r="T2230" s="2" t="str">
        <f t="shared" si="308"/>
        <v>55+</v>
      </c>
      <c r="U2230" s="1">
        <f t="shared" ca="1" si="309"/>
        <v>1904</v>
      </c>
      <c r="V2230" s="2" t="str">
        <f t="shared" si="310"/>
        <v>High Loyalty</v>
      </c>
      <c r="W2230" s="2" t="str">
        <f t="shared" si="311"/>
        <v>Legitimate</v>
      </c>
      <c r="X2230" s="2" t="str">
        <f>IF(Q2230&lt;Data_Validation!$B$8,"Low Value",IF(Q2230&lt;Data_Validation!$B$9,"Medium Value","High Value"))</f>
        <v>High Value</v>
      </c>
      <c r="Y2230" s="2" t="str">
        <f t="shared" si="312"/>
        <v>High Value - Maintain</v>
      </c>
      <c r="Z2230" s="2" t="str">
        <f t="shared" si="313"/>
        <v>Check Data</v>
      </c>
    </row>
    <row r="2231" spans="1:26" x14ac:dyDescent="0.3">
      <c r="A2231" t="s">
        <v>1983</v>
      </c>
      <c r="B2231">
        <v>72</v>
      </c>
      <c r="C2231" t="s">
        <v>14</v>
      </c>
      <c r="D2231" t="s">
        <v>44</v>
      </c>
      <c r="E2231">
        <v>34.89</v>
      </c>
      <c r="F2231">
        <v>7</v>
      </c>
      <c r="G2231">
        <v>351</v>
      </c>
      <c r="H2231">
        <v>0</v>
      </c>
      <c r="I2231" t="s">
        <v>40</v>
      </c>
      <c r="J2231">
        <v>96.7</v>
      </c>
      <c r="K2231" s="1">
        <v>44883</v>
      </c>
      <c r="L2231">
        <v>96</v>
      </c>
      <c r="M2231">
        <v>0.11</v>
      </c>
      <c r="N2231">
        <f>IF(E2231="",Data_Validation!$B$1,E2231)</f>
        <v>34.89</v>
      </c>
      <c r="O2231">
        <f>IF(J2231="",Data_Validation!$B$2,J2231)</f>
        <v>96.7</v>
      </c>
      <c r="P2231">
        <f t="shared" si="306"/>
        <v>1</v>
      </c>
      <c r="Q2231" s="2">
        <f>CustomerData[[#This Row],[avg_order_value_clean]]*CustomerData[[#This Row],[total_orders]]</f>
        <v>244.23000000000002</v>
      </c>
      <c r="R2231" s="2" t="str">
        <f t="shared" si="314"/>
        <v>Inactive</v>
      </c>
      <c r="S2231" s="2" t="str">
        <f t="shared" si="307"/>
        <v>Low Risk</v>
      </c>
      <c r="T2231" s="2" t="str">
        <f t="shared" si="308"/>
        <v>55+</v>
      </c>
      <c r="U2231" s="1">
        <f t="shared" ca="1" si="309"/>
        <v>1378</v>
      </c>
      <c r="V2231" s="2" t="str">
        <f t="shared" si="310"/>
        <v>High Loyalty</v>
      </c>
      <c r="W2231" s="2" t="str">
        <f t="shared" si="311"/>
        <v>Legitimate</v>
      </c>
      <c r="X2231" s="2" t="str">
        <f>IF(Q2231&lt;Data_Validation!$B$8,"Low Value",IF(Q2231&lt;Data_Validation!$B$9,"Medium Value","High Value"))</f>
        <v>Low Value</v>
      </c>
      <c r="Y2231" s="2" t="str">
        <f t="shared" si="312"/>
        <v>Stable</v>
      </c>
      <c r="Z2231" s="2" t="str">
        <f t="shared" si="313"/>
        <v>Check Data</v>
      </c>
    </row>
    <row r="2232" spans="1:26" x14ac:dyDescent="0.3">
      <c r="A2232" t="s">
        <v>1778</v>
      </c>
      <c r="B2232">
        <v>42</v>
      </c>
      <c r="C2232" t="s">
        <v>21</v>
      </c>
      <c r="D2232" t="s">
        <v>15</v>
      </c>
      <c r="E2232">
        <v>185.17</v>
      </c>
      <c r="F2232">
        <v>12</v>
      </c>
      <c r="G2232">
        <v>294</v>
      </c>
      <c r="H2232">
        <v>0</v>
      </c>
      <c r="I2232" t="s">
        <v>19</v>
      </c>
      <c r="J2232">
        <v>63.9</v>
      </c>
      <c r="K2232" s="1">
        <v>45610</v>
      </c>
      <c r="L2232">
        <v>33</v>
      </c>
      <c r="M2232">
        <v>0.2</v>
      </c>
      <c r="N2232">
        <f>IF(E2232="",Data_Validation!$B$1,E2232)</f>
        <v>185.17</v>
      </c>
      <c r="O2232">
        <f>IF(J2232="",Data_Validation!$B$2,J2232)</f>
        <v>63.9</v>
      </c>
      <c r="P2232">
        <f t="shared" si="306"/>
        <v>2</v>
      </c>
      <c r="Q2232" s="2">
        <f>CustomerData[[#This Row],[avg_order_value_clean]]*CustomerData[[#This Row],[total_orders]]</f>
        <v>2222.04</v>
      </c>
      <c r="R2232" s="2" t="str">
        <f t="shared" si="314"/>
        <v>Inactive</v>
      </c>
      <c r="S2232" s="2" t="str">
        <f t="shared" si="307"/>
        <v>Medium Risk</v>
      </c>
      <c r="T2232" s="2" t="str">
        <f t="shared" si="308"/>
        <v>35-44</v>
      </c>
      <c r="U2232" s="1">
        <f t="shared" ca="1" si="309"/>
        <v>651</v>
      </c>
      <c r="V2232" s="2" t="str">
        <f t="shared" si="310"/>
        <v>Low Loyalty</v>
      </c>
      <c r="W2232" s="2" t="str">
        <f t="shared" si="311"/>
        <v>Legitimate</v>
      </c>
      <c r="X2232" s="2" t="str">
        <f>IF(Q2232&lt;Data_Validation!$B$8,"Low Value",IF(Q2232&lt;Data_Validation!$B$9,"Medium Value","High Value"))</f>
        <v>High Value</v>
      </c>
      <c r="Y2232" s="2" t="str">
        <f t="shared" si="312"/>
        <v>High Value - Maintain</v>
      </c>
      <c r="Z2232" s="2" t="str">
        <f t="shared" si="313"/>
        <v>Check Data</v>
      </c>
    </row>
    <row r="2233" spans="1:26" x14ac:dyDescent="0.3">
      <c r="A2233" t="s">
        <v>1984</v>
      </c>
      <c r="B2233">
        <v>33</v>
      </c>
      <c r="C2233" t="s">
        <v>21</v>
      </c>
      <c r="D2233" t="s">
        <v>26</v>
      </c>
      <c r="E2233">
        <v>124.56</v>
      </c>
      <c r="F2233">
        <v>10</v>
      </c>
      <c r="G2233">
        <v>42</v>
      </c>
      <c r="H2233">
        <v>0</v>
      </c>
      <c r="I2233" t="s">
        <v>19</v>
      </c>
      <c r="J2233">
        <v>65.900000000000006</v>
      </c>
      <c r="K2233" s="1">
        <v>45551</v>
      </c>
      <c r="L2233">
        <v>91</v>
      </c>
      <c r="M2233">
        <v>0.38</v>
      </c>
      <c r="N2233">
        <f>IF(E2233="",Data_Validation!$B$1,E2233)</f>
        <v>124.56</v>
      </c>
      <c r="O2233">
        <f>IF(J2233="",Data_Validation!$B$2,J2233)</f>
        <v>65.900000000000006</v>
      </c>
      <c r="P2233">
        <f t="shared" si="306"/>
        <v>1</v>
      </c>
      <c r="Q2233" s="2">
        <f>CustomerData[[#This Row],[avg_order_value_clean]]*CustomerData[[#This Row],[total_orders]]</f>
        <v>1245.5999999999999</v>
      </c>
      <c r="R2233" s="2" t="str">
        <f t="shared" si="314"/>
        <v>At Risk</v>
      </c>
      <c r="S2233" s="2" t="str">
        <f t="shared" si="307"/>
        <v>Medium Risk</v>
      </c>
      <c r="T2233" s="2" t="str">
        <f t="shared" si="308"/>
        <v>25-34</v>
      </c>
      <c r="U2233" s="1">
        <f t="shared" ca="1" si="309"/>
        <v>710</v>
      </c>
      <c r="V2233" s="2" t="str">
        <f t="shared" si="310"/>
        <v>High Loyalty</v>
      </c>
      <c r="W2233" s="2" t="str">
        <f t="shared" si="311"/>
        <v>Legitimate</v>
      </c>
      <c r="X2233" s="2" t="str">
        <f>IF(Q2233&lt;Data_Validation!$B$8,"Low Value",IF(Q2233&lt;Data_Validation!$B$9,"Medium Value","High Value"))</f>
        <v>Low Value</v>
      </c>
      <c r="Y2233" s="2" t="str">
        <f t="shared" si="312"/>
        <v>Stable</v>
      </c>
      <c r="Z2233" s="2" t="str">
        <f t="shared" si="313"/>
        <v>Check Data</v>
      </c>
    </row>
    <row r="2234" spans="1:26" x14ac:dyDescent="0.3">
      <c r="A2234" t="s">
        <v>1985</v>
      </c>
      <c r="B2234">
        <v>75</v>
      </c>
      <c r="C2234" t="s">
        <v>21</v>
      </c>
      <c r="D2234" t="s">
        <v>26</v>
      </c>
      <c r="E2234">
        <v>114.37</v>
      </c>
      <c r="F2234">
        <v>12</v>
      </c>
      <c r="G2234">
        <v>244</v>
      </c>
      <c r="H2234">
        <v>0</v>
      </c>
      <c r="I2234" t="s">
        <v>40</v>
      </c>
      <c r="J2234">
        <v>88.9</v>
      </c>
      <c r="K2234" s="1">
        <v>44765</v>
      </c>
      <c r="L2234">
        <v>13</v>
      </c>
      <c r="M2234">
        <v>0.39</v>
      </c>
      <c r="N2234">
        <f>IF(E2234="",Data_Validation!$B$1,E2234)</f>
        <v>114.37</v>
      </c>
      <c r="O2234">
        <f>IF(J2234="",Data_Validation!$B$2,J2234)</f>
        <v>88.9</v>
      </c>
      <c r="P2234">
        <f t="shared" si="306"/>
        <v>1</v>
      </c>
      <c r="Q2234" s="2">
        <f>CustomerData[[#This Row],[avg_order_value_clean]]*CustomerData[[#This Row],[total_orders]]</f>
        <v>1372.44</v>
      </c>
      <c r="R2234" s="2" t="str">
        <f t="shared" si="314"/>
        <v>Inactive</v>
      </c>
      <c r="S2234" s="2" t="str">
        <f t="shared" si="307"/>
        <v>Medium Risk</v>
      </c>
      <c r="T2234" s="2" t="str">
        <f t="shared" si="308"/>
        <v>55+</v>
      </c>
      <c r="U2234" s="1">
        <f t="shared" ca="1" si="309"/>
        <v>1496</v>
      </c>
      <c r="V2234" s="2" t="str">
        <f t="shared" si="310"/>
        <v>Low Loyalty</v>
      </c>
      <c r="W2234" s="2" t="str">
        <f t="shared" si="311"/>
        <v>Legitimate</v>
      </c>
      <c r="X2234" s="2" t="str">
        <f>IF(Q2234&lt;Data_Validation!$B$8,"Low Value",IF(Q2234&lt;Data_Validation!$B$9,"Medium Value","High Value"))</f>
        <v>Low Value</v>
      </c>
      <c r="Y2234" s="2" t="str">
        <f t="shared" si="312"/>
        <v>Stable</v>
      </c>
      <c r="Z2234" s="2" t="str">
        <f t="shared" si="313"/>
        <v>Check Data</v>
      </c>
    </row>
    <row r="2235" spans="1:26" x14ac:dyDescent="0.3">
      <c r="A2235" t="s">
        <v>1986</v>
      </c>
      <c r="B2235">
        <v>36</v>
      </c>
      <c r="C2235" t="s">
        <v>14</v>
      </c>
      <c r="D2235" t="s">
        <v>15</v>
      </c>
      <c r="E2235">
        <v>26.76</v>
      </c>
      <c r="F2235">
        <v>10</v>
      </c>
      <c r="G2235">
        <v>49</v>
      </c>
      <c r="H2235">
        <v>1</v>
      </c>
      <c r="I2235" t="s">
        <v>40</v>
      </c>
      <c r="J2235">
        <v>32</v>
      </c>
      <c r="K2235" s="1">
        <v>45593</v>
      </c>
      <c r="L2235">
        <v>39</v>
      </c>
      <c r="M2235">
        <v>0.03</v>
      </c>
      <c r="N2235">
        <f>IF(E2235="",Data_Validation!$B$1,E2235)</f>
        <v>26.76</v>
      </c>
      <c r="O2235">
        <f>IF(J2235="",Data_Validation!$B$2,J2235)</f>
        <v>32</v>
      </c>
      <c r="P2235">
        <f t="shared" si="306"/>
        <v>2</v>
      </c>
      <c r="Q2235" s="2">
        <f>CustomerData[[#This Row],[avg_order_value_clean]]*CustomerData[[#This Row],[total_orders]]</f>
        <v>267.60000000000002</v>
      </c>
      <c r="R2235" s="2" t="str">
        <f t="shared" si="314"/>
        <v>At Risk</v>
      </c>
      <c r="S2235" s="2" t="str">
        <f t="shared" si="307"/>
        <v>Low Risk</v>
      </c>
      <c r="T2235" s="2" t="str">
        <f t="shared" si="308"/>
        <v>35-44</v>
      </c>
      <c r="U2235" s="1">
        <f t="shared" ca="1" si="309"/>
        <v>668</v>
      </c>
      <c r="V2235" s="2" t="str">
        <f t="shared" si="310"/>
        <v>Low Loyalty</v>
      </c>
      <c r="W2235" s="2" t="str">
        <f t="shared" si="311"/>
        <v>Fraudulent</v>
      </c>
      <c r="X2235" s="2" t="str">
        <f>IF(Q2235&lt;Data_Validation!$B$8,"Low Value",IF(Q2235&lt;Data_Validation!$B$9,"Medium Value","High Value"))</f>
        <v>Low Value</v>
      </c>
      <c r="Y2235" s="2" t="str">
        <f t="shared" si="312"/>
        <v>Stable</v>
      </c>
      <c r="Z2235" s="2" t="str">
        <f t="shared" si="313"/>
        <v>Check Data</v>
      </c>
    </row>
    <row r="2236" spans="1:26" x14ac:dyDescent="0.3">
      <c r="A2236" t="s">
        <v>1987</v>
      </c>
      <c r="B2236">
        <v>18</v>
      </c>
      <c r="C2236" t="s">
        <v>21</v>
      </c>
      <c r="D2236" t="s">
        <v>44</v>
      </c>
      <c r="E2236">
        <v>107.73</v>
      </c>
      <c r="F2236">
        <v>10</v>
      </c>
      <c r="G2236">
        <v>294</v>
      </c>
      <c r="H2236">
        <v>0</v>
      </c>
      <c r="I2236" t="s">
        <v>23</v>
      </c>
      <c r="J2236">
        <v>41.5</v>
      </c>
      <c r="K2236" s="1">
        <v>44354</v>
      </c>
      <c r="L2236">
        <v>29</v>
      </c>
      <c r="M2236">
        <v>0.27</v>
      </c>
      <c r="N2236">
        <f>IF(E2236="",Data_Validation!$B$1,E2236)</f>
        <v>107.73</v>
      </c>
      <c r="O2236">
        <f>IF(J2236="",Data_Validation!$B$2,J2236)</f>
        <v>41.5</v>
      </c>
      <c r="P2236">
        <f t="shared" si="306"/>
        <v>1</v>
      </c>
      <c r="Q2236" s="2">
        <f>CustomerData[[#This Row],[avg_order_value_clean]]*CustomerData[[#This Row],[total_orders]]</f>
        <v>1077.3</v>
      </c>
      <c r="R2236" s="2" t="str">
        <f t="shared" si="314"/>
        <v>Inactive</v>
      </c>
      <c r="S2236" s="2" t="str">
        <f t="shared" si="307"/>
        <v>Medium Risk</v>
      </c>
      <c r="T2236" s="2" t="str">
        <f t="shared" si="308"/>
        <v>Under 25</v>
      </c>
      <c r="U2236" s="1">
        <f t="shared" ca="1" si="309"/>
        <v>1907</v>
      </c>
      <c r="V2236" s="2" t="str">
        <f t="shared" si="310"/>
        <v>Low Loyalty</v>
      </c>
      <c r="W2236" s="2" t="str">
        <f t="shared" si="311"/>
        <v>Legitimate</v>
      </c>
      <c r="X2236" s="2" t="str">
        <f>IF(Q2236&lt;Data_Validation!$B$8,"Low Value",IF(Q2236&lt;Data_Validation!$B$9,"Medium Value","High Value"))</f>
        <v>Low Value</v>
      </c>
      <c r="Y2236" s="2" t="str">
        <f t="shared" si="312"/>
        <v>Stable</v>
      </c>
      <c r="Z2236" s="2" t="str">
        <f t="shared" si="313"/>
        <v>Check Data</v>
      </c>
    </row>
    <row r="2237" spans="1:26" x14ac:dyDescent="0.3">
      <c r="A2237" t="s">
        <v>1988</v>
      </c>
      <c r="B2237">
        <v>22</v>
      </c>
      <c r="C2237" t="s">
        <v>14</v>
      </c>
      <c r="D2237" t="s">
        <v>28</v>
      </c>
      <c r="E2237">
        <v>139.79</v>
      </c>
      <c r="F2237">
        <v>7</v>
      </c>
      <c r="G2237">
        <v>129</v>
      </c>
      <c r="H2237">
        <v>0</v>
      </c>
      <c r="I2237" t="s">
        <v>19</v>
      </c>
      <c r="J2237">
        <v>98.5</v>
      </c>
      <c r="K2237" s="1">
        <v>45180</v>
      </c>
      <c r="L2237">
        <v>25</v>
      </c>
      <c r="M2237">
        <v>0.21</v>
      </c>
      <c r="N2237">
        <f>IF(E2237="",Data_Validation!$B$1,E2237)</f>
        <v>139.79</v>
      </c>
      <c r="O2237">
        <f>IF(J2237="",Data_Validation!$B$2,J2237)</f>
        <v>98.5</v>
      </c>
      <c r="P2237">
        <f t="shared" si="306"/>
        <v>1</v>
      </c>
      <c r="Q2237" s="2">
        <f>CustomerData[[#This Row],[avg_order_value_clean]]*CustomerData[[#This Row],[total_orders]]</f>
        <v>978.53</v>
      </c>
      <c r="R2237" s="2" t="str">
        <f t="shared" si="314"/>
        <v>Inactive</v>
      </c>
      <c r="S2237" s="2" t="str">
        <f t="shared" si="307"/>
        <v>Medium Risk</v>
      </c>
      <c r="T2237" s="2" t="str">
        <f t="shared" si="308"/>
        <v>Under 25</v>
      </c>
      <c r="U2237" s="1">
        <f t="shared" ca="1" si="309"/>
        <v>1081</v>
      </c>
      <c r="V2237" s="2" t="str">
        <f t="shared" si="310"/>
        <v>Low Loyalty</v>
      </c>
      <c r="W2237" s="2" t="str">
        <f t="shared" si="311"/>
        <v>Legitimate</v>
      </c>
      <c r="X2237" s="2" t="str">
        <f>IF(Q2237&lt;Data_Validation!$B$8,"Low Value",IF(Q2237&lt;Data_Validation!$B$9,"Medium Value","High Value"))</f>
        <v>Low Value</v>
      </c>
      <c r="Y2237" s="2" t="str">
        <f t="shared" si="312"/>
        <v>Stable</v>
      </c>
      <c r="Z2237" s="2" t="str">
        <f t="shared" si="313"/>
        <v>Check Data</v>
      </c>
    </row>
    <row r="2238" spans="1:26" x14ac:dyDescent="0.3">
      <c r="A2238" t="s">
        <v>1989</v>
      </c>
      <c r="B2238">
        <v>68</v>
      </c>
      <c r="C2238" t="s">
        <v>14</v>
      </c>
      <c r="D2238" t="s">
        <v>35</v>
      </c>
      <c r="E2238">
        <v>143.88</v>
      </c>
      <c r="F2238">
        <v>9</v>
      </c>
      <c r="G2238">
        <v>251</v>
      </c>
      <c r="H2238">
        <v>0</v>
      </c>
      <c r="I2238" t="s">
        <v>29</v>
      </c>
      <c r="J2238">
        <v>1.7</v>
      </c>
      <c r="K2238" s="1">
        <v>44014</v>
      </c>
      <c r="L2238">
        <v>19</v>
      </c>
      <c r="M2238">
        <v>0.18</v>
      </c>
      <c r="N2238">
        <f>IF(E2238="",Data_Validation!$B$1,E2238)</f>
        <v>143.88</v>
      </c>
      <c r="O2238">
        <f>IF(J2238="",Data_Validation!$B$2,J2238)</f>
        <v>1.7</v>
      </c>
      <c r="P2238">
        <f t="shared" si="306"/>
        <v>1</v>
      </c>
      <c r="Q2238" s="2">
        <f>CustomerData[[#This Row],[avg_order_value_clean]]*CustomerData[[#This Row],[total_orders]]</f>
        <v>1294.92</v>
      </c>
      <c r="R2238" s="2" t="str">
        <f t="shared" si="314"/>
        <v>Inactive</v>
      </c>
      <c r="S2238" s="2" t="str">
        <f t="shared" si="307"/>
        <v>Low Risk</v>
      </c>
      <c r="T2238" s="2" t="str">
        <f t="shared" si="308"/>
        <v>55+</v>
      </c>
      <c r="U2238" s="1">
        <f t="shared" ca="1" si="309"/>
        <v>2247</v>
      </c>
      <c r="V2238" s="2" t="str">
        <f t="shared" si="310"/>
        <v>Low Loyalty</v>
      </c>
      <c r="W2238" s="2" t="str">
        <f t="shared" si="311"/>
        <v>Legitimate</v>
      </c>
      <c r="X2238" s="2" t="str">
        <f>IF(Q2238&lt;Data_Validation!$B$8,"Low Value",IF(Q2238&lt;Data_Validation!$B$9,"Medium Value","High Value"))</f>
        <v>Low Value</v>
      </c>
      <c r="Y2238" s="2" t="str">
        <f t="shared" si="312"/>
        <v>Stable</v>
      </c>
      <c r="Z2238" s="2" t="str">
        <f t="shared" si="313"/>
        <v>Check Data</v>
      </c>
    </row>
    <row r="2239" spans="1:26" x14ac:dyDescent="0.3">
      <c r="A2239" t="s">
        <v>539</v>
      </c>
      <c r="B2239">
        <v>39</v>
      </c>
      <c r="C2239" t="s">
        <v>25</v>
      </c>
      <c r="D2239" t="s">
        <v>28</v>
      </c>
      <c r="E2239">
        <v>80.09</v>
      </c>
      <c r="F2239">
        <v>14</v>
      </c>
      <c r="G2239">
        <v>164</v>
      </c>
      <c r="H2239">
        <v>0</v>
      </c>
      <c r="I2239" t="s">
        <v>23</v>
      </c>
      <c r="J2239">
        <v>86.7</v>
      </c>
      <c r="K2239" s="1">
        <v>44321</v>
      </c>
      <c r="L2239">
        <v>65</v>
      </c>
      <c r="M2239">
        <v>0.14000000000000001</v>
      </c>
      <c r="N2239">
        <f>IF(E2239="",Data_Validation!$B$1,E2239)</f>
        <v>80.09</v>
      </c>
      <c r="O2239">
        <f>IF(J2239="",Data_Validation!$B$2,J2239)</f>
        <v>86.7</v>
      </c>
      <c r="P2239">
        <f t="shared" si="306"/>
        <v>3</v>
      </c>
      <c r="Q2239" s="2">
        <f>CustomerData[[#This Row],[avg_order_value_clean]]*CustomerData[[#This Row],[total_orders]]</f>
        <v>1121.26</v>
      </c>
      <c r="R2239" s="2" t="str">
        <f t="shared" si="314"/>
        <v>Inactive</v>
      </c>
      <c r="S2239" s="2" t="str">
        <f t="shared" si="307"/>
        <v>Low Risk</v>
      </c>
      <c r="T2239" s="2" t="str">
        <f t="shared" si="308"/>
        <v>35-44</v>
      </c>
      <c r="U2239" s="1">
        <f t="shared" ca="1" si="309"/>
        <v>1940</v>
      </c>
      <c r="V2239" s="2" t="str">
        <f t="shared" si="310"/>
        <v>Medium Loyalty</v>
      </c>
      <c r="W2239" s="2" t="str">
        <f t="shared" si="311"/>
        <v>Legitimate</v>
      </c>
      <c r="X2239" s="2" t="str">
        <f>IF(Q2239&lt;Data_Validation!$B$8,"Low Value",IF(Q2239&lt;Data_Validation!$B$9,"Medium Value","High Value"))</f>
        <v>Low Value</v>
      </c>
      <c r="Y2239" s="2" t="str">
        <f t="shared" si="312"/>
        <v>Stable</v>
      </c>
      <c r="Z2239" s="2" t="str">
        <f t="shared" si="313"/>
        <v>Check Data</v>
      </c>
    </row>
    <row r="2240" spans="1:26" x14ac:dyDescent="0.3">
      <c r="A2240" t="s">
        <v>1784</v>
      </c>
      <c r="B2240">
        <v>41</v>
      </c>
      <c r="C2240" t="s">
        <v>21</v>
      </c>
      <c r="D2240" t="s">
        <v>37</v>
      </c>
      <c r="E2240">
        <v>133.21</v>
      </c>
      <c r="F2240">
        <v>14</v>
      </c>
      <c r="G2240">
        <v>100</v>
      </c>
      <c r="H2240">
        <v>0</v>
      </c>
      <c r="I2240" t="s">
        <v>19</v>
      </c>
      <c r="J2240">
        <v>84.3</v>
      </c>
      <c r="K2240" s="1">
        <v>44458</v>
      </c>
      <c r="L2240">
        <v>99</v>
      </c>
      <c r="M2240">
        <v>0.2</v>
      </c>
      <c r="N2240">
        <f>IF(E2240="",Data_Validation!$B$1,E2240)</f>
        <v>133.21</v>
      </c>
      <c r="O2240">
        <f>IF(J2240="",Data_Validation!$B$2,J2240)</f>
        <v>84.3</v>
      </c>
      <c r="P2240">
        <f t="shared" si="306"/>
        <v>2</v>
      </c>
      <c r="Q2240" s="2">
        <f>CustomerData[[#This Row],[avg_order_value_clean]]*CustomerData[[#This Row],[total_orders]]</f>
        <v>1864.94</v>
      </c>
      <c r="R2240" s="2" t="str">
        <f t="shared" si="314"/>
        <v>Inactive</v>
      </c>
      <c r="S2240" s="2" t="str">
        <f t="shared" si="307"/>
        <v>Medium Risk</v>
      </c>
      <c r="T2240" s="2" t="str">
        <f t="shared" si="308"/>
        <v>35-44</v>
      </c>
      <c r="U2240" s="1">
        <f t="shared" ca="1" si="309"/>
        <v>1803</v>
      </c>
      <c r="V2240" s="2" t="str">
        <f t="shared" si="310"/>
        <v>High Loyalty</v>
      </c>
      <c r="W2240" s="2" t="str">
        <f t="shared" si="311"/>
        <v>Legitimate</v>
      </c>
      <c r="X2240" s="2" t="str">
        <f>IF(Q2240&lt;Data_Validation!$B$8,"Low Value",IF(Q2240&lt;Data_Validation!$B$9,"Medium Value","High Value"))</f>
        <v>High Value</v>
      </c>
      <c r="Y2240" s="2" t="str">
        <f t="shared" si="312"/>
        <v>High Value - Maintain</v>
      </c>
      <c r="Z2240" s="2" t="str">
        <f t="shared" si="313"/>
        <v>Check Data</v>
      </c>
    </row>
    <row r="2241" spans="1:26" x14ac:dyDescent="0.3">
      <c r="A2241" t="s">
        <v>1990</v>
      </c>
      <c r="B2241">
        <v>60</v>
      </c>
      <c r="C2241" t="s">
        <v>14</v>
      </c>
      <c r="D2241" t="s">
        <v>15</v>
      </c>
      <c r="E2241">
        <v>162.32</v>
      </c>
      <c r="F2241">
        <v>9</v>
      </c>
      <c r="G2241">
        <v>274</v>
      </c>
      <c r="H2241">
        <v>0</v>
      </c>
      <c r="I2241" t="s">
        <v>40</v>
      </c>
      <c r="J2241">
        <v>26.2</v>
      </c>
      <c r="K2241" s="1">
        <v>44314</v>
      </c>
      <c r="L2241">
        <v>16</v>
      </c>
      <c r="M2241">
        <v>0.6</v>
      </c>
      <c r="N2241">
        <f>IF(E2241="",Data_Validation!$B$1,E2241)</f>
        <v>162.32</v>
      </c>
      <c r="O2241">
        <f>IF(J2241="",Data_Validation!$B$2,J2241)</f>
        <v>26.2</v>
      </c>
      <c r="P2241">
        <f t="shared" si="306"/>
        <v>1</v>
      </c>
      <c r="Q2241" s="2">
        <f>CustomerData[[#This Row],[avg_order_value_clean]]*CustomerData[[#This Row],[total_orders]]</f>
        <v>1460.8799999999999</v>
      </c>
      <c r="R2241" s="2" t="str">
        <f t="shared" si="314"/>
        <v>Inactive</v>
      </c>
      <c r="S2241" s="2" t="str">
        <f t="shared" si="307"/>
        <v>High Risk</v>
      </c>
      <c r="T2241" s="2" t="str">
        <f t="shared" si="308"/>
        <v>55+</v>
      </c>
      <c r="U2241" s="1">
        <f t="shared" ca="1" si="309"/>
        <v>1947</v>
      </c>
      <c r="V2241" s="2" t="str">
        <f t="shared" si="310"/>
        <v>Low Loyalty</v>
      </c>
      <c r="W2241" s="2" t="str">
        <f t="shared" si="311"/>
        <v>Legitimate</v>
      </c>
      <c r="X2241" s="2" t="str">
        <f>IF(Q2241&lt;Data_Validation!$B$8,"Low Value",IF(Q2241&lt;Data_Validation!$B$9,"Medium Value","High Value"))</f>
        <v>Low Value</v>
      </c>
      <c r="Y2241" s="2" t="str">
        <f t="shared" si="312"/>
        <v>At Risk - Develop</v>
      </c>
      <c r="Z2241" s="2" t="str">
        <f t="shared" si="313"/>
        <v>Check Data</v>
      </c>
    </row>
    <row r="2242" spans="1:26" x14ac:dyDescent="0.3">
      <c r="A2242" t="s">
        <v>1991</v>
      </c>
      <c r="B2242">
        <v>62</v>
      </c>
      <c r="C2242" t="s">
        <v>14</v>
      </c>
      <c r="D2242" t="s">
        <v>35</v>
      </c>
      <c r="E2242">
        <v>22.15</v>
      </c>
      <c r="F2242">
        <v>6</v>
      </c>
      <c r="G2242">
        <v>68</v>
      </c>
      <c r="H2242">
        <v>0</v>
      </c>
      <c r="I2242" t="s">
        <v>40</v>
      </c>
      <c r="J2242">
        <v>82.2</v>
      </c>
      <c r="K2242" s="1">
        <v>44695</v>
      </c>
      <c r="L2242">
        <v>72</v>
      </c>
      <c r="M2242">
        <v>0.26</v>
      </c>
      <c r="N2242">
        <f>IF(E2242="",Data_Validation!$B$1,E2242)</f>
        <v>22.15</v>
      </c>
      <c r="O2242">
        <f>IF(J2242="",Data_Validation!$B$2,J2242)</f>
        <v>82.2</v>
      </c>
      <c r="P2242">
        <f t="shared" ref="P2242:P2305" si="315">COUNTIF($A$2:$A$5001,A2242)</f>
        <v>2</v>
      </c>
      <c r="Q2242" s="2">
        <f>CustomerData[[#This Row],[avg_order_value_clean]]*CustomerData[[#This Row],[total_orders]]</f>
        <v>132.89999999999998</v>
      </c>
      <c r="R2242" s="2" t="str">
        <f t="shared" si="314"/>
        <v>At Risk</v>
      </c>
      <c r="S2242" s="2" t="str">
        <f t="shared" ref="S2242:S2305" si="316">IF(M2242&lt;0.2,"Low Risk",IF(M2242&lt;0.5,"Medium Risk","High Risk"))</f>
        <v>Medium Risk</v>
      </c>
      <c r="T2242" s="2" t="str">
        <f t="shared" ref="T2242:T2305" si="317">IF(B2242&lt;25,"Under 25",IF(B2242&lt;35,"25-34",IF(B2242&lt;45,"35-44",IF(B2242&lt;55,"45-54","55+"))))</f>
        <v>55+</v>
      </c>
      <c r="U2242" s="1">
        <f t="shared" ref="U2242:U2305" ca="1" si="318">TODAY()-K2242</f>
        <v>1566</v>
      </c>
      <c r="V2242" s="2" t="str">
        <f t="shared" ref="V2242:V2305" si="319">IF(L2242&lt;40,"Low Loyalty",IF(L2242&lt;70,"Medium Loyalty","High Loyalty"))</f>
        <v>High Loyalty</v>
      </c>
      <c r="W2242" s="2" t="str">
        <f t="shared" ref="W2242:W2305" si="320">IF(H2242=1,"Fraudulent","Legitimate")</f>
        <v>Legitimate</v>
      </c>
      <c r="X2242" s="2" t="str">
        <f>IF(Q2242&lt;Data_Validation!$B$8,"Low Value",IF(Q2242&lt;Data_Validation!$B$9,"Medium Value","High Value"))</f>
        <v>Low Value</v>
      </c>
      <c r="Y2242" s="2" t="str">
        <f t="shared" ref="Y2242:Y2305" si="321">IF(AND(X2242="High Value",S2242="High Risk"),"Critical - Retain",IF(AND(X2242="High Value",S2242&lt;&gt;"High Risk"),"High Value - Maintain",IF(AND(X2242&lt;&gt;"High Value",S2242="High Risk"),"At Risk - Develop","Stable")))</f>
        <v>Stable</v>
      </c>
      <c r="Z2242" s="2" t="str">
        <f t="shared" ref="Z2242:Z2305" si="322">IF(OR(B2242&lt;18,F2242&lt;0,N2242&lt;0,O2242&lt;0,O2242&gt;1,M2242&lt;0,M2242&gt;1),"Check Data","Valid")</f>
        <v>Check Data</v>
      </c>
    </row>
    <row r="2243" spans="1:26" x14ac:dyDescent="0.3">
      <c r="A2243" t="s">
        <v>1992</v>
      </c>
      <c r="B2243">
        <v>69</v>
      </c>
      <c r="C2243" t="s">
        <v>25</v>
      </c>
      <c r="D2243" t="s">
        <v>28</v>
      </c>
      <c r="E2243">
        <v>132.71</v>
      </c>
      <c r="F2243">
        <v>12</v>
      </c>
      <c r="G2243">
        <v>43</v>
      </c>
      <c r="H2243">
        <v>0</v>
      </c>
      <c r="I2243" t="s">
        <v>29</v>
      </c>
      <c r="J2243">
        <v>33</v>
      </c>
      <c r="K2243" s="1">
        <v>44042</v>
      </c>
      <c r="L2243">
        <v>71</v>
      </c>
      <c r="M2243">
        <v>0.11</v>
      </c>
      <c r="N2243">
        <f>IF(E2243="",Data_Validation!$B$1,E2243)</f>
        <v>132.71</v>
      </c>
      <c r="O2243">
        <f>IF(J2243="",Data_Validation!$B$2,J2243)</f>
        <v>33</v>
      </c>
      <c r="P2243">
        <f t="shared" si="315"/>
        <v>1</v>
      </c>
      <c r="Q2243" s="2">
        <f>CustomerData[[#This Row],[avg_order_value_clean]]*CustomerData[[#This Row],[total_orders]]</f>
        <v>1592.52</v>
      </c>
      <c r="R2243" s="2" t="str">
        <f t="shared" ref="R2243:R2306" si="323">IF(G2243&lt;=30,"Active",IF(G2243&lt;=90,"At Risk","Inactive"))</f>
        <v>At Risk</v>
      </c>
      <c r="S2243" s="2" t="str">
        <f t="shared" si="316"/>
        <v>Low Risk</v>
      </c>
      <c r="T2243" s="2" t="str">
        <f t="shared" si="317"/>
        <v>55+</v>
      </c>
      <c r="U2243" s="1">
        <f t="shared" ca="1" si="318"/>
        <v>2219</v>
      </c>
      <c r="V2243" s="2" t="str">
        <f t="shared" si="319"/>
        <v>High Loyalty</v>
      </c>
      <c r="W2243" s="2" t="str">
        <f t="shared" si="320"/>
        <v>Legitimate</v>
      </c>
      <c r="X2243" s="2" t="str">
        <f>IF(Q2243&lt;Data_Validation!$B$8,"Low Value",IF(Q2243&lt;Data_Validation!$B$9,"Medium Value","High Value"))</f>
        <v>High Value</v>
      </c>
      <c r="Y2243" s="2" t="str">
        <f t="shared" si="321"/>
        <v>High Value - Maintain</v>
      </c>
      <c r="Z2243" s="2" t="str">
        <f t="shared" si="322"/>
        <v>Check Data</v>
      </c>
    </row>
    <row r="2244" spans="1:26" x14ac:dyDescent="0.3">
      <c r="A2244" t="s">
        <v>1993</v>
      </c>
      <c r="B2244">
        <v>54</v>
      </c>
      <c r="C2244" t="s">
        <v>25</v>
      </c>
      <c r="D2244" t="s">
        <v>37</v>
      </c>
      <c r="E2244">
        <v>56.08</v>
      </c>
      <c r="F2244">
        <v>7</v>
      </c>
      <c r="G2244">
        <v>149</v>
      </c>
      <c r="H2244">
        <v>0</v>
      </c>
      <c r="I2244" t="s">
        <v>19</v>
      </c>
      <c r="J2244">
        <v>62.9</v>
      </c>
      <c r="K2244" s="1">
        <v>45610</v>
      </c>
      <c r="L2244">
        <v>85</v>
      </c>
      <c r="M2244">
        <v>0.33</v>
      </c>
      <c r="N2244">
        <f>IF(E2244="",Data_Validation!$B$1,E2244)</f>
        <v>56.08</v>
      </c>
      <c r="O2244">
        <f>IF(J2244="",Data_Validation!$B$2,J2244)</f>
        <v>62.9</v>
      </c>
      <c r="P2244">
        <f t="shared" si="315"/>
        <v>1</v>
      </c>
      <c r="Q2244" s="2">
        <f>CustomerData[[#This Row],[avg_order_value_clean]]*CustomerData[[#This Row],[total_orders]]</f>
        <v>392.56</v>
      </c>
      <c r="R2244" s="2" t="str">
        <f t="shared" si="323"/>
        <v>Inactive</v>
      </c>
      <c r="S2244" s="2" t="str">
        <f t="shared" si="316"/>
        <v>Medium Risk</v>
      </c>
      <c r="T2244" s="2" t="str">
        <f t="shared" si="317"/>
        <v>45-54</v>
      </c>
      <c r="U2244" s="1">
        <f t="shared" ca="1" si="318"/>
        <v>651</v>
      </c>
      <c r="V2244" s="2" t="str">
        <f t="shared" si="319"/>
        <v>High Loyalty</v>
      </c>
      <c r="W2244" s="2" t="str">
        <f t="shared" si="320"/>
        <v>Legitimate</v>
      </c>
      <c r="X2244" s="2" t="str">
        <f>IF(Q2244&lt;Data_Validation!$B$8,"Low Value",IF(Q2244&lt;Data_Validation!$B$9,"Medium Value","High Value"))</f>
        <v>Low Value</v>
      </c>
      <c r="Y2244" s="2" t="str">
        <f t="shared" si="321"/>
        <v>Stable</v>
      </c>
      <c r="Z2244" s="2" t="str">
        <f t="shared" si="322"/>
        <v>Check Data</v>
      </c>
    </row>
    <row r="2245" spans="1:26" x14ac:dyDescent="0.3">
      <c r="A2245" t="s">
        <v>1994</v>
      </c>
      <c r="B2245">
        <v>70</v>
      </c>
      <c r="C2245" t="s">
        <v>21</v>
      </c>
      <c r="D2245" t="s">
        <v>50</v>
      </c>
      <c r="E2245">
        <v>91.96</v>
      </c>
      <c r="F2245">
        <v>12</v>
      </c>
      <c r="G2245">
        <v>134</v>
      </c>
      <c r="H2245">
        <v>0</v>
      </c>
      <c r="I2245" t="s">
        <v>16</v>
      </c>
      <c r="K2245" s="1">
        <v>45396</v>
      </c>
      <c r="L2245">
        <v>75</v>
      </c>
      <c r="M2245">
        <v>0.25</v>
      </c>
      <c r="N2245">
        <f>IF(E2245="",Data_Validation!$B$1,E2245)</f>
        <v>91.96</v>
      </c>
      <c r="O2245">
        <f>IF(J2245="",Data_Validation!$B$2,J2245)</f>
        <v>250</v>
      </c>
      <c r="P2245">
        <f t="shared" si="315"/>
        <v>1</v>
      </c>
      <c r="Q2245" s="2">
        <f>CustomerData[[#This Row],[avg_order_value_clean]]*CustomerData[[#This Row],[total_orders]]</f>
        <v>1103.52</v>
      </c>
      <c r="R2245" s="2" t="str">
        <f t="shared" si="323"/>
        <v>Inactive</v>
      </c>
      <c r="S2245" s="2" t="str">
        <f t="shared" si="316"/>
        <v>Medium Risk</v>
      </c>
      <c r="T2245" s="2" t="str">
        <f t="shared" si="317"/>
        <v>55+</v>
      </c>
      <c r="U2245" s="1">
        <f t="shared" ca="1" si="318"/>
        <v>865</v>
      </c>
      <c r="V2245" s="2" t="str">
        <f t="shared" si="319"/>
        <v>High Loyalty</v>
      </c>
      <c r="W2245" s="2" t="str">
        <f t="shared" si="320"/>
        <v>Legitimate</v>
      </c>
      <c r="X2245" s="2" t="str">
        <f>IF(Q2245&lt;Data_Validation!$B$8,"Low Value",IF(Q2245&lt;Data_Validation!$B$9,"Medium Value","High Value"))</f>
        <v>Low Value</v>
      </c>
      <c r="Y2245" s="2" t="str">
        <f t="shared" si="321"/>
        <v>Stable</v>
      </c>
      <c r="Z2245" s="2" t="str">
        <f t="shared" si="322"/>
        <v>Check Data</v>
      </c>
    </row>
    <row r="2246" spans="1:26" x14ac:dyDescent="0.3">
      <c r="A2246" t="s">
        <v>1995</v>
      </c>
      <c r="B2246">
        <v>53</v>
      </c>
      <c r="C2246" t="s">
        <v>14</v>
      </c>
      <c r="D2246" t="s">
        <v>22</v>
      </c>
      <c r="E2246">
        <v>152.30000000000001</v>
      </c>
      <c r="F2246">
        <v>14</v>
      </c>
      <c r="G2246">
        <v>317</v>
      </c>
      <c r="H2246">
        <v>0</v>
      </c>
      <c r="I2246" t="s">
        <v>23</v>
      </c>
      <c r="J2246">
        <v>10.1</v>
      </c>
      <c r="K2246" s="1">
        <v>45555</v>
      </c>
      <c r="L2246">
        <v>90</v>
      </c>
      <c r="M2246">
        <v>0.13</v>
      </c>
      <c r="N2246">
        <f>IF(E2246="",Data_Validation!$B$1,E2246)</f>
        <v>152.30000000000001</v>
      </c>
      <c r="O2246">
        <f>IF(J2246="",Data_Validation!$B$2,J2246)</f>
        <v>10.1</v>
      </c>
      <c r="P2246">
        <f t="shared" si="315"/>
        <v>1</v>
      </c>
      <c r="Q2246" s="2">
        <f>CustomerData[[#This Row],[avg_order_value_clean]]*CustomerData[[#This Row],[total_orders]]</f>
        <v>2132.2000000000003</v>
      </c>
      <c r="R2246" s="2" t="str">
        <f t="shared" si="323"/>
        <v>Inactive</v>
      </c>
      <c r="S2246" s="2" t="str">
        <f t="shared" si="316"/>
        <v>Low Risk</v>
      </c>
      <c r="T2246" s="2" t="str">
        <f t="shared" si="317"/>
        <v>45-54</v>
      </c>
      <c r="U2246" s="1">
        <f t="shared" ca="1" si="318"/>
        <v>706</v>
      </c>
      <c r="V2246" s="2" t="str">
        <f t="shared" si="319"/>
        <v>High Loyalty</v>
      </c>
      <c r="W2246" s="2" t="str">
        <f t="shared" si="320"/>
        <v>Legitimate</v>
      </c>
      <c r="X2246" s="2" t="str">
        <f>IF(Q2246&lt;Data_Validation!$B$8,"Low Value",IF(Q2246&lt;Data_Validation!$B$9,"Medium Value","High Value"))</f>
        <v>High Value</v>
      </c>
      <c r="Y2246" s="2" t="str">
        <f t="shared" si="321"/>
        <v>High Value - Maintain</v>
      </c>
      <c r="Z2246" s="2" t="str">
        <f t="shared" si="322"/>
        <v>Check Data</v>
      </c>
    </row>
    <row r="2247" spans="1:26" x14ac:dyDescent="0.3">
      <c r="A2247" t="s">
        <v>870</v>
      </c>
      <c r="B2247">
        <v>53</v>
      </c>
      <c r="C2247" t="s">
        <v>21</v>
      </c>
      <c r="D2247" t="s">
        <v>35</v>
      </c>
      <c r="E2247">
        <v>38.78</v>
      </c>
      <c r="F2247">
        <v>8</v>
      </c>
      <c r="G2247">
        <v>344</v>
      </c>
      <c r="H2247">
        <v>0</v>
      </c>
      <c r="I2247" t="s">
        <v>19</v>
      </c>
      <c r="J2247">
        <v>89.5</v>
      </c>
      <c r="K2247" s="1">
        <v>45639</v>
      </c>
      <c r="L2247">
        <v>60</v>
      </c>
      <c r="M2247">
        <v>0.14000000000000001</v>
      </c>
      <c r="N2247">
        <f>IF(E2247="",Data_Validation!$B$1,E2247)</f>
        <v>38.78</v>
      </c>
      <c r="O2247">
        <f>IF(J2247="",Data_Validation!$B$2,J2247)</f>
        <v>89.5</v>
      </c>
      <c r="P2247">
        <f t="shared" si="315"/>
        <v>2</v>
      </c>
      <c r="Q2247" s="2">
        <f>CustomerData[[#This Row],[avg_order_value_clean]]*CustomerData[[#This Row],[total_orders]]</f>
        <v>310.24</v>
      </c>
      <c r="R2247" s="2" t="str">
        <f t="shared" si="323"/>
        <v>Inactive</v>
      </c>
      <c r="S2247" s="2" t="str">
        <f t="shared" si="316"/>
        <v>Low Risk</v>
      </c>
      <c r="T2247" s="2" t="str">
        <f t="shared" si="317"/>
        <v>45-54</v>
      </c>
      <c r="U2247" s="1">
        <f t="shared" ca="1" si="318"/>
        <v>622</v>
      </c>
      <c r="V2247" s="2" t="str">
        <f t="shared" si="319"/>
        <v>Medium Loyalty</v>
      </c>
      <c r="W2247" s="2" t="str">
        <f t="shared" si="320"/>
        <v>Legitimate</v>
      </c>
      <c r="X2247" s="2" t="str">
        <f>IF(Q2247&lt;Data_Validation!$B$8,"Low Value",IF(Q2247&lt;Data_Validation!$B$9,"Medium Value","High Value"))</f>
        <v>Low Value</v>
      </c>
      <c r="Y2247" s="2" t="str">
        <f t="shared" si="321"/>
        <v>Stable</v>
      </c>
      <c r="Z2247" s="2" t="str">
        <f t="shared" si="322"/>
        <v>Check Data</v>
      </c>
    </row>
    <row r="2248" spans="1:26" x14ac:dyDescent="0.3">
      <c r="A2248" t="s">
        <v>1996</v>
      </c>
      <c r="B2248">
        <v>21</v>
      </c>
      <c r="C2248" t="s">
        <v>21</v>
      </c>
      <c r="D2248" t="s">
        <v>52</v>
      </c>
      <c r="E2248">
        <v>94.37</v>
      </c>
      <c r="F2248">
        <v>8</v>
      </c>
      <c r="G2248">
        <v>217</v>
      </c>
      <c r="H2248">
        <v>0</v>
      </c>
      <c r="I2248" t="s">
        <v>16</v>
      </c>
      <c r="J2248">
        <v>54.5</v>
      </c>
      <c r="K2248" s="1">
        <v>44478</v>
      </c>
      <c r="L2248">
        <v>79</v>
      </c>
      <c r="M2248">
        <v>0.47</v>
      </c>
      <c r="N2248">
        <f>IF(E2248="",Data_Validation!$B$1,E2248)</f>
        <v>94.37</v>
      </c>
      <c r="O2248">
        <f>IF(J2248="",Data_Validation!$B$2,J2248)</f>
        <v>54.5</v>
      </c>
      <c r="P2248">
        <f t="shared" si="315"/>
        <v>2</v>
      </c>
      <c r="Q2248" s="2">
        <f>CustomerData[[#This Row],[avg_order_value_clean]]*CustomerData[[#This Row],[total_orders]]</f>
        <v>754.96</v>
      </c>
      <c r="R2248" s="2" t="str">
        <f t="shared" si="323"/>
        <v>Inactive</v>
      </c>
      <c r="S2248" s="2" t="str">
        <f t="shared" si="316"/>
        <v>Medium Risk</v>
      </c>
      <c r="T2248" s="2" t="str">
        <f t="shared" si="317"/>
        <v>Under 25</v>
      </c>
      <c r="U2248" s="1">
        <f t="shared" ca="1" si="318"/>
        <v>1783</v>
      </c>
      <c r="V2248" s="2" t="str">
        <f t="shared" si="319"/>
        <v>High Loyalty</v>
      </c>
      <c r="W2248" s="2" t="str">
        <f t="shared" si="320"/>
        <v>Legitimate</v>
      </c>
      <c r="X2248" s="2" t="str">
        <f>IF(Q2248&lt;Data_Validation!$B$8,"Low Value",IF(Q2248&lt;Data_Validation!$B$9,"Medium Value","High Value"))</f>
        <v>Low Value</v>
      </c>
      <c r="Y2248" s="2" t="str">
        <f t="shared" si="321"/>
        <v>Stable</v>
      </c>
      <c r="Z2248" s="2" t="str">
        <f t="shared" si="322"/>
        <v>Check Data</v>
      </c>
    </row>
    <row r="2249" spans="1:26" x14ac:dyDescent="0.3">
      <c r="A2249" t="s">
        <v>1997</v>
      </c>
      <c r="B2249">
        <v>53</v>
      </c>
      <c r="C2249" t="s">
        <v>21</v>
      </c>
      <c r="D2249" t="s">
        <v>35</v>
      </c>
      <c r="E2249">
        <v>118.73</v>
      </c>
      <c r="F2249">
        <v>13</v>
      </c>
      <c r="G2249">
        <v>147</v>
      </c>
      <c r="H2249">
        <v>0</v>
      </c>
      <c r="I2249" t="s">
        <v>40</v>
      </c>
      <c r="J2249">
        <v>48.2</v>
      </c>
      <c r="K2249" s="1">
        <v>44666</v>
      </c>
      <c r="L2249">
        <v>57</v>
      </c>
      <c r="M2249">
        <v>0.21</v>
      </c>
      <c r="N2249">
        <f>IF(E2249="",Data_Validation!$B$1,E2249)</f>
        <v>118.73</v>
      </c>
      <c r="O2249">
        <f>IF(J2249="",Data_Validation!$B$2,J2249)</f>
        <v>48.2</v>
      </c>
      <c r="P2249">
        <f t="shared" si="315"/>
        <v>1</v>
      </c>
      <c r="Q2249" s="2">
        <f>CustomerData[[#This Row],[avg_order_value_clean]]*CustomerData[[#This Row],[total_orders]]</f>
        <v>1543.49</v>
      </c>
      <c r="R2249" s="2" t="str">
        <f t="shared" si="323"/>
        <v>Inactive</v>
      </c>
      <c r="S2249" s="2" t="str">
        <f t="shared" si="316"/>
        <v>Medium Risk</v>
      </c>
      <c r="T2249" s="2" t="str">
        <f t="shared" si="317"/>
        <v>45-54</v>
      </c>
      <c r="U2249" s="1">
        <f t="shared" ca="1" si="318"/>
        <v>1595</v>
      </c>
      <c r="V2249" s="2" t="str">
        <f t="shared" si="319"/>
        <v>Medium Loyalty</v>
      </c>
      <c r="W2249" s="2" t="str">
        <f t="shared" si="320"/>
        <v>Legitimate</v>
      </c>
      <c r="X2249" s="2" t="str">
        <f>IF(Q2249&lt;Data_Validation!$B$8,"Low Value",IF(Q2249&lt;Data_Validation!$B$9,"Medium Value","High Value"))</f>
        <v>High Value</v>
      </c>
      <c r="Y2249" s="2" t="str">
        <f t="shared" si="321"/>
        <v>High Value - Maintain</v>
      </c>
      <c r="Z2249" s="2" t="str">
        <f t="shared" si="322"/>
        <v>Check Data</v>
      </c>
    </row>
    <row r="2250" spans="1:26" x14ac:dyDescent="0.3">
      <c r="A2250" t="s">
        <v>1998</v>
      </c>
      <c r="B2250">
        <v>69</v>
      </c>
      <c r="C2250" t="s">
        <v>14</v>
      </c>
      <c r="D2250" t="s">
        <v>37</v>
      </c>
      <c r="E2250">
        <v>56.53</v>
      </c>
      <c r="F2250">
        <v>8</v>
      </c>
      <c r="G2250">
        <v>125</v>
      </c>
      <c r="H2250">
        <v>0</v>
      </c>
      <c r="I2250" t="s">
        <v>40</v>
      </c>
      <c r="J2250">
        <v>87.9</v>
      </c>
      <c r="K2250" s="1">
        <v>45347</v>
      </c>
      <c r="L2250">
        <v>45</v>
      </c>
      <c r="M2250">
        <v>0.31</v>
      </c>
      <c r="N2250">
        <f>IF(E2250="",Data_Validation!$B$1,E2250)</f>
        <v>56.53</v>
      </c>
      <c r="O2250">
        <f>IF(J2250="",Data_Validation!$B$2,J2250)</f>
        <v>87.9</v>
      </c>
      <c r="P2250">
        <f t="shared" si="315"/>
        <v>1</v>
      </c>
      <c r="Q2250" s="2">
        <f>CustomerData[[#This Row],[avg_order_value_clean]]*CustomerData[[#This Row],[total_orders]]</f>
        <v>452.24</v>
      </c>
      <c r="R2250" s="2" t="str">
        <f t="shared" si="323"/>
        <v>Inactive</v>
      </c>
      <c r="S2250" s="2" t="str">
        <f t="shared" si="316"/>
        <v>Medium Risk</v>
      </c>
      <c r="T2250" s="2" t="str">
        <f t="shared" si="317"/>
        <v>55+</v>
      </c>
      <c r="U2250" s="1">
        <f t="shared" ca="1" si="318"/>
        <v>914</v>
      </c>
      <c r="V2250" s="2" t="str">
        <f t="shared" si="319"/>
        <v>Medium Loyalty</v>
      </c>
      <c r="W2250" s="2" t="str">
        <f t="shared" si="320"/>
        <v>Legitimate</v>
      </c>
      <c r="X2250" s="2" t="str">
        <f>IF(Q2250&lt;Data_Validation!$B$8,"Low Value",IF(Q2250&lt;Data_Validation!$B$9,"Medium Value","High Value"))</f>
        <v>Low Value</v>
      </c>
      <c r="Y2250" s="2" t="str">
        <f t="shared" si="321"/>
        <v>Stable</v>
      </c>
      <c r="Z2250" s="2" t="str">
        <f t="shared" si="322"/>
        <v>Check Data</v>
      </c>
    </row>
    <row r="2251" spans="1:26" x14ac:dyDescent="0.3">
      <c r="A2251" t="s">
        <v>1999</v>
      </c>
      <c r="B2251">
        <v>70</v>
      </c>
      <c r="C2251" t="s">
        <v>14</v>
      </c>
      <c r="D2251" t="s">
        <v>26</v>
      </c>
      <c r="E2251">
        <v>78.08</v>
      </c>
      <c r="F2251">
        <v>7</v>
      </c>
      <c r="G2251">
        <v>248</v>
      </c>
      <c r="H2251">
        <v>0</v>
      </c>
      <c r="I2251" t="s">
        <v>16</v>
      </c>
      <c r="J2251">
        <v>32.799999999999997</v>
      </c>
      <c r="K2251" s="1">
        <v>44391</v>
      </c>
      <c r="L2251">
        <v>52</v>
      </c>
      <c r="M2251">
        <v>0.39</v>
      </c>
      <c r="N2251">
        <f>IF(E2251="",Data_Validation!$B$1,E2251)</f>
        <v>78.08</v>
      </c>
      <c r="O2251">
        <f>IF(J2251="",Data_Validation!$B$2,J2251)</f>
        <v>32.799999999999997</v>
      </c>
      <c r="P2251">
        <f t="shared" si="315"/>
        <v>1</v>
      </c>
      <c r="Q2251" s="2">
        <f>CustomerData[[#This Row],[avg_order_value_clean]]*CustomerData[[#This Row],[total_orders]]</f>
        <v>546.55999999999995</v>
      </c>
      <c r="R2251" s="2" t="str">
        <f t="shared" si="323"/>
        <v>Inactive</v>
      </c>
      <c r="S2251" s="2" t="str">
        <f t="shared" si="316"/>
        <v>Medium Risk</v>
      </c>
      <c r="T2251" s="2" t="str">
        <f t="shared" si="317"/>
        <v>55+</v>
      </c>
      <c r="U2251" s="1">
        <f t="shared" ca="1" si="318"/>
        <v>1870</v>
      </c>
      <c r="V2251" s="2" t="str">
        <f t="shared" si="319"/>
        <v>Medium Loyalty</v>
      </c>
      <c r="W2251" s="2" t="str">
        <f t="shared" si="320"/>
        <v>Legitimate</v>
      </c>
      <c r="X2251" s="2" t="str">
        <f>IF(Q2251&lt;Data_Validation!$B$8,"Low Value",IF(Q2251&lt;Data_Validation!$B$9,"Medium Value","High Value"))</f>
        <v>Low Value</v>
      </c>
      <c r="Y2251" s="2" t="str">
        <f t="shared" si="321"/>
        <v>Stable</v>
      </c>
      <c r="Z2251" s="2" t="str">
        <f t="shared" si="322"/>
        <v>Check Data</v>
      </c>
    </row>
    <row r="2252" spans="1:26" x14ac:dyDescent="0.3">
      <c r="A2252" t="s">
        <v>2000</v>
      </c>
      <c r="B2252">
        <v>35</v>
      </c>
      <c r="C2252" t="s">
        <v>21</v>
      </c>
      <c r="D2252" t="s">
        <v>37</v>
      </c>
      <c r="E2252">
        <v>55.77</v>
      </c>
      <c r="F2252">
        <v>6</v>
      </c>
      <c r="G2252">
        <v>53</v>
      </c>
      <c r="H2252">
        <v>0</v>
      </c>
      <c r="I2252" t="s">
        <v>16</v>
      </c>
      <c r="J2252">
        <v>57</v>
      </c>
      <c r="K2252" s="1">
        <v>45481</v>
      </c>
      <c r="L2252">
        <v>6</v>
      </c>
      <c r="M2252">
        <v>0.47</v>
      </c>
      <c r="N2252">
        <f>IF(E2252="",Data_Validation!$B$1,E2252)</f>
        <v>55.77</v>
      </c>
      <c r="O2252">
        <f>IF(J2252="",Data_Validation!$B$2,J2252)</f>
        <v>57</v>
      </c>
      <c r="P2252">
        <f t="shared" si="315"/>
        <v>1</v>
      </c>
      <c r="Q2252" s="2">
        <f>CustomerData[[#This Row],[avg_order_value_clean]]*CustomerData[[#This Row],[total_orders]]</f>
        <v>334.62</v>
      </c>
      <c r="R2252" s="2" t="str">
        <f t="shared" si="323"/>
        <v>At Risk</v>
      </c>
      <c r="S2252" s="2" t="str">
        <f t="shared" si="316"/>
        <v>Medium Risk</v>
      </c>
      <c r="T2252" s="2" t="str">
        <f t="shared" si="317"/>
        <v>35-44</v>
      </c>
      <c r="U2252" s="1">
        <f t="shared" ca="1" si="318"/>
        <v>780</v>
      </c>
      <c r="V2252" s="2" t="str">
        <f t="shared" si="319"/>
        <v>Low Loyalty</v>
      </c>
      <c r="W2252" s="2" t="str">
        <f t="shared" si="320"/>
        <v>Legitimate</v>
      </c>
      <c r="X2252" s="2" t="str">
        <f>IF(Q2252&lt;Data_Validation!$B$8,"Low Value",IF(Q2252&lt;Data_Validation!$B$9,"Medium Value","High Value"))</f>
        <v>Low Value</v>
      </c>
      <c r="Y2252" s="2" t="str">
        <f t="shared" si="321"/>
        <v>Stable</v>
      </c>
      <c r="Z2252" s="2" t="str">
        <f t="shared" si="322"/>
        <v>Check Data</v>
      </c>
    </row>
    <row r="2253" spans="1:26" x14ac:dyDescent="0.3">
      <c r="A2253" t="s">
        <v>2001</v>
      </c>
      <c r="B2253">
        <v>67</v>
      </c>
      <c r="C2253" t="s">
        <v>14</v>
      </c>
      <c r="D2253" t="s">
        <v>18</v>
      </c>
      <c r="E2253">
        <v>158.93</v>
      </c>
      <c r="F2253">
        <v>9</v>
      </c>
      <c r="G2253">
        <v>331</v>
      </c>
      <c r="H2253">
        <v>0</v>
      </c>
      <c r="I2253" t="s">
        <v>29</v>
      </c>
      <c r="J2253">
        <v>88.2</v>
      </c>
      <c r="K2253" s="1">
        <v>45202</v>
      </c>
      <c r="L2253">
        <v>60</v>
      </c>
      <c r="M2253">
        <v>0.38</v>
      </c>
      <c r="N2253">
        <f>IF(E2253="",Data_Validation!$B$1,E2253)</f>
        <v>158.93</v>
      </c>
      <c r="O2253">
        <f>IF(J2253="",Data_Validation!$B$2,J2253)</f>
        <v>88.2</v>
      </c>
      <c r="P2253">
        <f t="shared" si="315"/>
        <v>1</v>
      </c>
      <c r="Q2253" s="2">
        <f>CustomerData[[#This Row],[avg_order_value_clean]]*CustomerData[[#This Row],[total_orders]]</f>
        <v>1430.3700000000001</v>
      </c>
      <c r="R2253" s="2" t="str">
        <f t="shared" si="323"/>
        <v>Inactive</v>
      </c>
      <c r="S2253" s="2" t="str">
        <f t="shared" si="316"/>
        <v>Medium Risk</v>
      </c>
      <c r="T2253" s="2" t="str">
        <f t="shared" si="317"/>
        <v>55+</v>
      </c>
      <c r="U2253" s="1">
        <f t="shared" ca="1" si="318"/>
        <v>1059</v>
      </c>
      <c r="V2253" s="2" t="str">
        <f t="shared" si="319"/>
        <v>Medium Loyalty</v>
      </c>
      <c r="W2253" s="2" t="str">
        <f t="shared" si="320"/>
        <v>Legitimate</v>
      </c>
      <c r="X2253" s="2" t="str">
        <f>IF(Q2253&lt;Data_Validation!$B$8,"Low Value",IF(Q2253&lt;Data_Validation!$B$9,"Medium Value","High Value"))</f>
        <v>Low Value</v>
      </c>
      <c r="Y2253" s="2" t="str">
        <f t="shared" si="321"/>
        <v>Stable</v>
      </c>
      <c r="Z2253" s="2" t="str">
        <f t="shared" si="322"/>
        <v>Check Data</v>
      </c>
    </row>
    <row r="2254" spans="1:26" x14ac:dyDescent="0.3">
      <c r="A2254" t="s">
        <v>2002</v>
      </c>
      <c r="B2254">
        <v>33</v>
      </c>
      <c r="C2254" t="s">
        <v>21</v>
      </c>
      <c r="D2254" t="s">
        <v>26</v>
      </c>
      <c r="E2254">
        <v>58.31</v>
      </c>
      <c r="F2254">
        <v>7</v>
      </c>
      <c r="G2254">
        <v>222</v>
      </c>
      <c r="H2254">
        <v>0</v>
      </c>
      <c r="I2254" t="s">
        <v>19</v>
      </c>
      <c r="J2254">
        <v>34.299999999999997</v>
      </c>
      <c r="K2254" s="1">
        <v>44993</v>
      </c>
      <c r="L2254">
        <v>37</v>
      </c>
      <c r="M2254">
        <v>0.12</v>
      </c>
      <c r="N2254">
        <f>IF(E2254="",Data_Validation!$B$1,E2254)</f>
        <v>58.31</v>
      </c>
      <c r="O2254">
        <f>IF(J2254="",Data_Validation!$B$2,J2254)</f>
        <v>34.299999999999997</v>
      </c>
      <c r="P2254">
        <f t="shared" si="315"/>
        <v>2</v>
      </c>
      <c r="Q2254" s="2">
        <f>CustomerData[[#This Row],[avg_order_value_clean]]*CustomerData[[#This Row],[total_orders]]</f>
        <v>408.17</v>
      </c>
      <c r="R2254" s="2" t="str">
        <f t="shared" si="323"/>
        <v>Inactive</v>
      </c>
      <c r="S2254" s="2" t="str">
        <f t="shared" si="316"/>
        <v>Low Risk</v>
      </c>
      <c r="T2254" s="2" t="str">
        <f t="shared" si="317"/>
        <v>25-34</v>
      </c>
      <c r="U2254" s="1">
        <f t="shared" ca="1" si="318"/>
        <v>1268</v>
      </c>
      <c r="V2254" s="2" t="str">
        <f t="shared" si="319"/>
        <v>Low Loyalty</v>
      </c>
      <c r="W2254" s="2" t="str">
        <f t="shared" si="320"/>
        <v>Legitimate</v>
      </c>
      <c r="X2254" s="2" t="str">
        <f>IF(Q2254&lt;Data_Validation!$B$8,"Low Value",IF(Q2254&lt;Data_Validation!$B$9,"Medium Value","High Value"))</f>
        <v>Low Value</v>
      </c>
      <c r="Y2254" s="2" t="str">
        <f t="shared" si="321"/>
        <v>Stable</v>
      </c>
      <c r="Z2254" s="2" t="str">
        <f t="shared" si="322"/>
        <v>Check Data</v>
      </c>
    </row>
    <row r="2255" spans="1:26" x14ac:dyDescent="0.3">
      <c r="A2255" t="s">
        <v>620</v>
      </c>
      <c r="B2255">
        <v>58</v>
      </c>
      <c r="C2255" t="s">
        <v>14</v>
      </c>
      <c r="D2255" t="s">
        <v>37</v>
      </c>
      <c r="E2255">
        <v>207.71</v>
      </c>
      <c r="F2255">
        <v>8</v>
      </c>
      <c r="G2255">
        <v>208</v>
      </c>
      <c r="H2255">
        <v>0</v>
      </c>
      <c r="I2255" t="s">
        <v>40</v>
      </c>
      <c r="J2255">
        <v>79.400000000000006</v>
      </c>
      <c r="K2255" s="1">
        <v>44495</v>
      </c>
      <c r="L2255">
        <v>54</v>
      </c>
      <c r="M2255">
        <v>0.49</v>
      </c>
      <c r="N2255">
        <f>IF(E2255="",Data_Validation!$B$1,E2255)</f>
        <v>207.71</v>
      </c>
      <c r="O2255">
        <f>IF(J2255="",Data_Validation!$B$2,J2255)</f>
        <v>79.400000000000006</v>
      </c>
      <c r="P2255">
        <f t="shared" si="315"/>
        <v>2</v>
      </c>
      <c r="Q2255" s="2">
        <f>CustomerData[[#This Row],[avg_order_value_clean]]*CustomerData[[#This Row],[total_orders]]</f>
        <v>1661.68</v>
      </c>
      <c r="R2255" s="2" t="str">
        <f t="shared" si="323"/>
        <v>Inactive</v>
      </c>
      <c r="S2255" s="2" t="str">
        <f t="shared" si="316"/>
        <v>Medium Risk</v>
      </c>
      <c r="T2255" s="2" t="str">
        <f t="shared" si="317"/>
        <v>55+</v>
      </c>
      <c r="U2255" s="1">
        <f t="shared" ca="1" si="318"/>
        <v>1766</v>
      </c>
      <c r="V2255" s="2" t="str">
        <f t="shared" si="319"/>
        <v>Medium Loyalty</v>
      </c>
      <c r="W2255" s="2" t="str">
        <f t="shared" si="320"/>
        <v>Legitimate</v>
      </c>
      <c r="X2255" s="2" t="str">
        <f>IF(Q2255&lt;Data_Validation!$B$8,"Low Value",IF(Q2255&lt;Data_Validation!$B$9,"Medium Value","High Value"))</f>
        <v>High Value</v>
      </c>
      <c r="Y2255" s="2" t="str">
        <f t="shared" si="321"/>
        <v>High Value - Maintain</v>
      </c>
      <c r="Z2255" s="2" t="str">
        <f t="shared" si="322"/>
        <v>Check Data</v>
      </c>
    </row>
    <row r="2256" spans="1:26" x14ac:dyDescent="0.3">
      <c r="A2256" t="s">
        <v>2003</v>
      </c>
      <c r="B2256">
        <v>35</v>
      </c>
      <c r="C2256" t="s">
        <v>21</v>
      </c>
      <c r="D2256" t="s">
        <v>28</v>
      </c>
      <c r="E2256">
        <v>129.57</v>
      </c>
      <c r="F2256">
        <v>9</v>
      </c>
      <c r="G2256">
        <v>143</v>
      </c>
      <c r="H2256">
        <v>0</v>
      </c>
      <c r="I2256" t="s">
        <v>23</v>
      </c>
      <c r="J2256">
        <v>51.4</v>
      </c>
      <c r="K2256" s="1">
        <v>44379</v>
      </c>
      <c r="L2256">
        <v>4</v>
      </c>
      <c r="M2256">
        <v>0.2</v>
      </c>
      <c r="N2256">
        <f>IF(E2256="",Data_Validation!$B$1,E2256)</f>
        <v>129.57</v>
      </c>
      <c r="O2256">
        <f>IF(J2256="",Data_Validation!$B$2,J2256)</f>
        <v>51.4</v>
      </c>
      <c r="P2256">
        <f t="shared" si="315"/>
        <v>3</v>
      </c>
      <c r="Q2256" s="2">
        <f>CustomerData[[#This Row],[avg_order_value_clean]]*CustomerData[[#This Row],[total_orders]]</f>
        <v>1166.1299999999999</v>
      </c>
      <c r="R2256" s="2" t="str">
        <f t="shared" si="323"/>
        <v>Inactive</v>
      </c>
      <c r="S2256" s="2" t="str">
        <f t="shared" si="316"/>
        <v>Medium Risk</v>
      </c>
      <c r="T2256" s="2" t="str">
        <f t="shared" si="317"/>
        <v>35-44</v>
      </c>
      <c r="U2256" s="1">
        <f t="shared" ca="1" si="318"/>
        <v>1882</v>
      </c>
      <c r="V2256" s="2" t="str">
        <f t="shared" si="319"/>
        <v>Low Loyalty</v>
      </c>
      <c r="W2256" s="2" t="str">
        <f t="shared" si="320"/>
        <v>Legitimate</v>
      </c>
      <c r="X2256" s="2" t="str">
        <f>IF(Q2256&lt;Data_Validation!$B$8,"Low Value",IF(Q2256&lt;Data_Validation!$B$9,"Medium Value","High Value"))</f>
        <v>Low Value</v>
      </c>
      <c r="Y2256" s="2" t="str">
        <f t="shared" si="321"/>
        <v>Stable</v>
      </c>
      <c r="Z2256" s="2" t="str">
        <f t="shared" si="322"/>
        <v>Check Data</v>
      </c>
    </row>
    <row r="2257" spans="1:26" x14ac:dyDescent="0.3">
      <c r="A2257" t="s">
        <v>2004</v>
      </c>
      <c r="B2257">
        <v>39</v>
      </c>
      <c r="C2257" t="s">
        <v>21</v>
      </c>
      <c r="D2257" t="s">
        <v>22</v>
      </c>
      <c r="E2257">
        <v>161.30000000000001</v>
      </c>
      <c r="F2257">
        <v>7</v>
      </c>
      <c r="G2257">
        <v>312</v>
      </c>
      <c r="H2257">
        <v>0</v>
      </c>
      <c r="I2257" t="s">
        <v>40</v>
      </c>
      <c r="J2257">
        <v>15.8</v>
      </c>
      <c r="K2257" s="1">
        <v>44047</v>
      </c>
      <c r="L2257">
        <v>83</v>
      </c>
      <c r="M2257">
        <v>7.0000000000000007E-2</v>
      </c>
      <c r="N2257">
        <f>IF(E2257="",Data_Validation!$B$1,E2257)</f>
        <v>161.30000000000001</v>
      </c>
      <c r="O2257">
        <f>IF(J2257="",Data_Validation!$B$2,J2257)</f>
        <v>15.8</v>
      </c>
      <c r="P2257">
        <f t="shared" si="315"/>
        <v>1</v>
      </c>
      <c r="Q2257" s="2">
        <f>CustomerData[[#This Row],[avg_order_value_clean]]*CustomerData[[#This Row],[total_orders]]</f>
        <v>1129.1000000000001</v>
      </c>
      <c r="R2257" s="2" t="str">
        <f t="shared" si="323"/>
        <v>Inactive</v>
      </c>
      <c r="S2257" s="2" t="str">
        <f t="shared" si="316"/>
        <v>Low Risk</v>
      </c>
      <c r="T2257" s="2" t="str">
        <f t="shared" si="317"/>
        <v>35-44</v>
      </c>
      <c r="U2257" s="1">
        <f t="shared" ca="1" si="318"/>
        <v>2214</v>
      </c>
      <c r="V2257" s="2" t="str">
        <f t="shared" si="319"/>
        <v>High Loyalty</v>
      </c>
      <c r="W2257" s="2" t="str">
        <f t="shared" si="320"/>
        <v>Legitimate</v>
      </c>
      <c r="X2257" s="2" t="str">
        <f>IF(Q2257&lt;Data_Validation!$B$8,"Low Value",IF(Q2257&lt;Data_Validation!$B$9,"Medium Value","High Value"))</f>
        <v>Low Value</v>
      </c>
      <c r="Y2257" s="2" t="str">
        <f t="shared" si="321"/>
        <v>Stable</v>
      </c>
      <c r="Z2257" s="2" t="str">
        <f t="shared" si="322"/>
        <v>Check Data</v>
      </c>
    </row>
    <row r="2258" spans="1:26" x14ac:dyDescent="0.3">
      <c r="A2258" t="s">
        <v>2005</v>
      </c>
      <c r="B2258">
        <v>19</v>
      </c>
      <c r="C2258" t="s">
        <v>21</v>
      </c>
      <c r="D2258" t="s">
        <v>37</v>
      </c>
      <c r="E2258">
        <v>74.92</v>
      </c>
      <c r="F2258">
        <v>9</v>
      </c>
      <c r="G2258">
        <v>319</v>
      </c>
      <c r="H2258">
        <v>0</v>
      </c>
      <c r="I2258" t="s">
        <v>19</v>
      </c>
      <c r="J2258">
        <v>4.0999999999999996</v>
      </c>
      <c r="K2258" s="1">
        <v>45583</v>
      </c>
      <c r="L2258">
        <v>47</v>
      </c>
      <c r="M2258">
        <v>0.17</v>
      </c>
      <c r="N2258">
        <f>IF(E2258="",Data_Validation!$B$1,E2258)</f>
        <v>74.92</v>
      </c>
      <c r="O2258">
        <f>IF(J2258="",Data_Validation!$B$2,J2258)</f>
        <v>4.0999999999999996</v>
      </c>
      <c r="P2258">
        <f t="shared" si="315"/>
        <v>1</v>
      </c>
      <c r="Q2258" s="2">
        <f>CustomerData[[#This Row],[avg_order_value_clean]]*CustomerData[[#This Row],[total_orders]]</f>
        <v>674.28</v>
      </c>
      <c r="R2258" s="2" t="str">
        <f t="shared" si="323"/>
        <v>Inactive</v>
      </c>
      <c r="S2258" s="2" t="str">
        <f t="shared" si="316"/>
        <v>Low Risk</v>
      </c>
      <c r="T2258" s="2" t="str">
        <f t="shared" si="317"/>
        <v>Under 25</v>
      </c>
      <c r="U2258" s="1">
        <f t="shared" ca="1" si="318"/>
        <v>678</v>
      </c>
      <c r="V2258" s="2" t="str">
        <f t="shared" si="319"/>
        <v>Medium Loyalty</v>
      </c>
      <c r="W2258" s="2" t="str">
        <f t="shared" si="320"/>
        <v>Legitimate</v>
      </c>
      <c r="X2258" s="2" t="str">
        <f>IF(Q2258&lt;Data_Validation!$B$8,"Low Value",IF(Q2258&lt;Data_Validation!$B$9,"Medium Value","High Value"))</f>
        <v>Low Value</v>
      </c>
      <c r="Y2258" s="2" t="str">
        <f t="shared" si="321"/>
        <v>Stable</v>
      </c>
      <c r="Z2258" s="2" t="str">
        <f t="shared" si="322"/>
        <v>Check Data</v>
      </c>
    </row>
    <row r="2259" spans="1:26" x14ac:dyDescent="0.3">
      <c r="A2259" t="s">
        <v>2006</v>
      </c>
      <c r="B2259">
        <v>38</v>
      </c>
      <c r="C2259" t="s">
        <v>21</v>
      </c>
      <c r="D2259" t="s">
        <v>28</v>
      </c>
      <c r="E2259">
        <v>44.8</v>
      </c>
      <c r="F2259">
        <v>13</v>
      </c>
      <c r="G2259">
        <v>137</v>
      </c>
      <c r="H2259">
        <v>0</v>
      </c>
      <c r="I2259" t="s">
        <v>16</v>
      </c>
      <c r="J2259">
        <v>72.7</v>
      </c>
      <c r="K2259" s="1">
        <v>44063</v>
      </c>
      <c r="L2259">
        <v>85</v>
      </c>
      <c r="M2259">
        <v>0.2</v>
      </c>
      <c r="N2259">
        <f>IF(E2259="",Data_Validation!$B$1,E2259)</f>
        <v>44.8</v>
      </c>
      <c r="O2259">
        <f>IF(J2259="",Data_Validation!$B$2,J2259)</f>
        <v>72.7</v>
      </c>
      <c r="P2259">
        <f t="shared" si="315"/>
        <v>1</v>
      </c>
      <c r="Q2259" s="2">
        <f>CustomerData[[#This Row],[avg_order_value_clean]]*CustomerData[[#This Row],[total_orders]]</f>
        <v>582.4</v>
      </c>
      <c r="R2259" s="2" t="str">
        <f t="shared" si="323"/>
        <v>Inactive</v>
      </c>
      <c r="S2259" s="2" t="str">
        <f t="shared" si="316"/>
        <v>Medium Risk</v>
      </c>
      <c r="T2259" s="2" t="str">
        <f t="shared" si="317"/>
        <v>35-44</v>
      </c>
      <c r="U2259" s="1">
        <f t="shared" ca="1" si="318"/>
        <v>2198</v>
      </c>
      <c r="V2259" s="2" t="str">
        <f t="shared" si="319"/>
        <v>High Loyalty</v>
      </c>
      <c r="W2259" s="2" t="str">
        <f t="shared" si="320"/>
        <v>Legitimate</v>
      </c>
      <c r="X2259" s="2" t="str">
        <f>IF(Q2259&lt;Data_Validation!$B$8,"Low Value",IF(Q2259&lt;Data_Validation!$B$9,"Medium Value","High Value"))</f>
        <v>Low Value</v>
      </c>
      <c r="Y2259" s="2" t="str">
        <f t="shared" si="321"/>
        <v>Stable</v>
      </c>
      <c r="Z2259" s="2" t="str">
        <f t="shared" si="322"/>
        <v>Check Data</v>
      </c>
    </row>
    <row r="2260" spans="1:26" x14ac:dyDescent="0.3">
      <c r="A2260" t="s">
        <v>2007</v>
      </c>
      <c r="B2260">
        <v>53</v>
      </c>
      <c r="C2260" t="s">
        <v>14</v>
      </c>
      <c r="D2260" t="s">
        <v>52</v>
      </c>
      <c r="E2260">
        <v>66.22</v>
      </c>
      <c r="F2260">
        <v>14</v>
      </c>
      <c r="G2260">
        <v>354</v>
      </c>
      <c r="H2260">
        <v>0</v>
      </c>
      <c r="I2260" t="s">
        <v>29</v>
      </c>
      <c r="J2260">
        <v>26.2</v>
      </c>
      <c r="K2260" s="1">
        <v>44225</v>
      </c>
      <c r="L2260">
        <v>37</v>
      </c>
      <c r="M2260">
        <v>0.33</v>
      </c>
      <c r="N2260">
        <f>IF(E2260="",Data_Validation!$B$1,E2260)</f>
        <v>66.22</v>
      </c>
      <c r="O2260">
        <f>IF(J2260="",Data_Validation!$B$2,J2260)</f>
        <v>26.2</v>
      </c>
      <c r="P2260">
        <f t="shared" si="315"/>
        <v>1</v>
      </c>
      <c r="Q2260" s="2">
        <f>CustomerData[[#This Row],[avg_order_value_clean]]*CustomerData[[#This Row],[total_orders]]</f>
        <v>927.07999999999993</v>
      </c>
      <c r="R2260" s="2" t="str">
        <f t="shared" si="323"/>
        <v>Inactive</v>
      </c>
      <c r="S2260" s="2" t="str">
        <f t="shared" si="316"/>
        <v>Medium Risk</v>
      </c>
      <c r="T2260" s="2" t="str">
        <f t="shared" si="317"/>
        <v>45-54</v>
      </c>
      <c r="U2260" s="1">
        <f t="shared" ca="1" si="318"/>
        <v>2036</v>
      </c>
      <c r="V2260" s="2" t="str">
        <f t="shared" si="319"/>
        <v>Low Loyalty</v>
      </c>
      <c r="W2260" s="2" t="str">
        <f t="shared" si="320"/>
        <v>Legitimate</v>
      </c>
      <c r="X2260" s="2" t="str">
        <f>IF(Q2260&lt;Data_Validation!$B$8,"Low Value",IF(Q2260&lt;Data_Validation!$B$9,"Medium Value","High Value"))</f>
        <v>Low Value</v>
      </c>
      <c r="Y2260" s="2" t="str">
        <f t="shared" si="321"/>
        <v>Stable</v>
      </c>
      <c r="Z2260" s="2" t="str">
        <f t="shared" si="322"/>
        <v>Check Data</v>
      </c>
    </row>
    <row r="2261" spans="1:26" x14ac:dyDescent="0.3">
      <c r="A2261" t="s">
        <v>2008</v>
      </c>
      <c r="B2261">
        <v>61</v>
      </c>
      <c r="C2261" t="s">
        <v>21</v>
      </c>
      <c r="D2261" t="s">
        <v>18</v>
      </c>
      <c r="E2261">
        <v>19.43</v>
      </c>
      <c r="F2261">
        <v>10</v>
      </c>
      <c r="G2261">
        <v>224</v>
      </c>
      <c r="H2261">
        <v>0</v>
      </c>
      <c r="I2261" t="s">
        <v>40</v>
      </c>
      <c r="K2261" s="1">
        <v>45504</v>
      </c>
      <c r="L2261">
        <v>82</v>
      </c>
      <c r="M2261">
        <v>0.3</v>
      </c>
      <c r="N2261">
        <f>IF(E2261="",Data_Validation!$B$1,E2261)</f>
        <v>19.43</v>
      </c>
      <c r="O2261">
        <f>IF(J2261="",Data_Validation!$B$2,J2261)</f>
        <v>250</v>
      </c>
      <c r="P2261">
        <f t="shared" si="315"/>
        <v>1</v>
      </c>
      <c r="Q2261" s="2">
        <f>CustomerData[[#This Row],[avg_order_value_clean]]*CustomerData[[#This Row],[total_orders]]</f>
        <v>194.3</v>
      </c>
      <c r="R2261" s="2" t="str">
        <f t="shared" si="323"/>
        <v>Inactive</v>
      </c>
      <c r="S2261" s="2" t="str">
        <f t="shared" si="316"/>
        <v>Medium Risk</v>
      </c>
      <c r="T2261" s="2" t="str">
        <f t="shared" si="317"/>
        <v>55+</v>
      </c>
      <c r="U2261" s="1">
        <f t="shared" ca="1" si="318"/>
        <v>757</v>
      </c>
      <c r="V2261" s="2" t="str">
        <f t="shared" si="319"/>
        <v>High Loyalty</v>
      </c>
      <c r="W2261" s="2" t="str">
        <f t="shared" si="320"/>
        <v>Legitimate</v>
      </c>
      <c r="X2261" s="2" t="str">
        <f>IF(Q2261&lt;Data_Validation!$B$8,"Low Value",IF(Q2261&lt;Data_Validation!$B$9,"Medium Value","High Value"))</f>
        <v>Low Value</v>
      </c>
      <c r="Y2261" s="2" t="str">
        <f t="shared" si="321"/>
        <v>Stable</v>
      </c>
      <c r="Z2261" s="2" t="str">
        <f t="shared" si="322"/>
        <v>Check Data</v>
      </c>
    </row>
    <row r="2262" spans="1:26" x14ac:dyDescent="0.3">
      <c r="A2262" t="s">
        <v>2009</v>
      </c>
      <c r="B2262">
        <v>56</v>
      </c>
      <c r="C2262" t="s">
        <v>14</v>
      </c>
      <c r="D2262" t="s">
        <v>50</v>
      </c>
      <c r="E2262">
        <v>108.69</v>
      </c>
      <c r="F2262">
        <v>8</v>
      </c>
      <c r="G2262">
        <v>101</v>
      </c>
      <c r="H2262">
        <v>0</v>
      </c>
      <c r="I2262" t="s">
        <v>29</v>
      </c>
      <c r="J2262">
        <v>18.899999999999999</v>
      </c>
      <c r="K2262" s="1">
        <v>45364</v>
      </c>
      <c r="L2262">
        <v>42</v>
      </c>
      <c r="M2262">
        <v>0.03</v>
      </c>
      <c r="N2262">
        <f>IF(E2262="",Data_Validation!$B$1,E2262)</f>
        <v>108.69</v>
      </c>
      <c r="O2262">
        <f>IF(J2262="",Data_Validation!$B$2,J2262)</f>
        <v>18.899999999999999</v>
      </c>
      <c r="P2262">
        <f t="shared" si="315"/>
        <v>1</v>
      </c>
      <c r="Q2262" s="2">
        <f>CustomerData[[#This Row],[avg_order_value_clean]]*CustomerData[[#This Row],[total_orders]]</f>
        <v>869.52</v>
      </c>
      <c r="R2262" s="2" t="str">
        <f t="shared" si="323"/>
        <v>Inactive</v>
      </c>
      <c r="S2262" s="2" t="str">
        <f t="shared" si="316"/>
        <v>Low Risk</v>
      </c>
      <c r="T2262" s="2" t="str">
        <f t="shared" si="317"/>
        <v>55+</v>
      </c>
      <c r="U2262" s="1">
        <f t="shared" ca="1" si="318"/>
        <v>897</v>
      </c>
      <c r="V2262" s="2" t="str">
        <f t="shared" si="319"/>
        <v>Medium Loyalty</v>
      </c>
      <c r="W2262" s="2" t="str">
        <f t="shared" si="320"/>
        <v>Legitimate</v>
      </c>
      <c r="X2262" s="2" t="str">
        <f>IF(Q2262&lt;Data_Validation!$B$8,"Low Value",IF(Q2262&lt;Data_Validation!$B$9,"Medium Value","High Value"))</f>
        <v>Low Value</v>
      </c>
      <c r="Y2262" s="2" t="str">
        <f t="shared" si="321"/>
        <v>Stable</v>
      </c>
      <c r="Z2262" s="2" t="str">
        <f t="shared" si="322"/>
        <v>Check Data</v>
      </c>
    </row>
    <row r="2263" spans="1:26" x14ac:dyDescent="0.3">
      <c r="A2263" t="s">
        <v>2010</v>
      </c>
      <c r="B2263">
        <v>64</v>
      </c>
      <c r="C2263" t="s">
        <v>21</v>
      </c>
      <c r="D2263" t="s">
        <v>18</v>
      </c>
      <c r="E2263">
        <v>45.79</v>
      </c>
      <c r="F2263">
        <v>7</v>
      </c>
      <c r="G2263">
        <v>98</v>
      </c>
      <c r="H2263">
        <v>0</v>
      </c>
      <c r="I2263" t="s">
        <v>16</v>
      </c>
      <c r="J2263">
        <v>56.8</v>
      </c>
      <c r="K2263" s="1">
        <v>45113</v>
      </c>
      <c r="L2263">
        <v>48</v>
      </c>
      <c r="M2263">
        <v>0.52</v>
      </c>
      <c r="N2263">
        <f>IF(E2263="",Data_Validation!$B$1,E2263)</f>
        <v>45.79</v>
      </c>
      <c r="O2263">
        <f>IF(J2263="",Data_Validation!$B$2,J2263)</f>
        <v>56.8</v>
      </c>
      <c r="P2263">
        <f t="shared" si="315"/>
        <v>1</v>
      </c>
      <c r="Q2263" s="2">
        <f>CustomerData[[#This Row],[avg_order_value_clean]]*CustomerData[[#This Row],[total_orders]]</f>
        <v>320.52999999999997</v>
      </c>
      <c r="R2263" s="2" t="str">
        <f t="shared" si="323"/>
        <v>Inactive</v>
      </c>
      <c r="S2263" s="2" t="str">
        <f t="shared" si="316"/>
        <v>High Risk</v>
      </c>
      <c r="T2263" s="2" t="str">
        <f t="shared" si="317"/>
        <v>55+</v>
      </c>
      <c r="U2263" s="1">
        <f t="shared" ca="1" si="318"/>
        <v>1148</v>
      </c>
      <c r="V2263" s="2" t="str">
        <f t="shared" si="319"/>
        <v>Medium Loyalty</v>
      </c>
      <c r="W2263" s="2" t="str">
        <f t="shared" si="320"/>
        <v>Legitimate</v>
      </c>
      <c r="X2263" s="2" t="str">
        <f>IF(Q2263&lt;Data_Validation!$B$8,"Low Value",IF(Q2263&lt;Data_Validation!$B$9,"Medium Value","High Value"))</f>
        <v>Low Value</v>
      </c>
      <c r="Y2263" s="2" t="str">
        <f t="shared" si="321"/>
        <v>At Risk - Develop</v>
      </c>
      <c r="Z2263" s="2" t="str">
        <f t="shared" si="322"/>
        <v>Check Data</v>
      </c>
    </row>
    <row r="2264" spans="1:26" x14ac:dyDescent="0.3">
      <c r="A2264" t="s">
        <v>2011</v>
      </c>
      <c r="B2264">
        <v>56</v>
      </c>
      <c r="C2264" t="s">
        <v>14</v>
      </c>
      <c r="D2264" t="s">
        <v>26</v>
      </c>
      <c r="E2264">
        <v>38.03</v>
      </c>
      <c r="F2264">
        <v>6</v>
      </c>
      <c r="G2264">
        <v>306</v>
      </c>
      <c r="H2264">
        <v>0</v>
      </c>
      <c r="I2264" t="s">
        <v>19</v>
      </c>
      <c r="J2264">
        <v>9.3000000000000007</v>
      </c>
      <c r="K2264" s="1">
        <v>45523</v>
      </c>
      <c r="L2264">
        <v>61</v>
      </c>
      <c r="M2264">
        <v>0.47</v>
      </c>
      <c r="N2264">
        <f>IF(E2264="",Data_Validation!$B$1,E2264)</f>
        <v>38.03</v>
      </c>
      <c r="O2264">
        <f>IF(J2264="",Data_Validation!$B$2,J2264)</f>
        <v>9.3000000000000007</v>
      </c>
      <c r="P2264">
        <f t="shared" si="315"/>
        <v>1</v>
      </c>
      <c r="Q2264" s="2">
        <f>CustomerData[[#This Row],[avg_order_value_clean]]*CustomerData[[#This Row],[total_orders]]</f>
        <v>228.18</v>
      </c>
      <c r="R2264" s="2" t="str">
        <f t="shared" si="323"/>
        <v>Inactive</v>
      </c>
      <c r="S2264" s="2" t="str">
        <f t="shared" si="316"/>
        <v>Medium Risk</v>
      </c>
      <c r="T2264" s="2" t="str">
        <f t="shared" si="317"/>
        <v>55+</v>
      </c>
      <c r="U2264" s="1">
        <f t="shared" ca="1" si="318"/>
        <v>738</v>
      </c>
      <c r="V2264" s="2" t="str">
        <f t="shared" si="319"/>
        <v>Medium Loyalty</v>
      </c>
      <c r="W2264" s="2" t="str">
        <f t="shared" si="320"/>
        <v>Legitimate</v>
      </c>
      <c r="X2264" s="2" t="str">
        <f>IF(Q2264&lt;Data_Validation!$B$8,"Low Value",IF(Q2264&lt;Data_Validation!$B$9,"Medium Value","High Value"))</f>
        <v>Low Value</v>
      </c>
      <c r="Y2264" s="2" t="str">
        <f t="shared" si="321"/>
        <v>Stable</v>
      </c>
      <c r="Z2264" s="2" t="str">
        <f t="shared" si="322"/>
        <v>Check Data</v>
      </c>
    </row>
    <row r="2265" spans="1:26" x14ac:dyDescent="0.3">
      <c r="A2265" t="s">
        <v>2012</v>
      </c>
      <c r="B2265">
        <v>46</v>
      </c>
      <c r="C2265" t="s">
        <v>14</v>
      </c>
      <c r="D2265" t="s">
        <v>22</v>
      </c>
      <c r="E2265">
        <v>73.510000000000005</v>
      </c>
      <c r="F2265">
        <v>8</v>
      </c>
      <c r="G2265">
        <v>282</v>
      </c>
      <c r="H2265">
        <v>0</v>
      </c>
      <c r="I2265" t="s">
        <v>40</v>
      </c>
      <c r="J2265">
        <v>73.599999999999994</v>
      </c>
      <c r="K2265" s="1">
        <v>44011</v>
      </c>
      <c r="L2265">
        <v>62</v>
      </c>
      <c r="M2265">
        <v>0.12</v>
      </c>
      <c r="N2265">
        <f>IF(E2265="",Data_Validation!$B$1,E2265)</f>
        <v>73.510000000000005</v>
      </c>
      <c r="O2265">
        <f>IF(J2265="",Data_Validation!$B$2,J2265)</f>
        <v>73.599999999999994</v>
      </c>
      <c r="P2265">
        <f t="shared" si="315"/>
        <v>1</v>
      </c>
      <c r="Q2265" s="2">
        <f>CustomerData[[#This Row],[avg_order_value_clean]]*CustomerData[[#This Row],[total_orders]]</f>
        <v>588.08000000000004</v>
      </c>
      <c r="R2265" s="2" t="str">
        <f t="shared" si="323"/>
        <v>Inactive</v>
      </c>
      <c r="S2265" s="2" t="str">
        <f t="shared" si="316"/>
        <v>Low Risk</v>
      </c>
      <c r="T2265" s="2" t="str">
        <f t="shared" si="317"/>
        <v>45-54</v>
      </c>
      <c r="U2265" s="1">
        <f t="shared" ca="1" si="318"/>
        <v>2250</v>
      </c>
      <c r="V2265" s="2" t="str">
        <f t="shared" si="319"/>
        <v>Medium Loyalty</v>
      </c>
      <c r="W2265" s="2" t="str">
        <f t="shared" si="320"/>
        <v>Legitimate</v>
      </c>
      <c r="X2265" s="2" t="str">
        <f>IF(Q2265&lt;Data_Validation!$B$8,"Low Value",IF(Q2265&lt;Data_Validation!$B$9,"Medium Value","High Value"))</f>
        <v>Low Value</v>
      </c>
      <c r="Y2265" s="2" t="str">
        <f t="shared" si="321"/>
        <v>Stable</v>
      </c>
      <c r="Z2265" s="2" t="str">
        <f t="shared" si="322"/>
        <v>Check Data</v>
      </c>
    </row>
    <row r="2266" spans="1:26" x14ac:dyDescent="0.3">
      <c r="A2266" t="s">
        <v>2013</v>
      </c>
      <c r="B2266">
        <v>71</v>
      </c>
      <c r="C2266" t="s">
        <v>21</v>
      </c>
      <c r="D2266" t="s">
        <v>18</v>
      </c>
      <c r="E2266">
        <v>101.4</v>
      </c>
      <c r="F2266">
        <v>9</v>
      </c>
      <c r="G2266">
        <v>90</v>
      </c>
      <c r="H2266">
        <v>0</v>
      </c>
      <c r="I2266" t="s">
        <v>19</v>
      </c>
      <c r="J2266">
        <v>76.599999999999994</v>
      </c>
      <c r="K2266" s="1">
        <v>44172</v>
      </c>
      <c r="L2266">
        <v>55</v>
      </c>
      <c r="M2266">
        <v>0.56999999999999995</v>
      </c>
      <c r="N2266">
        <f>IF(E2266="",Data_Validation!$B$1,E2266)</f>
        <v>101.4</v>
      </c>
      <c r="O2266">
        <f>IF(J2266="",Data_Validation!$B$2,J2266)</f>
        <v>76.599999999999994</v>
      </c>
      <c r="P2266">
        <f t="shared" si="315"/>
        <v>1</v>
      </c>
      <c r="Q2266" s="2">
        <f>CustomerData[[#This Row],[avg_order_value_clean]]*CustomerData[[#This Row],[total_orders]]</f>
        <v>912.6</v>
      </c>
      <c r="R2266" s="2" t="str">
        <f t="shared" si="323"/>
        <v>At Risk</v>
      </c>
      <c r="S2266" s="2" t="str">
        <f t="shared" si="316"/>
        <v>High Risk</v>
      </c>
      <c r="T2266" s="2" t="str">
        <f t="shared" si="317"/>
        <v>55+</v>
      </c>
      <c r="U2266" s="1">
        <f t="shared" ca="1" si="318"/>
        <v>2089</v>
      </c>
      <c r="V2266" s="2" t="str">
        <f t="shared" si="319"/>
        <v>Medium Loyalty</v>
      </c>
      <c r="W2266" s="2" t="str">
        <f t="shared" si="320"/>
        <v>Legitimate</v>
      </c>
      <c r="X2266" s="2" t="str">
        <f>IF(Q2266&lt;Data_Validation!$B$8,"Low Value",IF(Q2266&lt;Data_Validation!$B$9,"Medium Value","High Value"))</f>
        <v>Low Value</v>
      </c>
      <c r="Y2266" s="2" t="str">
        <f t="shared" si="321"/>
        <v>At Risk - Develop</v>
      </c>
      <c r="Z2266" s="2" t="str">
        <f t="shared" si="322"/>
        <v>Check Data</v>
      </c>
    </row>
    <row r="2267" spans="1:26" x14ac:dyDescent="0.3">
      <c r="A2267" t="s">
        <v>2014</v>
      </c>
      <c r="B2267">
        <v>43</v>
      </c>
      <c r="C2267" t="s">
        <v>14</v>
      </c>
      <c r="D2267" t="s">
        <v>35</v>
      </c>
      <c r="E2267">
        <v>220.98</v>
      </c>
      <c r="F2267">
        <v>17</v>
      </c>
      <c r="G2267">
        <v>296</v>
      </c>
      <c r="H2267">
        <v>0</v>
      </c>
      <c r="I2267" t="s">
        <v>23</v>
      </c>
      <c r="K2267" s="1">
        <v>45098</v>
      </c>
      <c r="L2267">
        <v>37</v>
      </c>
      <c r="M2267">
        <v>0.25</v>
      </c>
      <c r="N2267">
        <f>IF(E2267="",Data_Validation!$B$1,E2267)</f>
        <v>220.98</v>
      </c>
      <c r="O2267">
        <f>IF(J2267="",Data_Validation!$B$2,J2267)</f>
        <v>250</v>
      </c>
      <c r="P2267">
        <f t="shared" si="315"/>
        <v>1</v>
      </c>
      <c r="Q2267" s="2">
        <f>CustomerData[[#This Row],[avg_order_value_clean]]*CustomerData[[#This Row],[total_orders]]</f>
        <v>3756.66</v>
      </c>
      <c r="R2267" s="2" t="str">
        <f t="shared" si="323"/>
        <v>Inactive</v>
      </c>
      <c r="S2267" s="2" t="str">
        <f t="shared" si="316"/>
        <v>Medium Risk</v>
      </c>
      <c r="T2267" s="2" t="str">
        <f t="shared" si="317"/>
        <v>35-44</v>
      </c>
      <c r="U2267" s="1">
        <f t="shared" ca="1" si="318"/>
        <v>1163</v>
      </c>
      <c r="V2267" s="2" t="str">
        <f t="shared" si="319"/>
        <v>Low Loyalty</v>
      </c>
      <c r="W2267" s="2" t="str">
        <f t="shared" si="320"/>
        <v>Legitimate</v>
      </c>
      <c r="X2267" s="2" t="str">
        <f>IF(Q2267&lt;Data_Validation!$B$8,"Low Value",IF(Q2267&lt;Data_Validation!$B$9,"Medium Value","High Value"))</f>
        <v>High Value</v>
      </c>
      <c r="Y2267" s="2" t="str">
        <f t="shared" si="321"/>
        <v>High Value - Maintain</v>
      </c>
      <c r="Z2267" s="2" t="str">
        <f t="shared" si="322"/>
        <v>Check Data</v>
      </c>
    </row>
    <row r="2268" spans="1:26" x14ac:dyDescent="0.3">
      <c r="A2268" t="s">
        <v>2015</v>
      </c>
      <c r="B2268">
        <v>38</v>
      </c>
      <c r="C2268" t="s">
        <v>21</v>
      </c>
      <c r="D2268" t="s">
        <v>50</v>
      </c>
      <c r="E2268">
        <v>89.47</v>
      </c>
      <c r="F2268">
        <v>5</v>
      </c>
      <c r="G2268">
        <v>203</v>
      </c>
      <c r="H2268">
        <v>0</v>
      </c>
      <c r="I2268" t="s">
        <v>19</v>
      </c>
      <c r="J2268">
        <v>56.1</v>
      </c>
      <c r="K2268" s="1">
        <v>44086</v>
      </c>
      <c r="L2268">
        <v>15</v>
      </c>
      <c r="M2268">
        <v>0.42</v>
      </c>
      <c r="N2268">
        <f>IF(E2268="",Data_Validation!$B$1,E2268)</f>
        <v>89.47</v>
      </c>
      <c r="O2268">
        <f>IF(J2268="",Data_Validation!$B$2,J2268)</f>
        <v>56.1</v>
      </c>
      <c r="P2268">
        <f t="shared" si="315"/>
        <v>1</v>
      </c>
      <c r="Q2268" s="2">
        <f>CustomerData[[#This Row],[avg_order_value_clean]]*CustomerData[[#This Row],[total_orders]]</f>
        <v>447.35</v>
      </c>
      <c r="R2268" s="2" t="str">
        <f t="shared" si="323"/>
        <v>Inactive</v>
      </c>
      <c r="S2268" s="2" t="str">
        <f t="shared" si="316"/>
        <v>Medium Risk</v>
      </c>
      <c r="T2268" s="2" t="str">
        <f t="shared" si="317"/>
        <v>35-44</v>
      </c>
      <c r="U2268" s="1">
        <f t="shared" ca="1" si="318"/>
        <v>2175</v>
      </c>
      <c r="V2268" s="2" t="str">
        <f t="shared" si="319"/>
        <v>Low Loyalty</v>
      </c>
      <c r="W2268" s="2" t="str">
        <f t="shared" si="320"/>
        <v>Legitimate</v>
      </c>
      <c r="X2268" s="2" t="str">
        <f>IF(Q2268&lt;Data_Validation!$B$8,"Low Value",IF(Q2268&lt;Data_Validation!$B$9,"Medium Value","High Value"))</f>
        <v>Low Value</v>
      </c>
      <c r="Y2268" s="2" t="str">
        <f t="shared" si="321"/>
        <v>Stable</v>
      </c>
      <c r="Z2268" s="2" t="str">
        <f t="shared" si="322"/>
        <v>Check Data</v>
      </c>
    </row>
    <row r="2269" spans="1:26" x14ac:dyDescent="0.3">
      <c r="A2269" t="s">
        <v>2016</v>
      </c>
      <c r="B2269">
        <v>34</v>
      </c>
      <c r="C2269" t="s">
        <v>14</v>
      </c>
      <c r="D2269" t="s">
        <v>26</v>
      </c>
      <c r="E2269">
        <v>55.38</v>
      </c>
      <c r="F2269">
        <v>12</v>
      </c>
      <c r="G2269">
        <v>237</v>
      </c>
      <c r="H2269">
        <v>0</v>
      </c>
      <c r="I2269" t="s">
        <v>16</v>
      </c>
      <c r="J2269">
        <v>10.6</v>
      </c>
      <c r="K2269" s="1">
        <v>45708</v>
      </c>
      <c r="L2269">
        <v>59</v>
      </c>
      <c r="M2269">
        <v>0.22</v>
      </c>
      <c r="N2269">
        <f>IF(E2269="",Data_Validation!$B$1,E2269)</f>
        <v>55.38</v>
      </c>
      <c r="O2269">
        <f>IF(J2269="",Data_Validation!$B$2,J2269)</f>
        <v>10.6</v>
      </c>
      <c r="P2269">
        <f t="shared" si="315"/>
        <v>1</v>
      </c>
      <c r="Q2269" s="2">
        <f>CustomerData[[#This Row],[avg_order_value_clean]]*CustomerData[[#This Row],[total_orders]]</f>
        <v>664.56000000000006</v>
      </c>
      <c r="R2269" s="2" t="str">
        <f t="shared" si="323"/>
        <v>Inactive</v>
      </c>
      <c r="S2269" s="2" t="str">
        <f t="shared" si="316"/>
        <v>Medium Risk</v>
      </c>
      <c r="T2269" s="2" t="str">
        <f t="shared" si="317"/>
        <v>25-34</v>
      </c>
      <c r="U2269" s="1">
        <f t="shared" ca="1" si="318"/>
        <v>553</v>
      </c>
      <c r="V2269" s="2" t="str">
        <f t="shared" si="319"/>
        <v>Medium Loyalty</v>
      </c>
      <c r="W2269" s="2" t="str">
        <f t="shared" si="320"/>
        <v>Legitimate</v>
      </c>
      <c r="X2269" s="2" t="str">
        <f>IF(Q2269&lt;Data_Validation!$B$8,"Low Value",IF(Q2269&lt;Data_Validation!$B$9,"Medium Value","High Value"))</f>
        <v>Low Value</v>
      </c>
      <c r="Y2269" s="2" t="str">
        <f t="shared" si="321"/>
        <v>Stable</v>
      </c>
      <c r="Z2269" s="2" t="str">
        <f t="shared" si="322"/>
        <v>Check Data</v>
      </c>
    </row>
    <row r="2270" spans="1:26" x14ac:dyDescent="0.3">
      <c r="A2270" t="s">
        <v>918</v>
      </c>
      <c r="B2270">
        <v>33</v>
      </c>
      <c r="C2270" t="s">
        <v>21</v>
      </c>
      <c r="D2270" t="s">
        <v>35</v>
      </c>
      <c r="E2270">
        <v>142.12</v>
      </c>
      <c r="F2270">
        <v>8</v>
      </c>
      <c r="G2270">
        <v>96</v>
      </c>
      <c r="H2270">
        <v>0</v>
      </c>
      <c r="I2270" t="s">
        <v>16</v>
      </c>
      <c r="J2270">
        <v>82.8</v>
      </c>
      <c r="K2270" s="1">
        <v>44989</v>
      </c>
      <c r="L2270">
        <v>63</v>
      </c>
      <c r="M2270">
        <v>0.12</v>
      </c>
      <c r="N2270">
        <f>IF(E2270="",Data_Validation!$B$1,E2270)</f>
        <v>142.12</v>
      </c>
      <c r="O2270">
        <f>IF(J2270="",Data_Validation!$B$2,J2270)</f>
        <v>82.8</v>
      </c>
      <c r="P2270">
        <f t="shared" si="315"/>
        <v>2</v>
      </c>
      <c r="Q2270" s="2">
        <f>CustomerData[[#This Row],[avg_order_value_clean]]*CustomerData[[#This Row],[total_orders]]</f>
        <v>1136.96</v>
      </c>
      <c r="R2270" s="2" t="str">
        <f t="shared" si="323"/>
        <v>Inactive</v>
      </c>
      <c r="S2270" s="2" t="str">
        <f t="shared" si="316"/>
        <v>Low Risk</v>
      </c>
      <c r="T2270" s="2" t="str">
        <f t="shared" si="317"/>
        <v>25-34</v>
      </c>
      <c r="U2270" s="1">
        <f t="shared" ca="1" si="318"/>
        <v>1272</v>
      </c>
      <c r="V2270" s="2" t="str">
        <f t="shared" si="319"/>
        <v>Medium Loyalty</v>
      </c>
      <c r="W2270" s="2" t="str">
        <f t="shared" si="320"/>
        <v>Legitimate</v>
      </c>
      <c r="X2270" s="2" t="str">
        <f>IF(Q2270&lt;Data_Validation!$B$8,"Low Value",IF(Q2270&lt;Data_Validation!$B$9,"Medium Value","High Value"))</f>
        <v>Low Value</v>
      </c>
      <c r="Y2270" s="2" t="str">
        <f t="shared" si="321"/>
        <v>Stable</v>
      </c>
      <c r="Z2270" s="2" t="str">
        <f t="shared" si="322"/>
        <v>Check Data</v>
      </c>
    </row>
    <row r="2271" spans="1:26" x14ac:dyDescent="0.3">
      <c r="A2271" t="s">
        <v>2017</v>
      </c>
      <c r="B2271">
        <v>77</v>
      </c>
      <c r="C2271" t="s">
        <v>14</v>
      </c>
      <c r="D2271" t="s">
        <v>26</v>
      </c>
      <c r="E2271">
        <v>105.07</v>
      </c>
      <c r="F2271">
        <v>13</v>
      </c>
      <c r="G2271">
        <v>120</v>
      </c>
      <c r="H2271">
        <v>0</v>
      </c>
      <c r="I2271" t="s">
        <v>23</v>
      </c>
      <c r="J2271">
        <v>31.4</v>
      </c>
      <c r="K2271" s="1">
        <v>45673</v>
      </c>
      <c r="L2271">
        <v>66</v>
      </c>
      <c r="M2271">
        <v>0.41</v>
      </c>
      <c r="N2271">
        <f>IF(E2271="",Data_Validation!$B$1,E2271)</f>
        <v>105.07</v>
      </c>
      <c r="O2271">
        <f>IF(J2271="",Data_Validation!$B$2,J2271)</f>
        <v>31.4</v>
      </c>
      <c r="P2271">
        <f t="shared" si="315"/>
        <v>1</v>
      </c>
      <c r="Q2271" s="2">
        <f>CustomerData[[#This Row],[avg_order_value_clean]]*CustomerData[[#This Row],[total_orders]]</f>
        <v>1365.9099999999999</v>
      </c>
      <c r="R2271" s="2" t="str">
        <f t="shared" si="323"/>
        <v>Inactive</v>
      </c>
      <c r="S2271" s="2" t="str">
        <f t="shared" si="316"/>
        <v>Medium Risk</v>
      </c>
      <c r="T2271" s="2" t="str">
        <f t="shared" si="317"/>
        <v>55+</v>
      </c>
      <c r="U2271" s="1">
        <f t="shared" ca="1" si="318"/>
        <v>588</v>
      </c>
      <c r="V2271" s="2" t="str">
        <f t="shared" si="319"/>
        <v>Medium Loyalty</v>
      </c>
      <c r="W2271" s="2" t="str">
        <f t="shared" si="320"/>
        <v>Legitimate</v>
      </c>
      <c r="X2271" s="2" t="str">
        <f>IF(Q2271&lt;Data_Validation!$B$8,"Low Value",IF(Q2271&lt;Data_Validation!$B$9,"Medium Value","High Value"))</f>
        <v>Low Value</v>
      </c>
      <c r="Y2271" s="2" t="str">
        <f t="shared" si="321"/>
        <v>Stable</v>
      </c>
      <c r="Z2271" s="2" t="str">
        <f t="shared" si="322"/>
        <v>Check Data</v>
      </c>
    </row>
    <row r="2272" spans="1:26" x14ac:dyDescent="0.3">
      <c r="A2272" t="s">
        <v>2018</v>
      </c>
      <c r="B2272">
        <v>48</v>
      </c>
      <c r="C2272" t="s">
        <v>14</v>
      </c>
      <c r="D2272" t="s">
        <v>35</v>
      </c>
      <c r="E2272">
        <v>89.66</v>
      </c>
      <c r="F2272">
        <v>13</v>
      </c>
      <c r="G2272">
        <v>116</v>
      </c>
      <c r="H2272">
        <v>0</v>
      </c>
      <c r="I2272" t="s">
        <v>19</v>
      </c>
      <c r="J2272">
        <v>90</v>
      </c>
      <c r="K2272" s="1">
        <v>45269</v>
      </c>
      <c r="L2272">
        <v>42</v>
      </c>
      <c r="M2272">
        <v>0.46</v>
      </c>
      <c r="N2272">
        <f>IF(E2272="",Data_Validation!$B$1,E2272)</f>
        <v>89.66</v>
      </c>
      <c r="O2272">
        <f>IF(J2272="",Data_Validation!$B$2,J2272)</f>
        <v>90</v>
      </c>
      <c r="P2272">
        <f t="shared" si="315"/>
        <v>1</v>
      </c>
      <c r="Q2272" s="2">
        <f>CustomerData[[#This Row],[avg_order_value_clean]]*CustomerData[[#This Row],[total_orders]]</f>
        <v>1165.58</v>
      </c>
      <c r="R2272" s="2" t="str">
        <f t="shared" si="323"/>
        <v>Inactive</v>
      </c>
      <c r="S2272" s="2" t="str">
        <f t="shared" si="316"/>
        <v>Medium Risk</v>
      </c>
      <c r="T2272" s="2" t="str">
        <f t="shared" si="317"/>
        <v>45-54</v>
      </c>
      <c r="U2272" s="1">
        <f t="shared" ca="1" si="318"/>
        <v>992</v>
      </c>
      <c r="V2272" s="2" t="str">
        <f t="shared" si="319"/>
        <v>Medium Loyalty</v>
      </c>
      <c r="W2272" s="2" t="str">
        <f t="shared" si="320"/>
        <v>Legitimate</v>
      </c>
      <c r="X2272" s="2" t="str">
        <f>IF(Q2272&lt;Data_Validation!$B$8,"Low Value",IF(Q2272&lt;Data_Validation!$B$9,"Medium Value","High Value"))</f>
        <v>Low Value</v>
      </c>
      <c r="Y2272" s="2" t="str">
        <f t="shared" si="321"/>
        <v>Stable</v>
      </c>
      <c r="Z2272" s="2" t="str">
        <f t="shared" si="322"/>
        <v>Check Data</v>
      </c>
    </row>
    <row r="2273" spans="1:26" x14ac:dyDescent="0.3">
      <c r="A2273" t="s">
        <v>2019</v>
      </c>
      <c r="B2273">
        <v>68</v>
      </c>
      <c r="C2273" t="s">
        <v>25</v>
      </c>
      <c r="D2273" t="s">
        <v>44</v>
      </c>
      <c r="E2273">
        <v>181.72</v>
      </c>
      <c r="F2273">
        <v>8</v>
      </c>
      <c r="G2273">
        <v>65</v>
      </c>
      <c r="H2273">
        <v>0</v>
      </c>
      <c r="I2273" t="s">
        <v>16</v>
      </c>
      <c r="K2273" s="1">
        <v>44269</v>
      </c>
      <c r="L2273">
        <v>31</v>
      </c>
      <c r="M2273">
        <v>0.49</v>
      </c>
      <c r="N2273">
        <f>IF(E2273="",Data_Validation!$B$1,E2273)</f>
        <v>181.72</v>
      </c>
      <c r="O2273">
        <f>IF(J2273="",Data_Validation!$B$2,J2273)</f>
        <v>250</v>
      </c>
      <c r="P2273">
        <f t="shared" si="315"/>
        <v>1</v>
      </c>
      <c r="Q2273" s="2">
        <f>CustomerData[[#This Row],[avg_order_value_clean]]*CustomerData[[#This Row],[total_orders]]</f>
        <v>1453.76</v>
      </c>
      <c r="R2273" s="2" t="str">
        <f t="shared" si="323"/>
        <v>At Risk</v>
      </c>
      <c r="S2273" s="2" t="str">
        <f t="shared" si="316"/>
        <v>Medium Risk</v>
      </c>
      <c r="T2273" s="2" t="str">
        <f t="shared" si="317"/>
        <v>55+</v>
      </c>
      <c r="U2273" s="1">
        <f t="shared" ca="1" si="318"/>
        <v>1992</v>
      </c>
      <c r="V2273" s="2" t="str">
        <f t="shared" si="319"/>
        <v>Low Loyalty</v>
      </c>
      <c r="W2273" s="2" t="str">
        <f t="shared" si="320"/>
        <v>Legitimate</v>
      </c>
      <c r="X2273" s="2" t="str">
        <f>IF(Q2273&lt;Data_Validation!$B$8,"Low Value",IF(Q2273&lt;Data_Validation!$B$9,"Medium Value","High Value"))</f>
        <v>Low Value</v>
      </c>
      <c r="Y2273" s="2" t="str">
        <f t="shared" si="321"/>
        <v>Stable</v>
      </c>
      <c r="Z2273" s="2" t="str">
        <f t="shared" si="322"/>
        <v>Check Data</v>
      </c>
    </row>
    <row r="2274" spans="1:26" x14ac:dyDescent="0.3">
      <c r="A2274" t="s">
        <v>2020</v>
      </c>
      <c r="B2274">
        <v>26</v>
      </c>
      <c r="C2274" t="s">
        <v>14</v>
      </c>
      <c r="D2274" t="s">
        <v>22</v>
      </c>
      <c r="F2274">
        <v>11</v>
      </c>
      <c r="G2274">
        <v>130</v>
      </c>
      <c r="H2274">
        <v>0</v>
      </c>
      <c r="I2274" t="s">
        <v>16</v>
      </c>
      <c r="J2274">
        <v>13.2</v>
      </c>
      <c r="K2274" s="1">
        <v>44082</v>
      </c>
      <c r="L2274">
        <v>6</v>
      </c>
      <c r="M2274">
        <v>0.36</v>
      </c>
      <c r="N2274">
        <f>IF(E2274="",Data_Validation!$B$1,E2274)</f>
        <v>250</v>
      </c>
      <c r="O2274">
        <f>IF(J2274="",Data_Validation!$B$2,J2274)</f>
        <v>13.2</v>
      </c>
      <c r="P2274">
        <f t="shared" si="315"/>
        <v>2</v>
      </c>
      <c r="Q2274" s="2">
        <f>CustomerData[[#This Row],[avg_order_value_clean]]*CustomerData[[#This Row],[total_orders]]</f>
        <v>2750</v>
      </c>
      <c r="R2274" s="2" t="str">
        <f t="shared" si="323"/>
        <v>Inactive</v>
      </c>
      <c r="S2274" s="2" t="str">
        <f t="shared" si="316"/>
        <v>Medium Risk</v>
      </c>
      <c r="T2274" s="2" t="str">
        <f t="shared" si="317"/>
        <v>25-34</v>
      </c>
      <c r="U2274" s="1">
        <f t="shared" ca="1" si="318"/>
        <v>2179</v>
      </c>
      <c r="V2274" s="2" t="str">
        <f t="shared" si="319"/>
        <v>Low Loyalty</v>
      </c>
      <c r="W2274" s="2" t="str">
        <f t="shared" si="320"/>
        <v>Legitimate</v>
      </c>
      <c r="X2274" s="2" t="str">
        <f>IF(Q2274&lt;Data_Validation!$B$8,"Low Value",IF(Q2274&lt;Data_Validation!$B$9,"Medium Value","High Value"))</f>
        <v>High Value</v>
      </c>
      <c r="Y2274" s="2" t="str">
        <f t="shared" si="321"/>
        <v>High Value - Maintain</v>
      </c>
      <c r="Z2274" s="2" t="str">
        <f t="shared" si="322"/>
        <v>Check Data</v>
      </c>
    </row>
    <row r="2275" spans="1:26" x14ac:dyDescent="0.3">
      <c r="A2275" t="s">
        <v>2021</v>
      </c>
      <c r="B2275">
        <v>48</v>
      </c>
      <c r="C2275" t="s">
        <v>14</v>
      </c>
      <c r="D2275" t="s">
        <v>28</v>
      </c>
      <c r="E2275">
        <v>38.28</v>
      </c>
      <c r="F2275">
        <v>6</v>
      </c>
      <c r="G2275">
        <v>266</v>
      </c>
      <c r="H2275">
        <v>0</v>
      </c>
      <c r="I2275" t="s">
        <v>16</v>
      </c>
      <c r="J2275">
        <v>8.3000000000000007</v>
      </c>
      <c r="K2275" s="1">
        <v>44240</v>
      </c>
      <c r="L2275">
        <v>19</v>
      </c>
      <c r="M2275">
        <v>0.4</v>
      </c>
      <c r="N2275">
        <f>IF(E2275="",Data_Validation!$B$1,E2275)</f>
        <v>38.28</v>
      </c>
      <c r="O2275">
        <f>IF(J2275="",Data_Validation!$B$2,J2275)</f>
        <v>8.3000000000000007</v>
      </c>
      <c r="P2275">
        <f t="shared" si="315"/>
        <v>1</v>
      </c>
      <c r="Q2275" s="2">
        <f>CustomerData[[#This Row],[avg_order_value_clean]]*CustomerData[[#This Row],[total_orders]]</f>
        <v>229.68</v>
      </c>
      <c r="R2275" s="2" t="str">
        <f t="shared" si="323"/>
        <v>Inactive</v>
      </c>
      <c r="S2275" s="2" t="str">
        <f t="shared" si="316"/>
        <v>Medium Risk</v>
      </c>
      <c r="T2275" s="2" t="str">
        <f t="shared" si="317"/>
        <v>45-54</v>
      </c>
      <c r="U2275" s="1">
        <f t="shared" ca="1" si="318"/>
        <v>2021</v>
      </c>
      <c r="V2275" s="2" t="str">
        <f t="shared" si="319"/>
        <v>Low Loyalty</v>
      </c>
      <c r="W2275" s="2" t="str">
        <f t="shared" si="320"/>
        <v>Legitimate</v>
      </c>
      <c r="X2275" s="2" t="str">
        <f>IF(Q2275&lt;Data_Validation!$B$8,"Low Value",IF(Q2275&lt;Data_Validation!$B$9,"Medium Value","High Value"))</f>
        <v>Low Value</v>
      </c>
      <c r="Y2275" s="2" t="str">
        <f t="shared" si="321"/>
        <v>Stable</v>
      </c>
      <c r="Z2275" s="2" t="str">
        <f t="shared" si="322"/>
        <v>Check Data</v>
      </c>
    </row>
    <row r="2276" spans="1:26" x14ac:dyDescent="0.3">
      <c r="A2276" t="s">
        <v>2022</v>
      </c>
      <c r="B2276">
        <v>31</v>
      </c>
      <c r="C2276" t="s">
        <v>21</v>
      </c>
      <c r="D2276" t="s">
        <v>18</v>
      </c>
      <c r="F2276">
        <v>10</v>
      </c>
      <c r="G2276">
        <v>315</v>
      </c>
      <c r="H2276">
        <v>0</v>
      </c>
      <c r="I2276" t="s">
        <v>16</v>
      </c>
      <c r="J2276">
        <v>89.8</v>
      </c>
      <c r="K2276" s="1">
        <v>44186</v>
      </c>
      <c r="L2276">
        <v>38</v>
      </c>
      <c r="M2276">
        <v>0.26</v>
      </c>
      <c r="N2276">
        <f>IF(E2276="",Data_Validation!$B$1,E2276)</f>
        <v>250</v>
      </c>
      <c r="O2276">
        <f>IF(J2276="",Data_Validation!$B$2,J2276)</f>
        <v>89.8</v>
      </c>
      <c r="P2276">
        <f t="shared" si="315"/>
        <v>1</v>
      </c>
      <c r="Q2276" s="2">
        <f>CustomerData[[#This Row],[avg_order_value_clean]]*CustomerData[[#This Row],[total_orders]]</f>
        <v>2500</v>
      </c>
      <c r="R2276" s="2" t="str">
        <f t="shared" si="323"/>
        <v>Inactive</v>
      </c>
      <c r="S2276" s="2" t="str">
        <f t="shared" si="316"/>
        <v>Medium Risk</v>
      </c>
      <c r="T2276" s="2" t="str">
        <f t="shared" si="317"/>
        <v>25-34</v>
      </c>
      <c r="U2276" s="1">
        <f t="shared" ca="1" si="318"/>
        <v>2075</v>
      </c>
      <c r="V2276" s="2" t="str">
        <f t="shared" si="319"/>
        <v>Low Loyalty</v>
      </c>
      <c r="W2276" s="2" t="str">
        <f t="shared" si="320"/>
        <v>Legitimate</v>
      </c>
      <c r="X2276" s="2" t="str">
        <f>IF(Q2276&lt;Data_Validation!$B$8,"Low Value",IF(Q2276&lt;Data_Validation!$B$9,"Medium Value","High Value"))</f>
        <v>High Value</v>
      </c>
      <c r="Y2276" s="2" t="str">
        <f t="shared" si="321"/>
        <v>High Value - Maintain</v>
      </c>
      <c r="Z2276" s="2" t="str">
        <f t="shared" si="322"/>
        <v>Check Data</v>
      </c>
    </row>
    <row r="2277" spans="1:26" x14ac:dyDescent="0.3">
      <c r="A2277" t="s">
        <v>2023</v>
      </c>
      <c r="B2277">
        <v>66</v>
      </c>
      <c r="C2277" t="s">
        <v>25</v>
      </c>
      <c r="D2277" t="s">
        <v>52</v>
      </c>
      <c r="E2277">
        <v>95.28</v>
      </c>
      <c r="F2277">
        <v>8</v>
      </c>
      <c r="G2277">
        <v>91</v>
      </c>
      <c r="H2277">
        <v>0</v>
      </c>
      <c r="I2277" t="s">
        <v>29</v>
      </c>
      <c r="J2277">
        <v>89.9</v>
      </c>
      <c r="K2277" s="1">
        <v>45017</v>
      </c>
      <c r="L2277">
        <v>79</v>
      </c>
      <c r="M2277">
        <v>0.2</v>
      </c>
      <c r="N2277">
        <f>IF(E2277="",Data_Validation!$B$1,E2277)</f>
        <v>95.28</v>
      </c>
      <c r="O2277">
        <f>IF(J2277="",Data_Validation!$B$2,J2277)</f>
        <v>89.9</v>
      </c>
      <c r="P2277">
        <f t="shared" si="315"/>
        <v>1</v>
      </c>
      <c r="Q2277" s="2">
        <f>CustomerData[[#This Row],[avg_order_value_clean]]*CustomerData[[#This Row],[total_orders]]</f>
        <v>762.24</v>
      </c>
      <c r="R2277" s="2" t="str">
        <f t="shared" si="323"/>
        <v>Inactive</v>
      </c>
      <c r="S2277" s="2" t="str">
        <f t="shared" si="316"/>
        <v>Medium Risk</v>
      </c>
      <c r="T2277" s="2" t="str">
        <f t="shared" si="317"/>
        <v>55+</v>
      </c>
      <c r="U2277" s="1">
        <f t="shared" ca="1" si="318"/>
        <v>1244</v>
      </c>
      <c r="V2277" s="2" t="str">
        <f t="shared" si="319"/>
        <v>High Loyalty</v>
      </c>
      <c r="W2277" s="2" t="str">
        <f t="shared" si="320"/>
        <v>Legitimate</v>
      </c>
      <c r="X2277" s="2" t="str">
        <f>IF(Q2277&lt;Data_Validation!$B$8,"Low Value",IF(Q2277&lt;Data_Validation!$B$9,"Medium Value","High Value"))</f>
        <v>Low Value</v>
      </c>
      <c r="Y2277" s="2" t="str">
        <f t="shared" si="321"/>
        <v>Stable</v>
      </c>
      <c r="Z2277" s="2" t="str">
        <f t="shared" si="322"/>
        <v>Check Data</v>
      </c>
    </row>
    <row r="2278" spans="1:26" x14ac:dyDescent="0.3">
      <c r="A2278" t="s">
        <v>2024</v>
      </c>
      <c r="B2278">
        <v>54</v>
      </c>
      <c r="C2278" t="s">
        <v>14</v>
      </c>
      <c r="D2278" t="s">
        <v>35</v>
      </c>
      <c r="E2278">
        <v>75.510000000000005</v>
      </c>
      <c r="F2278">
        <v>13</v>
      </c>
      <c r="G2278">
        <v>76</v>
      </c>
      <c r="H2278">
        <v>0</v>
      </c>
      <c r="I2278" t="s">
        <v>40</v>
      </c>
      <c r="J2278">
        <v>58.5</v>
      </c>
      <c r="K2278" s="1">
        <v>44649</v>
      </c>
      <c r="L2278">
        <v>33</v>
      </c>
      <c r="M2278">
        <v>0.64</v>
      </c>
      <c r="N2278">
        <f>IF(E2278="",Data_Validation!$B$1,E2278)</f>
        <v>75.510000000000005</v>
      </c>
      <c r="O2278">
        <f>IF(J2278="",Data_Validation!$B$2,J2278)</f>
        <v>58.5</v>
      </c>
      <c r="P2278">
        <f t="shared" si="315"/>
        <v>1</v>
      </c>
      <c r="Q2278" s="2">
        <f>CustomerData[[#This Row],[avg_order_value_clean]]*CustomerData[[#This Row],[total_orders]]</f>
        <v>981.63000000000011</v>
      </c>
      <c r="R2278" s="2" t="str">
        <f t="shared" si="323"/>
        <v>At Risk</v>
      </c>
      <c r="S2278" s="2" t="str">
        <f t="shared" si="316"/>
        <v>High Risk</v>
      </c>
      <c r="T2278" s="2" t="str">
        <f t="shared" si="317"/>
        <v>45-54</v>
      </c>
      <c r="U2278" s="1">
        <f t="shared" ca="1" si="318"/>
        <v>1612</v>
      </c>
      <c r="V2278" s="2" t="str">
        <f t="shared" si="319"/>
        <v>Low Loyalty</v>
      </c>
      <c r="W2278" s="2" t="str">
        <f t="shared" si="320"/>
        <v>Legitimate</v>
      </c>
      <c r="X2278" s="2" t="str">
        <f>IF(Q2278&lt;Data_Validation!$B$8,"Low Value",IF(Q2278&lt;Data_Validation!$B$9,"Medium Value","High Value"))</f>
        <v>Low Value</v>
      </c>
      <c r="Y2278" s="2" t="str">
        <f t="shared" si="321"/>
        <v>At Risk - Develop</v>
      </c>
      <c r="Z2278" s="2" t="str">
        <f t="shared" si="322"/>
        <v>Check Data</v>
      </c>
    </row>
    <row r="2279" spans="1:26" x14ac:dyDescent="0.3">
      <c r="A2279" t="s">
        <v>560</v>
      </c>
      <c r="B2279">
        <v>19</v>
      </c>
      <c r="C2279" t="s">
        <v>21</v>
      </c>
      <c r="D2279" t="s">
        <v>44</v>
      </c>
      <c r="E2279">
        <v>43.28</v>
      </c>
      <c r="F2279">
        <v>7</v>
      </c>
      <c r="G2279">
        <v>237</v>
      </c>
      <c r="H2279">
        <v>0</v>
      </c>
      <c r="I2279" t="s">
        <v>29</v>
      </c>
      <c r="J2279">
        <v>88.8</v>
      </c>
      <c r="K2279" s="1">
        <v>45495</v>
      </c>
      <c r="L2279">
        <v>90</v>
      </c>
      <c r="M2279">
        <v>0.2</v>
      </c>
      <c r="N2279">
        <f>IF(E2279="",Data_Validation!$B$1,E2279)</f>
        <v>43.28</v>
      </c>
      <c r="O2279">
        <f>IF(J2279="",Data_Validation!$B$2,J2279)</f>
        <v>88.8</v>
      </c>
      <c r="P2279">
        <f t="shared" si="315"/>
        <v>3</v>
      </c>
      <c r="Q2279" s="2">
        <f>CustomerData[[#This Row],[avg_order_value_clean]]*CustomerData[[#This Row],[total_orders]]</f>
        <v>302.96000000000004</v>
      </c>
      <c r="R2279" s="2" t="str">
        <f t="shared" si="323"/>
        <v>Inactive</v>
      </c>
      <c r="S2279" s="2" t="str">
        <f t="shared" si="316"/>
        <v>Medium Risk</v>
      </c>
      <c r="T2279" s="2" t="str">
        <f t="shared" si="317"/>
        <v>Under 25</v>
      </c>
      <c r="U2279" s="1">
        <f t="shared" ca="1" si="318"/>
        <v>766</v>
      </c>
      <c r="V2279" s="2" t="str">
        <f t="shared" si="319"/>
        <v>High Loyalty</v>
      </c>
      <c r="W2279" s="2" t="str">
        <f t="shared" si="320"/>
        <v>Legitimate</v>
      </c>
      <c r="X2279" s="2" t="str">
        <f>IF(Q2279&lt;Data_Validation!$B$8,"Low Value",IF(Q2279&lt;Data_Validation!$B$9,"Medium Value","High Value"))</f>
        <v>Low Value</v>
      </c>
      <c r="Y2279" s="2" t="str">
        <f t="shared" si="321"/>
        <v>Stable</v>
      </c>
      <c r="Z2279" s="2" t="str">
        <f t="shared" si="322"/>
        <v>Check Data</v>
      </c>
    </row>
    <row r="2280" spans="1:26" x14ac:dyDescent="0.3">
      <c r="A2280" t="s">
        <v>2025</v>
      </c>
      <c r="B2280">
        <v>69</v>
      </c>
      <c r="C2280" t="s">
        <v>14</v>
      </c>
      <c r="D2280" t="s">
        <v>22</v>
      </c>
      <c r="E2280">
        <v>55.74</v>
      </c>
      <c r="F2280">
        <v>14</v>
      </c>
      <c r="G2280">
        <v>251</v>
      </c>
      <c r="H2280">
        <v>0</v>
      </c>
      <c r="I2280" t="s">
        <v>16</v>
      </c>
      <c r="J2280">
        <v>93.1</v>
      </c>
      <c r="K2280" s="1">
        <v>45420</v>
      </c>
      <c r="L2280">
        <v>53</v>
      </c>
      <c r="M2280">
        <v>0.17</v>
      </c>
      <c r="N2280">
        <f>IF(E2280="",Data_Validation!$B$1,E2280)</f>
        <v>55.74</v>
      </c>
      <c r="O2280">
        <f>IF(J2280="",Data_Validation!$B$2,J2280)</f>
        <v>93.1</v>
      </c>
      <c r="P2280">
        <f t="shared" si="315"/>
        <v>2</v>
      </c>
      <c r="Q2280" s="2">
        <f>CustomerData[[#This Row],[avg_order_value_clean]]*CustomerData[[#This Row],[total_orders]]</f>
        <v>780.36</v>
      </c>
      <c r="R2280" s="2" t="str">
        <f t="shared" si="323"/>
        <v>Inactive</v>
      </c>
      <c r="S2280" s="2" t="str">
        <f t="shared" si="316"/>
        <v>Low Risk</v>
      </c>
      <c r="T2280" s="2" t="str">
        <f t="shared" si="317"/>
        <v>55+</v>
      </c>
      <c r="U2280" s="1">
        <f t="shared" ca="1" si="318"/>
        <v>841</v>
      </c>
      <c r="V2280" s="2" t="str">
        <f t="shared" si="319"/>
        <v>Medium Loyalty</v>
      </c>
      <c r="W2280" s="2" t="str">
        <f t="shared" si="320"/>
        <v>Legitimate</v>
      </c>
      <c r="X2280" s="2" t="str">
        <f>IF(Q2280&lt;Data_Validation!$B$8,"Low Value",IF(Q2280&lt;Data_Validation!$B$9,"Medium Value","High Value"))</f>
        <v>Low Value</v>
      </c>
      <c r="Y2280" s="2" t="str">
        <f t="shared" si="321"/>
        <v>Stable</v>
      </c>
      <c r="Z2280" s="2" t="str">
        <f t="shared" si="322"/>
        <v>Check Data</v>
      </c>
    </row>
    <row r="2281" spans="1:26" x14ac:dyDescent="0.3">
      <c r="A2281" t="s">
        <v>2026</v>
      </c>
      <c r="B2281">
        <v>65</v>
      </c>
      <c r="C2281" t="s">
        <v>21</v>
      </c>
      <c r="D2281" t="s">
        <v>52</v>
      </c>
      <c r="E2281">
        <v>59.44</v>
      </c>
      <c r="F2281">
        <v>16</v>
      </c>
      <c r="G2281">
        <v>226</v>
      </c>
      <c r="H2281">
        <v>0</v>
      </c>
      <c r="I2281" t="s">
        <v>19</v>
      </c>
      <c r="J2281">
        <v>55.5</v>
      </c>
      <c r="K2281" s="1">
        <v>45715</v>
      </c>
      <c r="L2281">
        <v>30</v>
      </c>
      <c r="M2281">
        <v>0.36</v>
      </c>
      <c r="N2281">
        <f>IF(E2281="",Data_Validation!$B$1,E2281)</f>
        <v>59.44</v>
      </c>
      <c r="O2281">
        <f>IF(J2281="",Data_Validation!$B$2,J2281)</f>
        <v>55.5</v>
      </c>
      <c r="P2281">
        <f t="shared" si="315"/>
        <v>1</v>
      </c>
      <c r="Q2281" s="2">
        <f>CustomerData[[#This Row],[avg_order_value_clean]]*CustomerData[[#This Row],[total_orders]]</f>
        <v>951.04</v>
      </c>
      <c r="R2281" s="2" t="str">
        <f t="shared" si="323"/>
        <v>Inactive</v>
      </c>
      <c r="S2281" s="2" t="str">
        <f t="shared" si="316"/>
        <v>Medium Risk</v>
      </c>
      <c r="T2281" s="2" t="str">
        <f t="shared" si="317"/>
        <v>55+</v>
      </c>
      <c r="U2281" s="1">
        <f t="shared" ca="1" si="318"/>
        <v>546</v>
      </c>
      <c r="V2281" s="2" t="str">
        <f t="shared" si="319"/>
        <v>Low Loyalty</v>
      </c>
      <c r="W2281" s="2" t="str">
        <f t="shared" si="320"/>
        <v>Legitimate</v>
      </c>
      <c r="X2281" s="2" t="str">
        <f>IF(Q2281&lt;Data_Validation!$B$8,"Low Value",IF(Q2281&lt;Data_Validation!$B$9,"Medium Value","High Value"))</f>
        <v>Low Value</v>
      </c>
      <c r="Y2281" s="2" t="str">
        <f t="shared" si="321"/>
        <v>Stable</v>
      </c>
      <c r="Z2281" s="2" t="str">
        <f t="shared" si="322"/>
        <v>Check Data</v>
      </c>
    </row>
    <row r="2282" spans="1:26" x14ac:dyDescent="0.3">
      <c r="A2282" t="s">
        <v>639</v>
      </c>
      <c r="B2282">
        <v>63</v>
      </c>
      <c r="C2282" t="s">
        <v>14</v>
      </c>
      <c r="D2282" t="s">
        <v>18</v>
      </c>
      <c r="E2282">
        <v>18.920000000000002</v>
      </c>
      <c r="F2282">
        <v>5</v>
      </c>
      <c r="G2282">
        <v>359</v>
      </c>
      <c r="H2282">
        <v>0</v>
      </c>
      <c r="I2282" t="s">
        <v>29</v>
      </c>
      <c r="J2282">
        <v>68.7</v>
      </c>
      <c r="K2282" s="1">
        <v>44352</v>
      </c>
      <c r="L2282">
        <v>75</v>
      </c>
      <c r="M2282">
        <v>0.33</v>
      </c>
      <c r="N2282">
        <f>IF(E2282="",Data_Validation!$B$1,E2282)</f>
        <v>18.920000000000002</v>
      </c>
      <c r="O2282">
        <f>IF(J2282="",Data_Validation!$B$2,J2282)</f>
        <v>68.7</v>
      </c>
      <c r="P2282">
        <f t="shared" si="315"/>
        <v>3</v>
      </c>
      <c r="Q2282" s="2">
        <f>CustomerData[[#This Row],[avg_order_value_clean]]*CustomerData[[#This Row],[total_orders]]</f>
        <v>94.600000000000009</v>
      </c>
      <c r="R2282" s="2" t="str">
        <f t="shared" si="323"/>
        <v>Inactive</v>
      </c>
      <c r="S2282" s="2" t="str">
        <f t="shared" si="316"/>
        <v>Medium Risk</v>
      </c>
      <c r="T2282" s="2" t="str">
        <f t="shared" si="317"/>
        <v>55+</v>
      </c>
      <c r="U2282" s="1">
        <f t="shared" ca="1" si="318"/>
        <v>1909</v>
      </c>
      <c r="V2282" s="2" t="str">
        <f t="shared" si="319"/>
        <v>High Loyalty</v>
      </c>
      <c r="W2282" s="2" t="str">
        <f t="shared" si="320"/>
        <v>Legitimate</v>
      </c>
      <c r="X2282" s="2" t="str">
        <f>IF(Q2282&lt;Data_Validation!$B$8,"Low Value",IF(Q2282&lt;Data_Validation!$B$9,"Medium Value","High Value"))</f>
        <v>Low Value</v>
      </c>
      <c r="Y2282" s="2" t="str">
        <f t="shared" si="321"/>
        <v>Stable</v>
      </c>
      <c r="Z2282" s="2" t="str">
        <f t="shared" si="322"/>
        <v>Check Data</v>
      </c>
    </row>
    <row r="2283" spans="1:26" x14ac:dyDescent="0.3">
      <c r="A2283" t="s">
        <v>1458</v>
      </c>
      <c r="B2283">
        <v>31</v>
      </c>
      <c r="C2283" t="s">
        <v>14</v>
      </c>
      <c r="D2283" t="s">
        <v>44</v>
      </c>
      <c r="E2283">
        <v>172.81</v>
      </c>
      <c r="F2283">
        <v>12</v>
      </c>
      <c r="G2283">
        <v>319</v>
      </c>
      <c r="H2283">
        <v>0</v>
      </c>
      <c r="I2283" t="s">
        <v>23</v>
      </c>
      <c r="J2283">
        <v>61.4</v>
      </c>
      <c r="K2283" s="1">
        <v>45645</v>
      </c>
      <c r="L2283">
        <v>65</v>
      </c>
      <c r="M2283">
        <v>0.36</v>
      </c>
      <c r="N2283">
        <f>IF(E2283="",Data_Validation!$B$1,E2283)</f>
        <v>172.81</v>
      </c>
      <c r="O2283">
        <f>IF(J2283="",Data_Validation!$B$2,J2283)</f>
        <v>61.4</v>
      </c>
      <c r="P2283">
        <f t="shared" si="315"/>
        <v>2</v>
      </c>
      <c r="Q2283" s="2">
        <f>CustomerData[[#This Row],[avg_order_value_clean]]*CustomerData[[#This Row],[total_orders]]</f>
        <v>2073.7200000000003</v>
      </c>
      <c r="R2283" s="2" t="str">
        <f t="shared" si="323"/>
        <v>Inactive</v>
      </c>
      <c r="S2283" s="2" t="str">
        <f t="shared" si="316"/>
        <v>Medium Risk</v>
      </c>
      <c r="T2283" s="2" t="str">
        <f t="shared" si="317"/>
        <v>25-34</v>
      </c>
      <c r="U2283" s="1">
        <f t="shared" ca="1" si="318"/>
        <v>616</v>
      </c>
      <c r="V2283" s="2" t="str">
        <f t="shared" si="319"/>
        <v>Medium Loyalty</v>
      </c>
      <c r="W2283" s="2" t="str">
        <f t="shared" si="320"/>
        <v>Legitimate</v>
      </c>
      <c r="X2283" s="2" t="str">
        <f>IF(Q2283&lt;Data_Validation!$B$8,"Low Value",IF(Q2283&lt;Data_Validation!$B$9,"Medium Value","High Value"))</f>
        <v>High Value</v>
      </c>
      <c r="Y2283" s="2" t="str">
        <f t="shared" si="321"/>
        <v>High Value - Maintain</v>
      </c>
      <c r="Z2283" s="2" t="str">
        <f t="shared" si="322"/>
        <v>Check Data</v>
      </c>
    </row>
    <row r="2284" spans="1:26" x14ac:dyDescent="0.3">
      <c r="A2284" t="s">
        <v>2027</v>
      </c>
      <c r="B2284">
        <v>76</v>
      </c>
      <c r="C2284" t="s">
        <v>21</v>
      </c>
      <c r="D2284" t="s">
        <v>52</v>
      </c>
      <c r="E2284">
        <v>104.53</v>
      </c>
      <c r="F2284">
        <v>10</v>
      </c>
      <c r="G2284">
        <v>140</v>
      </c>
      <c r="H2284">
        <v>0</v>
      </c>
      <c r="I2284" t="s">
        <v>40</v>
      </c>
      <c r="J2284">
        <v>17.5</v>
      </c>
      <c r="K2284" s="1">
        <v>45284</v>
      </c>
      <c r="L2284">
        <v>14</v>
      </c>
      <c r="M2284">
        <v>0.55000000000000004</v>
      </c>
      <c r="N2284">
        <f>IF(E2284="",Data_Validation!$B$1,E2284)</f>
        <v>104.53</v>
      </c>
      <c r="O2284">
        <f>IF(J2284="",Data_Validation!$B$2,J2284)</f>
        <v>17.5</v>
      </c>
      <c r="P2284">
        <f t="shared" si="315"/>
        <v>1</v>
      </c>
      <c r="Q2284" s="2">
        <f>CustomerData[[#This Row],[avg_order_value_clean]]*CustomerData[[#This Row],[total_orders]]</f>
        <v>1045.3</v>
      </c>
      <c r="R2284" s="2" t="str">
        <f t="shared" si="323"/>
        <v>Inactive</v>
      </c>
      <c r="S2284" s="2" t="str">
        <f t="shared" si="316"/>
        <v>High Risk</v>
      </c>
      <c r="T2284" s="2" t="str">
        <f t="shared" si="317"/>
        <v>55+</v>
      </c>
      <c r="U2284" s="1">
        <f t="shared" ca="1" si="318"/>
        <v>977</v>
      </c>
      <c r="V2284" s="2" t="str">
        <f t="shared" si="319"/>
        <v>Low Loyalty</v>
      </c>
      <c r="W2284" s="2" t="str">
        <f t="shared" si="320"/>
        <v>Legitimate</v>
      </c>
      <c r="X2284" s="2" t="str">
        <f>IF(Q2284&lt;Data_Validation!$B$8,"Low Value",IF(Q2284&lt;Data_Validation!$B$9,"Medium Value","High Value"))</f>
        <v>Low Value</v>
      </c>
      <c r="Y2284" s="2" t="str">
        <f t="shared" si="321"/>
        <v>At Risk - Develop</v>
      </c>
      <c r="Z2284" s="2" t="str">
        <f t="shared" si="322"/>
        <v>Check Data</v>
      </c>
    </row>
    <row r="2285" spans="1:26" x14ac:dyDescent="0.3">
      <c r="A2285" t="s">
        <v>2028</v>
      </c>
      <c r="B2285">
        <v>50</v>
      </c>
      <c r="C2285" t="s">
        <v>14</v>
      </c>
      <c r="D2285" t="s">
        <v>50</v>
      </c>
      <c r="E2285">
        <v>138.38999999999999</v>
      </c>
      <c r="F2285">
        <v>10</v>
      </c>
      <c r="G2285">
        <v>53</v>
      </c>
      <c r="H2285">
        <v>0</v>
      </c>
      <c r="I2285" t="s">
        <v>19</v>
      </c>
      <c r="J2285">
        <v>43.6</v>
      </c>
      <c r="K2285" s="1">
        <v>44770</v>
      </c>
      <c r="L2285">
        <v>10</v>
      </c>
      <c r="M2285">
        <v>0.27</v>
      </c>
      <c r="N2285">
        <f>IF(E2285="",Data_Validation!$B$1,E2285)</f>
        <v>138.38999999999999</v>
      </c>
      <c r="O2285">
        <f>IF(J2285="",Data_Validation!$B$2,J2285)</f>
        <v>43.6</v>
      </c>
      <c r="P2285">
        <f t="shared" si="315"/>
        <v>3</v>
      </c>
      <c r="Q2285" s="2">
        <f>CustomerData[[#This Row],[avg_order_value_clean]]*CustomerData[[#This Row],[total_orders]]</f>
        <v>1383.8999999999999</v>
      </c>
      <c r="R2285" s="2" t="str">
        <f t="shared" si="323"/>
        <v>At Risk</v>
      </c>
      <c r="S2285" s="2" t="str">
        <f t="shared" si="316"/>
        <v>Medium Risk</v>
      </c>
      <c r="T2285" s="2" t="str">
        <f t="shared" si="317"/>
        <v>45-54</v>
      </c>
      <c r="U2285" s="1">
        <f t="shared" ca="1" si="318"/>
        <v>1491</v>
      </c>
      <c r="V2285" s="2" t="str">
        <f t="shared" si="319"/>
        <v>Low Loyalty</v>
      </c>
      <c r="W2285" s="2" t="str">
        <f t="shared" si="320"/>
        <v>Legitimate</v>
      </c>
      <c r="X2285" s="2" t="str">
        <f>IF(Q2285&lt;Data_Validation!$B$8,"Low Value",IF(Q2285&lt;Data_Validation!$B$9,"Medium Value","High Value"))</f>
        <v>Low Value</v>
      </c>
      <c r="Y2285" s="2" t="str">
        <f t="shared" si="321"/>
        <v>Stable</v>
      </c>
      <c r="Z2285" s="2" t="str">
        <f t="shared" si="322"/>
        <v>Check Data</v>
      </c>
    </row>
    <row r="2286" spans="1:26" x14ac:dyDescent="0.3">
      <c r="A2286" t="s">
        <v>2029</v>
      </c>
      <c r="B2286">
        <v>52</v>
      </c>
      <c r="C2286" t="s">
        <v>21</v>
      </c>
      <c r="D2286" t="s">
        <v>15</v>
      </c>
      <c r="E2286">
        <v>227.45</v>
      </c>
      <c r="F2286">
        <v>10</v>
      </c>
      <c r="G2286">
        <v>139</v>
      </c>
      <c r="H2286">
        <v>0</v>
      </c>
      <c r="I2286" t="s">
        <v>29</v>
      </c>
      <c r="J2286">
        <v>68.099999999999994</v>
      </c>
      <c r="K2286" s="1">
        <v>44449</v>
      </c>
      <c r="L2286">
        <v>17</v>
      </c>
      <c r="M2286">
        <v>0.14000000000000001</v>
      </c>
      <c r="N2286">
        <f>IF(E2286="",Data_Validation!$B$1,E2286)</f>
        <v>227.45</v>
      </c>
      <c r="O2286">
        <f>IF(J2286="",Data_Validation!$B$2,J2286)</f>
        <v>68.099999999999994</v>
      </c>
      <c r="P2286">
        <f t="shared" si="315"/>
        <v>1</v>
      </c>
      <c r="Q2286" s="2">
        <f>CustomerData[[#This Row],[avg_order_value_clean]]*CustomerData[[#This Row],[total_orders]]</f>
        <v>2274.5</v>
      </c>
      <c r="R2286" s="2" t="str">
        <f t="shared" si="323"/>
        <v>Inactive</v>
      </c>
      <c r="S2286" s="2" t="str">
        <f t="shared" si="316"/>
        <v>Low Risk</v>
      </c>
      <c r="T2286" s="2" t="str">
        <f t="shared" si="317"/>
        <v>45-54</v>
      </c>
      <c r="U2286" s="1">
        <f t="shared" ca="1" si="318"/>
        <v>1812</v>
      </c>
      <c r="V2286" s="2" t="str">
        <f t="shared" si="319"/>
        <v>Low Loyalty</v>
      </c>
      <c r="W2286" s="2" t="str">
        <f t="shared" si="320"/>
        <v>Legitimate</v>
      </c>
      <c r="X2286" s="2" t="str">
        <f>IF(Q2286&lt;Data_Validation!$B$8,"Low Value",IF(Q2286&lt;Data_Validation!$B$9,"Medium Value","High Value"))</f>
        <v>High Value</v>
      </c>
      <c r="Y2286" s="2" t="str">
        <f t="shared" si="321"/>
        <v>High Value - Maintain</v>
      </c>
      <c r="Z2286" s="2" t="str">
        <f t="shared" si="322"/>
        <v>Check Data</v>
      </c>
    </row>
    <row r="2287" spans="1:26" x14ac:dyDescent="0.3">
      <c r="A2287" t="s">
        <v>2030</v>
      </c>
      <c r="B2287">
        <v>75</v>
      </c>
      <c r="C2287" t="s">
        <v>21</v>
      </c>
      <c r="D2287" t="s">
        <v>26</v>
      </c>
      <c r="E2287">
        <v>62.4</v>
      </c>
      <c r="F2287">
        <v>13</v>
      </c>
      <c r="G2287">
        <v>145</v>
      </c>
      <c r="H2287">
        <v>0</v>
      </c>
      <c r="I2287" t="s">
        <v>40</v>
      </c>
      <c r="J2287">
        <v>61</v>
      </c>
      <c r="K2287" s="1">
        <v>44037</v>
      </c>
      <c r="L2287">
        <v>75</v>
      </c>
      <c r="M2287">
        <v>0.16</v>
      </c>
      <c r="N2287">
        <f>IF(E2287="",Data_Validation!$B$1,E2287)</f>
        <v>62.4</v>
      </c>
      <c r="O2287">
        <f>IF(J2287="",Data_Validation!$B$2,J2287)</f>
        <v>61</v>
      </c>
      <c r="P2287">
        <f t="shared" si="315"/>
        <v>1</v>
      </c>
      <c r="Q2287" s="2">
        <f>CustomerData[[#This Row],[avg_order_value_clean]]*CustomerData[[#This Row],[total_orders]]</f>
        <v>811.19999999999993</v>
      </c>
      <c r="R2287" s="2" t="str">
        <f t="shared" si="323"/>
        <v>Inactive</v>
      </c>
      <c r="S2287" s="2" t="str">
        <f t="shared" si="316"/>
        <v>Low Risk</v>
      </c>
      <c r="T2287" s="2" t="str">
        <f t="shared" si="317"/>
        <v>55+</v>
      </c>
      <c r="U2287" s="1">
        <f t="shared" ca="1" si="318"/>
        <v>2224</v>
      </c>
      <c r="V2287" s="2" t="str">
        <f t="shared" si="319"/>
        <v>High Loyalty</v>
      </c>
      <c r="W2287" s="2" t="str">
        <f t="shared" si="320"/>
        <v>Legitimate</v>
      </c>
      <c r="X2287" s="2" t="str">
        <f>IF(Q2287&lt;Data_Validation!$B$8,"Low Value",IF(Q2287&lt;Data_Validation!$B$9,"Medium Value","High Value"))</f>
        <v>Low Value</v>
      </c>
      <c r="Y2287" s="2" t="str">
        <f t="shared" si="321"/>
        <v>Stable</v>
      </c>
      <c r="Z2287" s="2" t="str">
        <f t="shared" si="322"/>
        <v>Check Data</v>
      </c>
    </row>
    <row r="2288" spans="1:26" x14ac:dyDescent="0.3">
      <c r="A2288" t="s">
        <v>2031</v>
      </c>
      <c r="B2288">
        <v>56</v>
      </c>
      <c r="C2288" t="s">
        <v>21</v>
      </c>
      <c r="D2288" t="s">
        <v>26</v>
      </c>
      <c r="E2288">
        <v>50.66</v>
      </c>
      <c r="F2288">
        <v>11</v>
      </c>
      <c r="G2288">
        <v>273</v>
      </c>
      <c r="H2288">
        <v>0</v>
      </c>
      <c r="I2288" t="s">
        <v>29</v>
      </c>
      <c r="J2288">
        <v>21.5</v>
      </c>
      <c r="K2288" s="1">
        <v>44366</v>
      </c>
      <c r="L2288">
        <v>15</v>
      </c>
      <c r="M2288">
        <v>0.56999999999999995</v>
      </c>
      <c r="N2288">
        <f>IF(E2288="",Data_Validation!$B$1,E2288)</f>
        <v>50.66</v>
      </c>
      <c r="O2288">
        <f>IF(J2288="",Data_Validation!$B$2,J2288)</f>
        <v>21.5</v>
      </c>
      <c r="P2288">
        <f t="shared" si="315"/>
        <v>1</v>
      </c>
      <c r="Q2288" s="2">
        <f>CustomerData[[#This Row],[avg_order_value_clean]]*CustomerData[[#This Row],[total_orders]]</f>
        <v>557.26</v>
      </c>
      <c r="R2288" s="2" t="str">
        <f t="shared" si="323"/>
        <v>Inactive</v>
      </c>
      <c r="S2288" s="2" t="str">
        <f t="shared" si="316"/>
        <v>High Risk</v>
      </c>
      <c r="T2288" s="2" t="str">
        <f t="shared" si="317"/>
        <v>55+</v>
      </c>
      <c r="U2288" s="1">
        <f t="shared" ca="1" si="318"/>
        <v>1895</v>
      </c>
      <c r="V2288" s="2" t="str">
        <f t="shared" si="319"/>
        <v>Low Loyalty</v>
      </c>
      <c r="W2288" s="2" t="str">
        <f t="shared" si="320"/>
        <v>Legitimate</v>
      </c>
      <c r="X2288" s="2" t="str">
        <f>IF(Q2288&lt;Data_Validation!$B$8,"Low Value",IF(Q2288&lt;Data_Validation!$B$9,"Medium Value","High Value"))</f>
        <v>Low Value</v>
      </c>
      <c r="Y2288" s="2" t="str">
        <f t="shared" si="321"/>
        <v>At Risk - Develop</v>
      </c>
      <c r="Z2288" s="2" t="str">
        <f t="shared" si="322"/>
        <v>Check Data</v>
      </c>
    </row>
    <row r="2289" spans="1:26" x14ac:dyDescent="0.3">
      <c r="A2289" t="s">
        <v>371</v>
      </c>
      <c r="B2289">
        <v>75</v>
      </c>
      <c r="C2289" t="s">
        <v>14</v>
      </c>
      <c r="D2289" t="s">
        <v>37</v>
      </c>
      <c r="E2289">
        <v>95.61</v>
      </c>
      <c r="F2289">
        <v>13</v>
      </c>
      <c r="G2289">
        <v>144</v>
      </c>
      <c r="H2289">
        <v>0</v>
      </c>
      <c r="I2289" t="s">
        <v>23</v>
      </c>
      <c r="J2289">
        <v>91</v>
      </c>
      <c r="K2289" s="1">
        <v>45656</v>
      </c>
      <c r="L2289">
        <v>76</v>
      </c>
      <c r="M2289">
        <v>0.22</v>
      </c>
      <c r="N2289">
        <f>IF(E2289="",Data_Validation!$B$1,E2289)</f>
        <v>95.61</v>
      </c>
      <c r="O2289">
        <f>IF(J2289="",Data_Validation!$B$2,J2289)</f>
        <v>91</v>
      </c>
      <c r="P2289">
        <f t="shared" si="315"/>
        <v>2</v>
      </c>
      <c r="Q2289" s="2">
        <f>CustomerData[[#This Row],[avg_order_value_clean]]*CustomerData[[#This Row],[total_orders]]</f>
        <v>1242.93</v>
      </c>
      <c r="R2289" s="2" t="str">
        <f t="shared" si="323"/>
        <v>Inactive</v>
      </c>
      <c r="S2289" s="2" t="str">
        <f t="shared" si="316"/>
        <v>Medium Risk</v>
      </c>
      <c r="T2289" s="2" t="str">
        <f t="shared" si="317"/>
        <v>55+</v>
      </c>
      <c r="U2289" s="1">
        <f t="shared" ca="1" si="318"/>
        <v>605</v>
      </c>
      <c r="V2289" s="2" t="str">
        <f t="shared" si="319"/>
        <v>High Loyalty</v>
      </c>
      <c r="W2289" s="2" t="str">
        <f t="shared" si="320"/>
        <v>Legitimate</v>
      </c>
      <c r="X2289" s="2" t="str">
        <f>IF(Q2289&lt;Data_Validation!$B$8,"Low Value",IF(Q2289&lt;Data_Validation!$B$9,"Medium Value","High Value"))</f>
        <v>Low Value</v>
      </c>
      <c r="Y2289" s="2" t="str">
        <f t="shared" si="321"/>
        <v>Stable</v>
      </c>
      <c r="Z2289" s="2" t="str">
        <f t="shared" si="322"/>
        <v>Check Data</v>
      </c>
    </row>
    <row r="2290" spans="1:26" x14ac:dyDescent="0.3">
      <c r="A2290" t="s">
        <v>2032</v>
      </c>
      <c r="B2290">
        <v>64</v>
      </c>
      <c r="C2290" t="s">
        <v>21</v>
      </c>
      <c r="D2290" t="s">
        <v>50</v>
      </c>
      <c r="E2290">
        <v>85</v>
      </c>
      <c r="F2290">
        <v>10</v>
      </c>
      <c r="G2290">
        <v>166</v>
      </c>
      <c r="H2290">
        <v>0</v>
      </c>
      <c r="I2290" t="s">
        <v>16</v>
      </c>
      <c r="J2290">
        <v>78.400000000000006</v>
      </c>
      <c r="K2290" s="1">
        <v>45275</v>
      </c>
      <c r="L2290">
        <v>3</v>
      </c>
      <c r="M2290">
        <v>0.25</v>
      </c>
      <c r="N2290">
        <f>IF(E2290="",Data_Validation!$B$1,E2290)</f>
        <v>85</v>
      </c>
      <c r="O2290">
        <f>IF(J2290="",Data_Validation!$B$2,J2290)</f>
        <v>78.400000000000006</v>
      </c>
      <c r="P2290">
        <f t="shared" si="315"/>
        <v>1</v>
      </c>
      <c r="Q2290" s="2">
        <f>CustomerData[[#This Row],[avg_order_value_clean]]*CustomerData[[#This Row],[total_orders]]</f>
        <v>850</v>
      </c>
      <c r="R2290" s="2" t="str">
        <f t="shared" si="323"/>
        <v>Inactive</v>
      </c>
      <c r="S2290" s="2" t="str">
        <f t="shared" si="316"/>
        <v>Medium Risk</v>
      </c>
      <c r="T2290" s="2" t="str">
        <f t="shared" si="317"/>
        <v>55+</v>
      </c>
      <c r="U2290" s="1">
        <f t="shared" ca="1" si="318"/>
        <v>986</v>
      </c>
      <c r="V2290" s="2" t="str">
        <f t="shared" si="319"/>
        <v>Low Loyalty</v>
      </c>
      <c r="W2290" s="2" t="str">
        <f t="shared" si="320"/>
        <v>Legitimate</v>
      </c>
      <c r="X2290" s="2" t="str">
        <f>IF(Q2290&lt;Data_Validation!$B$8,"Low Value",IF(Q2290&lt;Data_Validation!$B$9,"Medium Value","High Value"))</f>
        <v>Low Value</v>
      </c>
      <c r="Y2290" s="2" t="str">
        <f t="shared" si="321"/>
        <v>Stable</v>
      </c>
      <c r="Z2290" s="2" t="str">
        <f t="shared" si="322"/>
        <v>Check Data</v>
      </c>
    </row>
    <row r="2291" spans="1:26" x14ac:dyDescent="0.3">
      <c r="A2291" t="s">
        <v>2033</v>
      </c>
      <c r="B2291">
        <v>68</v>
      </c>
      <c r="C2291" t="s">
        <v>21</v>
      </c>
      <c r="D2291" t="s">
        <v>15</v>
      </c>
      <c r="E2291">
        <v>116.36</v>
      </c>
      <c r="F2291">
        <v>13</v>
      </c>
      <c r="G2291">
        <v>85</v>
      </c>
      <c r="H2291">
        <v>0</v>
      </c>
      <c r="I2291" t="s">
        <v>23</v>
      </c>
      <c r="K2291" s="1">
        <v>45799</v>
      </c>
      <c r="L2291">
        <v>22</v>
      </c>
      <c r="M2291">
        <v>0.22</v>
      </c>
      <c r="N2291">
        <f>IF(E2291="",Data_Validation!$B$1,E2291)</f>
        <v>116.36</v>
      </c>
      <c r="O2291">
        <f>IF(J2291="",Data_Validation!$B$2,J2291)</f>
        <v>250</v>
      </c>
      <c r="P2291">
        <f t="shared" si="315"/>
        <v>2</v>
      </c>
      <c r="Q2291" s="2">
        <f>CustomerData[[#This Row],[avg_order_value_clean]]*CustomerData[[#This Row],[total_orders]]</f>
        <v>1512.68</v>
      </c>
      <c r="R2291" s="2" t="str">
        <f t="shared" si="323"/>
        <v>At Risk</v>
      </c>
      <c r="S2291" s="2" t="str">
        <f t="shared" si="316"/>
        <v>Medium Risk</v>
      </c>
      <c r="T2291" s="2" t="str">
        <f t="shared" si="317"/>
        <v>55+</v>
      </c>
      <c r="U2291" s="1">
        <f t="shared" ca="1" si="318"/>
        <v>462</v>
      </c>
      <c r="V2291" s="2" t="str">
        <f t="shared" si="319"/>
        <v>Low Loyalty</v>
      </c>
      <c r="W2291" s="2" t="str">
        <f t="shared" si="320"/>
        <v>Legitimate</v>
      </c>
      <c r="X2291" s="2" t="str">
        <f>IF(Q2291&lt;Data_Validation!$B$8,"Low Value",IF(Q2291&lt;Data_Validation!$B$9,"Medium Value","High Value"))</f>
        <v>Low Value</v>
      </c>
      <c r="Y2291" s="2" t="str">
        <f t="shared" si="321"/>
        <v>Stable</v>
      </c>
      <c r="Z2291" s="2" t="str">
        <f t="shared" si="322"/>
        <v>Check Data</v>
      </c>
    </row>
    <row r="2292" spans="1:26" x14ac:dyDescent="0.3">
      <c r="A2292" t="s">
        <v>2034</v>
      </c>
      <c r="B2292">
        <v>37</v>
      </c>
      <c r="C2292" t="s">
        <v>14</v>
      </c>
      <c r="D2292" t="s">
        <v>37</v>
      </c>
      <c r="E2292">
        <v>151.47999999999999</v>
      </c>
      <c r="F2292">
        <v>13</v>
      </c>
      <c r="G2292">
        <v>140</v>
      </c>
      <c r="H2292">
        <v>0</v>
      </c>
      <c r="I2292" t="s">
        <v>16</v>
      </c>
      <c r="J2292">
        <v>34.4</v>
      </c>
      <c r="K2292" s="1">
        <v>45660</v>
      </c>
      <c r="L2292">
        <v>56</v>
      </c>
      <c r="M2292">
        <v>0.56999999999999995</v>
      </c>
      <c r="N2292">
        <f>IF(E2292="",Data_Validation!$B$1,E2292)</f>
        <v>151.47999999999999</v>
      </c>
      <c r="O2292">
        <f>IF(J2292="",Data_Validation!$B$2,J2292)</f>
        <v>34.4</v>
      </c>
      <c r="P2292">
        <f t="shared" si="315"/>
        <v>2</v>
      </c>
      <c r="Q2292" s="2">
        <f>CustomerData[[#This Row],[avg_order_value_clean]]*CustomerData[[#This Row],[total_orders]]</f>
        <v>1969.2399999999998</v>
      </c>
      <c r="R2292" s="2" t="str">
        <f t="shared" si="323"/>
        <v>Inactive</v>
      </c>
      <c r="S2292" s="2" t="str">
        <f t="shared" si="316"/>
        <v>High Risk</v>
      </c>
      <c r="T2292" s="2" t="str">
        <f t="shared" si="317"/>
        <v>35-44</v>
      </c>
      <c r="U2292" s="1">
        <f t="shared" ca="1" si="318"/>
        <v>601</v>
      </c>
      <c r="V2292" s="2" t="str">
        <f t="shared" si="319"/>
        <v>Medium Loyalty</v>
      </c>
      <c r="W2292" s="2" t="str">
        <f t="shared" si="320"/>
        <v>Legitimate</v>
      </c>
      <c r="X2292" s="2" t="str">
        <f>IF(Q2292&lt;Data_Validation!$B$8,"Low Value",IF(Q2292&lt;Data_Validation!$B$9,"Medium Value","High Value"))</f>
        <v>High Value</v>
      </c>
      <c r="Y2292" s="2" t="str">
        <f t="shared" si="321"/>
        <v>Critical - Retain</v>
      </c>
      <c r="Z2292" s="2" t="str">
        <f t="shared" si="322"/>
        <v>Check Data</v>
      </c>
    </row>
    <row r="2293" spans="1:26" x14ac:dyDescent="0.3">
      <c r="A2293" t="s">
        <v>1016</v>
      </c>
      <c r="B2293">
        <v>19</v>
      </c>
      <c r="C2293" t="s">
        <v>21</v>
      </c>
      <c r="D2293" t="s">
        <v>52</v>
      </c>
      <c r="E2293">
        <v>61.56</v>
      </c>
      <c r="F2293">
        <v>8</v>
      </c>
      <c r="G2293">
        <v>44</v>
      </c>
      <c r="H2293">
        <v>0</v>
      </c>
      <c r="I2293" t="s">
        <v>40</v>
      </c>
      <c r="J2293">
        <v>99.6</v>
      </c>
      <c r="K2293" s="1">
        <v>45676</v>
      </c>
      <c r="L2293">
        <v>59</v>
      </c>
      <c r="M2293">
        <v>0.13</v>
      </c>
      <c r="N2293">
        <f>IF(E2293="",Data_Validation!$B$1,E2293)</f>
        <v>61.56</v>
      </c>
      <c r="O2293">
        <f>IF(J2293="",Data_Validation!$B$2,J2293)</f>
        <v>99.6</v>
      </c>
      <c r="P2293">
        <f t="shared" si="315"/>
        <v>2</v>
      </c>
      <c r="Q2293" s="2">
        <f>CustomerData[[#This Row],[avg_order_value_clean]]*CustomerData[[#This Row],[total_orders]]</f>
        <v>492.48</v>
      </c>
      <c r="R2293" s="2" t="str">
        <f t="shared" si="323"/>
        <v>At Risk</v>
      </c>
      <c r="S2293" s="2" t="str">
        <f t="shared" si="316"/>
        <v>Low Risk</v>
      </c>
      <c r="T2293" s="2" t="str">
        <f t="shared" si="317"/>
        <v>Under 25</v>
      </c>
      <c r="U2293" s="1">
        <f t="shared" ca="1" si="318"/>
        <v>585</v>
      </c>
      <c r="V2293" s="2" t="str">
        <f t="shared" si="319"/>
        <v>Medium Loyalty</v>
      </c>
      <c r="W2293" s="2" t="str">
        <f t="shared" si="320"/>
        <v>Legitimate</v>
      </c>
      <c r="X2293" s="2" t="str">
        <f>IF(Q2293&lt;Data_Validation!$B$8,"Low Value",IF(Q2293&lt;Data_Validation!$B$9,"Medium Value","High Value"))</f>
        <v>Low Value</v>
      </c>
      <c r="Y2293" s="2" t="str">
        <f t="shared" si="321"/>
        <v>Stable</v>
      </c>
      <c r="Z2293" s="2" t="str">
        <f t="shared" si="322"/>
        <v>Check Data</v>
      </c>
    </row>
    <row r="2294" spans="1:26" x14ac:dyDescent="0.3">
      <c r="A2294" t="s">
        <v>788</v>
      </c>
      <c r="B2294">
        <v>68</v>
      </c>
      <c r="C2294" t="s">
        <v>21</v>
      </c>
      <c r="D2294" t="s">
        <v>37</v>
      </c>
      <c r="E2294">
        <v>27.12</v>
      </c>
      <c r="F2294">
        <v>10</v>
      </c>
      <c r="G2294">
        <v>127</v>
      </c>
      <c r="H2294">
        <v>0</v>
      </c>
      <c r="I2294" t="s">
        <v>29</v>
      </c>
      <c r="K2294" s="1">
        <v>45166</v>
      </c>
      <c r="L2294">
        <v>26</v>
      </c>
      <c r="M2294">
        <v>0.41</v>
      </c>
      <c r="N2294">
        <f>IF(E2294="",Data_Validation!$B$1,E2294)</f>
        <v>27.12</v>
      </c>
      <c r="O2294">
        <f>IF(J2294="",Data_Validation!$B$2,J2294)</f>
        <v>250</v>
      </c>
      <c r="P2294">
        <f t="shared" si="315"/>
        <v>2</v>
      </c>
      <c r="Q2294" s="2">
        <f>CustomerData[[#This Row],[avg_order_value_clean]]*CustomerData[[#This Row],[total_orders]]</f>
        <v>271.2</v>
      </c>
      <c r="R2294" s="2" t="str">
        <f t="shared" si="323"/>
        <v>Inactive</v>
      </c>
      <c r="S2294" s="2" t="str">
        <f t="shared" si="316"/>
        <v>Medium Risk</v>
      </c>
      <c r="T2294" s="2" t="str">
        <f t="shared" si="317"/>
        <v>55+</v>
      </c>
      <c r="U2294" s="1">
        <f t="shared" ca="1" si="318"/>
        <v>1095</v>
      </c>
      <c r="V2294" s="2" t="str">
        <f t="shared" si="319"/>
        <v>Low Loyalty</v>
      </c>
      <c r="W2294" s="2" t="str">
        <f t="shared" si="320"/>
        <v>Legitimate</v>
      </c>
      <c r="X2294" s="2" t="str">
        <f>IF(Q2294&lt;Data_Validation!$B$8,"Low Value",IF(Q2294&lt;Data_Validation!$B$9,"Medium Value","High Value"))</f>
        <v>Low Value</v>
      </c>
      <c r="Y2294" s="2" t="str">
        <f t="shared" si="321"/>
        <v>Stable</v>
      </c>
      <c r="Z2294" s="2" t="str">
        <f t="shared" si="322"/>
        <v>Check Data</v>
      </c>
    </row>
    <row r="2295" spans="1:26" x14ac:dyDescent="0.3">
      <c r="A2295" t="s">
        <v>2035</v>
      </c>
      <c r="B2295">
        <v>58</v>
      </c>
      <c r="C2295" t="s">
        <v>21</v>
      </c>
      <c r="D2295" t="s">
        <v>35</v>
      </c>
      <c r="E2295">
        <v>88.53</v>
      </c>
      <c r="F2295">
        <v>17</v>
      </c>
      <c r="G2295">
        <v>357</v>
      </c>
      <c r="H2295">
        <v>0</v>
      </c>
      <c r="I2295" t="s">
        <v>29</v>
      </c>
      <c r="K2295" s="1">
        <v>45568</v>
      </c>
      <c r="L2295">
        <v>50</v>
      </c>
      <c r="M2295">
        <v>0.25</v>
      </c>
      <c r="N2295">
        <f>IF(E2295="",Data_Validation!$B$1,E2295)</f>
        <v>88.53</v>
      </c>
      <c r="O2295">
        <f>IF(J2295="",Data_Validation!$B$2,J2295)</f>
        <v>250</v>
      </c>
      <c r="P2295">
        <f t="shared" si="315"/>
        <v>2</v>
      </c>
      <c r="Q2295" s="2">
        <f>CustomerData[[#This Row],[avg_order_value_clean]]*CustomerData[[#This Row],[total_orders]]</f>
        <v>1505.01</v>
      </c>
      <c r="R2295" s="2" t="str">
        <f t="shared" si="323"/>
        <v>Inactive</v>
      </c>
      <c r="S2295" s="2" t="str">
        <f t="shared" si="316"/>
        <v>Medium Risk</v>
      </c>
      <c r="T2295" s="2" t="str">
        <f t="shared" si="317"/>
        <v>55+</v>
      </c>
      <c r="U2295" s="1">
        <f t="shared" ca="1" si="318"/>
        <v>693</v>
      </c>
      <c r="V2295" s="2" t="str">
        <f t="shared" si="319"/>
        <v>Medium Loyalty</v>
      </c>
      <c r="W2295" s="2" t="str">
        <f t="shared" si="320"/>
        <v>Legitimate</v>
      </c>
      <c r="X2295" s="2" t="str">
        <f>IF(Q2295&lt;Data_Validation!$B$8,"Low Value",IF(Q2295&lt;Data_Validation!$B$9,"Medium Value","High Value"))</f>
        <v>Low Value</v>
      </c>
      <c r="Y2295" s="2" t="str">
        <f t="shared" si="321"/>
        <v>Stable</v>
      </c>
      <c r="Z2295" s="2" t="str">
        <f t="shared" si="322"/>
        <v>Check Data</v>
      </c>
    </row>
    <row r="2296" spans="1:26" x14ac:dyDescent="0.3">
      <c r="A2296" t="s">
        <v>2036</v>
      </c>
      <c r="B2296">
        <v>36</v>
      </c>
      <c r="C2296" t="s">
        <v>21</v>
      </c>
      <c r="D2296" t="s">
        <v>50</v>
      </c>
      <c r="E2296">
        <v>161.06</v>
      </c>
      <c r="F2296">
        <v>17</v>
      </c>
      <c r="G2296">
        <v>116</v>
      </c>
      <c r="H2296">
        <v>0</v>
      </c>
      <c r="I2296" t="s">
        <v>23</v>
      </c>
      <c r="J2296">
        <v>10.1</v>
      </c>
      <c r="K2296" s="1">
        <v>44110</v>
      </c>
      <c r="L2296">
        <v>87</v>
      </c>
      <c r="M2296">
        <v>0.13</v>
      </c>
      <c r="N2296">
        <f>IF(E2296="",Data_Validation!$B$1,E2296)</f>
        <v>161.06</v>
      </c>
      <c r="O2296">
        <f>IF(J2296="",Data_Validation!$B$2,J2296)</f>
        <v>10.1</v>
      </c>
      <c r="P2296">
        <f t="shared" si="315"/>
        <v>1</v>
      </c>
      <c r="Q2296" s="2">
        <f>CustomerData[[#This Row],[avg_order_value_clean]]*CustomerData[[#This Row],[total_orders]]</f>
        <v>2738.02</v>
      </c>
      <c r="R2296" s="2" t="str">
        <f t="shared" si="323"/>
        <v>Inactive</v>
      </c>
      <c r="S2296" s="2" t="str">
        <f t="shared" si="316"/>
        <v>Low Risk</v>
      </c>
      <c r="T2296" s="2" t="str">
        <f t="shared" si="317"/>
        <v>35-44</v>
      </c>
      <c r="U2296" s="1">
        <f t="shared" ca="1" si="318"/>
        <v>2151</v>
      </c>
      <c r="V2296" s="2" t="str">
        <f t="shared" si="319"/>
        <v>High Loyalty</v>
      </c>
      <c r="W2296" s="2" t="str">
        <f t="shared" si="320"/>
        <v>Legitimate</v>
      </c>
      <c r="X2296" s="2" t="str">
        <f>IF(Q2296&lt;Data_Validation!$B$8,"Low Value",IF(Q2296&lt;Data_Validation!$B$9,"Medium Value","High Value"))</f>
        <v>High Value</v>
      </c>
      <c r="Y2296" s="2" t="str">
        <f t="shared" si="321"/>
        <v>High Value - Maintain</v>
      </c>
      <c r="Z2296" s="2" t="str">
        <f t="shared" si="322"/>
        <v>Check Data</v>
      </c>
    </row>
    <row r="2297" spans="1:26" x14ac:dyDescent="0.3">
      <c r="A2297" t="s">
        <v>2037</v>
      </c>
      <c r="B2297">
        <v>76</v>
      </c>
      <c r="C2297" t="s">
        <v>14</v>
      </c>
      <c r="D2297" t="s">
        <v>44</v>
      </c>
      <c r="E2297">
        <v>110.47</v>
      </c>
      <c r="F2297">
        <v>13</v>
      </c>
      <c r="G2297">
        <v>146</v>
      </c>
      <c r="H2297">
        <v>0</v>
      </c>
      <c r="I2297" t="s">
        <v>19</v>
      </c>
      <c r="J2297">
        <v>31.1</v>
      </c>
      <c r="K2297" s="1">
        <v>45005</v>
      </c>
      <c r="L2297">
        <v>80</v>
      </c>
      <c r="M2297">
        <v>0.41</v>
      </c>
      <c r="N2297">
        <f>IF(E2297="",Data_Validation!$B$1,E2297)</f>
        <v>110.47</v>
      </c>
      <c r="O2297">
        <f>IF(J2297="",Data_Validation!$B$2,J2297)</f>
        <v>31.1</v>
      </c>
      <c r="P2297">
        <f t="shared" si="315"/>
        <v>1</v>
      </c>
      <c r="Q2297" s="2">
        <f>CustomerData[[#This Row],[avg_order_value_clean]]*CustomerData[[#This Row],[total_orders]]</f>
        <v>1436.11</v>
      </c>
      <c r="R2297" s="2" t="str">
        <f t="shared" si="323"/>
        <v>Inactive</v>
      </c>
      <c r="S2297" s="2" t="str">
        <f t="shared" si="316"/>
        <v>Medium Risk</v>
      </c>
      <c r="T2297" s="2" t="str">
        <f t="shared" si="317"/>
        <v>55+</v>
      </c>
      <c r="U2297" s="1">
        <f t="shared" ca="1" si="318"/>
        <v>1256</v>
      </c>
      <c r="V2297" s="2" t="str">
        <f t="shared" si="319"/>
        <v>High Loyalty</v>
      </c>
      <c r="W2297" s="2" t="str">
        <f t="shared" si="320"/>
        <v>Legitimate</v>
      </c>
      <c r="X2297" s="2" t="str">
        <f>IF(Q2297&lt;Data_Validation!$B$8,"Low Value",IF(Q2297&lt;Data_Validation!$B$9,"Medium Value","High Value"))</f>
        <v>Low Value</v>
      </c>
      <c r="Y2297" s="2" t="str">
        <f t="shared" si="321"/>
        <v>Stable</v>
      </c>
      <c r="Z2297" s="2" t="str">
        <f t="shared" si="322"/>
        <v>Check Data</v>
      </c>
    </row>
    <row r="2298" spans="1:26" x14ac:dyDescent="0.3">
      <c r="A2298" t="s">
        <v>2038</v>
      </c>
      <c r="B2298">
        <v>54</v>
      </c>
      <c r="C2298" t="s">
        <v>21</v>
      </c>
      <c r="D2298" t="s">
        <v>44</v>
      </c>
      <c r="E2298">
        <v>72.459999999999994</v>
      </c>
      <c r="F2298">
        <v>11</v>
      </c>
      <c r="G2298">
        <v>146</v>
      </c>
      <c r="H2298">
        <v>0</v>
      </c>
      <c r="I2298" t="s">
        <v>40</v>
      </c>
      <c r="J2298">
        <v>88.2</v>
      </c>
      <c r="K2298" s="1">
        <v>44642</v>
      </c>
      <c r="L2298">
        <v>61</v>
      </c>
      <c r="M2298">
        <v>0.04</v>
      </c>
      <c r="N2298">
        <f>IF(E2298="",Data_Validation!$B$1,E2298)</f>
        <v>72.459999999999994</v>
      </c>
      <c r="O2298">
        <f>IF(J2298="",Data_Validation!$B$2,J2298)</f>
        <v>88.2</v>
      </c>
      <c r="P2298">
        <f t="shared" si="315"/>
        <v>3</v>
      </c>
      <c r="Q2298" s="2">
        <f>CustomerData[[#This Row],[avg_order_value_clean]]*CustomerData[[#This Row],[total_orders]]</f>
        <v>797.06</v>
      </c>
      <c r="R2298" s="2" t="str">
        <f t="shared" si="323"/>
        <v>Inactive</v>
      </c>
      <c r="S2298" s="2" t="str">
        <f t="shared" si="316"/>
        <v>Low Risk</v>
      </c>
      <c r="T2298" s="2" t="str">
        <f t="shared" si="317"/>
        <v>45-54</v>
      </c>
      <c r="U2298" s="1">
        <f t="shared" ca="1" si="318"/>
        <v>1619</v>
      </c>
      <c r="V2298" s="2" t="str">
        <f t="shared" si="319"/>
        <v>Medium Loyalty</v>
      </c>
      <c r="W2298" s="2" t="str">
        <f t="shared" si="320"/>
        <v>Legitimate</v>
      </c>
      <c r="X2298" s="2" t="str">
        <f>IF(Q2298&lt;Data_Validation!$B$8,"Low Value",IF(Q2298&lt;Data_Validation!$B$9,"Medium Value","High Value"))</f>
        <v>Low Value</v>
      </c>
      <c r="Y2298" s="2" t="str">
        <f t="shared" si="321"/>
        <v>Stable</v>
      </c>
      <c r="Z2298" s="2" t="str">
        <f t="shared" si="322"/>
        <v>Check Data</v>
      </c>
    </row>
    <row r="2299" spans="1:26" x14ac:dyDescent="0.3">
      <c r="A2299" t="s">
        <v>2039</v>
      </c>
      <c r="B2299">
        <v>35</v>
      </c>
      <c r="C2299" t="s">
        <v>25</v>
      </c>
      <c r="D2299" t="s">
        <v>15</v>
      </c>
      <c r="E2299">
        <v>44.58</v>
      </c>
      <c r="F2299">
        <v>11</v>
      </c>
      <c r="G2299">
        <v>20</v>
      </c>
      <c r="H2299">
        <v>0</v>
      </c>
      <c r="I2299" t="s">
        <v>16</v>
      </c>
      <c r="J2299">
        <v>51.1</v>
      </c>
      <c r="K2299" s="1">
        <v>44184</v>
      </c>
      <c r="L2299">
        <v>55</v>
      </c>
      <c r="M2299">
        <v>0.26</v>
      </c>
      <c r="N2299">
        <f>IF(E2299="",Data_Validation!$B$1,E2299)</f>
        <v>44.58</v>
      </c>
      <c r="O2299">
        <f>IF(J2299="",Data_Validation!$B$2,J2299)</f>
        <v>51.1</v>
      </c>
      <c r="P2299">
        <f t="shared" si="315"/>
        <v>2</v>
      </c>
      <c r="Q2299" s="2">
        <f>CustomerData[[#This Row],[avg_order_value_clean]]*CustomerData[[#This Row],[total_orders]]</f>
        <v>490.38</v>
      </c>
      <c r="R2299" s="2" t="str">
        <f t="shared" si="323"/>
        <v>Active</v>
      </c>
      <c r="S2299" s="2" t="str">
        <f t="shared" si="316"/>
        <v>Medium Risk</v>
      </c>
      <c r="T2299" s="2" t="str">
        <f t="shared" si="317"/>
        <v>35-44</v>
      </c>
      <c r="U2299" s="1">
        <f t="shared" ca="1" si="318"/>
        <v>2077</v>
      </c>
      <c r="V2299" s="2" t="str">
        <f t="shared" si="319"/>
        <v>Medium Loyalty</v>
      </c>
      <c r="W2299" s="2" t="str">
        <f t="shared" si="320"/>
        <v>Legitimate</v>
      </c>
      <c r="X2299" s="2" t="str">
        <f>IF(Q2299&lt;Data_Validation!$B$8,"Low Value",IF(Q2299&lt;Data_Validation!$B$9,"Medium Value","High Value"))</f>
        <v>Low Value</v>
      </c>
      <c r="Y2299" s="2" t="str">
        <f t="shared" si="321"/>
        <v>Stable</v>
      </c>
      <c r="Z2299" s="2" t="str">
        <f t="shared" si="322"/>
        <v>Check Data</v>
      </c>
    </row>
    <row r="2300" spans="1:26" x14ac:dyDescent="0.3">
      <c r="A2300" t="s">
        <v>2040</v>
      </c>
      <c r="B2300">
        <v>33</v>
      </c>
      <c r="C2300" t="s">
        <v>14</v>
      </c>
      <c r="D2300" t="s">
        <v>18</v>
      </c>
      <c r="E2300">
        <v>174.14</v>
      </c>
      <c r="F2300">
        <v>9</v>
      </c>
      <c r="G2300">
        <v>23</v>
      </c>
      <c r="H2300">
        <v>0</v>
      </c>
      <c r="I2300" t="s">
        <v>40</v>
      </c>
      <c r="J2300">
        <v>82.5</v>
      </c>
      <c r="K2300" s="1">
        <v>45396</v>
      </c>
      <c r="L2300">
        <v>64</v>
      </c>
      <c r="M2300">
        <v>0.28999999999999998</v>
      </c>
      <c r="N2300">
        <f>IF(E2300="",Data_Validation!$B$1,E2300)</f>
        <v>174.14</v>
      </c>
      <c r="O2300">
        <f>IF(J2300="",Data_Validation!$B$2,J2300)</f>
        <v>82.5</v>
      </c>
      <c r="P2300">
        <f t="shared" si="315"/>
        <v>1</v>
      </c>
      <c r="Q2300" s="2">
        <f>CustomerData[[#This Row],[avg_order_value_clean]]*CustomerData[[#This Row],[total_orders]]</f>
        <v>1567.2599999999998</v>
      </c>
      <c r="R2300" s="2" t="str">
        <f t="shared" si="323"/>
        <v>Active</v>
      </c>
      <c r="S2300" s="2" t="str">
        <f t="shared" si="316"/>
        <v>Medium Risk</v>
      </c>
      <c r="T2300" s="2" t="str">
        <f t="shared" si="317"/>
        <v>25-34</v>
      </c>
      <c r="U2300" s="1">
        <f t="shared" ca="1" si="318"/>
        <v>865</v>
      </c>
      <c r="V2300" s="2" t="str">
        <f t="shared" si="319"/>
        <v>Medium Loyalty</v>
      </c>
      <c r="W2300" s="2" t="str">
        <f t="shared" si="320"/>
        <v>Legitimate</v>
      </c>
      <c r="X2300" s="2" t="str">
        <f>IF(Q2300&lt;Data_Validation!$B$8,"Low Value",IF(Q2300&lt;Data_Validation!$B$9,"Medium Value","High Value"))</f>
        <v>High Value</v>
      </c>
      <c r="Y2300" s="2" t="str">
        <f t="shared" si="321"/>
        <v>High Value - Maintain</v>
      </c>
      <c r="Z2300" s="2" t="str">
        <f t="shared" si="322"/>
        <v>Check Data</v>
      </c>
    </row>
    <row r="2301" spans="1:26" x14ac:dyDescent="0.3">
      <c r="A2301" t="s">
        <v>2041</v>
      </c>
      <c r="B2301">
        <v>21</v>
      </c>
      <c r="C2301" t="s">
        <v>21</v>
      </c>
      <c r="D2301" t="s">
        <v>44</v>
      </c>
      <c r="E2301">
        <v>49.11</v>
      </c>
      <c r="F2301">
        <v>13</v>
      </c>
      <c r="G2301">
        <v>157</v>
      </c>
      <c r="H2301">
        <v>0</v>
      </c>
      <c r="I2301" t="s">
        <v>23</v>
      </c>
      <c r="J2301">
        <v>0.8</v>
      </c>
      <c r="K2301" s="1">
        <v>45252</v>
      </c>
      <c r="L2301">
        <v>3</v>
      </c>
      <c r="M2301">
        <v>0.55000000000000004</v>
      </c>
      <c r="N2301">
        <f>IF(E2301="",Data_Validation!$B$1,E2301)</f>
        <v>49.11</v>
      </c>
      <c r="O2301">
        <f>IF(J2301="",Data_Validation!$B$2,J2301)</f>
        <v>0.8</v>
      </c>
      <c r="P2301">
        <f t="shared" si="315"/>
        <v>2</v>
      </c>
      <c r="Q2301" s="2">
        <f>CustomerData[[#This Row],[avg_order_value_clean]]*CustomerData[[#This Row],[total_orders]]</f>
        <v>638.42999999999995</v>
      </c>
      <c r="R2301" s="2" t="str">
        <f t="shared" si="323"/>
        <v>Inactive</v>
      </c>
      <c r="S2301" s="2" t="str">
        <f t="shared" si="316"/>
        <v>High Risk</v>
      </c>
      <c r="T2301" s="2" t="str">
        <f t="shared" si="317"/>
        <v>Under 25</v>
      </c>
      <c r="U2301" s="1">
        <f t="shared" ca="1" si="318"/>
        <v>1009</v>
      </c>
      <c r="V2301" s="2" t="str">
        <f t="shared" si="319"/>
        <v>Low Loyalty</v>
      </c>
      <c r="W2301" s="2" t="str">
        <f t="shared" si="320"/>
        <v>Legitimate</v>
      </c>
      <c r="X2301" s="2" t="str">
        <f>IF(Q2301&lt;Data_Validation!$B$8,"Low Value",IF(Q2301&lt;Data_Validation!$B$9,"Medium Value","High Value"))</f>
        <v>Low Value</v>
      </c>
      <c r="Y2301" s="2" t="str">
        <f t="shared" si="321"/>
        <v>At Risk - Develop</v>
      </c>
      <c r="Z2301" s="2" t="str">
        <f t="shared" si="322"/>
        <v>Valid</v>
      </c>
    </row>
    <row r="2302" spans="1:26" x14ac:dyDescent="0.3">
      <c r="A2302" t="s">
        <v>641</v>
      </c>
      <c r="B2302">
        <v>29</v>
      </c>
      <c r="C2302" t="s">
        <v>21</v>
      </c>
      <c r="D2302" t="s">
        <v>50</v>
      </c>
      <c r="F2302">
        <v>10</v>
      </c>
      <c r="G2302">
        <v>47</v>
      </c>
      <c r="H2302">
        <v>0</v>
      </c>
      <c r="I2302" t="s">
        <v>29</v>
      </c>
      <c r="J2302">
        <v>66.599999999999994</v>
      </c>
      <c r="K2302" s="1">
        <v>44940</v>
      </c>
      <c r="L2302">
        <v>30</v>
      </c>
      <c r="M2302">
        <v>7.0000000000000007E-2</v>
      </c>
      <c r="N2302">
        <f>IF(E2302="",Data_Validation!$B$1,E2302)</f>
        <v>250</v>
      </c>
      <c r="O2302">
        <f>IF(J2302="",Data_Validation!$B$2,J2302)</f>
        <v>66.599999999999994</v>
      </c>
      <c r="P2302">
        <f t="shared" si="315"/>
        <v>2</v>
      </c>
      <c r="Q2302" s="2">
        <f>CustomerData[[#This Row],[avg_order_value_clean]]*CustomerData[[#This Row],[total_orders]]</f>
        <v>2500</v>
      </c>
      <c r="R2302" s="2" t="str">
        <f t="shared" si="323"/>
        <v>At Risk</v>
      </c>
      <c r="S2302" s="2" t="str">
        <f t="shared" si="316"/>
        <v>Low Risk</v>
      </c>
      <c r="T2302" s="2" t="str">
        <f t="shared" si="317"/>
        <v>25-34</v>
      </c>
      <c r="U2302" s="1">
        <f t="shared" ca="1" si="318"/>
        <v>1321</v>
      </c>
      <c r="V2302" s="2" t="str">
        <f t="shared" si="319"/>
        <v>Low Loyalty</v>
      </c>
      <c r="W2302" s="2" t="str">
        <f t="shared" si="320"/>
        <v>Legitimate</v>
      </c>
      <c r="X2302" s="2" t="str">
        <f>IF(Q2302&lt;Data_Validation!$B$8,"Low Value",IF(Q2302&lt;Data_Validation!$B$9,"Medium Value","High Value"))</f>
        <v>High Value</v>
      </c>
      <c r="Y2302" s="2" t="str">
        <f t="shared" si="321"/>
        <v>High Value - Maintain</v>
      </c>
      <c r="Z2302" s="2" t="str">
        <f t="shared" si="322"/>
        <v>Check Data</v>
      </c>
    </row>
    <row r="2303" spans="1:26" x14ac:dyDescent="0.3">
      <c r="A2303" t="s">
        <v>2042</v>
      </c>
      <c r="B2303">
        <v>46</v>
      </c>
      <c r="C2303" t="s">
        <v>21</v>
      </c>
      <c r="D2303" t="s">
        <v>22</v>
      </c>
      <c r="E2303">
        <v>95.33</v>
      </c>
      <c r="F2303">
        <v>11</v>
      </c>
      <c r="G2303">
        <v>109</v>
      </c>
      <c r="H2303">
        <v>0</v>
      </c>
      <c r="I2303" t="s">
        <v>16</v>
      </c>
      <c r="J2303">
        <v>30</v>
      </c>
      <c r="K2303" s="1">
        <v>45565</v>
      </c>
      <c r="L2303">
        <v>58</v>
      </c>
      <c r="M2303">
        <v>0.03</v>
      </c>
      <c r="N2303">
        <f>IF(E2303="",Data_Validation!$B$1,E2303)</f>
        <v>95.33</v>
      </c>
      <c r="O2303">
        <f>IF(J2303="",Data_Validation!$B$2,J2303)</f>
        <v>30</v>
      </c>
      <c r="P2303">
        <f t="shared" si="315"/>
        <v>1</v>
      </c>
      <c r="Q2303" s="2">
        <f>CustomerData[[#This Row],[avg_order_value_clean]]*CustomerData[[#This Row],[total_orders]]</f>
        <v>1048.6299999999999</v>
      </c>
      <c r="R2303" s="2" t="str">
        <f t="shared" si="323"/>
        <v>Inactive</v>
      </c>
      <c r="S2303" s="2" t="str">
        <f t="shared" si="316"/>
        <v>Low Risk</v>
      </c>
      <c r="T2303" s="2" t="str">
        <f t="shared" si="317"/>
        <v>45-54</v>
      </c>
      <c r="U2303" s="1">
        <f t="shared" ca="1" si="318"/>
        <v>696</v>
      </c>
      <c r="V2303" s="2" t="str">
        <f t="shared" si="319"/>
        <v>Medium Loyalty</v>
      </c>
      <c r="W2303" s="2" t="str">
        <f t="shared" si="320"/>
        <v>Legitimate</v>
      </c>
      <c r="X2303" s="2" t="str">
        <f>IF(Q2303&lt;Data_Validation!$B$8,"Low Value",IF(Q2303&lt;Data_Validation!$B$9,"Medium Value","High Value"))</f>
        <v>Low Value</v>
      </c>
      <c r="Y2303" s="2" t="str">
        <f t="shared" si="321"/>
        <v>Stable</v>
      </c>
      <c r="Z2303" s="2" t="str">
        <f t="shared" si="322"/>
        <v>Check Data</v>
      </c>
    </row>
    <row r="2304" spans="1:26" x14ac:dyDescent="0.3">
      <c r="A2304" t="s">
        <v>2043</v>
      </c>
      <c r="B2304">
        <v>24</v>
      </c>
      <c r="C2304" t="s">
        <v>14</v>
      </c>
      <c r="D2304" t="s">
        <v>26</v>
      </c>
      <c r="E2304">
        <v>138.87</v>
      </c>
      <c r="F2304">
        <v>8</v>
      </c>
      <c r="G2304">
        <v>58</v>
      </c>
      <c r="H2304">
        <v>0</v>
      </c>
      <c r="I2304" t="s">
        <v>16</v>
      </c>
      <c r="J2304">
        <v>86.1</v>
      </c>
      <c r="K2304" s="1">
        <v>44286</v>
      </c>
      <c r="L2304">
        <v>13</v>
      </c>
      <c r="M2304">
        <v>0.33</v>
      </c>
      <c r="N2304">
        <f>IF(E2304="",Data_Validation!$B$1,E2304)</f>
        <v>138.87</v>
      </c>
      <c r="O2304">
        <f>IF(J2304="",Data_Validation!$B$2,J2304)</f>
        <v>86.1</v>
      </c>
      <c r="P2304">
        <f t="shared" si="315"/>
        <v>1</v>
      </c>
      <c r="Q2304" s="2">
        <f>CustomerData[[#This Row],[avg_order_value_clean]]*CustomerData[[#This Row],[total_orders]]</f>
        <v>1110.96</v>
      </c>
      <c r="R2304" s="2" t="str">
        <f t="shared" si="323"/>
        <v>At Risk</v>
      </c>
      <c r="S2304" s="2" t="str">
        <f t="shared" si="316"/>
        <v>Medium Risk</v>
      </c>
      <c r="T2304" s="2" t="str">
        <f t="shared" si="317"/>
        <v>Under 25</v>
      </c>
      <c r="U2304" s="1">
        <f t="shared" ca="1" si="318"/>
        <v>1975</v>
      </c>
      <c r="V2304" s="2" t="str">
        <f t="shared" si="319"/>
        <v>Low Loyalty</v>
      </c>
      <c r="W2304" s="2" t="str">
        <f t="shared" si="320"/>
        <v>Legitimate</v>
      </c>
      <c r="X2304" s="2" t="str">
        <f>IF(Q2304&lt;Data_Validation!$B$8,"Low Value",IF(Q2304&lt;Data_Validation!$B$9,"Medium Value","High Value"))</f>
        <v>Low Value</v>
      </c>
      <c r="Y2304" s="2" t="str">
        <f t="shared" si="321"/>
        <v>Stable</v>
      </c>
      <c r="Z2304" s="2" t="str">
        <f t="shared" si="322"/>
        <v>Check Data</v>
      </c>
    </row>
    <row r="2305" spans="1:26" x14ac:dyDescent="0.3">
      <c r="A2305" t="s">
        <v>2044</v>
      </c>
      <c r="B2305">
        <v>31</v>
      </c>
      <c r="C2305" t="s">
        <v>21</v>
      </c>
      <c r="D2305" t="s">
        <v>22</v>
      </c>
      <c r="E2305">
        <v>31.52</v>
      </c>
      <c r="F2305">
        <v>7</v>
      </c>
      <c r="G2305">
        <v>16</v>
      </c>
      <c r="H2305">
        <v>0</v>
      </c>
      <c r="I2305" t="s">
        <v>16</v>
      </c>
      <c r="J2305">
        <v>94.4</v>
      </c>
      <c r="K2305" s="1">
        <v>44339</v>
      </c>
      <c r="L2305">
        <v>72</v>
      </c>
      <c r="M2305">
        <v>0.22</v>
      </c>
      <c r="N2305">
        <f>IF(E2305="",Data_Validation!$B$1,E2305)</f>
        <v>31.52</v>
      </c>
      <c r="O2305">
        <f>IF(J2305="",Data_Validation!$B$2,J2305)</f>
        <v>94.4</v>
      </c>
      <c r="P2305">
        <f t="shared" si="315"/>
        <v>2</v>
      </c>
      <c r="Q2305" s="2">
        <f>CustomerData[[#This Row],[avg_order_value_clean]]*CustomerData[[#This Row],[total_orders]]</f>
        <v>220.64</v>
      </c>
      <c r="R2305" s="2" t="str">
        <f t="shared" si="323"/>
        <v>Active</v>
      </c>
      <c r="S2305" s="2" t="str">
        <f t="shared" si="316"/>
        <v>Medium Risk</v>
      </c>
      <c r="T2305" s="2" t="str">
        <f t="shared" si="317"/>
        <v>25-34</v>
      </c>
      <c r="U2305" s="1">
        <f t="shared" ca="1" si="318"/>
        <v>1922</v>
      </c>
      <c r="V2305" s="2" t="str">
        <f t="shared" si="319"/>
        <v>High Loyalty</v>
      </c>
      <c r="W2305" s="2" t="str">
        <f t="shared" si="320"/>
        <v>Legitimate</v>
      </c>
      <c r="X2305" s="2" t="str">
        <f>IF(Q2305&lt;Data_Validation!$B$8,"Low Value",IF(Q2305&lt;Data_Validation!$B$9,"Medium Value","High Value"))</f>
        <v>Low Value</v>
      </c>
      <c r="Y2305" s="2" t="str">
        <f t="shared" si="321"/>
        <v>Stable</v>
      </c>
      <c r="Z2305" s="2" t="str">
        <f t="shared" si="322"/>
        <v>Check Data</v>
      </c>
    </row>
    <row r="2306" spans="1:26" x14ac:dyDescent="0.3">
      <c r="A2306" t="s">
        <v>2045</v>
      </c>
      <c r="B2306">
        <v>72</v>
      </c>
      <c r="C2306" t="s">
        <v>21</v>
      </c>
      <c r="D2306" t="s">
        <v>37</v>
      </c>
      <c r="E2306">
        <v>176.29</v>
      </c>
      <c r="F2306">
        <v>11</v>
      </c>
      <c r="G2306">
        <v>303</v>
      </c>
      <c r="H2306">
        <v>0</v>
      </c>
      <c r="I2306" t="s">
        <v>16</v>
      </c>
      <c r="J2306">
        <v>68.8</v>
      </c>
      <c r="K2306" s="1">
        <v>44604</v>
      </c>
      <c r="L2306">
        <v>24</v>
      </c>
      <c r="M2306">
        <v>0.1</v>
      </c>
      <c r="N2306">
        <f>IF(E2306="",Data_Validation!$B$1,E2306)</f>
        <v>176.29</v>
      </c>
      <c r="O2306">
        <f>IF(J2306="",Data_Validation!$B$2,J2306)</f>
        <v>68.8</v>
      </c>
      <c r="P2306">
        <f t="shared" ref="P2306:P2369" si="324">COUNTIF($A$2:$A$5001,A2306)</f>
        <v>1</v>
      </c>
      <c r="Q2306" s="2">
        <f>CustomerData[[#This Row],[avg_order_value_clean]]*CustomerData[[#This Row],[total_orders]]</f>
        <v>1939.1899999999998</v>
      </c>
      <c r="R2306" s="2" t="str">
        <f t="shared" si="323"/>
        <v>Inactive</v>
      </c>
      <c r="S2306" s="2" t="str">
        <f t="shared" ref="S2306:S2369" si="325">IF(M2306&lt;0.2,"Low Risk",IF(M2306&lt;0.5,"Medium Risk","High Risk"))</f>
        <v>Low Risk</v>
      </c>
      <c r="T2306" s="2" t="str">
        <f t="shared" ref="T2306:T2369" si="326">IF(B2306&lt;25,"Under 25",IF(B2306&lt;35,"25-34",IF(B2306&lt;45,"35-44",IF(B2306&lt;55,"45-54","55+"))))</f>
        <v>55+</v>
      </c>
      <c r="U2306" s="1">
        <f t="shared" ref="U2306:U2369" ca="1" si="327">TODAY()-K2306</f>
        <v>1657</v>
      </c>
      <c r="V2306" s="2" t="str">
        <f t="shared" ref="V2306:V2369" si="328">IF(L2306&lt;40,"Low Loyalty",IF(L2306&lt;70,"Medium Loyalty","High Loyalty"))</f>
        <v>Low Loyalty</v>
      </c>
      <c r="W2306" s="2" t="str">
        <f t="shared" ref="W2306:W2369" si="329">IF(H2306=1,"Fraudulent","Legitimate")</f>
        <v>Legitimate</v>
      </c>
      <c r="X2306" s="2" t="str">
        <f>IF(Q2306&lt;Data_Validation!$B$8,"Low Value",IF(Q2306&lt;Data_Validation!$B$9,"Medium Value","High Value"))</f>
        <v>High Value</v>
      </c>
      <c r="Y2306" s="2" t="str">
        <f t="shared" ref="Y2306:Y2369" si="330">IF(AND(X2306="High Value",S2306="High Risk"),"Critical - Retain",IF(AND(X2306="High Value",S2306&lt;&gt;"High Risk"),"High Value - Maintain",IF(AND(X2306&lt;&gt;"High Value",S2306="High Risk"),"At Risk - Develop","Stable")))</f>
        <v>High Value - Maintain</v>
      </c>
      <c r="Z2306" s="2" t="str">
        <f t="shared" ref="Z2306:Z2369" si="331">IF(OR(B2306&lt;18,F2306&lt;0,N2306&lt;0,O2306&lt;0,O2306&gt;1,M2306&lt;0,M2306&gt;1),"Check Data","Valid")</f>
        <v>Check Data</v>
      </c>
    </row>
    <row r="2307" spans="1:26" x14ac:dyDescent="0.3">
      <c r="A2307" t="s">
        <v>2046</v>
      </c>
      <c r="B2307">
        <v>29</v>
      </c>
      <c r="C2307" t="s">
        <v>14</v>
      </c>
      <c r="D2307" t="s">
        <v>28</v>
      </c>
      <c r="E2307">
        <v>101.94</v>
      </c>
      <c r="F2307">
        <v>12</v>
      </c>
      <c r="G2307">
        <v>54</v>
      </c>
      <c r="H2307">
        <v>0</v>
      </c>
      <c r="I2307" t="s">
        <v>40</v>
      </c>
      <c r="J2307">
        <v>14.6</v>
      </c>
      <c r="K2307" s="1">
        <v>45041</v>
      </c>
      <c r="L2307">
        <v>69</v>
      </c>
      <c r="M2307">
        <v>0.15</v>
      </c>
      <c r="N2307">
        <f>IF(E2307="",Data_Validation!$B$1,E2307)</f>
        <v>101.94</v>
      </c>
      <c r="O2307">
        <f>IF(J2307="",Data_Validation!$B$2,J2307)</f>
        <v>14.6</v>
      </c>
      <c r="P2307">
        <f t="shared" si="324"/>
        <v>1</v>
      </c>
      <c r="Q2307" s="2">
        <f>CustomerData[[#This Row],[avg_order_value_clean]]*CustomerData[[#This Row],[total_orders]]</f>
        <v>1223.28</v>
      </c>
      <c r="R2307" s="2" t="str">
        <f t="shared" ref="R2307:R2370" si="332">IF(G2307&lt;=30,"Active",IF(G2307&lt;=90,"At Risk","Inactive"))</f>
        <v>At Risk</v>
      </c>
      <c r="S2307" s="2" t="str">
        <f t="shared" si="325"/>
        <v>Low Risk</v>
      </c>
      <c r="T2307" s="2" t="str">
        <f t="shared" si="326"/>
        <v>25-34</v>
      </c>
      <c r="U2307" s="1">
        <f t="shared" ca="1" si="327"/>
        <v>1220</v>
      </c>
      <c r="V2307" s="2" t="str">
        <f t="shared" si="328"/>
        <v>Medium Loyalty</v>
      </c>
      <c r="W2307" s="2" t="str">
        <f t="shared" si="329"/>
        <v>Legitimate</v>
      </c>
      <c r="X2307" s="2" t="str">
        <f>IF(Q2307&lt;Data_Validation!$B$8,"Low Value",IF(Q2307&lt;Data_Validation!$B$9,"Medium Value","High Value"))</f>
        <v>Low Value</v>
      </c>
      <c r="Y2307" s="2" t="str">
        <f t="shared" si="330"/>
        <v>Stable</v>
      </c>
      <c r="Z2307" s="2" t="str">
        <f t="shared" si="331"/>
        <v>Check Data</v>
      </c>
    </row>
    <row r="2308" spans="1:26" x14ac:dyDescent="0.3">
      <c r="A2308" t="s">
        <v>2047</v>
      </c>
      <c r="B2308">
        <v>52</v>
      </c>
      <c r="C2308" t="s">
        <v>21</v>
      </c>
      <c r="D2308" t="s">
        <v>35</v>
      </c>
      <c r="E2308">
        <v>114.73</v>
      </c>
      <c r="F2308">
        <v>10</v>
      </c>
      <c r="G2308">
        <v>136</v>
      </c>
      <c r="H2308">
        <v>0</v>
      </c>
      <c r="I2308" t="s">
        <v>40</v>
      </c>
      <c r="J2308">
        <v>46.8</v>
      </c>
      <c r="K2308" s="1">
        <v>45502</v>
      </c>
      <c r="L2308">
        <v>7</v>
      </c>
      <c r="M2308">
        <v>0.27</v>
      </c>
      <c r="N2308">
        <f>IF(E2308="",Data_Validation!$B$1,E2308)</f>
        <v>114.73</v>
      </c>
      <c r="O2308">
        <f>IF(J2308="",Data_Validation!$B$2,J2308)</f>
        <v>46.8</v>
      </c>
      <c r="P2308">
        <f t="shared" si="324"/>
        <v>1</v>
      </c>
      <c r="Q2308" s="2">
        <f>CustomerData[[#This Row],[avg_order_value_clean]]*CustomerData[[#This Row],[total_orders]]</f>
        <v>1147.3</v>
      </c>
      <c r="R2308" s="2" t="str">
        <f t="shared" si="332"/>
        <v>Inactive</v>
      </c>
      <c r="S2308" s="2" t="str">
        <f t="shared" si="325"/>
        <v>Medium Risk</v>
      </c>
      <c r="T2308" s="2" t="str">
        <f t="shared" si="326"/>
        <v>45-54</v>
      </c>
      <c r="U2308" s="1">
        <f t="shared" ca="1" si="327"/>
        <v>759</v>
      </c>
      <c r="V2308" s="2" t="str">
        <f t="shared" si="328"/>
        <v>Low Loyalty</v>
      </c>
      <c r="W2308" s="2" t="str">
        <f t="shared" si="329"/>
        <v>Legitimate</v>
      </c>
      <c r="X2308" s="2" t="str">
        <f>IF(Q2308&lt;Data_Validation!$B$8,"Low Value",IF(Q2308&lt;Data_Validation!$B$9,"Medium Value","High Value"))</f>
        <v>Low Value</v>
      </c>
      <c r="Y2308" s="2" t="str">
        <f t="shared" si="330"/>
        <v>Stable</v>
      </c>
      <c r="Z2308" s="2" t="str">
        <f t="shared" si="331"/>
        <v>Check Data</v>
      </c>
    </row>
    <row r="2309" spans="1:26" x14ac:dyDescent="0.3">
      <c r="A2309" t="s">
        <v>2048</v>
      </c>
      <c r="B2309">
        <v>22</v>
      </c>
      <c r="C2309" t="s">
        <v>21</v>
      </c>
      <c r="D2309" t="s">
        <v>28</v>
      </c>
      <c r="E2309">
        <v>70.75</v>
      </c>
      <c r="F2309">
        <v>18</v>
      </c>
      <c r="G2309">
        <v>76</v>
      </c>
      <c r="H2309">
        <v>0</v>
      </c>
      <c r="I2309" t="s">
        <v>23</v>
      </c>
      <c r="J2309">
        <v>46.4</v>
      </c>
      <c r="K2309" s="1">
        <v>44228</v>
      </c>
      <c r="L2309">
        <v>51</v>
      </c>
      <c r="M2309">
        <v>0.21</v>
      </c>
      <c r="N2309">
        <f>IF(E2309="",Data_Validation!$B$1,E2309)</f>
        <v>70.75</v>
      </c>
      <c r="O2309">
        <f>IF(J2309="",Data_Validation!$B$2,J2309)</f>
        <v>46.4</v>
      </c>
      <c r="P2309">
        <f t="shared" si="324"/>
        <v>2</v>
      </c>
      <c r="Q2309" s="2">
        <f>CustomerData[[#This Row],[avg_order_value_clean]]*CustomerData[[#This Row],[total_orders]]</f>
        <v>1273.5</v>
      </c>
      <c r="R2309" s="2" t="str">
        <f t="shared" si="332"/>
        <v>At Risk</v>
      </c>
      <c r="S2309" s="2" t="str">
        <f t="shared" si="325"/>
        <v>Medium Risk</v>
      </c>
      <c r="T2309" s="2" t="str">
        <f t="shared" si="326"/>
        <v>Under 25</v>
      </c>
      <c r="U2309" s="1">
        <f t="shared" ca="1" si="327"/>
        <v>2033</v>
      </c>
      <c r="V2309" s="2" t="str">
        <f t="shared" si="328"/>
        <v>Medium Loyalty</v>
      </c>
      <c r="W2309" s="2" t="str">
        <f t="shared" si="329"/>
        <v>Legitimate</v>
      </c>
      <c r="X2309" s="2" t="str">
        <f>IF(Q2309&lt;Data_Validation!$B$8,"Low Value",IF(Q2309&lt;Data_Validation!$B$9,"Medium Value","High Value"))</f>
        <v>Low Value</v>
      </c>
      <c r="Y2309" s="2" t="str">
        <f t="shared" si="330"/>
        <v>Stable</v>
      </c>
      <c r="Z2309" s="2" t="str">
        <f t="shared" si="331"/>
        <v>Check Data</v>
      </c>
    </row>
    <row r="2310" spans="1:26" x14ac:dyDescent="0.3">
      <c r="A2310" t="s">
        <v>342</v>
      </c>
      <c r="B2310">
        <v>34</v>
      </c>
      <c r="C2310" t="s">
        <v>14</v>
      </c>
      <c r="D2310" t="s">
        <v>50</v>
      </c>
      <c r="E2310">
        <v>53.27</v>
      </c>
      <c r="F2310">
        <v>8</v>
      </c>
      <c r="G2310">
        <v>269</v>
      </c>
      <c r="H2310">
        <v>0</v>
      </c>
      <c r="I2310" t="s">
        <v>29</v>
      </c>
      <c r="J2310">
        <v>83</v>
      </c>
      <c r="K2310" s="1">
        <v>44322</v>
      </c>
      <c r="L2310">
        <v>54</v>
      </c>
      <c r="M2310">
        <v>0.39</v>
      </c>
      <c r="N2310">
        <f>IF(E2310="",Data_Validation!$B$1,E2310)</f>
        <v>53.27</v>
      </c>
      <c r="O2310">
        <f>IF(J2310="",Data_Validation!$B$2,J2310)</f>
        <v>83</v>
      </c>
      <c r="P2310">
        <f t="shared" si="324"/>
        <v>2</v>
      </c>
      <c r="Q2310" s="2">
        <f>CustomerData[[#This Row],[avg_order_value_clean]]*CustomerData[[#This Row],[total_orders]]</f>
        <v>426.16</v>
      </c>
      <c r="R2310" s="2" t="str">
        <f t="shared" si="332"/>
        <v>Inactive</v>
      </c>
      <c r="S2310" s="2" t="str">
        <f t="shared" si="325"/>
        <v>Medium Risk</v>
      </c>
      <c r="T2310" s="2" t="str">
        <f t="shared" si="326"/>
        <v>25-34</v>
      </c>
      <c r="U2310" s="1">
        <f t="shared" ca="1" si="327"/>
        <v>1939</v>
      </c>
      <c r="V2310" s="2" t="str">
        <f t="shared" si="328"/>
        <v>Medium Loyalty</v>
      </c>
      <c r="W2310" s="2" t="str">
        <f t="shared" si="329"/>
        <v>Legitimate</v>
      </c>
      <c r="X2310" s="2" t="str">
        <f>IF(Q2310&lt;Data_Validation!$B$8,"Low Value",IF(Q2310&lt;Data_Validation!$B$9,"Medium Value","High Value"))</f>
        <v>Low Value</v>
      </c>
      <c r="Y2310" s="2" t="str">
        <f t="shared" si="330"/>
        <v>Stable</v>
      </c>
      <c r="Z2310" s="2" t="str">
        <f t="shared" si="331"/>
        <v>Check Data</v>
      </c>
    </row>
    <row r="2311" spans="1:26" x14ac:dyDescent="0.3">
      <c r="A2311" t="s">
        <v>2049</v>
      </c>
      <c r="B2311">
        <v>75</v>
      </c>
      <c r="C2311" t="s">
        <v>14</v>
      </c>
      <c r="D2311" t="s">
        <v>28</v>
      </c>
      <c r="E2311">
        <v>140.02000000000001</v>
      </c>
      <c r="F2311">
        <v>10</v>
      </c>
      <c r="G2311">
        <v>179</v>
      </c>
      <c r="H2311">
        <v>0</v>
      </c>
      <c r="I2311" t="s">
        <v>29</v>
      </c>
      <c r="J2311">
        <v>46.1</v>
      </c>
      <c r="K2311" s="1">
        <v>44300</v>
      </c>
      <c r="L2311">
        <v>51</v>
      </c>
      <c r="M2311">
        <v>0.27</v>
      </c>
      <c r="N2311">
        <f>IF(E2311="",Data_Validation!$B$1,E2311)</f>
        <v>140.02000000000001</v>
      </c>
      <c r="O2311">
        <f>IF(J2311="",Data_Validation!$B$2,J2311)</f>
        <v>46.1</v>
      </c>
      <c r="P2311">
        <f t="shared" si="324"/>
        <v>1</v>
      </c>
      <c r="Q2311" s="2">
        <f>CustomerData[[#This Row],[avg_order_value_clean]]*CustomerData[[#This Row],[total_orders]]</f>
        <v>1400.2</v>
      </c>
      <c r="R2311" s="2" t="str">
        <f t="shared" si="332"/>
        <v>Inactive</v>
      </c>
      <c r="S2311" s="2" t="str">
        <f t="shared" si="325"/>
        <v>Medium Risk</v>
      </c>
      <c r="T2311" s="2" t="str">
        <f t="shared" si="326"/>
        <v>55+</v>
      </c>
      <c r="U2311" s="1">
        <f t="shared" ca="1" si="327"/>
        <v>1961</v>
      </c>
      <c r="V2311" s="2" t="str">
        <f t="shared" si="328"/>
        <v>Medium Loyalty</v>
      </c>
      <c r="W2311" s="2" t="str">
        <f t="shared" si="329"/>
        <v>Legitimate</v>
      </c>
      <c r="X2311" s="2" t="str">
        <f>IF(Q2311&lt;Data_Validation!$B$8,"Low Value",IF(Q2311&lt;Data_Validation!$B$9,"Medium Value","High Value"))</f>
        <v>Low Value</v>
      </c>
      <c r="Y2311" s="2" t="str">
        <f t="shared" si="330"/>
        <v>Stable</v>
      </c>
      <c r="Z2311" s="2" t="str">
        <f t="shared" si="331"/>
        <v>Check Data</v>
      </c>
    </row>
    <row r="2312" spans="1:26" x14ac:dyDescent="0.3">
      <c r="A2312" t="s">
        <v>2050</v>
      </c>
      <c r="B2312">
        <v>59</v>
      </c>
      <c r="C2312" t="s">
        <v>21</v>
      </c>
      <c r="D2312" t="s">
        <v>22</v>
      </c>
      <c r="E2312">
        <v>149.22</v>
      </c>
      <c r="F2312">
        <v>10</v>
      </c>
      <c r="G2312">
        <v>84</v>
      </c>
      <c r="H2312">
        <v>0</v>
      </c>
      <c r="I2312" t="s">
        <v>40</v>
      </c>
      <c r="J2312">
        <v>33.299999999999997</v>
      </c>
      <c r="K2312" s="1">
        <v>44292</v>
      </c>
      <c r="L2312">
        <v>27</v>
      </c>
      <c r="M2312">
        <v>0.13</v>
      </c>
      <c r="N2312">
        <f>IF(E2312="",Data_Validation!$B$1,E2312)</f>
        <v>149.22</v>
      </c>
      <c r="O2312">
        <f>IF(J2312="",Data_Validation!$B$2,J2312)</f>
        <v>33.299999999999997</v>
      </c>
      <c r="P2312">
        <f t="shared" si="324"/>
        <v>1</v>
      </c>
      <c r="Q2312" s="2">
        <f>CustomerData[[#This Row],[avg_order_value_clean]]*CustomerData[[#This Row],[total_orders]]</f>
        <v>1492.2</v>
      </c>
      <c r="R2312" s="2" t="str">
        <f t="shared" si="332"/>
        <v>At Risk</v>
      </c>
      <c r="S2312" s="2" t="str">
        <f t="shared" si="325"/>
        <v>Low Risk</v>
      </c>
      <c r="T2312" s="2" t="str">
        <f t="shared" si="326"/>
        <v>55+</v>
      </c>
      <c r="U2312" s="1">
        <f t="shared" ca="1" si="327"/>
        <v>1969</v>
      </c>
      <c r="V2312" s="2" t="str">
        <f t="shared" si="328"/>
        <v>Low Loyalty</v>
      </c>
      <c r="W2312" s="2" t="str">
        <f t="shared" si="329"/>
        <v>Legitimate</v>
      </c>
      <c r="X2312" s="2" t="str">
        <f>IF(Q2312&lt;Data_Validation!$B$8,"Low Value",IF(Q2312&lt;Data_Validation!$B$9,"Medium Value","High Value"))</f>
        <v>Low Value</v>
      </c>
      <c r="Y2312" s="2" t="str">
        <f t="shared" si="330"/>
        <v>Stable</v>
      </c>
      <c r="Z2312" s="2" t="str">
        <f t="shared" si="331"/>
        <v>Check Data</v>
      </c>
    </row>
    <row r="2313" spans="1:26" x14ac:dyDescent="0.3">
      <c r="A2313" t="s">
        <v>2051</v>
      </c>
      <c r="B2313">
        <v>49</v>
      </c>
      <c r="C2313" t="s">
        <v>14</v>
      </c>
      <c r="D2313" t="s">
        <v>18</v>
      </c>
      <c r="E2313">
        <v>72.66</v>
      </c>
      <c r="F2313">
        <v>15</v>
      </c>
      <c r="G2313">
        <v>299</v>
      </c>
      <c r="H2313">
        <v>0</v>
      </c>
      <c r="I2313" t="s">
        <v>23</v>
      </c>
      <c r="J2313">
        <v>61.1</v>
      </c>
      <c r="K2313" s="1">
        <v>44180</v>
      </c>
      <c r="L2313">
        <v>12</v>
      </c>
      <c r="M2313">
        <v>0.7</v>
      </c>
      <c r="N2313">
        <f>IF(E2313="",Data_Validation!$B$1,E2313)</f>
        <v>72.66</v>
      </c>
      <c r="O2313">
        <f>IF(J2313="",Data_Validation!$B$2,J2313)</f>
        <v>61.1</v>
      </c>
      <c r="P2313">
        <f t="shared" si="324"/>
        <v>1</v>
      </c>
      <c r="Q2313" s="2">
        <f>CustomerData[[#This Row],[avg_order_value_clean]]*CustomerData[[#This Row],[total_orders]]</f>
        <v>1089.8999999999999</v>
      </c>
      <c r="R2313" s="2" t="str">
        <f t="shared" si="332"/>
        <v>Inactive</v>
      </c>
      <c r="S2313" s="2" t="str">
        <f t="shared" si="325"/>
        <v>High Risk</v>
      </c>
      <c r="T2313" s="2" t="str">
        <f t="shared" si="326"/>
        <v>45-54</v>
      </c>
      <c r="U2313" s="1">
        <f t="shared" ca="1" si="327"/>
        <v>2081</v>
      </c>
      <c r="V2313" s="2" t="str">
        <f t="shared" si="328"/>
        <v>Low Loyalty</v>
      </c>
      <c r="W2313" s="2" t="str">
        <f t="shared" si="329"/>
        <v>Legitimate</v>
      </c>
      <c r="X2313" s="2" t="str">
        <f>IF(Q2313&lt;Data_Validation!$B$8,"Low Value",IF(Q2313&lt;Data_Validation!$B$9,"Medium Value","High Value"))</f>
        <v>Low Value</v>
      </c>
      <c r="Y2313" s="2" t="str">
        <f t="shared" si="330"/>
        <v>At Risk - Develop</v>
      </c>
      <c r="Z2313" s="2" t="str">
        <f t="shared" si="331"/>
        <v>Check Data</v>
      </c>
    </row>
    <row r="2314" spans="1:26" x14ac:dyDescent="0.3">
      <c r="A2314" t="s">
        <v>551</v>
      </c>
      <c r="B2314">
        <v>27</v>
      </c>
      <c r="C2314" t="s">
        <v>21</v>
      </c>
      <c r="D2314" t="s">
        <v>50</v>
      </c>
      <c r="E2314">
        <v>68.180000000000007</v>
      </c>
      <c r="F2314">
        <v>8</v>
      </c>
      <c r="G2314">
        <v>138</v>
      </c>
      <c r="H2314">
        <v>0</v>
      </c>
      <c r="I2314" t="s">
        <v>19</v>
      </c>
      <c r="J2314">
        <v>64.7</v>
      </c>
      <c r="K2314" s="1">
        <v>45090</v>
      </c>
      <c r="L2314">
        <v>41</v>
      </c>
      <c r="M2314">
        <v>0.43</v>
      </c>
      <c r="N2314">
        <f>IF(E2314="",Data_Validation!$B$1,E2314)</f>
        <v>68.180000000000007</v>
      </c>
      <c r="O2314">
        <f>IF(J2314="",Data_Validation!$B$2,J2314)</f>
        <v>64.7</v>
      </c>
      <c r="P2314">
        <f t="shared" si="324"/>
        <v>2</v>
      </c>
      <c r="Q2314" s="2">
        <f>CustomerData[[#This Row],[avg_order_value_clean]]*CustomerData[[#This Row],[total_orders]]</f>
        <v>545.44000000000005</v>
      </c>
      <c r="R2314" s="2" t="str">
        <f t="shared" si="332"/>
        <v>Inactive</v>
      </c>
      <c r="S2314" s="2" t="str">
        <f t="shared" si="325"/>
        <v>Medium Risk</v>
      </c>
      <c r="T2314" s="2" t="str">
        <f t="shared" si="326"/>
        <v>25-34</v>
      </c>
      <c r="U2314" s="1">
        <f t="shared" ca="1" si="327"/>
        <v>1171</v>
      </c>
      <c r="V2314" s="2" t="str">
        <f t="shared" si="328"/>
        <v>Medium Loyalty</v>
      </c>
      <c r="W2314" s="2" t="str">
        <f t="shared" si="329"/>
        <v>Legitimate</v>
      </c>
      <c r="X2314" s="2" t="str">
        <f>IF(Q2314&lt;Data_Validation!$B$8,"Low Value",IF(Q2314&lt;Data_Validation!$B$9,"Medium Value","High Value"))</f>
        <v>Low Value</v>
      </c>
      <c r="Y2314" s="2" t="str">
        <f t="shared" si="330"/>
        <v>Stable</v>
      </c>
      <c r="Z2314" s="2" t="str">
        <f t="shared" si="331"/>
        <v>Check Data</v>
      </c>
    </row>
    <row r="2315" spans="1:26" x14ac:dyDescent="0.3">
      <c r="A2315" t="s">
        <v>2052</v>
      </c>
      <c r="B2315">
        <v>60</v>
      </c>
      <c r="C2315" t="s">
        <v>14</v>
      </c>
      <c r="D2315" t="s">
        <v>26</v>
      </c>
      <c r="E2315">
        <v>70.540000000000006</v>
      </c>
      <c r="F2315">
        <v>8</v>
      </c>
      <c r="G2315">
        <v>306</v>
      </c>
      <c r="H2315">
        <v>0</v>
      </c>
      <c r="I2315" t="s">
        <v>16</v>
      </c>
      <c r="J2315">
        <v>81</v>
      </c>
      <c r="K2315" s="1">
        <v>45036</v>
      </c>
      <c r="L2315">
        <v>89</v>
      </c>
      <c r="M2315">
        <v>0.19</v>
      </c>
      <c r="N2315">
        <f>IF(E2315="",Data_Validation!$B$1,E2315)</f>
        <v>70.540000000000006</v>
      </c>
      <c r="O2315">
        <f>IF(J2315="",Data_Validation!$B$2,J2315)</f>
        <v>81</v>
      </c>
      <c r="P2315">
        <f t="shared" si="324"/>
        <v>1</v>
      </c>
      <c r="Q2315" s="2">
        <f>CustomerData[[#This Row],[avg_order_value_clean]]*CustomerData[[#This Row],[total_orders]]</f>
        <v>564.32000000000005</v>
      </c>
      <c r="R2315" s="2" t="str">
        <f t="shared" si="332"/>
        <v>Inactive</v>
      </c>
      <c r="S2315" s="2" t="str">
        <f t="shared" si="325"/>
        <v>Low Risk</v>
      </c>
      <c r="T2315" s="2" t="str">
        <f t="shared" si="326"/>
        <v>55+</v>
      </c>
      <c r="U2315" s="1">
        <f t="shared" ca="1" si="327"/>
        <v>1225</v>
      </c>
      <c r="V2315" s="2" t="str">
        <f t="shared" si="328"/>
        <v>High Loyalty</v>
      </c>
      <c r="W2315" s="2" t="str">
        <f t="shared" si="329"/>
        <v>Legitimate</v>
      </c>
      <c r="X2315" s="2" t="str">
        <f>IF(Q2315&lt;Data_Validation!$B$8,"Low Value",IF(Q2315&lt;Data_Validation!$B$9,"Medium Value","High Value"))</f>
        <v>Low Value</v>
      </c>
      <c r="Y2315" s="2" t="str">
        <f t="shared" si="330"/>
        <v>Stable</v>
      </c>
      <c r="Z2315" s="2" t="str">
        <f t="shared" si="331"/>
        <v>Check Data</v>
      </c>
    </row>
    <row r="2316" spans="1:26" x14ac:dyDescent="0.3">
      <c r="A2316" t="s">
        <v>2053</v>
      </c>
      <c r="B2316">
        <v>34</v>
      </c>
      <c r="C2316" t="s">
        <v>14</v>
      </c>
      <c r="D2316" t="s">
        <v>15</v>
      </c>
      <c r="E2316">
        <v>30.73</v>
      </c>
      <c r="F2316">
        <v>5</v>
      </c>
      <c r="G2316">
        <v>169</v>
      </c>
      <c r="H2316">
        <v>0</v>
      </c>
      <c r="I2316" t="s">
        <v>29</v>
      </c>
      <c r="K2316" s="1">
        <v>45359</v>
      </c>
      <c r="L2316">
        <v>33</v>
      </c>
      <c r="M2316">
        <v>0.14000000000000001</v>
      </c>
      <c r="N2316">
        <f>IF(E2316="",Data_Validation!$B$1,E2316)</f>
        <v>30.73</v>
      </c>
      <c r="O2316">
        <f>IF(J2316="",Data_Validation!$B$2,J2316)</f>
        <v>250</v>
      </c>
      <c r="P2316">
        <f t="shared" si="324"/>
        <v>1</v>
      </c>
      <c r="Q2316" s="2">
        <f>CustomerData[[#This Row],[avg_order_value_clean]]*CustomerData[[#This Row],[total_orders]]</f>
        <v>153.65</v>
      </c>
      <c r="R2316" s="2" t="str">
        <f t="shared" si="332"/>
        <v>Inactive</v>
      </c>
      <c r="S2316" s="2" t="str">
        <f t="shared" si="325"/>
        <v>Low Risk</v>
      </c>
      <c r="T2316" s="2" t="str">
        <f t="shared" si="326"/>
        <v>25-34</v>
      </c>
      <c r="U2316" s="1">
        <f t="shared" ca="1" si="327"/>
        <v>902</v>
      </c>
      <c r="V2316" s="2" t="str">
        <f t="shared" si="328"/>
        <v>Low Loyalty</v>
      </c>
      <c r="W2316" s="2" t="str">
        <f t="shared" si="329"/>
        <v>Legitimate</v>
      </c>
      <c r="X2316" s="2" t="str">
        <f>IF(Q2316&lt;Data_Validation!$B$8,"Low Value",IF(Q2316&lt;Data_Validation!$B$9,"Medium Value","High Value"))</f>
        <v>Low Value</v>
      </c>
      <c r="Y2316" s="2" t="str">
        <f t="shared" si="330"/>
        <v>Stable</v>
      </c>
      <c r="Z2316" s="2" t="str">
        <f t="shared" si="331"/>
        <v>Check Data</v>
      </c>
    </row>
    <row r="2317" spans="1:26" x14ac:dyDescent="0.3">
      <c r="A2317" t="s">
        <v>2054</v>
      </c>
      <c r="B2317">
        <v>22</v>
      </c>
      <c r="C2317" t="s">
        <v>14</v>
      </c>
      <c r="D2317" t="s">
        <v>50</v>
      </c>
      <c r="E2317">
        <v>117.39</v>
      </c>
      <c r="F2317">
        <v>9</v>
      </c>
      <c r="G2317">
        <v>241</v>
      </c>
      <c r="H2317">
        <v>0</v>
      </c>
      <c r="I2317" t="s">
        <v>16</v>
      </c>
      <c r="J2317">
        <v>89</v>
      </c>
      <c r="K2317" s="1">
        <v>44805</v>
      </c>
      <c r="L2317">
        <v>79</v>
      </c>
      <c r="M2317">
        <v>0.48</v>
      </c>
      <c r="N2317">
        <f>IF(E2317="",Data_Validation!$B$1,E2317)</f>
        <v>117.39</v>
      </c>
      <c r="O2317">
        <f>IF(J2317="",Data_Validation!$B$2,J2317)</f>
        <v>89</v>
      </c>
      <c r="P2317">
        <f t="shared" si="324"/>
        <v>1</v>
      </c>
      <c r="Q2317" s="2">
        <f>CustomerData[[#This Row],[avg_order_value_clean]]*CustomerData[[#This Row],[total_orders]]</f>
        <v>1056.51</v>
      </c>
      <c r="R2317" s="2" t="str">
        <f t="shared" si="332"/>
        <v>Inactive</v>
      </c>
      <c r="S2317" s="2" t="str">
        <f t="shared" si="325"/>
        <v>Medium Risk</v>
      </c>
      <c r="T2317" s="2" t="str">
        <f t="shared" si="326"/>
        <v>Under 25</v>
      </c>
      <c r="U2317" s="1">
        <f t="shared" ca="1" si="327"/>
        <v>1456</v>
      </c>
      <c r="V2317" s="2" t="str">
        <f t="shared" si="328"/>
        <v>High Loyalty</v>
      </c>
      <c r="W2317" s="2" t="str">
        <f t="shared" si="329"/>
        <v>Legitimate</v>
      </c>
      <c r="X2317" s="2" t="str">
        <f>IF(Q2317&lt;Data_Validation!$B$8,"Low Value",IF(Q2317&lt;Data_Validation!$B$9,"Medium Value","High Value"))</f>
        <v>Low Value</v>
      </c>
      <c r="Y2317" s="2" t="str">
        <f t="shared" si="330"/>
        <v>Stable</v>
      </c>
      <c r="Z2317" s="2" t="str">
        <f t="shared" si="331"/>
        <v>Check Data</v>
      </c>
    </row>
    <row r="2318" spans="1:26" x14ac:dyDescent="0.3">
      <c r="A2318" t="s">
        <v>2055</v>
      </c>
      <c r="B2318">
        <v>62</v>
      </c>
      <c r="C2318" t="s">
        <v>25</v>
      </c>
      <c r="D2318" t="s">
        <v>52</v>
      </c>
      <c r="E2318">
        <v>75.91</v>
      </c>
      <c r="F2318">
        <v>11</v>
      </c>
      <c r="G2318">
        <v>63</v>
      </c>
      <c r="H2318">
        <v>0</v>
      </c>
      <c r="I2318" t="s">
        <v>29</v>
      </c>
      <c r="J2318">
        <v>62.7</v>
      </c>
      <c r="K2318" s="1">
        <v>44075</v>
      </c>
      <c r="L2318">
        <v>31</v>
      </c>
      <c r="M2318">
        <v>0.19</v>
      </c>
      <c r="N2318">
        <f>IF(E2318="",Data_Validation!$B$1,E2318)</f>
        <v>75.91</v>
      </c>
      <c r="O2318">
        <f>IF(J2318="",Data_Validation!$B$2,J2318)</f>
        <v>62.7</v>
      </c>
      <c r="P2318">
        <f t="shared" si="324"/>
        <v>2</v>
      </c>
      <c r="Q2318" s="2">
        <f>CustomerData[[#This Row],[avg_order_value_clean]]*CustomerData[[#This Row],[total_orders]]</f>
        <v>835.01</v>
      </c>
      <c r="R2318" s="2" t="str">
        <f t="shared" si="332"/>
        <v>At Risk</v>
      </c>
      <c r="S2318" s="2" t="str">
        <f t="shared" si="325"/>
        <v>Low Risk</v>
      </c>
      <c r="T2318" s="2" t="str">
        <f t="shared" si="326"/>
        <v>55+</v>
      </c>
      <c r="U2318" s="1">
        <f t="shared" ca="1" si="327"/>
        <v>2186</v>
      </c>
      <c r="V2318" s="2" t="str">
        <f t="shared" si="328"/>
        <v>Low Loyalty</v>
      </c>
      <c r="W2318" s="2" t="str">
        <f t="shared" si="329"/>
        <v>Legitimate</v>
      </c>
      <c r="X2318" s="2" t="str">
        <f>IF(Q2318&lt;Data_Validation!$B$8,"Low Value",IF(Q2318&lt;Data_Validation!$B$9,"Medium Value","High Value"))</f>
        <v>Low Value</v>
      </c>
      <c r="Y2318" s="2" t="str">
        <f t="shared" si="330"/>
        <v>Stable</v>
      </c>
      <c r="Z2318" s="2" t="str">
        <f t="shared" si="331"/>
        <v>Check Data</v>
      </c>
    </row>
    <row r="2319" spans="1:26" x14ac:dyDescent="0.3">
      <c r="A2319" t="s">
        <v>2056</v>
      </c>
      <c r="B2319">
        <v>59</v>
      </c>
      <c r="C2319" t="s">
        <v>25</v>
      </c>
      <c r="D2319" t="s">
        <v>26</v>
      </c>
      <c r="E2319">
        <v>184.92</v>
      </c>
      <c r="F2319">
        <v>8</v>
      </c>
      <c r="G2319">
        <v>239</v>
      </c>
      <c r="H2319">
        <v>0</v>
      </c>
      <c r="I2319" t="s">
        <v>19</v>
      </c>
      <c r="J2319">
        <v>52.4</v>
      </c>
      <c r="K2319" s="1">
        <v>45119</v>
      </c>
      <c r="L2319">
        <v>11</v>
      </c>
      <c r="M2319">
        <v>0.3</v>
      </c>
      <c r="N2319">
        <f>IF(E2319="",Data_Validation!$B$1,E2319)</f>
        <v>184.92</v>
      </c>
      <c r="O2319">
        <f>IF(J2319="",Data_Validation!$B$2,J2319)</f>
        <v>52.4</v>
      </c>
      <c r="P2319">
        <f t="shared" si="324"/>
        <v>1</v>
      </c>
      <c r="Q2319" s="2">
        <f>CustomerData[[#This Row],[avg_order_value_clean]]*CustomerData[[#This Row],[total_orders]]</f>
        <v>1479.36</v>
      </c>
      <c r="R2319" s="2" t="str">
        <f t="shared" si="332"/>
        <v>Inactive</v>
      </c>
      <c r="S2319" s="2" t="str">
        <f t="shared" si="325"/>
        <v>Medium Risk</v>
      </c>
      <c r="T2319" s="2" t="str">
        <f t="shared" si="326"/>
        <v>55+</v>
      </c>
      <c r="U2319" s="1">
        <f t="shared" ca="1" si="327"/>
        <v>1142</v>
      </c>
      <c r="V2319" s="2" t="str">
        <f t="shared" si="328"/>
        <v>Low Loyalty</v>
      </c>
      <c r="W2319" s="2" t="str">
        <f t="shared" si="329"/>
        <v>Legitimate</v>
      </c>
      <c r="X2319" s="2" t="str">
        <f>IF(Q2319&lt;Data_Validation!$B$8,"Low Value",IF(Q2319&lt;Data_Validation!$B$9,"Medium Value","High Value"))</f>
        <v>Low Value</v>
      </c>
      <c r="Y2319" s="2" t="str">
        <f t="shared" si="330"/>
        <v>Stable</v>
      </c>
      <c r="Z2319" s="2" t="str">
        <f t="shared" si="331"/>
        <v>Check Data</v>
      </c>
    </row>
    <row r="2320" spans="1:26" x14ac:dyDescent="0.3">
      <c r="A2320" t="s">
        <v>2057</v>
      </c>
      <c r="B2320">
        <v>26</v>
      </c>
      <c r="C2320" t="s">
        <v>25</v>
      </c>
      <c r="D2320" t="s">
        <v>50</v>
      </c>
      <c r="E2320">
        <v>114.9</v>
      </c>
      <c r="F2320">
        <v>12</v>
      </c>
      <c r="G2320">
        <v>94</v>
      </c>
      <c r="H2320">
        <v>0</v>
      </c>
      <c r="I2320" t="s">
        <v>29</v>
      </c>
      <c r="J2320">
        <v>80.099999999999994</v>
      </c>
      <c r="K2320" s="1">
        <v>45044</v>
      </c>
      <c r="L2320">
        <v>36</v>
      </c>
      <c r="M2320">
        <v>0.08</v>
      </c>
      <c r="N2320">
        <f>IF(E2320="",Data_Validation!$B$1,E2320)</f>
        <v>114.9</v>
      </c>
      <c r="O2320">
        <f>IF(J2320="",Data_Validation!$B$2,J2320)</f>
        <v>80.099999999999994</v>
      </c>
      <c r="P2320">
        <f t="shared" si="324"/>
        <v>1</v>
      </c>
      <c r="Q2320" s="2">
        <f>CustomerData[[#This Row],[avg_order_value_clean]]*CustomerData[[#This Row],[total_orders]]</f>
        <v>1378.8000000000002</v>
      </c>
      <c r="R2320" s="2" t="str">
        <f t="shared" si="332"/>
        <v>Inactive</v>
      </c>
      <c r="S2320" s="2" t="str">
        <f t="shared" si="325"/>
        <v>Low Risk</v>
      </c>
      <c r="T2320" s="2" t="str">
        <f t="shared" si="326"/>
        <v>25-34</v>
      </c>
      <c r="U2320" s="1">
        <f t="shared" ca="1" si="327"/>
        <v>1217</v>
      </c>
      <c r="V2320" s="2" t="str">
        <f t="shared" si="328"/>
        <v>Low Loyalty</v>
      </c>
      <c r="W2320" s="2" t="str">
        <f t="shared" si="329"/>
        <v>Legitimate</v>
      </c>
      <c r="X2320" s="2" t="str">
        <f>IF(Q2320&lt;Data_Validation!$B$8,"Low Value",IF(Q2320&lt;Data_Validation!$B$9,"Medium Value","High Value"))</f>
        <v>Low Value</v>
      </c>
      <c r="Y2320" s="2" t="str">
        <f t="shared" si="330"/>
        <v>Stable</v>
      </c>
      <c r="Z2320" s="2" t="str">
        <f t="shared" si="331"/>
        <v>Check Data</v>
      </c>
    </row>
    <row r="2321" spans="1:26" x14ac:dyDescent="0.3">
      <c r="A2321" t="s">
        <v>1896</v>
      </c>
      <c r="B2321">
        <v>66</v>
      </c>
      <c r="C2321" t="s">
        <v>14</v>
      </c>
      <c r="D2321" t="s">
        <v>52</v>
      </c>
      <c r="E2321">
        <v>104.09</v>
      </c>
      <c r="F2321">
        <v>10</v>
      </c>
      <c r="G2321">
        <v>145</v>
      </c>
      <c r="H2321">
        <v>0</v>
      </c>
      <c r="I2321" t="s">
        <v>19</v>
      </c>
      <c r="J2321">
        <v>30.7</v>
      </c>
      <c r="K2321" s="1">
        <v>44752</v>
      </c>
      <c r="L2321">
        <v>6</v>
      </c>
      <c r="M2321">
        <v>0.23</v>
      </c>
      <c r="N2321">
        <f>IF(E2321="",Data_Validation!$B$1,E2321)</f>
        <v>104.09</v>
      </c>
      <c r="O2321">
        <f>IF(J2321="",Data_Validation!$B$2,J2321)</f>
        <v>30.7</v>
      </c>
      <c r="P2321">
        <f t="shared" si="324"/>
        <v>2</v>
      </c>
      <c r="Q2321" s="2">
        <f>CustomerData[[#This Row],[avg_order_value_clean]]*CustomerData[[#This Row],[total_orders]]</f>
        <v>1040.9000000000001</v>
      </c>
      <c r="R2321" s="2" t="str">
        <f t="shared" si="332"/>
        <v>Inactive</v>
      </c>
      <c r="S2321" s="2" t="str">
        <f t="shared" si="325"/>
        <v>Medium Risk</v>
      </c>
      <c r="T2321" s="2" t="str">
        <f t="shared" si="326"/>
        <v>55+</v>
      </c>
      <c r="U2321" s="1">
        <f t="shared" ca="1" si="327"/>
        <v>1509</v>
      </c>
      <c r="V2321" s="2" t="str">
        <f t="shared" si="328"/>
        <v>Low Loyalty</v>
      </c>
      <c r="W2321" s="2" t="str">
        <f t="shared" si="329"/>
        <v>Legitimate</v>
      </c>
      <c r="X2321" s="2" t="str">
        <f>IF(Q2321&lt;Data_Validation!$B$8,"Low Value",IF(Q2321&lt;Data_Validation!$B$9,"Medium Value","High Value"))</f>
        <v>Low Value</v>
      </c>
      <c r="Y2321" s="2" t="str">
        <f t="shared" si="330"/>
        <v>Stable</v>
      </c>
      <c r="Z2321" s="2" t="str">
        <f t="shared" si="331"/>
        <v>Check Data</v>
      </c>
    </row>
    <row r="2322" spans="1:26" x14ac:dyDescent="0.3">
      <c r="A2322" t="s">
        <v>2058</v>
      </c>
      <c r="B2322">
        <v>50</v>
      </c>
      <c r="C2322" t="s">
        <v>21</v>
      </c>
      <c r="D2322" t="s">
        <v>26</v>
      </c>
      <c r="E2322">
        <v>154.71</v>
      </c>
      <c r="F2322">
        <v>10</v>
      </c>
      <c r="G2322">
        <v>48</v>
      </c>
      <c r="H2322">
        <v>0</v>
      </c>
      <c r="I2322" t="s">
        <v>29</v>
      </c>
      <c r="J2322">
        <v>75.8</v>
      </c>
      <c r="K2322" s="1">
        <v>45675</v>
      </c>
      <c r="L2322">
        <v>45</v>
      </c>
      <c r="M2322">
        <v>0.1</v>
      </c>
      <c r="N2322">
        <f>IF(E2322="",Data_Validation!$B$1,E2322)</f>
        <v>154.71</v>
      </c>
      <c r="O2322">
        <f>IF(J2322="",Data_Validation!$B$2,J2322)</f>
        <v>75.8</v>
      </c>
      <c r="P2322">
        <f t="shared" si="324"/>
        <v>1</v>
      </c>
      <c r="Q2322" s="2">
        <f>CustomerData[[#This Row],[avg_order_value_clean]]*CustomerData[[#This Row],[total_orders]]</f>
        <v>1547.1000000000001</v>
      </c>
      <c r="R2322" s="2" t="str">
        <f t="shared" si="332"/>
        <v>At Risk</v>
      </c>
      <c r="S2322" s="2" t="str">
        <f t="shared" si="325"/>
        <v>Low Risk</v>
      </c>
      <c r="T2322" s="2" t="str">
        <f t="shared" si="326"/>
        <v>45-54</v>
      </c>
      <c r="U2322" s="1">
        <f t="shared" ca="1" si="327"/>
        <v>586</v>
      </c>
      <c r="V2322" s="2" t="str">
        <f t="shared" si="328"/>
        <v>Medium Loyalty</v>
      </c>
      <c r="W2322" s="2" t="str">
        <f t="shared" si="329"/>
        <v>Legitimate</v>
      </c>
      <c r="X2322" s="2" t="str">
        <f>IF(Q2322&lt;Data_Validation!$B$8,"Low Value",IF(Q2322&lt;Data_Validation!$B$9,"Medium Value","High Value"))</f>
        <v>High Value</v>
      </c>
      <c r="Y2322" s="2" t="str">
        <f t="shared" si="330"/>
        <v>High Value - Maintain</v>
      </c>
      <c r="Z2322" s="2" t="str">
        <f t="shared" si="331"/>
        <v>Check Data</v>
      </c>
    </row>
    <row r="2323" spans="1:26" x14ac:dyDescent="0.3">
      <c r="A2323" t="s">
        <v>2059</v>
      </c>
      <c r="B2323">
        <v>53</v>
      </c>
      <c r="C2323" t="s">
        <v>14</v>
      </c>
      <c r="D2323" t="s">
        <v>37</v>
      </c>
      <c r="F2323">
        <v>12</v>
      </c>
      <c r="G2323">
        <v>144</v>
      </c>
      <c r="H2323">
        <v>0</v>
      </c>
      <c r="I2323" t="s">
        <v>40</v>
      </c>
      <c r="J2323">
        <v>50.6</v>
      </c>
      <c r="K2323" s="1">
        <v>44423</v>
      </c>
      <c r="L2323">
        <v>60</v>
      </c>
      <c r="M2323">
        <v>0.19</v>
      </c>
      <c r="N2323">
        <f>IF(E2323="",Data_Validation!$B$1,E2323)</f>
        <v>250</v>
      </c>
      <c r="O2323">
        <f>IF(J2323="",Data_Validation!$B$2,J2323)</f>
        <v>50.6</v>
      </c>
      <c r="P2323">
        <f t="shared" si="324"/>
        <v>1</v>
      </c>
      <c r="Q2323" s="2">
        <f>CustomerData[[#This Row],[avg_order_value_clean]]*CustomerData[[#This Row],[total_orders]]</f>
        <v>3000</v>
      </c>
      <c r="R2323" s="2" t="str">
        <f t="shared" si="332"/>
        <v>Inactive</v>
      </c>
      <c r="S2323" s="2" t="str">
        <f t="shared" si="325"/>
        <v>Low Risk</v>
      </c>
      <c r="T2323" s="2" t="str">
        <f t="shared" si="326"/>
        <v>45-54</v>
      </c>
      <c r="U2323" s="1">
        <f t="shared" ca="1" si="327"/>
        <v>1838</v>
      </c>
      <c r="V2323" s="2" t="str">
        <f t="shared" si="328"/>
        <v>Medium Loyalty</v>
      </c>
      <c r="W2323" s="2" t="str">
        <f t="shared" si="329"/>
        <v>Legitimate</v>
      </c>
      <c r="X2323" s="2" t="str">
        <f>IF(Q2323&lt;Data_Validation!$B$8,"Low Value",IF(Q2323&lt;Data_Validation!$B$9,"Medium Value","High Value"))</f>
        <v>High Value</v>
      </c>
      <c r="Y2323" s="2" t="str">
        <f t="shared" si="330"/>
        <v>High Value - Maintain</v>
      </c>
      <c r="Z2323" s="2" t="str">
        <f t="shared" si="331"/>
        <v>Check Data</v>
      </c>
    </row>
    <row r="2324" spans="1:26" x14ac:dyDescent="0.3">
      <c r="A2324" t="s">
        <v>2060</v>
      </c>
      <c r="B2324">
        <v>53</v>
      </c>
      <c r="C2324" t="s">
        <v>14</v>
      </c>
      <c r="D2324" t="s">
        <v>44</v>
      </c>
      <c r="E2324">
        <v>37.340000000000003</v>
      </c>
      <c r="F2324">
        <v>6</v>
      </c>
      <c r="G2324">
        <v>258</v>
      </c>
      <c r="H2324">
        <v>0</v>
      </c>
      <c r="I2324" t="s">
        <v>16</v>
      </c>
      <c r="J2324">
        <v>12.4</v>
      </c>
      <c r="K2324" s="1">
        <v>45215</v>
      </c>
      <c r="L2324">
        <v>90</v>
      </c>
      <c r="M2324">
        <v>0.31</v>
      </c>
      <c r="N2324">
        <f>IF(E2324="",Data_Validation!$B$1,E2324)</f>
        <v>37.340000000000003</v>
      </c>
      <c r="O2324">
        <f>IF(J2324="",Data_Validation!$B$2,J2324)</f>
        <v>12.4</v>
      </c>
      <c r="P2324">
        <f t="shared" si="324"/>
        <v>2</v>
      </c>
      <c r="Q2324" s="2">
        <f>CustomerData[[#This Row],[avg_order_value_clean]]*CustomerData[[#This Row],[total_orders]]</f>
        <v>224.04000000000002</v>
      </c>
      <c r="R2324" s="2" t="str">
        <f t="shared" si="332"/>
        <v>Inactive</v>
      </c>
      <c r="S2324" s="2" t="str">
        <f t="shared" si="325"/>
        <v>Medium Risk</v>
      </c>
      <c r="T2324" s="2" t="str">
        <f t="shared" si="326"/>
        <v>45-54</v>
      </c>
      <c r="U2324" s="1">
        <f t="shared" ca="1" si="327"/>
        <v>1046</v>
      </c>
      <c r="V2324" s="2" t="str">
        <f t="shared" si="328"/>
        <v>High Loyalty</v>
      </c>
      <c r="W2324" s="2" t="str">
        <f t="shared" si="329"/>
        <v>Legitimate</v>
      </c>
      <c r="X2324" s="2" t="str">
        <f>IF(Q2324&lt;Data_Validation!$B$8,"Low Value",IF(Q2324&lt;Data_Validation!$B$9,"Medium Value","High Value"))</f>
        <v>Low Value</v>
      </c>
      <c r="Y2324" s="2" t="str">
        <f t="shared" si="330"/>
        <v>Stable</v>
      </c>
      <c r="Z2324" s="2" t="str">
        <f t="shared" si="331"/>
        <v>Check Data</v>
      </c>
    </row>
    <row r="2325" spans="1:26" x14ac:dyDescent="0.3">
      <c r="A2325" t="s">
        <v>2061</v>
      </c>
      <c r="B2325">
        <v>35</v>
      </c>
      <c r="C2325" t="s">
        <v>14</v>
      </c>
      <c r="D2325" t="s">
        <v>35</v>
      </c>
      <c r="E2325">
        <v>101.65</v>
      </c>
      <c r="F2325">
        <v>6</v>
      </c>
      <c r="G2325">
        <v>158</v>
      </c>
      <c r="H2325">
        <v>0</v>
      </c>
      <c r="I2325" t="s">
        <v>23</v>
      </c>
      <c r="J2325">
        <v>75.3</v>
      </c>
      <c r="K2325" s="1">
        <v>44738</v>
      </c>
      <c r="L2325">
        <v>72</v>
      </c>
      <c r="M2325">
        <v>0.28000000000000003</v>
      </c>
      <c r="N2325">
        <f>IF(E2325="",Data_Validation!$B$1,E2325)</f>
        <v>101.65</v>
      </c>
      <c r="O2325">
        <f>IF(J2325="",Data_Validation!$B$2,J2325)</f>
        <v>75.3</v>
      </c>
      <c r="P2325">
        <f t="shared" si="324"/>
        <v>1</v>
      </c>
      <c r="Q2325" s="2">
        <f>CustomerData[[#This Row],[avg_order_value_clean]]*CustomerData[[#This Row],[total_orders]]</f>
        <v>609.90000000000009</v>
      </c>
      <c r="R2325" s="2" t="str">
        <f t="shared" si="332"/>
        <v>Inactive</v>
      </c>
      <c r="S2325" s="2" t="str">
        <f t="shared" si="325"/>
        <v>Medium Risk</v>
      </c>
      <c r="T2325" s="2" t="str">
        <f t="shared" si="326"/>
        <v>35-44</v>
      </c>
      <c r="U2325" s="1">
        <f t="shared" ca="1" si="327"/>
        <v>1523</v>
      </c>
      <c r="V2325" s="2" t="str">
        <f t="shared" si="328"/>
        <v>High Loyalty</v>
      </c>
      <c r="W2325" s="2" t="str">
        <f t="shared" si="329"/>
        <v>Legitimate</v>
      </c>
      <c r="X2325" s="2" t="str">
        <f>IF(Q2325&lt;Data_Validation!$B$8,"Low Value",IF(Q2325&lt;Data_Validation!$B$9,"Medium Value","High Value"))</f>
        <v>Low Value</v>
      </c>
      <c r="Y2325" s="2" t="str">
        <f t="shared" si="330"/>
        <v>Stable</v>
      </c>
      <c r="Z2325" s="2" t="str">
        <f t="shared" si="331"/>
        <v>Check Data</v>
      </c>
    </row>
    <row r="2326" spans="1:26" x14ac:dyDescent="0.3">
      <c r="A2326" t="s">
        <v>2062</v>
      </c>
      <c r="B2326">
        <v>26</v>
      </c>
      <c r="C2326" t="s">
        <v>21</v>
      </c>
      <c r="D2326" t="s">
        <v>44</v>
      </c>
      <c r="E2326">
        <v>15.58</v>
      </c>
      <c r="F2326">
        <v>13</v>
      </c>
      <c r="G2326">
        <v>216</v>
      </c>
      <c r="H2326">
        <v>0</v>
      </c>
      <c r="I2326" t="s">
        <v>23</v>
      </c>
      <c r="J2326">
        <v>64.8</v>
      </c>
      <c r="K2326" s="1">
        <v>45790</v>
      </c>
      <c r="L2326">
        <v>37</v>
      </c>
      <c r="M2326">
        <v>0.32</v>
      </c>
      <c r="N2326">
        <f>IF(E2326="",Data_Validation!$B$1,E2326)</f>
        <v>15.58</v>
      </c>
      <c r="O2326">
        <f>IF(J2326="",Data_Validation!$B$2,J2326)</f>
        <v>64.8</v>
      </c>
      <c r="P2326">
        <f t="shared" si="324"/>
        <v>1</v>
      </c>
      <c r="Q2326" s="2">
        <f>CustomerData[[#This Row],[avg_order_value_clean]]*CustomerData[[#This Row],[total_orders]]</f>
        <v>202.54</v>
      </c>
      <c r="R2326" s="2" t="str">
        <f t="shared" si="332"/>
        <v>Inactive</v>
      </c>
      <c r="S2326" s="2" t="str">
        <f t="shared" si="325"/>
        <v>Medium Risk</v>
      </c>
      <c r="T2326" s="2" t="str">
        <f t="shared" si="326"/>
        <v>25-34</v>
      </c>
      <c r="U2326" s="1">
        <f t="shared" ca="1" si="327"/>
        <v>471</v>
      </c>
      <c r="V2326" s="2" t="str">
        <f t="shared" si="328"/>
        <v>Low Loyalty</v>
      </c>
      <c r="W2326" s="2" t="str">
        <f t="shared" si="329"/>
        <v>Legitimate</v>
      </c>
      <c r="X2326" s="2" t="str">
        <f>IF(Q2326&lt;Data_Validation!$B$8,"Low Value",IF(Q2326&lt;Data_Validation!$B$9,"Medium Value","High Value"))</f>
        <v>Low Value</v>
      </c>
      <c r="Y2326" s="2" t="str">
        <f t="shared" si="330"/>
        <v>Stable</v>
      </c>
      <c r="Z2326" s="2" t="str">
        <f t="shared" si="331"/>
        <v>Check Data</v>
      </c>
    </row>
    <row r="2327" spans="1:26" x14ac:dyDescent="0.3">
      <c r="A2327" t="s">
        <v>2063</v>
      </c>
      <c r="B2327">
        <v>79</v>
      </c>
      <c r="C2327" t="s">
        <v>25</v>
      </c>
      <c r="D2327" t="s">
        <v>22</v>
      </c>
      <c r="E2327">
        <v>32.54</v>
      </c>
      <c r="F2327">
        <v>13</v>
      </c>
      <c r="G2327">
        <v>302</v>
      </c>
      <c r="H2327">
        <v>0</v>
      </c>
      <c r="I2327" t="s">
        <v>29</v>
      </c>
      <c r="J2327">
        <v>8.1999999999999993</v>
      </c>
      <c r="K2327" s="1">
        <v>44255</v>
      </c>
      <c r="L2327">
        <v>30</v>
      </c>
      <c r="M2327">
        <v>0.31</v>
      </c>
      <c r="N2327">
        <f>IF(E2327="",Data_Validation!$B$1,E2327)</f>
        <v>32.54</v>
      </c>
      <c r="O2327">
        <f>IF(J2327="",Data_Validation!$B$2,J2327)</f>
        <v>8.1999999999999993</v>
      </c>
      <c r="P2327">
        <f t="shared" si="324"/>
        <v>2</v>
      </c>
      <c r="Q2327" s="2">
        <f>CustomerData[[#This Row],[avg_order_value_clean]]*CustomerData[[#This Row],[total_orders]]</f>
        <v>423.02</v>
      </c>
      <c r="R2327" s="2" t="str">
        <f t="shared" si="332"/>
        <v>Inactive</v>
      </c>
      <c r="S2327" s="2" t="str">
        <f t="shared" si="325"/>
        <v>Medium Risk</v>
      </c>
      <c r="T2327" s="2" t="str">
        <f t="shared" si="326"/>
        <v>55+</v>
      </c>
      <c r="U2327" s="1">
        <f t="shared" ca="1" si="327"/>
        <v>2006</v>
      </c>
      <c r="V2327" s="2" t="str">
        <f t="shared" si="328"/>
        <v>Low Loyalty</v>
      </c>
      <c r="W2327" s="2" t="str">
        <f t="shared" si="329"/>
        <v>Legitimate</v>
      </c>
      <c r="X2327" s="2" t="str">
        <f>IF(Q2327&lt;Data_Validation!$B$8,"Low Value",IF(Q2327&lt;Data_Validation!$B$9,"Medium Value","High Value"))</f>
        <v>Low Value</v>
      </c>
      <c r="Y2327" s="2" t="str">
        <f t="shared" si="330"/>
        <v>Stable</v>
      </c>
      <c r="Z2327" s="2" t="str">
        <f t="shared" si="331"/>
        <v>Check Data</v>
      </c>
    </row>
    <row r="2328" spans="1:26" x14ac:dyDescent="0.3">
      <c r="A2328" t="s">
        <v>2064</v>
      </c>
      <c r="B2328">
        <v>74</v>
      </c>
      <c r="C2328" t="s">
        <v>14</v>
      </c>
      <c r="D2328" t="s">
        <v>15</v>
      </c>
      <c r="E2328">
        <v>104.54</v>
      </c>
      <c r="F2328">
        <v>8</v>
      </c>
      <c r="G2328">
        <v>16</v>
      </c>
      <c r="H2328">
        <v>0</v>
      </c>
      <c r="I2328" t="s">
        <v>23</v>
      </c>
      <c r="K2328" s="1">
        <v>44815</v>
      </c>
      <c r="L2328">
        <v>38</v>
      </c>
      <c r="M2328">
        <v>0.28999999999999998</v>
      </c>
      <c r="N2328">
        <f>IF(E2328="",Data_Validation!$B$1,E2328)</f>
        <v>104.54</v>
      </c>
      <c r="O2328">
        <f>IF(J2328="",Data_Validation!$B$2,J2328)</f>
        <v>250</v>
      </c>
      <c r="P2328">
        <f t="shared" si="324"/>
        <v>1</v>
      </c>
      <c r="Q2328" s="2">
        <f>CustomerData[[#This Row],[avg_order_value_clean]]*CustomerData[[#This Row],[total_orders]]</f>
        <v>836.32</v>
      </c>
      <c r="R2328" s="2" t="str">
        <f t="shared" si="332"/>
        <v>Active</v>
      </c>
      <c r="S2328" s="2" t="str">
        <f t="shared" si="325"/>
        <v>Medium Risk</v>
      </c>
      <c r="T2328" s="2" t="str">
        <f t="shared" si="326"/>
        <v>55+</v>
      </c>
      <c r="U2328" s="1">
        <f t="shared" ca="1" si="327"/>
        <v>1446</v>
      </c>
      <c r="V2328" s="2" t="str">
        <f t="shared" si="328"/>
        <v>Low Loyalty</v>
      </c>
      <c r="W2328" s="2" t="str">
        <f t="shared" si="329"/>
        <v>Legitimate</v>
      </c>
      <c r="X2328" s="2" t="str">
        <f>IF(Q2328&lt;Data_Validation!$B$8,"Low Value",IF(Q2328&lt;Data_Validation!$B$9,"Medium Value","High Value"))</f>
        <v>Low Value</v>
      </c>
      <c r="Y2328" s="2" t="str">
        <f t="shared" si="330"/>
        <v>Stable</v>
      </c>
      <c r="Z2328" s="2" t="str">
        <f t="shared" si="331"/>
        <v>Check Data</v>
      </c>
    </row>
    <row r="2329" spans="1:26" x14ac:dyDescent="0.3">
      <c r="A2329" t="s">
        <v>2065</v>
      </c>
      <c r="B2329">
        <v>46</v>
      </c>
      <c r="C2329" t="s">
        <v>25</v>
      </c>
      <c r="D2329" t="s">
        <v>44</v>
      </c>
      <c r="F2329">
        <v>11</v>
      </c>
      <c r="G2329">
        <v>80</v>
      </c>
      <c r="H2329">
        <v>0</v>
      </c>
      <c r="I2329" t="s">
        <v>16</v>
      </c>
      <c r="J2329">
        <v>48.6</v>
      </c>
      <c r="K2329" s="1">
        <v>45308</v>
      </c>
      <c r="L2329">
        <v>16</v>
      </c>
      <c r="M2329">
        <v>0.3</v>
      </c>
      <c r="N2329">
        <f>IF(E2329="",Data_Validation!$B$1,E2329)</f>
        <v>250</v>
      </c>
      <c r="O2329">
        <f>IF(J2329="",Data_Validation!$B$2,J2329)</f>
        <v>48.6</v>
      </c>
      <c r="P2329">
        <f t="shared" si="324"/>
        <v>2</v>
      </c>
      <c r="Q2329" s="2">
        <f>CustomerData[[#This Row],[avg_order_value_clean]]*CustomerData[[#This Row],[total_orders]]</f>
        <v>2750</v>
      </c>
      <c r="R2329" s="2" t="str">
        <f t="shared" si="332"/>
        <v>At Risk</v>
      </c>
      <c r="S2329" s="2" t="str">
        <f t="shared" si="325"/>
        <v>Medium Risk</v>
      </c>
      <c r="T2329" s="2" t="str">
        <f t="shared" si="326"/>
        <v>45-54</v>
      </c>
      <c r="U2329" s="1">
        <f t="shared" ca="1" si="327"/>
        <v>953</v>
      </c>
      <c r="V2329" s="2" t="str">
        <f t="shared" si="328"/>
        <v>Low Loyalty</v>
      </c>
      <c r="W2329" s="2" t="str">
        <f t="shared" si="329"/>
        <v>Legitimate</v>
      </c>
      <c r="X2329" s="2" t="str">
        <f>IF(Q2329&lt;Data_Validation!$B$8,"Low Value",IF(Q2329&lt;Data_Validation!$B$9,"Medium Value","High Value"))</f>
        <v>High Value</v>
      </c>
      <c r="Y2329" s="2" t="str">
        <f t="shared" si="330"/>
        <v>High Value - Maintain</v>
      </c>
      <c r="Z2329" s="2" t="str">
        <f t="shared" si="331"/>
        <v>Check Data</v>
      </c>
    </row>
    <row r="2330" spans="1:26" x14ac:dyDescent="0.3">
      <c r="A2330" t="s">
        <v>2066</v>
      </c>
      <c r="B2330">
        <v>78</v>
      </c>
      <c r="C2330" t="s">
        <v>14</v>
      </c>
      <c r="D2330" t="s">
        <v>50</v>
      </c>
      <c r="E2330">
        <v>217.84</v>
      </c>
      <c r="F2330">
        <v>22</v>
      </c>
      <c r="G2330">
        <v>183</v>
      </c>
      <c r="H2330">
        <v>0</v>
      </c>
      <c r="I2330" t="s">
        <v>40</v>
      </c>
      <c r="J2330">
        <v>65.400000000000006</v>
      </c>
      <c r="K2330" s="1">
        <v>45380</v>
      </c>
      <c r="L2330">
        <v>79</v>
      </c>
      <c r="M2330">
        <v>0.33</v>
      </c>
      <c r="N2330">
        <f>IF(E2330="",Data_Validation!$B$1,E2330)</f>
        <v>217.84</v>
      </c>
      <c r="O2330">
        <f>IF(J2330="",Data_Validation!$B$2,J2330)</f>
        <v>65.400000000000006</v>
      </c>
      <c r="P2330">
        <f t="shared" si="324"/>
        <v>2</v>
      </c>
      <c r="Q2330" s="2">
        <f>CustomerData[[#This Row],[avg_order_value_clean]]*CustomerData[[#This Row],[total_orders]]</f>
        <v>4792.4800000000005</v>
      </c>
      <c r="R2330" s="2" t="str">
        <f t="shared" si="332"/>
        <v>Inactive</v>
      </c>
      <c r="S2330" s="2" t="str">
        <f t="shared" si="325"/>
        <v>Medium Risk</v>
      </c>
      <c r="T2330" s="2" t="str">
        <f t="shared" si="326"/>
        <v>55+</v>
      </c>
      <c r="U2330" s="1">
        <f t="shared" ca="1" si="327"/>
        <v>881</v>
      </c>
      <c r="V2330" s="2" t="str">
        <f t="shared" si="328"/>
        <v>High Loyalty</v>
      </c>
      <c r="W2330" s="2" t="str">
        <f t="shared" si="329"/>
        <v>Legitimate</v>
      </c>
      <c r="X2330" s="2" t="str">
        <f>IF(Q2330&lt;Data_Validation!$B$8,"Low Value",IF(Q2330&lt;Data_Validation!$B$9,"Medium Value","High Value"))</f>
        <v>High Value</v>
      </c>
      <c r="Y2330" s="2" t="str">
        <f t="shared" si="330"/>
        <v>High Value - Maintain</v>
      </c>
      <c r="Z2330" s="2" t="str">
        <f t="shared" si="331"/>
        <v>Check Data</v>
      </c>
    </row>
    <row r="2331" spans="1:26" x14ac:dyDescent="0.3">
      <c r="A2331" t="s">
        <v>2067</v>
      </c>
      <c r="B2331">
        <v>67</v>
      </c>
      <c r="C2331" t="s">
        <v>21</v>
      </c>
      <c r="D2331" t="s">
        <v>37</v>
      </c>
      <c r="E2331">
        <v>142.19999999999999</v>
      </c>
      <c r="F2331">
        <v>10</v>
      </c>
      <c r="G2331">
        <v>282</v>
      </c>
      <c r="H2331">
        <v>0</v>
      </c>
      <c r="I2331" t="s">
        <v>40</v>
      </c>
      <c r="J2331">
        <v>67.8</v>
      </c>
      <c r="K2331" s="1">
        <v>45458</v>
      </c>
      <c r="L2331">
        <v>38</v>
      </c>
      <c r="M2331">
        <v>0.35</v>
      </c>
      <c r="N2331">
        <f>IF(E2331="",Data_Validation!$B$1,E2331)</f>
        <v>142.19999999999999</v>
      </c>
      <c r="O2331">
        <f>IF(J2331="",Data_Validation!$B$2,J2331)</f>
        <v>67.8</v>
      </c>
      <c r="P2331">
        <f t="shared" si="324"/>
        <v>2</v>
      </c>
      <c r="Q2331" s="2">
        <f>CustomerData[[#This Row],[avg_order_value_clean]]*CustomerData[[#This Row],[total_orders]]</f>
        <v>1422</v>
      </c>
      <c r="R2331" s="2" t="str">
        <f t="shared" si="332"/>
        <v>Inactive</v>
      </c>
      <c r="S2331" s="2" t="str">
        <f t="shared" si="325"/>
        <v>Medium Risk</v>
      </c>
      <c r="T2331" s="2" t="str">
        <f t="shared" si="326"/>
        <v>55+</v>
      </c>
      <c r="U2331" s="1">
        <f t="shared" ca="1" si="327"/>
        <v>803</v>
      </c>
      <c r="V2331" s="2" t="str">
        <f t="shared" si="328"/>
        <v>Low Loyalty</v>
      </c>
      <c r="W2331" s="2" t="str">
        <f t="shared" si="329"/>
        <v>Legitimate</v>
      </c>
      <c r="X2331" s="2" t="str">
        <f>IF(Q2331&lt;Data_Validation!$B$8,"Low Value",IF(Q2331&lt;Data_Validation!$B$9,"Medium Value","High Value"))</f>
        <v>Low Value</v>
      </c>
      <c r="Y2331" s="2" t="str">
        <f t="shared" si="330"/>
        <v>Stable</v>
      </c>
      <c r="Z2331" s="2" t="str">
        <f t="shared" si="331"/>
        <v>Check Data</v>
      </c>
    </row>
    <row r="2332" spans="1:26" x14ac:dyDescent="0.3">
      <c r="A2332" t="s">
        <v>2068</v>
      </c>
      <c r="B2332">
        <v>31</v>
      </c>
      <c r="C2332" t="s">
        <v>21</v>
      </c>
      <c r="D2332" t="s">
        <v>28</v>
      </c>
      <c r="E2332">
        <v>73.12</v>
      </c>
      <c r="F2332">
        <v>8</v>
      </c>
      <c r="G2332">
        <v>70</v>
      </c>
      <c r="H2332">
        <v>0</v>
      </c>
      <c r="I2332" t="s">
        <v>19</v>
      </c>
      <c r="J2332">
        <v>19.100000000000001</v>
      </c>
      <c r="K2332" s="1">
        <v>45162</v>
      </c>
      <c r="L2332">
        <v>53</v>
      </c>
      <c r="M2332">
        <v>0.3</v>
      </c>
      <c r="N2332">
        <f>IF(E2332="",Data_Validation!$B$1,E2332)</f>
        <v>73.12</v>
      </c>
      <c r="O2332">
        <f>IF(J2332="",Data_Validation!$B$2,J2332)</f>
        <v>19.100000000000001</v>
      </c>
      <c r="P2332">
        <f t="shared" si="324"/>
        <v>2</v>
      </c>
      <c r="Q2332" s="2">
        <f>CustomerData[[#This Row],[avg_order_value_clean]]*CustomerData[[#This Row],[total_orders]]</f>
        <v>584.96</v>
      </c>
      <c r="R2332" s="2" t="str">
        <f t="shared" si="332"/>
        <v>At Risk</v>
      </c>
      <c r="S2332" s="2" t="str">
        <f t="shared" si="325"/>
        <v>Medium Risk</v>
      </c>
      <c r="T2332" s="2" t="str">
        <f t="shared" si="326"/>
        <v>25-34</v>
      </c>
      <c r="U2332" s="1">
        <f t="shared" ca="1" si="327"/>
        <v>1099</v>
      </c>
      <c r="V2332" s="2" t="str">
        <f t="shared" si="328"/>
        <v>Medium Loyalty</v>
      </c>
      <c r="W2332" s="2" t="str">
        <f t="shared" si="329"/>
        <v>Legitimate</v>
      </c>
      <c r="X2332" s="2" t="str">
        <f>IF(Q2332&lt;Data_Validation!$B$8,"Low Value",IF(Q2332&lt;Data_Validation!$B$9,"Medium Value","High Value"))</f>
        <v>Low Value</v>
      </c>
      <c r="Y2332" s="2" t="str">
        <f t="shared" si="330"/>
        <v>Stable</v>
      </c>
      <c r="Z2332" s="2" t="str">
        <f t="shared" si="331"/>
        <v>Check Data</v>
      </c>
    </row>
    <row r="2333" spans="1:26" x14ac:dyDescent="0.3">
      <c r="A2333" t="s">
        <v>2069</v>
      </c>
      <c r="B2333">
        <v>42</v>
      </c>
      <c r="C2333" t="s">
        <v>21</v>
      </c>
      <c r="D2333" t="s">
        <v>22</v>
      </c>
      <c r="E2333">
        <v>56</v>
      </c>
      <c r="F2333">
        <v>12</v>
      </c>
      <c r="G2333">
        <v>89</v>
      </c>
      <c r="H2333">
        <v>0</v>
      </c>
      <c r="I2333" t="s">
        <v>23</v>
      </c>
      <c r="J2333">
        <v>3.4</v>
      </c>
      <c r="K2333" s="1">
        <v>45062</v>
      </c>
      <c r="L2333">
        <v>8</v>
      </c>
      <c r="M2333">
        <v>0.43</v>
      </c>
      <c r="N2333">
        <f>IF(E2333="",Data_Validation!$B$1,E2333)</f>
        <v>56</v>
      </c>
      <c r="O2333">
        <f>IF(J2333="",Data_Validation!$B$2,J2333)</f>
        <v>3.4</v>
      </c>
      <c r="P2333">
        <f t="shared" si="324"/>
        <v>1</v>
      </c>
      <c r="Q2333" s="2">
        <f>CustomerData[[#This Row],[avg_order_value_clean]]*CustomerData[[#This Row],[total_orders]]</f>
        <v>672</v>
      </c>
      <c r="R2333" s="2" t="str">
        <f t="shared" si="332"/>
        <v>At Risk</v>
      </c>
      <c r="S2333" s="2" t="str">
        <f t="shared" si="325"/>
        <v>Medium Risk</v>
      </c>
      <c r="T2333" s="2" t="str">
        <f t="shared" si="326"/>
        <v>35-44</v>
      </c>
      <c r="U2333" s="1">
        <f t="shared" ca="1" si="327"/>
        <v>1199</v>
      </c>
      <c r="V2333" s="2" t="str">
        <f t="shared" si="328"/>
        <v>Low Loyalty</v>
      </c>
      <c r="W2333" s="2" t="str">
        <f t="shared" si="329"/>
        <v>Legitimate</v>
      </c>
      <c r="X2333" s="2" t="str">
        <f>IF(Q2333&lt;Data_Validation!$B$8,"Low Value",IF(Q2333&lt;Data_Validation!$B$9,"Medium Value","High Value"))</f>
        <v>Low Value</v>
      </c>
      <c r="Y2333" s="2" t="str">
        <f t="shared" si="330"/>
        <v>Stable</v>
      </c>
      <c r="Z2333" s="2" t="str">
        <f t="shared" si="331"/>
        <v>Check Data</v>
      </c>
    </row>
    <row r="2334" spans="1:26" x14ac:dyDescent="0.3">
      <c r="A2334" t="s">
        <v>930</v>
      </c>
      <c r="B2334">
        <v>32</v>
      </c>
      <c r="C2334" t="s">
        <v>21</v>
      </c>
      <c r="D2334" t="s">
        <v>44</v>
      </c>
      <c r="E2334">
        <v>63.01</v>
      </c>
      <c r="F2334">
        <v>5</v>
      </c>
      <c r="G2334">
        <v>196</v>
      </c>
      <c r="H2334">
        <v>0</v>
      </c>
      <c r="I2334" t="s">
        <v>16</v>
      </c>
      <c r="J2334">
        <v>79.400000000000006</v>
      </c>
      <c r="K2334" s="1">
        <v>45603</v>
      </c>
      <c r="L2334">
        <v>99</v>
      </c>
      <c r="M2334">
        <v>0.3</v>
      </c>
      <c r="N2334">
        <f>IF(E2334="",Data_Validation!$B$1,E2334)</f>
        <v>63.01</v>
      </c>
      <c r="O2334">
        <f>IF(J2334="",Data_Validation!$B$2,J2334)</f>
        <v>79.400000000000006</v>
      </c>
      <c r="P2334">
        <f t="shared" si="324"/>
        <v>2</v>
      </c>
      <c r="Q2334" s="2">
        <f>CustomerData[[#This Row],[avg_order_value_clean]]*CustomerData[[#This Row],[total_orders]]</f>
        <v>315.05</v>
      </c>
      <c r="R2334" s="2" t="str">
        <f t="shared" si="332"/>
        <v>Inactive</v>
      </c>
      <c r="S2334" s="2" t="str">
        <f t="shared" si="325"/>
        <v>Medium Risk</v>
      </c>
      <c r="T2334" s="2" t="str">
        <f t="shared" si="326"/>
        <v>25-34</v>
      </c>
      <c r="U2334" s="1">
        <f t="shared" ca="1" si="327"/>
        <v>658</v>
      </c>
      <c r="V2334" s="2" t="str">
        <f t="shared" si="328"/>
        <v>High Loyalty</v>
      </c>
      <c r="W2334" s="2" t="str">
        <f t="shared" si="329"/>
        <v>Legitimate</v>
      </c>
      <c r="X2334" s="2" t="str">
        <f>IF(Q2334&lt;Data_Validation!$B$8,"Low Value",IF(Q2334&lt;Data_Validation!$B$9,"Medium Value","High Value"))</f>
        <v>Low Value</v>
      </c>
      <c r="Y2334" s="2" t="str">
        <f t="shared" si="330"/>
        <v>Stable</v>
      </c>
      <c r="Z2334" s="2" t="str">
        <f t="shared" si="331"/>
        <v>Check Data</v>
      </c>
    </row>
    <row r="2335" spans="1:26" x14ac:dyDescent="0.3">
      <c r="A2335" t="s">
        <v>2070</v>
      </c>
      <c r="B2335">
        <v>23</v>
      </c>
      <c r="C2335" t="s">
        <v>14</v>
      </c>
      <c r="D2335" t="s">
        <v>18</v>
      </c>
      <c r="F2335">
        <v>16</v>
      </c>
      <c r="G2335">
        <v>129</v>
      </c>
      <c r="H2335">
        <v>0</v>
      </c>
      <c r="I2335" t="s">
        <v>23</v>
      </c>
      <c r="J2335">
        <v>98.2</v>
      </c>
      <c r="K2335" s="1">
        <v>44103</v>
      </c>
      <c r="L2335">
        <v>9</v>
      </c>
      <c r="M2335">
        <v>0.54</v>
      </c>
      <c r="N2335">
        <f>IF(E2335="",Data_Validation!$B$1,E2335)</f>
        <v>250</v>
      </c>
      <c r="O2335">
        <f>IF(J2335="",Data_Validation!$B$2,J2335)</f>
        <v>98.2</v>
      </c>
      <c r="P2335">
        <f t="shared" si="324"/>
        <v>1</v>
      </c>
      <c r="Q2335" s="2">
        <f>CustomerData[[#This Row],[avg_order_value_clean]]*CustomerData[[#This Row],[total_orders]]</f>
        <v>4000</v>
      </c>
      <c r="R2335" s="2" t="str">
        <f t="shared" si="332"/>
        <v>Inactive</v>
      </c>
      <c r="S2335" s="2" t="str">
        <f t="shared" si="325"/>
        <v>High Risk</v>
      </c>
      <c r="T2335" s="2" t="str">
        <f t="shared" si="326"/>
        <v>Under 25</v>
      </c>
      <c r="U2335" s="1">
        <f t="shared" ca="1" si="327"/>
        <v>2158</v>
      </c>
      <c r="V2335" s="2" t="str">
        <f t="shared" si="328"/>
        <v>Low Loyalty</v>
      </c>
      <c r="W2335" s="2" t="str">
        <f t="shared" si="329"/>
        <v>Legitimate</v>
      </c>
      <c r="X2335" s="2" t="str">
        <f>IF(Q2335&lt;Data_Validation!$B$8,"Low Value",IF(Q2335&lt;Data_Validation!$B$9,"Medium Value","High Value"))</f>
        <v>High Value</v>
      </c>
      <c r="Y2335" s="2" t="str">
        <f t="shared" si="330"/>
        <v>Critical - Retain</v>
      </c>
      <c r="Z2335" s="2" t="str">
        <f t="shared" si="331"/>
        <v>Check Data</v>
      </c>
    </row>
    <row r="2336" spans="1:26" x14ac:dyDescent="0.3">
      <c r="A2336" t="s">
        <v>2071</v>
      </c>
      <c r="B2336">
        <v>73</v>
      </c>
      <c r="C2336" t="s">
        <v>14</v>
      </c>
      <c r="D2336" t="s">
        <v>15</v>
      </c>
      <c r="E2336">
        <v>202.15</v>
      </c>
      <c r="F2336">
        <v>9</v>
      </c>
      <c r="G2336">
        <v>79</v>
      </c>
      <c r="H2336">
        <v>0</v>
      </c>
      <c r="I2336" t="s">
        <v>16</v>
      </c>
      <c r="J2336">
        <v>94.1</v>
      </c>
      <c r="K2336" s="1">
        <v>45062</v>
      </c>
      <c r="L2336">
        <v>21</v>
      </c>
      <c r="M2336">
        <v>0.22</v>
      </c>
      <c r="N2336">
        <f>IF(E2336="",Data_Validation!$B$1,E2336)</f>
        <v>202.15</v>
      </c>
      <c r="O2336">
        <f>IF(J2336="",Data_Validation!$B$2,J2336)</f>
        <v>94.1</v>
      </c>
      <c r="P2336">
        <f t="shared" si="324"/>
        <v>1</v>
      </c>
      <c r="Q2336" s="2">
        <f>CustomerData[[#This Row],[avg_order_value_clean]]*CustomerData[[#This Row],[total_orders]]</f>
        <v>1819.3500000000001</v>
      </c>
      <c r="R2336" s="2" t="str">
        <f t="shared" si="332"/>
        <v>At Risk</v>
      </c>
      <c r="S2336" s="2" t="str">
        <f t="shared" si="325"/>
        <v>Medium Risk</v>
      </c>
      <c r="T2336" s="2" t="str">
        <f t="shared" si="326"/>
        <v>55+</v>
      </c>
      <c r="U2336" s="1">
        <f t="shared" ca="1" si="327"/>
        <v>1199</v>
      </c>
      <c r="V2336" s="2" t="str">
        <f t="shared" si="328"/>
        <v>Low Loyalty</v>
      </c>
      <c r="W2336" s="2" t="str">
        <f t="shared" si="329"/>
        <v>Legitimate</v>
      </c>
      <c r="X2336" s="2" t="str">
        <f>IF(Q2336&lt;Data_Validation!$B$8,"Low Value",IF(Q2336&lt;Data_Validation!$B$9,"Medium Value","High Value"))</f>
        <v>High Value</v>
      </c>
      <c r="Y2336" s="2" t="str">
        <f t="shared" si="330"/>
        <v>High Value - Maintain</v>
      </c>
      <c r="Z2336" s="2" t="str">
        <f t="shared" si="331"/>
        <v>Check Data</v>
      </c>
    </row>
    <row r="2337" spans="1:26" x14ac:dyDescent="0.3">
      <c r="A2337" t="s">
        <v>2072</v>
      </c>
      <c r="B2337">
        <v>59</v>
      </c>
      <c r="C2337" t="s">
        <v>14</v>
      </c>
      <c r="D2337" t="s">
        <v>28</v>
      </c>
      <c r="E2337">
        <v>98.14</v>
      </c>
      <c r="F2337">
        <v>6</v>
      </c>
      <c r="G2337">
        <v>364</v>
      </c>
      <c r="H2337">
        <v>0</v>
      </c>
      <c r="I2337" t="s">
        <v>19</v>
      </c>
      <c r="J2337">
        <v>50.1</v>
      </c>
      <c r="K2337" s="1">
        <v>44187</v>
      </c>
      <c r="L2337">
        <v>41</v>
      </c>
      <c r="M2337">
        <v>0.04</v>
      </c>
      <c r="N2337">
        <f>IF(E2337="",Data_Validation!$B$1,E2337)</f>
        <v>98.14</v>
      </c>
      <c r="O2337">
        <f>IF(J2337="",Data_Validation!$B$2,J2337)</f>
        <v>50.1</v>
      </c>
      <c r="P2337">
        <f t="shared" si="324"/>
        <v>1</v>
      </c>
      <c r="Q2337" s="2">
        <f>CustomerData[[#This Row],[avg_order_value_clean]]*CustomerData[[#This Row],[total_orders]]</f>
        <v>588.84</v>
      </c>
      <c r="R2337" s="2" t="str">
        <f t="shared" si="332"/>
        <v>Inactive</v>
      </c>
      <c r="S2337" s="2" t="str">
        <f t="shared" si="325"/>
        <v>Low Risk</v>
      </c>
      <c r="T2337" s="2" t="str">
        <f t="shared" si="326"/>
        <v>55+</v>
      </c>
      <c r="U2337" s="1">
        <f t="shared" ca="1" si="327"/>
        <v>2074</v>
      </c>
      <c r="V2337" s="2" t="str">
        <f t="shared" si="328"/>
        <v>Medium Loyalty</v>
      </c>
      <c r="W2337" s="2" t="str">
        <f t="shared" si="329"/>
        <v>Legitimate</v>
      </c>
      <c r="X2337" s="2" t="str">
        <f>IF(Q2337&lt;Data_Validation!$B$8,"Low Value",IF(Q2337&lt;Data_Validation!$B$9,"Medium Value","High Value"))</f>
        <v>Low Value</v>
      </c>
      <c r="Y2337" s="2" t="str">
        <f t="shared" si="330"/>
        <v>Stable</v>
      </c>
      <c r="Z2337" s="2" t="str">
        <f t="shared" si="331"/>
        <v>Check Data</v>
      </c>
    </row>
    <row r="2338" spans="1:26" x14ac:dyDescent="0.3">
      <c r="A2338" t="s">
        <v>2073</v>
      </c>
      <c r="B2338">
        <v>46</v>
      </c>
      <c r="C2338" t="s">
        <v>14</v>
      </c>
      <c r="D2338" t="s">
        <v>35</v>
      </c>
      <c r="E2338">
        <v>92.04</v>
      </c>
      <c r="F2338">
        <v>3</v>
      </c>
      <c r="G2338">
        <v>202</v>
      </c>
      <c r="H2338">
        <v>0</v>
      </c>
      <c r="I2338" t="s">
        <v>23</v>
      </c>
      <c r="J2338">
        <v>52.9</v>
      </c>
      <c r="K2338" s="1">
        <v>44908</v>
      </c>
      <c r="L2338">
        <v>69</v>
      </c>
      <c r="M2338">
        <v>0.18</v>
      </c>
      <c r="N2338">
        <f>IF(E2338="",Data_Validation!$B$1,E2338)</f>
        <v>92.04</v>
      </c>
      <c r="O2338">
        <f>IF(J2338="",Data_Validation!$B$2,J2338)</f>
        <v>52.9</v>
      </c>
      <c r="P2338">
        <f t="shared" si="324"/>
        <v>1</v>
      </c>
      <c r="Q2338" s="2">
        <f>CustomerData[[#This Row],[avg_order_value_clean]]*CustomerData[[#This Row],[total_orders]]</f>
        <v>276.12</v>
      </c>
      <c r="R2338" s="2" t="str">
        <f t="shared" si="332"/>
        <v>Inactive</v>
      </c>
      <c r="S2338" s="2" t="str">
        <f t="shared" si="325"/>
        <v>Low Risk</v>
      </c>
      <c r="T2338" s="2" t="str">
        <f t="shared" si="326"/>
        <v>45-54</v>
      </c>
      <c r="U2338" s="1">
        <f t="shared" ca="1" si="327"/>
        <v>1353</v>
      </c>
      <c r="V2338" s="2" t="str">
        <f t="shared" si="328"/>
        <v>Medium Loyalty</v>
      </c>
      <c r="W2338" s="2" t="str">
        <f t="shared" si="329"/>
        <v>Legitimate</v>
      </c>
      <c r="X2338" s="2" t="str">
        <f>IF(Q2338&lt;Data_Validation!$B$8,"Low Value",IF(Q2338&lt;Data_Validation!$B$9,"Medium Value","High Value"))</f>
        <v>Low Value</v>
      </c>
      <c r="Y2338" s="2" t="str">
        <f t="shared" si="330"/>
        <v>Stable</v>
      </c>
      <c r="Z2338" s="2" t="str">
        <f t="shared" si="331"/>
        <v>Check Data</v>
      </c>
    </row>
    <row r="2339" spans="1:26" x14ac:dyDescent="0.3">
      <c r="A2339" t="s">
        <v>2074</v>
      </c>
      <c r="B2339">
        <v>32</v>
      </c>
      <c r="C2339" t="s">
        <v>21</v>
      </c>
      <c r="D2339" t="s">
        <v>50</v>
      </c>
      <c r="E2339">
        <v>113.68</v>
      </c>
      <c r="F2339">
        <v>9</v>
      </c>
      <c r="G2339">
        <v>230</v>
      </c>
      <c r="H2339">
        <v>0</v>
      </c>
      <c r="I2339" t="s">
        <v>40</v>
      </c>
      <c r="J2339">
        <v>93.1</v>
      </c>
      <c r="K2339" s="1">
        <v>44508</v>
      </c>
      <c r="L2339">
        <v>19</v>
      </c>
      <c r="M2339">
        <v>0.48</v>
      </c>
      <c r="N2339">
        <f>IF(E2339="",Data_Validation!$B$1,E2339)</f>
        <v>113.68</v>
      </c>
      <c r="O2339">
        <f>IF(J2339="",Data_Validation!$B$2,J2339)</f>
        <v>93.1</v>
      </c>
      <c r="P2339">
        <f t="shared" si="324"/>
        <v>1</v>
      </c>
      <c r="Q2339" s="2">
        <f>CustomerData[[#This Row],[avg_order_value_clean]]*CustomerData[[#This Row],[total_orders]]</f>
        <v>1023.1200000000001</v>
      </c>
      <c r="R2339" s="2" t="str">
        <f t="shared" si="332"/>
        <v>Inactive</v>
      </c>
      <c r="S2339" s="2" t="str">
        <f t="shared" si="325"/>
        <v>Medium Risk</v>
      </c>
      <c r="T2339" s="2" t="str">
        <f t="shared" si="326"/>
        <v>25-34</v>
      </c>
      <c r="U2339" s="1">
        <f t="shared" ca="1" si="327"/>
        <v>1753</v>
      </c>
      <c r="V2339" s="2" t="str">
        <f t="shared" si="328"/>
        <v>Low Loyalty</v>
      </c>
      <c r="W2339" s="2" t="str">
        <f t="shared" si="329"/>
        <v>Legitimate</v>
      </c>
      <c r="X2339" s="2" t="str">
        <f>IF(Q2339&lt;Data_Validation!$B$8,"Low Value",IF(Q2339&lt;Data_Validation!$B$9,"Medium Value","High Value"))</f>
        <v>Low Value</v>
      </c>
      <c r="Y2339" s="2" t="str">
        <f t="shared" si="330"/>
        <v>Stable</v>
      </c>
      <c r="Z2339" s="2" t="str">
        <f t="shared" si="331"/>
        <v>Check Data</v>
      </c>
    </row>
    <row r="2340" spans="1:26" x14ac:dyDescent="0.3">
      <c r="A2340" t="s">
        <v>1930</v>
      </c>
      <c r="B2340">
        <v>46</v>
      </c>
      <c r="C2340" t="s">
        <v>21</v>
      </c>
      <c r="D2340" t="s">
        <v>37</v>
      </c>
      <c r="E2340">
        <v>289.69</v>
      </c>
      <c r="F2340">
        <v>10</v>
      </c>
      <c r="G2340">
        <v>86</v>
      </c>
      <c r="H2340">
        <v>0</v>
      </c>
      <c r="I2340" t="s">
        <v>19</v>
      </c>
      <c r="J2340">
        <v>54.4</v>
      </c>
      <c r="K2340" s="1">
        <v>44740</v>
      </c>
      <c r="L2340">
        <v>80</v>
      </c>
      <c r="M2340">
        <v>0.4</v>
      </c>
      <c r="N2340">
        <f>IF(E2340="",Data_Validation!$B$1,E2340)</f>
        <v>289.69</v>
      </c>
      <c r="O2340">
        <f>IF(J2340="",Data_Validation!$B$2,J2340)</f>
        <v>54.4</v>
      </c>
      <c r="P2340">
        <f t="shared" si="324"/>
        <v>3</v>
      </c>
      <c r="Q2340" s="2">
        <f>CustomerData[[#This Row],[avg_order_value_clean]]*CustomerData[[#This Row],[total_orders]]</f>
        <v>2896.9</v>
      </c>
      <c r="R2340" s="2" t="str">
        <f t="shared" si="332"/>
        <v>At Risk</v>
      </c>
      <c r="S2340" s="2" t="str">
        <f t="shared" si="325"/>
        <v>Medium Risk</v>
      </c>
      <c r="T2340" s="2" t="str">
        <f t="shared" si="326"/>
        <v>45-54</v>
      </c>
      <c r="U2340" s="1">
        <f t="shared" ca="1" si="327"/>
        <v>1521</v>
      </c>
      <c r="V2340" s="2" t="str">
        <f t="shared" si="328"/>
        <v>High Loyalty</v>
      </c>
      <c r="W2340" s="2" t="str">
        <f t="shared" si="329"/>
        <v>Legitimate</v>
      </c>
      <c r="X2340" s="2" t="str">
        <f>IF(Q2340&lt;Data_Validation!$B$8,"Low Value",IF(Q2340&lt;Data_Validation!$B$9,"Medium Value","High Value"))</f>
        <v>High Value</v>
      </c>
      <c r="Y2340" s="2" t="str">
        <f t="shared" si="330"/>
        <v>High Value - Maintain</v>
      </c>
      <c r="Z2340" s="2" t="str">
        <f t="shared" si="331"/>
        <v>Check Data</v>
      </c>
    </row>
    <row r="2341" spans="1:26" x14ac:dyDescent="0.3">
      <c r="A2341" t="s">
        <v>2075</v>
      </c>
      <c r="B2341">
        <v>21</v>
      </c>
      <c r="C2341" t="s">
        <v>21</v>
      </c>
      <c r="D2341" t="s">
        <v>26</v>
      </c>
      <c r="E2341">
        <v>146.44</v>
      </c>
      <c r="F2341">
        <v>9</v>
      </c>
      <c r="G2341">
        <v>226</v>
      </c>
      <c r="H2341">
        <v>0</v>
      </c>
      <c r="I2341" t="s">
        <v>23</v>
      </c>
      <c r="J2341">
        <v>27.8</v>
      </c>
      <c r="K2341" s="1">
        <v>44688</v>
      </c>
      <c r="L2341">
        <v>18</v>
      </c>
      <c r="M2341">
        <v>0.72</v>
      </c>
      <c r="N2341">
        <f>IF(E2341="",Data_Validation!$B$1,E2341)</f>
        <v>146.44</v>
      </c>
      <c r="O2341">
        <f>IF(J2341="",Data_Validation!$B$2,J2341)</f>
        <v>27.8</v>
      </c>
      <c r="P2341">
        <f t="shared" si="324"/>
        <v>2</v>
      </c>
      <c r="Q2341" s="2">
        <f>CustomerData[[#This Row],[avg_order_value_clean]]*CustomerData[[#This Row],[total_orders]]</f>
        <v>1317.96</v>
      </c>
      <c r="R2341" s="2" t="str">
        <f t="shared" si="332"/>
        <v>Inactive</v>
      </c>
      <c r="S2341" s="2" t="str">
        <f t="shared" si="325"/>
        <v>High Risk</v>
      </c>
      <c r="T2341" s="2" t="str">
        <f t="shared" si="326"/>
        <v>Under 25</v>
      </c>
      <c r="U2341" s="1">
        <f t="shared" ca="1" si="327"/>
        <v>1573</v>
      </c>
      <c r="V2341" s="2" t="str">
        <f t="shared" si="328"/>
        <v>Low Loyalty</v>
      </c>
      <c r="W2341" s="2" t="str">
        <f t="shared" si="329"/>
        <v>Legitimate</v>
      </c>
      <c r="X2341" s="2" t="str">
        <f>IF(Q2341&lt;Data_Validation!$B$8,"Low Value",IF(Q2341&lt;Data_Validation!$B$9,"Medium Value","High Value"))</f>
        <v>Low Value</v>
      </c>
      <c r="Y2341" s="2" t="str">
        <f t="shared" si="330"/>
        <v>At Risk - Develop</v>
      </c>
      <c r="Z2341" s="2" t="str">
        <f t="shared" si="331"/>
        <v>Check Data</v>
      </c>
    </row>
    <row r="2342" spans="1:26" x14ac:dyDescent="0.3">
      <c r="A2342" t="s">
        <v>1632</v>
      </c>
      <c r="B2342">
        <v>35</v>
      </c>
      <c r="C2342" t="s">
        <v>21</v>
      </c>
      <c r="D2342" t="s">
        <v>44</v>
      </c>
      <c r="E2342">
        <v>124.96</v>
      </c>
      <c r="F2342">
        <v>11</v>
      </c>
      <c r="G2342">
        <v>5</v>
      </c>
      <c r="H2342">
        <v>0</v>
      </c>
      <c r="I2342" t="s">
        <v>40</v>
      </c>
      <c r="J2342">
        <v>67.8</v>
      </c>
      <c r="K2342" s="1">
        <v>44073</v>
      </c>
      <c r="L2342">
        <v>76</v>
      </c>
      <c r="M2342">
        <v>0.12</v>
      </c>
      <c r="N2342">
        <f>IF(E2342="",Data_Validation!$B$1,E2342)</f>
        <v>124.96</v>
      </c>
      <c r="O2342">
        <f>IF(J2342="",Data_Validation!$B$2,J2342)</f>
        <v>67.8</v>
      </c>
      <c r="P2342">
        <f t="shared" si="324"/>
        <v>2</v>
      </c>
      <c r="Q2342" s="2">
        <f>CustomerData[[#This Row],[avg_order_value_clean]]*CustomerData[[#This Row],[total_orders]]</f>
        <v>1374.56</v>
      </c>
      <c r="R2342" s="2" t="str">
        <f t="shared" si="332"/>
        <v>Active</v>
      </c>
      <c r="S2342" s="2" t="str">
        <f t="shared" si="325"/>
        <v>Low Risk</v>
      </c>
      <c r="T2342" s="2" t="str">
        <f t="shared" si="326"/>
        <v>35-44</v>
      </c>
      <c r="U2342" s="1">
        <f t="shared" ca="1" si="327"/>
        <v>2188</v>
      </c>
      <c r="V2342" s="2" t="str">
        <f t="shared" si="328"/>
        <v>High Loyalty</v>
      </c>
      <c r="W2342" s="2" t="str">
        <f t="shared" si="329"/>
        <v>Legitimate</v>
      </c>
      <c r="X2342" s="2" t="str">
        <f>IF(Q2342&lt;Data_Validation!$B$8,"Low Value",IF(Q2342&lt;Data_Validation!$B$9,"Medium Value","High Value"))</f>
        <v>Low Value</v>
      </c>
      <c r="Y2342" s="2" t="str">
        <f t="shared" si="330"/>
        <v>Stable</v>
      </c>
      <c r="Z2342" s="2" t="str">
        <f t="shared" si="331"/>
        <v>Check Data</v>
      </c>
    </row>
    <row r="2343" spans="1:26" x14ac:dyDescent="0.3">
      <c r="A2343" t="s">
        <v>2076</v>
      </c>
      <c r="B2343">
        <v>67</v>
      </c>
      <c r="C2343" t="s">
        <v>14</v>
      </c>
      <c r="D2343" t="s">
        <v>18</v>
      </c>
      <c r="F2343">
        <v>4</v>
      </c>
      <c r="G2343">
        <v>356</v>
      </c>
      <c r="H2343">
        <v>0</v>
      </c>
      <c r="I2343" t="s">
        <v>40</v>
      </c>
      <c r="J2343">
        <v>47.7</v>
      </c>
      <c r="K2343" s="1">
        <v>45790</v>
      </c>
      <c r="L2343">
        <v>80</v>
      </c>
      <c r="M2343">
        <v>0.19</v>
      </c>
      <c r="N2343">
        <f>IF(E2343="",Data_Validation!$B$1,E2343)</f>
        <v>250</v>
      </c>
      <c r="O2343">
        <f>IF(J2343="",Data_Validation!$B$2,J2343)</f>
        <v>47.7</v>
      </c>
      <c r="P2343">
        <f t="shared" si="324"/>
        <v>1</v>
      </c>
      <c r="Q2343" s="2">
        <f>CustomerData[[#This Row],[avg_order_value_clean]]*CustomerData[[#This Row],[total_orders]]</f>
        <v>1000</v>
      </c>
      <c r="R2343" s="2" t="str">
        <f t="shared" si="332"/>
        <v>Inactive</v>
      </c>
      <c r="S2343" s="2" t="str">
        <f t="shared" si="325"/>
        <v>Low Risk</v>
      </c>
      <c r="T2343" s="2" t="str">
        <f t="shared" si="326"/>
        <v>55+</v>
      </c>
      <c r="U2343" s="1">
        <f t="shared" ca="1" si="327"/>
        <v>471</v>
      </c>
      <c r="V2343" s="2" t="str">
        <f t="shared" si="328"/>
        <v>High Loyalty</v>
      </c>
      <c r="W2343" s="2" t="str">
        <f t="shared" si="329"/>
        <v>Legitimate</v>
      </c>
      <c r="X2343" s="2" t="str">
        <f>IF(Q2343&lt;Data_Validation!$B$8,"Low Value",IF(Q2343&lt;Data_Validation!$B$9,"Medium Value","High Value"))</f>
        <v>Low Value</v>
      </c>
      <c r="Y2343" s="2" t="str">
        <f t="shared" si="330"/>
        <v>Stable</v>
      </c>
      <c r="Z2343" s="2" t="str">
        <f t="shared" si="331"/>
        <v>Check Data</v>
      </c>
    </row>
    <row r="2344" spans="1:26" x14ac:dyDescent="0.3">
      <c r="A2344" t="s">
        <v>2077</v>
      </c>
      <c r="B2344">
        <v>74</v>
      </c>
      <c r="C2344" t="s">
        <v>21</v>
      </c>
      <c r="D2344" t="s">
        <v>15</v>
      </c>
      <c r="E2344">
        <v>184.94</v>
      </c>
      <c r="F2344">
        <v>10</v>
      </c>
      <c r="G2344">
        <v>224</v>
      </c>
      <c r="H2344">
        <v>0</v>
      </c>
      <c r="I2344" t="s">
        <v>16</v>
      </c>
      <c r="J2344">
        <v>78.5</v>
      </c>
      <c r="K2344" s="1">
        <v>44656</v>
      </c>
      <c r="L2344">
        <v>5</v>
      </c>
      <c r="M2344">
        <v>0.4</v>
      </c>
      <c r="N2344">
        <f>IF(E2344="",Data_Validation!$B$1,E2344)</f>
        <v>184.94</v>
      </c>
      <c r="O2344">
        <f>IF(J2344="",Data_Validation!$B$2,J2344)</f>
        <v>78.5</v>
      </c>
      <c r="P2344">
        <f t="shared" si="324"/>
        <v>1</v>
      </c>
      <c r="Q2344" s="2">
        <f>CustomerData[[#This Row],[avg_order_value_clean]]*CustomerData[[#This Row],[total_orders]]</f>
        <v>1849.4</v>
      </c>
      <c r="R2344" s="2" t="str">
        <f t="shared" si="332"/>
        <v>Inactive</v>
      </c>
      <c r="S2344" s="2" t="str">
        <f t="shared" si="325"/>
        <v>Medium Risk</v>
      </c>
      <c r="T2344" s="2" t="str">
        <f t="shared" si="326"/>
        <v>55+</v>
      </c>
      <c r="U2344" s="1">
        <f t="shared" ca="1" si="327"/>
        <v>1605</v>
      </c>
      <c r="V2344" s="2" t="str">
        <f t="shared" si="328"/>
        <v>Low Loyalty</v>
      </c>
      <c r="W2344" s="2" t="str">
        <f t="shared" si="329"/>
        <v>Legitimate</v>
      </c>
      <c r="X2344" s="2" t="str">
        <f>IF(Q2344&lt;Data_Validation!$B$8,"Low Value",IF(Q2344&lt;Data_Validation!$B$9,"Medium Value","High Value"))</f>
        <v>High Value</v>
      </c>
      <c r="Y2344" s="2" t="str">
        <f t="shared" si="330"/>
        <v>High Value - Maintain</v>
      </c>
      <c r="Z2344" s="2" t="str">
        <f t="shared" si="331"/>
        <v>Check Data</v>
      </c>
    </row>
    <row r="2345" spans="1:26" x14ac:dyDescent="0.3">
      <c r="A2345" t="s">
        <v>2078</v>
      </c>
      <c r="B2345">
        <v>66</v>
      </c>
      <c r="C2345" t="s">
        <v>21</v>
      </c>
      <c r="D2345" t="s">
        <v>35</v>
      </c>
      <c r="E2345">
        <v>156.61000000000001</v>
      </c>
      <c r="F2345">
        <v>13</v>
      </c>
      <c r="G2345">
        <v>145</v>
      </c>
      <c r="H2345">
        <v>0</v>
      </c>
      <c r="I2345" t="s">
        <v>40</v>
      </c>
      <c r="K2345" s="1">
        <v>45097</v>
      </c>
      <c r="L2345">
        <v>67</v>
      </c>
      <c r="M2345">
        <v>0.61</v>
      </c>
      <c r="N2345">
        <f>IF(E2345="",Data_Validation!$B$1,E2345)</f>
        <v>156.61000000000001</v>
      </c>
      <c r="O2345">
        <f>IF(J2345="",Data_Validation!$B$2,J2345)</f>
        <v>250</v>
      </c>
      <c r="P2345">
        <f t="shared" si="324"/>
        <v>1</v>
      </c>
      <c r="Q2345" s="2">
        <f>CustomerData[[#This Row],[avg_order_value_clean]]*CustomerData[[#This Row],[total_orders]]</f>
        <v>2035.9300000000003</v>
      </c>
      <c r="R2345" s="2" t="str">
        <f t="shared" si="332"/>
        <v>Inactive</v>
      </c>
      <c r="S2345" s="2" t="str">
        <f t="shared" si="325"/>
        <v>High Risk</v>
      </c>
      <c r="T2345" s="2" t="str">
        <f t="shared" si="326"/>
        <v>55+</v>
      </c>
      <c r="U2345" s="1">
        <f t="shared" ca="1" si="327"/>
        <v>1164</v>
      </c>
      <c r="V2345" s="2" t="str">
        <f t="shared" si="328"/>
        <v>Medium Loyalty</v>
      </c>
      <c r="W2345" s="2" t="str">
        <f t="shared" si="329"/>
        <v>Legitimate</v>
      </c>
      <c r="X2345" s="2" t="str">
        <f>IF(Q2345&lt;Data_Validation!$B$8,"Low Value",IF(Q2345&lt;Data_Validation!$B$9,"Medium Value","High Value"))</f>
        <v>High Value</v>
      </c>
      <c r="Y2345" s="2" t="str">
        <f t="shared" si="330"/>
        <v>Critical - Retain</v>
      </c>
      <c r="Z2345" s="2" t="str">
        <f t="shared" si="331"/>
        <v>Check Data</v>
      </c>
    </row>
    <row r="2346" spans="1:26" x14ac:dyDescent="0.3">
      <c r="A2346" t="s">
        <v>212</v>
      </c>
      <c r="B2346">
        <v>61</v>
      </c>
      <c r="C2346" t="s">
        <v>21</v>
      </c>
      <c r="D2346" t="s">
        <v>44</v>
      </c>
      <c r="E2346">
        <v>70.099999999999994</v>
      </c>
      <c r="F2346">
        <v>12</v>
      </c>
      <c r="G2346">
        <v>54</v>
      </c>
      <c r="H2346">
        <v>0</v>
      </c>
      <c r="I2346" t="s">
        <v>29</v>
      </c>
      <c r="J2346">
        <v>93.6</v>
      </c>
      <c r="K2346" s="1">
        <v>45484</v>
      </c>
      <c r="L2346">
        <v>71</v>
      </c>
      <c r="M2346">
        <v>0.51</v>
      </c>
      <c r="N2346">
        <f>IF(E2346="",Data_Validation!$B$1,E2346)</f>
        <v>70.099999999999994</v>
      </c>
      <c r="O2346">
        <f>IF(J2346="",Data_Validation!$B$2,J2346)</f>
        <v>93.6</v>
      </c>
      <c r="P2346">
        <f t="shared" si="324"/>
        <v>2</v>
      </c>
      <c r="Q2346" s="2">
        <f>CustomerData[[#This Row],[avg_order_value_clean]]*CustomerData[[#This Row],[total_orders]]</f>
        <v>841.19999999999993</v>
      </c>
      <c r="R2346" s="2" t="str">
        <f t="shared" si="332"/>
        <v>At Risk</v>
      </c>
      <c r="S2346" s="2" t="str">
        <f t="shared" si="325"/>
        <v>High Risk</v>
      </c>
      <c r="T2346" s="2" t="str">
        <f t="shared" si="326"/>
        <v>55+</v>
      </c>
      <c r="U2346" s="1">
        <f t="shared" ca="1" si="327"/>
        <v>777</v>
      </c>
      <c r="V2346" s="2" t="str">
        <f t="shared" si="328"/>
        <v>High Loyalty</v>
      </c>
      <c r="W2346" s="2" t="str">
        <f t="shared" si="329"/>
        <v>Legitimate</v>
      </c>
      <c r="X2346" s="2" t="str">
        <f>IF(Q2346&lt;Data_Validation!$B$8,"Low Value",IF(Q2346&lt;Data_Validation!$B$9,"Medium Value","High Value"))</f>
        <v>Low Value</v>
      </c>
      <c r="Y2346" s="2" t="str">
        <f t="shared" si="330"/>
        <v>At Risk - Develop</v>
      </c>
      <c r="Z2346" s="2" t="str">
        <f t="shared" si="331"/>
        <v>Check Data</v>
      </c>
    </row>
    <row r="2347" spans="1:26" x14ac:dyDescent="0.3">
      <c r="A2347" t="s">
        <v>2079</v>
      </c>
      <c r="B2347">
        <v>56</v>
      </c>
      <c r="C2347" t="s">
        <v>14</v>
      </c>
      <c r="D2347" t="s">
        <v>35</v>
      </c>
      <c r="E2347">
        <v>29.51</v>
      </c>
      <c r="F2347">
        <v>11</v>
      </c>
      <c r="G2347">
        <v>66</v>
      </c>
      <c r="H2347">
        <v>0</v>
      </c>
      <c r="I2347" t="s">
        <v>23</v>
      </c>
      <c r="J2347">
        <v>13.8</v>
      </c>
      <c r="K2347" s="1">
        <v>45772</v>
      </c>
      <c r="L2347">
        <v>32</v>
      </c>
      <c r="M2347">
        <v>0.18</v>
      </c>
      <c r="N2347">
        <f>IF(E2347="",Data_Validation!$B$1,E2347)</f>
        <v>29.51</v>
      </c>
      <c r="O2347">
        <f>IF(J2347="",Data_Validation!$B$2,J2347)</f>
        <v>13.8</v>
      </c>
      <c r="P2347">
        <f t="shared" si="324"/>
        <v>1</v>
      </c>
      <c r="Q2347" s="2">
        <f>CustomerData[[#This Row],[avg_order_value_clean]]*CustomerData[[#This Row],[total_orders]]</f>
        <v>324.61</v>
      </c>
      <c r="R2347" s="2" t="str">
        <f t="shared" si="332"/>
        <v>At Risk</v>
      </c>
      <c r="S2347" s="2" t="str">
        <f t="shared" si="325"/>
        <v>Low Risk</v>
      </c>
      <c r="T2347" s="2" t="str">
        <f t="shared" si="326"/>
        <v>55+</v>
      </c>
      <c r="U2347" s="1">
        <f t="shared" ca="1" si="327"/>
        <v>489</v>
      </c>
      <c r="V2347" s="2" t="str">
        <f t="shared" si="328"/>
        <v>Low Loyalty</v>
      </c>
      <c r="W2347" s="2" t="str">
        <f t="shared" si="329"/>
        <v>Legitimate</v>
      </c>
      <c r="X2347" s="2" t="str">
        <f>IF(Q2347&lt;Data_Validation!$B$8,"Low Value",IF(Q2347&lt;Data_Validation!$B$9,"Medium Value","High Value"))</f>
        <v>Low Value</v>
      </c>
      <c r="Y2347" s="2" t="str">
        <f t="shared" si="330"/>
        <v>Stable</v>
      </c>
      <c r="Z2347" s="2" t="str">
        <f t="shared" si="331"/>
        <v>Check Data</v>
      </c>
    </row>
    <row r="2348" spans="1:26" x14ac:dyDescent="0.3">
      <c r="A2348" t="s">
        <v>2080</v>
      </c>
      <c r="B2348">
        <v>33</v>
      </c>
      <c r="C2348" t="s">
        <v>14</v>
      </c>
      <c r="D2348" t="s">
        <v>28</v>
      </c>
      <c r="E2348">
        <v>27.52</v>
      </c>
      <c r="F2348">
        <v>13</v>
      </c>
      <c r="G2348">
        <v>184</v>
      </c>
      <c r="H2348">
        <v>0</v>
      </c>
      <c r="I2348" t="s">
        <v>23</v>
      </c>
      <c r="J2348">
        <v>52.1</v>
      </c>
      <c r="K2348" s="1">
        <v>44188</v>
      </c>
      <c r="L2348">
        <v>95</v>
      </c>
      <c r="M2348">
        <v>0.3</v>
      </c>
      <c r="N2348">
        <f>IF(E2348="",Data_Validation!$B$1,E2348)</f>
        <v>27.52</v>
      </c>
      <c r="O2348">
        <f>IF(J2348="",Data_Validation!$B$2,J2348)</f>
        <v>52.1</v>
      </c>
      <c r="P2348">
        <f t="shared" si="324"/>
        <v>1</v>
      </c>
      <c r="Q2348" s="2">
        <f>CustomerData[[#This Row],[avg_order_value_clean]]*CustomerData[[#This Row],[total_orders]]</f>
        <v>357.76</v>
      </c>
      <c r="R2348" s="2" t="str">
        <f t="shared" si="332"/>
        <v>Inactive</v>
      </c>
      <c r="S2348" s="2" t="str">
        <f t="shared" si="325"/>
        <v>Medium Risk</v>
      </c>
      <c r="T2348" s="2" t="str">
        <f t="shared" si="326"/>
        <v>25-34</v>
      </c>
      <c r="U2348" s="1">
        <f t="shared" ca="1" si="327"/>
        <v>2073</v>
      </c>
      <c r="V2348" s="2" t="str">
        <f t="shared" si="328"/>
        <v>High Loyalty</v>
      </c>
      <c r="W2348" s="2" t="str">
        <f t="shared" si="329"/>
        <v>Legitimate</v>
      </c>
      <c r="X2348" s="2" t="str">
        <f>IF(Q2348&lt;Data_Validation!$B$8,"Low Value",IF(Q2348&lt;Data_Validation!$B$9,"Medium Value","High Value"))</f>
        <v>Low Value</v>
      </c>
      <c r="Y2348" s="2" t="str">
        <f t="shared" si="330"/>
        <v>Stable</v>
      </c>
      <c r="Z2348" s="2" t="str">
        <f t="shared" si="331"/>
        <v>Check Data</v>
      </c>
    </row>
    <row r="2349" spans="1:26" x14ac:dyDescent="0.3">
      <c r="A2349" t="s">
        <v>1371</v>
      </c>
      <c r="B2349">
        <v>28</v>
      </c>
      <c r="C2349" t="s">
        <v>14</v>
      </c>
      <c r="D2349" t="s">
        <v>28</v>
      </c>
      <c r="E2349">
        <v>61.37</v>
      </c>
      <c r="F2349">
        <v>6</v>
      </c>
      <c r="G2349">
        <v>146</v>
      </c>
      <c r="H2349">
        <v>0</v>
      </c>
      <c r="I2349" t="s">
        <v>16</v>
      </c>
      <c r="K2349" s="1">
        <v>44164</v>
      </c>
      <c r="L2349">
        <v>78</v>
      </c>
      <c r="M2349">
        <v>0.28000000000000003</v>
      </c>
      <c r="N2349">
        <f>IF(E2349="",Data_Validation!$B$1,E2349)</f>
        <v>61.37</v>
      </c>
      <c r="O2349">
        <f>IF(J2349="",Data_Validation!$B$2,J2349)</f>
        <v>250</v>
      </c>
      <c r="P2349">
        <f t="shared" si="324"/>
        <v>4</v>
      </c>
      <c r="Q2349" s="2">
        <f>CustomerData[[#This Row],[avg_order_value_clean]]*CustomerData[[#This Row],[total_orders]]</f>
        <v>368.21999999999997</v>
      </c>
      <c r="R2349" s="2" t="str">
        <f t="shared" si="332"/>
        <v>Inactive</v>
      </c>
      <c r="S2349" s="2" t="str">
        <f t="shared" si="325"/>
        <v>Medium Risk</v>
      </c>
      <c r="T2349" s="2" t="str">
        <f t="shared" si="326"/>
        <v>25-34</v>
      </c>
      <c r="U2349" s="1">
        <f t="shared" ca="1" si="327"/>
        <v>2097</v>
      </c>
      <c r="V2349" s="2" t="str">
        <f t="shared" si="328"/>
        <v>High Loyalty</v>
      </c>
      <c r="W2349" s="2" t="str">
        <f t="shared" si="329"/>
        <v>Legitimate</v>
      </c>
      <c r="X2349" s="2" t="str">
        <f>IF(Q2349&lt;Data_Validation!$B$8,"Low Value",IF(Q2349&lt;Data_Validation!$B$9,"Medium Value","High Value"))</f>
        <v>Low Value</v>
      </c>
      <c r="Y2349" s="2" t="str">
        <f t="shared" si="330"/>
        <v>Stable</v>
      </c>
      <c r="Z2349" s="2" t="str">
        <f t="shared" si="331"/>
        <v>Check Data</v>
      </c>
    </row>
    <row r="2350" spans="1:26" x14ac:dyDescent="0.3">
      <c r="A2350" t="s">
        <v>2081</v>
      </c>
      <c r="B2350">
        <v>31</v>
      </c>
      <c r="C2350" t="s">
        <v>21</v>
      </c>
      <c r="D2350" t="s">
        <v>22</v>
      </c>
      <c r="E2350">
        <v>57.17</v>
      </c>
      <c r="F2350">
        <v>8</v>
      </c>
      <c r="G2350">
        <v>73</v>
      </c>
      <c r="H2350">
        <v>0</v>
      </c>
      <c r="I2350" t="s">
        <v>40</v>
      </c>
      <c r="J2350">
        <v>43.5</v>
      </c>
      <c r="K2350" s="1">
        <v>44503</v>
      </c>
      <c r="L2350">
        <v>88</v>
      </c>
      <c r="M2350">
        <v>0.23</v>
      </c>
      <c r="N2350">
        <f>IF(E2350="",Data_Validation!$B$1,E2350)</f>
        <v>57.17</v>
      </c>
      <c r="O2350">
        <f>IF(J2350="",Data_Validation!$B$2,J2350)</f>
        <v>43.5</v>
      </c>
      <c r="P2350">
        <f t="shared" si="324"/>
        <v>1</v>
      </c>
      <c r="Q2350" s="2">
        <f>CustomerData[[#This Row],[avg_order_value_clean]]*CustomerData[[#This Row],[total_orders]]</f>
        <v>457.36</v>
      </c>
      <c r="R2350" s="2" t="str">
        <f t="shared" si="332"/>
        <v>At Risk</v>
      </c>
      <c r="S2350" s="2" t="str">
        <f t="shared" si="325"/>
        <v>Medium Risk</v>
      </c>
      <c r="T2350" s="2" t="str">
        <f t="shared" si="326"/>
        <v>25-34</v>
      </c>
      <c r="U2350" s="1">
        <f t="shared" ca="1" si="327"/>
        <v>1758</v>
      </c>
      <c r="V2350" s="2" t="str">
        <f t="shared" si="328"/>
        <v>High Loyalty</v>
      </c>
      <c r="W2350" s="2" t="str">
        <f t="shared" si="329"/>
        <v>Legitimate</v>
      </c>
      <c r="X2350" s="2" t="str">
        <f>IF(Q2350&lt;Data_Validation!$B$8,"Low Value",IF(Q2350&lt;Data_Validation!$B$9,"Medium Value","High Value"))</f>
        <v>Low Value</v>
      </c>
      <c r="Y2350" s="2" t="str">
        <f t="shared" si="330"/>
        <v>Stable</v>
      </c>
      <c r="Z2350" s="2" t="str">
        <f t="shared" si="331"/>
        <v>Check Data</v>
      </c>
    </row>
    <row r="2351" spans="1:26" x14ac:dyDescent="0.3">
      <c r="A2351" t="s">
        <v>1904</v>
      </c>
      <c r="B2351">
        <v>20</v>
      </c>
      <c r="C2351" t="s">
        <v>25</v>
      </c>
      <c r="D2351" t="s">
        <v>44</v>
      </c>
      <c r="E2351">
        <v>117.22</v>
      </c>
      <c r="F2351">
        <v>12</v>
      </c>
      <c r="G2351">
        <v>138</v>
      </c>
      <c r="H2351">
        <v>0</v>
      </c>
      <c r="I2351" t="s">
        <v>16</v>
      </c>
      <c r="J2351">
        <v>62.7</v>
      </c>
      <c r="K2351" s="1">
        <v>44920</v>
      </c>
      <c r="L2351">
        <v>48</v>
      </c>
      <c r="M2351">
        <v>0.45</v>
      </c>
      <c r="N2351">
        <f>IF(E2351="",Data_Validation!$B$1,E2351)</f>
        <v>117.22</v>
      </c>
      <c r="O2351">
        <f>IF(J2351="",Data_Validation!$B$2,J2351)</f>
        <v>62.7</v>
      </c>
      <c r="P2351">
        <f t="shared" si="324"/>
        <v>3</v>
      </c>
      <c r="Q2351" s="2">
        <f>CustomerData[[#This Row],[avg_order_value_clean]]*CustomerData[[#This Row],[total_orders]]</f>
        <v>1406.6399999999999</v>
      </c>
      <c r="R2351" s="2" t="str">
        <f t="shared" si="332"/>
        <v>Inactive</v>
      </c>
      <c r="S2351" s="2" t="str">
        <f t="shared" si="325"/>
        <v>Medium Risk</v>
      </c>
      <c r="T2351" s="2" t="str">
        <f t="shared" si="326"/>
        <v>Under 25</v>
      </c>
      <c r="U2351" s="1">
        <f t="shared" ca="1" si="327"/>
        <v>1341</v>
      </c>
      <c r="V2351" s="2" t="str">
        <f t="shared" si="328"/>
        <v>Medium Loyalty</v>
      </c>
      <c r="W2351" s="2" t="str">
        <f t="shared" si="329"/>
        <v>Legitimate</v>
      </c>
      <c r="X2351" s="2" t="str">
        <f>IF(Q2351&lt;Data_Validation!$B$8,"Low Value",IF(Q2351&lt;Data_Validation!$B$9,"Medium Value","High Value"))</f>
        <v>Low Value</v>
      </c>
      <c r="Y2351" s="2" t="str">
        <f t="shared" si="330"/>
        <v>Stable</v>
      </c>
      <c r="Z2351" s="2" t="str">
        <f t="shared" si="331"/>
        <v>Check Data</v>
      </c>
    </row>
    <row r="2352" spans="1:26" x14ac:dyDescent="0.3">
      <c r="A2352" t="s">
        <v>2082</v>
      </c>
      <c r="B2352">
        <v>68</v>
      </c>
      <c r="C2352" t="s">
        <v>21</v>
      </c>
      <c r="D2352" t="s">
        <v>37</v>
      </c>
      <c r="E2352">
        <v>117.13</v>
      </c>
      <c r="F2352">
        <v>11</v>
      </c>
      <c r="G2352">
        <v>223</v>
      </c>
      <c r="H2352">
        <v>0</v>
      </c>
      <c r="I2352" t="s">
        <v>29</v>
      </c>
      <c r="J2352">
        <v>81.7</v>
      </c>
      <c r="K2352" s="1">
        <v>45261</v>
      </c>
      <c r="L2352">
        <v>33</v>
      </c>
      <c r="M2352">
        <v>0.28000000000000003</v>
      </c>
      <c r="N2352">
        <f>IF(E2352="",Data_Validation!$B$1,E2352)</f>
        <v>117.13</v>
      </c>
      <c r="O2352">
        <f>IF(J2352="",Data_Validation!$B$2,J2352)</f>
        <v>81.7</v>
      </c>
      <c r="P2352">
        <f t="shared" si="324"/>
        <v>2</v>
      </c>
      <c r="Q2352" s="2">
        <f>CustomerData[[#This Row],[avg_order_value_clean]]*CustomerData[[#This Row],[total_orders]]</f>
        <v>1288.4299999999998</v>
      </c>
      <c r="R2352" s="2" t="str">
        <f t="shared" si="332"/>
        <v>Inactive</v>
      </c>
      <c r="S2352" s="2" t="str">
        <f t="shared" si="325"/>
        <v>Medium Risk</v>
      </c>
      <c r="T2352" s="2" t="str">
        <f t="shared" si="326"/>
        <v>55+</v>
      </c>
      <c r="U2352" s="1">
        <f t="shared" ca="1" si="327"/>
        <v>1000</v>
      </c>
      <c r="V2352" s="2" t="str">
        <f t="shared" si="328"/>
        <v>Low Loyalty</v>
      </c>
      <c r="W2352" s="2" t="str">
        <f t="shared" si="329"/>
        <v>Legitimate</v>
      </c>
      <c r="X2352" s="2" t="str">
        <f>IF(Q2352&lt;Data_Validation!$B$8,"Low Value",IF(Q2352&lt;Data_Validation!$B$9,"Medium Value","High Value"))</f>
        <v>Low Value</v>
      </c>
      <c r="Y2352" s="2" t="str">
        <f t="shared" si="330"/>
        <v>Stable</v>
      </c>
      <c r="Z2352" s="2" t="str">
        <f t="shared" si="331"/>
        <v>Check Data</v>
      </c>
    </row>
    <row r="2353" spans="1:26" x14ac:dyDescent="0.3">
      <c r="A2353" t="s">
        <v>1052</v>
      </c>
      <c r="B2353">
        <v>67</v>
      </c>
      <c r="C2353" t="s">
        <v>14</v>
      </c>
      <c r="D2353" t="s">
        <v>15</v>
      </c>
      <c r="E2353">
        <v>69.91</v>
      </c>
      <c r="F2353">
        <v>10</v>
      </c>
      <c r="G2353">
        <v>231</v>
      </c>
      <c r="H2353">
        <v>0</v>
      </c>
      <c r="I2353" t="s">
        <v>16</v>
      </c>
      <c r="J2353">
        <v>47.3</v>
      </c>
      <c r="K2353" s="1">
        <v>45708</v>
      </c>
      <c r="L2353">
        <v>69</v>
      </c>
      <c r="M2353">
        <v>0.27</v>
      </c>
      <c r="N2353">
        <f>IF(E2353="",Data_Validation!$B$1,E2353)</f>
        <v>69.91</v>
      </c>
      <c r="O2353">
        <f>IF(J2353="",Data_Validation!$B$2,J2353)</f>
        <v>47.3</v>
      </c>
      <c r="P2353">
        <f t="shared" si="324"/>
        <v>2</v>
      </c>
      <c r="Q2353" s="2">
        <f>CustomerData[[#This Row],[avg_order_value_clean]]*CustomerData[[#This Row],[total_orders]]</f>
        <v>699.09999999999991</v>
      </c>
      <c r="R2353" s="2" t="str">
        <f t="shared" si="332"/>
        <v>Inactive</v>
      </c>
      <c r="S2353" s="2" t="str">
        <f t="shared" si="325"/>
        <v>Medium Risk</v>
      </c>
      <c r="T2353" s="2" t="str">
        <f t="shared" si="326"/>
        <v>55+</v>
      </c>
      <c r="U2353" s="1">
        <f t="shared" ca="1" si="327"/>
        <v>553</v>
      </c>
      <c r="V2353" s="2" t="str">
        <f t="shared" si="328"/>
        <v>Medium Loyalty</v>
      </c>
      <c r="W2353" s="2" t="str">
        <f t="shared" si="329"/>
        <v>Legitimate</v>
      </c>
      <c r="X2353" s="2" t="str">
        <f>IF(Q2353&lt;Data_Validation!$B$8,"Low Value",IF(Q2353&lt;Data_Validation!$B$9,"Medium Value","High Value"))</f>
        <v>Low Value</v>
      </c>
      <c r="Y2353" s="2" t="str">
        <f t="shared" si="330"/>
        <v>Stable</v>
      </c>
      <c r="Z2353" s="2" t="str">
        <f t="shared" si="331"/>
        <v>Check Data</v>
      </c>
    </row>
    <row r="2354" spans="1:26" x14ac:dyDescent="0.3">
      <c r="A2354" t="s">
        <v>1892</v>
      </c>
      <c r="B2354">
        <v>79</v>
      </c>
      <c r="C2354" t="s">
        <v>14</v>
      </c>
      <c r="D2354" t="s">
        <v>26</v>
      </c>
      <c r="F2354">
        <v>5</v>
      </c>
      <c r="G2354">
        <v>182</v>
      </c>
      <c r="H2354">
        <v>0</v>
      </c>
      <c r="I2354" t="s">
        <v>23</v>
      </c>
      <c r="J2354">
        <v>40.799999999999997</v>
      </c>
      <c r="K2354" s="1">
        <v>45297</v>
      </c>
      <c r="L2354">
        <v>72</v>
      </c>
      <c r="M2354">
        <v>0.37</v>
      </c>
      <c r="N2354">
        <f>IF(E2354="",Data_Validation!$B$1,E2354)</f>
        <v>250</v>
      </c>
      <c r="O2354">
        <f>IF(J2354="",Data_Validation!$B$2,J2354)</f>
        <v>40.799999999999997</v>
      </c>
      <c r="P2354">
        <f t="shared" si="324"/>
        <v>3</v>
      </c>
      <c r="Q2354" s="2">
        <f>CustomerData[[#This Row],[avg_order_value_clean]]*CustomerData[[#This Row],[total_orders]]</f>
        <v>1250</v>
      </c>
      <c r="R2354" s="2" t="str">
        <f t="shared" si="332"/>
        <v>Inactive</v>
      </c>
      <c r="S2354" s="2" t="str">
        <f t="shared" si="325"/>
        <v>Medium Risk</v>
      </c>
      <c r="T2354" s="2" t="str">
        <f t="shared" si="326"/>
        <v>55+</v>
      </c>
      <c r="U2354" s="1">
        <f t="shared" ca="1" si="327"/>
        <v>964</v>
      </c>
      <c r="V2354" s="2" t="str">
        <f t="shared" si="328"/>
        <v>High Loyalty</v>
      </c>
      <c r="W2354" s="2" t="str">
        <f t="shared" si="329"/>
        <v>Legitimate</v>
      </c>
      <c r="X2354" s="2" t="str">
        <f>IF(Q2354&lt;Data_Validation!$B$8,"Low Value",IF(Q2354&lt;Data_Validation!$B$9,"Medium Value","High Value"))</f>
        <v>Low Value</v>
      </c>
      <c r="Y2354" s="2" t="str">
        <f t="shared" si="330"/>
        <v>Stable</v>
      </c>
      <c r="Z2354" s="2" t="str">
        <f t="shared" si="331"/>
        <v>Check Data</v>
      </c>
    </row>
    <row r="2355" spans="1:26" x14ac:dyDescent="0.3">
      <c r="A2355" t="s">
        <v>684</v>
      </c>
      <c r="B2355">
        <v>59</v>
      </c>
      <c r="C2355" t="s">
        <v>14</v>
      </c>
      <c r="D2355" t="s">
        <v>26</v>
      </c>
      <c r="E2355">
        <v>44.51</v>
      </c>
      <c r="F2355">
        <v>8</v>
      </c>
      <c r="G2355">
        <v>95</v>
      </c>
      <c r="H2355">
        <v>0</v>
      </c>
      <c r="I2355" t="s">
        <v>16</v>
      </c>
      <c r="J2355">
        <v>18.100000000000001</v>
      </c>
      <c r="K2355" s="1">
        <v>44348</v>
      </c>
      <c r="L2355">
        <v>2</v>
      </c>
      <c r="M2355">
        <v>0.26</v>
      </c>
      <c r="N2355">
        <f>IF(E2355="",Data_Validation!$B$1,E2355)</f>
        <v>44.51</v>
      </c>
      <c r="O2355">
        <f>IF(J2355="",Data_Validation!$B$2,J2355)</f>
        <v>18.100000000000001</v>
      </c>
      <c r="P2355">
        <f t="shared" si="324"/>
        <v>2</v>
      </c>
      <c r="Q2355" s="2">
        <f>CustomerData[[#This Row],[avg_order_value_clean]]*CustomerData[[#This Row],[total_orders]]</f>
        <v>356.08</v>
      </c>
      <c r="R2355" s="2" t="str">
        <f t="shared" si="332"/>
        <v>Inactive</v>
      </c>
      <c r="S2355" s="2" t="str">
        <f t="shared" si="325"/>
        <v>Medium Risk</v>
      </c>
      <c r="T2355" s="2" t="str">
        <f t="shared" si="326"/>
        <v>55+</v>
      </c>
      <c r="U2355" s="1">
        <f t="shared" ca="1" si="327"/>
        <v>1913</v>
      </c>
      <c r="V2355" s="2" t="str">
        <f t="shared" si="328"/>
        <v>Low Loyalty</v>
      </c>
      <c r="W2355" s="2" t="str">
        <f t="shared" si="329"/>
        <v>Legitimate</v>
      </c>
      <c r="X2355" s="2" t="str">
        <f>IF(Q2355&lt;Data_Validation!$B$8,"Low Value",IF(Q2355&lt;Data_Validation!$B$9,"Medium Value","High Value"))</f>
        <v>Low Value</v>
      </c>
      <c r="Y2355" s="2" t="str">
        <f t="shared" si="330"/>
        <v>Stable</v>
      </c>
      <c r="Z2355" s="2" t="str">
        <f t="shared" si="331"/>
        <v>Check Data</v>
      </c>
    </row>
    <row r="2356" spans="1:26" x14ac:dyDescent="0.3">
      <c r="A2356" t="s">
        <v>2083</v>
      </c>
      <c r="B2356">
        <v>55</v>
      </c>
      <c r="C2356" t="s">
        <v>25</v>
      </c>
      <c r="D2356" t="s">
        <v>50</v>
      </c>
      <c r="E2356">
        <v>53.37</v>
      </c>
      <c r="F2356">
        <v>8</v>
      </c>
      <c r="G2356">
        <v>341</v>
      </c>
      <c r="H2356">
        <v>0</v>
      </c>
      <c r="I2356" t="s">
        <v>23</v>
      </c>
      <c r="J2356">
        <v>82.5</v>
      </c>
      <c r="K2356" s="1">
        <v>44175</v>
      </c>
      <c r="L2356">
        <v>54</v>
      </c>
      <c r="M2356">
        <v>0.12</v>
      </c>
      <c r="N2356">
        <f>IF(E2356="",Data_Validation!$B$1,E2356)</f>
        <v>53.37</v>
      </c>
      <c r="O2356">
        <f>IF(J2356="",Data_Validation!$B$2,J2356)</f>
        <v>82.5</v>
      </c>
      <c r="P2356">
        <f t="shared" si="324"/>
        <v>2</v>
      </c>
      <c r="Q2356" s="2">
        <f>CustomerData[[#This Row],[avg_order_value_clean]]*CustomerData[[#This Row],[total_orders]]</f>
        <v>426.96</v>
      </c>
      <c r="R2356" s="2" t="str">
        <f t="shared" si="332"/>
        <v>Inactive</v>
      </c>
      <c r="S2356" s="2" t="str">
        <f t="shared" si="325"/>
        <v>Low Risk</v>
      </c>
      <c r="T2356" s="2" t="str">
        <f t="shared" si="326"/>
        <v>55+</v>
      </c>
      <c r="U2356" s="1">
        <f t="shared" ca="1" si="327"/>
        <v>2086</v>
      </c>
      <c r="V2356" s="2" t="str">
        <f t="shared" si="328"/>
        <v>Medium Loyalty</v>
      </c>
      <c r="W2356" s="2" t="str">
        <f t="shared" si="329"/>
        <v>Legitimate</v>
      </c>
      <c r="X2356" s="2" t="str">
        <f>IF(Q2356&lt;Data_Validation!$B$8,"Low Value",IF(Q2356&lt;Data_Validation!$B$9,"Medium Value","High Value"))</f>
        <v>Low Value</v>
      </c>
      <c r="Y2356" s="2" t="str">
        <f t="shared" si="330"/>
        <v>Stable</v>
      </c>
      <c r="Z2356" s="2" t="str">
        <f t="shared" si="331"/>
        <v>Check Data</v>
      </c>
    </row>
    <row r="2357" spans="1:26" x14ac:dyDescent="0.3">
      <c r="A2357" t="s">
        <v>465</v>
      </c>
      <c r="B2357">
        <v>62</v>
      </c>
      <c r="C2357" t="s">
        <v>21</v>
      </c>
      <c r="D2357" t="s">
        <v>50</v>
      </c>
      <c r="E2357">
        <v>112.52</v>
      </c>
      <c r="F2357">
        <v>0</v>
      </c>
      <c r="G2357">
        <v>247</v>
      </c>
      <c r="H2357">
        <v>0</v>
      </c>
      <c r="I2357" t="s">
        <v>19</v>
      </c>
      <c r="J2357">
        <v>79.599999999999994</v>
      </c>
      <c r="K2357" s="1">
        <v>44838</v>
      </c>
      <c r="L2357">
        <v>42</v>
      </c>
      <c r="M2357">
        <v>0.13</v>
      </c>
      <c r="N2357">
        <f>IF(E2357="",Data_Validation!$B$1,E2357)</f>
        <v>112.52</v>
      </c>
      <c r="O2357">
        <f>IF(J2357="",Data_Validation!$B$2,J2357)</f>
        <v>79.599999999999994</v>
      </c>
      <c r="P2357">
        <f t="shared" si="324"/>
        <v>3</v>
      </c>
      <c r="Q2357" s="2">
        <f>CustomerData[[#This Row],[avg_order_value_clean]]*CustomerData[[#This Row],[total_orders]]</f>
        <v>0</v>
      </c>
      <c r="R2357" s="2" t="str">
        <f t="shared" si="332"/>
        <v>Inactive</v>
      </c>
      <c r="S2357" s="2" t="str">
        <f t="shared" si="325"/>
        <v>Low Risk</v>
      </c>
      <c r="T2357" s="2" t="str">
        <f t="shared" si="326"/>
        <v>55+</v>
      </c>
      <c r="U2357" s="1">
        <f t="shared" ca="1" si="327"/>
        <v>1423</v>
      </c>
      <c r="V2357" s="2" t="str">
        <f t="shared" si="328"/>
        <v>Medium Loyalty</v>
      </c>
      <c r="W2357" s="2" t="str">
        <f t="shared" si="329"/>
        <v>Legitimate</v>
      </c>
      <c r="X2357" s="2" t="str">
        <f>IF(Q2357&lt;Data_Validation!$B$8,"Low Value",IF(Q2357&lt;Data_Validation!$B$9,"Medium Value","High Value"))</f>
        <v>Low Value</v>
      </c>
      <c r="Y2357" s="2" t="str">
        <f t="shared" si="330"/>
        <v>Stable</v>
      </c>
      <c r="Z2357" s="2" t="str">
        <f t="shared" si="331"/>
        <v>Check Data</v>
      </c>
    </row>
    <row r="2358" spans="1:26" x14ac:dyDescent="0.3">
      <c r="A2358" t="s">
        <v>2084</v>
      </c>
      <c r="B2358">
        <v>59</v>
      </c>
      <c r="C2358" t="s">
        <v>14</v>
      </c>
      <c r="D2358" t="s">
        <v>15</v>
      </c>
      <c r="E2358">
        <v>157.13999999999999</v>
      </c>
      <c r="F2358">
        <v>13</v>
      </c>
      <c r="G2358">
        <v>131</v>
      </c>
      <c r="H2358">
        <v>1</v>
      </c>
      <c r="I2358" t="s">
        <v>29</v>
      </c>
      <c r="J2358">
        <v>74.3</v>
      </c>
      <c r="K2358" s="1">
        <v>45353</v>
      </c>
      <c r="L2358">
        <v>35</v>
      </c>
      <c r="M2358">
        <v>0.2</v>
      </c>
      <c r="N2358">
        <f>IF(E2358="",Data_Validation!$B$1,E2358)</f>
        <v>157.13999999999999</v>
      </c>
      <c r="O2358">
        <f>IF(J2358="",Data_Validation!$B$2,J2358)</f>
        <v>74.3</v>
      </c>
      <c r="P2358">
        <f t="shared" si="324"/>
        <v>1</v>
      </c>
      <c r="Q2358" s="2">
        <f>CustomerData[[#This Row],[avg_order_value_clean]]*CustomerData[[#This Row],[total_orders]]</f>
        <v>2042.8199999999997</v>
      </c>
      <c r="R2358" s="2" t="str">
        <f t="shared" si="332"/>
        <v>Inactive</v>
      </c>
      <c r="S2358" s="2" t="str">
        <f t="shared" si="325"/>
        <v>Medium Risk</v>
      </c>
      <c r="T2358" s="2" t="str">
        <f t="shared" si="326"/>
        <v>55+</v>
      </c>
      <c r="U2358" s="1">
        <f t="shared" ca="1" si="327"/>
        <v>908</v>
      </c>
      <c r="V2358" s="2" t="str">
        <f t="shared" si="328"/>
        <v>Low Loyalty</v>
      </c>
      <c r="W2358" s="2" t="str">
        <f t="shared" si="329"/>
        <v>Fraudulent</v>
      </c>
      <c r="X2358" s="2" t="str">
        <f>IF(Q2358&lt;Data_Validation!$B$8,"Low Value",IF(Q2358&lt;Data_Validation!$B$9,"Medium Value","High Value"))</f>
        <v>High Value</v>
      </c>
      <c r="Y2358" s="2" t="str">
        <f t="shared" si="330"/>
        <v>High Value - Maintain</v>
      </c>
      <c r="Z2358" s="2" t="str">
        <f t="shared" si="331"/>
        <v>Check Data</v>
      </c>
    </row>
    <row r="2359" spans="1:26" x14ac:dyDescent="0.3">
      <c r="A2359" t="s">
        <v>469</v>
      </c>
      <c r="B2359">
        <v>35</v>
      </c>
      <c r="C2359" t="s">
        <v>21</v>
      </c>
      <c r="D2359" t="s">
        <v>44</v>
      </c>
      <c r="E2359">
        <v>324.18</v>
      </c>
      <c r="F2359">
        <v>11</v>
      </c>
      <c r="G2359">
        <v>12</v>
      </c>
      <c r="H2359">
        <v>0</v>
      </c>
      <c r="I2359" t="s">
        <v>29</v>
      </c>
      <c r="J2359">
        <v>39.299999999999997</v>
      </c>
      <c r="K2359" s="1">
        <v>45756</v>
      </c>
      <c r="L2359">
        <v>61</v>
      </c>
      <c r="M2359">
        <v>0.53</v>
      </c>
      <c r="N2359">
        <f>IF(E2359="",Data_Validation!$B$1,E2359)</f>
        <v>324.18</v>
      </c>
      <c r="O2359">
        <f>IF(J2359="",Data_Validation!$B$2,J2359)</f>
        <v>39.299999999999997</v>
      </c>
      <c r="P2359">
        <f t="shared" si="324"/>
        <v>2</v>
      </c>
      <c r="Q2359" s="2">
        <f>CustomerData[[#This Row],[avg_order_value_clean]]*CustomerData[[#This Row],[total_orders]]</f>
        <v>3565.98</v>
      </c>
      <c r="R2359" s="2" t="str">
        <f t="shared" si="332"/>
        <v>Active</v>
      </c>
      <c r="S2359" s="2" t="str">
        <f t="shared" si="325"/>
        <v>High Risk</v>
      </c>
      <c r="T2359" s="2" t="str">
        <f t="shared" si="326"/>
        <v>35-44</v>
      </c>
      <c r="U2359" s="1">
        <f t="shared" ca="1" si="327"/>
        <v>505</v>
      </c>
      <c r="V2359" s="2" t="str">
        <f t="shared" si="328"/>
        <v>Medium Loyalty</v>
      </c>
      <c r="W2359" s="2" t="str">
        <f t="shared" si="329"/>
        <v>Legitimate</v>
      </c>
      <c r="X2359" s="2" t="str">
        <f>IF(Q2359&lt;Data_Validation!$B$8,"Low Value",IF(Q2359&lt;Data_Validation!$B$9,"Medium Value","High Value"))</f>
        <v>High Value</v>
      </c>
      <c r="Y2359" s="2" t="str">
        <f t="shared" si="330"/>
        <v>Critical - Retain</v>
      </c>
      <c r="Z2359" s="2" t="str">
        <f t="shared" si="331"/>
        <v>Check Data</v>
      </c>
    </row>
    <row r="2360" spans="1:26" x14ac:dyDescent="0.3">
      <c r="A2360" t="s">
        <v>2085</v>
      </c>
      <c r="B2360">
        <v>75</v>
      </c>
      <c r="C2360" t="s">
        <v>14</v>
      </c>
      <c r="D2360" t="s">
        <v>44</v>
      </c>
      <c r="E2360">
        <v>201.92</v>
      </c>
      <c r="F2360">
        <v>9</v>
      </c>
      <c r="G2360">
        <v>69</v>
      </c>
      <c r="H2360">
        <v>0</v>
      </c>
      <c r="I2360" t="s">
        <v>23</v>
      </c>
      <c r="J2360">
        <v>58.3</v>
      </c>
      <c r="K2360" s="1">
        <v>44811</v>
      </c>
      <c r="L2360">
        <v>60</v>
      </c>
      <c r="M2360">
        <v>0.17</v>
      </c>
      <c r="N2360">
        <f>IF(E2360="",Data_Validation!$B$1,E2360)</f>
        <v>201.92</v>
      </c>
      <c r="O2360">
        <f>IF(J2360="",Data_Validation!$B$2,J2360)</f>
        <v>58.3</v>
      </c>
      <c r="P2360">
        <f t="shared" si="324"/>
        <v>1</v>
      </c>
      <c r="Q2360" s="2">
        <f>CustomerData[[#This Row],[avg_order_value_clean]]*CustomerData[[#This Row],[total_orders]]</f>
        <v>1817.28</v>
      </c>
      <c r="R2360" s="2" t="str">
        <f t="shared" si="332"/>
        <v>At Risk</v>
      </c>
      <c r="S2360" s="2" t="str">
        <f t="shared" si="325"/>
        <v>Low Risk</v>
      </c>
      <c r="T2360" s="2" t="str">
        <f t="shared" si="326"/>
        <v>55+</v>
      </c>
      <c r="U2360" s="1">
        <f t="shared" ca="1" si="327"/>
        <v>1450</v>
      </c>
      <c r="V2360" s="2" t="str">
        <f t="shared" si="328"/>
        <v>Medium Loyalty</v>
      </c>
      <c r="W2360" s="2" t="str">
        <f t="shared" si="329"/>
        <v>Legitimate</v>
      </c>
      <c r="X2360" s="2" t="str">
        <f>IF(Q2360&lt;Data_Validation!$B$8,"Low Value",IF(Q2360&lt;Data_Validation!$B$9,"Medium Value","High Value"))</f>
        <v>High Value</v>
      </c>
      <c r="Y2360" s="2" t="str">
        <f t="shared" si="330"/>
        <v>High Value - Maintain</v>
      </c>
      <c r="Z2360" s="2" t="str">
        <f t="shared" si="331"/>
        <v>Check Data</v>
      </c>
    </row>
    <row r="2361" spans="1:26" x14ac:dyDescent="0.3">
      <c r="A2361" t="s">
        <v>2086</v>
      </c>
      <c r="B2361">
        <v>37</v>
      </c>
      <c r="C2361" t="s">
        <v>21</v>
      </c>
      <c r="D2361" t="s">
        <v>28</v>
      </c>
      <c r="E2361">
        <v>128.9</v>
      </c>
      <c r="F2361">
        <v>6</v>
      </c>
      <c r="G2361">
        <v>348</v>
      </c>
      <c r="H2361">
        <v>0</v>
      </c>
      <c r="I2361" t="s">
        <v>19</v>
      </c>
      <c r="J2361">
        <v>12.4</v>
      </c>
      <c r="K2361" s="1">
        <v>45809</v>
      </c>
      <c r="L2361">
        <v>98</v>
      </c>
      <c r="M2361">
        <v>0.59</v>
      </c>
      <c r="N2361">
        <f>IF(E2361="",Data_Validation!$B$1,E2361)</f>
        <v>128.9</v>
      </c>
      <c r="O2361">
        <f>IF(J2361="",Data_Validation!$B$2,J2361)</f>
        <v>12.4</v>
      </c>
      <c r="P2361">
        <f t="shared" si="324"/>
        <v>1</v>
      </c>
      <c r="Q2361" s="2">
        <f>CustomerData[[#This Row],[avg_order_value_clean]]*CustomerData[[#This Row],[total_orders]]</f>
        <v>773.40000000000009</v>
      </c>
      <c r="R2361" s="2" t="str">
        <f t="shared" si="332"/>
        <v>Inactive</v>
      </c>
      <c r="S2361" s="2" t="str">
        <f t="shared" si="325"/>
        <v>High Risk</v>
      </c>
      <c r="T2361" s="2" t="str">
        <f t="shared" si="326"/>
        <v>35-44</v>
      </c>
      <c r="U2361" s="1">
        <f t="shared" ca="1" si="327"/>
        <v>452</v>
      </c>
      <c r="V2361" s="2" t="str">
        <f t="shared" si="328"/>
        <v>High Loyalty</v>
      </c>
      <c r="W2361" s="2" t="str">
        <f t="shared" si="329"/>
        <v>Legitimate</v>
      </c>
      <c r="X2361" s="2" t="str">
        <f>IF(Q2361&lt;Data_Validation!$B$8,"Low Value",IF(Q2361&lt;Data_Validation!$B$9,"Medium Value","High Value"))</f>
        <v>Low Value</v>
      </c>
      <c r="Y2361" s="2" t="str">
        <f t="shared" si="330"/>
        <v>At Risk - Develop</v>
      </c>
      <c r="Z2361" s="2" t="str">
        <f t="shared" si="331"/>
        <v>Check Data</v>
      </c>
    </row>
    <row r="2362" spans="1:26" x14ac:dyDescent="0.3">
      <c r="A2362" t="s">
        <v>2087</v>
      </c>
      <c r="B2362">
        <v>75</v>
      </c>
      <c r="C2362" t="s">
        <v>21</v>
      </c>
      <c r="D2362" t="s">
        <v>18</v>
      </c>
      <c r="E2362">
        <v>358.68</v>
      </c>
      <c r="F2362">
        <v>9</v>
      </c>
      <c r="G2362">
        <v>255</v>
      </c>
      <c r="H2362">
        <v>0</v>
      </c>
      <c r="I2362" t="s">
        <v>40</v>
      </c>
      <c r="J2362">
        <v>32</v>
      </c>
      <c r="K2362" s="1">
        <v>44886</v>
      </c>
      <c r="L2362">
        <v>94</v>
      </c>
      <c r="M2362">
        <v>0.38</v>
      </c>
      <c r="N2362">
        <f>IF(E2362="",Data_Validation!$B$1,E2362)</f>
        <v>358.68</v>
      </c>
      <c r="O2362">
        <f>IF(J2362="",Data_Validation!$B$2,J2362)</f>
        <v>32</v>
      </c>
      <c r="P2362">
        <f t="shared" si="324"/>
        <v>1</v>
      </c>
      <c r="Q2362" s="2">
        <f>CustomerData[[#This Row],[avg_order_value_clean]]*CustomerData[[#This Row],[total_orders]]</f>
        <v>3228.12</v>
      </c>
      <c r="R2362" s="2" t="str">
        <f t="shared" si="332"/>
        <v>Inactive</v>
      </c>
      <c r="S2362" s="2" t="str">
        <f t="shared" si="325"/>
        <v>Medium Risk</v>
      </c>
      <c r="T2362" s="2" t="str">
        <f t="shared" si="326"/>
        <v>55+</v>
      </c>
      <c r="U2362" s="1">
        <f t="shared" ca="1" si="327"/>
        <v>1375</v>
      </c>
      <c r="V2362" s="2" t="str">
        <f t="shared" si="328"/>
        <v>High Loyalty</v>
      </c>
      <c r="W2362" s="2" t="str">
        <f t="shared" si="329"/>
        <v>Legitimate</v>
      </c>
      <c r="X2362" s="2" t="str">
        <f>IF(Q2362&lt;Data_Validation!$B$8,"Low Value",IF(Q2362&lt;Data_Validation!$B$9,"Medium Value","High Value"))</f>
        <v>High Value</v>
      </c>
      <c r="Y2362" s="2" t="str">
        <f t="shared" si="330"/>
        <v>High Value - Maintain</v>
      </c>
      <c r="Z2362" s="2" t="str">
        <f t="shared" si="331"/>
        <v>Check Data</v>
      </c>
    </row>
    <row r="2363" spans="1:26" x14ac:dyDescent="0.3">
      <c r="A2363" t="s">
        <v>2088</v>
      </c>
      <c r="B2363">
        <v>65</v>
      </c>
      <c r="C2363" t="s">
        <v>14</v>
      </c>
      <c r="D2363" t="s">
        <v>50</v>
      </c>
      <c r="E2363">
        <v>81.72</v>
      </c>
      <c r="F2363">
        <v>15</v>
      </c>
      <c r="G2363">
        <v>187</v>
      </c>
      <c r="H2363">
        <v>1</v>
      </c>
      <c r="I2363" t="s">
        <v>16</v>
      </c>
      <c r="J2363">
        <v>43.6</v>
      </c>
      <c r="K2363" s="1">
        <v>44895</v>
      </c>
      <c r="L2363">
        <v>49</v>
      </c>
      <c r="M2363">
        <v>0.55000000000000004</v>
      </c>
      <c r="N2363">
        <f>IF(E2363="",Data_Validation!$B$1,E2363)</f>
        <v>81.72</v>
      </c>
      <c r="O2363">
        <f>IF(J2363="",Data_Validation!$B$2,J2363)</f>
        <v>43.6</v>
      </c>
      <c r="P2363">
        <f t="shared" si="324"/>
        <v>1</v>
      </c>
      <c r="Q2363" s="2">
        <f>CustomerData[[#This Row],[avg_order_value_clean]]*CustomerData[[#This Row],[total_orders]]</f>
        <v>1225.8</v>
      </c>
      <c r="R2363" s="2" t="str">
        <f t="shared" si="332"/>
        <v>Inactive</v>
      </c>
      <c r="S2363" s="2" t="str">
        <f t="shared" si="325"/>
        <v>High Risk</v>
      </c>
      <c r="T2363" s="2" t="str">
        <f t="shared" si="326"/>
        <v>55+</v>
      </c>
      <c r="U2363" s="1">
        <f t="shared" ca="1" si="327"/>
        <v>1366</v>
      </c>
      <c r="V2363" s="2" t="str">
        <f t="shared" si="328"/>
        <v>Medium Loyalty</v>
      </c>
      <c r="W2363" s="2" t="str">
        <f t="shared" si="329"/>
        <v>Fraudulent</v>
      </c>
      <c r="X2363" s="2" t="str">
        <f>IF(Q2363&lt;Data_Validation!$B$8,"Low Value",IF(Q2363&lt;Data_Validation!$B$9,"Medium Value","High Value"))</f>
        <v>Low Value</v>
      </c>
      <c r="Y2363" s="2" t="str">
        <f t="shared" si="330"/>
        <v>At Risk - Develop</v>
      </c>
      <c r="Z2363" s="2" t="str">
        <f t="shared" si="331"/>
        <v>Check Data</v>
      </c>
    </row>
    <row r="2364" spans="1:26" x14ac:dyDescent="0.3">
      <c r="A2364" t="s">
        <v>2089</v>
      </c>
      <c r="B2364">
        <v>42</v>
      </c>
      <c r="C2364" t="s">
        <v>14</v>
      </c>
      <c r="D2364" t="s">
        <v>18</v>
      </c>
      <c r="E2364">
        <v>103.04</v>
      </c>
      <c r="F2364">
        <v>10</v>
      </c>
      <c r="G2364">
        <v>88</v>
      </c>
      <c r="H2364">
        <v>0</v>
      </c>
      <c r="I2364" t="s">
        <v>40</v>
      </c>
      <c r="J2364">
        <v>4.4000000000000004</v>
      </c>
      <c r="K2364" s="1">
        <v>44434</v>
      </c>
      <c r="L2364">
        <v>23</v>
      </c>
      <c r="M2364">
        <v>0.26</v>
      </c>
      <c r="N2364">
        <f>IF(E2364="",Data_Validation!$B$1,E2364)</f>
        <v>103.04</v>
      </c>
      <c r="O2364">
        <f>IF(J2364="",Data_Validation!$B$2,J2364)</f>
        <v>4.4000000000000004</v>
      </c>
      <c r="P2364">
        <f t="shared" si="324"/>
        <v>1</v>
      </c>
      <c r="Q2364" s="2">
        <f>CustomerData[[#This Row],[avg_order_value_clean]]*CustomerData[[#This Row],[total_orders]]</f>
        <v>1030.4000000000001</v>
      </c>
      <c r="R2364" s="2" t="str">
        <f t="shared" si="332"/>
        <v>At Risk</v>
      </c>
      <c r="S2364" s="2" t="str">
        <f t="shared" si="325"/>
        <v>Medium Risk</v>
      </c>
      <c r="T2364" s="2" t="str">
        <f t="shared" si="326"/>
        <v>35-44</v>
      </c>
      <c r="U2364" s="1">
        <f t="shared" ca="1" si="327"/>
        <v>1827</v>
      </c>
      <c r="V2364" s="2" t="str">
        <f t="shared" si="328"/>
        <v>Low Loyalty</v>
      </c>
      <c r="W2364" s="2" t="str">
        <f t="shared" si="329"/>
        <v>Legitimate</v>
      </c>
      <c r="X2364" s="2" t="str">
        <f>IF(Q2364&lt;Data_Validation!$B$8,"Low Value",IF(Q2364&lt;Data_Validation!$B$9,"Medium Value","High Value"))</f>
        <v>Low Value</v>
      </c>
      <c r="Y2364" s="2" t="str">
        <f t="shared" si="330"/>
        <v>Stable</v>
      </c>
      <c r="Z2364" s="2" t="str">
        <f t="shared" si="331"/>
        <v>Check Data</v>
      </c>
    </row>
    <row r="2365" spans="1:26" x14ac:dyDescent="0.3">
      <c r="A2365" t="s">
        <v>2090</v>
      </c>
      <c r="B2365">
        <v>74</v>
      </c>
      <c r="C2365" t="s">
        <v>21</v>
      </c>
      <c r="D2365" t="s">
        <v>44</v>
      </c>
      <c r="E2365">
        <v>125.83</v>
      </c>
      <c r="F2365">
        <v>16</v>
      </c>
      <c r="G2365">
        <v>318</v>
      </c>
      <c r="H2365">
        <v>0</v>
      </c>
      <c r="I2365" t="s">
        <v>19</v>
      </c>
      <c r="J2365">
        <v>10.4</v>
      </c>
      <c r="K2365" s="1">
        <v>45526</v>
      </c>
      <c r="L2365">
        <v>68</v>
      </c>
      <c r="M2365">
        <v>0.36</v>
      </c>
      <c r="N2365">
        <f>IF(E2365="",Data_Validation!$B$1,E2365)</f>
        <v>125.83</v>
      </c>
      <c r="O2365">
        <f>IF(J2365="",Data_Validation!$B$2,J2365)</f>
        <v>10.4</v>
      </c>
      <c r="P2365">
        <f t="shared" si="324"/>
        <v>1</v>
      </c>
      <c r="Q2365" s="2">
        <f>CustomerData[[#This Row],[avg_order_value_clean]]*CustomerData[[#This Row],[total_orders]]</f>
        <v>2013.28</v>
      </c>
      <c r="R2365" s="2" t="str">
        <f t="shared" si="332"/>
        <v>Inactive</v>
      </c>
      <c r="S2365" s="2" t="str">
        <f t="shared" si="325"/>
        <v>Medium Risk</v>
      </c>
      <c r="T2365" s="2" t="str">
        <f t="shared" si="326"/>
        <v>55+</v>
      </c>
      <c r="U2365" s="1">
        <f t="shared" ca="1" si="327"/>
        <v>735</v>
      </c>
      <c r="V2365" s="2" t="str">
        <f t="shared" si="328"/>
        <v>Medium Loyalty</v>
      </c>
      <c r="W2365" s="2" t="str">
        <f t="shared" si="329"/>
        <v>Legitimate</v>
      </c>
      <c r="X2365" s="2" t="str">
        <f>IF(Q2365&lt;Data_Validation!$B$8,"Low Value",IF(Q2365&lt;Data_Validation!$B$9,"Medium Value","High Value"))</f>
        <v>High Value</v>
      </c>
      <c r="Y2365" s="2" t="str">
        <f t="shared" si="330"/>
        <v>High Value - Maintain</v>
      </c>
      <c r="Z2365" s="2" t="str">
        <f t="shared" si="331"/>
        <v>Check Data</v>
      </c>
    </row>
    <row r="2366" spans="1:26" x14ac:dyDescent="0.3">
      <c r="A2366" t="s">
        <v>1920</v>
      </c>
      <c r="B2366">
        <v>55</v>
      </c>
      <c r="C2366" t="s">
        <v>14</v>
      </c>
      <c r="D2366" t="s">
        <v>50</v>
      </c>
      <c r="E2366">
        <v>31.47</v>
      </c>
      <c r="F2366">
        <v>9</v>
      </c>
      <c r="G2366">
        <v>315</v>
      </c>
      <c r="H2366">
        <v>0</v>
      </c>
      <c r="I2366" t="s">
        <v>29</v>
      </c>
      <c r="J2366">
        <v>83</v>
      </c>
      <c r="K2366" s="1">
        <v>44341</v>
      </c>
      <c r="L2366">
        <v>35</v>
      </c>
      <c r="M2366">
        <v>0.56000000000000005</v>
      </c>
      <c r="N2366">
        <f>IF(E2366="",Data_Validation!$B$1,E2366)</f>
        <v>31.47</v>
      </c>
      <c r="O2366">
        <f>IF(J2366="",Data_Validation!$B$2,J2366)</f>
        <v>83</v>
      </c>
      <c r="P2366">
        <f t="shared" si="324"/>
        <v>2</v>
      </c>
      <c r="Q2366" s="2">
        <f>CustomerData[[#This Row],[avg_order_value_clean]]*CustomerData[[#This Row],[total_orders]]</f>
        <v>283.23</v>
      </c>
      <c r="R2366" s="2" t="str">
        <f t="shared" si="332"/>
        <v>Inactive</v>
      </c>
      <c r="S2366" s="2" t="str">
        <f t="shared" si="325"/>
        <v>High Risk</v>
      </c>
      <c r="T2366" s="2" t="str">
        <f t="shared" si="326"/>
        <v>55+</v>
      </c>
      <c r="U2366" s="1">
        <f t="shared" ca="1" si="327"/>
        <v>1920</v>
      </c>
      <c r="V2366" s="2" t="str">
        <f t="shared" si="328"/>
        <v>Low Loyalty</v>
      </c>
      <c r="W2366" s="2" t="str">
        <f t="shared" si="329"/>
        <v>Legitimate</v>
      </c>
      <c r="X2366" s="2" t="str">
        <f>IF(Q2366&lt;Data_Validation!$B$8,"Low Value",IF(Q2366&lt;Data_Validation!$B$9,"Medium Value","High Value"))</f>
        <v>Low Value</v>
      </c>
      <c r="Y2366" s="2" t="str">
        <f t="shared" si="330"/>
        <v>At Risk - Develop</v>
      </c>
      <c r="Z2366" s="2" t="str">
        <f t="shared" si="331"/>
        <v>Check Data</v>
      </c>
    </row>
    <row r="2367" spans="1:26" x14ac:dyDescent="0.3">
      <c r="A2367" t="s">
        <v>1301</v>
      </c>
      <c r="B2367">
        <v>30</v>
      </c>
      <c r="C2367" t="s">
        <v>14</v>
      </c>
      <c r="D2367" t="s">
        <v>26</v>
      </c>
      <c r="E2367">
        <v>108.06</v>
      </c>
      <c r="F2367">
        <v>14</v>
      </c>
      <c r="G2367">
        <v>153</v>
      </c>
      <c r="H2367">
        <v>0</v>
      </c>
      <c r="I2367" t="s">
        <v>40</v>
      </c>
      <c r="J2367">
        <v>97.1</v>
      </c>
      <c r="K2367" s="1">
        <v>45747</v>
      </c>
      <c r="L2367">
        <v>14</v>
      </c>
      <c r="M2367">
        <v>0.05</v>
      </c>
      <c r="N2367">
        <f>IF(E2367="",Data_Validation!$B$1,E2367)</f>
        <v>108.06</v>
      </c>
      <c r="O2367">
        <f>IF(J2367="",Data_Validation!$B$2,J2367)</f>
        <v>97.1</v>
      </c>
      <c r="P2367">
        <f t="shared" si="324"/>
        <v>3</v>
      </c>
      <c r="Q2367" s="2">
        <f>CustomerData[[#This Row],[avg_order_value_clean]]*CustomerData[[#This Row],[total_orders]]</f>
        <v>1512.8400000000001</v>
      </c>
      <c r="R2367" s="2" t="str">
        <f t="shared" si="332"/>
        <v>Inactive</v>
      </c>
      <c r="S2367" s="2" t="str">
        <f t="shared" si="325"/>
        <v>Low Risk</v>
      </c>
      <c r="T2367" s="2" t="str">
        <f t="shared" si="326"/>
        <v>25-34</v>
      </c>
      <c r="U2367" s="1">
        <f t="shared" ca="1" si="327"/>
        <v>514</v>
      </c>
      <c r="V2367" s="2" t="str">
        <f t="shared" si="328"/>
        <v>Low Loyalty</v>
      </c>
      <c r="W2367" s="2" t="str">
        <f t="shared" si="329"/>
        <v>Legitimate</v>
      </c>
      <c r="X2367" s="2" t="str">
        <f>IF(Q2367&lt;Data_Validation!$B$8,"Low Value",IF(Q2367&lt;Data_Validation!$B$9,"Medium Value","High Value"))</f>
        <v>Low Value</v>
      </c>
      <c r="Y2367" s="2" t="str">
        <f t="shared" si="330"/>
        <v>Stable</v>
      </c>
      <c r="Z2367" s="2" t="str">
        <f t="shared" si="331"/>
        <v>Check Data</v>
      </c>
    </row>
    <row r="2368" spans="1:26" x14ac:dyDescent="0.3">
      <c r="A2368" t="s">
        <v>2091</v>
      </c>
      <c r="B2368">
        <v>21</v>
      </c>
      <c r="C2368" t="s">
        <v>21</v>
      </c>
      <c r="D2368" t="s">
        <v>35</v>
      </c>
      <c r="E2368">
        <v>104.58</v>
      </c>
      <c r="F2368">
        <v>9</v>
      </c>
      <c r="G2368">
        <v>149</v>
      </c>
      <c r="H2368">
        <v>0</v>
      </c>
      <c r="I2368" t="s">
        <v>19</v>
      </c>
      <c r="J2368">
        <v>32.200000000000003</v>
      </c>
      <c r="K2368" s="1">
        <v>44066</v>
      </c>
      <c r="L2368">
        <v>22</v>
      </c>
      <c r="M2368">
        <v>0.44</v>
      </c>
      <c r="N2368">
        <f>IF(E2368="",Data_Validation!$B$1,E2368)</f>
        <v>104.58</v>
      </c>
      <c r="O2368">
        <f>IF(J2368="",Data_Validation!$B$2,J2368)</f>
        <v>32.200000000000003</v>
      </c>
      <c r="P2368">
        <f t="shared" si="324"/>
        <v>1</v>
      </c>
      <c r="Q2368" s="2">
        <f>CustomerData[[#This Row],[avg_order_value_clean]]*CustomerData[[#This Row],[total_orders]]</f>
        <v>941.22</v>
      </c>
      <c r="R2368" s="2" t="str">
        <f t="shared" si="332"/>
        <v>Inactive</v>
      </c>
      <c r="S2368" s="2" t="str">
        <f t="shared" si="325"/>
        <v>Medium Risk</v>
      </c>
      <c r="T2368" s="2" t="str">
        <f t="shared" si="326"/>
        <v>Under 25</v>
      </c>
      <c r="U2368" s="1">
        <f t="shared" ca="1" si="327"/>
        <v>2195</v>
      </c>
      <c r="V2368" s="2" t="str">
        <f t="shared" si="328"/>
        <v>Low Loyalty</v>
      </c>
      <c r="W2368" s="2" t="str">
        <f t="shared" si="329"/>
        <v>Legitimate</v>
      </c>
      <c r="X2368" s="2" t="str">
        <f>IF(Q2368&lt;Data_Validation!$B$8,"Low Value",IF(Q2368&lt;Data_Validation!$B$9,"Medium Value","High Value"))</f>
        <v>Low Value</v>
      </c>
      <c r="Y2368" s="2" t="str">
        <f t="shared" si="330"/>
        <v>Stable</v>
      </c>
      <c r="Z2368" s="2" t="str">
        <f t="shared" si="331"/>
        <v>Check Data</v>
      </c>
    </row>
    <row r="2369" spans="1:26" x14ac:dyDescent="0.3">
      <c r="A2369" t="s">
        <v>2092</v>
      </c>
      <c r="B2369">
        <v>72</v>
      </c>
      <c r="C2369" t="s">
        <v>14</v>
      </c>
      <c r="D2369" t="s">
        <v>50</v>
      </c>
      <c r="E2369">
        <v>54.92</v>
      </c>
      <c r="F2369">
        <v>11</v>
      </c>
      <c r="G2369">
        <v>329</v>
      </c>
      <c r="H2369">
        <v>0</v>
      </c>
      <c r="I2369" t="s">
        <v>29</v>
      </c>
      <c r="J2369">
        <v>10.7</v>
      </c>
      <c r="K2369" s="1">
        <v>45345</v>
      </c>
      <c r="L2369">
        <v>30</v>
      </c>
      <c r="M2369">
        <v>0.24</v>
      </c>
      <c r="N2369">
        <f>IF(E2369="",Data_Validation!$B$1,E2369)</f>
        <v>54.92</v>
      </c>
      <c r="O2369">
        <f>IF(J2369="",Data_Validation!$B$2,J2369)</f>
        <v>10.7</v>
      </c>
      <c r="P2369">
        <f t="shared" si="324"/>
        <v>1</v>
      </c>
      <c r="Q2369" s="2">
        <f>CustomerData[[#This Row],[avg_order_value_clean]]*CustomerData[[#This Row],[total_orders]]</f>
        <v>604.12</v>
      </c>
      <c r="R2369" s="2" t="str">
        <f t="shared" si="332"/>
        <v>Inactive</v>
      </c>
      <c r="S2369" s="2" t="str">
        <f t="shared" si="325"/>
        <v>Medium Risk</v>
      </c>
      <c r="T2369" s="2" t="str">
        <f t="shared" si="326"/>
        <v>55+</v>
      </c>
      <c r="U2369" s="1">
        <f t="shared" ca="1" si="327"/>
        <v>916</v>
      </c>
      <c r="V2369" s="2" t="str">
        <f t="shared" si="328"/>
        <v>Low Loyalty</v>
      </c>
      <c r="W2369" s="2" t="str">
        <f t="shared" si="329"/>
        <v>Legitimate</v>
      </c>
      <c r="X2369" s="2" t="str">
        <f>IF(Q2369&lt;Data_Validation!$B$8,"Low Value",IF(Q2369&lt;Data_Validation!$B$9,"Medium Value","High Value"))</f>
        <v>Low Value</v>
      </c>
      <c r="Y2369" s="2" t="str">
        <f t="shared" si="330"/>
        <v>Stable</v>
      </c>
      <c r="Z2369" s="2" t="str">
        <f t="shared" si="331"/>
        <v>Check Data</v>
      </c>
    </row>
    <row r="2370" spans="1:26" x14ac:dyDescent="0.3">
      <c r="A2370" t="s">
        <v>2093</v>
      </c>
      <c r="B2370">
        <v>31</v>
      </c>
      <c r="C2370" t="s">
        <v>14</v>
      </c>
      <c r="D2370" t="s">
        <v>44</v>
      </c>
      <c r="E2370">
        <v>161.69</v>
      </c>
      <c r="F2370">
        <v>7</v>
      </c>
      <c r="G2370">
        <v>131</v>
      </c>
      <c r="H2370">
        <v>0</v>
      </c>
      <c r="I2370" t="s">
        <v>40</v>
      </c>
      <c r="J2370">
        <v>93.5</v>
      </c>
      <c r="K2370" s="1">
        <v>45016</v>
      </c>
      <c r="L2370">
        <v>3</v>
      </c>
      <c r="M2370">
        <v>0.35</v>
      </c>
      <c r="N2370">
        <f>IF(E2370="",Data_Validation!$B$1,E2370)</f>
        <v>161.69</v>
      </c>
      <c r="O2370">
        <f>IF(J2370="",Data_Validation!$B$2,J2370)</f>
        <v>93.5</v>
      </c>
      <c r="P2370">
        <f t="shared" ref="P2370:P2433" si="333">COUNTIF($A$2:$A$5001,A2370)</f>
        <v>3</v>
      </c>
      <c r="Q2370" s="2">
        <f>CustomerData[[#This Row],[avg_order_value_clean]]*CustomerData[[#This Row],[total_orders]]</f>
        <v>1131.83</v>
      </c>
      <c r="R2370" s="2" t="str">
        <f t="shared" si="332"/>
        <v>Inactive</v>
      </c>
      <c r="S2370" s="2" t="str">
        <f t="shared" ref="S2370:S2433" si="334">IF(M2370&lt;0.2,"Low Risk",IF(M2370&lt;0.5,"Medium Risk","High Risk"))</f>
        <v>Medium Risk</v>
      </c>
      <c r="T2370" s="2" t="str">
        <f t="shared" ref="T2370:T2433" si="335">IF(B2370&lt;25,"Under 25",IF(B2370&lt;35,"25-34",IF(B2370&lt;45,"35-44",IF(B2370&lt;55,"45-54","55+"))))</f>
        <v>25-34</v>
      </c>
      <c r="U2370" s="1">
        <f t="shared" ref="U2370:U2433" ca="1" si="336">TODAY()-K2370</f>
        <v>1245</v>
      </c>
      <c r="V2370" s="2" t="str">
        <f t="shared" ref="V2370:V2433" si="337">IF(L2370&lt;40,"Low Loyalty",IF(L2370&lt;70,"Medium Loyalty","High Loyalty"))</f>
        <v>Low Loyalty</v>
      </c>
      <c r="W2370" s="2" t="str">
        <f t="shared" ref="W2370:W2433" si="338">IF(H2370=1,"Fraudulent","Legitimate")</f>
        <v>Legitimate</v>
      </c>
      <c r="X2370" s="2" t="str">
        <f>IF(Q2370&lt;Data_Validation!$B$8,"Low Value",IF(Q2370&lt;Data_Validation!$B$9,"Medium Value","High Value"))</f>
        <v>Low Value</v>
      </c>
      <c r="Y2370" s="2" t="str">
        <f t="shared" ref="Y2370:Y2433" si="339">IF(AND(X2370="High Value",S2370="High Risk"),"Critical - Retain",IF(AND(X2370="High Value",S2370&lt;&gt;"High Risk"),"High Value - Maintain",IF(AND(X2370&lt;&gt;"High Value",S2370="High Risk"),"At Risk - Develop","Stable")))</f>
        <v>Stable</v>
      </c>
      <c r="Z2370" s="2" t="str">
        <f t="shared" ref="Z2370:Z2433" si="340">IF(OR(B2370&lt;18,F2370&lt;0,N2370&lt;0,O2370&lt;0,O2370&gt;1,M2370&lt;0,M2370&gt;1),"Check Data","Valid")</f>
        <v>Check Data</v>
      </c>
    </row>
    <row r="2371" spans="1:26" x14ac:dyDescent="0.3">
      <c r="A2371" t="s">
        <v>1493</v>
      </c>
      <c r="B2371">
        <v>50</v>
      </c>
      <c r="C2371" t="s">
        <v>14</v>
      </c>
      <c r="D2371" t="s">
        <v>44</v>
      </c>
      <c r="E2371">
        <v>45.58</v>
      </c>
      <c r="F2371">
        <v>9</v>
      </c>
      <c r="G2371">
        <v>143</v>
      </c>
      <c r="H2371">
        <v>0</v>
      </c>
      <c r="I2371" t="s">
        <v>29</v>
      </c>
      <c r="J2371">
        <v>91.4</v>
      </c>
      <c r="K2371" s="1">
        <v>44327</v>
      </c>
      <c r="L2371">
        <v>75</v>
      </c>
      <c r="M2371">
        <v>0.42</v>
      </c>
      <c r="N2371">
        <f>IF(E2371="",Data_Validation!$B$1,E2371)</f>
        <v>45.58</v>
      </c>
      <c r="O2371">
        <f>IF(J2371="",Data_Validation!$B$2,J2371)</f>
        <v>91.4</v>
      </c>
      <c r="P2371">
        <f t="shared" si="333"/>
        <v>4</v>
      </c>
      <c r="Q2371" s="2">
        <f>CustomerData[[#This Row],[avg_order_value_clean]]*CustomerData[[#This Row],[total_orders]]</f>
        <v>410.21999999999997</v>
      </c>
      <c r="R2371" s="2" t="str">
        <f t="shared" ref="R2371:R2434" si="341">IF(G2371&lt;=30,"Active",IF(G2371&lt;=90,"At Risk","Inactive"))</f>
        <v>Inactive</v>
      </c>
      <c r="S2371" s="2" t="str">
        <f t="shared" si="334"/>
        <v>Medium Risk</v>
      </c>
      <c r="T2371" s="2" t="str">
        <f t="shared" si="335"/>
        <v>45-54</v>
      </c>
      <c r="U2371" s="1">
        <f t="shared" ca="1" si="336"/>
        <v>1934</v>
      </c>
      <c r="V2371" s="2" t="str">
        <f t="shared" si="337"/>
        <v>High Loyalty</v>
      </c>
      <c r="W2371" s="2" t="str">
        <f t="shared" si="338"/>
        <v>Legitimate</v>
      </c>
      <c r="X2371" s="2" t="str">
        <f>IF(Q2371&lt;Data_Validation!$B$8,"Low Value",IF(Q2371&lt;Data_Validation!$B$9,"Medium Value","High Value"))</f>
        <v>Low Value</v>
      </c>
      <c r="Y2371" s="2" t="str">
        <f t="shared" si="339"/>
        <v>Stable</v>
      </c>
      <c r="Z2371" s="2" t="str">
        <f t="shared" si="340"/>
        <v>Check Data</v>
      </c>
    </row>
    <row r="2372" spans="1:26" x14ac:dyDescent="0.3">
      <c r="A2372" t="s">
        <v>2094</v>
      </c>
      <c r="B2372">
        <v>45</v>
      </c>
      <c r="C2372" t="s">
        <v>21</v>
      </c>
      <c r="D2372" t="s">
        <v>35</v>
      </c>
      <c r="F2372">
        <v>17</v>
      </c>
      <c r="G2372">
        <v>246</v>
      </c>
      <c r="H2372">
        <v>0</v>
      </c>
      <c r="I2372" t="s">
        <v>23</v>
      </c>
      <c r="J2372">
        <v>65.5</v>
      </c>
      <c r="K2372" s="1">
        <v>44824</v>
      </c>
      <c r="L2372">
        <v>10</v>
      </c>
      <c r="M2372">
        <v>0.4</v>
      </c>
      <c r="N2372">
        <f>IF(E2372="",Data_Validation!$B$1,E2372)</f>
        <v>250</v>
      </c>
      <c r="O2372">
        <f>IF(J2372="",Data_Validation!$B$2,J2372)</f>
        <v>65.5</v>
      </c>
      <c r="P2372">
        <f t="shared" si="333"/>
        <v>2</v>
      </c>
      <c r="Q2372" s="2">
        <f>CustomerData[[#This Row],[avg_order_value_clean]]*CustomerData[[#This Row],[total_orders]]</f>
        <v>4250</v>
      </c>
      <c r="R2372" s="2" t="str">
        <f t="shared" si="341"/>
        <v>Inactive</v>
      </c>
      <c r="S2372" s="2" t="str">
        <f t="shared" si="334"/>
        <v>Medium Risk</v>
      </c>
      <c r="T2372" s="2" t="str">
        <f t="shared" si="335"/>
        <v>45-54</v>
      </c>
      <c r="U2372" s="1">
        <f t="shared" ca="1" si="336"/>
        <v>1437</v>
      </c>
      <c r="V2372" s="2" t="str">
        <f t="shared" si="337"/>
        <v>Low Loyalty</v>
      </c>
      <c r="W2372" s="2" t="str">
        <f t="shared" si="338"/>
        <v>Legitimate</v>
      </c>
      <c r="X2372" s="2" t="str">
        <f>IF(Q2372&lt;Data_Validation!$B$8,"Low Value",IF(Q2372&lt;Data_Validation!$B$9,"Medium Value","High Value"))</f>
        <v>High Value</v>
      </c>
      <c r="Y2372" s="2" t="str">
        <f t="shared" si="339"/>
        <v>High Value - Maintain</v>
      </c>
      <c r="Z2372" s="2" t="str">
        <f t="shared" si="340"/>
        <v>Check Data</v>
      </c>
    </row>
    <row r="2373" spans="1:26" x14ac:dyDescent="0.3">
      <c r="A2373" t="s">
        <v>2095</v>
      </c>
      <c r="B2373">
        <v>69</v>
      </c>
      <c r="C2373" t="s">
        <v>21</v>
      </c>
      <c r="D2373" t="s">
        <v>18</v>
      </c>
      <c r="E2373">
        <v>162.26</v>
      </c>
      <c r="F2373">
        <v>9</v>
      </c>
      <c r="G2373">
        <v>62</v>
      </c>
      <c r="H2373">
        <v>0</v>
      </c>
      <c r="I2373" t="s">
        <v>29</v>
      </c>
      <c r="K2373" s="1">
        <v>45349</v>
      </c>
      <c r="L2373">
        <v>67</v>
      </c>
      <c r="M2373">
        <v>0.51</v>
      </c>
      <c r="N2373">
        <f>IF(E2373="",Data_Validation!$B$1,E2373)</f>
        <v>162.26</v>
      </c>
      <c r="O2373">
        <f>IF(J2373="",Data_Validation!$B$2,J2373)</f>
        <v>250</v>
      </c>
      <c r="P2373">
        <f t="shared" si="333"/>
        <v>1</v>
      </c>
      <c r="Q2373" s="2">
        <f>CustomerData[[#This Row],[avg_order_value_clean]]*CustomerData[[#This Row],[total_orders]]</f>
        <v>1460.34</v>
      </c>
      <c r="R2373" s="2" t="str">
        <f t="shared" si="341"/>
        <v>At Risk</v>
      </c>
      <c r="S2373" s="2" t="str">
        <f t="shared" si="334"/>
        <v>High Risk</v>
      </c>
      <c r="T2373" s="2" t="str">
        <f t="shared" si="335"/>
        <v>55+</v>
      </c>
      <c r="U2373" s="1">
        <f t="shared" ca="1" si="336"/>
        <v>912</v>
      </c>
      <c r="V2373" s="2" t="str">
        <f t="shared" si="337"/>
        <v>Medium Loyalty</v>
      </c>
      <c r="W2373" s="2" t="str">
        <f t="shared" si="338"/>
        <v>Legitimate</v>
      </c>
      <c r="X2373" s="2" t="str">
        <f>IF(Q2373&lt;Data_Validation!$B$8,"Low Value",IF(Q2373&lt;Data_Validation!$B$9,"Medium Value","High Value"))</f>
        <v>Low Value</v>
      </c>
      <c r="Y2373" s="2" t="str">
        <f t="shared" si="339"/>
        <v>At Risk - Develop</v>
      </c>
      <c r="Z2373" s="2" t="str">
        <f t="shared" si="340"/>
        <v>Check Data</v>
      </c>
    </row>
    <row r="2374" spans="1:26" x14ac:dyDescent="0.3">
      <c r="A2374" t="s">
        <v>2096</v>
      </c>
      <c r="B2374">
        <v>54</v>
      </c>
      <c r="C2374" t="s">
        <v>14</v>
      </c>
      <c r="D2374" t="s">
        <v>15</v>
      </c>
      <c r="E2374">
        <v>38.049999999999997</v>
      </c>
      <c r="F2374">
        <v>12</v>
      </c>
      <c r="G2374">
        <v>169</v>
      </c>
      <c r="H2374">
        <v>1</v>
      </c>
      <c r="I2374" t="s">
        <v>29</v>
      </c>
      <c r="J2374">
        <v>11.3</v>
      </c>
      <c r="K2374" s="1">
        <v>44276</v>
      </c>
      <c r="L2374">
        <v>41</v>
      </c>
      <c r="M2374">
        <v>0.25</v>
      </c>
      <c r="N2374">
        <f>IF(E2374="",Data_Validation!$B$1,E2374)</f>
        <v>38.049999999999997</v>
      </c>
      <c r="O2374">
        <f>IF(J2374="",Data_Validation!$B$2,J2374)</f>
        <v>11.3</v>
      </c>
      <c r="P2374">
        <f t="shared" si="333"/>
        <v>1</v>
      </c>
      <c r="Q2374" s="2">
        <f>CustomerData[[#This Row],[avg_order_value_clean]]*CustomerData[[#This Row],[total_orders]]</f>
        <v>456.59999999999997</v>
      </c>
      <c r="R2374" s="2" t="str">
        <f t="shared" si="341"/>
        <v>Inactive</v>
      </c>
      <c r="S2374" s="2" t="str">
        <f t="shared" si="334"/>
        <v>Medium Risk</v>
      </c>
      <c r="T2374" s="2" t="str">
        <f t="shared" si="335"/>
        <v>45-54</v>
      </c>
      <c r="U2374" s="1">
        <f t="shared" ca="1" si="336"/>
        <v>1985</v>
      </c>
      <c r="V2374" s="2" t="str">
        <f t="shared" si="337"/>
        <v>Medium Loyalty</v>
      </c>
      <c r="W2374" s="2" t="str">
        <f t="shared" si="338"/>
        <v>Fraudulent</v>
      </c>
      <c r="X2374" s="2" t="str">
        <f>IF(Q2374&lt;Data_Validation!$B$8,"Low Value",IF(Q2374&lt;Data_Validation!$B$9,"Medium Value","High Value"))</f>
        <v>Low Value</v>
      </c>
      <c r="Y2374" s="2" t="str">
        <f t="shared" si="339"/>
        <v>Stable</v>
      </c>
      <c r="Z2374" s="2" t="str">
        <f t="shared" si="340"/>
        <v>Check Data</v>
      </c>
    </row>
    <row r="2375" spans="1:26" x14ac:dyDescent="0.3">
      <c r="A2375" t="s">
        <v>793</v>
      </c>
      <c r="B2375">
        <v>25</v>
      </c>
      <c r="C2375" t="s">
        <v>25</v>
      </c>
      <c r="D2375" t="s">
        <v>35</v>
      </c>
      <c r="E2375">
        <v>192.98</v>
      </c>
      <c r="F2375">
        <v>10</v>
      </c>
      <c r="G2375">
        <v>301</v>
      </c>
      <c r="H2375">
        <v>0</v>
      </c>
      <c r="I2375" t="s">
        <v>19</v>
      </c>
      <c r="J2375">
        <v>93.9</v>
      </c>
      <c r="K2375" s="1">
        <v>45025</v>
      </c>
      <c r="L2375">
        <v>48</v>
      </c>
      <c r="M2375">
        <v>0.18</v>
      </c>
      <c r="N2375">
        <f>IF(E2375="",Data_Validation!$B$1,E2375)</f>
        <v>192.98</v>
      </c>
      <c r="O2375">
        <f>IF(J2375="",Data_Validation!$B$2,J2375)</f>
        <v>93.9</v>
      </c>
      <c r="P2375">
        <f t="shared" si="333"/>
        <v>2</v>
      </c>
      <c r="Q2375" s="2">
        <f>CustomerData[[#This Row],[avg_order_value_clean]]*CustomerData[[#This Row],[total_orders]]</f>
        <v>1929.8</v>
      </c>
      <c r="R2375" s="2" t="str">
        <f t="shared" si="341"/>
        <v>Inactive</v>
      </c>
      <c r="S2375" s="2" t="str">
        <f t="shared" si="334"/>
        <v>Low Risk</v>
      </c>
      <c r="T2375" s="2" t="str">
        <f t="shared" si="335"/>
        <v>25-34</v>
      </c>
      <c r="U2375" s="1">
        <f t="shared" ca="1" si="336"/>
        <v>1236</v>
      </c>
      <c r="V2375" s="2" t="str">
        <f t="shared" si="337"/>
        <v>Medium Loyalty</v>
      </c>
      <c r="W2375" s="2" t="str">
        <f t="shared" si="338"/>
        <v>Legitimate</v>
      </c>
      <c r="X2375" s="2" t="str">
        <f>IF(Q2375&lt;Data_Validation!$B$8,"Low Value",IF(Q2375&lt;Data_Validation!$B$9,"Medium Value","High Value"))</f>
        <v>High Value</v>
      </c>
      <c r="Y2375" s="2" t="str">
        <f t="shared" si="339"/>
        <v>High Value - Maintain</v>
      </c>
      <c r="Z2375" s="2" t="str">
        <f t="shared" si="340"/>
        <v>Check Data</v>
      </c>
    </row>
    <row r="2376" spans="1:26" x14ac:dyDescent="0.3">
      <c r="A2376" t="s">
        <v>2097</v>
      </c>
      <c r="B2376">
        <v>61</v>
      </c>
      <c r="C2376" t="s">
        <v>14</v>
      </c>
      <c r="D2376" t="s">
        <v>26</v>
      </c>
      <c r="E2376">
        <v>29.12</v>
      </c>
      <c r="F2376">
        <v>10</v>
      </c>
      <c r="G2376">
        <v>235</v>
      </c>
      <c r="H2376">
        <v>0</v>
      </c>
      <c r="I2376" t="s">
        <v>19</v>
      </c>
      <c r="J2376">
        <v>92</v>
      </c>
      <c r="K2376" s="1">
        <v>44989</v>
      </c>
      <c r="L2376">
        <v>50</v>
      </c>
      <c r="M2376">
        <v>0.3</v>
      </c>
      <c r="N2376">
        <f>IF(E2376="",Data_Validation!$B$1,E2376)</f>
        <v>29.12</v>
      </c>
      <c r="O2376">
        <f>IF(J2376="",Data_Validation!$B$2,J2376)</f>
        <v>92</v>
      </c>
      <c r="P2376">
        <f t="shared" si="333"/>
        <v>2</v>
      </c>
      <c r="Q2376" s="2">
        <f>CustomerData[[#This Row],[avg_order_value_clean]]*CustomerData[[#This Row],[total_orders]]</f>
        <v>291.2</v>
      </c>
      <c r="R2376" s="2" t="str">
        <f t="shared" si="341"/>
        <v>Inactive</v>
      </c>
      <c r="S2376" s="2" t="str">
        <f t="shared" si="334"/>
        <v>Medium Risk</v>
      </c>
      <c r="T2376" s="2" t="str">
        <f t="shared" si="335"/>
        <v>55+</v>
      </c>
      <c r="U2376" s="1">
        <f t="shared" ca="1" si="336"/>
        <v>1272</v>
      </c>
      <c r="V2376" s="2" t="str">
        <f t="shared" si="337"/>
        <v>Medium Loyalty</v>
      </c>
      <c r="W2376" s="2" t="str">
        <f t="shared" si="338"/>
        <v>Legitimate</v>
      </c>
      <c r="X2376" s="2" t="str">
        <f>IF(Q2376&lt;Data_Validation!$B$8,"Low Value",IF(Q2376&lt;Data_Validation!$B$9,"Medium Value","High Value"))</f>
        <v>Low Value</v>
      </c>
      <c r="Y2376" s="2" t="str">
        <f t="shared" si="339"/>
        <v>Stable</v>
      </c>
      <c r="Z2376" s="2" t="str">
        <f t="shared" si="340"/>
        <v>Check Data</v>
      </c>
    </row>
    <row r="2377" spans="1:26" x14ac:dyDescent="0.3">
      <c r="A2377" t="s">
        <v>2098</v>
      </c>
      <c r="B2377">
        <v>51</v>
      </c>
      <c r="C2377" t="s">
        <v>21</v>
      </c>
      <c r="D2377" t="s">
        <v>44</v>
      </c>
      <c r="E2377">
        <v>61.11</v>
      </c>
      <c r="F2377">
        <v>10</v>
      </c>
      <c r="G2377">
        <v>288</v>
      </c>
      <c r="H2377">
        <v>0</v>
      </c>
      <c r="I2377" t="s">
        <v>16</v>
      </c>
      <c r="J2377">
        <v>74.3</v>
      </c>
      <c r="K2377" s="1">
        <v>45146</v>
      </c>
      <c r="L2377">
        <v>69</v>
      </c>
      <c r="M2377">
        <v>0.9</v>
      </c>
      <c r="N2377">
        <f>IF(E2377="",Data_Validation!$B$1,E2377)</f>
        <v>61.11</v>
      </c>
      <c r="O2377">
        <f>IF(J2377="",Data_Validation!$B$2,J2377)</f>
        <v>74.3</v>
      </c>
      <c r="P2377">
        <f t="shared" si="333"/>
        <v>1</v>
      </c>
      <c r="Q2377" s="2">
        <f>CustomerData[[#This Row],[avg_order_value_clean]]*CustomerData[[#This Row],[total_orders]]</f>
        <v>611.1</v>
      </c>
      <c r="R2377" s="2" t="str">
        <f t="shared" si="341"/>
        <v>Inactive</v>
      </c>
      <c r="S2377" s="2" t="str">
        <f t="shared" si="334"/>
        <v>High Risk</v>
      </c>
      <c r="T2377" s="2" t="str">
        <f t="shared" si="335"/>
        <v>45-54</v>
      </c>
      <c r="U2377" s="1">
        <f t="shared" ca="1" si="336"/>
        <v>1115</v>
      </c>
      <c r="V2377" s="2" t="str">
        <f t="shared" si="337"/>
        <v>Medium Loyalty</v>
      </c>
      <c r="W2377" s="2" t="str">
        <f t="shared" si="338"/>
        <v>Legitimate</v>
      </c>
      <c r="X2377" s="2" t="str">
        <f>IF(Q2377&lt;Data_Validation!$B$8,"Low Value",IF(Q2377&lt;Data_Validation!$B$9,"Medium Value","High Value"))</f>
        <v>Low Value</v>
      </c>
      <c r="Y2377" s="2" t="str">
        <f t="shared" si="339"/>
        <v>At Risk - Develop</v>
      </c>
      <c r="Z2377" s="2" t="str">
        <f t="shared" si="340"/>
        <v>Check Data</v>
      </c>
    </row>
    <row r="2378" spans="1:26" x14ac:dyDescent="0.3">
      <c r="A2378" t="s">
        <v>2099</v>
      </c>
      <c r="B2378">
        <v>61</v>
      </c>
      <c r="C2378" t="s">
        <v>14</v>
      </c>
      <c r="D2378" t="s">
        <v>37</v>
      </c>
      <c r="E2378">
        <v>114.69</v>
      </c>
      <c r="F2378">
        <v>11</v>
      </c>
      <c r="G2378">
        <v>122</v>
      </c>
      <c r="H2378">
        <v>0</v>
      </c>
      <c r="I2378" t="s">
        <v>19</v>
      </c>
      <c r="J2378">
        <v>93.4</v>
      </c>
      <c r="K2378" s="1">
        <v>45246</v>
      </c>
      <c r="L2378">
        <v>58</v>
      </c>
      <c r="M2378">
        <v>0.36</v>
      </c>
      <c r="N2378">
        <f>IF(E2378="",Data_Validation!$B$1,E2378)</f>
        <v>114.69</v>
      </c>
      <c r="O2378">
        <f>IF(J2378="",Data_Validation!$B$2,J2378)</f>
        <v>93.4</v>
      </c>
      <c r="P2378">
        <f t="shared" si="333"/>
        <v>1</v>
      </c>
      <c r="Q2378" s="2">
        <f>CustomerData[[#This Row],[avg_order_value_clean]]*CustomerData[[#This Row],[total_orders]]</f>
        <v>1261.5899999999999</v>
      </c>
      <c r="R2378" s="2" t="str">
        <f t="shared" si="341"/>
        <v>Inactive</v>
      </c>
      <c r="S2378" s="2" t="str">
        <f t="shared" si="334"/>
        <v>Medium Risk</v>
      </c>
      <c r="T2378" s="2" t="str">
        <f t="shared" si="335"/>
        <v>55+</v>
      </c>
      <c r="U2378" s="1">
        <f t="shared" ca="1" si="336"/>
        <v>1015</v>
      </c>
      <c r="V2378" s="2" t="str">
        <f t="shared" si="337"/>
        <v>Medium Loyalty</v>
      </c>
      <c r="W2378" s="2" t="str">
        <f t="shared" si="338"/>
        <v>Legitimate</v>
      </c>
      <c r="X2378" s="2" t="str">
        <f>IF(Q2378&lt;Data_Validation!$B$8,"Low Value",IF(Q2378&lt;Data_Validation!$B$9,"Medium Value","High Value"))</f>
        <v>Low Value</v>
      </c>
      <c r="Y2378" s="2" t="str">
        <f t="shared" si="339"/>
        <v>Stable</v>
      </c>
      <c r="Z2378" s="2" t="str">
        <f t="shared" si="340"/>
        <v>Check Data</v>
      </c>
    </row>
    <row r="2379" spans="1:26" x14ac:dyDescent="0.3">
      <c r="A2379" t="s">
        <v>2100</v>
      </c>
      <c r="B2379">
        <v>22</v>
      </c>
      <c r="C2379" t="s">
        <v>14</v>
      </c>
      <c r="D2379" t="s">
        <v>26</v>
      </c>
      <c r="E2379">
        <v>35.08</v>
      </c>
      <c r="F2379">
        <v>2</v>
      </c>
      <c r="G2379">
        <v>269</v>
      </c>
      <c r="H2379">
        <v>0</v>
      </c>
      <c r="I2379" t="s">
        <v>23</v>
      </c>
      <c r="J2379">
        <v>14</v>
      </c>
      <c r="K2379" s="1">
        <v>45494</v>
      </c>
      <c r="L2379">
        <v>15</v>
      </c>
      <c r="M2379">
        <v>0.31</v>
      </c>
      <c r="N2379">
        <f>IF(E2379="",Data_Validation!$B$1,E2379)</f>
        <v>35.08</v>
      </c>
      <c r="O2379">
        <f>IF(J2379="",Data_Validation!$B$2,J2379)</f>
        <v>14</v>
      </c>
      <c r="P2379">
        <f t="shared" si="333"/>
        <v>1</v>
      </c>
      <c r="Q2379" s="2">
        <f>CustomerData[[#This Row],[avg_order_value_clean]]*CustomerData[[#This Row],[total_orders]]</f>
        <v>70.16</v>
      </c>
      <c r="R2379" s="2" t="str">
        <f t="shared" si="341"/>
        <v>Inactive</v>
      </c>
      <c r="S2379" s="2" t="str">
        <f t="shared" si="334"/>
        <v>Medium Risk</v>
      </c>
      <c r="T2379" s="2" t="str">
        <f t="shared" si="335"/>
        <v>Under 25</v>
      </c>
      <c r="U2379" s="1">
        <f t="shared" ca="1" si="336"/>
        <v>767</v>
      </c>
      <c r="V2379" s="2" t="str">
        <f t="shared" si="337"/>
        <v>Low Loyalty</v>
      </c>
      <c r="W2379" s="2" t="str">
        <f t="shared" si="338"/>
        <v>Legitimate</v>
      </c>
      <c r="X2379" s="2" t="str">
        <f>IF(Q2379&lt;Data_Validation!$B$8,"Low Value",IF(Q2379&lt;Data_Validation!$B$9,"Medium Value","High Value"))</f>
        <v>Low Value</v>
      </c>
      <c r="Y2379" s="2" t="str">
        <f t="shared" si="339"/>
        <v>Stable</v>
      </c>
      <c r="Z2379" s="2" t="str">
        <f t="shared" si="340"/>
        <v>Check Data</v>
      </c>
    </row>
    <row r="2380" spans="1:26" x14ac:dyDescent="0.3">
      <c r="A2380" t="s">
        <v>2101</v>
      </c>
      <c r="B2380">
        <v>71</v>
      </c>
      <c r="C2380" t="s">
        <v>21</v>
      </c>
      <c r="D2380" t="s">
        <v>18</v>
      </c>
      <c r="E2380">
        <v>19.420000000000002</v>
      </c>
      <c r="F2380">
        <v>8</v>
      </c>
      <c r="G2380">
        <v>7</v>
      </c>
      <c r="H2380">
        <v>0</v>
      </c>
      <c r="I2380" t="s">
        <v>23</v>
      </c>
      <c r="J2380">
        <v>10.9</v>
      </c>
      <c r="K2380" s="1">
        <v>45313</v>
      </c>
      <c r="L2380">
        <v>48</v>
      </c>
      <c r="M2380">
        <v>0.21</v>
      </c>
      <c r="N2380">
        <f>IF(E2380="",Data_Validation!$B$1,E2380)</f>
        <v>19.420000000000002</v>
      </c>
      <c r="O2380">
        <f>IF(J2380="",Data_Validation!$B$2,J2380)</f>
        <v>10.9</v>
      </c>
      <c r="P2380">
        <f t="shared" si="333"/>
        <v>1</v>
      </c>
      <c r="Q2380" s="2">
        <f>CustomerData[[#This Row],[avg_order_value_clean]]*CustomerData[[#This Row],[total_orders]]</f>
        <v>155.36000000000001</v>
      </c>
      <c r="R2380" s="2" t="str">
        <f t="shared" si="341"/>
        <v>Active</v>
      </c>
      <c r="S2380" s="2" t="str">
        <f t="shared" si="334"/>
        <v>Medium Risk</v>
      </c>
      <c r="T2380" s="2" t="str">
        <f t="shared" si="335"/>
        <v>55+</v>
      </c>
      <c r="U2380" s="1">
        <f t="shared" ca="1" si="336"/>
        <v>948</v>
      </c>
      <c r="V2380" s="2" t="str">
        <f t="shared" si="337"/>
        <v>Medium Loyalty</v>
      </c>
      <c r="W2380" s="2" t="str">
        <f t="shared" si="338"/>
        <v>Legitimate</v>
      </c>
      <c r="X2380" s="2" t="str">
        <f>IF(Q2380&lt;Data_Validation!$B$8,"Low Value",IF(Q2380&lt;Data_Validation!$B$9,"Medium Value","High Value"))</f>
        <v>Low Value</v>
      </c>
      <c r="Y2380" s="2" t="str">
        <f t="shared" si="339"/>
        <v>Stable</v>
      </c>
      <c r="Z2380" s="2" t="str">
        <f t="shared" si="340"/>
        <v>Check Data</v>
      </c>
    </row>
    <row r="2381" spans="1:26" x14ac:dyDescent="0.3">
      <c r="A2381" t="s">
        <v>2102</v>
      </c>
      <c r="B2381">
        <v>22</v>
      </c>
      <c r="C2381" t="s">
        <v>25</v>
      </c>
      <c r="D2381" t="s">
        <v>35</v>
      </c>
      <c r="E2381">
        <v>183.33</v>
      </c>
      <c r="F2381">
        <v>10</v>
      </c>
      <c r="G2381">
        <v>217</v>
      </c>
      <c r="H2381">
        <v>0</v>
      </c>
      <c r="I2381" t="s">
        <v>29</v>
      </c>
      <c r="J2381">
        <v>19.2</v>
      </c>
      <c r="K2381" s="1">
        <v>45551</v>
      </c>
      <c r="L2381">
        <v>6</v>
      </c>
      <c r="M2381">
        <v>0.24</v>
      </c>
      <c r="N2381">
        <f>IF(E2381="",Data_Validation!$B$1,E2381)</f>
        <v>183.33</v>
      </c>
      <c r="O2381">
        <f>IF(J2381="",Data_Validation!$B$2,J2381)</f>
        <v>19.2</v>
      </c>
      <c r="P2381">
        <f t="shared" si="333"/>
        <v>2</v>
      </c>
      <c r="Q2381" s="2">
        <f>CustomerData[[#This Row],[avg_order_value_clean]]*CustomerData[[#This Row],[total_orders]]</f>
        <v>1833.3000000000002</v>
      </c>
      <c r="R2381" s="2" t="str">
        <f t="shared" si="341"/>
        <v>Inactive</v>
      </c>
      <c r="S2381" s="2" t="str">
        <f t="shared" si="334"/>
        <v>Medium Risk</v>
      </c>
      <c r="T2381" s="2" t="str">
        <f t="shared" si="335"/>
        <v>Under 25</v>
      </c>
      <c r="U2381" s="1">
        <f t="shared" ca="1" si="336"/>
        <v>710</v>
      </c>
      <c r="V2381" s="2" t="str">
        <f t="shared" si="337"/>
        <v>Low Loyalty</v>
      </c>
      <c r="W2381" s="2" t="str">
        <f t="shared" si="338"/>
        <v>Legitimate</v>
      </c>
      <c r="X2381" s="2" t="str">
        <f>IF(Q2381&lt;Data_Validation!$B$8,"Low Value",IF(Q2381&lt;Data_Validation!$B$9,"Medium Value","High Value"))</f>
        <v>High Value</v>
      </c>
      <c r="Y2381" s="2" t="str">
        <f t="shared" si="339"/>
        <v>High Value - Maintain</v>
      </c>
      <c r="Z2381" s="2" t="str">
        <f t="shared" si="340"/>
        <v>Check Data</v>
      </c>
    </row>
    <row r="2382" spans="1:26" x14ac:dyDescent="0.3">
      <c r="A2382" t="s">
        <v>890</v>
      </c>
      <c r="B2382">
        <v>48</v>
      </c>
      <c r="C2382" t="s">
        <v>25</v>
      </c>
      <c r="D2382" t="s">
        <v>44</v>
      </c>
      <c r="E2382">
        <v>85.07</v>
      </c>
      <c r="F2382">
        <v>12</v>
      </c>
      <c r="G2382">
        <v>341</v>
      </c>
      <c r="H2382">
        <v>0</v>
      </c>
      <c r="I2382" t="s">
        <v>19</v>
      </c>
      <c r="J2382">
        <v>21.5</v>
      </c>
      <c r="K2382" s="1">
        <v>44318</v>
      </c>
      <c r="L2382">
        <v>4</v>
      </c>
      <c r="M2382">
        <v>0.18</v>
      </c>
      <c r="N2382">
        <f>IF(E2382="",Data_Validation!$B$1,E2382)</f>
        <v>85.07</v>
      </c>
      <c r="O2382">
        <f>IF(J2382="",Data_Validation!$B$2,J2382)</f>
        <v>21.5</v>
      </c>
      <c r="P2382">
        <f t="shared" si="333"/>
        <v>2</v>
      </c>
      <c r="Q2382" s="2">
        <f>CustomerData[[#This Row],[avg_order_value_clean]]*CustomerData[[#This Row],[total_orders]]</f>
        <v>1020.8399999999999</v>
      </c>
      <c r="R2382" s="2" t="str">
        <f t="shared" si="341"/>
        <v>Inactive</v>
      </c>
      <c r="S2382" s="2" t="str">
        <f t="shared" si="334"/>
        <v>Low Risk</v>
      </c>
      <c r="T2382" s="2" t="str">
        <f t="shared" si="335"/>
        <v>45-54</v>
      </c>
      <c r="U2382" s="1">
        <f t="shared" ca="1" si="336"/>
        <v>1943</v>
      </c>
      <c r="V2382" s="2" t="str">
        <f t="shared" si="337"/>
        <v>Low Loyalty</v>
      </c>
      <c r="W2382" s="2" t="str">
        <f t="shared" si="338"/>
        <v>Legitimate</v>
      </c>
      <c r="X2382" s="2" t="str">
        <f>IF(Q2382&lt;Data_Validation!$B$8,"Low Value",IF(Q2382&lt;Data_Validation!$B$9,"Medium Value","High Value"))</f>
        <v>Low Value</v>
      </c>
      <c r="Y2382" s="2" t="str">
        <f t="shared" si="339"/>
        <v>Stable</v>
      </c>
      <c r="Z2382" s="2" t="str">
        <f t="shared" si="340"/>
        <v>Check Data</v>
      </c>
    </row>
    <row r="2383" spans="1:26" x14ac:dyDescent="0.3">
      <c r="A2383" t="s">
        <v>2103</v>
      </c>
      <c r="B2383">
        <v>62</v>
      </c>
      <c r="C2383" t="s">
        <v>21</v>
      </c>
      <c r="D2383" t="s">
        <v>44</v>
      </c>
      <c r="E2383">
        <v>128.36000000000001</v>
      </c>
      <c r="F2383">
        <v>10</v>
      </c>
      <c r="G2383">
        <v>173</v>
      </c>
      <c r="H2383">
        <v>0</v>
      </c>
      <c r="I2383" t="s">
        <v>16</v>
      </c>
      <c r="J2383">
        <v>82.7</v>
      </c>
      <c r="K2383" s="1">
        <v>45039</v>
      </c>
      <c r="L2383">
        <v>23</v>
      </c>
      <c r="M2383">
        <v>0.45</v>
      </c>
      <c r="N2383">
        <f>IF(E2383="",Data_Validation!$B$1,E2383)</f>
        <v>128.36000000000001</v>
      </c>
      <c r="O2383">
        <f>IF(J2383="",Data_Validation!$B$2,J2383)</f>
        <v>82.7</v>
      </c>
      <c r="P2383">
        <f t="shared" si="333"/>
        <v>2</v>
      </c>
      <c r="Q2383" s="2">
        <f>CustomerData[[#This Row],[avg_order_value_clean]]*CustomerData[[#This Row],[total_orders]]</f>
        <v>1283.6000000000001</v>
      </c>
      <c r="R2383" s="2" t="str">
        <f t="shared" si="341"/>
        <v>Inactive</v>
      </c>
      <c r="S2383" s="2" t="str">
        <f t="shared" si="334"/>
        <v>Medium Risk</v>
      </c>
      <c r="T2383" s="2" t="str">
        <f t="shared" si="335"/>
        <v>55+</v>
      </c>
      <c r="U2383" s="1">
        <f t="shared" ca="1" si="336"/>
        <v>1222</v>
      </c>
      <c r="V2383" s="2" t="str">
        <f t="shared" si="337"/>
        <v>Low Loyalty</v>
      </c>
      <c r="W2383" s="2" t="str">
        <f t="shared" si="338"/>
        <v>Legitimate</v>
      </c>
      <c r="X2383" s="2" t="str">
        <f>IF(Q2383&lt;Data_Validation!$B$8,"Low Value",IF(Q2383&lt;Data_Validation!$B$9,"Medium Value","High Value"))</f>
        <v>Low Value</v>
      </c>
      <c r="Y2383" s="2" t="str">
        <f t="shared" si="339"/>
        <v>Stable</v>
      </c>
      <c r="Z2383" s="2" t="str">
        <f t="shared" si="340"/>
        <v>Check Data</v>
      </c>
    </row>
    <row r="2384" spans="1:26" x14ac:dyDescent="0.3">
      <c r="A2384" t="s">
        <v>577</v>
      </c>
      <c r="B2384">
        <v>26</v>
      </c>
      <c r="C2384" t="s">
        <v>25</v>
      </c>
      <c r="D2384" t="s">
        <v>35</v>
      </c>
      <c r="E2384">
        <v>66.05</v>
      </c>
      <c r="F2384">
        <v>12</v>
      </c>
      <c r="G2384">
        <v>125</v>
      </c>
      <c r="H2384">
        <v>0</v>
      </c>
      <c r="I2384" t="s">
        <v>19</v>
      </c>
      <c r="J2384">
        <v>92.2</v>
      </c>
      <c r="K2384" s="1">
        <v>44828</v>
      </c>
      <c r="L2384">
        <v>45</v>
      </c>
      <c r="M2384">
        <v>0.11</v>
      </c>
      <c r="N2384">
        <f>IF(E2384="",Data_Validation!$B$1,E2384)</f>
        <v>66.05</v>
      </c>
      <c r="O2384">
        <f>IF(J2384="",Data_Validation!$B$2,J2384)</f>
        <v>92.2</v>
      </c>
      <c r="P2384">
        <f t="shared" si="333"/>
        <v>2</v>
      </c>
      <c r="Q2384" s="2">
        <f>CustomerData[[#This Row],[avg_order_value_clean]]*CustomerData[[#This Row],[total_orders]]</f>
        <v>792.59999999999991</v>
      </c>
      <c r="R2384" s="2" t="str">
        <f t="shared" si="341"/>
        <v>Inactive</v>
      </c>
      <c r="S2384" s="2" t="str">
        <f t="shared" si="334"/>
        <v>Low Risk</v>
      </c>
      <c r="T2384" s="2" t="str">
        <f t="shared" si="335"/>
        <v>25-34</v>
      </c>
      <c r="U2384" s="1">
        <f t="shared" ca="1" si="336"/>
        <v>1433</v>
      </c>
      <c r="V2384" s="2" t="str">
        <f t="shared" si="337"/>
        <v>Medium Loyalty</v>
      </c>
      <c r="W2384" s="2" t="str">
        <f t="shared" si="338"/>
        <v>Legitimate</v>
      </c>
      <c r="X2384" s="2" t="str">
        <f>IF(Q2384&lt;Data_Validation!$B$8,"Low Value",IF(Q2384&lt;Data_Validation!$B$9,"Medium Value","High Value"))</f>
        <v>Low Value</v>
      </c>
      <c r="Y2384" s="2" t="str">
        <f t="shared" si="339"/>
        <v>Stable</v>
      </c>
      <c r="Z2384" s="2" t="str">
        <f t="shared" si="340"/>
        <v>Check Data</v>
      </c>
    </row>
    <row r="2385" spans="1:26" x14ac:dyDescent="0.3">
      <c r="A2385" t="s">
        <v>2104</v>
      </c>
      <c r="B2385">
        <v>59</v>
      </c>
      <c r="C2385" t="s">
        <v>21</v>
      </c>
      <c r="D2385" t="s">
        <v>15</v>
      </c>
      <c r="E2385">
        <v>105.48</v>
      </c>
      <c r="F2385">
        <v>8</v>
      </c>
      <c r="G2385">
        <v>314</v>
      </c>
      <c r="H2385">
        <v>0</v>
      </c>
      <c r="I2385" t="s">
        <v>16</v>
      </c>
      <c r="J2385">
        <v>21.6</v>
      </c>
      <c r="K2385" s="1">
        <v>44859</v>
      </c>
      <c r="L2385">
        <v>65</v>
      </c>
      <c r="M2385">
        <v>0.42</v>
      </c>
      <c r="N2385">
        <f>IF(E2385="",Data_Validation!$B$1,E2385)</f>
        <v>105.48</v>
      </c>
      <c r="O2385">
        <f>IF(J2385="",Data_Validation!$B$2,J2385)</f>
        <v>21.6</v>
      </c>
      <c r="P2385">
        <f t="shared" si="333"/>
        <v>1</v>
      </c>
      <c r="Q2385" s="2">
        <f>CustomerData[[#This Row],[avg_order_value_clean]]*CustomerData[[#This Row],[total_orders]]</f>
        <v>843.84</v>
      </c>
      <c r="R2385" s="2" t="str">
        <f t="shared" si="341"/>
        <v>Inactive</v>
      </c>
      <c r="S2385" s="2" t="str">
        <f t="shared" si="334"/>
        <v>Medium Risk</v>
      </c>
      <c r="T2385" s="2" t="str">
        <f t="shared" si="335"/>
        <v>55+</v>
      </c>
      <c r="U2385" s="1">
        <f t="shared" ca="1" si="336"/>
        <v>1402</v>
      </c>
      <c r="V2385" s="2" t="str">
        <f t="shared" si="337"/>
        <v>Medium Loyalty</v>
      </c>
      <c r="W2385" s="2" t="str">
        <f t="shared" si="338"/>
        <v>Legitimate</v>
      </c>
      <c r="X2385" s="2" t="str">
        <f>IF(Q2385&lt;Data_Validation!$B$8,"Low Value",IF(Q2385&lt;Data_Validation!$B$9,"Medium Value","High Value"))</f>
        <v>Low Value</v>
      </c>
      <c r="Y2385" s="2" t="str">
        <f t="shared" si="339"/>
        <v>Stable</v>
      </c>
      <c r="Z2385" s="2" t="str">
        <f t="shared" si="340"/>
        <v>Check Data</v>
      </c>
    </row>
    <row r="2386" spans="1:26" x14ac:dyDescent="0.3">
      <c r="A2386" t="s">
        <v>2105</v>
      </c>
      <c r="B2386">
        <v>49</v>
      </c>
      <c r="C2386" t="s">
        <v>14</v>
      </c>
      <c r="D2386" t="s">
        <v>35</v>
      </c>
      <c r="E2386">
        <v>167.11</v>
      </c>
      <c r="F2386">
        <v>7</v>
      </c>
      <c r="G2386">
        <v>315</v>
      </c>
      <c r="H2386">
        <v>0</v>
      </c>
      <c r="I2386" t="s">
        <v>29</v>
      </c>
      <c r="K2386" s="1">
        <v>44314</v>
      </c>
      <c r="L2386">
        <v>56</v>
      </c>
      <c r="M2386">
        <v>0.47</v>
      </c>
      <c r="N2386">
        <f>IF(E2386="",Data_Validation!$B$1,E2386)</f>
        <v>167.11</v>
      </c>
      <c r="O2386">
        <f>IF(J2386="",Data_Validation!$B$2,J2386)</f>
        <v>250</v>
      </c>
      <c r="P2386">
        <f t="shared" si="333"/>
        <v>1</v>
      </c>
      <c r="Q2386" s="2">
        <f>CustomerData[[#This Row],[avg_order_value_clean]]*CustomerData[[#This Row],[total_orders]]</f>
        <v>1169.77</v>
      </c>
      <c r="R2386" s="2" t="str">
        <f t="shared" si="341"/>
        <v>Inactive</v>
      </c>
      <c r="S2386" s="2" t="str">
        <f t="shared" si="334"/>
        <v>Medium Risk</v>
      </c>
      <c r="T2386" s="2" t="str">
        <f t="shared" si="335"/>
        <v>45-54</v>
      </c>
      <c r="U2386" s="1">
        <f t="shared" ca="1" si="336"/>
        <v>1947</v>
      </c>
      <c r="V2386" s="2" t="str">
        <f t="shared" si="337"/>
        <v>Medium Loyalty</v>
      </c>
      <c r="W2386" s="2" t="str">
        <f t="shared" si="338"/>
        <v>Legitimate</v>
      </c>
      <c r="X2386" s="2" t="str">
        <f>IF(Q2386&lt;Data_Validation!$B$8,"Low Value",IF(Q2386&lt;Data_Validation!$B$9,"Medium Value","High Value"))</f>
        <v>Low Value</v>
      </c>
      <c r="Y2386" s="2" t="str">
        <f t="shared" si="339"/>
        <v>Stable</v>
      </c>
      <c r="Z2386" s="2" t="str">
        <f t="shared" si="340"/>
        <v>Check Data</v>
      </c>
    </row>
    <row r="2387" spans="1:26" x14ac:dyDescent="0.3">
      <c r="A2387" t="s">
        <v>2106</v>
      </c>
      <c r="B2387">
        <v>50</v>
      </c>
      <c r="C2387" t="s">
        <v>21</v>
      </c>
      <c r="D2387" t="s">
        <v>50</v>
      </c>
      <c r="E2387">
        <v>102</v>
      </c>
      <c r="F2387">
        <v>17</v>
      </c>
      <c r="G2387">
        <v>48</v>
      </c>
      <c r="H2387">
        <v>0</v>
      </c>
      <c r="I2387" t="s">
        <v>23</v>
      </c>
      <c r="J2387">
        <v>45.4</v>
      </c>
      <c r="K2387" s="1">
        <v>44713</v>
      </c>
      <c r="L2387">
        <v>98</v>
      </c>
      <c r="M2387">
        <v>0.66</v>
      </c>
      <c r="N2387">
        <f>IF(E2387="",Data_Validation!$B$1,E2387)</f>
        <v>102</v>
      </c>
      <c r="O2387">
        <f>IF(J2387="",Data_Validation!$B$2,J2387)</f>
        <v>45.4</v>
      </c>
      <c r="P2387">
        <f t="shared" si="333"/>
        <v>1</v>
      </c>
      <c r="Q2387" s="2">
        <f>CustomerData[[#This Row],[avg_order_value_clean]]*CustomerData[[#This Row],[total_orders]]</f>
        <v>1734</v>
      </c>
      <c r="R2387" s="2" t="str">
        <f t="shared" si="341"/>
        <v>At Risk</v>
      </c>
      <c r="S2387" s="2" t="str">
        <f t="shared" si="334"/>
        <v>High Risk</v>
      </c>
      <c r="T2387" s="2" t="str">
        <f t="shared" si="335"/>
        <v>45-54</v>
      </c>
      <c r="U2387" s="1">
        <f t="shared" ca="1" si="336"/>
        <v>1548</v>
      </c>
      <c r="V2387" s="2" t="str">
        <f t="shared" si="337"/>
        <v>High Loyalty</v>
      </c>
      <c r="W2387" s="2" t="str">
        <f t="shared" si="338"/>
        <v>Legitimate</v>
      </c>
      <c r="X2387" s="2" t="str">
        <f>IF(Q2387&lt;Data_Validation!$B$8,"Low Value",IF(Q2387&lt;Data_Validation!$B$9,"Medium Value","High Value"))</f>
        <v>High Value</v>
      </c>
      <c r="Y2387" s="2" t="str">
        <f t="shared" si="339"/>
        <v>Critical - Retain</v>
      </c>
      <c r="Z2387" s="2" t="str">
        <f t="shared" si="340"/>
        <v>Check Data</v>
      </c>
    </row>
    <row r="2388" spans="1:26" x14ac:dyDescent="0.3">
      <c r="A2388" t="s">
        <v>2107</v>
      </c>
      <c r="B2388">
        <v>79</v>
      </c>
      <c r="C2388" t="s">
        <v>21</v>
      </c>
      <c r="D2388" t="s">
        <v>52</v>
      </c>
      <c r="E2388">
        <v>183.03</v>
      </c>
      <c r="F2388">
        <v>7</v>
      </c>
      <c r="G2388">
        <v>335</v>
      </c>
      <c r="H2388">
        <v>0</v>
      </c>
      <c r="I2388" t="s">
        <v>19</v>
      </c>
      <c r="J2388">
        <v>17.8</v>
      </c>
      <c r="K2388" s="1">
        <v>44106</v>
      </c>
      <c r="L2388">
        <v>63</v>
      </c>
      <c r="M2388">
        <v>0.51</v>
      </c>
      <c r="N2388">
        <f>IF(E2388="",Data_Validation!$B$1,E2388)</f>
        <v>183.03</v>
      </c>
      <c r="O2388">
        <f>IF(J2388="",Data_Validation!$B$2,J2388)</f>
        <v>17.8</v>
      </c>
      <c r="P2388">
        <f t="shared" si="333"/>
        <v>2</v>
      </c>
      <c r="Q2388" s="2">
        <f>CustomerData[[#This Row],[avg_order_value_clean]]*CustomerData[[#This Row],[total_orders]]</f>
        <v>1281.21</v>
      </c>
      <c r="R2388" s="2" t="str">
        <f t="shared" si="341"/>
        <v>Inactive</v>
      </c>
      <c r="S2388" s="2" t="str">
        <f t="shared" si="334"/>
        <v>High Risk</v>
      </c>
      <c r="T2388" s="2" t="str">
        <f t="shared" si="335"/>
        <v>55+</v>
      </c>
      <c r="U2388" s="1">
        <f t="shared" ca="1" si="336"/>
        <v>2155</v>
      </c>
      <c r="V2388" s="2" t="str">
        <f t="shared" si="337"/>
        <v>Medium Loyalty</v>
      </c>
      <c r="W2388" s="2" t="str">
        <f t="shared" si="338"/>
        <v>Legitimate</v>
      </c>
      <c r="X2388" s="2" t="str">
        <f>IF(Q2388&lt;Data_Validation!$B$8,"Low Value",IF(Q2388&lt;Data_Validation!$B$9,"Medium Value","High Value"))</f>
        <v>Low Value</v>
      </c>
      <c r="Y2388" s="2" t="str">
        <f t="shared" si="339"/>
        <v>At Risk - Develop</v>
      </c>
      <c r="Z2388" s="2" t="str">
        <f t="shared" si="340"/>
        <v>Check Data</v>
      </c>
    </row>
    <row r="2389" spans="1:26" x14ac:dyDescent="0.3">
      <c r="A2389" t="s">
        <v>2108</v>
      </c>
      <c r="B2389">
        <v>20</v>
      </c>
      <c r="C2389" t="s">
        <v>14</v>
      </c>
      <c r="D2389" t="s">
        <v>15</v>
      </c>
      <c r="E2389">
        <v>181</v>
      </c>
      <c r="F2389">
        <v>8</v>
      </c>
      <c r="G2389">
        <v>235</v>
      </c>
      <c r="H2389">
        <v>0</v>
      </c>
      <c r="I2389" t="s">
        <v>19</v>
      </c>
      <c r="J2389">
        <v>85.3</v>
      </c>
      <c r="K2389" s="1">
        <v>44590</v>
      </c>
      <c r="L2389">
        <v>15</v>
      </c>
      <c r="M2389">
        <v>7.0000000000000007E-2</v>
      </c>
      <c r="N2389">
        <f>IF(E2389="",Data_Validation!$B$1,E2389)</f>
        <v>181</v>
      </c>
      <c r="O2389">
        <f>IF(J2389="",Data_Validation!$B$2,J2389)</f>
        <v>85.3</v>
      </c>
      <c r="P2389">
        <f t="shared" si="333"/>
        <v>2</v>
      </c>
      <c r="Q2389" s="2">
        <f>CustomerData[[#This Row],[avg_order_value_clean]]*CustomerData[[#This Row],[total_orders]]</f>
        <v>1448</v>
      </c>
      <c r="R2389" s="2" t="str">
        <f t="shared" si="341"/>
        <v>Inactive</v>
      </c>
      <c r="S2389" s="2" t="str">
        <f t="shared" si="334"/>
        <v>Low Risk</v>
      </c>
      <c r="T2389" s="2" t="str">
        <f t="shared" si="335"/>
        <v>Under 25</v>
      </c>
      <c r="U2389" s="1">
        <f t="shared" ca="1" si="336"/>
        <v>1671</v>
      </c>
      <c r="V2389" s="2" t="str">
        <f t="shared" si="337"/>
        <v>Low Loyalty</v>
      </c>
      <c r="W2389" s="2" t="str">
        <f t="shared" si="338"/>
        <v>Legitimate</v>
      </c>
      <c r="X2389" s="2" t="str">
        <f>IF(Q2389&lt;Data_Validation!$B$8,"Low Value",IF(Q2389&lt;Data_Validation!$B$9,"Medium Value","High Value"))</f>
        <v>Low Value</v>
      </c>
      <c r="Y2389" s="2" t="str">
        <f t="shared" si="339"/>
        <v>Stable</v>
      </c>
      <c r="Z2389" s="2" t="str">
        <f t="shared" si="340"/>
        <v>Check Data</v>
      </c>
    </row>
    <row r="2390" spans="1:26" x14ac:dyDescent="0.3">
      <c r="A2390" t="s">
        <v>2109</v>
      </c>
      <c r="B2390">
        <v>47</v>
      </c>
      <c r="C2390" t="s">
        <v>14</v>
      </c>
      <c r="D2390" t="s">
        <v>52</v>
      </c>
      <c r="E2390">
        <v>185.68</v>
      </c>
      <c r="F2390">
        <v>9</v>
      </c>
      <c r="G2390">
        <v>348</v>
      </c>
      <c r="H2390">
        <v>0</v>
      </c>
      <c r="I2390" t="s">
        <v>23</v>
      </c>
      <c r="J2390">
        <v>52.2</v>
      </c>
      <c r="K2390" s="1">
        <v>45777</v>
      </c>
      <c r="L2390">
        <v>4</v>
      </c>
      <c r="M2390">
        <v>0.1</v>
      </c>
      <c r="N2390">
        <f>IF(E2390="",Data_Validation!$B$1,E2390)</f>
        <v>185.68</v>
      </c>
      <c r="O2390">
        <f>IF(J2390="",Data_Validation!$B$2,J2390)</f>
        <v>52.2</v>
      </c>
      <c r="P2390">
        <f t="shared" si="333"/>
        <v>1</v>
      </c>
      <c r="Q2390" s="2">
        <f>CustomerData[[#This Row],[avg_order_value_clean]]*CustomerData[[#This Row],[total_orders]]</f>
        <v>1671.1200000000001</v>
      </c>
      <c r="R2390" s="2" t="str">
        <f t="shared" si="341"/>
        <v>Inactive</v>
      </c>
      <c r="S2390" s="2" t="str">
        <f t="shared" si="334"/>
        <v>Low Risk</v>
      </c>
      <c r="T2390" s="2" t="str">
        <f t="shared" si="335"/>
        <v>45-54</v>
      </c>
      <c r="U2390" s="1">
        <f t="shared" ca="1" si="336"/>
        <v>484</v>
      </c>
      <c r="V2390" s="2" t="str">
        <f t="shared" si="337"/>
        <v>Low Loyalty</v>
      </c>
      <c r="W2390" s="2" t="str">
        <f t="shared" si="338"/>
        <v>Legitimate</v>
      </c>
      <c r="X2390" s="2" t="str">
        <f>IF(Q2390&lt;Data_Validation!$B$8,"Low Value",IF(Q2390&lt;Data_Validation!$B$9,"Medium Value","High Value"))</f>
        <v>High Value</v>
      </c>
      <c r="Y2390" s="2" t="str">
        <f t="shared" si="339"/>
        <v>High Value - Maintain</v>
      </c>
      <c r="Z2390" s="2" t="str">
        <f t="shared" si="340"/>
        <v>Check Data</v>
      </c>
    </row>
    <row r="2391" spans="1:26" x14ac:dyDescent="0.3">
      <c r="A2391" t="s">
        <v>2110</v>
      </c>
      <c r="B2391">
        <v>67</v>
      </c>
      <c r="C2391" t="s">
        <v>21</v>
      </c>
      <c r="D2391" t="s">
        <v>18</v>
      </c>
      <c r="E2391">
        <v>154.01</v>
      </c>
      <c r="F2391">
        <v>10</v>
      </c>
      <c r="G2391">
        <v>316</v>
      </c>
      <c r="H2391">
        <v>0</v>
      </c>
      <c r="I2391" t="s">
        <v>23</v>
      </c>
      <c r="J2391">
        <v>56.6</v>
      </c>
      <c r="K2391" s="1">
        <v>45719</v>
      </c>
      <c r="L2391">
        <v>91</v>
      </c>
      <c r="M2391">
        <v>0.15</v>
      </c>
      <c r="N2391">
        <f>IF(E2391="",Data_Validation!$B$1,E2391)</f>
        <v>154.01</v>
      </c>
      <c r="O2391">
        <f>IF(J2391="",Data_Validation!$B$2,J2391)</f>
        <v>56.6</v>
      </c>
      <c r="P2391">
        <f t="shared" si="333"/>
        <v>1</v>
      </c>
      <c r="Q2391" s="2">
        <f>CustomerData[[#This Row],[avg_order_value_clean]]*CustomerData[[#This Row],[total_orders]]</f>
        <v>1540.1</v>
      </c>
      <c r="R2391" s="2" t="str">
        <f t="shared" si="341"/>
        <v>Inactive</v>
      </c>
      <c r="S2391" s="2" t="str">
        <f t="shared" si="334"/>
        <v>Low Risk</v>
      </c>
      <c r="T2391" s="2" t="str">
        <f t="shared" si="335"/>
        <v>55+</v>
      </c>
      <c r="U2391" s="1">
        <f t="shared" ca="1" si="336"/>
        <v>542</v>
      </c>
      <c r="V2391" s="2" t="str">
        <f t="shared" si="337"/>
        <v>High Loyalty</v>
      </c>
      <c r="W2391" s="2" t="str">
        <f t="shared" si="338"/>
        <v>Legitimate</v>
      </c>
      <c r="X2391" s="2" t="str">
        <f>IF(Q2391&lt;Data_Validation!$B$8,"Low Value",IF(Q2391&lt;Data_Validation!$B$9,"Medium Value","High Value"))</f>
        <v>High Value</v>
      </c>
      <c r="Y2391" s="2" t="str">
        <f t="shared" si="339"/>
        <v>High Value - Maintain</v>
      </c>
      <c r="Z2391" s="2" t="str">
        <f t="shared" si="340"/>
        <v>Check Data</v>
      </c>
    </row>
    <row r="2392" spans="1:26" x14ac:dyDescent="0.3">
      <c r="A2392" t="s">
        <v>2111</v>
      </c>
      <c r="B2392">
        <v>29</v>
      </c>
      <c r="C2392" t="s">
        <v>14</v>
      </c>
      <c r="D2392" t="s">
        <v>28</v>
      </c>
      <c r="E2392">
        <v>100.88</v>
      </c>
      <c r="F2392">
        <v>7</v>
      </c>
      <c r="G2392">
        <v>255</v>
      </c>
      <c r="H2392">
        <v>1</v>
      </c>
      <c r="I2392" t="s">
        <v>40</v>
      </c>
      <c r="J2392">
        <v>25.8</v>
      </c>
      <c r="K2392" s="1">
        <v>44214</v>
      </c>
      <c r="L2392">
        <v>77</v>
      </c>
      <c r="M2392">
        <v>0.48</v>
      </c>
      <c r="N2392">
        <f>IF(E2392="",Data_Validation!$B$1,E2392)</f>
        <v>100.88</v>
      </c>
      <c r="O2392">
        <f>IF(J2392="",Data_Validation!$B$2,J2392)</f>
        <v>25.8</v>
      </c>
      <c r="P2392">
        <f t="shared" si="333"/>
        <v>1</v>
      </c>
      <c r="Q2392" s="2">
        <f>CustomerData[[#This Row],[avg_order_value_clean]]*CustomerData[[#This Row],[total_orders]]</f>
        <v>706.16</v>
      </c>
      <c r="R2392" s="2" t="str">
        <f t="shared" si="341"/>
        <v>Inactive</v>
      </c>
      <c r="S2392" s="2" t="str">
        <f t="shared" si="334"/>
        <v>Medium Risk</v>
      </c>
      <c r="T2392" s="2" t="str">
        <f t="shared" si="335"/>
        <v>25-34</v>
      </c>
      <c r="U2392" s="1">
        <f t="shared" ca="1" si="336"/>
        <v>2047</v>
      </c>
      <c r="V2392" s="2" t="str">
        <f t="shared" si="337"/>
        <v>High Loyalty</v>
      </c>
      <c r="W2392" s="2" t="str">
        <f t="shared" si="338"/>
        <v>Fraudulent</v>
      </c>
      <c r="X2392" s="2" t="str">
        <f>IF(Q2392&lt;Data_Validation!$B$8,"Low Value",IF(Q2392&lt;Data_Validation!$B$9,"Medium Value","High Value"))</f>
        <v>Low Value</v>
      </c>
      <c r="Y2392" s="2" t="str">
        <f t="shared" si="339"/>
        <v>Stable</v>
      </c>
      <c r="Z2392" s="2" t="str">
        <f t="shared" si="340"/>
        <v>Check Data</v>
      </c>
    </row>
    <row r="2393" spans="1:26" x14ac:dyDescent="0.3">
      <c r="A2393" t="s">
        <v>2112</v>
      </c>
      <c r="B2393">
        <v>46</v>
      </c>
      <c r="C2393" t="s">
        <v>21</v>
      </c>
      <c r="D2393" t="s">
        <v>26</v>
      </c>
      <c r="E2393">
        <v>114.43</v>
      </c>
      <c r="F2393">
        <v>10</v>
      </c>
      <c r="G2393">
        <v>115</v>
      </c>
      <c r="H2393">
        <v>0</v>
      </c>
      <c r="I2393" t="s">
        <v>40</v>
      </c>
      <c r="J2393">
        <v>55.9</v>
      </c>
      <c r="K2393" s="1">
        <v>44050</v>
      </c>
      <c r="L2393">
        <v>32</v>
      </c>
      <c r="M2393">
        <v>0.05</v>
      </c>
      <c r="N2393">
        <f>IF(E2393="",Data_Validation!$B$1,E2393)</f>
        <v>114.43</v>
      </c>
      <c r="O2393">
        <f>IF(J2393="",Data_Validation!$B$2,J2393)</f>
        <v>55.9</v>
      </c>
      <c r="P2393">
        <f t="shared" si="333"/>
        <v>1</v>
      </c>
      <c r="Q2393" s="2">
        <f>CustomerData[[#This Row],[avg_order_value_clean]]*CustomerData[[#This Row],[total_orders]]</f>
        <v>1144.3000000000002</v>
      </c>
      <c r="R2393" s="2" t="str">
        <f t="shared" si="341"/>
        <v>Inactive</v>
      </c>
      <c r="S2393" s="2" t="str">
        <f t="shared" si="334"/>
        <v>Low Risk</v>
      </c>
      <c r="T2393" s="2" t="str">
        <f t="shared" si="335"/>
        <v>45-54</v>
      </c>
      <c r="U2393" s="1">
        <f t="shared" ca="1" si="336"/>
        <v>2211</v>
      </c>
      <c r="V2393" s="2" t="str">
        <f t="shared" si="337"/>
        <v>Low Loyalty</v>
      </c>
      <c r="W2393" s="2" t="str">
        <f t="shared" si="338"/>
        <v>Legitimate</v>
      </c>
      <c r="X2393" s="2" t="str">
        <f>IF(Q2393&lt;Data_Validation!$B$8,"Low Value",IF(Q2393&lt;Data_Validation!$B$9,"Medium Value","High Value"))</f>
        <v>Low Value</v>
      </c>
      <c r="Y2393" s="2" t="str">
        <f t="shared" si="339"/>
        <v>Stable</v>
      </c>
      <c r="Z2393" s="2" t="str">
        <f t="shared" si="340"/>
        <v>Check Data</v>
      </c>
    </row>
    <row r="2394" spans="1:26" x14ac:dyDescent="0.3">
      <c r="A2394" t="s">
        <v>2113</v>
      </c>
      <c r="B2394">
        <v>20</v>
      </c>
      <c r="C2394" t="s">
        <v>21</v>
      </c>
      <c r="D2394" t="s">
        <v>22</v>
      </c>
      <c r="E2394">
        <v>18.190000000000001</v>
      </c>
      <c r="F2394">
        <v>8</v>
      </c>
      <c r="G2394">
        <v>278</v>
      </c>
      <c r="H2394">
        <v>0</v>
      </c>
      <c r="I2394" t="s">
        <v>40</v>
      </c>
      <c r="J2394">
        <v>79.3</v>
      </c>
      <c r="K2394" s="1">
        <v>44113</v>
      </c>
      <c r="L2394">
        <v>9</v>
      </c>
      <c r="M2394">
        <v>7.0000000000000007E-2</v>
      </c>
      <c r="N2394">
        <f>IF(E2394="",Data_Validation!$B$1,E2394)</f>
        <v>18.190000000000001</v>
      </c>
      <c r="O2394">
        <f>IF(J2394="",Data_Validation!$B$2,J2394)</f>
        <v>79.3</v>
      </c>
      <c r="P2394">
        <f t="shared" si="333"/>
        <v>1</v>
      </c>
      <c r="Q2394" s="2">
        <f>CustomerData[[#This Row],[avg_order_value_clean]]*CustomerData[[#This Row],[total_orders]]</f>
        <v>145.52000000000001</v>
      </c>
      <c r="R2394" s="2" t="str">
        <f t="shared" si="341"/>
        <v>Inactive</v>
      </c>
      <c r="S2394" s="2" t="str">
        <f t="shared" si="334"/>
        <v>Low Risk</v>
      </c>
      <c r="T2394" s="2" t="str">
        <f t="shared" si="335"/>
        <v>Under 25</v>
      </c>
      <c r="U2394" s="1">
        <f t="shared" ca="1" si="336"/>
        <v>2148</v>
      </c>
      <c r="V2394" s="2" t="str">
        <f t="shared" si="337"/>
        <v>Low Loyalty</v>
      </c>
      <c r="W2394" s="2" t="str">
        <f t="shared" si="338"/>
        <v>Legitimate</v>
      </c>
      <c r="X2394" s="2" t="str">
        <f>IF(Q2394&lt;Data_Validation!$B$8,"Low Value",IF(Q2394&lt;Data_Validation!$B$9,"Medium Value","High Value"))</f>
        <v>Low Value</v>
      </c>
      <c r="Y2394" s="2" t="str">
        <f t="shared" si="339"/>
        <v>Stable</v>
      </c>
      <c r="Z2394" s="2" t="str">
        <f t="shared" si="340"/>
        <v>Check Data</v>
      </c>
    </row>
    <row r="2395" spans="1:26" x14ac:dyDescent="0.3">
      <c r="A2395" t="s">
        <v>2114</v>
      </c>
      <c r="B2395">
        <v>43</v>
      </c>
      <c r="C2395" t="s">
        <v>21</v>
      </c>
      <c r="D2395" t="s">
        <v>35</v>
      </c>
      <c r="E2395">
        <v>43.4</v>
      </c>
      <c r="F2395">
        <v>9</v>
      </c>
      <c r="G2395">
        <v>84</v>
      </c>
      <c r="H2395">
        <v>0</v>
      </c>
      <c r="I2395" t="s">
        <v>23</v>
      </c>
      <c r="J2395">
        <v>30.5</v>
      </c>
      <c r="K2395" s="1">
        <v>45443</v>
      </c>
      <c r="L2395">
        <v>89</v>
      </c>
      <c r="M2395">
        <v>0.24</v>
      </c>
      <c r="N2395">
        <f>IF(E2395="",Data_Validation!$B$1,E2395)</f>
        <v>43.4</v>
      </c>
      <c r="O2395">
        <f>IF(J2395="",Data_Validation!$B$2,J2395)</f>
        <v>30.5</v>
      </c>
      <c r="P2395">
        <f t="shared" si="333"/>
        <v>1</v>
      </c>
      <c r="Q2395" s="2">
        <f>CustomerData[[#This Row],[avg_order_value_clean]]*CustomerData[[#This Row],[total_orders]]</f>
        <v>390.59999999999997</v>
      </c>
      <c r="R2395" s="2" t="str">
        <f t="shared" si="341"/>
        <v>At Risk</v>
      </c>
      <c r="S2395" s="2" t="str">
        <f t="shared" si="334"/>
        <v>Medium Risk</v>
      </c>
      <c r="T2395" s="2" t="str">
        <f t="shared" si="335"/>
        <v>35-44</v>
      </c>
      <c r="U2395" s="1">
        <f t="shared" ca="1" si="336"/>
        <v>818</v>
      </c>
      <c r="V2395" s="2" t="str">
        <f t="shared" si="337"/>
        <v>High Loyalty</v>
      </c>
      <c r="W2395" s="2" t="str">
        <f t="shared" si="338"/>
        <v>Legitimate</v>
      </c>
      <c r="X2395" s="2" t="str">
        <f>IF(Q2395&lt;Data_Validation!$B$8,"Low Value",IF(Q2395&lt;Data_Validation!$B$9,"Medium Value","High Value"))</f>
        <v>Low Value</v>
      </c>
      <c r="Y2395" s="2" t="str">
        <f t="shared" si="339"/>
        <v>Stable</v>
      </c>
      <c r="Z2395" s="2" t="str">
        <f t="shared" si="340"/>
        <v>Check Data</v>
      </c>
    </row>
    <row r="2396" spans="1:26" x14ac:dyDescent="0.3">
      <c r="A2396" t="s">
        <v>2115</v>
      </c>
      <c r="B2396">
        <v>74</v>
      </c>
      <c r="C2396" t="s">
        <v>14</v>
      </c>
      <c r="D2396" t="s">
        <v>26</v>
      </c>
      <c r="E2396">
        <v>180.35</v>
      </c>
      <c r="F2396">
        <v>4</v>
      </c>
      <c r="G2396">
        <v>119</v>
      </c>
      <c r="H2396">
        <v>0</v>
      </c>
      <c r="I2396" t="s">
        <v>40</v>
      </c>
      <c r="J2396">
        <v>11.3</v>
      </c>
      <c r="K2396" s="1">
        <v>44480</v>
      </c>
      <c r="L2396">
        <v>57</v>
      </c>
      <c r="M2396">
        <v>0.16</v>
      </c>
      <c r="N2396">
        <f>IF(E2396="",Data_Validation!$B$1,E2396)</f>
        <v>180.35</v>
      </c>
      <c r="O2396">
        <f>IF(J2396="",Data_Validation!$B$2,J2396)</f>
        <v>11.3</v>
      </c>
      <c r="P2396">
        <f t="shared" si="333"/>
        <v>2</v>
      </c>
      <c r="Q2396" s="2">
        <f>CustomerData[[#This Row],[avg_order_value_clean]]*CustomerData[[#This Row],[total_orders]]</f>
        <v>721.4</v>
      </c>
      <c r="R2396" s="2" t="str">
        <f t="shared" si="341"/>
        <v>Inactive</v>
      </c>
      <c r="S2396" s="2" t="str">
        <f t="shared" si="334"/>
        <v>Low Risk</v>
      </c>
      <c r="T2396" s="2" t="str">
        <f t="shared" si="335"/>
        <v>55+</v>
      </c>
      <c r="U2396" s="1">
        <f t="shared" ca="1" si="336"/>
        <v>1781</v>
      </c>
      <c r="V2396" s="2" t="str">
        <f t="shared" si="337"/>
        <v>Medium Loyalty</v>
      </c>
      <c r="W2396" s="2" t="str">
        <f t="shared" si="338"/>
        <v>Legitimate</v>
      </c>
      <c r="X2396" s="2" t="str">
        <f>IF(Q2396&lt;Data_Validation!$B$8,"Low Value",IF(Q2396&lt;Data_Validation!$B$9,"Medium Value","High Value"))</f>
        <v>Low Value</v>
      </c>
      <c r="Y2396" s="2" t="str">
        <f t="shared" si="339"/>
        <v>Stable</v>
      </c>
      <c r="Z2396" s="2" t="str">
        <f t="shared" si="340"/>
        <v>Check Data</v>
      </c>
    </row>
    <row r="2397" spans="1:26" x14ac:dyDescent="0.3">
      <c r="A2397" t="s">
        <v>2116</v>
      </c>
      <c r="B2397">
        <v>78</v>
      </c>
      <c r="C2397" t="s">
        <v>21</v>
      </c>
      <c r="D2397" t="s">
        <v>22</v>
      </c>
      <c r="F2397">
        <v>12</v>
      </c>
      <c r="G2397">
        <v>49</v>
      </c>
      <c r="H2397">
        <v>0</v>
      </c>
      <c r="I2397" t="s">
        <v>19</v>
      </c>
      <c r="J2397">
        <v>58.4</v>
      </c>
      <c r="K2397" s="1">
        <v>45357</v>
      </c>
      <c r="L2397">
        <v>67</v>
      </c>
      <c r="M2397">
        <v>0.2</v>
      </c>
      <c r="N2397">
        <f>IF(E2397="",Data_Validation!$B$1,E2397)</f>
        <v>250</v>
      </c>
      <c r="O2397">
        <f>IF(J2397="",Data_Validation!$B$2,J2397)</f>
        <v>58.4</v>
      </c>
      <c r="P2397">
        <f t="shared" si="333"/>
        <v>1</v>
      </c>
      <c r="Q2397" s="2">
        <f>CustomerData[[#This Row],[avg_order_value_clean]]*CustomerData[[#This Row],[total_orders]]</f>
        <v>3000</v>
      </c>
      <c r="R2397" s="2" t="str">
        <f t="shared" si="341"/>
        <v>At Risk</v>
      </c>
      <c r="S2397" s="2" t="str">
        <f t="shared" si="334"/>
        <v>Medium Risk</v>
      </c>
      <c r="T2397" s="2" t="str">
        <f t="shared" si="335"/>
        <v>55+</v>
      </c>
      <c r="U2397" s="1">
        <f t="shared" ca="1" si="336"/>
        <v>904</v>
      </c>
      <c r="V2397" s="2" t="str">
        <f t="shared" si="337"/>
        <v>Medium Loyalty</v>
      </c>
      <c r="W2397" s="2" t="str">
        <f t="shared" si="338"/>
        <v>Legitimate</v>
      </c>
      <c r="X2397" s="2" t="str">
        <f>IF(Q2397&lt;Data_Validation!$B$8,"Low Value",IF(Q2397&lt;Data_Validation!$B$9,"Medium Value","High Value"))</f>
        <v>High Value</v>
      </c>
      <c r="Y2397" s="2" t="str">
        <f t="shared" si="339"/>
        <v>High Value - Maintain</v>
      </c>
      <c r="Z2397" s="2" t="str">
        <f t="shared" si="340"/>
        <v>Check Data</v>
      </c>
    </row>
    <row r="2398" spans="1:26" x14ac:dyDescent="0.3">
      <c r="A2398" t="s">
        <v>2117</v>
      </c>
      <c r="B2398">
        <v>47</v>
      </c>
      <c r="C2398" t="s">
        <v>21</v>
      </c>
      <c r="D2398" t="s">
        <v>18</v>
      </c>
      <c r="E2398">
        <v>54.97</v>
      </c>
      <c r="F2398">
        <v>10</v>
      </c>
      <c r="G2398">
        <v>163</v>
      </c>
      <c r="H2398">
        <v>0</v>
      </c>
      <c r="I2398" t="s">
        <v>23</v>
      </c>
      <c r="J2398">
        <v>63.6</v>
      </c>
      <c r="K2398" s="1">
        <v>44038</v>
      </c>
      <c r="L2398">
        <v>39</v>
      </c>
      <c r="M2398">
        <v>0.26</v>
      </c>
      <c r="N2398">
        <f>IF(E2398="",Data_Validation!$B$1,E2398)</f>
        <v>54.97</v>
      </c>
      <c r="O2398">
        <f>IF(J2398="",Data_Validation!$B$2,J2398)</f>
        <v>63.6</v>
      </c>
      <c r="P2398">
        <f t="shared" si="333"/>
        <v>1</v>
      </c>
      <c r="Q2398" s="2">
        <f>CustomerData[[#This Row],[avg_order_value_clean]]*CustomerData[[#This Row],[total_orders]]</f>
        <v>549.70000000000005</v>
      </c>
      <c r="R2398" s="2" t="str">
        <f t="shared" si="341"/>
        <v>Inactive</v>
      </c>
      <c r="S2398" s="2" t="str">
        <f t="shared" si="334"/>
        <v>Medium Risk</v>
      </c>
      <c r="T2398" s="2" t="str">
        <f t="shared" si="335"/>
        <v>45-54</v>
      </c>
      <c r="U2398" s="1">
        <f t="shared" ca="1" si="336"/>
        <v>2223</v>
      </c>
      <c r="V2398" s="2" t="str">
        <f t="shared" si="337"/>
        <v>Low Loyalty</v>
      </c>
      <c r="W2398" s="2" t="str">
        <f t="shared" si="338"/>
        <v>Legitimate</v>
      </c>
      <c r="X2398" s="2" t="str">
        <f>IF(Q2398&lt;Data_Validation!$B$8,"Low Value",IF(Q2398&lt;Data_Validation!$B$9,"Medium Value","High Value"))</f>
        <v>Low Value</v>
      </c>
      <c r="Y2398" s="2" t="str">
        <f t="shared" si="339"/>
        <v>Stable</v>
      </c>
      <c r="Z2398" s="2" t="str">
        <f t="shared" si="340"/>
        <v>Check Data</v>
      </c>
    </row>
    <row r="2399" spans="1:26" x14ac:dyDescent="0.3">
      <c r="A2399" t="s">
        <v>2118</v>
      </c>
      <c r="B2399">
        <v>26</v>
      </c>
      <c r="C2399" t="s">
        <v>21</v>
      </c>
      <c r="D2399" t="s">
        <v>18</v>
      </c>
      <c r="E2399">
        <v>35.97</v>
      </c>
      <c r="F2399">
        <v>13</v>
      </c>
      <c r="G2399">
        <v>147</v>
      </c>
      <c r="H2399">
        <v>0</v>
      </c>
      <c r="I2399" t="s">
        <v>19</v>
      </c>
      <c r="J2399">
        <v>20.2</v>
      </c>
      <c r="K2399" s="1">
        <v>44537</v>
      </c>
      <c r="L2399">
        <v>40</v>
      </c>
      <c r="M2399">
        <v>0.05</v>
      </c>
      <c r="N2399">
        <f>IF(E2399="",Data_Validation!$B$1,E2399)</f>
        <v>35.97</v>
      </c>
      <c r="O2399">
        <f>IF(J2399="",Data_Validation!$B$2,J2399)</f>
        <v>20.2</v>
      </c>
      <c r="P2399">
        <f t="shared" si="333"/>
        <v>1</v>
      </c>
      <c r="Q2399" s="2">
        <f>CustomerData[[#This Row],[avg_order_value_clean]]*CustomerData[[#This Row],[total_orders]]</f>
        <v>467.61</v>
      </c>
      <c r="R2399" s="2" t="str">
        <f t="shared" si="341"/>
        <v>Inactive</v>
      </c>
      <c r="S2399" s="2" t="str">
        <f t="shared" si="334"/>
        <v>Low Risk</v>
      </c>
      <c r="T2399" s="2" t="str">
        <f t="shared" si="335"/>
        <v>25-34</v>
      </c>
      <c r="U2399" s="1">
        <f t="shared" ca="1" si="336"/>
        <v>1724</v>
      </c>
      <c r="V2399" s="2" t="str">
        <f t="shared" si="337"/>
        <v>Medium Loyalty</v>
      </c>
      <c r="W2399" s="2" t="str">
        <f t="shared" si="338"/>
        <v>Legitimate</v>
      </c>
      <c r="X2399" s="2" t="str">
        <f>IF(Q2399&lt;Data_Validation!$B$8,"Low Value",IF(Q2399&lt;Data_Validation!$B$9,"Medium Value","High Value"))</f>
        <v>Low Value</v>
      </c>
      <c r="Y2399" s="2" t="str">
        <f t="shared" si="339"/>
        <v>Stable</v>
      </c>
      <c r="Z2399" s="2" t="str">
        <f t="shared" si="340"/>
        <v>Check Data</v>
      </c>
    </row>
    <row r="2400" spans="1:26" x14ac:dyDescent="0.3">
      <c r="A2400" t="s">
        <v>1783</v>
      </c>
      <c r="B2400">
        <v>43</v>
      </c>
      <c r="C2400" t="s">
        <v>21</v>
      </c>
      <c r="D2400" t="s">
        <v>28</v>
      </c>
      <c r="E2400">
        <v>177.7</v>
      </c>
      <c r="F2400">
        <v>6</v>
      </c>
      <c r="G2400">
        <v>42</v>
      </c>
      <c r="H2400">
        <v>0</v>
      </c>
      <c r="I2400" t="s">
        <v>23</v>
      </c>
      <c r="J2400">
        <v>24.8</v>
      </c>
      <c r="K2400" s="1">
        <v>45648</v>
      </c>
      <c r="L2400">
        <v>16</v>
      </c>
      <c r="M2400">
        <v>0.51</v>
      </c>
      <c r="N2400">
        <f>IF(E2400="",Data_Validation!$B$1,E2400)</f>
        <v>177.7</v>
      </c>
      <c r="O2400">
        <f>IF(J2400="",Data_Validation!$B$2,J2400)</f>
        <v>24.8</v>
      </c>
      <c r="P2400">
        <f t="shared" si="333"/>
        <v>2</v>
      </c>
      <c r="Q2400" s="2">
        <f>CustomerData[[#This Row],[avg_order_value_clean]]*CustomerData[[#This Row],[total_orders]]</f>
        <v>1066.1999999999998</v>
      </c>
      <c r="R2400" s="2" t="str">
        <f t="shared" si="341"/>
        <v>At Risk</v>
      </c>
      <c r="S2400" s="2" t="str">
        <f t="shared" si="334"/>
        <v>High Risk</v>
      </c>
      <c r="T2400" s="2" t="str">
        <f t="shared" si="335"/>
        <v>35-44</v>
      </c>
      <c r="U2400" s="1">
        <f t="shared" ca="1" si="336"/>
        <v>613</v>
      </c>
      <c r="V2400" s="2" t="str">
        <f t="shared" si="337"/>
        <v>Low Loyalty</v>
      </c>
      <c r="W2400" s="2" t="str">
        <f t="shared" si="338"/>
        <v>Legitimate</v>
      </c>
      <c r="X2400" s="2" t="str">
        <f>IF(Q2400&lt;Data_Validation!$B$8,"Low Value",IF(Q2400&lt;Data_Validation!$B$9,"Medium Value","High Value"))</f>
        <v>Low Value</v>
      </c>
      <c r="Y2400" s="2" t="str">
        <f t="shared" si="339"/>
        <v>At Risk - Develop</v>
      </c>
      <c r="Z2400" s="2" t="str">
        <f t="shared" si="340"/>
        <v>Check Data</v>
      </c>
    </row>
    <row r="2401" spans="1:26" x14ac:dyDescent="0.3">
      <c r="A2401" t="s">
        <v>2119</v>
      </c>
      <c r="B2401">
        <v>19</v>
      </c>
      <c r="C2401" t="s">
        <v>14</v>
      </c>
      <c r="D2401" t="s">
        <v>15</v>
      </c>
      <c r="E2401">
        <v>193.7</v>
      </c>
      <c r="F2401">
        <v>16</v>
      </c>
      <c r="G2401">
        <v>135</v>
      </c>
      <c r="H2401">
        <v>0</v>
      </c>
      <c r="I2401" t="s">
        <v>29</v>
      </c>
      <c r="J2401">
        <v>15.3</v>
      </c>
      <c r="K2401" s="1">
        <v>44359</v>
      </c>
      <c r="L2401">
        <v>81</v>
      </c>
      <c r="M2401">
        <v>0.03</v>
      </c>
      <c r="N2401">
        <f>IF(E2401="",Data_Validation!$B$1,E2401)</f>
        <v>193.7</v>
      </c>
      <c r="O2401">
        <f>IF(J2401="",Data_Validation!$B$2,J2401)</f>
        <v>15.3</v>
      </c>
      <c r="P2401">
        <f t="shared" si="333"/>
        <v>1</v>
      </c>
      <c r="Q2401" s="2">
        <f>CustomerData[[#This Row],[avg_order_value_clean]]*CustomerData[[#This Row],[total_orders]]</f>
        <v>3099.2</v>
      </c>
      <c r="R2401" s="2" t="str">
        <f t="shared" si="341"/>
        <v>Inactive</v>
      </c>
      <c r="S2401" s="2" t="str">
        <f t="shared" si="334"/>
        <v>Low Risk</v>
      </c>
      <c r="T2401" s="2" t="str">
        <f t="shared" si="335"/>
        <v>Under 25</v>
      </c>
      <c r="U2401" s="1">
        <f t="shared" ca="1" si="336"/>
        <v>1902</v>
      </c>
      <c r="V2401" s="2" t="str">
        <f t="shared" si="337"/>
        <v>High Loyalty</v>
      </c>
      <c r="W2401" s="2" t="str">
        <f t="shared" si="338"/>
        <v>Legitimate</v>
      </c>
      <c r="X2401" s="2" t="str">
        <f>IF(Q2401&lt;Data_Validation!$B$8,"Low Value",IF(Q2401&lt;Data_Validation!$B$9,"Medium Value","High Value"))</f>
        <v>High Value</v>
      </c>
      <c r="Y2401" s="2" t="str">
        <f t="shared" si="339"/>
        <v>High Value - Maintain</v>
      </c>
      <c r="Z2401" s="2" t="str">
        <f t="shared" si="340"/>
        <v>Check Data</v>
      </c>
    </row>
    <row r="2402" spans="1:26" x14ac:dyDescent="0.3">
      <c r="A2402" t="s">
        <v>2120</v>
      </c>
      <c r="B2402">
        <v>79</v>
      </c>
      <c r="C2402" t="s">
        <v>25</v>
      </c>
      <c r="D2402" t="s">
        <v>26</v>
      </c>
      <c r="E2402">
        <v>128.41</v>
      </c>
      <c r="F2402">
        <v>5</v>
      </c>
      <c r="G2402">
        <v>245</v>
      </c>
      <c r="H2402">
        <v>0</v>
      </c>
      <c r="I2402" t="s">
        <v>19</v>
      </c>
      <c r="J2402">
        <v>92.1</v>
      </c>
      <c r="K2402" s="1">
        <v>44653</v>
      </c>
      <c r="L2402">
        <v>91</v>
      </c>
      <c r="M2402">
        <v>0.26</v>
      </c>
      <c r="N2402">
        <f>IF(E2402="",Data_Validation!$B$1,E2402)</f>
        <v>128.41</v>
      </c>
      <c r="O2402">
        <f>IF(J2402="",Data_Validation!$B$2,J2402)</f>
        <v>92.1</v>
      </c>
      <c r="P2402">
        <f t="shared" si="333"/>
        <v>2</v>
      </c>
      <c r="Q2402" s="2">
        <f>CustomerData[[#This Row],[avg_order_value_clean]]*CustomerData[[#This Row],[total_orders]]</f>
        <v>642.04999999999995</v>
      </c>
      <c r="R2402" s="2" t="str">
        <f t="shared" si="341"/>
        <v>Inactive</v>
      </c>
      <c r="S2402" s="2" t="str">
        <f t="shared" si="334"/>
        <v>Medium Risk</v>
      </c>
      <c r="T2402" s="2" t="str">
        <f t="shared" si="335"/>
        <v>55+</v>
      </c>
      <c r="U2402" s="1">
        <f t="shared" ca="1" si="336"/>
        <v>1608</v>
      </c>
      <c r="V2402" s="2" t="str">
        <f t="shared" si="337"/>
        <v>High Loyalty</v>
      </c>
      <c r="W2402" s="2" t="str">
        <f t="shared" si="338"/>
        <v>Legitimate</v>
      </c>
      <c r="X2402" s="2" t="str">
        <f>IF(Q2402&lt;Data_Validation!$B$8,"Low Value",IF(Q2402&lt;Data_Validation!$B$9,"Medium Value","High Value"))</f>
        <v>Low Value</v>
      </c>
      <c r="Y2402" s="2" t="str">
        <f t="shared" si="339"/>
        <v>Stable</v>
      </c>
      <c r="Z2402" s="2" t="str">
        <f t="shared" si="340"/>
        <v>Check Data</v>
      </c>
    </row>
    <row r="2403" spans="1:26" x14ac:dyDescent="0.3">
      <c r="A2403" t="s">
        <v>2121</v>
      </c>
      <c r="B2403">
        <v>20</v>
      </c>
      <c r="C2403" t="s">
        <v>21</v>
      </c>
      <c r="D2403" t="s">
        <v>26</v>
      </c>
      <c r="F2403">
        <v>12</v>
      </c>
      <c r="G2403">
        <v>217</v>
      </c>
      <c r="H2403">
        <v>0</v>
      </c>
      <c r="I2403" t="s">
        <v>23</v>
      </c>
      <c r="J2403">
        <v>21.3</v>
      </c>
      <c r="K2403" s="1">
        <v>44407</v>
      </c>
      <c r="L2403">
        <v>10</v>
      </c>
      <c r="M2403">
        <v>0.19</v>
      </c>
      <c r="N2403">
        <f>IF(E2403="",Data_Validation!$B$1,E2403)</f>
        <v>250</v>
      </c>
      <c r="O2403">
        <f>IF(J2403="",Data_Validation!$B$2,J2403)</f>
        <v>21.3</v>
      </c>
      <c r="P2403">
        <f t="shared" si="333"/>
        <v>1</v>
      </c>
      <c r="Q2403" s="2">
        <f>CustomerData[[#This Row],[avg_order_value_clean]]*CustomerData[[#This Row],[total_orders]]</f>
        <v>3000</v>
      </c>
      <c r="R2403" s="2" t="str">
        <f t="shared" si="341"/>
        <v>Inactive</v>
      </c>
      <c r="S2403" s="2" t="str">
        <f t="shared" si="334"/>
        <v>Low Risk</v>
      </c>
      <c r="T2403" s="2" t="str">
        <f t="shared" si="335"/>
        <v>Under 25</v>
      </c>
      <c r="U2403" s="1">
        <f t="shared" ca="1" si="336"/>
        <v>1854</v>
      </c>
      <c r="V2403" s="2" t="str">
        <f t="shared" si="337"/>
        <v>Low Loyalty</v>
      </c>
      <c r="W2403" s="2" t="str">
        <f t="shared" si="338"/>
        <v>Legitimate</v>
      </c>
      <c r="X2403" s="2" t="str">
        <f>IF(Q2403&lt;Data_Validation!$B$8,"Low Value",IF(Q2403&lt;Data_Validation!$B$9,"Medium Value","High Value"))</f>
        <v>High Value</v>
      </c>
      <c r="Y2403" s="2" t="str">
        <f t="shared" si="339"/>
        <v>High Value - Maintain</v>
      </c>
      <c r="Z2403" s="2" t="str">
        <f t="shared" si="340"/>
        <v>Check Data</v>
      </c>
    </row>
    <row r="2404" spans="1:26" x14ac:dyDescent="0.3">
      <c r="A2404" t="s">
        <v>2122</v>
      </c>
      <c r="B2404">
        <v>63</v>
      </c>
      <c r="C2404" t="s">
        <v>25</v>
      </c>
      <c r="D2404" t="s">
        <v>35</v>
      </c>
      <c r="E2404">
        <v>205.48</v>
      </c>
      <c r="F2404">
        <v>3</v>
      </c>
      <c r="G2404">
        <v>280</v>
      </c>
      <c r="H2404">
        <v>0</v>
      </c>
      <c r="I2404" t="s">
        <v>16</v>
      </c>
      <c r="J2404">
        <v>1.1000000000000001</v>
      </c>
      <c r="K2404" s="1">
        <v>45435</v>
      </c>
      <c r="L2404">
        <v>53</v>
      </c>
      <c r="M2404">
        <v>0.7</v>
      </c>
      <c r="N2404">
        <f>IF(E2404="",Data_Validation!$B$1,E2404)</f>
        <v>205.48</v>
      </c>
      <c r="O2404">
        <f>IF(J2404="",Data_Validation!$B$2,J2404)</f>
        <v>1.1000000000000001</v>
      </c>
      <c r="P2404">
        <f t="shared" si="333"/>
        <v>1</v>
      </c>
      <c r="Q2404" s="2">
        <f>CustomerData[[#This Row],[avg_order_value_clean]]*CustomerData[[#This Row],[total_orders]]</f>
        <v>616.43999999999994</v>
      </c>
      <c r="R2404" s="2" t="str">
        <f t="shared" si="341"/>
        <v>Inactive</v>
      </c>
      <c r="S2404" s="2" t="str">
        <f t="shared" si="334"/>
        <v>High Risk</v>
      </c>
      <c r="T2404" s="2" t="str">
        <f t="shared" si="335"/>
        <v>55+</v>
      </c>
      <c r="U2404" s="1">
        <f t="shared" ca="1" si="336"/>
        <v>826</v>
      </c>
      <c r="V2404" s="2" t="str">
        <f t="shared" si="337"/>
        <v>Medium Loyalty</v>
      </c>
      <c r="W2404" s="2" t="str">
        <f t="shared" si="338"/>
        <v>Legitimate</v>
      </c>
      <c r="X2404" s="2" t="str">
        <f>IF(Q2404&lt;Data_Validation!$B$8,"Low Value",IF(Q2404&lt;Data_Validation!$B$9,"Medium Value","High Value"))</f>
        <v>Low Value</v>
      </c>
      <c r="Y2404" s="2" t="str">
        <f t="shared" si="339"/>
        <v>At Risk - Develop</v>
      </c>
      <c r="Z2404" s="2" t="str">
        <f t="shared" si="340"/>
        <v>Check Data</v>
      </c>
    </row>
    <row r="2405" spans="1:26" x14ac:dyDescent="0.3">
      <c r="A2405" t="s">
        <v>610</v>
      </c>
      <c r="B2405">
        <v>21</v>
      </c>
      <c r="C2405" t="s">
        <v>14</v>
      </c>
      <c r="D2405" t="s">
        <v>18</v>
      </c>
      <c r="E2405">
        <v>124.87</v>
      </c>
      <c r="F2405">
        <v>11</v>
      </c>
      <c r="G2405">
        <v>233</v>
      </c>
      <c r="H2405">
        <v>0</v>
      </c>
      <c r="I2405" t="s">
        <v>23</v>
      </c>
      <c r="J2405">
        <v>84</v>
      </c>
      <c r="K2405" s="1">
        <v>45026</v>
      </c>
      <c r="L2405">
        <v>65</v>
      </c>
      <c r="M2405">
        <v>0.11</v>
      </c>
      <c r="N2405">
        <f>IF(E2405="",Data_Validation!$B$1,E2405)</f>
        <v>124.87</v>
      </c>
      <c r="O2405">
        <f>IF(J2405="",Data_Validation!$B$2,J2405)</f>
        <v>84</v>
      </c>
      <c r="P2405">
        <f t="shared" si="333"/>
        <v>2</v>
      </c>
      <c r="Q2405" s="2">
        <f>CustomerData[[#This Row],[avg_order_value_clean]]*CustomerData[[#This Row],[total_orders]]</f>
        <v>1373.5700000000002</v>
      </c>
      <c r="R2405" s="2" t="str">
        <f t="shared" si="341"/>
        <v>Inactive</v>
      </c>
      <c r="S2405" s="2" t="str">
        <f t="shared" si="334"/>
        <v>Low Risk</v>
      </c>
      <c r="T2405" s="2" t="str">
        <f t="shared" si="335"/>
        <v>Under 25</v>
      </c>
      <c r="U2405" s="1">
        <f t="shared" ca="1" si="336"/>
        <v>1235</v>
      </c>
      <c r="V2405" s="2" t="str">
        <f t="shared" si="337"/>
        <v>Medium Loyalty</v>
      </c>
      <c r="W2405" s="2" t="str">
        <f t="shared" si="338"/>
        <v>Legitimate</v>
      </c>
      <c r="X2405" s="2" t="str">
        <f>IF(Q2405&lt;Data_Validation!$B$8,"Low Value",IF(Q2405&lt;Data_Validation!$B$9,"Medium Value","High Value"))</f>
        <v>Low Value</v>
      </c>
      <c r="Y2405" s="2" t="str">
        <f t="shared" si="339"/>
        <v>Stable</v>
      </c>
      <c r="Z2405" s="2" t="str">
        <f t="shared" si="340"/>
        <v>Check Data</v>
      </c>
    </row>
    <row r="2406" spans="1:26" x14ac:dyDescent="0.3">
      <c r="A2406" t="s">
        <v>2123</v>
      </c>
      <c r="B2406">
        <v>42</v>
      </c>
      <c r="C2406" t="s">
        <v>14</v>
      </c>
      <c r="D2406" t="s">
        <v>22</v>
      </c>
      <c r="E2406">
        <v>39.229999999999997</v>
      </c>
      <c r="F2406">
        <v>9</v>
      </c>
      <c r="G2406">
        <v>262</v>
      </c>
      <c r="H2406">
        <v>0</v>
      </c>
      <c r="I2406" t="s">
        <v>29</v>
      </c>
      <c r="J2406">
        <v>80.3</v>
      </c>
      <c r="K2406" s="1">
        <v>45792</v>
      </c>
      <c r="L2406">
        <v>50</v>
      </c>
      <c r="M2406">
        <v>0.11</v>
      </c>
      <c r="N2406">
        <f>IF(E2406="",Data_Validation!$B$1,E2406)</f>
        <v>39.229999999999997</v>
      </c>
      <c r="O2406">
        <f>IF(J2406="",Data_Validation!$B$2,J2406)</f>
        <v>80.3</v>
      </c>
      <c r="P2406">
        <f t="shared" si="333"/>
        <v>1</v>
      </c>
      <c r="Q2406" s="2">
        <f>CustomerData[[#This Row],[avg_order_value_clean]]*CustomerData[[#This Row],[total_orders]]</f>
        <v>353.07</v>
      </c>
      <c r="R2406" s="2" t="str">
        <f t="shared" si="341"/>
        <v>Inactive</v>
      </c>
      <c r="S2406" s="2" t="str">
        <f t="shared" si="334"/>
        <v>Low Risk</v>
      </c>
      <c r="T2406" s="2" t="str">
        <f t="shared" si="335"/>
        <v>35-44</v>
      </c>
      <c r="U2406" s="1">
        <f t="shared" ca="1" si="336"/>
        <v>469</v>
      </c>
      <c r="V2406" s="2" t="str">
        <f t="shared" si="337"/>
        <v>Medium Loyalty</v>
      </c>
      <c r="W2406" s="2" t="str">
        <f t="shared" si="338"/>
        <v>Legitimate</v>
      </c>
      <c r="X2406" s="2" t="str">
        <f>IF(Q2406&lt;Data_Validation!$B$8,"Low Value",IF(Q2406&lt;Data_Validation!$B$9,"Medium Value","High Value"))</f>
        <v>Low Value</v>
      </c>
      <c r="Y2406" s="2" t="str">
        <f t="shared" si="339"/>
        <v>Stable</v>
      </c>
      <c r="Z2406" s="2" t="str">
        <f t="shared" si="340"/>
        <v>Check Data</v>
      </c>
    </row>
    <row r="2407" spans="1:26" x14ac:dyDescent="0.3">
      <c r="A2407" t="s">
        <v>127</v>
      </c>
      <c r="B2407">
        <v>68</v>
      </c>
      <c r="C2407" t="s">
        <v>14</v>
      </c>
      <c r="D2407" t="s">
        <v>37</v>
      </c>
      <c r="E2407">
        <v>138.99</v>
      </c>
      <c r="F2407">
        <v>15</v>
      </c>
      <c r="G2407">
        <v>114</v>
      </c>
      <c r="H2407">
        <v>0</v>
      </c>
      <c r="I2407" t="s">
        <v>23</v>
      </c>
      <c r="K2407" s="1">
        <v>45092</v>
      </c>
      <c r="L2407">
        <v>29</v>
      </c>
      <c r="M2407">
        <v>0.28999999999999998</v>
      </c>
      <c r="N2407">
        <f>IF(E2407="",Data_Validation!$B$1,E2407)</f>
        <v>138.99</v>
      </c>
      <c r="O2407">
        <f>IF(J2407="",Data_Validation!$B$2,J2407)</f>
        <v>250</v>
      </c>
      <c r="P2407">
        <f t="shared" si="333"/>
        <v>3</v>
      </c>
      <c r="Q2407" s="2">
        <f>CustomerData[[#This Row],[avg_order_value_clean]]*CustomerData[[#This Row],[total_orders]]</f>
        <v>2084.8500000000004</v>
      </c>
      <c r="R2407" s="2" t="str">
        <f t="shared" si="341"/>
        <v>Inactive</v>
      </c>
      <c r="S2407" s="2" t="str">
        <f t="shared" si="334"/>
        <v>Medium Risk</v>
      </c>
      <c r="T2407" s="2" t="str">
        <f t="shared" si="335"/>
        <v>55+</v>
      </c>
      <c r="U2407" s="1">
        <f t="shared" ca="1" si="336"/>
        <v>1169</v>
      </c>
      <c r="V2407" s="2" t="str">
        <f t="shared" si="337"/>
        <v>Low Loyalty</v>
      </c>
      <c r="W2407" s="2" t="str">
        <f t="shared" si="338"/>
        <v>Legitimate</v>
      </c>
      <c r="X2407" s="2" t="str">
        <f>IF(Q2407&lt;Data_Validation!$B$8,"Low Value",IF(Q2407&lt;Data_Validation!$B$9,"Medium Value","High Value"))</f>
        <v>High Value</v>
      </c>
      <c r="Y2407" s="2" t="str">
        <f t="shared" si="339"/>
        <v>High Value - Maintain</v>
      </c>
      <c r="Z2407" s="2" t="str">
        <f t="shared" si="340"/>
        <v>Check Data</v>
      </c>
    </row>
    <row r="2408" spans="1:26" x14ac:dyDescent="0.3">
      <c r="A2408" t="s">
        <v>2124</v>
      </c>
      <c r="B2408">
        <v>30</v>
      </c>
      <c r="C2408" t="s">
        <v>14</v>
      </c>
      <c r="D2408" t="s">
        <v>28</v>
      </c>
      <c r="E2408">
        <v>110.32</v>
      </c>
      <c r="F2408">
        <v>6</v>
      </c>
      <c r="G2408">
        <v>341</v>
      </c>
      <c r="H2408">
        <v>0</v>
      </c>
      <c r="I2408" t="s">
        <v>29</v>
      </c>
      <c r="J2408">
        <v>79.7</v>
      </c>
      <c r="K2408" s="1">
        <v>44579</v>
      </c>
      <c r="L2408">
        <v>18</v>
      </c>
      <c r="M2408">
        <v>0.16</v>
      </c>
      <c r="N2408">
        <f>IF(E2408="",Data_Validation!$B$1,E2408)</f>
        <v>110.32</v>
      </c>
      <c r="O2408">
        <f>IF(J2408="",Data_Validation!$B$2,J2408)</f>
        <v>79.7</v>
      </c>
      <c r="P2408">
        <f t="shared" si="333"/>
        <v>2</v>
      </c>
      <c r="Q2408" s="2">
        <f>CustomerData[[#This Row],[avg_order_value_clean]]*CustomerData[[#This Row],[total_orders]]</f>
        <v>661.92</v>
      </c>
      <c r="R2408" s="2" t="str">
        <f t="shared" si="341"/>
        <v>Inactive</v>
      </c>
      <c r="S2408" s="2" t="str">
        <f t="shared" si="334"/>
        <v>Low Risk</v>
      </c>
      <c r="T2408" s="2" t="str">
        <f t="shared" si="335"/>
        <v>25-34</v>
      </c>
      <c r="U2408" s="1">
        <f t="shared" ca="1" si="336"/>
        <v>1682</v>
      </c>
      <c r="V2408" s="2" t="str">
        <f t="shared" si="337"/>
        <v>Low Loyalty</v>
      </c>
      <c r="W2408" s="2" t="str">
        <f t="shared" si="338"/>
        <v>Legitimate</v>
      </c>
      <c r="X2408" s="2" t="str">
        <f>IF(Q2408&lt;Data_Validation!$B$8,"Low Value",IF(Q2408&lt;Data_Validation!$B$9,"Medium Value","High Value"))</f>
        <v>Low Value</v>
      </c>
      <c r="Y2408" s="2" t="str">
        <f t="shared" si="339"/>
        <v>Stable</v>
      </c>
      <c r="Z2408" s="2" t="str">
        <f t="shared" si="340"/>
        <v>Check Data</v>
      </c>
    </row>
    <row r="2409" spans="1:26" x14ac:dyDescent="0.3">
      <c r="A2409" t="s">
        <v>2125</v>
      </c>
      <c r="B2409">
        <v>56</v>
      </c>
      <c r="C2409" t="s">
        <v>21</v>
      </c>
      <c r="D2409" t="s">
        <v>15</v>
      </c>
      <c r="E2409">
        <v>45.52</v>
      </c>
      <c r="F2409">
        <v>12</v>
      </c>
      <c r="G2409">
        <v>188</v>
      </c>
      <c r="H2409">
        <v>0</v>
      </c>
      <c r="I2409" t="s">
        <v>40</v>
      </c>
      <c r="J2409">
        <v>45</v>
      </c>
      <c r="K2409" s="1">
        <v>45775</v>
      </c>
      <c r="L2409">
        <v>52</v>
      </c>
      <c r="M2409">
        <v>0.21</v>
      </c>
      <c r="N2409">
        <f>IF(E2409="",Data_Validation!$B$1,E2409)</f>
        <v>45.52</v>
      </c>
      <c r="O2409">
        <f>IF(J2409="",Data_Validation!$B$2,J2409)</f>
        <v>45</v>
      </c>
      <c r="P2409">
        <f t="shared" si="333"/>
        <v>1</v>
      </c>
      <c r="Q2409" s="2">
        <f>CustomerData[[#This Row],[avg_order_value_clean]]*CustomerData[[#This Row],[total_orders]]</f>
        <v>546.24</v>
      </c>
      <c r="R2409" s="2" t="str">
        <f t="shared" si="341"/>
        <v>Inactive</v>
      </c>
      <c r="S2409" s="2" t="str">
        <f t="shared" si="334"/>
        <v>Medium Risk</v>
      </c>
      <c r="T2409" s="2" t="str">
        <f t="shared" si="335"/>
        <v>55+</v>
      </c>
      <c r="U2409" s="1">
        <f t="shared" ca="1" si="336"/>
        <v>486</v>
      </c>
      <c r="V2409" s="2" t="str">
        <f t="shared" si="337"/>
        <v>Medium Loyalty</v>
      </c>
      <c r="W2409" s="2" t="str">
        <f t="shared" si="338"/>
        <v>Legitimate</v>
      </c>
      <c r="X2409" s="2" t="str">
        <f>IF(Q2409&lt;Data_Validation!$B$8,"Low Value",IF(Q2409&lt;Data_Validation!$B$9,"Medium Value","High Value"))</f>
        <v>Low Value</v>
      </c>
      <c r="Y2409" s="2" t="str">
        <f t="shared" si="339"/>
        <v>Stable</v>
      </c>
      <c r="Z2409" s="2" t="str">
        <f t="shared" si="340"/>
        <v>Check Data</v>
      </c>
    </row>
    <row r="2410" spans="1:26" x14ac:dyDescent="0.3">
      <c r="A2410" t="s">
        <v>2126</v>
      </c>
      <c r="B2410">
        <v>61</v>
      </c>
      <c r="C2410" t="s">
        <v>14</v>
      </c>
      <c r="D2410" t="s">
        <v>44</v>
      </c>
      <c r="E2410">
        <v>27.01</v>
      </c>
      <c r="F2410">
        <v>14</v>
      </c>
      <c r="G2410">
        <v>196</v>
      </c>
      <c r="H2410">
        <v>0</v>
      </c>
      <c r="I2410" t="s">
        <v>19</v>
      </c>
      <c r="J2410">
        <v>22.5</v>
      </c>
      <c r="K2410" s="1">
        <v>44713</v>
      </c>
      <c r="L2410">
        <v>32</v>
      </c>
      <c r="M2410">
        <v>0.1</v>
      </c>
      <c r="N2410">
        <f>IF(E2410="",Data_Validation!$B$1,E2410)</f>
        <v>27.01</v>
      </c>
      <c r="O2410">
        <f>IF(J2410="",Data_Validation!$B$2,J2410)</f>
        <v>22.5</v>
      </c>
      <c r="P2410">
        <f t="shared" si="333"/>
        <v>1</v>
      </c>
      <c r="Q2410" s="2">
        <f>CustomerData[[#This Row],[avg_order_value_clean]]*CustomerData[[#This Row],[total_orders]]</f>
        <v>378.14000000000004</v>
      </c>
      <c r="R2410" s="2" t="str">
        <f t="shared" si="341"/>
        <v>Inactive</v>
      </c>
      <c r="S2410" s="2" t="str">
        <f t="shared" si="334"/>
        <v>Low Risk</v>
      </c>
      <c r="T2410" s="2" t="str">
        <f t="shared" si="335"/>
        <v>55+</v>
      </c>
      <c r="U2410" s="1">
        <f t="shared" ca="1" si="336"/>
        <v>1548</v>
      </c>
      <c r="V2410" s="2" t="str">
        <f t="shared" si="337"/>
        <v>Low Loyalty</v>
      </c>
      <c r="W2410" s="2" t="str">
        <f t="shared" si="338"/>
        <v>Legitimate</v>
      </c>
      <c r="X2410" s="2" t="str">
        <f>IF(Q2410&lt;Data_Validation!$B$8,"Low Value",IF(Q2410&lt;Data_Validation!$B$9,"Medium Value","High Value"))</f>
        <v>Low Value</v>
      </c>
      <c r="Y2410" s="2" t="str">
        <f t="shared" si="339"/>
        <v>Stable</v>
      </c>
      <c r="Z2410" s="2" t="str">
        <f t="shared" si="340"/>
        <v>Check Data</v>
      </c>
    </row>
    <row r="2411" spans="1:26" x14ac:dyDescent="0.3">
      <c r="A2411" t="s">
        <v>2127</v>
      </c>
      <c r="B2411">
        <v>52</v>
      </c>
      <c r="C2411" t="s">
        <v>14</v>
      </c>
      <c r="D2411" t="s">
        <v>37</v>
      </c>
      <c r="E2411">
        <v>35.729999999999997</v>
      </c>
      <c r="F2411">
        <v>11</v>
      </c>
      <c r="G2411">
        <v>37</v>
      </c>
      <c r="H2411">
        <v>0</v>
      </c>
      <c r="I2411" t="s">
        <v>29</v>
      </c>
      <c r="J2411">
        <v>42.6</v>
      </c>
      <c r="K2411" s="1">
        <v>44048</v>
      </c>
      <c r="L2411">
        <v>33</v>
      </c>
      <c r="M2411">
        <v>0.09</v>
      </c>
      <c r="N2411">
        <f>IF(E2411="",Data_Validation!$B$1,E2411)</f>
        <v>35.729999999999997</v>
      </c>
      <c r="O2411">
        <f>IF(J2411="",Data_Validation!$B$2,J2411)</f>
        <v>42.6</v>
      </c>
      <c r="P2411">
        <f t="shared" si="333"/>
        <v>2</v>
      </c>
      <c r="Q2411" s="2">
        <f>CustomerData[[#This Row],[avg_order_value_clean]]*CustomerData[[#This Row],[total_orders]]</f>
        <v>393.03</v>
      </c>
      <c r="R2411" s="2" t="str">
        <f t="shared" si="341"/>
        <v>At Risk</v>
      </c>
      <c r="S2411" s="2" t="str">
        <f t="shared" si="334"/>
        <v>Low Risk</v>
      </c>
      <c r="T2411" s="2" t="str">
        <f t="shared" si="335"/>
        <v>45-54</v>
      </c>
      <c r="U2411" s="1">
        <f t="shared" ca="1" si="336"/>
        <v>2213</v>
      </c>
      <c r="V2411" s="2" t="str">
        <f t="shared" si="337"/>
        <v>Low Loyalty</v>
      </c>
      <c r="W2411" s="2" t="str">
        <f t="shared" si="338"/>
        <v>Legitimate</v>
      </c>
      <c r="X2411" s="2" t="str">
        <f>IF(Q2411&lt;Data_Validation!$B$8,"Low Value",IF(Q2411&lt;Data_Validation!$B$9,"Medium Value","High Value"))</f>
        <v>Low Value</v>
      </c>
      <c r="Y2411" s="2" t="str">
        <f t="shared" si="339"/>
        <v>Stable</v>
      </c>
      <c r="Z2411" s="2" t="str">
        <f t="shared" si="340"/>
        <v>Check Data</v>
      </c>
    </row>
    <row r="2412" spans="1:26" x14ac:dyDescent="0.3">
      <c r="A2412" t="s">
        <v>2128</v>
      </c>
      <c r="B2412">
        <v>72</v>
      </c>
      <c r="C2412" t="s">
        <v>14</v>
      </c>
      <c r="D2412" t="s">
        <v>50</v>
      </c>
      <c r="E2412">
        <v>315.13</v>
      </c>
      <c r="F2412">
        <v>7</v>
      </c>
      <c r="G2412">
        <v>11</v>
      </c>
      <c r="H2412">
        <v>0</v>
      </c>
      <c r="I2412" t="s">
        <v>16</v>
      </c>
      <c r="J2412">
        <v>48.7</v>
      </c>
      <c r="K2412" s="1">
        <v>44554</v>
      </c>
      <c r="L2412">
        <v>86</v>
      </c>
      <c r="M2412">
        <v>0.54</v>
      </c>
      <c r="N2412">
        <f>IF(E2412="",Data_Validation!$B$1,E2412)</f>
        <v>315.13</v>
      </c>
      <c r="O2412">
        <f>IF(J2412="",Data_Validation!$B$2,J2412)</f>
        <v>48.7</v>
      </c>
      <c r="P2412">
        <f t="shared" si="333"/>
        <v>1</v>
      </c>
      <c r="Q2412" s="2">
        <f>CustomerData[[#This Row],[avg_order_value_clean]]*CustomerData[[#This Row],[total_orders]]</f>
        <v>2205.91</v>
      </c>
      <c r="R2412" s="2" t="str">
        <f t="shared" si="341"/>
        <v>Active</v>
      </c>
      <c r="S2412" s="2" t="str">
        <f t="shared" si="334"/>
        <v>High Risk</v>
      </c>
      <c r="T2412" s="2" t="str">
        <f t="shared" si="335"/>
        <v>55+</v>
      </c>
      <c r="U2412" s="1">
        <f t="shared" ca="1" si="336"/>
        <v>1707</v>
      </c>
      <c r="V2412" s="2" t="str">
        <f t="shared" si="337"/>
        <v>High Loyalty</v>
      </c>
      <c r="W2412" s="2" t="str">
        <f t="shared" si="338"/>
        <v>Legitimate</v>
      </c>
      <c r="X2412" s="2" t="str">
        <f>IF(Q2412&lt;Data_Validation!$B$8,"Low Value",IF(Q2412&lt;Data_Validation!$B$9,"Medium Value","High Value"))</f>
        <v>High Value</v>
      </c>
      <c r="Y2412" s="2" t="str">
        <f t="shared" si="339"/>
        <v>Critical - Retain</v>
      </c>
      <c r="Z2412" s="2" t="str">
        <f t="shared" si="340"/>
        <v>Check Data</v>
      </c>
    </row>
    <row r="2413" spans="1:26" x14ac:dyDescent="0.3">
      <c r="A2413" t="s">
        <v>2129</v>
      </c>
      <c r="B2413">
        <v>40</v>
      </c>
      <c r="C2413" t="s">
        <v>14</v>
      </c>
      <c r="D2413" t="s">
        <v>52</v>
      </c>
      <c r="E2413">
        <v>22.35</v>
      </c>
      <c r="F2413">
        <v>12</v>
      </c>
      <c r="G2413">
        <v>123</v>
      </c>
      <c r="H2413">
        <v>0</v>
      </c>
      <c r="I2413" t="s">
        <v>19</v>
      </c>
      <c r="J2413">
        <v>0.9</v>
      </c>
      <c r="K2413" s="1">
        <v>44532</v>
      </c>
      <c r="L2413">
        <v>11</v>
      </c>
      <c r="M2413">
        <v>0.31</v>
      </c>
      <c r="N2413">
        <f>IF(E2413="",Data_Validation!$B$1,E2413)</f>
        <v>22.35</v>
      </c>
      <c r="O2413">
        <f>IF(J2413="",Data_Validation!$B$2,J2413)</f>
        <v>0.9</v>
      </c>
      <c r="P2413">
        <f t="shared" si="333"/>
        <v>1</v>
      </c>
      <c r="Q2413" s="2">
        <f>CustomerData[[#This Row],[avg_order_value_clean]]*CustomerData[[#This Row],[total_orders]]</f>
        <v>268.20000000000005</v>
      </c>
      <c r="R2413" s="2" t="str">
        <f t="shared" si="341"/>
        <v>Inactive</v>
      </c>
      <c r="S2413" s="2" t="str">
        <f t="shared" si="334"/>
        <v>Medium Risk</v>
      </c>
      <c r="T2413" s="2" t="str">
        <f t="shared" si="335"/>
        <v>35-44</v>
      </c>
      <c r="U2413" s="1">
        <f t="shared" ca="1" si="336"/>
        <v>1729</v>
      </c>
      <c r="V2413" s="2" t="str">
        <f t="shared" si="337"/>
        <v>Low Loyalty</v>
      </c>
      <c r="W2413" s="2" t="str">
        <f t="shared" si="338"/>
        <v>Legitimate</v>
      </c>
      <c r="X2413" s="2" t="str">
        <f>IF(Q2413&lt;Data_Validation!$B$8,"Low Value",IF(Q2413&lt;Data_Validation!$B$9,"Medium Value","High Value"))</f>
        <v>Low Value</v>
      </c>
      <c r="Y2413" s="2" t="str">
        <f t="shared" si="339"/>
        <v>Stable</v>
      </c>
      <c r="Z2413" s="2" t="str">
        <f t="shared" si="340"/>
        <v>Valid</v>
      </c>
    </row>
    <row r="2414" spans="1:26" x14ac:dyDescent="0.3">
      <c r="A2414" t="s">
        <v>2130</v>
      </c>
      <c r="B2414">
        <v>26</v>
      </c>
      <c r="C2414" t="s">
        <v>21</v>
      </c>
      <c r="D2414" t="s">
        <v>28</v>
      </c>
      <c r="E2414">
        <v>198.48</v>
      </c>
      <c r="F2414">
        <v>7</v>
      </c>
      <c r="G2414">
        <v>43</v>
      </c>
      <c r="H2414">
        <v>0</v>
      </c>
      <c r="I2414" t="s">
        <v>23</v>
      </c>
      <c r="J2414">
        <v>11.3</v>
      </c>
      <c r="K2414" s="1">
        <v>45750</v>
      </c>
      <c r="L2414">
        <v>29</v>
      </c>
      <c r="M2414">
        <v>0.21</v>
      </c>
      <c r="N2414">
        <f>IF(E2414="",Data_Validation!$B$1,E2414)</f>
        <v>198.48</v>
      </c>
      <c r="O2414">
        <f>IF(J2414="",Data_Validation!$B$2,J2414)</f>
        <v>11.3</v>
      </c>
      <c r="P2414">
        <f t="shared" si="333"/>
        <v>1</v>
      </c>
      <c r="Q2414" s="2">
        <f>CustomerData[[#This Row],[avg_order_value_clean]]*CustomerData[[#This Row],[total_orders]]</f>
        <v>1389.36</v>
      </c>
      <c r="R2414" s="2" t="str">
        <f t="shared" si="341"/>
        <v>At Risk</v>
      </c>
      <c r="S2414" s="2" t="str">
        <f t="shared" si="334"/>
        <v>Medium Risk</v>
      </c>
      <c r="T2414" s="2" t="str">
        <f t="shared" si="335"/>
        <v>25-34</v>
      </c>
      <c r="U2414" s="1">
        <f t="shared" ca="1" si="336"/>
        <v>511</v>
      </c>
      <c r="V2414" s="2" t="str">
        <f t="shared" si="337"/>
        <v>Low Loyalty</v>
      </c>
      <c r="W2414" s="2" t="str">
        <f t="shared" si="338"/>
        <v>Legitimate</v>
      </c>
      <c r="X2414" s="2" t="str">
        <f>IF(Q2414&lt;Data_Validation!$B$8,"Low Value",IF(Q2414&lt;Data_Validation!$B$9,"Medium Value","High Value"))</f>
        <v>Low Value</v>
      </c>
      <c r="Y2414" s="2" t="str">
        <f t="shared" si="339"/>
        <v>Stable</v>
      </c>
      <c r="Z2414" s="2" t="str">
        <f t="shared" si="340"/>
        <v>Check Data</v>
      </c>
    </row>
    <row r="2415" spans="1:26" x14ac:dyDescent="0.3">
      <c r="A2415" t="s">
        <v>2131</v>
      </c>
      <c r="B2415">
        <v>19</v>
      </c>
      <c r="C2415" t="s">
        <v>14</v>
      </c>
      <c r="D2415" t="s">
        <v>22</v>
      </c>
      <c r="E2415">
        <v>58.71</v>
      </c>
      <c r="F2415">
        <v>14</v>
      </c>
      <c r="G2415">
        <v>308</v>
      </c>
      <c r="H2415">
        <v>0</v>
      </c>
      <c r="I2415" t="s">
        <v>23</v>
      </c>
      <c r="J2415">
        <v>87.5</v>
      </c>
      <c r="K2415" s="1">
        <v>44021</v>
      </c>
      <c r="L2415">
        <v>20</v>
      </c>
      <c r="M2415">
        <v>0.18</v>
      </c>
      <c r="N2415">
        <f>IF(E2415="",Data_Validation!$B$1,E2415)</f>
        <v>58.71</v>
      </c>
      <c r="O2415">
        <f>IF(J2415="",Data_Validation!$B$2,J2415)</f>
        <v>87.5</v>
      </c>
      <c r="P2415">
        <f t="shared" si="333"/>
        <v>1</v>
      </c>
      <c r="Q2415" s="2">
        <f>CustomerData[[#This Row],[avg_order_value_clean]]*CustomerData[[#This Row],[total_orders]]</f>
        <v>821.94</v>
      </c>
      <c r="R2415" s="2" t="str">
        <f t="shared" si="341"/>
        <v>Inactive</v>
      </c>
      <c r="S2415" s="2" t="str">
        <f t="shared" si="334"/>
        <v>Low Risk</v>
      </c>
      <c r="T2415" s="2" t="str">
        <f t="shared" si="335"/>
        <v>Under 25</v>
      </c>
      <c r="U2415" s="1">
        <f t="shared" ca="1" si="336"/>
        <v>2240</v>
      </c>
      <c r="V2415" s="2" t="str">
        <f t="shared" si="337"/>
        <v>Low Loyalty</v>
      </c>
      <c r="W2415" s="2" t="str">
        <f t="shared" si="338"/>
        <v>Legitimate</v>
      </c>
      <c r="X2415" s="2" t="str">
        <f>IF(Q2415&lt;Data_Validation!$B$8,"Low Value",IF(Q2415&lt;Data_Validation!$B$9,"Medium Value","High Value"))</f>
        <v>Low Value</v>
      </c>
      <c r="Y2415" s="2" t="str">
        <f t="shared" si="339"/>
        <v>Stable</v>
      </c>
      <c r="Z2415" s="2" t="str">
        <f t="shared" si="340"/>
        <v>Check Data</v>
      </c>
    </row>
    <row r="2416" spans="1:26" x14ac:dyDescent="0.3">
      <c r="A2416" t="s">
        <v>2132</v>
      </c>
      <c r="B2416">
        <v>78</v>
      </c>
      <c r="C2416" t="s">
        <v>14</v>
      </c>
      <c r="D2416" t="s">
        <v>37</v>
      </c>
      <c r="E2416">
        <v>42.67</v>
      </c>
      <c r="F2416">
        <v>8</v>
      </c>
      <c r="G2416">
        <v>13</v>
      </c>
      <c r="H2416">
        <v>0</v>
      </c>
      <c r="I2416" t="s">
        <v>29</v>
      </c>
      <c r="J2416">
        <v>39.200000000000003</v>
      </c>
      <c r="K2416" s="1">
        <v>44779</v>
      </c>
      <c r="L2416">
        <v>22</v>
      </c>
      <c r="M2416">
        <v>0.47</v>
      </c>
      <c r="N2416">
        <f>IF(E2416="",Data_Validation!$B$1,E2416)</f>
        <v>42.67</v>
      </c>
      <c r="O2416">
        <f>IF(J2416="",Data_Validation!$B$2,J2416)</f>
        <v>39.200000000000003</v>
      </c>
      <c r="P2416">
        <f t="shared" si="333"/>
        <v>2</v>
      </c>
      <c r="Q2416" s="2">
        <f>CustomerData[[#This Row],[avg_order_value_clean]]*CustomerData[[#This Row],[total_orders]]</f>
        <v>341.36</v>
      </c>
      <c r="R2416" s="2" t="str">
        <f t="shared" si="341"/>
        <v>Active</v>
      </c>
      <c r="S2416" s="2" t="str">
        <f t="shared" si="334"/>
        <v>Medium Risk</v>
      </c>
      <c r="T2416" s="2" t="str">
        <f t="shared" si="335"/>
        <v>55+</v>
      </c>
      <c r="U2416" s="1">
        <f t="shared" ca="1" si="336"/>
        <v>1482</v>
      </c>
      <c r="V2416" s="2" t="str">
        <f t="shared" si="337"/>
        <v>Low Loyalty</v>
      </c>
      <c r="W2416" s="2" t="str">
        <f t="shared" si="338"/>
        <v>Legitimate</v>
      </c>
      <c r="X2416" s="2" t="str">
        <f>IF(Q2416&lt;Data_Validation!$B$8,"Low Value",IF(Q2416&lt;Data_Validation!$B$9,"Medium Value","High Value"))</f>
        <v>Low Value</v>
      </c>
      <c r="Y2416" s="2" t="str">
        <f t="shared" si="339"/>
        <v>Stable</v>
      </c>
      <c r="Z2416" s="2" t="str">
        <f t="shared" si="340"/>
        <v>Check Data</v>
      </c>
    </row>
    <row r="2417" spans="1:26" x14ac:dyDescent="0.3">
      <c r="A2417" t="s">
        <v>1313</v>
      </c>
      <c r="B2417">
        <v>71</v>
      </c>
      <c r="C2417" t="s">
        <v>21</v>
      </c>
      <c r="D2417" t="s">
        <v>22</v>
      </c>
      <c r="E2417">
        <v>54.47</v>
      </c>
      <c r="F2417">
        <v>9</v>
      </c>
      <c r="G2417">
        <v>347</v>
      </c>
      <c r="H2417">
        <v>0</v>
      </c>
      <c r="I2417" t="s">
        <v>16</v>
      </c>
      <c r="J2417">
        <v>33.1</v>
      </c>
      <c r="K2417" s="1">
        <v>45103</v>
      </c>
      <c r="L2417">
        <v>96</v>
      </c>
      <c r="M2417">
        <v>0.59</v>
      </c>
      <c r="N2417">
        <f>IF(E2417="",Data_Validation!$B$1,E2417)</f>
        <v>54.47</v>
      </c>
      <c r="O2417">
        <f>IF(J2417="",Data_Validation!$B$2,J2417)</f>
        <v>33.1</v>
      </c>
      <c r="P2417">
        <f t="shared" si="333"/>
        <v>3</v>
      </c>
      <c r="Q2417" s="2">
        <f>CustomerData[[#This Row],[avg_order_value_clean]]*CustomerData[[#This Row],[total_orders]]</f>
        <v>490.23</v>
      </c>
      <c r="R2417" s="2" t="str">
        <f t="shared" si="341"/>
        <v>Inactive</v>
      </c>
      <c r="S2417" s="2" t="str">
        <f t="shared" si="334"/>
        <v>High Risk</v>
      </c>
      <c r="T2417" s="2" t="str">
        <f t="shared" si="335"/>
        <v>55+</v>
      </c>
      <c r="U2417" s="1">
        <f t="shared" ca="1" si="336"/>
        <v>1158</v>
      </c>
      <c r="V2417" s="2" t="str">
        <f t="shared" si="337"/>
        <v>High Loyalty</v>
      </c>
      <c r="W2417" s="2" t="str">
        <f t="shared" si="338"/>
        <v>Legitimate</v>
      </c>
      <c r="X2417" s="2" t="str">
        <f>IF(Q2417&lt;Data_Validation!$B$8,"Low Value",IF(Q2417&lt;Data_Validation!$B$9,"Medium Value","High Value"))</f>
        <v>Low Value</v>
      </c>
      <c r="Y2417" s="2" t="str">
        <f t="shared" si="339"/>
        <v>At Risk - Develop</v>
      </c>
      <c r="Z2417" s="2" t="str">
        <f t="shared" si="340"/>
        <v>Check Data</v>
      </c>
    </row>
    <row r="2418" spans="1:26" x14ac:dyDescent="0.3">
      <c r="A2418" t="s">
        <v>482</v>
      </c>
      <c r="B2418">
        <v>58</v>
      </c>
      <c r="C2418" t="s">
        <v>21</v>
      </c>
      <c r="D2418" t="s">
        <v>35</v>
      </c>
      <c r="E2418">
        <v>208.18</v>
      </c>
      <c r="F2418">
        <v>15</v>
      </c>
      <c r="G2418">
        <v>51</v>
      </c>
      <c r="H2418">
        <v>0</v>
      </c>
      <c r="I2418" t="s">
        <v>29</v>
      </c>
      <c r="J2418">
        <v>88.8</v>
      </c>
      <c r="K2418" s="1">
        <v>45511</v>
      </c>
      <c r="L2418">
        <v>72</v>
      </c>
      <c r="M2418">
        <v>0.41</v>
      </c>
      <c r="N2418">
        <f>IF(E2418="",Data_Validation!$B$1,E2418)</f>
        <v>208.18</v>
      </c>
      <c r="O2418">
        <f>IF(J2418="",Data_Validation!$B$2,J2418)</f>
        <v>88.8</v>
      </c>
      <c r="P2418">
        <f t="shared" si="333"/>
        <v>2</v>
      </c>
      <c r="Q2418" s="2">
        <f>CustomerData[[#This Row],[avg_order_value_clean]]*CustomerData[[#This Row],[total_orders]]</f>
        <v>3122.7000000000003</v>
      </c>
      <c r="R2418" s="2" t="str">
        <f t="shared" si="341"/>
        <v>At Risk</v>
      </c>
      <c r="S2418" s="2" t="str">
        <f t="shared" si="334"/>
        <v>Medium Risk</v>
      </c>
      <c r="T2418" s="2" t="str">
        <f t="shared" si="335"/>
        <v>55+</v>
      </c>
      <c r="U2418" s="1">
        <f t="shared" ca="1" si="336"/>
        <v>750</v>
      </c>
      <c r="V2418" s="2" t="str">
        <f t="shared" si="337"/>
        <v>High Loyalty</v>
      </c>
      <c r="W2418" s="2" t="str">
        <f t="shared" si="338"/>
        <v>Legitimate</v>
      </c>
      <c r="X2418" s="2" t="str">
        <f>IF(Q2418&lt;Data_Validation!$B$8,"Low Value",IF(Q2418&lt;Data_Validation!$B$9,"Medium Value","High Value"))</f>
        <v>High Value</v>
      </c>
      <c r="Y2418" s="2" t="str">
        <f t="shared" si="339"/>
        <v>High Value - Maintain</v>
      </c>
      <c r="Z2418" s="2" t="str">
        <f t="shared" si="340"/>
        <v>Check Data</v>
      </c>
    </row>
    <row r="2419" spans="1:26" x14ac:dyDescent="0.3">
      <c r="A2419" t="s">
        <v>697</v>
      </c>
      <c r="B2419">
        <v>61</v>
      </c>
      <c r="C2419" t="s">
        <v>14</v>
      </c>
      <c r="D2419" t="s">
        <v>28</v>
      </c>
      <c r="E2419">
        <v>101.75</v>
      </c>
      <c r="F2419">
        <v>9</v>
      </c>
      <c r="G2419">
        <v>244</v>
      </c>
      <c r="H2419">
        <v>0</v>
      </c>
      <c r="I2419" t="s">
        <v>16</v>
      </c>
      <c r="J2419">
        <v>15.5</v>
      </c>
      <c r="K2419" s="1">
        <v>45209</v>
      </c>
      <c r="L2419">
        <v>86</v>
      </c>
      <c r="M2419">
        <v>0.43</v>
      </c>
      <c r="N2419">
        <f>IF(E2419="",Data_Validation!$B$1,E2419)</f>
        <v>101.75</v>
      </c>
      <c r="O2419">
        <f>IF(J2419="",Data_Validation!$B$2,J2419)</f>
        <v>15.5</v>
      </c>
      <c r="P2419">
        <f t="shared" si="333"/>
        <v>2</v>
      </c>
      <c r="Q2419" s="2">
        <f>CustomerData[[#This Row],[avg_order_value_clean]]*CustomerData[[#This Row],[total_orders]]</f>
        <v>915.75</v>
      </c>
      <c r="R2419" s="2" t="str">
        <f t="shared" si="341"/>
        <v>Inactive</v>
      </c>
      <c r="S2419" s="2" t="str">
        <f t="shared" si="334"/>
        <v>Medium Risk</v>
      </c>
      <c r="T2419" s="2" t="str">
        <f t="shared" si="335"/>
        <v>55+</v>
      </c>
      <c r="U2419" s="1">
        <f t="shared" ca="1" si="336"/>
        <v>1052</v>
      </c>
      <c r="V2419" s="2" t="str">
        <f t="shared" si="337"/>
        <v>High Loyalty</v>
      </c>
      <c r="W2419" s="2" t="str">
        <f t="shared" si="338"/>
        <v>Legitimate</v>
      </c>
      <c r="X2419" s="2" t="str">
        <f>IF(Q2419&lt;Data_Validation!$B$8,"Low Value",IF(Q2419&lt;Data_Validation!$B$9,"Medium Value","High Value"))</f>
        <v>Low Value</v>
      </c>
      <c r="Y2419" s="2" t="str">
        <f t="shared" si="339"/>
        <v>Stable</v>
      </c>
      <c r="Z2419" s="2" t="str">
        <f t="shared" si="340"/>
        <v>Check Data</v>
      </c>
    </row>
    <row r="2420" spans="1:26" x14ac:dyDescent="0.3">
      <c r="A2420" t="s">
        <v>2133</v>
      </c>
      <c r="B2420">
        <v>48</v>
      </c>
      <c r="C2420" t="s">
        <v>14</v>
      </c>
      <c r="D2420" t="s">
        <v>18</v>
      </c>
      <c r="E2420">
        <v>199.36</v>
      </c>
      <c r="F2420">
        <v>13</v>
      </c>
      <c r="G2420">
        <v>179</v>
      </c>
      <c r="H2420">
        <v>0</v>
      </c>
      <c r="I2420" t="s">
        <v>29</v>
      </c>
      <c r="J2420">
        <v>21.7</v>
      </c>
      <c r="K2420" s="1">
        <v>44573</v>
      </c>
      <c r="L2420">
        <v>15</v>
      </c>
      <c r="M2420">
        <v>0.04</v>
      </c>
      <c r="N2420">
        <f>IF(E2420="",Data_Validation!$B$1,E2420)</f>
        <v>199.36</v>
      </c>
      <c r="O2420">
        <f>IF(J2420="",Data_Validation!$B$2,J2420)</f>
        <v>21.7</v>
      </c>
      <c r="P2420">
        <f t="shared" si="333"/>
        <v>1</v>
      </c>
      <c r="Q2420" s="2">
        <f>CustomerData[[#This Row],[avg_order_value_clean]]*CustomerData[[#This Row],[total_orders]]</f>
        <v>2591.6800000000003</v>
      </c>
      <c r="R2420" s="2" t="str">
        <f t="shared" si="341"/>
        <v>Inactive</v>
      </c>
      <c r="S2420" s="2" t="str">
        <f t="shared" si="334"/>
        <v>Low Risk</v>
      </c>
      <c r="T2420" s="2" t="str">
        <f t="shared" si="335"/>
        <v>45-54</v>
      </c>
      <c r="U2420" s="1">
        <f t="shared" ca="1" si="336"/>
        <v>1688</v>
      </c>
      <c r="V2420" s="2" t="str">
        <f t="shared" si="337"/>
        <v>Low Loyalty</v>
      </c>
      <c r="W2420" s="2" t="str">
        <f t="shared" si="338"/>
        <v>Legitimate</v>
      </c>
      <c r="X2420" s="2" t="str">
        <f>IF(Q2420&lt;Data_Validation!$B$8,"Low Value",IF(Q2420&lt;Data_Validation!$B$9,"Medium Value","High Value"))</f>
        <v>High Value</v>
      </c>
      <c r="Y2420" s="2" t="str">
        <f t="shared" si="339"/>
        <v>High Value - Maintain</v>
      </c>
      <c r="Z2420" s="2" t="str">
        <f t="shared" si="340"/>
        <v>Check Data</v>
      </c>
    </row>
    <row r="2421" spans="1:26" x14ac:dyDescent="0.3">
      <c r="A2421" t="s">
        <v>2134</v>
      </c>
      <c r="B2421">
        <v>61</v>
      </c>
      <c r="C2421" t="s">
        <v>14</v>
      </c>
      <c r="D2421" t="s">
        <v>15</v>
      </c>
      <c r="E2421">
        <v>128.08000000000001</v>
      </c>
      <c r="F2421">
        <v>13</v>
      </c>
      <c r="G2421">
        <v>301</v>
      </c>
      <c r="H2421">
        <v>0</v>
      </c>
      <c r="I2421" t="s">
        <v>40</v>
      </c>
      <c r="J2421">
        <v>82.8</v>
      </c>
      <c r="K2421" s="1">
        <v>44545</v>
      </c>
      <c r="L2421">
        <v>35</v>
      </c>
      <c r="M2421">
        <v>0.15</v>
      </c>
      <c r="N2421">
        <f>IF(E2421="",Data_Validation!$B$1,E2421)</f>
        <v>128.08000000000001</v>
      </c>
      <c r="O2421">
        <f>IF(J2421="",Data_Validation!$B$2,J2421)</f>
        <v>82.8</v>
      </c>
      <c r="P2421">
        <f t="shared" si="333"/>
        <v>2</v>
      </c>
      <c r="Q2421" s="2">
        <f>CustomerData[[#This Row],[avg_order_value_clean]]*CustomerData[[#This Row],[total_orders]]</f>
        <v>1665.0400000000002</v>
      </c>
      <c r="R2421" s="2" t="str">
        <f t="shared" si="341"/>
        <v>Inactive</v>
      </c>
      <c r="S2421" s="2" t="str">
        <f t="shared" si="334"/>
        <v>Low Risk</v>
      </c>
      <c r="T2421" s="2" t="str">
        <f t="shared" si="335"/>
        <v>55+</v>
      </c>
      <c r="U2421" s="1">
        <f t="shared" ca="1" si="336"/>
        <v>1716</v>
      </c>
      <c r="V2421" s="2" t="str">
        <f t="shared" si="337"/>
        <v>Low Loyalty</v>
      </c>
      <c r="W2421" s="2" t="str">
        <f t="shared" si="338"/>
        <v>Legitimate</v>
      </c>
      <c r="X2421" s="2" t="str">
        <f>IF(Q2421&lt;Data_Validation!$B$8,"Low Value",IF(Q2421&lt;Data_Validation!$B$9,"Medium Value","High Value"))</f>
        <v>High Value</v>
      </c>
      <c r="Y2421" s="2" t="str">
        <f t="shared" si="339"/>
        <v>High Value - Maintain</v>
      </c>
      <c r="Z2421" s="2" t="str">
        <f t="shared" si="340"/>
        <v>Check Data</v>
      </c>
    </row>
    <row r="2422" spans="1:26" x14ac:dyDescent="0.3">
      <c r="A2422" t="s">
        <v>405</v>
      </c>
      <c r="B2422">
        <v>64</v>
      </c>
      <c r="C2422" t="s">
        <v>14</v>
      </c>
      <c r="D2422" t="s">
        <v>22</v>
      </c>
      <c r="E2422">
        <v>110.11</v>
      </c>
      <c r="F2422">
        <v>9</v>
      </c>
      <c r="G2422">
        <v>129</v>
      </c>
      <c r="H2422">
        <v>0</v>
      </c>
      <c r="I2422" t="s">
        <v>40</v>
      </c>
      <c r="J2422">
        <v>28</v>
      </c>
      <c r="K2422" s="1">
        <v>44885</v>
      </c>
      <c r="L2422">
        <v>80</v>
      </c>
      <c r="M2422">
        <v>0.2</v>
      </c>
      <c r="N2422">
        <f>IF(E2422="",Data_Validation!$B$1,E2422)</f>
        <v>110.11</v>
      </c>
      <c r="O2422">
        <f>IF(J2422="",Data_Validation!$B$2,J2422)</f>
        <v>28</v>
      </c>
      <c r="P2422">
        <f t="shared" si="333"/>
        <v>2</v>
      </c>
      <c r="Q2422" s="2">
        <f>CustomerData[[#This Row],[avg_order_value_clean]]*CustomerData[[#This Row],[total_orders]]</f>
        <v>990.99</v>
      </c>
      <c r="R2422" s="2" t="str">
        <f t="shared" si="341"/>
        <v>Inactive</v>
      </c>
      <c r="S2422" s="2" t="str">
        <f t="shared" si="334"/>
        <v>Medium Risk</v>
      </c>
      <c r="T2422" s="2" t="str">
        <f t="shared" si="335"/>
        <v>55+</v>
      </c>
      <c r="U2422" s="1">
        <f t="shared" ca="1" si="336"/>
        <v>1376</v>
      </c>
      <c r="V2422" s="2" t="str">
        <f t="shared" si="337"/>
        <v>High Loyalty</v>
      </c>
      <c r="W2422" s="2" t="str">
        <f t="shared" si="338"/>
        <v>Legitimate</v>
      </c>
      <c r="X2422" s="2" t="str">
        <f>IF(Q2422&lt;Data_Validation!$B$8,"Low Value",IF(Q2422&lt;Data_Validation!$B$9,"Medium Value","High Value"))</f>
        <v>Low Value</v>
      </c>
      <c r="Y2422" s="2" t="str">
        <f t="shared" si="339"/>
        <v>Stable</v>
      </c>
      <c r="Z2422" s="2" t="str">
        <f t="shared" si="340"/>
        <v>Check Data</v>
      </c>
    </row>
    <row r="2423" spans="1:26" x14ac:dyDescent="0.3">
      <c r="A2423" t="s">
        <v>1110</v>
      </c>
      <c r="B2423">
        <v>19</v>
      </c>
      <c r="C2423" t="s">
        <v>21</v>
      </c>
      <c r="D2423" t="s">
        <v>26</v>
      </c>
      <c r="E2423">
        <v>75.63</v>
      </c>
      <c r="F2423">
        <v>8</v>
      </c>
      <c r="G2423">
        <v>99</v>
      </c>
      <c r="H2423">
        <v>0</v>
      </c>
      <c r="I2423" t="s">
        <v>40</v>
      </c>
      <c r="J2423">
        <v>63.3</v>
      </c>
      <c r="K2423" s="1">
        <v>45724</v>
      </c>
      <c r="L2423">
        <v>93</v>
      </c>
      <c r="M2423">
        <v>0.28000000000000003</v>
      </c>
      <c r="N2423">
        <f>IF(E2423="",Data_Validation!$B$1,E2423)</f>
        <v>75.63</v>
      </c>
      <c r="O2423">
        <f>IF(J2423="",Data_Validation!$B$2,J2423)</f>
        <v>63.3</v>
      </c>
      <c r="P2423">
        <f t="shared" si="333"/>
        <v>2</v>
      </c>
      <c r="Q2423" s="2">
        <f>CustomerData[[#This Row],[avg_order_value_clean]]*CustomerData[[#This Row],[total_orders]]</f>
        <v>605.04</v>
      </c>
      <c r="R2423" s="2" t="str">
        <f t="shared" si="341"/>
        <v>Inactive</v>
      </c>
      <c r="S2423" s="2" t="str">
        <f t="shared" si="334"/>
        <v>Medium Risk</v>
      </c>
      <c r="T2423" s="2" t="str">
        <f t="shared" si="335"/>
        <v>Under 25</v>
      </c>
      <c r="U2423" s="1">
        <f t="shared" ca="1" si="336"/>
        <v>537</v>
      </c>
      <c r="V2423" s="2" t="str">
        <f t="shared" si="337"/>
        <v>High Loyalty</v>
      </c>
      <c r="W2423" s="2" t="str">
        <f t="shared" si="338"/>
        <v>Legitimate</v>
      </c>
      <c r="X2423" s="2" t="str">
        <f>IF(Q2423&lt;Data_Validation!$B$8,"Low Value",IF(Q2423&lt;Data_Validation!$B$9,"Medium Value","High Value"))</f>
        <v>Low Value</v>
      </c>
      <c r="Y2423" s="2" t="str">
        <f t="shared" si="339"/>
        <v>Stable</v>
      </c>
      <c r="Z2423" s="2" t="str">
        <f t="shared" si="340"/>
        <v>Check Data</v>
      </c>
    </row>
    <row r="2424" spans="1:26" x14ac:dyDescent="0.3">
      <c r="A2424" t="s">
        <v>947</v>
      </c>
      <c r="B2424">
        <v>49</v>
      </c>
      <c r="C2424" t="s">
        <v>21</v>
      </c>
      <c r="D2424" t="s">
        <v>37</v>
      </c>
      <c r="E2424">
        <v>64.92</v>
      </c>
      <c r="F2424">
        <v>12</v>
      </c>
      <c r="G2424">
        <v>283</v>
      </c>
      <c r="H2424">
        <v>0</v>
      </c>
      <c r="I2424" t="s">
        <v>29</v>
      </c>
      <c r="J2424">
        <v>74</v>
      </c>
      <c r="K2424" s="1">
        <v>45069</v>
      </c>
      <c r="L2424">
        <v>34</v>
      </c>
      <c r="M2424">
        <v>0.16</v>
      </c>
      <c r="N2424">
        <f>IF(E2424="",Data_Validation!$B$1,E2424)</f>
        <v>64.92</v>
      </c>
      <c r="O2424">
        <f>IF(J2424="",Data_Validation!$B$2,J2424)</f>
        <v>74</v>
      </c>
      <c r="P2424">
        <f t="shared" si="333"/>
        <v>4</v>
      </c>
      <c r="Q2424" s="2">
        <f>CustomerData[[#This Row],[avg_order_value_clean]]*CustomerData[[#This Row],[total_orders]]</f>
        <v>779.04</v>
      </c>
      <c r="R2424" s="2" t="str">
        <f t="shared" si="341"/>
        <v>Inactive</v>
      </c>
      <c r="S2424" s="2" t="str">
        <f t="shared" si="334"/>
        <v>Low Risk</v>
      </c>
      <c r="T2424" s="2" t="str">
        <f t="shared" si="335"/>
        <v>45-54</v>
      </c>
      <c r="U2424" s="1">
        <f t="shared" ca="1" si="336"/>
        <v>1192</v>
      </c>
      <c r="V2424" s="2" t="str">
        <f t="shared" si="337"/>
        <v>Low Loyalty</v>
      </c>
      <c r="W2424" s="2" t="str">
        <f t="shared" si="338"/>
        <v>Legitimate</v>
      </c>
      <c r="X2424" s="2" t="str">
        <f>IF(Q2424&lt;Data_Validation!$B$8,"Low Value",IF(Q2424&lt;Data_Validation!$B$9,"Medium Value","High Value"))</f>
        <v>Low Value</v>
      </c>
      <c r="Y2424" s="2" t="str">
        <f t="shared" si="339"/>
        <v>Stable</v>
      </c>
      <c r="Z2424" s="2" t="str">
        <f t="shared" si="340"/>
        <v>Check Data</v>
      </c>
    </row>
    <row r="2425" spans="1:26" x14ac:dyDescent="0.3">
      <c r="A2425" t="s">
        <v>2135</v>
      </c>
      <c r="B2425">
        <v>35</v>
      </c>
      <c r="C2425" t="s">
        <v>21</v>
      </c>
      <c r="D2425" t="s">
        <v>26</v>
      </c>
      <c r="E2425">
        <v>155.88</v>
      </c>
      <c r="F2425">
        <v>17</v>
      </c>
      <c r="G2425">
        <v>110</v>
      </c>
      <c r="H2425">
        <v>0</v>
      </c>
      <c r="I2425" t="s">
        <v>19</v>
      </c>
      <c r="J2425">
        <v>22.3</v>
      </c>
      <c r="K2425" s="1">
        <v>44929</v>
      </c>
      <c r="L2425">
        <v>20</v>
      </c>
      <c r="M2425">
        <v>0.3</v>
      </c>
      <c r="N2425">
        <f>IF(E2425="",Data_Validation!$B$1,E2425)</f>
        <v>155.88</v>
      </c>
      <c r="O2425">
        <f>IF(J2425="",Data_Validation!$B$2,J2425)</f>
        <v>22.3</v>
      </c>
      <c r="P2425">
        <f t="shared" si="333"/>
        <v>1</v>
      </c>
      <c r="Q2425" s="2">
        <f>CustomerData[[#This Row],[avg_order_value_clean]]*CustomerData[[#This Row],[total_orders]]</f>
        <v>2649.96</v>
      </c>
      <c r="R2425" s="2" t="str">
        <f t="shared" si="341"/>
        <v>Inactive</v>
      </c>
      <c r="S2425" s="2" t="str">
        <f t="shared" si="334"/>
        <v>Medium Risk</v>
      </c>
      <c r="T2425" s="2" t="str">
        <f t="shared" si="335"/>
        <v>35-44</v>
      </c>
      <c r="U2425" s="1">
        <f t="shared" ca="1" si="336"/>
        <v>1332</v>
      </c>
      <c r="V2425" s="2" t="str">
        <f t="shared" si="337"/>
        <v>Low Loyalty</v>
      </c>
      <c r="W2425" s="2" t="str">
        <f t="shared" si="338"/>
        <v>Legitimate</v>
      </c>
      <c r="X2425" s="2" t="str">
        <f>IF(Q2425&lt;Data_Validation!$B$8,"Low Value",IF(Q2425&lt;Data_Validation!$B$9,"Medium Value","High Value"))</f>
        <v>High Value</v>
      </c>
      <c r="Y2425" s="2" t="str">
        <f t="shared" si="339"/>
        <v>High Value - Maintain</v>
      </c>
      <c r="Z2425" s="2" t="str">
        <f t="shared" si="340"/>
        <v>Check Data</v>
      </c>
    </row>
    <row r="2426" spans="1:26" x14ac:dyDescent="0.3">
      <c r="A2426" t="s">
        <v>2136</v>
      </c>
      <c r="B2426">
        <v>30</v>
      </c>
      <c r="C2426" t="s">
        <v>21</v>
      </c>
      <c r="D2426" t="s">
        <v>22</v>
      </c>
      <c r="E2426">
        <v>30.38</v>
      </c>
      <c r="F2426">
        <v>12</v>
      </c>
      <c r="G2426">
        <v>287</v>
      </c>
      <c r="H2426">
        <v>0</v>
      </c>
      <c r="I2426" t="s">
        <v>23</v>
      </c>
      <c r="K2426" s="1">
        <v>44032</v>
      </c>
      <c r="L2426">
        <v>77</v>
      </c>
      <c r="M2426">
        <v>0.2</v>
      </c>
      <c r="N2426">
        <f>IF(E2426="",Data_Validation!$B$1,E2426)</f>
        <v>30.38</v>
      </c>
      <c r="O2426">
        <f>IF(J2426="",Data_Validation!$B$2,J2426)</f>
        <v>250</v>
      </c>
      <c r="P2426">
        <f t="shared" si="333"/>
        <v>1</v>
      </c>
      <c r="Q2426" s="2">
        <f>CustomerData[[#This Row],[avg_order_value_clean]]*CustomerData[[#This Row],[total_orders]]</f>
        <v>364.56</v>
      </c>
      <c r="R2426" s="2" t="str">
        <f t="shared" si="341"/>
        <v>Inactive</v>
      </c>
      <c r="S2426" s="2" t="str">
        <f t="shared" si="334"/>
        <v>Medium Risk</v>
      </c>
      <c r="T2426" s="2" t="str">
        <f t="shared" si="335"/>
        <v>25-34</v>
      </c>
      <c r="U2426" s="1">
        <f t="shared" ca="1" si="336"/>
        <v>2229</v>
      </c>
      <c r="V2426" s="2" t="str">
        <f t="shared" si="337"/>
        <v>High Loyalty</v>
      </c>
      <c r="W2426" s="2" t="str">
        <f t="shared" si="338"/>
        <v>Legitimate</v>
      </c>
      <c r="X2426" s="2" t="str">
        <f>IF(Q2426&lt;Data_Validation!$B$8,"Low Value",IF(Q2426&lt;Data_Validation!$B$9,"Medium Value","High Value"))</f>
        <v>Low Value</v>
      </c>
      <c r="Y2426" s="2" t="str">
        <f t="shared" si="339"/>
        <v>Stable</v>
      </c>
      <c r="Z2426" s="2" t="str">
        <f t="shared" si="340"/>
        <v>Check Data</v>
      </c>
    </row>
    <row r="2427" spans="1:26" x14ac:dyDescent="0.3">
      <c r="A2427" t="s">
        <v>630</v>
      </c>
      <c r="B2427">
        <v>63</v>
      </c>
      <c r="C2427" t="s">
        <v>21</v>
      </c>
      <c r="D2427" t="s">
        <v>37</v>
      </c>
      <c r="F2427">
        <v>9</v>
      </c>
      <c r="G2427">
        <v>91</v>
      </c>
      <c r="H2427">
        <v>0</v>
      </c>
      <c r="I2427" t="s">
        <v>19</v>
      </c>
      <c r="J2427">
        <v>51.6</v>
      </c>
      <c r="K2427" s="1">
        <v>45342</v>
      </c>
      <c r="L2427">
        <v>56</v>
      </c>
      <c r="M2427">
        <v>0.32</v>
      </c>
      <c r="N2427">
        <f>IF(E2427="",Data_Validation!$B$1,E2427)</f>
        <v>250</v>
      </c>
      <c r="O2427">
        <f>IF(J2427="",Data_Validation!$B$2,J2427)</f>
        <v>51.6</v>
      </c>
      <c r="P2427">
        <f t="shared" si="333"/>
        <v>2</v>
      </c>
      <c r="Q2427" s="2">
        <f>CustomerData[[#This Row],[avg_order_value_clean]]*CustomerData[[#This Row],[total_orders]]</f>
        <v>2250</v>
      </c>
      <c r="R2427" s="2" t="str">
        <f t="shared" si="341"/>
        <v>Inactive</v>
      </c>
      <c r="S2427" s="2" t="str">
        <f t="shared" si="334"/>
        <v>Medium Risk</v>
      </c>
      <c r="T2427" s="2" t="str">
        <f t="shared" si="335"/>
        <v>55+</v>
      </c>
      <c r="U2427" s="1">
        <f t="shared" ca="1" si="336"/>
        <v>919</v>
      </c>
      <c r="V2427" s="2" t="str">
        <f t="shared" si="337"/>
        <v>Medium Loyalty</v>
      </c>
      <c r="W2427" s="2" t="str">
        <f t="shared" si="338"/>
        <v>Legitimate</v>
      </c>
      <c r="X2427" s="2" t="str">
        <f>IF(Q2427&lt;Data_Validation!$B$8,"Low Value",IF(Q2427&lt;Data_Validation!$B$9,"Medium Value","High Value"))</f>
        <v>High Value</v>
      </c>
      <c r="Y2427" s="2" t="str">
        <f t="shared" si="339"/>
        <v>High Value - Maintain</v>
      </c>
      <c r="Z2427" s="2" t="str">
        <f t="shared" si="340"/>
        <v>Check Data</v>
      </c>
    </row>
    <row r="2428" spans="1:26" x14ac:dyDescent="0.3">
      <c r="A2428" t="s">
        <v>2137</v>
      </c>
      <c r="B2428">
        <v>22</v>
      </c>
      <c r="C2428" t="s">
        <v>21</v>
      </c>
      <c r="D2428" t="s">
        <v>18</v>
      </c>
      <c r="E2428">
        <v>95.93</v>
      </c>
      <c r="F2428">
        <v>12</v>
      </c>
      <c r="G2428">
        <v>75</v>
      </c>
      <c r="H2428">
        <v>0</v>
      </c>
      <c r="I2428" t="s">
        <v>23</v>
      </c>
      <c r="J2428">
        <v>79.2</v>
      </c>
      <c r="K2428" s="1">
        <v>44530</v>
      </c>
      <c r="L2428">
        <v>51</v>
      </c>
      <c r="M2428">
        <v>0.25</v>
      </c>
      <c r="N2428">
        <f>IF(E2428="",Data_Validation!$B$1,E2428)</f>
        <v>95.93</v>
      </c>
      <c r="O2428">
        <f>IF(J2428="",Data_Validation!$B$2,J2428)</f>
        <v>79.2</v>
      </c>
      <c r="P2428">
        <f t="shared" si="333"/>
        <v>2</v>
      </c>
      <c r="Q2428" s="2">
        <f>CustomerData[[#This Row],[avg_order_value_clean]]*CustomerData[[#This Row],[total_orders]]</f>
        <v>1151.1600000000001</v>
      </c>
      <c r="R2428" s="2" t="str">
        <f t="shared" si="341"/>
        <v>At Risk</v>
      </c>
      <c r="S2428" s="2" t="str">
        <f t="shared" si="334"/>
        <v>Medium Risk</v>
      </c>
      <c r="T2428" s="2" t="str">
        <f t="shared" si="335"/>
        <v>Under 25</v>
      </c>
      <c r="U2428" s="1">
        <f t="shared" ca="1" si="336"/>
        <v>1731</v>
      </c>
      <c r="V2428" s="2" t="str">
        <f t="shared" si="337"/>
        <v>Medium Loyalty</v>
      </c>
      <c r="W2428" s="2" t="str">
        <f t="shared" si="338"/>
        <v>Legitimate</v>
      </c>
      <c r="X2428" s="2" t="str">
        <f>IF(Q2428&lt;Data_Validation!$B$8,"Low Value",IF(Q2428&lt;Data_Validation!$B$9,"Medium Value","High Value"))</f>
        <v>Low Value</v>
      </c>
      <c r="Y2428" s="2" t="str">
        <f t="shared" si="339"/>
        <v>Stable</v>
      </c>
      <c r="Z2428" s="2" t="str">
        <f t="shared" si="340"/>
        <v>Check Data</v>
      </c>
    </row>
    <row r="2429" spans="1:26" x14ac:dyDescent="0.3">
      <c r="A2429" t="s">
        <v>1339</v>
      </c>
      <c r="B2429">
        <v>75</v>
      </c>
      <c r="C2429" t="s">
        <v>14</v>
      </c>
      <c r="D2429" t="s">
        <v>52</v>
      </c>
      <c r="E2429">
        <v>135.05000000000001</v>
      </c>
      <c r="F2429">
        <v>7</v>
      </c>
      <c r="G2429">
        <v>204</v>
      </c>
      <c r="H2429">
        <v>0</v>
      </c>
      <c r="I2429" t="s">
        <v>16</v>
      </c>
      <c r="J2429">
        <v>55.4</v>
      </c>
      <c r="K2429" s="1">
        <v>45044</v>
      </c>
      <c r="L2429">
        <v>77</v>
      </c>
      <c r="M2429">
        <v>0.69</v>
      </c>
      <c r="N2429">
        <f>IF(E2429="",Data_Validation!$B$1,E2429)</f>
        <v>135.05000000000001</v>
      </c>
      <c r="O2429">
        <f>IF(J2429="",Data_Validation!$B$2,J2429)</f>
        <v>55.4</v>
      </c>
      <c r="P2429">
        <f t="shared" si="333"/>
        <v>2</v>
      </c>
      <c r="Q2429" s="2">
        <f>CustomerData[[#This Row],[avg_order_value_clean]]*CustomerData[[#This Row],[total_orders]]</f>
        <v>945.35000000000014</v>
      </c>
      <c r="R2429" s="2" t="str">
        <f t="shared" si="341"/>
        <v>Inactive</v>
      </c>
      <c r="S2429" s="2" t="str">
        <f t="shared" si="334"/>
        <v>High Risk</v>
      </c>
      <c r="T2429" s="2" t="str">
        <f t="shared" si="335"/>
        <v>55+</v>
      </c>
      <c r="U2429" s="1">
        <f t="shared" ca="1" si="336"/>
        <v>1217</v>
      </c>
      <c r="V2429" s="2" t="str">
        <f t="shared" si="337"/>
        <v>High Loyalty</v>
      </c>
      <c r="W2429" s="2" t="str">
        <f t="shared" si="338"/>
        <v>Legitimate</v>
      </c>
      <c r="X2429" s="2" t="str">
        <f>IF(Q2429&lt;Data_Validation!$B$8,"Low Value",IF(Q2429&lt;Data_Validation!$B$9,"Medium Value","High Value"))</f>
        <v>Low Value</v>
      </c>
      <c r="Y2429" s="2" t="str">
        <f t="shared" si="339"/>
        <v>At Risk - Develop</v>
      </c>
      <c r="Z2429" s="2" t="str">
        <f t="shared" si="340"/>
        <v>Check Data</v>
      </c>
    </row>
    <row r="2430" spans="1:26" x14ac:dyDescent="0.3">
      <c r="A2430" t="s">
        <v>2138</v>
      </c>
      <c r="B2430">
        <v>59</v>
      </c>
      <c r="C2430" t="s">
        <v>14</v>
      </c>
      <c r="D2430" t="s">
        <v>52</v>
      </c>
      <c r="E2430">
        <v>48.42</v>
      </c>
      <c r="F2430">
        <v>9</v>
      </c>
      <c r="G2430">
        <v>21</v>
      </c>
      <c r="H2430">
        <v>0</v>
      </c>
      <c r="I2430" t="s">
        <v>40</v>
      </c>
      <c r="J2430">
        <v>6.7</v>
      </c>
      <c r="K2430" s="1">
        <v>44570</v>
      </c>
      <c r="L2430">
        <v>95</v>
      </c>
      <c r="M2430">
        <v>0.16</v>
      </c>
      <c r="N2430">
        <f>IF(E2430="",Data_Validation!$B$1,E2430)</f>
        <v>48.42</v>
      </c>
      <c r="O2430">
        <f>IF(J2430="",Data_Validation!$B$2,J2430)</f>
        <v>6.7</v>
      </c>
      <c r="P2430">
        <f t="shared" si="333"/>
        <v>1</v>
      </c>
      <c r="Q2430" s="2">
        <f>CustomerData[[#This Row],[avg_order_value_clean]]*CustomerData[[#This Row],[total_orders]]</f>
        <v>435.78000000000003</v>
      </c>
      <c r="R2430" s="2" t="str">
        <f t="shared" si="341"/>
        <v>Active</v>
      </c>
      <c r="S2430" s="2" t="str">
        <f t="shared" si="334"/>
        <v>Low Risk</v>
      </c>
      <c r="T2430" s="2" t="str">
        <f t="shared" si="335"/>
        <v>55+</v>
      </c>
      <c r="U2430" s="1">
        <f t="shared" ca="1" si="336"/>
        <v>1691</v>
      </c>
      <c r="V2430" s="2" t="str">
        <f t="shared" si="337"/>
        <v>High Loyalty</v>
      </c>
      <c r="W2430" s="2" t="str">
        <f t="shared" si="338"/>
        <v>Legitimate</v>
      </c>
      <c r="X2430" s="2" t="str">
        <f>IF(Q2430&lt;Data_Validation!$B$8,"Low Value",IF(Q2430&lt;Data_Validation!$B$9,"Medium Value","High Value"))</f>
        <v>Low Value</v>
      </c>
      <c r="Y2430" s="2" t="str">
        <f t="shared" si="339"/>
        <v>Stable</v>
      </c>
      <c r="Z2430" s="2" t="str">
        <f t="shared" si="340"/>
        <v>Check Data</v>
      </c>
    </row>
    <row r="2431" spans="1:26" x14ac:dyDescent="0.3">
      <c r="A2431" t="s">
        <v>2139</v>
      </c>
      <c r="B2431">
        <v>61</v>
      </c>
      <c r="C2431" t="s">
        <v>21</v>
      </c>
      <c r="D2431" t="s">
        <v>35</v>
      </c>
      <c r="E2431">
        <v>21.63</v>
      </c>
      <c r="F2431">
        <v>16</v>
      </c>
      <c r="G2431">
        <v>169</v>
      </c>
      <c r="H2431">
        <v>0</v>
      </c>
      <c r="I2431" t="s">
        <v>40</v>
      </c>
      <c r="J2431">
        <v>35.1</v>
      </c>
      <c r="K2431" s="1">
        <v>45422</v>
      </c>
      <c r="L2431">
        <v>85</v>
      </c>
      <c r="M2431">
        <v>0.16</v>
      </c>
      <c r="N2431">
        <f>IF(E2431="",Data_Validation!$B$1,E2431)</f>
        <v>21.63</v>
      </c>
      <c r="O2431">
        <f>IF(J2431="",Data_Validation!$B$2,J2431)</f>
        <v>35.1</v>
      </c>
      <c r="P2431">
        <f t="shared" si="333"/>
        <v>1</v>
      </c>
      <c r="Q2431" s="2">
        <f>CustomerData[[#This Row],[avg_order_value_clean]]*CustomerData[[#This Row],[total_orders]]</f>
        <v>346.08</v>
      </c>
      <c r="R2431" s="2" t="str">
        <f t="shared" si="341"/>
        <v>Inactive</v>
      </c>
      <c r="S2431" s="2" t="str">
        <f t="shared" si="334"/>
        <v>Low Risk</v>
      </c>
      <c r="T2431" s="2" t="str">
        <f t="shared" si="335"/>
        <v>55+</v>
      </c>
      <c r="U2431" s="1">
        <f t="shared" ca="1" si="336"/>
        <v>839</v>
      </c>
      <c r="V2431" s="2" t="str">
        <f t="shared" si="337"/>
        <v>High Loyalty</v>
      </c>
      <c r="W2431" s="2" t="str">
        <f t="shared" si="338"/>
        <v>Legitimate</v>
      </c>
      <c r="X2431" s="2" t="str">
        <f>IF(Q2431&lt;Data_Validation!$B$8,"Low Value",IF(Q2431&lt;Data_Validation!$B$9,"Medium Value","High Value"))</f>
        <v>Low Value</v>
      </c>
      <c r="Y2431" s="2" t="str">
        <f t="shared" si="339"/>
        <v>Stable</v>
      </c>
      <c r="Z2431" s="2" t="str">
        <f t="shared" si="340"/>
        <v>Check Data</v>
      </c>
    </row>
    <row r="2432" spans="1:26" x14ac:dyDescent="0.3">
      <c r="A2432" t="s">
        <v>2140</v>
      </c>
      <c r="B2432">
        <v>27</v>
      </c>
      <c r="C2432" t="s">
        <v>21</v>
      </c>
      <c r="D2432" t="s">
        <v>50</v>
      </c>
      <c r="E2432">
        <v>217.03</v>
      </c>
      <c r="F2432">
        <v>15</v>
      </c>
      <c r="G2432">
        <v>156</v>
      </c>
      <c r="H2432">
        <v>0</v>
      </c>
      <c r="I2432" t="s">
        <v>23</v>
      </c>
      <c r="J2432">
        <v>33.1</v>
      </c>
      <c r="K2432" s="1">
        <v>44916</v>
      </c>
      <c r="L2432">
        <v>50</v>
      </c>
      <c r="M2432">
        <v>0.35</v>
      </c>
      <c r="N2432">
        <f>IF(E2432="",Data_Validation!$B$1,E2432)</f>
        <v>217.03</v>
      </c>
      <c r="O2432">
        <f>IF(J2432="",Data_Validation!$B$2,J2432)</f>
        <v>33.1</v>
      </c>
      <c r="P2432">
        <f t="shared" si="333"/>
        <v>1</v>
      </c>
      <c r="Q2432" s="2">
        <f>CustomerData[[#This Row],[avg_order_value_clean]]*CustomerData[[#This Row],[total_orders]]</f>
        <v>3255.45</v>
      </c>
      <c r="R2432" s="2" t="str">
        <f t="shared" si="341"/>
        <v>Inactive</v>
      </c>
      <c r="S2432" s="2" t="str">
        <f t="shared" si="334"/>
        <v>Medium Risk</v>
      </c>
      <c r="T2432" s="2" t="str">
        <f t="shared" si="335"/>
        <v>25-34</v>
      </c>
      <c r="U2432" s="1">
        <f t="shared" ca="1" si="336"/>
        <v>1345</v>
      </c>
      <c r="V2432" s="2" t="str">
        <f t="shared" si="337"/>
        <v>Medium Loyalty</v>
      </c>
      <c r="W2432" s="2" t="str">
        <f t="shared" si="338"/>
        <v>Legitimate</v>
      </c>
      <c r="X2432" s="2" t="str">
        <f>IF(Q2432&lt;Data_Validation!$B$8,"Low Value",IF(Q2432&lt;Data_Validation!$B$9,"Medium Value","High Value"))</f>
        <v>High Value</v>
      </c>
      <c r="Y2432" s="2" t="str">
        <f t="shared" si="339"/>
        <v>High Value - Maintain</v>
      </c>
      <c r="Z2432" s="2" t="str">
        <f t="shared" si="340"/>
        <v>Check Data</v>
      </c>
    </row>
    <row r="2433" spans="1:26" x14ac:dyDescent="0.3">
      <c r="A2433" t="s">
        <v>2141</v>
      </c>
      <c r="B2433">
        <v>73</v>
      </c>
      <c r="C2433" t="s">
        <v>21</v>
      </c>
      <c r="D2433" t="s">
        <v>52</v>
      </c>
      <c r="E2433">
        <v>58.4</v>
      </c>
      <c r="F2433">
        <v>5</v>
      </c>
      <c r="G2433">
        <v>221</v>
      </c>
      <c r="H2433">
        <v>0</v>
      </c>
      <c r="I2433" t="s">
        <v>40</v>
      </c>
      <c r="J2433">
        <v>80.8</v>
      </c>
      <c r="K2433" s="1">
        <v>44556</v>
      </c>
      <c r="L2433">
        <v>30</v>
      </c>
      <c r="M2433">
        <v>0.45</v>
      </c>
      <c r="N2433">
        <f>IF(E2433="",Data_Validation!$B$1,E2433)</f>
        <v>58.4</v>
      </c>
      <c r="O2433">
        <f>IF(J2433="",Data_Validation!$B$2,J2433)</f>
        <v>80.8</v>
      </c>
      <c r="P2433">
        <f t="shared" si="333"/>
        <v>1</v>
      </c>
      <c r="Q2433" s="2">
        <f>CustomerData[[#This Row],[avg_order_value_clean]]*CustomerData[[#This Row],[total_orders]]</f>
        <v>292</v>
      </c>
      <c r="R2433" s="2" t="str">
        <f t="shared" si="341"/>
        <v>Inactive</v>
      </c>
      <c r="S2433" s="2" t="str">
        <f t="shared" si="334"/>
        <v>Medium Risk</v>
      </c>
      <c r="T2433" s="2" t="str">
        <f t="shared" si="335"/>
        <v>55+</v>
      </c>
      <c r="U2433" s="1">
        <f t="shared" ca="1" si="336"/>
        <v>1705</v>
      </c>
      <c r="V2433" s="2" t="str">
        <f t="shared" si="337"/>
        <v>Low Loyalty</v>
      </c>
      <c r="W2433" s="2" t="str">
        <f t="shared" si="338"/>
        <v>Legitimate</v>
      </c>
      <c r="X2433" s="2" t="str">
        <f>IF(Q2433&lt;Data_Validation!$B$8,"Low Value",IF(Q2433&lt;Data_Validation!$B$9,"Medium Value","High Value"))</f>
        <v>Low Value</v>
      </c>
      <c r="Y2433" s="2" t="str">
        <f t="shared" si="339"/>
        <v>Stable</v>
      </c>
      <c r="Z2433" s="2" t="str">
        <f t="shared" si="340"/>
        <v>Check Data</v>
      </c>
    </row>
    <row r="2434" spans="1:26" x14ac:dyDescent="0.3">
      <c r="A2434" t="s">
        <v>554</v>
      </c>
      <c r="B2434">
        <v>60</v>
      </c>
      <c r="C2434" t="s">
        <v>14</v>
      </c>
      <c r="D2434" t="s">
        <v>50</v>
      </c>
      <c r="E2434">
        <v>50.71</v>
      </c>
      <c r="F2434">
        <v>16</v>
      </c>
      <c r="G2434">
        <v>359</v>
      </c>
      <c r="H2434">
        <v>0</v>
      </c>
      <c r="I2434" t="s">
        <v>19</v>
      </c>
      <c r="J2434">
        <v>29</v>
      </c>
      <c r="K2434" s="1">
        <v>44994</v>
      </c>
      <c r="L2434">
        <v>25</v>
      </c>
      <c r="M2434">
        <v>0.2</v>
      </c>
      <c r="N2434">
        <f>IF(E2434="",Data_Validation!$B$1,E2434)</f>
        <v>50.71</v>
      </c>
      <c r="O2434">
        <f>IF(J2434="",Data_Validation!$B$2,J2434)</f>
        <v>29</v>
      </c>
      <c r="P2434">
        <f t="shared" ref="P2434:P2497" si="342">COUNTIF($A$2:$A$5001,A2434)</f>
        <v>3</v>
      </c>
      <c r="Q2434" s="2">
        <f>CustomerData[[#This Row],[avg_order_value_clean]]*CustomerData[[#This Row],[total_orders]]</f>
        <v>811.36</v>
      </c>
      <c r="R2434" s="2" t="str">
        <f t="shared" si="341"/>
        <v>Inactive</v>
      </c>
      <c r="S2434" s="2" t="str">
        <f t="shared" ref="S2434:S2497" si="343">IF(M2434&lt;0.2,"Low Risk",IF(M2434&lt;0.5,"Medium Risk","High Risk"))</f>
        <v>Medium Risk</v>
      </c>
      <c r="T2434" s="2" t="str">
        <f t="shared" ref="T2434:T2497" si="344">IF(B2434&lt;25,"Under 25",IF(B2434&lt;35,"25-34",IF(B2434&lt;45,"35-44",IF(B2434&lt;55,"45-54","55+"))))</f>
        <v>55+</v>
      </c>
      <c r="U2434" s="1">
        <f t="shared" ref="U2434:U2497" ca="1" si="345">TODAY()-K2434</f>
        <v>1267</v>
      </c>
      <c r="V2434" s="2" t="str">
        <f t="shared" ref="V2434:V2497" si="346">IF(L2434&lt;40,"Low Loyalty",IF(L2434&lt;70,"Medium Loyalty","High Loyalty"))</f>
        <v>Low Loyalty</v>
      </c>
      <c r="W2434" s="2" t="str">
        <f t="shared" ref="W2434:W2497" si="347">IF(H2434=1,"Fraudulent","Legitimate")</f>
        <v>Legitimate</v>
      </c>
      <c r="X2434" s="2" t="str">
        <f>IF(Q2434&lt;Data_Validation!$B$8,"Low Value",IF(Q2434&lt;Data_Validation!$B$9,"Medium Value","High Value"))</f>
        <v>Low Value</v>
      </c>
      <c r="Y2434" s="2" t="str">
        <f t="shared" ref="Y2434:Y2497" si="348">IF(AND(X2434="High Value",S2434="High Risk"),"Critical - Retain",IF(AND(X2434="High Value",S2434&lt;&gt;"High Risk"),"High Value - Maintain",IF(AND(X2434&lt;&gt;"High Value",S2434="High Risk"),"At Risk - Develop","Stable")))</f>
        <v>Stable</v>
      </c>
      <c r="Z2434" s="2" t="str">
        <f t="shared" ref="Z2434:Z2497" si="349">IF(OR(B2434&lt;18,F2434&lt;0,N2434&lt;0,O2434&lt;0,O2434&gt;1,M2434&lt;0,M2434&gt;1),"Check Data","Valid")</f>
        <v>Check Data</v>
      </c>
    </row>
    <row r="2435" spans="1:26" x14ac:dyDescent="0.3">
      <c r="A2435" t="s">
        <v>2083</v>
      </c>
      <c r="B2435">
        <v>42</v>
      </c>
      <c r="C2435" t="s">
        <v>21</v>
      </c>
      <c r="D2435" t="s">
        <v>37</v>
      </c>
      <c r="E2435">
        <v>76.31</v>
      </c>
      <c r="F2435">
        <v>9</v>
      </c>
      <c r="G2435">
        <v>67</v>
      </c>
      <c r="H2435">
        <v>0</v>
      </c>
      <c r="I2435" t="s">
        <v>29</v>
      </c>
      <c r="J2435">
        <v>90.1</v>
      </c>
      <c r="K2435" s="1">
        <v>44852</v>
      </c>
      <c r="L2435">
        <v>94</v>
      </c>
      <c r="M2435">
        <v>0.32</v>
      </c>
      <c r="N2435">
        <f>IF(E2435="",Data_Validation!$B$1,E2435)</f>
        <v>76.31</v>
      </c>
      <c r="O2435">
        <f>IF(J2435="",Data_Validation!$B$2,J2435)</f>
        <v>90.1</v>
      </c>
      <c r="P2435">
        <f t="shared" si="342"/>
        <v>2</v>
      </c>
      <c r="Q2435" s="2">
        <f>CustomerData[[#This Row],[avg_order_value_clean]]*CustomerData[[#This Row],[total_orders]]</f>
        <v>686.79</v>
      </c>
      <c r="R2435" s="2" t="str">
        <f t="shared" ref="R2435:R2498" si="350">IF(G2435&lt;=30,"Active",IF(G2435&lt;=90,"At Risk","Inactive"))</f>
        <v>At Risk</v>
      </c>
      <c r="S2435" s="2" t="str">
        <f t="shared" si="343"/>
        <v>Medium Risk</v>
      </c>
      <c r="T2435" s="2" t="str">
        <f t="shared" si="344"/>
        <v>35-44</v>
      </c>
      <c r="U2435" s="1">
        <f t="shared" ca="1" si="345"/>
        <v>1409</v>
      </c>
      <c r="V2435" s="2" t="str">
        <f t="shared" si="346"/>
        <v>High Loyalty</v>
      </c>
      <c r="W2435" s="2" t="str">
        <f t="shared" si="347"/>
        <v>Legitimate</v>
      </c>
      <c r="X2435" s="2" t="str">
        <f>IF(Q2435&lt;Data_Validation!$B$8,"Low Value",IF(Q2435&lt;Data_Validation!$B$9,"Medium Value","High Value"))</f>
        <v>Low Value</v>
      </c>
      <c r="Y2435" s="2" t="str">
        <f t="shared" si="348"/>
        <v>Stable</v>
      </c>
      <c r="Z2435" s="2" t="str">
        <f t="shared" si="349"/>
        <v>Check Data</v>
      </c>
    </row>
    <row r="2436" spans="1:26" x14ac:dyDescent="0.3">
      <c r="A2436" t="s">
        <v>2142</v>
      </c>
      <c r="B2436">
        <v>51</v>
      </c>
      <c r="C2436" t="s">
        <v>21</v>
      </c>
      <c r="D2436" t="s">
        <v>52</v>
      </c>
      <c r="E2436">
        <v>122.12</v>
      </c>
      <c r="F2436">
        <v>9</v>
      </c>
      <c r="G2436">
        <v>160</v>
      </c>
      <c r="H2436">
        <v>0</v>
      </c>
      <c r="I2436" t="s">
        <v>40</v>
      </c>
      <c r="J2436">
        <v>33.5</v>
      </c>
      <c r="K2436" s="1">
        <v>45087</v>
      </c>
      <c r="L2436">
        <v>74</v>
      </c>
      <c r="M2436">
        <v>0.17</v>
      </c>
      <c r="N2436">
        <f>IF(E2436="",Data_Validation!$B$1,E2436)</f>
        <v>122.12</v>
      </c>
      <c r="O2436">
        <f>IF(J2436="",Data_Validation!$B$2,J2436)</f>
        <v>33.5</v>
      </c>
      <c r="P2436">
        <f t="shared" si="342"/>
        <v>1</v>
      </c>
      <c r="Q2436" s="2">
        <f>CustomerData[[#This Row],[avg_order_value_clean]]*CustomerData[[#This Row],[total_orders]]</f>
        <v>1099.08</v>
      </c>
      <c r="R2436" s="2" t="str">
        <f t="shared" si="350"/>
        <v>Inactive</v>
      </c>
      <c r="S2436" s="2" t="str">
        <f t="shared" si="343"/>
        <v>Low Risk</v>
      </c>
      <c r="T2436" s="2" t="str">
        <f t="shared" si="344"/>
        <v>45-54</v>
      </c>
      <c r="U2436" s="1">
        <f t="shared" ca="1" si="345"/>
        <v>1174</v>
      </c>
      <c r="V2436" s="2" t="str">
        <f t="shared" si="346"/>
        <v>High Loyalty</v>
      </c>
      <c r="W2436" s="2" t="str">
        <f t="shared" si="347"/>
        <v>Legitimate</v>
      </c>
      <c r="X2436" s="2" t="str">
        <f>IF(Q2436&lt;Data_Validation!$B$8,"Low Value",IF(Q2436&lt;Data_Validation!$B$9,"Medium Value","High Value"))</f>
        <v>Low Value</v>
      </c>
      <c r="Y2436" s="2" t="str">
        <f t="shared" si="348"/>
        <v>Stable</v>
      </c>
      <c r="Z2436" s="2" t="str">
        <f t="shared" si="349"/>
        <v>Check Data</v>
      </c>
    </row>
    <row r="2437" spans="1:26" x14ac:dyDescent="0.3">
      <c r="A2437" t="s">
        <v>273</v>
      </c>
      <c r="B2437">
        <v>54</v>
      </c>
      <c r="C2437" t="s">
        <v>25</v>
      </c>
      <c r="D2437" t="s">
        <v>22</v>
      </c>
      <c r="E2437">
        <v>134.47999999999999</v>
      </c>
      <c r="F2437">
        <v>11</v>
      </c>
      <c r="G2437">
        <v>173</v>
      </c>
      <c r="H2437">
        <v>0</v>
      </c>
      <c r="I2437" t="s">
        <v>40</v>
      </c>
      <c r="J2437">
        <v>19.399999999999999</v>
      </c>
      <c r="K2437" s="1">
        <v>44816</v>
      </c>
      <c r="L2437">
        <v>71</v>
      </c>
      <c r="M2437">
        <v>0.04</v>
      </c>
      <c r="N2437">
        <f>IF(E2437="",Data_Validation!$B$1,E2437)</f>
        <v>134.47999999999999</v>
      </c>
      <c r="O2437">
        <f>IF(J2437="",Data_Validation!$B$2,J2437)</f>
        <v>19.399999999999999</v>
      </c>
      <c r="P2437">
        <f t="shared" si="342"/>
        <v>3</v>
      </c>
      <c r="Q2437" s="2">
        <f>CustomerData[[#This Row],[avg_order_value_clean]]*CustomerData[[#This Row],[total_orders]]</f>
        <v>1479.28</v>
      </c>
      <c r="R2437" s="2" t="str">
        <f t="shared" si="350"/>
        <v>Inactive</v>
      </c>
      <c r="S2437" s="2" t="str">
        <f t="shared" si="343"/>
        <v>Low Risk</v>
      </c>
      <c r="T2437" s="2" t="str">
        <f t="shared" si="344"/>
        <v>45-54</v>
      </c>
      <c r="U2437" s="1">
        <f t="shared" ca="1" si="345"/>
        <v>1445</v>
      </c>
      <c r="V2437" s="2" t="str">
        <f t="shared" si="346"/>
        <v>High Loyalty</v>
      </c>
      <c r="W2437" s="2" t="str">
        <f t="shared" si="347"/>
        <v>Legitimate</v>
      </c>
      <c r="X2437" s="2" t="str">
        <f>IF(Q2437&lt;Data_Validation!$B$8,"Low Value",IF(Q2437&lt;Data_Validation!$B$9,"Medium Value","High Value"))</f>
        <v>Low Value</v>
      </c>
      <c r="Y2437" s="2" t="str">
        <f t="shared" si="348"/>
        <v>Stable</v>
      </c>
      <c r="Z2437" s="2" t="str">
        <f t="shared" si="349"/>
        <v>Check Data</v>
      </c>
    </row>
    <row r="2438" spans="1:26" x14ac:dyDescent="0.3">
      <c r="A2438" t="s">
        <v>1315</v>
      </c>
      <c r="B2438">
        <v>47</v>
      </c>
      <c r="C2438" t="s">
        <v>14</v>
      </c>
      <c r="D2438" t="s">
        <v>18</v>
      </c>
      <c r="E2438">
        <v>261.43</v>
      </c>
      <c r="F2438">
        <v>14</v>
      </c>
      <c r="G2438">
        <v>37</v>
      </c>
      <c r="H2438">
        <v>0</v>
      </c>
      <c r="I2438" t="s">
        <v>16</v>
      </c>
      <c r="J2438">
        <v>54</v>
      </c>
      <c r="K2438" s="1">
        <v>45046</v>
      </c>
      <c r="L2438">
        <v>98</v>
      </c>
      <c r="M2438">
        <v>0.01</v>
      </c>
      <c r="N2438">
        <f>IF(E2438="",Data_Validation!$B$1,E2438)</f>
        <v>261.43</v>
      </c>
      <c r="O2438">
        <f>IF(J2438="",Data_Validation!$B$2,J2438)</f>
        <v>54</v>
      </c>
      <c r="P2438">
        <f t="shared" si="342"/>
        <v>2</v>
      </c>
      <c r="Q2438" s="2">
        <f>CustomerData[[#This Row],[avg_order_value_clean]]*CustomerData[[#This Row],[total_orders]]</f>
        <v>3660.02</v>
      </c>
      <c r="R2438" s="2" t="str">
        <f t="shared" si="350"/>
        <v>At Risk</v>
      </c>
      <c r="S2438" s="2" t="str">
        <f t="shared" si="343"/>
        <v>Low Risk</v>
      </c>
      <c r="T2438" s="2" t="str">
        <f t="shared" si="344"/>
        <v>45-54</v>
      </c>
      <c r="U2438" s="1">
        <f t="shared" ca="1" si="345"/>
        <v>1215</v>
      </c>
      <c r="V2438" s="2" t="str">
        <f t="shared" si="346"/>
        <v>High Loyalty</v>
      </c>
      <c r="W2438" s="2" t="str">
        <f t="shared" si="347"/>
        <v>Legitimate</v>
      </c>
      <c r="X2438" s="2" t="str">
        <f>IF(Q2438&lt;Data_Validation!$B$8,"Low Value",IF(Q2438&lt;Data_Validation!$B$9,"Medium Value","High Value"))</f>
        <v>High Value</v>
      </c>
      <c r="Y2438" s="2" t="str">
        <f t="shared" si="348"/>
        <v>High Value - Maintain</v>
      </c>
      <c r="Z2438" s="2" t="str">
        <f t="shared" si="349"/>
        <v>Check Data</v>
      </c>
    </row>
    <row r="2439" spans="1:26" x14ac:dyDescent="0.3">
      <c r="A2439" t="s">
        <v>626</v>
      </c>
      <c r="B2439">
        <v>24</v>
      </c>
      <c r="C2439" t="s">
        <v>21</v>
      </c>
      <c r="D2439" t="s">
        <v>22</v>
      </c>
      <c r="E2439">
        <v>71.69</v>
      </c>
      <c r="F2439">
        <v>9</v>
      </c>
      <c r="G2439">
        <v>335</v>
      </c>
      <c r="H2439">
        <v>0</v>
      </c>
      <c r="I2439" t="s">
        <v>29</v>
      </c>
      <c r="J2439">
        <v>38.6</v>
      </c>
      <c r="K2439" s="1">
        <v>44554</v>
      </c>
      <c r="L2439">
        <v>4</v>
      </c>
      <c r="M2439">
        <v>0.13</v>
      </c>
      <c r="N2439">
        <f>IF(E2439="",Data_Validation!$B$1,E2439)</f>
        <v>71.69</v>
      </c>
      <c r="O2439">
        <f>IF(J2439="",Data_Validation!$B$2,J2439)</f>
        <v>38.6</v>
      </c>
      <c r="P2439">
        <f t="shared" si="342"/>
        <v>3</v>
      </c>
      <c r="Q2439" s="2">
        <f>CustomerData[[#This Row],[avg_order_value_clean]]*CustomerData[[#This Row],[total_orders]]</f>
        <v>645.21</v>
      </c>
      <c r="R2439" s="2" t="str">
        <f t="shared" si="350"/>
        <v>Inactive</v>
      </c>
      <c r="S2439" s="2" t="str">
        <f t="shared" si="343"/>
        <v>Low Risk</v>
      </c>
      <c r="T2439" s="2" t="str">
        <f t="shared" si="344"/>
        <v>Under 25</v>
      </c>
      <c r="U2439" s="1">
        <f t="shared" ca="1" si="345"/>
        <v>1707</v>
      </c>
      <c r="V2439" s="2" t="str">
        <f t="shared" si="346"/>
        <v>Low Loyalty</v>
      </c>
      <c r="W2439" s="2" t="str">
        <f t="shared" si="347"/>
        <v>Legitimate</v>
      </c>
      <c r="X2439" s="2" t="str">
        <f>IF(Q2439&lt;Data_Validation!$B$8,"Low Value",IF(Q2439&lt;Data_Validation!$B$9,"Medium Value","High Value"))</f>
        <v>Low Value</v>
      </c>
      <c r="Y2439" s="2" t="str">
        <f t="shared" si="348"/>
        <v>Stable</v>
      </c>
      <c r="Z2439" s="2" t="str">
        <f t="shared" si="349"/>
        <v>Check Data</v>
      </c>
    </row>
    <row r="2440" spans="1:26" x14ac:dyDescent="0.3">
      <c r="A2440" t="s">
        <v>2143</v>
      </c>
      <c r="B2440">
        <v>23</v>
      </c>
      <c r="C2440" t="s">
        <v>21</v>
      </c>
      <c r="D2440" t="s">
        <v>22</v>
      </c>
      <c r="E2440">
        <v>77.58</v>
      </c>
      <c r="F2440">
        <v>12</v>
      </c>
      <c r="G2440">
        <v>25</v>
      </c>
      <c r="H2440">
        <v>0</v>
      </c>
      <c r="I2440" t="s">
        <v>23</v>
      </c>
      <c r="J2440">
        <v>64.8</v>
      </c>
      <c r="K2440" s="1">
        <v>44290</v>
      </c>
      <c r="L2440">
        <v>63</v>
      </c>
      <c r="M2440">
        <v>7.0000000000000007E-2</v>
      </c>
      <c r="N2440">
        <f>IF(E2440="",Data_Validation!$B$1,E2440)</f>
        <v>77.58</v>
      </c>
      <c r="O2440">
        <f>IF(J2440="",Data_Validation!$B$2,J2440)</f>
        <v>64.8</v>
      </c>
      <c r="P2440">
        <f t="shared" si="342"/>
        <v>1</v>
      </c>
      <c r="Q2440" s="2">
        <f>CustomerData[[#This Row],[avg_order_value_clean]]*CustomerData[[#This Row],[total_orders]]</f>
        <v>930.96</v>
      </c>
      <c r="R2440" s="2" t="str">
        <f t="shared" si="350"/>
        <v>Active</v>
      </c>
      <c r="S2440" s="2" t="str">
        <f t="shared" si="343"/>
        <v>Low Risk</v>
      </c>
      <c r="T2440" s="2" t="str">
        <f t="shared" si="344"/>
        <v>Under 25</v>
      </c>
      <c r="U2440" s="1">
        <f t="shared" ca="1" si="345"/>
        <v>1971</v>
      </c>
      <c r="V2440" s="2" t="str">
        <f t="shared" si="346"/>
        <v>Medium Loyalty</v>
      </c>
      <c r="W2440" s="2" t="str">
        <f t="shared" si="347"/>
        <v>Legitimate</v>
      </c>
      <c r="X2440" s="2" t="str">
        <f>IF(Q2440&lt;Data_Validation!$B$8,"Low Value",IF(Q2440&lt;Data_Validation!$B$9,"Medium Value","High Value"))</f>
        <v>Low Value</v>
      </c>
      <c r="Y2440" s="2" t="str">
        <f t="shared" si="348"/>
        <v>Stable</v>
      </c>
      <c r="Z2440" s="2" t="str">
        <f t="shared" si="349"/>
        <v>Check Data</v>
      </c>
    </row>
    <row r="2441" spans="1:26" x14ac:dyDescent="0.3">
      <c r="A2441" t="s">
        <v>1661</v>
      </c>
      <c r="B2441">
        <v>71</v>
      </c>
      <c r="C2441" t="s">
        <v>21</v>
      </c>
      <c r="D2441" t="s">
        <v>50</v>
      </c>
      <c r="E2441">
        <v>23.74</v>
      </c>
      <c r="F2441">
        <v>9</v>
      </c>
      <c r="G2441">
        <v>253</v>
      </c>
      <c r="H2441">
        <v>0</v>
      </c>
      <c r="I2441" t="s">
        <v>29</v>
      </c>
      <c r="J2441">
        <v>91.6</v>
      </c>
      <c r="K2441" s="1">
        <v>45343</v>
      </c>
      <c r="L2441">
        <v>22</v>
      </c>
      <c r="M2441">
        <v>0.11</v>
      </c>
      <c r="N2441">
        <f>IF(E2441="",Data_Validation!$B$1,E2441)</f>
        <v>23.74</v>
      </c>
      <c r="O2441">
        <f>IF(J2441="",Data_Validation!$B$2,J2441)</f>
        <v>91.6</v>
      </c>
      <c r="P2441">
        <f t="shared" si="342"/>
        <v>2</v>
      </c>
      <c r="Q2441" s="2">
        <f>CustomerData[[#This Row],[avg_order_value_clean]]*CustomerData[[#This Row],[total_orders]]</f>
        <v>213.66</v>
      </c>
      <c r="R2441" s="2" t="str">
        <f t="shared" si="350"/>
        <v>Inactive</v>
      </c>
      <c r="S2441" s="2" t="str">
        <f t="shared" si="343"/>
        <v>Low Risk</v>
      </c>
      <c r="T2441" s="2" t="str">
        <f t="shared" si="344"/>
        <v>55+</v>
      </c>
      <c r="U2441" s="1">
        <f t="shared" ca="1" si="345"/>
        <v>918</v>
      </c>
      <c r="V2441" s="2" t="str">
        <f t="shared" si="346"/>
        <v>Low Loyalty</v>
      </c>
      <c r="W2441" s="2" t="str">
        <f t="shared" si="347"/>
        <v>Legitimate</v>
      </c>
      <c r="X2441" s="2" t="str">
        <f>IF(Q2441&lt;Data_Validation!$B$8,"Low Value",IF(Q2441&lt;Data_Validation!$B$9,"Medium Value","High Value"))</f>
        <v>Low Value</v>
      </c>
      <c r="Y2441" s="2" t="str">
        <f t="shared" si="348"/>
        <v>Stable</v>
      </c>
      <c r="Z2441" s="2" t="str">
        <f t="shared" si="349"/>
        <v>Check Data</v>
      </c>
    </row>
    <row r="2442" spans="1:26" x14ac:dyDescent="0.3">
      <c r="A2442" t="s">
        <v>2082</v>
      </c>
      <c r="B2442">
        <v>72</v>
      </c>
      <c r="C2442" t="s">
        <v>14</v>
      </c>
      <c r="D2442" t="s">
        <v>44</v>
      </c>
      <c r="F2442">
        <v>13</v>
      </c>
      <c r="G2442">
        <v>298</v>
      </c>
      <c r="H2442">
        <v>0</v>
      </c>
      <c r="I2442" t="s">
        <v>29</v>
      </c>
      <c r="J2442">
        <v>94.1</v>
      </c>
      <c r="K2442" s="1">
        <v>45591</v>
      </c>
      <c r="L2442">
        <v>57</v>
      </c>
      <c r="M2442">
        <v>7.0000000000000007E-2</v>
      </c>
      <c r="N2442">
        <f>IF(E2442="",Data_Validation!$B$1,E2442)</f>
        <v>250</v>
      </c>
      <c r="O2442">
        <f>IF(J2442="",Data_Validation!$B$2,J2442)</f>
        <v>94.1</v>
      </c>
      <c r="P2442">
        <f t="shared" si="342"/>
        <v>2</v>
      </c>
      <c r="Q2442" s="2">
        <f>CustomerData[[#This Row],[avg_order_value_clean]]*CustomerData[[#This Row],[total_orders]]</f>
        <v>3250</v>
      </c>
      <c r="R2442" s="2" t="str">
        <f t="shared" si="350"/>
        <v>Inactive</v>
      </c>
      <c r="S2442" s="2" t="str">
        <f t="shared" si="343"/>
        <v>Low Risk</v>
      </c>
      <c r="T2442" s="2" t="str">
        <f t="shared" si="344"/>
        <v>55+</v>
      </c>
      <c r="U2442" s="1">
        <f t="shared" ca="1" si="345"/>
        <v>670</v>
      </c>
      <c r="V2442" s="2" t="str">
        <f t="shared" si="346"/>
        <v>Medium Loyalty</v>
      </c>
      <c r="W2442" s="2" t="str">
        <f t="shared" si="347"/>
        <v>Legitimate</v>
      </c>
      <c r="X2442" s="2" t="str">
        <f>IF(Q2442&lt;Data_Validation!$B$8,"Low Value",IF(Q2442&lt;Data_Validation!$B$9,"Medium Value","High Value"))</f>
        <v>High Value</v>
      </c>
      <c r="Y2442" s="2" t="str">
        <f t="shared" si="348"/>
        <v>High Value - Maintain</v>
      </c>
      <c r="Z2442" s="2" t="str">
        <f t="shared" si="349"/>
        <v>Check Data</v>
      </c>
    </row>
    <row r="2443" spans="1:26" x14ac:dyDescent="0.3">
      <c r="A2443" t="s">
        <v>2144</v>
      </c>
      <c r="B2443">
        <v>20</v>
      </c>
      <c r="C2443" t="s">
        <v>14</v>
      </c>
      <c r="D2443" t="s">
        <v>44</v>
      </c>
      <c r="E2443">
        <v>50.8</v>
      </c>
      <c r="F2443">
        <v>12</v>
      </c>
      <c r="G2443">
        <v>282</v>
      </c>
      <c r="H2443">
        <v>0</v>
      </c>
      <c r="I2443" t="s">
        <v>23</v>
      </c>
      <c r="J2443">
        <v>22.7</v>
      </c>
      <c r="K2443" s="1">
        <v>45546</v>
      </c>
      <c r="L2443">
        <v>93</v>
      </c>
      <c r="M2443">
        <v>0.36</v>
      </c>
      <c r="N2443">
        <f>IF(E2443="",Data_Validation!$B$1,E2443)</f>
        <v>50.8</v>
      </c>
      <c r="O2443">
        <f>IF(J2443="",Data_Validation!$B$2,J2443)</f>
        <v>22.7</v>
      </c>
      <c r="P2443">
        <f t="shared" si="342"/>
        <v>1</v>
      </c>
      <c r="Q2443" s="2">
        <f>CustomerData[[#This Row],[avg_order_value_clean]]*CustomerData[[#This Row],[total_orders]]</f>
        <v>609.59999999999991</v>
      </c>
      <c r="R2443" s="2" t="str">
        <f t="shared" si="350"/>
        <v>Inactive</v>
      </c>
      <c r="S2443" s="2" t="str">
        <f t="shared" si="343"/>
        <v>Medium Risk</v>
      </c>
      <c r="T2443" s="2" t="str">
        <f t="shared" si="344"/>
        <v>Under 25</v>
      </c>
      <c r="U2443" s="1">
        <f t="shared" ca="1" si="345"/>
        <v>715</v>
      </c>
      <c r="V2443" s="2" t="str">
        <f t="shared" si="346"/>
        <v>High Loyalty</v>
      </c>
      <c r="W2443" s="2" t="str">
        <f t="shared" si="347"/>
        <v>Legitimate</v>
      </c>
      <c r="X2443" s="2" t="str">
        <f>IF(Q2443&lt;Data_Validation!$B$8,"Low Value",IF(Q2443&lt;Data_Validation!$B$9,"Medium Value","High Value"))</f>
        <v>Low Value</v>
      </c>
      <c r="Y2443" s="2" t="str">
        <f t="shared" si="348"/>
        <v>Stable</v>
      </c>
      <c r="Z2443" s="2" t="str">
        <f t="shared" si="349"/>
        <v>Check Data</v>
      </c>
    </row>
    <row r="2444" spans="1:26" x14ac:dyDescent="0.3">
      <c r="A2444" t="s">
        <v>1078</v>
      </c>
      <c r="B2444">
        <v>30</v>
      </c>
      <c r="C2444" t="s">
        <v>21</v>
      </c>
      <c r="D2444" t="s">
        <v>15</v>
      </c>
      <c r="E2444">
        <v>74.13</v>
      </c>
      <c r="F2444">
        <v>5</v>
      </c>
      <c r="G2444">
        <v>246</v>
      </c>
      <c r="H2444">
        <v>0</v>
      </c>
      <c r="I2444" t="s">
        <v>29</v>
      </c>
      <c r="J2444">
        <v>16.2</v>
      </c>
      <c r="K2444" s="1">
        <v>45305</v>
      </c>
      <c r="L2444">
        <v>54</v>
      </c>
      <c r="M2444">
        <v>0.1</v>
      </c>
      <c r="N2444">
        <f>IF(E2444="",Data_Validation!$B$1,E2444)</f>
        <v>74.13</v>
      </c>
      <c r="O2444">
        <f>IF(J2444="",Data_Validation!$B$2,J2444)</f>
        <v>16.2</v>
      </c>
      <c r="P2444">
        <f t="shared" si="342"/>
        <v>2</v>
      </c>
      <c r="Q2444" s="2">
        <f>CustomerData[[#This Row],[avg_order_value_clean]]*CustomerData[[#This Row],[total_orders]]</f>
        <v>370.65</v>
      </c>
      <c r="R2444" s="2" t="str">
        <f t="shared" si="350"/>
        <v>Inactive</v>
      </c>
      <c r="S2444" s="2" t="str">
        <f t="shared" si="343"/>
        <v>Low Risk</v>
      </c>
      <c r="T2444" s="2" t="str">
        <f t="shared" si="344"/>
        <v>25-34</v>
      </c>
      <c r="U2444" s="1">
        <f t="shared" ca="1" si="345"/>
        <v>956</v>
      </c>
      <c r="V2444" s="2" t="str">
        <f t="shared" si="346"/>
        <v>Medium Loyalty</v>
      </c>
      <c r="W2444" s="2" t="str">
        <f t="shared" si="347"/>
        <v>Legitimate</v>
      </c>
      <c r="X2444" s="2" t="str">
        <f>IF(Q2444&lt;Data_Validation!$B$8,"Low Value",IF(Q2444&lt;Data_Validation!$B$9,"Medium Value","High Value"))</f>
        <v>Low Value</v>
      </c>
      <c r="Y2444" s="2" t="str">
        <f t="shared" si="348"/>
        <v>Stable</v>
      </c>
      <c r="Z2444" s="2" t="str">
        <f t="shared" si="349"/>
        <v>Check Data</v>
      </c>
    </row>
    <row r="2445" spans="1:26" x14ac:dyDescent="0.3">
      <c r="A2445" t="s">
        <v>2145</v>
      </c>
      <c r="B2445">
        <v>20</v>
      </c>
      <c r="C2445" t="s">
        <v>14</v>
      </c>
      <c r="D2445" t="s">
        <v>52</v>
      </c>
      <c r="E2445">
        <v>266.3</v>
      </c>
      <c r="F2445">
        <v>7</v>
      </c>
      <c r="G2445">
        <v>10</v>
      </c>
      <c r="H2445">
        <v>0</v>
      </c>
      <c r="I2445" t="s">
        <v>16</v>
      </c>
      <c r="J2445">
        <v>94</v>
      </c>
      <c r="K2445" s="1">
        <v>45784</v>
      </c>
      <c r="L2445">
        <v>4</v>
      </c>
      <c r="M2445">
        <v>0.48</v>
      </c>
      <c r="N2445">
        <f>IF(E2445="",Data_Validation!$B$1,E2445)</f>
        <v>266.3</v>
      </c>
      <c r="O2445">
        <f>IF(J2445="",Data_Validation!$B$2,J2445)</f>
        <v>94</v>
      </c>
      <c r="P2445">
        <f t="shared" si="342"/>
        <v>1</v>
      </c>
      <c r="Q2445" s="2">
        <f>CustomerData[[#This Row],[avg_order_value_clean]]*CustomerData[[#This Row],[total_orders]]</f>
        <v>1864.1000000000001</v>
      </c>
      <c r="R2445" s="2" t="str">
        <f t="shared" si="350"/>
        <v>Active</v>
      </c>
      <c r="S2445" s="2" t="str">
        <f t="shared" si="343"/>
        <v>Medium Risk</v>
      </c>
      <c r="T2445" s="2" t="str">
        <f t="shared" si="344"/>
        <v>Under 25</v>
      </c>
      <c r="U2445" s="1">
        <f t="shared" ca="1" si="345"/>
        <v>477</v>
      </c>
      <c r="V2445" s="2" t="str">
        <f t="shared" si="346"/>
        <v>Low Loyalty</v>
      </c>
      <c r="W2445" s="2" t="str">
        <f t="shared" si="347"/>
        <v>Legitimate</v>
      </c>
      <c r="X2445" s="2" t="str">
        <f>IF(Q2445&lt;Data_Validation!$B$8,"Low Value",IF(Q2445&lt;Data_Validation!$B$9,"Medium Value","High Value"))</f>
        <v>High Value</v>
      </c>
      <c r="Y2445" s="2" t="str">
        <f t="shared" si="348"/>
        <v>High Value - Maintain</v>
      </c>
      <c r="Z2445" s="2" t="str">
        <f t="shared" si="349"/>
        <v>Check Data</v>
      </c>
    </row>
    <row r="2446" spans="1:26" x14ac:dyDescent="0.3">
      <c r="A2446" t="s">
        <v>1772</v>
      </c>
      <c r="B2446">
        <v>43</v>
      </c>
      <c r="C2446" t="s">
        <v>21</v>
      </c>
      <c r="D2446" t="s">
        <v>18</v>
      </c>
      <c r="E2446">
        <v>56.83</v>
      </c>
      <c r="F2446">
        <v>8</v>
      </c>
      <c r="G2446">
        <v>237</v>
      </c>
      <c r="H2446">
        <v>0</v>
      </c>
      <c r="I2446" t="s">
        <v>19</v>
      </c>
      <c r="J2446">
        <v>81.2</v>
      </c>
      <c r="K2446" s="1">
        <v>45182</v>
      </c>
      <c r="L2446">
        <v>65</v>
      </c>
      <c r="M2446">
        <v>0.25</v>
      </c>
      <c r="N2446">
        <f>IF(E2446="",Data_Validation!$B$1,E2446)</f>
        <v>56.83</v>
      </c>
      <c r="O2446">
        <f>IF(J2446="",Data_Validation!$B$2,J2446)</f>
        <v>81.2</v>
      </c>
      <c r="P2446">
        <f t="shared" si="342"/>
        <v>2</v>
      </c>
      <c r="Q2446" s="2">
        <f>CustomerData[[#This Row],[avg_order_value_clean]]*CustomerData[[#This Row],[total_orders]]</f>
        <v>454.64</v>
      </c>
      <c r="R2446" s="2" t="str">
        <f t="shared" si="350"/>
        <v>Inactive</v>
      </c>
      <c r="S2446" s="2" t="str">
        <f t="shared" si="343"/>
        <v>Medium Risk</v>
      </c>
      <c r="T2446" s="2" t="str">
        <f t="shared" si="344"/>
        <v>35-44</v>
      </c>
      <c r="U2446" s="1">
        <f t="shared" ca="1" si="345"/>
        <v>1079</v>
      </c>
      <c r="V2446" s="2" t="str">
        <f t="shared" si="346"/>
        <v>Medium Loyalty</v>
      </c>
      <c r="W2446" s="2" t="str">
        <f t="shared" si="347"/>
        <v>Legitimate</v>
      </c>
      <c r="X2446" s="2" t="str">
        <f>IF(Q2446&lt;Data_Validation!$B$8,"Low Value",IF(Q2446&lt;Data_Validation!$B$9,"Medium Value","High Value"))</f>
        <v>Low Value</v>
      </c>
      <c r="Y2446" s="2" t="str">
        <f t="shared" si="348"/>
        <v>Stable</v>
      </c>
      <c r="Z2446" s="2" t="str">
        <f t="shared" si="349"/>
        <v>Check Data</v>
      </c>
    </row>
    <row r="2447" spans="1:26" x14ac:dyDescent="0.3">
      <c r="A2447" t="s">
        <v>2146</v>
      </c>
      <c r="B2447">
        <v>74</v>
      </c>
      <c r="C2447" t="s">
        <v>21</v>
      </c>
      <c r="D2447" t="s">
        <v>18</v>
      </c>
      <c r="E2447">
        <v>149.9</v>
      </c>
      <c r="F2447">
        <v>5</v>
      </c>
      <c r="G2447">
        <v>106</v>
      </c>
      <c r="H2447">
        <v>0</v>
      </c>
      <c r="I2447" t="s">
        <v>29</v>
      </c>
      <c r="J2447">
        <v>26.2</v>
      </c>
      <c r="K2447" s="1">
        <v>44686</v>
      </c>
      <c r="L2447">
        <v>48</v>
      </c>
      <c r="M2447">
        <v>0.31</v>
      </c>
      <c r="N2447">
        <f>IF(E2447="",Data_Validation!$B$1,E2447)</f>
        <v>149.9</v>
      </c>
      <c r="O2447">
        <f>IF(J2447="",Data_Validation!$B$2,J2447)</f>
        <v>26.2</v>
      </c>
      <c r="P2447">
        <f t="shared" si="342"/>
        <v>1</v>
      </c>
      <c r="Q2447" s="2">
        <f>CustomerData[[#This Row],[avg_order_value_clean]]*CustomerData[[#This Row],[total_orders]]</f>
        <v>749.5</v>
      </c>
      <c r="R2447" s="2" t="str">
        <f t="shared" si="350"/>
        <v>Inactive</v>
      </c>
      <c r="S2447" s="2" t="str">
        <f t="shared" si="343"/>
        <v>Medium Risk</v>
      </c>
      <c r="T2447" s="2" t="str">
        <f t="shared" si="344"/>
        <v>55+</v>
      </c>
      <c r="U2447" s="1">
        <f t="shared" ca="1" si="345"/>
        <v>1575</v>
      </c>
      <c r="V2447" s="2" t="str">
        <f t="shared" si="346"/>
        <v>Medium Loyalty</v>
      </c>
      <c r="W2447" s="2" t="str">
        <f t="shared" si="347"/>
        <v>Legitimate</v>
      </c>
      <c r="X2447" s="2" t="str">
        <f>IF(Q2447&lt;Data_Validation!$B$8,"Low Value",IF(Q2447&lt;Data_Validation!$B$9,"Medium Value","High Value"))</f>
        <v>Low Value</v>
      </c>
      <c r="Y2447" s="2" t="str">
        <f t="shared" si="348"/>
        <v>Stable</v>
      </c>
      <c r="Z2447" s="2" t="str">
        <f t="shared" si="349"/>
        <v>Check Data</v>
      </c>
    </row>
    <row r="2448" spans="1:26" x14ac:dyDescent="0.3">
      <c r="A2448" t="s">
        <v>1619</v>
      </c>
      <c r="B2448">
        <v>79</v>
      </c>
      <c r="C2448" t="s">
        <v>21</v>
      </c>
      <c r="D2448" t="s">
        <v>26</v>
      </c>
      <c r="E2448">
        <v>53.67</v>
      </c>
      <c r="F2448">
        <v>7</v>
      </c>
      <c r="G2448">
        <v>333</v>
      </c>
      <c r="H2448">
        <v>0</v>
      </c>
      <c r="I2448" t="s">
        <v>19</v>
      </c>
      <c r="J2448">
        <v>80.5</v>
      </c>
      <c r="K2448" s="1">
        <v>44044</v>
      </c>
      <c r="L2448">
        <v>23</v>
      </c>
      <c r="M2448">
        <v>0.31</v>
      </c>
      <c r="N2448">
        <f>IF(E2448="",Data_Validation!$B$1,E2448)</f>
        <v>53.67</v>
      </c>
      <c r="O2448">
        <f>IF(J2448="",Data_Validation!$B$2,J2448)</f>
        <v>80.5</v>
      </c>
      <c r="P2448">
        <f t="shared" si="342"/>
        <v>3</v>
      </c>
      <c r="Q2448" s="2">
        <f>CustomerData[[#This Row],[avg_order_value_clean]]*CustomerData[[#This Row],[total_orders]]</f>
        <v>375.69</v>
      </c>
      <c r="R2448" s="2" t="str">
        <f t="shared" si="350"/>
        <v>Inactive</v>
      </c>
      <c r="S2448" s="2" t="str">
        <f t="shared" si="343"/>
        <v>Medium Risk</v>
      </c>
      <c r="T2448" s="2" t="str">
        <f t="shared" si="344"/>
        <v>55+</v>
      </c>
      <c r="U2448" s="1">
        <f t="shared" ca="1" si="345"/>
        <v>2217</v>
      </c>
      <c r="V2448" s="2" t="str">
        <f t="shared" si="346"/>
        <v>Low Loyalty</v>
      </c>
      <c r="W2448" s="2" t="str">
        <f t="shared" si="347"/>
        <v>Legitimate</v>
      </c>
      <c r="X2448" s="2" t="str">
        <f>IF(Q2448&lt;Data_Validation!$B$8,"Low Value",IF(Q2448&lt;Data_Validation!$B$9,"Medium Value","High Value"))</f>
        <v>Low Value</v>
      </c>
      <c r="Y2448" s="2" t="str">
        <f t="shared" si="348"/>
        <v>Stable</v>
      </c>
      <c r="Z2448" s="2" t="str">
        <f t="shared" si="349"/>
        <v>Check Data</v>
      </c>
    </row>
    <row r="2449" spans="1:26" x14ac:dyDescent="0.3">
      <c r="A2449" t="s">
        <v>841</v>
      </c>
      <c r="B2449">
        <v>41</v>
      </c>
      <c r="C2449" t="s">
        <v>14</v>
      </c>
      <c r="D2449" t="s">
        <v>22</v>
      </c>
      <c r="E2449">
        <v>184.78</v>
      </c>
      <c r="F2449">
        <v>7</v>
      </c>
      <c r="G2449">
        <v>312</v>
      </c>
      <c r="H2449">
        <v>0</v>
      </c>
      <c r="I2449" t="s">
        <v>16</v>
      </c>
      <c r="J2449">
        <v>74.099999999999994</v>
      </c>
      <c r="K2449" s="1">
        <v>45158</v>
      </c>
      <c r="L2449">
        <v>23</v>
      </c>
      <c r="M2449">
        <v>0.11</v>
      </c>
      <c r="N2449">
        <f>IF(E2449="",Data_Validation!$B$1,E2449)</f>
        <v>184.78</v>
      </c>
      <c r="O2449">
        <f>IF(J2449="",Data_Validation!$B$2,J2449)</f>
        <v>74.099999999999994</v>
      </c>
      <c r="P2449">
        <f t="shared" si="342"/>
        <v>2</v>
      </c>
      <c r="Q2449" s="2">
        <f>CustomerData[[#This Row],[avg_order_value_clean]]*CustomerData[[#This Row],[total_orders]]</f>
        <v>1293.46</v>
      </c>
      <c r="R2449" s="2" t="str">
        <f t="shared" si="350"/>
        <v>Inactive</v>
      </c>
      <c r="S2449" s="2" t="str">
        <f t="shared" si="343"/>
        <v>Low Risk</v>
      </c>
      <c r="T2449" s="2" t="str">
        <f t="shared" si="344"/>
        <v>35-44</v>
      </c>
      <c r="U2449" s="1">
        <f t="shared" ca="1" si="345"/>
        <v>1103</v>
      </c>
      <c r="V2449" s="2" t="str">
        <f t="shared" si="346"/>
        <v>Low Loyalty</v>
      </c>
      <c r="W2449" s="2" t="str">
        <f t="shared" si="347"/>
        <v>Legitimate</v>
      </c>
      <c r="X2449" s="2" t="str">
        <f>IF(Q2449&lt;Data_Validation!$B$8,"Low Value",IF(Q2449&lt;Data_Validation!$B$9,"Medium Value","High Value"))</f>
        <v>Low Value</v>
      </c>
      <c r="Y2449" s="2" t="str">
        <f t="shared" si="348"/>
        <v>Stable</v>
      </c>
      <c r="Z2449" s="2" t="str">
        <f t="shared" si="349"/>
        <v>Check Data</v>
      </c>
    </row>
    <row r="2450" spans="1:26" x14ac:dyDescent="0.3">
      <c r="A2450" t="s">
        <v>2137</v>
      </c>
      <c r="B2450">
        <v>70</v>
      </c>
      <c r="C2450" t="s">
        <v>21</v>
      </c>
      <c r="D2450" t="s">
        <v>18</v>
      </c>
      <c r="E2450">
        <v>167.26</v>
      </c>
      <c r="F2450">
        <v>11</v>
      </c>
      <c r="G2450">
        <v>0</v>
      </c>
      <c r="H2450">
        <v>0</v>
      </c>
      <c r="I2450" t="s">
        <v>16</v>
      </c>
      <c r="J2450">
        <v>25.4</v>
      </c>
      <c r="K2450" s="1">
        <v>44583</v>
      </c>
      <c r="L2450">
        <v>6</v>
      </c>
      <c r="M2450">
        <v>0.69</v>
      </c>
      <c r="N2450">
        <f>IF(E2450="",Data_Validation!$B$1,E2450)</f>
        <v>167.26</v>
      </c>
      <c r="O2450">
        <f>IF(J2450="",Data_Validation!$B$2,J2450)</f>
        <v>25.4</v>
      </c>
      <c r="P2450">
        <f t="shared" si="342"/>
        <v>2</v>
      </c>
      <c r="Q2450" s="2">
        <f>CustomerData[[#This Row],[avg_order_value_clean]]*CustomerData[[#This Row],[total_orders]]</f>
        <v>1839.86</v>
      </c>
      <c r="R2450" s="2" t="str">
        <f t="shared" si="350"/>
        <v>Active</v>
      </c>
      <c r="S2450" s="2" t="str">
        <f t="shared" si="343"/>
        <v>High Risk</v>
      </c>
      <c r="T2450" s="2" t="str">
        <f t="shared" si="344"/>
        <v>55+</v>
      </c>
      <c r="U2450" s="1">
        <f t="shared" ca="1" si="345"/>
        <v>1678</v>
      </c>
      <c r="V2450" s="2" t="str">
        <f t="shared" si="346"/>
        <v>Low Loyalty</v>
      </c>
      <c r="W2450" s="2" t="str">
        <f t="shared" si="347"/>
        <v>Legitimate</v>
      </c>
      <c r="X2450" s="2" t="str">
        <f>IF(Q2450&lt;Data_Validation!$B$8,"Low Value",IF(Q2450&lt;Data_Validation!$B$9,"Medium Value","High Value"))</f>
        <v>High Value</v>
      </c>
      <c r="Y2450" s="2" t="str">
        <f t="shared" si="348"/>
        <v>Critical - Retain</v>
      </c>
      <c r="Z2450" s="2" t="str">
        <f t="shared" si="349"/>
        <v>Check Data</v>
      </c>
    </row>
    <row r="2451" spans="1:26" x14ac:dyDescent="0.3">
      <c r="A2451" t="s">
        <v>2147</v>
      </c>
      <c r="B2451">
        <v>23</v>
      </c>
      <c r="C2451" t="s">
        <v>21</v>
      </c>
      <c r="D2451" t="s">
        <v>37</v>
      </c>
      <c r="E2451">
        <v>44.85</v>
      </c>
      <c r="F2451">
        <v>9</v>
      </c>
      <c r="G2451">
        <v>10</v>
      </c>
      <c r="H2451">
        <v>0</v>
      </c>
      <c r="I2451" t="s">
        <v>29</v>
      </c>
      <c r="J2451">
        <v>90.6</v>
      </c>
      <c r="K2451" s="1">
        <v>45067</v>
      </c>
      <c r="L2451">
        <v>69</v>
      </c>
      <c r="M2451">
        <v>0.13</v>
      </c>
      <c r="N2451">
        <f>IF(E2451="",Data_Validation!$B$1,E2451)</f>
        <v>44.85</v>
      </c>
      <c r="O2451">
        <f>IF(J2451="",Data_Validation!$B$2,J2451)</f>
        <v>90.6</v>
      </c>
      <c r="P2451">
        <f t="shared" si="342"/>
        <v>1</v>
      </c>
      <c r="Q2451" s="2">
        <f>CustomerData[[#This Row],[avg_order_value_clean]]*CustomerData[[#This Row],[total_orders]]</f>
        <v>403.65000000000003</v>
      </c>
      <c r="R2451" s="2" t="str">
        <f t="shared" si="350"/>
        <v>Active</v>
      </c>
      <c r="S2451" s="2" t="str">
        <f t="shared" si="343"/>
        <v>Low Risk</v>
      </c>
      <c r="T2451" s="2" t="str">
        <f t="shared" si="344"/>
        <v>Under 25</v>
      </c>
      <c r="U2451" s="1">
        <f t="shared" ca="1" si="345"/>
        <v>1194</v>
      </c>
      <c r="V2451" s="2" t="str">
        <f t="shared" si="346"/>
        <v>Medium Loyalty</v>
      </c>
      <c r="W2451" s="2" t="str">
        <f t="shared" si="347"/>
        <v>Legitimate</v>
      </c>
      <c r="X2451" s="2" t="str">
        <f>IF(Q2451&lt;Data_Validation!$B$8,"Low Value",IF(Q2451&lt;Data_Validation!$B$9,"Medium Value","High Value"))</f>
        <v>Low Value</v>
      </c>
      <c r="Y2451" s="2" t="str">
        <f t="shared" si="348"/>
        <v>Stable</v>
      </c>
      <c r="Z2451" s="2" t="str">
        <f t="shared" si="349"/>
        <v>Check Data</v>
      </c>
    </row>
    <row r="2452" spans="1:26" x14ac:dyDescent="0.3">
      <c r="A2452" t="s">
        <v>2148</v>
      </c>
      <c r="B2452">
        <v>60</v>
      </c>
      <c r="C2452" t="s">
        <v>21</v>
      </c>
      <c r="D2452" t="s">
        <v>28</v>
      </c>
      <c r="E2452">
        <v>49.23</v>
      </c>
      <c r="F2452">
        <v>9</v>
      </c>
      <c r="G2452">
        <v>157</v>
      </c>
      <c r="H2452">
        <v>0</v>
      </c>
      <c r="I2452" t="s">
        <v>40</v>
      </c>
      <c r="J2452">
        <v>32.200000000000003</v>
      </c>
      <c r="K2452" s="1">
        <v>45001</v>
      </c>
      <c r="L2452">
        <v>64</v>
      </c>
      <c r="M2452">
        <v>0.17</v>
      </c>
      <c r="N2452">
        <f>IF(E2452="",Data_Validation!$B$1,E2452)</f>
        <v>49.23</v>
      </c>
      <c r="O2452">
        <f>IF(J2452="",Data_Validation!$B$2,J2452)</f>
        <v>32.200000000000003</v>
      </c>
      <c r="P2452">
        <f t="shared" si="342"/>
        <v>1</v>
      </c>
      <c r="Q2452" s="2">
        <f>CustomerData[[#This Row],[avg_order_value_clean]]*CustomerData[[#This Row],[total_orders]]</f>
        <v>443.07</v>
      </c>
      <c r="R2452" s="2" t="str">
        <f t="shared" si="350"/>
        <v>Inactive</v>
      </c>
      <c r="S2452" s="2" t="str">
        <f t="shared" si="343"/>
        <v>Low Risk</v>
      </c>
      <c r="T2452" s="2" t="str">
        <f t="shared" si="344"/>
        <v>55+</v>
      </c>
      <c r="U2452" s="1">
        <f t="shared" ca="1" si="345"/>
        <v>1260</v>
      </c>
      <c r="V2452" s="2" t="str">
        <f t="shared" si="346"/>
        <v>Medium Loyalty</v>
      </c>
      <c r="W2452" s="2" t="str">
        <f t="shared" si="347"/>
        <v>Legitimate</v>
      </c>
      <c r="X2452" s="2" t="str">
        <f>IF(Q2452&lt;Data_Validation!$B$8,"Low Value",IF(Q2452&lt;Data_Validation!$B$9,"Medium Value","High Value"))</f>
        <v>Low Value</v>
      </c>
      <c r="Y2452" s="2" t="str">
        <f t="shared" si="348"/>
        <v>Stable</v>
      </c>
      <c r="Z2452" s="2" t="str">
        <f t="shared" si="349"/>
        <v>Check Data</v>
      </c>
    </row>
    <row r="2453" spans="1:26" x14ac:dyDescent="0.3">
      <c r="A2453" t="s">
        <v>2149</v>
      </c>
      <c r="B2453">
        <v>77</v>
      </c>
      <c r="C2453" t="s">
        <v>21</v>
      </c>
      <c r="D2453" t="s">
        <v>22</v>
      </c>
      <c r="E2453">
        <v>247.32</v>
      </c>
      <c r="F2453">
        <v>8</v>
      </c>
      <c r="G2453">
        <v>87</v>
      </c>
      <c r="H2453">
        <v>0</v>
      </c>
      <c r="I2453" t="s">
        <v>29</v>
      </c>
      <c r="J2453">
        <v>48</v>
      </c>
      <c r="K2453" s="1">
        <v>45324</v>
      </c>
      <c r="L2453">
        <v>87</v>
      </c>
      <c r="M2453">
        <v>0.55000000000000004</v>
      </c>
      <c r="N2453">
        <f>IF(E2453="",Data_Validation!$B$1,E2453)</f>
        <v>247.32</v>
      </c>
      <c r="O2453">
        <f>IF(J2453="",Data_Validation!$B$2,J2453)</f>
        <v>48</v>
      </c>
      <c r="P2453">
        <f t="shared" si="342"/>
        <v>2</v>
      </c>
      <c r="Q2453" s="2">
        <f>CustomerData[[#This Row],[avg_order_value_clean]]*CustomerData[[#This Row],[total_orders]]</f>
        <v>1978.56</v>
      </c>
      <c r="R2453" s="2" t="str">
        <f t="shared" si="350"/>
        <v>At Risk</v>
      </c>
      <c r="S2453" s="2" t="str">
        <f t="shared" si="343"/>
        <v>High Risk</v>
      </c>
      <c r="T2453" s="2" t="str">
        <f t="shared" si="344"/>
        <v>55+</v>
      </c>
      <c r="U2453" s="1">
        <f t="shared" ca="1" si="345"/>
        <v>937</v>
      </c>
      <c r="V2453" s="2" t="str">
        <f t="shared" si="346"/>
        <v>High Loyalty</v>
      </c>
      <c r="W2453" s="2" t="str">
        <f t="shared" si="347"/>
        <v>Legitimate</v>
      </c>
      <c r="X2453" s="2" t="str">
        <f>IF(Q2453&lt;Data_Validation!$B$8,"Low Value",IF(Q2453&lt;Data_Validation!$B$9,"Medium Value","High Value"))</f>
        <v>High Value</v>
      </c>
      <c r="Y2453" s="2" t="str">
        <f t="shared" si="348"/>
        <v>Critical - Retain</v>
      </c>
      <c r="Z2453" s="2" t="str">
        <f t="shared" si="349"/>
        <v>Check Data</v>
      </c>
    </row>
    <row r="2454" spans="1:26" x14ac:dyDescent="0.3">
      <c r="A2454" t="s">
        <v>1413</v>
      </c>
      <c r="B2454">
        <v>75</v>
      </c>
      <c r="C2454" t="s">
        <v>14</v>
      </c>
      <c r="D2454" t="s">
        <v>50</v>
      </c>
      <c r="E2454">
        <v>73.98</v>
      </c>
      <c r="F2454">
        <v>6</v>
      </c>
      <c r="G2454">
        <v>241</v>
      </c>
      <c r="H2454">
        <v>0</v>
      </c>
      <c r="I2454" t="s">
        <v>19</v>
      </c>
      <c r="J2454">
        <v>60.9</v>
      </c>
      <c r="K2454" s="1">
        <v>44187</v>
      </c>
      <c r="L2454">
        <v>71</v>
      </c>
      <c r="M2454">
        <v>0.22</v>
      </c>
      <c r="N2454">
        <f>IF(E2454="",Data_Validation!$B$1,E2454)</f>
        <v>73.98</v>
      </c>
      <c r="O2454">
        <f>IF(J2454="",Data_Validation!$B$2,J2454)</f>
        <v>60.9</v>
      </c>
      <c r="P2454">
        <f t="shared" si="342"/>
        <v>2</v>
      </c>
      <c r="Q2454" s="2">
        <f>CustomerData[[#This Row],[avg_order_value_clean]]*CustomerData[[#This Row],[total_orders]]</f>
        <v>443.88</v>
      </c>
      <c r="R2454" s="2" t="str">
        <f t="shared" si="350"/>
        <v>Inactive</v>
      </c>
      <c r="S2454" s="2" t="str">
        <f t="shared" si="343"/>
        <v>Medium Risk</v>
      </c>
      <c r="T2454" s="2" t="str">
        <f t="shared" si="344"/>
        <v>55+</v>
      </c>
      <c r="U2454" s="1">
        <f t="shared" ca="1" si="345"/>
        <v>2074</v>
      </c>
      <c r="V2454" s="2" t="str">
        <f t="shared" si="346"/>
        <v>High Loyalty</v>
      </c>
      <c r="W2454" s="2" t="str">
        <f t="shared" si="347"/>
        <v>Legitimate</v>
      </c>
      <c r="X2454" s="2" t="str">
        <f>IF(Q2454&lt;Data_Validation!$B$8,"Low Value",IF(Q2454&lt;Data_Validation!$B$9,"Medium Value","High Value"))</f>
        <v>Low Value</v>
      </c>
      <c r="Y2454" s="2" t="str">
        <f t="shared" si="348"/>
        <v>Stable</v>
      </c>
      <c r="Z2454" s="2" t="str">
        <f t="shared" si="349"/>
        <v>Check Data</v>
      </c>
    </row>
    <row r="2455" spans="1:26" x14ac:dyDescent="0.3">
      <c r="A2455" t="s">
        <v>2068</v>
      </c>
      <c r="B2455">
        <v>66</v>
      </c>
      <c r="C2455" t="s">
        <v>21</v>
      </c>
      <c r="D2455" t="s">
        <v>22</v>
      </c>
      <c r="E2455">
        <v>89.38</v>
      </c>
      <c r="F2455">
        <v>7</v>
      </c>
      <c r="G2455">
        <v>131</v>
      </c>
      <c r="H2455">
        <v>0</v>
      </c>
      <c r="I2455" t="s">
        <v>16</v>
      </c>
      <c r="J2455">
        <v>19.100000000000001</v>
      </c>
      <c r="K2455" s="1">
        <v>44797</v>
      </c>
      <c r="L2455">
        <v>5</v>
      </c>
      <c r="M2455">
        <v>0.25</v>
      </c>
      <c r="N2455">
        <f>IF(E2455="",Data_Validation!$B$1,E2455)</f>
        <v>89.38</v>
      </c>
      <c r="O2455">
        <f>IF(J2455="",Data_Validation!$B$2,J2455)</f>
        <v>19.100000000000001</v>
      </c>
      <c r="P2455">
        <f t="shared" si="342"/>
        <v>2</v>
      </c>
      <c r="Q2455" s="2">
        <f>CustomerData[[#This Row],[avg_order_value_clean]]*CustomerData[[#This Row],[total_orders]]</f>
        <v>625.66</v>
      </c>
      <c r="R2455" s="2" t="str">
        <f t="shared" si="350"/>
        <v>Inactive</v>
      </c>
      <c r="S2455" s="2" t="str">
        <f t="shared" si="343"/>
        <v>Medium Risk</v>
      </c>
      <c r="T2455" s="2" t="str">
        <f t="shared" si="344"/>
        <v>55+</v>
      </c>
      <c r="U2455" s="1">
        <f t="shared" ca="1" si="345"/>
        <v>1464</v>
      </c>
      <c r="V2455" s="2" t="str">
        <f t="shared" si="346"/>
        <v>Low Loyalty</v>
      </c>
      <c r="W2455" s="2" t="str">
        <f t="shared" si="347"/>
        <v>Legitimate</v>
      </c>
      <c r="X2455" s="2" t="str">
        <f>IF(Q2455&lt;Data_Validation!$B$8,"Low Value",IF(Q2455&lt;Data_Validation!$B$9,"Medium Value","High Value"))</f>
        <v>Low Value</v>
      </c>
      <c r="Y2455" s="2" t="str">
        <f t="shared" si="348"/>
        <v>Stable</v>
      </c>
      <c r="Z2455" s="2" t="str">
        <f t="shared" si="349"/>
        <v>Check Data</v>
      </c>
    </row>
    <row r="2456" spans="1:26" x14ac:dyDescent="0.3">
      <c r="A2456" t="s">
        <v>2150</v>
      </c>
      <c r="B2456">
        <v>59</v>
      </c>
      <c r="C2456" t="s">
        <v>21</v>
      </c>
      <c r="D2456" t="s">
        <v>18</v>
      </c>
      <c r="E2456">
        <v>80.41</v>
      </c>
      <c r="F2456">
        <v>11</v>
      </c>
      <c r="G2456">
        <v>85</v>
      </c>
      <c r="H2456">
        <v>0</v>
      </c>
      <c r="I2456" t="s">
        <v>19</v>
      </c>
      <c r="J2456">
        <v>61.1</v>
      </c>
      <c r="K2456" s="1">
        <v>44283</v>
      </c>
      <c r="L2456">
        <v>33</v>
      </c>
      <c r="M2456">
        <v>0.21</v>
      </c>
      <c r="N2456">
        <f>IF(E2456="",Data_Validation!$B$1,E2456)</f>
        <v>80.41</v>
      </c>
      <c r="O2456">
        <f>IF(J2456="",Data_Validation!$B$2,J2456)</f>
        <v>61.1</v>
      </c>
      <c r="P2456">
        <f t="shared" si="342"/>
        <v>2</v>
      </c>
      <c r="Q2456" s="2">
        <f>CustomerData[[#This Row],[avg_order_value_clean]]*CustomerData[[#This Row],[total_orders]]</f>
        <v>884.51</v>
      </c>
      <c r="R2456" s="2" t="str">
        <f t="shared" si="350"/>
        <v>At Risk</v>
      </c>
      <c r="S2456" s="2" t="str">
        <f t="shared" si="343"/>
        <v>Medium Risk</v>
      </c>
      <c r="T2456" s="2" t="str">
        <f t="shared" si="344"/>
        <v>55+</v>
      </c>
      <c r="U2456" s="1">
        <f t="shared" ca="1" si="345"/>
        <v>1978</v>
      </c>
      <c r="V2456" s="2" t="str">
        <f t="shared" si="346"/>
        <v>Low Loyalty</v>
      </c>
      <c r="W2456" s="2" t="str">
        <f t="shared" si="347"/>
        <v>Legitimate</v>
      </c>
      <c r="X2456" s="2" t="str">
        <f>IF(Q2456&lt;Data_Validation!$B$8,"Low Value",IF(Q2456&lt;Data_Validation!$B$9,"Medium Value","High Value"))</f>
        <v>Low Value</v>
      </c>
      <c r="Y2456" s="2" t="str">
        <f t="shared" si="348"/>
        <v>Stable</v>
      </c>
      <c r="Z2456" s="2" t="str">
        <f t="shared" si="349"/>
        <v>Check Data</v>
      </c>
    </row>
    <row r="2457" spans="1:26" x14ac:dyDescent="0.3">
      <c r="A2457" t="s">
        <v>413</v>
      </c>
      <c r="B2457">
        <v>29</v>
      </c>
      <c r="C2457" t="s">
        <v>14</v>
      </c>
      <c r="D2457" t="s">
        <v>35</v>
      </c>
      <c r="E2457">
        <v>21.6</v>
      </c>
      <c r="F2457">
        <v>6</v>
      </c>
      <c r="G2457">
        <v>109</v>
      </c>
      <c r="H2457">
        <v>0</v>
      </c>
      <c r="I2457" t="s">
        <v>19</v>
      </c>
      <c r="J2457">
        <v>70.599999999999994</v>
      </c>
      <c r="K2457" s="1">
        <v>44700</v>
      </c>
      <c r="L2457">
        <v>26</v>
      </c>
      <c r="M2457">
        <v>0.63</v>
      </c>
      <c r="N2457">
        <f>IF(E2457="",Data_Validation!$B$1,E2457)</f>
        <v>21.6</v>
      </c>
      <c r="O2457">
        <f>IF(J2457="",Data_Validation!$B$2,J2457)</f>
        <v>70.599999999999994</v>
      </c>
      <c r="P2457">
        <f t="shared" si="342"/>
        <v>2</v>
      </c>
      <c r="Q2457" s="2">
        <f>CustomerData[[#This Row],[avg_order_value_clean]]*CustomerData[[#This Row],[total_orders]]</f>
        <v>129.60000000000002</v>
      </c>
      <c r="R2457" s="2" t="str">
        <f t="shared" si="350"/>
        <v>Inactive</v>
      </c>
      <c r="S2457" s="2" t="str">
        <f t="shared" si="343"/>
        <v>High Risk</v>
      </c>
      <c r="T2457" s="2" t="str">
        <f t="shared" si="344"/>
        <v>25-34</v>
      </c>
      <c r="U2457" s="1">
        <f t="shared" ca="1" si="345"/>
        <v>1561</v>
      </c>
      <c r="V2457" s="2" t="str">
        <f t="shared" si="346"/>
        <v>Low Loyalty</v>
      </c>
      <c r="W2457" s="2" t="str">
        <f t="shared" si="347"/>
        <v>Legitimate</v>
      </c>
      <c r="X2457" s="2" t="str">
        <f>IF(Q2457&lt;Data_Validation!$B$8,"Low Value",IF(Q2457&lt;Data_Validation!$B$9,"Medium Value","High Value"))</f>
        <v>Low Value</v>
      </c>
      <c r="Y2457" s="2" t="str">
        <f t="shared" si="348"/>
        <v>At Risk - Develop</v>
      </c>
      <c r="Z2457" s="2" t="str">
        <f t="shared" si="349"/>
        <v>Check Data</v>
      </c>
    </row>
    <row r="2458" spans="1:26" x14ac:dyDescent="0.3">
      <c r="A2458" t="s">
        <v>2151</v>
      </c>
      <c r="B2458">
        <v>66</v>
      </c>
      <c r="C2458" t="s">
        <v>14</v>
      </c>
      <c r="D2458" t="s">
        <v>37</v>
      </c>
      <c r="E2458">
        <v>203.83</v>
      </c>
      <c r="F2458">
        <v>13</v>
      </c>
      <c r="G2458">
        <v>327</v>
      </c>
      <c r="H2458">
        <v>0</v>
      </c>
      <c r="I2458" t="s">
        <v>23</v>
      </c>
      <c r="J2458">
        <v>10.199999999999999</v>
      </c>
      <c r="K2458" s="1">
        <v>44296</v>
      </c>
      <c r="L2458">
        <v>59</v>
      </c>
      <c r="M2458">
        <v>0.35</v>
      </c>
      <c r="N2458">
        <f>IF(E2458="",Data_Validation!$B$1,E2458)</f>
        <v>203.83</v>
      </c>
      <c r="O2458">
        <f>IF(J2458="",Data_Validation!$B$2,J2458)</f>
        <v>10.199999999999999</v>
      </c>
      <c r="P2458">
        <f t="shared" si="342"/>
        <v>1</v>
      </c>
      <c r="Q2458" s="2">
        <f>CustomerData[[#This Row],[avg_order_value_clean]]*CustomerData[[#This Row],[total_orders]]</f>
        <v>2649.79</v>
      </c>
      <c r="R2458" s="2" t="str">
        <f t="shared" si="350"/>
        <v>Inactive</v>
      </c>
      <c r="S2458" s="2" t="str">
        <f t="shared" si="343"/>
        <v>Medium Risk</v>
      </c>
      <c r="T2458" s="2" t="str">
        <f t="shared" si="344"/>
        <v>55+</v>
      </c>
      <c r="U2458" s="1">
        <f t="shared" ca="1" si="345"/>
        <v>1965</v>
      </c>
      <c r="V2458" s="2" t="str">
        <f t="shared" si="346"/>
        <v>Medium Loyalty</v>
      </c>
      <c r="W2458" s="2" t="str">
        <f t="shared" si="347"/>
        <v>Legitimate</v>
      </c>
      <c r="X2458" s="2" t="str">
        <f>IF(Q2458&lt;Data_Validation!$B$8,"Low Value",IF(Q2458&lt;Data_Validation!$B$9,"Medium Value","High Value"))</f>
        <v>High Value</v>
      </c>
      <c r="Y2458" s="2" t="str">
        <f t="shared" si="348"/>
        <v>High Value - Maintain</v>
      </c>
      <c r="Z2458" s="2" t="str">
        <f t="shared" si="349"/>
        <v>Check Data</v>
      </c>
    </row>
    <row r="2459" spans="1:26" x14ac:dyDescent="0.3">
      <c r="A2459" t="s">
        <v>1359</v>
      </c>
      <c r="B2459">
        <v>53</v>
      </c>
      <c r="C2459" t="s">
        <v>14</v>
      </c>
      <c r="D2459" t="s">
        <v>37</v>
      </c>
      <c r="E2459">
        <v>29.9</v>
      </c>
      <c r="F2459">
        <v>8</v>
      </c>
      <c r="G2459">
        <v>110</v>
      </c>
      <c r="H2459">
        <v>0</v>
      </c>
      <c r="I2459" t="s">
        <v>16</v>
      </c>
      <c r="J2459">
        <v>37.9</v>
      </c>
      <c r="K2459" s="1">
        <v>45467</v>
      </c>
      <c r="L2459">
        <v>85</v>
      </c>
      <c r="M2459">
        <v>0.38</v>
      </c>
      <c r="N2459">
        <f>IF(E2459="",Data_Validation!$B$1,E2459)</f>
        <v>29.9</v>
      </c>
      <c r="O2459">
        <f>IF(J2459="",Data_Validation!$B$2,J2459)</f>
        <v>37.9</v>
      </c>
      <c r="P2459">
        <f t="shared" si="342"/>
        <v>2</v>
      </c>
      <c r="Q2459" s="2">
        <f>CustomerData[[#This Row],[avg_order_value_clean]]*CustomerData[[#This Row],[total_orders]]</f>
        <v>239.2</v>
      </c>
      <c r="R2459" s="2" t="str">
        <f t="shared" si="350"/>
        <v>Inactive</v>
      </c>
      <c r="S2459" s="2" t="str">
        <f t="shared" si="343"/>
        <v>Medium Risk</v>
      </c>
      <c r="T2459" s="2" t="str">
        <f t="shared" si="344"/>
        <v>45-54</v>
      </c>
      <c r="U2459" s="1">
        <f t="shared" ca="1" si="345"/>
        <v>794</v>
      </c>
      <c r="V2459" s="2" t="str">
        <f t="shared" si="346"/>
        <v>High Loyalty</v>
      </c>
      <c r="W2459" s="2" t="str">
        <f t="shared" si="347"/>
        <v>Legitimate</v>
      </c>
      <c r="X2459" s="2" t="str">
        <f>IF(Q2459&lt;Data_Validation!$B$8,"Low Value",IF(Q2459&lt;Data_Validation!$B$9,"Medium Value","High Value"))</f>
        <v>Low Value</v>
      </c>
      <c r="Y2459" s="2" t="str">
        <f t="shared" si="348"/>
        <v>Stable</v>
      </c>
      <c r="Z2459" s="2" t="str">
        <f t="shared" si="349"/>
        <v>Check Data</v>
      </c>
    </row>
    <row r="2460" spans="1:26" x14ac:dyDescent="0.3">
      <c r="A2460" t="s">
        <v>2152</v>
      </c>
      <c r="B2460">
        <v>19</v>
      </c>
      <c r="C2460" t="s">
        <v>14</v>
      </c>
      <c r="D2460" t="s">
        <v>52</v>
      </c>
      <c r="E2460">
        <v>89.78</v>
      </c>
      <c r="F2460">
        <v>15</v>
      </c>
      <c r="G2460">
        <v>207</v>
      </c>
      <c r="H2460">
        <v>0</v>
      </c>
      <c r="I2460" t="s">
        <v>16</v>
      </c>
      <c r="J2460">
        <v>61.2</v>
      </c>
      <c r="K2460" s="1">
        <v>45738</v>
      </c>
      <c r="L2460">
        <v>34</v>
      </c>
      <c r="M2460">
        <v>0.57999999999999996</v>
      </c>
      <c r="N2460">
        <f>IF(E2460="",Data_Validation!$B$1,E2460)</f>
        <v>89.78</v>
      </c>
      <c r="O2460">
        <f>IF(J2460="",Data_Validation!$B$2,J2460)</f>
        <v>61.2</v>
      </c>
      <c r="P2460">
        <f t="shared" si="342"/>
        <v>1</v>
      </c>
      <c r="Q2460" s="2">
        <f>CustomerData[[#This Row],[avg_order_value_clean]]*CustomerData[[#This Row],[total_orders]]</f>
        <v>1346.7</v>
      </c>
      <c r="R2460" s="2" t="str">
        <f t="shared" si="350"/>
        <v>Inactive</v>
      </c>
      <c r="S2460" s="2" t="str">
        <f t="shared" si="343"/>
        <v>High Risk</v>
      </c>
      <c r="T2460" s="2" t="str">
        <f t="shared" si="344"/>
        <v>Under 25</v>
      </c>
      <c r="U2460" s="1">
        <f t="shared" ca="1" si="345"/>
        <v>523</v>
      </c>
      <c r="V2460" s="2" t="str">
        <f t="shared" si="346"/>
        <v>Low Loyalty</v>
      </c>
      <c r="W2460" s="2" t="str">
        <f t="shared" si="347"/>
        <v>Legitimate</v>
      </c>
      <c r="X2460" s="2" t="str">
        <f>IF(Q2460&lt;Data_Validation!$B$8,"Low Value",IF(Q2460&lt;Data_Validation!$B$9,"Medium Value","High Value"))</f>
        <v>Low Value</v>
      </c>
      <c r="Y2460" s="2" t="str">
        <f t="shared" si="348"/>
        <v>At Risk - Develop</v>
      </c>
      <c r="Z2460" s="2" t="str">
        <f t="shared" si="349"/>
        <v>Check Data</v>
      </c>
    </row>
    <row r="2461" spans="1:26" x14ac:dyDescent="0.3">
      <c r="A2461" t="s">
        <v>2153</v>
      </c>
      <c r="B2461">
        <v>28</v>
      </c>
      <c r="C2461" t="s">
        <v>21</v>
      </c>
      <c r="D2461" t="s">
        <v>44</v>
      </c>
      <c r="E2461">
        <v>99.35</v>
      </c>
      <c r="F2461">
        <v>13</v>
      </c>
      <c r="G2461">
        <v>288</v>
      </c>
      <c r="H2461">
        <v>0</v>
      </c>
      <c r="I2461" t="s">
        <v>19</v>
      </c>
      <c r="J2461">
        <v>92.6</v>
      </c>
      <c r="K2461" s="1">
        <v>44124</v>
      </c>
      <c r="L2461">
        <v>26</v>
      </c>
      <c r="M2461">
        <v>0.2</v>
      </c>
      <c r="N2461">
        <f>IF(E2461="",Data_Validation!$B$1,E2461)</f>
        <v>99.35</v>
      </c>
      <c r="O2461">
        <f>IF(J2461="",Data_Validation!$B$2,J2461)</f>
        <v>92.6</v>
      </c>
      <c r="P2461">
        <f t="shared" si="342"/>
        <v>2</v>
      </c>
      <c r="Q2461" s="2">
        <f>CustomerData[[#This Row],[avg_order_value_clean]]*CustomerData[[#This Row],[total_orders]]</f>
        <v>1291.55</v>
      </c>
      <c r="R2461" s="2" t="str">
        <f t="shared" si="350"/>
        <v>Inactive</v>
      </c>
      <c r="S2461" s="2" t="str">
        <f t="shared" si="343"/>
        <v>Medium Risk</v>
      </c>
      <c r="T2461" s="2" t="str">
        <f t="shared" si="344"/>
        <v>25-34</v>
      </c>
      <c r="U2461" s="1">
        <f t="shared" ca="1" si="345"/>
        <v>2137</v>
      </c>
      <c r="V2461" s="2" t="str">
        <f t="shared" si="346"/>
        <v>Low Loyalty</v>
      </c>
      <c r="W2461" s="2" t="str">
        <f t="shared" si="347"/>
        <v>Legitimate</v>
      </c>
      <c r="X2461" s="2" t="str">
        <f>IF(Q2461&lt;Data_Validation!$B$8,"Low Value",IF(Q2461&lt;Data_Validation!$B$9,"Medium Value","High Value"))</f>
        <v>Low Value</v>
      </c>
      <c r="Y2461" s="2" t="str">
        <f t="shared" si="348"/>
        <v>Stable</v>
      </c>
      <c r="Z2461" s="2" t="str">
        <f t="shared" si="349"/>
        <v>Check Data</v>
      </c>
    </row>
    <row r="2462" spans="1:26" x14ac:dyDescent="0.3">
      <c r="A2462" t="s">
        <v>2154</v>
      </c>
      <c r="B2462">
        <v>56</v>
      </c>
      <c r="C2462" t="s">
        <v>14</v>
      </c>
      <c r="D2462" t="s">
        <v>50</v>
      </c>
      <c r="E2462">
        <v>105.01</v>
      </c>
      <c r="F2462">
        <v>5</v>
      </c>
      <c r="G2462">
        <v>73</v>
      </c>
      <c r="H2462">
        <v>0</v>
      </c>
      <c r="I2462" t="s">
        <v>16</v>
      </c>
      <c r="J2462">
        <v>89.1</v>
      </c>
      <c r="K2462" s="1">
        <v>44595</v>
      </c>
      <c r="L2462">
        <v>74</v>
      </c>
      <c r="M2462">
        <v>0.23</v>
      </c>
      <c r="N2462">
        <f>IF(E2462="",Data_Validation!$B$1,E2462)</f>
        <v>105.01</v>
      </c>
      <c r="O2462">
        <f>IF(J2462="",Data_Validation!$B$2,J2462)</f>
        <v>89.1</v>
      </c>
      <c r="P2462">
        <f t="shared" si="342"/>
        <v>1</v>
      </c>
      <c r="Q2462" s="2">
        <f>CustomerData[[#This Row],[avg_order_value_clean]]*CustomerData[[#This Row],[total_orders]]</f>
        <v>525.05000000000007</v>
      </c>
      <c r="R2462" s="2" t="str">
        <f t="shared" si="350"/>
        <v>At Risk</v>
      </c>
      <c r="S2462" s="2" t="str">
        <f t="shared" si="343"/>
        <v>Medium Risk</v>
      </c>
      <c r="T2462" s="2" t="str">
        <f t="shared" si="344"/>
        <v>55+</v>
      </c>
      <c r="U2462" s="1">
        <f t="shared" ca="1" si="345"/>
        <v>1666</v>
      </c>
      <c r="V2462" s="2" t="str">
        <f t="shared" si="346"/>
        <v>High Loyalty</v>
      </c>
      <c r="W2462" s="2" t="str">
        <f t="shared" si="347"/>
        <v>Legitimate</v>
      </c>
      <c r="X2462" s="2" t="str">
        <f>IF(Q2462&lt;Data_Validation!$B$8,"Low Value",IF(Q2462&lt;Data_Validation!$B$9,"Medium Value","High Value"))</f>
        <v>Low Value</v>
      </c>
      <c r="Y2462" s="2" t="str">
        <f t="shared" si="348"/>
        <v>Stable</v>
      </c>
      <c r="Z2462" s="2" t="str">
        <f t="shared" si="349"/>
        <v>Check Data</v>
      </c>
    </row>
    <row r="2463" spans="1:26" x14ac:dyDescent="0.3">
      <c r="A2463" t="s">
        <v>2155</v>
      </c>
      <c r="B2463">
        <v>51</v>
      </c>
      <c r="C2463" t="s">
        <v>14</v>
      </c>
      <c r="D2463" t="s">
        <v>52</v>
      </c>
      <c r="E2463">
        <v>110.22</v>
      </c>
      <c r="F2463">
        <v>8</v>
      </c>
      <c r="G2463">
        <v>321</v>
      </c>
      <c r="H2463">
        <v>0</v>
      </c>
      <c r="I2463" t="s">
        <v>29</v>
      </c>
      <c r="J2463">
        <v>17</v>
      </c>
      <c r="K2463" s="1">
        <v>45639</v>
      </c>
      <c r="L2463">
        <v>66</v>
      </c>
      <c r="M2463">
        <v>0.15</v>
      </c>
      <c r="N2463">
        <f>IF(E2463="",Data_Validation!$B$1,E2463)</f>
        <v>110.22</v>
      </c>
      <c r="O2463">
        <f>IF(J2463="",Data_Validation!$B$2,J2463)</f>
        <v>17</v>
      </c>
      <c r="P2463">
        <f t="shared" si="342"/>
        <v>1</v>
      </c>
      <c r="Q2463" s="2">
        <f>CustomerData[[#This Row],[avg_order_value_clean]]*CustomerData[[#This Row],[total_orders]]</f>
        <v>881.76</v>
      </c>
      <c r="R2463" s="2" t="str">
        <f t="shared" si="350"/>
        <v>Inactive</v>
      </c>
      <c r="S2463" s="2" t="str">
        <f t="shared" si="343"/>
        <v>Low Risk</v>
      </c>
      <c r="T2463" s="2" t="str">
        <f t="shared" si="344"/>
        <v>45-54</v>
      </c>
      <c r="U2463" s="1">
        <f t="shared" ca="1" si="345"/>
        <v>622</v>
      </c>
      <c r="V2463" s="2" t="str">
        <f t="shared" si="346"/>
        <v>Medium Loyalty</v>
      </c>
      <c r="W2463" s="2" t="str">
        <f t="shared" si="347"/>
        <v>Legitimate</v>
      </c>
      <c r="X2463" s="2" t="str">
        <f>IF(Q2463&lt;Data_Validation!$B$8,"Low Value",IF(Q2463&lt;Data_Validation!$B$9,"Medium Value","High Value"))</f>
        <v>Low Value</v>
      </c>
      <c r="Y2463" s="2" t="str">
        <f t="shared" si="348"/>
        <v>Stable</v>
      </c>
      <c r="Z2463" s="2" t="str">
        <f t="shared" si="349"/>
        <v>Check Data</v>
      </c>
    </row>
    <row r="2464" spans="1:26" x14ac:dyDescent="0.3">
      <c r="A2464" t="s">
        <v>2156</v>
      </c>
      <c r="B2464">
        <v>43</v>
      </c>
      <c r="C2464" t="s">
        <v>21</v>
      </c>
      <c r="D2464" t="s">
        <v>15</v>
      </c>
      <c r="E2464">
        <v>135.65</v>
      </c>
      <c r="F2464">
        <v>15</v>
      </c>
      <c r="G2464">
        <v>248</v>
      </c>
      <c r="H2464">
        <v>0</v>
      </c>
      <c r="I2464" t="s">
        <v>23</v>
      </c>
      <c r="J2464">
        <v>61.1</v>
      </c>
      <c r="K2464" s="1">
        <v>44294</v>
      </c>
      <c r="L2464">
        <v>20</v>
      </c>
      <c r="M2464">
        <v>7.0000000000000007E-2</v>
      </c>
      <c r="N2464">
        <f>IF(E2464="",Data_Validation!$B$1,E2464)</f>
        <v>135.65</v>
      </c>
      <c r="O2464">
        <f>IF(J2464="",Data_Validation!$B$2,J2464)</f>
        <v>61.1</v>
      </c>
      <c r="P2464">
        <f t="shared" si="342"/>
        <v>1</v>
      </c>
      <c r="Q2464" s="2">
        <f>CustomerData[[#This Row],[avg_order_value_clean]]*CustomerData[[#This Row],[total_orders]]</f>
        <v>2034.75</v>
      </c>
      <c r="R2464" s="2" t="str">
        <f t="shared" si="350"/>
        <v>Inactive</v>
      </c>
      <c r="S2464" s="2" t="str">
        <f t="shared" si="343"/>
        <v>Low Risk</v>
      </c>
      <c r="T2464" s="2" t="str">
        <f t="shared" si="344"/>
        <v>35-44</v>
      </c>
      <c r="U2464" s="1">
        <f t="shared" ca="1" si="345"/>
        <v>1967</v>
      </c>
      <c r="V2464" s="2" t="str">
        <f t="shared" si="346"/>
        <v>Low Loyalty</v>
      </c>
      <c r="W2464" s="2" t="str">
        <f t="shared" si="347"/>
        <v>Legitimate</v>
      </c>
      <c r="X2464" s="2" t="str">
        <f>IF(Q2464&lt;Data_Validation!$B$8,"Low Value",IF(Q2464&lt;Data_Validation!$B$9,"Medium Value","High Value"))</f>
        <v>High Value</v>
      </c>
      <c r="Y2464" s="2" t="str">
        <f t="shared" si="348"/>
        <v>High Value - Maintain</v>
      </c>
      <c r="Z2464" s="2" t="str">
        <f t="shared" si="349"/>
        <v>Check Data</v>
      </c>
    </row>
    <row r="2465" spans="1:26" x14ac:dyDescent="0.3">
      <c r="A2465" t="s">
        <v>1747</v>
      </c>
      <c r="B2465">
        <v>35</v>
      </c>
      <c r="C2465" t="s">
        <v>25</v>
      </c>
      <c r="D2465" t="s">
        <v>28</v>
      </c>
      <c r="E2465">
        <v>202.88</v>
      </c>
      <c r="F2465">
        <v>13</v>
      </c>
      <c r="G2465">
        <v>107</v>
      </c>
      <c r="H2465">
        <v>0</v>
      </c>
      <c r="I2465" t="s">
        <v>29</v>
      </c>
      <c r="J2465">
        <v>9.8000000000000007</v>
      </c>
      <c r="K2465" s="1">
        <v>44332</v>
      </c>
      <c r="L2465">
        <v>14</v>
      </c>
      <c r="M2465">
        <v>0.36</v>
      </c>
      <c r="N2465">
        <f>IF(E2465="",Data_Validation!$B$1,E2465)</f>
        <v>202.88</v>
      </c>
      <c r="O2465">
        <f>IF(J2465="",Data_Validation!$B$2,J2465)</f>
        <v>9.8000000000000007</v>
      </c>
      <c r="P2465">
        <f t="shared" si="342"/>
        <v>3</v>
      </c>
      <c r="Q2465" s="2">
        <f>CustomerData[[#This Row],[avg_order_value_clean]]*CustomerData[[#This Row],[total_orders]]</f>
        <v>2637.44</v>
      </c>
      <c r="R2465" s="2" t="str">
        <f t="shared" si="350"/>
        <v>Inactive</v>
      </c>
      <c r="S2465" s="2" t="str">
        <f t="shared" si="343"/>
        <v>Medium Risk</v>
      </c>
      <c r="T2465" s="2" t="str">
        <f t="shared" si="344"/>
        <v>35-44</v>
      </c>
      <c r="U2465" s="1">
        <f t="shared" ca="1" si="345"/>
        <v>1929</v>
      </c>
      <c r="V2465" s="2" t="str">
        <f t="shared" si="346"/>
        <v>Low Loyalty</v>
      </c>
      <c r="W2465" s="2" t="str">
        <f t="shared" si="347"/>
        <v>Legitimate</v>
      </c>
      <c r="X2465" s="2" t="str">
        <f>IF(Q2465&lt;Data_Validation!$B$8,"Low Value",IF(Q2465&lt;Data_Validation!$B$9,"Medium Value","High Value"))</f>
        <v>High Value</v>
      </c>
      <c r="Y2465" s="2" t="str">
        <f t="shared" si="348"/>
        <v>High Value - Maintain</v>
      </c>
      <c r="Z2465" s="2" t="str">
        <f t="shared" si="349"/>
        <v>Check Data</v>
      </c>
    </row>
    <row r="2466" spans="1:26" x14ac:dyDescent="0.3">
      <c r="A2466" t="s">
        <v>1036</v>
      </c>
      <c r="B2466">
        <v>38</v>
      </c>
      <c r="C2466" t="s">
        <v>21</v>
      </c>
      <c r="D2466" t="s">
        <v>26</v>
      </c>
      <c r="E2466">
        <v>25.21</v>
      </c>
      <c r="F2466">
        <v>9</v>
      </c>
      <c r="G2466">
        <v>3</v>
      </c>
      <c r="H2466">
        <v>0</v>
      </c>
      <c r="I2466" t="s">
        <v>40</v>
      </c>
      <c r="J2466">
        <v>29.4</v>
      </c>
      <c r="K2466" s="1">
        <v>44094</v>
      </c>
      <c r="L2466">
        <v>71</v>
      </c>
      <c r="M2466">
        <v>0.06</v>
      </c>
      <c r="N2466">
        <f>IF(E2466="",Data_Validation!$B$1,E2466)</f>
        <v>25.21</v>
      </c>
      <c r="O2466">
        <f>IF(J2466="",Data_Validation!$B$2,J2466)</f>
        <v>29.4</v>
      </c>
      <c r="P2466">
        <f t="shared" si="342"/>
        <v>2</v>
      </c>
      <c r="Q2466" s="2">
        <f>CustomerData[[#This Row],[avg_order_value_clean]]*CustomerData[[#This Row],[total_orders]]</f>
        <v>226.89000000000001</v>
      </c>
      <c r="R2466" s="2" t="str">
        <f t="shared" si="350"/>
        <v>Active</v>
      </c>
      <c r="S2466" s="2" t="str">
        <f t="shared" si="343"/>
        <v>Low Risk</v>
      </c>
      <c r="T2466" s="2" t="str">
        <f t="shared" si="344"/>
        <v>35-44</v>
      </c>
      <c r="U2466" s="1">
        <f t="shared" ca="1" si="345"/>
        <v>2167</v>
      </c>
      <c r="V2466" s="2" t="str">
        <f t="shared" si="346"/>
        <v>High Loyalty</v>
      </c>
      <c r="W2466" s="2" t="str">
        <f t="shared" si="347"/>
        <v>Legitimate</v>
      </c>
      <c r="X2466" s="2" t="str">
        <f>IF(Q2466&lt;Data_Validation!$B$8,"Low Value",IF(Q2466&lt;Data_Validation!$B$9,"Medium Value","High Value"))</f>
        <v>Low Value</v>
      </c>
      <c r="Y2466" s="2" t="str">
        <f t="shared" si="348"/>
        <v>Stable</v>
      </c>
      <c r="Z2466" s="2" t="str">
        <f t="shared" si="349"/>
        <v>Check Data</v>
      </c>
    </row>
    <row r="2467" spans="1:26" x14ac:dyDescent="0.3">
      <c r="A2467" t="s">
        <v>2157</v>
      </c>
      <c r="B2467">
        <v>53</v>
      </c>
      <c r="C2467" t="s">
        <v>25</v>
      </c>
      <c r="D2467" t="s">
        <v>37</v>
      </c>
      <c r="E2467">
        <v>90.63</v>
      </c>
      <c r="F2467">
        <v>11</v>
      </c>
      <c r="G2467">
        <v>214</v>
      </c>
      <c r="H2467">
        <v>0</v>
      </c>
      <c r="I2467" t="s">
        <v>40</v>
      </c>
      <c r="J2467">
        <v>59.7</v>
      </c>
      <c r="K2467" s="1">
        <v>44626</v>
      </c>
      <c r="L2467">
        <v>74</v>
      </c>
      <c r="M2467">
        <v>0.12</v>
      </c>
      <c r="N2467">
        <f>IF(E2467="",Data_Validation!$B$1,E2467)</f>
        <v>90.63</v>
      </c>
      <c r="O2467">
        <f>IF(J2467="",Data_Validation!$B$2,J2467)</f>
        <v>59.7</v>
      </c>
      <c r="P2467">
        <f t="shared" si="342"/>
        <v>2</v>
      </c>
      <c r="Q2467" s="2">
        <f>CustomerData[[#This Row],[avg_order_value_clean]]*CustomerData[[#This Row],[total_orders]]</f>
        <v>996.93</v>
      </c>
      <c r="R2467" s="2" t="str">
        <f t="shared" si="350"/>
        <v>Inactive</v>
      </c>
      <c r="S2467" s="2" t="str">
        <f t="shared" si="343"/>
        <v>Low Risk</v>
      </c>
      <c r="T2467" s="2" t="str">
        <f t="shared" si="344"/>
        <v>45-54</v>
      </c>
      <c r="U2467" s="1">
        <f t="shared" ca="1" si="345"/>
        <v>1635</v>
      </c>
      <c r="V2467" s="2" t="str">
        <f t="shared" si="346"/>
        <v>High Loyalty</v>
      </c>
      <c r="W2467" s="2" t="str">
        <f t="shared" si="347"/>
        <v>Legitimate</v>
      </c>
      <c r="X2467" s="2" t="str">
        <f>IF(Q2467&lt;Data_Validation!$B$8,"Low Value",IF(Q2467&lt;Data_Validation!$B$9,"Medium Value","High Value"))</f>
        <v>Low Value</v>
      </c>
      <c r="Y2467" s="2" t="str">
        <f t="shared" si="348"/>
        <v>Stable</v>
      </c>
      <c r="Z2467" s="2" t="str">
        <f t="shared" si="349"/>
        <v>Check Data</v>
      </c>
    </row>
    <row r="2468" spans="1:26" x14ac:dyDescent="0.3">
      <c r="A2468" t="s">
        <v>2158</v>
      </c>
      <c r="B2468">
        <v>57</v>
      </c>
      <c r="C2468" t="s">
        <v>14</v>
      </c>
      <c r="D2468" t="s">
        <v>50</v>
      </c>
      <c r="E2468">
        <v>85.47</v>
      </c>
      <c r="F2468">
        <v>4</v>
      </c>
      <c r="G2468">
        <v>178</v>
      </c>
      <c r="H2468">
        <v>0</v>
      </c>
      <c r="I2468" t="s">
        <v>19</v>
      </c>
      <c r="J2468">
        <v>8.1</v>
      </c>
      <c r="K2468" s="1">
        <v>45384</v>
      </c>
      <c r="L2468">
        <v>95</v>
      </c>
      <c r="M2468">
        <v>0.16</v>
      </c>
      <c r="N2468">
        <f>IF(E2468="",Data_Validation!$B$1,E2468)</f>
        <v>85.47</v>
      </c>
      <c r="O2468">
        <f>IF(J2468="",Data_Validation!$B$2,J2468)</f>
        <v>8.1</v>
      </c>
      <c r="P2468">
        <f t="shared" si="342"/>
        <v>1</v>
      </c>
      <c r="Q2468" s="2">
        <f>CustomerData[[#This Row],[avg_order_value_clean]]*CustomerData[[#This Row],[total_orders]]</f>
        <v>341.88</v>
      </c>
      <c r="R2468" s="2" t="str">
        <f t="shared" si="350"/>
        <v>Inactive</v>
      </c>
      <c r="S2468" s="2" t="str">
        <f t="shared" si="343"/>
        <v>Low Risk</v>
      </c>
      <c r="T2468" s="2" t="str">
        <f t="shared" si="344"/>
        <v>55+</v>
      </c>
      <c r="U2468" s="1">
        <f t="shared" ca="1" si="345"/>
        <v>877</v>
      </c>
      <c r="V2468" s="2" t="str">
        <f t="shared" si="346"/>
        <v>High Loyalty</v>
      </c>
      <c r="W2468" s="2" t="str">
        <f t="shared" si="347"/>
        <v>Legitimate</v>
      </c>
      <c r="X2468" s="2" t="str">
        <f>IF(Q2468&lt;Data_Validation!$B$8,"Low Value",IF(Q2468&lt;Data_Validation!$B$9,"Medium Value","High Value"))</f>
        <v>Low Value</v>
      </c>
      <c r="Y2468" s="2" t="str">
        <f t="shared" si="348"/>
        <v>Stable</v>
      </c>
      <c r="Z2468" s="2" t="str">
        <f t="shared" si="349"/>
        <v>Check Data</v>
      </c>
    </row>
    <row r="2469" spans="1:26" x14ac:dyDescent="0.3">
      <c r="A2469" t="s">
        <v>2159</v>
      </c>
      <c r="B2469">
        <v>69</v>
      </c>
      <c r="C2469" t="s">
        <v>14</v>
      </c>
      <c r="D2469" t="s">
        <v>44</v>
      </c>
      <c r="E2469">
        <v>111.42</v>
      </c>
      <c r="F2469">
        <v>8</v>
      </c>
      <c r="G2469">
        <v>154</v>
      </c>
      <c r="H2469">
        <v>0</v>
      </c>
      <c r="I2469" t="s">
        <v>40</v>
      </c>
      <c r="J2469">
        <v>88.9</v>
      </c>
      <c r="K2469" s="1">
        <v>44293</v>
      </c>
      <c r="L2469">
        <v>8</v>
      </c>
      <c r="M2469">
        <v>0.14000000000000001</v>
      </c>
      <c r="N2469">
        <f>IF(E2469="",Data_Validation!$B$1,E2469)</f>
        <v>111.42</v>
      </c>
      <c r="O2469">
        <f>IF(J2469="",Data_Validation!$B$2,J2469)</f>
        <v>88.9</v>
      </c>
      <c r="P2469">
        <f t="shared" si="342"/>
        <v>1</v>
      </c>
      <c r="Q2469" s="2">
        <f>CustomerData[[#This Row],[avg_order_value_clean]]*CustomerData[[#This Row],[total_orders]]</f>
        <v>891.36</v>
      </c>
      <c r="R2469" s="2" t="str">
        <f t="shared" si="350"/>
        <v>Inactive</v>
      </c>
      <c r="S2469" s="2" t="str">
        <f t="shared" si="343"/>
        <v>Low Risk</v>
      </c>
      <c r="T2469" s="2" t="str">
        <f t="shared" si="344"/>
        <v>55+</v>
      </c>
      <c r="U2469" s="1">
        <f t="shared" ca="1" si="345"/>
        <v>1968</v>
      </c>
      <c r="V2469" s="2" t="str">
        <f t="shared" si="346"/>
        <v>Low Loyalty</v>
      </c>
      <c r="W2469" s="2" t="str">
        <f t="shared" si="347"/>
        <v>Legitimate</v>
      </c>
      <c r="X2469" s="2" t="str">
        <f>IF(Q2469&lt;Data_Validation!$B$8,"Low Value",IF(Q2469&lt;Data_Validation!$B$9,"Medium Value","High Value"))</f>
        <v>Low Value</v>
      </c>
      <c r="Y2469" s="2" t="str">
        <f t="shared" si="348"/>
        <v>Stable</v>
      </c>
      <c r="Z2469" s="2" t="str">
        <f t="shared" si="349"/>
        <v>Check Data</v>
      </c>
    </row>
    <row r="2470" spans="1:26" x14ac:dyDescent="0.3">
      <c r="A2470" t="s">
        <v>2160</v>
      </c>
      <c r="B2470">
        <v>63</v>
      </c>
      <c r="C2470" t="s">
        <v>25</v>
      </c>
      <c r="D2470" t="s">
        <v>50</v>
      </c>
      <c r="E2470">
        <v>25.9</v>
      </c>
      <c r="F2470">
        <v>7</v>
      </c>
      <c r="G2470">
        <v>288</v>
      </c>
      <c r="H2470">
        <v>0</v>
      </c>
      <c r="I2470" t="s">
        <v>29</v>
      </c>
      <c r="J2470">
        <v>82.9</v>
      </c>
      <c r="K2470" s="1">
        <v>44320</v>
      </c>
      <c r="L2470">
        <v>58</v>
      </c>
      <c r="M2470">
        <v>0.7</v>
      </c>
      <c r="N2470">
        <f>IF(E2470="",Data_Validation!$B$1,E2470)</f>
        <v>25.9</v>
      </c>
      <c r="O2470">
        <f>IF(J2470="",Data_Validation!$B$2,J2470)</f>
        <v>82.9</v>
      </c>
      <c r="P2470">
        <f t="shared" si="342"/>
        <v>2</v>
      </c>
      <c r="Q2470" s="2">
        <f>CustomerData[[#This Row],[avg_order_value_clean]]*CustomerData[[#This Row],[total_orders]]</f>
        <v>181.29999999999998</v>
      </c>
      <c r="R2470" s="2" t="str">
        <f t="shared" si="350"/>
        <v>Inactive</v>
      </c>
      <c r="S2470" s="2" t="str">
        <f t="shared" si="343"/>
        <v>High Risk</v>
      </c>
      <c r="T2470" s="2" t="str">
        <f t="shared" si="344"/>
        <v>55+</v>
      </c>
      <c r="U2470" s="1">
        <f t="shared" ca="1" si="345"/>
        <v>1941</v>
      </c>
      <c r="V2470" s="2" t="str">
        <f t="shared" si="346"/>
        <v>Medium Loyalty</v>
      </c>
      <c r="W2470" s="2" t="str">
        <f t="shared" si="347"/>
        <v>Legitimate</v>
      </c>
      <c r="X2470" s="2" t="str">
        <f>IF(Q2470&lt;Data_Validation!$B$8,"Low Value",IF(Q2470&lt;Data_Validation!$B$9,"Medium Value","High Value"))</f>
        <v>Low Value</v>
      </c>
      <c r="Y2470" s="2" t="str">
        <f t="shared" si="348"/>
        <v>At Risk - Develop</v>
      </c>
      <c r="Z2470" s="2" t="str">
        <f t="shared" si="349"/>
        <v>Check Data</v>
      </c>
    </row>
    <row r="2471" spans="1:26" x14ac:dyDescent="0.3">
      <c r="A2471" t="s">
        <v>2161</v>
      </c>
      <c r="B2471">
        <v>61</v>
      </c>
      <c r="C2471" t="s">
        <v>14</v>
      </c>
      <c r="D2471" t="s">
        <v>26</v>
      </c>
      <c r="E2471">
        <v>151.4</v>
      </c>
      <c r="F2471">
        <v>6</v>
      </c>
      <c r="G2471">
        <v>224</v>
      </c>
      <c r="H2471">
        <v>0</v>
      </c>
      <c r="I2471" t="s">
        <v>40</v>
      </c>
      <c r="J2471">
        <v>47.3</v>
      </c>
      <c r="K2471" s="1">
        <v>45823</v>
      </c>
      <c r="L2471">
        <v>1</v>
      </c>
      <c r="M2471">
        <v>0.28000000000000003</v>
      </c>
      <c r="N2471">
        <f>IF(E2471="",Data_Validation!$B$1,E2471)</f>
        <v>151.4</v>
      </c>
      <c r="O2471">
        <f>IF(J2471="",Data_Validation!$B$2,J2471)</f>
        <v>47.3</v>
      </c>
      <c r="P2471">
        <f t="shared" si="342"/>
        <v>1</v>
      </c>
      <c r="Q2471" s="2">
        <f>CustomerData[[#This Row],[avg_order_value_clean]]*CustomerData[[#This Row],[total_orders]]</f>
        <v>908.40000000000009</v>
      </c>
      <c r="R2471" s="2" t="str">
        <f t="shared" si="350"/>
        <v>Inactive</v>
      </c>
      <c r="S2471" s="2" t="str">
        <f t="shared" si="343"/>
        <v>Medium Risk</v>
      </c>
      <c r="T2471" s="2" t="str">
        <f t="shared" si="344"/>
        <v>55+</v>
      </c>
      <c r="U2471" s="1">
        <f t="shared" ca="1" si="345"/>
        <v>438</v>
      </c>
      <c r="V2471" s="2" t="str">
        <f t="shared" si="346"/>
        <v>Low Loyalty</v>
      </c>
      <c r="W2471" s="2" t="str">
        <f t="shared" si="347"/>
        <v>Legitimate</v>
      </c>
      <c r="X2471" s="2" t="str">
        <f>IF(Q2471&lt;Data_Validation!$B$8,"Low Value",IF(Q2471&lt;Data_Validation!$B$9,"Medium Value","High Value"))</f>
        <v>Low Value</v>
      </c>
      <c r="Y2471" s="2" t="str">
        <f t="shared" si="348"/>
        <v>Stable</v>
      </c>
      <c r="Z2471" s="2" t="str">
        <f t="shared" si="349"/>
        <v>Check Data</v>
      </c>
    </row>
    <row r="2472" spans="1:26" x14ac:dyDescent="0.3">
      <c r="A2472" t="s">
        <v>2162</v>
      </c>
      <c r="B2472">
        <v>39</v>
      </c>
      <c r="C2472" t="s">
        <v>21</v>
      </c>
      <c r="D2472" t="s">
        <v>26</v>
      </c>
      <c r="E2472">
        <v>44.11</v>
      </c>
      <c r="F2472">
        <v>7</v>
      </c>
      <c r="G2472">
        <v>104</v>
      </c>
      <c r="H2472">
        <v>0</v>
      </c>
      <c r="I2472" t="s">
        <v>19</v>
      </c>
      <c r="J2472">
        <v>49.2</v>
      </c>
      <c r="K2472" s="1">
        <v>45696</v>
      </c>
      <c r="L2472">
        <v>93</v>
      </c>
      <c r="M2472">
        <v>0.36</v>
      </c>
      <c r="N2472">
        <f>IF(E2472="",Data_Validation!$B$1,E2472)</f>
        <v>44.11</v>
      </c>
      <c r="O2472">
        <f>IF(J2472="",Data_Validation!$B$2,J2472)</f>
        <v>49.2</v>
      </c>
      <c r="P2472">
        <f t="shared" si="342"/>
        <v>3</v>
      </c>
      <c r="Q2472" s="2">
        <f>CustomerData[[#This Row],[avg_order_value_clean]]*CustomerData[[#This Row],[total_orders]]</f>
        <v>308.77</v>
      </c>
      <c r="R2472" s="2" t="str">
        <f t="shared" si="350"/>
        <v>Inactive</v>
      </c>
      <c r="S2472" s="2" t="str">
        <f t="shared" si="343"/>
        <v>Medium Risk</v>
      </c>
      <c r="T2472" s="2" t="str">
        <f t="shared" si="344"/>
        <v>35-44</v>
      </c>
      <c r="U2472" s="1">
        <f t="shared" ca="1" si="345"/>
        <v>565</v>
      </c>
      <c r="V2472" s="2" t="str">
        <f t="shared" si="346"/>
        <v>High Loyalty</v>
      </c>
      <c r="W2472" s="2" t="str">
        <f t="shared" si="347"/>
        <v>Legitimate</v>
      </c>
      <c r="X2472" s="2" t="str">
        <f>IF(Q2472&lt;Data_Validation!$B$8,"Low Value",IF(Q2472&lt;Data_Validation!$B$9,"Medium Value","High Value"))</f>
        <v>Low Value</v>
      </c>
      <c r="Y2472" s="2" t="str">
        <f t="shared" si="348"/>
        <v>Stable</v>
      </c>
      <c r="Z2472" s="2" t="str">
        <f t="shared" si="349"/>
        <v>Check Data</v>
      </c>
    </row>
    <row r="2473" spans="1:26" x14ac:dyDescent="0.3">
      <c r="A2473" t="s">
        <v>2163</v>
      </c>
      <c r="B2473">
        <v>70</v>
      </c>
      <c r="C2473" t="s">
        <v>21</v>
      </c>
      <c r="D2473" t="s">
        <v>52</v>
      </c>
      <c r="E2473">
        <v>184.98</v>
      </c>
      <c r="F2473">
        <v>13</v>
      </c>
      <c r="G2473">
        <v>83</v>
      </c>
      <c r="H2473">
        <v>0</v>
      </c>
      <c r="I2473" t="s">
        <v>16</v>
      </c>
      <c r="J2473">
        <v>88.1</v>
      </c>
      <c r="K2473" s="1">
        <v>45365</v>
      </c>
      <c r="L2473">
        <v>31</v>
      </c>
      <c r="M2473">
        <v>0.23</v>
      </c>
      <c r="N2473">
        <f>IF(E2473="",Data_Validation!$B$1,E2473)</f>
        <v>184.98</v>
      </c>
      <c r="O2473">
        <f>IF(J2473="",Data_Validation!$B$2,J2473)</f>
        <v>88.1</v>
      </c>
      <c r="P2473">
        <f t="shared" si="342"/>
        <v>1</v>
      </c>
      <c r="Q2473" s="2">
        <f>CustomerData[[#This Row],[avg_order_value_clean]]*CustomerData[[#This Row],[total_orders]]</f>
        <v>2404.7399999999998</v>
      </c>
      <c r="R2473" s="2" t="str">
        <f t="shared" si="350"/>
        <v>At Risk</v>
      </c>
      <c r="S2473" s="2" t="str">
        <f t="shared" si="343"/>
        <v>Medium Risk</v>
      </c>
      <c r="T2473" s="2" t="str">
        <f t="shared" si="344"/>
        <v>55+</v>
      </c>
      <c r="U2473" s="1">
        <f t="shared" ca="1" si="345"/>
        <v>896</v>
      </c>
      <c r="V2473" s="2" t="str">
        <f t="shared" si="346"/>
        <v>Low Loyalty</v>
      </c>
      <c r="W2473" s="2" t="str">
        <f t="shared" si="347"/>
        <v>Legitimate</v>
      </c>
      <c r="X2473" s="2" t="str">
        <f>IF(Q2473&lt;Data_Validation!$B$8,"Low Value",IF(Q2473&lt;Data_Validation!$B$9,"Medium Value","High Value"))</f>
        <v>High Value</v>
      </c>
      <c r="Y2473" s="2" t="str">
        <f t="shared" si="348"/>
        <v>High Value - Maintain</v>
      </c>
      <c r="Z2473" s="2" t="str">
        <f t="shared" si="349"/>
        <v>Check Data</v>
      </c>
    </row>
    <row r="2474" spans="1:26" x14ac:dyDescent="0.3">
      <c r="A2474" t="s">
        <v>2164</v>
      </c>
      <c r="B2474">
        <v>76</v>
      </c>
      <c r="C2474" t="s">
        <v>21</v>
      </c>
      <c r="D2474" t="s">
        <v>22</v>
      </c>
      <c r="E2474">
        <v>98.85</v>
      </c>
      <c r="F2474">
        <v>7</v>
      </c>
      <c r="G2474">
        <v>76</v>
      </c>
      <c r="H2474">
        <v>0</v>
      </c>
      <c r="I2474" t="s">
        <v>23</v>
      </c>
      <c r="J2474">
        <v>5</v>
      </c>
      <c r="K2474" s="1">
        <v>44586</v>
      </c>
      <c r="L2474">
        <v>8</v>
      </c>
      <c r="M2474">
        <v>0.27</v>
      </c>
      <c r="N2474">
        <f>IF(E2474="",Data_Validation!$B$1,E2474)</f>
        <v>98.85</v>
      </c>
      <c r="O2474">
        <f>IF(J2474="",Data_Validation!$B$2,J2474)</f>
        <v>5</v>
      </c>
      <c r="P2474">
        <f t="shared" si="342"/>
        <v>1</v>
      </c>
      <c r="Q2474" s="2">
        <f>CustomerData[[#This Row],[avg_order_value_clean]]*CustomerData[[#This Row],[total_orders]]</f>
        <v>691.94999999999993</v>
      </c>
      <c r="R2474" s="2" t="str">
        <f t="shared" si="350"/>
        <v>At Risk</v>
      </c>
      <c r="S2474" s="2" t="str">
        <f t="shared" si="343"/>
        <v>Medium Risk</v>
      </c>
      <c r="T2474" s="2" t="str">
        <f t="shared" si="344"/>
        <v>55+</v>
      </c>
      <c r="U2474" s="1">
        <f t="shared" ca="1" si="345"/>
        <v>1675</v>
      </c>
      <c r="V2474" s="2" t="str">
        <f t="shared" si="346"/>
        <v>Low Loyalty</v>
      </c>
      <c r="W2474" s="2" t="str">
        <f t="shared" si="347"/>
        <v>Legitimate</v>
      </c>
      <c r="X2474" s="2" t="str">
        <f>IF(Q2474&lt;Data_Validation!$B$8,"Low Value",IF(Q2474&lt;Data_Validation!$B$9,"Medium Value","High Value"))</f>
        <v>Low Value</v>
      </c>
      <c r="Y2474" s="2" t="str">
        <f t="shared" si="348"/>
        <v>Stable</v>
      </c>
      <c r="Z2474" s="2" t="str">
        <f t="shared" si="349"/>
        <v>Check Data</v>
      </c>
    </row>
    <row r="2475" spans="1:26" x14ac:dyDescent="0.3">
      <c r="A2475" t="s">
        <v>1341</v>
      </c>
      <c r="B2475">
        <v>47</v>
      </c>
      <c r="C2475" t="s">
        <v>21</v>
      </c>
      <c r="D2475" t="s">
        <v>15</v>
      </c>
      <c r="E2475">
        <v>113.12</v>
      </c>
      <c r="F2475">
        <v>12</v>
      </c>
      <c r="G2475">
        <v>202</v>
      </c>
      <c r="H2475">
        <v>0</v>
      </c>
      <c r="I2475" t="s">
        <v>19</v>
      </c>
      <c r="J2475">
        <v>14.4</v>
      </c>
      <c r="K2475" s="1">
        <v>45678</v>
      </c>
      <c r="L2475">
        <v>80</v>
      </c>
      <c r="M2475">
        <v>0.11</v>
      </c>
      <c r="N2475">
        <f>IF(E2475="",Data_Validation!$B$1,E2475)</f>
        <v>113.12</v>
      </c>
      <c r="O2475">
        <f>IF(J2475="",Data_Validation!$B$2,J2475)</f>
        <v>14.4</v>
      </c>
      <c r="P2475">
        <f t="shared" si="342"/>
        <v>2</v>
      </c>
      <c r="Q2475" s="2">
        <f>CustomerData[[#This Row],[avg_order_value_clean]]*CustomerData[[#This Row],[total_orders]]</f>
        <v>1357.44</v>
      </c>
      <c r="R2475" s="2" t="str">
        <f t="shared" si="350"/>
        <v>Inactive</v>
      </c>
      <c r="S2475" s="2" t="str">
        <f t="shared" si="343"/>
        <v>Low Risk</v>
      </c>
      <c r="T2475" s="2" t="str">
        <f t="shared" si="344"/>
        <v>45-54</v>
      </c>
      <c r="U2475" s="1">
        <f t="shared" ca="1" si="345"/>
        <v>583</v>
      </c>
      <c r="V2475" s="2" t="str">
        <f t="shared" si="346"/>
        <v>High Loyalty</v>
      </c>
      <c r="W2475" s="2" t="str">
        <f t="shared" si="347"/>
        <v>Legitimate</v>
      </c>
      <c r="X2475" s="2" t="str">
        <f>IF(Q2475&lt;Data_Validation!$B$8,"Low Value",IF(Q2475&lt;Data_Validation!$B$9,"Medium Value","High Value"))</f>
        <v>Low Value</v>
      </c>
      <c r="Y2475" s="2" t="str">
        <f t="shared" si="348"/>
        <v>Stable</v>
      </c>
      <c r="Z2475" s="2" t="str">
        <f t="shared" si="349"/>
        <v>Check Data</v>
      </c>
    </row>
    <row r="2476" spans="1:26" x14ac:dyDescent="0.3">
      <c r="A2476" t="s">
        <v>449</v>
      </c>
      <c r="B2476">
        <v>67</v>
      </c>
      <c r="C2476" t="s">
        <v>14</v>
      </c>
      <c r="D2476" t="s">
        <v>15</v>
      </c>
      <c r="E2476">
        <v>69.430000000000007</v>
      </c>
      <c r="F2476">
        <v>10</v>
      </c>
      <c r="G2476">
        <v>338</v>
      </c>
      <c r="H2476">
        <v>0</v>
      </c>
      <c r="I2476" t="s">
        <v>19</v>
      </c>
      <c r="J2476">
        <v>30.8</v>
      </c>
      <c r="K2476" s="1">
        <v>44807</v>
      </c>
      <c r="L2476">
        <v>83</v>
      </c>
      <c r="M2476">
        <v>0.18</v>
      </c>
      <c r="N2476">
        <f>IF(E2476="",Data_Validation!$B$1,E2476)</f>
        <v>69.430000000000007</v>
      </c>
      <c r="O2476">
        <f>IF(J2476="",Data_Validation!$B$2,J2476)</f>
        <v>30.8</v>
      </c>
      <c r="P2476">
        <f t="shared" si="342"/>
        <v>3</v>
      </c>
      <c r="Q2476" s="2">
        <f>CustomerData[[#This Row],[avg_order_value_clean]]*CustomerData[[#This Row],[total_orders]]</f>
        <v>694.30000000000007</v>
      </c>
      <c r="R2476" s="2" t="str">
        <f t="shared" si="350"/>
        <v>Inactive</v>
      </c>
      <c r="S2476" s="2" t="str">
        <f t="shared" si="343"/>
        <v>Low Risk</v>
      </c>
      <c r="T2476" s="2" t="str">
        <f t="shared" si="344"/>
        <v>55+</v>
      </c>
      <c r="U2476" s="1">
        <f t="shared" ca="1" si="345"/>
        <v>1454</v>
      </c>
      <c r="V2476" s="2" t="str">
        <f t="shared" si="346"/>
        <v>High Loyalty</v>
      </c>
      <c r="W2476" s="2" t="str">
        <f t="shared" si="347"/>
        <v>Legitimate</v>
      </c>
      <c r="X2476" s="2" t="str">
        <f>IF(Q2476&lt;Data_Validation!$B$8,"Low Value",IF(Q2476&lt;Data_Validation!$B$9,"Medium Value","High Value"))</f>
        <v>Low Value</v>
      </c>
      <c r="Y2476" s="2" t="str">
        <f t="shared" si="348"/>
        <v>Stable</v>
      </c>
      <c r="Z2476" s="2" t="str">
        <f t="shared" si="349"/>
        <v>Check Data</v>
      </c>
    </row>
    <row r="2477" spans="1:26" x14ac:dyDescent="0.3">
      <c r="A2477" t="s">
        <v>2165</v>
      </c>
      <c r="B2477">
        <v>60</v>
      </c>
      <c r="C2477" t="s">
        <v>21</v>
      </c>
      <c r="D2477" t="s">
        <v>18</v>
      </c>
      <c r="E2477">
        <v>168.29</v>
      </c>
      <c r="F2477">
        <v>10</v>
      </c>
      <c r="G2477">
        <v>240</v>
      </c>
      <c r="H2477">
        <v>0</v>
      </c>
      <c r="I2477" t="s">
        <v>19</v>
      </c>
      <c r="J2477">
        <v>36.4</v>
      </c>
      <c r="K2477" s="1">
        <v>44455</v>
      </c>
      <c r="L2477">
        <v>90</v>
      </c>
      <c r="M2477">
        <v>0.41</v>
      </c>
      <c r="N2477">
        <f>IF(E2477="",Data_Validation!$B$1,E2477)</f>
        <v>168.29</v>
      </c>
      <c r="O2477">
        <f>IF(J2477="",Data_Validation!$B$2,J2477)</f>
        <v>36.4</v>
      </c>
      <c r="P2477">
        <f t="shared" si="342"/>
        <v>1</v>
      </c>
      <c r="Q2477" s="2">
        <f>CustomerData[[#This Row],[avg_order_value_clean]]*CustomerData[[#This Row],[total_orders]]</f>
        <v>1682.8999999999999</v>
      </c>
      <c r="R2477" s="2" t="str">
        <f t="shared" si="350"/>
        <v>Inactive</v>
      </c>
      <c r="S2477" s="2" t="str">
        <f t="shared" si="343"/>
        <v>Medium Risk</v>
      </c>
      <c r="T2477" s="2" t="str">
        <f t="shared" si="344"/>
        <v>55+</v>
      </c>
      <c r="U2477" s="1">
        <f t="shared" ca="1" si="345"/>
        <v>1806</v>
      </c>
      <c r="V2477" s="2" t="str">
        <f t="shared" si="346"/>
        <v>High Loyalty</v>
      </c>
      <c r="W2477" s="2" t="str">
        <f t="shared" si="347"/>
        <v>Legitimate</v>
      </c>
      <c r="X2477" s="2" t="str">
        <f>IF(Q2477&lt;Data_Validation!$B$8,"Low Value",IF(Q2477&lt;Data_Validation!$B$9,"Medium Value","High Value"))</f>
        <v>High Value</v>
      </c>
      <c r="Y2477" s="2" t="str">
        <f t="shared" si="348"/>
        <v>High Value - Maintain</v>
      </c>
      <c r="Z2477" s="2" t="str">
        <f t="shared" si="349"/>
        <v>Check Data</v>
      </c>
    </row>
    <row r="2478" spans="1:26" x14ac:dyDescent="0.3">
      <c r="A2478" t="s">
        <v>2166</v>
      </c>
      <c r="B2478">
        <v>78</v>
      </c>
      <c r="C2478" t="s">
        <v>21</v>
      </c>
      <c r="D2478" t="s">
        <v>15</v>
      </c>
      <c r="E2478">
        <v>264.98</v>
      </c>
      <c r="F2478">
        <v>16</v>
      </c>
      <c r="G2478">
        <v>287</v>
      </c>
      <c r="H2478">
        <v>0</v>
      </c>
      <c r="I2478" t="s">
        <v>29</v>
      </c>
      <c r="J2478">
        <v>98.7</v>
      </c>
      <c r="K2478" s="1">
        <v>45149</v>
      </c>
      <c r="L2478">
        <v>60</v>
      </c>
      <c r="M2478">
        <v>0.19</v>
      </c>
      <c r="N2478">
        <f>IF(E2478="",Data_Validation!$B$1,E2478)</f>
        <v>264.98</v>
      </c>
      <c r="O2478">
        <f>IF(J2478="",Data_Validation!$B$2,J2478)</f>
        <v>98.7</v>
      </c>
      <c r="P2478">
        <f t="shared" si="342"/>
        <v>1</v>
      </c>
      <c r="Q2478" s="2">
        <f>CustomerData[[#This Row],[avg_order_value_clean]]*CustomerData[[#This Row],[total_orders]]</f>
        <v>4239.68</v>
      </c>
      <c r="R2478" s="2" t="str">
        <f t="shared" si="350"/>
        <v>Inactive</v>
      </c>
      <c r="S2478" s="2" t="str">
        <f t="shared" si="343"/>
        <v>Low Risk</v>
      </c>
      <c r="T2478" s="2" t="str">
        <f t="shared" si="344"/>
        <v>55+</v>
      </c>
      <c r="U2478" s="1">
        <f t="shared" ca="1" si="345"/>
        <v>1112</v>
      </c>
      <c r="V2478" s="2" t="str">
        <f t="shared" si="346"/>
        <v>Medium Loyalty</v>
      </c>
      <c r="W2478" s="2" t="str">
        <f t="shared" si="347"/>
        <v>Legitimate</v>
      </c>
      <c r="X2478" s="2" t="str">
        <f>IF(Q2478&lt;Data_Validation!$B$8,"Low Value",IF(Q2478&lt;Data_Validation!$B$9,"Medium Value","High Value"))</f>
        <v>High Value</v>
      </c>
      <c r="Y2478" s="2" t="str">
        <f t="shared" si="348"/>
        <v>High Value - Maintain</v>
      </c>
      <c r="Z2478" s="2" t="str">
        <f t="shared" si="349"/>
        <v>Check Data</v>
      </c>
    </row>
    <row r="2479" spans="1:26" x14ac:dyDescent="0.3">
      <c r="A2479" t="s">
        <v>2167</v>
      </c>
      <c r="B2479">
        <v>77</v>
      </c>
      <c r="C2479" t="s">
        <v>14</v>
      </c>
      <c r="D2479" t="s">
        <v>50</v>
      </c>
      <c r="E2479">
        <v>142.9</v>
      </c>
      <c r="F2479">
        <v>13</v>
      </c>
      <c r="G2479">
        <v>194</v>
      </c>
      <c r="H2479">
        <v>0</v>
      </c>
      <c r="I2479" t="s">
        <v>16</v>
      </c>
      <c r="J2479">
        <v>14.7</v>
      </c>
      <c r="K2479" s="1">
        <v>44688</v>
      </c>
      <c r="L2479">
        <v>62</v>
      </c>
      <c r="M2479">
        <v>0.55000000000000004</v>
      </c>
      <c r="N2479">
        <f>IF(E2479="",Data_Validation!$B$1,E2479)</f>
        <v>142.9</v>
      </c>
      <c r="O2479">
        <f>IF(J2479="",Data_Validation!$B$2,J2479)</f>
        <v>14.7</v>
      </c>
      <c r="P2479">
        <f t="shared" si="342"/>
        <v>1</v>
      </c>
      <c r="Q2479" s="2">
        <f>CustomerData[[#This Row],[avg_order_value_clean]]*CustomerData[[#This Row],[total_orders]]</f>
        <v>1857.7</v>
      </c>
      <c r="R2479" s="2" t="str">
        <f t="shared" si="350"/>
        <v>Inactive</v>
      </c>
      <c r="S2479" s="2" t="str">
        <f t="shared" si="343"/>
        <v>High Risk</v>
      </c>
      <c r="T2479" s="2" t="str">
        <f t="shared" si="344"/>
        <v>55+</v>
      </c>
      <c r="U2479" s="1">
        <f t="shared" ca="1" si="345"/>
        <v>1573</v>
      </c>
      <c r="V2479" s="2" t="str">
        <f t="shared" si="346"/>
        <v>Medium Loyalty</v>
      </c>
      <c r="W2479" s="2" t="str">
        <f t="shared" si="347"/>
        <v>Legitimate</v>
      </c>
      <c r="X2479" s="2" t="str">
        <f>IF(Q2479&lt;Data_Validation!$B$8,"Low Value",IF(Q2479&lt;Data_Validation!$B$9,"Medium Value","High Value"))</f>
        <v>High Value</v>
      </c>
      <c r="Y2479" s="2" t="str">
        <f t="shared" si="348"/>
        <v>Critical - Retain</v>
      </c>
      <c r="Z2479" s="2" t="str">
        <f t="shared" si="349"/>
        <v>Check Data</v>
      </c>
    </row>
    <row r="2480" spans="1:26" x14ac:dyDescent="0.3">
      <c r="A2480" t="s">
        <v>2168</v>
      </c>
      <c r="B2480">
        <v>47</v>
      </c>
      <c r="C2480" t="s">
        <v>14</v>
      </c>
      <c r="D2480" t="s">
        <v>15</v>
      </c>
      <c r="E2480">
        <v>64.33</v>
      </c>
      <c r="F2480">
        <v>12</v>
      </c>
      <c r="G2480">
        <v>204</v>
      </c>
      <c r="H2480">
        <v>0</v>
      </c>
      <c r="I2480" t="s">
        <v>19</v>
      </c>
      <c r="J2480">
        <v>30.3</v>
      </c>
      <c r="K2480" s="1">
        <v>45401</v>
      </c>
      <c r="L2480">
        <v>10</v>
      </c>
      <c r="M2480">
        <v>0.54</v>
      </c>
      <c r="N2480">
        <f>IF(E2480="",Data_Validation!$B$1,E2480)</f>
        <v>64.33</v>
      </c>
      <c r="O2480">
        <f>IF(J2480="",Data_Validation!$B$2,J2480)</f>
        <v>30.3</v>
      </c>
      <c r="P2480">
        <f t="shared" si="342"/>
        <v>1</v>
      </c>
      <c r="Q2480" s="2">
        <f>CustomerData[[#This Row],[avg_order_value_clean]]*CustomerData[[#This Row],[total_orders]]</f>
        <v>771.96</v>
      </c>
      <c r="R2480" s="2" t="str">
        <f t="shared" si="350"/>
        <v>Inactive</v>
      </c>
      <c r="S2480" s="2" t="str">
        <f t="shared" si="343"/>
        <v>High Risk</v>
      </c>
      <c r="T2480" s="2" t="str">
        <f t="shared" si="344"/>
        <v>45-54</v>
      </c>
      <c r="U2480" s="1">
        <f t="shared" ca="1" si="345"/>
        <v>860</v>
      </c>
      <c r="V2480" s="2" t="str">
        <f t="shared" si="346"/>
        <v>Low Loyalty</v>
      </c>
      <c r="W2480" s="2" t="str">
        <f t="shared" si="347"/>
        <v>Legitimate</v>
      </c>
      <c r="X2480" s="2" t="str">
        <f>IF(Q2480&lt;Data_Validation!$B$8,"Low Value",IF(Q2480&lt;Data_Validation!$B$9,"Medium Value","High Value"))</f>
        <v>Low Value</v>
      </c>
      <c r="Y2480" s="2" t="str">
        <f t="shared" si="348"/>
        <v>At Risk - Develop</v>
      </c>
      <c r="Z2480" s="2" t="str">
        <f t="shared" si="349"/>
        <v>Check Data</v>
      </c>
    </row>
    <row r="2481" spans="1:26" x14ac:dyDescent="0.3">
      <c r="A2481" t="s">
        <v>2169</v>
      </c>
      <c r="B2481">
        <v>25</v>
      </c>
      <c r="C2481" t="s">
        <v>21</v>
      </c>
      <c r="D2481" t="s">
        <v>44</v>
      </c>
      <c r="E2481">
        <v>183.78</v>
      </c>
      <c r="F2481">
        <v>14</v>
      </c>
      <c r="G2481">
        <v>213</v>
      </c>
      <c r="H2481">
        <v>0</v>
      </c>
      <c r="I2481" t="s">
        <v>16</v>
      </c>
      <c r="J2481">
        <v>82.8</v>
      </c>
      <c r="K2481" s="1">
        <v>44080</v>
      </c>
      <c r="L2481">
        <v>18</v>
      </c>
      <c r="M2481">
        <v>0.12</v>
      </c>
      <c r="N2481">
        <f>IF(E2481="",Data_Validation!$B$1,E2481)</f>
        <v>183.78</v>
      </c>
      <c r="O2481">
        <f>IF(J2481="",Data_Validation!$B$2,J2481)</f>
        <v>82.8</v>
      </c>
      <c r="P2481">
        <f t="shared" si="342"/>
        <v>2</v>
      </c>
      <c r="Q2481" s="2">
        <f>CustomerData[[#This Row],[avg_order_value_clean]]*CustomerData[[#This Row],[total_orders]]</f>
        <v>2572.92</v>
      </c>
      <c r="R2481" s="2" t="str">
        <f t="shared" si="350"/>
        <v>Inactive</v>
      </c>
      <c r="S2481" s="2" t="str">
        <f t="shared" si="343"/>
        <v>Low Risk</v>
      </c>
      <c r="T2481" s="2" t="str">
        <f t="shared" si="344"/>
        <v>25-34</v>
      </c>
      <c r="U2481" s="1">
        <f t="shared" ca="1" si="345"/>
        <v>2181</v>
      </c>
      <c r="V2481" s="2" t="str">
        <f t="shared" si="346"/>
        <v>Low Loyalty</v>
      </c>
      <c r="W2481" s="2" t="str">
        <f t="shared" si="347"/>
        <v>Legitimate</v>
      </c>
      <c r="X2481" s="2" t="str">
        <f>IF(Q2481&lt;Data_Validation!$B$8,"Low Value",IF(Q2481&lt;Data_Validation!$B$9,"Medium Value","High Value"))</f>
        <v>High Value</v>
      </c>
      <c r="Y2481" s="2" t="str">
        <f t="shared" si="348"/>
        <v>High Value - Maintain</v>
      </c>
      <c r="Z2481" s="2" t="str">
        <f t="shared" si="349"/>
        <v>Check Data</v>
      </c>
    </row>
    <row r="2482" spans="1:26" x14ac:dyDescent="0.3">
      <c r="A2482" t="s">
        <v>2170</v>
      </c>
      <c r="B2482">
        <v>51</v>
      </c>
      <c r="C2482" t="s">
        <v>21</v>
      </c>
      <c r="D2482" t="s">
        <v>15</v>
      </c>
      <c r="E2482">
        <v>126.01</v>
      </c>
      <c r="F2482">
        <v>7</v>
      </c>
      <c r="G2482">
        <v>18</v>
      </c>
      <c r="H2482">
        <v>0</v>
      </c>
      <c r="I2482" t="s">
        <v>19</v>
      </c>
      <c r="K2482" s="1">
        <v>45663</v>
      </c>
      <c r="L2482">
        <v>66</v>
      </c>
      <c r="M2482">
        <v>0.41</v>
      </c>
      <c r="N2482">
        <f>IF(E2482="",Data_Validation!$B$1,E2482)</f>
        <v>126.01</v>
      </c>
      <c r="O2482">
        <f>IF(J2482="",Data_Validation!$B$2,J2482)</f>
        <v>250</v>
      </c>
      <c r="P2482">
        <f t="shared" si="342"/>
        <v>1</v>
      </c>
      <c r="Q2482" s="2">
        <f>CustomerData[[#This Row],[avg_order_value_clean]]*CustomerData[[#This Row],[total_orders]]</f>
        <v>882.07</v>
      </c>
      <c r="R2482" s="2" t="str">
        <f t="shared" si="350"/>
        <v>Active</v>
      </c>
      <c r="S2482" s="2" t="str">
        <f t="shared" si="343"/>
        <v>Medium Risk</v>
      </c>
      <c r="T2482" s="2" t="str">
        <f t="shared" si="344"/>
        <v>45-54</v>
      </c>
      <c r="U2482" s="1">
        <f t="shared" ca="1" si="345"/>
        <v>598</v>
      </c>
      <c r="V2482" s="2" t="str">
        <f t="shared" si="346"/>
        <v>Medium Loyalty</v>
      </c>
      <c r="W2482" s="2" t="str">
        <f t="shared" si="347"/>
        <v>Legitimate</v>
      </c>
      <c r="X2482" s="2" t="str">
        <f>IF(Q2482&lt;Data_Validation!$B$8,"Low Value",IF(Q2482&lt;Data_Validation!$B$9,"Medium Value","High Value"))</f>
        <v>Low Value</v>
      </c>
      <c r="Y2482" s="2" t="str">
        <f t="shared" si="348"/>
        <v>Stable</v>
      </c>
      <c r="Z2482" s="2" t="str">
        <f t="shared" si="349"/>
        <v>Check Data</v>
      </c>
    </row>
    <row r="2483" spans="1:26" x14ac:dyDescent="0.3">
      <c r="A2483" t="s">
        <v>2171</v>
      </c>
      <c r="B2483">
        <v>74</v>
      </c>
      <c r="C2483" t="s">
        <v>21</v>
      </c>
      <c r="D2483" t="s">
        <v>37</v>
      </c>
      <c r="E2483">
        <v>64.069999999999993</v>
      </c>
      <c r="F2483">
        <v>13</v>
      </c>
      <c r="G2483">
        <v>158</v>
      </c>
      <c r="H2483">
        <v>0</v>
      </c>
      <c r="I2483" t="s">
        <v>29</v>
      </c>
      <c r="J2483">
        <v>65.5</v>
      </c>
      <c r="K2483" s="1">
        <v>45558</v>
      </c>
      <c r="L2483">
        <v>93</v>
      </c>
      <c r="M2483">
        <v>0.28999999999999998</v>
      </c>
      <c r="N2483">
        <f>IF(E2483="",Data_Validation!$B$1,E2483)</f>
        <v>64.069999999999993</v>
      </c>
      <c r="O2483">
        <f>IF(J2483="",Data_Validation!$B$2,J2483)</f>
        <v>65.5</v>
      </c>
      <c r="P2483">
        <f t="shared" si="342"/>
        <v>1</v>
      </c>
      <c r="Q2483" s="2">
        <f>CustomerData[[#This Row],[avg_order_value_clean]]*CustomerData[[#This Row],[total_orders]]</f>
        <v>832.90999999999985</v>
      </c>
      <c r="R2483" s="2" t="str">
        <f t="shared" si="350"/>
        <v>Inactive</v>
      </c>
      <c r="S2483" s="2" t="str">
        <f t="shared" si="343"/>
        <v>Medium Risk</v>
      </c>
      <c r="T2483" s="2" t="str">
        <f t="shared" si="344"/>
        <v>55+</v>
      </c>
      <c r="U2483" s="1">
        <f t="shared" ca="1" si="345"/>
        <v>703</v>
      </c>
      <c r="V2483" s="2" t="str">
        <f t="shared" si="346"/>
        <v>High Loyalty</v>
      </c>
      <c r="W2483" s="2" t="str">
        <f t="shared" si="347"/>
        <v>Legitimate</v>
      </c>
      <c r="X2483" s="2" t="str">
        <f>IF(Q2483&lt;Data_Validation!$B$8,"Low Value",IF(Q2483&lt;Data_Validation!$B$9,"Medium Value","High Value"))</f>
        <v>Low Value</v>
      </c>
      <c r="Y2483" s="2" t="str">
        <f t="shared" si="348"/>
        <v>Stable</v>
      </c>
      <c r="Z2483" s="2" t="str">
        <f t="shared" si="349"/>
        <v>Check Data</v>
      </c>
    </row>
    <row r="2484" spans="1:26" x14ac:dyDescent="0.3">
      <c r="A2484" t="s">
        <v>2172</v>
      </c>
      <c r="B2484">
        <v>64</v>
      </c>
      <c r="C2484" t="s">
        <v>14</v>
      </c>
      <c r="D2484" t="s">
        <v>18</v>
      </c>
      <c r="E2484">
        <v>185.29</v>
      </c>
      <c r="F2484">
        <v>12</v>
      </c>
      <c r="G2484">
        <v>211</v>
      </c>
      <c r="H2484">
        <v>0</v>
      </c>
      <c r="I2484" t="s">
        <v>19</v>
      </c>
      <c r="J2484">
        <v>32.9</v>
      </c>
      <c r="K2484" s="1">
        <v>45103</v>
      </c>
      <c r="L2484">
        <v>66</v>
      </c>
      <c r="M2484">
        <v>0.31</v>
      </c>
      <c r="N2484">
        <f>IF(E2484="",Data_Validation!$B$1,E2484)</f>
        <v>185.29</v>
      </c>
      <c r="O2484">
        <f>IF(J2484="",Data_Validation!$B$2,J2484)</f>
        <v>32.9</v>
      </c>
      <c r="P2484">
        <f t="shared" si="342"/>
        <v>1</v>
      </c>
      <c r="Q2484" s="2">
        <f>CustomerData[[#This Row],[avg_order_value_clean]]*CustomerData[[#This Row],[total_orders]]</f>
        <v>2223.48</v>
      </c>
      <c r="R2484" s="2" t="str">
        <f t="shared" si="350"/>
        <v>Inactive</v>
      </c>
      <c r="S2484" s="2" t="str">
        <f t="shared" si="343"/>
        <v>Medium Risk</v>
      </c>
      <c r="T2484" s="2" t="str">
        <f t="shared" si="344"/>
        <v>55+</v>
      </c>
      <c r="U2484" s="1">
        <f t="shared" ca="1" si="345"/>
        <v>1158</v>
      </c>
      <c r="V2484" s="2" t="str">
        <f t="shared" si="346"/>
        <v>Medium Loyalty</v>
      </c>
      <c r="W2484" s="2" t="str">
        <f t="shared" si="347"/>
        <v>Legitimate</v>
      </c>
      <c r="X2484" s="2" t="str">
        <f>IF(Q2484&lt;Data_Validation!$B$8,"Low Value",IF(Q2484&lt;Data_Validation!$B$9,"Medium Value","High Value"))</f>
        <v>High Value</v>
      </c>
      <c r="Y2484" s="2" t="str">
        <f t="shared" si="348"/>
        <v>High Value - Maintain</v>
      </c>
      <c r="Z2484" s="2" t="str">
        <f t="shared" si="349"/>
        <v>Check Data</v>
      </c>
    </row>
    <row r="2485" spans="1:26" x14ac:dyDescent="0.3">
      <c r="A2485" t="s">
        <v>2173</v>
      </c>
      <c r="B2485">
        <v>26</v>
      </c>
      <c r="C2485" t="s">
        <v>21</v>
      </c>
      <c r="D2485" t="s">
        <v>50</v>
      </c>
      <c r="E2485">
        <v>249.33</v>
      </c>
      <c r="F2485">
        <v>7</v>
      </c>
      <c r="G2485">
        <v>52</v>
      </c>
      <c r="H2485">
        <v>0</v>
      </c>
      <c r="I2485" t="s">
        <v>40</v>
      </c>
      <c r="J2485">
        <v>11.8</v>
      </c>
      <c r="K2485" s="1">
        <v>45770</v>
      </c>
      <c r="L2485">
        <v>52</v>
      </c>
      <c r="M2485">
        <v>0.14000000000000001</v>
      </c>
      <c r="N2485">
        <f>IF(E2485="",Data_Validation!$B$1,E2485)</f>
        <v>249.33</v>
      </c>
      <c r="O2485">
        <f>IF(J2485="",Data_Validation!$B$2,J2485)</f>
        <v>11.8</v>
      </c>
      <c r="P2485">
        <f t="shared" si="342"/>
        <v>1</v>
      </c>
      <c r="Q2485" s="2">
        <f>CustomerData[[#This Row],[avg_order_value_clean]]*CustomerData[[#This Row],[total_orders]]</f>
        <v>1745.3100000000002</v>
      </c>
      <c r="R2485" s="2" t="str">
        <f t="shared" si="350"/>
        <v>At Risk</v>
      </c>
      <c r="S2485" s="2" t="str">
        <f t="shared" si="343"/>
        <v>Low Risk</v>
      </c>
      <c r="T2485" s="2" t="str">
        <f t="shared" si="344"/>
        <v>25-34</v>
      </c>
      <c r="U2485" s="1">
        <f t="shared" ca="1" si="345"/>
        <v>491</v>
      </c>
      <c r="V2485" s="2" t="str">
        <f t="shared" si="346"/>
        <v>Medium Loyalty</v>
      </c>
      <c r="W2485" s="2" t="str">
        <f t="shared" si="347"/>
        <v>Legitimate</v>
      </c>
      <c r="X2485" s="2" t="str">
        <f>IF(Q2485&lt;Data_Validation!$B$8,"Low Value",IF(Q2485&lt;Data_Validation!$B$9,"Medium Value","High Value"))</f>
        <v>High Value</v>
      </c>
      <c r="Y2485" s="2" t="str">
        <f t="shared" si="348"/>
        <v>High Value - Maintain</v>
      </c>
      <c r="Z2485" s="2" t="str">
        <f t="shared" si="349"/>
        <v>Check Data</v>
      </c>
    </row>
    <row r="2486" spans="1:26" x14ac:dyDescent="0.3">
      <c r="A2486" t="s">
        <v>2174</v>
      </c>
      <c r="B2486">
        <v>68</v>
      </c>
      <c r="C2486" t="s">
        <v>14</v>
      </c>
      <c r="D2486" t="s">
        <v>26</v>
      </c>
      <c r="E2486">
        <v>195.23</v>
      </c>
      <c r="F2486">
        <v>5</v>
      </c>
      <c r="G2486">
        <v>87</v>
      </c>
      <c r="H2486">
        <v>0</v>
      </c>
      <c r="I2486" t="s">
        <v>29</v>
      </c>
      <c r="J2486">
        <v>98.4</v>
      </c>
      <c r="K2486" s="1">
        <v>45103</v>
      </c>
      <c r="L2486">
        <v>67</v>
      </c>
      <c r="M2486">
        <v>0.35</v>
      </c>
      <c r="N2486">
        <f>IF(E2486="",Data_Validation!$B$1,E2486)</f>
        <v>195.23</v>
      </c>
      <c r="O2486">
        <f>IF(J2486="",Data_Validation!$B$2,J2486)</f>
        <v>98.4</v>
      </c>
      <c r="P2486">
        <f t="shared" si="342"/>
        <v>1</v>
      </c>
      <c r="Q2486" s="2">
        <f>CustomerData[[#This Row],[avg_order_value_clean]]*CustomerData[[#This Row],[total_orders]]</f>
        <v>976.15</v>
      </c>
      <c r="R2486" s="2" t="str">
        <f t="shared" si="350"/>
        <v>At Risk</v>
      </c>
      <c r="S2486" s="2" t="str">
        <f t="shared" si="343"/>
        <v>Medium Risk</v>
      </c>
      <c r="T2486" s="2" t="str">
        <f t="shared" si="344"/>
        <v>55+</v>
      </c>
      <c r="U2486" s="1">
        <f t="shared" ca="1" si="345"/>
        <v>1158</v>
      </c>
      <c r="V2486" s="2" t="str">
        <f t="shared" si="346"/>
        <v>Medium Loyalty</v>
      </c>
      <c r="W2486" s="2" t="str">
        <f t="shared" si="347"/>
        <v>Legitimate</v>
      </c>
      <c r="X2486" s="2" t="str">
        <f>IF(Q2486&lt;Data_Validation!$B$8,"Low Value",IF(Q2486&lt;Data_Validation!$B$9,"Medium Value","High Value"))</f>
        <v>Low Value</v>
      </c>
      <c r="Y2486" s="2" t="str">
        <f t="shared" si="348"/>
        <v>Stable</v>
      </c>
      <c r="Z2486" s="2" t="str">
        <f t="shared" si="349"/>
        <v>Check Data</v>
      </c>
    </row>
    <row r="2487" spans="1:26" x14ac:dyDescent="0.3">
      <c r="A2487" t="s">
        <v>2175</v>
      </c>
      <c r="B2487">
        <v>37</v>
      </c>
      <c r="C2487" t="s">
        <v>21</v>
      </c>
      <c r="D2487" t="s">
        <v>52</v>
      </c>
      <c r="E2487">
        <v>81.97</v>
      </c>
      <c r="F2487">
        <v>10</v>
      </c>
      <c r="G2487">
        <v>159</v>
      </c>
      <c r="H2487">
        <v>0</v>
      </c>
      <c r="I2487" t="s">
        <v>19</v>
      </c>
      <c r="J2487">
        <v>25.1</v>
      </c>
      <c r="K2487" s="1">
        <v>45573</v>
      </c>
      <c r="L2487">
        <v>88</v>
      </c>
      <c r="M2487">
        <v>0.19</v>
      </c>
      <c r="N2487">
        <f>IF(E2487="",Data_Validation!$B$1,E2487)</f>
        <v>81.97</v>
      </c>
      <c r="O2487">
        <f>IF(J2487="",Data_Validation!$B$2,J2487)</f>
        <v>25.1</v>
      </c>
      <c r="P2487">
        <f t="shared" si="342"/>
        <v>1</v>
      </c>
      <c r="Q2487" s="2">
        <f>CustomerData[[#This Row],[avg_order_value_clean]]*CustomerData[[#This Row],[total_orders]]</f>
        <v>819.7</v>
      </c>
      <c r="R2487" s="2" t="str">
        <f t="shared" si="350"/>
        <v>Inactive</v>
      </c>
      <c r="S2487" s="2" t="str">
        <f t="shared" si="343"/>
        <v>Low Risk</v>
      </c>
      <c r="T2487" s="2" t="str">
        <f t="shared" si="344"/>
        <v>35-44</v>
      </c>
      <c r="U2487" s="1">
        <f t="shared" ca="1" si="345"/>
        <v>688</v>
      </c>
      <c r="V2487" s="2" t="str">
        <f t="shared" si="346"/>
        <v>High Loyalty</v>
      </c>
      <c r="W2487" s="2" t="str">
        <f t="shared" si="347"/>
        <v>Legitimate</v>
      </c>
      <c r="X2487" s="2" t="str">
        <f>IF(Q2487&lt;Data_Validation!$B$8,"Low Value",IF(Q2487&lt;Data_Validation!$B$9,"Medium Value","High Value"))</f>
        <v>Low Value</v>
      </c>
      <c r="Y2487" s="2" t="str">
        <f t="shared" si="348"/>
        <v>Stable</v>
      </c>
      <c r="Z2487" s="2" t="str">
        <f t="shared" si="349"/>
        <v>Check Data</v>
      </c>
    </row>
    <row r="2488" spans="1:26" x14ac:dyDescent="0.3">
      <c r="A2488" t="s">
        <v>2176</v>
      </c>
      <c r="B2488">
        <v>57</v>
      </c>
      <c r="C2488" t="s">
        <v>21</v>
      </c>
      <c r="D2488" t="s">
        <v>28</v>
      </c>
      <c r="E2488">
        <v>267.05</v>
      </c>
      <c r="F2488">
        <v>12</v>
      </c>
      <c r="G2488">
        <v>8</v>
      </c>
      <c r="H2488">
        <v>0</v>
      </c>
      <c r="I2488" t="s">
        <v>19</v>
      </c>
      <c r="J2488">
        <v>84.5</v>
      </c>
      <c r="K2488" s="1">
        <v>45433</v>
      </c>
      <c r="L2488">
        <v>9</v>
      </c>
      <c r="M2488">
        <v>0.63</v>
      </c>
      <c r="N2488">
        <f>IF(E2488="",Data_Validation!$B$1,E2488)</f>
        <v>267.05</v>
      </c>
      <c r="O2488">
        <f>IF(J2488="",Data_Validation!$B$2,J2488)</f>
        <v>84.5</v>
      </c>
      <c r="P2488">
        <f t="shared" si="342"/>
        <v>1</v>
      </c>
      <c r="Q2488" s="2">
        <f>CustomerData[[#This Row],[avg_order_value_clean]]*CustomerData[[#This Row],[total_orders]]</f>
        <v>3204.6000000000004</v>
      </c>
      <c r="R2488" s="2" t="str">
        <f t="shared" si="350"/>
        <v>Active</v>
      </c>
      <c r="S2488" s="2" t="str">
        <f t="shared" si="343"/>
        <v>High Risk</v>
      </c>
      <c r="T2488" s="2" t="str">
        <f t="shared" si="344"/>
        <v>55+</v>
      </c>
      <c r="U2488" s="1">
        <f t="shared" ca="1" si="345"/>
        <v>828</v>
      </c>
      <c r="V2488" s="2" t="str">
        <f t="shared" si="346"/>
        <v>Low Loyalty</v>
      </c>
      <c r="W2488" s="2" t="str">
        <f t="shared" si="347"/>
        <v>Legitimate</v>
      </c>
      <c r="X2488" s="2" t="str">
        <f>IF(Q2488&lt;Data_Validation!$B$8,"Low Value",IF(Q2488&lt;Data_Validation!$B$9,"Medium Value","High Value"))</f>
        <v>High Value</v>
      </c>
      <c r="Y2488" s="2" t="str">
        <f t="shared" si="348"/>
        <v>Critical - Retain</v>
      </c>
      <c r="Z2488" s="2" t="str">
        <f t="shared" si="349"/>
        <v>Check Data</v>
      </c>
    </row>
    <row r="2489" spans="1:26" x14ac:dyDescent="0.3">
      <c r="A2489" t="s">
        <v>2177</v>
      </c>
      <c r="B2489">
        <v>42</v>
      </c>
      <c r="C2489" t="s">
        <v>25</v>
      </c>
      <c r="D2489" t="s">
        <v>52</v>
      </c>
      <c r="E2489">
        <v>169.63</v>
      </c>
      <c r="F2489">
        <v>7</v>
      </c>
      <c r="G2489">
        <v>178</v>
      </c>
      <c r="H2489">
        <v>0</v>
      </c>
      <c r="I2489" t="s">
        <v>19</v>
      </c>
      <c r="J2489">
        <v>89.5</v>
      </c>
      <c r="K2489" s="1">
        <v>45776</v>
      </c>
      <c r="L2489">
        <v>48</v>
      </c>
      <c r="M2489">
        <v>0.16</v>
      </c>
      <c r="N2489">
        <f>IF(E2489="",Data_Validation!$B$1,E2489)</f>
        <v>169.63</v>
      </c>
      <c r="O2489">
        <f>IF(J2489="",Data_Validation!$B$2,J2489)</f>
        <v>89.5</v>
      </c>
      <c r="P2489">
        <f t="shared" si="342"/>
        <v>2</v>
      </c>
      <c r="Q2489" s="2">
        <f>CustomerData[[#This Row],[avg_order_value_clean]]*CustomerData[[#This Row],[total_orders]]</f>
        <v>1187.4099999999999</v>
      </c>
      <c r="R2489" s="2" t="str">
        <f t="shared" si="350"/>
        <v>Inactive</v>
      </c>
      <c r="S2489" s="2" t="str">
        <f t="shared" si="343"/>
        <v>Low Risk</v>
      </c>
      <c r="T2489" s="2" t="str">
        <f t="shared" si="344"/>
        <v>35-44</v>
      </c>
      <c r="U2489" s="1">
        <f t="shared" ca="1" si="345"/>
        <v>485</v>
      </c>
      <c r="V2489" s="2" t="str">
        <f t="shared" si="346"/>
        <v>Medium Loyalty</v>
      </c>
      <c r="W2489" s="2" t="str">
        <f t="shared" si="347"/>
        <v>Legitimate</v>
      </c>
      <c r="X2489" s="2" t="str">
        <f>IF(Q2489&lt;Data_Validation!$B$8,"Low Value",IF(Q2489&lt;Data_Validation!$B$9,"Medium Value","High Value"))</f>
        <v>Low Value</v>
      </c>
      <c r="Y2489" s="2" t="str">
        <f t="shared" si="348"/>
        <v>Stable</v>
      </c>
      <c r="Z2489" s="2" t="str">
        <f t="shared" si="349"/>
        <v>Check Data</v>
      </c>
    </row>
    <row r="2490" spans="1:26" x14ac:dyDescent="0.3">
      <c r="A2490" t="s">
        <v>2178</v>
      </c>
      <c r="B2490">
        <v>36</v>
      </c>
      <c r="C2490" t="s">
        <v>21</v>
      </c>
      <c r="D2490" t="s">
        <v>22</v>
      </c>
      <c r="E2490">
        <v>124.71</v>
      </c>
      <c r="F2490">
        <v>6</v>
      </c>
      <c r="G2490">
        <v>82</v>
      </c>
      <c r="H2490">
        <v>0</v>
      </c>
      <c r="I2490" t="s">
        <v>40</v>
      </c>
      <c r="J2490">
        <v>44.1</v>
      </c>
      <c r="K2490" s="1">
        <v>45234</v>
      </c>
      <c r="L2490">
        <v>60</v>
      </c>
      <c r="M2490">
        <v>0.09</v>
      </c>
      <c r="N2490">
        <f>IF(E2490="",Data_Validation!$B$1,E2490)</f>
        <v>124.71</v>
      </c>
      <c r="O2490">
        <f>IF(J2490="",Data_Validation!$B$2,J2490)</f>
        <v>44.1</v>
      </c>
      <c r="P2490">
        <f t="shared" si="342"/>
        <v>1</v>
      </c>
      <c r="Q2490" s="2">
        <f>CustomerData[[#This Row],[avg_order_value_clean]]*CustomerData[[#This Row],[total_orders]]</f>
        <v>748.26</v>
      </c>
      <c r="R2490" s="2" t="str">
        <f t="shared" si="350"/>
        <v>At Risk</v>
      </c>
      <c r="S2490" s="2" t="str">
        <f t="shared" si="343"/>
        <v>Low Risk</v>
      </c>
      <c r="T2490" s="2" t="str">
        <f t="shared" si="344"/>
        <v>35-44</v>
      </c>
      <c r="U2490" s="1">
        <f t="shared" ca="1" si="345"/>
        <v>1027</v>
      </c>
      <c r="V2490" s="2" t="str">
        <f t="shared" si="346"/>
        <v>Medium Loyalty</v>
      </c>
      <c r="W2490" s="2" t="str">
        <f t="shared" si="347"/>
        <v>Legitimate</v>
      </c>
      <c r="X2490" s="2" t="str">
        <f>IF(Q2490&lt;Data_Validation!$B$8,"Low Value",IF(Q2490&lt;Data_Validation!$B$9,"Medium Value","High Value"))</f>
        <v>Low Value</v>
      </c>
      <c r="Y2490" s="2" t="str">
        <f t="shared" si="348"/>
        <v>Stable</v>
      </c>
      <c r="Z2490" s="2" t="str">
        <f t="shared" si="349"/>
        <v>Check Data</v>
      </c>
    </row>
    <row r="2491" spans="1:26" x14ac:dyDescent="0.3">
      <c r="A2491" t="s">
        <v>2179</v>
      </c>
      <c r="B2491">
        <v>22</v>
      </c>
      <c r="C2491" t="s">
        <v>21</v>
      </c>
      <c r="D2491" t="s">
        <v>28</v>
      </c>
      <c r="E2491">
        <v>82.79</v>
      </c>
      <c r="F2491">
        <v>9</v>
      </c>
      <c r="G2491">
        <v>150</v>
      </c>
      <c r="H2491">
        <v>0</v>
      </c>
      <c r="I2491" t="s">
        <v>40</v>
      </c>
      <c r="J2491">
        <v>85.1</v>
      </c>
      <c r="K2491" s="1">
        <v>44647</v>
      </c>
      <c r="L2491">
        <v>78</v>
      </c>
      <c r="M2491">
        <v>0.61</v>
      </c>
      <c r="N2491">
        <f>IF(E2491="",Data_Validation!$B$1,E2491)</f>
        <v>82.79</v>
      </c>
      <c r="O2491">
        <f>IF(J2491="",Data_Validation!$B$2,J2491)</f>
        <v>85.1</v>
      </c>
      <c r="P2491">
        <f t="shared" si="342"/>
        <v>2</v>
      </c>
      <c r="Q2491" s="2">
        <f>CustomerData[[#This Row],[avg_order_value_clean]]*CustomerData[[#This Row],[total_orders]]</f>
        <v>745.11</v>
      </c>
      <c r="R2491" s="2" t="str">
        <f t="shared" si="350"/>
        <v>Inactive</v>
      </c>
      <c r="S2491" s="2" t="str">
        <f t="shared" si="343"/>
        <v>High Risk</v>
      </c>
      <c r="T2491" s="2" t="str">
        <f t="shared" si="344"/>
        <v>Under 25</v>
      </c>
      <c r="U2491" s="1">
        <f t="shared" ca="1" si="345"/>
        <v>1614</v>
      </c>
      <c r="V2491" s="2" t="str">
        <f t="shared" si="346"/>
        <v>High Loyalty</v>
      </c>
      <c r="W2491" s="2" t="str">
        <f t="shared" si="347"/>
        <v>Legitimate</v>
      </c>
      <c r="X2491" s="2" t="str">
        <f>IF(Q2491&lt;Data_Validation!$B$8,"Low Value",IF(Q2491&lt;Data_Validation!$B$9,"Medium Value","High Value"))</f>
        <v>Low Value</v>
      </c>
      <c r="Y2491" s="2" t="str">
        <f t="shared" si="348"/>
        <v>At Risk - Develop</v>
      </c>
      <c r="Z2491" s="2" t="str">
        <f t="shared" si="349"/>
        <v>Check Data</v>
      </c>
    </row>
    <row r="2492" spans="1:26" x14ac:dyDescent="0.3">
      <c r="A2492" t="s">
        <v>2180</v>
      </c>
      <c r="B2492">
        <v>28</v>
      </c>
      <c r="C2492" t="s">
        <v>21</v>
      </c>
      <c r="D2492" t="s">
        <v>44</v>
      </c>
      <c r="E2492">
        <v>263.64999999999998</v>
      </c>
      <c r="F2492">
        <v>13</v>
      </c>
      <c r="G2492">
        <v>24</v>
      </c>
      <c r="H2492">
        <v>0</v>
      </c>
      <c r="I2492" t="s">
        <v>19</v>
      </c>
      <c r="J2492">
        <v>27.9</v>
      </c>
      <c r="K2492" s="1">
        <v>45538</v>
      </c>
      <c r="L2492">
        <v>52</v>
      </c>
      <c r="M2492">
        <v>0.38</v>
      </c>
      <c r="N2492">
        <f>IF(E2492="",Data_Validation!$B$1,E2492)</f>
        <v>263.64999999999998</v>
      </c>
      <c r="O2492">
        <f>IF(J2492="",Data_Validation!$B$2,J2492)</f>
        <v>27.9</v>
      </c>
      <c r="P2492">
        <f t="shared" si="342"/>
        <v>1</v>
      </c>
      <c r="Q2492" s="2">
        <f>CustomerData[[#This Row],[avg_order_value_clean]]*CustomerData[[#This Row],[total_orders]]</f>
        <v>3427.45</v>
      </c>
      <c r="R2492" s="2" t="str">
        <f t="shared" si="350"/>
        <v>Active</v>
      </c>
      <c r="S2492" s="2" t="str">
        <f t="shared" si="343"/>
        <v>Medium Risk</v>
      </c>
      <c r="T2492" s="2" t="str">
        <f t="shared" si="344"/>
        <v>25-34</v>
      </c>
      <c r="U2492" s="1">
        <f t="shared" ca="1" si="345"/>
        <v>723</v>
      </c>
      <c r="V2492" s="2" t="str">
        <f t="shared" si="346"/>
        <v>Medium Loyalty</v>
      </c>
      <c r="W2492" s="2" t="str">
        <f t="shared" si="347"/>
        <v>Legitimate</v>
      </c>
      <c r="X2492" s="2" t="str">
        <f>IF(Q2492&lt;Data_Validation!$B$8,"Low Value",IF(Q2492&lt;Data_Validation!$B$9,"Medium Value","High Value"))</f>
        <v>High Value</v>
      </c>
      <c r="Y2492" s="2" t="str">
        <f t="shared" si="348"/>
        <v>High Value - Maintain</v>
      </c>
      <c r="Z2492" s="2" t="str">
        <f t="shared" si="349"/>
        <v>Check Data</v>
      </c>
    </row>
    <row r="2493" spans="1:26" x14ac:dyDescent="0.3">
      <c r="A2493" t="s">
        <v>2181</v>
      </c>
      <c r="B2493">
        <v>32</v>
      </c>
      <c r="C2493" t="s">
        <v>14</v>
      </c>
      <c r="D2493" t="s">
        <v>35</v>
      </c>
      <c r="E2493">
        <v>51.45</v>
      </c>
      <c r="F2493">
        <v>7</v>
      </c>
      <c r="G2493">
        <v>224</v>
      </c>
      <c r="H2493">
        <v>0</v>
      </c>
      <c r="I2493" t="s">
        <v>40</v>
      </c>
      <c r="J2493">
        <v>89</v>
      </c>
      <c r="K2493" s="1">
        <v>45458</v>
      </c>
      <c r="L2493">
        <v>43</v>
      </c>
      <c r="M2493">
        <v>0.23</v>
      </c>
      <c r="N2493">
        <f>IF(E2493="",Data_Validation!$B$1,E2493)</f>
        <v>51.45</v>
      </c>
      <c r="O2493">
        <f>IF(J2493="",Data_Validation!$B$2,J2493)</f>
        <v>89</v>
      </c>
      <c r="P2493">
        <f t="shared" si="342"/>
        <v>1</v>
      </c>
      <c r="Q2493" s="2">
        <f>CustomerData[[#This Row],[avg_order_value_clean]]*CustomerData[[#This Row],[total_orders]]</f>
        <v>360.15000000000003</v>
      </c>
      <c r="R2493" s="2" t="str">
        <f t="shared" si="350"/>
        <v>Inactive</v>
      </c>
      <c r="S2493" s="2" t="str">
        <f t="shared" si="343"/>
        <v>Medium Risk</v>
      </c>
      <c r="T2493" s="2" t="str">
        <f t="shared" si="344"/>
        <v>25-34</v>
      </c>
      <c r="U2493" s="1">
        <f t="shared" ca="1" si="345"/>
        <v>803</v>
      </c>
      <c r="V2493" s="2" t="str">
        <f t="shared" si="346"/>
        <v>Medium Loyalty</v>
      </c>
      <c r="W2493" s="2" t="str">
        <f t="shared" si="347"/>
        <v>Legitimate</v>
      </c>
      <c r="X2493" s="2" t="str">
        <f>IF(Q2493&lt;Data_Validation!$B$8,"Low Value",IF(Q2493&lt;Data_Validation!$B$9,"Medium Value","High Value"))</f>
        <v>Low Value</v>
      </c>
      <c r="Y2493" s="2" t="str">
        <f t="shared" si="348"/>
        <v>Stable</v>
      </c>
      <c r="Z2493" s="2" t="str">
        <f t="shared" si="349"/>
        <v>Check Data</v>
      </c>
    </row>
    <row r="2494" spans="1:26" x14ac:dyDescent="0.3">
      <c r="A2494" t="s">
        <v>1845</v>
      </c>
      <c r="B2494">
        <v>25</v>
      </c>
      <c r="C2494" t="s">
        <v>14</v>
      </c>
      <c r="D2494" t="s">
        <v>18</v>
      </c>
      <c r="E2494">
        <v>139.16999999999999</v>
      </c>
      <c r="F2494">
        <v>9</v>
      </c>
      <c r="G2494">
        <v>193</v>
      </c>
      <c r="H2494">
        <v>0</v>
      </c>
      <c r="I2494" t="s">
        <v>19</v>
      </c>
      <c r="J2494">
        <v>63.6</v>
      </c>
      <c r="K2494" s="1">
        <v>45448</v>
      </c>
      <c r="L2494">
        <v>75</v>
      </c>
      <c r="M2494">
        <v>0.81</v>
      </c>
      <c r="N2494">
        <f>IF(E2494="",Data_Validation!$B$1,E2494)</f>
        <v>139.16999999999999</v>
      </c>
      <c r="O2494">
        <f>IF(J2494="",Data_Validation!$B$2,J2494)</f>
        <v>63.6</v>
      </c>
      <c r="P2494">
        <f t="shared" si="342"/>
        <v>4</v>
      </c>
      <c r="Q2494" s="2">
        <f>CustomerData[[#This Row],[avg_order_value_clean]]*CustomerData[[#This Row],[total_orders]]</f>
        <v>1252.53</v>
      </c>
      <c r="R2494" s="2" t="str">
        <f t="shared" si="350"/>
        <v>Inactive</v>
      </c>
      <c r="S2494" s="2" t="str">
        <f t="shared" si="343"/>
        <v>High Risk</v>
      </c>
      <c r="T2494" s="2" t="str">
        <f t="shared" si="344"/>
        <v>25-34</v>
      </c>
      <c r="U2494" s="1">
        <f t="shared" ca="1" si="345"/>
        <v>813</v>
      </c>
      <c r="V2494" s="2" t="str">
        <f t="shared" si="346"/>
        <v>High Loyalty</v>
      </c>
      <c r="W2494" s="2" t="str">
        <f t="shared" si="347"/>
        <v>Legitimate</v>
      </c>
      <c r="X2494" s="2" t="str">
        <f>IF(Q2494&lt;Data_Validation!$B$8,"Low Value",IF(Q2494&lt;Data_Validation!$B$9,"Medium Value","High Value"))</f>
        <v>Low Value</v>
      </c>
      <c r="Y2494" s="2" t="str">
        <f t="shared" si="348"/>
        <v>At Risk - Develop</v>
      </c>
      <c r="Z2494" s="2" t="str">
        <f t="shared" si="349"/>
        <v>Check Data</v>
      </c>
    </row>
    <row r="2495" spans="1:26" x14ac:dyDescent="0.3">
      <c r="A2495" t="s">
        <v>2182</v>
      </c>
      <c r="B2495">
        <v>36</v>
      </c>
      <c r="C2495" t="s">
        <v>21</v>
      </c>
      <c r="D2495" t="s">
        <v>26</v>
      </c>
      <c r="E2495">
        <v>23.59</v>
      </c>
      <c r="F2495">
        <v>13</v>
      </c>
      <c r="G2495">
        <v>117</v>
      </c>
      <c r="H2495">
        <v>0</v>
      </c>
      <c r="I2495" t="s">
        <v>40</v>
      </c>
      <c r="J2495">
        <v>19.399999999999999</v>
      </c>
      <c r="K2495" s="1">
        <v>44648</v>
      </c>
      <c r="L2495">
        <v>50</v>
      </c>
      <c r="M2495">
        <v>0.22</v>
      </c>
      <c r="N2495">
        <f>IF(E2495="",Data_Validation!$B$1,E2495)</f>
        <v>23.59</v>
      </c>
      <c r="O2495">
        <f>IF(J2495="",Data_Validation!$B$2,J2495)</f>
        <v>19.399999999999999</v>
      </c>
      <c r="P2495">
        <f t="shared" si="342"/>
        <v>2</v>
      </c>
      <c r="Q2495" s="2">
        <f>CustomerData[[#This Row],[avg_order_value_clean]]*CustomerData[[#This Row],[total_orders]]</f>
        <v>306.67</v>
      </c>
      <c r="R2495" s="2" t="str">
        <f t="shared" si="350"/>
        <v>Inactive</v>
      </c>
      <c r="S2495" s="2" t="str">
        <f t="shared" si="343"/>
        <v>Medium Risk</v>
      </c>
      <c r="T2495" s="2" t="str">
        <f t="shared" si="344"/>
        <v>35-44</v>
      </c>
      <c r="U2495" s="1">
        <f t="shared" ca="1" si="345"/>
        <v>1613</v>
      </c>
      <c r="V2495" s="2" t="str">
        <f t="shared" si="346"/>
        <v>Medium Loyalty</v>
      </c>
      <c r="W2495" s="2" t="str">
        <f t="shared" si="347"/>
        <v>Legitimate</v>
      </c>
      <c r="X2495" s="2" t="str">
        <f>IF(Q2495&lt;Data_Validation!$B$8,"Low Value",IF(Q2495&lt;Data_Validation!$B$9,"Medium Value","High Value"))</f>
        <v>Low Value</v>
      </c>
      <c r="Y2495" s="2" t="str">
        <f t="shared" si="348"/>
        <v>Stable</v>
      </c>
      <c r="Z2495" s="2" t="str">
        <f t="shared" si="349"/>
        <v>Check Data</v>
      </c>
    </row>
    <row r="2496" spans="1:26" x14ac:dyDescent="0.3">
      <c r="A2496" t="s">
        <v>2183</v>
      </c>
      <c r="B2496">
        <v>40</v>
      </c>
      <c r="C2496" t="s">
        <v>21</v>
      </c>
      <c r="D2496" t="s">
        <v>52</v>
      </c>
      <c r="E2496">
        <v>118.31</v>
      </c>
      <c r="F2496">
        <v>6</v>
      </c>
      <c r="G2496">
        <v>322</v>
      </c>
      <c r="H2496">
        <v>0</v>
      </c>
      <c r="I2496" t="s">
        <v>16</v>
      </c>
      <c r="J2496">
        <v>78.7</v>
      </c>
      <c r="K2496" s="1">
        <v>44964</v>
      </c>
      <c r="L2496">
        <v>88</v>
      </c>
      <c r="M2496">
        <v>0.39</v>
      </c>
      <c r="N2496">
        <f>IF(E2496="",Data_Validation!$B$1,E2496)</f>
        <v>118.31</v>
      </c>
      <c r="O2496">
        <f>IF(J2496="",Data_Validation!$B$2,J2496)</f>
        <v>78.7</v>
      </c>
      <c r="P2496">
        <f t="shared" si="342"/>
        <v>1</v>
      </c>
      <c r="Q2496" s="2">
        <f>CustomerData[[#This Row],[avg_order_value_clean]]*CustomerData[[#This Row],[total_orders]]</f>
        <v>709.86</v>
      </c>
      <c r="R2496" s="2" t="str">
        <f t="shared" si="350"/>
        <v>Inactive</v>
      </c>
      <c r="S2496" s="2" t="str">
        <f t="shared" si="343"/>
        <v>Medium Risk</v>
      </c>
      <c r="T2496" s="2" t="str">
        <f t="shared" si="344"/>
        <v>35-44</v>
      </c>
      <c r="U2496" s="1">
        <f t="shared" ca="1" si="345"/>
        <v>1297</v>
      </c>
      <c r="V2496" s="2" t="str">
        <f t="shared" si="346"/>
        <v>High Loyalty</v>
      </c>
      <c r="W2496" s="2" t="str">
        <f t="shared" si="347"/>
        <v>Legitimate</v>
      </c>
      <c r="X2496" s="2" t="str">
        <f>IF(Q2496&lt;Data_Validation!$B$8,"Low Value",IF(Q2496&lt;Data_Validation!$B$9,"Medium Value","High Value"))</f>
        <v>Low Value</v>
      </c>
      <c r="Y2496" s="2" t="str">
        <f t="shared" si="348"/>
        <v>Stable</v>
      </c>
      <c r="Z2496" s="2" t="str">
        <f t="shared" si="349"/>
        <v>Check Data</v>
      </c>
    </row>
    <row r="2497" spans="1:26" x14ac:dyDescent="0.3">
      <c r="A2497" t="s">
        <v>2184</v>
      </c>
      <c r="B2497">
        <v>44</v>
      </c>
      <c r="C2497" t="s">
        <v>21</v>
      </c>
      <c r="D2497" t="s">
        <v>15</v>
      </c>
      <c r="E2497">
        <v>310.7</v>
      </c>
      <c r="F2497">
        <v>15</v>
      </c>
      <c r="G2497">
        <v>247</v>
      </c>
      <c r="H2497">
        <v>0</v>
      </c>
      <c r="I2497" t="s">
        <v>19</v>
      </c>
      <c r="J2497">
        <v>91.4</v>
      </c>
      <c r="K2497" s="1">
        <v>45083</v>
      </c>
      <c r="L2497">
        <v>14</v>
      </c>
      <c r="M2497">
        <v>0.4</v>
      </c>
      <c r="N2497">
        <f>IF(E2497="",Data_Validation!$B$1,E2497)</f>
        <v>310.7</v>
      </c>
      <c r="O2497">
        <f>IF(J2497="",Data_Validation!$B$2,J2497)</f>
        <v>91.4</v>
      </c>
      <c r="P2497">
        <f t="shared" si="342"/>
        <v>1</v>
      </c>
      <c r="Q2497" s="2">
        <f>CustomerData[[#This Row],[avg_order_value_clean]]*CustomerData[[#This Row],[total_orders]]</f>
        <v>4660.5</v>
      </c>
      <c r="R2497" s="2" t="str">
        <f t="shared" si="350"/>
        <v>Inactive</v>
      </c>
      <c r="S2497" s="2" t="str">
        <f t="shared" si="343"/>
        <v>Medium Risk</v>
      </c>
      <c r="T2497" s="2" t="str">
        <f t="shared" si="344"/>
        <v>35-44</v>
      </c>
      <c r="U2497" s="1">
        <f t="shared" ca="1" si="345"/>
        <v>1178</v>
      </c>
      <c r="V2497" s="2" t="str">
        <f t="shared" si="346"/>
        <v>Low Loyalty</v>
      </c>
      <c r="W2497" s="2" t="str">
        <f t="shared" si="347"/>
        <v>Legitimate</v>
      </c>
      <c r="X2497" s="2" t="str">
        <f>IF(Q2497&lt;Data_Validation!$B$8,"Low Value",IF(Q2497&lt;Data_Validation!$B$9,"Medium Value","High Value"))</f>
        <v>High Value</v>
      </c>
      <c r="Y2497" s="2" t="str">
        <f t="shared" si="348"/>
        <v>High Value - Maintain</v>
      </c>
      <c r="Z2497" s="2" t="str">
        <f t="shared" si="349"/>
        <v>Check Data</v>
      </c>
    </row>
    <row r="2498" spans="1:26" x14ac:dyDescent="0.3">
      <c r="A2498" t="s">
        <v>982</v>
      </c>
      <c r="B2498">
        <v>57</v>
      </c>
      <c r="C2498" t="s">
        <v>14</v>
      </c>
      <c r="D2498" t="s">
        <v>18</v>
      </c>
      <c r="E2498">
        <v>135.5</v>
      </c>
      <c r="F2498">
        <v>10</v>
      </c>
      <c r="G2498">
        <v>77</v>
      </c>
      <c r="H2498">
        <v>0</v>
      </c>
      <c r="I2498" t="s">
        <v>19</v>
      </c>
      <c r="J2498">
        <v>57</v>
      </c>
      <c r="K2498" s="1">
        <v>45062</v>
      </c>
      <c r="L2498">
        <v>18</v>
      </c>
      <c r="M2498">
        <v>0.39</v>
      </c>
      <c r="N2498">
        <f>IF(E2498="",Data_Validation!$B$1,E2498)</f>
        <v>135.5</v>
      </c>
      <c r="O2498">
        <f>IF(J2498="",Data_Validation!$B$2,J2498)</f>
        <v>57</v>
      </c>
      <c r="P2498">
        <f t="shared" ref="P2498:P2561" si="351">COUNTIF($A$2:$A$5001,A2498)</f>
        <v>2</v>
      </c>
      <c r="Q2498" s="2">
        <f>CustomerData[[#This Row],[avg_order_value_clean]]*CustomerData[[#This Row],[total_orders]]</f>
        <v>1355</v>
      </c>
      <c r="R2498" s="2" t="str">
        <f t="shared" si="350"/>
        <v>At Risk</v>
      </c>
      <c r="S2498" s="2" t="str">
        <f t="shared" ref="S2498:S2561" si="352">IF(M2498&lt;0.2,"Low Risk",IF(M2498&lt;0.5,"Medium Risk","High Risk"))</f>
        <v>Medium Risk</v>
      </c>
      <c r="T2498" s="2" t="str">
        <f t="shared" ref="T2498:T2561" si="353">IF(B2498&lt;25,"Under 25",IF(B2498&lt;35,"25-34",IF(B2498&lt;45,"35-44",IF(B2498&lt;55,"45-54","55+"))))</f>
        <v>55+</v>
      </c>
      <c r="U2498" s="1">
        <f t="shared" ref="U2498:U2561" ca="1" si="354">TODAY()-K2498</f>
        <v>1199</v>
      </c>
      <c r="V2498" s="2" t="str">
        <f t="shared" ref="V2498:V2561" si="355">IF(L2498&lt;40,"Low Loyalty",IF(L2498&lt;70,"Medium Loyalty","High Loyalty"))</f>
        <v>Low Loyalty</v>
      </c>
      <c r="W2498" s="2" t="str">
        <f t="shared" ref="W2498:W2561" si="356">IF(H2498=1,"Fraudulent","Legitimate")</f>
        <v>Legitimate</v>
      </c>
      <c r="X2498" s="2" t="str">
        <f>IF(Q2498&lt;Data_Validation!$B$8,"Low Value",IF(Q2498&lt;Data_Validation!$B$9,"Medium Value","High Value"))</f>
        <v>Low Value</v>
      </c>
      <c r="Y2498" s="2" t="str">
        <f t="shared" ref="Y2498:Y2561" si="357">IF(AND(X2498="High Value",S2498="High Risk"),"Critical - Retain",IF(AND(X2498="High Value",S2498&lt;&gt;"High Risk"),"High Value - Maintain",IF(AND(X2498&lt;&gt;"High Value",S2498="High Risk"),"At Risk - Develop","Stable")))</f>
        <v>Stable</v>
      </c>
      <c r="Z2498" s="2" t="str">
        <f t="shared" ref="Z2498:Z2561" si="358">IF(OR(B2498&lt;18,F2498&lt;0,N2498&lt;0,O2498&lt;0,O2498&gt;1,M2498&lt;0,M2498&gt;1),"Check Data","Valid")</f>
        <v>Check Data</v>
      </c>
    </row>
    <row r="2499" spans="1:26" x14ac:dyDescent="0.3">
      <c r="A2499" t="s">
        <v>2185</v>
      </c>
      <c r="B2499">
        <v>49</v>
      </c>
      <c r="C2499" t="s">
        <v>14</v>
      </c>
      <c r="D2499" t="s">
        <v>15</v>
      </c>
      <c r="E2499">
        <v>60.81</v>
      </c>
      <c r="F2499">
        <v>11</v>
      </c>
      <c r="G2499">
        <v>151</v>
      </c>
      <c r="H2499">
        <v>0</v>
      </c>
      <c r="I2499" t="s">
        <v>23</v>
      </c>
      <c r="J2499">
        <v>76</v>
      </c>
      <c r="K2499" s="1">
        <v>45059</v>
      </c>
      <c r="L2499">
        <v>77</v>
      </c>
      <c r="M2499">
        <v>0.67</v>
      </c>
      <c r="N2499">
        <f>IF(E2499="",Data_Validation!$B$1,E2499)</f>
        <v>60.81</v>
      </c>
      <c r="O2499">
        <f>IF(J2499="",Data_Validation!$B$2,J2499)</f>
        <v>76</v>
      </c>
      <c r="P2499">
        <f t="shared" si="351"/>
        <v>2</v>
      </c>
      <c r="Q2499" s="2">
        <f>CustomerData[[#This Row],[avg_order_value_clean]]*CustomerData[[#This Row],[total_orders]]</f>
        <v>668.91000000000008</v>
      </c>
      <c r="R2499" s="2" t="str">
        <f t="shared" ref="R2499:R2562" si="359">IF(G2499&lt;=30,"Active",IF(G2499&lt;=90,"At Risk","Inactive"))</f>
        <v>Inactive</v>
      </c>
      <c r="S2499" s="2" t="str">
        <f t="shared" si="352"/>
        <v>High Risk</v>
      </c>
      <c r="T2499" s="2" t="str">
        <f t="shared" si="353"/>
        <v>45-54</v>
      </c>
      <c r="U2499" s="1">
        <f t="shared" ca="1" si="354"/>
        <v>1202</v>
      </c>
      <c r="V2499" s="2" t="str">
        <f t="shared" si="355"/>
        <v>High Loyalty</v>
      </c>
      <c r="W2499" s="2" t="str">
        <f t="shared" si="356"/>
        <v>Legitimate</v>
      </c>
      <c r="X2499" s="2" t="str">
        <f>IF(Q2499&lt;Data_Validation!$B$8,"Low Value",IF(Q2499&lt;Data_Validation!$B$9,"Medium Value","High Value"))</f>
        <v>Low Value</v>
      </c>
      <c r="Y2499" s="2" t="str">
        <f t="shared" si="357"/>
        <v>At Risk - Develop</v>
      </c>
      <c r="Z2499" s="2" t="str">
        <f t="shared" si="358"/>
        <v>Check Data</v>
      </c>
    </row>
    <row r="2500" spans="1:26" x14ac:dyDescent="0.3">
      <c r="A2500" t="s">
        <v>2186</v>
      </c>
      <c r="B2500">
        <v>43</v>
      </c>
      <c r="C2500" t="s">
        <v>14</v>
      </c>
      <c r="D2500" t="s">
        <v>18</v>
      </c>
      <c r="E2500">
        <v>76.900000000000006</v>
      </c>
      <c r="F2500">
        <v>10</v>
      </c>
      <c r="G2500">
        <v>55</v>
      </c>
      <c r="H2500">
        <v>0</v>
      </c>
      <c r="I2500" t="s">
        <v>23</v>
      </c>
      <c r="K2500" s="1">
        <v>44966</v>
      </c>
      <c r="L2500">
        <v>34</v>
      </c>
      <c r="M2500">
        <v>0.13</v>
      </c>
      <c r="N2500">
        <f>IF(E2500="",Data_Validation!$B$1,E2500)</f>
        <v>76.900000000000006</v>
      </c>
      <c r="O2500">
        <f>IF(J2500="",Data_Validation!$B$2,J2500)</f>
        <v>250</v>
      </c>
      <c r="P2500">
        <f t="shared" si="351"/>
        <v>2</v>
      </c>
      <c r="Q2500" s="2">
        <f>CustomerData[[#This Row],[avg_order_value_clean]]*CustomerData[[#This Row],[total_orders]]</f>
        <v>769</v>
      </c>
      <c r="R2500" s="2" t="str">
        <f t="shared" si="359"/>
        <v>At Risk</v>
      </c>
      <c r="S2500" s="2" t="str">
        <f t="shared" si="352"/>
        <v>Low Risk</v>
      </c>
      <c r="T2500" s="2" t="str">
        <f t="shared" si="353"/>
        <v>35-44</v>
      </c>
      <c r="U2500" s="1">
        <f t="shared" ca="1" si="354"/>
        <v>1295</v>
      </c>
      <c r="V2500" s="2" t="str">
        <f t="shared" si="355"/>
        <v>Low Loyalty</v>
      </c>
      <c r="W2500" s="2" t="str">
        <f t="shared" si="356"/>
        <v>Legitimate</v>
      </c>
      <c r="X2500" s="2" t="str">
        <f>IF(Q2500&lt;Data_Validation!$B$8,"Low Value",IF(Q2500&lt;Data_Validation!$B$9,"Medium Value","High Value"))</f>
        <v>Low Value</v>
      </c>
      <c r="Y2500" s="2" t="str">
        <f t="shared" si="357"/>
        <v>Stable</v>
      </c>
      <c r="Z2500" s="2" t="str">
        <f t="shared" si="358"/>
        <v>Check Data</v>
      </c>
    </row>
    <row r="2501" spans="1:26" x14ac:dyDescent="0.3">
      <c r="A2501" t="s">
        <v>2187</v>
      </c>
      <c r="B2501">
        <v>44</v>
      </c>
      <c r="C2501" t="s">
        <v>14</v>
      </c>
      <c r="D2501" t="s">
        <v>18</v>
      </c>
      <c r="E2501">
        <v>106.54</v>
      </c>
      <c r="F2501">
        <v>20</v>
      </c>
      <c r="G2501">
        <v>305</v>
      </c>
      <c r="H2501">
        <v>0</v>
      </c>
      <c r="I2501" t="s">
        <v>29</v>
      </c>
      <c r="J2501">
        <v>78.7</v>
      </c>
      <c r="K2501" s="1">
        <v>44485</v>
      </c>
      <c r="L2501">
        <v>83</v>
      </c>
      <c r="M2501">
        <v>0.18</v>
      </c>
      <c r="N2501">
        <f>IF(E2501="",Data_Validation!$B$1,E2501)</f>
        <v>106.54</v>
      </c>
      <c r="O2501">
        <f>IF(J2501="",Data_Validation!$B$2,J2501)</f>
        <v>78.7</v>
      </c>
      <c r="P2501">
        <f t="shared" si="351"/>
        <v>1</v>
      </c>
      <c r="Q2501" s="2">
        <f>CustomerData[[#This Row],[avg_order_value_clean]]*CustomerData[[#This Row],[total_orders]]</f>
        <v>2130.8000000000002</v>
      </c>
      <c r="R2501" s="2" t="str">
        <f t="shared" si="359"/>
        <v>Inactive</v>
      </c>
      <c r="S2501" s="2" t="str">
        <f t="shared" si="352"/>
        <v>Low Risk</v>
      </c>
      <c r="T2501" s="2" t="str">
        <f t="shared" si="353"/>
        <v>35-44</v>
      </c>
      <c r="U2501" s="1">
        <f t="shared" ca="1" si="354"/>
        <v>1776</v>
      </c>
      <c r="V2501" s="2" t="str">
        <f t="shared" si="355"/>
        <v>High Loyalty</v>
      </c>
      <c r="W2501" s="2" t="str">
        <f t="shared" si="356"/>
        <v>Legitimate</v>
      </c>
      <c r="X2501" s="2" t="str">
        <f>IF(Q2501&lt;Data_Validation!$B$8,"Low Value",IF(Q2501&lt;Data_Validation!$B$9,"Medium Value","High Value"))</f>
        <v>High Value</v>
      </c>
      <c r="Y2501" s="2" t="str">
        <f t="shared" si="357"/>
        <v>High Value - Maintain</v>
      </c>
      <c r="Z2501" s="2" t="str">
        <f t="shared" si="358"/>
        <v>Check Data</v>
      </c>
    </row>
    <row r="2502" spans="1:26" x14ac:dyDescent="0.3">
      <c r="A2502" t="s">
        <v>2188</v>
      </c>
      <c r="B2502">
        <v>79</v>
      </c>
      <c r="C2502" t="s">
        <v>21</v>
      </c>
      <c r="D2502" t="s">
        <v>22</v>
      </c>
      <c r="E2502">
        <v>91.95</v>
      </c>
      <c r="F2502">
        <v>9</v>
      </c>
      <c r="G2502">
        <v>356</v>
      </c>
      <c r="H2502">
        <v>0</v>
      </c>
      <c r="I2502" t="s">
        <v>16</v>
      </c>
      <c r="J2502">
        <v>45.4</v>
      </c>
      <c r="K2502" s="1">
        <v>44692</v>
      </c>
      <c r="L2502">
        <v>41</v>
      </c>
      <c r="M2502">
        <v>0.34</v>
      </c>
      <c r="N2502">
        <f>IF(E2502="",Data_Validation!$B$1,E2502)</f>
        <v>91.95</v>
      </c>
      <c r="O2502">
        <f>IF(J2502="",Data_Validation!$B$2,J2502)</f>
        <v>45.4</v>
      </c>
      <c r="P2502">
        <f t="shared" si="351"/>
        <v>1</v>
      </c>
      <c r="Q2502" s="2">
        <f>CustomerData[[#This Row],[avg_order_value_clean]]*CustomerData[[#This Row],[total_orders]]</f>
        <v>827.55000000000007</v>
      </c>
      <c r="R2502" s="2" t="str">
        <f t="shared" si="359"/>
        <v>Inactive</v>
      </c>
      <c r="S2502" s="2" t="str">
        <f t="shared" si="352"/>
        <v>Medium Risk</v>
      </c>
      <c r="T2502" s="2" t="str">
        <f t="shared" si="353"/>
        <v>55+</v>
      </c>
      <c r="U2502" s="1">
        <f t="shared" ca="1" si="354"/>
        <v>1569</v>
      </c>
      <c r="V2502" s="2" t="str">
        <f t="shared" si="355"/>
        <v>Medium Loyalty</v>
      </c>
      <c r="W2502" s="2" t="str">
        <f t="shared" si="356"/>
        <v>Legitimate</v>
      </c>
      <c r="X2502" s="2" t="str">
        <f>IF(Q2502&lt;Data_Validation!$B$8,"Low Value",IF(Q2502&lt;Data_Validation!$B$9,"Medium Value","High Value"))</f>
        <v>Low Value</v>
      </c>
      <c r="Y2502" s="2" t="str">
        <f t="shared" si="357"/>
        <v>Stable</v>
      </c>
      <c r="Z2502" s="2" t="str">
        <f t="shared" si="358"/>
        <v>Check Data</v>
      </c>
    </row>
    <row r="2503" spans="1:26" x14ac:dyDescent="0.3">
      <c r="A2503" t="s">
        <v>2189</v>
      </c>
      <c r="B2503">
        <v>36</v>
      </c>
      <c r="C2503" t="s">
        <v>21</v>
      </c>
      <c r="D2503" t="s">
        <v>37</v>
      </c>
      <c r="E2503">
        <v>151.49</v>
      </c>
      <c r="F2503">
        <v>10</v>
      </c>
      <c r="G2503">
        <v>258</v>
      </c>
      <c r="H2503">
        <v>0</v>
      </c>
      <c r="I2503" t="s">
        <v>16</v>
      </c>
      <c r="J2503">
        <v>74</v>
      </c>
      <c r="K2503" s="1">
        <v>44608</v>
      </c>
      <c r="L2503">
        <v>75</v>
      </c>
      <c r="M2503">
        <v>0.59</v>
      </c>
      <c r="N2503">
        <f>IF(E2503="",Data_Validation!$B$1,E2503)</f>
        <v>151.49</v>
      </c>
      <c r="O2503">
        <f>IF(J2503="",Data_Validation!$B$2,J2503)</f>
        <v>74</v>
      </c>
      <c r="P2503">
        <f t="shared" si="351"/>
        <v>1</v>
      </c>
      <c r="Q2503" s="2">
        <f>CustomerData[[#This Row],[avg_order_value_clean]]*CustomerData[[#This Row],[total_orders]]</f>
        <v>1514.9</v>
      </c>
      <c r="R2503" s="2" t="str">
        <f t="shared" si="359"/>
        <v>Inactive</v>
      </c>
      <c r="S2503" s="2" t="str">
        <f t="shared" si="352"/>
        <v>High Risk</v>
      </c>
      <c r="T2503" s="2" t="str">
        <f t="shared" si="353"/>
        <v>35-44</v>
      </c>
      <c r="U2503" s="1">
        <f t="shared" ca="1" si="354"/>
        <v>1653</v>
      </c>
      <c r="V2503" s="2" t="str">
        <f t="shared" si="355"/>
        <v>High Loyalty</v>
      </c>
      <c r="W2503" s="2" t="str">
        <f t="shared" si="356"/>
        <v>Legitimate</v>
      </c>
      <c r="X2503" s="2" t="str">
        <f>IF(Q2503&lt;Data_Validation!$B$8,"Low Value",IF(Q2503&lt;Data_Validation!$B$9,"Medium Value","High Value"))</f>
        <v>Low Value</v>
      </c>
      <c r="Y2503" s="2" t="str">
        <f t="shared" si="357"/>
        <v>At Risk - Develop</v>
      </c>
      <c r="Z2503" s="2" t="str">
        <f t="shared" si="358"/>
        <v>Check Data</v>
      </c>
    </row>
    <row r="2504" spans="1:26" x14ac:dyDescent="0.3">
      <c r="A2504" t="s">
        <v>156</v>
      </c>
      <c r="B2504">
        <v>67</v>
      </c>
      <c r="C2504" t="s">
        <v>21</v>
      </c>
      <c r="D2504" t="s">
        <v>44</v>
      </c>
      <c r="E2504">
        <v>79.31</v>
      </c>
      <c r="F2504">
        <v>13</v>
      </c>
      <c r="G2504">
        <v>22</v>
      </c>
      <c r="H2504">
        <v>0</v>
      </c>
      <c r="I2504" t="s">
        <v>29</v>
      </c>
      <c r="J2504">
        <v>54.9</v>
      </c>
      <c r="K2504" s="1">
        <v>44292</v>
      </c>
      <c r="L2504">
        <v>49</v>
      </c>
      <c r="M2504">
        <v>0.23</v>
      </c>
      <c r="N2504">
        <f>IF(E2504="",Data_Validation!$B$1,E2504)</f>
        <v>79.31</v>
      </c>
      <c r="O2504">
        <f>IF(J2504="",Data_Validation!$B$2,J2504)</f>
        <v>54.9</v>
      </c>
      <c r="P2504">
        <f t="shared" si="351"/>
        <v>2</v>
      </c>
      <c r="Q2504" s="2">
        <f>CustomerData[[#This Row],[avg_order_value_clean]]*CustomerData[[#This Row],[total_orders]]</f>
        <v>1031.03</v>
      </c>
      <c r="R2504" s="2" t="str">
        <f t="shared" si="359"/>
        <v>Active</v>
      </c>
      <c r="S2504" s="2" t="str">
        <f t="shared" si="352"/>
        <v>Medium Risk</v>
      </c>
      <c r="T2504" s="2" t="str">
        <f t="shared" si="353"/>
        <v>55+</v>
      </c>
      <c r="U2504" s="1">
        <f t="shared" ca="1" si="354"/>
        <v>1969</v>
      </c>
      <c r="V2504" s="2" t="str">
        <f t="shared" si="355"/>
        <v>Medium Loyalty</v>
      </c>
      <c r="W2504" s="2" t="str">
        <f t="shared" si="356"/>
        <v>Legitimate</v>
      </c>
      <c r="X2504" s="2" t="str">
        <f>IF(Q2504&lt;Data_Validation!$B$8,"Low Value",IF(Q2504&lt;Data_Validation!$B$9,"Medium Value","High Value"))</f>
        <v>Low Value</v>
      </c>
      <c r="Y2504" s="2" t="str">
        <f t="shared" si="357"/>
        <v>Stable</v>
      </c>
      <c r="Z2504" s="2" t="str">
        <f t="shared" si="358"/>
        <v>Check Data</v>
      </c>
    </row>
    <row r="2505" spans="1:26" x14ac:dyDescent="0.3">
      <c r="A2505" t="s">
        <v>2190</v>
      </c>
      <c r="B2505">
        <v>59</v>
      </c>
      <c r="C2505" t="s">
        <v>21</v>
      </c>
      <c r="D2505" t="s">
        <v>15</v>
      </c>
      <c r="E2505">
        <v>159.08000000000001</v>
      </c>
      <c r="F2505">
        <v>13</v>
      </c>
      <c r="G2505">
        <v>161</v>
      </c>
      <c r="H2505">
        <v>0</v>
      </c>
      <c r="I2505" t="s">
        <v>23</v>
      </c>
      <c r="J2505">
        <v>41.5</v>
      </c>
      <c r="K2505" s="1">
        <v>44289</v>
      </c>
      <c r="L2505">
        <v>90</v>
      </c>
      <c r="M2505">
        <v>0.13</v>
      </c>
      <c r="N2505">
        <f>IF(E2505="",Data_Validation!$B$1,E2505)</f>
        <v>159.08000000000001</v>
      </c>
      <c r="O2505">
        <f>IF(J2505="",Data_Validation!$B$2,J2505)</f>
        <v>41.5</v>
      </c>
      <c r="P2505">
        <f t="shared" si="351"/>
        <v>2</v>
      </c>
      <c r="Q2505" s="2">
        <f>CustomerData[[#This Row],[avg_order_value_clean]]*CustomerData[[#This Row],[total_orders]]</f>
        <v>2068.04</v>
      </c>
      <c r="R2505" s="2" t="str">
        <f t="shared" si="359"/>
        <v>Inactive</v>
      </c>
      <c r="S2505" s="2" t="str">
        <f t="shared" si="352"/>
        <v>Low Risk</v>
      </c>
      <c r="T2505" s="2" t="str">
        <f t="shared" si="353"/>
        <v>55+</v>
      </c>
      <c r="U2505" s="1">
        <f t="shared" ca="1" si="354"/>
        <v>1972</v>
      </c>
      <c r="V2505" s="2" t="str">
        <f t="shared" si="355"/>
        <v>High Loyalty</v>
      </c>
      <c r="W2505" s="2" t="str">
        <f t="shared" si="356"/>
        <v>Legitimate</v>
      </c>
      <c r="X2505" s="2" t="str">
        <f>IF(Q2505&lt;Data_Validation!$B$8,"Low Value",IF(Q2505&lt;Data_Validation!$B$9,"Medium Value","High Value"))</f>
        <v>High Value</v>
      </c>
      <c r="Y2505" s="2" t="str">
        <f t="shared" si="357"/>
        <v>High Value - Maintain</v>
      </c>
      <c r="Z2505" s="2" t="str">
        <f t="shared" si="358"/>
        <v>Check Data</v>
      </c>
    </row>
    <row r="2506" spans="1:26" x14ac:dyDescent="0.3">
      <c r="A2506" t="s">
        <v>2191</v>
      </c>
      <c r="B2506">
        <v>46</v>
      </c>
      <c r="C2506" t="s">
        <v>21</v>
      </c>
      <c r="D2506" t="s">
        <v>15</v>
      </c>
      <c r="E2506">
        <v>130.94</v>
      </c>
      <c r="F2506">
        <v>6</v>
      </c>
      <c r="G2506">
        <v>264</v>
      </c>
      <c r="H2506">
        <v>0</v>
      </c>
      <c r="I2506" t="s">
        <v>29</v>
      </c>
      <c r="J2506">
        <v>16.600000000000001</v>
      </c>
      <c r="K2506" s="1">
        <v>44293</v>
      </c>
      <c r="L2506">
        <v>69</v>
      </c>
      <c r="M2506">
        <v>0.18</v>
      </c>
      <c r="N2506">
        <f>IF(E2506="",Data_Validation!$B$1,E2506)</f>
        <v>130.94</v>
      </c>
      <c r="O2506">
        <f>IF(J2506="",Data_Validation!$B$2,J2506)</f>
        <v>16.600000000000001</v>
      </c>
      <c r="P2506">
        <f t="shared" si="351"/>
        <v>1</v>
      </c>
      <c r="Q2506" s="2">
        <f>CustomerData[[#This Row],[avg_order_value_clean]]*CustomerData[[#This Row],[total_orders]]</f>
        <v>785.64</v>
      </c>
      <c r="R2506" s="2" t="str">
        <f t="shared" si="359"/>
        <v>Inactive</v>
      </c>
      <c r="S2506" s="2" t="str">
        <f t="shared" si="352"/>
        <v>Low Risk</v>
      </c>
      <c r="T2506" s="2" t="str">
        <f t="shared" si="353"/>
        <v>45-54</v>
      </c>
      <c r="U2506" s="1">
        <f t="shared" ca="1" si="354"/>
        <v>1968</v>
      </c>
      <c r="V2506" s="2" t="str">
        <f t="shared" si="355"/>
        <v>Medium Loyalty</v>
      </c>
      <c r="W2506" s="2" t="str">
        <f t="shared" si="356"/>
        <v>Legitimate</v>
      </c>
      <c r="X2506" s="2" t="str">
        <f>IF(Q2506&lt;Data_Validation!$B$8,"Low Value",IF(Q2506&lt;Data_Validation!$B$9,"Medium Value","High Value"))</f>
        <v>Low Value</v>
      </c>
      <c r="Y2506" s="2" t="str">
        <f t="shared" si="357"/>
        <v>Stable</v>
      </c>
      <c r="Z2506" s="2" t="str">
        <f t="shared" si="358"/>
        <v>Check Data</v>
      </c>
    </row>
    <row r="2507" spans="1:26" x14ac:dyDescent="0.3">
      <c r="A2507" t="s">
        <v>2192</v>
      </c>
      <c r="B2507">
        <v>56</v>
      </c>
      <c r="C2507" t="s">
        <v>14</v>
      </c>
      <c r="D2507" t="s">
        <v>15</v>
      </c>
      <c r="E2507">
        <v>32.86</v>
      </c>
      <c r="F2507">
        <v>7</v>
      </c>
      <c r="G2507">
        <v>81</v>
      </c>
      <c r="H2507">
        <v>0</v>
      </c>
      <c r="I2507" t="s">
        <v>23</v>
      </c>
      <c r="J2507">
        <v>90.9</v>
      </c>
      <c r="K2507" s="1">
        <v>45500</v>
      </c>
      <c r="L2507">
        <v>85</v>
      </c>
      <c r="M2507">
        <v>0.09</v>
      </c>
      <c r="N2507">
        <f>IF(E2507="",Data_Validation!$B$1,E2507)</f>
        <v>32.86</v>
      </c>
      <c r="O2507">
        <f>IF(J2507="",Data_Validation!$B$2,J2507)</f>
        <v>90.9</v>
      </c>
      <c r="P2507">
        <f t="shared" si="351"/>
        <v>2</v>
      </c>
      <c r="Q2507" s="2">
        <f>CustomerData[[#This Row],[avg_order_value_clean]]*CustomerData[[#This Row],[total_orders]]</f>
        <v>230.01999999999998</v>
      </c>
      <c r="R2507" s="2" t="str">
        <f t="shared" si="359"/>
        <v>At Risk</v>
      </c>
      <c r="S2507" s="2" t="str">
        <f t="shared" si="352"/>
        <v>Low Risk</v>
      </c>
      <c r="T2507" s="2" t="str">
        <f t="shared" si="353"/>
        <v>55+</v>
      </c>
      <c r="U2507" s="1">
        <f t="shared" ca="1" si="354"/>
        <v>761</v>
      </c>
      <c r="V2507" s="2" t="str">
        <f t="shared" si="355"/>
        <v>High Loyalty</v>
      </c>
      <c r="W2507" s="2" t="str">
        <f t="shared" si="356"/>
        <v>Legitimate</v>
      </c>
      <c r="X2507" s="2" t="str">
        <f>IF(Q2507&lt;Data_Validation!$B$8,"Low Value",IF(Q2507&lt;Data_Validation!$B$9,"Medium Value","High Value"))</f>
        <v>Low Value</v>
      </c>
      <c r="Y2507" s="2" t="str">
        <f t="shared" si="357"/>
        <v>Stable</v>
      </c>
      <c r="Z2507" s="2" t="str">
        <f t="shared" si="358"/>
        <v>Check Data</v>
      </c>
    </row>
    <row r="2508" spans="1:26" x14ac:dyDescent="0.3">
      <c r="A2508" t="s">
        <v>1921</v>
      </c>
      <c r="B2508">
        <v>77</v>
      </c>
      <c r="C2508" t="s">
        <v>14</v>
      </c>
      <c r="D2508" t="s">
        <v>22</v>
      </c>
      <c r="E2508">
        <v>79.05</v>
      </c>
      <c r="F2508">
        <v>8</v>
      </c>
      <c r="G2508">
        <v>58</v>
      </c>
      <c r="H2508">
        <v>1</v>
      </c>
      <c r="I2508" t="s">
        <v>19</v>
      </c>
      <c r="J2508">
        <v>41.5</v>
      </c>
      <c r="K2508" s="1">
        <v>45748</v>
      </c>
      <c r="L2508">
        <v>9</v>
      </c>
      <c r="M2508">
        <v>0.38</v>
      </c>
      <c r="N2508">
        <f>IF(E2508="",Data_Validation!$B$1,E2508)</f>
        <v>79.05</v>
      </c>
      <c r="O2508">
        <f>IF(J2508="",Data_Validation!$B$2,J2508)</f>
        <v>41.5</v>
      </c>
      <c r="P2508">
        <f t="shared" si="351"/>
        <v>2</v>
      </c>
      <c r="Q2508" s="2">
        <f>CustomerData[[#This Row],[avg_order_value_clean]]*CustomerData[[#This Row],[total_orders]]</f>
        <v>632.4</v>
      </c>
      <c r="R2508" s="2" t="str">
        <f t="shared" si="359"/>
        <v>At Risk</v>
      </c>
      <c r="S2508" s="2" t="str">
        <f t="shared" si="352"/>
        <v>Medium Risk</v>
      </c>
      <c r="T2508" s="2" t="str">
        <f t="shared" si="353"/>
        <v>55+</v>
      </c>
      <c r="U2508" s="1">
        <f t="shared" ca="1" si="354"/>
        <v>513</v>
      </c>
      <c r="V2508" s="2" t="str">
        <f t="shared" si="355"/>
        <v>Low Loyalty</v>
      </c>
      <c r="W2508" s="2" t="str">
        <f t="shared" si="356"/>
        <v>Fraudulent</v>
      </c>
      <c r="X2508" s="2" t="str">
        <f>IF(Q2508&lt;Data_Validation!$B$8,"Low Value",IF(Q2508&lt;Data_Validation!$B$9,"Medium Value","High Value"))</f>
        <v>Low Value</v>
      </c>
      <c r="Y2508" s="2" t="str">
        <f t="shared" si="357"/>
        <v>Stable</v>
      </c>
      <c r="Z2508" s="2" t="str">
        <f t="shared" si="358"/>
        <v>Check Data</v>
      </c>
    </row>
    <row r="2509" spans="1:26" x14ac:dyDescent="0.3">
      <c r="A2509" t="s">
        <v>2193</v>
      </c>
      <c r="B2509">
        <v>58</v>
      </c>
      <c r="C2509" t="s">
        <v>25</v>
      </c>
      <c r="D2509" t="s">
        <v>52</v>
      </c>
      <c r="E2509">
        <v>141.5</v>
      </c>
      <c r="F2509">
        <v>11</v>
      </c>
      <c r="G2509">
        <v>65</v>
      </c>
      <c r="H2509">
        <v>0</v>
      </c>
      <c r="I2509" t="s">
        <v>29</v>
      </c>
      <c r="J2509">
        <v>24</v>
      </c>
      <c r="K2509" s="1">
        <v>44869</v>
      </c>
      <c r="L2509">
        <v>48</v>
      </c>
      <c r="M2509">
        <v>0.45</v>
      </c>
      <c r="N2509">
        <f>IF(E2509="",Data_Validation!$B$1,E2509)</f>
        <v>141.5</v>
      </c>
      <c r="O2509">
        <f>IF(J2509="",Data_Validation!$B$2,J2509)</f>
        <v>24</v>
      </c>
      <c r="P2509">
        <f t="shared" si="351"/>
        <v>1</v>
      </c>
      <c r="Q2509" s="2">
        <f>CustomerData[[#This Row],[avg_order_value_clean]]*CustomerData[[#This Row],[total_orders]]</f>
        <v>1556.5</v>
      </c>
      <c r="R2509" s="2" t="str">
        <f t="shared" si="359"/>
        <v>At Risk</v>
      </c>
      <c r="S2509" s="2" t="str">
        <f t="shared" si="352"/>
        <v>Medium Risk</v>
      </c>
      <c r="T2509" s="2" t="str">
        <f t="shared" si="353"/>
        <v>55+</v>
      </c>
      <c r="U2509" s="1">
        <f t="shared" ca="1" si="354"/>
        <v>1392</v>
      </c>
      <c r="V2509" s="2" t="str">
        <f t="shared" si="355"/>
        <v>Medium Loyalty</v>
      </c>
      <c r="W2509" s="2" t="str">
        <f t="shared" si="356"/>
        <v>Legitimate</v>
      </c>
      <c r="X2509" s="2" t="str">
        <f>IF(Q2509&lt;Data_Validation!$B$8,"Low Value",IF(Q2509&lt;Data_Validation!$B$9,"Medium Value","High Value"))</f>
        <v>High Value</v>
      </c>
      <c r="Y2509" s="2" t="str">
        <f t="shared" si="357"/>
        <v>High Value - Maintain</v>
      </c>
      <c r="Z2509" s="2" t="str">
        <f t="shared" si="358"/>
        <v>Check Data</v>
      </c>
    </row>
    <row r="2510" spans="1:26" x14ac:dyDescent="0.3">
      <c r="A2510" t="s">
        <v>639</v>
      </c>
      <c r="B2510">
        <v>50</v>
      </c>
      <c r="C2510" t="s">
        <v>21</v>
      </c>
      <c r="D2510" t="s">
        <v>50</v>
      </c>
      <c r="F2510">
        <v>8</v>
      </c>
      <c r="G2510">
        <v>114</v>
      </c>
      <c r="H2510">
        <v>0</v>
      </c>
      <c r="I2510" t="s">
        <v>40</v>
      </c>
      <c r="J2510">
        <v>24.2</v>
      </c>
      <c r="K2510" s="1">
        <v>45047</v>
      </c>
      <c r="L2510">
        <v>12</v>
      </c>
      <c r="M2510">
        <v>0.33</v>
      </c>
      <c r="N2510">
        <f>IF(E2510="",Data_Validation!$B$1,E2510)</f>
        <v>250</v>
      </c>
      <c r="O2510">
        <f>IF(J2510="",Data_Validation!$B$2,J2510)</f>
        <v>24.2</v>
      </c>
      <c r="P2510">
        <f t="shared" si="351"/>
        <v>3</v>
      </c>
      <c r="Q2510" s="2">
        <f>CustomerData[[#This Row],[avg_order_value_clean]]*CustomerData[[#This Row],[total_orders]]</f>
        <v>2000</v>
      </c>
      <c r="R2510" s="2" t="str">
        <f t="shared" si="359"/>
        <v>Inactive</v>
      </c>
      <c r="S2510" s="2" t="str">
        <f t="shared" si="352"/>
        <v>Medium Risk</v>
      </c>
      <c r="T2510" s="2" t="str">
        <f t="shared" si="353"/>
        <v>45-54</v>
      </c>
      <c r="U2510" s="1">
        <f t="shared" ca="1" si="354"/>
        <v>1214</v>
      </c>
      <c r="V2510" s="2" t="str">
        <f t="shared" si="355"/>
        <v>Low Loyalty</v>
      </c>
      <c r="W2510" s="2" t="str">
        <f t="shared" si="356"/>
        <v>Legitimate</v>
      </c>
      <c r="X2510" s="2" t="str">
        <f>IF(Q2510&lt;Data_Validation!$B$8,"Low Value",IF(Q2510&lt;Data_Validation!$B$9,"Medium Value","High Value"))</f>
        <v>High Value</v>
      </c>
      <c r="Y2510" s="2" t="str">
        <f t="shared" si="357"/>
        <v>High Value - Maintain</v>
      </c>
      <c r="Z2510" s="2" t="str">
        <f t="shared" si="358"/>
        <v>Check Data</v>
      </c>
    </row>
    <row r="2511" spans="1:26" x14ac:dyDescent="0.3">
      <c r="A2511" t="s">
        <v>2194</v>
      </c>
      <c r="B2511">
        <v>36</v>
      </c>
      <c r="C2511" t="s">
        <v>14</v>
      </c>
      <c r="D2511" t="s">
        <v>15</v>
      </c>
      <c r="E2511">
        <v>61.32</v>
      </c>
      <c r="F2511">
        <v>8</v>
      </c>
      <c r="G2511">
        <v>290</v>
      </c>
      <c r="H2511">
        <v>0</v>
      </c>
      <c r="I2511" t="s">
        <v>23</v>
      </c>
      <c r="J2511">
        <v>24.2</v>
      </c>
      <c r="K2511" s="1">
        <v>44163</v>
      </c>
      <c r="L2511">
        <v>65</v>
      </c>
      <c r="M2511">
        <v>0.36</v>
      </c>
      <c r="N2511">
        <f>IF(E2511="",Data_Validation!$B$1,E2511)</f>
        <v>61.32</v>
      </c>
      <c r="O2511">
        <f>IF(J2511="",Data_Validation!$B$2,J2511)</f>
        <v>24.2</v>
      </c>
      <c r="P2511">
        <f t="shared" si="351"/>
        <v>1</v>
      </c>
      <c r="Q2511" s="2">
        <f>CustomerData[[#This Row],[avg_order_value_clean]]*CustomerData[[#This Row],[total_orders]]</f>
        <v>490.56</v>
      </c>
      <c r="R2511" s="2" t="str">
        <f t="shared" si="359"/>
        <v>Inactive</v>
      </c>
      <c r="S2511" s="2" t="str">
        <f t="shared" si="352"/>
        <v>Medium Risk</v>
      </c>
      <c r="T2511" s="2" t="str">
        <f t="shared" si="353"/>
        <v>35-44</v>
      </c>
      <c r="U2511" s="1">
        <f t="shared" ca="1" si="354"/>
        <v>2098</v>
      </c>
      <c r="V2511" s="2" t="str">
        <f t="shared" si="355"/>
        <v>Medium Loyalty</v>
      </c>
      <c r="W2511" s="2" t="str">
        <f t="shared" si="356"/>
        <v>Legitimate</v>
      </c>
      <c r="X2511" s="2" t="str">
        <f>IF(Q2511&lt;Data_Validation!$B$8,"Low Value",IF(Q2511&lt;Data_Validation!$B$9,"Medium Value","High Value"))</f>
        <v>Low Value</v>
      </c>
      <c r="Y2511" s="2" t="str">
        <f t="shared" si="357"/>
        <v>Stable</v>
      </c>
      <c r="Z2511" s="2" t="str">
        <f t="shared" si="358"/>
        <v>Check Data</v>
      </c>
    </row>
    <row r="2512" spans="1:26" x14ac:dyDescent="0.3">
      <c r="A2512" t="s">
        <v>2195</v>
      </c>
      <c r="B2512">
        <v>54</v>
      </c>
      <c r="C2512" t="s">
        <v>14</v>
      </c>
      <c r="D2512" t="s">
        <v>52</v>
      </c>
      <c r="E2512">
        <v>64.78</v>
      </c>
      <c r="F2512">
        <v>12</v>
      </c>
      <c r="G2512">
        <v>241</v>
      </c>
      <c r="H2512">
        <v>0</v>
      </c>
      <c r="I2512" t="s">
        <v>19</v>
      </c>
      <c r="J2512">
        <v>0.2</v>
      </c>
      <c r="K2512" s="1">
        <v>45293</v>
      </c>
      <c r="L2512">
        <v>14</v>
      </c>
      <c r="M2512">
        <v>0.63</v>
      </c>
      <c r="N2512">
        <f>IF(E2512="",Data_Validation!$B$1,E2512)</f>
        <v>64.78</v>
      </c>
      <c r="O2512">
        <f>IF(J2512="",Data_Validation!$B$2,J2512)</f>
        <v>0.2</v>
      </c>
      <c r="P2512">
        <f t="shared" si="351"/>
        <v>1</v>
      </c>
      <c r="Q2512" s="2">
        <f>CustomerData[[#This Row],[avg_order_value_clean]]*CustomerData[[#This Row],[total_orders]]</f>
        <v>777.36</v>
      </c>
      <c r="R2512" s="2" t="str">
        <f t="shared" si="359"/>
        <v>Inactive</v>
      </c>
      <c r="S2512" s="2" t="str">
        <f t="shared" si="352"/>
        <v>High Risk</v>
      </c>
      <c r="T2512" s="2" t="str">
        <f t="shared" si="353"/>
        <v>45-54</v>
      </c>
      <c r="U2512" s="1">
        <f t="shared" ca="1" si="354"/>
        <v>968</v>
      </c>
      <c r="V2512" s="2" t="str">
        <f t="shared" si="355"/>
        <v>Low Loyalty</v>
      </c>
      <c r="W2512" s="2" t="str">
        <f t="shared" si="356"/>
        <v>Legitimate</v>
      </c>
      <c r="X2512" s="2" t="str">
        <f>IF(Q2512&lt;Data_Validation!$B$8,"Low Value",IF(Q2512&lt;Data_Validation!$B$9,"Medium Value","High Value"))</f>
        <v>Low Value</v>
      </c>
      <c r="Y2512" s="2" t="str">
        <f t="shared" si="357"/>
        <v>At Risk - Develop</v>
      </c>
      <c r="Z2512" s="2" t="str">
        <f t="shared" si="358"/>
        <v>Valid</v>
      </c>
    </row>
    <row r="2513" spans="1:26" x14ac:dyDescent="0.3">
      <c r="A2513" t="s">
        <v>2196</v>
      </c>
      <c r="B2513">
        <v>36</v>
      </c>
      <c r="C2513" t="s">
        <v>14</v>
      </c>
      <c r="D2513" t="s">
        <v>37</v>
      </c>
      <c r="E2513">
        <v>178.96</v>
      </c>
      <c r="F2513">
        <v>9</v>
      </c>
      <c r="G2513">
        <v>333</v>
      </c>
      <c r="H2513">
        <v>0</v>
      </c>
      <c r="I2513" t="s">
        <v>40</v>
      </c>
      <c r="J2513">
        <v>43.8</v>
      </c>
      <c r="K2513" s="1">
        <v>44180</v>
      </c>
      <c r="L2513">
        <v>64</v>
      </c>
      <c r="M2513">
        <v>0.33</v>
      </c>
      <c r="N2513">
        <f>IF(E2513="",Data_Validation!$B$1,E2513)</f>
        <v>178.96</v>
      </c>
      <c r="O2513">
        <f>IF(J2513="",Data_Validation!$B$2,J2513)</f>
        <v>43.8</v>
      </c>
      <c r="P2513">
        <f t="shared" si="351"/>
        <v>1</v>
      </c>
      <c r="Q2513" s="2">
        <f>CustomerData[[#This Row],[avg_order_value_clean]]*CustomerData[[#This Row],[total_orders]]</f>
        <v>1610.64</v>
      </c>
      <c r="R2513" s="2" t="str">
        <f t="shared" si="359"/>
        <v>Inactive</v>
      </c>
      <c r="S2513" s="2" t="str">
        <f t="shared" si="352"/>
        <v>Medium Risk</v>
      </c>
      <c r="T2513" s="2" t="str">
        <f t="shared" si="353"/>
        <v>35-44</v>
      </c>
      <c r="U2513" s="1">
        <f t="shared" ca="1" si="354"/>
        <v>2081</v>
      </c>
      <c r="V2513" s="2" t="str">
        <f t="shared" si="355"/>
        <v>Medium Loyalty</v>
      </c>
      <c r="W2513" s="2" t="str">
        <f t="shared" si="356"/>
        <v>Legitimate</v>
      </c>
      <c r="X2513" s="2" t="str">
        <f>IF(Q2513&lt;Data_Validation!$B$8,"Low Value",IF(Q2513&lt;Data_Validation!$B$9,"Medium Value","High Value"))</f>
        <v>High Value</v>
      </c>
      <c r="Y2513" s="2" t="str">
        <f t="shared" si="357"/>
        <v>High Value - Maintain</v>
      </c>
      <c r="Z2513" s="2" t="str">
        <f t="shared" si="358"/>
        <v>Check Data</v>
      </c>
    </row>
    <row r="2514" spans="1:26" x14ac:dyDescent="0.3">
      <c r="A2514" t="s">
        <v>2197</v>
      </c>
      <c r="B2514">
        <v>50</v>
      </c>
      <c r="C2514" t="s">
        <v>21</v>
      </c>
      <c r="D2514" t="s">
        <v>15</v>
      </c>
      <c r="E2514">
        <v>87.75</v>
      </c>
      <c r="F2514">
        <v>5</v>
      </c>
      <c r="G2514">
        <v>108</v>
      </c>
      <c r="H2514">
        <v>0</v>
      </c>
      <c r="I2514" t="s">
        <v>40</v>
      </c>
      <c r="J2514">
        <v>89.1</v>
      </c>
      <c r="K2514" s="1">
        <v>45138</v>
      </c>
      <c r="L2514">
        <v>26</v>
      </c>
      <c r="M2514">
        <v>0.19</v>
      </c>
      <c r="N2514">
        <f>IF(E2514="",Data_Validation!$B$1,E2514)</f>
        <v>87.75</v>
      </c>
      <c r="O2514">
        <f>IF(J2514="",Data_Validation!$B$2,J2514)</f>
        <v>89.1</v>
      </c>
      <c r="P2514">
        <f t="shared" si="351"/>
        <v>1</v>
      </c>
      <c r="Q2514" s="2">
        <f>CustomerData[[#This Row],[avg_order_value_clean]]*CustomerData[[#This Row],[total_orders]]</f>
        <v>438.75</v>
      </c>
      <c r="R2514" s="2" t="str">
        <f t="shared" si="359"/>
        <v>Inactive</v>
      </c>
      <c r="S2514" s="2" t="str">
        <f t="shared" si="352"/>
        <v>Low Risk</v>
      </c>
      <c r="T2514" s="2" t="str">
        <f t="shared" si="353"/>
        <v>45-54</v>
      </c>
      <c r="U2514" s="1">
        <f t="shared" ca="1" si="354"/>
        <v>1123</v>
      </c>
      <c r="V2514" s="2" t="str">
        <f t="shared" si="355"/>
        <v>Low Loyalty</v>
      </c>
      <c r="W2514" s="2" t="str">
        <f t="shared" si="356"/>
        <v>Legitimate</v>
      </c>
      <c r="X2514" s="2" t="str">
        <f>IF(Q2514&lt;Data_Validation!$B$8,"Low Value",IF(Q2514&lt;Data_Validation!$B$9,"Medium Value","High Value"))</f>
        <v>Low Value</v>
      </c>
      <c r="Y2514" s="2" t="str">
        <f t="shared" si="357"/>
        <v>Stable</v>
      </c>
      <c r="Z2514" s="2" t="str">
        <f t="shared" si="358"/>
        <v>Check Data</v>
      </c>
    </row>
    <row r="2515" spans="1:26" x14ac:dyDescent="0.3">
      <c r="A2515" t="s">
        <v>1674</v>
      </c>
      <c r="B2515">
        <v>64</v>
      </c>
      <c r="C2515" t="s">
        <v>21</v>
      </c>
      <c r="D2515" t="s">
        <v>44</v>
      </c>
      <c r="E2515">
        <v>133.19999999999999</v>
      </c>
      <c r="F2515">
        <v>14</v>
      </c>
      <c r="G2515">
        <v>303</v>
      </c>
      <c r="H2515">
        <v>0</v>
      </c>
      <c r="I2515" t="s">
        <v>16</v>
      </c>
      <c r="J2515">
        <v>2.5</v>
      </c>
      <c r="K2515" s="1">
        <v>44368</v>
      </c>
      <c r="L2515">
        <v>7</v>
      </c>
      <c r="M2515">
        <v>0.66</v>
      </c>
      <c r="N2515">
        <f>IF(E2515="",Data_Validation!$B$1,E2515)</f>
        <v>133.19999999999999</v>
      </c>
      <c r="O2515">
        <f>IF(J2515="",Data_Validation!$B$2,J2515)</f>
        <v>2.5</v>
      </c>
      <c r="P2515">
        <f t="shared" si="351"/>
        <v>3</v>
      </c>
      <c r="Q2515" s="2">
        <f>CustomerData[[#This Row],[avg_order_value_clean]]*CustomerData[[#This Row],[total_orders]]</f>
        <v>1864.7999999999997</v>
      </c>
      <c r="R2515" s="2" t="str">
        <f t="shared" si="359"/>
        <v>Inactive</v>
      </c>
      <c r="S2515" s="2" t="str">
        <f t="shared" si="352"/>
        <v>High Risk</v>
      </c>
      <c r="T2515" s="2" t="str">
        <f t="shared" si="353"/>
        <v>55+</v>
      </c>
      <c r="U2515" s="1">
        <f t="shared" ca="1" si="354"/>
        <v>1893</v>
      </c>
      <c r="V2515" s="2" t="str">
        <f t="shared" si="355"/>
        <v>Low Loyalty</v>
      </c>
      <c r="W2515" s="2" t="str">
        <f t="shared" si="356"/>
        <v>Legitimate</v>
      </c>
      <c r="X2515" s="2" t="str">
        <f>IF(Q2515&lt;Data_Validation!$B$8,"Low Value",IF(Q2515&lt;Data_Validation!$B$9,"Medium Value","High Value"))</f>
        <v>High Value</v>
      </c>
      <c r="Y2515" s="2" t="str">
        <f t="shared" si="357"/>
        <v>Critical - Retain</v>
      </c>
      <c r="Z2515" s="2" t="str">
        <f t="shared" si="358"/>
        <v>Check Data</v>
      </c>
    </row>
    <row r="2516" spans="1:26" x14ac:dyDescent="0.3">
      <c r="A2516" t="s">
        <v>1532</v>
      </c>
      <c r="B2516">
        <v>33</v>
      </c>
      <c r="C2516" t="s">
        <v>21</v>
      </c>
      <c r="D2516" t="s">
        <v>26</v>
      </c>
      <c r="E2516">
        <v>555.46</v>
      </c>
      <c r="F2516">
        <v>16</v>
      </c>
      <c r="G2516">
        <v>308</v>
      </c>
      <c r="H2516">
        <v>0</v>
      </c>
      <c r="I2516" t="s">
        <v>23</v>
      </c>
      <c r="J2516">
        <v>95.7</v>
      </c>
      <c r="K2516" s="1">
        <v>44018</v>
      </c>
      <c r="L2516">
        <v>55</v>
      </c>
      <c r="M2516">
        <v>0.46</v>
      </c>
      <c r="N2516">
        <f>IF(E2516="",Data_Validation!$B$1,E2516)</f>
        <v>555.46</v>
      </c>
      <c r="O2516">
        <f>IF(J2516="",Data_Validation!$B$2,J2516)</f>
        <v>95.7</v>
      </c>
      <c r="P2516">
        <f t="shared" si="351"/>
        <v>2</v>
      </c>
      <c r="Q2516" s="2">
        <f>CustomerData[[#This Row],[avg_order_value_clean]]*CustomerData[[#This Row],[total_orders]]</f>
        <v>8887.36</v>
      </c>
      <c r="R2516" s="2" t="str">
        <f t="shared" si="359"/>
        <v>Inactive</v>
      </c>
      <c r="S2516" s="2" t="str">
        <f t="shared" si="352"/>
        <v>Medium Risk</v>
      </c>
      <c r="T2516" s="2" t="str">
        <f t="shared" si="353"/>
        <v>25-34</v>
      </c>
      <c r="U2516" s="1">
        <f t="shared" ca="1" si="354"/>
        <v>2243</v>
      </c>
      <c r="V2516" s="2" t="str">
        <f t="shared" si="355"/>
        <v>Medium Loyalty</v>
      </c>
      <c r="W2516" s="2" t="str">
        <f t="shared" si="356"/>
        <v>Legitimate</v>
      </c>
      <c r="X2516" s="2" t="str">
        <f>IF(Q2516&lt;Data_Validation!$B$8,"Low Value",IF(Q2516&lt;Data_Validation!$B$9,"Medium Value","High Value"))</f>
        <v>High Value</v>
      </c>
      <c r="Y2516" s="2" t="str">
        <f t="shared" si="357"/>
        <v>High Value - Maintain</v>
      </c>
      <c r="Z2516" s="2" t="str">
        <f t="shared" si="358"/>
        <v>Check Data</v>
      </c>
    </row>
    <row r="2517" spans="1:26" x14ac:dyDescent="0.3">
      <c r="A2517" t="s">
        <v>2198</v>
      </c>
      <c r="B2517">
        <v>40</v>
      </c>
      <c r="C2517" t="s">
        <v>21</v>
      </c>
      <c r="D2517" t="s">
        <v>35</v>
      </c>
      <c r="E2517">
        <v>74.91</v>
      </c>
      <c r="F2517">
        <v>12</v>
      </c>
      <c r="G2517">
        <v>330</v>
      </c>
      <c r="H2517">
        <v>0</v>
      </c>
      <c r="I2517" t="s">
        <v>19</v>
      </c>
      <c r="J2517">
        <v>17.899999999999999</v>
      </c>
      <c r="K2517" s="1">
        <v>45809</v>
      </c>
      <c r="L2517">
        <v>59</v>
      </c>
      <c r="M2517">
        <v>0.4</v>
      </c>
      <c r="N2517">
        <f>IF(E2517="",Data_Validation!$B$1,E2517)</f>
        <v>74.91</v>
      </c>
      <c r="O2517">
        <f>IF(J2517="",Data_Validation!$B$2,J2517)</f>
        <v>17.899999999999999</v>
      </c>
      <c r="P2517">
        <f t="shared" si="351"/>
        <v>1</v>
      </c>
      <c r="Q2517" s="2">
        <f>CustomerData[[#This Row],[avg_order_value_clean]]*CustomerData[[#This Row],[total_orders]]</f>
        <v>898.92</v>
      </c>
      <c r="R2517" s="2" t="str">
        <f t="shared" si="359"/>
        <v>Inactive</v>
      </c>
      <c r="S2517" s="2" t="str">
        <f t="shared" si="352"/>
        <v>Medium Risk</v>
      </c>
      <c r="T2517" s="2" t="str">
        <f t="shared" si="353"/>
        <v>35-44</v>
      </c>
      <c r="U2517" s="1">
        <f t="shared" ca="1" si="354"/>
        <v>452</v>
      </c>
      <c r="V2517" s="2" t="str">
        <f t="shared" si="355"/>
        <v>Medium Loyalty</v>
      </c>
      <c r="W2517" s="2" t="str">
        <f t="shared" si="356"/>
        <v>Legitimate</v>
      </c>
      <c r="X2517" s="2" t="str">
        <f>IF(Q2517&lt;Data_Validation!$B$8,"Low Value",IF(Q2517&lt;Data_Validation!$B$9,"Medium Value","High Value"))</f>
        <v>Low Value</v>
      </c>
      <c r="Y2517" s="2" t="str">
        <f t="shared" si="357"/>
        <v>Stable</v>
      </c>
      <c r="Z2517" s="2" t="str">
        <f t="shared" si="358"/>
        <v>Check Data</v>
      </c>
    </row>
    <row r="2518" spans="1:26" x14ac:dyDescent="0.3">
      <c r="A2518" t="s">
        <v>1527</v>
      </c>
      <c r="B2518">
        <v>24</v>
      </c>
      <c r="C2518" t="s">
        <v>14</v>
      </c>
      <c r="D2518" t="s">
        <v>15</v>
      </c>
      <c r="E2518">
        <v>87.63</v>
      </c>
      <c r="F2518">
        <v>9</v>
      </c>
      <c r="G2518">
        <v>31</v>
      </c>
      <c r="H2518">
        <v>1</v>
      </c>
      <c r="I2518" t="s">
        <v>23</v>
      </c>
      <c r="J2518">
        <v>71.900000000000006</v>
      </c>
      <c r="K2518" s="1">
        <v>44075</v>
      </c>
      <c r="L2518">
        <v>80</v>
      </c>
      <c r="M2518">
        <v>0.15</v>
      </c>
      <c r="N2518">
        <f>IF(E2518="",Data_Validation!$B$1,E2518)</f>
        <v>87.63</v>
      </c>
      <c r="O2518">
        <f>IF(J2518="",Data_Validation!$B$2,J2518)</f>
        <v>71.900000000000006</v>
      </c>
      <c r="P2518">
        <f t="shared" si="351"/>
        <v>2</v>
      </c>
      <c r="Q2518" s="2">
        <f>CustomerData[[#This Row],[avg_order_value_clean]]*CustomerData[[#This Row],[total_orders]]</f>
        <v>788.67</v>
      </c>
      <c r="R2518" s="2" t="str">
        <f t="shared" si="359"/>
        <v>At Risk</v>
      </c>
      <c r="S2518" s="2" t="str">
        <f t="shared" si="352"/>
        <v>Low Risk</v>
      </c>
      <c r="T2518" s="2" t="str">
        <f t="shared" si="353"/>
        <v>Under 25</v>
      </c>
      <c r="U2518" s="1">
        <f t="shared" ca="1" si="354"/>
        <v>2186</v>
      </c>
      <c r="V2518" s="2" t="str">
        <f t="shared" si="355"/>
        <v>High Loyalty</v>
      </c>
      <c r="W2518" s="2" t="str">
        <f t="shared" si="356"/>
        <v>Fraudulent</v>
      </c>
      <c r="X2518" s="2" t="str">
        <f>IF(Q2518&lt;Data_Validation!$B$8,"Low Value",IF(Q2518&lt;Data_Validation!$B$9,"Medium Value","High Value"))</f>
        <v>Low Value</v>
      </c>
      <c r="Y2518" s="2" t="str">
        <f t="shared" si="357"/>
        <v>Stable</v>
      </c>
      <c r="Z2518" s="2" t="str">
        <f t="shared" si="358"/>
        <v>Check Data</v>
      </c>
    </row>
    <row r="2519" spans="1:26" x14ac:dyDescent="0.3">
      <c r="A2519" t="s">
        <v>2199</v>
      </c>
      <c r="B2519">
        <v>43</v>
      </c>
      <c r="C2519" t="s">
        <v>21</v>
      </c>
      <c r="D2519" t="s">
        <v>50</v>
      </c>
      <c r="E2519">
        <v>134.80000000000001</v>
      </c>
      <c r="F2519">
        <v>13</v>
      </c>
      <c r="G2519">
        <v>212</v>
      </c>
      <c r="H2519">
        <v>0</v>
      </c>
      <c r="I2519" t="s">
        <v>19</v>
      </c>
      <c r="J2519">
        <v>78.5</v>
      </c>
      <c r="K2519" s="1">
        <v>45009</v>
      </c>
      <c r="L2519">
        <v>79</v>
      </c>
      <c r="M2519">
        <v>0.45</v>
      </c>
      <c r="N2519">
        <f>IF(E2519="",Data_Validation!$B$1,E2519)</f>
        <v>134.80000000000001</v>
      </c>
      <c r="O2519">
        <f>IF(J2519="",Data_Validation!$B$2,J2519)</f>
        <v>78.5</v>
      </c>
      <c r="P2519">
        <f t="shared" si="351"/>
        <v>1</v>
      </c>
      <c r="Q2519" s="2">
        <f>CustomerData[[#This Row],[avg_order_value_clean]]*CustomerData[[#This Row],[total_orders]]</f>
        <v>1752.4</v>
      </c>
      <c r="R2519" s="2" t="str">
        <f t="shared" si="359"/>
        <v>Inactive</v>
      </c>
      <c r="S2519" s="2" t="str">
        <f t="shared" si="352"/>
        <v>Medium Risk</v>
      </c>
      <c r="T2519" s="2" t="str">
        <f t="shared" si="353"/>
        <v>35-44</v>
      </c>
      <c r="U2519" s="1">
        <f t="shared" ca="1" si="354"/>
        <v>1252</v>
      </c>
      <c r="V2519" s="2" t="str">
        <f t="shared" si="355"/>
        <v>High Loyalty</v>
      </c>
      <c r="W2519" s="2" t="str">
        <f t="shared" si="356"/>
        <v>Legitimate</v>
      </c>
      <c r="X2519" s="2" t="str">
        <f>IF(Q2519&lt;Data_Validation!$B$8,"Low Value",IF(Q2519&lt;Data_Validation!$B$9,"Medium Value","High Value"))</f>
        <v>High Value</v>
      </c>
      <c r="Y2519" s="2" t="str">
        <f t="shared" si="357"/>
        <v>High Value - Maintain</v>
      </c>
      <c r="Z2519" s="2" t="str">
        <f t="shared" si="358"/>
        <v>Check Data</v>
      </c>
    </row>
    <row r="2520" spans="1:26" x14ac:dyDescent="0.3">
      <c r="A2520" t="s">
        <v>710</v>
      </c>
      <c r="B2520">
        <v>49</v>
      </c>
      <c r="C2520" t="s">
        <v>21</v>
      </c>
      <c r="D2520" t="s">
        <v>26</v>
      </c>
      <c r="E2520">
        <v>94.5</v>
      </c>
      <c r="F2520">
        <v>12</v>
      </c>
      <c r="G2520">
        <v>87</v>
      </c>
      <c r="H2520">
        <v>0</v>
      </c>
      <c r="I2520" t="s">
        <v>23</v>
      </c>
      <c r="J2520">
        <v>73.5</v>
      </c>
      <c r="K2520" s="1">
        <v>45648</v>
      </c>
      <c r="L2520">
        <v>56</v>
      </c>
      <c r="M2520">
        <v>0.46</v>
      </c>
      <c r="N2520">
        <f>IF(E2520="",Data_Validation!$B$1,E2520)</f>
        <v>94.5</v>
      </c>
      <c r="O2520">
        <f>IF(J2520="",Data_Validation!$B$2,J2520)</f>
        <v>73.5</v>
      </c>
      <c r="P2520">
        <f t="shared" si="351"/>
        <v>2</v>
      </c>
      <c r="Q2520" s="2">
        <f>CustomerData[[#This Row],[avg_order_value_clean]]*CustomerData[[#This Row],[total_orders]]</f>
        <v>1134</v>
      </c>
      <c r="R2520" s="2" t="str">
        <f t="shared" si="359"/>
        <v>At Risk</v>
      </c>
      <c r="S2520" s="2" t="str">
        <f t="shared" si="352"/>
        <v>Medium Risk</v>
      </c>
      <c r="T2520" s="2" t="str">
        <f t="shared" si="353"/>
        <v>45-54</v>
      </c>
      <c r="U2520" s="1">
        <f t="shared" ca="1" si="354"/>
        <v>613</v>
      </c>
      <c r="V2520" s="2" t="str">
        <f t="shared" si="355"/>
        <v>Medium Loyalty</v>
      </c>
      <c r="W2520" s="2" t="str">
        <f t="shared" si="356"/>
        <v>Legitimate</v>
      </c>
      <c r="X2520" s="2" t="str">
        <f>IF(Q2520&lt;Data_Validation!$B$8,"Low Value",IF(Q2520&lt;Data_Validation!$B$9,"Medium Value","High Value"))</f>
        <v>Low Value</v>
      </c>
      <c r="Y2520" s="2" t="str">
        <f t="shared" si="357"/>
        <v>Stable</v>
      </c>
      <c r="Z2520" s="2" t="str">
        <f t="shared" si="358"/>
        <v>Check Data</v>
      </c>
    </row>
    <row r="2521" spans="1:26" x14ac:dyDescent="0.3">
      <c r="A2521" t="s">
        <v>2200</v>
      </c>
      <c r="B2521">
        <v>29</v>
      </c>
      <c r="C2521" t="s">
        <v>14</v>
      </c>
      <c r="D2521" t="s">
        <v>44</v>
      </c>
      <c r="E2521">
        <v>63.77</v>
      </c>
      <c r="F2521">
        <v>10</v>
      </c>
      <c r="G2521">
        <v>61</v>
      </c>
      <c r="H2521">
        <v>0</v>
      </c>
      <c r="I2521" t="s">
        <v>40</v>
      </c>
      <c r="J2521">
        <v>33.9</v>
      </c>
      <c r="K2521" s="1">
        <v>44185</v>
      </c>
      <c r="L2521">
        <v>68</v>
      </c>
      <c r="M2521">
        <v>0.14000000000000001</v>
      </c>
      <c r="N2521">
        <f>IF(E2521="",Data_Validation!$B$1,E2521)</f>
        <v>63.77</v>
      </c>
      <c r="O2521">
        <f>IF(J2521="",Data_Validation!$B$2,J2521)</f>
        <v>33.9</v>
      </c>
      <c r="P2521">
        <f t="shared" si="351"/>
        <v>1</v>
      </c>
      <c r="Q2521" s="2">
        <f>CustomerData[[#This Row],[avg_order_value_clean]]*CustomerData[[#This Row],[total_orders]]</f>
        <v>637.70000000000005</v>
      </c>
      <c r="R2521" s="2" t="str">
        <f t="shared" si="359"/>
        <v>At Risk</v>
      </c>
      <c r="S2521" s="2" t="str">
        <f t="shared" si="352"/>
        <v>Low Risk</v>
      </c>
      <c r="T2521" s="2" t="str">
        <f t="shared" si="353"/>
        <v>25-34</v>
      </c>
      <c r="U2521" s="1">
        <f t="shared" ca="1" si="354"/>
        <v>2076</v>
      </c>
      <c r="V2521" s="2" t="str">
        <f t="shared" si="355"/>
        <v>Medium Loyalty</v>
      </c>
      <c r="W2521" s="2" t="str">
        <f t="shared" si="356"/>
        <v>Legitimate</v>
      </c>
      <c r="X2521" s="2" t="str">
        <f>IF(Q2521&lt;Data_Validation!$B$8,"Low Value",IF(Q2521&lt;Data_Validation!$B$9,"Medium Value","High Value"))</f>
        <v>Low Value</v>
      </c>
      <c r="Y2521" s="2" t="str">
        <f t="shared" si="357"/>
        <v>Stable</v>
      </c>
      <c r="Z2521" s="2" t="str">
        <f t="shared" si="358"/>
        <v>Check Data</v>
      </c>
    </row>
    <row r="2522" spans="1:26" x14ac:dyDescent="0.3">
      <c r="A2522" t="s">
        <v>112</v>
      </c>
      <c r="B2522">
        <v>25</v>
      </c>
      <c r="C2522" t="s">
        <v>14</v>
      </c>
      <c r="D2522" t="s">
        <v>22</v>
      </c>
      <c r="E2522">
        <v>63.5</v>
      </c>
      <c r="F2522">
        <v>10</v>
      </c>
      <c r="G2522">
        <v>2</v>
      </c>
      <c r="H2522">
        <v>0</v>
      </c>
      <c r="I2522" t="s">
        <v>16</v>
      </c>
      <c r="J2522">
        <v>70.400000000000006</v>
      </c>
      <c r="K2522" s="1">
        <v>45767</v>
      </c>
      <c r="L2522">
        <v>30</v>
      </c>
      <c r="M2522">
        <v>0.15</v>
      </c>
      <c r="N2522">
        <f>IF(E2522="",Data_Validation!$B$1,E2522)</f>
        <v>63.5</v>
      </c>
      <c r="O2522">
        <f>IF(J2522="",Data_Validation!$B$2,J2522)</f>
        <v>70.400000000000006</v>
      </c>
      <c r="P2522">
        <f t="shared" si="351"/>
        <v>3</v>
      </c>
      <c r="Q2522" s="2">
        <f>CustomerData[[#This Row],[avg_order_value_clean]]*CustomerData[[#This Row],[total_orders]]</f>
        <v>635</v>
      </c>
      <c r="R2522" s="2" t="str">
        <f t="shared" si="359"/>
        <v>Active</v>
      </c>
      <c r="S2522" s="2" t="str">
        <f t="shared" si="352"/>
        <v>Low Risk</v>
      </c>
      <c r="T2522" s="2" t="str">
        <f t="shared" si="353"/>
        <v>25-34</v>
      </c>
      <c r="U2522" s="1">
        <f t="shared" ca="1" si="354"/>
        <v>494</v>
      </c>
      <c r="V2522" s="2" t="str">
        <f t="shared" si="355"/>
        <v>Low Loyalty</v>
      </c>
      <c r="W2522" s="2" t="str">
        <f t="shared" si="356"/>
        <v>Legitimate</v>
      </c>
      <c r="X2522" s="2" t="str">
        <f>IF(Q2522&lt;Data_Validation!$B$8,"Low Value",IF(Q2522&lt;Data_Validation!$B$9,"Medium Value","High Value"))</f>
        <v>Low Value</v>
      </c>
      <c r="Y2522" s="2" t="str">
        <f t="shared" si="357"/>
        <v>Stable</v>
      </c>
      <c r="Z2522" s="2" t="str">
        <f t="shared" si="358"/>
        <v>Check Data</v>
      </c>
    </row>
    <row r="2523" spans="1:26" x14ac:dyDescent="0.3">
      <c r="A2523" t="s">
        <v>2201</v>
      </c>
      <c r="B2523">
        <v>22</v>
      </c>
      <c r="C2523" t="s">
        <v>14</v>
      </c>
      <c r="D2523" t="s">
        <v>35</v>
      </c>
      <c r="E2523">
        <v>120.61</v>
      </c>
      <c r="F2523">
        <v>4</v>
      </c>
      <c r="G2523">
        <v>261</v>
      </c>
      <c r="H2523">
        <v>0</v>
      </c>
      <c r="I2523" t="s">
        <v>29</v>
      </c>
      <c r="J2523">
        <v>47.3</v>
      </c>
      <c r="K2523" s="1">
        <v>44896</v>
      </c>
      <c r="L2523">
        <v>23</v>
      </c>
      <c r="M2523">
        <v>0.48</v>
      </c>
      <c r="N2523">
        <f>IF(E2523="",Data_Validation!$B$1,E2523)</f>
        <v>120.61</v>
      </c>
      <c r="O2523">
        <f>IF(J2523="",Data_Validation!$B$2,J2523)</f>
        <v>47.3</v>
      </c>
      <c r="P2523">
        <f t="shared" si="351"/>
        <v>1</v>
      </c>
      <c r="Q2523" s="2">
        <f>CustomerData[[#This Row],[avg_order_value_clean]]*CustomerData[[#This Row],[total_orders]]</f>
        <v>482.44</v>
      </c>
      <c r="R2523" s="2" t="str">
        <f t="shared" si="359"/>
        <v>Inactive</v>
      </c>
      <c r="S2523" s="2" t="str">
        <f t="shared" si="352"/>
        <v>Medium Risk</v>
      </c>
      <c r="T2523" s="2" t="str">
        <f t="shared" si="353"/>
        <v>Under 25</v>
      </c>
      <c r="U2523" s="1">
        <f t="shared" ca="1" si="354"/>
        <v>1365</v>
      </c>
      <c r="V2523" s="2" t="str">
        <f t="shared" si="355"/>
        <v>Low Loyalty</v>
      </c>
      <c r="W2523" s="2" t="str">
        <f t="shared" si="356"/>
        <v>Legitimate</v>
      </c>
      <c r="X2523" s="2" t="str">
        <f>IF(Q2523&lt;Data_Validation!$B$8,"Low Value",IF(Q2523&lt;Data_Validation!$B$9,"Medium Value","High Value"))</f>
        <v>Low Value</v>
      </c>
      <c r="Y2523" s="2" t="str">
        <f t="shared" si="357"/>
        <v>Stable</v>
      </c>
      <c r="Z2523" s="2" t="str">
        <f t="shared" si="358"/>
        <v>Check Data</v>
      </c>
    </row>
    <row r="2524" spans="1:26" x14ac:dyDescent="0.3">
      <c r="A2524" t="s">
        <v>1448</v>
      </c>
      <c r="B2524">
        <v>59</v>
      </c>
      <c r="C2524" t="s">
        <v>14</v>
      </c>
      <c r="D2524" t="s">
        <v>22</v>
      </c>
      <c r="F2524">
        <v>13</v>
      </c>
      <c r="G2524">
        <v>111</v>
      </c>
      <c r="H2524">
        <v>0</v>
      </c>
      <c r="I2524" t="s">
        <v>23</v>
      </c>
      <c r="J2524">
        <v>15.2</v>
      </c>
      <c r="K2524" s="1">
        <v>45419</v>
      </c>
      <c r="L2524">
        <v>86</v>
      </c>
      <c r="M2524">
        <v>0.46</v>
      </c>
      <c r="N2524">
        <f>IF(E2524="",Data_Validation!$B$1,E2524)</f>
        <v>250</v>
      </c>
      <c r="O2524">
        <f>IF(J2524="",Data_Validation!$B$2,J2524)</f>
        <v>15.2</v>
      </c>
      <c r="P2524">
        <f t="shared" si="351"/>
        <v>2</v>
      </c>
      <c r="Q2524" s="2">
        <f>CustomerData[[#This Row],[avg_order_value_clean]]*CustomerData[[#This Row],[total_orders]]</f>
        <v>3250</v>
      </c>
      <c r="R2524" s="2" t="str">
        <f t="shared" si="359"/>
        <v>Inactive</v>
      </c>
      <c r="S2524" s="2" t="str">
        <f t="shared" si="352"/>
        <v>Medium Risk</v>
      </c>
      <c r="T2524" s="2" t="str">
        <f t="shared" si="353"/>
        <v>55+</v>
      </c>
      <c r="U2524" s="1">
        <f t="shared" ca="1" si="354"/>
        <v>842</v>
      </c>
      <c r="V2524" s="2" t="str">
        <f t="shared" si="355"/>
        <v>High Loyalty</v>
      </c>
      <c r="W2524" s="2" t="str">
        <f t="shared" si="356"/>
        <v>Legitimate</v>
      </c>
      <c r="X2524" s="2" t="str">
        <f>IF(Q2524&lt;Data_Validation!$B$8,"Low Value",IF(Q2524&lt;Data_Validation!$B$9,"Medium Value","High Value"))</f>
        <v>High Value</v>
      </c>
      <c r="Y2524" s="2" t="str">
        <f t="shared" si="357"/>
        <v>High Value - Maintain</v>
      </c>
      <c r="Z2524" s="2" t="str">
        <f t="shared" si="358"/>
        <v>Check Data</v>
      </c>
    </row>
    <row r="2525" spans="1:26" x14ac:dyDescent="0.3">
      <c r="A2525" t="s">
        <v>2202</v>
      </c>
      <c r="B2525">
        <v>45</v>
      </c>
      <c r="C2525" t="s">
        <v>21</v>
      </c>
      <c r="D2525" t="s">
        <v>50</v>
      </c>
      <c r="E2525">
        <v>62.54</v>
      </c>
      <c r="F2525">
        <v>10</v>
      </c>
      <c r="G2525">
        <v>11</v>
      </c>
      <c r="H2525">
        <v>0</v>
      </c>
      <c r="I2525" t="s">
        <v>40</v>
      </c>
      <c r="J2525">
        <v>20.100000000000001</v>
      </c>
      <c r="K2525" s="1">
        <v>44748</v>
      </c>
      <c r="L2525">
        <v>79</v>
      </c>
      <c r="M2525">
        <v>0.35</v>
      </c>
      <c r="N2525">
        <f>IF(E2525="",Data_Validation!$B$1,E2525)</f>
        <v>62.54</v>
      </c>
      <c r="O2525">
        <f>IF(J2525="",Data_Validation!$B$2,J2525)</f>
        <v>20.100000000000001</v>
      </c>
      <c r="P2525">
        <f t="shared" si="351"/>
        <v>1</v>
      </c>
      <c r="Q2525" s="2">
        <f>CustomerData[[#This Row],[avg_order_value_clean]]*CustomerData[[#This Row],[total_orders]]</f>
        <v>625.4</v>
      </c>
      <c r="R2525" s="2" t="str">
        <f t="shared" si="359"/>
        <v>Active</v>
      </c>
      <c r="S2525" s="2" t="str">
        <f t="shared" si="352"/>
        <v>Medium Risk</v>
      </c>
      <c r="T2525" s="2" t="str">
        <f t="shared" si="353"/>
        <v>45-54</v>
      </c>
      <c r="U2525" s="1">
        <f t="shared" ca="1" si="354"/>
        <v>1513</v>
      </c>
      <c r="V2525" s="2" t="str">
        <f t="shared" si="355"/>
        <v>High Loyalty</v>
      </c>
      <c r="W2525" s="2" t="str">
        <f t="shared" si="356"/>
        <v>Legitimate</v>
      </c>
      <c r="X2525" s="2" t="str">
        <f>IF(Q2525&lt;Data_Validation!$B$8,"Low Value",IF(Q2525&lt;Data_Validation!$B$9,"Medium Value","High Value"))</f>
        <v>Low Value</v>
      </c>
      <c r="Y2525" s="2" t="str">
        <f t="shared" si="357"/>
        <v>Stable</v>
      </c>
      <c r="Z2525" s="2" t="str">
        <f t="shared" si="358"/>
        <v>Check Data</v>
      </c>
    </row>
    <row r="2526" spans="1:26" x14ac:dyDescent="0.3">
      <c r="A2526" t="s">
        <v>1063</v>
      </c>
      <c r="B2526">
        <v>70</v>
      </c>
      <c r="C2526" t="s">
        <v>21</v>
      </c>
      <c r="D2526" t="s">
        <v>35</v>
      </c>
      <c r="E2526">
        <v>56.42</v>
      </c>
      <c r="F2526">
        <v>6</v>
      </c>
      <c r="G2526">
        <v>52</v>
      </c>
      <c r="H2526">
        <v>0</v>
      </c>
      <c r="I2526" t="s">
        <v>29</v>
      </c>
      <c r="J2526">
        <v>2.6</v>
      </c>
      <c r="K2526" s="1">
        <v>44175</v>
      </c>
      <c r="L2526">
        <v>17</v>
      </c>
      <c r="M2526">
        <v>0.06</v>
      </c>
      <c r="N2526">
        <f>IF(E2526="",Data_Validation!$B$1,E2526)</f>
        <v>56.42</v>
      </c>
      <c r="O2526">
        <f>IF(J2526="",Data_Validation!$B$2,J2526)</f>
        <v>2.6</v>
      </c>
      <c r="P2526">
        <f t="shared" si="351"/>
        <v>3</v>
      </c>
      <c r="Q2526" s="2">
        <f>CustomerData[[#This Row],[avg_order_value_clean]]*CustomerData[[#This Row],[total_orders]]</f>
        <v>338.52</v>
      </c>
      <c r="R2526" s="2" t="str">
        <f t="shared" si="359"/>
        <v>At Risk</v>
      </c>
      <c r="S2526" s="2" t="str">
        <f t="shared" si="352"/>
        <v>Low Risk</v>
      </c>
      <c r="T2526" s="2" t="str">
        <f t="shared" si="353"/>
        <v>55+</v>
      </c>
      <c r="U2526" s="1">
        <f t="shared" ca="1" si="354"/>
        <v>2086</v>
      </c>
      <c r="V2526" s="2" t="str">
        <f t="shared" si="355"/>
        <v>Low Loyalty</v>
      </c>
      <c r="W2526" s="2" t="str">
        <f t="shared" si="356"/>
        <v>Legitimate</v>
      </c>
      <c r="X2526" s="2" t="str">
        <f>IF(Q2526&lt;Data_Validation!$B$8,"Low Value",IF(Q2526&lt;Data_Validation!$B$9,"Medium Value","High Value"))</f>
        <v>Low Value</v>
      </c>
      <c r="Y2526" s="2" t="str">
        <f t="shared" si="357"/>
        <v>Stable</v>
      </c>
      <c r="Z2526" s="2" t="str">
        <f t="shared" si="358"/>
        <v>Check Data</v>
      </c>
    </row>
    <row r="2527" spans="1:26" x14ac:dyDescent="0.3">
      <c r="A2527" t="s">
        <v>2203</v>
      </c>
      <c r="B2527">
        <v>22</v>
      </c>
      <c r="C2527" t="s">
        <v>21</v>
      </c>
      <c r="D2527" t="s">
        <v>50</v>
      </c>
      <c r="E2527">
        <v>28.63</v>
      </c>
      <c r="F2527">
        <v>6</v>
      </c>
      <c r="G2527">
        <v>147</v>
      </c>
      <c r="H2527">
        <v>0</v>
      </c>
      <c r="I2527" t="s">
        <v>29</v>
      </c>
      <c r="J2527">
        <v>33.200000000000003</v>
      </c>
      <c r="K2527" s="1">
        <v>45057</v>
      </c>
      <c r="L2527">
        <v>2</v>
      </c>
      <c r="M2527">
        <v>0.48</v>
      </c>
      <c r="N2527">
        <f>IF(E2527="",Data_Validation!$B$1,E2527)</f>
        <v>28.63</v>
      </c>
      <c r="O2527">
        <f>IF(J2527="",Data_Validation!$B$2,J2527)</f>
        <v>33.200000000000003</v>
      </c>
      <c r="P2527">
        <f t="shared" si="351"/>
        <v>2</v>
      </c>
      <c r="Q2527" s="2">
        <f>CustomerData[[#This Row],[avg_order_value_clean]]*CustomerData[[#This Row],[total_orders]]</f>
        <v>171.78</v>
      </c>
      <c r="R2527" s="2" t="str">
        <f t="shared" si="359"/>
        <v>Inactive</v>
      </c>
      <c r="S2527" s="2" t="str">
        <f t="shared" si="352"/>
        <v>Medium Risk</v>
      </c>
      <c r="T2527" s="2" t="str">
        <f t="shared" si="353"/>
        <v>Under 25</v>
      </c>
      <c r="U2527" s="1">
        <f t="shared" ca="1" si="354"/>
        <v>1204</v>
      </c>
      <c r="V2527" s="2" t="str">
        <f t="shared" si="355"/>
        <v>Low Loyalty</v>
      </c>
      <c r="W2527" s="2" t="str">
        <f t="shared" si="356"/>
        <v>Legitimate</v>
      </c>
      <c r="X2527" s="2" t="str">
        <f>IF(Q2527&lt;Data_Validation!$B$8,"Low Value",IF(Q2527&lt;Data_Validation!$B$9,"Medium Value","High Value"))</f>
        <v>Low Value</v>
      </c>
      <c r="Y2527" s="2" t="str">
        <f t="shared" si="357"/>
        <v>Stable</v>
      </c>
      <c r="Z2527" s="2" t="str">
        <f t="shared" si="358"/>
        <v>Check Data</v>
      </c>
    </row>
    <row r="2528" spans="1:26" x14ac:dyDescent="0.3">
      <c r="A2528" t="s">
        <v>2204</v>
      </c>
      <c r="B2528">
        <v>66</v>
      </c>
      <c r="C2528" t="s">
        <v>14</v>
      </c>
      <c r="D2528" t="s">
        <v>22</v>
      </c>
      <c r="E2528">
        <v>124.96</v>
      </c>
      <c r="F2528">
        <v>11</v>
      </c>
      <c r="G2528">
        <v>133</v>
      </c>
      <c r="H2528">
        <v>0</v>
      </c>
      <c r="I2528" t="s">
        <v>29</v>
      </c>
      <c r="J2528">
        <v>72.8</v>
      </c>
      <c r="K2528" s="1">
        <v>44751</v>
      </c>
      <c r="L2528">
        <v>72</v>
      </c>
      <c r="M2528">
        <v>0.35</v>
      </c>
      <c r="N2528">
        <f>IF(E2528="",Data_Validation!$B$1,E2528)</f>
        <v>124.96</v>
      </c>
      <c r="O2528">
        <f>IF(J2528="",Data_Validation!$B$2,J2528)</f>
        <v>72.8</v>
      </c>
      <c r="P2528">
        <f t="shared" si="351"/>
        <v>1</v>
      </c>
      <c r="Q2528" s="2">
        <f>CustomerData[[#This Row],[avg_order_value_clean]]*CustomerData[[#This Row],[total_orders]]</f>
        <v>1374.56</v>
      </c>
      <c r="R2528" s="2" t="str">
        <f t="shared" si="359"/>
        <v>Inactive</v>
      </c>
      <c r="S2528" s="2" t="str">
        <f t="shared" si="352"/>
        <v>Medium Risk</v>
      </c>
      <c r="T2528" s="2" t="str">
        <f t="shared" si="353"/>
        <v>55+</v>
      </c>
      <c r="U2528" s="1">
        <f t="shared" ca="1" si="354"/>
        <v>1510</v>
      </c>
      <c r="V2528" s="2" t="str">
        <f t="shared" si="355"/>
        <v>High Loyalty</v>
      </c>
      <c r="W2528" s="2" t="str">
        <f t="shared" si="356"/>
        <v>Legitimate</v>
      </c>
      <c r="X2528" s="2" t="str">
        <f>IF(Q2528&lt;Data_Validation!$B$8,"Low Value",IF(Q2528&lt;Data_Validation!$B$9,"Medium Value","High Value"))</f>
        <v>Low Value</v>
      </c>
      <c r="Y2528" s="2" t="str">
        <f t="shared" si="357"/>
        <v>Stable</v>
      </c>
      <c r="Z2528" s="2" t="str">
        <f t="shared" si="358"/>
        <v>Check Data</v>
      </c>
    </row>
    <row r="2529" spans="1:26" x14ac:dyDescent="0.3">
      <c r="A2529" t="s">
        <v>2205</v>
      </c>
      <c r="B2529">
        <v>43</v>
      </c>
      <c r="C2529" t="s">
        <v>25</v>
      </c>
      <c r="D2529" t="s">
        <v>44</v>
      </c>
      <c r="F2529">
        <v>4</v>
      </c>
      <c r="G2529">
        <v>83</v>
      </c>
      <c r="H2529">
        <v>0</v>
      </c>
      <c r="I2529" t="s">
        <v>40</v>
      </c>
      <c r="J2529">
        <v>96.9</v>
      </c>
      <c r="K2529" s="1">
        <v>44399</v>
      </c>
      <c r="L2529">
        <v>70</v>
      </c>
      <c r="M2529">
        <v>0.15</v>
      </c>
      <c r="N2529">
        <f>IF(E2529="",Data_Validation!$B$1,E2529)</f>
        <v>250</v>
      </c>
      <c r="O2529">
        <f>IF(J2529="",Data_Validation!$B$2,J2529)</f>
        <v>96.9</v>
      </c>
      <c r="P2529">
        <f t="shared" si="351"/>
        <v>1</v>
      </c>
      <c r="Q2529" s="2">
        <f>CustomerData[[#This Row],[avg_order_value_clean]]*CustomerData[[#This Row],[total_orders]]</f>
        <v>1000</v>
      </c>
      <c r="R2529" s="2" t="str">
        <f t="shared" si="359"/>
        <v>At Risk</v>
      </c>
      <c r="S2529" s="2" t="str">
        <f t="shared" si="352"/>
        <v>Low Risk</v>
      </c>
      <c r="T2529" s="2" t="str">
        <f t="shared" si="353"/>
        <v>35-44</v>
      </c>
      <c r="U2529" s="1">
        <f t="shared" ca="1" si="354"/>
        <v>1862</v>
      </c>
      <c r="V2529" s="2" t="str">
        <f t="shared" si="355"/>
        <v>High Loyalty</v>
      </c>
      <c r="W2529" s="2" t="str">
        <f t="shared" si="356"/>
        <v>Legitimate</v>
      </c>
      <c r="X2529" s="2" t="str">
        <f>IF(Q2529&lt;Data_Validation!$B$8,"Low Value",IF(Q2529&lt;Data_Validation!$B$9,"Medium Value","High Value"))</f>
        <v>Low Value</v>
      </c>
      <c r="Y2529" s="2" t="str">
        <f t="shared" si="357"/>
        <v>Stable</v>
      </c>
      <c r="Z2529" s="2" t="str">
        <f t="shared" si="358"/>
        <v>Check Data</v>
      </c>
    </row>
    <row r="2530" spans="1:26" x14ac:dyDescent="0.3">
      <c r="A2530" t="s">
        <v>484</v>
      </c>
      <c r="B2530">
        <v>22</v>
      </c>
      <c r="C2530" t="s">
        <v>21</v>
      </c>
      <c r="D2530" t="s">
        <v>35</v>
      </c>
      <c r="E2530">
        <v>59.18</v>
      </c>
      <c r="F2530">
        <v>11</v>
      </c>
      <c r="G2530">
        <v>183</v>
      </c>
      <c r="H2530">
        <v>0</v>
      </c>
      <c r="I2530" t="s">
        <v>19</v>
      </c>
      <c r="J2530">
        <v>13.4</v>
      </c>
      <c r="K2530" s="1">
        <v>44572</v>
      </c>
      <c r="L2530">
        <v>39</v>
      </c>
      <c r="M2530">
        <v>0.22</v>
      </c>
      <c r="N2530">
        <f>IF(E2530="",Data_Validation!$B$1,E2530)</f>
        <v>59.18</v>
      </c>
      <c r="O2530">
        <f>IF(J2530="",Data_Validation!$B$2,J2530)</f>
        <v>13.4</v>
      </c>
      <c r="P2530">
        <f t="shared" si="351"/>
        <v>2</v>
      </c>
      <c r="Q2530" s="2">
        <f>CustomerData[[#This Row],[avg_order_value_clean]]*CustomerData[[#This Row],[total_orders]]</f>
        <v>650.98</v>
      </c>
      <c r="R2530" s="2" t="str">
        <f t="shared" si="359"/>
        <v>Inactive</v>
      </c>
      <c r="S2530" s="2" t="str">
        <f t="shared" si="352"/>
        <v>Medium Risk</v>
      </c>
      <c r="T2530" s="2" t="str">
        <f t="shared" si="353"/>
        <v>Under 25</v>
      </c>
      <c r="U2530" s="1">
        <f t="shared" ca="1" si="354"/>
        <v>1689</v>
      </c>
      <c r="V2530" s="2" t="str">
        <f t="shared" si="355"/>
        <v>Low Loyalty</v>
      </c>
      <c r="W2530" s="2" t="str">
        <f t="shared" si="356"/>
        <v>Legitimate</v>
      </c>
      <c r="X2530" s="2" t="str">
        <f>IF(Q2530&lt;Data_Validation!$B$8,"Low Value",IF(Q2530&lt;Data_Validation!$B$9,"Medium Value","High Value"))</f>
        <v>Low Value</v>
      </c>
      <c r="Y2530" s="2" t="str">
        <f t="shared" si="357"/>
        <v>Stable</v>
      </c>
      <c r="Z2530" s="2" t="str">
        <f t="shared" si="358"/>
        <v>Check Data</v>
      </c>
    </row>
    <row r="2531" spans="1:26" x14ac:dyDescent="0.3">
      <c r="A2531" t="s">
        <v>2206</v>
      </c>
      <c r="B2531">
        <v>39</v>
      </c>
      <c r="C2531" t="s">
        <v>14</v>
      </c>
      <c r="D2531" t="s">
        <v>28</v>
      </c>
      <c r="E2531">
        <v>196.36</v>
      </c>
      <c r="F2531">
        <v>8</v>
      </c>
      <c r="G2531">
        <v>168</v>
      </c>
      <c r="H2531">
        <v>0</v>
      </c>
      <c r="I2531" t="s">
        <v>29</v>
      </c>
      <c r="J2531">
        <v>35.299999999999997</v>
      </c>
      <c r="K2531" s="1">
        <v>44404</v>
      </c>
      <c r="L2531">
        <v>92</v>
      </c>
      <c r="M2531">
        <v>0.09</v>
      </c>
      <c r="N2531">
        <f>IF(E2531="",Data_Validation!$B$1,E2531)</f>
        <v>196.36</v>
      </c>
      <c r="O2531">
        <f>IF(J2531="",Data_Validation!$B$2,J2531)</f>
        <v>35.299999999999997</v>
      </c>
      <c r="P2531">
        <f t="shared" si="351"/>
        <v>1</v>
      </c>
      <c r="Q2531" s="2">
        <f>CustomerData[[#This Row],[avg_order_value_clean]]*CustomerData[[#This Row],[total_orders]]</f>
        <v>1570.88</v>
      </c>
      <c r="R2531" s="2" t="str">
        <f t="shared" si="359"/>
        <v>Inactive</v>
      </c>
      <c r="S2531" s="2" t="str">
        <f t="shared" si="352"/>
        <v>Low Risk</v>
      </c>
      <c r="T2531" s="2" t="str">
        <f t="shared" si="353"/>
        <v>35-44</v>
      </c>
      <c r="U2531" s="1">
        <f t="shared" ca="1" si="354"/>
        <v>1857</v>
      </c>
      <c r="V2531" s="2" t="str">
        <f t="shared" si="355"/>
        <v>High Loyalty</v>
      </c>
      <c r="W2531" s="2" t="str">
        <f t="shared" si="356"/>
        <v>Legitimate</v>
      </c>
      <c r="X2531" s="2" t="str">
        <f>IF(Q2531&lt;Data_Validation!$B$8,"Low Value",IF(Q2531&lt;Data_Validation!$B$9,"Medium Value","High Value"))</f>
        <v>High Value</v>
      </c>
      <c r="Y2531" s="2" t="str">
        <f t="shared" si="357"/>
        <v>High Value - Maintain</v>
      </c>
      <c r="Z2531" s="2" t="str">
        <f t="shared" si="358"/>
        <v>Check Data</v>
      </c>
    </row>
    <row r="2532" spans="1:26" x14ac:dyDescent="0.3">
      <c r="A2532" t="s">
        <v>2003</v>
      </c>
      <c r="B2532">
        <v>32</v>
      </c>
      <c r="C2532" t="s">
        <v>21</v>
      </c>
      <c r="D2532" t="s">
        <v>52</v>
      </c>
      <c r="E2532">
        <v>104.75</v>
      </c>
      <c r="F2532">
        <v>7</v>
      </c>
      <c r="G2532">
        <v>48</v>
      </c>
      <c r="H2532">
        <v>0</v>
      </c>
      <c r="I2532" t="s">
        <v>16</v>
      </c>
      <c r="J2532">
        <v>18.100000000000001</v>
      </c>
      <c r="K2532" s="1">
        <v>44047</v>
      </c>
      <c r="L2532">
        <v>48</v>
      </c>
      <c r="M2532">
        <v>0.49</v>
      </c>
      <c r="N2532">
        <f>IF(E2532="",Data_Validation!$B$1,E2532)</f>
        <v>104.75</v>
      </c>
      <c r="O2532">
        <f>IF(J2532="",Data_Validation!$B$2,J2532)</f>
        <v>18.100000000000001</v>
      </c>
      <c r="P2532">
        <f t="shared" si="351"/>
        <v>3</v>
      </c>
      <c r="Q2532" s="2">
        <f>CustomerData[[#This Row],[avg_order_value_clean]]*CustomerData[[#This Row],[total_orders]]</f>
        <v>733.25</v>
      </c>
      <c r="R2532" s="2" t="str">
        <f t="shared" si="359"/>
        <v>At Risk</v>
      </c>
      <c r="S2532" s="2" t="str">
        <f t="shared" si="352"/>
        <v>Medium Risk</v>
      </c>
      <c r="T2532" s="2" t="str">
        <f t="shared" si="353"/>
        <v>25-34</v>
      </c>
      <c r="U2532" s="1">
        <f t="shared" ca="1" si="354"/>
        <v>2214</v>
      </c>
      <c r="V2532" s="2" t="str">
        <f t="shared" si="355"/>
        <v>Medium Loyalty</v>
      </c>
      <c r="W2532" s="2" t="str">
        <f t="shared" si="356"/>
        <v>Legitimate</v>
      </c>
      <c r="X2532" s="2" t="str">
        <f>IF(Q2532&lt;Data_Validation!$B$8,"Low Value",IF(Q2532&lt;Data_Validation!$B$9,"Medium Value","High Value"))</f>
        <v>Low Value</v>
      </c>
      <c r="Y2532" s="2" t="str">
        <f t="shared" si="357"/>
        <v>Stable</v>
      </c>
      <c r="Z2532" s="2" t="str">
        <f t="shared" si="358"/>
        <v>Check Data</v>
      </c>
    </row>
    <row r="2533" spans="1:26" x14ac:dyDescent="0.3">
      <c r="A2533" t="s">
        <v>2207</v>
      </c>
      <c r="B2533">
        <v>30</v>
      </c>
      <c r="C2533" t="s">
        <v>14</v>
      </c>
      <c r="D2533" t="s">
        <v>44</v>
      </c>
      <c r="E2533">
        <v>140.62</v>
      </c>
      <c r="F2533">
        <v>7</v>
      </c>
      <c r="G2533">
        <v>107</v>
      </c>
      <c r="H2533">
        <v>0</v>
      </c>
      <c r="I2533" t="s">
        <v>19</v>
      </c>
      <c r="J2533">
        <v>76.099999999999994</v>
      </c>
      <c r="K2533" s="1">
        <v>44597</v>
      </c>
      <c r="L2533">
        <v>5</v>
      </c>
      <c r="M2533">
        <v>7.0000000000000007E-2</v>
      </c>
      <c r="N2533">
        <f>IF(E2533="",Data_Validation!$B$1,E2533)</f>
        <v>140.62</v>
      </c>
      <c r="O2533">
        <f>IF(J2533="",Data_Validation!$B$2,J2533)</f>
        <v>76.099999999999994</v>
      </c>
      <c r="P2533">
        <f t="shared" si="351"/>
        <v>2</v>
      </c>
      <c r="Q2533" s="2">
        <f>CustomerData[[#This Row],[avg_order_value_clean]]*CustomerData[[#This Row],[total_orders]]</f>
        <v>984.34</v>
      </c>
      <c r="R2533" s="2" t="str">
        <f t="shared" si="359"/>
        <v>Inactive</v>
      </c>
      <c r="S2533" s="2" t="str">
        <f t="shared" si="352"/>
        <v>Low Risk</v>
      </c>
      <c r="T2533" s="2" t="str">
        <f t="shared" si="353"/>
        <v>25-34</v>
      </c>
      <c r="U2533" s="1">
        <f t="shared" ca="1" si="354"/>
        <v>1664</v>
      </c>
      <c r="V2533" s="2" t="str">
        <f t="shared" si="355"/>
        <v>Low Loyalty</v>
      </c>
      <c r="W2533" s="2" t="str">
        <f t="shared" si="356"/>
        <v>Legitimate</v>
      </c>
      <c r="X2533" s="2" t="str">
        <f>IF(Q2533&lt;Data_Validation!$B$8,"Low Value",IF(Q2533&lt;Data_Validation!$B$9,"Medium Value","High Value"))</f>
        <v>Low Value</v>
      </c>
      <c r="Y2533" s="2" t="str">
        <f t="shared" si="357"/>
        <v>Stable</v>
      </c>
      <c r="Z2533" s="2" t="str">
        <f t="shared" si="358"/>
        <v>Check Data</v>
      </c>
    </row>
    <row r="2534" spans="1:26" x14ac:dyDescent="0.3">
      <c r="A2534" t="s">
        <v>2208</v>
      </c>
      <c r="B2534">
        <v>45</v>
      </c>
      <c r="C2534" t="s">
        <v>21</v>
      </c>
      <c r="D2534" t="s">
        <v>35</v>
      </c>
      <c r="E2534">
        <v>144.21</v>
      </c>
      <c r="F2534">
        <v>10</v>
      </c>
      <c r="G2534">
        <v>192</v>
      </c>
      <c r="H2534">
        <v>0</v>
      </c>
      <c r="I2534" t="s">
        <v>40</v>
      </c>
      <c r="J2534">
        <v>92</v>
      </c>
      <c r="K2534" s="1">
        <v>44029</v>
      </c>
      <c r="L2534">
        <v>21</v>
      </c>
      <c r="M2534">
        <v>0.27</v>
      </c>
      <c r="N2534">
        <f>IF(E2534="",Data_Validation!$B$1,E2534)</f>
        <v>144.21</v>
      </c>
      <c r="O2534">
        <f>IF(J2534="",Data_Validation!$B$2,J2534)</f>
        <v>92</v>
      </c>
      <c r="P2534">
        <f t="shared" si="351"/>
        <v>1</v>
      </c>
      <c r="Q2534" s="2">
        <f>CustomerData[[#This Row],[avg_order_value_clean]]*CustomerData[[#This Row],[total_orders]]</f>
        <v>1442.1000000000001</v>
      </c>
      <c r="R2534" s="2" t="str">
        <f t="shared" si="359"/>
        <v>Inactive</v>
      </c>
      <c r="S2534" s="2" t="str">
        <f t="shared" si="352"/>
        <v>Medium Risk</v>
      </c>
      <c r="T2534" s="2" t="str">
        <f t="shared" si="353"/>
        <v>45-54</v>
      </c>
      <c r="U2534" s="1">
        <f t="shared" ca="1" si="354"/>
        <v>2232</v>
      </c>
      <c r="V2534" s="2" t="str">
        <f t="shared" si="355"/>
        <v>Low Loyalty</v>
      </c>
      <c r="W2534" s="2" t="str">
        <f t="shared" si="356"/>
        <v>Legitimate</v>
      </c>
      <c r="X2534" s="2" t="str">
        <f>IF(Q2534&lt;Data_Validation!$B$8,"Low Value",IF(Q2534&lt;Data_Validation!$B$9,"Medium Value","High Value"))</f>
        <v>Low Value</v>
      </c>
      <c r="Y2534" s="2" t="str">
        <f t="shared" si="357"/>
        <v>Stable</v>
      </c>
      <c r="Z2534" s="2" t="str">
        <f t="shared" si="358"/>
        <v>Check Data</v>
      </c>
    </row>
    <row r="2535" spans="1:26" x14ac:dyDescent="0.3">
      <c r="A2535" t="s">
        <v>1059</v>
      </c>
      <c r="B2535">
        <v>50</v>
      </c>
      <c r="C2535" t="s">
        <v>21</v>
      </c>
      <c r="D2535" t="s">
        <v>50</v>
      </c>
      <c r="E2535">
        <v>67.88</v>
      </c>
      <c r="F2535">
        <v>15</v>
      </c>
      <c r="G2535">
        <v>339</v>
      </c>
      <c r="H2535">
        <v>0</v>
      </c>
      <c r="I2535" t="s">
        <v>29</v>
      </c>
      <c r="J2535">
        <v>11.4</v>
      </c>
      <c r="K2535" s="1">
        <v>45799</v>
      </c>
      <c r="L2535">
        <v>50</v>
      </c>
      <c r="M2535">
        <v>0.44</v>
      </c>
      <c r="N2535">
        <f>IF(E2535="",Data_Validation!$B$1,E2535)</f>
        <v>67.88</v>
      </c>
      <c r="O2535">
        <f>IF(J2535="",Data_Validation!$B$2,J2535)</f>
        <v>11.4</v>
      </c>
      <c r="P2535">
        <f t="shared" si="351"/>
        <v>3</v>
      </c>
      <c r="Q2535" s="2">
        <f>CustomerData[[#This Row],[avg_order_value_clean]]*CustomerData[[#This Row],[total_orders]]</f>
        <v>1018.1999999999999</v>
      </c>
      <c r="R2535" s="2" t="str">
        <f t="shared" si="359"/>
        <v>Inactive</v>
      </c>
      <c r="S2535" s="2" t="str">
        <f t="shared" si="352"/>
        <v>Medium Risk</v>
      </c>
      <c r="T2535" s="2" t="str">
        <f t="shared" si="353"/>
        <v>45-54</v>
      </c>
      <c r="U2535" s="1">
        <f t="shared" ca="1" si="354"/>
        <v>462</v>
      </c>
      <c r="V2535" s="2" t="str">
        <f t="shared" si="355"/>
        <v>Medium Loyalty</v>
      </c>
      <c r="W2535" s="2" t="str">
        <f t="shared" si="356"/>
        <v>Legitimate</v>
      </c>
      <c r="X2535" s="2" t="str">
        <f>IF(Q2535&lt;Data_Validation!$B$8,"Low Value",IF(Q2535&lt;Data_Validation!$B$9,"Medium Value","High Value"))</f>
        <v>Low Value</v>
      </c>
      <c r="Y2535" s="2" t="str">
        <f t="shared" si="357"/>
        <v>Stable</v>
      </c>
      <c r="Z2535" s="2" t="str">
        <f t="shared" si="358"/>
        <v>Check Data</v>
      </c>
    </row>
    <row r="2536" spans="1:26" x14ac:dyDescent="0.3">
      <c r="A2536" t="s">
        <v>2209</v>
      </c>
      <c r="B2536">
        <v>60</v>
      </c>
      <c r="C2536" t="s">
        <v>14</v>
      </c>
      <c r="D2536" t="s">
        <v>50</v>
      </c>
      <c r="E2536">
        <v>41.74</v>
      </c>
      <c r="F2536">
        <v>11</v>
      </c>
      <c r="G2536">
        <v>213</v>
      </c>
      <c r="H2536">
        <v>0</v>
      </c>
      <c r="I2536" t="s">
        <v>40</v>
      </c>
      <c r="K2536" s="1">
        <v>44801</v>
      </c>
      <c r="L2536">
        <v>20</v>
      </c>
      <c r="M2536">
        <v>0.34</v>
      </c>
      <c r="N2536">
        <f>IF(E2536="",Data_Validation!$B$1,E2536)</f>
        <v>41.74</v>
      </c>
      <c r="O2536">
        <f>IF(J2536="",Data_Validation!$B$2,J2536)</f>
        <v>250</v>
      </c>
      <c r="P2536">
        <f t="shared" si="351"/>
        <v>1</v>
      </c>
      <c r="Q2536" s="2">
        <f>CustomerData[[#This Row],[avg_order_value_clean]]*CustomerData[[#This Row],[total_orders]]</f>
        <v>459.14000000000004</v>
      </c>
      <c r="R2536" s="2" t="str">
        <f t="shared" si="359"/>
        <v>Inactive</v>
      </c>
      <c r="S2536" s="2" t="str">
        <f t="shared" si="352"/>
        <v>Medium Risk</v>
      </c>
      <c r="T2536" s="2" t="str">
        <f t="shared" si="353"/>
        <v>55+</v>
      </c>
      <c r="U2536" s="1">
        <f t="shared" ca="1" si="354"/>
        <v>1460</v>
      </c>
      <c r="V2536" s="2" t="str">
        <f t="shared" si="355"/>
        <v>Low Loyalty</v>
      </c>
      <c r="W2536" s="2" t="str">
        <f t="shared" si="356"/>
        <v>Legitimate</v>
      </c>
      <c r="X2536" s="2" t="str">
        <f>IF(Q2536&lt;Data_Validation!$B$8,"Low Value",IF(Q2536&lt;Data_Validation!$B$9,"Medium Value","High Value"))</f>
        <v>Low Value</v>
      </c>
      <c r="Y2536" s="2" t="str">
        <f t="shared" si="357"/>
        <v>Stable</v>
      </c>
      <c r="Z2536" s="2" t="str">
        <f t="shared" si="358"/>
        <v>Check Data</v>
      </c>
    </row>
    <row r="2537" spans="1:26" x14ac:dyDescent="0.3">
      <c r="A2537" t="s">
        <v>2210</v>
      </c>
      <c r="B2537">
        <v>40</v>
      </c>
      <c r="C2537" t="s">
        <v>14</v>
      </c>
      <c r="D2537" t="s">
        <v>37</v>
      </c>
      <c r="E2537">
        <v>79.19</v>
      </c>
      <c r="F2537">
        <v>6</v>
      </c>
      <c r="G2537">
        <v>359</v>
      </c>
      <c r="H2537">
        <v>0</v>
      </c>
      <c r="I2537" t="s">
        <v>40</v>
      </c>
      <c r="J2537">
        <v>27.1</v>
      </c>
      <c r="K2537" s="1">
        <v>44622</v>
      </c>
      <c r="L2537">
        <v>98</v>
      </c>
      <c r="M2537">
        <v>0.11</v>
      </c>
      <c r="N2537">
        <f>IF(E2537="",Data_Validation!$B$1,E2537)</f>
        <v>79.19</v>
      </c>
      <c r="O2537">
        <f>IF(J2537="",Data_Validation!$B$2,J2537)</f>
        <v>27.1</v>
      </c>
      <c r="P2537">
        <f t="shared" si="351"/>
        <v>3</v>
      </c>
      <c r="Q2537" s="2">
        <f>CustomerData[[#This Row],[avg_order_value_clean]]*CustomerData[[#This Row],[total_orders]]</f>
        <v>475.14</v>
      </c>
      <c r="R2537" s="2" t="str">
        <f t="shared" si="359"/>
        <v>Inactive</v>
      </c>
      <c r="S2537" s="2" t="str">
        <f t="shared" si="352"/>
        <v>Low Risk</v>
      </c>
      <c r="T2537" s="2" t="str">
        <f t="shared" si="353"/>
        <v>35-44</v>
      </c>
      <c r="U2537" s="1">
        <f t="shared" ca="1" si="354"/>
        <v>1639</v>
      </c>
      <c r="V2537" s="2" t="str">
        <f t="shared" si="355"/>
        <v>High Loyalty</v>
      </c>
      <c r="W2537" s="2" t="str">
        <f t="shared" si="356"/>
        <v>Legitimate</v>
      </c>
      <c r="X2537" s="2" t="str">
        <f>IF(Q2537&lt;Data_Validation!$B$8,"Low Value",IF(Q2537&lt;Data_Validation!$B$9,"Medium Value","High Value"))</f>
        <v>Low Value</v>
      </c>
      <c r="Y2537" s="2" t="str">
        <f t="shared" si="357"/>
        <v>Stable</v>
      </c>
      <c r="Z2537" s="2" t="str">
        <f t="shared" si="358"/>
        <v>Check Data</v>
      </c>
    </row>
    <row r="2538" spans="1:26" x14ac:dyDescent="0.3">
      <c r="A2538" t="s">
        <v>594</v>
      </c>
      <c r="B2538">
        <v>50</v>
      </c>
      <c r="C2538" t="s">
        <v>14</v>
      </c>
      <c r="D2538" t="s">
        <v>44</v>
      </c>
      <c r="E2538">
        <v>137.6</v>
      </c>
      <c r="F2538">
        <v>8</v>
      </c>
      <c r="G2538">
        <v>94</v>
      </c>
      <c r="H2538">
        <v>0</v>
      </c>
      <c r="I2538" t="s">
        <v>29</v>
      </c>
      <c r="K2538" s="1">
        <v>44749</v>
      </c>
      <c r="L2538">
        <v>71</v>
      </c>
      <c r="M2538">
        <v>0.08</v>
      </c>
      <c r="N2538">
        <f>IF(E2538="",Data_Validation!$B$1,E2538)</f>
        <v>137.6</v>
      </c>
      <c r="O2538">
        <f>IF(J2538="",Data_Validation!$B$2,J2538)</f>
        <v>250</v>
      </c>
      <c r="P2538">
        <f t="shared" si="351"/>
        <v>2</v>
      </c>
      <c r="Q2538" s="2">
        <f>CustomerData[[#This Row],[avg_order_value_clean]]*CustomerData[[#This Row],[total_orders]]</f>
        <v>1100.8</v>
      </c>
      <c r="R2538" s="2" t="str">
        <f t="shared" si="359"/>
        <v>Inactive</v>
      </c>
      <c r="S2538" s="2" t="str">
        <f t="shared" si="352"/>
        <v>Low Risk</v>
      </c>
      <c r="T2538" s="2" t="str">
        <f t="shared" si="353"/>
        <v>45-54</v>
      </c>
      <c r="U2538" s="1">
        <f t="shared" ca="1" si="354"/>
        <v>1512</v>
      </c>
      <c r="V2538" s="2" t="str">
        <f t="shared" si="355"/>
        <v>High Loyalty</v>
      </c>
      <c r="W2538" s="2" t="str">
        <f t="shared" si="356"/>
        <v>Legitimate</v>
      </c>
      <c r="X2538" s="2" t="str">
        <f>IF(Q2538&lt;Data_Validation!$B$8,"Low Value",IF(Q2538&lt;Data_Validation!$B$9,"Medium Value","High Value"))</f>
        <v>Low Value</v>
      </c>
      <c r="Y2538" s="2" t="str">
        <f t="shared" si="357"/>
        <v>Stable</v>
      </c>
      <c r="Z2538" s="2" t="str">
        <f t="shared" si="358"/>
        <v>Check Data</v>
      </c>
    </row>
    <row r="2539" spans="1:26" x14ac:dyDescent="0.3">
      <c r="A2539" t="s">
        <v>539</v>
      </c>
      <c r="B2539">
        <v>60</v>
      </c>
      <c r="C2539" t="s">
        <v>21</v>
      </c>
      <c r="D2539" t="s">
        <v>50</v>
      </c>
      <c r="E2539">
        <v>29.95</v>
      </c>
      <c r="F2539">
        <v>10</v>
      </c>
      <c r="G2539">
        <v>30</v>
      </c>
      <c r="H2539">
        <v>0</v>
      </c>
      <c r="I2539" t="s">
        <v>40</v>
      </c>
      <c r="J2539">
        <v>5.7</v>
      </c>
      <c r="K2539" s="1">
        <v>45070</v>
      </c>
      <c r="L2539">
        <v>94</v>
      </c>
      <c r="M2539">
        <v>0.16</v>
      </c>
      <c r="N2539">
        <f>IF(E2539="",Data_Validation!$B$1,E2539)</f>
        <v>29.95</v>
      </c>
      <c r="O2539">
        <f>IF(J2539="",Data_Validation!$B$2,J2539)</f>
        <v>5.7</v>
      </c>
      <c r="P2539">
        <f t="shared" si="351"/>
        <v>3</v>
      </c>
      <c r="Q2539" s="2">
        <f>CustomerData[[#This Row],[avg_order_value_clean]]*CustomerData[[#This Row],[total_orders]]</f>
        <v>299.5</v>
      </c>
      <c r="R2539" s="2" t="str">
        <f t="shared" si="359"/>
        <v>Active</v>
      </c>
      <c r="S2539" s="2" t="str">
        <f t="shared" si="352"/>
        <v>Low Risk</v>
      </c>
      <c r="T2539" s="2" t="str">
        <f t="shared" si="353"/>
        <v>55+</v>
      </c>
      <c r="U2539" s="1">
        <f t="shared" ca="1" si="354"/>
        <v>1191</v>
      </c>
      <c r="V2539" s="2" t="str">
        <f t="shared" si="355"/>
        <v>High Loyalty</v>
      </c>
      <c r="W2539" s="2" t="str">
        <f t="shared" si="356"/>
        <v>Legitimate</v>
      </c>
      <c r="X2539" s="2" t="str">
        <f>IF(Q2539&lt;Data_Validation!$B$8,"Low Value",IF(Q2539&lt;Data_Validation!$B$9,"Medium Value","High Value"))</f>
        <v>Low Value</v>
      </c>
      <c r="Y2539" s="2" t="str">
        <f t="shared" si="357"/>
        <v>Stable</v>
      </c>
      <c r="Z2539" s="2" t="str">
        <f t="shared" si="358"/>
        <v>Check Data</v>
      </c>
    </row>
    <row r="2540" spans="1:26" x14ac:dyDescent="0.3">
      <c r="A2540" t="s">
        <v>2211</v>
      </c>
      <c r="B2540">
        <v>35</v>
      </c>
      <c r="C2540" t="s">
        <v>21</v>
      </c>
      <c r="D2540" t="s">
        <v>18</v>
      </c>
      <c r="E2540">
        <v>240.35</v>
      </c>
      <c r="F2540">
        <v>11</v>
      </c>
      <c r="G2540">
        <v>155</v>
      </c>
      <c r="H2540">
        <v>0</v>
      </c>
      <c r="I2540" t="s">
        <v>16</v>
      </c>
      <c r="J2540">
        <v>8</v>
      </c>
      <c r="K2540" s="1">
        <v>44224</v>
      </c>
      <c r="L2540">
        <v>94</v>
      </c>
      <c r="M2540">
        <v>0.24</v>
      </c>
      <c r="N2540">
        <f>IF(E2540="",Data_Validation!$B$1,E2540)</f>
        <v>240.35</v>
      </c>
      <c r="O2540">
        <f>IF(J2540="",Data_Validation!$B$2,J2540)</f>
        <v>8</v>
      </c>
      <c r="P2540">
        <f t="shared" si="351"/>
        <v>1</v>
      </c>
      <c r="Q2540" s="2">
        <f>CustomerData[[#This Row],[avg_order_value_clean]]*CustomerData[[#This Row],[total_orders]]</f>
        <v>2643.85</v>
      </c>
      <c r="R2540" s="2" t="str">
        <f t="shared" si="359"/>
        <v>Inactive</v>
      </c>
      <c r="S2540" s="2" t="str">
        <f t="shared" si="352"/>
        <v>Medium Risk</v>
      </c>
      <c r="T2540" s="2" t="str">
        <f t="shared" si="353"/>
        <v>35-44</v>
      </c>
      <c r="U2540" s="1">
        <f t="shared" ca="1" si="354"/>
        <v>2037</v>
      </c>
      <c r="V2540" s="2" t="str">
        <f t="shared" si="355"/>
        <v>High Loyalty</v>
      </c>
      <c r="W2540" s="2" t="str">
        <f t="shared" si="356"/>
        <v>Legitimate</v>
      </c>
      <c r="X2540" s="2" t="str">
        <f>IF(Q2540&lt;Data_Validation!$B$8,"Low Value",IF(Q2540&lt;Data_Validation!$B$9,"Medium Value","High Value"))</f>
        <v>High Value</v>
      </c>
      <c r="Y2540" s="2" t="str">
        <f t="shared" si="357"/>
        <v>High Value - Maintain</v>
      </c>
      <c r="Z2540" s="2" t="str">
        <f t="shared" si="358"/>
        <v>Check Data</v>
      </c>
    </row>
    <row r="2541" spans="1:26" x14ac:dyDescent="0.3">
      <c r="A2541" t="s">
        <v>2212</v>
      </c>
      <c r="B2541">
        <v>67</v>
      </c>
      <c r="C2541" t="s">
        <v>21</v>
      </c>
      <c r="D2541" t="s">
        <v>52</v>
      </c>
      <c r="E2541">
        <v>167.7</v>
      </c>
      <c r="F2541">
        <v>4</v>
      </c>
      <c r="G2541">
        <v>11</v>
      </c>
      <c r="H2541">
        <v>0</v>
      </c>
      <c r="I2541" t="s">
        <v>16</v>
      </c>
      <c r="K2541" s="1">
        <v>44847</v>
      </c>
      <c r="L2541">
        <v>79</v>
      </c>
      <c r="M2541">
        <v>0.08</v>
      </c>
      <c r="N2541">
        <f>IF(E2541="",Data_Validation!$B$1,E2541)</f>
        <v>167.7</v>
      </c>
      <c r="O2541">
        <f>IF(J2541="",Data_Validation!$B$2,J2541)</f>
        <v>250</v>
      </c>
      <c r="P2541">
        <f t="shared" si="351"/>
        <v>1</v>
      </c>
      <c r="Q2541" s="2">
        <f>CustomerData[[#This Row],[avg_order_value_clean]]*CustomerData[[#This Row],[total_orders]]</f>
        <v>670.8</v>
      </c>
      <c r="R2541" s="2" t="str">
        <f t="shared" si="359"/>
        <v>Active</v>
      </c>
      <c r="S2541" s="2" t="str">
        <f t="shared" si="352"/>
        <v>Low Risk</v>
      </c>
      <c r="T2541" s="2" t="str">
        <f t="shared" si="353"/>
        <v>55+</v>
      </c>
      <c r="U2541" s="1">
        <f t="shared" ca="1" si="354"/>
        <v>1414</v>
      </c>
      <c r="V2541" s="2" t="str">
        <f t="shared" si="355"/>
        <v>High Loyalty</v>
      </c>
      <c r="W2541" s="2" t="str">
        <f t="shared" si="356"/>
        <v>Legitimate</v>
      </c>
      <c r="X2541" s="2" t="str">
        <f>IF(Q2541&lt;Data_Validation!$B$8,"Low Value",IF(Q2541&lt;Data_Validation!$B$9,"Medium Value","High Value"))</f>
        <v>Low Value</v>
      </c>
      <c r="Y2541" s="2" t="str">
        <f t="shared" si="357"/>
        <v>Stable</v>
      </c>
      <c r="Z2541" s="2" t="str">
        <f t="shared" si="358"/>
        <v>Check Data</v>
      </c>
    </row>
    <row r="2542" spans="1:26" x14ac:dyDescent="0.3">
      <c r="A2542" t="s">
        <v>2213</v>
      </c>
      <c r="B2542">
        <v>70</v>
      </c>
      <c r="C2542" t="s">
        <v>14</v>
      </c>
      <c r="D2542" t="s">
        <v>22</v>
      </c>
      <c r="E2542">
        <v>37.619999999999997</v>
      </c>
      <c r="F2542">
        <v>15</v>
      </c>
      <c r="G2542">
        <v>271</v>
      </c>
      <c r="H2542">
        <v>0</v>
      </c>
      <c r="I2542" t="s">
        <v>23</v>
      </c>
      <c r="J2542">
        <v>44.6</v>
      </c>
      <c r="K2542" s="1">
        <v>44743</v>
      </c>
      <c r="L2542">
        <v>91</v>
      </c>
      <c r="M2542">
        <v>0.28000000000000003</v>
      </c>
      <c r="N2542">
        <f>IF(E2542="",Data_Validation!$B$1,E2542)</f>
        <v>37.619999999999997</v>
      </c>
      <c r="O2542">
        <f>IF(J2542="",Data_Validation!$B$2,J2542)</f>
        <v>44.6</v>
      </c>
      <c r="P2542">
        <f t="shared" si="351"/>
        <v>1</v>
      </c>
      <c r="Q2542" s="2">
        <f>CustomerData[[#This Row],[avg_order_value_clean]]*CustomerData[[#This Row],[total_orders]]</f>
        <v>564.29999999999995</v>
      </c>
      <c r="R2542" s="2" t="str">
        <f t="shared" si="359"/>
        <v>Inactive</v>
      </c>
      <c r="S2542" s="2" t="str">
        <f t="shared" si="352"/>
        <v>Medium Risk</v>
      </c>
      <c r="T2542" s="2" t="str">
        <f t="shared" si="353"/>
        <v>55+</v>
      </c>
      <c r="U2542" s="1">
        <f t="shared" ca="1" si="354"/>
        <v>1518</v>
      </c>
      <c r="V2542" s="2" t="str">
        <f t="shared" si="355"/>
        <v>High Loyalty</v>
      </c>
      <c r="W2542" s="2" t="str">
        <f t="shared" si="356"/>
        <v>Legitimate</v>
      </c>
      <c r="X2542" s="2" t="str">
        <f>IF(Q2542&lt;Data_Validation!$B$8,"Low Value",IF(Q2542&lt;Data_Validation!$B$9,"Medium Value","High Value"))</f>
        <v>Low Value</v>
      </c>
      <c r="Y2542" s="2" t="str">
        <f t="shared" si="357"/>
        <v>Stable</v>
      </c>
      <c r="Z2542" s="2" t="str">
        <f t="shared" si="358"/>
        <v>Check Data</v>
      </c>
    </row>
    <row r="2543" spans="1:26" x14ac:dyDescent="0.3">
      <c r="A2543" t="s">
        <v>1619</v>
      </c>
      <c r="B2543">
        <v>47</v>
      </c>
      <c r="C2543" t="s">
        <v>25</v>
      </c>
      <c r="D2543" t="s">
        <v>26</v>
      </c>
      <c r="E2543">
        <v>73.13</v>
      </c>
      <c r="F2543">
        <v>5</v>
      </c>
      <c r="G2543">
        <v>224</v>
      </c>
      <c r="H2543">
        <v>0</v>
      </c>
      <c r="I2543" t="s">
        <v>29</v>
      </c>
      <c r="J2543">
        <v>65.900000000000006</v>
      </c>
      <c r="K2543" s="1">
        <v>45560</v>
      </c>
      <c r="L2543">
        <v>73</v>
      </c>
      <c r="M2543">
        <v>0.32</v>
      </c>
      <c r="N2543">
        <f>IF(E2543="",Data_Validation!$B$1,E2543)</f>
        <v>73.13</v>
      </c>
      <c r="O2543">
        <f>IF(J2543="",Data_Validation!$B$2,J2543)</f>
        <v>65.900000000000006</v>
      </c>
      <c r="P2543">
        <f t="shared" si="351"/>
        <v>3</v>
      </c>
      <c r="Q2543" s="2">
        <f>CustomerData[[#This Row],[avg_order_value_clean]]*CustomerData[[#This Row],[total_orders]]</f>
        <v>365.65</v>
      </c>
      <c r="R2543" s="2" t="str">
        <f t="shared" si="359"/>
        <v>Inactive</v>
      </c>
      <c r="S2543" s="2" t="str">
        <f t="shared" si="352"/>
        <v>Medium Risk</v>
      </c>
      <c r="T2543" s="2" t="str">
        <f t="shared" si="353"/>
        <v>45-54</v>
      </c>
      <c r="U2543" s="1">
        <f t="shared" ca="1" si="354"/>
        <v>701</v>
      </c>
      <c r="V2543" s="2" t="str">
        <f t="shared" si="355"/>
        <v>High Loyalty</v>
      </c>
      <c r="W2543" s="2" t="str">
        <f t="shared" si="356"/>
        <v>Legitimate</v>
      </c>
      <c r="X2543" s="2" t="str">
        <f>IF(Q2543&lt;Data_Validation!$B$8,"Low Value",IF(Q2543&lt;Data_Validation!$B$9,"Medium Value","High Value"))</f>
        <v>Low Value</v>
      </c>
      <c r="Y2543" s="2" t="str">
        <f t="shared" si="357"/>
        <v>Stable</v>
      </c>
      <c r="Z2543" s="2" t="str">
        <f t="shared" si="358"/>
        <v>Check Data</v>
      </c>
    </row>
    <row r="2544" spans="1:26" x14ac:dyDescent="0.3">
      <c r="A2544" t="s">
        <v>2214</v>
      </c>
      <c r="B2544">
        <v>43</v>
      </c>
      <c r="C2544" t="s">
        <v>21</v>
      </c>
      <c r="D2544" t="s">
        <v>37</v>
      </c>
      <c r="F2544">
        <v>8</v>
      </c>
      <c r="G2544">
        <v>162</v>
      </c>
      <c r="H2544">
        <v>0</v>
      </c>
      <c r="I2544" t="s">
        <v>29</v>
      </c>
      <c r="J2544">
        <v>18.399999999999999</v>
      </c>
      <c r="K2544" s="1">
        <v>45774</v>
      </c>
      <c r="L2544">
        <v>27</v>
      </c>
      <c r="M2544">
        <v>0.41</v>
      </c>
      <c r="N2544">
        <f>IF(E2544="",Data_Validation!$B$1,E2544)</f>
        <v>250</v>
      </c>
      <c r="O2544">
        <f>IF(J2544="",Data_Validation!$B$2,J2544)</f>
        <v>18.399999999999999</v>
      </c>
      <c r="P2544">
        <f t="shared" si="351"/>
        <v>1</v>
      </c>
      <c r="Q2544" s="2">
        <f>CustomerData[[#This Row],[avg_order_value_clean]]*CustomerData[[#This Row],[total_orders]]</f>
        <v>2000</v>
      </c>
      <c r="R2544" s="2" t="str">
        <f t="shared" si="359"/>
        <v>Inactive</v>
      </c>
      <c r="S2544" s="2" t="str">
        <f t="shared" si="352"/>
        <v>Medium Risk</v>
      </c>
      <c r="T2544" s="2" t="str">
        <f t="shared" si="353"/>
        <v>35-44</v>
      </c>
      <c r="U2544" s="1">
        <f t="shared" ca="1" si="354"/>
        <v>487</v>
      </c>
      <c r="V2544" s="2" t="str">
        <f t="shared" si="355"/>
        <v>Low Loyalty</v>
      </c>
      <c r="W2544" s="2" t="str">
        <f t="shared" si="356"/>
        <v>Legitimate</v>
      </c>
      <c r="X2544" s="2" t="str">
        <f>IF(Q2544&lt;Data_Validation!$B$8,"Low Value",IF(Q2544&lt;Data_Validation!$B$9,"Medium Value","High Value"))</f>
        <v>High Value</v>
      </c>
      <c r="Y2544" s="2" t="str">
        <f t="shared" si="357"/>
        <v>High Value - Maintain</v>
      </c>
      <c r="Z2544" s="2" t="str">
        <f t="shared" si="358"/>
        <v>Check Data</v>
      </c>
    </row>
    <row r="2545" spans="1:26" x14ac:dyDescent="0.3">
      <c r="A2545" t="s">
        <v>2215</v>
      </c>
      <c r="B2545">
        <v>33</v>
      </c>
      <c r="C2545" t="s">
        <v>21</v>
      </c>
      <c r="D2545" t="s">
        <v>50</v>
      </c>
      <c r="E2545">
        <v>85.65</v>
      </c>
      <c r="F2545">
        <v>13</v>
      </c>
      <c r="G2545">
        <v>43</v>
      </c>
      <c r="H2545">
        <v>0</v>
      </c>
      <c r="I2545" t="s">
        <v>29</v>
      </c>
      <c r="J2545">
        <v>21.8</v>
      </c>
      <c r="K2545" s="1">
        <v>45590</v>
      </c>
      <c r="L2545">
        <v>2</v>
      </c>
      <c r="M2545">
        <v>0.21</v>
      </c>
      <c r="N2545">
        <f>IF(E2545="",Data_Validation!$B$1,E2545)</f>
        <v>85.65</v>
      </c>
      <c r="O2545">
        <f>IF(J2545="",Data_Validation!$B$2,J2545)</f>
        <v>21.8</v>
      </c>
      <c r="P2545">
        <f t="shared" si="351"/>
        <v>1</v>
      </c>
      <c r="Q2545" s="2">
        <f>CustomerData[[#This Row],[avg_order_value_clean]]*CustomerData[[#This Row],[total_orders]]</f>
        <v>1113.45</v>
      </c>
      <c r="R2545" s="2" t="str">
        <f t="shared" si="359"/>
        <v>At Risk</v>
      </c>
      <c r="S2545" s="2" t="str">
        <f t="shared" si="352"/>
        <v>Medium Risk</v>
      </c>
      <c r="T2545" s="2" t="str">
        <f t="shared" si="353"/>
        <v>25-34</v>
      </c>
      <c r="U2545" s="1">
        <f t="shared" ca="1" si="354"/>
        <v>671</v>
      </c>
      <c r="V2545" s="2" t="str">
        <f t="shared" si="355"/>
        <v>Low Loyalty</v>
      </c>
      <c r="W2545" s="2" t="str">
        <f t="shared" si="356"/>
        <v>Legitimate</v>
      </c>
      <c r="X2545" s="2" t="str">
        <f>IF(Q2545&lt;Data_Validation!$B$8,"Low Value",IF(Q2545&lt;Data_Validation!$B$9,"Medium Value","High Value"))</f>
        <v>Low Value</v>
      </c>
      <c r="Y2545" s="2" t="str">
        <f t="shared" si="357"/>
        <v>Stable</v>
      </c>
      <c r="Z2545" s="2" t="str">
        <f t="shared" si="358"/>
        <v>Check Data</v>
      </c>
    </row>
    <row r="2546" spans="1:26" x14ac:dyDescent="0.3">
      <c r="A2546" t="s">
        <v>2216</v>
      </c>
      <c r="B2546">
        <v>30</v>
      </c>
      <c r="C2546" t="s">
        <v>14</v>
      </c>
      <c r="D2546" t="s">
        <v>18</v>
      </c>
      <c r="E2546">
        <v>57.65</v>
      </c>
      <c r="F2546">
        <v>8</v>
      </c>
      <c r="G2546">
        <v>323</v>
      </c>
      <c r="H2546">
        <v>0</v>
      </c>
      <c r="I2546" t="s">
        <v>23</v>
      </c>
      <c r="J2546">
        <v>17.3</v>
      </c>
      <c r="K2546" s="1">
        <v>44073</v>
      </c>
      <c r="L2546">
        <v>91</v>
      </c>
      <c r="M2546">
        <v>0.14000000000000001</v>
      </c>
      <c r="N2546">
        <f>IF(E2546="",Data_Validation!$B$1,E2546)</f>
        <v>57.65</v>
      </c>
      <c r="O2546">
        <f>IF(J2546="",Data_Validation!$B$2,J2546)</f>
        <v>17.3</v>
      </c>
      <c r="P2546">
        <f t="shared" si="351"/>
        <v>1</v>
      </c>
      <c r="Q2546" s="2">
        <f>CustomerData[[#This Row],[avg_order_value_clean]]*CustomerData[[#This Row],[total_orders]]</f>
        <v>461.2</v>
      </c>
      <c r="R2546" s="2" t="str">
        <f t="shared" si="359"/>
        <v>Inactive</v>
      </c>
      <c r="S2546" s="2" t="str">
        <f t="shared" si="352"/>
        <v>Low Risk</v>
      </c>
      <c r="T2546" s="2" t="str">
        <f t="shared" si="353"/>
        <v>25-34</v>
      </c>
      <c r="U2546" s="1">
        <f t="shared" ca="1" si="354"/>
        <v>2188</v>
      </c>
      <c r="V2546" s="2" t="str">
        <f t="shared" si="355"/>
        <v>High Loyalty</v>
      </c>
      <c r="W2546" s="2" t="str">
        <f t="shared" si="356"/>
        <v>Legitimate</v>
      </c>
      <c r="X2546" s="2" t="str">
        <f>IF(Q2546&lt;Data_Validation!$B$8,"Low Value",IF(Q2546&lt;Data_Validation!$B$9,"Medium Value","High Value"))</f>
        <v>Low Value</v>
      </c>
      <c r="Y2546" s="2" t="str">
        <f t="shared" si="357"/>
        <v>Stable</v>
      </c>
      <c r="Z2546" s="2" t="str">
        <f t="shared" si="358"/>
        <v>Check Data</v>
      </c>
    </row>
    <row r="2547" spans="1:26" x14ac:dyDescent="0.3">
      <c r="A2547" t="s">
        <v>1257</v>
      </c>
      <c r="B2547">
        <v>56</v>
      </c>
      <c r="C2547" t="s">
        <v>21</v>
      </c>
      <c r="D2547" t="s">
        <v>37</v>
      </c>
      <c r="E2547">
        <v>171.44</v>
      </c>
      <c r="F2547">
        <v>13</v>
      </c>
      <c r="G2547">
        <v>225</v>
      </c>
      <c r="H2547">
        <v>1</v>
      </c>
      <c r="I2547" t="s">
        <v>16</v>
      </c>
      <c r="J2547">
        <v>80.7</v>
      </c>
      <c r="K2547" s="1">
        <v>45813</v>
      </c>
      <c r="L2547">
        <v>47</v>
      </c>
      <c r="M2547">
        <v>0.23</v>
      </c>
      <c r="N2547">
        <f>IF(E2547="",Data_Validation!$B$1,E2547)</f>
        <v>171.44</v>
      </c>
      <c r="O2547">
        <f>IF(J2547="",Data_Validation!$B$2,J2547)</f>
        <v>80.7</v>
      </c>
      <c r="P2547">
        <f t="shared" si="351"/>
        <v>2</v>
      </c>
      <c r="Q2547" s="2">
        <f>CustomerData[[#This Row],[avg_order_value_clean]]*CustomerData[[#This Row],[total_orders]]</f>
        <v>2228.7199999999998</v>
      </c>
      <c r="R2547" s="2" t="str">
        <f t="shared" si="359"/>
        <v>Inactive</v>
      </c>
      <c r="S2547" s="2" t="str">
        <f t="shared" si="352"/>
        <v>Medium Risk</v>
      </c>
      <c r="T2547" s="2" t="str">
        <f t="shared" si="353"/>
        <v>55+</v>
      </c>
      <c r="U2547" s="1">
        <f t="shared" ca="1" si="354"/>
        <v>448</v>
      </c>
      <c r="V2547" s="2" t="str">
        <f t="shared" si="355"/>
        <v>Medium Loyalty</v>
      </c>
      <c r="W2547" s="2" t="str">
        <f t="shared" si="356"/>
        <v>Fraudulent</v>
      </c>
      <c r="X2547" s="2" t="str">
        <f>IF(Q2547&lt;Data_Validation!$B$8,"Low Value",IF(Q2547&lt;Data_Validation!$B$9,"Medium Value","High Value"))</f>
        <v>High Value</v>
      </c>
      <c r="Y2547" s="2" t="str">
        <f t="shared" si="357"/>
        <v>High Value - Maintain</v>
      </c>
      <c r="Z2547" s="2" t="str">
        <f t="shared" si="358"/>
        <v>Check Data</v>
      </c>
    </row>
    <row r="2548" spans="1:26" x14ac:dyDescent="0.3">
      <c r="A2548" t="s">
        <v>2217</v>
      </c>
      <c r="B2548">
        <v>50</v>
      </c>
      <c r="C2548" t="s">
        <v>14</v>
      </c>
      <c r="D2548" t="s">
        <v>18</v>
      </c>
      <c r="E2548">
        <v>39.82</v>
      </c>
      <c r="F2548">
        <v>17</v>
      </c>
      <c r="G2548">
        <v>252</v>
      </c>
      <c r="H2548">
        <v>0</v>
      </c>
      <c r="I2548" t="s">
        <v>16</v>
      </c>
      <c r="J2548">
        <v>13.7</v>
      </c>
      <c r="K2548" s="1">
        <v>44043</v>
      </c>
      <c r="L2548">
        <v>40</v>
      </c>
      <c r="M2548">
        <v>0.28999999999999998</v>
      </c>
      <c r="N2548">
        <f>IF(E2548="",Data_Validation!$B$1,E2548)</f>
        <v>39.82</v>
      </c>
      <c r="O2548">
        <f>IF(J2548="",Data_Validation!$B$2,J2548)</f>
        <v>13.7</v>
      </c>
      <c r="P2548">
        <f t="shared" si="351"/>
        <v>1</v>
      </c>
      <c r="Q2548" s="2">
        <f>CustomerData[[#This Row],[avg_order_value_clean]]*CustomerData[[#This Row],[total_orders]]</f>
        <v>676.94</v>
      </c>
      <c r="R2548" s="2" t="str">
        <f t="shared" si="359"/>
        <v>Inactive</v>
      </c>
      <c r="S2548" s="2" t="str">
        <f t="shared" si="352"/>
        <v>Medium Risk</v>
      </c>
      <c r="T2548" s="2" t="str">
        <f t="shared" si="353"/>
        <v>45-54</v>
      </c>
      <c r="U2548" s="1">
        <f t="shared" ca="1" si="354"/>
        <v>2218</v>
      </c>
      <c r="V2548" s="2" t="str">
        <f t="shared" si="355"/>
        <v>Medium Loyalty</v>
      </c>
      <c r="W2548" s="2" t="str">
        <f t="shared" si="356"/>
        <v>Legitimate</v>
      </c>
      <c r="X2548" s="2" t="str">
        <f>IF(Q2548&lt;Data_Validation!$B$8,"Low Value",IF(Q2548&lt;Data_Validation!$B$9,"Medium Value","High Value"))</f>
        <v>Low Value</v>
      </c>
      <c r="Y2548" s="2" t="str">
        <f t="shared" si="357"/>
        <v>Stable</v>
      </c>
      <c r="Z2548" s="2" t="str">
        <f t="shared" si="358"/>
        <v>Check Data</v>
      </c>
    </row>
    <row r="2549" spans="1:26" x14ac:dyDescent="0.3">
      <c r="A2549" t="s">
        <v>2218</v>
      </c>
      <c r="B2549">
        <v>43</v>
      </c>
      <c r="C2549" t="s">
        <v>21</v>
      </c>
      <c r="D2549" t="s">
        <v>37</v>
      </c>
      <c r="E2549">
        <v>104.87</v>
      </c>
      <c r="F2549">
        <v>9</v>
      </c>
      <c r="G2549">
        <v>232</v>
      </c>
      <c r="H2549">
        <v>0</v>
      </c>
      <c r="I2549" t="s">
        <v>29</v>
      </c>
      <c r="J2549">
        <v>7.3</v>
      </c>
      <c r="K2549" s="1">
        <v>45211</v>
      </c>
      <c r="L2549">
        <v>89</v>
      </c>
      <c r="M2549">
        <v>0.35</v>
      </c>
      <c r="N2549">
        <f>IF(E2549="",Data_Validation!$B$1,E2549)</f>
        <v>104.87</v>
      </c>
      <c r="O2549">
        <f>IF(J2549="",Data_Validation!$B$2,J2549)</f>
        <v>7.3</v>
      </c>
      <c r="P2549">
        <f t="shared" si="351"/>
        <v>1</v>
      </c>
      <c r="Q2549" s="2">
        <f>CustomerData[[#This Row],[avg_order_value_clean]]*CustomerData[[#This Row],[total_orders]]</f>
        <v>943.83</v>
      </c>
      <c r="R2549" s="2" t="str">
        <f t="shared" si="359"/>
        <v>Inactive</v>
      </c>
      <c r="S2549" s="2" t="str">
        <f t="shared" si="352"/>
        <v>Medium Risk</v>
      </c>
      <c r="T2549" s="2" t="str">
        <f t="shared" si="353"/>
        <v>35-44</v>
      </c>
      <c r="U2549" s="1">
        <f t="shared" ca="1" si="354"/>
        <v>1050</v>
      </c>
      <c r="V2549" s="2" t="str">
        <f t="shared" si="355"/>
        <v>High Loyalty</v>
      </c>
      <c r="W2549" s="2" t="str">
        <f t="shared" si="356"/>
        <v>Legitimate</v>
      </c>
      <c r="X2549" s="2" t="str">
        <f>IF(Q2549&lt;Data_Validation!$B$8,"Low Value",IF(Q2549&lt;Data_Validation!$B$9,"Medium Value","High Value"))</f>
        <v>Low Value</v>
      </c>
      <c r="Y2549" s="2" t="str">
        <f t="shared" si="357"/>
        <v>Stable</v>
      </c>
      <c r="Z2549" s="2" t="str">
        <f t="shared" si="358"/>
        <v>Check Data</v>
      </c>
    </row>
    <row r="2550" spans="1:26" x14ac:dyDescent="0.3">
      <c r="A2550" t="s">
        <v>1203</v>
      </c>
      <c r="B2550">
        <v>65</v>
      </c>
      <c r="C2550" t="s">
        <v>14</v>
      </c>
      <c r="D2550" t="s">
        <v>50</v>
      </c>
      <c r="E2550">
        <v>36.64</v>
      </c>
      <c r="F2550">
        <v>9</v>
      </c>
      <c r="G2550">
        <v>258</v>
      </c>
      <c r="H2550">
        <v>0</v>
      </c>
      <c r="I2550" t="s">
        <v>40</v>
      </c>
      <c r="J2550">
        <v>3.7</v>
      </c>
      <c r="K2550" s="1">
        <v>45604</v>
      </c>
      <c r="L2550">
        <v>36</v>
      </c>
      <c r="M2550">
        <v>0.19</v>
      </c>
      <c r="N2550">
        <f>IF(E2550="",Data_Validation!$B$1,E2550)</f>
        <v>36.64</v>
      </c>
      <c r="O2550">
        <f>IF(J2550="",Data_Validation!$B$2,J2550)</f>
        <v>3.7</v>
      </c>
      <c r="P2550">
        <f t="shared" si="351"/>
        <v>2</v>
      </c>
      <c r="Q2550" s="2">
        <f>CustomerData[[#This Row],[avg_order_value_clean]]*CustomerData[[#This Row],[total_orders]]</f>
        <v>329.76</v>
      </c>
      <c r="R2550" s="2" t="str">
        <f t="shared" si="359"/>
        <v>Inactive</v>
      </c>
      <c r="S2550" s="2" t="str">
        <f t="shared" si="352"/>
        <v>Low Risk</v>
      </c>
      <c r="T2550" s="2" t="str">
        <f t="shared" si="353"/>
        <v>55+</v>
      </c>
      <c r="U2550" s="1">
        <f t="shared" ca="1" si="354"/>
        <v>657</v>
      </c>
      <c r="V2550" s="2" t="str">
        <f t="shared" si="355"/>
        <v>Low Loyalty</v>
      </c>
      <c r="W2550" s="2" t="str">
        <f t="shared" si="356"/>
        <v>Legitimate</v>
      </c>
      <c r="X2550" s="2" t="str">
        <f>IF(Q2550&lt;Data_Validation!$B$8,"Low Value",IF(Q2550&lt;Data_Validation!$B$9,"Medium Value","High Value"))</f>
        <v>Low Value</v>
      </c>
      <c r="Y2550" s="2" t="str">
        <f t="shared" si="357"/>
        <v>Stable</v>
      </c>
      <c r="Z2550" s="2" t="str">
        <f t="shared" si="358"/>
        <v>Check Data</v>
      </c>
    </row>
    <row r="2551" spans="1:26" x14ac:dyDescent="0.3">
      <c r="A2551" t="s">
        <v>1169</v>
      </c>
      <c r="B2551">
        <v>18</v>
      </c>
      <c r="C2551" t="s">
        <v>14</v>
      </c>
      <c r="D2551" t="s">
        <v>18</v>
      </c>
      <c r="F2551">
        <v>11</v>
      </c>
      <c r="G2551">
        <v>286</v>
      </c>
      <c r="H2551">
        <v>0</v>
      </c>
      <c r="I2551" t="s">
        <v>19</v>
      </c>
      <c r="J2551">
        <v>4</v>
      </c>
      <c r="K2551" s="1">
        <v>45817</v>
      </c>
      <c r="L2551">
        <v>71</v>
      </c>
      <c r="M2551">
        <v>0.4</v>
      </c>
      <c r="N2551">
        <f>IF(E2551="",Data_Validation!$B$1,E2551)</f>
        <v>250</v>
      </c>
      <c r="O2551">
        <f>IF(J2551="",Data_Validation!$B$2,J2551)</f>
        <v>4</v>
      </c>
      <c r="P2551">
        <f t="shared" si="351"/>
        <v>2</v>
      </c>
      <c r="Q2551" s="2">
        <f>CustomerData[[#This Row],[avg_order_value_clean]]*CustomerData[[#This Row],[total_orders]]</f>
        <v>2750</v>
      </c>
      <c r="R2551" s="2" t="str">
        <f t="shared" si="359"/>
        <v>Inactive</v>
      </c>
      <c r="S2551" s="2" t="str">
        <f t="shared" si="352"/>
        <v>Medium Risk</v>
      </c>
      <c r="T2551" s="2" t="str">
        <f t="shared" si="353"/>
        <v>Under 25</v>
      </c>
      <c r="U2551" s="1">
        <f t="shared" ca="1" si="354"/>
        <v>444</v>
      </c>
      <c r="V2551" s="2" t="str">
        <f t="shared" si="355"/>
        <v>High Loyalty</v>
      </c>
      <c r="W2551" s="2" t="str">
        <f t="shared" si="356"/>
        <v>Legitimate</v>
      </c>
      <c r="X2551" s="2" t="str">
        <f>IF(Q2551&lt;Data_Validation!$B$8,"Low Value",IF(Q2551&lt;Data_Validation!$B$9,"Medium Value","High Value"))</f>
        <v>High Value</v>
      </c>
      <c r="Y2551" s="2" t="str">
        <f t="shared" si="357"/>
        <v>High Value - Maintain</v>
      </c>
      <c r="Z2551" s="2" t="str">
        <f t="shared" si="358"/>
        <v>Check Data</v>
      </c>
    </row>
    <row r="2552" spans="1:26" x14ac:dyDescent="0.3">
      <c r="A2552" t="s">
        <v>2219</v>
      </c>
      <c r="B2552">
        <v>66</v>
      </c>
      <c r="C2552" t="s">
        <v>14</v>
      </c>
      <c r="D2552" t="s">
        <v>35</v>
      </c>
      <c r="E2552">
        <v>68.260000000000005</v>
      </c>
      <c r="F2552">
        <v>6</v>
      </c>
      <c r="G2552">
        <v>179</v>
      </c>
      <c r="H2552">
        <v>0</v>
      </c>
      <c r="I2552" t="s">
        <v>19</v>
      </c>
      <c r="J2552">
        <v>54.7</v>
      </c>
      <c r="K2552" s="1">
        <v>45228</v>
      </c>
      <c r="L2552">
        <v>13</v>
      </c>
      <c r="M2552">
        <v>0.35</v>
      </c>
      <c r="N2552">
        <f>IF(E2552="",Data_Validation!$B$1,E2552)</f>
        <v>68.260000000000005</v>
      </c>
      <c r="O2552">
        <f>IF(J2552="",Data_Validation!$B$2,J2552)</f>
        <v>54.7</v>
      </c>
      <c r="P2552">
        <f t="shared" si="351"/>
        <v>2</v>
      </c>
      <c r="Q2552" s="2">
        <f>CustomerData[[#This Row],[avg_order_value_clean]]*CustomerData[[#This Row],[total_orders]]</f>
        <v>409.56000000000006</v>
      </c>
      <c r="R2552" s="2" t="str">
        <f t="shared" si="359"/>
        <v>Inactive</v>
      </c>
      <c r="S2552" s="2" t="str">
        <f t="shared" si="352"/>
        <v>Medium Risk</v>
      </c>
      <c r="T2552" s="2" t="str">
        <f t="shared" si="353"/>
        <v>55+</v>
      </c>
      <c r="U2552" s="1">
        <f t="shared" ca="1" si="354"/>
        <v>1033</v>
      </c>
      <c r="V2552" s="2" t="str">
        <f t="shared" si="355"/>
        <v>Low Loyalty</v>
      </c>
      <c r="W2552" s="2" t="str">
        <f t="shared" si="356"/>
        <v>Legitimate</v>
      </c>
      <c r="X2552" s="2" t="str">
        <f>IF(Q2552&lt;Data_Validation!$B$8,"Low Value",IF(Q2552&lt;Data_Validation!$B$9,"Medium Value","High Value"))</f>
        <v>Low Value</v>
      </c>
      <c r="Y2552" s="2" t="str">
        <f t="shared" si="357"/>
        <v>Stable</v>
      </c>
      <c r="Z2552" s="2" t="str">
        <f t="shared" si="358"/>
        <v>Check Data</v>
      </c>
    </row>
    <row r="2553" spans="1:26" x14ac:dyDescent="0.3">
      <c r="A2553" t="s">
        <v>1343</v>
      </c>
      <c r="B2553">
        <v>55</v>
      </c>
      <c r="C2553" t="s">
        <v>14</v>
      </c>
      <c r="D2553" t="s">
        <v>44</v>
      </c>
      <c r="E2553">
        <v>218.71</v>
      </c>
      <c r="F2553">
        <v>9</v>
      </c>
      <c r="G2553">
        <v>222</v>
      </c>
      <c r="H2553">
        <v>0</v>
      </c>
      <c r="I2553" t="s">
        <v>29</v>
      </c>
      <c r="J2553">
        <v>9.4</v>
      </c>
      <c r="K2553" s="1">
        <v>44872</v>
      </c>
      <c r="L2553">
        <v>84</v>
      </c>
      <c r="M2553">
        <v>0.08</v>
      </c>
      <c r="N2553">
        <f>IF(E2553="",Data_Validation!$B$1,E2553)</f>
        <v>218.71</v>
      </c>
      <c r="O2553">
        <f>IF(J2553="",Data_Validation!$B$2,J2553)</f>
        <v>9.4</v>
      </c>
      <c r="P2553">
        <f t="shared" si="351"/>
        <v>2</v>
      </c>
      <c r="Q2553" s="2">
        <f>CustomerData[[#This Row],[avg_order_value_clean]]*CustomerData[[#This Row],[total_orders]]</f>
        <v>1968.39</v>
      </c>
      <c r="R2553" s="2" t="str">
        <f t="shared" si="359"/>
        <v>Inactive</v>
      </c>
      <c r="S2553" s="2" t="str">
        <f t="shared" si="352"/>
        <v>Low Risk</v>
      </c>
      <c r="T2553" s="2" t="str">
        <f t="shared" si="353"/>
        <v>55+</v>
      </c>
      <c r="U2553" s="1">
        <f t="shared" ca="1" si="354"/>
        <v>1389</v>
      </c>
      <c r="V2553" s="2" t="str">
        <f t="shared" si="355"/>
        <v>High Loyalty</v>
      </c>
      <c r="W2553" s="2" t="str">
        <f t="shared" si="356"/>
        <v>Legitimate</v>
      </c>
      <c r="X2553" s="2" t="str">
        <f>IF(Q2553&lt;Data_Validation!$B$8,"Low Value",IF(Q2553&lt;Data_Validation!$B$9,"Medium Value","High Value"))</f>
        <v>High Value</v>
      </c>
      <c r="Y2553" s="2" t="str">
        <f t="shared" si="357"/>
        <v>High Value - Maintain</v>
      </c>
      <c r="Z2553" s="2" t="str">
        <f t="shared" si="358"/>
        <v>Check Data</v>
      </c>
    </row>
    <row r="2554" spans="1:26" x14ac:dyDescent="0.3">
      <c r="A2554" t="s">
        <v>2220</v>
      </c>
      <c r="B2554">
        <v>19</v>
      </c>
      <c r="C2554" t="s">
        <v>21</v>
      </c>
      <c r="D2554" t="s">
        <v>26</v>
      </c>
      <c r="E2554">
        <v>223.97</v>
      </c>
      <c r="F2554">
        <v>12</v>
      </c>
      <c r="G2554">
        <v>115</v>
      </c>
      <c r="H2554">
        <v>0</v>
      </c>
      <c r="I2554" t="s">
        <v>29</v>
      </c>
      <c r="J2554">
        <v>22.2</v>
      </c>
      <c r="K2554" s="1">
        <v>45738</v>
      </c>
      <c r="L2554">
        <v>22</v>
      </c>
      <c r="M2554">
        <v>0.11</v>
      </c>
      <c r="N2554">
        <f>IF(E2554="",Data_Validation!$B$1,E2554)</f>
        <v>223.97</v>
      </c>
      <c r="O2554">
        <f>IF(J2554="",Data_Validation!$B$2,J2554)</f>
        <v>22.2</v>
      </c>
      <c r="P2554">
        <f t="shared" si="351"/>
        <v>1</v>
      </c>
      <c r="Q2554" s="2">
        <f>CustomerData[[#This Row],[avg_order_value_clean]]*CustomerData[[#This Row],[total_orders]]</f>
        <v>2687.64</v>
      </c>
      <c r="R2554" s="2" t="str">
        <f t="shared" si="359"/>
        <v>Inactive</v>
      </c>
      <c r="S2554" s="2" t="str">
        <f t="shared" si="352"/>
        <v>Low Risk</v>
      </c>
      <c r="T2554" s="2" t="str">
        <f t="shared" si="353"/>
        <v>Under 25</v>
      </c>
      <c r="U2554" s="1">
        <f t="shared" ca="1" si="354"/>
        <v>523</v>
      </c>
      <c r="V2554" s="2" t="str">
        <f t="shared" si="355"/>
        <v>Low Loyalty</v>
      </c>
      <c r="W2554" s="2" t="str">
        <f t="shared" si="356"/>
        <v>Legitimate</v>
      </c>
      <c r="X2554" s="2" t="str">
        <f>IF(Q2554&lt;Data_Validation!$B$8,"Low Value",IF(Q2554&lt;Data_Validation!$B$9,"Medium Value","High Value"))</f>
        <v>High Value</v>
      </c>
      <c r="Y2554" s="2" t="str">
        <f t="shared" si="357"/>
        <v>High Value - Maintain</v>
      </c>
      <c r="Z2554" s="2" t="str">
        <f t="shared" si="358"/>
        <v>Check Data</v>
      </c>
    </row>
    <row r="2555" spans="1:26" x14ac:dyDescent="0.3">
      <c r="A2555" t="s">
        <v>850</v>
      </c>
      <c r="B2555">
        <v>66</v>
      </c>
      <c r="C2555" t="s">
        <v>14</v>
      </c>
      <c r="D2555" t="s">
        <v>22</v>
      </c>
      <c r="E2555">
        <v>57</v>
      </c>
      <c r="F2555">
        <v>3</v>
      </c>
      <c r="G2555">
        <v>4</v>
      </c>
      <c r="H2555">
        <v>0</v>
      </c>
      <c r="I2555" t="s">
        <v>16</v>
      </c>
      <c r="J2555">
        <v>83.3</v>
      </c>
      <c r="K2555" s="1">
        <v>44890</v>
      </c>
      <c r="L2555">
        <v>18</v>
      </c>
      <c r="M2555">
        <v>0.66</v>
      </c>
      <c r="N2555">
        <f>IF(E2555="",Data_Validation!$B$1,E2555)</f>
        <v>57</v>
      </c>
      <c r="O2555">
        <f>IF(J2555="",Data_Validation!$B$2,J2555)</f>
        <v>83.3</v>
      </c>
      <c r="P2555">
        <f t="shared" si="351"/>
        <v>4</v>
      </c>
      <c r="Q2555" s="2">
        <f>CustomerData[[#This Row],[avg_order_value_clean]]*CustomerData[[#This Row],[total_orders]]</f>
        <v>171</v>
      </c>
      <c r="R2555" s="2" t="str">
        <f t="shared" si="359"/>
        <v>Active</v>
      </c>
      <c r="S2555" s="2" t="str">
        <f t="shared" si="352"/>
        <v>High Risk</v>
      </c>
      <c r="T2555" s="2" t="str">
        <f t="shared" si="353"/>
        <v>55+</v>
      </c>
      <c r="U2555" s="1">
        <f t="shared" ca="1" si="354"/>
        <v>1371</v>
      </c>
      <c r="V2555" s="2" t="str">
        <f t="shared" si="355"/>
        <v>Low Loyalty</v>
      </c>
      <c r="W2555" s="2" t="str">
        <f t="shared" si="356"/>
        <v>Legitimate</v>
      </c>
      <c r="X2555" s="2" t="str">
        <f>IF(Q2555&lt;Data_Validation!$B$8,"Low Value",IF(Q2555&lt;Data_Validation!$B$9,"Medium Value","High Value"))</f>
        <v>Low Value</v>
      </c>
      <c r="Y2555" s="2" t="str">
        <f t="shared" si="357"/>
        <v>At Risk - Develop</v>
      </c>
      <c r="Z2555" s="2" t="str">
        <f t="shared" si="358"/>
        <v>Check Data</v>
      </c>
    </row>
    <row r="2556" spans="1:26" x14ac:dyDescent="0.3">
      <c r="A2556" t="s">
        <v>2221</v>
      </c>
      <c r="B2556">
        <v>23</v>
      </c>
      <c r="C2556" t="s">
        <v>14</v>
      </c>
      <c r="D2556" t="s">
        <v>26</v>
      </c>
      <c r="E2556">
        <v>118.34</v>
      </c>
      <c r="F2556">
        <v>11</v>
      </c>
      <c r="G2556">
        <v>260</v>
      </c>
      <c r="H2556">
        <v>0</v>
      </c>
      <c r="I2556" t="s">
        <v>16</v>
      </c>
      <c r="J2556">
        <v>96.8</v>
      </c>
      <c r="K2556" s="1">
        <v>44298</v>
      </c>
      <c r="L2556">
        <v>75</v>
      </c>
      <c r="M2556">
        <v>0.55000000000000004</v>
      </c>
      <c r="N2556">
        <f>IF(E2556="",Data_Validation!$B$1,E2556)</f>
        <v>118.34</v>
      </c>
      <c r="O2556">
        <f>IF(J2556="",Data_Validation!$B$2,J2556)</f>
        <v>96.8</v>
      </c>
      <c r="P2556">
        <f t="shared" si="351"/>
        <v>1</v>
      </c>
      <c r="Q2556" s="2">
        <f>CustomerData[[#This Row],[avg_order_value_clean]]*CustomerData[[#This Row],[total_orders]]</f>
        <v>1301.74</v>
      </c>
      <c r="R2556" s="2" t="str">
        <f t="shared" si="359"/>
        <v>Inactive</v>
      </c>
      <c r="S2556" s="2" t="str">
        <f t="shared" si="352"/>
        <v>High Risk</v>
      </c>
      <c r="T2556" s="2" t="str">
        <f t="shared" si="353"/>
        <v>Under 25</v>
      </c>
      <c r="U2556" s="1">
        <f t="shared" ca="1" si="354"/>
        <v>1963</v>
      </c>
      <c r="V2556" s="2" t="str">
        <f t="shared" si="355"/>
        <v>High Loyalty</v>
      </c>
      <c r="W2556" s="2" t="str">
        <f t="shared" si="356"/>
        <v>Legitimate</v>
      </c>
      <c r="X2556" s="2" t="str">
        <f>IF(Q2556&lt;Data_Validation!$B$8,"Low Value",IF(Q2556&lt;Data_Validation!$B$9,"Medium Value","High Value"))</f>
        <v>Low Value</v>
      </c>
      <c r="Y2556" s="2" t="str">
        <f t="shared" si="357"/>
        <v>At Risk - Develop</v>
      </c>
      <c r="Z2556" s="2" t="str">
        <f t="shared" si="358"/>
        <v>Check Data</v>
      </c>
    </row>
    <row r="2557" spans="1:26" x14ac:dyDescent="0.3">
      <c r="A2557" t="s">
        <v>2222</v>
      </c>
      <c r="B2557">
        <v>63</v>
      </c>
      <c r="C2557" t="s">
        <v>21</v>
      </c>
      <c r="D2557" t="s">
        <v>22</v>
      </c>
      <c r="E2557">
        <v>110.26</v>
      </c>
      <c r="F2557">
        <v>9</v>
      </c>
      <c r="G2557">
        <v>65</v>
      </c>
      <c r="H2557">
        <v>0</v>
      </c>
      <c r="I2557" t="s">
        <v>40</v>
      </c>
      <c r="J2557">
        <v>86.1</v>
      </c>
      <c r="K2557" s="1">
        <v>44308</v>
      </c>
      <c r="L2557">
        <v>6</v>
      </c>
      <c r="M2557">
        <v>0.15</v>
      </c>
      <c r="N2557">
        <f>IF(E2557="",Data_Validation!$B$1,E2557)</f>
        <v>110.26</v>
      </c>
      <c r="O2557">
        <f>IF(J2557="",Data_Validation!$B$2,J2557)</f>
        <v>86.1</v>
      </c>
      <c r="P2557">
        <f t="shared" si="351"/>
        <v>1</v>
      </c>
      <c r="Q2557" s="2">
        <f>CustomerData[[#This Row],[avg_order_value_clean]]*CustomerData[[#This Row],[total_orders]]</f>
        <v>992.34</v>
      </c>
      <c r="R2557" s="2" t="str">
        <f t="shared" si="359"/>
        <v>At Risk</v>
      </c>
      <c r="S2557" s="2" t="str">
        <f t="shared" si="352"/>
        <v>Low Risk</v>
      </c>
      <c r="T2557" s="2" t="str">
        <f t="shared" si="353"/>
        <v>55+</v>
      </c>
      <c r="U2557" s="1">
        <f t="shared" ca="1" si="354"/>
        <v>1953</v>
      </c>
      <c r="V2557" s="2" t="str">
        <f t="shared" si="355"/>
        <v>Low Loyalty</v>
      </c>
      <c r="W2557" s="2" t="str">
        <f t="shared" si="356"/>
        <v>Legitimate</v>
      </c>
      <c r="X2557" s="2" t="str">
        <f>IF(Q2557&lt;Data_Validation!$B$8,"Low Value",IF(Q2557&lt;Data_Validation!$B$9,"Medium Value","High Value"))</f>
        <v>Low Value</v>
      </c>
      <c r="Y2557" s="2" t="str">
        <f t="shared" si="357"/>
        <v>Stable</v>
      </c>
      <c r="Z2557" s="2" t="str">
        <f t="shared" si="358"/>
        <v>Check Data</v>
      </c>
    </row>
    <row r="2558" spans="1:26" x14ac:dyDescent="0.3">
      <c r="A2558" t="s">
        <v>803</v>
      </c>
      <c r="B2558">
        <v>67</v>
      </c>
      <c r="C2558" t="s">
        <v>21</v>
      </c>
      <c r="D2558" t="s">
        <v>28</v>
      </c>
      <c r="E2558">
        <v>52.04</v>
      </c>
      <c r="F2558">
        <v>12</v>
      </c>
      <c r="G2558">
        <v>14</v>
      </c>
      <c r="H2558">
        <v>0</v>
      </c>
      <c r="I2558" t="s">
        <v>16</v>
      </c>
      <c r="J2558">
        <v>96</v>
      </c>
      <c r="K2558" s="1">
        <v>44408</v>
      </c>
      <c r="L2558">
        <v>68</v>
      </c>
      <c r="M2558">
        <v>0.27</v>
      </c>
      <c r="N2558">
        <f>IF(E2558="",Data_Validation!$B$1,E2558)</f>
        <v>52.04</v>
      </c>
      <c r="O2558">
        <f>IF(J2558="",Data_Validation!$B$2,J2558)</f>
        <v>96</v>
      </c>
      <c r="P2558">
        <f t="shared" si="351"/>
        <v>3</v>
      </c>
      <c r="Q2558" s="2">
        <f>CustomerData[[#This Row],[avg_order_value_clean]]*CustomerData[[#This Row],[total_orders]]</f>
        <v>624.48</v>
      </c>
      <c r="R2558" s="2" t="str">
        <f t="shared" si="359"/>
        <v>Active</v>
      </c>
      <c r="S2558" s="2" t="str">
        <f t="shared" si="352"/>
        <v>Medium Risk</v>
      </c>
      <c r="T2558" s="2" t="str">
        <f t="shared" si="353"/>
        <v>55+</v>
      </c>
      <c r="U2558" s="1">
        <f t="shared" ca="1" si="354"/>
        <v>1853</v>
      </c>
      <c r="V2558" s="2" t="str">
        <f t="shared" si="355"/>
        <v>Medium Loyalty</v>
      </c>
      <c r="W2558" s="2" t="str">
        <f t="shared" si="356"/>
        <v>Legitimate</v>
      </c>
      <c r="X2558" s="2" t="str">
        <f>IF(Q2558&lt;Data_Validation!$B$8,"Low Value",IF(Q2558&lt;Data_Validation!$B$9,"Medium Value","High Value"))</f>
        <v>Low Value</v>
      </c>
      <c r="Y2558" s="2" t="str">
        <f t="shared" si="357"/>
        <v>Stable</v>
      </c>
      <c r="Z2558" s="2" t="str">
        <f t="shared" si="358"/>
        <v>Check Data</v>
      </c>
    </row>
    <row r="2559" spans="1:26" x14ac:dyDescent="0.3">
      <c r="A2559" t="s">
        <v>2223</v>
      </c>
      <c r="B2559">
        <v>55</v>
      </c>
      <c r="C2559" t="s">
        <v>21</v>
      </c>
      <c r="D2559" t="s">
        <v>52</v>
      </c>
      <c r="E2559">
        <v>195.16</v>
      </c>
      <c r="F2559">
        <v>18</v>
      </c>
      <c r="G2559">
        <v>148</v>
      </c>
      <c r="H2559">
        <v>0</v>
      </c>
      <c r="I2559" t="s">
        <v>19</v>
      </c>
      <c r="J2559">
        <v>67</v>
      </c>
      <c r="K2559" s="1">
        <v>44762</v>
      </c>
      <c r="L2559">
        <v>67</v>
      </c>
      <c r="M2559">
        <v>0.24</v>
      </c>
      <c r="N2559">
        <f>IF(E2559="",Data_Validation!$B$1,E2559)</f>
        <v>195.16</v>
      </c>
      <c r="O2559">
        <f>IF(J2559="",Data_Validation!$B$2,J2559)</f>
        <v>67</v>
      </c>
      <c r="P2559">
        <f t="shared" si="351"/>
        <v>2</v>
      </c>
      <c r="Q2559" s="2">
        <f>CustomerData[[#This Row],[avg_order_value_clean]]*CustomerData[[#This Row],[total_orders]]</f>
        <v>3512.88</v>
      </c>
      <c r="R2559" s="2" t="str">
        <f t="shared" si="359"/>
        <v>Inactive</v>
      </c>
      <c r="S2559" s="2" t="str">
        <f t="shared" si="352"/>
        <v>Medium Risk</v>
      </c>
      <c r="T2559" s="2" t="str">
        <f t="shared" si="353"/>
        <v>55+</v>
      </c>
      <c r="U2559" s="1">
        <f t="shared" ca="1" si="354"/>
        <v>1499</v>
      </c>
      <c r="V2559" s="2" t="str">
        <f t="shared" si="355"/>
        <v>Medium Loyalty</v>
      </c>
      <c r="W2559" s="2" t="str">
        <f t="shared" si="356"/>
        <v>Legitimate</v>
      </c>
      <c r="X2559" s="2" t="str">
        <f>IF(Q2559&lt;Data_Validation!$B$8,"Low Value",IF(Q2559&lt;Data_Validation!$B$9,"Medium Value","High Value"))</f>
        <v>High Value</v>
      </c>
      <c r="Y2559" s="2" t="str">
        <f t="shared" si="357"/>
        <v>High Value - Maintain</v>
      </c>
      <c r="Z2559" s="2" t="str">
        <f t="shared" si="358"/>
        <v>Check Data</v>
      </c>
    </row>
    <row r="2560" spans="1:26" x14ac:dyDescent="0.3">
      <c r="A2560" t="s">
        <v>1774</v>
      </c>
      <c r="B2560">
        <v>59</v>
      </c>
      <c r="C2560" t="s">
        <v>14</v>
      </c>
      <c r="D2560" t="s">
        <v>28</v>
      </c>
      <c r="E2560">
        <v>80.89</v>
      </c>
      <c r="F2560">
        <v>13</v>
      </c>
      <c r="G2560">
        <v>100</v>
      </c>
      <c r="H2560">
        <v>0</v>
      </c>
      <c r="I2560" t="s">
        <v>19</v>
      </c>
      <c r="J2560">
        <v>98.7</v>
      </c>
      <c r="K2560" s="1">
        <v>45333</v>
      </c>
      <c r="L2560">
        <v>52</v>
      </c>
      <c r="M2560">
        <v>0.06</v>
      </c>
      <c r="N2560">
        <f>IF(E2560="",Data_Validation!$B$1,E2560)</f>
        <v>80.89</v>
      </c>
      <c r="O2560">
        <f>IF(J2560="",Data_Validation!$B$2,J2560)</f>
        <v>98.7</v>
      </c>
      <c r="P2560">
        <f t="shared" si="351"/>
        <v>3</v>
      </c>
      <c r="Q2560" s="2">
        <f>CustomerData[[#This Row],[avg_order_value_clean]]*CustomerData[[#This Row],[total_orders]]</f>
        <v>1051.57</v>
      </c>
      <c r="R2560" s="2" t="str">
        <f t="shared" si="359"/>
        <v>Inactive</v>
      </c>
      <c r="S2560" s="2" t="str">
        <f t="shared" si="352"/>
        <v>Low Risk</v>
      </c>
      <c r="T2560" s="2" t="str">
        <f t="shared" si="353"/>
        <v>55+</v>
      </c>
      <c r="U2560" s="1">
        <f t="shared" ca="1" si="354"/>
        <v>928</v>
      </c>
      <c r="V2560" s="2" t="str">
        <f t="shared" si="355"/>
        <v>Medium Loyalty</v>
      </c>
      <c r="W2560" s="2" t="str">
        <f t="shared" si="356"/>
        <v>Legitimate</v>
      </c>
      <c r="X2560" s="2" t="str">
        <f>IF(Q2560&lt;Data_Validation!$B$8,"Low Value",IF(Q2560&lt;Data_Validation!$B$9,"Medium Value","High Value"))</f>
        <v>Low Value</v>
      </c>
      <c r="Y2560" s="2" t="str">
        <f t="shared" si="357"/>
        <v>Stable</v>
      </c>
      <c r="Z2560" s="2" t="str">
        <f t="shared" si="358"/>
        <v>Check Data</v>
      </c>
    </row>
    <row r="2561" spans="1:26" x14ac:dyDescent="0.3">
      <c r="A2561" t="s">
        <v>2224</v>
      </c>
      <c r="B2561">
        <v>41</v>
      </c>
      <c r="C2561" t="s">
        <v>21</v>
      </c>
      <c r="D2561" t="s">
        <v>15</v>
      </c>
      <c r="F2561">
        <v>13</v>
      </c>
      <c r="G2561">
        <v>266</v>
      </c>
      <c r="H2561">
        <v>0</v>
      </c>
      <c r="I2561" t="s">
        <v>16</v>
      </c>
      <c r="J2561">
        <v>49.6</v>
      </c>
      <c r="K2561" s="1">
        <v>44330</v>
      </c>
      <c r="L2561">
        <v>70</v>
      </c>
      <c r="M2561">
        <v>0.12</v>
      </c>
      <c r="N2561">
        <f>IF(E2561="",Data_Validation!$B$1,E2561)</f>
        <v>250</v>
      </c>
      <c r="O2561">
        <f>IF(J2561="",Data_Validation!$B$2,J2561)</f>
        <v>49.6</v>
      </c>
      <c r="P2561">
        <f t="shared" si="351"/>
        <v>1</v>
      </c>
      <c r="Q2561" s="2">
        <f>CustomerData[[#This Row],[avg_order_value_clean]]*CustomerData[[#This Row],[total_orders]]</f>
        <v>3250</v>
      </c>
      <c r="R2561" s="2" t="str">
        <f t="shared" si="359"/>
        <v>Inactive</v>
      </c>
      <c r="S2561" s="2" t="str">
        <f t="shared" si="352"/>
        <v>Low Risk</v>
      </c>
      <c r="T2561" s="2" t="str">
        <f t="shared" si="353"/>
        <v>35-44</v>
      </c>
      <c r="U2561" s="1">
        <f t="shared" ca="1" si="354"/>
        <v>1931</v>
      </c>
      <c r="V2561" s="2" t="str">
        <f t="shared" si="355"/>
        <v>High Loyalty</v>
      </c>
      <c r="W2561" s="2" t="str">
        <f t="shared" si="356"/>
        <v>Legitimate</v>
      </c>
      <c r="X2561" s="2" t="str">
        <f>IF(Q2561&lt;Data_Validation!$B$8,"Low Value",IF(Q2561&lt;Data_Validation!$B$9,"Medium Value","High Value"))</f>
        <v>High Value</v>
      </c>
      <c r="Y2561" s="2" t="str">
        <f t="shared" si="357"/>
        <v>High Value - Maintain</v>
      </c>
      <c r="Z2561" s="2" t="str">
        <f t="shared" si="358"/>
        <v>Check Data</v>
      </c>
    </row>
    <row r="2562" spans="1:26" x14ac:dyDescent="0.3">
      <c r="A2562" t="s">
        <v>2225</v>
      </c>
      <c r="B2562">
        <v>35</v>
      </c>
      <c r="C2562" t="s">
        <v>14</v>
      </c>
      <c r="D2562" t="s">
        <v>50</v>
      </c>
      <c r="E2562">
        <v>125.01</v>
      </c>
      <c r="F2562">
        <v>11</v>
      </c>
      <c r="G2562">
        <v>217</v>
      </c>
      <c r="H2562">
        <v>0</v>
      </c>
      <c r="I2562" t="s">
        <v>19</v>
      </c>
      <c r="J2562">
        <v>79.5</v>
      </c>
      <c r="K2562" s="1">
        <v>44412</v>
      </c>
      <c r="L2562">
        <v>79</v>
      </c>
      <c r="M2562">
        <v>0.28000000000000003</v>
      </c>
      <c r="N2562">
        <f>IF(E2562="",Data_Validation!$B$1,E2562)</f>
        <v>125.01</v>
      </c>
      <c r="O2562">
        <f>IF(J2562="",Data_Validation!$B$2,J2562)</f>
        <v>79.5</v>
      </c>
      <c r="P2562">
        <f t="shared" ref="P2562:P2625" si="360">COUNTIF($A$2:$A$5001,A2562)</f>
        <v>2</v>
      </c>
      <c r="Q2562" s="2">
        <f>CustomerData[[#This Row],[avg_order_value_clean]]*CustomerData[[#This Row],[total_orders]]</f>
        <v>1375.1100000000001</v>
      </c>
      <c r="R2562" s="2" t="str">
        <f t="shared" si="359"/>
        <v>Inactive</v>
      </c>
      <c r="S2562" s="2" t="str">
        <f t="shared" ref="S2562:S2625" si="361">IF(M2562&lt;0.2,"Low Risk",IF(M2562&lt;0.5,"Medium Risk","High Risk"))</f>
        <v>Medium Risk</v>
      </c>
      <c r="T2562" s="2" t="str">
        <f t="shared" ref="T2562:T2625" si="362">IF(B2562&lt;25,"Under 25",IF(B2562&lt;35,"25-34",IF(B2562&lt;45,"35-44",IF(B2562&lt;55,"45-54","55+"))))</f>
        <v>35-44</v>
      </c>
      <c r="U2562" s="1">
        <f t="shared" ref="U2562:U2625" ca="1" si="363">TODAY()-K2562</f>
        <v>1849</v>
      </c>
      <c r="V2562" s="2" t="str">
        <f t="shared" ref="V2562:V2625" si="364">IF(L2562&lt;40,"Low Loyalty",IF(L2562&lt;70,"Medium Loyalty","High Loyalty"))</f>
        <v>High Loyalty</v>
      </c>
      <c r="W2562" s="2" t="str">
        <f t="shared" ref="W2562:W2625" si="365">IF(H2562=1,"Fraudulent","Legitimate")</f>
        <v>Legitimate</v>
      </c>
      <c r="X2562" s="2" t="str">
        <f>IF(Q2562&lt;Data_Validation!$B$8,"Low Value",IF(Q2562&lt;Data_Validation!$B$9,"Medium Value","High Value"))</f>
        <v>Low Value</v>
      </c>
      <c r="Y2562" s="2" t="str">
        <f t="shared" ref="Y2562:Y2625" si="366">IF(AND(X2562="High Value",S2562="High Risk"),"Critical - Retain",IF(AND(X2562="High Value",S2562&lt;&gt;"High Risk"),"High Value - Maintain",IF(AND(X2562&lt;&gt;"High Value",S2562="High Risk"),"At Risk - Develop","Stable")))</f>
        <v>Stable</v>
      </c>
      <c r="Z2562" s="2" t="str">
        <f t="shared" ref="Z2562:Z2625" si="367">IF(OR(B2562&lt;18,F2562&lt;0,N2562&lt;0,O2562&lt;0,O2562&gt;1,M2562&lt;0,M2562&gt;1),"Check Data","Valid")</f>
        <v>Check Data</v>
      </c>
    </row>
    <row r="2563" spans="1:26" x14ac:dyDescent="0.3">
      <c r="A2563" t="s">
        <v>2226</v>
      </c>
      <c r="B2563">
        <v>44</v>
      </c>
      <c r="C2563" t="s">
        <v>21</v>
      </c>
      <c r="D2563" t="s">
        <v>35</v>
      </c>
      <c r="E2563">
        <v>20.64</v>
      </c>
      <c r="F2563">
        <v>12</v>
      </c>
      <c r="G2563">
        <v>41</v>
      </c>
      <c r="H2563">
        <v>0</v>
      </c>
      <c r="I2563" t="s">
        <v>19</v>
      </c>
      <c r="J2563">
        <v>97.2</v>
      </c>
      <c r="K2563" s="1">
        <v>44059</v>
      </c>
      <c r="L2563">
        <v>3</v>
      </c>
      <c r="M2563">
        <v>0.48</v>
      </c>
      <c r="N2563">
        <f>IF(E2563="",Data_Validation!$B$1,E2563)</f>
        <v>20.64</v>
      </c>
      <c r="O2563">
        <f>IF(J2563="",Data_Validation!$B$2,J2563)</f>
        <v>97.2</v>
      </c>
      <c r="P2563">
        <f t="shared" si="360"/>
        <v>1</v>
      </c>
      <c r="Q2563" s="2">
        <f>CustomerData[[#This Row],[avg_order_value_clean]]*CustomerData[[#This Row],[total_orders]]</f>
        <v>247.68</v>
      </c>
      <c r="R2563" s="2" t="str">
        <f t="shared" ref="R2563:R2626" si="368">IF(G2563&lt;=30,"Active",IF(G2563&lt;=90,"At Risk","Inactive"))</f>
        <v>At Risk</v>
      </c>
      <c r="S2563" s="2" t="str">
        <f t="shared" si="361"/>
        <v>Medium Risk</v>
      </c>
      <c r="T2563" s="2" t="str">
        <f t="shared" si="362"/>
        <v>35-44</v>
      </c>
      <c r="U2563" s="1">
        <f t="shared" ca="1" si="363"/>
        <v>2202</v>
      </c>
      <c r="V2563" s="2" t="str">
        <f t="shared" si="364"/>
        <v>Low Loyalty</v>
      </c>
      <c r="W2563" s="2" t="str">
        <f t="shared" si="365"/>
        <v>Legitimate</v>
      </c>
      <c r="X2563" s="2" t="str">
        <f>IF(Q2563&lt;Data_Validation!$B$8,"Low Value",IF(Q2563&lt;Data_Validation!$B$9,"Medium Value","High Value"))</f>
        <v>Low Value</v>
      </c>
      <c r="Y2563" s="2" t="str">
        <f t="shared" si="366"/>
        <v>Stable</v>
      </c>
      <c r="Z2563" s="2" t="str">
        <f t="shared" si="367"/>
        <v>Check Data</v>
      </c>
    </row>
    <row r="2564" spans="1:26" x14ac:dyDescent="0.3">
      <c r="A2564" t="s">
        <v>2227</v>
      </c>
      <c r="B2564">
        <v>58</v>
      </c>
      <c r="C2564" t="s">
        <v>14</v>
      </c>
      <c r="D2564" t="s">
        <v>44</v>
      </c>
      <c r="E2564">
        <v>88.5</v>
      </c>
      <c r="F2564">
        <v>16</v>
      </c>
      <c r="G2564">
        <v>65</v>
      </c>
      <c r="H2564">
        <v>0</v>
      </c>
      <c r="I2564" t="s">
        <v>19</v>
      </c>
      <c r="J2564">
        <v>70.900000000000006</v>
      </c>
      <c r="K2564" s="1">
        <v>45074</v>
      </c>
      <c r="L2564">
        <v>17</v>
      </c>
      <c r="M2564">
        <v>0.05</v>
      </c>
      <c r="N2564">
        <f>IF(E2564="",Data_Validation!$B$1,E2564)</f>
        <v>88.5</v>
      </c>
      <c r="O2564">
        <f>IF(J2564="",Data_Validation!$B$2,J2564)</f>
        <v>70.900000000000006</v>
      </c>
      <c r="P2564">
        <f t="shared" si="360"/>
        <v>1</v>
      </c>
      <c r="Q2564" s="2">
        <f>CustomerData[[#This Row],[avg_order_value_clean]]*CustomerData[[#This Row],[total_orders]]</f>
        <v>1416</v>
      </c>
      <c r="R2564" s="2" t="str">
        <f t="shared" si="368"/>
        <v>At Risk</v>
      </c>
      <c r="S2564" s="2" t="str">
        <f t="shared" si="361"/>
        <v>Low Risk</v>
      </c>
      <c r="T2564" s="2" t="str">
        <f t="shared" si="362"/>
        <v>55+</v>
      </c>
      <c r="U2564" s="1">
        <f t="shared" ca="1" si="363"/>
        <v>1187</v>
      </c>
      <c r="V2564" s="2" t="str">
        <f t="shared" si="364"/>
        <v>Low Loyalty</v>
      </c>
      <c r="W2564" s="2" t="str">
        <f t="shared" si="365"/>
        <v>Legitimate</v>
      </c>
      <c r="X2564" s="2" t="str">
        <f>IF(Q2564&lt;Data_Validation!$B$8,"Low Value",IF(Q2564&lt;Data_Validation!$B$9,"Medium Value","High Value"))</f>
        <v>Low Value</v>
      </c>
      <c r="Y2564" s="2" t="str">
        <f t="shared" si="366"/>
        <v>Stable</v>
      </c>
      <c r="Z2564" s="2" t="str">
        <f t="shared" si="367"/>
        <v>Check Data</v>
      </c>
    </row>
    <row r="2565" spans="1:26" x14ac:dyDescent="0.3">
      <c r="A2565" t="s">
        <v>2228</v>
      </c>
      <c r="B2565">
        <v>25</v>
      </c>
      <c r="C2565" t="s">
        <v>21</v>
      </c>
      <c r="D2565" t="s">
        <v>35</v>
      </c>
      <c r="E2565">
        <v>112.19</v>
      </c>
      <c r="F2565">
        <v>12</v>
      </c>
      <c r="G2565">
        <v>349</v>
      </c>
      <c r="H2565">
        <v>0</v>
      </c>
      <c r="I2565" t="s">
        <v>19</v>
      </c>
      <c r="J2565">
        <v>95.7</v>
      </c>
      <c r="K2565" s="1">
        <v>44084</v>
      </c>
      <c r="L2565">
        <v>94</v>
      </c>
      <c r="M2565">
        <v>0.27</v>
      </c>
      <c r="N2565">
        <f>IF(E2565="",Data_Validation!$B$1,E2565)</f>
        <v>112.19</v>
      </c>
      <c r="O2565">
        <f>IF(J2565="",Data_Validation!$B$2,J2565)</f>
        <v>95.7</v>
      </c>
      <c r="P2565">
        <f t="shared" si="360"/>
        <v>1</v>
      </c>
      <c r="Q2565" s="2">
        <f>CustomerData[[#This Row],[avg_order_value_clean]]*CustomerData[[#This Row],[total_orders]]</f>
        <v>1346.28</v>
      </c>
      <c r="R2565" s="2" t="str">
        <f t="shared" si="368"/>
        <v>Inactive</v>
      </c>
      <c r="S2565" s="2" t="str">
        <f t="shared" si="361"/>
        <v>Medium Risk</v>
      </c>
      <c r="T2565" s="2" t="str">
        <f t="shared" si="362"/>
        <v>25-34</v>
      </c>
      <c r="U2565" s="1">
        <f t="shared" ca="1" si="363"/>
        <v>2177</v>
      </c>
      <c r="V2565" s="2" t="str">
        <f t="shared" si="364"/>
        <v>High Loyalty</v>
      </c>
      <c r="W2565" s="2" t="str">
        <f t="shared" si="365"/>
        <v>Legitimate</v>
      </c>
      <c r="X2565" s="2" t="str">
        <f>IF(Q2565&lt;Data_Validation!$B$8,"Low Value",IF(Q2565&lt;Data_Validation!$B$9,"Medium Value","High Value"))</f>
        <v>Low Value</v>
      </c>
      <c r="Y2565" s="2" t="str">
        <f t="shared" si="366"/>
        <v>Stable</v>
      </c>
      <c r="Z2565" s="2" t="str">
        <f t="shared" si="367"/>
        <v>Check Data</v>
      </c>
    </row>
    <row r="2566" spans="1:26" x14ac:dyDescent="0.3">
      <c r="A2566" t="s">
        <v>2229</v>
      </c>
      <c r="B2566">
        <v>45</v>
      </c>
      <c r="C2566" t="s">
        <v>21</v>
      </c>
      <c r="D2566" t="s">
        <v>26</v>
      </c>
      <c r="E2566">
        <v>121.33</v>
      </c>
      <c r="F2566">
        <v>15</v>
      </c>
      <c r="G2566">
        <v>316</v>
      </c>
      <c r="H2566">
        <v>0</v>
      </c>
      <c r="I2566" t="s">
        <v>23</v>
      </c>
      <c r="J2566">
        <v>25.4</v>
      </c>
      <c r="K2566" s="1">
        <v>45221</v>
      </c>
      <c r="L2566">
        <v>86</v>
      </c>
      <c r="M2566">
        <v>0.17</v>
      </c>
      <c r="N2566">
        <f>IF(E2566="",Data_Validation!$B$1,E2566)</f>
        <v>121.33</v>
      </c>
      <c r="O2566">
        <f>IF(J2566="",Data_Validation!$B$2,J2566)</f>
        <v>25.4</v>
      </c>
      <c r="P2566">
        <f t="shared" si="360"/>
        <v>1</v>
      </c>
      <c r="Q2566" s="2">
        <f>CustomerData[[#This Row],[avg_order_value_clean]]*CustomerData[[#This Row],[total_orders]]</f>
        <v>1819.95</v>
      </c>
      <c r="R2566" s="2" t="str">
        <f t="shared" si="368"/>
        <v>Inactive</v>
      </c>
      <c r="S2566" s="2" t="str">
        <f t="shared" si="361"/>
        <v>Low Risk</v>
      </c>
      <c r="T2566" s="2" t="str">
        <f t="shared" si="362"/>
        <v>45-54</v>
      </c>
      <c r="U2566" s="1">
        <f t="shared" ca="1" si="363"/>
        <v>1040</v>
      </c>
      <c r="V2566" s="2" t="str">
        <f t="shared" si="364"/>
        <v>High Loyalty</v>
      </c>
      <c r="W2566" s="2" t="str">
        <f t="shared" si="365"/>
        <v>Legitimate</v>
      </c>
      <c r="X2566" s="2" t="str">
        <f>IF(Q2566&lt;Data_Validation!$B$8,"Low Value",IF(Q2566&lt;Data_Validation!$B$9,"Medium Value","High Value"))</f>
        <v>High Value</v>
      </c>
      <c r="Y2566" s="2" t="str">
        <f t="shared" si="366"/>
        <v>High Value - Maintain</v>
      </c>
      <c r="Z2566" s="2" t="str">
        <f t="shared" si="367"/>
        <v>Check Data</v>
      </c>
    </row>
    <row r="2567" spans="1:26" x14ac:dyDescent="0.3">
      <c r="A2567" t="s">
        <v>2230</v>
      </c>
      <c r="B2567">
        <v>27</v>
      </c>
      <c r="C2567" t="s">
        <v>14</v>
      </c>
      <c r="D2567" t="s">
        <v>22</v>
      </c>
      <c r="E2567">
        <v>71.680000000000007</v>
      </c>
      <c r="F2567">
        <v>9</v>
      </c>
      <c r="G2567">
        <v>315</v>
      </c>
      <c r="H2567">
        <v>1</v>
      </c>
      <c r="I2567" t="s">
        <v>29</v>
      </c>
      <c r="J2567">
        <v>30</v>
      </c>
      <c r="K2567" s="1">
        <v>44339</v>
      </c>
      <c r="L2567">
        <v>66</v>
      </c>
      <c r="M2567">
        <v>0.27</v>
      </c>
      <c r="N2567">
        <f>IF(E2567="",Data_Validation!$B$1,E2567)</f>
        <v>71.680000000000007</v>
      </c>
      <c r="O2567">
        <f>IF(J2567="",Data_Validation!$B$2,J2567)</f>
        <v>30</v>
      </c>
      <c r="P2567">
        <f t="shared" si="360"/>
        <v>1</v>
      </c>
      <c r="Q2567" s="2">
        <f>CustomerData[[#This Row],[avg_order_value_clean]]*CustomerData[[#This Row],[total_orders]]</f>
        <v>645.12000000000012</v>
      </c>
      <c r="R2567" s="2" t="str">
        <f t="shared" si="368"/>
        <v>Inactive</v>
      </c>
      <c r="S2567" s="2" t="str">
        <f t="shared" si="361"/>
        <v>Medium Risk</v>
      </c>
      <c r="T2567" s="2" t="str">
        <f t="shared" si="362"/>
        <v>25-34</v>
      </c>
      <c r="U2567" s="1">
        <f t="shared" ca="1" si="363"/>
        <v>1922</v>
      </c>
      <c r="V2567" s="2" t="str">
        <f t="shared" si="364"/>
        <v>Medium Loyalty</v>
      </c>
      <c r="W2567" s="2" t="str">
        <f t="shared" si="365"/>
        <v>Fraudulent</v>
      </c>
      <c r="X2567" s="2" t="str">
        <f>IF(Q2567&lt;Data_Validation!$B$8,"Low Value",IF(Q2567&lt;Data_Validation!$B$9,"Medium Value","High Value"))</f>
        <v>Low Value</v>
      </c>
      <c r="Y2567" s="2" t="str">
        <f t="shared" si="366"/>
        <v>Stable</v>
      </c>
      <c r="Z2567" s="2" t="str">
        <f t="shared" si="367"/>
        <v>Check Data</v>
      </c>
    </row>
    <row r="2568" spans="1:26" x14ac:dyDescent="0.3">
      <c r="A2568" t="s">
        <v>2231</v>
      </c>
      <c r="B2568">
        <v>34</v>
      </c>
      <c r="C2568" t="s">
        <v>14</v>
      </c>
      <c r="D2568" t="s">
        <v>28</v>
      </c>
      <c r="E2568">
        <v>121.34</v>
      </c>
      <c r="F2568">
        <v>11</v>
      </c>
      <c r="G2568">
        <v>119</v>
      </c>
      <c r="H2568">
        <v>0</v>
      </c>
      <c r="I2568" t="s">
        <v>40</v>
      </c>
      <c r="J2568">
        <v>39.700000000000003</v>
      </c>
      <c r="K2568" s="1">
        <v>44270</v>
      </c>
      <c r="L2568">
        <v>57</v>
      </c>
      <c r="M2568">
        <v>0.28000000000000003</v>
      </c>
      <c r="N2568">
        <f>IF(E2568="",Data_Validation!$B$1,E2568)</f>
        <v>121.34</v>
      </c>
      <c r="O2568">
        <f>IF(J2568="",Data_Validation!$B$2,J2568)</f>
        <v>39.700000000000003</v>
      </c>
      <c r="P2568">
        <f t="shared" si="360"/>
        <v>2</v>
      </c>
      <c r="Q2568" s="2">
        <f>CustomerData[[#This Row],[avg_order_value_clean]]*CustomerData[[#This Row],[total_orders]]</f>
        <v>1334.74</v>
      </c>
      <c r="R2568" s="2" t="str">
        <f t="shared" si="368"/>
        <v>Inactive</v>
      </c>
      <c r="S2568" s="2" t="str">
        <f t="shared" si="361"/>
        <v>Medium Risk</v>
      </c>
      <c r="T2568" s="2" t="str">
        <f t="shared" si="362"/>
        <v>25-34</v>
      </c>
      <c r="U2568" s="1">
        <f t="shared" ca="1" si="363"/>
        <v>1991</v>
      </c>
      <c r="V2568" s="2" t="str">
        <f t="shared" si="364"/>
        <v>Medium Loyalty</v>
      </c>
      <c r="W2568" s="2" t="str">
        <f t="shared" si="365"/>
        <v>Legitimate</v>
      </c>
      <c r="X2568" s="2" t="str">
        <f>IF(Q2568&lt;Data_Validation!$B$8,"Low Value",IF(Q2568&lt;Data_Validation!$B$9,"Medium Value","High Value"))</f>
        <v>Low Value</v>
      </c>
      <c r="Y2568" s="2" t="str">
        <f t="shared" si="366"/>
        <v>Stable</v>
      </c>
      <c r="Z2568" s="2" t="str">
        <f t="shared" si="367"/>
        <v>Check Data</v>
      </c>
    </row>
    <row r="2569" spans="1:26" x14ac:dyDescent="0.3">
      <c r="A2569" t="s">
        <v>2232</v>
      </c>
      <c r="B2569">
        <v>72</v>
      </c>
      <c r="C2569" t="s">
        <v>21</v>
      </c>
      <c r="D2569" t="s">
        <v>35</v>
      </c>
      <c r="E2569">
        <v>24.58</v>
      </c>
      <c r="F2569">
        <v>13</v>
      </c>
      <c r="G2569">
        <v>244</v>
      </c>
      <c r="H2569">
        <v>0</v>
      </c>
      <c r="I2569" t="s">
        <v>23</v>
      </c>
      <c r="J2569">
        <v>46.5</v>
      </c>
      <c r="K2569" s="1">
        <v>45221</v>
      </c>
      <c r="L2569">
        <v>80</v>
      </c>
      <c r="M2569">
        <v>0.28999999999999998</v>
      </c>
      <c r="N2569">
        <f>IF(E2569="",Data_Validation!$B$1,E2569)</f>
        <v>24.58</v>
      </c>
      <c r="O2569">
        <f>IF(J2569="",Data_Validation!$B$2,J2569)</f>
        <v>46.5</v>
      </c>
      <c r="P2569">
        <f t="shared" si="360"/>
        <v>1</v>
      </c>
      <c r="Q2569" s="2">
        <f>CustomerData[[#This Row],[avg_order_value_clean]]*CustomerData[[#This Row],[total_orders]]</f>
        <v>319.53999999999996</v>
      </c>
      <c r="R2569" s="2" t="str">
        <f t="shared" si="368"/>
        <v>Inactive</v>
      </c>
      <c r="S2569" s="2" t="str">
        <f t="shared" si="361"/>
        <v>Medium Risk</v>
      </c>
      <c r="T2569" s="2" t="str">
        <f t="shared" si="362"/>
        <v>55+</v>
      </c>
      <c r="U2569" s="1">
        <f t="shared" ca="1" si="363"/>
        <v>1040</v>
      </c>
      <c r="V2569" s="2" t="str">
        <f t="shared" si="364"/>
        <v>High Loyalty</v>
      </c>
      <c r="W2569" s="2" t="str">
        <f t="shared" si="365"/>
        <v>Legitimate</v>
      </c>
      <c r="X2569" s="2" t="str">
        <f>IF(Q2569&lt;Data_Validation!$B$8,"Low Value",IF(Q2569&lt;Data_Validation!$B$9,"Medium Value","High Value"))</f>
        <v>Low Value</v>
      </c>
      <c r="Y2569" s="2" t="str">
        <f t="shared" si="366"/>
        <v>Stable</v>
      </c>
      <c r="Z2569" s="2" t="str">
        <f t="shared" si="367"/>
        <v>Check Data</v>
      </c>
    </row>
    <row r="2570" spans="1:26" x14ac:dyDescent="0.3">
      <c r="A2570" t="s">
        <v>1780</v>
      </c>
      <c r="B2570">
        <v>79</v>
      </c>
      <c r="C2570" t="s">
        <v>21</v>
      </c>
      <c r="D2570" t="s">
        <v>28</v>
      </c>
      <c r="E2570">
        <v>134.43</v>
      </c>
      <c r="F2570">
        <v>7</v>
      </c>
      <c r="G2570">
        <v>286</v>
      </c>
      <c r="H2570">
        <v>0</v>
      </c>
      <c r="I2570" t="s">
        <v>40</v>
      </c>
      <c r="J2570">
        <v>89.7</v>
      </c>
      <c r="K2570" s="1">
        <v>44187</v>
      </c>
      <c r="L2570">
        <v>22</v>
      </c>
      <c r="M2570">
        <v>0.53</v>
      </c>
      <c r="N2570">
        <f>IF(E2570="",Data_Validation!$B$1,E2570)</f>
        <v>134.43</v>
      </c>
      <c r="O2570">
        <f>IF(J2570="",Data_Validation!$B$2,J2570)</f>
        <v>89.7</v>
      </c>
      <c r="P2570">
        <f t="shared" si="360"/>
        <v>3</v>
      </c>
      <c r="Q2570" s="2">
        <f>CustomerData[[#This Row],[avg_order_value_clean]]*CustomerData[[#This Row],[total_orders]]</f>
        <v>941.01</v>
      </c>
      <c r="R2570" s="2" t="str">
        <f t="shared" si="368"/>
        <v>Inactive</v>
      </c>
      <c r="S2570" s="2" t="str">
        <f t="shared" si="361"/>
        <v>High Risk</v>
      </c>
      <c r="T2570" s="2" t="str">
        <f t="shared" si="362"/>
        <v>55+</v>
      </c>
      <c r="U2570" s="1">
        <f t="shared" ca="1" si="363"/>
        <v>2074</v>
      </c>
      <c r="V2570" s="2" t="str">
        <f t="shared" si="364"/>
        <v>Low Loyalty</v>
      </c>
      <c r="W2570" s="2" t="str">
        <f t="shared" si="365"/>
        <v>Legitimate</v>
      </c>
      <c r="X2570" s="2" t="str">
        <f>IF(Q2570&lt;Data_Validation!$B$8,"Low Value",IF(Q2570&lt;Data_Validation!$B$9,"Medium Value","High Value"))</f>
        <v>Low Value</v>
      </c>
      <c r="Y2570" s="2" t="str">
        <f t="shared" si="366"/>
        <v>At Risk - Develop</v>
      </c>
      <c r="Z2570" s="2" t="str">
        <f t="shared" si="367"/>
        <v>Check Data</v>
      </c>
    </row>
    <row r="2571" spans="1:26" x14ac:dyDescent="0.3">
      <c r="A2571" t="s">
        <v>2233</v>
      </c>
      <c r="B2571">
        <v>46</v>
      </c>
      <c r="C2571" t="s">
        <v>21</v>
      </c>
      <c r="D2571" t="s">
        <v>52</v>
      </c>
      <c r="E2571">
        <v>127.3</v>
      </c>
      <c r="F2571">
        <v>5</v>
      </c>
      <c r="G2571">
        <v>47</v>
      </c>
      <c r="H2571">
        <v>0</v>
      </c>
      <c r="I2571" t="s">
        <v>23</v>
      </c>
      <c r="J2571">
        <v>88.8</v>
      </c>
      <c r="K2571" s="1">
        <v>44397</v>
      </c>
      <c r="L2571">
        <v>11</v>
      </c>
      <c r="M2571">
        <v>0.08</v>
      </c>
      <c r="N2571">
        <f>IF(E2571="",Data_Validation!$B$1,E2571)</f>
        <v>127.3</v>
      </c>
      <c r="O2571">
        <f>IF(J2571="",Data_Validation!$B$2,J2571)</f>
        <v>88.8</v>
      </c>
      <c r="P2571">
        <f t="shared" si="360"/>
        <v>2</v>
      </c>
      <c r="Q2571" s="2">
        <f>CustomerData[[#This Row],[avg_order_value_clean]]*CustomerData[[#This Row],[total_orders]]</f>
        <v>636.5</v>
      </c>
      <c r="R2571" s="2" t="str">
        <f t="shared" si="368"/>
        <v>At Risk</v>
      </c>
      <c r="S2571" s="2" t="str">
        <f t="shared" si="361"/>
        <v>Low Risk</v>
      </c>
      <c r="T2571" s="2" t="str">
        <f t="shared" si="362"/>
        <v>45-54</v>
      </c>
      <c r="U2571" s="1">
        <f t="shared" ca="1" si="363"/>
        <v>1864</v>
      </c>
      <c r="V2571" s="2" t="str">
        <f t="shared" si="364"/>
        <v>Low Loyalty</v>
      </c>
      <c r="W2571" s="2" t="str">
        <f t="shared" si="365"/>
        <v>Legitimate</v>
      </c>
      <c r="X2571" s="2" t="str">
        <f>IF(Q2571&lt;Data_Validation!$B$8,"Low Value",IF(Q2571&lt;Data_Validation!$B$9,"Medium Value","High Value"))</f>
        <v>Low Value</v>
      </c>
      <c r="Y2571" s="2" t="str">
        <f t="shared" si="366"/>
        <v>Stable</v>
      </c>
      <c r="Z2571" s="2" t="str">
        <f t="shared" si="367"/>
        <v>Check Data</v>
      </c>
    </row>
    <row r="2572" spans="1:26" x14ac:dyDescent="0.3">
      <c r="A2572" t="s">
        <v>2234</v>
      </c>
      <c r="B2572">
        <v>75</v>
      </c>
      <c r="C2572" t="s">
        <v>14</v>
      </c>
      <c r="D2572" t="s">
        <v>52</v>
      </c>
      <c r="E2572">
        <v>135.61000000000001</v>
      </c>
      <c r="F2572">
        <v>7</v>
      </c>
      <c r="G2572">
        <v>287</v>
      </c>
      <c r="H2572">
        <v>0</v>
      </c>
      <c r="I2572" t="s">
        <v>23</v>
      </c>
      <c r="J2572">
        <v>65.8</v>
      </c>
      <c r="K2572" s="1">
        <v>45290</v>
      </c>
      <c r="L2572">
        <v>36</v>
      </c>
      <c r="M2572">
        <v>0.14000000000000001</v>
      </c>
      <c r="N2572">
        <f>IF(E2572="",Data_Validation!$B$1,E2572)</f>
        <v>135.61000000000001</v>
      </c>
      <c r="O2572">
        <f>IF(J2572="",Data_Validation!$B$2,J2572)</f>
        <v>65.8</v>
      </c>
      <c r="P2572">
        <f t="shared" si="360"/>
        <v>1</v>
      </c>
      <c r="Q2572" s="2">
        <f>CustomerData[[#This Row],[avg_order_value_clean]]*CustomerData[[#This Row],[total_orders]]</f>
        <v>949.2700000000001</v>
      </c>
      <c r="R2572" s="2" t="str">
        <f t="shared" si="368"/>
        <v>Inactive</v>
      </c>
      <c r="S2572" s="2" t="str">
        <f t="shared" si="361"/>
        <v>Low Risk</v>
      </c>
      <c r="T2572" s="2" t="str">
        <f t="shared" si="362"/>
        <v>55+</v>
      </c>
      <c r="U2572" s="1">
        <f t="shared" ca="1" si="363"/>
        <v>971</v>
      </c>
      <c r="V2572" s="2" t="str">
        <f t="shared" si="364"/>
        <v>Low Loyalty</v>
      </c>
      <c r="W2572" s="2" t="str">
        <f t="shared" si="365"/>
        <v>Legitimate</v>
      </c>
      <c r="X2572" s="2" t="str">
        <f>IF(Q2572&lt;Data_Validation!$B$8,"Low Value",IF(Q2572&lt;Data_Validation!$B$9,"Medium Value","High Value"))</f>
        <v>Low Value</v>
      </c>
      <c r="Y2572" s="2" t="str">
        <f t="shared" si="366"/>
        <v>Stable</v>
      </c>
      <c r="Z2572" s="2" t="str">
        <f t="shared" si="367"/>
        <v>Check Data</v>
      </c>
    </row>
    <row r="2573" spans="1:26" x14ac:dyDescent="0.3">
      <c r="A2573" t="s">
        <v>2235</v>
      </c>
      <c r="B2573">
        <v>23</v>
      </c>
      <c r="C2573" t="s">
        <v>14</v>
      </c>
      <c r="D2573" t="s">
        <v>22</v>
      </c>
      <c r="E2573">
        <v>93.34</v>
      </c>
      <c r="F2573">
        <v>14</v>
      </c>
      <c r="G2573">
        <v>312</v>
      </c>
      <c r="H2573">
        <v>0</v>
      </c>
      <c r="I2573" t="s">
        <v>40</v>
      </c>
      <c r="J2573">
        <v>23.2</v>
      </c>
      <c r="K2573" s="1">
        <v>44524</v>
      </c>
      <c r="L2573">
        <v>53</v>
      </c>
      <c r="M2573">
        <v>0.28000000000000003</v>
      </c>
      <c r="N2573">
        <f>IF(E2573="",Data_Validation!$B$1,E2573)</f>
        <v>93.34</v>
      </c>
      <c r="O2573">
        <f>IF(J2573="",Data_Validation!$B$2,J2573)</f>
        <v>23.2</v>
      </c>
      <c r="P2573">
        <f t="shared" si="360"/>
        <v>1</v>
      </c>
      <c r="Q2573" s="2">
        <f>CustomerData[[#This Row],[avg_order_value_clean]]*CustomerData[[#This Row],[total_orders]]</f>
        <v>1306.76</v>
      </c>
      <c r="R2573" s="2" t="str">
        <f t="shared" si="368"/>
        <v>Inactive</v>
      </c>
      <c r="S2573" s="2" t="str">
        <f t="shared" si="361"/>
        <v>Medium Risk</v>
      </c>
      <c r="T2573" s="2" t="str">
        <f t="shared" si="362"/>
        <v>Under 25</v>
      </c>
      <c r="U2573" s="1">
        <f t="shared" ca="1" si="363"/>
        <v>1737</v>
      </c>
      <c r="V2573" s="2" t="str">
        <f t="shared" si="364"/>
        <v>Medium Loyalty</v>
      </c>
      <c r="W2573" s="2" t="str">
        <f t="shared" si="365"/>
        <v>Legitimate</v>
      </c>
      <c r="X2573" s="2" t="str">
        <f>IF(Q2573&lt;Data_Validation!$B$8,"Low Value",IF(Q2573&lt;Data_Validation!$B$9,"Medium Value","High Value"))</f>
        <v>Low Value</v>
      </c>
      <c r="Y2573" s="2" t="str">
        <f t="shared" si="366"/>
        <v>Stable</v>
      </c>
      <c r="Z2573" s="2" t="str">
        <f t="shared" si="367"/>
        <v>Check Data</v>
      </c>
    </row>
    <row r="2574" spans="1:26" x14ac:dyDescent="0.3">
      <c r="A2574" t="s">
        <v>60</v>
      </c>
      <c r="B2574">
        <v>31</v>
      </c>
      <c r="C2574" t="s">
        <v>14</v>
      </c>
      <c r="D2574" t="s">
        <v>15</v>
      </c>
      <c r="E2574">
        <v>85.03</v>
      </c>
      <c r="F2574">
        <v>14</v>
      </c>
      <c r="G2574">
        <v>254</v>
      </c>
      <c r="H2574">
        <v>0</v>
      </c>
      <c r="I2574" t="s">
        <v>29</v>
      </c>
      <c r="J2574">
        <v>24</v>
      </c>
      <c r="K2574" s="1">
        <v>45192</v>
      </c>
      <c r="L2574">
        <v>76</v>
      </c>
      <c r="M2574">
        <v>0.38</v>
      </c>
      <c r="N2574">
        <f>IF(E2574="",Data_Validation!$B$1,E2574)</f>
        <v>85.03</v>
      </c>
      <c r="O2574">
        <f>IF(J2574="",Data_Validation!$B$2,J2574)</f>
        <v>24</v>
      </c>
      <c r="P2574">
        <f t="shared" si="360"/>
        <v>3</v>
      </c>
      <c r="Q2574" s="2">
        <f>CustomerData[[#This Row],[avg_order_value_clean]]*CustomerData[[#This Row],[total_orders]]</f>
        <v>1190.42</v>
      </c>
      <c r="R2574" s="2" t="str">
        <f t="shared" si="368"/>
        <v>Inactive</v>
      </c>
      <c r="S2574" s="2" t="str">
        <f t="shared" si="361"/>
        <v>Medium Risk</v>
      </c>
      <c r="T2574" s="2" t="str">
        <f t="shared" si="362"/>
        <v>25-34</v>
      </c>
      <c r="U2574" s="1">
        <f t="shared" ca="1" si="363"/>
        <v>1069</v>
      </c>
      <c r="V2574" s="2" t="str">
        <f t="shared" si="364"/>
        <v>High Loyalty</v>
      </c>
      <c r="W2574" s="2" t="str">
        <f t="shared" si="365"/>
        <v>Legitimate</v>
      </c>
      <c r="X2574" s="2" t="str">
        <f>IF(Q2574&lt;Data_Validation!$B$8,"Low Value",IF(Q2574&lt;Data_Validation!$B$9,"Medium Value","High Value"))</f>
        <v>Low Value</v>
      </c>
      <c r="Y2574" s="2" t="str">
        <f t="shared" si="366"/>
        <v>Stable</v>
      </c>
      <c r="Z2574" s="2" t="str">
        <f t="shared" si="367"/>
        <v>Check Data</v>
      </c>
    </row>
    <row r="2575" spans="1:26" x14ac:dyDescent="0.3">
      <c r="A2575" t="s">
        <v>1892</v>
      </c>
      <c r="B2575">
        <v>39</v>
      </c>
      <c r="C2575" t="s">
        <v>14</v>
      </c>
      <c r="D2575" t="s">
        <v>35</v>
      </c>
      <c r="E2575">
        <v>90.29</v>
      </c>
      <c r="F2575">
        <v>15</v>
      </c>
      <c r="G2575">
        <v>350</v>
      </c>
      <c r="H2575">
        <v>0</v>
      </c>
      <c r="I2575" t="s">
        <v>16</v>
      </c>
      <c r="J2575">
        <v>63.2</v>
      </c>
      <c r="K2575" s="1">
        <v>45190</v>
      </c>
      <c r="L2575">
        <v>40</v>
      </c>
      <c r="M2575">
        <v>0.55000000000000004</v>
      </c>
      <c r="N2575">
        <f>IF(E2575="",Data_Validation!$B$1,E2575)</f>
        <v>90.29</v>
      </c>
      <c r="O2575">
        <f>IF(J2575="",Data_Validation!$B$2,J2575)</f>
        <v>63.2</v>
      </c>
      <c r="P2575">
        <f t="shared" si="360"/>
        <v>3</v>
      </c>
      <c r="Q2575" s="2">
        <f>CustomerData[[#This Row],[avg_order_value_clean]]*CustomerData[[#This Row],[total_orders]]</f>
        <v>1354.3500000000001</v>
      </c>
      <c r="R2575" s="2" t="str">
        <f t="shared" si="368"/>
        <v>Inactive</v>
      </c>
      <c r="S2575" s="2" t="str">
        <f t="shared" si="361"/>
        <v>High Risk</v>
      </c>
      <c r="T2575" s="2" t="str">
        <f t="shared" si="362"/>
        <v>35-44</v>
      </c>
      <c r="U2575" s="1">
        <f t="shared" ca="1" si="363"/>
        <v>1071</v>
      </c>
      <c r="V2575" s="2" t="str">
        <f t="shared" si="364"/>
        <v>Medium Loyalty</v>
      </c>
      <c r="W2575" s="2" t="str">
        <f t="shared" si="365"/>
        <v>Legitimate</v>
      </c>
      <c r="X2575" s="2" t="str">
        <f>IF(Q2575&lt;Data_Validation!$B$8,"Low Value",IF(Q2575&lt;Data_Validation!$B$9,"Medium Value","High Value"))</f>
        <v>Low Value</v>
      </c>
      <c r="Y2575" s="2" t="str">
        <f t="shared" si="366"/>
        <v>At Risk - Develop</v>
      </c>
      <c r="Z2575" s="2" t="str">
        <f t="shared" si="367"/>
        <v>Check Data</v>
      </c>
    </row>
    <row r="2576" spans="1:26" x14ac:dyDescent="0.3">
      <c r="A2576" t="s">
        <v>2236</v>
      </c>
      <c r="B2576">
        <v>71</v>
      </c>
      <c r="C2576" t="s">
        <v>14</v>
      </c>
      <c r="D2576" t="s">
        <v>44</v>
      </c>
      <c r="E2576">
        <v>91.04</v>
      </c>
      <c r="F2576">
        <v>11</v>
      </c>
      <c r="G2576">
        <v>154</v>
      </c>
      <c r="H2576">
        <v>0</v>
      </c>
      <c r="I2576" t="s">
        <v>23</v>
      </c>
      <c r="J2576">
        <v>50.3</v>
      </c>
      <c r="K2576" s="1">
        <v>45734</v>
      </c>
      <c r="L2576">
        <v>35</v>
      </c>
      <c r="M2576">
        <v>0.55000000000000004</v>
      </c>
      <c r="N2576">
        <f>IF(E2576="",Data_Validation!$B$1,E2576)</f>
        <v>91.04</v>
      </c>
      <c r="O2576">
        <f>IF(J2576="",Data_Validation!$B$2,J2576)</f>
        <v>50.3</v>
      </c>
      <c r="P2576">
        <f t="shared" si="360"/>
        <v>1</v>
      </c>
      <c r="Q2576" s="2">
        <f>CustomerData[[#This Row],[avg_order_value_clean]]*CustomerData[[#This Row],[total_orders]]</f>
        <v>1001.44</v>
      </c>
      <c r="R2576" s="2" t="str">
        <f t="shared" si="368"/>
        <v>Inactive</v>
      </c>
      <c r="S2576" s="2" t="str">
        <f t="shared" si="361"/>
        <v>High Risk</v>
      </c>
      <c r="T2576" s="2" t="str">
        <f t="shared" si="362"/>
        <v>55+</v>
      </c>
      <c r="U2576" s="1">
        <f t="shared" ca="1" si="363"/>
        <v>527</v>
      </c>
      <c r="V2576" s="2" t="str">
        <f t="shared" si="364"/>
        <v>Low Loyalty</v>
      </c>
      <c r="W2576" s="2" t="str">
        <f t="shared" si="365"/>
        <v>Legitimate</v>
      </c>
      <c r="X2576" s="2" t="str">
        <f>IF(Q2576&lt;Data_Validation!$B$8,"Low Value",IF(Q2576&lt;Data_Validation!$B$9,"Medium Value","High Value"))</f>
        <v>Low Value</v>
      </c>
      <c r="Y2576" s="2" t="str">
        <f t="shared" si="366"/>
        <v>At Risk - Develop</v>
      </c>
      <c r="Z2576" s="2" t="str">
        <f t="shared" si="367"/>
        <v>Check Data</v>
      </c>
    </row>
    <row r="2577" spans="1:26" x14ac:dyDescent="0.3">
      <c r="A2577" t="s">
        <v>644</v>
      </c>
      <c r="B2577">
        <v>23</v>
      </c>
      <c r="C2577" t="s">
        <v>21</v>
      </c>
      <c r="D2577" t="s">
        <v>28</v>
      </c>
      <c r="E2577">
        <v>223.15</v>
      </c>
      <c r="F2577">
        <v>9</v>
      </c>
      <c r="G2577">
        <v>337</v>
      </c>
      <c r="H2577">
        <v>0</v>
      </c>
      <c r="I2577" t="s">
        <v>29</v>
      </c>
      <c r="J2577">
        <v>25.9</v>
      </c>
      <c r="K2577" s="1">
        <v>44291</v>
      </c>
      <c r="L2577">
        <v>43</v>
      </c>
      <c r="M2577">
        <v>0.35</v>
      </c>
      <c r="N2577">
        <f>IF(E2577="",Data_Validation!$B$1,E2577)</f>
        <v>223.15</v>
      </c>
      <c r="O2577">
        <f>IF(J2577="",Data_Validation!$B$2,J2577)</f>
        <v>25.9</v>
      </c>
      <c r="P2577">
        <f t="shared" si="360"/>
        <v>2</v>
      </c>
      <c r="Q2577" s="2">
        <f>CustomerData[[#This Row],[avg_order_value_clean]]*CustomerData[[#This Row],[total_orders]]</f>
        <v>2008.3500000000001</v>
      </c>
      <c r="R2577" s="2" t="str">
        <f t="shared" si="368"/>
        <v>Inactive</v>
      </c>
      <c r="S2577" s="2" t="str">
        <f t="shared" si="361"/>
        <v>Medium Risk</v>
      </c>
      <c r="T2577" s="2" t="str">
        <f t="shared" si="362"/>
        <v>Under 25</v>
      </c>
      <c r="U2577" s="1">
        <f t="shared" ca="1" si="363"/>
        <v>1970</v>
      </c>
      <c r="V2577" s="2" t="str">
        <f t="shared" si="364"/>
        <v>Medium Loyalty</v>
      </c>
      <c r="W2577" s="2" t="str">
        <f t="shared" si="365"/>
        <v>Legitimate</v>
      </c>
      <c r="X2577" s="2" t="str">
        <f>IF(Q2577&lt;Data_Validation!$B$8,"Low Value",IF(Q2577&lt;Data_Validation!$B$9,"Medium Value","High Value"))</f>
        <v>High Value</v>
      </c>
      <c r="Y2577" s="2" t="str">
        <f t="shared" si="366"/>
        <v>High Value - Maintain</v>
      </c>
      <c r="Z2577" s="2" t="str">
        <f t="shared" si="367"/>
        <v>Check Data</v>
      </c>
    </row>
    <row r="2578" spans="1:26" x14ac:dyDescent="0.3">
      <c r="A2578" t="s">
        <v>1303</v>
      </c>
      <c r="B2578">
        <v>43</v>
      </c>
      <c r="C2578" t="s">
        <v>25</v>
      </c>
      <c r="D2578" t="s">
        <v>28</v>
      </c>
      <c r="E2578">
        <v>172.16</v>
      </c>
      <c r="F2578">
        <v>11</v>
      </c>
      <c r="G2578">
        <v>260</v>
      </c>
      <c r="H2578">
        <v>0</v>
      </c>
      <c r="I2578" t="s">
        <v>16</v>
      </c>
      <c r="J2578">
        <v>16.8</v>
      </c>
      <c r="K2578" s="1">
        <v>44270</v>
      </c>
      <c r="L2578">
        <v>45</v>
      </c>
      <c r="M2578">
        <v>7.0000000000000007E-2</v>
      </c>
      <c r="N2578">
        <f>IF(E2578="",Data_Validation!$B$1,E2578)</f>
        <v>172.16</v>
      </c>
      <c r="O2578">
        <f>IF(J2578="",Data_Validation!$B$2,J2578)</f>
        <v>16.8</v>
      </c>
      <c r="P2578">
        <f t="shared" si="360"/>
        <v>4</v>
      </c>
      <c r="Q2578" s="2">
        <f>CustomerData[[#This Row],[avg_order_value_clean]]*CustomerData[[#This Row],[total_orders]]</f>
        <v>1893.76</v>
      </c>
      <c r="R2578" s="2" t="str">
        <f t="shared" si="368"/>
        <v>Inactive</v>
      </c>
      <c r="S2578" s="2" t="str">
        <f t="shared" si="361"/>
        <v>Low Risk</v>
      </c>
      <c r="T2578" s="2" t="str">
        <f t="shared" si="362"/>
        <v>35-44</v>
      </c>
      <c r="U2578" s="1">
        <f t="shared" ca="1" si="363"/>
        <v>1991</v>
      </c>
      <c r="V2578" s="2" t="str">
        <f t="shared" si="364"/>
        <v>Medium Loyalty</v>
      </c>
      <c r="W2578" s="2" t="str">
        <f t="shared" si="365"/>
        <v>Legitimate</v>
      </c>
      <c r="X2578" s="2" t="str">
        <f>IF(Q2578&lt;Data_Validation!$B$8,"Low Value",IF(Q2578&lt;Data_Validation!$B$9,"Medium Value","High Value"))</f>
        <v>High Value</v>
      </c>
      <c r="Y2578" s="2" t="str">
        <f t="shared" si="366"/>
        <v>High Value - Maintain</v>
      </c>
      <c r="Z2578" s="2" t="str">
        <f t="shared" si="367"/>
        <v>Check Data</v>
      </c>
    </row>
    <row r="2579" spans="1:26" x14ac:dyDescent="0.3">
      <c r="A2579" t="s">
        <v>2237</v>
      </c>
      <c r="B2579">
        <v>56</v>
      </c>
      <c r="C2579" t="s">
        <v>14</v>
      </c>
      <c r="D2579" t="s">
        <v>52</v>
      </c>
      <c r="E2579">
        <v>51.92</v>
      </c>
      <c r="F2579">
        <v>14</v>
      </c>
      <c r="G2579">
        <v>16</v>
      </c>
      <c r="H2579">
        <v>0</v>
      </c>
      <c r="I2579" t="s">
        <v>40</v>
      </c>
      <c r="J2579">
        <v>72.3</v>
      </c>
      <c r="K2579" s="1">
        <v>44488</v>
      </c>
      <c r="L2579">
        <v>41</v>
      </c>
      <c r="M2579">
        <v>0.45</v>
      </c>
      <c r="N2579">
        <f>IF(E2579="",Data_Validation!$B$1,E2579)</f>
        <v>51.92</v>
      </c>
      <c r="O2579">
        <f>IF(J2579="",Data_Validation!$B$2,J2579)</f>
        <v>72.3</v>
      </c>
      <c r="P2579">
        <f t="shared" si="360"/>
        <v>1</v>
      </c>
      <c r="Q2579" s="2">
        <f>CustomerData[[#This Row],[avg_order_value_clean]]*CustomerData[[#This Row],[total_orders]]</f>
        <v>726.88</v>
      </c>
      <c r="R2579" s="2" t="str">
        <f t="shared" si="368"/>
        <v>Active</v>
      </c>
      <c r="S2579" s="2" t="str">
        <f t="shared" si="361"/>
        <v>Medium Risk</v>
      </c>
      <c r="T2579" s="2" t="str">
        <f t="shared" si="362"/>
        <v>55+</v>
      </c>
      <c r="U2579" s="1">
        <f t="shared" ca="1" si="363"/>
        <v>1773</v>
      </c>
      <c r="V2579" s="2" t="str">
        <f t="shared" si="364"/>
        <v>Medium Loyalty</v>
      </c>
      <c r="W2579" s="2" t="str">
        <f t="shared" si="365"/>
        <v>Legitimate</v>
      </c>
      <c r="X2579" s="2" t="str">
        <f>IF(Q2579&lt;Data_Validation!$B$8,"Low Value",IF(Q2579&lt;Data_Validation!$B$9,"Medium Value","High Value"))</f>
        <v>Low Value</v>
      </c>
      <c r="Y2579" s="2" t="str">
        <f t="shared" si="366"/>
        <v>Stable</v>
      </c>
      <c r="Z2579" s="2" t="str">
        <f t="shared" si="367"/>
        <v>Check Data</v>
      </c>
    </row>
    <row r="2580" spans="1:26" x14ac:dyDescent="0.3">
      <c r="A2580" t="s">
        <v>2238</v>
      </c>
      <c r="B2580">
        <v>29</v>
      </c>
      <c r="C2580" t="s">
        <v>21</v>
      </c>
      <c r="D2580" t="s">
        <v>50</v>
      </c>
      <c r="E2580">
        <v>26.27</v>
      </c>
      <c r="F2580">
        <v>8</v>
      </c>
      <c r="G2580">
        <v>202</v>
      </c>
      <c r="H2580">
        <v>0</v>
      </c>
      <c r="I2580" t="s">
        <v>23</v>
      </c>
      <c r="K2580" s="1">
        <v>45233</v>
      </c>
      <c r="L2580">
        <v>64</v>
      </c>
      <c r="M2580">
        <v>0.26</v>
      </c>
      <c r="N2580">
        <f>IF(E2580="",Data_Validation!$B$1,E2580)</f>
        <v>26.27</v>
      </c>
      <c r="O2580">
        <f>IF(J2580="",Data_Validation!$B$2,J2580)</f>
        <v>250</v>
      </c>
      <c r="P2580">
        <f t="shared" si="360"/>
        <v>1</v>
      </c>
      <c r="Q2580" s="2">
        <f>CustomerData[[#This Row],[avg_order_value_clean]]*CustomerData[[#This Row],[total_orders]]</f>
        <v>210.16</v>
      </c>
      <c r="R2580" s="2" t="str">
        <f t="shared" si="368"/>
        <v>Inactive</v>
      </c>
      <c r="S2580" s="2" t="str">
        <f t="shared" si="361"/>
        <v>Medium Risk</v>
      </c>
      <c r="T2580" s="2" t="str">
        <f t="shared" si="362"/>
        <v>25-34</v>
      </c>
      <c r="U2580" s="1">
        <f t="shared" ca="1" si="363"/>
        <v>1028</v>
      </c>
      <c r="V2580" s="2" t="str">
        <f t="shared" si="364"/>
        <v>Medium Loyalty</v>
      </c>
      <c r="W2580" s="2" t="str">
        <f t="shared" si="365"/>
        <v>Legitimate</v>
      </c>
      <c r="X2580" s="2" t="str">
        <f>IF(Q2580&lt;Data_Validation!$B$8,"Low Value",IF(Q2580&lt;Data_Validation!$B$9,"Medium Value","High Value"))</f>
        <v>Low Value</v>
      </c>
      <c r="Y2580" s="2" t="str">
        <f t="shared" si="366"/>
        <v>Stable</v>
      </c>
      <c r="Z2580" s="2" t="str">
        <f t="shared" si="367"/>
        <v>Check Data</v>
      </c>
    </row>
    <row r="2581" spans="1:26" x14ac:dyDescent="0.3">
      <c r="A2581" t="s">
        <v>695</v>
      </c>
      <c r="B2581">
        <v>52</v>
      </c>
      <c r="C2581" t="s">
        <v>21</v>
      </c>
      <c r="D2581" t="s">
        <v>22</v>
      </c>
      <c r="E2581">
        <v>60.05</v>
      </c>
      <c r="F2581">
        <v>11</v>
      </c>
      <c r="G2581">
        <v>165</v>
      </c>
      <c r="H2581">
        <v>0</v>
      </c>
      <c r="I2581" t="s">
        <v>16</v>
      </c>
      <c r="J2581">
        <v>26.1</v>
      </c>
      <c r="K2581" s="1">
        <v>44789</v>
      </c>
      <c r="L2581">
        <v>15</v>
      </c>
      <c r="M2581">
        <v>0.24</v>
      </c>
      <c r="N2581">
        <f>IF(E2581="",Data_Validation!$B$1,E2581)</f>
        <v>60.05</v>
      </c>
      <c r="O2581">
        <f>IF(J2581="",Data_Validation!$B$2,J2581)</f>
        <v>26.1</v>
      </c>
      <c r="P2581">
        <f t="shared" si="360"/>
        <v>2</v>
      </c>
      <c r="Q2581" s="2">
        <f>CustomerData[[#This Row],[avg_order_value_clean]]*CustomerData[[#This Row],[total_orders]]</f>
        <v>660.55</v>
      </c>
      <c r="R2581" s="2" t="str">
        <f t="shared" si="368"/>
        <v>Inactive</v>
      </c>
      <c r="S2581" s="2" t="str">
        <f t="shared" si="361"/>
        <v>Medium Risk</v>
      </c>
      <c r="T2581" s="2" t="str">
        <f t="shared" si="362"/>
        <v>45-54</v>
      </c>
      <c r="U2581" s="1">
        <f t="shared" ca="1" si="363"/>
        <v>1472</v>
      </c>
      <c r="V2581" s="2" t="str">
        <f t="shared" si="364"/>
        <v>Low Loyalty</v>
      </c>
      <c r="W2581" s="2" t="str">
        <f t="shared" si="365"/>
        <v>Legitimate</v>
      </c>
      <c r="X2581" s="2" t="str">
        <f>IF(Q2581&lt;Data_Validation!$B$8,"Low Value",IF(Q2581&lt;Data_Validation!$B$9,"Medium Value","High Value"))</f>
        <v>Low Value</v>
      </c>
      <c r="Y2581" s="2" t="str">
        <f t="shared" si="366"/>
        <v>Stable</v>
      </c>
      <c r="Z2581" s="2" t="str">
        <f t="shared" si="367"/>
        <v>Check Data</v>
      </c>
    </row>
    <row r="2582" spans="1:26" x14ac:dyDescent="0.3">
      <c r="A2582" t="s">
        <v>95</v>
      </c>
      <c r="B2582">
        <v>31</v>
      </c>
      <c r="C2582" t="s">
        <v>21</v>
      </c>
      <c r="D2582" t="s">
        <v>28</v>
      </c>
      <c r="E2582">
        <v>135.26</v>
      </c>
      <c r="F2582">
        <v>7</v>
      </c>
      <c r="G2582">
        <v>47</v>
      </c>
      <c r="H2582">
        <v>0</v>
      </c>
      <c r="I2582" t="s">
        <v>29</v>
      </c>
      <c r="J2582">
        <v>42.5</v>
      </c>
      <c r="K2582" s="1">
        <v>45597</v>
      </c>
      <c r="L2582">
        <v>44</v>
      </c>
      <c r="M2582">
        <v>0.32</v>
      </c>
      <c r="N2582">
        <f>IF(E2582="",Data_Validation!$B$1,E2582)</f>
        <v>135.26</v>
      </c>
      <c r="O2582">
        <f>IF(J2582="",Data_Validation!$B$2,J2582)</f>
        <v>42.5</v>
      </c>
      <c r="P2582">
        <f t="shared" si="360"/>
        <v>2</v>
      </c>
      <c r="Q2582" s="2">
        <f>CustomerData[[#This Row],[avg_order_value_clean]]*CustomerData[[#This Row],[total_orders]]</f>
        <v>946.81999999999994</v>
      </c>
      <c r="R2582" s="2" t="str">
        <f t="shared" si="368"/>
        <v>At Risk</v>
      </c>
      <c r="S2582" s="2" t="str">
        <f t="shared" si="361"/>
        <v>Medium Risk</v>
      </c>
      <c r="T2582" s="2" t="str">
        <f t="shared" si="362"/>
        <v>25-34</v>
      </c>
      <c r="U2582" s="1">
        <f t="shared" ca="1" si="363"/>
        <v>664</v>
      </c>
      <c r="V2582" s="2" t="str">
        <f t="shared" si="364"/>
        <v>Medium Loyalty</v>
      </c>
      <c r="W2582" s="2" t="str">
        <f t="shared" si="365"/>
        <v>Legitimate</v>
      </c>
      <c r="X2582" s="2" t="str">
        <f>IF(Q2582&lt;Data_Validation!$B$8,"Low Value",IF(Q2582&lt;Data_Validation!$B$9,"Medium Value","High Value"))</f>
        <v>Low Value</v>
      </c>
      <c r="Y2582" s="2" t="str">
        <f t="shared" si="366"/>
        <v>Stable</v>
      </c>
      <c r="Z2582" s="2" t="str">
        <f t="shared" si="367"/>
        <v>Check Data</v>
      </c>
    </row>
    <row r="2583" spans="1:26" x14ac:dyDescent="0.3">
      <c r="A2583" t="s">
        <v>2239</v>
      </c>
      <c r="B2583">
        <v>39</v>
      </c>
      <c r="C2583" t="s">
        <v>21</v>
      </c>
      <c r="D2583" t="s">
        <v>52</v>
      </c>
      <c r="E2583">
        <v>67.010000000000005</v>
      </c>
      <c r="F2583">
        <v>5</v>
      </c>
      <c r="G2583">
        <v>228</v>
      </c>
      <c r="H2583">
        <v>0</v>
      </c>
      <c r="I2583" t="s">
        <v>16</v>
      </c>
      <c r="J2583">
        <v>71.3</v>
      </c>
      <c r="K2583" s="1">
        <v>44851</v>
      </c>
      <c r="L2583">
        <v>42</v>
      </c>
      <c r="M2583">
        <v>0.35</v>
      </c>
      <c r="N2583">
        <f>IF(E2583="",Data_Validation!$B$1,E2583)</f>
        <v>67.010000000000005</v>
      </c>
      <c r="O2583">
        <f>IF(J2583="",Data_Validation!$B$2,J2583)</f>
        <v>71.3</v>
      </c>
      <c r="P2583">
        <f t="shared" si="360"/>
        <v>2</v>
      </c>
      <c r="Q2583" s="2">
        <f>CustomerData[[#This Row],[avg_order_value_clean]]*CustomerData[[#This Row],[total_orders]]</f>
        <v>335.05</v>
      </c>
      <c r="R2583" s="2" t="str">
        <f t="shared" si="368"/>
        <v>Inactive</v>
      </c>
      <c r="S2583" s="2" t="str">
        <f t="shared" si="361"/>
        <v>Medium Risk</v>
      </c>
      <c r="T2583" s="2" t="str">
        <f t="shared" si="362"/>
        <v>35-44</v>
      </c>
      <c r="U2583" s="1">
        <f t="shared" ca="1" si="363"/>
        <v>1410</v>
      </c>
      <c r="V2583" s="2" t="str">
        <f t="shared" si="364"/>
        <v>Medium Loyalty</v>
      </c>
      <c r="W2583" s="2" t="str">
        <f t="shared" si="365"/>
        <v>Legitimate</v>
      </c>
      <c r="X2583" s="2" t="str">
        <f>IF(Q2583&lt;Data_Validation!$B$8,"Low Value",IF(Q2583&lt;Data_Validation!$B$9,"Medium Value","High Value"))</f>
        <v>Low Value</v>
      </c>
      <c r="Y2583" s="2" t="str">
        <f t="shared" si="366"/>
        <v>Stable</v>
      </c>
      <c r="Z2583" s="2" t="str">
        <f t="shared" si="367"/>
        <v>Check Data</v>
      </c>
    </row>
    <row r="2584" spans="1:26" x14ac:dyDescent="0.3">
      <c r="A2584" t="s">
        <v>2240</v>
      </c>
      <c r="B2584">
        <v>68</v>
      </c>
      <c r="C2584" t="s">
        <v>14</v>
      </c>
      <c r="D2584" t="s">
        <v>52</v>
      </c>
      <c r="E2584">
        <v>37.409999999999997</v>
      </c>
      <c r="F2584">
        <v>11</v>
      </c>
      <c r="G2584">
        <v>212</v>
      </c>
      <c r="H2584">
        <v>0</v>
      </c>
      <c r="I2584" t="s">
        <v>40</v>
      </c>
      <c r="J2584">
        <v>46.9</v>
      </c>
      <c r="K2584" s="1">
        <v>44488</v>
      </c>
      <c r="L2584">
        <v>59</v>
      </c>
      <c r="M2584">
        <v>0.32</v>
      </c>
      <c r="N2584">
        <f>IF(E2584="",Data_Validation!$B$1,E2584)</f>
        <v>37.409999999999997</v>
      </c>
      <c r="O2584">
        <f>IF(J2584="",Data_Validation!$B$2,J2584)</f>
        <v>46.9</v>
      </c>
      <c r="P2584">
        <f t="shared" si="360"/>
        <v>2</v>
      </c>
      <c r="Q2584" s="2">
        <f>CustomerData[[#This Row],[avg_order_value_clean]]*CustomerData[[#This Row],[total_orders]]</f>
        <v>411.51</v>
      </c>
      <c r="R2584" s="2" t="str">
        <f t="shared" si="368"/>
        <v>Inactive</v>
      </c>
      <c r="S2584" s="2" t="str">
        <f t="shared" si="361"/>
        <v>Medium Risk</v>
      </c>
      <c r="T2584" s="2" t="str">
        <f t="shared" si="362"/>
        <v>55+</v>
      </c>
      <c r="U2584" s="1">
        <f t="shared" ca="1" si="363"/>
        <v>1773</v>
      </c>
      <c r="V2584" s="2" t="str">
        <f t="shared" si="364"/>
        <v>Medium Loyalty</v>
      </c>
      <c r="W2584" s="2" t="str">
        <f t="shared" si="365"/>
        <v>Legitimate</v>
      </c>
      <c r="X2584" s="2" t="str">
        <f>IF(Q2584&lt;Data_Validation!$B$8,"Low Value",IF(Q2584&lt;Data_Validation!$B$9,"Medium Value","High Value"))</f>
        <v>Low Value</v>
      </c>
      <c r="Y2584" s="2" t="str">
        <f t="shared" si="366"/>
        <v>Stable</v>
      </c>
      <c r="Z2584" s="2" t="str">
        <f t="shared" si="367"/>
        <v>Check Data</v>
      </c>
    </row>
    <row r="2585" spans="1:26" x14ac:dyDescent="0.3">
      <c r="A2585" t="s">
        <v>1207</v>
      </c>
      <c r="B2585">
        <v>40</v>
      </c>
      <c r="C2585" t="s">
        <v>14</v>
      </c>
      <c r="D2585" t="s">
        <v>18</v>
      </c>
      <c r="E2585">
        <v>142</v>
      </c>
      <c r="F2585">
        <v>11</v>
      </c>
      <c r="G2585">
        <v>215</v>
      </c>
      <c r="H2585">
        <v>0</v>
      </c>
      <c r="I2585" t="s">
        <v>16</v>
      </c>
      <c r="J2585">
        <v>96.1</v>
      </c>
      <c r="K2585" s="1">
        <v>45827</v>
      </c>
      <c r="L2585">
        <v>85</v>
      </c>
      <c r="M2585">
        <v>0.22</v>
      </c>
      <c r="N2585">
        <f>IF(E2585="",Data_Validation!$B$1,E2585)</f>
        <v>142</v>
      </c>
      <c r="O2585">
        <f>IF(J2585="",Data_Validation!$B$2,J2585)</f>
        <v>96.1</v>
      </c>
      <c r="P2585">
        <f t="shared" si="360"/>
        <v>3</v>
      </c>
      <c r="Q2585" s="2">
        <f>CustomerData[[#This Row],[avg_order_value_clean]]*CustomerData[[#This Row],[total_orders]]</f>
        <v>1562</v>
      </c>
      <c r="R2585" s="2" t="str">
        <f t="shared" si="368"/>
        <v>Inactive</v>
      </c>
      <c r="S2585" s="2" t="str">
        <f t="shared" si="361"/>
        <v>Medium Risk</v>
      </c>
      <c r="T2585" s="2" t="str">
        <f t="shared" si="362"/>
        <v>35-44</v>
      </c>
      <c r="U2585" s="1">
        <f t="shared" ca="1" si="363"/>
        <v>434</v>
      </c>
      <c r="V2585" s="2" t="str">
        <f t="shared" si="364"/>
        <v>High Loyalty</v>
      </c>
      <c r="W2585" s="2" t="str">
        <f t="shared" si="365"/>
        <v>Legitimate</v>
      </c>
      <c r="X2585" s="2" t="str">
        <f>IF(Q2585&lt;Data_Validation!$B$8,"Low Value",IF(Q2585&lt;Data_Validation!$B$9,"Medium Value","High Value"))</f>
        <v>High Value</v>
      </c>
      <c r="Y2585" s="2" t="str">
        <f t="shared" si="366"/>
        <v>High Value - Maintain</v>
      </c>
      <c r="Z2585" s="2" t="str">
        <f t="shared" si="367"/>
        <v>Check Data</v>
      </c>
    </row>
    <row r="2586" spans="1:26" x14ac:dyDescent="0.3">
      <c r="A2586" t="s">
        <v>2241</v>
      </c>
      <c r="B2586">
        <v>65</v>
      </c>
      <c r="C2586" t="s">
        <v>14</v>
      </c>
      <c r="D2586" t="s">
        <v>28</v>
      </c>
      <c r="E2586">
        <v>70.22</v>
      </c>
      <c r="F2586">
        <v>11</v>
      </c>
      <c r="G2586">
        <v>304</v>
      </c>
      <c r="H2586">
        <v>0</v>
      </c>
      <c r="I2586" t="s">
        <v>19</v>
      </c>
      <c r="J2586">
        <v>13</v>
      </c>
      <c r="K2586" s="1">
        <v>45030</v>
      </c>
      <c r="L2586">
        <v>4</v>
      </c>
      <c r="M2586">
        <v>0.13</v>
      </c>
      <c r="N2586">
        <f>IF(E2586="",Data_Validation!$B$1,E2586)</f>
        <v>70.22</v>
      </c>
      <c r="O2586">
        <f>IF(J2586="",Data_Validation!$B$2,J2586)</f>
        <v>13</v>
      </c>
      <c r="P2586">
        <f t="shared" si="360"/>
        <v>1</v>
      </c>
      <c r="Q2586" s="2">
        <f>CustomerData[[#This Row],[avg_order_value_clean]]*CustomerData[[#This Row],[total_orders]]</f>
        <v>772.42</v>
      </c>
      <c r="R2586" s="2" t="str">
        <f t="shared" si="368"/>
        <v>Inactive</v>
      </c>
      <c r="S2586" s="2" t="str">
        <f t="shared" si="361"/>
        <v>Low Risk</v>
      </c>
      <c r="T2586" s="2" t="str">
        <f t="shared" si="362"/>
        <v>55+</v>
      </c>
      <c r="U2586" s="1">
        <f t="shared" ca="1" si="363"/>
        <v>1231</v>
      </c>
      <c r="V2586" s="2" t="str">
        <f t="shared" si="364"/>
        <v>Low Loyalty</v>
      </c>
      <c r="W2586" s="2" t="str">
        <f t="shared" si="365"/>
        <v>Legitimate</v>
      </c>
      <c r="X2586" s="2" t="str">
        <f>IF(Q2586&lt;Data_Validation!$B$8,"Low Value",IF(Q2586&lt;Data_Validation!$B$9,"Medium Value","High Value"))</f>
        <v>Low Value</v>
      </c>
      <c r="Y2586" s="2" t="str">
        <f t="shared" si="366"/>
        <v>Stable</v>
      </c>
      <c r="Z2586" s="2" t="str">
        <f t="shared" si="367"/>
        <v>Check Data</v>
      </c>
    </row>
    <row r="2587" spans="1:26" x14ac:dyDescent="0.3">
      <c r="A2587" t="s">
        <v>2242</v>
      </c>
      <c r="B2587">
        <v>24</v>
      </c>
      <c r="C2587" t="s">
        <v>14</v>
      </c>
      <c r="D2587" t="s">
        <v>18</v>
      </c>
      <c r="F2587">
        <v>6</v>
      </c>
      <c r="G2587">
        <v>168</v>
      </c>
      <c r="H2587">
        <v>0</v>
      </c>
      <c r="I2587" t="s">
        <v>23</v>
      </c>
      <c r="J2587">
        <v>85.4</v>
      </c>
      <c r="K2587" s="1">
        <v>45550</v>
      </c>
      <c r="L2587">
        <v>71</v>
      </c>
      <c r="M2587">
        <v>0.19</v>
      </c>
      <c r="N2587">
        <f>IF(E2587="",Data_Validation!$B$1,E2587)</f>
        <v>250</v>
      </c>
      <c r="O2587">
        <f>IF(J2587="",Data_Validation!$B$2,J2587)</f>
        <v>85.4</v>
      </c>
      <c r="P2587">
        <f t="shared" si="360"/>
        <v>1</v>
      </c>
      <c r="Q2587" s="2">
        <f>CustomerData[[#This Row],[avg_order_value_clean]]*CustomerData[[#This Row],[total_orders]]</f>
        <v>1500</v>
      </c>
      <c r="R2587" s="2" t="str">
        <f t="shared" si="368"/>
        <v>Inactive</v>
      </c>
      <c r="S2587" s="2" t="str">
        <f t="shared" si="361"/>
        <v>Low Risk</v>
      </c>
      <c r="T2587" s="2" t="str">
        <f t="shared" si="362"/>
        <v>Under 25</v>
      </c>
      <c r="U2587" s="1">
        <f t="shared" ca="1" si="363"/>
        <v>711</v>
      </c>
      <c r="V2587" s="2" t="str">
        <f t="shared" si="364"/>
        <v>High Loyalty</v>
      </c>
      <c r="W2587" s="2" t="str">
        <f t="shared" si="365"/>
        <v>Legitimate</v>
      </c>
      <c r="X2587" s="2" t="str">
        <f>IF(Q2587&lt;Data_Validation!$B$8,"Low Value",IF(Q2587&lt;Data_Validation!$B$9,"Medium Value","High Value"))</f>
        <v>Low Value</v>
      </c>
      <c r="Y2587" s="2" t="str">
        <f t="shared" si="366"/>
        <v>Stable</v>
      </c>
      <c r="Z2587" s="2" t="str">
        <f t="shared" si="367"/>
        <v>Check Data</v>
      </c>
    </row>
    <row r="2588" spans="1:26" x14ac:dyDescent="0.3">
      <c r="A2588" t="s">
        <v>1143</v>
      </c>
      <c r="B2588">
        <v>57</v>
      </c>
      <c r="C2588" t="s">
        <v>14</v>
      </c>
      <c r="D2588" t="s">
        <v>44</v>
      </c>
      <c r="E2588">
        <v>97.15</v>
      </c>
      <c r="F2588">
        <v>8</v>
      </c>
      <c r="G2588">
        <v>21</v>
      </c>
      <c r="H2588">
        <v>0</v>
      </c>
      <c r="I2588" t="s">
        <v>29</v>
      </c>
      <c r="J2588">
        <v>30.6</v>
      </c>
      <c r="K2588" s="1">
        <v>44858</v>
      </c>
      <c r="L2588">
        <v>29</v>
      </c>
      <c r="M2588">
        <v>0.54</v>
      </c>
      <c r="N2588">
        <f>IF(E2588="",Data_Validation!$B$1,E2588)</f>
        <v>97.15</v>
      </c>
      <c r="O2588">
        <f>IF(J2588="",Data_Validation!$B$2,J2588)</f>
        <v>30.6</v>
      </c>
      <c r="P2588">
        <f t="shared" si="360"/>
        <v>2</v>
      </c>
      <c r="Q2588" s="2">
        <f>CustomerData[[#This Row],[avg_order_value_clean]]*CustomerData[[#This Row],[total_orders]]</f>
        <v>777.2</v>
      </c>
      <c r="R2588" s="2" t="str">
        <f t="shared" si="368"/>
        <v>Active</v>
      </c>
      <c r="S2588" s="2" t="str">
        <f t="shared" si="361"/>
        <v>High Risk</v>
      </c>
      <c r="T2588" s="2" t="str">
        <f t="shared" si="362"/>
        <v>55+</v>
      </c>
      <c r="U2588" s="1">
        <f t="shared" ca="1" si="363"/>
        <v>1403</v>
      </c>
      <c r="V2588" s="2" t="str">
        <f t="shared" si="364"/>
        <v>Low Loyalty</v>
      </c>
      <c r="W2588" s="2" t="str">
        <f t="shared" si="365"/>
        <v>Legitimate</v>
      </c>
      <c r="X2588" s="2" t="str">
        <f>IF(Q2588&lt;Data_Validation!$B$8,"Low Value",IF(Q2588&lt;Data_Validation!$B$9,"Medium Value","High Value"))</f>
        <v>Low Value</v>
      </c>
      <c r="Y2588" s="2" t="str">
        <f t="shared" si="366"/>
        <v>At Risk - Develop</v>
      </c>
      <c r="Z2588" s="2" t="str">
        <f t="shared" si="367"/>
        <v>Check Data</v>
      </c>
    </row>
    <row r="2589" spans="1:26" x14ac:dyDescent="0.3">
      <c r="A2589" t="s">
        <v>180</v>
      </c>
      <c r="B2589">
        <v>67</v>
      </c>
      <c r="C2589" t="s">
        <v>14</v>
      </c>
      <c r="D2589" t="s">
        <v>44</v>
      </c>
      <c r="E2589">
        <v>145.18</v>
      </c>
      <c r="F2589">
        <v>3</v>
      </c>
      <c r="G2589">
        <v>274</v>
      </c>
      <c r="H2589">
        <v>0</v>
      </c>
      <c r="I2589" t="s">
        <v>29</v>
      </c>
      <c r="J2589">
        <v>68.7</v>
      </c>
      <c r="K2589" s="1">
        <v>45742</v>
      </c>
      <c r="L2589">
        <v>41</v>
      </c>
      <c r="M2589">
        <v>0.21</v>
      </c>
      <c r="N2589">
        <f>IF(E2589="",Data_Validation!$B$1,E2589)</f>
        <v>145.18</v>
      </c>
      <c r="O2589">
        <f>IF(J2589="",Data_Validation!$B$2,J2589)</f>
        <v>68.7</v>
      </c>
      <c r="P2589">
        <f t="shared" si="360"/>
        <v>2</v>
      </c>
      <c r="Q2589" s="2">
        <f>CustomerData[[#This Row],[avg_order_value_clean]]*CustomerData[[#This Row],[total_orders]]</f>
        <v>435.54</v>
      </c>
      <c r="R2589" s="2" t="str">
        <f t="shared" si="368"/>
        <v>Inactive</v>
      </c>
      <c r="S2589" s="2" t="str">
        <f t="shared" si="361"/>
        <v>Medium Risk</v>
      </c>
      <c r="T2589" s="2" t="str">
        <f t="shared" si="362"/>
        <v>55+</v>
      </c>
      <c r="U2589" s="1">
        <f t="shared" ca="1" si="363"/>
        <v>519</v>
      </c>
      <c r="V2589" s="2" t="str">
        <f t="shared" si="364"/>
        <v>Medium Loyalty</v>
      </c>
      <c r="W2589" s="2" t="str">
        <f t="shared" si="365"/>
        <v>Legitimate</v>
      </c>
      <c r="X2589" s="2" t="str">
        <f>IF(Q2589&lt;Data_Validation!$B$8,"Low Value",IF(Q2589&lt;Data_Validation!$B$9,"Medium Value","High Value"))</f>
        <v>Low Value</v>
      </c>
      <c r="Y2589" s="2" t="str">
        <f t="shared" si="366"/>
        <v>Stable</v>
      </c>
      <c r="Z2589" s="2" t="str">
        <f t="shared" si="367"/>
        <v>Check Data</v>
      </c>
    </row>
    <row r="2590" spans="1:26" x14ac:dyDescent="0.3">
      <c r="A2590" t="s">
        <v>2243</v>
      </c>
      <c r="B2590">
        <v>42</v>
      </c>
      <c r="C2590" t="s">
        <v>21</v>
      </c>
      <c r="D2590" t="s">
        <v>52</v>
      </c>
      <c r="E2590">
        <v>138.97</v>
      </c>
      <c r="F2590">
        <v>16</v>
      </c>
      <c r="G2590">
        <v>112</v>
      </c>
      <c r="H2590">
        <v>0</v>
      </c>
      <c r="I2590" t="s">
        <v>23</v>
      </c>
      <c r="J2590">
        <v>25.4</v>
      </c>
      <c r="K2590" s="1">
        <v>44072</v>
      </c>
      <c r="L2590">
        <v>6</v>
      </c>
      <c r="M2590">
        <v>0.19</v>
      </c>
      <c r="N2590">
        <f>IF(E2590="",Data_Validation!$B$1,E2590)</f>
        <v>138.97</v>
      </c>
      <c r="O2590">
        <f>IF(J2590="",Data_Validation!$B$2,J2590)</f>
        <v>25.4</v>
      </c>
      <c r="P2590">
        <f t="shared" si="360"/>
        <v>2</v>
      </c>
      <c r="Q2590" s="2">
        <f>CustomerData[[#This Row],[avg_order_value_clean]]*CustomerData[[#This Row],[total_orders]]</f>
        <v>2223.52</v>
      </c>
      <c r="R2590" s="2" t="str">
        <f t="shared" si="368"/>
        <v>Inactive</v>
      </c>
      <c r="S2590" s="2" t="str">
        <f t="shared" si="361"/>
        <v>Low Risk</v>
      </c>
      <c r="T2590" s="2" t="str">
        <f t="shared" si="362"/>
        <v>35-44</v>
      </c>
      <c r="U2590" s="1">
        <f t="shared" ca="1" si="363"/>
        <v>2189</v>
      </c>
      <c r="V2590" s="2" t="str">
        <f t="shared" si="364"/>
        <v>Low Loyalty</v>
      </c>
      <c r="W2590" s="2" t="str">
        <f t="shared" si="365"/>
        <v>Legitimate</v>
      </c>
      <c r="X2590" s="2" t="str">
        <f>IF(Q2590&lt;Data_Validation!$B$8,"Low Value",IF(Q2590&lt;Data_Validation!$B$9,"Medium Value","High Value"))</f>
        <v>High Value</v>
      </c>
      <c r="Y2590" s="2" t="str">
        <f t="shared" si="366"/>
        <v>High Value - Maintain</v>
      </c>
      <c r="Z2590" s="2" t="str">
        <f t="shared" si="367"/>
        <v>Check Data</v>
      </c>
    </row>
    <row r="2591" spans="1:26" x14ac:dyDescent="0.3">
      <c r="A2591" t="s">
        <v>2244</v>
      </c>
      <c r="B2591">
        <v>30</v>
      </c>
      <c r="C2591" t="s">
        <v>21</v>
      </c>
      <c r="D2591" t="s">
        <v>50</v>
      </c>
      <c r="E2591">
        <v>27.81</v>
      </c>
      <c r="F2591">
        <v>11</v>
      </c>
      <c r="G2591">
        <v>356</v>
      </c>
      <c r="H2591">
        <v>0</v>
      </c>
      <c r="I2591" t="s">
        <v>23</v>
      </c>
      <c r="J2591">
        <v>96.6</v>
      </c>
      <c r="K2591" s="1">
        <v>44847</v>
      </c>
      <c r="L2591">
        <v>39</v>
      </c>
      <c r="M2591">
        <v>0.45</v>
      </c>
      <c r="N2591">
        <f>IF(E2591="",Data_Validation!$B$1,E2591)</f>
        <v>27.81</v>
      </c>
      <c r="O2591">
        <f>IF(J2591="",Data_Validation!$B$2,J2591)</f>
        <v>96.6</v>
      </c>
      <c r="P2591">
        <f t="shared" si="360"/>
        <v>1</v>
      </c>
      <c r="Q2591" s="2">
        <f>CustomerData[[#This Row],[avg_order_value_clean]]*CustomerData[[#This Row],[total_orders]]</f>
        <v>305.90999999999997</v>
      </c>
      <c r="R2591" s="2" t="str">
        <f t="shared" si="368"/>
        <v>Inactive</v>
      </c>
      <c r="S2591" s="2" t="str">
        <f t="shared" si="361"/>
        <v>Medium Risk</v>
      </c>
      <c r="T2591" s="2" t="str">
        <f t="shared" si="362"/>
        <v>25-34</v>
      </c>
      <c r="U2591" s="1">
        <f t="shared" ca="1" si="363"/>
        <v>1414</v>
      </c>
      <c r="V2591" s="2" t="str">
        <f t="shared" si="364"/>
        <v>Low Loyalty</v>
      </c>
      <c r="W2591" s="2" t="str">
        <f t="shared" si="365"/>
        <v>Legitimate</v>
      </c>
      <c r="X2591" s="2" t="str">
        <f>IF(Q2591&lt;Data_Validation!$B$8,"Low Value",IF(Q2591&lt;Data_Validation!$B$9,"Medium Value","High Value"))</f>
        <v>Low Value</v>
      </c>
      <c r="Y2591" s="2" t="str">
        <f t="shared" si="366"/>
        <v>Stable</v>
      </c>
      <c r="Z2591" s="2" t="str">
        <f t="shared" si="367"/>
        <v>Check Data</v>
      </c>
    </row>
    <row r="2592" spans="1:26" x14ac:dyDescent="0.3">
      <c r="A2592" t="s">
        <v>2245</v>
      </c>
      <c r="B2592">
        <v>38</v>
      </c>
      <c r="C2592" t="s">
        <v>14</v>
      </c>
      <c r="D2592" t="s">
        <v>50</v>
      </c>
      <c r="E2592">
        <v>89.04</v>
      </c>
      <c r="F2592">
        <v>16</v>
      </c>
      <c r="G2592">
        <v>202</v>
      </c>
      <c r="H2592">
        <v>0</v>
      </c>
      <c r="I2592" t="s">
        <v>19</v>
      </c>
      <c r="J2592">
        <v>5</v>
      </c>
      <c r="K2592" s="1">
        <v>44915</v>
      </c>
      <c r="L2592">
        <v>81</v>
      </c>
      <c r="M2592">
        <v>0.38</v>
      </c>
      <c r="N2592">
        <f>IF(E2592="",Data_Validation!$B$1,E2592)</f>
        <v>89.04</v>
      </c>
      <c r="O2592">
        <f>IF(J2592="",Data_Validation!$B$2,J2592)</f>
        <v>5</v>
      </c>
      <c r="P2592">
        <f t="shared" si="360"/>
        <v>1</v>
      </c>
      <c r="Q2592" s="2">
        <f>CustomerData[[#This Row],[avg_order_value_clean]]*CustomerData[[#This Row],[total_orders]]</f>
        <v>1424.64</v>
      </c>
      <c r="R2592" s="2" t="str">
        <f t="shared" si="368"/>
        <v>Inactive</v>
      </c>
      <c r="S2592" s="2" t="str">
        <f t="shared" si="361"/>
        <v>Medium Risk</v>
      </c>
      <c r="T2592" s="2" t="str">
        <f t="shared" si="362"/>
        <v>35-44</v>
      </c>
      <c r="U2592" s="1">
        <f t="shared" ca="1" si="363"/>
        <v>1346</v>
      </c>
      <c r="V2592" s="2" t="str">
        <f t="shared" si="364"/>
        <v>High Loyalty</v>
      </c>
      <c r="W2592" s="2" t="str">
        <f t="shared" si="365"/>
        <v>Legitimate</v>
      </c>
      <c r="X2592" s="2" t="str">
        <f>IF(Q2592&lt;Data_Validation!$B$8,"Low Value",IF(Q2592&lt;Data_Validation!$B$9,"Medium Value","High Value"))</f>
        <v>Low Value</v>
      </c>
      <c r="Y2592" s="2" t="str">
        <f t="shared" si="366"/>
        <v>Stable</v>
      </c>
      <c r="Z2592" s="2" t="str">
        <f t="shared" si="367"/>
        <v>Check Data</v>
      </c>
    </row>
    <row r="2593" spans="1:26" x14ac:dyDescent="0.3">
      <c r="A2593" t="s">
        <v>2246</v>
      </c>
      <c r="B2593">
        <v>58</v>
      </c>
      <c r="C2593" t="s">
        <v>21</v>
      </c>
      <c r="D2593" t="s">
        <v>18</v>
      </c>
      <c r="E2593">
        <v>41.66</v>
      </c>
      <c r="F2593">
        <v>4</v>
      </c>
      <c r="G2593">
        <v>32</v>
      </c>
      <c r="H2593">
        <v>0</v>
      </c>
      <c r="I2593" t="s">
        <v>19</v>
      </c>
      <c r="J2593">
        <v>51.4</v>
      </c>
      <c r="K2593" s="1">
        <v>44754</v>
      </c>
      <c r="L2593">
        <v>66</v>
      </c>
      <c r="M2593">
        <v>0.55000000000000004</v>
      </c>
      <c r="N2593">
        <f>IF(E2593="",Data_Validation!$B$1,E2593)</f>
        <v>41.66</v>
      </c>
      <c r="O2593">
        <f>IF(J2593="",Data_Validation!$B$2,J2593)</f>
        <v>51.4</v>
      </c>
      <c r="P2593">
        <f t="shared" si="360"/>
        <v>1</v>
      </c>
      <c r="Q2593" s="2">
        <f>CustomerData[[#This Row],[avg_order_value_clean]]*CustomerData[[#This Row],[total_orders]]</f>
        <v>166.64</v>
      </c>
      <c r="R2593" s="2" t="str">
        <f t="shared" si="368"/>
        <v>At Risk</v>
      </c>
      <c r="S2593" s="2" t="str">
        <f t="shared" si="361"/>
        <v>High Risk</v>
      </c>
      <c r="T2593" s="2" t="str">
        <f t="shared" si="362"/>
        <v>55+</v>
      </c>
      <c r="U2593" s="1">
        <f t="shared" ca="1" si="363"/>
        <v>1507</v>
      </c>
      <c r="V2593" s="2" t="str">
        <f t="shared" si="364"/>
        <v>Medium Loyalty</v>
      </c>
      <c r="W2593" s="2" t="str">
        <f t="shared" si="365"/>
        <v>Legitimate</v>
      </c>
      <c r="X2593" s="2" t="str">
        <f>IF(Q2593&lt;Data_Validation!$B$8,"Low Value",IF(Q2593&lt;Data_Validation!$B$9,"Medium Value","High Value"))</f>
        <v>Low Value</v>
      </c>
      <c r="Y2593" s="2" t="str">
        <f t="shared" si="366"/>
        <v>At Risk - Develop</v>
      </c>
      <c r="Z2593" s="2" t="str">
        <f t="shared" si="367"/>
        <v>Check Data</v>
      </c>
    </row>
    <row r="2594" spans="1:26" x14ac:dyDescent="0.3">
      <c r="A2594" t="s">
        <v>1657</v>
      </c>
      <c r="B2594">
        <v>27</v>
      </c>
      <c r="C2594" t="s">
        <v>21</v>
      </c>
      <c r="D2594" t="s">
        <v>52</v>
      </c>
      <c r="E2594">
        <v>62.65</v>
      </c>
      <c r="F2594">
        <v>5</v>
      </c>
      <c r="G2594">
        <v>88</v>
      </c>
      <c r="H2594">
        <v>0</v>
      </c>
      <c r="I2594" t="s">
        <v>29</v>
      </c>
      <c r="J2594">
        <v>91.1</v>
      </c>
      <c r="K2594" s="1">
        <v>45221</v>
      </c>
      <c r="L2594">
        <v>81</v>
      </c>
      <c r="M2594">
        <v>0.14000000000000001</v>
      </c>
      <c r="N2594">
        <f>IF(E2594="",Data_Validation!$B$1,E2594)</f>
        <v>62.65</v>
      </c>
      <c r="O2594">
        <f>IF(J2594="",Data_Validation!$B$2,J2594)</f>
        <v>91.1</v>
      </c>
      <c r="P2594">
        <f t="shared" si="360"/>
        <v>3</v>
      </c>
      <c r="Q2594" s="2">
        <f>CustomerData[[#This Row],[avg_order_value_clean]]*CustomerData[[#This Row],[total_orders]]</f>
        <v>313.25</v>
      </c>
      <c r="R2594" s="2" t="str">
        <f t="shared" si="368"/>
        <v>At Risk</v>
      </c>
      <c r="S2594" s="2" t="str">
        <f t="shared" si="361"/>
        <v>Low Risk</v>
      </c>
      <c r="T2594" s="2" t="str">
        <f t="shared" si="362"/>
        <v>25-34</v>
      </c>
      <c r="U2594" s="1">
        <f t="shared" ca="1" si="363"/>
        <v>1040</v>
      </c>
      <c r="V2594" s="2" t="str">
        <f t="shared" si="364"/>
        <v>High Loyalty</v>
      </c>
      <c r="W2594" s="2" t="str">
        <f t="shared" si="365"/>
        <v>Legitimate</v>
      </c>
      <c r="X2594" s="2" t="str">
        <f>IF(Q2594&lt;Data_Validation!$B$8,"Low Value",IF(Q2594&lt;Data_Validation!$B$9,"Medium Value","High Value"))</f>
        <v>Low Value</v>
      </c>
      <c r="Y2594" s="2" t="str">
        <f t="shared" si="366"/>
        <v>Stable</v>
      </c>
      <c r="Z2594" s="2" t="str">
        <f t="shared" si="367"/>
        <v>Check Data</v>
      </c>
    </row>
    <row r="2595" spans="1:26" x14ac:dyDescent="0.3">
      <c r="A2595" t="s">
        <v>1961</v>
      </c>
      <c r="B2595">
        <v>70</v>
      </c>
      <c r="C2595" t="s">
        <v>14</v>
      </c>
      <c r="D2595" t="s">
        <v>18</v>
      </c>
      <c r="E2595">
        <v>316.85000000000002</v>
      </c>
      <c r="F2595">
        <v>7</v>
      </c>
      <c r="G2595">
        <v>133</v>
      </c>
      <c r="H2595">
        <v>0</v>
      </c>
      <c r="I2595" t="s">
        <v>16</v>
      </c>
      <c r="J2595">
        <v>47</v>
      </c>
      <c r="K2595" s="1">
        <v>44881</v>
      </c>
      <c r="L2595">
        <v>93</v>
      </c>
      <c r="M2595">
        <v>0.19</v>
      </c>
      <c r="N2595">
        <f>IF(E2595="",Data_Validation!$B$1,E2595)</f>
        <v>316.85000000000002</v>
      </c>
      <c r="O2595">
        <f>IF(J2595="",Data_Validation!$B$2,J2595)</f>
        <v>47</v>
      </c>
      <c r="P2595">
        <f t="shared" si="360"/>
        <v>2</v>
      </c>
      <c r="Q2595" s="2">
        <f>CustomerData[[#This Row],[avg_order_value_clean]]*CustomerData[[#This Row],[total_orders]]</f>
        <v>2217.9500000000003</v>
      </c>
      <c r="R2595" s="2" t="str">
        <f t="shared" si="368"/>
        <v>Inactive</v>
      </c>
      <c r="S2595" s="2" t="str">
        <f t="shared" si="361"/>
        <v>Low Risk</v>
      </c>
      <c r="T2595" s="2" t="str">
        <f t="shared" si="362"/>
        <v>55+</v>
      </c>
      <c r="U2595" s="1">
        <f t="shared" ca="1" si="363"/>
        <v>1380</v>
      </c>
      <c r="V2595" s="2" t="str">
        <f t="shared" si="364"/>
        <v>High Loyalty</v>
      </c>
      <c r="W2595" s="2" t="str">
        <f t="shared" si="365"/>
        <v>Legitimate</v>
      </c>
      <c r="X2595" s="2" t="str">
        <f>IF(Q2595&lt;Data_Validation!$B$8,"Low Value",IF(Q2595&lt;Data_Validation!$B$9,"Medium Value","High Value"))</f>
        <v>High Value</v>
      </c>
      <c r="Y2595" s="2" t="str">
        <f t="shared" si="366"/>
        <v>High Value - Maintain</v>
      </c>
      <c r="Z2595" s="2" t="str">
        <f t="shared" si="367"/>
        <v>Check Data</v>
      </c>
    </row>
    <row r="2596" spans="1:26" x14ac:dyDescent="0.3">
      <c r="A2596" t="s">
        <v>1936</v>
      </c>
      <c r="B2596">
        <v>72</v>
      </c>
      <c r="C2596" t="s">
        <v>14</v>
      </c>
      <c r="D2596" t="s">
        <v>22</v>
      </c>
      <c r="E2596">
        <v>39.24</v>
      </c>
      <c r="F2596">
        <v>11</v>
      </c>
      <c r="G2596">
        <v>10</v>
      </c>
      <c r="H2596">
        <v>0</v>
      </c>
      <c r="I2596" t="s">
        <v>23</v>
      </c>
      <c r="J2596">
        <v>84</v>
      </c>
      <c r="K2596" s="1">
        <v>45472</v>
      </c>
      <c r="L2596">
        <v>27</v>
      </c>
      <c r="M2596">
        <v>0.23</v>
      </c>
      <c r="N2596">
        <f>IF(E2596="",Data_Validation!$B$1,E2596)</f>
        <v>39.24</v>
      </c>
      <c r="O2596">
        <f>IF(J2596="",Data_Validation!$B$2,J2596)</f>
        <v>84</v>
      </c>
      <c r="P2596">
        <f t="shared" si="360"/>
        <v>2</v>
      </c>
      <c r="Q2596" s="2">
        <f>CustomerData[[#This Row],[avg_order_value_clean]]*CustomerData[[#This Row],[total_orders]]</f>
        <v>431.64000000000004</v>
      </c>
      <c r="R2596" s="2" t="str">
        <f t="shared" si="368"/>
        <v>Active</v>
      </c>
      <c r="S2596" s="2" t="str">
        <f t="shared" si="361"/>
        <v>Medium Risk</v>
      </c>
      <c r="T2596" s="2" t="str">
        <f t="shared" si="362"/>
        <v>55+</v>
      </c>
      <c r="U2596" s="1">
        <f t="shared" ca="1" si="363"/>
        <v>789</v>
      </c>
      <c r="V2596" s="2" t="str">
        <f t="shared" si="364"/>
        <v>Low Loyalty</v>
      </c>
      <c r="W2596" s="2" t="str">
        <f t="shared" si="365"/>
        <v>Legitimate</v>
      </c>
      <c r="X2596" s="2" t="str">
        <f>IF(Q2596&lt;Data_Validation!$B$8,"Low Value",IF(Q2596&lt;Data_Validation!$B$9,"Medium Value","High Value"))</f>
        <v>Low Value</v>
      </c>
      <c r="Y2596" s="2" t="str">
        <f t="shared" si="366"/>
        <v>Stable</v>
      </c>
      <c r="Z2596" s="2" t="str">
        <f t="shared" si="367"/>
        <v>Check Data</v>
      </c>
    </row>
    <row r="2597" spans="1:26" x14ac:dyDescent="0.3">
      <c r="A2597" t="s">
        <v>2247</v>
      </c>
      <c r="B2597">
        <v>76</v>
      </c>
      <c r="C2597" t="s">
        <v>21</v>
      </c>
      <c r="D2597" t="s">
        <v>18</v>
      </c>
      <c r="E2597">
        <v>16.77</v>
      </c>
      <c r="F2597">
        <v>9</v>
      </c>
      <c r="G2597">
        <v>26</v>
      </c>
      <c r="H2597">
        <v>0</v>
      </c>
      <c r="I2597" t="s">
        <v>19</v>
      </c>
      <c r="J2597">
        <v>95</v>
      </c>
      <c r="K2597" s="1">
        <v>44357</v>
      </c>
      <c r="L2597">
        <v>7</v>
      </c>
      <c r="M2597">
        <v>0.27</v>
      </c>
      <c r="N2597">
        <f>IF(E2597="",Data_Validation!$B$1,E2597)</f>
        <v>16.77</v>
      </c>
      <c r="O2597">
        <f>IF(J2597="",Data_Validation!$B$2,J2597)</f>
        <v>95</v>
      </c>
      <c r="P2597">
        <f t="shared" si="360"/>
        <v>1</v>
      </c>
      <c r="Q2597" s="2">
        <f>CustomerData[[#This Row],[avg_order_value_clean]]*CustomerData[[#This Row],[total_orders]]</f>
        <v>150.93</v>
      </c>
      <c r="R2597" s="2" t="str">
        <f t="shared" si="368"/>
        <v>Active</v>
      </c>
      <c r="S2597" s="2" t="str">
        <f t="shared" si="361"/>
        <v>Medium Risk</v>
      </c>
      <c r="T2597" s="2" t="str">
        <f t="shared" si="362"/>
        <v>55+</v>
      </c>
      <c r="U2597" s="1">
        <f t="shared" ca="1" si="363"/>
        <v>1904</v>
      </c>
      <c r="V2597" s="2" t="str">
        <f t="shared" si="364"/>
        <v>Low Loyalty</v>
      </c>
      <c r="W2597" s="2" t="str">
        <f t="shared" si="365"/>
        <v>Legitimate</v>
      </c>
      <c r="X2597" s="2" t="str">
        <f>IF(Q2597&lt;Data_Validation!$B$8,"Low Value",IF(Q2597&lt;Data_Validation!$B$9,"Medium Value","High Value"))</f>
        <v>Low Value</v>
      </c>
      <c r="Y2597" s="2" t="str">
        <f t="shared" si="366"/>
        <v>Stable</v>
      </c>
      <c r="Z2597" s="2" t="str">
        <f t="shared" si="367"/>
        <v>Check Data</v>
      </c>
    </row>
    <row r="2598" spans="1:26" x14ac:dyDescent="0.3">
      <c r="A2598" t="s">
        <v>2248</v>
      </c>
      <c r="B2598">
        <v>26</v>
      </c>
      <c r="C2598" t="s">
        <v>14</v>
      </c>
      <c r="D2598" t="s">
        <v>15</v>
      </c>
      <c r="E2598">
        <v>61.5</v>
      </c>
      <c r="F2598">
        <v>11</v>
      </c>
      <c r="G2598">
        <v>30</v>
      </c>
      <c r="H2598">
        <v>0</v>
      </c>
      <c r="I2598" t="s">
        <v>19</v>
      </c>
      <c r="K2598" s="1">
        <v>44392</v>
      </c>
      <c r="L2598">
        <v>11</v>
      </c>
      <c r="M2598">
        <v>0.13</v>
      </c>
      <c r="N2598">
        <f>IF(E2598="",Data_Validation!$B$1,E2598)</f>
        <v>61.5</v>
      </c>
      <c r="O2598">
        <f>IF(J2598="",Data_Validation!$B$2,J2598)</f>
        <v>250</v>
      </c>
      <c r="P2598">
        <f t="shared" si="360"/>
        <v>2</v>
      </c>
      <c r="Q2598" s="2">
        <f>CustomerData[[#This Row],[avg_order_value_clean]]*CustomerData[[#This Row],[total_orders]]</f>
        <v>676.5</v>
      </c>
      <c r="R2598" s="2" t="str">
        <f t="shared" si="368"/>
        <v>Active</v>
      </c>
      <c r="S2598" s="2" t="str">
        <f t="shared" si="361"/>
        <v>Low Risk</v>
      </c>
      <c r="T2598" s="2" t="str">
        <f t="shared" si="362"/>
        <v>25-34</v>
      </c>
      <c r="U2598" s="1">
        <f t="shared" ca="1" si="363"/>
        <v>1869</v>
      </c>
      <c r="V2598" s="2" t="str">
        <f t="shared" si="364"/>
        <v>Low Loyalty</v>
      </c>
      <c r="W2598" s="2" t="str">
        <f t="shared" si="365"/>
        <v>Legitimate</v>
      </c>
      <c r="X2598" s="2" t="str">
        <f>IF(Q2598&lt;Data_Validation!$B$8,"Low Value",IF(Q2598&lt;Data_Validation!$B$9,"Medium Value","High Value"))</f>
        <v>Low Value</v>
      </c>
      <c r="Y2598" s="2" t="str">
        <f t="shared" si="366"/>
        <v>Stable</v>
      </c>
      <c r="Z2598" s="2" t="str">
        <f t="shared" si="367"/>
        <v>Check Data</v>
      </c>
    </row>
    <row r="2599" spans="1:26" x14ac:dyDescent="0.3">
      <c r="A2599" t="s">
        <v>2249</v>
      </c>
      <c r="B2599">
        <v>32</v>
      </c>
      <c r="C2599" t="s">
        <v>14</v>
      </c>
      <c r="D2599" t="s">
        <v>28</v>
      </c>
      <c r="E2599">
        <v>88.02</v>
      </c>
      <c r="F2599">
        <v>11</v>
      </c>
      <c r="G2599">
        <v>90</v>
      </c>
      <c r="H2599">
        <v>0</v>
      </c>
      <c r="I2599" t="s">
        <v>19</v>
      </c>
      <c r="J2599">
        <v>48.9</v>
      </c>
      <c r="K2599" s="1">
        <v>44260</v>
      </c>
      <c r="L2599">
        <v>90</v>
      </c>
      <c r="M2599">
        <v>0.15</v>
      </c>
      <c r="N2599">
        <f>IF(E2599="",Data_Validation!$B$1,E2599)</f>
        <v>88.02</v>
      </c>
      <c r="O2599">
        <f>IF(J2599="",Data_Validation!$B$2,J2599)</f>
        <v>48.9</v>
      </c>
      <c r="P2599">
        <f t="shared" si="360"/>
        <v>1</v>
      </c>
      <c r="Q2599" s="2">
        <f>CustomerData[[#This Row],[avg_order_value_clean]]*CustomerData[[#This Row],[total_orders]]</f>
        <v>968.21999999999991</v>
      </c>
      <c r="R2599" s="2" t="str">
        <f t="shared" si="368"/>
        <v>At Risk</v>
      </c>
      <c r="S2599" s="2" t="str">
        <f t="shared" si="361"/>
        <v>Low Risk</v>
      </c>
      <c r="T2599" s="2" t="str">
        <f t="shared" si="362"/>
        <v>25-34</v>
      </c>
      <c r="U2599" s="1">
        <f t="shared" ca="1" si="363"/>
        <v>2001</v>
      </c>
      <c r="V2599" s="2" t="str">
        <f t="shared" si="364"/>
        <v>High Loyalty</v>
      </c>
      <c r="W2599" s="2" t="str">
        <f t="shared" si="365"/>
        <v>Legitimate</v>
      </c>
      <c r="X2599" s="2" t="str">
        <f>IF(Q2599&lt;Data_Validation!$B$8,"Low Value",IF(Q2599&lt;Data_Validation!$B$9,"Medium Value","High Value"))</f>
        <v>Low Value</v>
      </c>
      <c r="Y2599" s="2" t="str">
        <f t="shared" si="366"/>
        <v>Stable</v>
      </c>
      <c r="Z2599" s="2" t="str">
        <f t="shared" si="367"/>
        <v>Check Data</v>
      </c>
    </row>
    <row r="2600" spans="1:26" x14ac:dyDescent="0.3">
      <c r="A2600" t="s">
        <v>1435</v>
      </c>
      <c r="B2600">
        <v>69</v>
      </c>
      <c r="C2600" t="s">
        <v>21</v>
      </c>
      <c r="D2600" t="s">
        <v>44</v>
      </c>
      <c r="E2600">
        <v>157.87</v>
      </c>
      <c r="F2600">
        <v>10</v>
      </c>
      <c r="G2600">
        <v>168</v>
      </c>
      <c r="H2600">
        <v>0</v>
      </c>
      <c r="I2600" t="s">
        <v>16</v>
      </c>
      <c r="J2600">
        <v>68.599999999999994</v>
      </c>
      <c r="K2600" s="1">
        <v>44486</v>
      </c>
      <c r="L2600">
        <v>32</v>
      </c>
      <c r="M2600">
        <v>0.04</v>
      </c>
      <c r="N2600">
        <f>IF(E2600="",Data_Validation!$B$1,E2600)</f>
        <v>157.87</v>
      </c>
      <c r="O2600">
        <f>IF(J2600="",Data_Validation!$B$2,J2600)</f>
        <v>68.599999999999994</v>
      </c>
      <c r="P2600">
        <f t="shared" si="360"/>
        <v>2</v>
      </c>
      <c r="Q2600" s="2">
        <f>CustomerData[[#This Row],[avg_order_value_clean]]*CustomerData[[#This Row],[total_orders]]</f>
        <v>1578.7</v>
      </c>
      <c r="R2600" s="2" t="str">
        <f t="shared" si="368"/>
        <v>Inactive</v>
      </c>
      <c r="S2600" s="2" t="str">
        <f t="shared" si="361"/>
        <v>Low Risk</v>
      </c>
      <c r="T2600" s="2" t="str">
        <f t="shared" si="362"/>
        <v>55+</v>
      </c>
      <c r="U2600" s="1">
        <f t="shared" ca="1" si="363"/>
        <v>1775</v>
      </c>
      <c r="V2600" s="2" t="str">
        <f t="shared" si="364"/>
        <v>Low Loyalty</v>
      </c>
      <c r="W2600" s="2" t="str">
        <f t="shared" si="365"/>
        <v>Legitimate</v>
      </c>
      <c r="X2600" s="2" t="str">
        <f>IF(Q2600&lt;Data_Validation!$B$8,"Low Value",IF(Q2600&lt;Data_Validation!$B$9,"Medium Value","High Value"))</f>
        <v>High Value</v>
      </c>
      <c r="Y2600" s="2" t="str">
        <f t="shared" si="366"/>
        <v>High Value - Maintain</v>
      </c>
      <c r="Z2600" s="2" t="str">
        <f t="shared" si="367"/>
        <v>Check Data</v>
      </c>
    </row>
    <row r="2601" spans="1:26" x14ac:dyDescent="0.3">
      <c r="A2601" t="s">
        <v>2250</v>
      </c>
      <c r="B2601">
        <v>19</v>
      </c>
      <c r="C2601" t="s">
        <v>21</v>
      </c>
      <c r="D2601" t="s">
        <v>37</v>
      </c>
      <c r="E2601">
        <v>142.26</v>
      </c>
      <c r="F2601">
        <v>10</v>
      </c>
      <c r="G2601">
        <v>46</v>
      </c>
      <c r="H2601">
        <v>0</v>
      </c>
      <c r="I2601" t="s">
        <v>29</v>
      </c>
      <c r="J2601">
        <v>83.2</v>
      </c>
      <c r="K2601" s="1">
        <v>45286</v>
      </c>
      <c r="L2601">
        <v>87</v>
      </c>
      <c r="M2601">
        <v>0.19</v>
      </c>
      <c r="N2601">
        <f>IF(E2601="",Data_Validation!$B$1,E2601)</f>
        <v>142.26</v>
      </c>
      <c r="O2601">
        <f>IF(J2601="",Data_Validation!$B$2,J2601)</f>
        <v>83.2</v>
      </c>
      <c r="P2601">
        <f t="shared" si="360"/>
        <v>1</v>
      </c>
      <c r="Q2601" s="2">
        <f>CustomerData[[#This Row],[avg_order_value_clean]]*CustomerData[[#This Row],[total_orders]]</f>
        <v>1422.6</v>
      </c>
      <c r="R2601" s="2" t="str">
        <f t="shared" si="368"/>
        <v>At Risk</v>
      </c>
      <c r="S2601" s="2" t="str">
        <f t="shared" si="361"/>
        <v>Low Risk</v>
      </c>
      <c r="T2601" s="2" t="str">
        <f t="shared" si="362"/>
        <v>Under 25</v>
      </c>
      <c r="U2601" s="1">
        <f t="shared" ca="1" si="363"/>
        <v>975</v>
      </c>
      <c r="V2601" s="2" t="str">
        <f t="shared" si="364"/>
        <v>High Loyalty</v>
      </c>
      <c r="W2601" s="2" t="str">
        <f t="shared" si="365"/>
        <v>Legitimate</v>
      </c>
      <c r="X2601" s="2" t="str">
        <f>IF(Q2601&lt;Data_Validation!$B$8,"Low Value",IF(Q2601&lt;Data_Validation!$B$9,"Medium Value","High Value"))</f>
        <v>Low Value</v>
      </c>
      <c r="Y2601" s="2" t="str">
        <f t="shared" si="366"/>
        <v>Stable</v>
      </c>
      <c r="Z2601" s="2" t="str">
        <f t="shared" si="367"/>
        <v>Check Data</v>
      </c>
    </row>
    <row r="2602" spans="1:26" x14ac:dyDescent="0.3">
      <c r="A2602" t="s">
        <v>2251</v>
      </c>
      <c r="B2602">
        <v>42</v>
      </c>
      <c r="C2602" t="s">
        <v>25</v>
      </c>
      <c r="D2602" t="s">
        <v>52</v>
      </c>
      <c r="E2602">
        <v>108.31</v>
      </c>
      <c r="F2602">
        <v>12</v>
      </c>
      <c r="G2602">
        <v>78</v>
      </c>
      <c r="H2602">
        <v>0</v>
      </c>
      <c r="I2602" t="s">
        <v>29</v>
      </c>
      <c r="J2602">
        <v>16.3</v>
      </c>
      <c r="K2602" s="1">
        <v>44602</v>
      </c>
      <c r="L2602">
        <v>51</v>
      </c>
      <c r="M2602">
        <v>0.48</v>
      </c>
      <c r="N2602">
        <f>IF(E2602="",Data_Validation!$B$1,E2602)</f>
        <v>108.31</v>
      </c>
      <c r="O2602">
        <f>IF(J2602="",Data_Validation!$B$2,J2602)</f>
        <v>16.3</v>
      </c>
      <c r="P2602">
        <f t="shared" si="360"/>
        <v>1</v>
      </c>
      <c r="Q2602" s="2">
        <f>CustomerData[[#This Row],[avg_order_value_clean]]*CustomerData[[#This Row],[total_orders]]</f>
        <v>1299.72</v>
      </c>
      <c r="R2602" s="2" t="str">
        <f t="shared" si="368"/>
        <v>At Risk</v>
      </c>
      <c r="S2602" s="2" t="str">
        <f t="shared" si="361"/>
        <v>Medium Risk</v>
      </c>
      <c r="T2602" s="2" t="str">
        <f t="shared" si="362"/>
        <v>35-44</v>
      </c>
      <c r="U2602" s="1">
        <f t="shared" ca="1" si="363"/>
        <v>1659</v>
      </c>
      <c r="V2602" s="2" t="str">
        <f t="shared" si="364"/>
        <v>Medium Loyalty</v>
      </c>
      <c r="W2602" s="2" t="str">
        <f t="shared" si="365"/>
        <v>Legitimate</v>
      </c>
      <c r="X2602" s="2" t="str">
        <f>IF(Q2602&lt;Data_Validation!$B$8,"Low Value",IF(Q2602&lt;Data_Validation!$B$9,"Medium Value","High Value"))</f>
        <v>Low Value</v>
      </c>
      <c r="Y2602" s="2" t="str">
        <f t="shared" si="366"/>
        <v>Stable</v>
      </c>
      <c r="Z2602" s="2" t="str">
        <f t="shared" si="367"/>
        <v>Check Data</v>
      </c>
    </row>
    <row r="2603" spans="1:26" x14ac:dyDescent="0.3">
      <c r="A2603" t="s">
        <v>2252</v>
      </c>
      <c r="B2603">
        <v>30</v>
      </c>
      <c r="C2603" t="s">
        <v>21</v>
      </c>
      <c r="D2603" t="s">
        <v>50</v>
      </c>
      <c r="E2603">
        <v>100.94</v>
      </c>
      <c r="F2603">
        <v>7</v>
      </c>
      <c r="G2603">
        <v>1</v>
      </c>
      <c r="H2603">
        <v>0</v>
      </c>
      <c r="I2603" t="s">
        <v>19</v>
      </c>
      <c r="J2603">
        <v>56.7</v>
      </c>
      <c r="K2603" s="1">
        <v>44945</v>
      </c>
      <c r="L2603">
        <v>40</v>
      </c>
      <c r="M2603">
        <v>0.12</v>
      </c>
      <c r="N2603">
        <f>IF(E2603="",Data_Validation!$B$1,E2603)</f>
        <v>100.94</v>
      </c>
      <c r="O2603">
        <f>IF(J2603="",Data_Validation!$B$2,J2603)</f>
        <v>56.7</v>
      </c>
      <c r="P2603">
        <f t="shared" si="360"/>
        <v>3</v>
      </c>
      <c r="Q2603" s="2">
        <f>CustomerData[[#This Row],[avg_order_value_clean]]*CustomerData[[#This Row],[total_orders]]</f>
        <v>706.57999999999993</v>
      </c>
      <c r="R2603" s="2" t="str">
        <f t="shared" si="368"/>
        <v>Active</v>
      </c>
      <c r="S2603" s="2" t="str">
        <f t="shared" si="361"/>
        <v>Low Risk</v>
      </c>
      <c r="T2603" s="2" t="str">
        <f t="shared" si="362"/>
        <v>25-34</v>
      </c>
      <c r="U2603" s="1">
        <f t="shared" ca="1" si="363"/>
        <v>1316</v>
      </c>
      <c r="V2603" s="2" t="str">
        <f t="shared" si="364"/>
        <v>Medium Loyalty</v>
      </c>
      <c r="W2603" s="2" t="str">
        <f t="shared" si="365"/>
        <v>Legitimate</v>
      </c>
      <c r="X2603" s="2" t="str">
        <f>IF(Q2603&lt;Data_Validation!$B$8,"Low Value",IF(Q2603&lt;Data_Validation!$B$9,"Medium Value","High Value"))</f>
        <v>Low Value</v>
      </c>
      <c r="Y2603" s="2" t="str">
        <f t="shared" si="366"/>
        <v>Stable</v>
      </c>
      <c r="Z2603" s="2" t="str">
        <f t="shared" si="367"/>
        <v>Check Data</v>
      </c>
    </row>
    <row r="2604" spans="1:26" x14ac:dyDescent="0.3">
      <c r="A2604" t="s">
        <v>1086</v>
      </c>
      <c r="B2604">
        <v>51</v>
      </c>
      <c r="C2604" t="s">
        <v>21</v>
      </c>
      <c r="D2604" t="s">
        <v>35</v>
      </c>
      <c r="E2604">
        <v>109.06</v>
      </c>
      <c r="F2604">
        <v>10</v>
      </c>
      <c r="G2604">
        <v>19</v>
      </c>
      <c r="H2604">
        <v>0</v>
      </c>
      <c r="I2604" t="s">
        <v>16</v>
      </c>
      <c r="J2604">
        <v>16.3</v>
      </c>
      <c r="K2604" s="1">
        <v>44792</v>
      </c>
      <c r="L2604">
        <v>7</v>
      </c>
      <c r="M2604">
        <v>0.33</v>
      </c>
      <c r="N2604">
        <f>IF(E2604="",Data_Validation!$B$1,E2604)</f>
        <v>109.06</v>
      </c>
      <c r="O2604">
        <f>IF(J2604="",Data_Validation!$B$2,J2604)</f>
        <v>16.3</v>
      </c>
      <c r="P2604">
        <f t="shared" si="360"/>
        <v>3</v>
      </c>
      <c r="Q2604" s="2">
        <f>CustomerData[[#This Row],[avg_order_value_clean]]*CustomerData[[#This Row],[total_orders]]</f>
        <v>1090.5999999999999</v>
      </c>
      <c r="R2604" s="2" t="str">
        <f t="shared" si="368"/>
        <v>Active</v>
      </c>
      <c r="S2604" s="2" t="str">
        <f t="shared" si="361"/>
        <v>Medium Risk</v>
      </c>
      <c r="T2604" s="2" t="str">
        <f t="shared" si="362"/>
        <v>45-54</v>
      </c>
      <c r="U2604" s="1">
        <f t="shared" ca="1" si="363"/>
        <v>1469</v>
      </c>
      <c r="V2604" s="2" t="str">
        <f t="shared" si="364"/>
        <v>Low Loyalty</v>
      </c>
      <c r="W2604" s="2" t="str">
        <f t="shared" si="365"/>
        <v>Legitimate</v>
      </c>
      <c r="X2604" s="2" t="str">
        <f>IF(Q2604&lt;Data_Validation!$B$8,"Low Value",IF(Q2604&lt;Data_Validation!$B$9,"Medium Value","High Value"))</f>
        <v>Low Value</v>
      </c>
      <c r="Y2604" s="2" t="str">
        <f t="shared" si="366"/>
        <v>Stable</v>
      </c>
      <c r="Z2604" s="2" t="str">
        <f t="shared" si="367"/>
        <v>Check Data</v>
      </c>
    </row>
    <row r="2605" spans="1:26" x14ac:dyDescent="0.3">
      <c r="A2605" t="s">
        <v>2253</v>
      </c>
      <c r="B2605">
        <v>68</v>
      </c>
      <c r="C2605" t="s">
        <v>14</v>
      </c>
      <c r="D2605" t="s">
        <v>28</v>
      </c>
      <c r="F2605">
        <v>11</v>
      </c>
      <c r="G2605">
        <v>105</v>
      </c>
      <c r="H2605">
        <v>0</v>
      </c>
      <c r="I2605" t="s">
        <v>16</v>
      </c>
      <c r="J2605">
        <v>75.5</v>
      </c>
      <c r="K2605" s="1">
        <v>44896</v>
      </c>
      <c r="L2605">
        <v>1</v>
      </c>
      <c r="M2605">
        <v>0.02</v>
      </c>
      <c r="N2605">
        <f>IF(E2605="",Data_Validation!$B$1,E2605)</f>
        <v>250</v>
      </c>
      <c r="O2605">
        <f>IF(J2605="",Data_Validation!$B$2,J2605)</f>
        <v>75.5</v>
      </c>
      <c r="P2605">
        <f t="shared" si="360"/>
        <v>1</v>
      </c>
      <c r="Q2605" s="2">
        <f>CustomerData[[#This Row],[avg_order_value_clean]]*CustomerData[[#This Row],[total_orders]]</f>
        <v>2750</v>
      </c>
      <c r="R2605" s="2" t="str">
        <f t="shared" si="368"/>
        <v>Inactive</v>
      </c>
      <c r="S2605" s="2" t="str">
        <f t="shared" si="361"/>
        <v>Low Risk</v>
      </c>
      <c r="T2605" s="2" t="str">
        <f t="shared" si="362"/>
        <v>55+</v>
      </c>
      <c r="U2605" s="1">
        <f t="shared" ca="1" si="363"/>
        <v>1365</v>
      </c>
      <c r="V2605" s="2" t="str">
        <f t="shared" si="364"/>
        <v>Low Loyalty</v>
      </c>
      <c r="W2605" s="2" t="str">
        <f t="shared" si="365"/>
        <v>Legitimate</v>
      </c>
      <c r="X2605" s="2" t="str">
        <f>IF(Q2605&lt;Data_Validation!$B$8,"Low Value",IF(Q2605&lt;Data_Validation!$B$9,"Medium Value","High Value"))</f>
        <v>High Value</v>
      </c>
      <c r="Y2605" s="2" t="str">
        <f t="shared" si="366"/>
        <v>High Value - Maintain</v>
      </c>
      <c r="Z2605" s="2" t="str">
        <f t="shared" si="367"/>
        <v>Check Data</v>
      </c>
    </row>
    <row r="2606" spans="1:26" x14ac:dyDescent="0.3">
      <c r="A2606" t="s">
        <v>2254</v>
      </c>
      <c r="B2606">
        <v>75</v>
      </c>
      <c r="C2606" t="s">
        <v>14</v>
      </c>
      <c r="D2606" t="s">
        <v>37</v>
      </c>
      <c r="E2606">
        <v>101.52</v>
      </c>
      <c r="F2606">
        <v>9</v>
      </c>
      <c r="G2606">
        <v>294</v>
      </c>
      <c r="H2606">
        <v>0</v>
      </c>
      <c r="I2606" t="s">
        <v>29</v>
      </c>
      <c r="J2606">
        <v>28.5</v>
      </c>
      <c r="K2606" s="1">
        <v>45470</v>
      </c>
      <c r="L2606">
        <v>25</v>
      </c>
      <c r="M2606">
        <v>0.26</v>
      </c>
      <c r="N2606">
        <f>IF(E2606="",Data_Validation!$B$1,E2606)</f>
        <v>101.52</v>
      </c>
      <c r="O2606">
        <f>IF(J2606="",Data_Validation!$B$2,J2606)</f>
        <v>28.5</v>
      </c>
      <c r="P2606">
        <f t="shared" si="360"/>
        <v>2</v>
      </c>
      <c r="Q2606" s="2">
        <f>CustomerData[[#This Row],[avg_order_value_clean]]*CustomerData[[#This Row],[total_orders]]</f>
        <v>913.68</v>
      </c>
      <c r="R2606" s="2" t="str">
        <f t="shared" si="368"/>
        <v>Inactive</v>
      </c>
      <c r="S2606" s="2" t="str">
        <f t="shared" si="361"/>
        <v>Medium Risk</v>
      </c>
      <c r="T2606" s="2" t="str">
        <f t="shared" si="362"/>
        <v>55+</v>
      </c>
      <c r="U2606" s="1">
        <f t="shared" ca="1" si="363"/>
        <v>791</v>
      </c>
      <c r="V2606" s="2" t="str">
        <f t="shared" si="364"/>
        <v>Low Loyalty</v>
      </c>
      <c r="W2606" s="2" t="str">
        <f t="shared" si="365"/>
        <v>Legitimate</v>
      </c>
      <c r="X2606" s="2" t="str">
        <f>IF(Q2606&lt;Data_Validation!$B$8,"Low Value",IF(Q2606&lt;Data_Validation!$B$9,"Medium Value","High Value"))</f>
        <v>Low Value</v>
      </c>
      <c r="Y2606" s="2" t="str">
        <f t="shared" si="366"/>
        <v>Stable</v>
      </c>
      <c r="Z2606" s="2" t="str">
        <f t="shared" si="367"/>
        <v>Check Data</v>
      </c>
    </row>
    <row r="2607" spans="1:26" x14ac:dyDescent="0.3">
      <c r="A2607" t="s">
        <v>1302</v>
      </c>
      <c r="B2607">
        <v>51</v>
      </c>
      <c r="C2607" t="s">
        <v>21</v>
      </c>
      <c r="D2607" t="s">
        <v>15</v>
      </c>
      <c r="E2607">
        <v>76.02</v>
      </c>
      <c r="F2607">
        <v>18</v>
      </c>
      <c r="G2607">
        <v>329</v>
      </c>
      <c r="H2607">
        <v>0</v>
      </c>
      <c r="I2607" t="s">
        <v>23</v>
      </c>
      <c r="J2607">
        <v>26.9</v>
      </c>
      <c r="K2607" s="1">
        <v>45572</v>
      </c>
      <c r="L2607">
        <v>95</v>
      </c>
      <c r="M2607">
        <v>0.27</v>
      </c>
      <c r="N2607">
        <f>IF(E2607="",Data_Validation!$B$1,E2607)</f>
        <v>76.02</v>
      </c>
      <c r="O2607">
        <f>IF(J2607="",Data_Validation!$B$2,J2607)</f>
        <v>26.9</v>
      </c>
      <c r="P2607">
        <f t="shared" si="360"/>
        <v>2</v>
      </c>
      <c r="Q2607" s="2">
        <f>CustomerData[[#This Row],[avg_order_value_clean]]*CustomerData[[#This Row],[total_orders]]</f>
        <v>1368.36</v>
      </c>
      <c r="R2607" s="2" t="str">
        <f t="shared" si="368"/>
        <v>Inactive</v>
      </c>
      <c r="S2607" s="2" t="str">
        <f t="shared" si="361"/>
        <v>Medium Risk</v>
      </c>
      <c r="T2607" s="2" t="str">
        <f t="shared" si="362"/>
        <v>45-54</v>
      </c>
      <c r="U2607" s="1">
        <f t="shared" ca="1" si="363"/>
        <v>689</v>
      </c>
      <c r="V2607" s="2" t="str">
        <f t="shared" si="364"/>
        <v>High Loyalty</v>
      </c>
      <c r="W2607" s="2" t="str">
        <f t="shared" si="365"/>
        <v>Legitimate</v>
      </c>
      <c r="X2607" s="2" t="str">
        <f>IF(Q2607&lt;Data_Validation!$B$8,"Low Value",IF(Q2607&lt;Data_Validation!$B$9,"Medium Value","High Value"))</f>
        <v>Low Value</v>
      </c>
      <c r="Y2607" s="2" t="str">
        <f t="shared" si="366"/>
        <v>Stable</v>
      </c>
      <c r="Z2607" s="2" t="str">
        <f t="shared" si="367"/>
        <v>Check Data</v>
      </c>
    </row>
    <row r="2608" spans="1:26" x14ac:dyDescent="0.3">
      <c r="A2608" t="s">
        <v>2255</v>
      </c>
      <c r="B2608">
        <v>52</v>
      </c>
      <c r="C2608" t="s">
        <v>21</v>
      </c>
      <c r="D2608" t="s">
        <v>35</v>
      </c>
      <c r="E2608">
        <v>53.05</v>
      </c>
      <c r="F2608">
        <v>7</v>
      </c>
      <c r="G2608">
        <v>89</v>
      </c>
      <c r="H2608">
        <v>0</v>
      </c>
      <c r="I2608" t="s">
        <v>19</v>
      </c>
      <c r="J2608">
        <v>77</v>
      </c>
      <c r="K2608" s="1">
        <v>44526</v>
      </c>
      <c r="L2608">
        <v>6</v>
      </c>
      <c r="M2608">
        <v>0.34</v>
      </c>
      <c r="N2608">
        <f>IF(E2608="",Data_Validation!$B$1,E2608)</f>
        <v>53.05</v>
      </c>
      <c r="O2608">
        <f>IF(J2608="",Data_Validation!$B$2,J2608)</f>
        <v>77</v>
      </c>
      <c r="P2608">
        <f t="shared" si="360"/>
        <v>2</v>
      </c>
      <c r="Q2608" s="2">
        <f>CustomerData[[#This Row],[avg_order_value_clean]]*CustomerData[[#This Row],[total_orders]]</f>
        <v>371.34999999999997</v>
      </c>
      <c r="R2608" s="2" t="str">
        <f t="shared" si="368"/>
        <v>At Risk</v>
      </c>
      <c r="S2608" s="2" t="str">
        <f t="shared" si="361"/>
        <v>Medium Risk</v>
      </c>
      <c r="T2608" s="2" t="str">
        <f t="shared" si="362"/>
        <v>45-54</v>
      </c>
      <c r="U2608" s="1">
        <f t="shared" ca="1" si="363"/>
        <v>1735</v>
      </c>
      <c r="V2608" s="2" t="str">
        <f t="shared" si="364"/>
        <v>Low Loyalty</v>
      </c>
      <c r="W2608" s="2" t="str">
        <f t="shared" si="365"/>
        <v>Legitimate</v>
      </c>
      <c r="X2608" s="2" t="str">
        <f>IF(Q2608&lt;Data_Validation!$B$8,"Low Value",IF(Q2608&lt;Data_Validation!$B$9,"Medium Value","High Value"))</f>
        <v>Low Value</v>
      </c>
      <c r="Y2608" s="2" t="str">
        <f t="shared" si="366"/>
        <v>Stable</v>
      </c>
      <c r="Z2608" s="2" t="str">
        <f t="shared" si="367"/>
        <v>Check Data</v>
      </c>
    </row>
    <row r="2609" spans="1:26" x14ac:dyDescent="0.3">
      <c r="A2609" t="s">
        <v>2256</v>
      </c>
      <c r="B2609">
        <v>55</v>
      </c>
      <c r="C2609" t="s">
        <v>21</v>
      </c>
      <c r="D2609" t="s">
        <v>50</v>
      </c>
      <c r="E2609">
        <v>70.760000000000005</v>
      </c>
      <c r="F2609">
        <v>10</v>
      </c>
      <c r="G2609">
        <v>137</v>
      </c>
      <c r="H2609">
        <v>0</v>
      </c>
      <c r="I2609" t="s">
        <v>16</v>
      </c>
      <c r="J2609">
        <v>84.2</v>
      </c>
      <c r="K2609" s="1">
        <v>45139</v>
      </c>
      <c r="L2609">
        <v>92</v>
      </c>
      <c r="M2609">
        <v>0.14000000000000001</v>
      </c>
      <c r="N2609">
        <f>IF(E2609="",Data_Validation!$B$1,E2609)</f>
        <v>70.760000000000005</v>
      </c>
      <c r="O2609">
        <f>IF(J2609="",Data_Validation!$B$2,J2609)</f>
        <v>84.2</v>
      </c>
      <c r="P2609">
        <f t="shared" si="360"/>
        <v>2</v>
      </c>
      <c r="Q2609" s="2">
        <f>CustomerData[[#This Row],[avg_order_value_clean]]*CustomerData[[#This Row],[total_orders]]</f>
        <v>707.6</v>
      </c>
      <c r="R2609" s="2" t="str">
        <f t="shared" si="368"/>
        <v>Inactive</v>
      </c>
      <c r="S2609" s="2" t="str">
        <f t="shared" si="361"/>
        <v>Low Risk</v>
      </c>
      <c r="T2609" s="2" t="str">
        <f t="shared" si="362"/>
        <v>55+</v>
      </c>
      <c r="U2609" s="1">
        <f t="shared" ca="1" si="363"/>
        <v>1122</v>
      </c>
      <c r="V2609" s="2" t="str">
        <f t="shared" si="364"/>
        <v>High Loyalty</v>
      </c>
      <c r="W2609" s="2" t="str">
        <f t="shared" si="365"/>
        <v>Legitimate</v>
      </c>
      <c r="X2609" s="2" t="str">
        <f>IF(Q2609&lt;Data_Validation!$B$8,"Low Value",IF(Q2609&lt;Data_Validation!$B$9,"Medium Value","High Value"))</f>
        <v>Low Value</v>
      </c>
      <c r="Y2609" s="2" t="str">
        <f t="shared" si="366"/>
        <v>Stable</v>
      </c>
      <c r="Z2609" s="2" t="str">
        <f t="shared" si="367"/>
        <v>Check Data</v>
      </c>
    </row>
    <row r="2610" spans="1:26" x14ac:dyDescent="0.3">
      <c r="A2610" t="s">
        <v>2257</v>
      </c>
      <c r="B2610">
        <v>20</v>
      </c>
      <c r="C2610" t="s">
        <v>25</v>
      </c>
      <c r="D2610" t="s">
        <v>15</v>
      </c>
      <c r="E2610">
        <v>119.13</v>
      </c>
      <c r="F2610">
        <v>12</v>
      </c>
      <c r="G2610">
        <v>167</v>
      </c>
      <c r="H2610">
        <v>0</v>
      </c>
      <c r="I2610" t="s">
        <v>23</v>
      </c>
      <c r="J2610">
        <v>34.299999999999997</v>
      </c>
      <c r="K2610" s="1">
        <v>45210</v>
      </c>
      <c r="L2610">
        <v>95</v>
      </c>
      <c r="M2610">
        <v>0.44</v>
      </c>
      <c r="N2610">
        <f>IF(E2610="",Data_Validation!$B$1,E2610)</f>
        <v>119.13</v>
      </c>
      <c r="O2610">
        <f>IF(J2610="",Data_Validation!$B$2,J2610)</f>
        <v>34.299999999999997</v>
      </c>
      <c r="P2610">
        <f t="shared" si="360"/>
        <v>2</v>
      </c>
      <c r="Q2610" s="2">
        <f>CustomerData[[#This Row],[avg_order_value_clean]]*CustomerData[[#This Row],[total_orders]]</f>
        <v>1429.56</v>
      </c>
      <c r="R2610" s="2" t="str">
        <f t="shared" si="368"/>
        <v>Inactive</v>
      </c>
      <c r="S2610" s="2" t="str">
        <f t="shared" si="361"/>
        <v>Medium Risk</v>
      </c>
      <c r="T2610" s="2" t="str">
        <f t="shared" si="362"/>
        <v>Under 25</v>
      </c>
      <c r="U2610" s="1">
        <f t="shared" ca="1" si="363"/>
        <v>1051</v>
      </c>
      <c r="V2610" s="2" t="str">
        <f t="shared" si="364"/>
        <v>High Loyalty</v>
      </c>
      <c r="W2610" s="2" t="str">
        <f t="shared" si="365"/>
        <v>Legitimate</v>
      </c>
      <c r="X2610" s="2" t="str">
        <f>IF(Q2610&lt;Data_Validation!$B$8,"Low Value",IF(Q2610&lt;Data_Validation!$B$9,"Medium Value","High Value"))</f>
        <v>Low Value</v>
      </c>
      <c r="Y2610" s="2" t="str">
        <f t="shared" si="366"/>
        <v>Stable</v>
      </c>
      <c r="Z2610" s="2" t="str">
        <f t="shared" si="367"/>
        <v>Check Data</v>
      </c>
    </row>
    <row r="2611" spans="1:26" x14ac:dyDescent="0.3">
      <c r="A2611" t="s">
        <v>2258</v>
      </c>
      <c r="B2611">
        <v>59</v>
      </c>
      <c r="C2611" t="s">
        <v>21</v>
      </c>
      <c r="D2611" t="s">
        <v>50</v>
      </c>
      <c r="E2611">
        <v>88.35</v>
      </c>
      <c r="F2611">
        <v>9</v>
      </c>
      <c r="G2611">
        <v>140</v>
      </c>
      <c r="H2611">
        <v>0</v>
      </c>
      <c r="I2611" t="s">
        <v>40</v>
      </c>
      <c r="J2611">
        <v>50.1</v>
      </c>
      <c r="K2611" s="1">
        <v>44991</v>
      </c>
      <c r="L2611">
        <v>16</v>
      </c>
      <c r="M2611">
        <v>7.0000000000000007E-2</v>
      </c>
      <c r="N2611">
        <f>IF(E2611="",Data_Validation!$B$1,E2611)</f>
        <v>88.35</v>
      </c>
      <c r="O2611">
        <f>IF(J2611="",Data_Validation!$B$2,J2611)</f>
        <v>50.1</v>
      </c>
      <c r="P2611">
        <f t="shared" si="360"/>
        <v>1</v>
      </c>
      <c r="Q2611" s="2">
        <f>CustomerData[[#This Row],[avg_order_value_clean]]*CustomerData[[#This Row],[total_orders]]</f>
        <v>795.15</v>
      </c>
      <c r="R2611" s="2" t="str">
        <f t="shared" si="368"/>
        <v>Inactive</v>
      </c>
      <c r="S2611" s="2" t="str">
        <f t="shared" si="361"/>
        <v>Low Risk</v>
      </c>
      <c r="T2611" s="2" t="str">
        <f t="shared" si="362"/>
        <v>55+</v>
      </c>
      <c r="U2611" s="1">
        <f t="shared" ca="1" si="363"/>
        <v>1270</v>
      </c>
      <c r="V2611" s="2" t="str">
        <f t="shared" si="364"/>
        <v>Low Loyalty</v>
      </c>
      <c r="W2611" s="2" t="str">
        <f t="shared" si="365"/>
        <v>Legitimate</v>
      </c>
      <c r="X2611" s="2" t="str">
        <f>IF(Q2611&lt;Data_Validation!$B$8,"Low Value",IF(Q2611&lt;Data_Validation!$B$9,"Medium Value","High Value"))</f>
        <v>Low Value</v>
      </c>
      <c r="Y2611" s="2" t="str">
        <f t="shared" si="366"/>
        <v>Stable</v>
      </c>
      <c r="Z2611" s="2" t="str">
        <f t="shared" si="367"/>
        <v>Check Data</v>
      </c>
    </row>
    <row r="2612" spans="1:26" x14ac:dyDescent="0.3">
      <c r="A2612" t="s">
        <v>2259</v>
      </c>
      <c r="B2612">
        <v>73</v>
      </c>
      <c r="C2612" t="s">
        <v>14</v>
      </c>
      <c r="D2612" t="s">
        <v>50</v>
      </c>
      <c r="E2612">
        <v>102.97</v>
      </c>
      <c r="F2612">
        <v>7</v>
      </c>
      <c r="G2612">
        <v>212</v>
      </c>
      <c r="H2612">
        <v>0</v>
      </c>
      <c r="I2612" t="s">
        <v>19</v>
      </c>
      <c r="J2612">
        <v>69.3</v>
      </c>
      <c r="K2612" s="1">
        <v>45389</v>
      </c>
      <c r="L2612">
        <v>15</v>
      </c>
      <c r="M2612">
        <v>0.35</v>
      </c>
      <c r="N2612">
        <f>IF(E2612="",Data_Validation!$B$1,E2612)</f>
        <v>102.97</v>
      </c>
      <c r="O2612">
        <f>IF(J2612="",Data_Validation!$B$2,J2612)</f>
        <v>69.3</v>
      </c>
      <c r="P2612">
        <f t="shared" si="360"/>
        <v>1</v>
      </c>
      <c r="Q2612" s="2">
        <f>CustomerData[[#This Row],[avg_order_value_clean]]*CustomerData[[#This Row],[total_orders]]</f>
        <v>720.79</v>
      </c>
      <c r="R2612" s="2" t="str">
        <f t="shared" si="368"/>
        <v>Inactive</v>
      </c>
      <c r="S2612" s="2" t="str">
        <f t="shared" si="361"/>
        <v>Medium Risk</v>
      </c>
      <c r="T2612" s="2" t="str">
        <f t="shared" si="362"/>
        <v>55+</v>
      </c>
      <c r="U2612" s="1">
        <f t="shared" ca="1" si="363"/>
        <v>872</v>
      </c>
      <c r="V2612" s="2" t="str">
        <f t="shared" si="364"/>
        <v>Low Loyalty</v>
      </c>
      <c r="W2612" s="2" t="str">
        <f t="shared" si="365"/>
        <v>Legitimate</v>
      </c>
      <c r="X2612" s="2" t="str">
        <f>IF(Q2612&lt;Data_Validation!$B$8,"Low Value",IF(Q2612&lt;Data_Validation!$B$9,"Medium Value","High Value"))</f>
        <v>Low Value</v>
      </c>
      <c r="Y2612" s="2" t="str">
        <f t="shared" si="366"/>
        <v>Stable</v>
      </c>
      <c r="Z2612" s="2" t="str">
        <f t="shared" si="367"/>
        <v>Check Data</v>
      </c>
    </row>
    <row r="2613" spans="1:26" x14ac:dyDescent="0.3">
      <c r="A2613" t="s">
        <v>2260</v>
      </c>
      <c r="B2613">
        <v>76</v>
      </c>
      <c r="C2613" t="s">
        <v>25</v>
      </c>
      <c r="D2613" t="s">
        <v>52</v>
      </c>
      <c r="E2613">
        <v>126.93</v>
      </c>
      <c r="F2613">
        <v>7</v>
      </c>
      <c r="G2613">
        <v>299</v>
      </c>
      <c r="H2613">
        <v>0</v>
      </c>
      <c r="I2613" t="s">
        <v>40</v>
      </c>
      <c r="J2613">
        <v>74.5</v>
      </c>
      <c r="K2613" s="1">
        <v>44899</v>
      </c>
      <c r="L2613">
        <v>22</v>
      </c>
      <c r="M2613">
        <v>0.09</v>
      </c>
      <c r="N2613">
        <f>IF(E2613="",Data_Validation!$B$1,E2613)</f>
        <v>126.93</v>
      </c>
      <c r="O2613">
        <f>IF(J2613="",Data_Validation!$B$2,J2613)</f>
        <v>74.5</v>
      </c>
      <c r="P2613">
        <f t="shared" si="360"/>
        <v>1</v>
      </c>
      <c r="Q2613" s="2">
        <f>CustomerData[[#This Row],[avg_order_value_clean]]*CustomerData[[#This Row],[total_orders]]</f>
        <v>888.51</v>
      </c>
      <c r="R2613" s="2" t="str">
        <f t="shared" si="368"/>
        <v>Inactive</v>
      </c>
      <c r="S2613" s="2" t="str">
        <f t="shared" si="361"/>
        <v>Low Risk</v>
      </c>
      <c r="T2613" s="2" t="str">
        <f t="shared" si="362"/>
        <v>55+</v>
      </c>
      <c r="U2613" s="1">
        <f t="shared" ca="1" si="363"/>
        <v>1362</v>
      </c>
      <c r="V2613" s="2" t="str">
        <f t="shared" si="364"/>
        <v>Low Loyalty</v>
      </c>
      <c r="W2613" s="2" t="str">
        <f t="shared" si="365"/>
        <v>Legitimate</v>
      </c>
      <c r="X2613" s="2" t="str">
        <f>IF(Q2613&lt;Data_Validation!$B$8,"Low Value",IF(Q2613&lt;Data_Validation!$B$9,"Medium Value","High Value"))</f>
        <v>Low Value</v>
      </c>
      <c r="Y2613" s="2" t="str">
        <f t="shared" si="366"/>
        <v>Stable</v>
      </c>
      <c r="Z2613" s="2" t="str">
        <f t="shared" si="367"/>
        <v>Check Data</v>
      </c>
    </row>
    <row r="2614" spans="1:26" x14ac:dyDescent="0.3">
      <c r="A2614" t="s">
        <v>2261</v>
      </c>
      <c r="B2614">
        <v>23</v>
      </c>
      <c r="C2614" t="s">
        <v>21</v>
      </c>
      <c r="D2614" t="s">
        <v>35</v>
      </c>
      <c r="E2614">
        <v>119.62</v>
      </c>
      <c r="F2614">
        <v>7</v>
      </c>
      <c r="G2614">
        <v>31</v>
      </c>
      <c r="H2614">
        <v>0</v>
      </c>
      <c r="I2614" t="s">
        <v>29</v>
      </c>
      <c r="J2614">
        <v>77</v>
      </c>
      <c r="K2614" s="1">
        <v>44315</v>
      </c>
      <c r="L2614">
        <v>18</v>
      </c>
      <c r="M2614">
        <v>0.34</v>
      </c>
      <c r="N2614">
        <f>IF(E2614="",Data_Validation!$B$1,E2614)</f>
        <v>119.62</v>
      </c>
      <c r="O2614">
        <f>IF(J2614="",Data_Validation!$B$2,J2614)</f>
        <v>77</v>
      </c>
      <c r="P2614">
        <f t="shared" si="360"/>
        <v>1</v>
      </c>
      <c r="Q2614" s="2">
        <f>CustomerData[[#This Row],[avg_order_value_clean]]*CustomerData[[#This Row],[total_orders]]</f>
        <v>837.34</v>
      </c>
      <c r="R2614" s="2" t="str">
        <f t="shared" si="368"/>
        <v>At Risk</v>
      </c>
      <c r="S2614" s="2" t="str">
        <f t="shared" si="361"/>
        <v>Medium Risk</v>
      </c>
      <c r="T2614" s="2" t="str">
        <f t="shared" si="362"/>
        <v>Under 25</v>
      </c>
      <c r="U2614" s="1">
        <f t="shared" ca="1" si="363"/>
        <v>1946</v>
      </c>
      <c r="V2614" s="2" t="str">
        <f t="shared" si="364"/>
        <v>Low Loyalty</v>
      </c>
      <c r="W2614" s="2" t="str">
        <f t="shared" si="365"/>
        <v>Legitimate</v>
      </c>
      <c r="X2614" s="2" t="str">
        <f>IF(Q2614&lt;Data_Validation!$B$8,"Low Value",IF(Q2614&lt;Data_Validation!$B$9,"Medium Value","High Value"))</f>
        <v>Low Value</v>
      </c>
      <c r="Y2614" s="2" t="str">
        <f t="shared" si="366"/>
        <v>Stable</v>
      </c>
      <c r="Z2614" s="2" t="str">
        <f t="shared" si="367"/>
        <v>Check Data</v>
      </c>
    </row>
    <row r="2615" spans="1:26" x14ac:dyDescent="0.3">
      <c r="A2615" t="s">
        <v>2262</v>
      </c>
      <c r="B2615">
        <v>72</v>
      </c>
      <c r="C2615" t="s">
        <v>25</v>
      </c>
      <c r="D2615" t="s">
        <v>22</v>
      </c>
      <c r="E2615">
        <v>18.38</v>
      </c>
      <c r="F2615">
        <v>12</v>
      </c>
      <c r="G2615">
        <v>29</v>
      </c>
      <c r="H2615">
        <v>0</v>
      </c>
      <c r="I2615" t="s">
        <v>29</v>
      </c>
      <c r="J2615">
        <v>39</v>
      </c>
      <c r="K2615" s="1">
        <v>45258</v>
      </c>
      <c r="L2615">
        <v>50</v>
      </c>
      <c r="M2615">
        <v>0.12</v>
      </c>
      <c r="N2615">
        <f>IF(E2615="",Data_Validation!$B$1,E2615)</f>
        <v>18.38</v>
      </c>
      <c r="O2615">
        <f>IF(J2615="",Data_Validation!$B$2,J2615)</f>
        <v>39</v>
      </c>
      <c r="P2615">
        <f t="shared" si="360"/>
        <v>1</v>
      </c>
      <c r="Q2615" s="2">
        <f>CustomerData[[#This Row],[avg_order_value_clean]]*CustomerData[[#This Row],[total_orders]]</f>
        <v>220.56</v>
      </c>
      <c r="R2615" s="2" t="str">
        <f t="shared" si="368"/>
        <v>Active</v>
      </c>
      <c r="S2615" s="2" t="str">
        <f t="shared" si="361"/>
        <v>Low Risk</v>
      </c>
      <c r="T2615" s="2" t="str">
        <f t="shared" si="362"/>
        <v>55+</v>
      </c>
      <c r="U2615" s="1">
        <f t="shared" ca="1" si="363"/>
        <v>1003</v>
      </c>
      <c r="V2615" s="2" t="str">
        <f t="shared" si="364"/>
        <v>Medium Loyalty</v>
      </c>
      <c r="W2615" s="2" t="str">
        <f t="shared" si="365"/>
        <v>Legitimate</v>
      </c>
      <c r="X2615" s="2" t="str">
        <f>IF(Q2615&lt;Data_Validation!$B$8,"Low Value",IF(Q2615&lt;Data_Validation!$B$9,"Medium Value","High Value"))</f>
        <v>Low Value</v>
      </c>
      <c r="Y2615" s="2" t="str">
        <f t="shared" si="366"/>
        <v>Stable</v>
      </c>
      <c r="Z2615" s="2" t="str">
        <f t="shared" si="367"/>
        <v>Check Data</v>
      </c>
    </row>
    <row r="2616" spans="1:26" x14ac:dyDescent="0.3">
      <c r="A2616" t="s">
        <v>2263</v>
      </c>
      <c r="B2616">
        <v>65</v>
      </c>
      <c r="C2616" t="s">
        <v>25</v>
      </c>
      <c r="D2616" t="s">
        <v>18</v>
      </c>
      <c r="E2616">
        <v>182.37</v>
      </c>
      <c r="F2616">
        <v>9</v>
      </c>
      <c r="G2616">
        <v>308</v>
      </c>
      <c r="H2616">
        <v>0</v>
      </c>
      <c r="I2616" t="s">
        <v>29</v>
      </c>
      <c r="J2616">
        <v>53.6</v>
      </c>
      <c r="K2616" s="1">
        <v>44077</v>
      </c>
      <c r="L2616">
        <v>72</v>
      </c>
      <c r="M2616">
        <v>0.31</v>
      </c>
      <c r="N2616">
        <f>IF(E2616="",Data_Validation!$B$1,E2616)</f>
        <v>182.37</v>
      </c>
      <c r="O2616">
        <f>IF(J2616="",Data_Validation!$B$2,J2616)</f>
        <v>53.6</v>
      </c>
      <c r="P2616">
        <f t="shared" si="360"/>
        <v>3</v>
      </c>
      <c r="Q2616" s="2">
        <f>CustomerData[[#This Row],[avg_order_value_clean]]*CustomerData[[#This Row],[total_orders]]</f>
        <v>1641.33</v>
      </c>
      <c r="R2616" s="2" t="str">
        <f t="shared" si="368"/>
        <v>Inactive</v>
      </c>
      <c r="S2616" s="2" t="str">
        <f t="shared" si="361"/>
        <v>Medium Risk</v>
      </c>
      <c r="T2616" s="2" t="str">
        <f t="shared" si="362"/>
        <v>55+</v>
      </c>
      <c r="U2616" s="1">
        <f t="shared" ca="1" si="363"/>
        <v>2184</v>
      </c>
      <c r="V2616" s="2" t="str">
        <f t="shared" si="364"/>
        <v>High Loyalty</v>
      </c>
      <c r="W2616" s="2" t="str">
        <f t="shared" si="365"/>
        <v>Legitimate</v>
      </c>
      <c r="X2616" s="2" t="str">
        <f>IF(Q2616&lt;Data_Validation!$B$8,"Low Value",IF(Q2616&lt;Data_Validation!$B$9,"Medium Value","High Value"))</f>
        <v>High Value</v>
      </c>
      <c r="Y2616" s="2" t="str">
        <f t="shared" si="366"/>
        <v>High Value - Maintain</v>
      </c>
      <c r="Z2616" s="2" t="str">
        <f t="shared" si="367"/>
        <v>Check Data</v>
      </c>
    </row>
    <row r="2617" spans="1:26" x14ac:dyDescent="0.3">
      <c r="A2617" t="s">
        <v>2264</v>
      </c>
      <c r="B2617">
        <v>66</v>
      </c>
      <c r="C2617" t="s">
        <v>14</v>
      </c>
      <c r="D2617" t="s">
        <v>18</v>
      </c>
      <c r="E2617">
        <v>159.11000000000001</v>
      </c>
      <c r="F2617">
        <v>8</v>
      </c>
      <c r="G2617">
        <v>331</v>
      </c>
      <c r="H2617">
        <v>0</v>
      </c>
      <c r="I2617" t="s">
        <v>16</v>
      </c>
      <c r="J2617">
        <v>11</v>
      </c>
      <c r="K2617" s="1">
        <v>45471</v>
      </c>
      <c r="L2617">
        <v>10</v>
      </c>
      <c r="M2617">
        <v>0.37</v>
      </c>
      <c r="N2617">
        <f>IF(E2617="",Data_Validation!$B$1,E2617)</f>
        <v>159.11000000000001</v>
      </c>
      <c r="O2617">
        <f>IF(J2617="",Data_Validation!$B$2,J2617)</f>
        <v>11</v>
      </c>
      <c r="P2617">
        <f t="shared" si="360"/>
        <v>2</v>
      </c>
      <c r="Q2617" s="2">
        <f>CustomerData[[#This Row],[avg_order_value_clean]]*CustomerData[[#This Row],[total_orders]]</f>
        <v>1272.8800000000001</v>
      </c>
      <c r="R2617" s="2" t="str">
        <f t="shared" si="368"/>
        <v>Inactive</v>
      </c>
      <c r="S2617" s="2" t="str">
        <f t="shared" si="361"/>
        <v>Medium Risk</v>
      </c>
      <c r="T2617" s="2" t="str">
        <f t="shared" si="362"/>
        <v>55+</v>
      </c>
      <c r="U2617" s="1">
        <f t="shared" ca="1" si="363"/>
        <v>790</v>
      </c>
      <c r="V2617" s="2" t="str">
        <f t="shared" si="364"/>
        <v>Low Loyalty</v>
      </c>
      <c r="W2617" s="2" t="str">
        <f t="shared" si="365"/>
        <v>Legitimate</v>
      </c>
      <c r="X2617" s="2" t="str">
        <f>IF(Q2617&lt;Data_Validation!$B$8,"Low Value",IF(Q2617&lt;Data_Validation!$B$9,"Medium Value","High Value"))</f>
        <v>Low Value</v>
      </c>
      <c r="Y2617" s="2" t="str">
        <f t="shared" si="366"/>
        <v>Stable</v>
      </c>
      <c r="Z2617" s="2" t="str">
        <f t="shared" si="367"/>
        <v>Check Data</v>
      </c>
    </row>
    <row r="2618" spans="1:26" x14ac:dyDescent="0.3">
      <c r="A2618" t="s">
        <v>432</v>
      </c>
      <c r="B2618">
        <v>36</v>
      </c>
      <c r="C2618" t="s">
        <v>21</v>
      </c>
      <c r="D2618" t="s">
        <v>28</v>
      </c>
      <c r="E2618">
        <v>68.7</v>
      </c>
      <c r="F2618">
        <v>7</v>
      </c>
      <c r="G2618">
        <v>43</v>
      </c>
      <c r="H2618">
        <v>0</v>
      </c>
      <c r="I2618" t="s">
        <v>16</v>
      </c>
      <c r="J2618">
        <v>94.9</v>
      </c>
      <c r="K2618" s="1">
        <v>45114</v>
      </c>
      <c r="L2618">
        <v>49</v>
      </c>
      <c r="M2618">
        <v>0.22</v>
      </c>
      <c r="N2618">
        <f>IF(E2618="",Data_Validation!$B$1,E2618)</f>
        <v>68.7</v>
      </c>
      <c r="O2618">
        <f>IF(J2618="",Data_Validation!$B$2,J2618)</f>
        <v>94.9</v>
      </c>
      <c r="P2618">
        <f t="shared" si="360"/>
        <v>4</v>
      </c>
      <c r="Q2618" s="2">
        <f>CustomerData[[#This Row],[avg_order_value_clean]]*CustomerData[[#This Row],[total_orders]]</f>
        <v>480.90000000000003</v>
      </c>
      <c r="R2618" s="2" t="str">
        <f t="shared" si="368"/>
        <v>At Risk</v>
      </c>
      <c r="S2618" s="2" t="str">
        <f t="shared" si="361"/>
        <v>Medium Risk</v>
      </c>
      <c r="T2618" s="2" t="str">
        <f t="shared" si="362"/>
        <v>35-44</v>
      </c>
      <c r="U2618" s="1">
        <f t="shared" ca="1" si="363"/>
        <v>1147</v>
      </c>
      <c r="V2618" s="2" t="str">
        <f t="shared" si="364"/>
        <v>Medium Loyalty</v>
      </c>
      <c r="W2618" s="2" t="str">
        <f t="shared" si="365"/>
        <v>Legitimate</v>
      </c>
      <c r="X2618" s="2" t="str">
        <f>IF(Q2618&lt;Data_Validation!$B$8,"Low Value",IF(Q2618&lt;Data_Validation!$B$9,"Medium Value","High Value"))</f>
        <v>Low Value</v>
      </c>
      <c r="Y2618" s="2" t="str">
        <f t="shared" si="366"/>
        <v>Stable</v>
      </c>
      <c r="Z2618" s="2" t="str">
        <f t="shared" si="367"/>
        <v>Check Data</v>
      </c>
    </row>
    <row r="2619" spans="1:26" x14ac:dyDescent="0.3">
      <c r="A2619" t="s">
        <v>2265</v>
      </c>
      <c r="B2619">
        <v>20</v>
      </c>
      <c r="C2619" t="s">
        <v>14</v>
      </c>
      <c r="D2619" t="s">
        <v>50</v>
      </c>
      <c r="E2619">
        <v>278.62</v>
      </c>
      <c r="F2619">
        <v>8</v>
      </c>
      <c r="G2619">
        <v>34</v>
      </c>
      <c r="H2619">
        <v>0</v>
      </c>
      <c r="I2619" t="s">
        <v>23</v>
      </c>
      <c r="J2619">
        <v>70.099999999999994</v>
      </c>
      <c r="K2619" s="1">
        <v>45273</v>
      </c>
      <c r="L2619">
        <v>70</v>
      </c>
      <c r="M2619">
        <v>0.31</v>
      </c>
      <c r="N2619">
        <f>IF(E2619="",Data_Validation!$B$1,E2619)</f>
        <v>278.62</v>
      </c>
      <c r="O2619">
        <f>IF(J2619="",Data_Validation!$B$2,J2619)</f>
        <v>70.099999999999994</v>
      </c>
      <c r="P2619">
        <f t="shared" si="360"/>
        <v>1</v>
      </c>
      <c r="Q2619" s="2">
        <f>CustomerData[[#This Row],[avg_order_value_clean]]*CustomerData[[#This Row],[total_orders]]</f>
        <v>2228.96</v>
      </c>
      <c r="R2619" s="2" t="str">
        <f t="shared" si="368"/>
        <v>At Risk</v>
      </c>
      <c r="S2619" s="2" t="str">
        <f t="shared" si="361"/>
        <v>Medium Risk</v>
      </c>
      <c r="T2619" s="2" t="str">
        <f t="shared" si="362"/>
        <v>Under 25</v>
      </c>
      <c r="U2619" s="1">
        <f t="shared" ca="1" si="363"/>
        <v>988</v>
      </c>
      <c r="V2619" s="2" t="str">
        <f t="shared" si="364"/>
        <v>High Loyalty</v>
      </c>
      <c r="W2619" s="2" t="str">
        <f t="shared" si="365"/>
        <v>Legitimate</v>
      </c>
      <c r="X2619" s="2" t="str">
        <f>IF(Q2619&lt;Data_Validation!$B$8,"Low Value",IF(Q2619&lt;Data_Validation!$B$9,"Medium Value","High Value"))</f>
        <v>High Value</v>
      </c>
      <c r="Y2619" s="2" t="str">
        <f t="shared" si="366"/>
        <v>High Value - Maintain</v>
      </c>
      <c r="Z2619" s="2" t="str">
        <f t="shared" si="367"/>
        <v>Check Data</v>
      </c>
    </row>
    <row r="2620" spans="1:26" x14ac:dyDescent="0.3">
      <c r="A2620" t="s">
        <v>2266</v>
      </c>
      <c r="B2620">
        <v>35</v>
      </c>
      <c r="C2620" t="s">
        <v>14</v>
      </c>
      <c r="D2620" t="s">
        <v>28</v>
      </c>
      <c r="E2620">
        <v>92.37</v>
      </c>
      <c r="F2620">
        <v>14</v>
      </c>
      <c r="G2620">
        <v>44</v>
      </c>
      <c r="H2620">
        <v>0</v>
      </c>
      <c r="I2620" t="s">
        <v>40</v>
      </c>
      <c r="J2620">
        <v>37.6</v>
      </c>
      <c r="K2620" s="1">
        <v>44652</v>
      </c>
      <c r="L2620">
        <v>10</v>
      </c>
      <c r="M2620">
        <v>0.32</v>
      </c>
      <c r="N2620">
        <f>IF(E2620="",Data_Validation!$B$1,E2620)</f>
        <v>92.37</v>
      </c>
      <c r="O2620">
        <f>IF(J2620="",Data_Validation!$B$2,J2620)</f>
        <v>37.6</v>
      </c>
      <c r="P2620">
        <f t="shared" si="360"/>
        <v>1</v>
      </c>
      <c r="Q2620" s="2">
        <f>CustomerData[[#This Row],[avg_order_value_clean]]*CustomerData[[#This Row],[total_orders]]</f>
        <v>1293.18</v>
      </c>
      <c r="R2620" s="2" t="str">
        <f t="shared" si="368"/>
        <v>At Risk</v>
      </c>
      <c r="S2620" s="2" t="str">
        <f t="shared" si="361"/>
        <v>Medium Risk</v>
      </c>
      <c r="T2620" s="2" t="str">
        <f t="shared" si="362"/>
        <v>35-44</v>
      </c>
      <c r="U2620" s="1">
        <f t="shared" ca="1" si="363"/>
        <v>1609</v>
      </c>
      <c r="V2620" s="2" t="str">
        <f t="shared" si="364"/>
        <v>Low Loyalty</v>
      </c>
      <c r="W2620" s="2" t="str">
        <f t="shared" si="365"/>
        <v>Legitimate</v>
      </c>
      <c r="X2620" s="2" t="str">
        <f>IF(Q2620&lt;Data_Validation!$B$8,"Low Value",IF(Q2620&lt;Data_Validation!$B$9,"Medium Value","High Value"))</f>
        <v>Low Value</v>
      </c>
      <c r="Y2620" s="2" t="str">
        <f t="shared" si="366"/>
        <v>Stable</v>
      </c>
      <c r="Z2620" s="2" t="str">
        <f t="shared" si="367"/>
        <v>Check Data</v>
      </c>
    </row>
    <row r="2621" spans="1:26" x14ac:dyDescent="0.3">
      <c r="A2621" t="s">
        <v>2267</v>
      </c>
      <c r="B2621">
        <v>56</v>
      </c>
      <c r="C2621" t="s">
        <v>25</v>
      </c>
      <c r="D2621" t="s">
        <v>35</v>
      </c>
      <c r="E2621">
        <v>79.849999999999994</v>
      </c>
      <c r="F2621">
        <v>9</v>
      </c>
      <c r="G2621">
        <v>137</v>
      </c>
      <c r="H2621">
        <v>0</v>
      </c>
      <c r="I2621" t="s">
        <v>29</v>
      </c>
      <c r="J2621">
        <v>39</v>
      </c>
      <c r="K2621" s="1">
        <v>45361</v>
      </c>
      <c r="L2621">
        <v>39</v>
      </c>
      <c r="M2621">
        <v>0.06</v>
      </c>
      <c r="N2621">
        <f>IF(E2621="",Data_Validation!$B$1,E2621)</f>
        <v>79.849999999999994</v>
      </c>
      <c r="O2621">
        <f>IF(J2621="",Data_Validation!$B$2,J2621)</f>
        <v>39</v>
      </c>
      <c r="P2621">
        <f t="shared" si="360"/>
        <v>1</v>
      </c>
      <c r="Q2621" s="2">
        <f>CustomerData[[#This Row],[avg_order_value_clean]]*CustomerData[[#This Row],[total_orders]]</f>
        <v>718.65</v>
      </c>
      <c r="R2621" s="2" t="str">
        <f t="shared" si="368"/>
        <v>Inactive</v>
      </c>
      <c r="S2621" s="2" t="str">
        <f t="shared" si="361"/>
        <v>Low Risk</v>
      </c>
      <c r="T2621" s="2" t="str">
        <f t="shared" si="362"/>
        <v>55+</v>
      </c>
      <c r="U2621" s="1">
        <f t="shared" ca="1" si="363"/>
        <v>900</v>
      </c>
      <c r="V2621" s="2" t="str">
        <f t="shared" si="364"/>
        <v>Low Loyalty</v>
      </c>
      <c r="W2621" s="2" t="str">
        <f t="shared" si="365"/>
        <v>Legitimate</v>
      </c>
      <c r="X2621" s="2" t="str">
        <f>IF(Q2621&lt;Data_Validation!$B$8,"Low Value",IF(Q2621&lt;Data_Validation!$B$9,"Medium Value","High Value"))</f>
        <v>Low Value</v>
      </c>
      <c r="Y2621" s="2" t="str">
        <f t="shared" si="366"/>
        <v>Stable</v>
      </c>
      <c r="Z2621" s="2" t="str">
        <f t="shared" si="367"/>
        <v>Check Data</v>
      </c>
    </row>
    <row r="2622" spans="1:26" x14ac:dyDescent="0.3">
      <c r="A2622" t="s">
        <v>2268</v>
      </c>
      <c r="B2622">
        <v>26</v>
      </c>
      <c r="C2622" t="s">
        <v>21</v>
      </c>
      <c r="D2622" t="s">
        <v>50</v>
      </c>
      <c r="E2622">
        <v>33.15</v>
      </c>
      <c r="F2622">
        <v>6</v>
      </c>
      <c r="G2622">
        <v>46</v>
      </c>
      <c r="H2622">
        <v>0</v>
      </c>
      <c r="I2622" t="s">
        <v>29</v>
      </c>
      <c r="K2622" s="1">
        <v>44630</v>
      </c>
      <c r="L2622">
        <v>58</v>
      </c>
      <c r="M2622">
        <v>0.32</v>
      </c>
      <c r="N2622">
        <f>IF(E2622="",Data_Validation!$B$1,E2622)</f>
        <v>33.15</v>
      </c>
      <c r="O2622">
        <f>IF(J2622="",Data_Validation!$B$2,J2622)</f>
        <v>250</v>
      </c>
      <c r="P2622">
        <f t="shared" si="360"/>
        <v>1</v>
      </c>
      <c r="Q2622" s="2">
        <f>CustomerData[[#This Row],[avg_order_value_clean]]*CustomerData[[#This Row],[total_orders]]</f>
        <v>198.89999999999998</v>
      </c>
      <c r="R2622" s="2" t="str">
        <f t="shared" si="368"/>
        <v>At Risk</v>
      </c>
      <c r="S2622" s="2" t="str">
        <f t="shared" si="361"/>
        <v>Medium Risk</v>
      </c>
      <c r="T2622" s="2" t="str">
        <f t="shared" si="362"/>
        <v>25-34</v>
      </c>
      <c r="U2622" s="1">
        <f t="shared" ca="1" si="363"/>
        <v>1631</v>
      </c>
      <c r="V2622" s="2" t="str">
        <f t="shared" si="364"/>
        <v>Medium Loyalty</v>
      </c>
      <c r="W2622" s="2" t="str">
        <f t="shared" si="365"/>
        <v>Legitimate</v>
      </c>
      <c r="X2622" s="2" t="str">
        <f>IF(Q2622&lt;Data_Validation!$B$8,"Low Value",IF(Q2622&lt;Data_Validation!$B$9,"Medium Value","High Value"))</f>
        <v>Low Value</v>
      </c>
      <c r="Y2622" s="2" t="str">
        <f t="shared" si="366"/>
        <v>Stable</v>
      </c>
      <c r="Z2622" s="2" t="str">
        <f t="shared" si="367"/>
        <v>Check Data</v>
      </c>
    </row>
    <row r="2623" spans="1:26" x14ac:dyDescent="0.3">
      <c r="A2623" t="s">
        <v>454</v>
      </c>
      <c r="B2623">
        <v>69</v>
      </c>
      <c r="C2623" t="s">
        <v>14</v>
      </c>
      <c r="D2623" t="s">
        <v>50</v>
      </c>
      <c r="E2623">
        <v>39.9</v>
      </c>
      <c r="F2623">
        <v>10</v>
      </c>
      <c r="G2623">
        <v>184</v>
      </c>
      <c r="H2623">
        <v>0</v>
      </c>
      <c r="I2623" t="s">
        <v>16</v>
      </c>
      <c r="J2623">
        <v>45.7</v>
      </c>
      <c r="K2623" s="1">
        <v>45408</v>
      </c>
      <c r="L2623">
        <v>71</v>
      </c>
      <c r="M2623">
        <v>0.23</v>
      </c>
      <c r="N2623">
        <f>IF(E2623="",Data_Validation!$B$1,E2623)</f>
        <v>39.9</v>
      </c>
      <c r="O2623">
        <f>IF(J2623="",Data_Validation!$B$2,J2623)</f>
        <v>45.7</v>
      </c>
      <c r="P2623">
        <f t="shared" si="360"/>
        <v>3</v>
      </c>
      <c r="Q2623" s="2">
        <f>CustomerData[[#This Row],[avg_order_value_clean]]*CustomerData[[#This Row],[total_orders]]</f>
        <v>399</v>
      </c>
      <c r="R2623" s="2" t="str">
        <f t="shared" si="368"/>
        <v>Inactive</v>
      </c>
      <c r="S2623" s="2" t="str">
        <f t="shared" si="361"/>
        <v>Medium Risk</v>
      </c>
      <c r="T2623" s="2" t="str">
        <f t="shared" si="362"/>
        <v>55+</v>
      </c>
      <c r="U2623" s="1">
        <f t="shared" ca="1" si="363"/>
        <v>853</v>
      </c>
      <c r="V2623" s="2" t="str">
        <f t="shared" si="364"/>
        <v>High Loyalty</v>
      </c>
      <c r="W2623" s="2" t="str">
        <f t="shared" si="365"/>
        <v>Legitimate</v>
      </c>
      <c r="X2623" s="2" t="str">
        <f>IF(Q2623&lt;Data_Validation!$B$8,"Low Value",IF(Q2623&lt;Data_Validation!$B$9,"Medium Value","High Value"))</f>
        <v>Low Value</v>
      </c>
      <c r="Y2623" s="2" t="str">
        <f t="shared" si="366"/>
        <v>Stable</v>
      </c>
      <c r="Z2623" s="2" t="str">
        <f t="shared" si="367"/>
        <v>Check Data</v>
      </c>
    </row>
    <row r="2624" spans="1:26" x14ac:dyDescent="0.3">
      <c r="A2624" t="s">
        <v>2269</v>
      </c>
      <c r="B2624">
        <v>29</v>
      </c>
      <c r="C2624" t="s">
        <v>21</v>
      </c>
      <c r="D2624" t="s">
        <v>37</v>
      </c>
      <c r="E2624">
        <v>92.41</v>
      </c>
      <c r="F2624">
        <v>14</v>
      </c>
      <c r="G2624">
        <v>17</v>
      </c>
      <c r="H2624">
        <v>0</v>
      </c>
      <c r="I2624" t="s">
        <v>16</v>
      </c>
      <c r="J2624">
        <v>67.3</v>
      </c>
      <c r="K2624" s="1">
        <v>44825</v>
      </c>
      <c r="L2624">
        <v>42</v>
      </c>
      <c r="M2624">
        <v>0.27</v>
      </c>
      <c r="N2624">
        <f>IF(E2624="",Data_Validation!$B$1,E2624)</f>
        <v>92.41</v>
      </c>
      <c r="O2624">
        <f>IF(J2624="",Data_Validation!$B$2,J2624)</f>
        <v>67.3</v>
      </c>
      <c r="P2624">
        <f t="shared" si="360"/>
        <v>1</v>
      </c>
      <c r="Q2624" s="2">
        <f>CustomerData[[#This Row],[avg_order_value_clean]]*CustomerData[[#This Row],[total_orders]]</f>
        <v>1293.74</v>
      </c>
      <c r="R2624" s="2" t="str">
        <f t="shared" si="368"/>
        <v>Active</v>
      </c>
      <c r="S2624" s="2" t="str">
        <f t="shared" si="361"/>
        <v>Medium Risk</v>
      </c>
      <c r="T2624" s="2" t="str">
        <f t="shared" si="362"/>
        <v>25-34</v>
      </c>
      <c r="U2624" s="1">
        <f t="shared" ca="1" si="363"/>
        <v>1436</v>
      </c>
      <c r="V2624" s="2" t="str">
        <f t="shared" si="364"/>
        <v>Medium Loyalty</v>
      </c>
      <c r="W2624" s="2" t="str">
        <f t="shared" si="365"/>
        <v>Legitimate</v>
      </c>
      <c r="X2624" s="2" t="str">
        <f>IF(Q2624&lt;Data_Validation!$B$8,"Low Value",IF(Q2624&lt;Data_Validation!$B$9,"Medium Value","High Value"))</f>
        <v>Low Value</v>
      </c>
      <c r="Y2624" s="2" t="str">
        <f t="shared" si="366"/>
        <v>Stable</v>
      </c>
      <c r="Z2624" s="2" t="str">
        <f t="shared" si="367"/>
        <v>Check Data</v>
      </c>
    </row>
    <row r="2625" spans="1:26" x14ac:dyDescent="0.3">
      <c r="A2625" t="s">
        <v>2270</v>
      </c>
      <c r="B2625">
        <v>22</v>
      </c>
      <c r="C2625" t="s">
        <v>21</v>
      </c>
      <c r="D2625" t="s">
        <v>44</v>
      </c>
      <c r="E2625">
        <v>80.52</v>
      </c>
      <c r="F2625">
        <v>7</v>
      </c>
      <c r="G2625">
        <v>184</v>
      </c>
      <c r="H2625">
        <v>0</v>
      </c>
      <c r="I2625" t="s">
        <v>16</v>
      </c>
      <c r="J2625">
        <v>95.3</v>
      </c>
      <c r="K2625" s="1">
        <v>45589</v>
      </c>
      <c r="L2625">
        <v>45</v>
      </c>
      <c r="M2625">
        <v>0.04</v>
      </c>
      <c r="N2625">
        <f>IF(E2625="",Data_Validation!$B$1,E2625)</f>
        <v>80.52</v>
      </c>
      <c r="O2625">
        <f>IF(J2625="",Data_Validation!$B$2,J2625)</f>
        <v>95.3</v>
      </c>
      <c r="P2625">
        <f t="shared" si="360"/>
        <v>1</v>
      </c>
      <c r="Q2625" s="2">
        <f>CustomerData[[#This Row],[avg_order_value_clean]]*CustomerData[[#This Row],[total_orders]]</f>
        <v>563.64</v>
      </c>
      <c r="R2625" s="2" t="str">
        <f t="shared" si="368"/>
        <v>Inactive</v>
      </c>
      <c r="S2625" s="2" t="str">
        <f t="shared" si="361"/>
        <v>Low Risk</v>
      </c>
      <c r="T2625" s="2" t="str">
        <f t="shared" si="362"/>
        <v>Under 25</v>
      </c>
      <c r="U2625" s="1">
        <f t="shared" ca="1" si="363"/>
        <v>672</v>
      </c>
      <c r="V2625" s="2" t="str">
        <f t="shared" si="364"/>
        <v>Medium Loyalty</v>
      </c>
      <c r="W2625" s="2" t="str">
        <f t="shared" si="365"/>
        <v>Legitimate</v>
      </c>
      <c r="X2625" s="2" t="str">
        <f>IF(Q2625&lt;Data_Validation!$B$8,"Low Value",IF(Q2625&lt;Data_Validation!$B$9,"Medium Value","High Value"))</f>
        <v>Low Value</v>
      </c>
      <c r="Y2625" s="2" t="str">
        <f t="shared" si="366"/>
        <v>Stable</v>
      </c>
      <c r="Z2625" s="2" t="str">
        <f t="shared" si="367"/>
        <v>Check Data</v>
      </c>
    </row>
    <row r="2626" spans="1:26" x14ac:dyDescent="0.3">
      <c r="A2626" t="s">
        <v>2271</v>
      </c>
      <c r="B2626">
        <v>20</v>
      </c>
      <c r="C2626" t="s">
        <v>21</v>
      </c>
      <c r="D2626" t="s">
        <v>18</v>
      </c>
      <c r="E2626">
        <v>236.08</v>
      </c>
      <c r="F2626">
        <v>6</v>
      </c>
      <c r="G2626">
        <v>71</v>
      </c>
      <c r="H2626">
        <v>0</v>
      </c>
      <c r="I2626" t="s">
        <v>19</v>
      </c>
      <c r="J2626">
        <v>64.8</v>
      </c>
      <c r="K2626" s="1">
        <v>45545</v>
      </c>
      <c r="L2626">
        <v>99</v>
      </c>
      <c r="M2626">
        <v>7.0000000000000007E-2</v>
      </c>
      <c r="N2626">
        <f>IF(E2626="",Data_Validation!$B$1,E2626)</f>
        <v>236.08</v>
      </c>
      <c r="O2626">
        <f>IF(J2626="",Data_Validation!$B$2,J2626)</f>
        <v>64.8</v>
      </c>
      <c r="P2626">
        <f t="shared" ref="P2626:P2689" si="369">COUNTIF($A$2:$A$5001,A2626)</f>
        <v>3</v>
      </c>
      <c r="Q2626" s="2">
        <f>CustomerData[[#This Row],[avg_order_value_clean]]*CustomerData[[#This Row],[total_orders]]</f>
        <v>1416.48</v>
      </c>
      <c r="R2626" s="2" t="str">
        <f t="shared" si="368"/>
        <v>At Risk</v>
      </c>
      <c r="S2626" s="2" t="str">
        <f t="shared" ref="S2626:S2689" si="370">IF(M2626&lt;0.2,"Low Risk",IF(M2626&lt;0.5,"Medium Risk","High Risk"))</f>
        <v>Low Risk</v>
      </c>
      <c r="T2626" s="2" t="str">
        <f t="shared" ref="T2626:T2689" si="371">IF(B2626&lt;25,"Under 25",IF(B2626&lt;35,"25-34",IF(B2626&lt;45,"35-44",IF(B2626&lt;55,"45-54","55+"))))</f>
        <v>Under 25</v>
      </c>
      <c r="U2626" s="1">
        <f t="shared" ref="U2626:U2689" ca="1" si="372">TODAY()-K2626</f>
        <v>716</v>
      </c>
      <c r="V2626" s="2" t="str">
        <f t="shared" ref="V2626:V2689" si="373">IF(L2626&lt;40,"Low Loyalty",IF(L2626&lt;70,"Medium Loyalty","High Loyalty"))</f>
        <v>High Loyalty</v>
      </c>
      <c r="W2626" s="2" t="str">
        <f t="shared" ref="W2626:W2689" si="374">IF(H2626=1,"Fraudulent","Legitimate")</f>
        <v>Legitimate</v>
      </c>
      <c r="X2626" s="2" t="str">
        <f>IF(Q2626&lt;Data_Validation!$B$8,"Low Value",IF(Q2626&lt;Data_Validation!$B$9,"Medium Value","High Value"))</f>
        <v>Low Value</v>
      </c>
      <c r="Y2626" s="2" t="str">
        <f t="shared" ref="Y2626:Y2689" si="375">IF(AND(X2626="High Value",S2626="High Risk"),"Critical - Retain",IF(AND(X2626="High Value",S2626&lt;&gt;"High Risk"),"High Value - Maintain",IF(AND(X2626&lt;&gt;"High Value",S2626="High Risk"),"At Risk - Develop","Stable")))</f>
        <v>Stable</v>
      </c>
      <c r="Z2626" s="2" t="str">
        <f t="shared" ref="Z2626:Z2689" si="376">IF(OR(B2626&lt;18,F2626&lt;0,N2626&lt;0,O2626&lt;0,O2626&gt;1,M2626&lt;0,M2626&gt;1),"Check Data","Valid")</f>
        <v>Check Data</v>
      </c>
    </row>
    <row r="2627" spans="1:26" x14ac:dyDescent="0.3">
      <c r="A2627" t="s">
        <v>2066</v>
      </c>
      <c r="B2627">
        <v>28</v>
      </c>
      <c r="C2627" t="s">
        <v>14</v>
      </c>
      <c r="D2627" t="s">
        <v>35</v>
      </c>
      <c r="E2627">
        <v>37.26</v>
      </c>
      <c r="F2627">
        <v>10</v>
      </c>
      <c r="G2627">
        <v>122</v>
      </c>
      <c r="H2627">
        <v>0</v>
      </c>
      <c r="I2627" t="s">
        <v>40</v>
      </c>
      <c r="J2627">
        <v>65.099999999999994</v>
      </c>
      <c r="K2627" s="1">
        <v>44072</v>
      </c>
      <c r="L2627">
        <v>28</v>
      </c>
      <c r="M2627">
        <v>0.49</v>
      </c>
      <c r="N2627">
        <f>IF(E2627="",Data_Validation!$B$1,E2627)</f>
        <v>37.26</v>
      </c>
      <c r="O2627">
        <f>IF(J2627="",Data_Validation!$B$2,J2627)</f>
        <v>65.099999999999994</v>
      </c>
      <c r="P2627">
        <f t="shared" si="369"/>
        <v>2</v>
      </c>
      <c r="Q2627" s="2">
        <f>CustomerData[[#This Row],[avg_order_value_clean]]*CustomerData[[#This Row],[total_orders]]</f>
        <v>372.59999999999997</v>
      </c>
      <c r="R2627" s="2" t="str">
        <f t="shared" ref="R2627:R2690" si="377">IF(G2627&lt;=30,"Active",IF(G2627&lt;=90,"At Risk","Inactive"))</f>
        <v>Inactive</v>
      </c>
      <c r="S2627" s="2" t="str">
        <f t="shared" si="370"/>
        <v>Medium Risk</v>
      </c>
      <c r="T2627" s="2" t="str">
        <f t="shared" si="371"/>
        <v>25-34</v>
      </c>
      <c r="U2627" s="1">
        <f t="shared" ca="1" si="372"/>
        <v>2189</v>
      </c>
      <c r="V2627" s="2" t="str">
        <f t="shared" si="373"/>
        <v>Low Loyalty</v>
      </c>
      <c r="W2627" s="2" t="str">
        <f t="shared" si="374"/>
        <v>Legitimate</v>
      </c>
      <c r="X2627" s="2" t="str">
        <f>IF(Q2627&lt;Data_Validation!$B$8,"Low Value",IF(Q2627&lt;Data_Validation!$B$9,"Medium Value","High Value"))</f>
        <v>Low Value</v>
      </c>
      <c r="Y2627" s="2" t="str">
        <f t="shared" si="375"/>
        <v>Stable</v>
      </c>
      <c r="Z2627" s="2" t="str">
        <f t="shared" si="376"/>
        <v>Check Data</v>
      </c>
    </row>
    <row r="2628" spans="1:26" x14ac:dyDescent="0.3">
      <c r="A2628" t="s">
        <v>1609</v>
      </c>
      <c r="B2628">
        <v>74</v>
      </c>
      <c r="C2628" t="s">
        <v>14</v>
      </c>
      <c r="D2628" t="s">
        <v>15</v>
      </c>
      <c r="E2628">
        <v>107.65</v>
      </c>
      <c r="F2628">
        <v>13</v>
      </c>
      <c r="G2628">
        <v>170</v>
      </c>
      <c r="H2628">
        <v>0</v>
      </c>
      <c r="I2628" t="s">
        <v>40</v>
      </c>
      <c r="J2628">
        <v>78.599999999999994</v>
      </c>
      <c r="K2628" s="1">
        <v>45390</v>
      </c>
      <c r="L2628">
        <v>89</v>
      </c>
      <c r="M2628">
        <v>0.55000000000000004</v>
      </c>
      <c r="N2628">
        <f>IF(E2628="",Data_Validation!$B$1,E2628)</f>
        <v>107.65</v>
      </c>
      <c r="O2628">
        <f>IF(J2628="",Data_Validation!$B$2,J2628)</f>
        <v>78.599999999999994</v>
      </c>
      <c r="P2628">
        <f t="shared" si="369"/>
        <v>3</v>
      </c>
      <c r="Q2628" s="2">
        <f>CustomerData[[#This Row],[avg_order_value_clean]]*CustomerData[[#This Row],[total_orders]]</f>
        <v>1399.45</v>
      </c>
      <c r="R2628" s="2" t="str">
        <f t="shared" si="377"/>
        <v>Inactive</v>
      </c>
      <c r="S2628" s="2" t="str">
        <f t="shared" si="370"/>
        <v>High Risk</v>
      </c>
      <c r="T2628" s="2" t="str">
        <f t="shared" si="371"/>
        <v>55+</v>
      </c>
      <c r="U2628" s="1">
        <f t="shared" ca="1" si="372"/>
        <v>871</v>
      </c>
      <c r="V2628" s="2" t="str">
        <f t="shared" si="373"/>
        <v>High Loyalty</v>
      </c>
      <c r="W2628" s="2" t="str">
        <f t="shared" si="374"/>
        <v>Legitimate</v>
      </c>
      <c r="X2628" s="2" t="str">
        <f>IF(Q2628&lt;Data_Validation!$B$8,"Low Value",IF(Q2628&lt;Data_Validation!$B$9,"Medium Value","High Value"))</f>
        <v>Low Value</v>
      </c>
      <c r="Y2628" s="2" t="str">
        <f t="shared" si="375"/>
        <v>At Risk - Develop</v>
      </c>
      <c r="Z2628" s="2" t="str">
        <f t="shared" si="376"/>
        <v>Check Data</v>
      </c>
    </row>
    <row r="2629" spans="1:26" x14ac:dyDescent="0.3">
      <c r="A2629" t="s">
        <v>2272</v>
      </c>
      <c r="B2629">
        <v>47</v>
      </c>
      <c r="C2629" t="s">
        <v>14</v>
      </c>
      <c r="D2629" t="s">
        <v>15</v>
      </c>
      <c r="F2629">
        <v>8</v>
      </c>
      <c r="G2629">
        <v>76</v>
      </c>
      <c r="H2629">
        <v>0</v>
      </c>
      <c r="I2629" t="s">
        <v>19</v>
      </c>
      <c r="J2629">
        <v>51</v>
      </c>
      <c r="K2629" s="1">
        <v>45047</v>
      </c>
      <c r="L2629">
        <v>92</v>
      </c>
      <c r="M2629">
        <v>0.22</v>
      </c>
      <c r="N2629">
        <f>IF(E2629="",Data_Validation!$B$1,E2629)</f>
        <v>250</v>
      </c>
      <c r="O2629">
        <f>IF(J2629="",Data_Validation!$B$2,J2629)</f>
        <v>51</v>
      </c>
      <c r="P2629">
        <f t="shared" si="369"/>
        <v>1</v>
      </c>
      <c r="Q2629" s="2">
        <f>CustomerData[[#This Row],[avg_order_value_clean]]*CustomerData[[#This Row],[total_orders]]</f>
        <v>2000</v>
      </c>
      <c r="R2629" s="2" t="str">
        <f t="shared" si="377"/>
        <v>At Risk</v>
      </c>
      <c r="S2629" s="2" t="str">
        <f t="shared" si="370"/>
        <v>Medium Risk</v>
      </c>
      <c r="T2629" s="2" t="str">
        <f t="shared" si="371"/>
        <v>45-54</v>
      </c>
      <c r="U2629" s="1">
        <f t="shared" ca="1" si="372"/>
        <v>1214</v>
      </c>
      <c r="V2629" s="2" t="str">
        <f t="shared" si="373"/>
        <v>High Loyalty</v>
      </c>
      <c r="W2629" s="2" t="str">
        <f t="shared" si="374"/>
        <v>Legitimate</v>
      </c>
      <c r="X2629" s="2" t="str">
        <f>IF(Q2629&lt;Data_Validation!$B$8,"Low Value",IF(Q2629&lt;Data_Validation!$B$9,"Medium Value","High Value"))</f>
        <v>High Value</v>
      </c>
      <c r="Y2629" s="2" t="str">
        <f t="shared" si="375"/>
        <v>High Value - Maintain</v>
      </c>
      <c r="Z2629" s="2" t="str">
        <f t="shared" si="376"/>
        <v>Check Data</v>
      </c>
    </row>
    <row r="2630" spans="1:26" x14ac:dyDescent="0.3">
      <c r="A2630" t="s">
        <v>2273</v>
      </c>
      <c r="B2630">
        <v>21</v>
      </c>
      <c r="C2630" t="s">
        <v>25</v>
      </c>
      <c r="D2630" t="s">
        <v>22</v>
      </c>
      <c r="E2630">
        <v>68.31</v>
      </c>
      <c r="F2630">
        <v>10</v>
      </c>
      <c r="G2630">
        <v>8</v>
      </c>
      <c r="H2630">
        <v>0</v>
      </c>
      <c r="I2630" t="s">
        <v>29</v>
      </c>
      <c r="J2630">
        <v>3.2</v>
      </c>
      <c r="K2630" s="1">
        <v>44381</v>
      </c>
      <c r="L2630">
        <v>73</v>
      </c>
      <c r="M2630">
        <v>0.22</v>
      </c>
      <c r="N2630">
        <f>IF(E2630="",Data_Validation!$B$1,E2630)</f>
        <v>68.31</v>
      </c>
      <c r="O2630">
        <f>IF(J2630="",Data_Validation!$B$2,J2630)</f>
        <v>3.2</v>
      </c>
      <c r="P2630">
        <f t="shared" si="369"/>
        <v>1</v>
      </c>
      <c r="Q2630" s="2">
        <f>CustomerData[[#This Row],[avg_order_value_clean]]*CustomerData[[#This Row],[total_orders]]</f>
        <v>683.1</v>
      </c>
      <c r="R2630" s="2" t="str">
        <f t="shared" si="377"/>
        <v>Active</v>
      </c>
      <c r="S2630" s="2" t="str">
        <f t="shared" si="370"/>
        <v>Medium Risk</v>
      </c>
      <c r="T2630" s="2" t="str">
        <f t="shared" si="371"/>
        <v>Under 25</v>
      </c>
      <c r="U2630" s="1">
        <f t="shared" ca="1" si="372"/>
        <v>1880</v>
      </c>
      <c r="V2630" s="2" t="str">
        <f t="shared" si="373"/>
        <v>High Loyalty</v>
      </c>
      <c r="W2630" s="2" t="str">
        <f t="shared" si="374"/>
        <v>Legitimate</v>
      </c>
      <c r="X2630" s="2" t="str">
        <f>IF(Q2630&lt;Data_Validation!$B$8,"Low Value",IF(Q2630&lt;Data_Validation!$B$9,"Medium Value","High Value"))</f>
        <v>Low Value</v>
      </c>
      <c r="Y2630" s="2" t="str">
        <f t="shared" si="375"/>
        <v>Stable</v>
      </c>
      <c r="Z2630" s="2" t="str">
        <f t="shared" si="376"/>
        <v>Check Data</v>
      </c>
    </row>
    <row r="2631" spans="1:26" x14ac:dyDescent="0.3">
      <c r="A2631" t="s">
        <v>2274</v>
      </c>
      <c r="B2631">
        <v>22</v>
      </c>
      <c r="C2631" t="s">
        <v>21</v>
      </c>
      <c r="D2631" t="s">
        <v>26</v>
      </c>
      <c r="E2631">
        <v>72.2</v>
      </c>
      <c r="F2631">
        <v>7</v>
      </c>
      <c r="G2631">
        <v>200</v>
      </c>
      <c r="H2631">
        <v>0</v>
      </c>
      <c r="I2631" t="s">
        <v>23</v>
      </c>
      <c r="J2631">
        <v>89</v>
      </c>
      <c r="K2631" s="1">
        <v>45180</v>
      </c>
      <c r="L2631">
        <v>5</v>
      </c>
      <c r="M2631">
        <v>0.23</v>
      </c>
      <c r="N2631">
        <f>IF(E2631="",Data_Validation!$B$1,E2631)</f>
        <v>72.2</v>
      </c>
      <c r="O2631">
        <f>IF(J2631="",Data_Validation!$B$2,J2631)</f>
        <v>89</v>
      </c>
      <c r="P2631">
        <f t="shared" si="369"/>
        <v>3</v>
      </c>
      <c r="Q2631" s="2">
        <f>CustomerData[[#This Row],[avg_order_value_clean]]*CustomerData[[#This Row],[total_orders]]</f>
        <v>505.40000000000003</v>
      </c>
      <c r="R2631" s="2" t="str">
        <f t="shared" si="377"/>
        <v>Inactive</v>
      </c>
      <c r="S2631" s="2" t="str">
        <f t="shared" si="370"/>
        <v>Medium Risk</v>
      </c>
      <c r="T2631" s="2" t="str">
        <f t="shared" si="371"/>
        <v>Under 25</v>
      </c>
      <c r="U2631" s="1">
        <f t="shared" ca="1" si="372"/>
        <v>1081</v>
      </c>
      <c r="V2631" s="2" t="str">
        <f t="shared" si="373"/>
        <v>Low Loyalty</v>
      </c>
      <c r="W2631" s="2" t="str">
        <f t="shared" si="374"/>
        <v>Legitimate</v>
      </c>
      <c r="X2631" s="2" t="str">
        <f>IF(Q2631&lt;Data_Validation!$B$8,"Low Value",IF(Q2631&lt;Data_Validation!$B$9,"Medium Value","High Value"))</f>
        <v>Low Value</v>
      </c>
      <c r="Y2631" s="2" t="str">
        <f t="shared" si="375"/>
        <v>Stable</v>
      </c>
      <c r="Z2631" s="2" t="str">
        <f t="shared" si="376"/>
        <v>Check Data</v>
      </c>
    </row>
    <row r="2632" spans="1:26" x14ac:dyDescent="0.3">
      <c r="A2632" t="s">
        <v>1680</v>
      </c>
      <c r="B2632">
        <v>18</v>
      </c>
      <c r="C2632" t="s">
        <v>14</v>
      </c>
      <c r="D2632" t="s">
        <v>35</v>
      </c>
      <c r="E2632">
        <v>48.15</v>
      </c>
      <c r="F2632">
        <v>9</v>
      </c>
      <c r="G2632">
        <v>242</v>
      </c>
      <c r="H2632">
        <v>0</v>
      </c>
      <c r="I2632" t="s">
        <v>23</v>
      </c>
      <c r="J2632">
        <v>40.200000000000003</v>
      </c>
      <c r="K2632" s="1">
        <v>44814</v>
      </c>
      <c r="L2632">
        <v>57</v>
      </c>
      <c r="M2632">
        <v>0.46</v>
      </c>
      <c r="N2632">
        <f>IF(E2632="",Data_Validation!$B$1,E2632)</f>
        <v>48.15</v>
      </c>
      <c r="O2632">
        <f>IF(J2632="",Data_Validation!$B$2,J2632)</f>
        <v>40.200000000000003</v>
      </c>
      <c r="P2632">
        <f t="shared" si="369"/>
        <v>2</v>
      </c>
      <c r="Q2632" s="2">
        <f>CustomerData[[#This Row],[avg_order_value_clean]]*CustomerData[[#This Row],[total_orders]]</f>
        <v>433.34999999999997</v>
      </c>
      <c r="R2632" s="2" t="str">
        <f t="shared" si="377"/>
        <v>Inactive</v>
      </c>
      <c r="S2632" s="2" t="str">
        <f t="shared" si="370"/>
        <v>Medium Risk</v>
      </c>
      <c r="T2632" s="2" t="str">
        <f t="shared" si="371"/>
        <v>Under 25</v>
      </c>
      <c r="U2632" s="1">
        <f t="shared" ca="1" si="372"/>
        <v>1447</v>
      </c>
      <c r="V2632" s="2" t="str">
        <f t="shared" si="373"/>
        <v>Medium Loyalty</v>
      </c>
      <c r="W2632" s="2" t="str">
        <f t="shared" si="374"/>
        <v>Legitimate</v>
      </c>
      <c r="X2632" s="2" t="str">
        <f>IF(Q2632&lt;Data_Validation!$B$8,"Low Value",IF(Q2632&lt;Data_Validation!$B$9,"Medium Value","High Value"))</f>
        <v>Low Value</v>
      </c>
      <c r="Y2632" s="2" t="str">
        <f t="shared" si="375"/>
        <v>Stable</v>
      </c>
      <c r="Z2632" s="2" t="str">
        <f t="shared" si="376"/>
        <v>Check Data</v>
      </c>
    </row>
    <row r="2633" spans="1:26" x14ac:dyDescent="0.3">
      <c r="A2633" t="s">
        <v>2034</v>
      </c>
      <c r="B2633">
        <v>44</v>
      </c>
      <c r="C2633" t="s">
        <v>21</v>
      </c>
      <c r="D2633" t="s">
        <v>26</v>
      </c>
      <c r="E2633">
        <v>44.49</v>
      </c>
      <c r="F2633">
        <v>9</v>
      </c>
      <c r="G2633">
        <v>68</v>
      </c>
      <c r="H2633">
        <v>0</v>
      </c>
      <c r="I2633" t="s">
        <v>29</v>
      </c>
      <c r="J2633">
        <v>98.5</v>
      </c>
      <c r="K2633" s="1">
        <v>45494</v>
      </c>
      <c r="L2633">
        <v>80</v>
      </c>
      <c r="M2633">
        <v>0.22</v>
      </c>
      <c r="N2633">
        <f>IF(E2633="",Data_Validation!$B$1,E2633)</f>
        <v>44.49</v>
      </c>
      <c r="O2633">
        <f>IF(J2633="",Data_Validation!$B$2,J2633)</f>
        <v>98.5</v>
      </c>
      <c r="P2633">
        <f t="shared" si="369"/>
        <v>2</v>
      </c>
      <c r="Q2633" s="2">
        <f>CustomerData[[#This Row],[avg_order_value_clean]]*CustomerData[[#This Row],[total_orders]]</f>
        <v>400.41</v>
      </c>
      <c r="R2633" s="2" t="str">
        <f t="shared" si="377"/>
        <v>At Risk</v>
      </c>
      <c r="S2633" s="2" t="str">
        <f t="shared" si="370"/>
        <v>Medium Risk</v>
      </c>
      <c r="T2633" s="2" t="str">
        <f t="shared" si="371"/>
        <v>35-44</v>
      </c>
      <c r="U2633" s="1">
        <f t="shared" ca="1" si="372"/>
        <v>767</v>
      </c>
      <c r="V2633" s="2" t="str">
        <f t="shared" si="373"/>
        <v>High Loyalty</v>
      </c>
      <c r="W2633" s="2" t="str">
        <f t="shared" si="374"/>
        <v>Legitimate</v>
      </c>
      <c r="X2633" s="2" t="str">
        <f>IF(Q2633&lt;Data_Validation!$B$8,"Low Value",IF(Q2633&lt;Data_Validation!$B$9,"Medium Value","High Value"))</f>
        <v>Low Value</v>
      </c>
      <c r="Y2633" s="2" t="str">
        <f t="shared" si="375"/>
        <v>Stable</v>
      </c>
      <c r="Z2633" s="2" t="str">
        <f t="shared" si="376"/>
        <v>Check Data</v>
      </c>
    </row>
    <row r="2634" spans="1:26" x14ac:dyDescent="0.3">
      <c r="A2634" t="s">
        <v>2275</v>
      </c>
      <c r="B2634">
        <v>45</v>
      </c>
      <c r="C2634" t="s">
        <v>21</v>
      </c>
      <c r="D2634" t="s">
        <v>37</v>
      </c>
      <c r="E2634">
        <v>79.010000000000005</v>
      </c>
      <c r="F2634">
        <v>11</v>
      </c>
      <c r="G2634">
        <v>238</v>
      </c>
      <c r="H2634">
        <v>0</v>
      </c>
      <c r="I2634" t="s">
        <v>23</v>
      </c>
      <c r="J2634">
        <v>40.6</v>
      </c>
      <c r="K2634" s="1">
        <v>44888</v>
      </c>
      <c r="L2634">
        <v>29</v>
      </c>
      <c r="M2634">
        <v>0.2</v>
      </c>
      <c r="N2634">
        <f>IF(E2634="",Data_Validation!$B$1,E2634)</f>
        <v>79.010000000000005</v>
      </c>
      <c r="O2634">
        <f>IF(J2634="",Data_Validation!$B$2,J2634)</f>
        <v>40.6</v>
      </c>
      <c r="P2634">
        <f t="shared" si="369"/>
        <v>1</v>
      </c>
      <c r="Q2634" s="2">
        <f>CustomerData[[#This Row],[avg_order_value_clean]]*CustomerData[[#This Row],[total_orders]]</f>
        <v>869.11</v>
      </c>
      <c r="R2634" s="2" t="str">
        <f t="shared" si="377"/>
        <v>Inactive</v>
      </c>
      <c r="S2634" s="2" t="str">
        <f t="shared" si="370"/>
        <v>Medium Risk</v>
      </c>
      <c r="T2634" s="2" t="str">
        <f t="shared" si="371"/>
        <v>45-54</v>
      </c>
      <c r="U2634" s="1">
        <f t="shared" ca="1" si="372"/>
        <v>1373</v>
      </c>
      <c r="V2634" s="2" t="str">
        <f t="shared" si="373"/>
        <v>Low Loyalty</v>
      </c>
      <c r="W2634" s="2" t="str">
        <f t="shared" si="374"/>
        <v>Legitimate</v>
      </c>
      <c r="X2634" s="2" t="str">
        <f>IF(Q2634&lt;Data_Validation!$B$8,"Low Value",IF(Q2634&lt;Data_Validation!$B$9,"Medium Value","High Value"))</f>
        <v>Low Value</v>
      </c>
      <c r="Y2634" s="2" t="str">
        <f t="shared" si="375"/>
        <v>Stable</v>
      </c>
      <c r="Z2634" s="2" t="str">
        <f t="shared" si="376"/>
        <v>Check Data</v>
      </c>
    </row>
    <row r="2635" spans="1:26" x14ac:dyDescent="0.3">
      <c r="A2635" t="s">
        <v>2276</v>
      </c>
      <c r="B2635">
        <v>46</v>
      </c>
      <c r="C2635" t="s">
        <v>14</v>
      </c>
      <c r="D2635" t="s">
        <v>15</v>
      </c>
      <c r="E2635">
        <v>58.87</v>
      </c>
      <c r="F2635">
        <v>8</v>
      </c>
      <c r="G2635">
        <v>316</v>
      </c>
      <c r="H2635">
        <v>0</v>
      </c>
      <c r="I2635" t="s">
        <v>16</v>
      </c>
      <c r="J2635">
        <v>66.8</v>
      </c>
      <c r="K2635" s="1">
        <v>45342</v>
      </c>
      <c r="L2635">
        <v>55</v>
      </c>
      <c r="M2635">
        <v>0.46</v>
      </c>
      <c r="N2635">
        <f>IF(E2635="",Data_Validation!$B$1,E2635)</f>
        <v>58.87</v>
      </c>
      <c r="O2635">
        <f>IF(J2635="",Data_Validation!$B$2,J2635)</f>
        <v>66.8</v>
      </c>
      <c r="P2635">
        <f t="shared" si="369"/>
        <v>1</v>
      </c>
      <c r="Q2635" s="2">
        <f>CustomerData[[#This Row],[avg_order_value_clean]]*CustomerData[[#This Row],[total_orders]]</f>
        <v>470.96</v>
      </c>
      <c r="R2635" s="2" t="str">
        <f t="shared" si="377"/>
        <v>Inactive</v>
      </c>
      <c r="S2635" s="2" t="str">
        <f t="shared" si="370"/>
        <v>Medium Risk</v>
      </c>
      <c r="T2635" s="2" t="str">
        <f t="shared" si="371"/>
        <v>45-54</v>
      </c>
      <c r="U2635" s="1">
        <f t="shared" ca="1" si="372"/>
        <v>919</v>
      </c>
      <c r="V2635" s="2" t="str">
        <f t="shared" si="373"/>
        <v>Medium Loyalty</v>
      </c>
      <c r="W2635" s="2" t="str">
        <f t="shared" si="374"/>
        <v>Legitimate</v>
      </c>
      <c r="X2635" s="2" t="str">
        <f>IF(Q2635&lt;Data_Validation!$B$8,"Low Value",IF(Q2635&lt;Data_Validation!$B$9,"Medium Value","High Value"))</f>
        <v>Low Value</v>
      </c>
      <c r="Y2635" s="2" t="str">
        <f t="shared" si="375"/>
        <v>Stable</v>
      </c>
      <c r="Z2635" s="2" t="str">
        <f t="shared" si="376"/>
        <v>Check Data</v>
      </c>
    </row>
    <row r="2636" spans="1:26" x14ac:dyDescent="0.3">
      <c r="A2636" t="s">
        <v>2277</v>
      </c>
      <c r="B2636">
        <v>35</v>
      </c>
      <c r="C2636" t="s">
        <v>25</v>
      </c>
      <c r="D2636" t="s">
        <v>35</v>
      </c>
      <c r="E2636">
        <v>251.26</v>
      </c>
      <c r="F2636">
        <v>8</v>
      </c>
      <c r="G2636">
        <v>10</v>
      </c>
      <c r="H2636">
        <v>0</v>
      </c>
      <c r="I2636" t="s">
        <v>40</v>
      </c>
      <c r="J2636">
        <v>46</v>
      </c>
      <c r="K2636" s="1">
        <v>44294</v>
      </c>
      <c r="L2636">
        <v>23</v>
      </c>
      <c r="M2636">
        <v>0.09</v>
      </c>
      <c r="N2636">
        <f>IF(E2636="",Data_Validation!$B$1,E2636)</f>
        <v>251.26</v>
      </c>
      <c r="O2636">
        <f>IF(J2636="",Data_Validation!$B$2,J2636)</f>
        <v>46</v>
      </c>
      <c r="P2636">
        <f t="shared" si="369"/>
        <v>2</v>
      </c>
      <c r="Q2636" s="2">
        <f>CustomerData[[#This Row],[avg_order_value_clean]]*CustomerData[[#This Row],[total_orders]]</f>
        <v>2010.08</v>
      </c>
      <c r="R2636" s="2" t="str">
        <f t="shared" si="377"/>
        <v>Active</v>
      </c>
      <c r="S2636" s="2" t="str">
        <f t="shared" si="370"/>
        <v>Low Risk</v>
      </c>
      <c r="T2636" s="2" t="str">
        <f t="shared" si="371"/>
        <v>35-44</v>
      </c>
      <c r="U2636" s="1">
        <f t="shared" ca="1" si="372"/>
        <v>1967</v>
      </c>
      <c r="V2636" s="2" t="str">
        <f t="shared" si="373"/>
        <v>Low Loyalty</v>
      </c>
      <c r="W2636" s="2" t="str">
        <f t="shared" si="374"/>
        <v>Legitimate</v>
      </c>
      <c r="X2636" s="2" t="str">
        <f>IF(Q2636&lt;Data_Validation!$B$8,"Low Value",IF(Q2636&lt;Data_Validation!$B$9,"Medium Value","High Value"))</f>
        <v>High Value</v>
      </c>
      <c r="Y2636" s="2" t="str">
        <f t="shared" si="375"/>
        <v>High Value - Maintain</v>
      </c>
      <c r="Z2636" s="2" t="str">
        <f t="shared" si="376"/>
        <v>Check Data</v>
      </c>
    </row>
    <row r="2637" spans="1:26" x14ac:dyDescent="0.3">
      <c r="A2637" t="s">
        <v>2278</v>
      </c>
      <c r="B2637">
        <v>29</v>
      </c>
      <c r="C2637" t="s">
        <v>14</v>
      </c>
      <c r="D2637" t="s">
        <v>50</v>
      </c>
      <c r="E2637">
        <v>251.02</v>
      </c>
      <c r="F2637">
        <v>9</v>
      </c>
      <c r="G2637">
        <v>319</v>
      </c>
      <c r="H2637">
        <v>0</v>
      </c>
      <c r="I2637" t="s">
        <v>16</v>
      </c>
      <c r="J2637">
        <v>23.2</v>
      </c>
      <c r="K2637" s="1">
        <v>45150</v>
      </c>
      <c r="L2637">
        <v>57</v>
      </c>
      <c r="M2637">
        <v>0.12</v>
      </c>
      <c r="N2637">
        <f>IF(E2637="",Data_Validation!$B$1,E2637)</f>
        <v>251.02</v>
      </c>
      <c r="O2637">
        <f>IF(J2637="",Data_Validation!$B$2,J2637)</f>
        <v>23.2</v>
      </c>
      <c r="P2637">
        <f t="shared" si="369"/>
        <v>2</v>
      </c>
      <c r="Q2637" s="2">
        <f>CustomerData[[#This Row],[avg_order_value_clean]]*CustomerData[[#This Row],[total_orders]]</f>
        <v>2259.1800000000003</v>
      </c>
      <c r="R2637" s="2" t="str">
        <f t="shared" si="377"/>
        <v>Inactive</v>
      </c>
      <c r="S2637" s="2" t="str">
        <f t="shared" si="370"/>
        <v>Low Risk</v>
      </c>
      <c r="T2637" s="2" t="str">
        <f t="shared" si="371"/>
        <v>25-34</v>
      </c>
      <c r="U2637" s="1">
        <f t="shared" ca="1" si="372"/>
        <v>1111</v>
      </c>
      <c r="V2637" s="2" t="str">
        <f t="shared" si="373"/>
        <v>Medium Loyalty</v>
      </c>
      <c r="W2637" s="2" t="str">
        <f t="shared" si="374"/>
        <v>Legitimate</v>
      </c>
      <c r="X2637" s="2" t="str">
        <f>IF(Q2637&lt;Data_Validation!$B$8,"Low Value",IF(Q2637&lt;Data_Validation!$B$9,"Medium Value","High Value"))</f>
        <v>High Value</v>
      </c>
      <c r="Y2637" s="2" t="str">
        <f t="shared" si="375"/>
        <v>High Value - Maintain</v>
      </c>
      <c r="Z2637" s="2" t="str">
        <f t="shared" si="376"/>
        <v>Check Data</v>
      </c>
    </row>
    <row r="2638" spans="1:26" x14ac:dyDescent="0.3">
      <c r="A2638" t="s">
        <v>2279</v>
      </c>
      <c r="B2638">
        <v>30</v>
      </c>
      <c r="C2638" t="s">
        <v>14</v>
      </c>
      <c r="D2638" t="s">
        <v>44</v>
      </c>
      <c r="E2638">
        <v>149.44</v>
      </c>
      <c r="F2638">
        <v>11</v>
      </c>
      <c r="G2638">
        <v>37</v>
      </c>
      <c r="H2638">
        <v>0</v>
      </c>
      <c r="I2638" t="s">
        <v>23</v>
      </c>
      <c r="J2638">
        <v>93.1</v>
      </c>
      <c r="K2638" s="1">
        <v>44496</v>
      </c>
      <c r="L2638">
        <v>18</v>
      </c>
      <c r="M2638">
        <v>0.14000000000000001</v>
      </c>
      <c r="N2638">
        <f>IF(E2638="",Data_Validation!$B$1,E2638)</f>
        <v>149.44</v>
      </c>
      <c r="O2638">
        <f>IF(J2638="",Data_Validation!$B$2,J2638)</f>
        <v>93.1</v>
      </c>
      <c r="P2638">
        <f t="shared" si="369"/>
        <v>2</v>
      </c>
      <c r="Q2638" s="2">
        <f>CustomerData[[#This Row],[avg_order_value_clean]]*CustomerData[[#This Row],[total_orders]]</f>
        <v>1643.84</v>
      </c>
      <c r="R2638" s="2" t="str">
        <f t="shared" si="377"/>
        <v>At Risk</v>
      </c>
      <c r="S2638" s="2" t="str">
        <f t="shared" si="370"/>
        <v>Low Risk</v>
      </c>
      <c r="T2638" s="2" t="str">
        <f t="shared" si="371"/>
        <v>25-34</v>
      </c>
      <c r="U2638" s="1">
        <f t="shared" ca="1" si="372"/>
        <v>1765</v>
      </c>
      <c r="V2638" s="2" t="str">
        <f t="shared" si="373"/>
        <v>Low Loyalty</v>
      </c>
      <c r="W2638" s="2" t="str">
        <f t="shared" si="374"/>
        <v>Legitimate</v>
      </c>
      <c r="X2638" s="2" t="str">
        <f>IF(Q2638&lt;Data_Validation!$B$8,"Low Value",IF(Q2638&lt;Data_Validation!$B$9,"Medium Value","High Value"))</f>
        <v>High Value</v>
      </c>
      <c r="Y2638" s="2" t="str">
        <f t="shared" si="375"/>
        <v>High Value - Maintain</v>
      </c>
      <c r="Z2638" s="2" t="str">
        <f t="shared" si="376"/>
        <v>Check Data</v>
      </c>
    </row>
    <row r="2639" spans="1:26" x14ac:dyDescent="0.3">
      <c r="A2639" t="s">
        <v>2280</v>
      </c>
      <c r="B2639">
        <v>58</v>
      </c>
      <c r="C2639" t="s">
        <v>21</v>
      </c>
      <c r="D2639" t="s">
        <v>52</v>
      </c>
      <c r="F2639">
        <v>8</v>
      </c>
      <c r="G2639">
        <v>9</v>
      </c>
      <c r="H2639">
        <v>0</v>
      </c>
      <c r="I2639" t="s">
        <v>23</v>
      </c>
      <c r="J2639">
        <v>62.7</v>
      </c>
      <c r="K2639" s="1">
        <v>44954</v>
      </c>
      <c r="L2639">
        <v>26</v>
      </c>
      <c r="M2639">
        <v>0.13</v>
      </c>
      <c r="N2639">
        <f>IF(E2639="",Data_Validation!$B$1,E2639)</f>
        <v>250</v>
      </c>
      <c r="O2639">
        <f>IF(J2639="",Data_Validation!$B$2,J2639)</f>
        <v>62.7</v>
      </c>
      <c r="P2639">
        <f t="shared" si="369"/>
        <v>1</v>
      </c>
      <c r="Q2639" s="2">
        <f>CustomerData[[#This Row],[avg_order_value_clean]]*CustomerData[[#This Row],[total_orders]]</f>
        <v>2000</v>
      </c>
      <c r="R2639" s="2" t="str">
        <f t="shared" si="377"/>
        <v>Active</v>
      </c>
      <c r="S2639" s="2" t="str">
        <f t="shared" si="370"/>
        <v>Low Risk</v>
      </c>
      <c r="T2639" s="2" t="str">
        <f t="shared" si="371"/>
        <v>55+</v>
      </c>
      <c r="U2639" s="1">
        <f t="shared" ca="1" si="372"/>
        <v>1307</v>
      </c>
      <c r="V2639" s="2" t="str">
        <f t="shared" si="373"/>
        <v>Low Loyalty</v>
      </c>
      <c r="W2639" s="2" t="str">
        <f t="shared" si="374"/>
        <v>Legitimate</v>
      </c>
      <c r="X2639" s="2" t="str">
        <f>IF(Q2639&lt;Data_Validation!$B$8,"Low Value",IF(Q2639&lt;Data_Validation!$B$9,"Medium Value","High Value"))</f>
        <v>High Value</v>
      </c>
      <c r="Y2639" s="2" t="str">
        <f t="shared" si="375"/>
        <v>High Value - Maintain</v>
      </c>
      <c r="Z2639" s="2" t="str">
        <f t="shared" si="376"/>
        <v>Check Data</v>
      </c>
    </row>
    <row r="2640" spans="1:26" x14ac:dyDescent="0.3">
      <c r="A2640" t="s">
        <v>2281</v>
      </c>
      <c r="B2640">
        <v>19</v>
      </c>
      <c r="C2640" t="s">
        <v>21</v>
      </c>
      <c r="D2640" t="s">
        <v>44</v>
      </c>
      <c r="E2640">
        <v>30.07</v>
      </c>
      <c r="F2640">
        <v>13</v>
      </c>
      <c r="G2640">
        <v>15</v>
      </c>
      <c r="H2640">
        <v>0</v>
      </c>
      <c r="I2640" t="s">
        <v>40</v>
      </c>
      <c r="J2640">
        <v>45.1</v>
      </c>
      <c r="K2640" s="1">
        <v>44214</v>
      </c>
      <c r="L2640">
        <v>5</v>
      </c>
      <c r="M2640">
        <v>0.43</v>
      </c>
      <c r="N2640">
        <f>IF(E2640="",Data_Validation!$B$1,E2640)</f>
        <v>30.07</v>
      </c>
      <c r="O2640">
        <f>IF(J2640="",Data_Validation!$B$2,J2640)</f>
        <v>45.1</v>
      </c>
      <c r="P2640">
        <f t="shared" si="369"/>
        <v>1</v>
      </c>
      <c r="Q2640" s="2">
        <f>CustomerData[[#This Row],[avg_order_value_clean]]*CustomerData[[#This Row],[total_orders]]</f>
        <v>390.91</v>
      </c>
      <c r="R2640" s="2" t="str">
        <f t="shared" si="377"/>
        <v>Active</v>
      </c>
      <c r="S2640" s="2" t="str">
        <f t="shared" si="370"/>
        <v>Medium Risk</v>
      </c>
      <c r="T2640" s="2" t="str">
        <f t="shared" si="371"/>
        <v>Under 25</v>
      </c>
      <c r="U2640" s="1">
        <f t="shared" ca="1" si="372"/>
        <v>2047</v>
      </c>
      <c r="V2640" s="2" t="str">
        <f t="shared" si="373"/>
        <v>Low Loyalty</v>
      </c>
      <c r="W2640" s="2" t="str">
        <f t="shared" si="374"/>
        <v>Legitimate</v>
      </c>
      <c r="X2640" s="2" t="str">
        <f>IF(Q2640&lt;Data_Validation!$B$8,"Low Value",IF(Q2640&lt;Data_Validation!$B$9,"Medium Value","High Value"))</f>
        <v>Low Value</v>
      </c>
      <c r="Y2640" s="2" t="str">
        <f t="shared" si="375"/>
        <v>Stable</v>
      </c>
      <c r="Z2640" s="2" t="str">
        <f t="shared" si="376"/>
        <v>Check Data</v>
      </c>
    </row>
    <row r="2641" spans="1:26" x14ac:dyDescent="0.3">
      <c r="A2641" t="s">
        <v>1943</v>
      </c>
      <c r="B2641">
        <v>54</v>
      </c>
      <c r="C2641" t="s">
        <v>14</v>
      </c>
      <c r="D2641" t="s">
        <v>22</v>
      </c>
      <c r="E2641">
        <v>174.97</v>
      </c>
      <c r="F2641">
        <v>9</v>
      </c>
      <c r="G2641">
        <v>324</v>
      </c>
      <c r="H2641">
        <v>0</v>
      </c>
      <c r="I2641" t="s">
        <v>16</v>
      </c>
      <c r="J2641">
        <v>14.4</v>
      </c>
      <c r="K2641" s="1">
        <v>45464</v>
      </c>
      <c r="L2641">
        <v>8</v>
      </c>
      <c r="M2641">
        <v>0.27</v>
      </c>
      <c r="N2641">
        <f>IF(E2641="",Data_Validation!$B$1,E2641)</f>
        <v>174.97</v>
      </c>
      <c r="O2641">
        <f>IF(J2641="",Data_Validation!$B$2,J2641)</f>
        <v>14.4</v>
      </c>
      <c r="P2641">
        <f t="shared" si="369"/>
        <v>2</v>
      </c>
      <c r="Q2641" s="2">
        <f>CustomerData[[#This Row],[avg_order_value_clean]]*CustomerData[[#This Row],[total_orders]]</f>
        <v>1574.73</v>
      </c>
      <c r="R2641" s="2" t="str">
        <f t="shared" si="377"/>
        <v>Inactive</v>
      </c>
      <c r="S2641" s="2" t="str">
        <f t="shared" si="370"/>
        <v>Medium Risk</v>
      </c>
      <c r="T2641" s="2" t="str">
        <f t="shared" si="371"/>
        <v>45-54</v>
      </c>
      <c r="U2641" s="1">
        <f t="shared" ca="1" si="372"/>
        <v>797</v>
      </c>
      <c r="V2641" s="2" t="str">
        <f t="shared" si="373"/>
        <v>Low Loyalty</v>
      </c>
      <c r="W2641" s="2" t="str">
        <f t="shared" si="374"/>
        <v>Legitimate</v>
      </c>
      <c r="X2641" s="2" t="str">
        <f>IF(Q2641&lt;Data_Validation!$B$8,"Low Value",IF(Q2641&lt;Data_Validation!$B$9,"Medium Value","High Value"))</f>
        <v>High Value</v>
      </c>
      <c r="Y2641" s="2" t="str">
        <f t="shared" si="375"/>
        <v>High Value - Maintain</v>
      </c>
      <c r="Z2641" s="2" t="str">
        <f t="shared" si="376"/>
        <v>Check Data</v>
      </c>
    </row>
    <row r="2642" spans="1:26" x14ac:dyDescent="0.3">
      <c r="A2642" t="s">
        <v>1493</v>
      </c>
      <c r="B2642">
        <v>62</v>
      </c>
      <c r="C2642" t="s">
        <v>21</v>
      </c>
      <c r="D2642" t="s">
        <v>15</v>
      </c>
      <c r="E2642">
        <v>14.96</v>
      </c>
      <c r="F2642">
        <v>18</v>
      </c>
      <c r="G2642">
        <v>242</v>
      </c>
      <c r="H2642">
        <v>0</v>
      </c>
      <c r="I2642" t="s">
        <v>40</v>
      </c>
      <c r="J2642">
        <v>99.9</v>
      </c>
      <c r="K2642" s="1">
        <v>44187</v>
      </c>
      <c r="L2642">
        <v>19</v>
      </c>
      <c r="M2642">
        <v>0.45</v>
      </c>
      <c r="N2642">
        <f>IF(E2642="",Data_Validation!$B$1,E2642)</f>
        <v>14.96</v>
      </c>
      <c r="O2642">
        <f>IF(J2642="",Data_Validation!$B$2,J2642)</f>
        <v>99.9</v>
      </c>
      <c r="P2642">
        <f t="shared" si="369"/>
        <v>4</v>
      </c>
      <c r="Q2642" s="2">
        <f>CustomerData[[#This Row],[avg_order_value_clean]]*CustomerData[[#This Row],[total_orders]]</f>
        <v>269.28000000000003</v>
      </c>
      <c r="R2642" s="2" t="str">
        <f t="shared" si="377"/>
        <v>Inactive</v>
      </c>
      <c r="S2642" s="2" t="str">
        <f t="shared" si="370"/>
        <v>Medium Risk</v>
      </c>
      <c r="T2642" s="2" t="str">
        <f t="shared" si="371"/>
        <v>55+</v>
      </c>
      <c r="U2642" s="1">
        <f t="shared" ca="1" si="372"/>
        <v>2074</v>
      </c>
      <c r="V2642" s="2" t="str">
        <f t="shared" si="373"/>
        <v>Low Loyalty</v>
      </c>
      <c r="W2642" s="2" t="str">
        <f t="shared" si="374"/>
        <v>Legitimate</v>
      </c>
      <c r="X2642" s="2" t="str">
        <f>IF(Q2642&lt;Data_Validation!$B$8,"Low Value",IF(Q2642&lt;Data_Validation!$B$9,"Medium Value","High Value"))</f>
        <v>Low Value</v>
      </c>
      <c r="Y2642" s="2" t="str">
        <f t="shared" si="375"/>
        <v>Stable</v>
      </c>
      <c r="Z2642" s="2" t="str">
        <f t="shared" si="376"/>
        <v>Check Data</v>
      </c>
    </row>
    <row r="2643" spans="1:26" x14ac:dyDescent="0.3">
      <c r="A2643" t="s">
        <v>1165</v>
      </c>
      <c r="B2643">
        <v>33</v>
      </c>
      <c r="C2643" t="s">
        <v>21</v>
      </c>
      <c r="D2643" t="s">
        <v>28</v>
      </c>
      <c r="E2643">
        <v>40</v>
      </c>
      <c r="F2643">
        <v>16</v>
      </c>
      <c r="G2643">
        <v>246</v>
      </c>
      <c r="H2643">
        <v>0</v>
      </c>
      <c r="I2643" t="s">
        <v>23</v>
      </c>
      <c r="J2643">
        <v>89.5</v>
      </c>
      <c r="K2643" s="1">
        <v>45312</v>
      </c>
      <c r="L2643">
        <v>28</v>
      </c>
      <c r="M2643">
        <v>0.3</v>
      </c>
      <c r="N2643">
        <f>IF(E2643="",Data_Validation!$B$1,E2643)</f>
        <v>40</v>
      </c>
      <c r="O2643">
        <f>IF(J2643="",Data_Validation!$B$2,J2643)</f>
        <v>89.5</v>
      </c>
      <c r="P2643">
        <f t="shared" si="369"/>
        <v>3</v>
      </c>
      <c r="Q2643" s="2">
        <f>CustomerData[[#This Row],[avg_order_value_clean]]*CustomerData[[#This Row],[total_orders]]</f>
        <v>640</v>
      </c>
      <c r="R2643" s="2" t="str">
        <f t="shared" si="377"/>
        <v>Inactive</v>
      </c>
      <c r="S2643" s="2" t="str">
        <f t="shared" si="370"/>
        <v>Medium Risk</v>
      </c>
      <c r="T2643" s="2" t="str">
        <f t="shared" si="371"/>
        <v>25-34</v>
      </c>
      <c r="U2643" s="1">
        <f t="shared" ca="1" si="372"/>
        <v>949</v>
      </c>
      <c r="V2643" s="2" t="str">
        <f t="shared" si="373"/>
        <v>Low Loyalty</v>
      </c>
      <c r="W2643" s="2" t="str">
        <f t="shared" si="374"/>
        <v>Legitimate</v>
      </c>
      <c r="X2643" s="2" t="str">
        <f>IF(Q2643&lt;Data_Validation!$B$8,"Low Value",IF(Q2643&lt;Data_Validation!$B$9,"Medium Value","High Value"))</f>
        <v>Low Value</v>
      </c>
      <c r="Y2643" s="2" t="str">
        <f t="shared" si="375"/>
        <v>Stable</v>
      </c>
      <c r="Z2643" s="2" t="str">
        <f t="shared" si="376"/>
        <v>Check Data</v>
      </c>
    </row>
    <row r="2644" spans="1:26" x14ac:dyDescent="0.3">
      <c r="A2644" t="s">
        <v>2282</v>
      </c>
      <c r="B2644">
        <v>65</v>
      </c>
      <c r="C2644" t="s">
        <v>14</v>
      </c>
      <c r="D2644" t="s">
        <v>28</v>
      </c>
      <c r="E2644">
        <v>123.89</v>
      </c>
      <c r="F2644">
        <v>14</v>
      </c>
      <c r="G2644">
        <v>41</v>
      </c>
      <c r="H2644">
        <v>0</v>
      </c>
      <c r="I2644" t="s">
        <v>40</v>
      </c>
      <c r="K2644" s="1">
        <v>44399</v>
      </c>
      <c r="L2644">
        <v>68</v>
      </c>
      <c r="M2644">
        <v>0.51</v>
      </c>
      <c r="N2644">
        <f>IF(E2644="",Data_Validation!$B$1,E2644)</f>
        <v>123.89</v>
      </c>
      <c r="O2644">
        <f>IF(J2644="",Data_Validation!$B$2,J2644)</f>
        <v>250</v>
      </c>
      <c r="P2644">
        <f t="shared" si="369"/>
        <v>1</v>
      </c>
      <c r="Q2644" s="2">
        <f>CustomerData[[#This Row],[avg_order_value_clean]]*CustomerData[[#This Row],[total_orders]]</f>
        <v>1734.46</v>
      </c>
      <c r="R2644" s="2" t="str">
        <f t="shared" si="377"/>
        <v>At Risk</v>
      </c>
      <c r="S2644" s="2" t="str">
        <f t="shared" si="370"/>
        <v>High Risk</v>
      </c>
      <c r="T2644" s="2" t="str">
        <f t="shared" si="371"/>
        <v>55+</v>
      </c>
      <c r="U2644" s="1">
        <f t="shared" ca="1" si="372"/>
        <v>1862</v>
      </c>
      <c r="V2644" s="2" t="str">
        <f t="shared" si="373"/>
        <v>Medium Loyalty</v>
      </c>
      <c r="W2644" s="2" t="str">
        <f t="shared" si="374"/>
        <v>Legitimate</v>
      </c>
      <c r="X2644" s="2" t="str">
        <f>IF(Q2644&lt;Data_Validation!$B$8,"Low Value",IF(Q2644&lt;Data_Validation!$B$9,"Medium Value","High Value"))</f>
        <v>High Value</v>
      </c>
      <c r="Y2644" s="2" t="str">
        <f t="shared" si="375"/>
        <v>Critical - Retain</v>
      </c>
      <c r="Z2644" s="2" t="str">
        <f t="shared" si="376"/>
        <v>Check Data</v>
      </c>
    </row>
    <row r="2645" spans="1:26" x14ac:dyDescent="0.3">
      <c r="A2645" t="s">
        <v>2283</v>
      </c>
      <c r="B2645">
        <v>41</v>
      </c>
      <c r="C2645" t="s">
        <v>21</v>
      </c>
      <c r="D2645" t="s">
        <v>52</v>
      </c>
      <c r="E2645">
        <v>40.49</v>
      </c>
      <c r="F2645">
        <v>7</v>
      </c>
      <c r="G2645">
        <v>233</v>
      </c>
      <c r="H2645">
        <v>0</v>
      </c>
      <c r="I2645" t="s">
        <v>40</v>
      </c>
      <c r="J2645">
        <v>17.100000000000001</v>
      </c>
      <c r="K2645" s="1">
        <v>44027</v>
      </c>
      <c r="L2645">
        <v>84</v>
      </c>
      <c r="M2645">
        <v>0.32</v>
      </c>
      <c r="N2645">
        <f>IF(E2645="",Data_Validation!$B$1,E2645)</f>
        <v>40.49</v>
      </c>
      <c r="O2645">
        <f>IF(J2645="",Data_Validation!$B$2,J2645)</f>
        <v>17.100000000000001</v>
      </c>
      <c r="P2645">
        <f t="shared" si="369"/>
        <v>1</v>
      </c>
      <c r="Q2645" s="2">
        <f>CustomerData[[#This Row],[avg_order_value_clean]]*CustomerData[[#This Row],[total_orders]]</f>
        <v>283.43</v>
      </c>
      <c r="R2645" s="2" t="str">
        <f t="shared" si="377"/>
        <v>Inactive</v>
      </c>
      <c r="S2645" s="2" t="str">
        <f t="shared" si="370"/>
        <v>Medium Risk</v>
      </c>
      <c r="T2645" s="2" t="str">
        <f t="shared" si="371"/>
        <v>35-44</v>
      </c>
      <c r="U2645" s="1">
        <f t="shared" ca="1" si="372"/>
        <v>2234</v>
      </c>
      <c r="V2645" s="2" t="str">
        <f t="shared" si="373"/>
        <v>High Loyalty</v>
      </c>
      <c r="W2645" s="2" t="str">
        <f t="shared" si="374"/>
        <v>Legitimate</v>
      </c>
      <c r="X2645" s="2" t="str">
        <f>IF(Q2645&lt;Data_Validation!$B$8,"Low Value",IF(Q2645&lt;Data_Validation!$B$9,"Medium Value","High Value"))</f>
        <v>Low Value</v>
      </c>
      <c r="Y2645" s="2" t="str">
        <f t="shared" si="375"/>
        <v>Stable</v>
      </c>
      <c r="Z2645" s="2" t="str">
        <f t="shared" si="376"/>
        <v>Check Data</v>
      </c>
    </row>
    <row r="2646" spans="1:26" x14ac:dyDescent="0.3">
      <c r="A2646" t="s">
        <v>2284</v>
      </c>
      <c r="B2646">
        <v>52</v>
      </c>
      <c r="C2646" t="s">
        <v>21</v>
      </c>
      <c r="D2646" t="s">
        <v>15</v>
      </c>
      <c r="E2646">
        <v>45.41</v>
      </c>
      <c r="F2646">
        <v>10</v>
      </c>
      <c r="G2646">
        <v>43</v>
      </c>
      <c r="H2646">
        <v>0</v>
      </c>
      <c r="I2646" t="s">
        <v>23</v>
      </c>
      <c r="J2646">
        <v>3</v>
      </c>
      <c r="K2646" s="1">
        <v>45447</v>
      </c>
      <c r="L2646">
        <v>50</v>
      </c>
      <c r="M2646">
        <v>0.24</v>
      </c>
      <c r="N2646">
        <f>IF(E2646="",Data_Validation!$B$1,E2646)</f>
        <v>45.41</v>
      </c>
      <c r="O2646">
        <f>IF(J2646="",Data_Validation!$B$2,J2646)</f>
        <v>3</v>
      </c>
      <c r="P2646">
        <f t="shared" si="369"/>
        <v>1</v>
      </c>
      <c r="Q2646" s="2">
        <f>CustomerData[[#This Row],[avg_order_value_clean]]*CustomerData[[#This Row],[total_orders]]</f>
        <v>454.09999999999997</v>
      </c>
      <c r="R2646" s="2" t="str">
        <f t="shared" si="377"/>
        <v>At Risk</v>
      </c>
      <c r="S2646" s="2" t="str">
        <f t="shared" si="370"/>
        <v>Medium Risk</v>
      </c>
      <c r="T2646" s="2" t="str">
        <f t="shared" si="371"/>
        <v>45-54</v>
      </c>
      <c r="U2646" s="1">
        <f t="shared" ca="1" si="372"/>
        <v>814</v>
      </c>
      <c r="V2646" s="2" t="str">
        <f t="shared" si="373"/>
        <v>Medium Loyalty</v>
      </c>
      <c r="W2646" s="2" t="str">
        <f t="shared" si="374"/>
        <v>Legitimate</v>
      </c>
      <c r="X2646" s="2" t="str">
        <f>IF(Q2646&lt;Data_Validation!$B$8,"Low Value",IF(Q2646&lt;Data_Validation!$B$9,"Medium Value","High Value"))</f>
        <v>Low Value</v>
      </c>
      <c r="Y2646" s="2" t="str">
        <f t="shared" si="375"/>
        <v>Stable</v>
      </c>
      <c r="Z2646" s="2" t="str">
        <f t="shared" si="376"/>
        <v>Check Data</v>
      </c>
    </row>
    <row r="2647" spans="1:26" x14ac:dyDescent="0.3">
      <c r="A2647" t="s">
        <v>2285</v>
      </c>
      <c r="B2647">
        <v>39</v>
      </c>
      <c r="C2647" t="s">
        <v>14</v>
      </c>
      <c r="D2647" t="s">
        <v>35</v>
      </c>
      <c r="E2647">
        <v>159.34</v>
      </c>
      <c r="F2647">
        <v>11</v>
      </c>
      <c r="G2647">
        <v>163</v>
      </c>
      <c r="H2647">
        <v>0</v>
      </c>
      <c r="I2647" t="s">
        <v>40</v>
      </c>
      <c r="J2647">
        <v>15.2</v>
      </c>
      <c r="K2647" s="1">
        <v>45149</v>
      </c>
      <c r="L2647">
        <v>86</v>
      </c>
      <c r="M2647">
        <v>0.14000000000000001</v>
      </c>
      <c r="N2647">
        <f>IF(E2647="",Data_Validation!$B$1,E2647)</f>
        <v>159.34</v>
      </c>
      <c r="O2647">
        <f>IF(J2647="",Data_Validation!$B$2,J2647)</f>
        <v>15.2</v>
      </c>
      <c r="P2647">
        <f t="shared" si="369"/>
        <v>1</v>
      </c>
      <c r="Q2647" s="2">
        <f>CustomerData[[#This Row],[avg_order_value_clean]]*CustomerData[[#This Row],[total_orders]]</f>
        <v>1752.74</v>
      </c>
      <c r="R2647" s="2" t="str">
        <f t="shared" si="377"/>
        <v>Inactive</v>
      </c>
      <c r="S2647" s="2" t="str">
        <f t="shared" si="370"/>
        <v>Low Risk</v>
      </c>
      <c r="T2647" s="2" t="str">
        <f t="shared" si="371"/>
        <v>35-44</v>
      </c>
      <c r="U2647" s="1">
        <f t="shared" ca="1" si="372"/>
        <v>1112</v>
      </c>
      <c r="V2647" s="2" t="str">
        <f t="shared" si="373"/>
        <v>High Loyalty</v>
      </c>
      <c r="W2647" s="2" t="str">
        <f t="shared" si="374"/>
        <v>Legitimate</v>
      </c>
      <c r="X2647" s="2" t="str">
        <f>IF(Q2647&lt;Data_Validation!$B$8,"Low Value",IF(Q2647&lt;Data_Validation!$B$9,"Medium Value","High Value"))</f>
        <v>High Value</v>
      </c>
      <c r="Y2647" s="2" t="str">
        <f t="shared" si="375"/>
        <v>High Value - Maintain</v>
      </c>
      <c r="Z2647" s="2" t="str">
        <f t="shared" si="376"/>
        <v>Check Data</v>
      </c>
    </row>
    <row r="2648" spans="1:26" x14ac:dyDescent="0.3">
      <c r="A2648" t="s">
        <v>636</v>
      </c>
      <c r="B2648">
        <v>53</v>
      </c>
      <c r="C2648" t="s">
        <v>14</v>
      </c>
      <c r="D2648" t="s">
        <v>50</v>
      </c>
      <c r="E2648">
        <v>410.82</v>
      </c>
      <c r="F2648">
        <v>8</v>
      </c>
      <c r="G2648">
        <v>149</v>
      </c>
      <c r="H2648">
        <v>0</v>
      </c>
      <c r="I2648" t="s">
        <v>16</v>
      </c>
      <c r="J2648">
        <v>53.4</v>
      </c>
      <c r="K2648" s="1">
        <v>45463</v>
      </c>
      <c r="L2648">
        <v>76</v>
      </c>
      <c r="M2648">
        <v>0.27</v>
      </c>
      <c r="N2648">
        <f>IF(E2648="",Data_Validation!$B$1,E2648)</f>
        <v>410.82</v>
      </c>
      <c r="O2648">
        <f>IF(J2648="",Data_Validation!$B$2,J2648)</f>
        <v>53.4</v>
      </c>
      <c r="P2648">
        <f t="shared" si="369"/>
        <v>2</v>
      </c>
      <c r="Q2648" s="2">
        <f>CustomerData[[#This Row],[avg_order_value_clean]]*CustomerData[[#This Row],[total_orders]]</f>
        <v>3286.56</v>
      </c>
      <c r="R2648" s="2" t="str">
        <f t="shared" si="377"/>
        <v>Inactive</v>
      </c>
      <c r="S2648" s="2" t="str">
        <f t="shared" si="370"/>
        <v>Medium Risk</v>
      </c>
      <c r="T2648" s="2" t="str">
        <f t="shared" si="371"/>
        <v>45-54</v>
      </c>
      <c r="U2648" s="1">
        <f t="shared" ca="1" si="372"/>
        <v>798</v>
      </c>
      <c r="V2648" s="2" t="str">
        <f t="shared" si="373"/>
        <v>High Loyalty</v>
      </c>
      <c r="W2648" s="2" t="str">
        <f t="shared" si="374"/>
        <v>Legitimate</v>
      </c>
      <c r="X2648" s="2" t="str">
        <f>IF(Q2648&lt;Data_Validation!$B$8,"Low Value",IF(Q2648&lt;Data_Validation!$B$9,"Medium Value","High Value"))</f>
        <v>High Value</v>
      </c>
      <c r="Y2648" s="2" t="str">
        <f t="shared" si="375"/>
        <v>High Value - Maintain</v>
      </c>
      <c r="Z2648" s="2" t="str">
        <f t="shared" si="376"/>
        <v>Check Data</v>
      </c>
    </row>
    <row r="2649" spans="1:26" x14ac:dyDescent="0.3">
      <c r="A2649" t="s">
        <v>1371</v>
      </c>
      <c r="B2649">
        <v>28</v>
      </c>
      <c r="C2649" t="s">
        <v>25</v>
      </c>
      <c r="D2649" t="s">
        <v>22</v>
      </c>
      <c r="E2649">
        <v>92.19</v>
      </c>
      <c r="F2649">
        <v>10</v>
      </c>
      <c r="G2649">
        <v>279</v>
      </c>
      <c r="H2649">
        <v>0</v>
      </c>
      <c r="I2649" t="s">
        <v>23</v>
      </c>
      <c r="J2649">
        <v>81.599999999999994</v>
      </c>
      <c r="K2649" s="1">
        <v>44424</v>
      </c>
      <c r="L2649">
        <v>65</v>
      </c>
      <c r="M2649">
        <v>0.2</v>
      </c>
      <c r="N2649">
        <f>IF(E2649="",Data_Validation!$B$1,E2649)</f>
        <v>92.19</v>
      </c>
      <c r="O2649">
        <f>IF(J2649="",Data_Validation!$B$2,J2649)</f>
        <v>81.599999999999994</v>
      </c>
      <c r="P2649">
        <f t="shared" si="369"/>
        <v>4</v>
      </c>
      <c r="Q2649" s="2">
        <f>CustomerData[[#This Row],[avg_order_value_clean]]*CustomerData[[#This Row],[total_orders]]</f>
        <v>921.9</v>
      </c>
      <c r="R2649" s="2" t="str">
        <f t="shared" si="377"/>
        <v>Inactive</v>
      </c>
      <c r="S2649" s="2" t="str">
        <f t="shared" si="370"/>
        <v>Medium Risk</v>
      </c>
      <c r="T2649" s="2" t="str">
        <f t="shared" si="371"/>
        <v>25-34</v>
      </c>
      <c r="U2649" s="1">
        <f t="shared" ca="1" si="372"/>
        <v>1837</v>
      </c>
      <c r="V2649" s="2" t="str">
        <f t="shared" si="373"/>
        <v>Medium Loyalty</v>
      </c>
      <c r="W2649" s="2" t="str">
        <f t="shared" si="374"/>
        <v>Legitimate</v>
      </c>
      <c r="X2649" s="2" t="str">
        <f>IF(Q2649&lt;Data_Validation!$B$8,"Low Value",IF(Q2649&lt;Data_Validation!$B$9,"Medium Value","High Value"))</f>
        <v>Low Value</v>
      </c>
      <c r="Y2649" s="2" t="str">
        <f t="shared" si="375"/>
        <v>Stable</v>
      </c>
      <c r="Z2649" s="2" t="str">
        <f t="shared" si="376"/>
        <v>Check Data</v>
      </c>
    </row>
    <row r="2650" spans="1:26" x14ac:dyDescent="0.3">
      <c r="A2650" t="s">
        <v>2286</v>
      </c>
      <c r="B2650">
        <v>72</v>
      </c>
      <c r="C2650" t="s">
        <v>14</v>
      </c>
      <c r="D2650" t="s">
        <v>28</v>
      </c>
      <c r="E2650">
        <v>31.25</v>
      </c>
      <c r="F2650">
        <v>8</v>
      </c>
      <c r="G2650">
        <v>203</v>
      </c>
      <c r="H2650">
        <v>0</v>
      </c>
      <c r="I2650" t="s">
        <v>40</v>
      </c>
      <c r="J2650">
        <v>36.4</v>
      </c>
      <c r="K2650" s="1">
        <v>44401</v>
      </c>
      <c r="L2650">
        <v>8</v>
      </c>
      <c r="M2650">
        <v>0.32</v>
      </c>
      <c r="N2650">
        <f>IF(E2650="",Data_Validation!$B$1,E2650)</f>
        <v>31.25</v>
      </c>
      <c r="O2650">
        <f>IF(J2650="",Data_Validation!$B$2,J2650)</f>
        <v>36.4</v>
      </c>
      <c r="P2650">
        <f t="shared" si="369"/>
        <v>1</v>
      </c>
      <c r="Q2650" s="2">
        <f>CustomerData[[#This Row],[avg_order_value_clean]]*CustomerData[[#This Row],[total_orders]]</f>
        <v>250</v>
      </c>
      <c r="R2650" s="2" t="str">
        <f t="shared" si="377"/>
        <v>Inactive</v>
      </c>
      <c r="S2650" s="2" t="str">
        <f t="shared" si="370"/>
        <v>Medium Risk</v>
      </c>
      <c r="T2650" s="2" t="str">
        <f t="shared" si="371"/>
        <v>55+</v>
      </c>
      <c r="U2650" s="1">
        <f t="shared" ca="1" si="372"/>
        <v>1860</v>
      </c>
      <c r="V2650" s="2" t="str">
        <f t="shared" si="373"/>
        <v>Low Loyalty</v>
      </c>
      <c r="W2650" s="2" t="str">
        <f t="shared" si="374"/>
        <v>Legitimate</v>
      </c>
      <c r="X2650" s="2" t="str">
        <f>IF(Q2650&lt;Data_Validation!$B$8,"Low Value",IF(Q2650&lt;Data_Validation!$B$9,"Medium Value","High Value"))</f>
        <v>Low Value</v>
      </c>
      <c r="Y2650" s="2" t="str">
        <f t="shared" si="375"/>
        <v>Stable</v>
      </c>
      <c r="Z2650" s="2" t="str">
        <f t="shared" si="376"/>
        <v>Check Data</v>
      </c>
    </row>
    <row r="2651" spans="1:26" x14ac:dyDescent="0.3">
      <c r="A2651" t="s">
        <v>2287</v>
      </c>
      <c r="B2651">
        <v>75</v>
      </c>
      <c r="C2651" t="s">
        <v>21</v>
      </c>
      <c r="D2651" t="s">
        <v>52</v>
      </c>
      <c r="E2651">
        <v>185.01</v>
      </c>
      <c r="F2651">
        <v>13</v>
      </c>
      <c r="G2651">
        <v>230</v>
      </c>
      <c r="H2651">
        <v>0</v>
      </c>
      <c r="I2651" t="s">
        <v>29</v>
      </c>
      <c r="J2651">
        <v>43.4</v>
      </c>
      <c r="K2651" s="1">
        <v>44927</v>
      </c>
      <c r="L2651">
        <v>60</v>
      </c>
      <c r="M2651">
        <v>0.05</v>
      </c>
      <c r="N2651">
        <f>IF(E2651="",Data_Validation!$B$1,E2651)</f>
        <v>185.01</v>
      </c>
      <c r="O2651">
        <f>IF(J2651="",Data_Validation!$B$2,J2651)</f>
        <v>43.4</v>
      </c>
      <c r="P2651">
        <f t="shared" si="369"/>
        <v>2</v>
      </c>
      <c r="Q2651" s="2">
        <f>CustomerData[[#This Row],[avg_order_value_clean]]*CustomerData[[#This Row],[total_orders]]</f>
        <v>2405.13</v>
      </c>
      <c r="R2651" s="2" t="str">
        <f t="shared" si="377"/>
        <v>Inactive</v>
      </c>
      <c r="S2651" s="2" t="str">
        <f t="shared" si="370"/>
        <v>Low Risk</v>
      </c>
      <c r="T2651" s="2" t="str">
        <f t="shared" si="371"/>
        <v>55+</v>
      </c>
      <c r="U2651" s="1">
        <f t="shared" ca="1" si="372"/>
        <v>1334</v>
      </c>
      <c r="V2651" s="2" t="str">
        <f t="shared" si="373"/>
        <v>Medium Loyalty</v>
      </c>
      <c r="W2651" s="2" t="str">
        <f t="shared" si="374"/>
        <v>Legitimate</v>
      </c>
      <c r="X2651" s="2" t="str">
        <f>IF(Q2651&lt;Data_Validation!$B$8,"Low Value",IF(Q2651&lt;Data_Validation!$B$9,"Medium Value","High Value"))</f>
        <v>High Value</v>
      </c>
      <c r="Y2651" s="2" t="str">
        <f t="shared" si="375"/>
        <v>High Value - Maintain</v>
      </c>
      <c r="Z2651" s="2" t="str">
        <f t="shared" si="376"/>
        <v>Check Data</v>
      </c>
    </row>
    <row r="2652" spans="1:26" x14ac:dyDescent="0.3">
      <c r="A2652" t="s">
        <v>2288</v>
      </c>
      <c r="B2652">
        <v>63</v>
      </c>
      <c r="C2652" t="s">
        <v>25</v>
      </c>
      <c r="D2652" t="s">
        <v>44</v>
      </c>
      <c r="E2652">
        <v>58.2</v>
      </c>
      <c r="F2652">
        <v>7</v>
      </c>
      <c r="G2652">
        <v>290</v>
      </c>
      <c r="H2652">
        <v>0</v>
      </c>
      <c r="I2652" t="s">
        <v>16</v>
      </c>
      <c r="J2652">
        <v>47.3</v>
      </c>
      <c r="K2652" s="1">
        <v>44951</v>
      </c>
      <c r="L2652">
        <v>58</v>
      </c>
      <c r="M2652">
        <v>0.31</v>
      </c>
      <c r="N2652">
        <f>IF(E2652="",Data_Validation!$B$1,E2652)</f>
        <v>58.2</v>
      </c>
      <c r="O2652">
        <f>IF(J2652="",Data_Validation!$B$2,J2652)</f>
        <v>47.3</v>
      </c>
      <c r="P2652">
        <f t="shared" si="369"/>
        <v>1</v>
      </c>
      <c r="Q2652" s="2">
        <f>CustomerData[[#This Row],[avg_order_value_clean]]*CustomerData[[#This Row],[total_orders]]</f>
        <v>407.40000000000003</v>
      </c>
      <c r="R2652" s="2" t="str">
        <f t="shared" si="377"/>
        <v>Inactive</v>
      </c>
      <c r="S2652" s="2" t="str">
        <f t="shared" si="370"/>
        <v>Medium Risk</v>
      </c>
      <c r="T2652" s="2" t="str">
        <f t="shared" si="371"/>
        <v>55+</v>
      </c>
      <c r="U2652" s="1">
        <f t="shared" ca="1" si="372"/>
        <v>1310</v>
      </c>
      <c r="V2652" s="2" t="str">
        <f t="shared" si="373"/>
        <v>Medium Loyalty</v>
      </c>
      <c r="W2652" s="2" t="str">
        <f t="shared" si="374"/>
        <v>Legitimate</v>
      </c>
      <c r="X2652" s="2" t="str">
        <f>IF(Q2652&lt;Data_Validation!$B$8,"Low Value",IF(Q2652&lt;Data_Validation!$B$9,"Medium Value","High Value"))</f>
        <v>Low Value</v>
      </c>
      <c r="Y2652" s="2" t="str">
        <f t="shared" si="375"/>
        <v>Stable</v>
      </c>
      <c r="Z2652" s="2" t="str">
        <f t="shared" si="376"/>
        <v>Check Data</v>
      </c>
    </row>
    <row r="2653" spans="1:26" x14ac:dyDescent="0.3">
      <c r="A2653" t="s">
        <v>2289</v>
      </c>
      <c r="B2653">
        <v>46</v>
      </c>
      <c r="C2653" t="s">
        <v>14</v>
      </c>
      <c r="D2653" t="s">
        <v>50</v>
      </c>
      <c r="E2653">
        <v>128.28</v>
      </c>
      <c r="F2653">
        <v>7</v>
      </c>
      <c r="G2653">
        <v>305</v>
      </c>
      <c r="H2653">
        <v>0</v>
      </c>
      <c r="I2653" t="s">
        <v>16</v>
      </c>
      <c r="J2653">
        <v>1.8</v>
      </c>
      <c r="K2653" s="1">
        <v>45670</v>
      </c>
      <c r="L2653">
        <v>27</v>
      </c>
      <c r="M2653">
        <v>0.1</v>
      </c>
      <c r="N2653">
        <f>IF(E2653="",Data_Validation!$B$1,E2653)</f>
        <v>128.28</v>
      </c>
      <c r="O2653">
        <f>IF(J2653="",Data_Validation!$B$2,J2653)</f>
        <v>1.8</v>
      </c>
      <c r="P2653">
        <f t="shared" si="369"/>
        <v>1</v>
      </c>
      <c r="Q2653" s="2">
        <f>CustomerData[[#This Row],[avg_order_value_clean]]*CustomerData[[#This Row],[total_orders]]</f>
        <v>897.96</v>
      </c>
      <c r="R2653" s="2" t="str">
        <f t="shared" si="377"/>
        <v>Inactive</v>
      </c>
      <c r="S2653" s="2" t="str">
        <f t="shared" si="370"/>
        <v>Low Risk</v>
      </c>
      <c r="T2653" s="2" t="str">
        <f t="shared" si="371"/>
        <v>45-54</v>
      </c>
      <c r="U2653" s="1">
        <f t="shared" ca="1" si="372"/>
        <v>591</v>
      </c>
      <c r="V2653" s="2" t="str">
        <f t="shared" si="373"/>
        <v>Low Loyalty</v>
      </c>
      <c r="W2653" s="2" t="str">
        <f t="shared" si="374"/>
        <v>Legitimate</v>
      </c>
      <c r="X2653" s="2" t="str">
        <f>IF(Q2653&lt;Data_Validation!$B$8,"Low Value",IF(Q2653&lt;Data_Validation!$B$9,"Medium Value","High Value"))</f>
        <v>Low Value</v>
      </c>
      <c r="Y2653" s="2" t="str">
        <f t="shared" si="375"/>
        <v>Stable</v>
      </c>
      <c r="Z2653" s="2" t="str">
        <f t="shared" si="376"/>
        <v>Check Data</v>
      </c>
    </row>
    <row r="2654" spans="1:26" x14ac:dyDescent="0.3">
      <c r="A2654" t="s">
        <v>2290</v>
      </c>
      <c r="B2654">
        <v>52</v>
      </c>
      <c r="C2654" t="s">
        <v>21</v>
      </c>
      <c r="D2654" t="s">
        <v>28</v>
      </c>
      <c r="E2654">
        <v>155.03</v>
      </c>
      <c r="F2654">
        <v>7</v>
      </c>
      <c r="G2654">
        <v>338</v>
      </c>
      <c r="H2654">
        <v>0</v>
      </c>
      <c r="I2654" t="s">
        <v>16</v>
      </c>
      <c r="J2654">
        <v>17.7</v>
      </c>
      <c r="K2654" s="1">
        <v>45286</v>
      </c>
      <c r="L2654">
        <v>85</v>
      </c>
      <c r="M2654">
        <v>0.21</v>
      </c>
      <c r="N2654">
        <f>IF(E2654="",Data_Validation!$B$1,E2654)</f>
        <v>155.03</v>
      </c>
      <c r="O2654">
        <f>IF(J2654="",Data_Validation!$B$2,J2654)</f>
        <v>17.7</v>
      </c>
      <c r="P2654">
        <f t="shared" si="369"/>
        <v>1</v>
      </c>
      <c r="Q2654" s="2">
        <f>CustomerData[[#This Row],[avg_order_value_clean]]*CustomerData[[#This Row],[total_orders]]</f>
        <v>1085.21</v>
      </c>
      <c r="R2654" s="2" t="str">
        <f t="shared" si="377"/>
        <v>Inactive</v>
      </c>
      <c r="S2654" s="2" t="str">
        <f t="shared" si="370"/>
        <v>Medium Risk</v>
      </c>
      <c r="T2654" s="2" t="str">
        <f t="shared" si="371"/>
        <v>45-54</v>
      </c>
      <c r="U2654" s="1">
        <f t="shared" ca="1" si="372"/>
        <v>975</v>
      </c>
      <c r="V2654" s="2" t="str">
        <f t="shared" si="373"/>
        <v>High Loyalty</v>
      </c>
      <c r="W2654" s="2" t="str">
        <f t="shared" si="374"/>
        <v>Legitimate</v>
      </c>
      <c r="X2654" s="2" t="str">
        <f>IF(Q2654&lt;Data_Validation!$B$8,"Low Value",IF(Q2654&lt;Data_Validation!$B$9,"Medium Value","High Value"))</f>
        <v>Low Value</v>
      </c>
      <c r="Y2654" s="2" t="str">
        <f t="shared" si="375"/>
        <v>Stable</v>
      </c>
      <c r="Z2654" s="2" t="str">
        <f t="shared" si="376"/>
        <v>Check Data</v>
      </c>
    </row>
    <row r="2655" spans="1:26" x14ac:dyDescent="0.3">
      <c r="A2655" t="s">
        <v>2291</v>
      </c>
      <c r="B2655">
        <v>65</v>
      </c>
      <c r="C2655" t="s">
        <v>21</v>
      </c>
      <c r="D2655" t="s">
        <v>44</v>
      </c>
      <c r="E2655">
        <v>75.14</v>
      </c>
      <c r="F2655">
        <v>12</v>
      </c>
      <c r="G2655">
        <v>333</v>
      </c>
      <c r="H2655">
        <v>0</v>
      </c>
      <c r="I2655" t="s">
        <v>19</v>
      </c>
      <c r="K2655" s="1">
        <v>44607</v>
      </c>
      <c r="L2655">
        <v>33</v>
      </c>
      <c r="M2655">
        <v>0.34</v>
      </c>
      <c r="N2655">
        <f>IF(E2655="",Data_Validation!$B$1,E2655)</f>
        <v>75.14</v>
      </c>
      <c r="O2655">
        <f>IF(J2655="",Data_Validation!$B$2,J2655)</f>
        <v>250</v>
      </c>
      <c r="P2655">
        <f t="shared" si="369"/>
        <v>2</v>
      </c>
      <c r="Q2655" s="2">
        <f>CustomerData[[#This Row],[avg_order_value_clean]]*CustomerData[[#This Row],[total_orders]]</f>
        <v>901.68000000000006</v>
      </c>
      <c r="R2655" s="2" t="str">
        <f t="shared" si="377"/>
        <v>Inactive</v>
      </c>
      <c r="S2655" s="2" t="str">
        <f t="shared" si="370"/>
        <v>Medium Risk</v>
      </c>
      <c r="T2655" s="2" t="str">
        <f t="shared" si="371"/>
        <v>55+</v>
      </c>
      <c r="U2655" s="1">
        <f t="shared" ca="1" si="372"/>
        <v>1654</v>
      </c>
      <c r="V2655" s="2" t="str">
        <f t="shared" si="373"/>
        <v>Low Loyalty</v>
      </c>
      <c r="W2655" s="2" t="str">
        <f t="shared" si="374"/>
        <v>Legitimate</v>
      </c>
      <c r="X2655" s="2" t="str">
        <f>IF(Q2655&lt;Data_Validation!$B$8,"Low Value",IF(Q2655&lt;Data_Validation!$B$9,"Medium Value","High Value"))</f>
        <v>Low Value</v>
      </c>
      <c r="Y2655" s="2" t="str">
        <f t="shared" si="375"/>
        <v>Stable</v>
      </c>
      <c r="Z2655" s="2" t="str">
        <f t="shared" si="376"/>
        <v>Check Data</v>
      </c>
    </row>
    <row r="2656" spans="1:26" x14ac:dyDescent="0.3">
      <c r="A2656" t="s">
        <v>2292</v>
      </c>
      <c r="B2656">
        <v>71</v>
      </c>
      <c r="C2656" t="s">
        <v>14</v>
      </c>
      <c r="D2656" t="s">
        <v>35</v>
      </c>
      <c r="E2656">
        <v>219.52</v>
      </c>
      <c r="F2656">
        <v>7</v>
      </c>
      <c r="G2656">
        <v>295</v>
      </c>
      <c r="H2656">
        <v>0</v>
      </c>
      <c r="I2656" t="s">
        <v>23</v>
      </c>
      <c r="J2656">
        <v>27.9</v>
      </c>
      <c r="K2656" s="1">
        <v>44537</v>
      </c>
      <c r="L2656">
        <v>97</v>
      </c>
      <c r="M2656">
        <v>0.13</v>
      </c>
      <c r="N2656">
        <f>IF(E2656="",Data_Validation!$B$1,E2656)</f>
        <v>219.52</v>
      </c>
      <c r="O2656">
        <f>IF(J2656="",Data_Validation!$B$2,J2656)</f>
        <v>27.9</v>
      </c>
      <c r="P2656">
        <f t="shared" si="369"/>
        <v>2</v>
      </c>
      <c r="Q2656" s="2">
        <f>CustomerData[[#This Row],[avg_order_value_clean]]*CustomerData[[#This Row],[total_orders]]</f>
        <v>1536.64</v>
      </c>
      <c r="R2656" s="2" t="str">
        <f t="shared" si="377"/>
        <v>Inactive</v>
      </c>
      <c r="S2656" s="2" t="str">
        <f t="shared" si="370"/>
        <v>Low Risk</v>
      </c>
      <c r="T2656" s="2" t="str">
        <f t="shared" si="371"/>
        <v>55+</v>
      </c>
      <c r="U2656" s="1">
        <f t="shared" ca="1" si="372"/>
        <v>1724</v>
      </c>
      <c r="V2656" s="2" t="str">
        <f t="shared" si="373"/>
        <v>High Loyalty</v>
      </c>
      <c r="W2656" s="2" t="str">
        <f t="shared" si="374"/>
        <v>Legitimate</v>
      </c>
      <c r="X2656" s="2" t="str">
        <f>IF(Q2656&lt;Data_Validation!$B$8,"Low Value",IF(Q2656&lt;Data_Validation!$B$9,"Medium Value","High Value"))</f>
        <v>High Value</v>
      </c>
      <c r="Y2656" s="2" t="str">
        <f t="shared" si="375"/>
        <v>High Value - Maintain</v>
      </c>
      <c r="Z2656" s="2" t="str">
        <f t="shared" si="376"/>
        <v>Check Data</v>
      </c>
    </row>
    <row r="2657" spans="1:26" x14ac:dyDescent="0.3">
      <c r="A2657" t="s">
        <v>2293</v>
      </c>
      <c r="B2657">
        <v>32</v>
      </c>
      <c r="C2657" t="s">
        <v>14</v>
      </c>
      <c r="D2657" t="s">
        <v>44</v>
      </c>
      <c r="E2657">
        <v>28.54</v>
      </c>
      <c r="F2657">
        <v>10</v>
      </c>
      <c r="G2657">
        <v>21</v>
      </c>
      <c r="H2657">
        <v>0</v>
      </c>
      <c r="I2657" t="s">
        <v>19</v>
      </c>
      <c r="J2657">
        <v>52.3</v>
      </c>
      <c r="K2657" s="1">
        <v>44404</v>
      </c>
      <c r="L2657">
        <v>46</v>
      </c>
      <c r="M2657">
        <v>0.17</v>
      </c>
      <c r="N2657">
        <f>IF(E2657="",Data_Validation!$B$1,E2657)</f>
        <v>28.54</v>
      </c>
      <c r="O2657">
        <f>IF(J2657="",Data_Validation!$B$2,J2657)</f>
        <v>52.3</v>
      </c>
      <c r="P2657">
        <f t="shared" si="369"/>
        <v>2</v>
      </c>
      <c r="Q2657" s="2">
        <f>CustomerData[[#This Row],[avg_order_value_clean]]*CustomerData[[#This Row],[total_orders]]</f>
        <v>285.39999999999998</v>
      </c>
      <c r="R2657" s="2" t="str">
        <f t="shared" si="377"/>
        <v>Active</v>
      </c>
      <c r="S2657" s="2" t="str">
        <f t="shared" si="370"/>
        <v>Low Risk</v>
      </c>
      <c r="T2657" s="2" t="str">
        <f t="shared" si="371"/>
        <v>25-34</v>
      </c>
      <c r="U2657" s="1">
        <f t="shared" ca="1" si="372"/>
        <v>1857</v>
      </c>
      <c r="V2657" s="2" t="str">
        <f t="shared" si="373"/>
        <v>Medium Loyalty</v>
      </c>
      <c r="W2657" s="2" t="str">
        <f t="shared" si="374"/>
        <v>Legitimate</v>
      </c>
      <c r="X2657" s="2" t="str">
        <f>IF(Q2657&lt;Data_Validation!$B$8,"Low Value",IF(Q2657&lt;Data_Validation!$B$9,"Medium Value","High Value"))</f>
        <v>Low Value</v>
      </c>
      <c r="Y2657" s="2" t="str">
        <f t="shared" si="375"/>
        <v>Stable</v>
      </c>
      <c r="Z2657" s="2" t="str">
        <f t="shared" si="376"/>
        <v>Check Data</v>
      </c>
    </row>
    <row r="2658" spans="1:26" x14ac:dyDescent="0.3">
      <c r="A2658" t="s">
        <v>2294</v>
      </c>
      <c r="B2658">
        <v>77</v>
      </c>
      <c r="C2658" t="s">
        <v>14</v>
      </c>
      <c r="D2658" t="s">
        <v>50</v>
      </c>
      <c r="E2658">
        <v>28.61</v>
      </c>
      <c r="F2658">
        <v>12</v>
      </c>
      <c r="G2658">
        <v>174</v>
      </c>
      <c r="H2658">
        <v>0</v>
      </c>
      <c r="I2658" t="s">
        <v>40</v>
      </c>
      <c r="J2658">
        <v>10.8</v>
      </c>
      <c r="K2658" s="1">
        <v>45033</v>
      </c>
      <c r="L2658">
        <v>37</v>
      </c>
      <c r="M2658">
        <v>0.19</v>
      </c>
      <c r="N2658">
        <f>IF(E2658="",Data_Validation!$B$1,E2658)</f>
        <v>28.61</v>
      </c>
      <c r="O2658">
        <f>IF(J2658="",Data_Validation!$B$2,J2658)</f>
        <v>10.8</v>
      </c>
      <c r="P2658">
        <f t="shared" si="369"/>
        <v>2</v>
      </c>
      <c r="Q2658" s="2">
        <f>CustomerData[[#This Row],[avg_order_value_clean]]*CustomerData[[#This Row],[total_orders]]</f>
        <v>343.32</v>
      </c>
      <c r="R2658" s="2" t="str">
        <f t="shared" si="377"/>
        <v>Inactive</v>
      </c>
      <c r="S2658" s="2" t="str">
        <f t="shared" si="370"/>
        <v>Low Risk</v>
      </c>
      <c r="T2658" s="2" t="str">
        <f t="shared" si="371"/>
        <v>55+</v>
      </c>
      <c r="U2658" s="1">
        <f t="shared" ca="1" si="372"/>
        <v>1228</v>
      </c>
      <c r="V2658" s="2" t="str">
        <f t="shared" si="373"/>
        <v>Low Loyalty</v>
      </c>
      <c r="W2658" s="2" t="str">
        <f t="shared" si="374"/>
        <v>Legitimate</v>
      </c>
      <c r="X2658" s="2" t="str">
        <f>IF(Q2658&lt;Data_Validation!$B$8,"Low Value",IF(Q2658&lt;Data_Validation!$B$9,"Medium Value","High Value"))</f>
        <v>Low Value</v>
      </c>
      <c r="Y2658" s="2" t="str">
        <f t="shared" si="375"/>
        <v>Stable</v>
      </c>
      <c r="Z2658" s="2" t="str">
        <f t="shared" si="376"/>
        <v>Check Data</v>
      </c>
    </row>
    <row r="2659" spans="1:26" x14ac:dyDescent="0.3">
      <c r="A2659" t="s">
        <v>2295</v>
      </c>
      <c r="B2659">
        <v>48</v>
      </c>
      <c r="C2659" t="s">
        <v>14</v>
      </c>
      <c r="D2659" t="s">
        <v>44</v>
      </c>
      <c r="E2659">
        <v>28.53</v>
      </c>
      <c r="F2659">
        <v>12</v>
      </c>
      <c r="G2659">
        <v>241</v>
      </c>
      <c r="H2659">
        <v>0</v>
      </c>
      <c r="I2659" t="s">
        <v>23</v>
      </c>
      <c r="J2659">
        <v>80.3</v>
      </c>
      <c r="K2659" s="1">
        <v>44405</v>
      </c>
      <c r="L2659">
        <v>69</v>
      </c>
      <c r="M2659">
        <v>0.22</v>
      </c>
      <c r="N2659">
        <f>IF(E2659="",Data_Validation!$B$1,E2659)</f>
        <v>28.53</v>
      </c>
      <c r="O2659">
        <f>IF(J2659="",Data_Validation!$B$2,J2659)</f>
        <v>80.3</v>
      </c>
      <c r="P2659">
        <f t="shared" si="369"/>
        <v>1</v>
      </c>
      <c r="Q2659" s="2">
        <f>CustomerData[[#This Row],[avg_order_value_clean]]*CustomerData[[#This Row],[total_orders]]</f>
        <v>342.36</v>
      </c>
      <c r="R2659" s="2" t="str">
        <f t="shared" si="377"/>
        <v>Inactive</v>
      </c>
      <c r="S2659" s="2" t="str">
        <f t="shared" si="370"/>
        <v>Medium Risk</v>
      </c>
      <c r="T2659" s="2" t="str">
        <f t="shared" si="371"/>
        <v>45-54</v>
      </c>
      <c r="U2659" s="1">
        <f t="shared" ca="1" si="372"/>
        <v>1856</v>
      </c>
      <c r="V2659" s="2" t="str">
        <f t="shared" si="373"/>
        <v>Medium Loyalty</v>
      </c>
      <c r="W2659" s="2" t="str">
        <f t="shared" si="374"/>
        <v>Legitimate</v>
      </c>
      <c r="X2659" s="2" t="str">
        <f>IF(Q2659&lt;Data_Validation!$B$8,"Low Value",IF(Q2659&lt;Data_Validation!$B$9,"Medium Value","High Value"))</f>
        <v>Low Value</v>
      </c>
      <c r="Y2659" s="2" t="str">
        <f t="shared" si="375"/>
        <v>Stable</v>
      </c>
      <c r="Z2659" s="2" t="str">
        <f t="shared" si="376"/>
        <v>Check Data</v>
      </c>
    </row>
    <row r="2660" spans="1:26" x14ac:dyDescent="0.3">
      <c r="A2660" t="s">
        <v>2296</v>
      </c>
      <c r="B2660">
        <v>59</v>
      </c>
      <c r="C2660" t="s">
        <v>14</v>
      </c>
      <c r="D2660" t="s">
        <v>35</v>
      </c>
      <c r="E2660">
        <v>24.59</v>
      </c>
      <c r="F2660">
        <v>9</v>
      </c>
      <c r="G2660">
        <v>330</v>
      </c>
      <c r="H2660">
        <v>0</v>
      </c>
      <c r="I2660" t="s">
        <v>16</v>
      </c>
      <c r="J2660">
        <v>78.400000000000006</v>
      </c>
      <c r="K2660" s="1">
        <v>45210</v>
      </c>
      <c r="L2660">
        <v>15</v>
      </c>
      <c r="M2660">
        <v>0.31</v>
      </c>
      <c r="N2660">
        <f>IF(E2660="",Data_Validation!$B$1,E2660)</f>
        <v>24.59</v>
      </c>
      <c r="O2660">
        <f>IF(J2660="",Data_Validation!$B$2,J2660)</f>
        <v>78.400000000000006</v>
      </c>
      <c r="P2660">
        <f t="shared" si="369"/>
        <v>2</v>
      </c>
      <c r="Q2660" s="2">
        <f>CustomerData[[#This Row],[avg_order_value_clean]]*CustomerData[[#This Row],[total_orders]]</f>
        <v>221.31</v>
      </c>
      <c r="R2660" s="2" t="str">
        <f t="shared" si="377"/>
        <v>Inactive</v>
      </c>
      <c r="S2660" s="2" t="str">
        <f t="shared" si="370"/>
        <v>Medium Risk</v>
      </c>
      <c r="T2660" s="2" t="str">
        <f t="shared" si="371"/>
        <v>55+</v>
      </c>
      <c r="U2660" s="1">
        <f t="shared" ca="1" si="372"/>
        <v>1051</v>
      </c>
      <c r="V2660" s="2" t="str">
        <f t="shared" si="373"/>
        <v>Low Loyalty</v>
      </c>
      <c r="W2660" s="2" t="str">
        <f t="shared" si="374"/>
        <v>Legitimate</v>
      </c>
      <c r="X2660" s="2" t="str">
        <f>IF(Q2660&lt;Data_Validation!$B$8,"Low Value",IF(Q2660&lt;Data_Validation!$B$9,"Medium Value","High Value"))</f>
        <v>Low Value</v>
      </c>
      <c r="Y2660" s="2" t="str">
        <f t="shared" si="375"/>
        <v>Stable</v>
      </c>
      <c r="Z2660" s="2" t="str">
        <f t="shared" si="376"/>
        <v>Check Data</v>
      </c>
    </row>
    <row r="2661" spans="1:26" x14ac:dyDescent="0.3">
      <c r="A2661" t="s">
        <v>2297</v>
      </c>
      <c r="B2661">
        <v>58</v>
      </c>
      <c r="C2661" t="s">
        <v>25</v>
      </c>
      <c r="D2661" t="s">
        <v>22</v>
      </c>
      <c r="E2661">
        <v>78.63</v>
      </c>
      <c r="F2661">
        <v>9</v>
      </c>
      <c r="G2661">
        <v>65</v>
      </c>
      <c r="H2661">
        <v>0</v>
      </c>
      <c r="I2661" t="s">
        <v>16</v>
      </c>
      <c r="J2661">
        <v>67</v>
      </c>
      <c r="K2661" s="1">
        <v>45403</v>
      </c>
      <c r="L2661">
        <v>94</v>
      </c>
      <c r="M2661">
        <v>0.42</v>
      </c>
      <c r="N2661">
        <f>IF(E2661="",Data_Validation!$B$1,E2661)</f>
        <v>78.63</v>
      </c>
      <c r="O2661">
        <f>IF(J2661="",Data_Validation!$B$2,J2661)</f>
        <v>67</v>
      </c>
      <c r="P2661">
        <f t="shared" si="369"/>
        <v>3</v>
      </c>
      <c r="Q2661" s="2">
        <f>CustomerData[[#This Row],[avg_order_value_clean]]*CustomerData[[#This Row],[total_orders]]</f>
        <v>707.67</v>
      </c>
      <c r="R2661" s="2" t="str">
        <f t="shared" si="377"/>
        <v>At Risk</v>
      </c>
      <c r="S2661" s="2" t="str">
        <f t="shared" si="370"/>
        <v>Medium Risk</v>
      </c>
      <c r="T2661" s="2" t="str">
        <f t="shared" si="371"/>
        <v>55+</v>
      </c>
      <c r="U2661" s="1">
        <f t="shared" ca="1" si="372"/>
        <v>858</v>
      </c>
      <c r="V2661" s="2" t="str">
        <f t="shared" si="373"/>
        <v>High Loyalty</v>
      </c>
      <c r="W2661" s="2" t="str">
        <f t="shared" si="374"/>
        <v>Legitimate</v>
      </c>
      <c r="X2661" s="2" t="str">
        <f>IF(Q2661&lt;Data_Validation!$B$8,"Low Value",IF(Q2661&lt;Data_Validation!$B$9,"Medium Value","High Value"))</f>
        <v>Low Value</v>
      </c>
      <c r="Y2661" s="2" t="str">
        <f t="shared" si="375"/>
        <v>Stable</v>
      </c>
      <c r="Z2661" s="2" t="str">
        <f t="shared" si="376"/>
        <v>Check Data</v>
      </c>
    </row>
    <row r="2662" spans="1:26" x14ac:dyDescent="0.3">
      <c r="A2662" t="s">
        <v>525</v>
      </c>
      <c r="B2662">
        <v>60</v>
      </c>
      <c r="C2662" t="s">
        <v>14</v>
      </c>
      <c r="D2662" t="s">
        <v>50</v>
      </c>
      <c r="E2662">
        <v>97.02</v>
      </c>
      <c r="F2662">
        <v>14</v>
      </c>
      <c r="G2662">
        <v>93</v>
      </c>
      <c r="H2662">
        <v>0</v>
      </c>
      <c r="I2662" t="s">
        <v>16</v>
      </c>
      <c r="J2662">
        <v>53.1</v>
      </c>
      <c r="K2662" s="1">
        <v>44061</v>
      </c>
      <c r="L2662">
        <v>67</v>
      </c>
      <c r="M2662">
        <v>0.04</v>
      </c>
      <c r="N2662">
        <f>IF(E2662="",Data_Validation!$B$1,E2662)</f>
        <v>97.02</v>
      </c>
      <c r="O2662">
        <f>IF(J2662="",Data_Validation!$B$2,J2662)</f>
        <v>53.1</v>
      </c>
      <c r="P2662">
        <f t="shared" si="369"/>
        <v>2</v>
      </c>
      <c r="Q2662" s="2">
        <f>CustomerData[[#This Row],[avg_order_value_clean]]*CustomerData[[#This Row],[total_orders]]</f>
        <v>1358.28</v>
      </c>
      <c r="R2662" s="2" t="str">
        <f t="shared" si="377"/>
        <v>Inactive</v>
      </c>
      <c r="S2662" s="2" t="str">
        <f t="shared" si="370"/>
        <v>Low Risk</v>
      </c>
      <c r="T2662" s="2" t="str">
        <f t="shared" si="371"/>
        <v>55+</v>
      </c>
      <c r="U2662" s="1">
        <f t="shared" ca="1" si="372"/>
        <v>2200</v>
      </c>
      <c r="V2662" s="2" t="str">
        <f t="shared" si="373"/>
        <v>Medium Loyalty</v>
      </c>
      <c r="W2662" s="2" t="str">
        <f t="shared" si="374"/>
        <v>Legitimate</v>
      </c>
      <c r="X2662" s="2" t="str">
        <f>IF(Q2662&lt;Data_Validation!$B$8,"Low Value",IF(Q2662&lt;Data_Validation!$B$9,"Medium Value","High Value"))</f>
        <v>Low Value</v>
      </c>
      <c r="Y2662" s="2" t="str">
        <f t="shared" si="375"/>
        <v>Stable</v>
      </c>
      <c r="Z2662" s="2" t="str">
        <f t="shared" si="376"/>
        <v>Check Data</v>
      </c>
    </row>
    <row r="2663" spans="1:26" x14ac:dyDescent="0.3">
      <c r="A2663" t="s">
        <v>2298</v>
      </c>
      <c r="B2663">
        <v>33</v>
      </c>
      <c r="C2663" t="s">
        <v>21</v>
      </c>
      <c r="D2663" t="s">
        <v>22</v>
      </c>
      <c r="E2663">
        <v>86.36</v>
      </c>
      <c r="F2663">
        <v>11</v>
      </c>
      <c r="G2663">
        <v>212</v>
      </c>
      <c r="H2663">
        <v>0</v>
      </c>
      <c r="I2663" t="s">
        <v>16</v>
      </c>
      <c r="J2663">
        <v>39</v>
      </c>
      <c r="K2663" s="1">
        <v>44522</v>
      </c>
      <c r="L2663">
        <v>28</v>
      </c>
      <c r="M2663">
        <v>0.42</v>
      </c>
      <c r="N2663">
        <f>IF(E2663="",Data_Validation!$B$1,E2663)</f>
        <v>86.36</v>
      </c>
      <c r="O2663">
        <f>IF(J2663="",Data_Validation!$B$2,J2663)</f>
        <v>39</v>
      </c>
      <c r="P2663">
        <f t="shared" si="369"/>
        <v>1</v>
      </c>
      <c r="Q2663" s="2">
        <f>CustomerData[[#This Row],[avg_order_value_clean]]*CustomerData[[#This Row],[total_orders]]</f>
        <v>949.96</v>
      </c>
      <c r="R2663" s="2" t="str">
        <f t="shared" si="377"/>
        <v>Inactive</v>
      </c>
      <c r="S2663" s="2" t="str">
        <f t="shared" si="370"/>
        <v>Medium Risk</v>
      </c>
      <c r="T2663" s="2" t="str">
        <f t="shared" si="371"/>
        <v>25-34</v>
      </c>
      <c r="U2663" s="1">
        <f t="shared" ca="1" si="372"/>
        <v>1739</v>
      </c>
      <c r="V2663" s="2" t="str">
        <f t="shared" si="373"/>
        <v>Low Loyalty</v>
      </c>
      <c r="W2663" s="2" t="str">
        <f t="shared" si="374"/>
        <v>Legitimate</v>
      </c>
      <c r="X2663" s="2" t="str">
        <f>IF(Q2663&lt;Data_Validation!$B$8,"Low Value",IF(Q2663&lt;Data_Validation!$B$9,"Medium Value","High Value"))</f>
        <v>Low Value</v>
      </c>
      <c r="Y2663" s="2" t="str">
        <f t="shared" si="375"/>
        <v>Stable</v>
      </c>
      <c r="Z2663" s="2" t="str">
        <f t="shared" si="376"/>
        <v>Check Data</v>
      </c>
    </row>
    <row r="2664" spans="1:26" x14ac:dyDescent="0.3">
      <c r="A2664" t="s">
        <v>2299</v>
      </c>
      <c r="B2664">
        <v>27</v>
      </c>
      <c r="C2664" t="s">
        <v>14</v>
      </c>
      <c r="D2664" t="s">
        <v>52</v>
      </c>
      <c r="E2664">
        <v>58.58</v>
      </c>
      <c r="F2664">
        <v>16</v>
      </c>
      <c r="G2664">
        <v>240</v>
      </c>
      <c r="H2664">
        <v>0</v>
      </c>
      <c r="I2664" t="s">
        <v>40</v>
      </c>
      <c r="J2664">
        <v>68.3</v>
      </c>
      <c r="K2664" s="1">
        <v>44701</v>
      </c>
      <c r="L2664">
        <v>63</v>
      </c>
      <c r="M2664">
        <v>0.84</v>
      </c>
      <c r="N2664">
        <f>IF(E2664="",Data_Validation!$B$1,E2664)</f>
        <v>58.58</v>
      </c>
      <c r="O2664">
        <f>IF(J2664="",Data_Validation!$B$2,J2664)</f>
        <v>68.3</v>
      </c>
      <c r="P2664">
        <f t="shared" si="369"/>
        <v>1</v>
      </c>
      <c r="Q2664" s="2">
        <f>CustomerData[[#This Row],[avg_order_value_clean]]*CustomerData[[#This Row],[total_orders]]</f>
        <v>937.28</v>
      </c>
      <c r="R2664" s="2" t="str">
        <f t="shared" si="377"/>
        <v>Inactive</v>
      </c>
      <c r="S2664" s="2" t="str">
        <f t="shared" si="370"/>
        <v>High Risk</v>
      </c>
      <c r="T2664" s="2" t="str">
        <f t="shared" si="371"/>
        <v>25-34</v>
      </c>
      <c r="U2664" s="1">
        <f t="shared" ca="1" si="372"/>
        <v>1560</v>
      </c>
      <c r="V2664" s="2" t="str">
        <f t="shared" si="373"/>
        <v>Medium Loyalty</v>
      </c>
      <c r="W2664" s="2" t="str">
        <f t="shared" si="374"/>
        <v>Legitimate</v>
      </c>
      <c r="X2664" s="2" t="str">
        <f>IF(Q2664&lt;Data_Validation!$B$8,"Low Value",IF(Q2664&lt;Data_Validation!$B$9,"Medium Value","High Value"))</f>
        <v>Low Value</v>
      </c>
      <c r="Y2664" s="2" t="str">
        <f t="shared" si="375"/>
        <v>At Risk - Develop</v>
      </c>
      <c r="Z2664" s="2" t="str">
        <f t="shared" si="376"/>
        <v>Check Data</v>
      </c>
    </row>
    <row r="2665" spans="1:26" x14ac:dyDescent="0.3">
      <c r="A2665" t="s">
        <v>2300</v>
      </c>
      <c r="B2665">
        <v>66</v>
      </c>
      <c r="C2665" t="s">
        <v>21</v>
      </c>
      <c r="D2665" t="s">
        <v>15</v>
      </c>
      <c r="E2665">
        <v>251.94</v>
      </c>
      <c r="F2665">
        <v>16</v>
      </c>
      <c r="G2665">
        <v>109</v>
      </c>
      <c r="H2665">
        <v>0</v>
      </c>
      <c r="I2665" t="s">
        <v>29</v>
      </c>
      <c r="J2665">
        <v>78.2</v>
      </c>
      <c r="K2665" s="1">
        <v>44783</v>
      </c>
      <c r="L2665">
        <v>94</v>
      </c>
      <c r="M2665">
        <v>0.35</v>
      </c>
      <c r="N2665">
        <f>IF(E2665="",Data_Validation!$B$1,E2665)</f>
        <v>251.94</v>
      </c>
      <c r="O2665">
        <f>IF(J2665="",Data_Validation!$B$2,J2665)</f>
        <v>78.2</v>
      </c>
      <c r="P2665">
        <f t="shared" si="369"/>
        <v>1</v>
      </c>
      <c r="Q2665" s="2">
        <f>CustomerData[[#This Row],[avg_order_value_clean]]*CustomerData[[#This Row],[total_orders]]</f>
        <v>4031.04</v>
      </c>
      <c r="R2665" s="2" t="str">
        <f t="shared" si="377"/>
        <v>Inactive</v>
      </c>
      <c r="S2665" s="2" t="str">
        <f t="shared" si="370"/>
        <v>Medium Risk</v>
      </c>
      <c r="T2665" s="2" t="str">
        <f t="shared" si="371"/>
        <v>55+</v>
      </c>
      <c r="U2665" s="1">
        <f t="shared" ca="1" si="372"/>
        <v>1478</v>
      </c>
      <c r="V2665" s="2" t="str">
        <f t="shared" si="373"/>
        <v>High Loyalty</v>
      </c>
      <c r="W2665" s="2" t="str">
        <f t="shared" si="374"/>
        <v>Legitimate</v>
      </c>
      <c r="X2665" s="2" t="str">
        <f>IF(Q2665&lt;Data_Validation!$B$8,"Low Value",IF(Q2665&lt;Data_Validation!$B$9,"Medium Value","High Value"))</f>
        <v>High Value</v>
      </c>
      <c r="Y2665" s="2" t="str">
        <f t="shared" si="375"/>
        <v>High Value - Maintain</v>
      </c>
      <c r="Z2665" s="2" t="str">
        <f t="shared" si="376"/>
        <v>Check Data</v>
      </c>
    </row>
    <row r="2666" spans="1:26" x14ac:dyDescent="0.3">
      <c r="A2666" t="s">
        <v>2301</v>
      </c>
      <c r="B2666">
        <v>49</v>
      </c>
      <c r="C2666" t="s">
        <v>14</v>
      </c>
      <c r="D2666" t="s">
        <v>44</v>
      </c>
      <c r="E2666">
        <v>83.38</v>
      </c>
      <c r="F2666">
        <v>13</v>
      </c>
      <c r="G2666">
        <v>46</v>
      </c>
      <c r="H2666">
        <v>0</v>
      </c>
      <c r="I2666" t="s">
        <v>23</v>
      </c>
      <c r="J2666">
        <v>80.900000000000006</v>
      </c>
      <c r="K2666" s="1">
        <v>45628</v>
      </c>
      <c r="L2666">
        <v>3</v>
      </c>
      <c r="M2666">
        <v>0.51</v>
      </c>
      <c r="N2666">
        <f>IF(E2666="",Data_Validation!$B$1,E2666)</f>
        <v>83.38</v>
      </c>
      <c r="O2666">
        <f>IF(J2666="",Data_Validation!$B$2,J2666)</f>
        <v>80.900000000000006</v>
      </c>
      <c r="P2666">
        <f t="shared" si="369"/>
        <v>1</v>
      </c>
      <c r="Q2666" s="2">
        <f>CustomerData[[#This Row],[avg_order_value_clean]]*CustomerData[[#This Row],[total_orders]]</f>
        <v>1083.94</v>
      </c>
      <c r="R2666" s="2" t="str">
        <f t="shared" si="377"/>
        <v>At Risk</v>
      </c>
      <c r="S2666" s="2" t="str">
        <f t="shared" si="370"/>
        <v>High Risk</v>
      </c>
      <c r="T2666" s="2" t="str">
        <f t="shared" si="371"/>
        <v>45-54</v>
      </c>
      <c r="U2666" s="1">
        <f t="shared" ca="1" si="372"/>
        <v>633</v>
      </c>
      <c r="V2666" s="2" t="str">
        <f t="shared" si="373"/>
        <v>Low Loyalty</v>
      </c>
      <c r="W2666" s="2" t="str">
        <f t="shared" si="374"/>
        <v>Legitimate</v>
      </c>
      <c r="X2666" s="2" t="str">
        <f>IF(Q2666&lt;Data_Validation!$B$8,"Low Value",IF(Q2666&lt;Data_Validation!$B$9,"Medium Value","High Value"))</f>
        <v>Low Value</v>
      </c>
      <c r="Y2666" s="2" t="str">
        <f t="shared" si="375"/>
        <v>At Risk - Develop</v>
      </c>
      <c r="Z2666" s="2" t="str">
        <f t="shared" si="376"/>
        <v>Check Data</v>
      </c>
    </row>
    <row r="2667" spans="1:26" x14ac:dyDescent="0.3">
      <c r="A2667" t="s">
        <v>2302</v>
      </c>
      <c r="B2667">
        <v>68</v>
      </c>
      <c r="C2667" t="s">
        <v>25</v>
      </c>
      <c r="D2667" t="s">
        <v>37</v>
      </c>
      <c r="E2667">
        <v>54.93</v>
      </c>
      <c r="F2667">
        <v>10</v>
      </c>
      <c r="G2667">
        <v>359</v>
      </c>
      <c r="H2667">
        <v>0</v>
      </c>
      <c r="I2667" t="s">
        <v>29</v>
      </c>
      <c r="J2667">
        <v>34.799999999999997</v>
      </c>
      <c r="K2667" s="1">
        <v>44604</v>
      </c>
      <c r="L2667">
        <v>52</v>
      </c>
      <c r="M2667">
        <v>0.4</v>
      </c>
      <c r="N2667">
        <f>IF(E2667="",Data_Validation!$B$1,E2667)</f>
        <v>54.93</v>
      </c>
      <c r="O2667">
        <f>IF(J2667="",Data_Validation!$B$2,J2667)</f>
        <v>34.799999999999997</v>
      </c>
      <c r="P2667">
        <f t="shared" si="369"/>
        <v>2</v>
      </c>
      <c r="Q2667" s="2">
        <f>CustomerData[[#This Row],[avg_order_value_clean]]*CustomerData[[#This Row],[total_orders]]</f>
        <v>549.29999999999995</v>
      </c>
      <c r="R2667" s="2" t="str">
        <f t="shared" si="377"/>
        <v>Inactive</v>
      </c>
      <c r="S2667" s="2" t="str">
        <f t="shared" si="370"/>
        <v>Medium Risk</v>
      </c>
      <c r="T2667" s="2" t="str">
        <f t="shared" si="371"/>
        <v>55+</v>
      </c>
      <c r="U2667" s="1">
        <f t="shared" ca="1" si="372"/>
        <v>1657</v>
      </c>
      <c r="V2667" s="2" t="str">
        <f t="shared" si="373"/>
        <v>Medium Loyalty</v>
      </c>
      <c r="W2667" s="2" t="str">
        <f t="shared" si="374"/>
        <v>Legitimate</v>
      </c>
      <c r="X2667" s="2" t="str">
        <f>IF(Q2667&lt;Data_Validation!$B$8,"Low Value",IF(Q2667&lt;Data_Validation!$B$9,"Medium Value","High Value"))</f>
        <v>Low Value</v>
      </c>
      <c r="Y2667" s="2" t="str">
        <f t="shared" si="375"/>
        <v>Stable</v>
      </c>
      <c r="Z2667" s="2" t="str">
        <f t="shared" si="376"/>
        <v>Check Data</v>
      </c>
    </row>
    <row r="2668" spans="1:26" x14ac:dyDescent="0.3">
      <c r="A2668" t="s">
        <v>2102</v>
      </c>
      <c r="B2668">
        <v>19</v>
      </c>
      <c r="C2668" t="s">
        <v>14</v>
      </c>
      <c r="D2668" t="s">
        <v>22</v>
      </c>
      <c r="E2668">
        <v>141.81</v>
      </c>
      <c r="F2668">
        <v>10</v>
      </c>
      <c r="G2668">
        <v>155</v>
      </c>
      <c r="H2668">
        <v>0</v>
      </c>
      <c r="I2668" t="s">
        <v>23</v>
      </c>
      <c r="J2668">
        <v>19.399999999999999</v>
      </c>
      <c r="K2668" s="1">
        <v>44413</v>
      </c>
      <c r="L2668">
        <v>44</v>
      </c>
      <c r="M2668">
        <v>0.4</v>
      </c>
      <c r="N2668">
        <f>IF(E2668="",Data_Validation!$B$1,E2668)</f>
        <v>141.81</v>
      </c>
      <c r="O2668">
        <f>IF(J2668="",Data_Validation!$B$2,J2668)</f>
        <v>19.399999999999999</v>
      </c>
      <c r="P2668">
        <f t="shared" si="369"/>
        <v>2</v>
      </c>
      <c r="Q2668" s="2">
        <f>CustomerData[[#This Row],[avg_order_value_clean]]*CustomerData[[#This Row],[total_orders]]</f>
        <v>1418.1</v>
      </c>
      <c r="R2668" s="2" t="str">
        <f t="shared" si="377"/>
        <v>Inactive</v>
      </c>
      <c r="S2668" s="2" t="str">
        <f t="shared" si="370"/>
        <v>Medium Risk</v>
      </c>
      <c r="T2668" s="2" t="str">
        <f t="shared" si="371"/>
        <v>Under 25</v>
      </c>
      <c r="U2668" s="1">
        <f t="shared" ca="1" si="372"/>
        <v>1848</v>
      </c>
      <c r="V2668" s="2" t="str">
        <f t="shared" si="373"/>
        <v>Medium Loyalty</v>
      </c>
      <c r="W2668" s="2" t="str">
        <f t="shared" si="374"/>
        <v>Legitimate</v>
      </c>
      <c r="X2668" s="2" t="str">
        <f>IF(Q2668&lt;Data_Validation!$B$8,"Low Value",IF(Q2668&lt;Data_Validation!$B$9,"Medium Value","High Value"))</f>
        <v>Low Value</v>
      </c>
      <c r="Y2668" s="2" t="str">
        <f t="shared" si="375"/>
        <v>Stable</v>
      </c>
      <c r="Z2668" s="2" t="str">
        <f t="shared" si="376"/>
        <v>Check Data</v>
      </c>
    </row>
    <row r="2669" spans="1:26" x14ac:dyDescent="0.3">
      <c r="A2669" t="s">
        <v>2303</v>
      </c>
      <c r="B2669">
        <v>41</v>
      </c>
      <c r="C2669" t="s">
        <v>14</v>
      </c>
      <c r="D2669" t="s">
        <v>35</v>
      </c>
      <c r="F2669">
        <v>11</v>
      </c>
      <c r="G2669">
        <v>79</v>
      </c>
      <c r="H2669">
        <v>0</v>
      </c>
      <c r="I2669" t="s">
        <v>16</v>
      </c>
      <c r="J2669">
        <v>34.200000000000003</v>
      </c>
      <c r="K2669" s="1">
        <v>44231</v>
      </c>
      <c r="L2669">
        <v>60</v>
      </c>
      <c r="M2669">
        <v>0.44</v>
      </c>
      <c r="N2669">
        <f>IF(E2669="",Data_Validation!$B$1,E2669)</f>
        <v>250</v>
      </c>
      <c r="O2669">
        <f>IF(J2669="",Data_Validation!$B$2,J2669)</f>
        <v>34.200000000000003</v>
      </c>
      <c r="P2669">
        <f t="shared" si="369"/>
        <v>1</v>
      </c>
      <c r="Q2669" s="2">
        <f>CustomerData[[#This Row],[avg_order_value_clean]]*CustomerData[[#This Row],[total_orders]]</f>
        <v>2750</v>
      </c>
      <c r="R2669" s="2" t="str">
        <f t="shared" si="377"/>
        <v>At Risk</v>
      </c>
      <c r="S2669" s="2" t="str">
        <f t="shared" si="370"/>
        <v>Medium Risk</v>
      </c>
      <c r="T2669" s="2" t="str">
        <f t="shared" si="371"/>
        <v>35-44</v>
      </c>
      <c r="U2669" s="1">
        <f t="shared" ca="1" si="372"/>
        <v>2030</v>
      </c>
      <c r="V2669" s="2" t="str">
        <f t="shared" si="373"/>
        <v>Medium Loyalty</v>
      </c>
      <c r="W2669" s="2" t="str">
        <f t="shared" si="374"/>
        <v>Legitimate</v>
      </c>
      <c r="X2669" s="2" t="str">
        <f>IF(Q2669&lt;Data_Validation!$B$8,"Low Value",IF(Q2669&lt;Data_Validation!$B$9,"Medium Value","High Value"))</f>
        <v>High Value</v>
      </c>
      <c r="Y2669" s="2" t="str">
        <f t="shared" si="375"/>
        <v>High Value - Maintain</v>
      </c>
      <c r="Z2669" s="2" t="str">
        <f t="shared" si="376"/>
        <v>Check Data</v>
      </c>
    </row>
    <row r="2670" spans="1:26" x14ac:dyDescent="0.3">
      <c r="A2670" t="s">
        <v>2304</v>
      </c>
      <c r="B2670">
        <v>40</v>
      </c>
      <c r="C2670" t="s">
        <v>14</v>
      </c>
      <c r="D2670" t="s">
        <v>28</v>
      </c>
      <c r="E2670">
        <v>52.15</v>
      </c>
      <c r="F2670">
        <v>9</v>
      </c>
      <c r="G2670">
        <v>44</v>
      </c>
      <c r="H2670">
        <v>0</v>
      </c>
      <c r="I2670" t="s">
        <v>19</v>
      </c>
      <c r="J2670">
        <v>0.8</v>
      </c>
      <c r="K2670" s="1">
        <v>45718</v>
      </c>
      <c r="L2670">
        <v>58</v>
      </c>
      <c r="M2670">
        <v>0.06</v>
      </c>
      <c r="N2670">
        <f>IF(E2670="",Data_Validation!$B$1,E2670)</f>
        <v>52.15</v>
      </c>
      <c r="O2670">
        <f>IF(J2670="",Data_Validation!$B$2,J2670)</f>
        <v>0.8</v>
      </c>
      <c r="P2670">
        <f t="shared" si="369"/>
        <v>2</v>
      </c>
      <c r="Q2670" s="2">
        <f>CustomerData[[#This Row],[avg_order_value_clean]]*CustomerData[[#This Row],[total_orders]]</f>
        <v>469.34999999999997</v>
      </c>
      <c r="R2670" s="2" t="str">
        <f t="shared" si="377"/>
        <v>At Risk</v>
      </c>
      <c r="S2670" s="2" t="str">
        <f t="shared" si="370"/>
        <v>Low Risk</v>
      </c>
      <c r="T2670" s="2" t="str">
        <f t="shared" si="371"/>
        <v>35-44</v>
      </c>
      <c r="U2670" s="1">
        <f t="shared" ca="1" si="372"/>
        <v>543</v>
      </c>
      <c r="V2670" s="2" t="str">
        <f t="shared" si="373"/>
        <v>Medium Loyalty</v>
      </c>
      <c r="W2670" s="2" t="str">
        <f t="shared" si="374"/>
        <v>Legitimate</v>
      </c>
      <c r="X2670" s="2" t="str">
        <f>IF(Q2670&lt;Data_Validation!$B$8,"Low Value",IF(Q2670&lt;Data_Validation!$B$9,"Medium Value","High Value"))</f>
        <v>Low Value</v>
      </c>
      <c r="Y2670" s="2" t="str">
        <f t="shared" si="375"/>
        <v>Stable</v>
      </c>
      <c r="Z2670" s="2" t="str">
        <f t="shared" si="376"/>
        <v>Valid</v>
      </c>
    </row>
    <row r="2671" spans="1:26" x14ac:dyDescent="0.3">
      <c r="A2671" t="s">
        <v>2305</v>
      </c>
      <c r="B2671">
        <v>19</v>
      </c>
      <c r="C2671" t="s">
        <v>21</v>
      </c>
      <c r="D2671" t="s">
        <v>22</v>
      </c>
      <c r="E2671">
        <v>17.95</v>
      </c>
      <c r="F2671">
        <v>9</v>
      </c>
      <c r="G2671">
        <v>356</v>
      </c>
      <c r="H2671">
        <v>0</v>
      </c>
      <c r="I2671" t="s">
        <v>40</v>
      </c>
      <c r="K2671" s="1">
        <v>45253</v>
      </c>
      <c r="L2671">
        <v>95</v>
      </c>
      <c r="M2671">
        <v>0.38</v>
      </c>
      <c r="N2671">
        <f>IF(E2671="",Data_Validation!$B$1,E2671)</f>
        <v>17.95</v>
      </c>
      <c r="O2671">
        <f>IF(J2671="",Data_Validation!$B$2,J2671)</f>
        <v>250</v>
      </c>
      <c r="P2671">
        <f t="shared" si="369"/>
        <v>1</v>
      </c>
      <c r="Q2671" s="2">
        <f>CustomerData[[#This Row],[avg_order_value_clean]]*CustomerData[[#This Row],[total_orders]]</f>
        <v>161.54999999999998</v>
      </c>
      <c r="R2671" s="2" t="str">
        <f t="shared" si="377"/>
        <v>Inactive</v>
      </c>
      <c r="S2671" s="2" t="str">
        <f t="shared" si="370"/>
        <v>Medium Risk</v>
      </c>
      <c r="T2671" s="2" t="str">
        <f t="shared" si="371"/>
        <v>Under 25</v>
      </c>
      <c r="U2671" s="1">
        <f t="shared" ca="1" si="372"/>
        <v>1008</v>
      </c>
      <c r="V2671" s="2" t="str">
        <f t="shared" si="373"/>
        <v>High Loyalty</v>
      </c>
      <c r="W2671" s="2" t="str">
        <f t="shared" si="374"/>
        <v>Legitimate</v>
      </c>
      <c r="X2671" s="2" t="str">
        <f>IF(Q2671&lt;Data_Validation!$B$8,"Low Value",IF(Q2671&lt;Data_Validation!$B$9,"Medium Value","High Value"))</f>
        <v>Low Value</v>
      </c>
      <c r="Y2671" s="2" t="str">
        <f t="shared" si="375"/>
        <v>Stable</v>
      </c>
      <c r="Z2671" s="2" t="str">
        <f t="shared" si="376"/>
        <v>Check Data</v>
      </c>
    </row>
    <row r="2672" spans="1:26" x14ac:dyDescent="0.3">
      <c r="A2672" t="s">
        <v>1000</v>
      </c>
      <c r="B2672">
        <v>55</v>
      </c>
      <c r="C2672" t="s">
        <v>21</v>
      </c>
      <c r="D2672" t="s">
        <v>28</v>
      </c>
      <c r="E2672">
        <v>81.47</v>
      </c>
      <c r="F2672">
        <v>9</v>
      </c>
      <c r="G2672">
        <v>194</v>
      </c>
      <c r="H2672">
        <v>0</v>
      </c>
      <c r="I2672" t="s">
        <v>23</v>
      </c>
      <c r="J2672">
        <v>27.3</v>
      </c>
      <c r="K2672" s="1">
        <v>44940</v>
      </c>
      <c r="L2672">
        <v>14</v>
      </c>
      <c r="M2672">
        <v>0.3</v>
      </c>
      <c r="N2672">
        <f>IF(E2672="",Data_Validation!$B$1,E2672)</f>
        <v>81.47</v>
      </c>
      <c r="O2672">
        <f>IF(J2672="",Data_Validation!$B$2,J2672)</f>
        <v>27.3</v>
      </c>
      <c r="P2672">
        <f t="shared" si="369"/>
        <v>3</v>
      </c>
      <c r="Q2672" s="2">
        <f>CustomerData[[#This Row],[avg_order_value_clean]]*CustomerData[[#This Row],[total_orders]]</f>
        <v>733.23</v>
      </c>
      <c r="R2672" s="2" t="str">
        <f t="shared" si="377"/>
        <v>Inactive</v>
      </c>
      <c r="S2672" s="2" t="str">
        <f t="shared" si="370"/>
        <v>Medium Risk</v>
      </c>
      <c r="T2672" s="2" t="str">
        <f t="shared" si="371"/>
        <v>55+</v>
      </c>
      <c r="U2672" s="1">
        <f t="shared" ca="1" si="372"/>
        <v>1321</v>
      </c>
      <c r="V2672" s="2" t="str">
        <f t="shared" si="373"/>
        <v>Low Loyalty</v>
      </c>
      <c r="W2672" s="2" t="str">
        <f t="shared" si="374"/>
        <v>Legitimate</v>
      </c>
      <c r="X2672" s="2" t="str">
        <f>IF(Q2672&lt;Data_Validation!$B$8,"Low Value",IF(Q2672&lt;Data_Validation!$B$9,"Medium Value","High Value"))</f>
        <v>Low Value</v>
      </c>
      <c r="Y2672" s="2" t="str">
        <f t="shared" si="375"/>
        <v>Stable</v>
      </c>
      <c r="Z2672" s="2" t="str">
        <f t="shared" si="376"/>
        <v>Check Data</v>
      </c>
    </row>
    <row r="2673" spans="1:26" x14ac:dyDescent="0.3">
      <c r="A2673" t="s">
        <v>2306</v>
      </c>
      <c r="B2673">
        <v>48</v>
      </c>
      <c r="C2673" t="s">
        <v>14</v>
      </c>
      <c r="D2673" t="s">
        <v>44</v>
      </c>
      <c r="E2673">
        <v>164.43</v>
      </c>
      <c r="F2673">
        <v>11</v>
      </c>
      <c r="G2673">
        <v>236</v>
      </c>
      <c r="H2673">
        <v>0</v>
      </c>
      <c r="I2673" t="s">
        <v>16</v>
      </c>
      <c r="J2673">
        <v>79</v>
      </c>
      <c r="K2673" s="1">
        <v>45151</v>
      </c>
      <c r="L2673">
        <v>6</v>
      </c>
      <c r="M2673">
        <v>0.71</v>
      </c>
      <c r="N2673">
        <f>IF(E2673="",Data_Validation!$B$1,E2673)</f>
        <v>164.43</v>
      </c>
      <c r="O2673">
        <f>IF(J2673="",Data_Validation!$B$2,J2673)</f>
        <v>79</v>
      </c>
      <c r="P2673">
        <f t="shared" si="369"/>
        <v>1</v>
      </c>
      <c r="Q2673" s="2">
        <f>CustomerData[[#This Row],[avg_order_value_clean]]*CustomerData[[#This Row],[total_orders]]</f>
        <v>1808.73</v>
      </c>
      <c r="R2673" s="2" t="str">
        <f t="shared" si="377"/>
        <v>Inactive</v>
      </c>
      <c r="S2673" s="2" t="str">
        <f t="shared" si="370"/>
        <v>High Risk</v>
      </c>
      <c r="T2673" s="2" t="str">
        <f t="shared" si="371"/>
        <v>45-54</v>
      </c>
      <c r="U2673" s="1">
        <f t="shared" ca="1" si="372"/>
        <v>1110</v>
      </c>
      <c r="V2673" s="2" t="str">
        <f t="shared" si="373"/>
        <v>Low Loyalty</v>
      </c>
      <c r="W2673" s="2" t="str">
        <f t="shared" si="374"/>
        <v>Legitimate</v>
      </c>
      <c r="X2673" s="2" t="str">
        <f>IF(Q2673&lt;Data_Validation!$B$8,"Low Value",IF(Q2673&lt;Data_Validation!$B$9,"Medium Value","High Value"))</f>
        <v>High Value</v>
      </c>
      <c r="Y2673" s="2" t="str">
        <f t="shared" si="375"/>
        <v>Critical - Retain</v>
      </c>
      <c r="Z2673" s="2" t="str">
        <f t="shared" si="376"/>
        <v>Check Data</v>
      </c>
    </row>
    <row r="2674" spans="1:26" x14ac:dyDescent="0.3">
      <c r="A2674" t="s">
        <v>2307</v>
      </c>
      <c r="B2674">
        <v>68</v>
      </c>
      <c r="C2674" t="s">
        <v>14</v>
      </c>
      <c r="D2674" t="s">
        <v>52</v>
      </c>
      <c r="E2674">
        <v>72.349999999999994</v>
      </c>
      <c r="F2674">
        <v>5</v>
      </c>
      <c r="G2674">
        <v>210</v>
      </c>
      <c r="H2674">
        <v>0</v>
      </c>
      <c r="I2674" t="s">
        <v>19</v>
      </c>
      <c r="J2674">
        <v>67.5</v>
      </c>
      <c r="K2674" s="1">
        <v>44778</v>
      </c>
      <c r="L2674">
        <v>19</v>
      </c>
      <c r="M2674">
        <v>0.47</v>
      </c>
      <c r="N2674">
        <f>IF(E2674="",Data_Validation!$B$1,E2674)</f>
        <v>72.349999999999994</v>
      </c>
      <c r="O2674">
        <f>IF(J2674="",Data_Validation!$B$2,J2674)</f>
        <v>67.5</v>
      </c>
      <c r="P2674">
        <f t="shared" si="369"/>
        <v>1</v>
      </c>
      <c r="Q2674" s="2">
        <f>CustomerData[[#This Row],[avg_order_value_clean]]*CustomerData[[#This Row],[total_orders]]</f>
        <v>361.75</v>
      </c>
      <c r="R2674" s="2" t="str">
        <f t="shared" si="377"/>
        <v>Inactive</v>
      </c>
      <c r="S2674" s="2" t="str">
        <f t="shared" si="370"/>
        <v>Medium Risk</v>
      </c>
      <c r="T2674" s="2" t="str">
        <f t="shared" si="371"/>
        <v>55+</v>
      </c>
      <c r="U2674" s="1">
        <f t="shared" ca="1" si="372"/>
        <v>1483</v>
      </c>
      <c r="V2674" s="2" t="str">
        <f t="shared" si="373"/>
        <v>Low Loyalty</v>
      </c>
      <c r="W2674" s="2" t="str">
        <f t="shared" si="374"/>
        <v>Legitimate</v>
      </c>
      <c r="X2674" s="2" t="str">
        <f>IF(Q2674&lt;Data_Validation!$B$8,"Low Value",IF(Q2674&lt;Data_Validation!$B$9,"Medium Value","High Value"))</f>
        <v>Low Value</v>
      </c>
      <c r="Y2674" s="2" t="str">
        <f t="shared" si="375"/>
        <v>Stable</v>
      </c>
      <c r="Z2674" s="2" t="str">
        <f t="shared" si="376"/>
        <v>Check Data</v>
      </c>
    </row>
    <row r="2675" spans="1:26" x14ac:dyDescent="0.3">
      <c r="A2675" t="s">
        <v>1575</v>
      </c>
      <c r="B2675">
        <v>57</v>
      </c>
      <c r="C2675" t="s">
        <v>14</v>
      </c>
      <c r="D2675" t="s">
        <v>18</v>
      </c>
      <c r="E2675">
        <v>101.68</v>
      </c>
      <c r="F2675">
        <v>10</v>
      </c>
      <c r="G2675">
        <v>267</v>
      </c>
      <c r="H2675">
        <v>0</v>
      </c>
      <c r="I2675" t="s">
        <v>16</v>
      </c>
      <c r="J2675">
        <v>2.6</v>
      </c>
      <c r="K2675" s="1">
        <v>44789</v>
      </c>
      <c r="L2675">
        <v>62</v>
      </c>
      <c r="M2675">
        <v>0.12</v>
      </c>
      <c r="N2675">
        <f>IF(E2675="",Data_Validation!$B$1,E2675)</f>
        <v>101.68</v>
      </c>
      <c r="O2675">
        <f>IF(J2675="",Data_Validation!$B$2,J2675)</f>
        <v>2.6</v>
      </c>
      <c r="P2675">
        <f t="shared" si="369"/>
        <v>2</v>
      </c>
      <c r="Q2675" s="2">
        <f>CustomerData[[#This Row],[avg_order_value_clean]]*CustomerData[[#This Row],[total_orders]]</f>
        <v>1016.8000000000001</v>
      </c>
      <c r="R2675" s="2" t="str">
        <f t="shared" si="377"/>
        <v>Inactive</v>
      </c>
      <c r="S2675" s="2" t="str">
        <f t="shared" si="370"/>
        <v>Low Risk</v>
      </c>
      <c r="T2675" s="2" t="str">
        <f t="shared" si="371"/>
        <v>55+</v>
      </c>
      <c r="U2675" s="1">
        <f t="shared" ca="1" si="372"/>
        <v>1472</v>
      </c>
      <c r="V2675" s="2" t="str">
        <f t="shared" si="373"/>
        <v>Medium Loyalty</v>
      </c>
      <c r="W2675" s="2" t="str">
        <f t="shared" si="374"/>
        <v>Legitimate</v>
      </c>
      <c r="X2675" s="2" t="str">
        <f>IF(Q2675&lt;Data_Validation!$B$8,"Low Value",IF(Q2675&lt;Data_Validation!$B$9,"Medium Value","High Value"))</f>
        <v>Low Value</v>
      </c>
      <c r="Y2675" s="2" t="str">
        <f t="shared" si="375"/>
        <v>Stable</v>
      </c>
      <c r="Z2675" s="2" t="str">
        <f t="shared" si="376"/>
        <v>Check Data</v>
      </c>
    </row>
    <row r="2676" spans="1:26" x14ac:dyDescent="0.3">
      <c r="A2676" t="s">
        <v>2308</v>
      </c>
      <c r="B2676">
        <v>43</v>
      </c>
      <c r="C2676" t="s">
        <v>21</v>
      </c>
      <c r="D2676" t="s">
        <v>50</v>
      </c>
      <c r="E2676">
        <v>72.959999999999994</v>
      </c>
      <c r="F2676">
        <v>6</v>
      </c>
      <c r="G2676">
        <v>82</v>
      </c>
      <c r="H2676">
        <v>0</v>
      </c>
      <c r="I2676" t="s">
        <v>40</v>
      </c>
      <c r="J2676">
        <v>14.4</v>
      </c>
      <c r="K2676" s="1">
        <v>45029</v>
      </c>
      <c r="L2676">
        <v>5</v>
      </c>
      <c r="M2676">
        <v>0.24</v>
      </c>
      <c r="N2676">
        <f>IF(E2676="",Data_Validation!$B$1,E2676)</f>
        <v>72.959999999999994</v>
      </c>
      <c r="O2676">
        <f>IF(J2676="",Data_Validation!$B$2,J2676)</f>
        <v>14.4</v>
      </c>
      <c r="P2676">
        <f t="shared" si="369"/>
        <v>1</v>
      </c>
      <c r="Q2676" s="2">
        <f>CustomerData[[#This Row],[avg_order_value_clean]]*CustomerData[[#This Row],[total_orders]]</f>
        <v>437.76</v>
      </c>
      <c r="R2676" s="2" t="str">
        <f t="shared" si="377"/>
        <v>At Risk</v>
      </c>
      <c r="S2676" s="2" t="str">
        <f t="shared" si="370"/>
        <v>Medium Risk</v>
      </c>
      <c r="T2676" s="2" t="str">
        <f t="shared" si="371"/>
        <v>35-44</v>
      </c>
      <c r="U2676" s="1">
        <f t="shared" ca="1" si="372"/>
        <v>1232</v>
      </c>
      <c r="V2676" s="2" t="str">
        <f t="shared" si="373"/>
        <v>Low Loyalty</v>
      </c>
      <c r="W2676" s="2" t="str">
        <f t="shared" si="374"/>
        <v>Legitimate</v>
      </c>
      <c r="X2676" s="2" t="str">
        <f>IF(Q2676&lt;Data_Validation!$B$8,"Low Value",IF(Q2676&lt;Data_Validation!$B$9,"Medium Value","High Value"))</f>
        <v>Low Value</v>
      </c>
      <c r="Y2676" s="2" t="str">
        <f t="shared" si="375"/>
        <v>Stable</v>
      </c>
      <c r="Z2676" s="2" t="str">
        <f t="shared" si="376"/>
        <v>Check Data</v>
      </c>
    </row>
    <row r="2677" spans="1:26" x14ac:dyDescent="0.3">
      <c r="A2677" t="s">
        <v>2309</v>
      </c>
      <c r="B2677">
        <v>46</v>
      </c>
      <c r="C2677" t="s">
        <v>14</v>
      </c>
      <c r="D2677" t="s">
        <v>28</v>
      </c>
      <c r="E2677">
        <v>72.87</v>
      </c>
      <c r="F2677">
        <v>13</v>
      </c>
      <c r="G2677">
        <v>112</v>
      </c>
      <c r="H2677">
        <v>0</v>
      </c>
      <c r="I2677" t="s">
        <v>19</v>
      </c>
      <c r="J2677">
        <v>54.2</v>
      </c>
      <c r="K2677" s="1">
        <v>45289</v>
      </c>
      <c r="L2677">
        <v>49</v>
      </c>
      <c r="M2677">
        <v>0.15</v>
      </c>
      <c r="N2677">
        <f>IF(E2677="",Data_Validation!$B$1,E2677)</f>
        <v>72.87</v>
      </c>
      <c r="O2677">
        <f>IF(J2677="",Data_Validation!$B$2,J2677)</f>
        <v>54.2</v>
      </c>
      <c r="P2677">
        <f t="shared" si="369"/>
        <v>1</v>
      </c>
      <c r="Q2677" s="2">
        <f>CustomerData[[#This Row],[avg_order_value_clean]]*CustomerData[[#This Row],[total_orders]]</f>
        <v>947.31000000000006</v>
      </c>
      <c r="R2677" s="2" t="str">
        <f t="shared" si="377"/>
        <v>Inactive</v>
      </c>
      <c r="S2677" s="2" t="str">
        <f t="shared" si="370"/>
        <v>Low Risk</v>
      </c>
      <c r="T2677" s="2" t="str">
        <f t="shared" si="371"/>
        <v>45-54</v>
      </c>
      <c r="U2677" s="1">
        <f t="shared" ca="1" si="372"/>
        <v>972</v>
      </c>
      <c r="V2677" s="2" t="str">
        <f t="shared" si="373"/>
        <v>Medium Loyalty</v>
      </c>
      <c r="W2677" s="2" t="str">
        <f t="shared" si="374"/>
        <v>Legitimate</v>
      </c>
      <c r="X2677" s="2" t="str">
        <f>IF(Q2677&lt;Data_Validation!$B$8,"Low Value",IF(Q2677&lt;Data_Validation!$B$9,"Medium Value","High Value"))</f>
        <v>Low Value</v>
      </c>
      <c r="Y2677" s="2" t="str">
        <f t="shared" si="375"/>
        <v>Stable</v>
      </c>
      <c r="Z2677" s="2" t="str">
        <f t="shared" si="376"/>
        <v>Check Data</v>
      </c>
    </row>
    <row r="2678" spans="1:26" x14ac:dyDescent="0.3">
      <c r="A2678" t="s">
        <v>2310</v>
      </c>
      <c r="B2678">
        <v>20</v>
      </c>
      <c r="C2678" t="s">
        <v>14</v>
      </c>
      <c r="D2678" t="s">
        <v>28</v>
      </c>
      <c r="E2678">
        <v>161.63999999999999</v>
      </c>
      <c r="F2678">
        <v>5</v>
      </c>
      <c r="G2678">
        <v>266</v>
      </c>
      <c r="H2678">
        <v>0</v>
      </c>
      <c r="I2678" t="s">
        <v>23</v>
      </c>
      <c r="J2678">
        <v>61.8</v>
      </c>
      <c r="K2678" s="1">
        <v>45769</v>
      </c>
      <c r="L2678">
        <v>51</v>
      </c>
      <c r="M2678">
        <v>0.14000000000000001</v>
      </c>
      <c r="N2678">
        <f>IF(E2678="",Data_Validation!$B$1,E2678)</f>
        <v>161.63999999999999</v>
      </c>
      <c r="O2678">
        <f>IF(J2678="",Data_Validation!$B$2,J2678)</f>
        <v>61.8</v>
      </c>
      <c r="P2678">
        <f t="shared" si="369"/>
        <v>3</v>
      </c>
      <c r="Q2678" s="2">
        <f>CustomerData[[#This Row],[avg_order_value_clean]]*CustomerData[[#This Row],[total_orders]]</f>
        <v>808.19999999999993</v>
      </c>
      <c r="R2678" s="2" t="str">
        <f t="shared" si="377"/>
        <v>Inactive</v>
      </c>
      <c r="S2678" s="2" t="str">
        <f t="shared" si="370"/>
        <v>Low Risk</v>
      </c>
      <c r="T2678" s="2" t="str">
        <f t="shared" si="371"/>
        <v>Under 25</v>
      </c>
      <c r="U2678" s="1">
        <f t="shared" ca="1" si="372"/>
        <v>492</v>
      </c>
      <c r="V2678" s="2" t="str">
        <f t="shared" si="373"/>
        <v>Medium Loyalty</v>
      </c>
      <c r="W2678" s="2" t="str">
        <f t="shared" si="374"/>
        <v>Legitimate</v>
      </c>
      <c r="X2678" s="2" t="str">
        <f>IF(Q2678&lt;Data_Validation!$B$8,"Low Value",IF(Q2678&lt;Data_Validation!$B$9,"Medium Value","High Value"))</f>
        <v>Low Value</v>
      </c>
      <c r="Y2678" s="2" t="str">
        <f t="shared" si="375"/>
        <v>Stable</v>
      </c>
      <c r="Z2678" s="2" t="str">
        <f t="shared" si="376"/>
        <v>Check Data</v>
      </c>
    </row>
    <row r="2679" spans="1:26" x14ac:dyDescent="0.3">
      <c r="A2679" t="s">
        <v>2311</v>
      </c>
      <c r="B2679">
        <v>75</v>
      </c>
      <c r="C2679" t="s">
        <v>14</v>
      </c>
      <c r="D2679" t="s">
        <v>50</v>
      </c>
      <c r="E2679">
        <v>57.62</v>
      </c>
      <c r="F2679">
        <v>8</v>
      </c>
      <c r="G2679">
        <v>130</v>
      </c>
      <c r="H2679">
        <v>0</v>
      </c>
      <c r="I2679" t="s">
        <v>23</v>
      </c>
      <c r="J2679">
        <v>76.900000000000006</v>
      </c>
      <c r="K2679" s="1">
        <v>45815</v>
      </c>
      <c r="L2679">
        <v>26</v>
      </c>
      <c r="M2679">
        <v>0.6</v>
      </c>
      <c r="N2679">
        <f>IF(E2679="",Data_Validation!$B$1,E2679)</f>
        <v>57.62</v>
      </c>
      <c r="O2679">
        <f>IF(J2679="",Data_Validation!$B$2,J2679)</f>
        <v>76.900000000000006</v>
      </c>
      <c r="P2679">
        <f t="shared" si="369"/>
        <v>1</v>
      </c>
      <c r="Q2679" s="2">
        <f>CustomerData[[#This Row],[avg_order_value_clean]]*CustomerData[[#This Row],[total_orders]]</f>
        <v>460.96</v>
      </c>
      <c r="R2679" s="2" t="str">
        <f t="shared" si="377"/>
        <v>Inactive</v>
      </c>
      <c r="S2679" s="2" t="str">
        <f t="shared" si="370"/>
        <v>High Risk</v>
      </c>
      <c r="T2679" s="2" t="str">
        <f t="shared" si="371"/>
        <v>55+</v>
      </c>
      <c r="U2679" s="1">
        <f t="shared" ca="1" si="372"/>
        <v>446</v>
      </c>
      <c r="V2679" s="2" t="str">
        <f t="shared" si="373"/>
        <v>Low Loyalty</v>
      </c>
      <c r="W2679" s="2" t="str">
        <f t="shared" si="374"/>
        <v>Legitimate</v>
      </c>
      <c r="X2679" s="2" t="str">
        <f>IF(Q2679&lt;Data_Validation!$B$8,"Low Value",IF(Q2679&lt;Data_Validation!$B$9,"Medium Value","High Value"))</f>
        <v>Low Value</v>
      </c>
      <c r="Y2679" s="2" t="str">
        <f t="shared" si="375"/>
        <v>At Risk - Develop</v>
      </c>
      <c r="Z2679" s="2" t="str">
        <f t="shared" si="376"/>
        <v>Check Data</v>
      </c>
    </row>
    <row r="2680" spans="1:26" x14ac:dyDescent="0.3">
      <c r="A2680" t="s">
        <v>2312</v>
      </c>
      <c r="B2680">
        <v>31</v>
      </c>
      <c r="C2680" t="s">
        <v>14</v>
      </c>
      <c r="D2680" t="s">
        <v>18</v>
      </c>
      <c r="E2680">
        <v>141.88999999999999</v>
      </c>
      <c r="F2680">
        <v>8</v>
      </c>
      <c r="G2680">
        <v>316</v>
      </c>
      <c r="H2680">
        <v>0</v>
      </c>
      <c r="I2680" t="s">
        <v>23</v>
      </c>
      <c r="J2680">
        <v>96.8</v>
      </c>
      <c r="K2680" s="1">
        <v>45795</v>
      </c>
      <c r="L2680">
        <v>56</v>
      </c>
      <c r="M2680">
        <v>0.57999999999999996</v>
      </c>
      <c r="N2680">
        <f>IF(E2680="",Data_Validation!$B$1,E2680)</f>
        <v>141.88999999999999</v>
      </c>
      <c r="O2680">
        <f>IF(J2680="",Data_Validation!$B$2,J2680)</f>
        <v>96.8</v>
      </c>
      <c r="P2680">
        <f t="shared" si="369"/>
        <v>1</v>
      </c>
      <c r="Q2680" s="2">
        <f>CustomerData[[#This Row],[avg_order_value_clean]]*CustomerData[[#This Row],[total_orders]]</f>
        <v>1135.1199999999999</v>
      </c>
      <c r="R2680" s="2" t="str">
        <f t="shared" si="377"/>
        <v>Inactive</v>
      </c>
      <c r="S2680" s="2" t="str">
        <f t="shared" si="370"/>
        <v>High Risk</v>
      </c>
      <c r="T2680" s="2" t="str">
        <f t="shared" si="371"/>
        <v>25-34</v>
      </c>
      <c r="U2680" s="1">
        <f t="shared" ca="1" si="372"/>
        <v>466</v>
      </c>
      <c r="V2680" s="2" t="str">
        <f t="shared" si="373"/>
        <v>Medium Loyalty</v>
      </c>
      <c r="W2680" s="2" t="str">
        <f t="shared" si="374"/>
        <v>Legitimate</v>
      </c>
      <c r="X2680" s="2" t="str">
        <f>IF(Q2680&lt;Data_Validation!$B$8,"Low Value",IF(Q2680&lt;Data_Validation!$B$9,"Medium Value","High Value"))</f>
        <v>Low Value</v>
      </c>
      <c r="Y2680" s="2" t="str">
        <f t="shared" si="375"/>
        <v>At Risk - Develop</v>
      </c>
      <c r="Z2680" s="2" t="str">
        <f t="shared" si="376"/>
        <v>Check Data</v>
      </c>
    </row>
    <row r="2681" spans="1:26" x14ac:dyDescent="0.3">
      <c r="A2681" t="s">
        <v>2313</v>
      </c>
      <c r="B2681">
        <v>42</v>
      </c>
      <c r="C2681" t="s">
        <v>14</v>
      </c>
      <c r="D2681" t="s">
        <v>44</v>
      </c>
      <c r="E2681">
        <v>339.59</v>
      </c>
      <c r="F2681">
        <v>6</v>
      </c>
      <c r="G2681">
        <v>55</v>
      </c>
      <c r="H2681">
        <v>0</v>
      </c>
      <c r="I2681" t="s">
        <v>23</v>
      </c>
      <c r="J2681">
        <v>70.2</v>
      </c>
      <c r="K2681" s="1">
        <v>44670</v>
      </c>
      <c r="L2681">
        <v>18</v>
      </c>
      <c r="M2681">
        <v>0.18</v>
      </c>
      <c r="N2681">
        <f>IF(E2681="",Data_Validation!$B$1,E2681)</f>
        <v>339.59</v>
      </c>
      <c r="O2681">
        <f>IF(J2681="",Data_Validation!$B$2,J2681)</f>
        <v>70.2</v>
      </c>
      <c r="P2681">
        <f t="shared" si="369"/>
        <v>1</v>
      </c>
      <c r="Q2681" s="2">
        <f>CustomerData[[#This Row],[avg_order_value_clean]]*CustomerData[[#This Row],[total_orders]]</f>
        <v>2037.54</v>
      </c>
      <c r="R2681" s="2" t="str">
        <f t="shared" si="377"/>
        <v>At Risk</v>
      </c>
      <c r="S2681" s="2" t="str">
        <f t="shared" si="370"/>
        <v>Low Risk</v>
      </c>
      <c r="T2681" s="2" t="str">
        <f t="shared" si="371"/>
        <v>35-44</v>
      </c>
      <c r="U2681" s="1">
        <f t="shared" ca="1" si="372"/>
        <v>1591</v>
      </c>
      <c r="V2681" s="2" t="str">
        <f t="shared" si="373"/>
        <v>Low Loyalty</v>
      </c>
      <c r="W2681" s="2" t="str">
        <f t="shared" si="374"/>
        <v>Legitimate</v>
      </c>
      <c r="X2681" s="2" t="str">
        <f>IF(Q2681&lt;Data_Validation!$B$8,"Low Value",IF(Q2681&lt;Data_Validation!$B$9,"Medium Value","High Value"))</f>
        <v>High Value</v>
      </c>
      <c r="Y2681" s="2" t="str">
        <f t="shared" si="375"/>
        <v>High Value - Maintain</v>
      </c>
      <c r="Z2681" s="2" t="str">
        <f t="shared" si="376"/>
        <v>Check Data</v>
      </c>
    </row>
    <row r="2682" spans="1:26" x14ac:dyDescent="0.3">
      <c r="A2682" t="s">
        <v>2314</v>
      </c>
      <c r="B2682">
        <v>65</v>
      </c>
      <c r="C2682" t="s">
        <v>14</v>
      </c>
      <c r="D2682" t="s">
        <v>35</v>
      </c>
      <c r="E2682">
        <v>77.58</v>
      </c>
      <c r="F2682">
        <v>11</v>
      </c>
      <c r="G2682">
        <v>237</v>
      </c>
      <c r="H2682">
        <v>0</v>
      </c>
      <c r="I2682" t="s">
        <v>19</v>
      </c>
      <c r="J2682">
        <v>54.5</v>
      </c>
      <c r="K2682" s="1">
        <v>44376</v>
      </c>
      <c r="L2682">
        <v>45</v>
      </c>
      <c r="M2682">
        <v>0.11</v>
      </c>
      <c r="N2682">
        <f>IF(E2682="",Data_Validation!$B$1,E2682)</f>
        <v>77.58</v>
      </c>
      <c r="O2682">
        <f>IF(J2682="",Data_Validation!$B$2,J2682)</f>
        <v>54.5</v>
      </c>
      <c r="P2682">
        <f t="shared" si="369"/>
        <v>2</v>
      </c>
      <c r="Q2682" s="2">
        <f>CustomerData[[#This Row],[avg_order_value_clean]]*CustomerData[[#This Row],[total_orders]]</f>
        <v>853.38</v>
      </c>
      <c r="R2682" s="2" t="str">
        <f t="shared" si="377"/>
        <v>Inactive</v>
      </c>
      <c r="S2682" s="2" t="str">
        <f t="shared" si="370"/>
        <v>Low Risk</v>
      </c>
      <c r="T2682" s="2" t="str">
        <f t="shared" si="371"/>
        <v>55+</v>
      </c>
      <c r="U2682" s="1">
        <f t="shared" ca="1" si="372"/>
        <v>1885</v>
      </c>
      <c r="V2682" s="2" t="str">
        <f t="shared" si="373"/>
        <v>Medium Loyalty</v>
      </c>
      <c r="W2682" s="2" t="str">
        <f t="shared" si="374"/>
        <v>Legitimate</v>
      </c>
      <c r="X2682" s="2" t="str">
        <f>IF(Q2682&lt;Data_Validation!$B$8,"Low Value",IF(Q2682&lt;Data_Validation!$B$9,"Medium Value","High Value"))</f>
        <v>Low Value</v>
      </c>
      <c r="Y2682" s="2" t="str">
        <f t="shared" si="375"/>
        <v>Stable</v>
      </c>
      <c r="Z2682" s="2" t="str">
        <f t="shared" si="376"/>
        <v>Check Data</v>
      </c>
    </row>
    <row r="2683" spans="1:26" x14ac:dyDescent="0.3">
      <c r="A2683" t="s">
        <v>2315</v>
      </c>
      <c r="B2683">
        <v>18</v>
      </c>
      <c r="C2683" t="s">
        <v>21</v>
      </c>
      <c r="D2683" t="s">
        <v>15</v>
      </c>
      <c r="E2683">
        <v>53.84</v>
      </c>
      <c r="F2683">
        <v>11</v>
      </c>
      <c r="G2683">
        <v>25</v>
      </c>
      <c r="H2683">
        <v>0</v>
      </c>
      <c r="I2683" t="s">
        <v>40</v>
      </c>
      <c r="J2683">
        <v>41.4</v>
      </c>
      <c r="K2683" s="1">
        <v>44378</v>
      </c>
      <c r="L2683">
        <v>95</v>
      </c>
      <c r="M2683">
        <v>0.12</v>
      </c>
      <c r="N2683">
        <f>IF(E2683="",Data_Validation!$B$1,E2683)</f>
        <v>53.84</v>
      </c>
      <c r="O2683">
        <f>IF(J2683="",Data_Validation!$B$2,J2683)</f>
        <v>41.4</v>
      </c>
      <c r="P2683">
        <f t="shared" si="369"/>
        <v>1</v>
      </c>
      <c r="Q2683" s="2">
        <f>CustomerData[[#This Row],[avg_order_value_clean]]*CustomerData[[#This Row],[total_orders]]</f>
        <v>592.24</v>
      </c>
      <c r="R2683" s="2" t="str">
        <f t="shared" si="377"/>
        <v>Active</v>
      </c>
      <c r="S2683" s="2" t="str">
        <f t="shared" si="370"/>
        <v>Low Risk</v>
      </c>
      <c r="T2683" s="2" t="str">
        <f t="shared" si="371"/>
        <v>Under 25</v>
      </c>
      <c r="U2683" s="1">
        <f t="shared" ca="1" si="372"/>
        <v>1883</v>
      </c>
      <c r="V2683" s="2" t="str">
        <f t="shared" si="373"/>
        <v>High Loyalty</v>
      </c>
      <c r="W2683" s="2" t="str">
        <f t="shared" si="374"/>
        <v>Legitimate</v>
      </c>
      <c r="X2683" s="2" t="str">
        <f>IF(Q2683&lt;Data_Validation!$B$8,"Low Value",IF(Q2683&lt;Data_Validation!$B$9,"Medium Value","High Value"))</f>
        <v>Low Value</v>
      </c>
      <c r="Y2683" s="2" t="str">
        <f t="shared" si="375"/>
        <v>Stable</v>
      </c>
      <c r="Z2683" s="2" t="str">
        <f t="shared" si="376"/>
        <v>Check Data</v>
      </c>
    </row>
    <row r="2684" spans="1:26" x14ac:dyDescent="0.3">
      <c r="A2684" t="s">
        <v>671</v>
      </c>
      <c r="B2684">
        <v>70</v>
      </c>
      <c r="C2684" t="s">
        <v>14</v>
      </c>
      <c r="D2684" t="s">
        <v>28</v>
      </c>
      <c r="E2684">
        <v>96.08</v>
      </c>
      <c r="F2684">
        <v>6</v>
      </c>
      <c r="G2684">
        <v>341</v>
      </c>
      <c r="H2684">
        <v>0</v>
      </c>
      <c r="I2684" t="s">
        <v>19</v>
      </c>
      <c r="J2684">
        <v>73.8</v>
      </c>
      <c r="K2684" s="1">
        <v>45438</v>
      </c>
      <c r="L2684">
        <v>82</v>
      </c>
      <c r="M2684">
        <v>0.32</v>
      </c>
      <c r="N2684">
        <f>IF(E2684="",Data_Validation!$B$1,E2684)</f>
        <v>96.08</v>
      </c>
      <c r="O2684">
        <f>IF(J2684="",Data_Validation!$B$2,J2684)</f>
        <v>73.8</v>
      </c>
      <c r="P2684">
        <f t="shared" si="369"/>
        <v>2</v>
      </c>
      <c r="Q2684" s="2">
        <f>CustomerData[[#This Row],[avg_order_value_clean]]*CustomerData[[#This Row],[total_orders]]</f>
        <v>576.48</v>
      </c>
      <c r="R2684" s="2" t="str">
        <f t="shared" si="377"/>
        <v>Inactive</v>
      </c>
      <c r="S2684" s="2" t="str">
        <f t="shared" si="370"/>
        <v>Medium Risk</v>
      </c>
      <c r="T2684" s="2" t="str">
        <f t="shared" si="371"/>
        <v>55+</v>
      </c>
      <c r="U2684" s="1">
        <f t="shared" ca="1" si="372"/>
        <v>823</v>
      </c>
      <c r="V2684" s="2" t="str">
        <f t="shared" si="373"/>
        <v>High Loyalty</v>
      </c>
      <c r="W2684" s="2" t="str">
        <f t="shared" si="374"/>
        <v>Legitimate</v>
      </c>
      <c r="X2684" s="2" t="str">
        <f>IF(Q2684&lt;Data_Validation!$B$8,"Low Value",IF(Q2684&lt;Data_Validation!$B$9,"Medium Value","High Value"))</f>
        <v>Low Value</v>
      </c>
      <c r="Y2684" s="2" t="str">
        <f t="shared" si="375"/>
        <v>Stable</v>
      </c>
      <c r="Z2684" s="2" t="str">
        <f t="shared" si="376"/>
        <v>Check Data</v>
      </c>
    </row>
    <row r="2685" spans="1:26" x14ac:dyDescent="0.3">
      <c r="A2685" t="s">
        <v>2316</v>
      </c>
      <c r="B2685">
        <v>20</v>
      </c>
      <c r="C2685" t="s">
        <v>21</v>
      </c>
      <c r="D2685" t="s">
        <v>18</v>
      </c>
      <c r="E2685">
        <v>47.74</v>
      </c>
      <c r="F2685">
        <v>15</v>
      </c>
      <c r="G2685">
        <v>244</v>
      </c>
      <c r="H2685">
        <v>0</v>
      </c>
      <c r="I2685" t="s">
        <v>23</v>
      </c>
      <c r="J2685">
        <v>93.5</v>
      </c>
      <c r="K2685" s="1">
        <v>45132</v>
      </c>
      <c r="L2685">
        <v>9</v>
      </c>
      <c r="M2685">
        <v>7.0000000000000007E-2</v>
      </c>
      <c r="N2685">
        <f>IF(E2685="",Data_Validation!$B$1,E2685)</f>
        <v>47.74</v>
      </c>
      <c r="O2685">
        <f>IF(J2685="",Data_Validation!$B$2,J2685)</f>
        <v>93.5</v>
      </c>
      <c r="P2685">
        <f t="shared" si="369"/>
        <v>1</v>
      </c>
      <c r="Q2685" s="2">
        <f>CustomerData[[#This Row],[avg_order_value_clean]]*CustomerData[[#This Row],[total_orders]]</f>
        <v>716.1</v>
      </c>
      <c r="R2685" s="2" t="str">
        <f t="shared" si="377"/>
        <v>Inactive</v>
      </c>
      <c r="S2685" s="2" t="str">
        <f t="shared" si="370"/>
        <v>Low Risk</v>
      </c>
      <c r="T2685" s="2" t="str">
        <f t="shared" si="371"/>
        <v>Under 25</v>
      </c>
      <c r="U2685" s="1">
        <f t="shared" ca="1" si="372"/>
        <v>1129</v>
      </c>
      <c r="V2685" s="2" t="str">
        <f t="shared" si="373"/>
        <v>Low Loyalty</v>
      </c>
      <c r="W2685" s="2" t="str">
        <f t="shared" si="374"/>
        <v>Legitimate</v>
      </c>
      <c r="X2685" s="2" t="str">
        <f>IF(Q2685&lt;Data_Validation!$B$8,"Low Value",IF(Q2685&lt;Data_Validation!$B$9,"Medium Value","High Value"))</f>
        <v>Low Value</v>
      </c>
      <c r="Y2685" s="2" t="str">
        <f t="shared" si="375"/>
        <v>Stable</v>
      </c>
      <c r="Z2685" s="2" t="str">
        <f t="shared" si="376"/>
        <v>Check Data</v>
      </c>
    </row>
    <row r="2686" spans="1:26" x14ac:dyDescent="0.3">
      <c r="A2686" t="s">
        <v>1674</v>
      </c>
      <c r="B2686">
        <v>71</v>
      </c>
      <c r="C2686" t="s">
        <v>25</v>
      </c>
      <c r="D2686" t="s">
        <v>18</v>
      </c>
      <c r="E2686">
        <v>236.98</v>
      </c>
      <c r="F2686">
        <v>14</v>
      </c>
      <c r="G2686">
        <v>208</v>
      </c>
      <c r="H2686">
        <v>0</v>
      </c>
      <c r="I2686" t="s">
        <v>40</v>
      </c>
      <c r="J2686">
        <v>42.3</v>
      </c>
      <c r="K2686" s="1">
        <v>45304</v>
      </c>
      <c r="L2686">
        <v>90</v>
      </c>
      <c r="M2686">
        <v>0.24</v>
      </c>
      <c r="N2686">
        <f>IF(E2686="",Data_Validation!$B$1,E2686)</f>
        <v>236.98</v>
      </c>
      <c r="O2686">
        <f>IF(J2686="",Data_Validation!$B$2,J2686)</f>
        <v>42.3</v>
      </c>
      <c r="P2686">
        <f t="shared" si="369"/>
        <v>3</v>
      </c>
      <c r="Q2686" s="2">
        <f>CustomerData[[#This Row],[avg_order_value_clean]]*CustomerData[[#This Row],[total_orders]]</f>
        <v>3317.72</v>
      </c>
      <c r="R2686" s="2" t="str">
        <f t="shared" si="377"/>
        <v>Inactive</v>
      </c>
      <c r="S2686" s="2" t="str">
        <f t="shared" si="370"/>
        <v>Medium Risk</v>
      </c>
      <c r="T2686" s="2" t="str">
        <f t="shared" si="371"/>
        <v>55+</v>
      </c>
      <c r="U2686" s="1">
        <f t="shared" ca="1" si="372"/>
        <v>957</v>
      </c>
      <c r="V2686" s="2" t="str">
        <f t="shared" si="373"/>
        <v>High Loyalty</v>
      </c>
      <c r="W2686" s="2" t="str">
        <f t="shared" si="374"/>
        <v>Legitimate</v>
      </c>
      <c r="X2686" s="2" t="str">
        <f>IF(Q2686&lt;Data_Validation!$B$8,"Low Value",IF(Q2686&lt;Data_Validation!$B$9,"Medium Value","High Value"))</f>
        <v>High Value</v>
      </c>
      <c r="Y2686" s="2" t="str">
        <f t="shared" si="375"/>
        <v>High Value - Maintain</v>
      </c>
      <c r="Z2686" s="2" t="str">
        <f t="shared" si="376"/>
        <v>Check Data</v>
      </c>
    </row>
    <row r="2687" spans="1:26" x14ac:dyDescent="0.3">
      <c r="A2687" t="s">
        <v>2317</v>
      </c>
      <c r="B2687">
        <v>43</v>
      </c>
      <c r="C2687" t="s">
        <v>21</v>
      </c>
      <c r="D2687" t="s">
        <v>52</v>
      </c>
      <c r="E2687">
        <v>99.1</v>
      </c>
      <c r="F2687">
        <v>11</v>
      </c>
      <c r="G2687">
        <v>289</v>
      </c>
      <c r="H2687">
        <v>0</v>
      </c>
      <c r="I2687" t="s">
        <v>29</v>
      </c>
      <c r="J2687">
        <v>58.5</v>
      </c>
      <c r="K2687" s="1">
        <v>44050</v>
      </c>
      <c r="L2687">
        <v>2</v>
      </c>
      <c r="M2687">
        <v>0.28000000000000003</v>
      </c>
      <c r="N2687">
        <f>IF(E2687="",Data_Validation!$B$1,E2687)</f>
        <v>99.1</v>
      </c>
      <c r="O2687">
        <f>IF(J2687="",Data_Validation!$B$2,J2687)</f>
        <v>58.5</v>
      </c>
      <c r="P2687">
        <f t="shared" si="369"/>
        <v>1</v>
      </c>
      <c r="Q2687" s="2">
        <f>CustomerData[[#This Row],[avg_order_value_clean]]*CustomerData[[#This Row],[total_orders]]</f>
        <v>1090.0999999999999</v>
      </c>
      <c r="R2687" s="2" t="str">
        <f t="shared" si="377"/>
        <v>Inactive</v>
      </c>
      <c r="S2687" s="2" t="str">
        <f t="shared" si="370"/>
        <v>Medium Risk</v>
      </c>
      <c r="T2687" s="2" t="str">
        <f t="shared" si="371"/>
        <v>35-44</v>
      </c>
      <c r="U2687" s="1">
        <f t="shared" ca="1" si="372"/>
        <v>2211</v>
      </c>
      <c r="V2687" s="2" t="str">
        <f t="shared" si="373"/>
        <v>Low Loyalty</v>
      </c>
      <c r="W2687" s="2" t="str">
        <f t="shared" si="374"/>
        <v>Legitimate</v>
      </c>
      <c r="X2687" s="2" t="str">
        <f>IF(Q2687&lt;Data_Validation!$B$8,"Low Value",IF(Q2687&lt;Data_Validation!$B$9,"Medium Value","High Value"))</f>
        <v>Low Value</v>
      </c>
      <c r="Y2687" s="2" t="str">
        <f t="shared" si="375"/>
        <v>Stable</v>
      </c>
      <c r="Z2687" s="2" t="str">
        <f t="shared" si="376"/>
        <v>Check Data</v>
      </c>
    </row>
    <row r="2688" spans="1:26" x14ac:dyDescent="0.3">
      <c r="A2688" t="s">
        <v>2318</v>
      </c>
      <c r="B2688">
        <v>35</v>
      </c>
      <c r="C2688" t="s">
        <v>21</v>
      </c>
      <c r="D2688" t="s">
        <v>28</v>
      </c>
      <c r="E2688">
        <v>46.91</v>
      </c>
      <c r="F2688">
        <v>10</v>
      </c>
      <c r="G2688">
        <v>182</v>
      </c>
      <c r="H2688">
        <v>0</v>
      </c>
      <c r="I2688" t="s">
        <v>29</v>
      </c>
      <c r="J2688">
        <v>20.7</v>
      </c>
      <c r="K2688" s="1">
        <v>44260</v>
      </c>
      <c r="L2688">
        <v>96</v>
      </c>
      <c r="M2688">
        <v>0.5</v>
      </c>
      <c r="N2688">
        <f>IF(E2688="",Data_Validation!$B$1,E2688)</f>
        <v>46.91</v>
      </c>
      <c r="O2688">
        <f>IF(J2688="",Data_Validation!$B$2,J2688)</f>
        <v>20.7</v>
      </c>
      <c r="P2688">
        <f t="shared" si="369"/>
        <v>1</v>
      </c>
      <c r="Q2688" s="2">
        <f>CustomerData[[#This Row],[avg_order_value_clean]]*CustomerData[[#This Row],[total_orders]]</f>
        <v>469.09999999999997</v>
      </c>
      <c r="R2688" s="2" t="str">
        <f t="shared" si="377"/>
        <v>Inactive</v>
      </c>
      <c r="S2688" s="2" t="str">
        <f t="shared" si="370"/>
        <v>High Risk</v>
      </c>
      <c r="T2688" s="2" t="str">
        <f t="shared" si="371"/>
        <v>35-44</v>
      </c>
      <c r="U2688" s="1">
        <f t="shared" ca="1" si="372"/>
        <v>2001</v>
      </c>
      <c r="V2688" s="2" t="str">
        <f t="shared" si="373"/>
        <v>High Loyalty</v>
      </c>
      <c r="W2688" s="2" t="str">
        <f t="shared" si="374"/>
        <v>Legitimate</v>
      </c>
      <c r="X2688" s="2" t="str">
        <f>IF(Q2688&lt;Data_Validation!$B$8,"Low Value",IF(Q2688&lt;Data_Validation!$B$9,"Medium Value","High Value"))</f>
        <v>Low Value</v>
      </c>
      <c r="Y2688" s="2" t="str">
        <f t="shared" si="375"/>
        <v>At Risk - Develop</v>
      </c>
      <c r="Z2688" s="2" t="str">
        <f t="shared" si="376"/>
        <v>Check Data</v>
      </c>
    </row>
    <row r="2689" spans="1:26" x14ac:dyDescent="0.3">
      <c r="A2689" t="s">
        <v>2319</v>
      </c>
      <c r="B2689">
        <v>26</v>
      </c>
      <c r="C2689" t="s">
        <v>14</v>
      </c>
      <c r="D2689" t="s">
        <v>22</v>
      </c>
      <c r="E2689">
        <v>131.44</v>
      </c>
      <c r="F2689">
        <v>7</v>
      </c>
      <c r="G2689">
        <v>206</v>
      </c>
      <c r="H2689">
        <v>0</v>
      </c>
      <c r="I2689" t="s">
        <v>19</v>
      </c>
      <c r="J2689">
        <v>85.7</v>
      </c>
      <c r="K2689" s="1">
        <v>44518</v>
      </c>
      <c r="L2689">
        <v>42</v>
      </c>
      <c r="M2689">
        <v>0.31</v>
      </c>
      <c r="N2689">
        <f>IF(E2689="",Data_Validation!$B$1,E2689)</f>
        <v>131.44</v>
      </c>
      <c r="O2689">
        <f>IF(J2689="",Data_Validation!$B$2,J2689)</f>
        <v>85.7</v>
      </c>
      <c r="P2689">
        <f t="shared" si="369"/>
        <v>1</v>
      </c>
      <c r="Q2689" s="2">
        <f>CustomerData[[#This Row],[avg_order_value_clean]]*CustomerData[[#This Row],[total_orders]]</f>
        <v>920.07999999999993</v>
      </c>
      <c r="R2689" s="2" t="str">
        <f t="shared" si="377"/>
        <v>Inactive</v>
      </c>
      <c r="S2689" s="2" t="str">
        <f t="shared" si="370"/>
        <v>Medium Risk</v>
      </c>
      <c r="T2689" s="2" t="str">
        <f t="shared" si="371"/>
        <v>25-34</v>
      </c>
      <c r="U2689" s="1">
        <f t="shared" ca="1" si="372"/>
        <v>1743</v>
      </c>
      <c r="V2689" s="2" t="str">
        <f t="shared" si="373"/>
        <v>Medium Loyalty</v>
      </c>
      <c r="W2689" s="2" t="str">
        <f t="shared" si="374"/>
        <v>Legitimate</v>
      </c>
      <c r="X2689" s="2" t="str">
        <f>IF(Q2689&lt;Data_Validation!$B$8,"Low Value",IF(Q2689&lt;Data_Validation!$B$9,"Medium Value","High Value"))</f>
        <v>Low Value</v>
      </c>
      <c r="Y2689" s="2" t="str">
        <f t="shared" si="375"/>
        <v>Stable</v>
      </c>
      <c r="Z2689" s="2" t="str">
        <f t="shared" si="376"/>
        <v>Check Data</v>
      </c>
    </row>
    <row r="2690" spans="1:26" x14ac:dyDescent="0.3">
      <c r="A2690" t="s">
        <v>2320</v>
      </c>
      <c r="B2690">
        <v>55</v>
      </c>
      <c r="C2690" t="s">
        <v>21</v>
      </c>
      <c r="D2690" t="s">
        <v>44</v>
      </c>
      <c r="E2690">
        <v>117.48</v>
      </c>
      <c r="F2690">
        <v>7</v>
      </c>
      <c r="G2690">
        <v>203</v>
      </c>
      <c r="H2690">
        <v>0</v>
      </c>
      <c r="I2690" t="s">
        <v>23</v>
      </c>
      <c r="K2690" s="1">
        <v>44078</v>
      </c>
      <c r="L2690">
        <v>70</v>
      </c>
      <c r="M2690">
        <v>7.0000000000000007E-2</v>
      </c>
      <c r="N2690">
        <f>IF(E2690="",Data_Validation!$B$1,E2690)</f>
        <v>117.48</v>
      </c>
      <c r="O2690">
        <f>IF(J2690="",Data_Validation!$B$2,J2690)</f>
        <v>250</v>
      </c>
      <c r="P2690">
        <f t="shared" ref="P2690:P2753" si="378">COUNTIF($A$2:$A$5001,A2690)</f>
        <v>1</v>
      </c>
      <c r="Q2690" s="2">
        <f>CustomerData[[#This Row],[avg_order_value_clean]]*CustomerData[[#This Row],[total_orders]]</f>
        <v>822.36</v>
      </c>
      <c r="R2690" s="2" t="str">
        <f t="shared" si="377"/>
        <v>Inactive</v>
      </c>
      <c r="S2690" s="2" t="str">
        <f t="shared" ref="S2690:S2753" si="379">IF(M2690&lt;0.2,"Low Risk",IF(M2690&lt;0.5,"Medium Risk","High Risk"))</f>
        <v>Low Risk</v>
      </c>
      <c r="T2690" s="2" t="str">
        <f t="shared" ref="T2690:T2753" si="380">IF(B2690&lt;25,"Under 25",IF(B2690&lt;35,"25-34",IF(B2690&lt;45,"35-44",IF(B2690&lt;55,"45-54","55+"))))</f>
        <v>55+</v>
      </c>
      <c r="U2690" s="1">
        <f t="shared" ref="U2690:U2753" ca="1" si="381">TODAY()-K2690</f>
        <v>2183</v>
      </c>
      <c r="V2690" s="2" t="str">
        <f t="shared" ref="V2690:V2753" si="382">IF(L2690&lt;40,"Low Loyalty",IF(L2690&lt;70,"Medium Loyalty","High Loyalty"))</f>
        <v>High Loyalty</v>
      </c>
      <c r="W2690" s="2" t="str">
        <f t="shared" ref="W2690:W2753" si="383">IF(H2690=1,"Fraudulent","Legitimate")</f>
        <v>Legitimate</v>
      </c>
      <c r="X2690" s="2" t="str">
        <f>IF(Q2690&lt;Data_Validation!$B$8,"Low Value",IF(Q2690&lt;Data_Validation!$B$9,"Medium Value","High Value"))</f>
        <v>Low Value</v>
      </c>
      <c r="Y2690" s="2" t="str">
        <f t="shared" ref="Y2690:Y2753" si="384">IF(AND(X2690="High Value",S2690="High Risk"),"Critical - Retain",IF(AND(X2690="High Value",S2690&lt;&gt;"High Risk"),"High Value - Maintain",IF(AND(X2690&lt;&gt;"High Value",S2690="High Risk"),"At Risk - Develop","Stable")))</f>
        <v>Stable</v>
      </c>
      <c r="Z2690" s="2" t="str">
        <f t="shared" ref="Z2690:Z2753" si="385">IF(OR(B2690&lt;18,F2690&lt;0,N2690&lt;0,O2690&lt;0,O2690&gt;1,M2690&lt;0,M2690&gt;1),"Check Data","Valid")</f>
        <v>Check Data</v>
      </c>
    </row>
    <row r="2691" spans="1:26" x14ac:dyDescent="0.3">
      <c r="A2691" t="s">
        <v>205</v>
      </c>
      <c r="B2691">
        <v>40</v>
      </c>
      <c r="C2691" t="s">
        <v>14</v>
      </c>
      <c r="D2691" t="s">
        <v>35</v>
      </c>
      <c r="E2691">
        <v>48.62</v>
      </c>
      <c r="F2691">
        <v>8</v>
      </c>
      <c r="G2691">
        <v>207</v>
      </c>
      <c r="H2691">
        <v>0</v>
      </c>
      <c r="I2691" t="s">
        <v>29</v>
      </c>
      <c r="J2691">
        <v>35.5</v>
      </c>
      <c r="K2691" s="1">
        <v>45577</v>
      </c>
      <c r="L2691">
        <v>84</v>
      </c>
      <c r="M2691">
        <v>0.6</v>
      </c>
      <c r="N2691">
        <f>IF(E2691="",Data_Validation!$B$1,E2691)</f>
        <v>48.62</v>
      </c>
      <c r="O2691">
        <f>IF(J2691="",Data_Validation!$B$2,J2691)</f>
        <v>35.5</v>
      </c>
      <c r="P2691">
        <f t="shared" si="378"/>
        <v>2</v>
      </c>
      <c r="Q2691" s="2">
        <f>CustomerData[[#This Row],[avg_order_value_clean]]*CustomerData[[#This Row],[total_orders]]</f>
        <v>388.96</v>
      </c>
      <c r="R2691" s="2" t="str">
        <f t="shared" ref="R2691:R2754" si="386">IF(G2691&lt;=30,"Active",IF(G2691&lt;=90,"At Risk","Inactive"))</f>
        <v>Inactive</v>
      </c>
      <c r="S2691" s="2" t="str">
        <f t="shared" si="379"/>
        <v>High Risk</v>
      </c>
      <c r="T2691" s="2" t="str">
        <f t="shared" si="380"/>
        <v>35-44</v>
      </c>
      <c r="U2691" s="1">
        <f t="shared" ca="1" si="381"/>
        <v>684</v>
      </c>
      <c r="V2691" s="2" t="str">
        <f t="shared" si="382"/>
        <v>High Loyalty</v>
      </c>
      <c r="W2691" s="2" t="str">
        <f t="shared" si="383"/>
        <v>Legitimate</v>
      </c>
      <c r="X2691" s="2" t="str">
        <f>IF(Q2691&lt;Data_Validation!$B$8,"Low Value",IF(Q2691&lt;Data_Validation!$B$9,"Medium Value","High Value"))</f>
        <v>Low Value</v>
      </c>
      <c r="Y2691" s="2" t="str">
        <f t="shared" si="384"/>
        <v>At Risk - Develop</v>
      </c>
      <c r="Z2691" s="2" t="str">
        <f t="shared" si="385"/>
        <v>Check Data</v>
      </c>
    </row>
    <row r="2692" spans="1:26" x14ac:dyDescent="0.3">
      <c r="A2692" t="s">
        <v>1801</v>
      </c>
      <c r="B2692">
        <v>38</v>
      </c>
      <c r="C2692" t="s">
        <v>14</v>
      </c>
      <c r="D2692" t="s">
        <v>18</v>
      </c>
      <c r="E2692">
        <v>218.68</v>
      </c>
      <c r="F2692">
        <v>11</v>
      </c>
      <c r="G2692">
        <v>71</v>
      </c>
      <c r="H2692">
        <v>0</v>
      </c>
      <c r="I2692" t="s">
        <v>29</v>
      </c>
      <c r="J2692">
        <v>87.4</v>
      </c>
      <c r="K2692" s="1">
        <v>45515</v>
      </c>
      <c r="L2692">
        <v>72</v>
      </c>
      <c r="M2692">
        <v>0.32</v>
      </c>
      <c r="N2692">
        <f>IF(E2692="",Data_Validation!$B$1,E2692)</f>
        <v>218.68</v>
      </c>
      <c r="O2692">
        <f>IF(J2692="",Data_Validation!$B$2,J2692)</f>
        <v>87.4</v>
      </c>
      <c r="P2692">
        <f t="shared" si="378"/>
        <v>2</v>
      </c>
      <c r="Q2692" s="2">
        <f>CustomerData[[#This Row],[avg_order_value_clean]]*CustomerData[[#This Row],[total_orders]]</f>
        <v>2405.48</v>
      </c>
      <c r="R2692" s="2" t="str">
        <f t="shared" si="386"/>
        <v>At Risk</v>
      </c>
      <c r="S2692" s="2" t="str">
        <f t="shared" si="379"/>
        <v>Medium Risk</v>
      </c>
      <c r="T2692" s="2" t="str">
        <f t="shared" si="380"/>
        <v>35-44</v>
      </c>
      <c r="U2692" s="1">
        <f t="shared" ca="1" si="381"/>
        <v>746</v>
      </c>
      <c r="V2692" s="2" t="str">
        <f t="shared" si="382"/>
        <v>High Loyalty</v>
      </c>
      <c r="W2692" s="2" t="str">
        <f t="shared" si="383"/>
        <v>Legitimate</v>
      </c>
      <c r="X2692" s="2" t="str">
        <f>IF(Q2692&lt;Data_Validation!$B$8,"Low Value",IF(Q2692&lt;Data_Validation!$B$9,"Medium Value","High Value"))</f>
        <v>High Value</v>
      </c>
      <c r="Y2692" s="2" t="str">
        <f t="shared" si="384"/>
        <v>High Value - Maintain</v>
      </c>
      <c r="Z2692" s="2" t="str">
        <f t="shared" si="385"/>
        <v>Check Data</v>
      </c>
    </row>
    <row r="2693" spans="1:26" x14ac:dyDescent="0.3">
      <c r="A2693" t="s">
        <v>2321</v>
      </c>
      <c r="B2693">
        <v>74</v>
      </c>
      <c r="C2693" t="s">
        <v>14</v>
      </c>
      <c r="D2693" t="s">
        <v>52</v>
      </c>
      <c r="E2693">
        <v>100.07</v>
      </c>
      <c r="F2693">
        <v>13</v>
      </c>
      <c r="G2693">
        <v>311</v>
      </c>
      <c r="H2693">
        <v>0</v>
      </c>
      <c r="I2693" t="s">
        <v>16</v>
      </c>
      <c r="J2693">
        <v>97.1</v>
      </c>
      <c r="K2693" s="1">
        <v>45300</v>
      </c>
      <c r="L2693">
        <v>68</v>
      </c>
      <c r="M2693">
        <v>0.65</v>
      </c>
      <c r="N2693">
        <f>IF(E2693="",Data_Validation!$B$1,E2693)</f>
        <v>100.07</v>
      </c>
      <c r="O2693">
        <f>IF(J2693="",Data_Validation!$B$2,J2693)</f>
        <v>97.1</v>
      </c>
      <c r="P2693">
        <f t="shared" si="378"/>
        <v>2</v>
      </c>
      <c r="Q2693" s="2">
        <f>CustomerData[[#This Row],[avg_order_value_clean]]*CustomerData[[#This Row],[total_orders]]</f>
        <v>1300.9099999999999</v>
      </c>
      <c r="R2693" s="2" t="str">
        <f t="shared" si="386"/>
        <v>Inactive</v>
      </c>
      <c r="S2693" s="2" t="str">
        <f t="shared" si="379"/>
        <v>High Risk</v>
      </c>
      <c r="T2693" s="2" t="str">
        <f t="shared" si="380"/>
        <v>55+</v>
      </c>
      <c r="U2693" s="1">
        <f t="shared" ca="1" si="381"/>
        <v>961</v>
      </c>
      <c r="V2693" s="2" t="str">
        <f t="shared" si="382"/>
        <v>Medium Loyalty</v>
      </c>
      <c r="W2693" s="2" t="str">
        <f t="shared" si="383"/>
        <v>Legitimate</v>
      </c>
      <c r="X2693" s="2" t="str">
        <f>IF(Q2693&lt;Data_Validation!$B$8,"Low Value",IF(Q2693&lt;Data_Validation!$B$9,"Medium Value","High Value"))</f>
        <v>Low Value</v>
      </c>
      <c r="Y2693" s="2" t="str">
        <f t="shared" si="384"/>
        <v>At Risk - Develop</v>
      </c>
      <c r="Z2693" s="2" t="str">
        <f t="shared" si="385"/>
        <v>Check Data</v>
      </c>
    </row>
    <row r="2694" spans="1:26" x14ac:dyDescent="0.3">
      <c r="A2694" t="s">
        <v>2322</v>
      </c>
      <c r="B2694">
        <v>18</v>
      </c>
      <c r="C2694" t="s">
        <v>25</v>
      </c>
      <c r="D2694" t="s">
        <v>52</v>
      </c>
      <c r="E2694">
        <v>25.25</v>
      </c>
      <c r="F2694">
        <v>13</v>
      </c>
      <c r="G2694">
        <v>338</v>
      </c>
      <c r="H2694">
        <v>0</v>
      </c>
      <c r="I2694" t="s">
        <v>16</v>
      </c>
      <c r="J2694">
        <v>28.9</v>
      </c>
      <c r="K2694" s="1">
        <v>45706</v>
      </c>
      <c r="L2694">
        <v>89</v>
      </c>
      <c r="M2694">
        <v>0.32</v>
      </c>
      <c r="N2694">
        <f>IF(E2694="",Data_Validation!$B$1,E2694)</f>
        <v>25.25</v>
      </c>
      <c r="O2694">
        <f>IF(J2694="",Data_Validation!$B$2,J2694)</f>
        <v>28.9</v>
      </c>
      <c r="P2694">
        <f t="shared" si="378"/>
        <v>1</v>
      </c>
      <c r="Q2694" s="2">
        <f>CustomerData[[#This Row],[avg_order_value_clean]]*CustomerData[[#This Row],[total_orders]]</f>
        <v>328.25</v>
      </c>
      <c r="R2694" s="2" t="str">
        <f t="shared" si="386"/>
        <v>Inactive</v>
      </c>
      <c r="S2694" s="2" t="str">
        <f t="shared" si="379"/>
        <v>Medium Risk</v>
      </c>
      <c r="T2694" s="2" t="str">
        <f t="shared" si="380"/>
        <v>Under 25</v>
      </c>
      <c r="U2694" s="1">
        <f t="shared" ca="1" si="381"/>
        <v>555</v>
      </c>
      <c r="V2694" s="2" t="str">
        <f t="shared" si="382"/>
        <v>High Loyalty</v>
      </c>
      <c r="W2694" s="2" t="str">
        <f t="shared" si="383"/>
        <v>Legitimate</v>
      </c>
      <c r="X2694" s="2" t="str">
        <f>IF(Q2694&lt;Data_Validation!$B$8,"Low Value",IF(Q2694&lt;Data_Validation!$B$9,"Medium Value","High Value"))</f>
        <v>Low Value</v>
      </c>
      <c r="Y2694" s="2" t="str">
        <f t="shared" si="384"/>
        <v>Stable</v>
      </c>
      <c r="Z2694" s="2" t="str">
        <f t="shared" si="385"/>
        <v>Check Data</v>
      </c>
    </row>
    <row r="2695" spans="1:26" x14ac:dyDescent="0.3">
      <c r="A2695" t="s">
        <v>2323</v>
      </c>
      <c r="B2695">
        <v>38</v>
      </c>
      <c r="C2695" t="s">
        <v>21</v>
      </c>
      <c r="D2695" t="s">
        <v>50</v>
      </c>
      <c r="E2695">
        <v>72.430000000000007</v>
      </c>
      <c r="F2695">
        <v>12</v>
      </c>
      <c r="G2695">
        <v>146</v>
      </c>
      <c r="H2695">
        <v>0</v>
      </c>
      <c r="I2695" t="s">
        <v>40</v>
      </c>
      <c r="J2695">
        <v>18.7</v>
      </c>
      <c r="K2695" s="1">
        <v>45696</v>
      </c>
      <c r="L2695">
        <v>31</v>
      </c>
      <c r="M2695">
        <v>0.55000000000000004</v>
      </c>
      <c r="N2695">
        <f>IF(E2695="",Data_Validation!$B$1,E2695)</f>
        <v>72.430000000000007</v>
      </c>
      <c r="O2695">
        <f>IF(J2695="",Data_Validation!$B$2,J2695)</f>
        <v>18.7</v>
      </c>
      <c r="P2695">
        <f t="shared" si="378"/>
        <v>1</v>
      </c>
      <c r="Q2695" s="2">
        <f>CustomerData[[#This Row],[avg_order_value_clean]]*CustomerData[[#This Row],[total_orders]]</f>
        <v>869.16000000000008</v>
      </c>
      <c r="R2695" s="2" t="str">
        <f t="shared" si="386"/>
        <v>Inactive</v>
      </c>
      <c r="S2695" s="2" t="str">
        <f t="shared" si="379"/>
        <v>High Risk</v>
      </c>
      <c r="T2695" s="2" t="str">
        <f t="shared" si="380"/>
        <v>35-44</v>
      </c>
      <c r="U2695" s="1">
        <f t="shared" ca="1" si="381"/>
        <v>565</v>
      </c>
      <c r="V2695" s="2" t="str">
        <f t="shared" si="382"/>
        <v>Low Loyalty</v>
      </c>
      <c r="W2695" s="2" t="str">
        <f t="shared" si="383"/>
        <v>Legitimate</v>
      </c>
      <c r="X2695" s="2" t="str">
        <f>IF(Q2695&lt;Data_Validation!$B$8,"Low Value",IF(Q2695&lt;Data_Validation!$B$9,"Medium Value","High Value"))</f>
        <v>Low Value</v>
      </c>
      <c r="Y2695" s="2" t="str">
        <f t="shared" si="384"/>
        <v>At Risk - Develop</v>
      </c>
      <c r="Z2695" s="2" t="str">
        <f t="shared" si="385"/>
        <v>Check Data</v>
      </c>
    </row>
    <row r="2696" spans="1:26" x14ac:dyDescent="0.3">
      <c r="A2696" t="s">
        <v>1624</v>
      </c>
      <c r="B2696">
        <v>44</v>
      </c>
      <c r="C2696" t="s">
        <v>14</v>
      </c>
      <c r="D2696" t="s">
        <v>28</v>
      </c>
      <c r="E2696">
        <v>258.60000000000002</v>
      </c>
      <c r="F2696">
        <v>13</v>
      </c>
      <c r="G2696">
        <v>203</v>
      </c>
      <c r="H2696">
        <v>0</v>
      </c>
      <c r="I2696" t="s">
        <v>40</v>
      </c>
      <c r="J2696">
        <v>83.2</v>
      </c>
      <c r="K2696" s="1">
        <v>44130</v>
      </c>
      <c r="L2696">
        <v>19</v>
      </c>
      <c r="M2696">
        <v>0.34</v>
      </c>
      <c r="N2696">
        <f>IF(E2696="",Data_Validation!$B$1,E2696)</f>
        <v>258.60000000000002</v>
      </c>
      <c r="O2696">
        <f>IF(J2696="",Data_Validation!$B$2,J2696)</f>
        <v>83.2</v>
      </c>
      <c r="P2696">
        <f t="shared" si="378"/>
        <v>2</v>
      </c>
      <c r="Q2696" s="2">
        <f>CustomerData[[#This Row],[avg_order_value_clean]]*CustomerData[[#This Row],[total_orders]]</f>
        <v>3361.8</v>
      </c>
      <c r="R2696" s="2" t="str">
        <f t="shared" si="386"/>
        <v>Inactive</v>
      </c>
      <c r="S2696" s="2" t="str">
        <f t="shared" si="379"/>
        <v>Medium Risk</v>
      </c>
      <c r="T2696" s="2" t="str">
        <f t="shared" si="380"/>
        <v>35-44</v>
      </c>
      <c r="U2696" s="1">
        <f t="shared" ca="1" si="381"/>
        <v>2131</v>
      </c>
      <c r="V2696" s="2" t="str">
        <f t="shared" si="382"/>
        <v>Low Loyalty</v>
      </c>
      <c r="W2696" s="2" t="str">
        <f t="shared" si="383"/>
        <v>Legitimate</v>
      </c>
      <c r="X2696" s="2" t="str">
        <f>IF(Q2696&lt;Data_Validation!$B$8,"Low Value",IF(Q2696&lt;Data_Validation!$B$9,"Medium Value","High Value"))</f>
        <v>High Value</v>
      </c>
      <c r="Y2696" s="2" t="str">
        <f t="shared" si="384"/>
        <v>High Value - Maintain</v>
      </c>
      <c r="Z2696" s="2" t="str">
        <f t="shared" si="385"/>
        <v>Check Data</v>
      </c>
    </row>
    <row r="2697" spans="1:26" x14ac:dyDescent="0.3">
      <c r="A2697" t="s">
        <v>2093</v>
      </c>
      <c r="B2697">
        <v>59</v>
      </c>
      <c r="C2697" t="s">
        <v>21</v>
      </c>
      <c r="D2697" t="s">
        <v>18</v>
      </c>
      <c r="E2697">
        <v>208.99</v>
      </c>
      <c r="F2697">
        <v>15</v>
      </c>
      <c r="G2697">
        <v>348</v>
      </c>
      <c r="H2697">
        <v>0</v>
      </c>
      <c r="I2697" t="s">
        <v>23</v>
      </c>
      <c r="J2697">
        <v>58.2</v>
      </c>
      <c r="K2697" s="1">
        <v>45067</v>
      </c>
      <c r="L2697">
        <v>71</v>
      </c>
      <c r="M2697">
        <v>0.11</v>
      </c>
      <c r="N2697">
        <f>IF(E2697="",Data_Validation!$B$1,E2697)</f>
        <v>208.99</v>
      </c>
      <c r="O2697">
        <f>IF(J2697="",Data_Validation!$B$2,J2697)</f>
        <v>58.2</v>
      </c>
      <c r="P2697">
        <f t="shared" si="378"/>
        <v>3</v>
      </c>
      <c r="Q2697" s="2">
        <f>CustomerData[[#This Row],[avg_order_value_clean]]*CustomerData[[#This Row],[total_orders]]</f>
        <v>3134.8500000000004</v>
      </c>
      <c r="R2697" s="2" t="str">
        <f t="shared" si="386"/>
        <v>Inactive</v>
      </c>
      <c r="S2697" s="2" t="str">
        <f t="shared" si="379"/>
        <v>Low Risk</v>
      </c>
      <c r="T2697" s="2" t="str">
        <f t="shared" si="380"/>
        <v>55+</v>
      </c>
      <c r="U2697" s="1">
        <f t="shared" ca="1" si="381"/>
        <v>1194</v>
      </c>
      <c r="V2697" s="2" t="str">
        <f t="shared" si="382"/>
        <v>High Loyalty</v>
      </c>
      <c r="W2697" s="2" t="str">
        <f t="shared" si="383"/>
        <v>Legitimate</v>
      </c>
      <c r="X2697" s="2" t="str">
        <f>IF(Q2697&lt;Data_Validation!$B$8,"Low Value",IF(Q2697&lt;Data_Validation!$B$9,"Medium Value","High Value"))</f>
        <v>High Value</v>
      </c>
      <c r="Y2697" s="2" t="str">
        <f t="shared" si="384"/>
        <v>High Value - Maintain</v>
      </c>
      <c r="Z2697" s="2" t="str">
        <f t="shared" si="385"/>
        <v>Check Data</v>
      </c>
    </row>
    <row r="2698" spans="1:26" x14ac:dyDescent="0.3">
      <c r="A2698" t="s">
        <v>252</v>
      </c>
      <c r="B2698">
        <v>76</v>
      </c>
      <c r="C2698" t="s">
        <v>21</v>
      </c>
      <c r="D2698" t="s">
        <v>35</v>
      </c>
      <c r="E2698">
        <v>112.89</v>
      </c>
      <c r="F2698">
        <v>8</v>
      </c>
      <c r="G2698">
        <v>132</v>
      </c>
      <c r="H2698">
        <v>0</v>
      </c>
      <c r="I2698" t="s">
        <v>29</v>
      </c>
      <c r="K2698" s="1">
        <v>44406</v>
      </c>
      <c r="L2698">
        <v>47</v>
      </c>
      <c r="M2698">
        <v>0.15</v>
      </c>
      <c r="N2698">
        <f>IF(E2698="",Data_Validation!$B$1,E2698)</f>
        <v>112.89</v>
      </c>
      <c r="O2698">
        <f>IF(J2698="",Data_Validation!$B$2,J2698)</f>
        <v>250</v>
      </c>
      <c r="P2698">
        <f t="shared" si="378"/>
        <v>3</v>
      </c>
      <c r="Q2698" s="2">
        <f>CustomerData[[#This Row],[avg_order_value_clean]]*CustomerData[[#This Row],[total_orders]]</f>
        <v>903.12</v>
      </c>
      <c r="R2698" s="2" t="str">
        <f t="shared" si="386"/>
        <v>Inactive</v>
      </c>
      <c r="S2698" s="2" t="str">
        <f t="shared" si="379"/>
        <v>Low Risk</v>
      </c>
      <c r="T2698" s="2" t="str">
        <f t="shared" si="380"/>
        <v>55+</v>
      </c>
      <c r="U2698" s="1">
        <f t="shared" ca="1" si="381"/>
        <v>1855</v>
      </c>
      <c r="V2698" s="2" t="str">
        <f t="shared" si="382"/>
        <v>Medium Loyalty</v>
      </c>
      <c r="W2698" s="2" t="str">
        <f t="shared" si="383"/>
        <v>Legitimate</v>
      </c>
      <c r="X2698" s="2" t="str">
        <f>IF(Q2698&lt;Data_Validation!$B$8,"Low Value",IF(Q2698&lt;Data_Validation!$B$9,"Medium Value","High Value"))</f>
        <v>Low Value</v>
      </c>
      <c r="Y2698" s="2" t="str">
        <f t="shared" si="384"/>
        <v>Stable</v>
      </c>
      <c r="Z2698" s="2" t="str">
        <f t="shared" si="385"/>
        <v>Check Data</v>
      </c>
    </row>
    <row r="2699" spans="1:26" x14ac:dyDescent="0.3">
      <c r="A2699" t="s">
        <v>2324</v>
      </c>
      <c r="B2699">
        <v>23</v>
      </c>
      <c r="C2699" t="s">
        <v>14</v>
      </c>
      <c r="D2699" t="s">
        <v>22</v>
      </c>
      <c r="E2699">
        <v>75.88</v>
      </c>
      <c r="F2699">
        <v>9</v>
      </c>
      <c r="G2699">
        <v>281</v>
      </c>
      <c r="H2699">
        <v>0</v>
      </c>
      <c r="I2699" t="s">
        <v>19</v>
      </c>
      <c r="J2699">
        <v>34.799999999999997</v>
      </c>
      <c r="K2699" s="1">
        <v>45606</v>
      </c>
      <c r="L2699">
        <v>37</v>
      </c>
      <c r="M2699">
        <v>0.6</v>
      </c>
      <c r="N2699">
        <f>IF(E2699="",Data_Validation!$B$1,E2699)</f>
        <v>75.88</v>
      </c>
      <c r="O2699">
        <f>IF(J2699="",Data_Validation!$B$2,J2699)</f>
        <v>34.799999999999997</v>
      </c>
      <c r="P2699">
        <f t="shared" si="378"/>
        <v>1</v>
      </c>
      <c r="Q2699" s="2">
        <f>CustomerData[[#This Row],[avg_order_value_clean]]*CustomerData[[#This Row],[total_orders]]</f>
        <v>682.92</v>
      </c>
      <c r="R2699" s="2" t="str">
        <f t="shared" si="386"/>
        <v>Inactive</v>
      </c>
      <c r="S2699" s="2" t="str">
        <f t="shared" si="379"/>
        <v>High Risk</v>
      </c>
      <c r="T2699" s="2" t="str">
        <f t="shared" si="380"/>
        <v>Under 25</v>
      </c>
      <c r="U2699" s="1">
        <f t="shared" ca="1" si="381"/>
        <v>655</v>
      </c>
      <c r="V2699" s="2" t="str">
        <f t="shared" si="382"/>
        <v>Low Loyalty</v>
      </c>
      <c r="W2699" s="2" t="str">
        <f t="shared" si="383"/>
        <v>Legitimate</v>
      </c>
      <c r="X2699" s="2" t="str">
        <f>IF(Q2699&lt;Data_Validation!$B$8,"Low Value",IF(Q2699&lt;Data_Validation!$B$9,"Medium Value","High Value"))</f>
        <v>Low Value</v>
      </c>
      <c r="Y2699" s="2" t="str">
        <f t="shared" si="384"/>
        <v>At Risk - Develop</v>
      </c>
      <c r="Z2699" s="2" t="str">
        <f t="shared" si="385"/>
        <v>Check Data</v>
      </c>
    </row>
    <row r="2700" spans="1:26" x14ac:dyDescent="0.3">
      <c r="A2700" t="s">
        <v>661</v>
      </c>
      <c r="B2700">
        <v>72</v>
      </c>
      <c r="C2700" t="s">
        <v>21</v>
      </c>
      <c r="D2700" t="s">
        <v>37</v>
      </c>
      <c r="E2700">
        <v>174.78</v>
      </c>
      <c r="F2700">
        <v>7</v>
      </c>
      <c r="G2700">
        <v>77</v>
      </c>
      <c r="H2700">
        <v>0</v>
      </c>
      <c r="I2700" t="s">
        <v>19</v>
      </c>
      <c r="J2700">
        <v>58.1</v>
      </c>
      <c r="K2700" s="1">
        <v>44074</v>
      </c>
      <c r="L2700">
        <v>94</v>
      </c>
      <c r="M2700">
        <v>0.75</v>
      </c>
      <c r="N2700">
        <f>IF(E2700="",Data_Validation!$B$1,E2700)</f>
        <v>174.78</v>
      </c>
      <c r="O2700">
        <f>IF(J2700="",Data_Validation!$B$2,J2700)</f>
        <v>58.1</v>
      </c>
      <c r="P2700">
        <f t="shared" si="378"/>
        <v>3</v>
      </c>
      <c r="Q2700" s="2">
        <f>CustomerData[[#This Row],[avg_order_value_clean]]*CustomerData[[#This Row],[total_orders]]</f>
        <v>1223.46</v>
      </c>
      <c r="R2700" s="2" t="str">
        <f t="shared" si="386"/>
        <v>At Risk</v>
      </c>
      <c r="S2700" s="2" t="str">
        <f t="shared" si="379"/>
        <v>High Risk</v>
      </c>
      <c r="T2700" s="2" t="str">
        <f t="shared" si="380"/>
        <v>55+</v>
      </c>
      <c r="U2700" s="1">
        <f t="shared" ca="1" si="381"/>
        <v>2187</v>
      </c>
      <c r="V2700" s="2" t="str">
        <f t="shared" si="382"/>
        <v>High Loyalty</v>
      </c>
      <c r="W2700" s="2" t="str">
        <f t="shared" si="383"/>
        <v>Legitimate</v>
      </c>
      <c r="X2700" s="2" t="str">
        <f>IF(Q2700&lt;Data_Validation!$B$8,"Low Value",IF(Q2700&lt;Data_Validation!$B$9,"Medium Value","High Value"))</f>
        <v>Low Value</v>
      </c>
      <c r="Y2700" s="2" t="str">
        <f t="shared" si="384"/>
        <v>At Risk - Develop</v>
      </c>
      <c r="Z2700" s="2" t="str">
        <f t="shared" si="385"/>
        <v>Check Data</v>
      </c>
    </row>
    <row r="2701" spans="1:26" x14ac:dyDescent="0.3">
      <c r="A2701" t="s">
        <v>2325</v>
      </c>
      <c r="B2701">
        <v>61</v>
      </c>
      <c r="C2701" t="s">
        <v>14</v>
      </c>
      <c r="D2701" t="s">
        <v>37</v>
      </c>
      <c r="E2701">
        <v>110.68</v>
      </c>
      <c r="F2701">
        <v>7</v>
      </c>
      <c r="G2701">
        <v>96</v>
      </c>
      <c r="H2701">
        <v>0</v>
      </c>
      <c r="I2701" t="s">
        <v>16</v>
      </c>
      <c r="J2701">
        <v>57.7</v>
      </c>
      <c r="K2701" s="1">
        <v>45522</v>
      </c>
      <c r="L2701">
        <v>91</v>
      </c>
      <c r="M2701">
        <v>0.21</v>
      </c>
      <c r="N2701">
        <f>IF(E2701="",Data_Validation!$B$1,E2701)</f>
        <v>110.68</v>
      </c>
      <c r="O2701">
        <f>IF(J2701="",Data_Validation!$B$2,J2701)</f>
        <v>57.7</v>
      </c>
      <c r="P2701">
        <f t="shared" si="378"/>
        <v>1</v>
      </c>
      <c r="Q2701" s="2">
        <f>CustomerData[[#This Row],[avg_order_value_clean]]*CustomerData[[#This Row],[total_orders]]</f>
        <v>774.76</v>
      </c>
      <c r="R2701" s="2" t="str">
        <f t="shared" si="386"/>
        <v>Inactive</v>
      </c>
      <c r="S2701" s="2" t="str">
        <f t="shared" si="379"/>
        <v>Medium Risk</v>
      </c>
      <c r="T2701" s="2" t="str">
        <f t="shared" si="380"/>
        <v>55+</v>
      </c>
      <c r="U2701" s="1">
        <f t="shared" ca="1" si="381"/>
        <v>739</v>
      </c>
      <c r="V2701" s="2" t="str">
        <f t="shared" si="382"/>
        <v>High Loyalty</v>
      </c>
      <c r="W2701" s="2" t="str">
        <f t="shared" si="383"/>
        <v>Legitimate</v>
      </c>
      <c r="X2701" s="2" t="str">
        <f>IF(Q2701&lt;Data_Validation!$B$8,"Low Value",IF(Q2701&lt;Data_Validation!$B$9,"Medium Value","High Value"))</f>
        <v>Low Value</v>
      </c>
      <c r="Y2701" s="2" t="str">
        <f t="shared" si="384"/>
        <v>Stable</v>
      </c>
      <c r="Z2701" s="2" t="str">
        <f t="shared" si="385"/>
        <v>Check Data</v>
      </c>
    </row>
    <row r="2702" spans="1:26" x14ac:dyDescent="0.3">
      <c r="A2702" t="s">
        <v>421</v>
      </c>
      <c r="B2702">
        <v>53</v>
      </c>
      <c r="C2702" t="s">
        <v>14</v>
      </c>
      <c r="D2702" t="s">
        <v>22</v>
      </c>
      <c r="E2702">
        <v>134.75</v>
      </c>
      <c r="F2702">
        <v>5</v>
      </c>
      <c r="G2702">
        <v>162</v>
      </c>
      <c r="H2702">
        <v>0</v>
      </c>
      <c r="I2702" t="s">
        <v>40</v>
      </c>
      <c r="J2702">
        <v>18.8</v>
      </c>
      <c r="K2702" s="1">
        <v>44573</v>
      </c>
      <c r="L2702">
        <v>81</v>
      </c>
      <c r="M2702">
        <v>0.37</v>
      </c>
      <c r="N2702">
        <f>IF(E2702="",Data_Validation!$B$1,E2702)</f>
        <v>134.75</v>
      </c>
      <c r="O2702">
        <f>IF(J2702="",Data_Validation!$B$2,J2702)</f>
        <v>18.8</v>
      </c>
      <c r="P2702">
        <f t="shared" si="378"/>
        <v>2</v>
      </c>
      <c r="Q2702" s="2">
        <f>CustomerData[[#This Row],[avg_order_value_clean]]*CustomerData[[#This Row],[total_orders]]</f>
        <v>673.75</v>
      </c>
      <c r="R2702" s="2" t="str">
        <f t="shared" si="386"/>
        <v>Inactive</v>
      </c>
      <c r="S2702" s="2" t="str">
        <f t="shared" si="379"/>
        <v>Medium Risk</v>
      </c>
      <c r="T2702" s="2" t="str">
        <f t="shared" si="380"/>
        <v>45-54</v>
      </c>
      <c r="U2702" s="1">
        <f t="shared" ca="1" si="381"/>
        <v>1688</v>
      </c>
      <c r="V2702" s="2" t="str">
        <f t="shared" si="382"/>
        <v>High Loyalty</v>
      </c>
      <c r="W2702" s="2" t="str">
        <f t="shared" si="383"/>
        <v>Legitimate</v>
      </c>
      <c r="X2702" s="2" t="str">
        <f>IF(Q2702&lt;Data_Validation!$B$8,"Low Value",IF(Q2702&lt;Data_Validation!$B$9,"Medium Value","High Value"))</f>
        <v>Low Value</v>
      </c>
      <c r="Y2702" s="2" t="str">
        <f t="shared" si="384"/>
        <v>Stable</v>
      </c>
      <c r="Z2702" s="2" t="str">
        <f t="shared" si="385"/>
        <v>Check Data</v>
      </c>
    </row>
    <row r="2703" spans="1:26" x14ac:dyDescent="0.3">
      <c r="A2703" t="s">
        <v>2326</v>
      </c>
      <c r="B2703">
        <v>45</v>
      </c>
      <c r="C2703" t="s">
        <v>14</v>
      </c>
      <c r="D2703" t="s">
        <v>18</v>
      </c>
      <c r="E2703">
        <v>174.18</v>
      </c>
      <c r="F2703">
        <v>10</v>
      </c>
      <c r="G2703">
        <v>330</v>
      </c>
      <c r="H2703">
        <v>0</v>
      </c>
      <c r="I2703" t="s">
        <v>23</v>
      </c>
      <c r="J2703">
        <v>99.2</v>
      </c>
      <c r="K2703" s="1">
        <v>44492</v>
      </c>
      <c r="L2703">
        <v>96</v>
      </c>
      <c r="M2703">
        <v>0.04</v>
      </c>
      <c r="N2703">
        <f>IF(E2703="",Data_Validation!$B$1,E2703)</f>
        <v>174.18</v>
      </c>
      <c r="O2703">
        <f>IF(J2703="",Data_Validation!$B$2,J2703)</f>
        <v>99.2</v>
      </c>
      <c r="P2703">
        <f t="shared" si="378"/>
        <v>1</v>
      </c>
      <c r="Q2703" s="2">
        <f>CustomerData[[#This Row],[avg_order_value_clean]]*CustomerData[[#This Row],[total_orders]]</f>
        <v>1741.8000000000002</v>
      </c>
      <c r="R2703" s="2" t="str">
        <f t="shared" si="386"/>
        <v>Inactive</v>
      </c>
      <c r="S2703" s="2" t="str">
        <f t="shared" si="379"/>
        <v>Low Risk</v>
      </c>
      <c r="T2703" s="2" t="str">
        <f t="shared" si="380"/>
        <v>45-54</v>
      </c>
      <c r="U2703" s="1">
        <f t="shared" ca="1" si="381"/>
        <v>1769</v>
      </c>
      <c r="V2703" s="2" t="str">
        <f t="shared" si="382"/>
        <v>High Loyalty</v>
      </c>
      <c r="W2703" s="2" t="str">
        <f t="shared" si="383"/>
        <v>Legitimate</v>
      </c>
      <c r="X2703" s="2" t="str">
        <f>IF(Q2703&lt;Data_Validation!$B$8,"Low Value",IF(Q2703&lt;Data_Validation!$B$9,"Medium Value","High Value"))</f>
        <v>High Value</v>
      </c>
      <c r="Y2703" s="2" t="str">
        <f t="shared" si="384"/>
        <v>High Value - Maintain</v>
      </c>
      <c r="Z2703" s="2" t="str">
        <f t="shared" si="385"/>
        <v>Check Data</v>
      </c>
    </row>
    <row r="2704" spans="1:26" x14ac:dyDescent="0.3">
      <c r="A2704" t="s">
        <v>2327</v>
      </c>
      <c r="B2704">
        <v>62</v>
      </c>
      <c r="C2704" t="s">
        <v>25</v>
      </c>
      <c r="D2704" t="s">
        <v>28</v>
      </c>
      <c r="E2704">
        <v>214.56</v>
      </c>
      <c r="F2704">
        <v>8</v>
      </c>
      <c r="G2704">
        <v>195</v>
      </c>
      <c r="H2704">
        <v>0</v>
      </c>
      <c r="I2704" t="s">
        <v>16</v>
      </c>
      <c r="J2704">
        <v>66.400000000000006</v>
      </c>
      <c r="K2704" s="1">
        <v>44663</v>
      </c>
      <c r="L2704">
        <v>19</v>
      </c>
      <c r="M2704">
        <v>0.27</v>
      </c>
      <c r="N2704">
        <f>IF(E2704="",Data_Validation!$B$1,E2704)</f>
        <v>214.56</v>
      </c>
      <c r="O2704">
        <f>IF(J2704="",Data_Validation!$B$2,J2704)</f>
        <v>66.400000000000006</v>
      </c>
      <c r="P2704">
        <f t="shared" si="378"/>
        <v>1</v>
      </c>
      <c r="Q2704" s="2">
        <f>CustomerData[[#This Row],[avg_order_value_clean]]*CustomerData[[#This Row],[total_orders]]</f>
        <v>1716.48</v>
      </c>
      <c r="R2704" s="2" t="str">
        <f t="shared" si="386"/>
        <v>Inactive</v>
      </c>
      <c r="S2704" s="2" t="str">
        <f t="shared" si="379"/>
        <v>Medium Risk</v>
      </c>
      <c r="T2704" s="2" t="str">
        <f t="shared" si="380"/>
        <v>55+</v>
      </c>
      <c r="U2704" s="1">
        <f t="shared" ca="1" si="381"/>
        <v>1598</v>
      </c>
      <c r="V2704" s="2" t="str">
        <f t="shared" si="382"/>
        <v>Low Loyalty</v>
      </c>
      <c r="W2704" s="2" t="str">
        <f t="shared" si="383"/>
        <v>Legitimate</v>
      </c>
      <c r="X2704" s="2" t="str">
        <f>IF(Q2704&lt;Data_Validation!$B$8,"Low Value",IF(Q2704&lt;Data_Validation!$B$9,"Medium Value","High Value"))</f>
        <v>High Value</v>
      </c>
      <c r="Y2704" s="2" t="str">
        <f t="shared" si="384"/>
        <v>High Value - Maintain</v>
      </c>
      <c r="Z2704" s="2" t="str">
        <f t="shared" si="385"/>
        <v>Check Data</v>
      </c>
    </row>
    <row r="2705" spans="1:26" x14ac:dyDescent="0.3">
      <c r="A2705" t="s">
        <v>2328</v>
      </c>
      <c r="B2705">
        <v>34</v>
      </c>
      <c r="C2705" t="s">
        <v>21</v>
      </c>
      <c r="D2705" t="s">
        <v>35</v>
      </c>
      <c r="E2705">
        <v>32.770000000000003</v>
      </c>
      <c r="F2705">
        <v>7</v>
      </c>
      <c r="G2705">
        <v>115</v>
      </c>
      <c r="H2705">
        <v>0</v>
      </c>
      <c r="I2705" t="s">
        <v>16</v>
      </c>
      <c r="J2705">
        <v>66.400000000000006</v>
      </c>
      <c r="K2705" s="1">
        <v>45196</v>
      </c>
      <c r="L2705">
        <v>89</v>
      </c>
      <c r="M2705">
        <v>0.59</v>
      </c>
      <c r="N2705">
        <f>IF(E2705="",Data_Validation!$B$1,E2705)</f>
        <v>32.770000000000003</v>
      </c>
      <c r="O2705">
        <f>IF(J2705="",Data_Validation!$B$2,J2705)</f>
        <v>66.400000000000006</v>
      </c>
      <c r="P2705">
        <f t="shared" si="378"/>
        <v>1</v>
      </c>
      <c r="Q2705" s="2">
        <f>CustomerData[[#This Row],[avg_order_value_clean]]*CustomerData[[#This Row],[total_orders]]</f>
        <v>229.39000000000001</v>
      </c>
      <c r="R2705" s="2" t="str">
        <f t="shared" si="386"/>
        <v>Inactive</v>
      </c>
      <c r="S2705" s="2" t="str">
        <f t="shared" si="379"/>
        <v>High Risk</v>
      </c>
      <c r="T2705" s="2" t="str">
        <f t="shared" si="380"/>
        <v>25-34</v>
      </c>
      <c r="U2705" s="1">
        <f t="shared" ca="1" si="381"/>
        <v>1065</v>
      </c>
      <c r="V2705" s="2" t="str">
        <f t="shared" si="382"/>
        <v>High Loyalty</v>
      </c>
      <c r="W2705" s="2" t="str">
        <f t="shared" si="383"/>
        <v>Legitimate</v>
      </c>
      <c r="X2705" s="2" t="str">
        <f>IF(Q2705&lt;Data_Validation!$B$8,"Low Value",IF(Q2705&lt;Data_Validation!$B$9,"Medium Value","High Value"))</f>
        <v>Low Value</v>
      </c>
      <c r="Y2705" s="2" t="str">
        <f t="shared" si="384"/>
        <v>At Risk - Develop</v>
      </c>
      <c r="Z2705" s="2" t="str">
        <f t="shared" si="385"/>
        <v>Check Data</v>
      </c>
    </row>
    <row r="2706" spans="1:26" x14ac:dyDescent="0.3">
      <c r="A2706" t="s">
        <v>2329</v>
      </c>
      <c r="B2706">
        <v>76</v>
      </c>
      <c r="C2706" t="s">
        <v>14</v>
      </c>
      <c r="D2706" t="s">
        <v>50</v>
      </c>
      <c r="E2706">
        <v>38.56</v>
      </c>
      <c r="F2706">
        <v>5</v>
      </c>
      <c r="G2706">
        <v>160</v>
      </c>
      <c r="H2706">
        <v>0</v>
      </c>
      <c r="I2706" t="s">
        <v>23</v>
      </c>
      <c r="K2706" s="1">
        <v>45573</v>
      </c>
      <c r="L2706">
        <v>93</v>
      </c>
      <c r="M2706">
        <v>0.15</v>
      </c>
      <c r="N2706">
        <f>IF(E2706="",Data_Validation!$B$1,E2706)</f>
        <v>38.56</v>
      </c>
      <c r="O2706">
        <f>IF(J2706="",Data_Validation!$B$2,J2706)</f>
        <v>250</v>
      </c>
      <c r="P2706">
        <f t="shared" si="378"/>
        <v>2</v>
      </c>
      <c r="Q2706" s="2">
        <f>CustomerData[[#This Row],[avg_order_value_clean]]*CustomerData[[#This Row],[total_orders]]</f>
        <v>192.8</v>
      </c>
      <c r="R2706" s="2" t="str">
        <f t="shared" si="386"/>
        <v>Inactive</v>
      </c>
      <c r="S2706" s="2" t="str">
        <f t="shared" si="379"/>
        <v>Low Risk</v>
      </c>
      <c r="T2706" s="2" t="str">
        <f t="shared" si="380"/>
        <v>55+</v>
      </c>
      <c r="U2706" s="1">
        <f t="shared" ca="1" si="381"/>
        <v>688</v>
      </c>
      <c r="V2706" s="2" t="str">
        <f t="shared" si="382"/>
        <v>High Loyalty</v>
      </c>
      <c r="W2706" s="2" t="str">
        <f t="shared" si="383"/>
        <v>Legitimate</v>
      </c>
      <c r="X2706" s="2" t="str">
        <f>IF(Q2706&lt;Data_Validation!$B$8,"Low Value",IF(Q2706&lt;Data_Validation!$B$9,"Medium Value","High Value"))</f>
        <v>Low Value</v>
      </c>
      <c r="Y2706" s="2" t="str">
        <f t="shared" si="384"/>
        <v>Stable</v>
      </c>
      <c r="Z2706" s="2" t="str">
        <f t="shared" si="385"/>
        <v>Check Data</v>
      </c>
    </row>
    <row r="2707" spans="1:26" x14ac:dyDescent="0.3">
      <c r="A2707" t="s">
        <v>2330</v>
      </c>
      <c r="B2707">
        <v>57</v>
      </c>
      <c r="C2707" t="s">
        <v>14</v>
      </c>
      <c r="D2707" t="s">
        <v>28</v>
      </c>
      <c r="E2707">
        <v>33.51</v>
      </c>
      <c r="F2707">
        <v>10</v>
      </c>
      <c r="G2707">
        <v>254</v>
      </c>
      <c r="H2707">
        <v>0</v>
      </c>
      <c r="I2707" t="s">
        <v>23</v>
      </c>
      <c r="J2707">
        <v>65</v>
      </c>
      <c r="K2707" s="1">
        <v>44746</v>
      </c>
      <c r="L2707">
        <v>25</v>
      </c>
      <c r="M2707">
        <v>0.41</v>
      </c>
      <c r="N2707">
        <f>IF(E2707="",Data_Validation!$B$1,E2707)</f>
        <v>33.51</v>
      </c>
      <c r="O2707">
        <f>IF(J2707="",Data_Validation!$B$2,J2707)</f>
        <v>65</v>
      </c>
      <c r="P2707">
        <f t="shared" si="378"/>
        <v>1</v>
      </c>
      <c r="Q2707" s="2">
        <f>CustomerData[[#This Row],[avg_order_value_clean]]*CustomerData[[#This Row],[total_orders]]</f>
        <v>335.09999999999997</v>
      </c>
      <c r="R2707" s="2" t="str">
        <f t="shared" si="386"/>
        <v>Inactive</v>
      </c>
      <c r="S2707" s="2" t="str">
        <f t="shared" si="379"/>
        <v>Medium Risk</v>
      </c>
      <c r="T2707" s="2" t="str">
        <f t="shared" si="380"/>
        <v>55+</v>
      </c>
      <c r="U2707" s="1">
        <f t="shared" ca="1" si="381"/>
        <v>1515</v>
      </c>
      <c r="V2707" s="2" t="str">
        <f t="shared" si="382"/>
        <v>Low Loyalty</v>
      </c>
      <c r="W2707" s="2" t="str">
        <f t="shared" si="383"/>
        <v>Legitimate</v>
      </c>
      <c r="X2707" s="2" t="str">
        <f>IF(Q2707&lt;Data_Validation!$B$8,"Low Value",IF(Q2707&lt;Data_Validation!$B$9,"Medium Value","High Value"))</f>
        <v>Low Value</v>
      </c>
      <c r="Y2707" s="2" t="str">
        <f t="shared" si="384"/>
        <v>Stable</v>
      </c>
      <c r="Z2707" s="2" t="str">
        <f t="shared" si="385"/>
        <v>Check Data</v>
      </c>
    </row>
    <row r="2708" spans="1:26" x14ac:dyDescent="0.3">
      <c r="A2708" t="s">
        <v>2331</v>
      </c>
      <c r="B2708">
        <v>75</v>
      </c>
      <c r="C2708" t="s">
        <v>14</v>
      </c>
      <c r="D2708" t="s">
        <v>15</v>
      </c>
      <c r="E2708">
        <v>141.61000000000001</v>
      </c>
      <c r="F2708">
        <v>10</v>
      </c>
      <c r="G2708">
        <v>69</v>
      </c>
      <c r="H2708">
        <v>0</v>
      </c>
      <c r="I2708" t="s">
        <v>29</v>
      </c>
      <c r="J2708">
        <v>83.3</v>
      </c>
      <c r="K2708" s="1">
        <v>44428</v>
      </c>
      <c r="L2708">
        <v>53</v>
      </c>
      <c r="M2708">
        <v>0.5</v>
      </c>
      <c r="N2708">
        <f>IF(E2708="",Data_Validation!$B$1,E2708)</f>
        <v>141.61000000000001</v>
      </c>
      <c r="O2708">
        <f>IF(J2708="",Data_Validation!$B$2,J2708)</f>
        <v>83.3</v>
      </c>
      <c r="P2708">
        <f t="shared" si="378"/>
        <v>1</v>
      </c>
      <c r="Q2708" s="2">
        <f>CustomerData[[#This Row],[avg_order_value_clean]]*CustomerData[[#This Row],[total_orders]]</f>
        <v>1416.1000000000001</v>
      </c>
      <c r="R2708" s="2" t="str">
        <f t="shared" si="386"/>
        <v>At Risk</v>
      </c>
      <c r="S2708" s="2" t="str">
        <f t="shared" si="379"/>
        <v>High Risk</v>
      </c>
      <c r="T2708" s="2" t="str">
        <f t="shared" si="380"/>
        <v>55+</v>
      </c>
      <c r="U2708" s="1">
        <f t="shared" ca="1" si="381"/>
        <v>1833</v>
      </c>
      <c r="V2708" s="2" t="str">
        <f t="shared" si="382"/>
        <v>Medium Loyalty</v>
      </c>
      <c r="W2708" s="2" t="str">
        <f t="shared" si="383"/>
        <v>Legitimate</v>
      </c>
      <c r="X2708" s="2" t="str">
        <f>IF(Q2708&lt;Data_Validation!$B$8,"Low Value",IF(Q2708&lt;Data_Validation!$B$9,"Medium Value","High Value"))</f>
        <v>Low Value</v>
      </c>
      <c r="Y2708" s="2" t="str">
        <f t="shared" si="384"/>
        <v>At Risk - Develop</v>
      </c>
      <c r="Z2708" s="2" t="str">
        <f t="shared" si="385"/>
        <v>Check Data</v>
      </c>
    </row>
    <row r="2709" spans="1:26" x14ac:dyDescent="0.3">
      <c r="A2709" t="s">
        <v>2332</v>
      </c>
      <c r="B2709">
        <v>69</v>
      </c>
      <c r="C2709" t="s">
        <v>21</v>
      </c>
      <c r="D2709" t="s">
        <v>28</v>
      </c>
      <c r="E2709">
        <v>315.51</v>
      </c>
      <c r="F2709">
        <v>6</v>
      </c>
      <c r="G2709">
        <v>201</v>
      </c>
      <c r="H2709">
        <v>0</v>
      </c>
      <c r="I2709" t="s">
        <v>23</v>
      </c>
      <c r="J2709">
        <v>81.400000000000006</v>
      </c>
      <c r="K2709" s="1">
        <v>44026</v>
      </c>
      <c r="L2709">
        <v>96</v>
      </c>
      <c r="M2709">
        <v>0.34</v>
      </c>
      <c r="N2709">
        <f>IF(E2709="",Data_Validation!$B$1,E2709)</f>
        <v>315.51</v>
      </c>
      <c r="O2709">
        <f>IF(J2709="",Data_Validation!$B$2,J2709)</f>
        <v>81.400000000000006</v>
      </c>
      <c r="P2709">
        <f t="shared" si="378"/>
        <v>1</v>
      </c>
      <c r="Q2709" s="2">
        <f>CustomerData[[#This Row],[avg_order_value_clean]]*CustomerData[[#This Row],[total_orders]]</f>
        <v>1893.06</v>
      </c>
      <c r="R2709" s="2" t="str">
        <f t="shared" si="386"/>
        <v>Inactive</v>
      </c>
      <c r="S2709" s="2" t="str">
        <f t="shared" si="379"/>
        <v>Medium Risk</v>
      </c>
      <c r="T2709" s="2" t="str">
        <f t="shared" si="380"/>
        <v>55+</v>
      </c>
      <c r="U2709" s="1">
        <f t="shared" ca="1" si="381"/>
        <v>2235</v>
      </c>
      <c r="V2709" s="2" t="str">
        <f t="shared" si="382"/>
        <v>High Loyalty</v>
      </c>
      <c r="W2709" s="2" t="str">
        <f t="shared" si="383"/>
        <v>Legitimate</v>
      </c>
      <c r="X2709" s="2" t="str">
        <f>IF(Q2709&lt;Data_Validation!$B$8,"Low Value",IF(Q2709&lt;Data_Validation!$B$9,"Medium Value","High Value"))</f>
        <v>High Value</v>
      </c>
      <c r="Y2709" s="2" t="str">
        <f t="shared" si="384"/>
        <v>High Value - Maintain</v>
      </c>
      <c r="Z2709" s="2" t="str">
        <f t="shared" si="385"/>
        <v>Check Data</v>
      </c>
    </row>
    <row r="2710" spans="1:26" x14ac:dyDescent="0.3">
      <c r="A2710" t="s">
        <v>2333</v>
      </c>
      <c r="B2710">
        <v>20</v>
      </c>
      <c r="C2710" t="s">
        <v>14</v>
      </c>
      <c r="D2710" t="s">
        <v>28</v>
      </c>
      <c r="E2710">
        <v>60.57</v>
      </c>
      <c r="F2710">
        <v>7</v>
      </c>
      <c r="G2710">
        <v>35</v>
      </c>
      <c r="H2710">
        <v>0</v>
      </c>
      <c r="I2710" t="s">
        <v>23</v>
      </c>
      <c r="J2710">
        <v>92</v>
      </c>
      <c r="K2710" s="1">
        <v>44954</v>
      </c>
      <c r="L2710">
        <v>75</v>
      </c>
      <c r="M2710">
        <v>0.06</v>
      </c>
      <c r="N2710">
        <f>IF(E2710="",Data_Validation!$B$1,E2710)</f>
        <v>60.57</v>
      </c>
      <c r="O2710">
        <f>IF(J2710="",Data_Validation!$B$2,J2710)</f>
        <v>92</v>
      </c>
      <c r="P2710">
        <f t="shared" si="378"/>
        <v>2</v>
      </c>
      <c r="Q2710" s="2">
        <f>CustomerData[[#This Row],[avg_order_value_clean]]*CustomerData[[#This Row],[total_orders]]</f>
        <v>423.99</v>
      </c>
      <c r="R2710" s="2" t="str">
        <f t="shared" si="386"/>
        <v>At Risk</v>
      </c>
      <c r="S2710" s="2" t="str">
        <f t="shared" si="379"/>
        <v>Low Risk</v>
      </c>
      <c r="T2710" s="2" t="str">
        <f t="shared" si="380"/>
        <v>Under 25</v>
      </c>
      <c r="U2710" s="1">
        <f t="shared" ca="1" si="381"/>
        <v>1307</v>
      </c>
      <c r="V2710" s="2" t="str">
        <f t="shared" si="382"/>
        <v>High Loyalty</v>
      </c>
      <c r="W2710" s="2" t="str">
        <f t="shared" si="383"/>
        <v>Legitimate</v>
      </c>
      <c r="X2710" s="2" t="str">
        <f>IF(Q2710&lt;Data_Validation!$B$8,"Low Value",IF(Q2710&lt;Data_Validation!$B$9,"Medium Value","High Value"))</f>
        <v>Low Value</v>
      </c>
      <c r="Y2710" s="2" t="str">
        <f t="shared" si="384"/>
        <v>Stable</v>
      </c>
      <c r="Z2710" s="2" t="str">
        <f t="shared" si="385"/>
        <v>Check Data</v>
      </c>
    </row>
    <row r="2711" spans="1:26" x14ac:dyDescent="0.3">
      <c r="A2711" t="s">
        <v>2334</v>
      </c>
      <c r="B2711">
        <v>29</v>
      </c>
      <c r="C2711" t="s">
        <v>21</v>
      </c>
      <c r="D2711" t="s">
        <v>44</v>
      </c>
      <c r="E2711">
        <v>99.75</v>
      </c>
      <c r="F2711">
        <v>7</v>
      </c>
      <c r="G2711">
        <v>304</v>
      </c>
      <c r="H2711">
        <v>0</v>
      </c>
      <c r="I2711" t="s">
        <v>16</v>
      </c>
      <c r="J2711">
        <v>14.9</v>
      </c>
      <c r="K2711" s="1">
        <v>45357</v>
      </c>
      <c r="L2711">
        <v>4</v>
      </c>
      <c r="M2711">
        <v>0.14000000000000001</v>
      </c>
      <c r="N2711">
        <f>IF(E2711="",Data_Validation!$B$1,E2711)</f>
        <v>99.75</v>
      </c>
      <c r="O2711">
        <f>IF(J2711="",Data_Validation!$B$2,J2711)</f>
        <v>14.9</v>
      </c>
      <c r="P2711">
        <f t="shared" si="378"/>
        <v>2</v>
      </c>
      <c r="Q2711" s="2">
        <f>CustomerData[[#This Row],[avg_order_value_clean]]*CustomerData[[#This Row],[total_orders]]</f>
        <v>698.25</v>
      </c>
      <c r="R2711" s="2" t="str">
        <f t="shared" si="386"/>
        <v>Inactive</v>
      </c>
      <c r="S2711" s="2" t="str">
        <f t="shared" si="379"/>
        <v>Low Risk</v>
      </c>
      <c r="T2711" s="2" t="str">
        <f t="shared" si="380"/>
        <v>25-34</v>
      </c>
      <c r="U2711" s="1">
        <f t="shared" ca="1" si="381"/>
        <v>904</v>
      </c>
      <c r="V2711" s="2" t="str">
        <f t="shared" si="382"/>
        <v>Low Loyalty</v>
      </c>
      <c r="W2711" s="2" t="str">
        <f t="shared" si="383"/>
        <v>Legitimate</v>
      </c>
      <c r="X2711" s="2" t="str">
        <f>IF(Q2711&lt;Data_Validation!$B$8,"Low Value",IF(Q2711&lt;Data_Validation!$B$9,"Medium Value","High Value"))</f>
        <v>Low Value</v>
      </c>
      <c r="Y2711" s="2" t="str">
        <f t="shared" si="384"/>
        <v>Stable</v>
      </c>
      <c r="Z2711" s="2" t="str">
        <f t="shared" si="385"/>
        <v>Check Data</v>
      </c>
    </row>
    <row r="2712" spans="1:26" x14ac:dyDescent="0.3">
      <c r="A2712" t="s">
        <v>2335</v>
      </c>
      <c r="B2712">
        <v>56</v>
      </c>
      <c r="C2712" t="s">
        <v>21</v>
      </c>
      <c r="D2712" t="s">
        <v>18</v>
      </c>
      <c r="E2712">
        <v>119.55</v>
      </c>
      <c r="F2712">
        <v>10</v>
      </c>
      <c r="G2712">
        <v>217</v>
      </c>
      <c r="H2712">
        <v>0</v>
      </c>
      <c r="I2712" t="s">
        <v>16</v>
      </c>
      <c r="K2712" s="1">
        <v>45695</v>
      </c>
      <c r="L2712">
        <v>46</v>
      </c>
      <c r="M2712">
        <v>0.38</v>
      </c>
      <c r="N2712">
        <f>IF(E2712="",Data_Validation!$B$1,E2712)</f>
        <v>119.55</v>
      </c>
      <c r="O2712">
        <f>IF(J2712="",Data_Validation!$B$2,J2712)</f>
        <v>250</v>
      </c>
      <c r="P2712">
        <f t="shared" si="378"/>
        <v>1</v>
      </c>
      <c r="Q2712" s="2">
        <f>CustomerData[[#This Row],[avg_order_value_clean]]*CustomerData[[#This Row],[total_orders]]</f>
        <v>1195.5</v>
      </c>
      <c r="R2712" s="2" t="str">
        <f t="shared" si="386"/>
        <v>Inactive</v>
      </c>
      <c r="S2712" s="2" t="str">
        <f t="shared" si="379"/>
        <v>Medium Risk</v>
      </c>
      <c r="T2712" s="2" t="str">
        <f t="shared" si="380"/>
        <v>55+</v>
      </c>
      <c r="U2712" s="1">
        <f t="shared" ca="1" si="381"/>
        <v>566</v>
      </c>
      <c r="V2712" s="2" t="str">
        <f t="shared" si="382"/>
        <v>Medium Loyalty</v>
      </c>
      <c r="W2712" s="2" t="str">
        <f t="shared" si="383"/>
        <v>Legitimate</v>
      </c>
      <c r="X2712" s="2" t="str">
        <f>IF(Q2712&lt;Data_Validation!$B$8,"Low Value",IF(Q2712&lt;Data_Validation!$B$9,"Medium Value","High Value"))</f>
        <v>Low Value</v>
      </c>
      <c r="Y2712" s="2" t="str">
        <f t="shared" si="384"/>
        <v>Stable</v>
      </c>
      <c r="Z2712" s="2" t="str">
        <f t="shared" si="385"/>
        <v>Check Data</v>
      </c>
    </row>
    <row r="2713" spans="1:26" x14ac:dyDescent="0.3">
      <c r="A2713" t="s">
        <v>2336</v>
      </c>
      <c r="B2713">
        <v>29</v>
      </c>
      <c r="C2713" t="s">
        <v>14</v>
      </c>
      <c r="D2713" t="s">
        <v>50</v>
      </c>
      <c r="E2713">
        <v>211.97</v>
      </c>
      <c r="F2713">
        <v>5</v>
      </c>
      <c r="G2713">
        <v>308</v>
      </c>
      <c r="H2713">
        <v>0</v>
      </c>
      <c r="I2713" t="s">
        <v>19</v>
      </c>
      <c r="J2713">
        <v>71</v>
      </c>
      <c r="K2713" s="1">
        <v>44534</v>
      </c>
      <c r="L2713">
        <v>31</v>
      </c>
      <c r="M2713">
        <v>0.23</v>
      </c>
      <c r="N2713">
        <f>IF(E2713="",Data_Validation!$B$1,E2713)</f>
        <v>211.97</v>
      </c>
      <c r="O2713">
        <f>IF(J2713="",Data_Validation!$B$2,J2713)</f>
        <v>71</v>
      </c>
      <c r="P2713">
        <f t="shared" si="378"/>
        <v>1</v>
      </c>
      <c r="Q2713" s="2">
        <f>CustomerData[[#This Row],[avg_order_value_clean]]*CustomerData[[#This Row],[total_orders]]</f>
        <v>1059.8499999999999</v>
      </c>
      <c r="R2713" s="2" t="str">
        <f t="shared" si="386"/>
        <v>Inactive</v>
      </c>
      <c r="S2713" s="2" t="str">
        <f t="shared" si="379"/>
        <v>Medium Risk</v>
      </c>
      <c r="T2713" s="2" t="str">
        <f t="shared" si="380"/>
        <v>25-34</v>
      </c>
      <c r="U2713" s="1">
        <f t="shared" ca="1" si="381"/>
        <v>1727</v>
      </c>
      <c r="V2713" s="2" t="str">
        <f t="shared" si="382"/>
        <v>Low Loyalty</v>
      </c>
      <c r="W2713" s="2" t="str">
        <f t="shared" si="383"/>
        <v>Legitimate</v>
      </c>
      <c r="X2713" s="2" t="str">
        <f>IF(Q2713&lt;Data_Validation!$B$8,"Low Value",IF(Q2713&lt;Data_Validation!$B$9,"Medium Value","High Value"))</f>
        <v>Low Value</v>
      </c>
      <c r="Y2713" s="2" t="str">
        <f t="shared" si="384"/>
        <v>Stable</v>
      </c>
      <c r="Z2713" s="2" t="str">
        <f t="shared" si="385"/>
        <v>Check Data</v>
      </c>
    </row>
    <row r="2714" spans="1:26" x14ac:dyDescent="0.3">
      <c r="A2714" t="s">
        <v>2337</v>
      </c>
      <c r="B2714">
        <v>19</v>
      </c>
      <c r="C2714" t="s">
        <v>14</v>
      </c>
      <c r="D2714" t="s">
        <v>44</v>
      </c>
      <c r="E2714">
        <v>77</v>
      </c>
      <c r="F2714">
        <v>10</v>
      </c>
      <c r="G2714">
        <v>196</v>
      </c>
      <c r="H2714">
        <v>0</v>
      </c>
      <c r="I2714" t="s">
        <v>19</v>
      </c>
      <c r="J2714">
        <v>80.8</v>
      </c>
      <c r="K2714" s="1">
        <v>45040</v>
      </c>
      <c r="L2714">
        <v>36</v>
      </c>
      <c r="M2714">
        <v>0.25</v>
      </c>
      <c r="N2714">
        <f>IF(E2714="",Data_Validation!$B$1,E2714)</f>
        <v>77</v>
      </c>
      <c r="O2714">
        <f>IF(J2714="",Data_Validation!$B$2,J2714)</f>
        <v>80.8</v>
      </c>
      <c r="P2714">
        <f t="shared" si="378"/>
        <v>2</v>
      </c>
      <c r="Q2714" s="2">
        <f>CustomerData[[#This Row],[avg_order_value_clean]]*CustomerData[[#This Row],[total_orders]]</f>
        <v>770</v>
      </c>
      <c r="R2714" s="2" t="str">
        <f t="shared" si="386"/>
        <v>Inactive</v>
      </c>
      <c r="S2714" s="2" t="str">
        <f t="shared" si="379"/>
        <v>Medium Risk</v>
      </c>
      <c r="T2714" s="2" t="str">
        <f t="shared" si="380"/>
        <v>Under 25</v>
      </c>
      <c r="U2714" s="1">
        <f t="shared" ca="1" si="381"/>
        <v>1221</v>
      </c>
      <c r="V2714" s="2" t="str">
        <f t="shared" si="382"/>
        <v>Low Loyalty</v>
      </c>
      <c r="W2714" s="2" t="str">
        <f t="shared" si="383"/>
        <v>Legitimate</v>
      </c>
      <c r="X2714" s="2" t="str">
        <f>IF(Q2714&lt;Data_Validation!$B$8,"Low Value",IF(Q2714&lt;Data_Validation!$B$9,"Medium Value","High Value"))</f>
        <v>Low Value</v>
      </c>
      <c r="Y2714" s="2" t="str">
        <f t="shared" si="384"/>
        <v>Stable</v>
      </c>
      <c r="Z2714" s="2" t="str">
        <f t="shared" si="385"/>
        <v>Check Data</v>
      </c>
    </row>
    <row r="2715" spans="1:26" x14ac:dyDescent="0.3">
      <c r="A2715" t="s">
        <v>2338</v>
      </c>
      <c r="B2715">
        <v>73</v>
      </c>
      <c r="C2715" t="s">
        <v>25</v>
      </c>
      <c r="D2715" t="s">
        <v>18</v>
      </c>
      <c r="E2715">
        <v>82.4</v>
      </c>
      <c r="F2715">
        <v>12</v>
      </c>
      <c r="G2715">
        <v>335</v>
      </c>
      <c r="H2715">
        <v>0</v>
      </c>
      <c r="I2715" t="s">
        <v>19</v>
      </c>
      <c r="J2715">
        <v>67.400000000000006</v>
      </c>
      <c r="K2715" s="1">
        <v>44058</v>
      </c>
      <c r="L2715">
        <v>4</v>
      </c>
      <c r="M2715">
        <v>0.26</v>
      </c>
      <c r="N2715">
        <f>IF(E2715="",Data_Validation!$B$1,E2715)</f>
        <v>82.4</v>
      </c>
      <c r="O2715">
        <f>IF(J2715="",Data_Validation!$B$2,J2715)</f>
        <v>67.400000000000006</v>
      </c>
      <c r="P2715">
        <f t="shared" si="378"/>
        <v>1</v>
      </c>
      <c r="Q2715" s="2">
        <f>CustomerData[[#This Row],[avg_order_value_clean]]*CustomerData[[#This Row],[total_orders]]</f>
        <v>988.80000000000007</v>
      </c>
      <c r="R2715" s="2" t="str">
        <f t="shared" si="386"/>
        <v>Inactive</v>
      </c>
      <c r="S2715" s="2" t="str">
        <f t="shared" si="379"/>
        <v>Medium Risk</v>
      </c>
      <c r="T2715" s="2" t="str">
        <f t="shared" si="380"/>
        <v>55+</v>
      </c>
      <c r="U2715" s="1">
        <f t="shared" ca="1" si="381"/>
        <v>2203</v>
      </c>
      <c r="V2715" s="2" t="str">
        <f t="shared" si="382"/>
        <v>Low Loyalty</v>
      </c>
      <c r="W2715" s="2" t="str">
        <f t="shared" si="383"/>
        <v>Legitimate</v>
      </c>
      <c r="X2715" s="2" t="str">
        <f>IF(Q2715&lt;Data_Validation!$B$8,"Low Value",IF(Q2715&lt;Data_Validation!$B$9,"Medium Value","High Value"))</f>
        <v>Low Value</v>
      </c>
      <c r="Y2715" s="2" t="str">
        <f t="shared" si="384"/>
        <v>Stable</v>
      </c>
      <c r="Z2715" s="2" t="str">
        <f t="shared" si="385"/>
        <v>Check Data</v>
      </c>
    </row>
    <row r="2716" spans="1:26" x14ac:dyDescent="0.3">
      <c r="A2716" t="s">
        <v>2339</v>
      </c>
      <c r="B2716">
        <v>63</v>
      </c>
      <c r="C2716" t="s">
        <v>14</v>
      </c>
      <c r="D2716" t="s">
        <v>26</v>
      </c>
      <c r="E2716">
        <v>72.62</v>
      </c>
      <c r="F2716">
        <v>10</v>
      </c>
      <c r="G2716">
        <v>326</v>
      </c>
      <c r="H2716">
        <v>0</v>
      </c>
      <c r="I2716" t="s">
        <v>23</v>
      </c>
      <c r="J2716">
        <v>14.3</v>
      </c>
      <c r="K2716" s="1">
        <v>44933</v>
      </c>
      <c r="L2716">
        <v>2</v>
      </c>
      <c r="M2716">
        <v>0.25</v>
      </c>
      <c r="N2716">
        <f>IF(E2716="",Data_Validation!$B$1,E2716)</f>
        <v>72.62</v>
      </c>
      <c r="O2716">
        <f>IF(J2716="",Data_Validation!$B$2,J2716)</f>
        <v>14.3</v>
      </c>
      <c r="P2716">
        <f t="shared" si="378"/>
        <v>1</v>
      </c>
      <c r="Q2716" s="2">
        <f>CustomerData[[#This Row],[avg_order_value_clean]]*CustomerData[[#This Row],[total_orders]]</f>
        <v>726.2</v>
      </c>
      <c r="R2716" s="2" t="str">
        <f t="shared" si="386"/>
        <v>Inactive</v>
      </c>
      <c r="S2716" s="2" t="str">
        <f t="shared" si="379"/>
        <v>Medium Risk</v>
      </c>
      <c r="T2716" s="2" t="str">
        <f t="shared" si="380"/>
        <v>55+</v>
      </c>
      <c r="U2716" s="1">
        <f t="shared" ca="1" si="381"/>
        <v>1328</v>
      </c>
      <c r="V2716" s="2" t="str">
        <f t="shared" si="382"/>
        <v>Low Loyalty</v>
      </c>
      <c r="W2716" s="2" t="str">
        <f t="shared" si="383"/>
        <v>Legitimate</v>
      </c>
      <c r="X2716" s="2" t="str">
        <f>IF(Q2716&lt;Data_Validation!$B$8,"Low Value",IF(Q2716&lt;Data_Validation!$B$9,"Medium Value","High Value"))</f>
        <v>Low Value</v>
      </c>
      <c r="Y2716" s="2" t="str">
        <f t="shared" si="384"/>
        <v>Stable</v>
      </c>
      <c r="Z2716" s="2" t="str">
        <f t="shared" si="385"/>
        <v>Check Data</v>
      </c>
    </row>
    <row r="2717" spans="1:26" x14ac:dyDescent="0.3">
      <c r="A2717" t="s">
        <v>2039</v>
      </c>
      <c r="B2717">
        <v>39</v>
      </c>
      <c r="C2717" t="s">
        <v>14</v>
      </c>
      <c r="D2717" t="s">
        <v>50</v>
      </c>
      <c r="E2717">
        <v>218.94</v>
      </c>
      <c r="F2717">
        <v>10</v>
      </c>
      <c r="G2717">
        <v>191</v>
      </c>
      <c r="H2717">
        <v>0</v>
      </c>
      <c r="I2717" t="s">
        <v>29</v>
      </c>
      <c r="J2717">
        <v>59.5</v>
      </c>
      <c r="K2717" s="1">
        <v>44972</v>
      </c>
      <c r="L2717">
        <v>39</v>
      </c>
      <c r="M2717">
        <v>0.27</v>
      </c>
      <c r="N2717">
        <f>IF(E2717="",Data_Validation!$B$1,E2717)</f>
        <v>218.94</v>
      </c>
      <c r="O2717">
        <f>IF(J2717="",Data_Validation!$B$2,J2717)</f>
        <v>59.5</v>
      </c>
      <c r="P2717">
        <f t="shared" si="378"/>
        <v>2</v>
      </c>
      <c r="Q2717" s="2">
        <f>CustomerData[[#This Row],[avg_order_value_clean]]*CustomerData[[#This Row],[total_orders]]</f>
        <v>2189.4</v>
      </c>
      <c r="R2717" s="2" t="str">
        <f t="shared" si="386"/>
        <v>Inactive</v>
      </c>
      <c r="S2717" s="2" t="str">
        <f t="shared" si="379"/>
        <v>Medium Risk</v>
      </c>
      <c r="T2717" s="2" t="str">
        <f t="shared" si="380"/>
        <v>35-44</v>
      </c>
      <c r="U2717" s="1">
        <f t="shared" ca="1" si="381"/>
        <v>1289</v>
      </c>
      <c r="V2717" s="2" t="str">
        <f t="shared" si="382"/>
        <v>Low Loyalty</v>
      </c>
      <c r="W2717" s="2" t="str">
        <f t="shared" si="383"/>
        <v>Legitimate</v>
      </c>
      <c r="X2717" s="2" t="str">
        <f>IF(Q2717&lt;Data_Validation!$B$8,"Low Value",IF(Q2717&lt;Data_Validation!$B$9,"Medium Value","High Value"))</f>
        <v>High Value</v>
      </c>
      <c r="Y2717" s="2" t="str">
        <f t="shared" si="384"/>
        <v>High Value - Maintain</v>
      </c>
      <c r="Z2717" s="2" t="str">
        <f t="shared" si="385"/>
        <v>Check Data</v>
      </c>
    </row>
    <row r="2718" spans="1:26" x14ac:dyDescent="0.3">
      <c r="A2718" t="s">
        <v>2340</v>
      </c>
      <c r="B2718">
        <v>40</v>
      </c>
      <c r="C2718" t="s">
        <v>21</v>
      </c>
      <c r="D2718" t="s">
        <v>18</v>
      </c>
      <c r="E2718">
        <v>55.78</v>
      </c>
      <c r="F2718">
        <v>9</v>
      </c>
      <c r="G2718">
        <v>276</v>
      </c>
      <c r="H2718">
        <v>0</v>
      </c>
      <c r="I2718" t="s">
        <v>16</v>
      </c>
      <c r="J2718">
        <v>74.8</v>
      </c>
      <c r="K2718" s="1">
        <v>44148</v>
      </c>
      <c r="L2718">
        <v>97</v>
      </c>
      <c r="M2718">
        <v>0.11</v>
      </c>
      <c r="N2718">
        <f>IF(E2718="",Data_Validation!$B$1,E2718)</f>
        <v>55.78</v>
      </c>
      <c r="O2718">
        <f>IF(J2718="",Data_Validation!$B$2,J2718)</f>
        <v>74.8</v>
      </c>
      <c r="P2718">
        <f t="shared" si="378"/>
        <v>1</v>
      </c>
      <c r="Q2718" s="2">
        <f>CustomerData[[#This Row],[avg_order_value_clean]]*CustomerData[[#This Row],[total_orders]]</f>
        <v>502.02</v>
      </c>
      <c r="R2718" s="2" t="str">
        <f t="shared" si="386"/>
        <v>Inactive</v>
      </c>
      <c r="S2718" s="2" t="str">
        <f t="shared" si="379"/>
        <v>Low Risk</v>
      </c>
      <c r="T2718" s="2" t="str">
        <f t="shared" si="380"/>
        <v>35-44</v>
      </c>
      <c r="U2718" s="1">
        <f t="shared" ca="1" si="381"/>
        <v>2113</v>
      </c>
      <c r="V2718" s="2" t="str">
        <f t="shared" si="382"/>
        <v>High Loyalty</v>
      </c>
      <c r="W2718" s="2" t="str">
        <f t="shared" si="383"/>
        <v>Legitimate</v>
      </c>
      <c r="X2718" s="2" t="str">
        <f>IF(Q2718&lt;Data_Validation!$B$8,"Low Value",IF(Q2718&lt;Data_Validation!$B$9,"Medium Value","High Value"))</f>
        <v>Low Value</v>
      </c>
      <c r="Y2718" s="2" t="str">
        <f t="shared" si="384"/>
        <v>Stable</v>
      </c>
      <c r="Z2718" s="2" t="str">
        <f t="shared" si="385"/>
        <v>Check Data</v>
      </c>
    </row>
    <row r="2719" spans="1:26" x14ac:dyDescent="0.3">
      <c r="A2719" t="s">
        <v>2341</v>
      </c>
      <c r="B2719">
        <v>47</v>
      </c>
      <c r="C2719" t="s">
        <v>21</v>
      </c>
      <c r="D2719" t="s">
        <v>37</v>
      </c>
      <c r="E2719">
        <v>51.49</v>
      </c>
      <c r="F2719">
        <v>10</v>
      </c>
      <c r="G2719">
        <v>290</v>
      </c>
      <c r="H2719">
        <v>0</v>
      </c>
      <c r="I2719" t="s">
        <v>40</v>
      </c>
      <c r="J2719">
        <v>13.7</v>
      </c>
      <c r="K2719" s="1">
        <v>45622</v>
      </c>
      <c r="L2719">
        <v>44</v>
      </c>
      <c r="M2719">
        <v>0.44</v>
      </c>
      <c r="N2719">
        <f>IF(E2719="",Data_Validation!$B$1,E2719)</f>
        <v>51.49</v>
      </c>
      <c r="O2719">
        <f>IF(J2719="",Data_Validation!$B$2,J2719)</f>
        <v>13.7</v>
      </c>
      <c r="P2719">
        <f t="shared" si="378"/>
        <v>1</v>
      </c>
      <c r="Q2719" s="2">
        <f>CustomerData[[#This Row],[avg_order_value_clean]]*CustomerData[[#This Row],[total_orders]]</f>
        <v>514.9</v>
      </c>
      <c r="R2719" s="2" t="str">
        <f t="shared" si="386"/>
        <v>Inactive</v>
      </c>
      <c r="S2719" s="2" t="str">
        <f t="shared" si="379"/>
        <v>Medium Risk</v>
      </c>
      <c r="T2719" s="2" t="str">
        <f t="shared" si="380"/>
        <v>45-54</v>
      </c>
      <c r="U2719" s="1">
        <f t="shared" ca="1" si="381"/>
        <v>639</v>
      </c>
      <c r="V2719" s="2" t="str">
        <f t="shared" si="382"/>
        <v>Medium Loyalty</v>
      </c>
      <c r="W2719" s="2" t="str">
        <f t="shared" si="383"/>
        <v>Legitimate</v>
      </c>
      <c r="X2719" s="2" t="str">
        <f>IF(Q2719&lt;Data_Validation!$B$8,"Low Value",IF(Q2719&lt;Data_Validation!$B$9,"Medium Value","High Value"))</f>
        <v>Low Value</v>
      </c>
      <c r="Y2719" s="2" t="str">
        <f t="shared" si="384"/>
        <v>Stable</v>
      </c>
      <c r="Z2719" s="2" t="str">
        <f t="shared" si="385"/>
        <v>Check Data</v>
      </c>
    </row>
    <row r="2720" spans="1:26" x14ac:dyDescent="0.3">
      <c r="A2720" t="s">
        <v>1705</v>
      </c>
      <c r="B2720">
        <v>22</v>
      </c>
      <c r="C2720" t="s">
        <v>21</v>
      </c>
      <c r="D2720" t="s">
        <v>44</v>
      </c>
      <c r="F2720">
        <v>14</v>
      </c>
      <c r="G2720">
        <v>85</v>
      </c>
      <c r="H2720">
        <v>0</v>
      </c>
      <c r="I2720" t="s">
        <v>29</v>
      </c>
      <c r="J2720">
        <v>5.6</v>
      </c>
      <c r="K2720" s="1">
        <v>44726</v>
      </c>
      <c r="L2720">
        <v>91</v>
      </c>
      <c r="M2720">
        <v>0.41</v>
      </c>
      <c r="N2720">
        <f>IF(E2720="",Data_Validation!$B$1,E2720)</f>
        <v>250</v>
      </c>
      <c r="O2720">
        <f>IF(J2720="",Data_Validation!$B$2,J2720)</f>
        <v>5.6</v>
      </c>
      <c r="P2720">
        <f t="shared" si="378"/>
        <v>2</v>
      </c>
      <c r="Q2720" s="2">
        <f>CustomerData[[#This Row],[avg_order_value_clean]]*CustomerData[[#This Row],[total_orders]]</f>
        <v>3500</v>
      </c>
      <c r="R2720" s="2" t="str">
        <f t="shared" si="386"/>
        <v>At Risk</v>
      </c>
      <c r="S2720" s="2" t="str">
        <f t="shared" si="379"/>
        <v>Medium Risk</v>
      </c>
      <c r="T2720" s="2" t="str">
        <f t="shared" si="380"/>
        <v>Under 25</v>
      </c>
      <c r="U2720" s="1">
        <f t="shared" ca="1" si="381"/>
        <v>1535</v>
      </c>
      <c r="V2720" s="2" t="str">
        <f t="shared" si="382"/>
        <v>High Loyalty</v>
      </c>
      <c r="W2720" s="2" t="str">
        <f t="shared" si="383"/>
        <v>Legitimate</v>
      </c>
      <c r="X2720" s="2" t="str">
        <f>IF(Q2720&lt;Data_Validation!$B$8,"Low Value",IF(Q2720&lt;Data_Validation!$B$9,"Medium Value","High Value"))</f>
        <v>High Value</v>
      </c>
      <c r="Y2720" s="2" t="str">
        <f t="shared" si="384"/>
        <v>High Value - Maintain</v>
      </c>
      <c r="Z2720" s="2" t="str">
        <f t="shared" si="385"/>
        <v>Check Data</v>
      </c>
    </row>
    <row r="2721" spans="1:26" x14ac:dyDescent="0.3">
      <c r="A2721" t="s">
        <v>2342</v>
      </c>
      <c r="B2721">
        <v>26</v>
      </c>
      <c r="C2721" t="s">
        <v>25</v>
      </c>
      <c r="D2721" t="s">
        <v>26</v>
      </c>
      <c r="E2721">
        <v>55.53</v>
      </c>
      <c r="F2721">
        <v>7</v>
      </c>
      <c r="G2721">
        <v>21</v>
      </c>
      <c r="H2721">
        <v>0</v>
      </c>
      <c r="I2721" t="s">
        <v>40</v>
      </c>
      <c r="J2721">
        <v>25.5</v>
      </c>
      <c r="K2721" s="1">
        <v>44608</v>
      </c>
      <c r="L2721">
        <v>90</v>
      </c>
      <c r="M2721">
        <v>0.42</v>
      </c>
      <c r="N2721">
        <f>IF(E2721="",Data_Validation!$B$1,E2721)</f>
        <v>55.53</v>
      </c>
      <c r="O2721">
        <f>IF(J2721="",Data_Validation!$B$2,J2721)</f>
        <v>25.5</v>
      </c>
      <c r="P2721">
        <f t="shared" si="378"/>
        <v>1</v>
      </c>
      <c r="Q2721" s="2">
        <f>CustomerData[[#This Row],[avg_order_value_clean]]*CustomerData[[#This Row],[total_orders]]</f>
        <v>388.71000000000004</v>
      </c>
      <c r="R2721" s="2" t="str">
        <f t="shared" si="386"/>
        <v>Active</v>
      </c>
      <c r="S2721" s="2" t="str">
        <f t="shared" si="379"/>
        <v>Medium Risk</v>
      </c>
      <c r="T2721" s="2" t="str">
        <f t="shared" si="380"/>
        <v>25-34</v>
      </c>
      <c r="U2721" s="1">
        <f t="shared" ca="1" si="381"/>
        <v>1653</v>
      </c>
      <c r="V2721" s="2" t="str">
        <f t="shared" si="382"/>
        <v>High Loyalty</v>
      </c>
      <c r="W2721" s="2" t="str">
        <f t="shared" si="383"/>
        <v>Legitimate</v>
      </c>
      <c r="X2721" s="2" t="str">
        <f>IF(Q2721&lt;Data_Validation!$B$8,"Low Value",IF(Q2721&lt;Data_Validation!$B$9,"Medium Value","High Value"))</f>
        <v>Low Value</v>
      </c>
      <c r="Y2721" s="2" t="str">
        <f t="shared" si="384"/>
        <v>Stable</v>
      </c>
      <c r="Z2721" s="2" t="str">
        <f t="shared" si="385"/>
        <v>Check Data</v>
      </c>
    </row>
    <row r="2722" spans="1:26" x14ac:dyDescent="0.3">
      <c r="A2722" t="s">
        <v>2343</v>
      </c>
      <c r="B2722">
        <v>38</v>
      </c>
      <c r="C2722" t="s">
        <v>21</v>
      </c>
      <c r="D2722" t="s">
        <v>50</v>
      </c>
      <c r="E2722">
        <v>29.65</v>
      </c>
      <c r="F2722">
        <v>7</v>
      </c>
      <c r="G2722">
        <v>133</v>
      </c>
      <c r="H2722">
        <v>0</v>
      </c>
      <c r="I2722" t="s">
        <v>23</v>
      </c>
      <c r="J2722">
        <v>9.1</v>
      </c>
      <c r="K2722" s="1">
        <v>45502</v>
      </c>
      <c r="L2722">
        <v>19</v>
      </c>
      <c r="M2722">
        <v>0.71</v>
      </c>
      <c r="N2722">
        <f>IF(E2722="",Data_Validation!$B$1,E2722)</f>
        <v>29.65</v>
      </c>
      <c r="O2722">
        <f>IF(J2722="",Data_Validation!$B$2,J2722)</f>
        <v>9.1</v>
      </c>
      <c r="P2722">
        <f t="shared" si="378"/>
        <v>3</v>
      </c>
      <c r="Q2722" s="2">
        <f>CustomerData[[#This Row],[avg_order_value_clean]]*CustomerData[[#This Row],[total_orders]]</f>
        <v>207.54999999999998</v>
      </c>
      <c r="R2722" s="2" t="str">
        <f t="shared" si="386"/>
        <v>Inactive</v>
      </c>
      <c r="S2722" s="2" t="str">
        <f t="shared" si="379"/>
        <v>High Risk</v>
      </c>
      <c r="T2722" s="2" t="str">
        <f t="shared" si="380"/>
        <v>35-44</v>
      </c>
      <c r="U2722" s="1">
        <f t="shared" ca="1" si="381"/>
        <v>759</v>
      </c>
      <c r="V2722" s="2" t="str">
        <f t="shared" si="382"/>
        <v>Low Loyalty</v>
      </c>
      <c r="W2722" s="2" t="str">
        <f t="shared" si="383"/>
        <v>Legitimate</v>
      </c>
      <c r="X2722" s="2" t="str">
        <f>IF(Q2722&lt;Data_Validation!$B$8,"Low Value",IF(Q2722&lt;Data_Validation!$B$9,"Medium Value","High Value"))</f>
        <v>Low Value</v>
      </c>
      <c r="Y2722" s="2" t="str">
        <f t="shared" si="384"/>
        <v>At Risk - Develop</v>
      </c>
      <c r="Z2722" s="2" t="str">
        <f t="shared" si="385"/>
        <v>Check Data</v>
      </c>
    </row>
    <row r="2723" spans="1:26" x14ac:dyDescent="0.3">
      <c r="A2723" t="s">
        <v>2344</v>
      </c>
      <c r="B2723">
        <v>28</v>
      </c>
      <c r="C2723" t="s">
        <v>21</v>
      </c>
      <c r="D2723" t="s">
        <v>15</v>
      </c>
      <c r="E2723">
        <v>86.29</v>
      </c>
      <c r="F2723">
        <v>14</v>
      </c>
      <c r="G2723">
        <v>160</v>
      </c>
      <c r="H2723">
        <v>1</v>
      </c>
      <c r="I2723" t="s">
        <v>40</v>
      </c>
      <c r="J2723">
        <v>14.9</v>
      </c>
      <c r="K2723" s="1">
        <v>44337</v>
      </c>
      <c r="L2723">
        <v>41</v>
      </c>
      <c r="M2723">
        <v>0.56999999999999995</v>
      </c>
      <c r="N2723">
        <f>IF(E2723="",Data_Validation!$B$1,E2723)</f>
        <v>86.29</v>
      </c>
      <c r="O2723">
        <f>IF(J2723="",Data_Validation!$B$2,J2723)</f>
        <v>14.9</v>
      </c>
      <c r="P2723">
        <f t="shared" si="378"/>
        <v>1</v>
      </c>
      <c r="Q2723" s="2">
        <f>CustomerData[[#This Row],[avg_order_value_clean]]*CustomerData[[#This Row],[total_orders]]</f>
        <v>1208.0600000000002</v>
      </c>
      <c r="R2723" s="2" t="str">
        <f t="shared" si="386"/>
        <v>Inactive</v>
      </c>
      <c r="S2723" s="2" t="str">
        <f t="shared" si="379"/>
        <v>High Risk</v>
      </c>
      <c r="T2723" s="2" t="str">
        <f t="shared" si="380"/>
        <v>25-34</v>
      </c>
      <c r="U2723" s="1">
        <f t="shared" ca="1" si="381"/>
        <v>1924</v>
      </c>
      <c r="V2723" s="2" t="str">
        <f t="shared" si="382"/>
        <v>Medium Loyalty</v>
      </c>
      <c r="W2723" s="2" t="str">
        <f t="shared" si="383"/>
        <v>Fraudulent</v>
      </c>
      <c r="X2723" s="2" t="str">
        <f>IF(Q2723&lt;Data_Validation!$B$8,"Low Value",IF(Q2723&lt;Data_Validation!$B$9,"Medium Value","High Value"))</f>
        <v>Low Value</v>
      </c>
      <c r="Y2723" s="2" t="str">
        <f t="shared" si="384"/>
        <v>At Risk - Develop</v>
      </c>
      <c r="Z2723" s="2" t="str">
        <f t="shared" si="385"/>
        <v>Check Data</v>
      </c>
    </row>
    <row r="2724" spans="1:26" x14ac:dyDescent="0.3">
      <c r="A2724" t="s">
        <v>2345</v>
      </c>
      <c r="B2724">
        <v>22</v>
      </c>
      <c r="C2724" t="s">
        <v>14</v>
      </c>
      <c r="D2724" t="s">
        <v>35</v>
      </c>
      <c r="E2724">
        <v>66.709999999999994</v>
      </c>
      <c r="F2724">
        <v>11</v>
      </c>
      <c r="G2724">
        <v>294</v>
      </c>
      <c r="H2724">
        <v>0</v>
      </c>
      <c r="I2724" t="s">
        <v>19</v>
      </c>
      <c r="J2724">
        <v>20.3</v>
      </c>
      <c r="K2724" s="1">
        <v>44358</v>
      </c>
      <c r="L2724">
        <v>97</v>
      </c>
      <c r="M2724">
        <v>0.26</v>
      </c>
      <c r="N2724">
        <f>IF(E2724="",Data_Validation!$B$1,E2724)</f>
        <v>66.709999999999994</v>
      </c>
      <c r="O2724">
        <f>IF(J2724="",Data_Validation!$B$2,J2724)</f>
        <v>20.3</v>
      </c>
      <c r="P2724">
        <f t="shared" si="378"/>
        <v>2</v>
      </c>
      <c r="Q2724" s="2">
        <f>CustomerData[[#This Row],[avg_order_value_clean]]*CustomerData[[#This Row],[total_orders]]</f>
        <v>733.81</v>
      </c>
      <c r="R2724" s="2" t="str">
        <f t="shared" si="386"/>
        <v>Inactive</v>
      </c>
      <c r="S2724" s="2" t="str">
        <f t="shared" si="379"/>
        <v>Medium Risk</v>
      </c>
      <c r="T2724" s="2" t="str">
        <f t="shared" si="380"/>
        <v>Under 25</v>
      </c>
      <c r="U2724" s="1">
        <f t="shared" ca="1" si="381"/>
        <v>1903</v>
      </c>
      <c r="V2724" s="2" t="str">
        <f t="shared" si="382"/>
        <v>High Loyalty</v>
      </c>
      <c r="W2724" s="2" t="str">
        <f t="shared" si="383"/>
        <v>Legitimate</v>
      </c>
      <c r="X2724" s="2" t="str">
        <f>IF(Q2724&lt;Data_Validation!$B$8,"Low Value",IF(Q2724&lt;Data_Validation!$B$9,"Medium Value","High Value"))</f>
        <v>Low Value</v>
      </c>
      <c r="Y2724" s="2" t="str">
        <f t="shared" si="384"/>
        <v>Stable</v>
      </c>
      <c r="Z2724" s="2" t="str">
        <f t="shared" si="385"/>
        <v>Check Data</v>
      </c>
    </row>
    <row r="2725" spans="1:26" x14ac:dyDescent="0.3">
      <c r="A2725" t="s">
        <v>2346</v>
      </c>
      <c r="B2725">
        <v>52</v>
      </c>
      <c r="C2725" t="s">
        <v>21</v>
      </c>
      <c r="D2725" t="s">
        <v>15</v>
      </c>
      <c r="E2725">
        <v>23.75</v>
      </c>
      <c r="F2725">
        <v>7</v>
      </c>
      <c r="G2725">
        <v>42</v>
      </c>
      <c r="H2725">
        <v>0</v>
      </c>
      <c r="I2725" t="s">
        <v>16</v>
      </c>
      <c r="J2725">
        <v>53.1</v>
      </c>
      <c r="K2725" s="1">
        <v>44633</v>
      </c>
      <c r="L2725">
        <v>38</v>
      </c>
      <c r="M2725">
        <v>0.19</v>
      </c>
      <c r="N2725">
        <f>IF(E2725="",Data_Validation!$B$1,E2725)</f>
        <v>23.75</v>
      </c>
      <c r="O2725">
        <f>IF(J2725="",Data_Validation!$B$2,J2725)</f>
        <v>53.1</v>
      </c>
      <c r="P2725">
        <f t="shared" si="378"/>
        <v>1</v>
      </c>
      <c r="Q2725" s="2">
        <f>CustomerData[[#This Row],[avg_order_value_clean]]*CustomerData[[#This Row],[total_orders]]</f>
        <v>166.25</v>
      </c>
      <c r="R2725" s="2" t="str">
        <f t="shared" si="386"/>
        <v>At Risk</v>
      </c>
      <c r="S2725" s="2" t="str">
        <f t="shared" si="379"/>
        <v>Low Risk</v>
      </c>
      <c r="T2725" s="2" t="str">
        <f t="shared" si="380"/>
        <v>45-54</v>
      </c>
      <c r="U2725" s="1">
        <f t="shared" ca="1" si="381"/>
        <v>1628</v>
      </c>
      <c r="V2725" s="2" t="str">
        <f t="shared" si="382"/>
        <v>Low Loyalty</v>
      </c>
      <c r="W2725" s="2" t="str">
        <f t="shared" si="383"/>
        <v>Legitimate</v>
      </c>
      <c r="X2725" s="2" t="str">
        <f>IF(Q2725&lt;Data_Validation!$B$8,"Low Value",IF(Q2725&lt;Data_Validation!$B$9,"Medium Value","High Value"))</f>
        <v>Low Value</v>
      </c>
      <c r="Y2725" s="2" t="str">
        <f t="shared" si="384"/>
        <v>Stable</v>
      </c>
      <c r="Z2725" s="2" t="str">
        <f t="shared" si="385"/>
        <v>Check Data</v>
      </c>
    </row>
    <row r="2726" spans="1:26" x14ac:dyDescent="0.3">
      <c r="A2726" t="s">
        <v>2347</v>
      </c>
      <c r="B2726">
        <v>44</v>
      </c>
      <c r="C2726" t="s">
        <v>21</v>
      </c>
      <c r="D2726" t="s">
        <v>37</v>
      </c>
      <c r="E2726">
        <v>189.02</v>
      </c>
      <c r="F2726">
        <v>14</v>
      </c>
      <c r="G2726">
        <v>40</v>
      </c>
      <c r="H2726">
        <v>0</v>
      </c>
      <c r="I2726" t="s">
        <v>29</v>
      </c>
      <c r="J2726">
        <v>15.6</v>
      </c>
      <c r="K2726" s="1">
        <v>45088</v>
      </c>
      <c r="L2726">
        <v>74</v>
      </c>
      <c r="M2726">
        <v>0.61</v>
      </c>
      <c r="N2726">
        <f>IF(E2726="",Data_Validation!$B$1,E2726)</f>
        <v>189.02</v>
      </c>
      <c r="O2726">
        <f>IF(J2726="",Data_Validation!$B$2,J2726)</f>
        <v>15.6</v>
      </c>
      <c r="P2726">
        <f t="shared" si="378"/>
        <v>1</v>
      </c>
      <c r="Q2726" s="2">
        <f>CustomerData[[#This Row],[avg_order_value_clean]]*CustomerData[[#This Row],[total_orders]]</f>
        <v>2646.28</v>
      </c>
      <c r="R2726" s="2" t="str">
        <f t="shared" si="386"/>
        <v>At Risk</v>
      </c>
      <c r="S2726" s="2" t="str">
        <f t="shared" si="379"/>
        <v>High Risk</v>
      </c>
      <c r="T2726" s="2" t="str">
        <f t="shared" si="380"/>
        <v>35-44</v>
      </c>
      <c r="U2726" s="1">
        <f t="shared" ca="1" si="381"/>
        <v>1173</v>
      </c>
      <c r="V2726" s="2" t="str">
        <f t="shared" si="382"/>
        <v>High Loyalty</v>
      </c>
      <c r="W2726" s="2" t="str">
        <f t="shared" si="383"/>
        <v>Legitimate</v>
      </c>
      <c r="X2726" s="2" t="str">
        <f>IF(Q2726&lt;Data_Validation!$B$8,"Low Value",IF(Q2726&lt;Data_Validation!$B$9,"Medium Value","High Value"))</f>
        <v>High Value</v>
      </c>
      <c r="Y2726" s="2" t="str">
        <f t="shared" si="384"/>
        <v>Critical - Retain</v>
      </c>
      <c r="Z2726" s="2" t="str">
        <f t="shared" si="385"/>
        <v>Check Data</v>
      </c>
    </row>
    <row r="2727" spans="1:26" x14ac:dyDescent="0.3">
      <c r="A2727" t="s">
        <v>2348</v>
      </c>
      <c r="B2727">
        <v>66</v>
      </c>
      <c r="C2727" t="s">
        <v>14</v>
      </c>
      <c r="D2727" t="s">
        <v>37</v>
      </c>
      <c r="E2727">
        <v>111.86</v>
      </c>
      <c r="F2727">
        <v>5</v>
      </c>
      <c r="G2727">
        <v>290</v>
      </c>
      <c r="H2727">
        <v>0</v>
      </c>
      <c r="I2727" t="s">
        <v>19</v>
      </c>
      <c r="J2727">
        <v>60.5</v>
      </c>
      <c r="K2727" s="1">
        <v>44754</v>
      </c>
      <c r="L2727">
        <v>65</v>
      </c>
      <c r="M2727">
        <v>0.47</v>
      </c>
      <c r="N2727">
        <f>IF(E2727="",Data_Validation!$B$1,E2727)</f>
        <v>111.86</v>
      </c>
      <c r="O2727">
        <f>IF(J2727="",Data_Validation!$B$2,J2727)</f>
        <v>60.5</v>
      </c>
      <c r="P2727">
        <f t="shared" si="378"/>
        <v>1</v>
      </c>
      <c r="Q2727" s="2">
        <f>CustomerData[[#This Row],[avg_order_value_clean]]*CustomerData[[#This Row],[total_orders]]</f>
        <v>559.29999999999995</v>
      </c>
      <c r="R2727" s="2" t="str">
        <f t="shared" si="386"/>
        <v>Inactive</v>
      </c>
      <c r="S2727" s="2" t="str">
        <f t="shared" si="379"/>
        <v>Medium Risk</v>
      </c>
      <c r="T2727" s="2" t="str">
        <f t="shared" si="380"/>
        <v>55+</v>
      </c>
      <c r="U2727" s="1">
        <f t="shared" ca="1" si="381"/>
        <v>1507</v>
      </c>
      <c r="V2727" s="2" t="str">
        <f t="shared" si="382"/>
        <v>Medium Loyalty</v>
      </c>
      <c r="W2727" s="2" t="str">
        <f t="shared" si="383"/>
        <v>Legitimate</v>
      </c>
      <c r="X2727" s="2" t="str">
        <f>IF(Q2727&lt;Data_Validation!$B$8,"Low Value",IF(Q2727&lt;Data_Validation!$B$9,"Medium Value","High Value"))</f>
        <v>Low Value</v>
      </c>
      <c r="Y2727" s="2" t="str">
        <f t="shared" si="384"/>
        <v>Stable</v>
      </c>
      <c r="Z2727" s="2" t="str">
        <f t="shared" si="385"/>
        <v>Check Data</v>
      </c>
    </row>
    <row r="2728" spans="1:26" x14ac:dyDescent="0.3">
      <c r="A2728" t="s">
        <v>1973</v>
      </c>
      <c r="B2728">
        <v>19</v>
      </c>
      <c r="C2728" t="s">
        <v>21</v>
      </c>
      <c r="D2728" t="s">
        <v>22</v>
      </c>
      <c r="E2728">
        <v>77.17</v>
      </c>
      <c r="F2728">
        <v>8</v>
      </c>
      <c r="G2728">
        <v>279</v>
      </c>
      <c r="H2728">
        <v>0</v>
      </c>
      <c r="I2728" t="s">
        <v>16</v>
      </c>
      <c r="J2728">
        <v>29.1</v>
      </c>
      <c r="K2728" s="1">
        <v>44667</v>
      </c>
      <c r="L2728">
        <v>35</v>
      </c>
      <c r="M2728">
        <v>0.61</v>
      </c>
      <c r="N2728">
        <f>IF(E2728="",Data_Validation!$B$1,E2728)</f>
        <v>77.17</v>
      </c>
      <c r="O2728">
        <f>IF(J2728="",Data_Validation!$B$2,J2728)</f>
        <v>29.1</v>
      </c>
      <c r="P2728">
        <f t="shared" si="378"/>
        <v>2</v>
      </c>
      <c r="Q2728" s="2">
        <f>CustomerData[[#This Row],[avg_order_value_clean]]*CustomerData[[#This Row],[total_orders]]</f>
        <v>617.36</v>
      </c>
      <c r="R2728" s="2" t="str">
        <f t="shared" si="386"/>
        <v>Inactive</v>
      </c>
      <c r="S2728" s="2" t="str">
        <f t="shared" si="379"/>
        <v>High Risk</v>
      </c>
      <c r="T2728" s="2" t="str">
        <f t="shared" si="380"/>
        <v>Under 25</v>
      </c>
      <c r="U2728" s="1">
        <f t="shared" ca="1" si="381"/>
        <v>1594</v>
      </c>
      <c r="V2728" s="2" t="str">
        <f t="shared" si="382"/>
        <v>Low Loyalty</v>
      </c>
      <c r="W2728" s="2" t="str">
        <f t="shared" si="383"/>
        <v>Legitimate</v>
      </c>
      <c r="X2728" s="2" t="str">
        <f>IF(Q2728&lt;Data_Validation!$B$8,"Low Value",IF(Q2728&lt;Data_Validation!$B$9,"Medium Value","High Value"))</f>
        <v>Low Value</v>
      </c>
      <c r="Y2728" s="2" t="str">
        <f t="shared" si="384"/>
        <v>At Risk - Develop</v>
      </c>
      <c r="Z2728" s="2" t="str">
        <f t="shared" si="385"/>
        <v>Check Data</v>
      </c>
    </row>
    <row r="2729" spans="1:26" x14ac:dyDescent="0.3">
      <c r="A2729" t="s">
        <v>2349</v>
      </c>
      <c r="B2729">
        <v>41</v>
      </c>
      <c r="C2729" t="s">
        <v>21</v>
      </c>
      <c r="D2729" t="s">
        <v>22</v>
      </c>
      <c r="E2729">
        <v>78.099999999999994</v>
      </c>
      <c r="F2729">
        <v>7</v>
      </c>
      <c r="G2729">
        <v>182</v>
      </c>
      <c r="H2729">
        <v>0</v>
      </c>
      <c r="I2729" t="s">
        <v>19</v>
      </c>
      <c r="J2729">
        <v>31.1</v>
      </c>
      <c r="K2729" s="1">
        <v>45687</v>
      </c>
      <c r="L2729">
        <v>11</v>
      </c>
      <c r="M2729">
        <v>0.42</v>
      </c>
      <c r="N2729">
        <f>IF(E2729="",Data_Validation!$B$1,E2729)</f>
        <v>78.099999999999994</v>
      </c>
      <c r="O2729">
        <f>IF(J2729="",Data_Validation!$B$2,J2729)</f>
        <v>31.1</v>
      </c>
      <c r="P2729">
        <f t="shared" si="378"/>
        <v>2</v>
      </c>
      <c r="Q2729" s="2">
        <f>CustomerData[[#This Row],[avg_order_value_clean]]*CustomerData[[#This Row],[total_orders]]</f>
        <v>546.69999999999993</v>
      </c>
      <c r="R2729" s="2" t="str">
        <f t="shared" si="386"/>
        <v>Inactive</v>
      </c>
      <c r="S2729" s="2" t="str">
        <f t="shared" si="379"/>
        <v>Medium Risk</v>
      </c>
      <c r="T2729" s="2" t="str">
        <f t="shared" si="380"/>
        <v>35-44</v>
      </c>
      <c r="U2729" s="1">
        <f t="shared" ca="1" si="381"/>
        <v>574</v>
      </c>
      <c r="V2729" s="2" t="str">
        <f t="shared" si="382"/>
        <v>Low Loyalty</v>
      </c>
      <c r="W2729" s="2" t="str">
        <f t="shared" si="383"/>
        <v>Legitimate</v>
      </c>
      <c r="X2729" s="2" t="str">
        <f>IF(Q2729&lt;Data_Validation!$B$8,"Low Value",IF(Q2729&lt;Data_Validation!$B$9,"Medium Value","High Value"))</f>
        <v>Low Value</v>
      </c>
      <c r="Y2729" s="2" t="str">
        <f t="shared" si="384"/>
        <v>Stable</v>
      </c>
      <c r="Z2729" s="2" t="str">
        <f t="shared" si="385"/>
        <v>Check Data</v>
      </c>
    </row>
    <row r="2730" spans="1:26" x14ac:dyDescent="0.3">
      <c r="A2730" t="s">
        <v>1524</v>
      </c>
      <c r="B2730">
        <v>48</v>
      </c>
      <c r="C2730" t="s">
        <v>21</v>
      </c>
      <c r="D2730" t="s">
        <v>15</v>
      </c>
      <c r="E2730">
        <v>126.23</v>
      </c>
      <c r="F2730">
        <v>3</v>
      </c>
      <c r="G2730">
        <v>251</v>
      </c>
      <c r="H2730">
        <v>0</v>
      </c>
      <c r="I2730" t="s">
        <v>29</v>
      </c>
      <c r="J2730">
        <v>96.7</v>
      </c>
      <c r="K2730" s="1">
        <v>44725</v>
      </c>
      <c r="L2730">
        <v>59</v>
      </c>
      <c r="M2730">
        <v>0.21</v>
      </c>
      <c r="N2730">
        <f>IF(E2730="",Data_Validation!$B$1,E2730)</f>
        <v>126.23</v>
      </c>
      <c r="O2730">
        <f>IF(J2730="",Data_Validation!$B$2,J2730)</f>
        <v>96.7</v>
      </c>
      <c r="P2730">
        <f t="shared" si="378"/>
        <v>3</v>
      </c>
      <c r="Q2730" s="2">
        <f>CustomerData[[#This Row],[avg_order_value_clean]]*CustomerData[[#This Row],[total_orders]]</f>
        <v>378.69</v>
      </c>
      <c r="R2730" s="2" t="str">
        <f t="shared" si="386"/>
        <v>Inactive</v>
      </c>
      <c r="S2730" s="2" t="str">
        <f t="shared" si="379"/>
        <v>Medium Risk</v>
      </c>
      <c r="T2730" s="2" t="str">
        <f t="shared" si="380"/>
        <v>45-54</v>
      </c>
      <c r="U2730" s="1">
        <f t="shared" ca="1" si="381"/>
        <v>1536</v>
      </c>
      <c r="V2730" s="2" t="str">
        <f t="shared" si="382"/>
        <v>Medium Loyalty</v>
      </c>
      <c r="W2730" s="2" t="str">
        <f t="shared" si="383"/>
        <v>Legitimate</v>
      </c>
      <c r="X2730" s="2" t="str">
        <f>IF(Q2730&lt;Data_Validation!$B$8,"Low Value",IF(Q2730&lt;Data_Validation!$B$9,"Medium Value","High Value"))</f>
        <v>Low Value</v>
      </c>
      <c r="Y2730" s="2" t="str">
        <f t="shared" si="384"/>
        <v>Stable</v>
      </c>
      <c r="Z2730" s="2" t="str">
        <f t="shared" si="385"/>
        <v>Check Data</v>
      </c>
    </row>
    <row r="2731" spans="1:26" x14ac:dyDescent="0.3">
      <c r="A2731" t="s">
        <v>127</v>
      </c>
      <c r="B2731">
        <v>50</v>
      </c>
      <c r="C2731" t="s">
        <v>14</v>
      </c>
      <c r="D2731" t="s">
        <v>44</v>
      </c>
      <c r="E2731">
        <v>48.14</v>
      </c>
      <c r="F2731">
        <v>17</v>
      </c>
      <c r="G2731">
        <v>359</v>
      </c>
      <c r="H2731">
        <v>0</v>
      </c>
      <c r="I2731" t="s">
        <v>23</v>
      </c>
      <c r="J2731">
        <v>80.5</v>
      </c>
      <c r="K2731" s="1">
        <v>44407</v>
      </c>
      <c r="L2731">
        <v>78</v>
      </c>
      <c r="M2731">
        <v>0.28000000000000003</v>
      </c>
      <c r="N2731">
        <f>IF(E2731="",Data_Validation!$B$1,E2731)</f>
        <v>48.14</v>
      </c>
      <c r="O2731">
        <f>IF(J2731="",Data_Validation!$B$2,J2731)</f>
        <v>80.5</v>
      </c>
      <c r="P2731">
        <f t="shared" si="378"/>
        <v>3</v>
      </c>
      <c r="Q2731" s="2">
        <f>CustomerData[[#This Row],[avg_order_value_clean]]*CustomerData[[#This Row],[total_orders]]</f>
        <v>818.38</v>
      </c>
      <c r="R2731" s="2" t="str">
        <f t="shared" si="386"/>
        <v>Inactive</v>
      </c>
      <c r="S2731" s="2" t="str">
        <f t="shared" si="379"/>
        <v>Medium Risk</v>
      </c>
      <c r="T2731" s="2" t="str">
        <f t="shared" si="380"/>
        <v>45-54</v>
      </c>
      <c r="U2731" s="1">
        <f t="shared" ca="1" si="381"/>
        <v>1854</v>
      </c>
      <c r="V2731" s="2" t="str">
        <f t="shared" si="382"/>
        <v>High Loyalty</v>
      </c>
      <c r="W2731" s="2" t="str">
        <f t="shared" si="383"/>
        <v>Legitimate</v>
      </c>
      <c r="X2731" s="2" t="str">
        <f>IF(Q2731&lt;Data_Validation!$B$8,"Low Value",IF(Q2731&lt;Data_Validation!$B$9,"Medium Value","High Value"))</f>
        <v>Low Value</v>
      </c>
      <c r="Y2731" s="2" t="str">
        <f t="shared" si="384"/>
        <v>Stable</v>
      </c>
      <c r="Z2731" s="2" t="str">
        <f t="shared" si="385"/>
        <v>Check Data</v>
      </c>
    </row>
    <row r="2732" spans="1:26" x14ac:dyDescent="0.3">
      <c r="A2732" t="s">
        <v>1180</v>
      </c>
      <c r="B2732">
        <v>56</v>
      </c>
      <c r="C2732" t="s">
        <v>14</v>
      </c>
      <c r="D2732" t="s">
        <v>28</v>
      </c>
      <c r="E2732">
        <v>17.32</v>
      </c>
      <c r="F2732">
        <v>6</v>
      </c>
      <c r="G2732">
        <v>39</v>
      </c>
      <c r="H2732">
        <v>0</v>
      </c>
      <c r="I2732" t="s">
        <v>40</v>
      </c>
      <c r="J2732">
        <v>42.4</v>
      </c>
      <c r="K2732" s="1">
        <v>44725</v>
      </c>
      <c r="L2732">
        <v>70</v>
      </c>
      <c r="M2732">
        <v>7.0000000000000007E-2</v>
      </c>
      <c r="N2732">
        <f>IF(E2732="",Data_Validation!$B$1,E2732)</f>
        <v>17.32</v>
      </c>
      <c r="O2732">
        <f>IF(J2732="",Data_Validation!$B$2,J2732)</f>
        <v>42.4</v>
      </c>
      <c r="P2732">
        <f t="shared" si="378"/>
        <v>2</v>
      </c>
      <c r="Q2732" s="2">
        <f>CustomerData[[#This Row],[avg_order_value_clean]]*CustomerData[[#This Row],[total_orders]]</f>
        <v>103.92</v>
      </c>
      <c r="R2732" s="2" t="str">
        <f t="shared" si="386"/>
        <v>At Risk</v>
      </c>
      <c r="S2732" s="2" t="str">
        <f t="shared" si="379"/>
        <v>Low Risk</v>
      </c>
      <c r="T2732" s="2" t="str">
        <f t="shared" si="380"/>
        <v>55+</v>
      </c>
      <c r="U2732" s="1">
        <f t="shared" ca="1" si="381"/>
        <v>1536</v>
      </c>
      <c r="V2732" s="2" t="str">
        <f t="shared" si="382"/>
        <v>High Loyalty</v>
      </c>
      <c r="W2732" s="2" t="str">
        <f t="shared" si="383"/>
        <v>Legitimate</v>
      </c>
      <c r="X2732" s="2" t="str">
        <f>IF(Q2732&lt;Data_Validation!$B$8,"Low Value",IF(Q2732&lt;Data_Validation!$B$9,"Medium Value","High Value"))</f>
        <v>Low Value</v>
      </c>
      <c r="Y2732" s="2" t="str">
        <f t="shared" si="384"/>
        <v>Stable</v>
      </c>
      <c r="Z2732" s="2" t="str">
        <f t="shared" si="385"/>
        <v>Check Data</v>
      </c>
    </row>
    <row r="2733" spans="1:26" x14ac:dyDescent="0.3">
      <c r="A2733" t="s">
        <v>2350</v>
      </c>
      <c r="B2733">
        <v>47</v>
      </c>
      <c r="C2733" t="s">
        <v>21</v>
      </c>
      <c r="D2733" t="s">
        <v>18</v>
      </c>
      <c r="E2733">
        <v>135.47</v>
      </c>
      <c r="F2733">
        <v>10</v>
      </c>
      <c r="G2733">
        <v>86</v>
      </c>
      <c r="H2733">
        <v>0</v>
      </c>
      <c r="I2733" t="s">
        <v>23</v>
      </c>
      <c r="J2733">
        <v>44.7</v>
      </c>
      <c r="K2733" s="1">
        <v>44410</v>
      </c>
      <c r="L2733">
        <v>43</v>
      </c>
      <c r="M2733">
        <v>0.2</v>
      </c>
      <c r="N2733">
        <f>IF(E2733="",Data_Validation!$B$1,E2733)</f>
        <v>135.47</v>
      </c>
      <c r="O2733">
        <f>IF(J2733="",Data_Validation!$B$2,J2733)</f>
        <v>44.7</v>
      </c>
      <c r="P2733">
        <f t="shared" si="378"/>
        <v>2</v>
      </c>
      <c r="Q2733" s="2">
        <f>CustomerData[[#This Row],[avg_order_value_clean]]*CustomerData[[#This Row],[total_orders]]</f>
        <v>1354.7</v>
      </c>
      <c r="R2733" s="2" t="str">
        <f t="shared" si="386"/>
        <v>At Risk</v>
      </c>
      <c r="S2733" s="2" t="str">
        <f t="shared" si="379"/>
        <v>Medium Risk</v>
      </c>
      <c r="T2733" s="2" t="str">
        <f t="shared" si="380"/>
        <v>45-54</v>
      </c>
      <c r="U2733" s="1">
        <f t="shared" ca="1" si="381"/>
        <v>1851</v>
      </c>
      <c r="V2733" s="2" t="str">
        <f t="shared" si="382"/>
        <v>Medium Loyalty</v>
      </c>
      <c r="W2733" s="2" t="str">
        <f t="shared" si="383"/>
        <v>Legitimate</v>
      </c>
      <c r="X2733" s="2" t="str">
        <f>IF(Q2733&lt;Data_Validation!$B$8,"Low Value",IF(Q2733&lt;Data_Validation!$B$9,"Medium Value","High Value"))</f>
        <v>Low Value</v>
      </c>
      <c r="Y2733" s="2" t="str">
        <f t="shared" si="384"/>
        <v>Stable</v>
      </c>
      <c r="Z2733" s="2" t="str">
        <f t="shared" si="385"/>
        <v>Check Data</v>
      </c>
    </row>
    <row r="2734" spans="1:26" x14ac:dyDescent="0.3">
      <c r="A2734" t="s">
        <v>1254</v>
      </c>
      <c r="B2734">
        <v>63</v>
      </c>
      <c r="C2734" t="s">
        <v>14</v>
      </c>
      <c r="D2734" t="s">
        <v>35</v>
      </c>
      <c r="E2734">
        <v>90.31</v>
      </c>
      <c r="F2734">
        <v>13</v>
      </c>
      <c r="G2734">
        <v>224</v>
      </c>
      <c r="H2734">
        <v>0</v>
      </c>
      <c r="I2734" t="s">
        <v>40</v>
      </c>
      <c r="J2734">
        <v>11.5</v>
      </c>
      <c r="K2734" s="1">
        <v>45511</v>
      </c>
      <c r="L2734">
        <v>89</v>
      </c>
      <c r="M2734">
        <v>0.09</v>
      </c>
      <c r="N2734">
        <f>IF(E2734="",Data_Validation!$B$1,E2734)</f>
        <v>90.31</v>
      </c>
      <c r="O2734">
        <f>IF(J2734="",Data_Validation!$B$2,J2734)</f>
        <v>11.5</v>
      </c>
      <c r="P2734">
        <f t="shared" si="378"/>
        <v>2</v>
      </c>
      <c r="Q2734" s="2">
        <f>CustomerData[[#This Row],[avg_order_value_clean]]*CustomerData[[#This Row],[total_orders]]</f>
        <v>1174.03</v>
      </c>
      <c r="R2734" s="2" t="str">
        <f t="shared" si="386"/>
        <v>Inactive</v>
      </c>
      <c r="S2734" s="2" t="str">
        <f t="shared" si="379"/>
        <v>Low Risk</v>
      </c>
      <c r="T2734" s="2" t="str">
        <f t="shared" si="380"/>
        <v>55+</v>
      </c>
      <c r="U2734" s="1">
        <f t="shared" ca="1" si="381"/>
        <v>750</v>
      </c>
      <c r="V2734" s="2" t="str">
        <f t="shared" si="382"/>
        <v>High Loyalty</v>
      </c>
      <c r="W2734" s="2" t="str">
        <f t="shared" si="383"/>
        <v>Legitimate</v>
      </c>
      <c r="X2734" s="2" t="str">
        <f>IF(Q2734&lt;Data_Validation!$B$8,"Low Value",IF(Q2734&lt;Data_Validation!$B$9,"Medium Value","High Value"))</f>
        <v>Low Value</v>
      </c>
      <c r="Y2734" s="2" t="str">
        <f t="shared" si="384"/>
        <v>Stable</v>
      </c>
      <c r="Z2734" s="2" t="str">
        <f t="shared" si="385"/>
        <v>Check Data</v>
      </c>
    </row>
    <row r="2735" spans="1:26" x14ac:dyDescent="0.3">
      <c r="A2735" t="s">
        <v>2351</v>
      </c>
      <c r="B2735">
        <v>54</v>
      </c>
      <c r="C2735" t="s">
        <v>21</v>
      </c>
      <c r="D2735" t="s">
        <v>26</v>
      </c>
      <c r="E2735">
        <v>70.260000000000005</v>
      </c>
      <c r="F2735">
        <v>9</v>
      </c>
      <c r="G2735">
        <v>284</v>
      </c>
      <c r="H2735">
        <v>0</v>
      </c>
      <c r="I2735" t="s">
        <v>40</v>
      </c>
      <c r="J2735">
        <v>84.5</v>
      </c>
      <c r="K2735" s="1">
        <v>44339</v>
      </c>
      <c r="L2735">
        <v>87</v>
      </c>
      <c r="M2735">
        <v>0.42</v>
      </c>
      <c r="N2735">
        <f>IF(E2735="",Data_Validation!$B$1,E2735)</f>
        <v>70.260000000000005</v>
      </c>
      <c r="O2735">
        <f>IF(J2735="",Data_Validation!$B$2,J2735)</f>
        <v>84.5</v>
      </c>
      <c r="P2735">
        <f t="shared" si="378"/>
        <v>1</v>
      </c>
      <c r="Q2735" s="2">
        <f>CustomerData[[#This Row],[avg_order_value_clean]]*CustomerData[[#This Row],[total_orders]]</f>
        <v>632.34</v>
      </c>
      <c r="R2735" s="2" t="str">
        <f t="shared" si="386"/>
        <v>Inactive</v>
      </c>
      <c r="S2735" s="2" t="str">
        <f t="shared" si="379"/>
        <v>Medium Risk</v>
      </c>
      <c r="T2735" s="2" t="str">
        <f t="shared" si="380"/>
        <v>45-54</v>
      </c>
      <c r="U2735" s="1">
        <f t="shared" ca="1" si="381"/>
        <v>1922</v>
      </c>
      <c r="V2735" s="2" t="str">
        <f t="shared" si="382"/>
        <v>High Loyalty</v>
      </c>
      <c r="W2735" s="2" t="str">
        <f t="shared" si="383"/>
        <v>Legitimate</v>
      </c>
      <c r="X2735" s="2" t="str">
        <f>IF(Q2735&lt;Data_Validation!$B$8,"Low Value",IF(Q2735&lt;Data_Validation!$B$9,"Medium Value","High Value"))</f>
        <v>Low Value</v>
      </c>
      <c r="Y2735" s="2" t="str">
        <f t="shared" si="384"/>
        <v>Stable</v>
      </c>
      <c r="Z2735" s="2" t="str">
        <f t="shared" si="385"/>
        <v>Check Data</v>
      </c>
    </row>
    <row r="2736" spans="1:26" x14ac:dyDescent="0.3">
      <c r="A2736" t="s">
        <v>2352</v>
      </c>
      <c r="B2736">
        <v>68</v>
      </c>
      <c r="C2736" t="s">
        <v>25</v>
      </c>
      <c r="D2736" t="s">
        <v>35</v>
      </c>
      <c r="E2736">
        <v>106.85</v>
      </c>
      <c r="F2736">
        <v>6</v>
      </c>
      <c r="G2736">
        <v>137</v>
      </c>
      <c r="H2736">
        <v>0</v>
      </c>
      <c r="I2736" t="s">
        <v>29</v>
      </c>
      <c r="J2736">
        <v>0.4</v>
      </c>
      <c r="K2736" s="1">
        <v>44376</v>
      </c>
      <c r="L2736">
        <v>5</v>
      </c>
      <c r="M2736">
        <v>0.16</v>
      </c>
      <c r="N2736">
        <f>IF(E2736="",Data_Validation!$B$1,E2736)</f>
        <v>106.85</v>
      </c>
      <c r="O2736">
        <f>IF(J2736="",Data_Validation!$B$2,J2736)</f>
        <v>0.4</v>
      </c>
      <c r="P2736">
        <f t="shared" si="378"/>
        <v>1</v>
      </c>
      <c r="Q2736" s="2">
        <f>CustomerData[[#This Row],[avg_order_value_clean]]*CustomerData[[#This Row],[total_orders]]</f>
        <v>641.09999999999991</v>
      </c>
      <c r="R2736" s="2" t="str">
        <f t="shared" si="386"/>
        <v>Inactive</v>
      </c>
      <c r="S2736" s="2" t="str">
        <f t="shared" si="379"/>
        <v>Low Risk</v>
      </c>
      <c r="T2736" s="2" t="str">
        <f t="shared" si="380"/>
        <v>55+</v>
      </c>
      <c r="U2736" s="1">
        <f t="shared" ca="1" si="381"/>
        <v>1885</v>
      </c>
      <c r="V2736" s="2" t="str">
        <f t="shared" si="382"/>
        <v>Low Loyalty</v>
      </c>
      <c r="W2736" s="2" t="str">
        <f t="shared" si="383"/>
        <v>Legitimate</v>
      </c>
      <c r="X2736" s="2" t="str">
        <f>IF(Q2736&lt;Data_Validation!$B$8,"Low Value",IF(Q2736&lt;Data_Validation!$B$9,"Medium Value","High Value"))</f>
        <v>Low Value</v>
      </c>
      <c r="Y2736" s="2" t="str">
        <f t="shared" si="384"/>
        <v>Stable</v>
      </c>
      <c r="Z2736" s="2" t="str">
        <f t="shared" si="385"/>
        <v>Valid</v>
      </c>
    </row>
    <row r="2737" spans="1:26" x14ac:dyDescent="0.3">
      <c r="A2737" t="s">
        <v>2353</v>
      </c>
      <c r="B2737">
        <v>45</v>
      </c>
      <c r="C2737" t="s">
        <v>21</v>
      </c>
      <c r="D2737" t="s">
        <v>37</v>
      </c>
      <c r="E2737">
        <v>125.98</v>
      </c>
      <c r="F2737">
        <v>6</v>
      </c>
      <c r="G2737">
        <v>334</v>
      </c>
      <c r="H2737">
        <v>0</v>
      </c>
      <c r="I2737" t="s">
        <v>29</v>
      </c>
      <c r="J2737">
        <v>14.4</v>
      </c>
      <c r="K2737" s="1">
        <v>44758</v>
      </c>
      <c r="L2737">
        <v>26</v>
      </c>
      <c r="M2737">
        <v>0.28999999999999998</v>
      </c>
      <c r="N2737">
        <f>IF(E2737="",Data_Validation!$B$1,E2737)</f>
        <v>125.98</v>
      </c>
      <c r="O2737">
        <f>IF(J2737="",Data_Validation!$B$2,J2737)</f>
        <v>14.4</v>
      </c>
      <c r="P2737">
        <f t="shared" si="378"/>
        <v>1</v>
      </c>
      <c r="Q2737" s="2">
        <f>CustomerData[[#This Row],[avg_order_value_clean]]*CustomerData[[#This Row],[total_orders]]</f>
        <v>755.88</v>
      </c>
      <c r="R2737" s="2" t="str">
        <f t="shared" si="386"/>
        <v>Inactive</v>
      </c>
      <c r="S2737" s="2" t="str">
        <f t="shared" si="379"/>
        <v>Medium Risk</v>
      </c>
      <c r="T2737" s="2" t="str">
        <f t="shared" si="380"/>
        <v>45-54</v>
      </c>
      <c r="U2737" s="1">
        <f t="shared" ca="1" si="381"/>
        <v>1503</v>
      </c>
      <c r="V2737" s="2" t="str">
        <f t="shared" si="382"/>
        <v>Low Loyalty</v>
      </c>
      <c r="W2737" s="2" t="str">
        <f t="shared" si="383"/>
        <v>Legitimate</v>
      </c>
      <c r="X2737" s="2" t="str">
        <f>IF(Q2737&lt;Data_Validation!$B$8,"Low Value",IF(Q2737&lt;Data_Validation!$B$9,"Medium Value","High Value"))</f>
        <v>Low Value</v>
      </c>
      <c r="Y2737" s="2" t="str">
        <f t="shared" si="384"/>
        <v>Stable</v>
      </c>
      <c r="Z2737" s="2" t="str">
        <f t="shared" si="385"/>
        <v>Check Data</v>
      </c>
    </row>
    <row r="2738" spans="1:26" x14ac:dyDescent="0.3">
      <c r="A2738" t="s">
        <v>2354</v>
      </c>
      <c r="B2738">
        <v>77</v>
      </c>
      <c r="C2738" t="s">
        <v>14</v>
      </c>
      <c r="D2738" t="s">
        <v>22</v>
      </c>
      <c r="E2738">
        <v>81.13</v>
      </c>
      <c r="F2738">
        <v>10</v>
      </c>
      <c r="G2738">
        <v>137</v>
      </c>
      <c r="H2738">
        <v>0</v>
      </c>
      <c r="I2738" t="s">
        <v>23</v>
      </c>
      <c r="J2738">
        <v>53.4</v>
      </c>
      <c r="K2738" s="1">
        <v>45734</v>
      </c>
      <c r="L2738">
        <v>82</v>
      </c>
      <c r="M2738">
        <v>0.21</v>
      </c>
      <c r="N2738">
        <f>IF(E2738="",Data_Validation!$B$1,E2738)</f>
        <v>81.13</v>
      </c>
      <c r="O2738">
        <f>IF(J2738="",Data_Validation!$B$2,J2738)</f>
        <v>53.4</v>
      </c>
      <c r="P2738">
        <f t="shared" si="378"/>
        <v>1</v>
      </c>
      <c r="Q2738" s="2">
        <f>CustomerData[[#This Row],[avg_order_value_clean]]*CustomerData[[#This Row],[total_orders]]</f>
        <v>811.3</v>
      </c>
      <c r="R2738" s="2" t="str">
        <f t="shared" si="386"/>
        <v>Inactive</v>
      </c>
      <c r="S2738" s="2" t="str">
        <f t="shared" si="379"/>
        <v>Medium Risk</v>
      </c>
      <c r="T2738" s="2" t="str">
        <f t="shared" si="380"/>
        <v>55+</v>
      </c>
      <c r="U2738" s="1">
        <f t="shared" ca="1" si="381"/>
        <v>527</v>
      </c>
      <c r="V2738" s="2" t="str">
        <f t="shared" si="382"/>
        <v>High Loyalty</v>
      </c>
      <c r="W2738" s="2" t="str">
        <f t="shared" si="383"/>
        <v>Legitimate</v>
      </c>
      <c r="X2738" s="2" t="str">
        <f>IF(Q2738&lt;Data_Validation!$B$8,"Low Value",IF(Q2738&lt;Data_Validation!$B$9,"Medium Value","High Value"))</f>
        <v>Low Value</v>
      </c>
      <c r="Y2738" s="2" t="str">
        <f t="shared" si="384"/>
        <v>Stable</v>
      </c>
      <c r="Z2738" s="2" t="str">
        <f t="shared" si="385"/>
        <v>Check Data</v>
      </c>
    </row>
    <row r="2739" spans="1:26" x14ac:dyDescent="0.3">
      <c r="A2739" t="s">
        <v>2355</v>
      </c>
      <c r="B2739">
        <v>48</v>
      </c>
      <c r="C2739" t="s">
        <v>14</v>
      </c>
      <c r="D2739" t="s">
        <v>28</v>
      </c>
      <c r="E2739">
        <v>62.27</v>
      </c>
      <c r="F2739">
        <v>12</v>
      </c>
      <c r="G2739">
        <v>63</v>
      </c>
      <c r="H2739">
        <v>0</v>
      </c>
      <c r="I2739" t="s">
        <v>16</v>
      </c>
      <c r="J2739">
        <v>18.8</v>
      </c>
      <c r="K2739" s="1">
        <v>44221</v>
      </c>
      <c r="L2739">
        <v>32</v>
      </c>
      <c r="M2739">
        <v>0.71</v>
      </c>
      <c r="N2739">
        <f>IF(E2739="",Data_Validation!$B$1,E2739)</f>
        <v>62.27</v>
      </c>
      <c r="O2739">
        <f>IF(J2739="",Data_Validation!$B$2,J2739)</f>
        <v>18.8</v>
      </c>
      <c r="P2739">
        <f t="shared" si="378"/>
        <v>2</v>
      </c>
      <c r="Q2739" s="2">
        <f>CustomerData[[#This Row],[avg_order_value_clean]]*CustomerData[[#This Row],[total_orders]]</f>
        <v>747.24</v>
      </c>
      <c r="R2739" s="2" t="str">
        <f t="shared" si="386"/>
        <v>At Risk</v>
      </c>
      <c r="S2739" s="2" t="str">
        <f t="shared" si="379"/>
        <v>High Risk</v>
      </c>
      <c r="T2739" s="2" t="str">
        <f t="shared" si="380"/>
        <v>45-54</v>
      </c>
      <c r="U2739" s="1">
        <f t="shared" ca="1" si="381"/>
        <v>2040</v>
      </c>
      <c r="V2739" s="2" t="str">
        <f t="shared" si="382"/>
        <v>Low Loyalty</v>
      </c>
      <c r="W2739" s="2" t="str">
        <f t="shared" si="383"/>
        <v>Legitimate</v>
      </c>
      <c r="X2739" s="2" t="str">
        <f>IF(Q2739&lt;Data_Validation!$B$8,"Low Value",IF(Q2739&lt;Data_Validation!$B$9,"Medium Value","High Value"))</f>
        <v>Low Value</v>
      </c>
      <c r="Y2739" s="2" t="str">
        <f t="shared" si="384"/>
        <v>At Risk - Develop</v>
      </c>
      <c r="Z2739" s="2" t="str">
        <f t="shared" si="385"/>
        <v>Check Data</v>
      </c>
    </row>
    <row r="2740" spans="1:26" x14ac:dyDescent="0.3">
      <c r="A2740" t="s">
        <v>2356</v>
      </c>
      <c r="B2740">
        <v>28</v>
      </c>
      <c r="C2740" t="s">
        <v>14</v>
      </c>
      <c r="D2740" t="s">
        <v>52</v>
      </c>
      <c r="E2740">
        <v>69.14</v>
      </c>
      <c r="F2740">
        <v>8</v>
      </c>
      <c r="G2740">
        <v>116</v>
      </c>
      <c r="H2740">
        <v>0</v>
      </c>
      <c r="I2740" t="s">
        <v>16</v>
      </c>
      <c r="J2740">
        <v>63.3</v>
      </c>
      <c r="K2740" s="1">
        <v>45708</v>
      </c>
      <c r="L2740">
        <v>47</v>
      </c>
      <c r="M2740">
        <v>0.32</v>
      </c>
      <c r="N2740">
        <f>IF(E2740="",Data_Validation!$B$1,E2740)</f>
        <v>69.14</v>
      </c>
      <c r="O2740">
        <f>IF(J2740="",Data_Validation!$B$2,J2740)</f>
        <v>63.3</v>
      </c>
      <c r="P2740">
        <f t="shared" si="378"/>
        <v>1</v>
      </c>
      <c r="Q2740" s="2">
        <f>CustomerData[[#This Row],[avg_order_value_clean]]*CustomerData[[#This Row],[total_orders]]</f>
        <v>553.12</v>
      </c>
      <c r="R2740" s="2" t="str">
        <f t="shared" si="386"/>
        <v>Inactive</v>
      </c>
      <c r="S2740" s="2" t="str">
        <f t="shared" si="379"/>
        <v>Medium Risk</v>
      </c>
      <c r="T2740" s="2" t="str">
        <f t="shared" si="380"/>
        <v>25-34</v>
      </c>
      <c r="U2740" s="1">
        <f t="shared" ca="1" si="381"/>
        <v>553</v>
      </c>
      <c r="V2740" s="2" t="str">
        <f t="shared" si="382"/>
        <v>Medium Loyalty</v>
      </c>
      <c r="W2740" s="2" t="str">
        <f t="shared" si="383"/>
        <v>Legitimate</v>
      </c>
      <c r="X2740" s="2" t="str">
        <f>IF(Q2740&lt;Data_Validation!$B$8,"Low Value",IF(Q2740&lt;Data_Validation!$B$9,"Medium Value","High Value"))</f>
        <v>Low Value</v>
      </c>
      <c r="Y2740" s="2" t="str">
        <f t="shared" si="384"/>
        <v>Stable</v>
      </c>
      <c r="Z2740" s="2" t="str">
        <f t="shared" si="385"/>
        <v>Check Data</v>
      </c>
    </row>
    <row r="2741" spans="1:26" x14ac:dyDescent="0.3">
      <c r="A2741" t="s">
        <v>854</v>
      </c>
      <c r="B2741">
        <v>40</v>
      </c>
      <c r="C2741" t="s">
        <v>21</v>
      </c>
      <c r="D2741" t="s">
        <v>50</v>
      </c>
      <c r="E2741">
        <v>153.01</v>
      </c>
      <c r="F2741">
        <v>13</v>
      </c>
      <c r="G2741">
        <v>97</v>
      </c>
      <c r="H2741">
        <v>0</v>
      </c>
      <c r="I2741" t="s">
        <v>23</v>
      </c>
      <c r="J2741">
        <v>0.4</v>
      </c>
      <c r="K2741" s="1">
        <v>45614</v>
      </c>
      <c r="L2741">
        <v>56</v>
      </c>
      <c r="M2741">
        <v>0.32</v>
      </c>
      <c r="N2741">
        <f>IF(E2741="",Data_Validation!$B$1,E2741)</f>
        <v>153.01</v>
      </c>
      <c r="O2741">
        <f>IF(J2741="",Data_Validation!$B$2,J2741)</f>
        <v>0.4</v>
      </c>
      <c r="P2741">
        <f t="shared" si="378"/>
        <v>2</v>
      </c>
      <c r="Q2741" s="2">
        <f>CustomerData[[#This Row],[avg_order_value_clean]]*CustomerData[[#This Row],[total_orders]]</f>
        <v>1989.1299999999999</v>
      </c>
      <c r="R2741" s="2" t="str">
        <f t="shared" si="386"/>
        <v>Inactive</v>
      </c>
      <c r="S2741" s="2" t="str">
        <f t="shared" si="379"/>
        <v>Medium Risk</v>
      </c>
      <c r="T2741" s="2" t="str">
        <f t="shared" si="380"/>
        <v>35-44</v>
      </c>
      <c r="U2741" s="1">
        <f t="shared" ca="1" si="381"/>
        <v>647</v>
      </c>
      <c r="V2741" s="2" t="str">
        <f t="shared" si="382"/>
        <v>Medium Loyalty</v>
      </c>
      <c r="W2741" s="2" t="str">
        <f t="shared" si="383"/>
        <v>Legitimate</v>
      </c>
      <c r="X2741" s="2" t="str">
        <f>IF(Q2741&lt;Data_Validation!$B$8,"Low Value",IF(Q2741&lt;Data_Validation!$B$9,"Medium Value","High Value"))</f>
        <v>High Value</v>
      </c>
      <c r="Y2741" s="2" t="str">
        <f t="shared" si="384"/>
        <v>High Value - Maintain</v>
      </c>
      <c r="Z2741" s="2" t="str">
        <f t="shared" si="385"/>
        <v>Valid</v>
      </c>
    </row>
    <row r="2742" spans="1:26" x14ac:dyDescent="0.3">
      <c r="A2742" t="s">
        <v>2219</v>
      </c>
      <c r="B2742">
        <v>74</v>
      </c>
      <c r="C2742" t="s">
        <v>21</v>
      </c>
      <c r="D2742" t="s">
        <v>52</v>
      </c>
      <c r="E2742">
        <v>137.54</v>
      </c>
      <c r="F2742">
        <v>9</v>
      </c>
      <c r="G2742">
        <v>145</v>
      </c>
      <c r="H2742">
        <v>0</v>
      </c>
      <c r="I2742" t="s">
        <v>40</v>
      </c>
      <c r="J2742">
        <v>9.8000000000000007</v>
      </c>
      <c r="K2742" s="1">
        <v>45378</v>
      </c>
      <c r="L2742">
        <v>85</v>
      </c>
      <c r="M2742">
        <v>0.08</v>
      </c>
      <c r="N2742">
        <f>IF(E2742="",Data_Validation!$B$1,E2742)</f>
        <v>137.54</v>
      </c>
      <c r="O2742">
        <f>IF(J2742="",Data_Validation!$B$2,J2742)</f>
        <v>9.8000000000000007</v>
      </c>
      <c r="P2742">
        <f t="shared" si="378"/>
        <v>2</v>
      </c>
      <c r="Q2742" s="2">
        <f>CustomerData[[#This Row],[avg_order_value_clean]]*CustomerData[[#This Row],[total_orders]]</f>
        <v>1237.8599999999999</v>
      </c>
      <c r="R2742" s="2" t="str">
        <f t="shared" si="386"/>
        <v>Inactive</v>
      </c>
      <c r="S2742" s="2" t="str">
        <f t="shared" si="379"/>
        <v>Low Risk</v>
      </c>
      <c r="T2742" s="2" t="str">
        <f t="shared" si="380"/>
        <v>55+</v>
      </c>
      <c r="U2742" s="1">
        <f t="shared" ca="1" si="381"/>
        <v>883</v>
      </c>
      <c r="V2742" s="2" t="str">
        <f t="shared" si="382"/>
        <v>High Loyalty</v>
      </c>
      <c r="W2742" s="2" t="str">
        <f t="shared" si="383"/>
        <v>Legitimate</v>
      </c>
      <c r="X2742" s="2" t="str">
        <f>IF(Q2742&lt;Data_Validation!$B$8,"Low Value",IF(Q2742&lt;Data_Validation!$B$9,"Medium Value","High Value"))</f>
        <v>Low Value</v>
      </c>
      <c r="Y2742" s="2" t="str">
        <f t="shared" si="384"/>
        <v>Stable</v>
      </c>
      <c r="Z2742" s="2" t="str">
        <f t="shared" si="385"/>
        <v>Check Data</v>
      </c>
    </row>
    <row r="2743" spans="1:26" x14ac:dyDescent="0.3">
      <c r="A2743" t="s">
        <v>2132</v>
      </c>
      <c r="B2743">
        <v>19</v>
      </c>
      <c r="C2743" t="s">
        <v>14</v>
      </c>
      <c r="D2743" t="s">
        <v>52</v>
      </c>
      <c r="E2743">
        <v>80.53</v>
      </c>
      <c r="F2743">
        <v>10</v>
      </c>
      <c r="G2743">
        <v>84</v>
      </c>
      <c r="H2743">
        <v>0</v>
      </c>
      <c r="I2743" t="s">
        <v>29</v>
      </c>
      <c r="J2743">
        <v>76.5</v>
      </c>
      <c r="K2743" s="1">
        <v>45691</v>
      </c>
      <c r="L2743">
        <v>90</v>
      </c>
      <c r="M2743">
        <v>0.49</v>
      </c>
      <c r="N2743">
        <f>IF(E2743="",Data_Validation!$B$1,E2743)</f>
        <v>80.53</v>
      </c>
      <c r="O2743">
        <f>IF(J2743="",Data_Validation!$B$2,J2743)</f>
        <v>76.5</v>
      </c>
      <c r="P2743">
        <f t="shared" si="378"/>
        <v>2</v>
      </c>
      <c r="Q2743" s="2">
        <f>CustomerData[[#This Row],[avg_order_value_clean]]*CustomerData[[#This Row],[total_orders]]</f>
        <v>805.3</v>
      </c>
      <c r="R2743" s="2" t="str">
        <f t="shared" si="386"/>
        <v>At Risk</v>
      </c>
      <c r="S2743" s="2" t="str">
        <f t="shared" si="379"/>
        <v>Medium Risk</v>
      </c>
      <c r="T2743" s="2" t="str">
        <f t="shared" si="380"/>
        <v>Under 25</v>
      </c>
      <c r="U2743" s="1">
        <f t="shared" ca="1" si="381"/>
        <v>570</v>
      </c>
      <c r="V2743" s="2" t="str">
        <f t="shared" si="382"/>
        <v>High Loyalty</v>
      </c>
      <c r="W2743" s="2" t="str">
        <f t="shared" si="383"/>
        <v>Legitimate</v>
      </c>
      <c r="X2743" s="2" t="str">
        <f>IF(Q2743&lt;Data_Validation!$B$8,"Low Value",IF(Q2743&lt;Data_Validation!$B$9,"Medium Value","High Value"))</f>
        <v>Low Value</v>
      </c>
      <c r="Y2743" s="2" t="str">
        <f t="shared" si="384"/>
        <v>Stable</v>
      </c>
      <c r="Z2743" s="2" t="str">
        <f t="shared" si="385"/>
        <v>Check Data</v>
      </c>
    </row>
    <row r="2744" spans="1:26" x14ac:dyDescent="0.3">
      <c r="A2744" t="s">
        <v>2357</v>
      </c>
      <c r="B2744">
        <v>57</v>
      </c>
      <c r="C2744" t="s">
        <v>21</v>
      </c>
      <c r="D2744" t="s">
        <v>44</v>
      </c>
      <c r="E2744">
        <v>153.11000000000001</v>
      </c>
      <c r="F2744">
        <v>8</v>
      </c>
      <c r="G2744">
        <v>50</v>
      </c>
      <c r="H2744">
        <v>0</v>
      </c>
      <c r="I2744" t="s">
        <v>23</v>
      </c>
      <c r="K2744" s="1">
        <v>44430</v>
      </c>
      <c r="L2744">
        <v>50</v>
      </c>
      <c r="M2744">
        <v>0.06</v>
      </c>
      <c r="N2744">
        <f>IF(E2744="",Data_Validation!$B$1,E2744)</f>
        <v>153.11000000000001</v>
      </c>
      <c r="O2744">
        <f>IF(J2744="",Data_Validation!$B$2,J2744)</f>
        <v>250</v>
      </c>
      <c r="P2744">
        <f t="shared" si="378"/>
        <v>1</v>
      </c>
      <c r="Q2744" s="2">
        <f>CustomerData[[#This Row],[avg_order_value_clean]]*CustomerData[[#This Row],[total_orders]]</f>
        <v>1224.8800000000001</v>
      </c>
      <c r="R2744" s="2" t="str">
        <f t="shared" si="386"/>
        <v>At Risk</v>
      </c>
      <c r="S2744" s="2" t="str">
        <f t="shared" si="379"/>
        <v>Low Risk</v>
      </c>
      <c r="T2744" s="2" t="str">
        <f t="shared" si="380"/>
        <v>55+</v>
      </c>
      <c r="U2744" s="1">
        <f t="shared" ca="1" si="381"/>
        <v>1831</v>
      </c>
      <c r="V2744" s="2" t="str">
        <f t="shared" si="382"/>
        <v>Medium Loyalty</v>
      </c>
      <c r="W2744" s="2" t="str">
        <f t="shared" si="383"/>
        <v>Legitimate</v>
      </c>
      <c r="X2744" s="2" t="str">
        <f>IF(Q2744&lt;Data_Validation!$B$8,"Low Value",IF(Q2744&lt;Data_Validation!$B$9,"Medium Value","High Value"))</f>
        <v>Low Value</v>
      </c>
      <c r="Y2744" s="2" t="str">
        <f t="shared" si="384"/>
        <v>Stable</v>
      </c>
      <c r="Z2744" s="2" t="str">
        <f t="shared" si="385"/>
        <v>Check Data</v>
      </c>
    </row>
    <row r="2745" spans="1:26" x14ac:dyDescent="0.3">
      <c r="A2745" t="s">
        <v>730</v>
      </c>
      <c r="B2745">
        <v>58</v>
      </c>
      <c r="C2745" t="s">
        <v>14</v>
      </c>
      <c r="D2745" t="s">
        <v>44</v>
      </c>
      <c r="E2745">
        <v>60.6</v>
      </c>
      <c r="F2745">
        <v>11</v>
      </c>
      <c r="G2745">
        <v>94</v>
      </c>
      <c r="H2745">
        <v>0</v>
      </c>
      <c r="I2745" t="s">
        <v>16</v>
      </c>
      <c r="J2745">
        <v>1.9</v>
      </c>
      <c r="K2745" s="1">
        <v>45391</v>
      </c>
      <c r="L2745">
        <v>99</v>
      </c>
      <c r="M2745">
        <v>0.26</v>
      </c>
      <c r="N2745">
        <f>IF(E2745="",Data_Validation!$B$1,E2745)</f>
        <v>60.6</v>
      </c>
      <c r="O2745">
        <f>IF(J2745="",Data_Validation!$B$2,J2745)</f>
        <v>1.9</v>
      </c>
      <c r="P2745">
        <f t="shared" si="378"/>
        <v>2</v>
      </c>
      <c r="Q2745" s="2">
        <f>CustomerData[[#This Row],[avg_order_value_clean]]*CustomerData[[#This Row],[total_orders]]</f>
        <v>666.6</v>
      </c>
      <c r="R2745" s="2" t="str">
        <f t="shared" si="386"/>
        <v>Inactive</v>
      </c>
      <c r="S2745" s="2" t="str">
        <f t="shared" si="379"/>
        <v>Medium Risk</v>
      </c>
      <c r="T2745" s="2" t="str">
        <f t="shared" si="380"/>
        <v>55+</v>
      </c>
      <c r="U2745" s="1">
        <f t="shared" ca="1" si="381"/>
        <v>870</v>
      </c>
      <c r="V2745" s="2" t="str">
        <f t="shared" si="382"/>
        <v>High Loyalty</v>
      </c>
      <c r="W2745" s="2" t="str">
        <f t="shared" si="383"/>
        <v>Legitimate</v>
      </c>
      <c r="X2745" s="2" t="str">
        <f>IF(Q2745&lt;Data_Validation!$B$8,"Low Value",IF(Q2745&lt;Data_Validation!$B$9,"Medium Value","High Value"))</f>
        <v>Low Value</v>
      </c>
      <c r="Y2745" s="2" t="str">
        <f t="shared" si="384"/>
        <v>Stable</v>
      </c>
      <c r="Z2745" s="2" t="str">
        <f t="shared" si="385"/>
        <v>Check Data</v>
      </c>
    </row>
    <row r="2746" spans="1:26" x14ac:dyDescent="0.3">
      <c r="A2746" t="s">
        <v>2358</v>
      </c>
      <c r="B2746">
        <v>44</v>
      </c>
      <c r="C2746" t="s">
        <v>14</v>
      </c>
      <c r="D2746" t="s">
        <v>22</v>
      </c>
      <c r="E2746">
        <v>120.95</v>
      </c>
      <c r="F2746">
        <v>8</v>
      </c>
      <c r="G2746">
        <v>277</v>
      </c>
      <c r="H2746">
        <v>0</v>
      </c>
      <c r="I2746" t="s">
        <v>40</v>
      </c>
      <c r="K2746" s="1">
        <v>45785</v>
      </c>
      <c r="L2746">
        <v>74</v>
      </c>
      <c r="M2746">
        <v>0.26</v>
      </c>
      <c r="N2746">
        <f>IF(E2746="",Data_Validation!$B$1,E2746)</f>
        <v>120.95</v>
      </c>
      <c r="O2746">
        <f>IF(J2746="",Data_Validation!$B$2,J2746)</f>
        <v>250</v>
      </c>
      <c r="P2746">
        <f t="shared" si="378"/>
        <v>1</v>
      </c>
      <c r="Q2746" s="2">
        <f>CustomerData[[#This Row],[avg_order_value_clean]]*CustomerData[[#This Row],[total_orders]]</f>
        <v>967.6</v>
      </c>
      <c r="R2746" s="2" t="str">
        <f t="shared" si="386"/>
        <v>Inactive</v>
      </c>
      <c r="S2746" s="2" t="str">
        <f t="shared" si="379"/>
        <v>Medium Risk</v>
      </c>
      <c r="T2746" s="2" t="str">
        <f t="shared" si="380"/>
        <v>35-44</v>
      </c>
      <c r="U2746" s="1">
        <f t="shared" ca="1" si="381"/>
        <v>476</v>
      </c>
      <c r="V2746" s="2" t="str">
        <f t="shared" si="382"/>
        <v>High Loyalty</v>
      </c>
      <c r="W2746" s="2" t="str">
        <f t="shared" si="383"/>
        <v>Legitimate</v>
      </c>
      <c r="X2746" s="2" t="str">
        <f>IF(Q2746&lt;Data_Validation!$B$8,"Low Value",IF(Q2746&lt;Data_Validation!$B$9,"Medium Value","High Value"))</f>
        <v>Low Value</v>
      </c>
      <c r="Y2746" s="2" t="str">
        <f t="shared" si="384"/>
        <v>Stable</v>
      </c>
      <c r="Z2746" s="2" t="str">
        <f t="shared" si="385"/>
        <v>Check Data</v>
      </c>
    </row>
    <row r="2747" spans="1:26" x14ac:dyDescent="0.3">
      <c r="A2747" t="s">
        <v>2359</v>
      </c>
      <c r="B2747">
        <v>52</v>
      </c>
      <c r="C2747" t="s">
        <v>14</v>
      </c>
      <c r="D2747" t="s">
        <v>52</v>
      </c>
      <c r="E2747">
        <v>193.15</v>
      </c>
      <c r="F2747">
        <v>12</v>
      </c>
      <c r="G2747">
        <v>8</v>
      </c>
      <c r="H2747">
        <v>0</v>
      </c>
      <c r="I2747" t="s">
        <v>16</v>
      </c>
      <c r="J2747">
        <v>23.9</v>
      </c>
      <c r="K2747" s="1">
        <v>45347</v>
      </c>
      <c r="L2747">
        <v>58</v>
      </c>
      <c r="M2747">
        <v>0.53</v>
      </c>
      <c r="N2747">
        <f>IF(E2747="",Data_Validation!$B$1,E2747)</f>
        <v>193.15</v>
      </c>
      <c r="O2747">
        <f>IF(J2747="",Data_Validation!$B$2,J2747)</f>
        <v>23.9</v>
      </c>
      <c r="P2747">
        <f t="shared" si="378"/>
        <v>1</v>
      </c>
      <c r="Q2747" s="2">
        <f>CustomerData[[#This Row],[avg_order_value_clean]]*CustomerData[[#This Row],[total_orders]]</f>
        <v>2317.8000000000002</v>
      </c>
      <c r="R2747" s="2" t="str">
        <f t="shared" si="386"/>
        <v>Active</v>
      </c>
      <c r="S2747" s="2" t="str">
        <f t="shared" si="379"/>
        <v>High Risk</v>
      </c>
      <c r="T2747" s="2" t="str">
        <f t="shared" si="380"/>
        <v>45-54</v>
      </c>
      <c r="U2747" s="1">
        <f t="shared" ca="1" si="381"/>
        <v>914</v>
      </c>
      <c r="V2747" s="2" t="str">
        <f t="shared" si="382"/>
        <v>Medium Loyalty</v>
      </c>
      <c r="W2747" s="2" t="str">
        <f t="shared" si="383"/>
        <v>Legitimate</v>
      </c>
      <c r="X2747" s="2" t="str">
        <f>IF(Q2747&lt;Data_Validation!$B$8,"Low Value",IF(Q2747&lt;Data_Validation!$B$9,"Medium Value","High Value"))</f>
        <v>High Value</v>
      </c>
      <c r="Y2747" s="2" t="str">
        <f t="shared" si="384"/>
        <v>Critical - Retain</v>
      </c>
      <c r="Z2747" s="2" t="str">
        <f t="shared" si="385"/>
        <v>Check Data</v>
      </c>
    </row>
    <row r="2748" spans="1:26" x14ac:dyDescent="0.3">
      <c r="A2748" t="s">
        <v>2360</v>
      </c>
      <c r="B2748">
        <v>19</v>
      </c>
      <c r="C2748" t="s">
        <v>21</v>
      </c>
      <c r="D2748" t="s">
        <v>26</v>
      </c>
      <c r="E2748">
        <v>91.59</v>
      </c>
      <c r="F2748">
        <v>8</v>
      </c>
      <c r="G2748">
        <v>346</v>
      </c>
      <c r="H2748">
        <v>0</v>
      </c>
      <c r="I2748" t="s">
        <v>40</v>
      </c>
      <c r="J2748">
        <v>84.9</v>
      </c>
      <c r="K2748" s="1">
        <v>45468</v>
      </c>
      <c r="L2748">
        <v>28</v>
      </c>
      <c r="M2748">
        <v>0.25</v>
      </c>
      <c r="N2748">
        <f>IF(E2748="",Data_Validation!$B$1,E2748)</f>
        <v>91.59</v>
      </c>
      <c r="O2748">
        <f>IF(J2748="",Data_Validation!$B$2,J2748)</f>
        <v>84.9</v>
      </c>
      <c r="P2748">
        <f t="shared" si="378"/>
        <v>1</v>
      </c>
      <c r="Q2748" s="2">
        <f>CustomerData[[#This Row],[avg_order_value_clean]]*CustomerData[[#This Row],[total_orders]]</f>
        <v>732.72</v>
      </c>
      <c r="R2748" s="2" t="str">
        <f t="shared" si="386"/>
        <v>Inactive</v>
      </c>
      <c r="S2748" s="2" t="str">
        <f t="shared" si="379"/>
        <v>Medium Risk</v>
      </c>
      <c r="T2748" s="2" t="str">
        <f t="shared" si="380"/>
        <v>Under 25</v>
      </c>
      <c r="U2748" s="1">
        <f t="shared" ca="1" si="381"/>
        <v>793</v>
      </c>
      <c r="V2748" s="2" t="str">
        <f t="shared" si="382"/>
        <v>Low Loyalty</v>
      </c>
      <c r="W2748" s="2" t="str">
        <f t="shared" si="383"/>
        <v>Legitimate</v>
      </c>
      <c r="X2748" s="2" t="str">
        <f>IF(Q2748&lt;Data_Validation!$B$8,"Low Value",IF(Q2748&lt;Data_Validation!$B$9,"Medium Value","High Value"))</f>
        <v>Low Value</v>
      </c>
      <c r="Y2748" s="2" t="str">
        <f t="shared" si="384"/>
        <v>Stable</v>
      </c>
      <c r="Z2748" s="2" t="str">
        <f t="shared" si="385"/>
        <v>Check Data</v>
      </c>
    </row>
    <row r="2749" spans="1:26" x14ac:dyDescent="0.3">
      <c r="A2749" t="s">
        <v>2361</v>
      </c>
      <c r="B2749">
        <v>56</v>
      </c>
      <c r="C2749" t="s">
        <v>14</v>
      </c>
      <c r="D2749" t="s">
        <v>37</v>
      </c>
      <c r="E2749">
        <v>71.959999999999994</v>
      </c>
      <c r="F2749">
        <v>9</v>
      </c>
      <c r="G2749">
        <v>88</v>
      </c>
      <c r="H2749">
        <v>0</v>
      </c>
      <c r="I2749" t="s">
        <v>16</v>
      </c>
      <c r="K2749" s="1">
        <v>44070</v>
      </c>
      <c r="L2749">
        <v>95</v>
      </c>
      <c r="M2749">
        <v>0.25</v>
      </c>
      <c r="N2749">
        <f>IF(E2749="",Data_Validation!$B$1,E2749)</f>
        <v>71.959999999999994</v>
      </c>
      <c r="O2749">
        <f>IF(J2749="",Data_Validation!$B$2,J2749)</f>
        <v>250</v>
      </c>
      <c r="P2749">
        <f t="shared" si="378"/>
        <v>1</v>
      </c>
      <c r="Q2749" s="2">
        <f>CustomerData[[#This Row],[avg_order_value_clean]]*CustomerData[[#This Row],[total_orders]]</f>
        <v>647.64</v>
      </c>
      <c r="R2749" s="2" t="str">
        <f t="shared" si="386"/>
        <v>At Risk</v>
      </c>
      <c r="S2749" s="2" t="str">
        <f t="shared" si="379"/>
        <v>Medium Risk</v>
      </c>
      <c r="T2749" s="2" t="str">
        <f t="shared" si="380"/>
        <v>55+</v>
      </c>
      <c r="U2749" s="1">
        <f t="shared" ca="1" si="381"/>
        <v>2191</v>
      </c>
      <c r="V2749" s="2" t="str">
        <f t="shared" si="382"/>
        <v>High Loyalty</v>
      </c>
      <c r="W2749" s="2" t="str">
        <f t="shared" si="383"/>
        <v>Legitimate</v>
      </c>
      <c r="X2749" s="2" t="str">
        <f>IF(Q2749&lt;Data_Validation!$B$8,"Low Value",IF(Q2749&lt;Data_Validation!$B$9,"Medium Value","High Value"))</f>
        <v>Low Value</v>
      </c>
      <c r="Y2749" s="2" t="str">
        <f t="shared" si="384"/>
        <v>Stable</v>
      </c>
      <c r="Z2749" s="2" t="str">
        <f t="shared" si="385"/>
        <v>Check Data</v>
      </c>
    </row>
    <row r="2750" spans="1:26" x14ac:dyDescent="0.3">
      <c r="A2750" t="s">
        <v>2362</v>
      </c>
      <c r="B2750">
        <v>54</v>
      </c>
      <c r="C2750" t="s">
        <v>14</v>
      </c>
      <c r="D2750" t="s">
        <v>52</v>
      </c>
      <c r="E2750">
        <v>68.33</v>
      </c>
      <c r="F2750">
        <v>15</v>
      </c>
      <c r="G2750">
        <v>88</v>
      </c>
      <c r="H2750">
        <v>0</v>
      </c>
      <c r="I2750" t="s">
        <v>19</v>
      </c>
      <c r="J2750">
        <v>54.1</v>
      </c>
      <c r="K2750" s="1">
        <v>44534</v>
      </c>
      <c r="L2750">
        <v>79</v>
      </c>
      <c r="M2750">
        <v>0.24</v>
      </c>
      <c r="N2750">
        <f>IF(E2750="",Data_Validation!$B$1,E2750)</f>
        <v>68.33</v>
      </c>
      <c r="O2750">
        <f>IF(J2750="",Data_Validation!$B$2,J2750)</f>
        <v>54.1</v>
      </c>
      <c r="P2750">
        <f t="shared" si="378"/>
        <v>1</v>
      </c>
      <c r="Q2750" s="2">
        <f>CustomerData[[#This Row],[avg_order_value_clean]]*CustomerData[[#This Row],[total_orders]]</f>
        <v>1024.95</v>
      </c>
      <c r="R2750" s="2" t="str">
        <f t="shared" si="386"/>
        <v>At Risk</v>
      </c>
      <c r="S2750" s="2" t="str">
        <f t="shared" si="379"/>
        <v>Medium Risk</v>
      </c>
      <c r="T2750" s="2" t="str">
        <f t="shared" si="380"/>
        <v>45-54</v>
      </c>
      <c r="U2750" s="1">
        <f t="shared" ca="1" si="381"/>
        <v>1727</v>
      </c>
      <c r="V2750" s="2" t="str">
        <f t="shared" si="382"/>
        <v>High Loyalty</v>
      </c>
      <c r="W2750" s="2" t="str">
        <f t="shared" si="383"/>
        <v>Legitimate</v>
      </c>
      <c r="X2750" s="2" t="str">
        <f>IF(Q2750&lt;Data_Validation!$B$8,"Low Value",IF(Q2750&lt;Data_Validation!$B$9,"Medium Value","High Value"))</f>
        <v>Low Value</v>
      </c>
      <c r="Y2750" s="2" t="str">
        <f t="shared" si="384"/>
        <v>Stable</v>
      </c>
      <c r="Z2750" s="2" t="str">
        <f t="shared" si="385"/>
        <v>Check Data</v>
      </c>
    </row>
    <row r="2751" spans="1:26" x14ac:dyDescent="0.3">
      <c r="A2751" t="s">
        <v>2363</v>
      </c>
      <c r="B2751">
        <v>38</v>
      </c>
      <c r="C2751" t="s">
        <v>14</v>
      </c>
      <c r="D2751" t="s">
        <v>28</v>
      </c>
      <c r="F2751">
        <v>13</v>
      </c>
      <c r="G2751">
        <v>218</v>
      </c>
      <c r="H2751">
        <v>0</v>
      </c>
      <c r="I2751" t="s">
        <v>40</v>
      </c>
      <c r="J2751">
        <v>8.6999999999999993</v>
      </c>
      <c r="K2751" s="1">
        <v>44916</v>
      </c>
      <c r="L2751">
        <v>55</v>
      </c>
      <c r="M2751">
        <v>0.41</v>
      </c>
      <c r="N2751">
        <f>IF(E2751="",Data_Validation!$B$1,E2751)</f>
        <v>250</v>
      </c>
      <c r="O2751">
        <f>IF(J2751="",Data_Validation!$B$2,J2751)</f>
        <v>8.6999999999999993</v>
      </c>
      <c r="P2751">
        <f t="shared" si="378"/>
        <v>2</v>
      </c>
      <c r="Q2751" s="2">
        <f>CustomerData[[#This Row],[avg_order_value_clean]]*CustomerData[[#This Row],[total_orders]]</f>
        <v>3250</v>
      </c>
      <c r="R2751" s="2" t="str">
        <f t="shared" si="386"/>
        <v>Inactive</v>
      </c>
      <c r="S2751" s="2" t="str">
        <f t="shared" si="379"/>
        <v>Medium Risk</v>
      </c>
      <c r="T2751" s="2" t="str">
        <f t="shared" si="380"/>
        <v>35-44</v>
      </c>
      <c r="U2751" s="1">
        <f t="shared" ca="1" si="381"/>
        <v>1345</v>
      </c>
      <c r="V2751" s="2" t="str">
        <f t="shared" si="382"/>
        <v>Medium Loyalty</v>
      </c>
      <c r="W2751" s="2" t="str">
        <f t="shared" si="383"/>
        <v>Legitimate</v>
      </c>
      <c r="X2751" s="2" t="str">
        <f>IF(Q2751&lt;Data_Validation!$B$8,"Low Value",IF(Q2751&lt;Data_Validation!$B$9,"Medium Value","High Value"))</f>
        <v>High Value</v>
      </c>
      <c r="Y2751" s="2" t="str">
        <f t="shared" si="384"/>
        <v>High Value - Maintain</v>
      </c>
      <c r="Z2751" s="2" t="str">
        <f t="shared" si="385"/>
        <v>Check Data</v>
      </c>
    </row>
    <row r="2752" spans="1:26" x14ac:dyDescent="0.3">
      <c r="A2752" t="s">
        <v>2364</v>
      </c>
      <c r="B2752">
        <v>75</v>
      </c>
      <c r="C2752" t="s">
        <v>21</v>
      </c>
      <c r="D2752" t="s">
        <v>50</v>
      </c>
      <c r="E2752">
        <v>154.47999999999999</v>
      </c>
      <c r="F2752">
        <v>7</v>
      </c>
      <c r="G2752">
        <v>329</v>
      </c>
      <c r="H2752">
        <v>0</v>
      </c>
      <c r="I2752" t="s">
        <v>40</v>
      </c>
      <c r="J2752">
        <v>65.7</v>
      </c>
      <c r="K2752" s="1">
        <v>45351</v>
      </c>
      <c r="L2752">
        <v>58</v>
      </c>
      <c r="M2752">
        <v>0.17</v>
      </c>
      <c r="N2752">
        <f>IF(E2752="",Data_Validation!$B$1,E2752)</f>
        <v>154.47999999999999</v>
      </c>
      <c r="O2752">
        <f>IF(J2752="",Data_Validation!$B$2,J2752)</f>
        <v>65.7</v>
      </c>
      <c r="P2752">
        <f t="shared" si="378"/>
        <v>1</v>
      </c>
      <c r="Q2752" s="2">
        <f>CustomerData[[#This Row],[avg_order_value_clean]]*CustomerData[[#This Row],[total_orders]]</f>
        <v>1081.3599999999999</v>
      </c>
      <c r="R2752" s="2" t="str">
        <f t="shared" si="386"/>
        <v>Inactive</v>
      </c>
      <c r="S2752" s="2" t="str">
        <f t="shared" si="379"/>
        <v>Low Risk</v>
      </c>
      <c r="T2752" s="2" t="str">
        <f t="shared" si="380"/>
        <v>55+</v>
      </c>
      <c r="U2752" s="1">
        <f t="shared" ca="1" si="381"/>
        <v>910</v>
      </c>
      <c r="V2752" s="2" t="str">
        <f t="shared" si="382"/>
        <v>Medium Loyalty</v>
      </c>
      <c r="W2752" s="2" t="str">
        <f t="shared" si="383"/>
        <v>Legitimate</v>
      </c>
      <c r="X2752" s="2" t="str">
        <f>IF(Q2752&lt;Data_Validation!$B$8,"Low Value",IF(Q2752&lt;Data_Validation!$B$9,"Medium Value","High Value"))</f>
        <v>Low Value</v>
      </c>
      <c r="Y2752" s="2" t="str">
        <f t="shared" si="384"/>
        <v>Stable</v>
      </c>
      <c r="Z2752" s="2" t="str">
        <f t="shared" si="385"/>
        <v>Check Data</v>
      </c>
    </row>
    <row r="2753" spans="1:26" x14ac:dyDescent="0.3">
      <c r="A2753" t="s">
        <v>2365</v>
      </c>
      <c r="B2753">
        <v>22</v>
      </c>
      <c r="C2753" t="s">
        <v>21</v>
      </c>
      <c r="D2753" t="s">
        <v>18</v>
      </c>
      <c r="E2753">
        <v>163.18</v>
      </c>
      <c r="F2753">
        <v>7</v>
      </c>
      <c r="G2753">
        <v>349</v>
      </c>
      <c r="H2753">
        <v>0</v>
      </c>
      <c r="I2753" t="s">
        <v>40</v>
      </c>
      <c r="J2753">
        <v>15.6</v>
      </c>
      <c r="K2753" s="1">
        <v>45104</v>
      </c>
      <c r="L2753">
        <v>40</v>
      </c>
      <c r="M2753">
        <v>0.3</v>
      </c>
      <c r="N2753">
        <f>IF(E2753="",Data_Validation!$B$1,E2753)</f>
        <v>163.18</v>
      </c>
      <c r="O2753">
        <f>IF(J2753="",Data_Validation!$B$2,J2753)</f>
        <v>15.6</v>
      </c>
      <c r="P2753">
        <f t="shared" si="378"/>
        <v>1</v>
      </c>
      <c r="Q2753" s="2">
        <f>CustomerData[[#This Row],[avg_order_value_clean]]*CustomerData[[#This Row],[total_orders]]</f>
        <v>1142.26</v>
      </c>
      <c r="R2753" s="2" t="str">
        <f t="shared" si="386"/>
        <v>Inactive</v>
      </c>
      <c r="S2753" s="2" t="str">
        <f t="shared" si="379"/>
        <v>Medium Risk</v>
      </c>
      <c r="T2753" s="2" t="str">
        <f t="shared" si="380"/>
        <v>Under 25</v>
      </c>
      <c r="U2753" s="1">
        <f t="shared" ca="1" si="381"/>
        <v>1157</v>
      </c>
      <c r="V2753" s="2" t="str">
        <f t="shared" si="382"/>
        <v>Medium Loyalty</v>
      </c>
      <c r="W2753" s="2" t="str">
        <f t="shared" si="383"/>
        <v>Legitimate</v>
      </c>
      <c r="X2753" s="2" t="str">
        <f>IF(Q2753&lt;Data_Validation!$B$8,"Low Value",IF(Q2753&lt;Data_Validation!$B$9,"Medium Value","High Value"))</f>
        <v>Low Value</v>
      </c>
      <c r="Y2753" s="2" t="str">
        <f t="shared" si="384"/>
        <v>Stable</v>
      </c>
      <c r="Z2753" s="2" t="str">
        <f t="shared" si="385"/>
        <v>Check Data</v>
      </c>
    </row>
    <row r="2754" spans="1:26" x14ac:dyDescent="0.3">
      <c r="A2754" t="s">
        <v>2366</v>
      </c>
      <c r="B2754">
        <v>69</v>
      </c>
      <c r="C2754" t="s">
        <v>21</v>
      </c>
      <c r="D2754" t="s">
        <v>22</v>
      </c>
      <c r="E2754">
        <v>192.88</v>
      </c>
      <c r="F2754">
        <v>11</v>
      </c>
      <c r="G2754">
        <v>285</v>
      </c>
      <c r="H2754">
        <v>0</v>
      </c>
      <c r="I2754" t="s">
        <v>19</v>
      </c>
      <c r="J2754">
        <v>52.2</v>
      </c>
      <c r="K2754" s="1">
        <v>45410</v>
      </c>
      <c r="L2754">
        <v>58</v>
      </c>
      <c r="M2754">
        <v>0.28000000000000003</v>
      </c>
      <c r="N2754">
        <f>IF(E2754="",Data_Validation!$B$1,E2754)</f>
        <v>192.88</v>
      </c>
      <c r="O2754">
        <f>IF(J2754="",Data_Validation!$B$2,J2754)</f>
        <v>52.2</v>
      </c>
      <c r="P2754">
        <f t="shared" ref="P2754:P2817" si="387">COUNTIF($A$2:$A$5001,A2754)</f>
        <v>2</v>
      </c>
      <c r="Q2754" s="2">
        <f>CustomerData[[#This Row],[avg_order_value_clean]]*CustomerData[[#This Row],[total_orders]]</f>
        <v>2121.6799999999998</v>
      </c>
      <c r="R2754" s="2" t="str">
        <f t="shared" si="386"/>
        <v>Inactive</v>
      </c>
      <c r="S2754" s="2" t="str">
        <f t="shared" ref="S2754:S2817" si="388">IF(M2754&lt;0.2,"Low Risk",IF(M2754&lt;0.5,"Medium Risk","High Risk"))</f>
        <v>Medium Risk</v>
      </c>
      <c r="T2754" s="2" t="str">
        <f t="shared" ref="T2754:T2817" si="389">IF(B2754&lt;25,"Under 25",IF(B2754&lt;35,"25-34",IF(B2754&lt;45,"35-44",IF(B2754&lt;55,"45-54","55+"))))</f>
        <v>55+</v>
      </c>
      <c r="U2754" s="1">
        <f t="shared" ref="U2754:U2817" ca="1" si="390">TODAY()-K2754</f>
        <v>851</v>
      </c>
      <c r="V2754" s="2" t="str">
        <f t="shared" ref="V2754:V2817" si="391">IF(L2754&lt;40,"Low Loyalty",IF(L2754&lt;70,"Medium Loyalty","High Loyalty"))</f>
        <v>Medium Loyalty</v>
      </c>
      <c r="W2754" s="2" t="str">
        <f t="shared" ref="W2754:W2817" si="392">IF(H2754=1,"Fraudulent","Legitimate")</f>
        <v>Legitimate</v>
      </c>
      <c r="X2754" s="2" t="str">
        <f>IF(Q2754&lt;Data_Validation!$B$8,"Low Value",IF(Q2754&lt;Data_Validation!$B$9,"Medium Value","High Value"))</f>
        <v>High Value</v>
      </c>
      <c r="Y2754" s="2" t="str">
        <f t="shared" ref="Y2754:Y2817" si="393">IF(AND(X2754="High Value",S2754="High Risk"),"Critical - Retain",IF(AND(X2754="High Value",S2754&lt;&gt;"High Risk"),"High Value - Maintain",IF(AND(X2754&lt;&gt;"High Value",S2754="High Risk"),"At Risk - Develop","Stable")))</f>
        <v>High Value - Maintain</v>
      </c>
      <c r="Z2754" s="2" t="str">
        <f t="shared" ref="Z2754:Z2817" si="394">IF(OR(B2754&lt;18,F2754&lt;0,N2754&lt;0,O2754&lt;0,O2754&gt;1,M2754&lt;0,M2754&gt;1),"Check Data","Valid")</f>
        <v>Check Data</v>
      </c>
    </row>
    <row r="2755" spans="1:26" x14ac:dyDescent="0.3">
      <c r="A2755" t="s">
        <v>319</v>
      </c>
      <c r="B2755">
        <v>62</v>
      </c>
      <c r="C2755" t="s">
        <v>21</v>
      </c>
      <c r="D2755" t="s">
        <v>22</v>
      </c>
      <c r="E2755">
        <v>95.83</v>
      </c>
      <c r="F2755">
        <v>10</v>
      </c>
      <c r="G2755">
        <v>160</v>
      </c>
      <c r="H2755">
        <v>0</v>
      </c>
      <c r="I2755" t="s">
        <v>19</v>
      </c>
      <c r="J2755">
        <v>59.3</v>
      </c>
      <c r="K2755" s="1">
        <v>44630</v>
      </c>
      <c r="L2755">
        <v>72</v>
      </c>
      <c r="M2755">
        <v>0.41</v>
      </c>
      <c r="N2755">
        <f>IF(E2755="",Data_Validation!$B$1,E2755)</f>
        <v>95.83</v>
      </c>
      <c r="O2755">
        <f>IF(J2755="",Data_Validation!$B$2,J2755)</f>
        <v>59.3</v>
      </c>
      <c r="P2755">
        <f t="shared" si="387"/>
        <v>2</v>
      </c>
      <c r="Q2755" s="2">
        <f>CustomerData[[#This Row],[avg_order_value_clean]]*CustomerData[[#This Row],[total_orders]]</f>
        <v>958.3</v>
      </c>
      <c r="R2755" s="2" t="str">
        <f t="shared" ref="R2755:R2818" si="395">IF(G2755&lt;=30,"Active",IF(G2755&lt;=90,"At Risk","Inactive"))</f>
        <v>Inactive</v>
      </c>
      <c r="S2755" s="2" t="str">
        <f t="shared" si="388"/>
        <v>Medium Risk</v>
      </c>
      <c r="T2755" s="2" t="str">
        <f t="shared" si="389"/>
        <v>55+</v>
      </c>
      <c r="U2755" s="1">
        <f t="shared" ca="1" si="390"/>
        <v>1631</v>
      </c>
      <c r="V2755" s="2" t="str">
        <f t="shared" si="391"/>
        <v>High Loyalty</v>
      </c>
      <c r="W2755" s="2" t="str">
        <f t="shared" si="392"/>
        <v>Legitimate</v>
      </c>
      <c r="X2755" s="2" t="str">
        <f>IF(Q2755&lt;Data_Validation!$B$8,"Low Value",IF(Q2755&lt;Data_Validation!$B$9,"Medium Value","High Value"))</f>
        <v>Low Value</v>
      </c>
      <c r="Y2755" s="2" t="str">
        <f t="shared" si="393"/>
        <v>Stable</v>
      </c>
      <c r="Z2755" s="2" t="str">
        <f t="shared" si="394"/>
        <v>Check Data</v>
      </c>
    </row>
    <row r="2756" spans="1:26" x14ac:dyDescent="0.3">
      <c r="A2756" t="s">
        <v>2367</v>
      </c>
      <c r="B2756">
        <v>38</v>
      </c>
      <c r="C2756" t="s">
        <v>14</v>
      </c>
      <c r="D2756" t="s">
        <v>15</v>
      </c>
      <c r="E2756">
        <v>253.07</v>
      </c>
      <c r="F2756">
        <v>8</v>
      </c>
      <c r="G2756">
        <v>42</v>
      </c>
      <c r="H2756">
        <v>0</v>
      </c>
      <c r="I2756" t="s">
        <v>16</v>
      </c>
      <c r="J2756">
        <v>84.2</v>
      </c>
      <c r="K2756" s="1">
        <v>45723</v>
      </c>
      <c r="L2756">
        <v>46</v>
      </c>
      <c r="M2756">
        <v>0.04</v>
      </c>
      <c r="N2756">
        <f>IF(E2756="",Data_Validation!$B$1,E2756)</f>
        <v>253.07</v>
      </c>
      <c r="O2756">
        <f>IF(J2756="",Data_Validation!$B$2,J2756)</f>
        <v>84.2</v>
      </c>
      <c r="P2756">
        <f t="shared" si="387"/>
        <v>1</v>
      </c>
      <c r="Q2756" s="2">
        <f>CustomerData[[#This Row],[avg_order_value_clean]]*CustomerData[[#This Row],[total_orders]]</f>
        <v>2024.56</v>
      </c>
      <c r="R2756" s="2" t="str">
        <f t="shared" si="395"/>
        <v>At Risk</v>
      </c>
      <c r="S2756" s="2" t="str">
        <f t="shared" si="388"/>
        <v>Low Risk</v>
      </c>
      <c r="T2756" s="2" t="str">
        <f t="shared" si="389"/>
        <v>35-44</v>
      </c>
      <c r="U2756" s="1">
        <f t="shared" ca="1" si="390"/>
        <v>538</v>
      </c>
      <c r="V2756" s="2" t="str">
        <f t="shared" si="391"/>
        <v>Medium Loyalty</v>
      </c>
      <c r="W2756" s="2" t="str">
        <f t="shared" si="392"/>
        <v>Legitimate</v>
      </c>
      <c r="X2756" s="2" t="str">
        <f>IF(Q2756&lt;Data_Validation!$B$8,"Low Value",IF(Q2756&lt;Data_Validation!$B$9,"Medium Value","High Value"))</f>
        <v>High Value</v>
      </c>
      <c r="Y2756" s="2" t="str">
        <f t="shared" si="393"/>
        <v>High Value - Maintain</v>
      </c>
      <c r="Z2756" s="2" t="str">
        <f t="shared" si="394"/>
        <v>Check Data</v>
      </c>
    </row>
    <row r="2757" spans="1:26" x14ac:dyDescent="0.3">
      <c r="A2757" t="s">
        <v>1493</v>
      </c>
      <c r="B2757">
        <v>46</v>
      </c>
      <c r="C2757" t="s">
        <v>25</v>
      </c>
      <c r="D2757" t="s">
        <v>28</v>
      </c>
      <c r="E2757">
        <v>293.95</v>
      </c>
      <c r="F2757">
        <v>11</v>
      </c>
      <c r="G2757">
        <v>245</v>
      </c>
      <c r="H2757">
        <v>0</v>
      </c>
      <c r="I2757" t="s">
        <v>29</v>
      </c>
      <c r="J2757">
        <v>80.599999999999994</v>
      </c>
      <c r="K2757" s="1">
        <v>44854</v>
      </c>
      <c r="L2757">
        <v>74</v>
      </c>
      <c r="M2757">
        <v>0.49</v>
      </c>
      <c r="N2757">
        <f>IF(E2757="",Data_Validation!$B$1,E2757)</f>
        <v>293.95</v>
      </c>
      <c r="O2757">
        <f>IF(J2757="",Data_Validation!$B$2,J2757)</f>
        <v>80.599999999999994</v>
      </c>
      <c r="P2757">
        <f t="shared" si="387"/>
        <v>4</v>
      </c>
      <c r="Q2757" s="2">
        <f>CustomerData[[#This Row],[avg_order_value_clean]]*CustomerData[[#This Row],[total_orders]]</f>
        <v>3233.45</v>
      </c>
      <c r="R2757" s="2" t="str">
        <f t="shared" si="395"/>
        <v>Inactive</v>
      </c>
      <c r="S2757" s="2" t="str">
        <f t="shared" si="388"/>
        <v>Medium Risk</v>
      </c>
      <c r="T2757" s="2" t="str">
        <f t="shared" si="389"/>
        <v>45-54</v>
      </c>
      <c r="U2757" s="1">
        <f t="shared" ca="1" si="390"/>
        <v>1407</v>
      </c>
      <c r="V2757" s="2" t="str">
        <f t="shared" si="391"/>
        <v>High Loyalty</v>
      </c>
      <c r="W2757" s="2" t="str">
        <f t="shared" si="392"/>
        <v>Legitimate</v>
      </c>
      <c r="X2757" s="2" t="str">
        <f>IF(Q2757&lt;Data_Validation!$B$8,"Low Value",IF(Q2757&lt;Data_Validation!$B$9,"Medium Value","High Value"))</f>
        <v>High Value</v>
      </c>
      <c r="Y2757" s="2" t="str">
        <f t="shared" si="393"/>
        <v>High Value - Maintain</v>
      </c>
      <c r="Z2757" s="2" t="str">
        <f t="shared" si="394"/>
        <v>Check Data</v>
      </c>
    </row>
    <row r="2758" spans="1:26" x14ac:dyDescent="0.3">
      <c r="A2758" t="s">
        <v>2368</v>
      </c>
      <c r="B2758">
        <v>37</v>
      </c>
      <c r="C2758" t="s">
        <v>21</v>
      </c>
      <c r="D2758" t="s">
        <v>44</v>
      </c>
      <c r="E2758">
        <v>58.98</v>
      </c>
      <c r="F2758">
        <v>11</v>
      </c>
      <c r="G2758">
        <v>257</v>
      </c>
      <c r="H2758">
        <v>0</v>
      </c>
      <c r="I2758" t="s">
        <v>16</v>
      </c>
      <c r="J2758">
        <v>19</v>
      </c>
      <c r="K2758" s="1">
        <v>45687</v>
      </c>
      <c r="L2758">
        <v>45</v>
      </c>
      <c r="M2758">
        <v>0.25</v>
      </c>
      <c r="N2758">
        <f>IF(E2758="",Data_Validation!$B$1,E2758)</f>
        <v>58.98</v>
      </c>
      <c r="O2758">
        <f>IF(J2758="",Data_Validation!$B$2,J2758)</f>
        <v>19</v>
      </c>
      <c r="P2758">
        <f t="shared" si="387"/>
        <v>1</v>
      </c>
      <c r="Q2758" s="2">
        <f>CustomerData[[#This Row],[avg_order_value_clean]]*CustomerData[[#This Row],[total_orders]]</f>
        <v>648.78</v>
      </c>
      <c r="R2758" s="2" t="str">
        <f t="shared" si="395"/>
        <v>Inactive</v>
      </c>
      <c r="S2758" s="2" t="str">
        <f t="shared" si="388"/>
        <v>Medium Risk</v>
      </c>
      <c r="T2758" s="2" t="str">
        <f t="shared" si="389"/>
        <v>35-44</v>
      </c>
      <c r="U2758" s="1">
        <f t="shared" ca="1" si="390"/>
        <v>574</v>
      </c>
      <c r="V2758" s="2" t="str">
        <f t="shared" si="391"/>
        <v>Medium Loyalty</v>
      </c>
      <c r="W2758" s="2" t="str">
        <f t="shared" si="392"/>
        <v>Legitimate</v>
      </c>
      <c r="X2758" s="2" t="str">
        <f>IF(Q2758&lt;Data_Validation!$B$8,"Low Value",IF(Q2758&lt;Data_Validation!$B$9,"Medium Value","High Value"))</f>
        <v>Low Value</v>
      </c>
      <c r="Y2758" s="2" t="str">
        <f t="shared" si="393"/>
        <v>Stable</v>
      </c>
      <c r="Z2758" s="2" t="str">
        <f t="shared" si="394"/>
        <v>Check Data</v>
      </c>
    </row>
    <row r="2759" spans="1:26" x14ac:dyDescent="0.3">
      <c r="A2759" t="s">
        <v>1861</v>
      </c>
      <c r="B2759">
        <v>78</v>
      </c>
      <c r="C2759" t="s">
        <v>14</v>
      </c>
      <c r="D2759" t="s">
        <v>37</v>
      </c>
      <c r="E2759">
        <v>83.39</v>
      </c>
      <c r="F2759">
        <v>14</v>
      </c>
      <c r="G2759">
        <v>342</v>
      </c>
      <c r="H2759">
        <v>0</v>
      </c>
      <c r="I2759" t="s">
        <v>40</v>
      </c>
      <c r="J2759">
        <v>91.6</v>
      </c>
      <c r="K2759" s="1">
        <v>45362</v>
      </c>
      <c r="L2759">
        <v>10</v>
      </c>
      <c r="M2759">
        <v>0.11</v>
      </c>
      <c r="N2759">
        <f>IF(E2759="",Data_Validation!$B$1,E2759)</f>
        <v>83.39</v>
      </c>
      <c r="O2759">
        <f>IF(J2759="",Data_Validation!$B$2,J2759)</f>
        <v>91.6</v>
      </c>
      <c r="P2759">
        <f t="shared" si="387"/>
        <v>3</v>
      </c>
      <c r="Q2759" s="2">
        <f>CustomerData[[#This Row],[avg_order_value_clean]]*CustomerData[[#This Row],[total_orders]]</f>
        <v>1167.46</v>
      </c>
      <c r="R2759" s="2" t="str">
        <f t="shared" si="395"/>
        <v>Inactive</v>
      </c>
      <c r="S2759" s="2" t="str">
        <f t="shared" si="388"/>
        <v>Low Risk</v>
      </c>
      <c r="T2759" s="2" t="str">
        <f t="shared" si="389"/>
        <v>55+</v>
      </c>
      <c r="U2759" s="1">
        <f t="shared" ca="1" si="390"/>
        <v>899</v>
      </c>
      <c r="V2759" s="2" t="str">
        <f t="shared" si="391"/>
        <v>Low Loyalty</v>
      </c>
      <c r="W2759" s="2" t="str">
        <f t="shared" si="392"/>
        <v>Legitimate</v>
      </c>
      <c r="X2759" s="2" t="str">
        <f>IF(Q2759&lt;Data_Validation!$B$8,"Low Value",IF(Q2759&lt;Data_Validation!$B$9,"Medium Value","High Value"))</f>
        <v>Low Value</v>
      </c>
      <c r="Y2759" s="2" t="str">
        <f t="shared" si="393"/>
        <v>Stable</v>
      </c>
      <c r="Z2759" s="2" t="str">
        <f t="shared" si="394"/>
        <v>Check Data</v>
      </c>
    </row>
    <row r="2760" spans="1:26" x14ac:dyDescent="0.3">
      <c r="A2760" t="s">
        <v>2369</v>
      </c>
      <c r="B2760">
        <v>55</v>
      </c>
      <c r="C2760" t="s">
        <v>21</v>
      </c>
      <c r="D2760" t="s">
        <v>26</v>
      </c>
      <c r="E2760">
        <v>46.16</v>
      </c>
      <c r="F2760">
        <v>6</v>
      </c>
      <c r="G2760">
        <v>158</v>
      </c>
      <c r="H2760">
        <v>0</v>
      </c>
      <c r="I2760" t="s">
        <v>40</v>
      </c>
      <c r="J2760">
        <v>0.3</v>
      </c>
      <c r="K2760" s="1">
        <v>44120</v>
      </c>
      <c r="L2760">
        <v>82</v>
      </c>
      <c r="M2760">
        <v>0.11</v>
      </c>
      <c r="N2760">
        <f>IF(E2760="",Data_Validation!$B$1,E2760)</f>
        <v>46.16</v>
      </c>
      <c r="O2760">
        <f>IF(J2760="",Data_Validation!$B$2,J2760)</f>
        <v>0.3</v>
      </c>
      <c r="P2760">
        <f t="shared" si="387"/>
        <v>1</v>
      </c>
      <c r="Q2760" s="2">
        <f>CustomerData[[#This Row],[avg_order_value_clean]]*CustomerData[[#This Row],[total_orders]]</f>
        <v>276.95999999999998</v>
      </c>
      <c r="R2760" s="2" t="str">
        <f t="shared" si="395"/>
        <v>Inactive</v>
      </c>
      <c r="S2760" s="2" t="str">
        <f t="shared" si="388"/>
        <v>Low Risk</v>
      </c>
      <c r="T2760" s="2" t="str">
        <f t="shared" si="389"/>
        <v>55+</v>
      </c>
      <c r="U2760" s="1">
        <f t="shared" ca="1" si="390"/>
        <v>2141</v>
      </c>
      <c r="V2760" s="2" t="str">
        <f t="shared" si="391"/>
        <v>High Loyalty</v>
      </c>
      <c r="W2760" s="2" t="str">
        <f t="shared" si="392"/>
        <v>Legitimate</v>
      </c>
      <c r="X2760" s="2" t="str">
        <f>IF(Q2760&lt;Data_Validation!$B$8,"Low Value",IF(Q2760&lt;Data_Validation!$B$9,"Medium Value","High Value"))</f>
        <v>Low Value</v>
      </c>
      <c r="Y2760" s="2" t="str">
        <f t="shared" si="393"/>
        <v>Stable</v>
      </c>
      <c r="Z2760" s="2" t="str">
        <f t="shared" si="394"/>
        <v>Valid</v>
      </c>
    </row>
    <row r="2761" spans="1:26" x14ac:dyDescent="0.3">
      <c r="A2761" t="s">
        <v>2370</v>
      </c>
      <c r="B2761">
        <v>37</v>
      </c>
      <c r="C2761" t="s">
        <v>21</v>
      </c>
      <c r="D2761" t="s">
        <v>28</v>
      </c>
      <c r="E2761">
        <v>94.93</v>
      </c>
      <c r="F2761">
        <v>9</v>
      </c>
      <c r="G2761">
        <v>131</v>
      </c>
      <c r="H2761">
        <v>0</v>
      </c>
      <c r="I2761" t="s">
        <v>16</v>
      </c>
      <c r="J2761">
        <v>33</v>
      </c>
      <c r="K2761" s="1">
        <v>44895</v>
      </c>
      <c r="L2761">
        <v>48</v>
      </c>
      <c r="M2761">
        <v>0.14000000000000001</v>
      </c>
      <c r="N2761">
        <f>IF(E2761="",Data_Validation!$B$1,E2761)</f>
        <v>94.93</v>
      </c>
      <c r="O2761">
        <f>IF(J2761="",Data_Validation!$B$2,J2761)</f>
        <v>33</v>
      </c>
      <c r="P2761">
        <f t="shared" si="387"/>
        <v>1</v>
      </c>
      <c r="Q2761" s="2">
        <f>CustomerData[[#This Row],[avg_order_value_clean]]*CustomerData[[#This Row],[total_orders]]</f>
        <v>854.37000000000012</v>
      </c>
      <c r="R2761" s="2" t="str">
        <f t="shared" si="395"/>
        <v>Inactive</v>
      </c>
      <c r="S2761" s="2" t="str">
        <f t="shared" si="388"/>
        <v>Low Risk</v>
      </c>
      <c r="T2761" s="2" t="str">
        <f t="shared" si="389"/>
        <v>35-44</v>
      </c>
      <c r="U2761" s="1">
        <f t="shared" ca="1" si="390"/>
        <v>1366</v>
      </c>
      <c r="V2761" s="2" t="str">
        <f t="shared" si="391"/>
        <v>Medium Loyalty</v>
      </c>
      <c r="W2761" s="2" t="str">
        <f t="shared" si="392"/>
        <v>Legitimate</v>
      </c>
      <c r="X2761" s="2" t="str">
        <f>IF(Q2761&lt;Data_Validation!$B$8,"Low Value",IF(Q2761&lt;Data_Validation!$B$9,"Medium Value","High Value"))</f>
        <v>Low Value</v>
      </c>
      <c r="Y2761" s="2" t="str">
        <f t="shared" si="393"/>
        <v>Stable</v>
      </c>
      <c r="Z2761" s="2" t="str">
        <f t="shared" si="394"/>
        <v>Check Data</v>
      </c>
    </row>
    <row r="2762" spans="1:26" x14ac:dyDescent="0.3">
      <c r="A2762" t="s">
        <v>2371</v>
      </c>
      <c r="B2762">
        <v>67</v>
      </c>
      <c r="C2762" t="s">
        <v>21</v>
      </c>
      <c r="D2762" t="s">
        <v>35</v>
      </c>
      <c r="E2762">
        <v>104.31</v>
      </c>
      <c r="F2762">
        <v>8</v>
      </c>
      <c r="G2762">
        <v>46</v>
      </c>
      <c r="H2762">
        <v>0</v>
      </c>
      <c r="I2762" t="s">
        <v>23</v>
      </c>
      <c r="J2762">
        <v>6.6</v>
      </c>
      <c r="K2762" s="1">
        <v>44376</v>
      </c>
      <c r="L2762">
        <v>92</v>
      </c>
      <c r="M2762">
        <v>0.33</v>
      </c>
      <c r="N2762">
        <f>IF(E2762="",Data_Validation!$B$1,E2762)</f>
        <v>104.31</v>
      </c>
      <c r="O2762">
        <f>IF(J2762="",Data_Validation!$B$2,J2762)</f>
        <v>6.6</v>
      </c>
      <c r="P2762">
        <f t="shared" si="387"/>
        <v>1</v>
      </c>
      <c r="Q2762" s="2">
        <f>CustomerData[[#This Row],[avg_order_value_clean]]*CustomerData[[#This Row],[total_orders]]</f>
        <v>834.48</v>
      </c>
      <c r="R2762" s="2" t="str">
        <f t="shared" si="395"/>
        <v>At Risk</v>
      </c>
      <c r="S2762" s="2" t="str">
        <f t="shared" si="388"/>
        <v>Medium Risk</v>
      </c>
      <c r="T2762" s="2" t="str">
        <f t="shared" si="389"/>
        <v>55+</v>
      </c>
      <c r="U2762" s="1">
        <f t="shared" ca="1" si="390"/>
        <v>1885</v>
      </c>
      <c r="V2762" s="2" t="str">
        <f t="shared" si="391"/>
        <v>High Loyalty</v>
      </c>
      <c r="W2762" s="2" t="str">
        <f t="shared" si="392"/>
        <v>Legitimate</v>
      </c>
      <c r="X2762" s="2" t="str">
        <f>IF(Q2762&lt;Data_Validation!$B$8,"Low Value",IF(Q2762&lt;Data_Validation!$B$9,"Medium Value","High Value"))</f>
        <v>Low Value</v>
      </c>
      <c r="Y2762" s="2" t="str">
        <f t="shared" si="393"/>
        <v>Stable</v>
      </c>
      <c r="Z2762" s="2" t="str">
        <f t="shared" si="394"/>
        <v>Check Data</v>
      </c>
    </row>
    <row r="2763" spans="1:26" x14ac:dyDescent="0.3">
      <c r="A2763" t="s">
        <v>2372</v>
      </c>
      <c r="B2763">
        <v>42</v>
      </c>
      <c r="C2763" t="s">
        <v>21</v>
      </c>
      <c r="D2763" t="s">
        <v>18</v>
      </c>
      <c r="E2763">
        <v>74.489999999999995</v>
      </c>
      <c r="F2763">
        <v>8</v>
      </c>
      <c r="G2763">
        <v>339</v>
      </c>
      <c r="H2763">
        <v>0</v>
      </c>
      <c r="I2763" t="s">
        <v>29</v>
      </c>
      <c r="J2763">
        <v>72.099999999999994</v>
      </c>
      <c r="K2763" s="1">
        <v>44072</v>
      </c>
      <c r="L2763">
        <v>62</v>
      </c>
      <c r="M2763">
        <v>0.22</v>
      </c>
      <c r="N2763">
        <f>IF(E2763="",Data_Validation!$B$1,E2763)</f>
        <v>74.489999999999995</v>
      </c>
      <c r="O2763">
        <f>IF(J2763="",Data_Validation!$B$2,J2763)</f>
        <v>72.099999999999994</v>
      </c>
      <c r="P2763">
        <f t="shared" si="387"/>
        <v>3</v>
      </c>
      <c r="Q2763" s="2">
        <f>CustomerData[[#This Row],[avg_order_value_clean]]*CustomerData[[#This Row],[total_orders]]</f>
        <v>595.91999999999996</v>
      </c>
      <c r="R2763" s="2" t="str">
        <f t="shared" si="395"/>
        <v>Inactive</v>
      </c>
      <c r="S2763" s="2" t="str">
        <f t="shared" si="388"/>
        <v>Medium Risk</v>
      </c>
      <c r="T2763" s="2" t="str">
        <f t="shared" si="389"/>
        <v>35-44</v>
      </c>
      <c r="U2763" s="1">
        <f t="shared" ca="1" si="390"/>
        <v>2189</v>
      </c>
      <c r="V2763" s="2" t="str">
        <f t="shared" si="391"/>
        <v>Medium Loyalty</v>
      </c>
      <c r="W2763" s="2" t="str">
        <f t="shared" si="392"/>
        <v>Legitimate</v>
      </c>
      <c r="X2763" s="2" t="str">
        <f>IF(Q2763&lt;Data_Validation!$B$8,"Low Value",IF(Q2763&lt;Data_Validation!$B$9,"Medium Value","High Value"))</f>
        <v>Low Value</v>
      </c>
      <c r="Y2763" s="2" t="str">
        <f t="shared" si="393"/>
        <v>Stable</v>
      </c>
      <c r="Z2763" s="2" t="str">
        <f t="shared" si="394"/>
        <v>Check Data</v>
      </c>
    </row>
    <row r="2764" spans="1:26" x14ac:dyDescent="0.3">
      <c r="A2764" t="s">
        <v>303</v>
      </c>
      <c r="B2764">
        <v>19</v>
      </c>
      <c r="C2764" t="s">
        <v>25</v>
      </c>
      <c r="D2764" t="s">
        <v>50</v>
      </c>
      <c r="E2764">
        <v>316.83999999999997</v>
      </c>
      <c r="F2764">
        <v>9</v>
      </c>
      <c r="G2764">
        <v>88</v>
      </c>
      <c r="H2764">
        <v>0</v>
      </c>
      <c r="I2764" t="s">
        <v>19</v>
      </c>
      <c r="J2764">
        <v>50</v>
      </c>
      <c r="K2764" s="1">
        <v>44149</v>
      </c>
      <c r="L2764">
        <v>28</v>
      </c>
      <c r="M2764">
        <v>0.14000000000000001</v>
      </c>
      <c r="N2764">
        <f>IF(E2764="",Data_Validation!$B$1,E2764)</f>
        <v>316.83999999999997</v>
      </c>
      <c r="O2764">
        <f>IF(J2764="",Data_Validation!$B$2,J2764)</f>
        <v>50</v>
      </c>
      <c r="P2764">
        <f t="shared" si="387"/>
        <v>2</v>
      </c>
      <c r="Q2764" s="2">
        <f>CustomerData[[#This Row],[avg_order_value_clean]]*CustomerData[[#This Row],[total_orders]]</f>
        <v>2851.56</v>
      </c>
      <c r="R2764" s="2" t="str">
        <f t="shared" si="395"/>
        <v>At Risk</v>
      </c>
      <c r="S2764" s="2" t="str">
        <f t="shared" si="388"/>
        <v>Low Risk</v>
      </c>
      <c r="T2764" s="2" t="str">
        <f t="shared" si="389"/>
        <v>Under 25</v>
      </c>
      <c r="U2764" s="1">
        <f t="shared" ca="1" si="390"/>
        <v>2112</v>
      </c>
      <c r="V2764" s="2" t="str">
        <f t="shared" si="391"/>
        <v>Low Loyalty</v>
      </c>
      <c r="W2764" s="2" t="str">
        <f t="shared" si="392"/>
        <v>Legitimate</v>
      </c>
      <c r="X2764" s="2" t="str">
        <f>IF(Q2764&lt;Data_Validation!$B$8,"Low Value",IF(Q2764&lt;Data_Validation!$B$9,"Medium Value","High Value"))</f>
        <v>High Value</v>
      </c>
      <c r="Y2764" s="2" t="str">
        <f t="shared" si="393"/>
        <v>High Value - Maintain</v>
      </c>
      <c r="Z2764" s="2" t="str">
        <f t="shared" si="394"/>
        <v>Check Data</v>
      </c>
    </row>
    <row r="2765" spans="1:26" x14ac:dyDescent="0.3">
      <c r="A2765" t="s">
        <v>2373</v>
      </c>
      <c r="B2765">
        <v>74</v>
      </c>
      <c r="C2765" t="s">
        <v>21</v>
      </c>
      <c r="D2765" t="s">
        <v>15</v>
      </c>
      <c r="E2765">
        <v>36.119999999999997</v>
      </c>
      <c r="F2765">
        <v>12</v>
      </c>
      <c r="G2765">
        <v>44</v>
      </c>
      <c r="H2765">
        <v>0</v>
      </c>
      <c r="I2765" t="s">
        <v>29</v>
      </c>
      <c r="K2765" s="1">
        <v>45656</v>
      </c>
      <c r="L2765">
        <v>20</v>
      </c>
      <c r="M2765">
        <v>0.26</v>
      </c>
      <c r="N2765">
        <f>IF(E2765="",Data_Validation!$B$1,E2765)</f>
        <v>36.119999999999997</v>
      </c>
      <c r="O2765">
        <f>IF(J2765="",Data_Validation!$B$2,J2765)</f>
        <v>250</v>
      </c>
      <c r="P2765">
        <f t="shared" si="387"/>
        <v>1</v>
      </c>
      <c r="Q2765" s="2">
        <f>CustomerData[[#This Row],[avg_order_value_clean]]*CustomerData[[#This Row],[total_orders]]</f>
        <v>433.43999999999994</v>
      </c>
      <c r="R2765" s="2" t="str">
        <f t="shared" si="395"/>
        <v>At Risk</v>
      </c>
      <c r="S2765" s="2" t="str">
        <f t="shared" si="388"/>
        <v>Medium Risk</v>
      </c>
      <c r="T2765" s="2" t="str">
        <f t="shared" si="389"/>
        <v>55+</v>
      </c>
      <c r="U2765" s="1">
        <f t="shared" ca="1" si="390"/>
        <v>605</v>
      </c>
      <c r="V2765" s="2" t="str">
        <f t="shared" si="391"/>
        <v>Low Loyalty</v>
      </c>
      <c r="W2765" s="2" t="str">
        <f t="shared" si="392"/>
        <v>Legitimate</v>
      </c>
      <c r="X2765" s="2" t="str">
        <f>IF(Q2765&lt;Data_Validation!$B$8,"Low Value",IF(Q2765&lt;Data_Validation!$B$9,"Medium Value","High Value"))</f>
        <v>Low Value</v>
      </c>
      <c r="Y2765" s="2" t="str">
        <f t="shared" si="393"/>
        <v>Stable</v>
      </c>
      <c r="Z2765" s="2" t="str">
        <f t="shared" si="394"/>
        <v>Check Data</v>
      </c>
    </row>
    <row r="2766" spans="1:26" x14ac:dyDescent="0.3">
      <c r="A2766" t="s">
        <v>2374</v>
      </c>
      <c r="B2766">
        <v>49</v>
      </c>
      <c r="C2766" t="s">
        <v>14</v>
      </c>
      <c r="D2766" t="s">
        <v>28</v>
      </c>
      <c r="E2766">
        <v>38.29</v>
      </c>
      <c r="F2766">
        <v>12</v>
      </c>
      <c r="G2766">
        <v>320</v>
      </c>
      <c r="H2766">
        <v>0</v>
      </c>
      <c r="I2766" t="s">
        <v>23</v>
      </c>
      <c r="J2766">
        <v>8.5</v>
      </c>
      <c r="K2766" s="1">
        <v>45000</v>
      </c>
      <c r="L2766">
        <v>88</v>
      </c>
      <c r="M2766">
        <v>0.15</v>
      </c>
      <c r="N2766">
        <f>IF(E2766="",Data_Validation!$B$1,E2766)</f>
        <v>38.29</v>
      </c>
      <c r="O2766">
        <f>IF(J2766="",Data_Validation!$B$2,J2766)</f>
        <v>8.5</v>
      </c>
      <c r="P2766">
        <f t="shared" si="387"/>
        <v>1</v>
      </c>
      <c r="Q2766" s="2">
        <f>CustomerData[[#This Row],[avg_order_value_clean]]*CustomerData[[#This Row],[total_orders]]</f>
        <v>459.48</v>
      </c>
      <c r="R2766" s="2" t="str">
        <f t="shared" si="395"/>
        <v>Inactive</v>
      </c>
      <c r="S2766" s="2" t="str">
        <f t="shared" si="388"/>
        <v>Low Risk</v>
      </c>
      <c r="T2766" s="2" t="str">
        <f t="shared" si="389"/>
        <v>45-54</v>
      </c>
      <c r="U2766" s="1">
        <f t="shared" ca="1" si="390"/>
        <v>1261</v>
      </c>
      <c r="V2766" s="2" t="str">
        <f t="shared" si="391"/>
        <v>High Loyalty</v>
      </c>
      <c r="W2766" s="2" t="str">
        <f t="shared" si="392"/>
        <v>Legitimate</v>
      </c>
      <c r="X2766" s="2" t="str">
        <f>IF(Q2766&lt;Data_Validation!$B$8,"Low Value",IF(Q2766&lt;Data_Validation!$B$9,"Medium Value","High Value"))</f>
        <v>Low Value</v>
      </c>
      <c r="Y2766" s="2" t="str">
        <f t="shared" si="393"/>
        <v>Stable</v>
      </c>
      <c r="Z2766" s="2" t="str">
        <f t="shared" si="394"/>
        <v>Check Data</v>
      </c>
    </row>
    <row r="2767" spans="1:26" x14ac:dyDescent="0.3">
      <c r="A2767" t="s">
        <v>2375</v>
      </c>
      <c r="B2767">
        <v>43</v>
      </c>
      <c r="C2767" t="s">
        <v>14</v>
      </c>
      <c r="D2767" t="s">
        <v>15</v>
      </c>
      <c r="E2767">
        <v>261.39999999999998</v>
      </c>
      <c r="F2767">
        <v>18</v>
      </c>
      <c r="G2767">
        <v>193</v>
      </c>
      <c r="H2767">
        <v>0</v>
      </c>
      <c r="I2767" t="s">
        <v>16</v>
      </c>
      <c r="J2767">
        <v>22.6</v>
      </c>
      <c r="K2767" s="1">
        <v>44207</v>
      </c>
      <c r="L2767">
        <v>70</v>
      </c>
      <c r="M2767">
        <v>0.34</v>
      </c>
      <c r="N2767">
        <f>IF(E2767="",Data_Validation!$B$1,E2767)</f>
        <v>261.39999999999998</v>
      </c>
      <c r="O2767">
        <f>IF(J2767="",Data_Validation!$B$2,J2767)</f>
        <v>22.6</v>
      </c>
      <c r="P2767">
        <f t="shared" si="387"/>
        <v>1</v>
      </c>
      <c r="Q2767" s="2">
        <f>CustomerData[[#This Row],[avg_order_value_clean]]*CustomerData[[#This Row],[total_orders]]</f>
        <v>4705.2</v>
      </c>
      <c r="R2767" s="2" t="str">
        <f t="shared" si="395"/>
        <v>Inactive</v>
      </c>
      <c r="S2767" s="2" t="str">
        <f t="shared" si="388"/>
        <v>Medium Risk</v>
      </c>
      <c r="T2767" s="2" t="str">
        <f t="shared" si="389"/>
        <v>35-44</v>
      </c>
      <c r="U2767" s="1">
        <f t="shared" ca="1" si="390"/>
        <v>2054</v>
      </c>
      <c r="V2767" s="2" t="str">
        <f t="shared" si="391"/>
        <v>High Loyalty</v>
      </c>
      <c r="W2767" s="2" t="str">
        <f t="shared" si="392"/>
        <v>Legitimate</v>
      </c>
      <c r="X2767" s="2" t="str">
        <f>IF(Q2767&lt;Data_Validation!$B$8,"Low Value",IF(Q2767&lt;Data_Validation!$B$9,"Medium Value","High Value"))</f>
        <v>High Value</v>
      </c>
      <c r="Y2767" s="2" t="str">
        <f t="shared" si="393"/>
        <v>High Value - Maintain</v>
      </c>
      <c r="Z2767" s="2" t="str">
        <f t="shared" si="394"/>
        <v>Check Data</v>
      </c>
    </row>
    <row r="2768" spans="1:26" x14ac:dyDescent="0.3">
      <c r="A2768" t="s">
        <v>2376</v>
      </c>
      <c r="B2768">
        <v>23</v>
      </c>
      <c r="C2768" t="s">
        <v>25</v>
      </c>
      <c r="D2768" t="s">
        <v>18</v>
      </c>
      <c r="E2768">
        <v>21.28</v>
      </c>
      <c r="F2768">
        <v>8</v>
      </c>
      <c r="G2768">
        <v>5</v>
      </c>
      <c r="H2768">
        <v>0</v>
      </c>
      <c r="I2768" t="s">
        <v>16</v>
      </c>
      <c r="J2768">
        <v>92.1</v>
      </c>
      <c r="K2768" s="1">
        <v>45759</v>
      </c>
      <c r="L2768">
        <v>41</v>
      </c>
      <c r="M2768">
        <v>0.32</v>
      </c>
      <c r="N2768">
        <f>IF(E2768="",Data_Validation!$B$1,E2768)</f>
        <v>21.28</v>
      </c>
      <c r="O2768">
        <f>IF(J2768="",Data_Validation!$B$2,J2768)</f>
        <v>92.1</v>
      </c>
      <c r="P2768">
        <f t="shared" si="387"/>
        <v>2</v>
      </c>
      <c r="Q2768" s="2">
        <f>CustomerData[[#This Row],[avg_order_value_clean]]*CustomerData[[#This Row],[total_orders]]</f>
        <v>170.24</v>
      </c>
      <c r="R2768" s="2" t="str">
        <f t="shared" si="395"/>
        <v>Active</v>
      </c>
      <c r="S2768" s="2" t="str">
        <f t="shared" si="388"/>
        <v>Medium Risk</v>
      </c>
      <c r="T2768" s="2" t="str">
        <f t="shared" si="389"/>
        <v>Under 25</v>
      </c>
      <c r="U2768" s="1">
        <f t="shared" ca="1" si="390"/>
        <v>502</v>
      </c>
      <c r="V2768" s="2" t="str">
        <f t="shared" si="391"/>
        <v>Medium Loyalty</v>
      </c>
      <c r="W2768" s="2" t="str">
        <f t="shared" si="392"/>
        <v>Legitimate</v>
      </c>
      <c r="X2768" s="2" t="str">
        <f>IF(Q2768&lt;Data_Validation!$B$8,"Low Value",IF(Q2768&lt;Data_Validation!$B$9,"Medium Value","High Value"))</f>
        <v>Low Value</v>
      </c>
      <c r="Y2768" s="2" t="str">
        <f t="shared" si="393"/>
        <v>Stable</v>
      </c>
      <c r="Z2768" s="2" t="str">
        <f t="shared" si="394"/>
        <v>Check Data</v>
      </c>
    </row>
    <row r="2769" spans="1:26" x14ac:dyDescent="0.3">
      <c r="A2769" t="s">
        <v>2377</v>
      </c>
      <c r="B2769">
        <v>58</v>
      </c>
      <c r="C2769" t="s">
        <v>21</v>
      </c>
      <c r="D2769" t="s">
        <v>52</v>
      </c>
      <c r="E2769">
        <v>175.77</v>
      </c>
      <c r="F2769">
        <v>16</v>
      </c>
      <c r="G2769">
        <v>262</v>
      </c>
      <c r="H2769">
        <v>0</v>
      </c>
      <c r="I2769" t="s">
        <v>40</v>
      </c>
      <c r="J2769">
        <v>67.8</v>
      </c>
      <c r="K2769" s="1">
        <v>44047</v>
      </c>
      <c r="L2769">
        <v>96</v>
      </c>
      <c r="M2769">
        <v>0.28000000000000003</v>
      </c>
      <c r="N2769">
        <f>IF(E2769="",Data_Validation!$B$1,E2769)</f>
        <v>175.77</v>
      </c>
      <c r="O2769">
        <f>IF(J2769="",Data_Validation!$B$2,J2769)</f>
        <v>67.8</v>
      </c>
      <c r="P2769">
        <f t="shared" si="387"/>
        <v>1</v>
      </c>
      <c r="Q2769" s="2">
        <f>CustomerData[[#This Row],[avg_order_value_clean]]*CustomerData[[#This Row],[total_orders]]</f>
        <v>2812.32</v>
      </c>
      <c r="R2769" s="2" t="str">
        <f t="shared" si="395"/>
        <v>Inactive</v>
      </c>
      <c r="S2769" s="2" t="str">
        <f t="shared" si="388"/>
        <v>Medium Risk</v>
      </c>
      <c r="T2769" s="2" t="str">
        <f t="shared" si="389"/>
        <v>55+</v>
      </c>
      <c r="U2769" s="1">
        <f t="shared" ca="1" si="390"/>
        <v>2214</v>
      </c>
      <c r="V2769" s="2" t="str">
        <f t="shared" si="391"/>
        <v>High Loyalty</v>
      </c>
      <c r="W2769" s="2" t="str">
        <f t="shared" si="392"/>
        <v>Legitimate</v>
      </c>
      <c r="X2769" s="2" t="str">
        <f>IF(Q2769&lt;Data_Validation!$B$8,"Low Value",IF(Q2769&lt;Data_Validation!$B$9,"Medium Value","High Value"))</f>
        <v>High Value</v>
      </c>
      <c r="Y2769" s="2" t="str">
        <f t="shared" si="393"/>
        <v>High Value - Maintain</v>
      </c>
      <c r="Z2769" s="2" t="str">
        <f t="shared" si="394"/>
        <v>Check Data</v>
      </c>
    </row>
    <row r="2770" spans="1:26" x14ac:dyDescent="0.3">
      <c r="A2770" t="s">
        <v>2378</v>
      </c>
      <c r="B2770">
        <v>74</v>
      </c>
      <c r="C2770" t="s">
        <v>21</v>
      </c>
      <c r="D2770" t="s">
        <v>15</v>
      </c>
      <c r="E2770">
        <v>58.77</v>
      </c>
      <c r="F2770">
        <v>13</v>
      </c>
      <c r="G2770">
        <v>195</v>
      </c>
      <c r="H2770">
        <v>0</v>
      </c>
      <c r="I2770" t="s">
        <v>16</v>
      </c>
      <c r="J2770">
        <v>24.2</v>
      </c>
      <c r="K2770" s="1">
        <v>44323</v>
      </c>
      <c r="L2770">
        <v>6</v>
      </c>
      <c r="M2770">
        <v>0.19</v>
      </c>
      <c r="N2770">
        <f>IF(E2770="",Data_Validation!$B$1,E2770)</f>
        <v>58.77</v>
      </c>
      <c r="O2770">
        <f>IF(J2770="",Data_Validation!$B$2,J2770)</f>
        <v>24.2</v>
      </c>
      <c r="P2770">
        <f t="shared" si="387"/>
        <v>2</v>
      </c>
      <c r="Q2770" s="2">
        <f>CustomerData[[#This Row],[avg_order_value_clean]]*CustomerData[[#This Row],[total_orders]]</f>
        <v>764.01</v>
      </c>
      <c r="R2770" s="2" t="str">
        <f t="shared" si="395"/>
        <v>Inactive</v>
      </c>
      <c r="S2770" s="2" t="str">
        <f t="shared" si="388"/>
        <v>Low Risk</v>
      </c>
      <c r="T2770" s="2" t="str">
        <f t="shared" si="389"/>
        <v>55+</v>
      </c>
      <c r="U2770" s="1">
        <f t="shared" ca="1" si="390"/>
        <v>1938</v>
      </c>
      <c r="V2770" s="2" t="str">
        <f t="shared" si="391"/>
        <v>Low Loyalty</v>
      </c>
      <c r="W2770" s="2" t="str">
        <f t="shared" si="392"/>
        <v>Legitimate</v>
      </c>
      <c r="X2770" s="2" t="str">
        <f>IF(Q2770&lt;Data_Validation!$B$8,"Low Value",IF(Q2770&lt;Data_Validation!$B$9,"Medium Value","High Value"))</f>
        <v>Low Value</v>
      </c>
      <c r="Y2770" s="2" t="str">
        <f t="shared" si="393"/>
        <v>Stable</v>
      </c>
      <c r="Z2770" s="2" t="str">
        <f t="shared" si="394"/>
        <v>Check Data</v>
      </c>
    </row>
    <row r="2771" spans="1:26" x14ac:dyDescent="0.3">
      <c r="A2771" t="s">
        <v>2379</v>
      </c>
      <c r="B2771">
        <v>20</v>
      </c>
      <c r="C2771" t="s">
        <v>21</v>
      </c>
      <c r="D2771" t="s">
        <v>22</v>
      </c>
      <c r="E2771">
        <v>151.49</v>
      </c>
      <c r="F2771">
        <v>11</v>
      </c>
      <c r="G2771">
        <v>17</v>
      </c>
      <c r="H2771">
        <v>0</v>
      </c>
      <c r="I2771" t="s">
        <v>23</v>
      </c>
      <c r="J2771">
        <v>89.4</v>
      </c>
      <c r="K2771" s="1">
        <v>45239</v>
      </c>
      <c r="L2771">
        <v>11</v>
      </c>
      <c r="M2771">
        <v>0.32</v>
      </c>
      <c r="N2771">
        <f>IF(E2771="",Data_Validation!$B$1,E2771)</f>
        <v>151.49</v>
      </c>
      <c r="O2771">
        <f>IF(J2771="",Data_Validation!$B$2,J2771)</f>
        <v>89.4</v>
      </c>
      <c r="P2771">
        <f t="shared" si="387"/>
        <v>1</v>
      </c>
      <c r="Q2771" s="2">
        <f>CustomerData[[#This Row],[avg_order_value_clean]]*CustomerData[[#This Row],[total_orders]]</f>
        <v>1666.39</v>
      </c>
      <c r="R2771" s="2" t="str">
        <f t="shared" si="395"/>
        <v>Active</v>
      </c>
      <c r="S2771" s="2" t="str">
        <f t="shared" si="388"/>
        <v>Medium Risk</v>
      </c>
      <c r="T2771" s="2" t="str">
        <f t="shared" si="389"/>
        <v>Under 25</v>
      </c>
      <c r="U2771" s="1">
        <f t="shared" ca="1" si="390"/>
        <v>1022</v>
      </c>
      <c r="V2771" s="2" t="str">
        <f t="shared" si="391"/>
        <v>Low Loyalty</v>
      </c>
      <c r="W2771" s="2" t="str">
        <f t="shared" si="392"/>
        <v>Legitimate</v>
      </c>
      <c r="X2771" s="2" t="str">
        <f>IF(Q2771&lt;Data_Validation!$B$8,"Low Value",IF(Q2771&lt;Data_Validation!$B$9,"Medium Value","High Value"))</f>
        <v>High Value</v>
      </c>
      <c r="Y2771" s="2" t="str">
        <f t="shared" si="393"/>
        <v>High Value - Maintain</v>
      </c>
      <c r="Z2771" s="2" t="str">
        <f t="shared" si="394"/>
        <v>Check Data</v>
      </c>
    </row>
    <row r="2772" spans="1:26" x14ac:dyDescent="0.3">
      <c r="A2772" t="s">
        <v>2380</v>
      </c>
      <c r="B2772">
        <v>50</v>
      </c>
      <c r="C2772" t="s">
        <v>21</v>
      </c>
      <c r="D2772" t="s">
        <v>44</v>
      </c>
      <c r="E2772">
        <v>30.06</v>
      </c>
      <c r="F2772">
        <v>10</v>
      </c>
      <c r="G2772">
        <v>296</v>
      </c>
      <c r="H2772">
        <v>0</v>
      </c>
      <c r="I2772" t="s">
        <v>16</v>
      </c>
      <c r="J2772">
        <v>13.6</v>
      </c>
      <c r="K2772" s="1">
        <v>45351</v>
      </c>
      <c r="L2772">
        <v>30</v>
      </c>
      <c r="M2772">
        <v>0.25</v>
      </c>
      <c r="N2772">
        <f>IF(E2772="",Data_Validation!$B$1,E2772)</f>
        <v>30.06</v>
      </c>
      <c r="O2772">
        <f>IF(J2772="",Data_Validation!$B$2,J2772)</f>
        <v>13.6</v>
      </c>
      <c r="P2772">
        <f t="shared" si="387"/>
        <v>1</v>
      </c>
      <c r="Q2772" s="2">
        <f>CustomerData[[#This Row],[avg_order_value_clean]]*CustomerData[[#This Row],[total_orders]]</f>
        <v>300.59999999999997</v>
      </c>
      <c r="R2772" s="2" t="str">
        <f t="shared" si="395"/>
        <v>Inactive</v>
      </c>
      <c r="S2772" s="2" t="str">
        <f t="shared" si="388"/>
        <v>Medium Risk</v>
      </c>
      <c r="T2772" s="2" t="str">
        <f t="shared" si="389"/>
        <v>45-54</v>
      </c>
      <c r="U2772" s="1">
        <f t="shared" ca="1" si="390"/>
        <v>910</v>
      </c>
      <c r="V2772" s="2" t="str">
        <f t="shared" si="391"/>
        <v>Low Loyalty</v>
      </c>
      <c r="W2772" s="2" t="str">
        <f t="shared" si="392"/>
        <v>Legitimate</v>
      </c>
      <c r="X2772" s="2" t="str">
        <f>IF(Q2772&lt;Data_Validation!$B$8,"Low Value",IF(Q2772&lt;Data_Validation!$B$9,"Medium Value","High Value"))</f>
        <v>Low Value</v>
      </c>
      <c r="Y2772" s="2" t="str">
        <f t="shared" si="393"/>
        <v>Stable</v>
      </c>
      <c r="Z2772" s="2" t="str">
        <f t="shared" si="394"/>
        <v>Check Data</v>
      </c>
    </row>
    <row r="2773" spans="1:26" x14ac:dyDescent="0.3">
      <c r="A2773" t="s">
        <v>2381</v>
      </c>
      <c r="B2773">
        <v>18</v>
      </c>
      <c r="C2773" t="s">
        <v>21</v>
      </c>
      <c r="D2773" t="s">
        <v>52</v>
      </c>
      <c r="E2773">
        <v>119.05</v>
      </c>
      <c r="F2773">
        <v>10</v>
      </c>
      <c r="G2773">
        <v>106</v>
      </c>
      <c r="H2773">
        <v>0</v>
      </c>
      <c r="I2773" t="s">
        <v>16</v>
      </c>
      <c r="J2773">
        <v>68.8</v>
      </c>
      <c r="K2773" s="1">
        <v>44662</v>
      </c>
      <c r="L2773">
        <v>3</v>
      </c>
      <c r="M2773">
        <v>0.52</v>
      </c>
      <c r="N2773">
        <f>IF(E2773="",Data_Validation!$B$1,E2773)</f>
        <v>119.05</v>
      </c>
      <c r="O2773">
        <f>IF(J2773="",Data_Validation!$B$2,J2773)</f>
        <v>68.8</v>
      </c>
      <c r="P2773">
        <f t="shared" si="387"/>
        <v>1</v>
      </c>
      <c r="Q2773" s="2">
        <f>CustomerData[[#This Row],[avg_order_value_clean]]*CustomerData[[#This Row],[total_orders]]</f>
        <v>1190.5</v>
      </c>
      <c r="R2773" s="2" t="str">
        <f t="shared" si="395"/>
        <v>Inactive</v>
      </c>
      <c r="S2773" s="2" t="str">
        <f t="shared" si="388"/>
        <v>High Risk</v>
      </c>
      <c r="T2773" s="2" t="str">
        <f t="shared" si="389"/>
        <v>Under 25</v>
      </c>
      <c r="U2773" s="1">
        <f t="shared" ca="1" si="390"/>
        <v>1599</v>
      </c>
      <c r="V2773" s="2" t="str">
        <f t="shared" si="391"/>
        <v>Low Loyalty</v>
      </c>
      <c r="W2773" s="2" t="str">
        <f t="shared" si="392"/>
        <v>Legitimate</v>
      </c>
      <c r="X2773" s="2" t="str">
        <f>IF(Q2773&lt;Data_Validation!$B$8,"Low Value",IF(Q2773&lt;Data_Validation!$B$9,"Medium Value","High Value"))</f>
        <v>Low Value</v>
      </c>
      <c r="Y2773" s="2" t="str">
        <f t="shared" si="393"/>
        <v>At Risk - Develop</v>
      </c>
      <c r="Z2773" s="2" t="str">
        <f t="shared" si="394"/>
        <v>Check Data</v>
      </c>
    </row>
    <row r="2774" spans="1:26" x14ac:dyDescent="0.3">
      <c r="A2774" t="s">
        <v>2382</v>
      </c>
      <c r="B2774">
        <v>68</v>
      </c>
      <c r="C2774" t="s">
        <v>14</v>
      </c>
      <c r="D2774" t="s">
        <v>28</v>
      </c>
      <c r="E2774">
        <v>78.02</v>
      </c>
      <c r="F2774">
        <v>10</v>
      </c>
      <c r="G2774">
        <v>68</v>
      </c>
      <c r="H2774">
        <v>0</v>
      </c>
      <c r="I2774" t="s">
        <v>23</v>
      </c>
      <c r="J2774">
        <v>42.5</v>
      </c>
      <c r="K2774" s="1">
        <v>45606</v>
      </c>
      <c r="L2774">
        <v>72</v>
      </c>
      <c r="M2774">
        <v>0.71</v>
      </c>
      <c r="N2774">
        <f>IF(E2774="",Data_Validation!$B$1,E2774)</f>
        <v>78.02</v>
      </c>
      <c r="O2774">
        <f>IF(J2774="",Data_Validation!$B$2,J2774)</f>
        <v>42.5</v>
      </c>
      <c r="P2774">
        <f t="shared" si="387"/>
        <v>2</v>
      </c>
      <c r="Q2774" s="2">
        <f>CustomerData[[#This Row],[avg_order_value_clean]]*CustomerData[[#This Row],[total_orders]]</f>
        <v>780.19999999999993</v>
      </c>
      <c r="R2774" s="2" t="str">
        <f t="shared" si="395"/>
        <v>At Risk</v>
      </c>
      <c r="S2774" s="2" t="str">
        <f t="shared" si="388"/>
        <v>High Risk</v>
      </c>
      <c r="T2774" s="2" t="str">
        <f t="shared" si="389"/>
        <v>55+</v>
      </c>
      <c r="U2774" s="1">
        <f t="shared" ca="1" si="390"/>
        <v>655</v>
      </c>
      <c r="V2774" s="2" t="str">
        <f t="shared" si="391"/>
        <v>High Loyalty</v>
      </c>
      <c r="W2774" s="2" t="str">
        <f t="shared" si="392"/>
        <v>Legitimate</v>
      </c>
      <c r="X2774" s="2" t="str">
        <f>IF(Q2774&lt;Data_Validation!$B$8,"Low Value",IF(Q2774&lt;Data_Validation!$B$9,"Medium Value","High Value"))</f>
        <v>Low Value</v>
      </c>
      <c r="Y2774" s="2" t="str">
        <f t="shared" si="393"/>
        <v>At Risk - Develop</v>
      </c>
      <c r="Z2774" s="2" t="str">
        <f t="shared" si="394"/>
        <v>Check Data</v>
      </c>
    </row>
    <row r="2775" spans="1:26" x14ac:dyDescent="0.3">
      <c r="A2775" t="s">
        <v>775</v>
      </c>
      <c r="B2775">
        <v>22</v>
      </c>
      <c r="C2775" t="s">
        <v>14</v>
      </c>
      <c r="D2775" t="s">
        <v>50</v>
      </c>
      <c r="E2775">
        <v>235.81</v>
      </c>
      <c r="F2775">
        <v>5</v>
      </c>
      <c r="G2775">
        <v>24</v>
      </c>
      <c r="H2775">
        <v>0</v>
      </c>
      <c r="I2775" t="s">
        <v>19</v>
      </c>
      <c r="J2775">
        <v>26.8</v>
      </c>
      <c r="K2775" s="1">
        <v>45652</v>
      </c>
      <c r="L2775">
        <v>33</v>
      </c>
      <c r="M2775">
        <v>0.15</v>
      </c>
      <c r="N2775">
        <f>IF(E2775="",Data_Validation!$B$1,E2775)</f>
        <v>235.81</v>
      </c>
      <c r="O2775">
        <f>IF(J2775="",Data_Validation!$B$2,J2775)</f>
        <v>26.8</v>
      </c>
      <c r="P2775">
        <f t="shared" si="387"/>
        <v>2</v>
      </c>
      <c r="Q2775" s="2">
        <f>CustomerData[[#This Row],[avg_order_value_clean]]*CustomerData[[#This Row],[total_orders]]</f>
        <v>1179.05</v>
      </c>
      <c r="R2775" s="2" t="str">
        <f t="shared" si="395"/>
        <v>Active</v>
      </c>
      <c r="S2775" s="2" t="str">
        <f t="shared" si="388"/>
        <v>Low Risk</v>
      </c>
      <c r="T2775" s="2" t="str">
        <f t="shared" si="389"/>
        <v>Under 25</v>
      </c>
      <c r="U2775" s="1">
        <f t="shared" ca="1" si="390"/>
        <v>609</v>
      </c>
      <c r="V2775" s="2" t="str">
        <f t="shared" si="391"/>
        <v>Low Loyalty</v>
      </c>
      <c r="W2775" s="2" t="str">
        <f t="shared" si="392"/>
        <v>Legitimate</v>
      </c>
      <c r="X2775" s="2" t="str">
        <f>IF(Q2775&lt;Data_Validation!$B$8,"Low Value",IF(Q2775&lt;Data_Validation!$B$9,"Medium Value","High Value"))</f>
        <v>Low Value</v>
      </c>
      <c r="Y2775" s="2" t="str">
        <f t="shared" si="393"/>
        <v>Stable</v>
      </c>
      <c r="Z2775" s="2" t="str">
        <f t="shared" si="394"/>
        <v>Check Data</v>
      </c>
    </row>
    <row r="2776" spans="1:26" x14ac:dyDescent="0.3">
      <c r="A2776" t="s">
        <v>2383</v>
      </c>
      <c r="B2776">
        <v>30</v>
      </c>
      <c r="C2776" t="s">
        <v>14</v>
      </c>
      <c r="D2776" t="s">
        <v>22</v>
      </c>
      <c r="E2776">
        <v>49.04</v>
      </c>
      <c r="F2776">
        <v>10</v>
      </c>
      <c r="G2776">
        <v>55</v>
      </c>
      <c r="H2776">
        <v>0</v>
      </c>
      <c r="I2776" t="s">
        <v>29</v>
      </c>
      <c r="J2776">
        <v>26.2</v>
      </c>
      <c r="K2776" s="1">
        <v>45012</v>
      </c>
      <c r="L2776">
        <v>54</v>
      </c>
      <c r="M2776">
        <v>0.43</v>
      </c>
      <c r="N2776">
        <f>IF(E2776="",Data_Validation!$B$1,E2776)</f>
        <v>49.04</v>
      </c>
      <c r="O2776">
        <f>IF(J2776="",Data_Validation!$B$2,J2776)</f>
        <v>26.2</v>
      </c>
      <c r="P2776">
        <f t="shared" si="387"/>
        <v>1</v>
      </c>
      <c r="Q2776" s="2">
        <f>CustomerData[[#This Row],[avg_order_value_clean]]*CustomerData[[#This Row],[total_orders]]</f>
        <v>490.4</v>
      </c>
      <c r="R2776" s="2" t="str">
        <f t="shared" si="395"/>
        <v>At Risk</v>
      </c>
      <c r="S2776" s="2" t="str">
        <f t="shared" si="388"/>
        <v>Medium Risk</v>
      </c>
      <c r="T2776" s="2" t="str">
        <f t="shared" si="389"/>
        <v>25-34</v>
      </c>
      <c r="U2776" s="1">
        <f t="shared" ca="1" si="390"/>
        <v>1249</v>
      </c>
      <c r="V2776" s="2" t="str">
        <f t="shared" si="391"/>
        <v>Medium Loyalty</v>
      </c>
      <c r="W2776" s="2" t="str">
        <f t="shared" si="392"/>
        <v>Legitimate</v>
      </c>
      <c r="X2776" s="2" t="str">
        <f>IF(Q2776&lt;Data_Validation!$B$8,"Low Value",IF(Q2776&lt;Data_Validation!$B$9,"Medium Value","High Value"))</f>
        <v>Low Value</v>
      </c>
      <c r="Y2776" s="2" t="str">
        <f t="shared" si="393"/>
        <v>Stable</v>
      </c>
      <c r="Z2776" s="2" t="str">
        <f t="shared" si="394"/>
        <v>Check Data</v>
      </c>
    </row>
    <row r="2777" spans="1:26" x14ac:dyDescent="0.3">
      <c r="A2777" t="s">
        <v>2384</v>
      </c>
      <c r="B2777">
        <v>36</v>
      </c>
      <c r="C2777" t="s">
        <v>14</v>
      </c>
      <c r="D2777" t="s">
        <v>18</v>
      </c>
      <c r="E2777">
        <v>105.97</v>
      </c>
      <c r="F2777">
        <v>14</v>
      </c>
      <c r="G2777">
        <v>0</v>
      </c>
      <c r="H2777">
        <v>0</v>
      </c>
      <c r="I2777" t="s">
        <v>16</v>
      </c>
      <c r="J2777">
        <v>50.1</v>
      </c>
      <c r="K2777" s="1">
        <v>45228</v>
      </c>
      <c r="L2777">
        <v>47</v>
      </c>
      <c r="M2777">
        <v>0.1</v>
      </c>
      <c r="N2777">
        <f>IF(E2777="",Data_Validation!$B$1,E2777)</f>
        <v>105.97</v>
      </c>
      <c r="O2777">
        <f>IF(J2777="",Data_Validation!$B$2,J2777)</f>
        <v>50.1</v>
      </c>
      <c r="P2777">
        <f t="shared" si="387"/>
        <v>1</v>
      </c>
      <c r="Q2777" s="2">
        <f>CustomerData[[#This Row],[avg_order_value_clean]]*CustomerData[[#This Row],[total_orders]]</f>
        <v>1483.58</v>
      </c>
      <c r="R2777" s="2" t="str">
        <f t="shared" si="395"/>
        <v>Active</v>
      </c>
      <c r="S2777" s="2" t="str">
        <f t="shared" si="388"/>
        <v>Low Risk</v>
      </c>
      <c r="T2777" s="2" t="str">
        <f t="shared" si="389"/>
        <v>35-44</v>
      </c>
      <c r="U2777" s="1">
        <f t="shared" ca="1" si="390"/>
        <v>1033</v>
      </c>
      <c r="V2777" s="2" t="str">
        <f t="shared" si="391"/>
        <v>Medium Loyalty</v>
      </c>
      <c r="W2777" s="2" t="str">
        <f t="shared" si="392"/>
        <v>Legitimate</v>
      </c>
      <c r="X2777" s="2" t="str">
        <f>IF(Q2777&lt;Data_Validation!$B$8,"Low Value",IF(Q2777&lt;Data_Validation!$B$9,"Medium Value","High Value"))</f>
        <v>Low Value</v>
      </c>
      <c r="Y2777" s="2" t="str">
        <f t="shared" si="393"/>
        <v>Stable</v>
      </c>
      <c r="Z2777" s="2" t="str">
        <f t="shared" si="394"/>
        <v>Check Data</v>
      </c>
    </row>
    <row r="2778" spans="1:26" x14ac:dyDescent="0.3">
      <c r="A2778" t="s">
        <v>649</v>
      </c>
      <c r="B2778">
        <v>29</v>
      </c>
      <c r="C2778" t="s">
        <v>21</v>
      </c>
      <c r="D2778" t="s">
        <v>52</v>
      </c>
      <c r="E2778">
        <v>41.04</v>
      </c>
      <c r="F2778">
        <v>9</v>
      </c>
      <c r="G2778">
        <v>182</v>
      </c>
      <c r="H2778">
        <v>0</v>
      </c>
      <c r="I2778" t="s">
        <v>29</v>
      </c>
      <c r="J2778">
        <v>93.1</v>
      </c>
      <c r="K2778" s="1">
        <v>44448</v>
      </c>
      <c r="L2778">
        <v>83</v>
      </c>
      <c r="M2778">
        <v>0.32</v>
      </c>
      <c r="N2778">
        <f>IF(E2778="",Data_Validation!$B$1,E2778)</f>
        <v>41.04</v>
      </c>
      <c r="O2778">
        <f>IF(J2778="",Data_Validation!$B$2,J2778)</f>
        <v>93.1</v>
      </c>
      <c r="P2778">
        <f t="shared" si="387"/>
        <v>2</v>
      </c>
      <c r="Q2778" s="2">
        <f>CustomerData[[#This Row],[avg_order_value_clean]]*CustomerData[[#This Row],[total_orders]]</f>
        <v>369.36</v>
      </c>
      <c r="R2778" s="2" t="str">
        <f t="shared" si="395"/>
        <v>Inactive</v>
      </c>
      <c r="S2778" s="2" t="str">
        <f t="shared" si="388"/>
        <v>Medium Risk</v>
      </c>
      <c r="T2778" s="2" t="str">
        <f t="shared" si="389"/>
        <v>25-34</v>
      </c>
      <c r="U2778" s="1">
        <f t="shared" ca="1" si="390"/>
        <v>1813</v>
      </c>
      <c r="V2778" s="2" t="str">
        <f t="shared" si="391"/>
        <v>High Loyalty</v>
      </c>
      <c r="W2778" s="2" t="str">
        <f t="shared" si="392"/>
        <v>Legitimate</v>
      </c>
      <c r="X2778" s="2" t="str">
        <f>IF(Q2778&lt;Data_Validation!$B$8,"Low Value",IF(Q2778&lt;Data_Validation!$B$9,"Medium Value","High Value"))</f>
        <v>Low Value</v>
      </c>
      <c r="Y2778" s="2" t="str">
        <f t="shared" si="393"/>
        <v>Stable</v>
      </c>
      <c r="Z2778" s="2" t="str">
        <f t="shared" si="394"/>
        <v>Check Data</v>
      </c>
    </row>
    <row r="2779" spans="1:26" x14ac:dyDescent="0.3">
      <c r="A2779" t="s">
        <v>2385</v>
      </c>
      <c r="B2779">
        <v>65</v>
      </c>
      <c r="C2779" t="s">
        <v>21</v>
      </c>
      <c r="D2779" t="s">
        <v>22</v>
      </c>
      <c r="E2779">
        <v>35.619999999999997</v>
      </c>
      <c r="F2779">
        <v>9</v>
      </c>
      <c r="G2779">
        <v>53</v>
      </c>
      <c r="H2779">
        <v>0</v>
      </c>
      <c r="I2779" t="s">
        <v>29</v>
      </c>
      <c r="J2779">
        <v>74.2</v>
      </c>
      <c r="K2779" s="1">
        <v>45807</v>
      </c>
      <c r="L2779">
        <v>10</v>
      </c>
      <c r="M2779">
        <v>0.43</v>
      </c>
      <c r="N2779">
        <f>IF(E2779="",Data_Validation!$B$1,E2779)</f>
        <v>35.619999999999997</v>
      </c>
      <c r="O2779">
        <f>IF(J2779="",Data_Validation!$B$2,J2779)</f>
        <v>74.2</v>
      </c>
      <c r="P2779">
        <f t="shared" si="387"/>
        <v>2</v>
      </c>
      <c r="Q2779" s="2">
        <f>CustomerData[[#This Row],[avg_order_value_clean]]*CustomerData[[#This Row],[total_orders]]</f>
        <v>320.58</v>
      </c>
      <c r="R2779" s="2" t="str">
        <f t="shared" si="395"/>
        <v>At Risk</v>
      </c>
      <c r="S2779" s="2" t="str">
        <f t="shared" si="388"/>
        <v>Medium Risk</v>
      </c>
      <c r="T2779" s="2" t="str">
        <f t="shared" si="389"/>
        <v>55+</v>
      </c>
      <c r="U2779" s="1">
        <f t="shared" ca="1" si="390"/>
        <v>454</v>
      </c>
      <c r="V2779" s="2" t="str">
        <f t="shared" si="391"/>
        <v>Low Loyalty</v>
      </c>
      <c r="W2779" s="2" t="str">
        <f t="shared" si="392"/>
        <v>Legitimate</v>
      </c>
      <c r="X2779" s="2" t="str">
        <f>IF(Q2779&lt;Data_Validation!$B$8,"Low Value",IF(Q2779&lt;Data_Validation!$B$9,"Medium Value","High Value"))</f>
        <v>Low Value</v>
      </c>
      <c r="Y2779" s="2" t="str">
        <f t="shared" si="393"/>
        <v>Stable</v>
      </c>
      <c r="Z2779" s="2" t="str">
        <f t="shared" si="394"/>
        <v>Check Data</v>
      </c>
    </row>
    <row r="2780" spans="1:26" x14ac:dyDescent="0.3">
      <c r="A2780" t="s">
        <v>2386</v>
      </c>
      <c r="B2780">
        <v>42</v>
      </c>
      <c r="C2780" t="s">
        <v>25</v>
      </c>
      <c r="D2780" t="s">
        <v>44</v>
      </c>
      <c r="E2780">
        <v>182.11</v>
      </c>
      <c r="F2780">
        <v>13</v>
      </c>
      <c r="G2780">
        <v>80</v>
      </c>
      <c r="H2780">
        <v>0</v>
      </c>
      <c r="I2780" t="s">
        <v>40</v>
      </c>
      <c r="J2780">
        <v>66.2</v>
      </c>
      <c r="K2780" s="1">
        <v>44163</v>
      </c>
      <c r="L2780">
        <v>19</v>
      </c>
      <c r="M2780">
        <v>0.11</v>
      </c>
      <c r="N2780">
        <f>IF(E2780="",Data_Validation!$B$1,E2780)</f>
        <v>182.11</v>
      </c>
      <c r="O2780">
        <f>IF(J2780="",Data_Validation!$B$2,J2780)</f>
        <v>66.2</v>
      </c>
      <c r="P2780">
        <f t="shared" si="387"/>
        <v>1</v>
      </c>
      <c r="Q2780" s="2">
        <f>CustomerData[[#This Row],[avg_order_value_clean]]*CustomerData[[#This Row],[total_orders]]</f>
        <v>2367.4300000000003</v>
      </c>
      <c r="R2780" s="2" t="str">
        <f t="shared" si="395"/>
        <v>At Risk</v>
      </c>
      <c r="S2780" s="2" t="str">
        <f t="shared" si="388"/>
        <v>Low Risk</v>
      </c>
      <c r="T2780" s="2" t="str">
        <f t="shared" si="389"/>
        <v>35-44</v>
      </c>
      <c r="U2780" s="1">
        <f t="shared" ca="1" si="390"/>
        <v>2098</v>
      </c>
      <c r="V2780" s="2" t="str">
        <f t="shared" si="391"/>
        <v>Low Loyalty</v>
      </c>
      <c r="W2780" s="2" t="str">
        <f t="shared" si="392"/>
        <v>Legitimate</v>
      </c>
      <c r="X2780" s="2" t="str">
        <f>IF(Q2780&lt;Data_Validation!$B$8,"Low Value",IF(Q2780&lt;Data_Validation!$B$9,"Medium Value","High Value"))</f>
        <v>High Value</v>
      </c>
      <c r="Y2780" s="2" t="str">
        <f t="shared" si="393"/>
        <v>High Value - Maintain</v>
      </c>
      <c r="Z2780" s="2" t="str">
        <f t="shared" si="394"/>
        <v>Check Data</v>
      </c>
    </row>
    <row r="2781" spans="1:26" x14ac:dyDescent="0.3">
      <c r="A2781" t="s">
        <v>2387</v>
      </c>
      <c r="B2781">
        <v>74</v>
      </c>
      <c r="C2781" t="s">
        <v>14</v>
      </c>
      <c r="D2781" t="s">
        <v>52</v>
      </c>
      <c r="E2781">
        <v>89.63</v>
      </c>
      <c r="F2781">
        <v>7</v>
      </c>
      <c r="G2781">
        <v>159</v>
      </c>
      <c r="H2781">
        <v>0</v>
      </c>
      <c r="I2781" t="s">
        <v>19</v>
      </c>
      <c r="J2781">
        <v>87.6</v>
      </c>
      <c r="K2781" s="1">
        <v>45091</v>
      </c>
      <c r="L2781">
        <v>9</v>
      </c>
      <c r="M2781">
        <v>0.36</v>
      </c>
      <c r="N2781">
        <f>IF(E2781="",Data_Validation!$B$1,E2781)</f>
        <v>89.63</v>
      </c>
      <c r="O2781">
        <f>IF(J2781="",Data_Validation!$B$2,J2781)</f>
        <v>87.6</v>
      </c>
      <c r="P2781">
        <f t="shared" si="387"/>
        <v>2</v>
      </c>
      <c r="Q2781" s="2">
        <f>CustomerData[[#This Row],[avg_order_value_clean]]*CustomerData[[#This Row],[total_orders]]</f>
        <v>627.41</v>
      </c>
      <c r="R2781" s="2" t="str">
        <f t="shared" si="395"/>
        <v>Inactive</v>
      </c>
      <c r="S2781" s="2" t="str">
        <f t="shared" si="388"/>
        <v>Medium Risk</v>
      </c>
      <c r="T2781" s="2" t="str">
        <f t="shared" si="389"/>
        <v>55+</v>
      </c>
      <c r="U2781" s="1">
        <f t="shared" ca="1" si="390"/>
        <v>1170</v>
      </c>
      <c r="V2781" s="2" t="str">
        <f t="shared" si="391"/>
        <v>Low Loyalty</v>
      </c>
      <c r="W2781" s="2" t="str">
        <f t="shared" si="392"/>
        <v>Legitimate</v>
      </c>
      <c r="X2781" s="2" t="str">
        <f>IF(Q2781&lt;Data_Validation!$B$8,"Low Value",IF(Q2781&lt;Data_Validation!$B$9,"Medium Value","High Value"))</f>
        <v>Low Value</v>
      </c>
      <c r="Y2781" s="2" t="str">
        <f t="shared" si="393"/>
        <v>Stable</v>
      </c>
      <c r="Z2781" s="2" t="str">
        <f t="shared" si="394"/>
        <v>Check Data</v>
      </c>
    </row>
    <row r="2782" spans="1:26" x14ac:dyDescent="0.3">
      <c r="A2782" t="s">
        <v>795</v>
      </c>
      <c r="B2782">
        <v>68</v>
      </c>
      <c r="C2782" t="s">
        <v>14</v>
      </c>
      <c r="D2782" t="s">
        <v>37</v>
      </c>
      <c r="E2782">
        <v>196.86</v>
      </c>
      <c r="F2782">
        <v>10</v>
      </c>
      <c r="G2782">
        <v>225</v>
      </c>
      <c r="H2782">
        <v>0</v>
      </c>
      <c r="I2782" t="s">
        <v>29</v>
      </c>
      <c r="J2782">
        <v>57</v>
      </c>
      <c r="K2782" s="1">
        <v>44764</v>
      </c>
      <c r="L2782">
        <v>7</v>
      </c>
      <c r="M2782">
        <v>0.06</v>
      </c>
      <c r="N2782">
        <f>IF(E2782="",Data_Validation!$B$1,E2782)</f>
        <v>196.86</v>
      </c>
      <c r="O2782">
        <f>IF(J2782="",Data_Validation!$B$2,J2782)</f>
        <v>57</v>
      </c>
      <c r="P2782">
        <f t="shared" si="387"/>
        <v>2</v>
      </c>
      <c r="Q2782" s="2">
        <f>CustomerData[[#This Row],[avg_order_value_clean]]*CustomerData[[#This Row],[total_orders]]</f>
        <v>1968.6000000000001</v>
      </c>
      <c r="R2782" s="2" t="str">
        <f t="shared" si="395"/>
        <v>Inactive</v>
      </c>
      <c r="S2782" s="2" t="str">
        <f t="shared" si="388"/>
        <v>Low Risk</v>
      </c>
      <c r="T2782" s="2" t="str">
        <f t="shared" si="389"/>
        <v>55+</v>
      </c>
      <c r="U2782" s="1">
        <f t="shared" ca="1" si="390"/>
        <v>1497</v>
      </c>
      <c r="V2782" s="2" t="str">
        <f t="shared" si="391"/>
        <v>Low Loyalty</v>
      </c>
      <c r="W2782" s="2" t="str">
        <f t="shared" si="392"/>
        <v>Legitimate</v>
      </c>
      <c r="X2782" s="2" t="str">
        <f>IF(Q2782&lt;Data_Validation!$B$8,"Low Value",IF(Q2782&lt;Data_Validation!$B$9,"Medium Value","High Value"))</f>
        <v>High Value</v>
      </c>
      <c r="Y2782" s="2" t="str">
        <f t="shared" si="393"/>
        <v>High Value - Maintain</v>
      </c>
      <c r="Z2782" s="2" t="str">
        <f t="shared" si="394"/>
        <v>Check Data</v>
      </c>
    </row>
    <row r="2783" spans="1:26" x14ac:dyDescent="0.3">
      <c r="A2783" t="s">
        <v>2388</v>
      </c>
      <c r="B2783">
        <v>52</v>
      </c>
      <c r="C2783" t="s">
        <v>14</v>
      </c>
      <c r="D2783" t="s">
        <v>37</v>
      </c>
      <c r="E2783">
        <v>57.16</v>
      </c>
      <c r="F2783">
        <v>12</v>
      </c>
      <c r="G2783">
        <v>263</v>
      </c>
      <c r="H2783">
        <v>0</v>
      </c>
      <c r="I2783" t="s">
        <v>40</v>
      </c>
      <c r="J2783">
        <v>19.2</v>
      </c>
      <c r="K2783" s="1">
        <v>44870</v>
      </c>
      <c r="L2783">
        <v>61</v>
      </c>
      <c r="M2783">
        <v>0.16</v>
      </c>
      <c r="N2783">
        <f>IF(E2783="",Data_Validation!$B$1,E2783)</f>
        <v>57.16</v>
      </c>
      <c r="O2783">
        <f>IF(J2783="",Data_Validation!$B$2,J2783)</f>
        <v>19.2</v>
      </c>
      <c r="P2783">
        <f t="shared" si="387"/>
        <v>1</v>
      </c>
      <c r="Q2783" s="2">
        <f>CustomerData[[#This Row],[avg_order_value_clean]]*CustomerData[[#This Row],[total_orders]]</f>
        <v>685.92</v>
      </c>
      <c r="R2783" s="2" t="str">
        <f t="shared" si="395"/>
        <v>Inactive</v>
      </c>
      <c r="S2783" s="2" t="str">
        <f t="shared" si="388"/>
        <v>Low Risk</v>
      </c>
      <c r="T2783" s="2" t="str">
        <f t="shared" si="389"/>
        <v>45-54</v>
      </c>
      <c r="U2783" s="1">
        <f t="shared" ca="1" si="390"/>
        <v>1391</v>
      </c>
      <c r="V2783" s="2" t="str">
        <f t="shared" si="391"/>
        <v>Medium Loyalty</v>
      </c>
      <c r="W2783" s="2" t="str">
        <f t="shared" si="392"/>
        <v>Legitimate</v>
      </c>
      <c r="X2783" s="2" t="str">
        <f>IF(Q2783&lt;Data_Validation!$B$8,"Low Value",IF(Q2783&lt;Data_Validation!$B$9,"Medium Value","High Value"))</f>
        <v>Low Value</v>
      </c>
      <c r="Y2783" s="2" t="str">
        <f t="shared" si="393"/>
        <v>Stable</v>
      </c>
      <c r="Z2783" s="2" t="str">
        <f t="shared" si="394"/>
        <v>Check Data</v>
      </c>
    </row>
    <row r="2784" spans="1:26" x14ac:dyDescent="0.3">
      <c r="A2784" t="s">
        <v>2389</v>
      </c>
      <c r="B2784">
        <v>29</v>
      </c>
      <c r="C2784" t="s">
        <v>21</v>
      </c>
      <c r="D2784" t="s">
        <v>52</v>
      </c>
      <c r="E2784">
        <v>101.28</v>
      </c>
      <c r="F2784">
        <v>10</v>
      </c>
      <c r="G2784">
        <v>108</v>
      </c>
      <c r="H2784">
        <v>0</v>
      </c>
      <c r="I2784" t="s">
        <v>23</v>
      </c>
      <c r="J2784">
        <v>97.7</v>
      </c>
      <c r="K2784" s="1">
        <v>44884</v>
      </c>
      <c r="L2784">
        <v>14</v>
      </c>
      <c r="M2784">
        <v>0.42</v>
      </c>
      <c r="N2784">
        <f>IF(E2784="",Data_Validation!$B$1,E2784)</f>
        <v>101.28</v>
      </c>
      <c r="O2784">
        <f>IF(J2784="",Data_Validation!$B$2,J2784)</f>
        <v>97.7</v>
      </c>
      <c r="P2784">
        <f t="shared" si="387"/>
        <v>1</v>
      </c>
      <c r="Q2784" s="2">
        <f>CustomerData[[#This Row],[avg_order_value_clean]]*CustomerData[[#This Row],[total_orders]]</f>
        <v>1012.8</v>
      </c>
      <c r="R2784" s="2" t="str">
        <f t="shared" si="395"/>
        <v>Inactive</v>
      </c>
      <c r="S2784" s="2" t="str">
        <f t="shared" si="388"/>
        <v>Medium Risk</v>
      </c>
      <c r="T2784" s="2" t="str">
        <f t="shared" si="389"/>
        <v>25-34</v>
      </c>
      <c r="U2784" s="1">
        <f t="shared" ca="1" si="390"/>
        <v>1377</v>
      </c>
      <c r="V2784" s="2" t="str">
        <f t="shared" si="391"/>
        <v>Low Loyalty</v>
      </c>
      <c r="W2784" s="2" t="str">
        <f t="shared" si="392"/>
        <v>Legitimate</v>
      </c>
      <c r="X2784" s="2" t="str">
        <f>IF(Q2784&lt;Data_Validation!$B$8,"Low Value",IF(Q2784&lt;Data_Validation!$B$9,"Medium Value","High Value"))</f>
        <v>Low Value</v>
      </c>
      <c r="Y2784" s="2" t="str">
        <f t="shared" si="393"/>
        <v>Stable</v>
      </c>
      <c r="Z2784" s="2" t="str">
        <f t="shared" si="394"/>
        <v>Check Data</v>
      </c>
    </row>
    <row r="2785" spans="1:26" x14ac:dyDescent="0.3">
      <c r="A2785" t="s">
        <v>2390</v>
      </c>
      <c r="B2785">
        <v>47</v>
      </c>
      <c r="C2785" t="s">
        <v>21</v>
      </c>
      <c r="D2785" t="s">
        <v>52</v>
      </c>
      <c r="E2785">
        <v>173.74</v>
      </c>
      <c r="F2785">
        <v>7</v>
      </c>
      <c r="G2785">
        <v>308</v>
      </c>
      <c r="H2785">
        <v>0</v>
      </c>
      <c r="I2785" t="s">
        <v>23</v>
      </c>
      <c r="J2785">
        <v>53.5</v>
      </c>
      <c r="K2785" s="1">
        <v>44309</v>
      </c>
      <c r="L2785">
        <v>2</v>
      </c>
      <c r="M2785">
        <v>0.35</v>
      </c>
      <c r="N2785">
        <f>IF(E2785="",Data_Validation!$B$1,E2785)</f>
        <v>173.74</v>
      </c>
      <c r="O2785">
        <f>IF(J2785="",Data_Validation!$B$2,J2785)</f>
        <v>53.5</v>
      </c>
      <c r="P2785">
        <f t="shared" si="387"/>
        <v>1</v>
      </c>
      <c r="Q2785" s="2">
        <f>CustomerData[[#This Row],[avg_order_value_clean]]*CustomerData[[#This Row],[total_orders]]</f>
        <v>1216.18</v>
      </c>
      <c r="R2785" s="2" t="str">
        <f t="shared" si="395"/>
        <v>Inactive</v>
      </c>
      <c r="S2785" s="2" t="str">
        <f t="shared" si="388"/>
        <v>Medium Risk</v>
      </c>
      <c r="T2785" s="2" t="str">
        <f t="shared" si="389"/>
        <v>45-54</v>
      </c>
      <c r="U2785" s="1">
        <f t="shared" ca="1" si="390"/>
        <v>1952</v>
      </c>
      <c r="V2785" s="2" t="str">
        <f t="shared" si="391"/>
        <v>Low Loyalty</v>
      </c>
      <c r="W2785" s="2" t="str">
        <f t="shared" si="392"/>
        <v>Legitimate</v>
      </c>
      <c r="X2785" s="2" t="str">
        <f>IF(Q2785&lt;Data_Validation!$B$8,"Low Value",IF(Q2785&lt;Data_Validation!$B$9,"Medium Value","High Value"))</f>
        <v>Low Value</v>
      </c>
      <c r="Y2785" s="2" t="str">
        <f t="shared" si="393"/>
        <v>Stable</v>
      </c>
      <c r="Z2785" s="2" t="str">
        <f t="shared" si="394"/>
        <v>Check Data</v>
      </c>
    </row>
    <row r="2786" spans="1:26" x14ac:dyDescent="0.3">
      <c r="A2786" t="s">
        <v>2391</v>
      </c>
      <c r="B2786">
        <v>22</v>
      </c>
      <c r="C2786" t="s">
        <v>21</v>
      </c>
      <c r="D2786" t="s">
        <v>37</v>
      </c>
      <c r="E2786">
        <v>193.23</v>
      </c>
      <c r="F2786">
        <v>7</v>
      </c>
      <c r="G2786">
        <v>43</v>
      </c>
      <c r="H2786">
        <v>0</v>
      </c>
      <c r="I2786" t="s">
        <v>23</v>
      </c>
      <c r="J2786">
        <v>31.5</v>
      </c>
      <c r="K2786" s="1">
        <v>44753</v>
      </c>
      <c r="L2786">
        <v>22</v>
      </c>
      <c r="M2786">
        <v>0.18</v>
      </c>
      <c r="N2786">
        <f>IF(E2786="",Data_Validation!$B$1,E2786)</f>
        <v>193.23</v>
      </c>
      <c r="O2786">
        <f>IF(J2786="",Data_Validation!$B$2,J2786)</f>
        <v>31.5</v>
      </c>
      <c r="P2786">
        <f t="shared" si="387"/>
        <v>1</v>
      </c>
      <c r="Q2786" s="2">
        <f>CustomerData[[#This Row],[avg_order_value_clean]]*CustomerData[[#This Row],[total_orders]]</f>
        <v>1352.61</v>
      </c>
      <c r="R2786" s="2" t="str">
        <f t="shared" si="395"/>
        <v>At Risk</v>
      </c>
      <c r="S2786" s="2" t="str">
        <f t="shared" si="388"/>
        <v>Low Risk</v>
      </c>
      <c r="T2786" s="2" t="str">
        <f t="shared" si="389"/>
        <v>Under 25</v>
      </c>
      <c r="U2786" s="1">
        <f t="shared" ca="1" si="390"/>
        <v>1508</v>
      </c>
      <c r="V2786" s="2" t="str">
        <f t="shared" si="391"/>
        <v>Low Loyalty</v>
      </c>
      <c r="W2786" s="2" t="str">
        <f t="shared" si="392"/>
        <v>Legitimate</v>
      </c>
      <c r="X2786" s="2" t="str">
        <f>IF(Q2786&lt;Data_Validation!$B$8,"Low Value",IF(Q2786&lt;Data_Validation!$B$9,"Medium Value","High Value"))</f>
        <v>Low Value</v>
      </c>
      <c r="Y2786" s="2" t="str">
        <f t="shared" si="393"/>
        <v>Stable</v>
      </c>
      <c r="Z2786" s="2" t="str">
        <f t="shared" si="394"/>
        <v>Check Data</v>
      </c>
    </row>
    <row r="2787" spans="1:26" x14ac:dyDescent="0.3">
      <c r="A2787" t="s">
        <v>2103</v>
      </c>
      <c r="B2787">
        <v>51</v>
      </c>
      <c r="C2787" t="s">
        <v>21</v>
      </c>
      <c r="D2787" t="s">
        <v>28</v>
      </c>
      <c r="E2787">
        <v>58.35</v>
      </c>
      <c r="F2787">
        <v>11</v>
      </c>
      <c r="G2787">
        <v>200</v>
      </c>
      <c r="H2787">
        <v>0</v>
      </c>
      <c r="I2787" t="s">
        <v>23</v>
      </c>
      <c r="J2787">
        <v>77.8</v>
      </c>
      <c r="K2787" s="1">
        <v>45170</v>
      </c>
      <c r="L2787">
        <v>60</v>
      </c>
      <c r="M2787">
        <v>0.28999999999999998</v>
      </c>
      <c r="N2787">
        <f>IF(E2787="",Data_Validation!$B$1,E2787)</f>
        <v>58.35</v>
      </c>
      <c r="O2787">
        <f>IF(J2787="",Data_Validation!$B$2,J2787)</f>
        <v>77.8</v>
      </c>
      <c r="P2787">
        <f t="shared" si="387"/>
        <v>2</v>
      </c>
      <c r="Q2787" s="2">
        <f>CustomerData[[#This Row],[avg_order_value_clean]]*CustomerData[[#This Row],[total_orders]]</f>
        <v>641.85</v>
      </c>
      <c r="R2787" s="2" t="str">
        <f t="shared" si="395"/>
        <v>Inactive</v>
      </c>
      <c r="S2787" s="2" t="str">
        <f t="shared" si="388"/>
        <v>Medium Risk</v>
      </c>
      <c r="T2787" s="2" t="str">
        <f t="shared" si="389"/>
        <v>45-54</v>
      </c>
      <c r="U2787" s="1">
        <f t="shared" ca="1" si="390"/>
        <v>1091</v>
      </c>
      <c r="V2787" s="2" t="str">
        <f t="shared" si="391"/>
        <v>Medium Loyalty</v>
      </c>
      <c r="W2787" s="2" t="str">
        <f t="shared" si="392"/>
        <v>Legitimate</v>
      </c>
      <c r="X2787" s="2" t="str">
        <f>IF(Q2787&lt;Data_Validation!$B$8,"Low Value",IF(Q2787&lt;Data_Validation!$B$9,"Medium Value","High Value"))</f>
        <v>Low Value</v>
      </c>
      <c r="Y2787" s="2" t="str">
        <f t="shared" si="393"/>
        <v>Stable</v>
      </c>
      <c r="Z2787" s="2" t="str">
        <f t="shared" si="394"/>
        <v>Check Data</v>
      </c>
    </row>
    <row r="2788" spans="1:26" x14ac:dyDescent="0.3">
      <c r="A2788" t="s">
        <v>2297</v>
      </c>
      <c r="B2788">
        <v>39</v>
      </c>
      <c r="C2788" t="s">
        <v>21</v>
      </c>
      <c r="D2788" t="s">
        <v>15</v>
      </c>
      <c r="E2788">
        <v>159.46</v>
      </c>
      <c r="F2788">
        <v>14</v>
      </c>
      <c r="G2788">
        <v>283</v>
      </c>
      <c r="H2788">
        <v>0</v>
      </c>
      <c r="I2788" t="s">
        <v>23</v>
      </c>
      <c r="J2788">
        <v>46.4</v>
      </c>
      <c r="K2788" s="1">
        <v>44381</v>
      </c>
      <c r="L2788">
        <v>45</v>
      </c>
      <c r="M2788">
        <v>0.28999999999999998</v>
      </c>
      <c r="N2788">
        <f>IF(E2788="",Data_Validation!$B$1,E2788)</f>
        <v>159.46</v>
      </c>
      <c r="O2788">
        <f>IF(J2788="",Data_Validation!$B$2,J2788)</f>
        <v>46.4</v>
      </c>
      <c r="P2788">
        <f t="shared" si="387"/>
        <v>3</v>
      </c>
      <c r="Q2788" s="2">
        <f>CustomerData[[#This Row],[avg_order_value_clean]]*CustomerData[[#This Row],[total_orders]]</f>
        <v>2232.44</v>
      </c>
      <c r="R2788" s="2" t="str">
        <f t="shared" si="395"/>
        <v>Inactive</v>
      </c>
      <c r="S2788" s="2" t="str">
        <f t="shared" si="388"/>
        <v>Medium Risk</v>
      </c>
      <c r="T2788" s="2" t="str">
        <f t="shared" si="389"/>
        <v>35-44</v>
      </c>
      <c r="U2788" s="1">
        <f t="shared" ca="1" si="390"/>
        <v>1880</v>
      </c>
      <c r="V2788" s="2" t="str">
        <f t="shared" si="391"/>
        <v>Medium Loyalty</v>
      </c>
      <c r="W2788" s="2" t="str">
        <f t="shared" si="392"/>
        <v>Legitimate</v>
      </c>
      <c r="X2788" s="2" t="str">
        <f>IF(Q2788&lt;Data_Validation!$B$8,"Low Value",IF(Q2788&lt;Data_Validation!$B$9,"Medium Value","High Value"))</f>
        <v>High Value</v>
      </c>
      <c r="Y2788" s="2" t="str">
        <f t="shared" si="393"/>
        <v>High Value - Maintain</v>
      </c>
      <c r="Z2788" s="2" t="str">
        <f t="shared" si="394"/>
        <v>Check Data</v>
      </c>
    </row>
    <row r="2789" spans="1:26" x14ac:dyDescent="0.3">
      <c r="A2789" t="s">
        <v>2392</v>
      </c>
      <c r="B2789">
        <v>56</v>
      </c>
      <c r="C2789" t="s">
        <v>14</v>
      </c>
      <c r="D2789" t="s">
        <v>50</v>
      </c>
      <c r="E2789">
        <v>151.37</v>
      </c>
      <c r="F2789">
        <v>8</v>
      </c>
      <c r="G2789">
        <v>146</v>
      </c>
      <c r="H2789">
        <v>0</v>
      </c>
      <c r="I2789" t="s">
        <v>40</v>
      </c>
      <c r="K2789" s="1">
        <v>45720</v>
      </c>
      <c r="L2789">
        <v>20</v>
      </c>
      <c r="M2789">
        <v>0.34</v>
      </c>
      <c r="N2789">
        <f>IF(E2789="",Data_Validation!$B$1,E2789)</f>
        <v>151.37</v>
      </c>
      <c r="O2789">
        <f>IF(J2789="",Data_Validation!$B$2,J2789)</f>
        <v>250</v>
      </c>
      <c r="P2789">
        <f t="shared" si="387"/>
        <v>2</v>
      </c>
      <c r="Q2789" s="2">
        <f>CustomerData[[#This Row],[avg_order_value_clean]]*CustomerData[[#This Row],[total_orders]]</f>
        <v>1210.96</v>
      </c>
      <c r="R2789" s="2" t="str">
        <f t="shared" si="395"/>
        <v>Inactive</v>
      </c>
      <c r="S2789" s="2" t="str">
        <f t="shared" si="388"/>
        <v>Medium Risk</v>
      </c>
      <c r="T2789" s="2" t="str">
        <f t="shared" si="389"/>
        <v>55+</v>
      </c>
      <c r="U2789" s="1">
        <f t="shared" ca="1" si="390"/>
        <v>541</v>
      </c>
      <c r="V2789" s="2" t="str">
        <f t="shared" si="391"/>
        <v>Low Loyalty</v>
      </c>
      <c r="W2789" s="2" t="str">
        <f t="shared" si="392"/>
        <v>Legitimate</v>
      </c>
      <c r="X2789" s="2" t="str">
        <f>IF(Q2789&lt;Data_Validation!$B$8,"Low Value",IF(Q2789&lt;Data_Validation!$B$9,"Medium Value","High Value"))</f>
        <v>Low Value</v>
      </c>
      <c r="Y2789" s="2" t="str">
        <f t="shared" si="393"/>
        <v>Stable</v>
      </c>
      <c r="Z2789" s="2" t="str">
        <f t="shared" si="394"/>
        <v>Check Data</v>
      </c>
    </row>
    <row r="2790" spans="1:26" x14ac:dyDescent="0.3">
      <c r="A2790" t="s">
        <v>2393</v>
      </c>
      <c r="B2790">
        <v>30</v>
      </c>
      <c r="C2790" t="s">
        <v>14</v>
      </c>
      <c r="D2790" t="s">
        <v>22</v>
      </c>
      <c r="E2790">
        <v>200.2</v>
      </c>
      <c r="F2790">
        <v>11</v>
      </c>
      <c r="G2790">
        <v>198</v>
      </c>
      <c r="H2790">
        <v>0</v>
      </c>
      <c r="I2790" t="s">
        <v>19</v>
      </c>
      <c r="J2790">
        <v>32</v>
      </c>
      <c r="K2790" s="1">
        <v>45494</v>
      </c>
      <c r="L2790">
        <v>26</v>
      </c>
      <c r="M2790">
        <v>0.18</v>
      </c>
      <c r="N2790">
        <f>IF(E2790="",Data_Validation!$B$1,E2790)</f>
        <v>200.2</v>
      </c>
      <c r="O2790">
        <f>IF(J2790="",Data_Validation!$B$2,J2790)</f>
        <v>32</v>
      </c>
      <c r="P2790">
        <f t="shared" si="387"/>
        <v>1</v>
      </c>
      <c r="Q2790" s="2">
        <f>CustomerData[[#This Row],[avg_order_value_clean]]*CustomerData[[#This Row],[total_orders]]</f>
        <v>2202.1999999999998</v>
      </c>
      <c r="R2790" s="2" t="str">
        <f t="shared" si="395"/>
        <v>Inactive</v>
      </c>
      <c r="S2790" s="2" t="str">
        <f t="shared" si="388"/>
        <v>Low Risk</v>
      </c>
      <c r="T2790" s="2" t="str">
        <f t="shared" si="389"/>
        <v>25-34</v>
      </c>
      <c r="U2790" s="1">
        <f t="shared" ca="1" si="390"/>
        <v>767</v>
      </c>
      <c r="V2790" s="2" t="str">
        <f t="shared" si="391"/>
        <v>Low Loyalty</v>
      </c>
      <c r="W2790" s="2" t="str">
        <f t="shared" si="392"/>
        <v>Legitimate</v>
      </c>
      <c r="X2790" s="2" t="str">
        <f>IF(Q2790&lt;Data_Validation!$B$8,"Low Value",IF(Q2790&lt;Data_Validation!$B$9,"Medium Value","High Value"))</f>
        <v>High Value</v>
      </c>
      <c r="Y2790" s="2" t="str">
        <f t="shared" si="393"/>
        <v>High Value - Maintain</v>
      </c>
      <c r="Z2790" s="2" t="str">
        <f t="shared" si="394"/>
        <v>Check Data</v>
      </c>
    </row>
    <row r="2791" spans="1:26" x14ac:dyDescent="0.3">
      <c r="A2791" t="s">
        <v>2394</v>
      </c>
      <c r="B2791">
        <v>74</v>
      </c>
      <c r="C2791" t="s">
        <v>14</v>
      </c>
      <c r="D2791" t="s">
        <v>22</v>
      </c>
      <c r="E2791">
        <v>76.64</v>
      </c>
      <c r="F2791">
        <v>9</v>
      </c>
      <c r="G2791">
        <v>233</v>
      </c>
      <c r="H2791">
        <v>0</v>
      </c>
      <c r="I2791" t="s">
        <v>19</v>
      </c>
      <c r="J2791">
        <v>45.7</v>
      </c>
      <c r="K2791" s="1">
        <v>45493</v>
      </c>
      <c r="L2791">
        <v>59</v>
      </c>
      <c r="M2791">
        <v>0.15</v>
      </c>
      <c r="N2791">
        <f>IF(E2791="",Data_Validation!$B$1,E2791)</f>
        <v>76.64</v>
      </c>
      <c r="O2791">
        <f>IF(J2791="",Data_Validation!$B$2,J2791)</f>
        <v>45.7</v>
      </c>
      <c r="P2791">
        <f t="shared" si="387"/>
        <v>1</v>
      </c>
      <c r="Q2791" s="2">
        <f>CustomerData[[#This Row],[avg_order_value_clean]]*CustomerData[[#This Row],[total_orders]]</f>
        <v>689.76</v>
      </c>
      <c r="R2791" s="2" t="str">
        <f t="shared" si="395"/>
        <v>Inactive</v>
      </c>
      <c r="S2791" s="2" t="str">
        <f t="shared" si="388"/>
        <v>Low Risk</v>
      </c>
      <c r="T2791" s="2" t="str">
        <f t="shared" si="389"/>
        <v>55+</v>
      </c>
      <c r="U2791" s="1">
        <f t="shared" ca="1" si="390"/>
        <v>768</v>
      </c>
      <c r="V2791" s="2" t="str">
        <f t="shared" si="391"/>
        <v>Medium Loyalty</v>
      </c>
      <c r="W2791" s="2" t="str">
        <f t="shared" si="392"/>
        <v>Legitimate</v>
      </c>
      <c r="X2791" s="2" t="str">
        <f>IF(Q2791&lt;Data_Validation!$B$8,"Low Value",IF(Q2791&lt;Data_Validation!$B$9,"Medium Value","High Value"))</f>
        <v>Low Value</v>
      </c>
      <c r="Y2791" s="2" t="str">
        <f t="shared" si="393"/>
        <v>Stable</v>
      </c>
      <c r="Z2791" s="2" t="str">
        <f t="shared" si="394"/>
        <v>Check Data</v>
      </c>
    </row>
    <row r="2792" spans="1:26" x14ac:dyDescent="0.3">
      <c r="A2792" t="s">
        <v>1871</v>
      </c>
      <c r="B2792">
        <v>64</v>
      </c>
      <c r="C2792" t="s">
        <v>14</v>
      </c>
      <c r="D2792" t="s">
        <v>18</v>
      </c>
      <c r="E2792">
        <v>121.88</v>
      </c>
      <c r="F2792">
        <v>7</v>
      </c>
      <c r="G2792">
        <v>183</v>
      </c>
      <c r="H2792">
        <v>0</v>
      </c>
      <c r="I2792" t="s">
        <v>40</v>
      </c>
      <c r="J2792">
        <v>37.299999999999997</v>
      </c>
      <c r="K2792" s="1">
        <v>44419</v>
      </c>
      <c r="L2792">
        <v>68</v>
      </c>
      <c r="M2792">
        <v>0.26</v>
      </c>
      <c r="N2792">
        <f>IF(E2792="",Data_Validation!$B$1,E2792)</f>
        <v>121.88</v>
      </c>
      <c r="O2792">
        <f>IF(J2792="",Data_Validation!$B$2,J2792)</f>
        <v>37.299999999999997</v>
      </c>
      <c r="P2792">
        <f t="shared" si="387"/>
        <v>2</v>
      </c>
      <c r="Q2792" s="2">
        <f>CustomerData[[#This Row],[avg_order_value_clean]]*CustomerData[[#This Row],[total_orders]]</f>
        <v>853.16</v>
      </c>
      <c r="R2792" s="2" t="str">
        <f t="shared" si="395"/>
        <v>Inactive</v>
      </c>
      <c r="S2792" s="2" t="str">
        <f t="shared" si="388"/>
        <v>Medium Risk</v>
      </c>
      <c r="T2792" s="2" t="str">
        <f t="shared" si="389"/>
        <v>55+</v>
      </c>
      <c r="U2792" s="1">
        <f t="shared" ca="1" si="390"/>
        <v>1842</v>
      </c>
      <c r="V2792" s="2" t="str">
        <f t="shared" si="391"/>
        <v>Medium Loyalty</v>
      </c>
      <c r="W2792" s="2" t="str">
        <f t="shared" si="392"/>
        <v>Legitimate</v>
      </c>
      <c r="X2792" s="2" t="str">
        <f>IF(Q2792&lt;Data_Validation!$B$8,"Low Value",IF(Q2792&lt;Data_Validation!$B$9,"Medium Value","High Value"))</f>
        <v>Low Value</v>
      </c>
      <c r="Y2792" s="2" t="str">
        <f t="shared" si="393"/>
        <v>Stable</v>
      </c>
      <c r="Z2792" s="2" t="str">
        <f t="shared" si="394"/>
        <v>Check Data</v>
      </c>
    </row>
    <row r="2793" spans="1:26" x14ac:dyDescent="0.3">
      <c r="A2793" t="s">
        <v>124</v>
      </c>
      <c r="B2793">
        <v>71</v>
      </c>
      <c r="C2793" t="s">
        <v>25</v>
      </c>
      <c r="D2793" t="s">
        <v>50</v>
      </c>
      <c r="E2793">
        <v>115.25</v>
      </c>
      <c r="F2793">
        <v>9</v>
      </c>
      <c r="G2793">
        <v>34</v>
      </c>
      <c r="H2793">
        <v>0</v>
      </c>
      <c r="I2793" t="s">
        <v>40</v>
      </c>
      <c r="J2793">
        <v>55.2</v>
      </c>
      <c r="K2793" s="1">
        <v>45524</v>
      </c>
      <c r="L2793">
        <v>39</v>
      </c>
      <c r="M2793">
        <v>0.38</v>
      </c>
      <c r="N2793">
        <f>IF(E2793="",Data_Validation!$B$1,E2793)</f>
        <v>115.25</v>
      </c>
      <c r="O2793">
        <f>IF(J2793="",Data_Validation!$B$2,J2793)</f>
        <v>55.2</v>
      </c>
      <c r="P2793">
        <f t="shared" si="387"/>
        <v>2</v>
      </c>
      <c r="Q2793" s="2">
        <f>CustomerData[[#This Row],[avg_order_value_clean]]*CustomerData[[#This Row],[total_orders]]</f>
        <v>1037.25</v>
      </c>
      <c r="R2793" s="2" t="str">
        <f t="shared" si="395"/>
        <v>At Risk</v>
      </c>
      <c r="S2793" s="2" t="str">
        <f t="shared" si="388"/>
        <v>Medium Risk</v>
      </c>
      <c r="T2793" s="2" t="str">
        <f t="shared" si="389"/>
        <v>55+</v>
      </c>
      <c r="U2793" s="1">
        <f t="shared" ca="1" si="390"/>
        <v>737</v>
      </c>
      <c r="V2793" s="2" t="str">
        <f t="shared" si="391"/>
        <v>Low Loyalty</v>
      </c>
      <c r="W2793" s="2" t="str">
        <f t="shared" si="392"/>
        <v>Legitimate</v>
      </c>
      <c r="X2793" s="2" t="str">
        <f>IF(Q2793&lt;Data_Validation!$B$8,"Low Value",IF(Q2793&lt;Data_Validation!$B$9,"Medium Value","High Value"))</f>
        <v>Low Value</v>
      </c>
      <c r="Y2793" s="2" t="str">
        <f t="shared" si="393"/>
        <v>Stable</v>
      </c>
      <c r="Z2793" s="2" t="str">
        <f t="shared" si="394"/>
        <v>Check Data</v>
      </c>
    </row>
    <row r="2794" spans="1:26" x14ac:dyDescent="0.3">
      <c r="A2794" t="s">
        <v>2395</v>
      </c>
      <c r="B2794">
        <v>20</v>
      </c>
      <c r="C2794" t="s">
        <v>21</v>
      </c>
      <c r="D2794" t="s">
        <v>26</v>
      </c>
      <c r="E2794">
        <v>67.349999999999994</v>
      </c>
      <c r="F2794">
        <v>9</v>
      </c>
      <c r="G2794">
        <v>208</v>
      </c>
      <c r="H2794">
        <v>0</v>
      </c>
      <c r="I2794" t="s">
        <v>16</v>
      </c>
      <c r="J2794">
        <v>18.3</v>
      </c>
      <c r="K2794" s="1">
        <v>45297</v>
      </c>
      <c r="L2794">
        <v>23</v>
      </c>
      <c r="M2794">
        <v>0.3</v>
      </c>
      <c r="N2794">
        <f>IF(E2794="",Data_Validation!$B$1,E2794)</f>
        <v>67.349999999999994</v>
      </c>
      <c r="O2794">
        <f>IF(J2794="",Data_Validation!$B$2,J2794)</f>
        <v>18.3</v>
      </c>
      <c r="P2794">
        <f t="shared" si="387"/>
        <v>2</v>
      </c>
      <c r="Q2794" s="2">
        <f>CustomerData[[#This Row],[avg_order_value_clean]]*CustomerData[[#This Row],[total_orders]]</f>
        <v>606.15</v>
      </c>
      <c r="R2794" s="2" t="str">
        <f t="shared" si="395"/>
        <v>Inactive</v>
      </c>
      <c r="S2794" s="2" t="str">
        <f t="shared" si="388"/>
        <v>Medium Risk</v>
      </c>
      <c r="T2794" s="2" t="str">
        <f t="shared" si="389"/>
        <v>Under 25</v>
      </c>
      <c r="U2794" s="1">
        <f t="shared" ca="1" si="390"/>
        <v>964</v>
      </c>
      <c r="V2794" s="2" t="str">
        <f t="shared" si="391"/>
        <v>Low Loyalty</v>
      </c>
      <c r="W2794" s="2" t="str">
        <f t="shared" si="392"/>
        <v>Legitimate</v>
      </c>
      <c r="X2794" s="2" t="str">
        <f>IF(Q2794&lt;Data_Validation!$B$8,"Low Value",IF(Q2794&lt;Data_Validation!$B$9,"Medium Value","High Value"))</f>
        <v>Low Value</v>
      </c>
      <c r="Y2794" s="2" t="str">
        <f t="shared" si="393"/>
        <v>Stable</v>
      </c>
      <c r="Z2794" s="2" t="str">
        <f t="shared" si="394"/>
        <v>Check Data</v>
      </c>
    </row>
    <row r="2795" spans="1:26" x14ac:dyDescent="0.3">
      <c r="A2795" t="s">
        <v>1825</v>
      </c>
      <c r="B2795">
        <v>77</v>
      </c>
      <c r="C2795" t="s">
        <v>21</v>
      </c>
      <c r="D2795" t="s">
        <v>37</v>
      </c>
      <c r="E2795">
        <v>147.69999999999999</v>
      </c>
      <c r="F2795">
        <v>12</v>
      </c>
      <c r="G2795">
        <v>359</v>
      </c>
      <c r="H2795">
        <v>0</v>
      </c>
      <c r="I2795" t="s">
        <v>29</v>
      </c>
      <c r="J2795">
        <v>57.2</v>
      </c>
      <c r="K2795" s="1">
        <v>45050</v>
      </c>
      <c r="L2795">
        <v>80</v>
      </c>
      <c r="M2795">
        <v>0.5</v>
      </c>
      <c r="N2795">
        <f>IF(E2795="",Data_Validation!$B$1,E2795)</f>
        <v>147.69999999999999</v>
      </c>
      <c r="O2795">
        <f>IF(J2795="",Data_Validation!$B$2,J2795)</f>
        <v>57.2</v>
      </c>
      <c r="P2795">
        <f t="shared" si="387"/>
        <v>2</v>
      </c>
      <c r="Q2795" s="2">
        <f>CustomerData[[#This Row],[avg_order_value_clean]]*CustomerData[[#This Row],[total_orders]]</f>
        <v>1772.3999999999999</v>
      </c>
      <c r="R2795" s="2" t="str">
        <f t="shared" si="395"/>
        <v>Inactive</v>
      </c>
      <c r="S2795" s="2" t="str">
        <f t="shared" si="388"/>
        <v>High Risk</v>
      </c>
      <c r="T2795" s="2" t="str">
        <f t="shared" si="389"/>
        <v>55+</v>
      </c>
      <c r="U2795" s="1">
        <f t="shared" ca="1" si="390"/>
        <v>1211</v>
      </c>
      <c r="V2795" s="2" t="str">
        <f t="shared" si="391"/>
        <v>High Loyalty</v>
      </c>
      <c r="W2795" s="2" t="str">
        <f t="shared" si="392"/>
        <v>Legitimate</v>
      </c>
      <c r="X2795" s="2" t="str">
        <f>IF(Q2795&lt;Data_Validation!$B$8,"Low Value",IF(Q2795&lt;Data_Validation!$B$9,"Medium Value","High Value"))</f>
        <v>High Value</v>
      </c>
      <c r="Y2795" s="2" t="str">
        <f t="shared" si="393"/>
        <v>Critical - Retain</v>
      </c>
      <c r="Z2795" s="2" t="str">
        <f t="shared" si="394"/>
        <v>Check Data</v>
      </c>
    </row>
    <row r="2796" spans="1:26" x14ac:dyDescent="0.3">
      <c r="A2796" t="s">
        <v>2396</v>
      </c>
      <c r="B2796">
        <v>70</v>
      </c>
      <c r="C2796" t="s">
        <v>14</v>
      </c>
      <c r="D2796" t="s">
        <v>26</v>
      </c>
      <c r="E2796">
        <v>158.72</v>
      </c>
      <c r="F2796">
        <v>13</v>
      </c>
      <c r="G2796">
        <v>62</v>
      </c>
      <c r="H2796">
        <v>0</v>
      </c>
      <c r="I2796" t="s">
        <v>23</v>
      </c>
      <c r="J2796">
        <v>98.7</v>
      </c>
      <c r="K2796" s="1">
        <v>44810</v>
      </c>
      <c r="L2796">
        <v>25</v>
      </c>
      <c r="M2796">
        <v>0.12</v>
      </c>
      <c r="N2796">
        <f>IF(E2796="",Data_Validation!$B$1,E2796)</f>
        <v>158.72</v>
      </c>
      <c r="O2796">
        <f>IF(J2796="",Data_Validation!$B$2,J2796)</f>
        <v>98.7</v>
      </c>
      <c r="P2796">
        <f t="shared" si="387"/>
        <v>1</v>
      </c>
      <c r="Q2796" s="2">
        <f>CustomerData[[#This Row],[avg_order_value_clean]]*CustomerData[[#This Row],[total_orders]]</f>
        <v>2063.36</v>
      </c>
      <c r="R2796" s="2" t="str">
        <f t="shared" si="395"/>
        <v>At Risk</v>
      </c>
      <c r="S2796" s="2" t="str">
        <f t="shared" si="388"/>
        <v>Low Risk</v>
      </c>
      <c r="T2796" s="2" t="str">
        <f t="shared" si="389"/>
        <v>55+</v>
      </c>
      <c r="U2796" s="1">
        <f t="shared" ca="1" si="390"/>
        <v>1451</v>
      </c>
      <c r="V2796" s="2" t="str">
        <f t="shared" si="391"/>
        <v>Low Loyalty</v>
      </c>
      <c r="W2796" s="2" t="str">
        <f t="shared" si="392"/>
        <v>Legitimate</v>
      </c>
      <c r="X2796" s="2" t="str">
        <f>IF(Q2796&lt;Data_Validation!$B$8,"Low Value",IF(Q2796&lt;Data_Validation!$B$9,"Medium Value","High Value"))</f>
        <v>High Value</v>
      </c>
      <c r="Y2796" s="2" t="str">
        <f t="shared" si="393"/>
        <v>High Value - Maintain</v>
      </c>
      <c r="Z2796" s="2" t="str">
        <f t="shared" si="394"/>
        <v>Check Data</v>
      </c>
    </row>
    <row r="2797" spans="1:26" x14ac:dyDescent="0.3">
      <c r="A2797" t="s">
        <v>2397</v>
      </c>
      <c r="B2797">
        <v>37</v>
      </c>
      <c r="C2797" t="s">
        <v>21</v>
      </c>
      <c r="D2797" t="s">
        <v>44</v>
      </c>
      <c r="E2797">
        <v>57.41</v>
      </c>
      <c r="F2797">
        <v>5</v>
      </c>
      <c r="G2797">
        <v>81</v>
      </c>
      <c r="H2797">
        <v>0</v>
      </c>
      <c r="I2797" t="s">
        <v>29</v>
      </c>
      <c r="J2797">
        <v>75.400000000000006</v>
      </c>
      <c r="K2797" s="1">
        <v>45030</v>
      </c>
      <c r="L2797">
        <v>73</v>
      </c>
      <c r="M2797">
        <v>0.14000000000000001</v>
      </c>
      <c r="N2797">
        <f>IF(E2797="",Data_Validation!$B$1,E2797)</f>
        <v>57.41</v>
      </c>
      <c r="O2797">
        <f>IF(J2797="",Data_Validation!$B$2,J2797)</f>
        <v>75.400000000000006</v>
      </c>
      <c r="P2797">
        <f t="shared" si="387"/>
        <v>2</v>
      </c>
      <c r="Q2797" s="2">
        <f>CustomerData[[#This Row],[avg_order_value_clean]]*CustomerData[[#This Row],[total_orders]]</f>
        <v>287.04999999999995</v>
      </c>
      <c r="R2797" s="2" t="str">
        <f t="shared" si="395"/>
        <v>At Risk</v>
      </c>
      <c r="S2797" s="2" t="str">
        <f t="shared" si="388"/>
        <v>Low Risk</v>
      </c>
      <c r="T2797" s="2" t="str">
        <f t="shared" si="389"/>
        <v>35-44</v>
      </c>
      <c r="U2797" s="1">
        <f t="shared" ca="1" si="390"/>
        <v>1231</v>
      </c>
      <c r="V2797" s="2" t="str">
        <f t="shared" si="391"/>
        <v>High Loyalty</v>
      </c>
      <c r="W2797" s="2" t="str">
        <f t="shared" si="392"/>
        <v>Legitimate</v>
      </c>
      <c r="X2797" s="2" t="str">
        <f>IF(Q2797&lt;Data_Validation!$B$8,"Low Value",IF(Q2797&lt;Data_Validation!$B$9,"Medium Value","High Value"))</f>
        <v>Low Value</v>
      </c>
      <c r="Y2797" s="2" t="str">
        <f t="shared" si="393"/>
        <v>Stable</v>
      </c>
      <c r="Z2797" s="2" t="str">
        <f t="shared" si="394"/>
        <v>Check Data</v>
      </c>
    </row>
    <row r="2798" spans="1:26" x14ac:dyDescent="0.3">
      <c r="A2798" t="s">
        <v>2398</v>
      </c>
      <c r="B2798">
        <v>48</v>
      </c>
      <c r="C2798" t="s">
        <v>21</v>
      </c>
      <c r="D2798" t="s">
        <v>50</v>
      </c>
      <c r="E2798">
        <v>228.7</v>
      </c>
      <c r="F2798">
        <v>6</v>
      </c>
      <c r="G2798">
        <v>262</v>
      </c>
      <c r="H2798">
        <v>0</v>
      </c>
      <c r="I2798" t="s">
        <v>16</v>
      </c>
      <c r="J2798">
        <v>68.5</v>
      </c>
      <c r="K2798" s="1">
        <v>44354</v>
      </c>
      <c r="L2798">
        <v>53</v>
      </c>
      <c r="M2798">
        <v>0.35</v>
      </c>
      <c r="N2798">
        <f>IF(E2798="",Data_Validation!$B$1,E2798)</f>
        <v>228.7</v>
      </c>
      <c r="O2798">
        <f>IF(J2798="",Data_Validation!$B$2,J2798)</f>
        <v>68.5</v>
      </c>
      <c r="P2798">
        <f t="shared" si="387"/>
        <v>2</v>
      </c>
      <c r="Q2798" s="2">
        <f>CustomerData[[#This Row],[avg_order_value_clean]]*CustomerData[[#This Row],[total_orders]]</f>
        <v>1372.1999999999998</v>
      </c>
      <c r="R2798" s="2" t="str">
        <f t="shared" si="395"/>
        <v>Inactive</v>
      </c>
      <c r="S2798" s="2" t="str">
        <f t="shared" si="388"/>
        <v>Medium Risk</v>
      </c>
      <c r="T2798" s="2" t="str">
        <f t="shared" si="389"/>
        <v>45-54</v>
      </c>
      <c r="U2798" s="1">
        <f t="shared" ca="1" si="390"/>
        <v>1907</v>
      </c>
      <c r="V2798" s="2" t="str">
        <f t="shared" si="391"/>
        <v>Medium Loyalty</v>
      </c>
      <c r="W2798" s="2" t="str">
        <f t="shared" si="392"/>
        <v>Legitimate</v>
      </c>
      <c r="X2798" s="2" t="str">
        <f>IF(Q2798&lt;Data_Validation!$B$8,"Low Value",IF(Q2798&lt;Data_Validation!$B$9,"Medium Value","High Value"))</f>
        <v>Low Value</v>
      </c>
      <c r="Y2798" s="2" t="str">
        <f t="shared" si="393"/>
        <v>Stable</v>
      </c>
      <c r="Z2798" s="2" t="str">
        <f t="shared" si="394"/>
        <v>Check Data</v>
      </c>
    </row>
    <row r="2799" spans="1:26" x14ac:dyDescent="0.3">
      <c r="A2799" t="s">
        <v>2399</v>
      </c>
      <c r="B2799">
        <v>22</v>
      </c>
      <c r="C2799" t="s">
        <v>21</v>
      </c>
      <c r="D2799" t="s">
        <v>35</v>
      </c>
      <c r="E2799">
        <v>128.09</v>
      </c>
      <c r="F2799">
        <v>14</v>
      </c>
      <c r="G2799">
        <v>254</v>
      </c>
      <c r="H2799">
        <v>0</v>
      </c>
      <c r="I2799" t="s">
        <v>19</v>
      </c>
      <c r="J2799">
        <v>20.100000000000001</v>
      </c>
      <c r="K2799" s="1">
        <v>44937</v>
      </c>
      <c r="L2799">
        <v>11</v>
      </c>
      <c r="M2799">
        <v>0.34</v>
      </c>
      <c r="N2799">
        <f>IF(E2799="",Data_Validation!$B$1,E2799)</f>
        <v>128.09</v>
      </c>
      <c r="O2799">
        <f>IF(J2799="",Data_Validation!$B$2,J2799)</f>
        <v>20.100000000000001</v>
      </c>
      <c r="P2799">
        <f t="shared" si="387"/>
        <v>2</v>
      </c>
      <c r="Q2799" s="2">
        <f>CustomerData[[#This Row],[avg_order_value_clean]]*CustomerData[[#This Row],[total_orders]]</f>
        <v>1793.26</v>
      </c>
      <c r="R2799" s="2" t="str">
        <f t="shared" si="395"/>
        <v>Inactive</v>
      </c>
      <c r="S2799" s="2" t="str">
        <f t="shared" si="388"/>
        <v>Medium Risk</v>
      </c>
      <c r="T2799" s="2" t="str">
        <f t="shared" si="389"/>
        <v>Under 25</v>
      </c>
      <c r="U2799" s="1">
        <f t="shared" ca="1" si="390"/>
        <v>1324</v>
      </c>
      <c r="V2799" s="2" t="str">
        <f t="shared" si="391"/>
        <v>Low Loyalty</v>
      </c>
      <c r="W2799" s="2" t="str">
        <f t="shared" si="392"/>
        <v>Legitimate</v>
      </c>
      <c r="X2799" s="2" t="str">
        <f>IF(Q2799&lt;Data_Validation!$B$8,"Low Value",IF(Q2799&lt;Data_Validation!$B$9,"Medium Value","High Value"))</f>
        <v>High Value</v>
      </c>
      <c r="Y2799" s="2" t="str">
        <f t="shared" si="393"/>
        <v>High Value - Maintain</v>
      </c>
      <c r="Z2799" s="2" t="str">
        <f t="shared" si="394"/>
        <v>Check Data</v>
      </c>
    </row>
    <row r="2800" spans="1:26" x14ac:dyDescent="0.3">
      <c r="A2800" t="s">
        <v>2400</v>
      </c>
      <c r="B2800">
        <v>41</v>
      </c>
      <c r="C2800" t="s">
        <v>21</v>
      </c>
      <c r="D2800" t="s">
        <v>18</v>
      </c>
      <c r="E2800">
        <v>37.409999999999997</v>
      </c>
      <c r="F2800">
        <v>5</v>
      </c>
      <c r="G2800">
        <v>38</v>
      </c>
      <c r="H2800">
        <v>0</v>
      </c>
      <c r="I2800" t="s">
        <v>23</v>
      </c>
      <c r="J2800">
        <v>58.2</v>
      </c>
      <c r="K2800" s="1">
        <v>44728</v>
      </c>
      <c r="L2800">
        <v>25</v>
      </c>
      <c r="M2800">
        <v>0.28999999999999998</v>
      </c>
      <c r="N2800">
        <f>IF(E2800="",Data_Validation!$B$1,E2800)</f>
        <v>37.409999999999997</v>
      </c>
      <c r="O2800">
        <f>IF(J2800="",Data_Validation!$B$2,J2800)</f>
        <v>58.2</v>
      </c>
      <c r="P2800">
        <f t="shared" si="387"/>
        <v>1</v>
      </c>
      <c r="Q2800" s="2">
        <f>CustomerData[[#This Row],[avg_order_value_clean]]*CustomerData[[#This Row],[total_orders]]</f>
        <v>187.04999999999998</v>
      </c>
      <c r="R2800" s="2" t="str">
        <f t="shared" si="395"/>
        <v>At Risk</v>
      </c>
      <c r="S2800" s="2" t="str">
        <f t="shared" si="388"/>
        <v>Medium Risk</v>
      </c>
      <c r="T2800" s="2" t="str">
        <f t="shared" si="389"/>
        <v>35-44</v>
      </c>
      <c r="U2800" s="1">
        <f t="shared" ca="1" si="390"/>
        <v>1533</v>
      </c>
      <c r="V2800" s="2" t="str">
        <f t="shared" si="391"/>
        <v>Low Loyalty</v>
      </c>
      <c r="W2800" s="2" t="str">
        <f t="shared" si="392"/>
        <v>Legitimate</v>
      </c>
      <c r="X2800" s="2" t="str">
        <f>IF(Q2800&lt;Data_Validation!$B$8,"Low Value",IF(Q2800&lt;Data_Validation!$B$9,"Medium Value","High Value"))</f>
        <v>Low Value</v>
      </c>
      <c r="Y2800" s="2" t="str">
        <f t="shared" si="393"/>
        <v>Stable</v>
      </c>
      <c r="Z2800" s="2" t="str">
        <f t="shared" si="394"/>
        <v>Check Data</v>
      </c>
    </row>
    <row r="2801" spans="1:26" x14ac:dyDescent="0.3">
      <c r="A2801" t="s">
        <v>1969</v>
      </c>
      <c r="B2801">
        <v>57</v>
      </c>
      <c r="C2801" t="s">
        <v>14</v>
      </c>
      <c r="D2801" t="s">
        <v>52</v>
      </c>
      <c r="E2801">
        <v>52.23</v>
      </c>
      <c r="F2801">
        <v>11</v>
      </c>
      <c r="G2801">
        <v>285</v>
      </c>
      <c r="H2801">
        <v>0</v>
      </c>
      <c r="I2801" t="s">
        <v>19</v>
      </c>
      <c r="J2801">
        <v>82</v>
      </c>
      <c r="K2801" s="1">
        <v>45247</v>
      </c>
      <c r="L2801">
        <v>31</v>
      </c>
      <c r="M2801">
        <v>0.19</v>
      </c>
      <c r="N2801">
        <f>IF(E2801="",Data_Validation!$B$1,E2801)</f>
        <v>52.23</v>
      </c>
      <c r="O2801">
        <f>IF(J2801="",Data_Validation!$B$2,J2801)</f>
        <v>82</v>
      </c>
      <c r="P2801">
        <f t="shared" si="387"/>
        <v>3</v>
      </c>
      <c r="Q2801" s="2">
        <f>CustomerData[[#This Row],[avg_order_value_clean]]*CustomerData[[#This Row],[total_orders]]</f>
        <v>574.53</v>
      </c>
      <c r="R2801" s="2" t="str">
        <f t="shared" si="395"/>
        <v>Inactive</v>
      </c>
      <c r="S2801" s="2" t="str">
        <f t="shared" si="388"/>
        <v>Low Risk</v>
      </c>
      <c r="T2801" s="2" t="str">
        <f t="shared" si="389"/>
        <v>55+</v>
      </c>
      <c r="U2801" s="1">
        <f t="shared" ca="1" si="390"/>
        <v>1014</v>
      </c>
      <c r="V2801" s="2" t="str">
        <f t="shared" si="391"/>
        <v>Low Loyalty</v>
      </c>
      <c r="W2801" s="2" t="str">
        <f t="shared" si="392"/>
        <v>Legitimate</v>
      </c>
      <c r="X2801" s="2" t="str">
        <f>IF(Q2801&lt;Data_Validation!$B$8,"Low Value",IF(Q2801&lt;Data_Validation!$B$9,"Medium Value","High Value"))</f>
        <v>Low Value</v>
      </c>
      <c r="Y2801" s="2" t="str">
        <f t="shared" si="393"/>
        <v>Stable</v>
      </c>
      <c r="Z2801" s="2" t="str">
        <f t="shared" si="394"/>
        <v>Check Data</v>
      </c>
    </row>
    <row r="2802" spans="1:26" x14ac:dyDescent="0.3">
      <c r="A2802" t="s">
        <v>2401</v>
      </c>
      <c r="B2802">
        <v>71</v>
      </c>
      <c r="C2802" t="s">
        <v>21</v>
      </c>
      <c r="D2802" t="s">
        <v>44</v>
      </c>
      <c r="E2802">
        <v>151.68</v>
      </c>
      <c r="F2802">
        <v>18</v>
      </c>
      <c r="G2802">
        <v>22</v>
      </c>
      <c r="H2802">
        <v>0</v>
      </c>
      <c r="I2802" t="s">
        <v>40</v>
      </c>
      <c r="J2802">
        <v>24.1</v>
      </c>
      <c r="K2802" s="1">
        <v>44506</v>
      </c>
      <c r="L2802">
        <v>46</v>
      </c>
      <c r="M2802">
        <v>0.1</v>
      </c>
      <c r="N2802">
        <f>IF(E2802="",Data_Validation!$B$1,E2802)</f>
        <v>151.68</v>
      </c>
      <c r="O2802">
        <f>IF(J2802="",Data_Validation!$B$2,J2802)</f>
        <v>24.1</v>
      </c>
      <c r="P2802">
        <f t="shared" si="387"/>
        <v>1</v>
      </c>
      <c r="Q2802" s="2">
        <f>CustomerData[[#This Row],[avg_order_value_clean]]*CustomerData[[#This Row],[total_orders]]</f>
        <v>2730.2400000000002</v>
      </c>
      <c r="R2802" s="2" t="str">
        <f t="shared" si="395"/>
        <v>Active</v>
      </c>
      <c r="S2802" s="2" t="str">
        <f t="shared" si="388"/>
        <v>Low Risk</v>
      </c>
      <c r="T2802" s="2" t="str">
        <f t="shared" si="389"/>
        <v>55+</v>
      </c>
      <c r="U2802" s="1">
        <f t="shared" ca="1" si="390"/>
        <v>1755</v>
      </c>
      <c r="V2802" s="2" t="str">
        <f t="shared" si="391"/>
        <v>Medium Loyalty</v>
      </c>
      <c r="W2802" s="2" t="str">
        <f t="shared" si="392"/>
        <v>Legitimate</v>
      </c>
      <c r="X2802" s="2" t="str">
        <f>IF(Q2802&lt;Data_Validation!$B$8,"Low Value",IF(Q2802&lt;Data_Validation!$B$9,"Medium Value","High Value"))</f>
        <v>High Value</v>
      </c>
      <c r="Y2802" s="2" t="str">
        <f t="shared" si="393"/>
        <v>High Value - Maintain</v>
      </c>
      <c r="Z2802" s="2" t="str">
        <f t="shared" si="394"/>
        <v>Check Data</v>
      </c>
    </row>
    <row r="2803" spans="1:26" x14ac:dyDescent="0.3">
      <c r="A2803" t="s">
        <v>1301</v>
      </c>
      <c r="B2803">
        <v>50</v>
      </c>
      <c r="C2803" t="s">
        <v>14</v>
      </c>
      <c r="D2803" t="s">
        <v>15</v>
      </c>
      <c r="E2803">
        <v>160.31</v>
      </c>
      <c r="F2803">
        <v>9</v>
      </c>
      <c r="G2803">
        <v>83</v>
      </c>
      <c r="H2803">
        <v>0</v>
      </c>
      <c r="I2803" t="s">
        <v>29</v>
      </c>
      <c r="J2803">
        <v>8.6999999999999993</v>
      </c>
      <c r="K2803" s="1">
        <v>45039</v>
      </c>
      <c r="L2803">
        <v>27</v>
      </c>
      <c r="M2803">
        <v>0.31</v>
      </c>
      <c r="N2803">
        <f>IF(E2803="",Data_Validation!$B$1,E2803)</f>
        <v>160.31</v>
      </c>
      <c r="O2803">
        <f>IF(J2803="",Data_Validation!$B$2,J2803)</f>
        <v>8.6999999999999993</v>
      </c>
      <c r="P2803">
        <f t="shared" si="387"/>
        <v>3</v>
      </c>
      <c r="Q2803" s="2">
        <f>CustomerData[[#This Row],[avg_order_value_clean]]*CustomerData[[#This Row],[total_orders]]</f>
        <v>1442.79</v>
      </c>
      <c r="R2803" s="2" t="str">
        <f t="shared" si="395"/>
        <v>At Risk</v>
      </c>
      <c r="S2803" s="2" t="str">
        <f t="shared" si="388"/>
        <v>Medium Risk</v>
      </c>
      <c r="T2803" s="2" t="str">
        <f t="shared" si="389"/>
        <v>45-54</v>
      </c>
      <c r="U2803" s="1">
        <f t="shared" ca="1" si="390"/>
        <v>1222</v>
      </c>
      <c r="V2803" s="2" t="str">
        <f t="shared" si="391"/>
        <v>Low Loyalty</v>
      </c>
      <c r="W2803" s="2" t="str">
        <f t="shared" si="392"/>
        <v>Legitimate</v>
      </c>
      <c r="X2803" s="2" t="str">
        <f>IF(Q2803&lt;Data_Validation!$B$8,"Low Value",IF(Q2803&lt;Data_Validation!$B$9,"Medium Value","High Value"))</f>
        <v>Low Value</v>
      </c>
      <c r="Y2803" s="2" t="str">
        <f t="shared" si="393"/>
        <v>Stable</v>
      </c>
      <c r="Z2803" s="2" t="str">
        <f t="shared" si="394"/>
        <v>Check Data</v>
      </c>
    </row>
    <row r="2804" spans="1:26" x14ac:dyDescent="0.3">
      <c r="A2804" t="s">
        <v>2402</v>
      </c>
      <c r="B2804">
        <v>25</v>
      </c>
      <c r="C2804" t="s">
        <v>14</v>
      </c>
      <c r="D2804" t="s">
        <v>35</v>
      </c>
      <c r="E2804">
        <v>225.7</v>
      </c>
      <c r="F2804">
        <v>11</v>
      </c>
      <c r="G2804">
        <v>302</v>
      </c>
      <c r="H2804">
        <v>0</v>
      </c>
      <c r="I2804" t="s">
        <v>19</v>
      </c>
      <c r="J2804">
        <v>66.2</v>
      </c>
      <c r="K2804" s="1">
        <v>45026</v>
      </c>
      <c r="L2804">
        <v>63</v>
      </c>
      <c r="M2804">
        <v>0.25</v>
      </c>
      <c r="N2804">
        <f>IF(E2804="",Data_Validation!$B$1,E2804)</f>
        <v>225.7</v>
      </c>
      <c r="O2804">
        <f>IF(J2804="",Data_Validation!$B$2,J2804)</f>
        <v>66.2</v>
      </c>
      <c r="P2804">
        <f t="shared" si="387"/>
        <v>1</v>
      </c>
      <c r="Q2804" s="2">
        <f>CustomerData[[#This Row],[avg_order_value_clean]]*CustomerData[[#This Row],[total_orders]]</f>
        <v>2482.6999999999998</v>
      </c>
      <c r="R2804" s="2" t="str">
        <f t="shared" si="395"/>
        <v>Inactive</v>
      </c>
      <c r="S2804" s="2" t="str">
        <f t="shared" si="388"/>
        <v>Medium Risk</v>
      </c>
      <c r="T2804" s="2" t="str">
        <f t="shared" si="389"/>
        <v>25-34</v>
      </c>
      <c r="U2804" s="1">
        <f t="shared" ca="1" si="390"/>
        <v>1235</v>
      </c>
      <c r="V2804" s="2" t="str">
        <f t="shared" si="391"/>
        <v>Medium Loyalty</v>
      </c>
      <c r="W2804" s="2" t="str">
        <f t="shared" si="392"/>
        <v>Legitimate</v>
      </c>
      <c r="X2804" s="2" t="str">
        <f>IF(Q2804&lt;Data_Validation!$B$8,"Low Value",IF(Q2804&lt;Data_Validation!$B$9,"Medium Value","High Value"))</f>
        <v>High Value</v>
      </c>
      <c r="Y2804" s="2" t="str">
        <f t="shared" si="393"/>
        <v>High Value - Maintain</v>
      </c>
      <c r="Z2804" s="2" t="str">
        <f t="shared" si="394"/>
        <v>Check Data</v>
      </c>
    </row>
    <row r="2805" spans="1:26" x14ac:dyDescent="0.3">
      <c r="A2805" t="s">
        <v>2403</v>
      </c>
      <c r="B2805">
        <v>41</v>
      </c>
      <c r="C2805" t="s">
        <v>21</v>
      </c>
      <c r="D2805" t="s">
        <v>50</v>
      </c>
      <c r="E2805">
        <v>65.45</v>
      </c>
      <c r="F2805">
        <v>14</v>
      </c>
      <c r="G2805">
        <v>205</v>
      </c>
      <c r="H2805">
        <v>0</v>
      </c>
      <c r="I2805" t="s">
        <v>16</v>
      </c>
      <c r="J2805">
        <v>67.400000000000006</v>
      </c>
      <c r="K2805" s="1">
        <v>45153</v>
      </c>
      <c r="L2805">
        <v>47</v>
      </c>
      <c r="M2805">
        <v>0.43</v>
      </c>
      <c r="N2805">
        <f>IF(E2805="",Data_Validation!$B$1,E2805)</f>
        <v>65.45</v>
      </c>
      <c r="O2805">
        <f>IF(J2805="",Data_Validation!$B$2,J2805)</f>
        <v>67.400000000000006</v>
      </c>
      <c r="P2805">
        <f t="shared" si="387"/>
        <v>1</v>
      </c>
      <c r="Q2805" s="2">
        <f>CustomerData[[#This Row],[avg_order_value_clean]]*CustomerData[[#This Row],[total_orders]]</f>
        <v>916.30000000000007</v>
      </c>
      <c r="R2805" s="2" t="str">
        <f t="shared" si="395"/>
        <v>Inactive</v>
      </c>
      <c r="S2805" s="2" t="str">
        <f t="shared" si="388"/>
        <v>Medium Risk</v>
      </c>
      <c r="T2805" s="2" t="str">
        <f t="shared" si="389"/>
        <v>35-44</v>
      </c>
      <c r="U2805" s="1">
        <f t="shared" ca="1" si="390"/>
        <v>1108</v>
      </c>
      <c r="V2805" s="2" t="str">
        <f t="shared" si="391"/>
        <v>Medium Loyalty</v>
      </c>
      <c r="W2805" s="2" t="str">
        <f t="shared" si="392"/>
        <v>Legitimate</v>
      </c>
      <c r="X2805" s="2" t="str">
        <f>IF(Q2805&lt;Data_Validation!$B$8,"Low Value",IF(Q2805&lt;Data_Validation!$B$9,"Medium Value","High Value"))</f>
        <v>Low Value</v>
      </c>
      <c r="Y2805" s="2" t="str">
        <f t="shared" si="393"/>
        <v>Stable</v>
      </c>
      <c r="Z2805" s="2" t="str">
        <f t="shared" si="394"/>
        <v>Check Data</v>
      </c>
    </row>
    <row r="2806" spans="1:26" x14ac:dyDescent="0.3">
      <c r="A2806" t="s">
        <v>2404</v>
      </c>
      <c r="B2806">
        <v>67</v>
      </c>
      <c r="C2806" t="s">
        <v>21</v>
      </c>
      <c r="D2806" t="s">
        <v>50</v>
      </c>
      <c r="E2806">
        <v>69.430000000000007</v>
      </c>
      <c r="F2806">
        <v>11</v>
      </c>
      <c r="G2806">
        <v>94</v>
      </c>
      <c r="H2806">
        <v>0</v>
      </c>
      <c r="I2806" t="s">
        <v>19</v>
      </c>
      <c r="J2806">
        <v>80.400000000000006</v>
      </c>
      <c r="K2806" s="1">
        <v>45012</v>
      </c>
      <c r="L2806">
        <v>14</v>
      </c>
      <c r="M2806">
        <v>0.31</v>
      </c>
      <c r="N2806">
        <f>IF(E2806="",Data_Validation!$B$1,E2806)</f>
        <v>69.430000000000007</v>
      </c>
      <c r="O2806">
        <f>IF(J2806="",Data_Validation!$B$2,J2806)</f>
        <v>80.400000000000006</v>
      </c>
      <c r="P2806">
        <f t="shared" si="387"/>
        <v>1</v>
      </c>
      <c r="Q2806" s="2">
        <f>CustomerData[[#This Row],[avg_order_value_clean]]*CustomerData[[#This Row],[total_orders]]</f>
        <v>763.73</v>
      </c>
      <c r="R2806" s="2" t="str">
        <f t="shared" si="395"/>
        <v>Inactive</v>
      </c>
      <c r="S2806" s="2" t="str">
        <f t="shared" si="388"/>
        <v>Medium Risk</v>
      </c>
      <c r="T2806" s="2" t="str">
        <f t="shared" si="389"/>
        <v>55+</v>
      </c>
      <c r="U2806" s="1">
        <f t="shared" ca="1" si="390"/>
        <v>1249</v>
      </c>
      <c r="V2806" s="2" t="str">
        <f t="shared" si="391"/>
        <v>Low Loyalty</v>
      </c>
      <c r="W2806" s="2" t="str">
        <f t="shared" si="392"/>
        <v>Legitimate</v>
      </c>
      <c r="X2806" s="2" t="str">
        <f>IF(Q2806&lt;Data_Validation!$B$8,"Low Value",IF(Q2806&lt;Data_Validation!$B$9,"Medium Value","High Value"))</f>
        <v>Low Value</v>
      </c>
      <c r="Y2806" s="2" t="str">
        <f t="shared" si="393"/>
        <v>Stable</v>
      </c>
      <c r="Z2806" s="2" t="str">
        <f t="shared" si="394"/>
        <v>Check Data</v>
      </c>
    </row>
    <row r="2807" spans="1:26" x14ac:dyDescent="0.3">
      <c r="A2807" t="s">
        <v>2405</v>
      </c>
      <c r="B2807">
        <v>37</v>
      </c>
      <c r="C2807" t="s">
        <v>21</v>
      </c>
      <c r="D2807" t="s">
        <v>26</v>
      </c>
      <c r="E2807">
        <v>306.02</v>
      </c>
      <c r="F2807">
        <v>8</v>
      </c>
      <c r="G2807">
        <v>62</v>
      </c>
      <c r="H2807">
        <v>0</v>
      </c>
      <c r="I2807" t="s">
        <v>23</v>
      </c>
      <c r="J2807">
        <v>63</v>
      </c>
      <c r="K2807" s="1">
        <v>44897</v>
      </c>
      <c r="L2807">
        <v>23</v>
      </c>
      <c r="M2807">
        <v>0.44</v>
      </c>
      <c r="N2807">
        <f>IF(E2807="",Data_Validation!$B$1,E2807)</f>
        <v>306.02</v>
      </c>
      <c r="O2807">
        <f>IF(J2807="",Data_Validation!$B$2,J2807)</f>
        <v>63</v>
      </c>
      <c r="P2807">
        <f t="shared" si="387"/>
        <v>1</v>
      </c>
      <c r="Q2807" s="2">
        <f>CustomerData[[#This Row],[avg_order_value_clean]]*CustomerData[[#This Row],[total_orders]]</f>
        <v>2448.16</v>
      </c>
      <c r="R2807" s="2" t="str">
        <f t="shared" si="395"/>
        <v>At Risk</v>
      </c>
      <c r="S2807" s="2" t="str">
        <f t="shared" si="388"/>
        <v>Medium Risk</v>
      </c>
      <c r="T2807" s="2" t="str">
        <f t="shared" si="389"/>
        <v>35-44</v>
      </c>
      <c r="U2807" s="1">
        <f t="shared" ca="1" si="390"/>
        <v>1364</v>
      </c>
      <c r="V2807" s="2" t="str">
        <f t="shared" si="391"/>
        <v>Low Loyalty</v>
      </c>
      <c r="W2807" s="2" t="str">
        <f t="shared" si="392"/>
        <v>Legitimate</v>
      </c>
      <c r="X2807" s="2" t="str">
        <f>IF(Q2807&lt;Data_Validation!$B$8,"Low Value",IF(Q2807&lt;Data_Validation!$B$9,"Medium Value","High Value"))</f>
        <v>High Value</v>
      </c>
      <c r="Y2807" s="2" t="str">
        <f t="shared" si="393"/>
        <v>High Value - Maintain</v>
      </c>
      <c r="Z2807" s="2" t="str">
        <f t="shared" si="394"/>
        <v>Check Data</v>
      </c>
    </row>
    <row r="2808" spans="1:26" x14ac:dyDescent="0.3">
      <c r="A2808" t="s">
        <v>2406</v>
      </c>
      <c r="B2808">
        <v>77</v>
      </c>
      <c r="C2808" t="s">
        <v>21</v>
      </c>
      <c r="D2808" t="s">
        <v>28</v>
      </c>
      <c r="E2808">
        <v>214.75</v>
      </c>
      <c r="F2808">
        <v>21</v>
      </c>
      <c r="G2808">
        <v>136</v>
      </c>
      <c r="H2808">
        <v>0</v>
      </c>
      <c r="I2808" t="s">
        <v>23</v>
      </c>
      <c r="J2808">
        <v>84.8</v>
      </c>
      <c r="K2808" s="1">
        <v>45744</v>
      </c>
      <c r="L2808">
        <v>16</v>
      </c>
      <c r="M2808">
        <v>0.62</v>
      </c>
      <c r="N2808">
        <f>IF(E2808="",Data_Validation!$B$1,E2808)</f>
        <v>214.75</v>
      </c>
      <c r="O2808">
        <f>IF(J2808="",Data_Validation!$B$2,J2808)</f>
        <v>84.8</v>
      </c>
      <c r="P2808">
        <f t="shared" si="387"/>
        <v>2</v>
      </c>
      <c r="Q2808" s="2">
        <f>CustomerData[[#This Row],[avg_order_value_clean]]*CustomerData[[#This Row],[total_orders]]</f>
        <v>4509.75</v>
      </c>
      <c r="R2808" s="2" t="str">
        <f t="shared" si="395"/>
        <v>Inactive</v>
      </c>
      <c r="S2808" s="2" t="str">
        <f t="shared" si="388"/>
        <v>High Risk</v>
      </c>
      <c r="T2808" s="2" t="str">
        <f t="shared" si="389"/>
        <v>55+</v>
      </c>
      <c r="U2808" s="1">
        <f t="shared" ca="1" si="390"/>
        <v>517</v>
      </c>
      <c r="V2808" s="2" t="str">
        <f t="shared" si="391"/>
        <v>Low Loyalty</v>
      </c>
      <c r="W2808" s="2" t="str">
        <f t="shared" si="392"/>
        <v>Legitimate</v>
      </c>
      <c r="X2808" s="2" t="str">
        <f>IF(Q2808&lt;Data_Validation!$B$8,"Low Value",IF(Q2808&lt;Data_Validation!$B$9,"Medium Value","High Value"))</f>
        <v>High Value</v>
      </c>
      <c r="Y2808" s="2" t="str">
        <f t="shared" si="393"/>
        <v>Critical - Retain</v>
      </c>
      <c r="Z2808" s="2" t="str">
        <f t="shared" si="394"/>
        <v>Check Data</v>
      </c>
    </row>
    <row r="2809" spans="1:26" x14ac:dyDescent="0.3">
      <c r="A2809" t="s">
        <v>2407</v>
      </c>
      <c r="B2809">
        <v>33</v>
      </c>
      <c r="C2809" t="s">
        <v>14</v>
      </c>
      <c r="D2809" t="s">
        <v>26</v>
      </c>
      <c r="E2809">
        <v>110.35</v>
      </c>
      <c r="F2809">
        <v>8</v>
      </c>
      <c r="G2809">
        <v>150</v>
      </c>
      <c r="H2809">
        <v>0</v>
      </c>
      <c r="I2809" t="s">
        <v>29</v>
      </c>
      <c r="J2809">
        <v>26.6</v>
      </c>
      <c r="K2809" s="1">
        <v>45627</v>
      </c>
      <c r="L2809">
        <v>20</v>
      </c>
      <c r="M2809">
        <v>0.16</v>
      </c>
      <c r="N2809">
        <f>IF(E2809="",Data_Validation!$B$1,E2809)</f>
        <v>110.35</v>
      </c>
      <c r="O2809">
        <f>IF(J2809="",Data_Validation!$B$2,J2809)</f>
        <v>26.6</v>
      </c>
      <c r="P2809">
        <f t="shared" si="387"/>
        <v>1</v>
      </c>
      <c r="Q2809" s="2">
        <f>CustomerData[[#This Row],[avg_order_value_clean]]*CustomerData[[#This Row],[total_orders]]</f>
        <v>882.8</v>
      </c>
      <c r="R2809" s="2" t="str">
        <f t="shared" si="395"/>
        <v>Inactive</v>
      </c>
      <c r="S2809" s="2" t="str">
        <f t="shared" si="388"/>
        <v>Low Risk</v>
      </c>
      <c r="T2809" s="2" t="str">
        <f t="shared" si="389"/>
        <v>25-34</v>
      </c>
      <c r="U2809" s="1">
        <f t="shared" ca="1" si="390"/>
        <v>634</v>
      </c>
      <c r="V2809" s="2" t="str">
        <f t="shared" si="391"/>
        <v>Low Loyalty</v>
      </c>
      <c r="W2809" s="2" t="str">
        <f t="shared" si="392"/>
        <v>Legitimate</v>
      </c>
      <c r="X2809" s="2" t="str">
        <f>IF(Q2809&lt;Data_Validation!$B$8,"Low Value",IF(Q2809&lt;Data_Validation!$B$9,"Medium Value","High Value"))</f>
        <v>Low Value</v>
      </c>
      <c r="Y2809" s="2" t="str">
        <f t="shared" si="393"/>
        <v>Stable</v>
      </c>
      <c r="Z2809" s="2" t="str">
        <f t="shared" si="394"/>
        <v>Check Data</v>
      </c>
    </row>
    <row r="2810" spans="1:26" x14ac:dyDescent="0.3">
      <c r="A2810" t="s">
        <v>2408</v>
      </c>
      <c r="B2810">
        <v>67</v>
      </c>
      <c r="C2810" t="s">
        <v>14</v>
      </c>
      <c r="D2810" t="s">
        <v>22</v>
      </c>
      <c r="E2810">
        <v>94.39</v>
      </c>
      <c r="F2810">
        <v>11</v>
      </c>
      <c r="G2810">
        <v>116</v>
      </c>
      <c r="H2810">
        <v>0</v>
      </c>
      <c r="I2810" t="s">
        <v>40</v>
      </c>
      <c r="J2810">
        <v>3.5</v>
      </c>
      <c r="K2810" s="1">
        <v>44275</v>
      </c>
      <c r="L2810">
        <v>3</v>
      </c>
      <c r="M2810">
        <v>0.56999999999999995</v>
      </c>
      <c r="N2810">
        <f>IF(E2810="",Data_Validation!$B$1,E2810)</f>
        <v>94.39</v>
      </c>
      <c r="O2810">
        <f>IF(J2810="",Data_Validation!$B$2,J2810)</f>
        <v>3.5</v>
      </c>
      <c r="P2810">
        <f t="shared" si="387"/>
        <v>1</v>
      </c>
      <c r="Q2810" s="2">
        <f>CustomerData[[#This Row],[avg_order_value_clean]]*CustomerData[[#This Row],[total_orders]]</f>
        <v>1038.29</v>
      </c>
      <c r="R2810" s="2" t="str">
        <f t="shared" si="395"/>
        <v>Inactive</v>
      </c>
      <c r="S2810" s="2" t="str">
        <f t="shared" si="388"/>
        <v>High Risk</v>
      </c>
      <c r="T2810" s="2" t="str">
        <f t="shared" si="389"/>
        <v>55+</v>
      </c>
      <c r="U2810" s="1">
        <f t="shared" ca="1" si="390"/>
        <v>1986</v>
      </c>
      <c r="V2810" s="2" t="str">
        <f t="shared" si="391"/>
        <v>Low Loyalty</v>
      </c>
      <c r="W2810" s="2" t="str">
        <f t="shared" si="392"/>
        <v>Legitimate</v>
      </c>
      <c r="X2810" s="2" t="str">
        <f>IF(Q2810&lt;Data_Validation!$B$8,"Low Value",IF(Q2810&lt;Data_Validation!$B$9,"Medium Value","High Value"))</f>
        <v>Low Value</v>
      </c>
      <c r="Y2810" s="2" t="str">
        <f t="shared" si="393"/>
        <v>At Risk - Develop</v>
      </c>
      <c r="Z2810" s="2" t="str">
        <f t="shared" si="394"/>
        <v>Check Data</v>
      </c>
    </row>
    <row r="2811" spans="1:26" x14ac:dyDescent="0.3">
      <c r="A2811" t="s">
        <v>2409</v>
      </c>
      <c r="B2811">
        <v>69</v>
      </c>
      <c r="C2811" t="s">
        <v>14</v>
      </c>
      <c r="D2811" t="s">
        <v>26</v>
      </c>
      <c r="E2811">
        <v>284.10000000000002</v>
      </c>
      <c r="F2811">
        <v>13</v>
      </c>
      <c r="G2811">
        <v>190</v>
      </c>
      <c r="H2811">
        <v>0</v>
      </c>
      <c r="I2811" t="s">
        <v>23</v>
      </c>
      <c r="J2811">
        <v>73.3</v>
      </c>
      <c r="K2811" s="1">
        <v>44267</v>
      </c>
      <c r="L2811">
        <v>6</v>
      </c>
      <c r="M2811">
        <v>0.31</v>
      </c>
      <c r="N2811">
        <f>IF(E2811="",Data_Validation!$B$1,E2811)</f>
        <v>284.10000000000002</v>
      </c>
      <c r="O2811">
        <f>IF(J2811="",Data_Validation!$B$2,J2811)</f>
        <v>73.3</v>
      </c>
      <c r="P2811">
        <f t="shared" si="387"/>
        <v>1</v>
      </c>
      <c r="Q2811" s="2">
        <f>CustomerData[[#This Row],[avg_order_value_clean]]*CustomerData[[#This Row],[total_orders]]</f>
        <v>3693.3</v>
      </c>
      <c r="R2811" s="2" t="str">
        <f t="shared" si="395"/>
        <v>Inactive</v>
      </c>
      <c r="S2811" s="2" t="str">
        <f t="shared" si="388"/>
        <v>Medium Risk</v>
      </c>
      <c r="T2811" s="2" t="str">
        <f t="shared" si="389"/>
        <v>55+</v>
      </c>
      <c r="U2811" s="1">
        <f t="shared" ca="1" si="390"/>
        <v>1994</v>
      </c>
      <c r="V2811" s="2" t="str">
        <f t="shared" si="391"/>
        <v>Low Loyalty</v>
      </c>
      <c r="W2811" s="2" t="str">
        <f t="shared" si="392"/>
        <v>Legitimate</v>
      </c>
      <c r="X2811" s="2" t="str">
        <f>IF(Q2811&lt;Data_Validation!$B$8,"Low Value",IF(Q2811&lt;Data_Validation!$B$9,"Medium Value","High Value"))</f>
        <v>High Value</v>
      </c>
      <c r="Y2811" s="2" t="str">
        <f t="shared" si="393"/>
        <v>High Value - Maintain</v>
      </c>
      <c r="Z2811" s="2" t="str">
        <f t="shared" si="394"/>
        <v>Check Data</v>
      </c>
    </row>
    <row r="2812" spans="1:26" x14ac:dyDescent="0.3">
      <c r="A2812" t="s">
        <v>578</v>
      </c>
      <c r="B2812">
        <v>29</v>
      </c>
      <c r="C2812" t="s">
        <v>21</v>
      </c>
      <c r="D2812" t="s">
        <v>28</v>
      </c>
      <c r="E2812">
        <v>41.85</v>
      </c>
      <c r="F2812">
        <v>9</v>
      </c>
      <c r="G2812">
        <v>201</v>
      </c>
      <c r="H2812">
        <v>0</v>
      </c>
      <c r="I2812" t="s">
        <v>16</v>
      </c>
      <c r="J2812">
        <v>38.6</v>
      </c>
      <c r="K2812" s="1">
        <v>45724</v>
      </c>
      <c r="L2812">
        <v>29</v>
      </c>
      <c r="M2812">
        <v>0.12</v>
      </c>
      <c r="N2812">
        <f>IF(E2812="",Data_Validation!$B$1,E2812)</f>
        <v>41.85</v>
      </c>
      <c r="O2812">
        <f>IF(J2812="",Data_Validation!$B$2,J2812)</f>
        <v>38.6</v>
      </c>
      <c r="P2812">
        <f t="shared" si="387"/>
        <v>2</v>
      </c>
      <c r="Q2812" s="2">
        <f>CustomerData[[#This Row],[avg_order_value_clean]]*CustomerData[[#This Row],[total_orders]]</f>
        <v>376.65000000000003</v>
      </c>
      <c r="R2812" s="2" t="str">
        <f t="shared" si="395"/>
        <v>Inactive</v>
      </c>
      <c r="S2812" s="2" t="str">
        <f t="shared" si="388"/>
        <v>Low Risk</v>
      </c>
      <c r="T2812" s="2" t="str">
        <f t="shared" si="389"/>
        <v>25-34</v>
      </c>
      <c r="U2812" s="1">
        <f t="shared" ca="1" si="390"/>
        <v>537</v>
      </c>
      <c r="V2812" s="2" t="str">
        <f t="shared" si="391"/>
        <v>Low Loyalty</v>
      </c>
      <c r="W2812" s="2" t="str">
        <f t="shared" si="392"/>
        <v>Legitimate</v>
      </c>
      <c r="X2812" s="2" t="str">
        <f>IF(Q2812&lt;Data_Validation!$B$8,"Low Value",IF(Q2812&lt;Data_Validation!$B$9,"Medium Value","High Value"))</f>
        <v>Low Value</v>
      </c>
      <c r="Y2812" s="2" t="str">
        <f t="shared" si="393"/>
        <v>Stable</v>
      </c>
      <c r="Z2812" s="2" t="str">
        <f t="shared" si="394"/>
        <v>Check Data</v>
      </c>
    </row>
    <row r="2813" spans="1:26" x14ac:dyDescent="0.3">
      <c r="A2813" t="s">
        <v>2410</v>
      </c>
      <c r="B2813">
        <v>30</v>
      </c>
      <c r="C2813" t="s">
        <v>14</v>
      </c>
      <c r="D2813" t="s">
        <v>15</v>
      </c>
      <c r="E2813">
        <v>82.88</v>
      </c>
      <c r="F2813">
        <v>10</v>
      </c>
      <c r="G2813">
        <v>249</v>
      </c>
      <c r="H2813">
        <v>0</v>
      </c>
      <c r="I2813" t="s">
        <v>29</v>
      </c>
      <c r="J2813">
        <v>21</v>
      </c>
      <c r="K2813" s="1">
        <v>44461</v>
      </c>
      <c r="L2813">
        <v>4</v>
      </c>
      <c r="M2813">
        <v>0.12</v>
      </c>
      <c r="N2813">
        <f>IF(E2813="",Data_Validation!$B$1,E2813)</f>
        <v>82.88</v>
      </c>
      <c r="O2813">
        <f>IF(J2813="",Data_Validation!$B$2,J2813)</f>
        <v>21</v>
      </c>
      <c r="P2813">
        <f t="shared" si="387"/>
        <v>1</v>
      </c>
      <c r="Q2813" s="2">
        <f>CustomerData[[#This Row],[avg_order_value_clean]]*CustomerData[[#This Row],[total_orders]]</f>
        <v>828.8</v>
      </c>
      <c r="R2813" s="2" t="str">
        <f t="shared" si="395"/>
        <v>Inactive</v>
      </c>
      <c r="S2813" s="2" t="str">
        <f t="shared" si="388"/>
        <v>Low Risk</v>
      </c>
      <c r="T2813" s="2" t="str">
        <f t="shared" si="389"/>
        <v>25-34</v>
      </c>
      <c r="U2813" s="1">
        <f t="shared" ca="1" si="390"/>
        <v>1800</v>
      </c>
      <c r="V2813" s="2" t="str">
        <f t="shared" si="391"/>
        <v>Low Loyalty</v>
      </c>
      <c r="W2813" s="2" t="str">
        <f t="shared" si="392"/>
        <v>Legitimate</v>
      </c>
      <c r="X2813" s="2" t="str">
        <f>IF(Q2813&lt;Data_Validation!$B$8,"Low Value",IF(Q2813&lt;Data_Validation!$B$9,"Medium Value","High Value"))</f>
        <v>Low Value</v>
      </c>
      <c r="Y2813" s="2" t="str">
        <f t="shared" si="393"/>
        <v>Stable</v>
      </c>
      <c r="Z2813" s="2" t="str">
        <f t="shared" si="394"/>
        <v>Check Data</v>
      </c>
    </row>
    <row r="2814" spans="1:26" x14ac:dyDescent="0.3">
      <c r="A2814" t="s">
        <v>2411</v>
      </c>
      <c r="B2814">
        <v>62</v>
      </c>
      <c r="C2814" t="s">
        <v>14</v>
      </c>
      <c r="D2814" t="s">
        <v>44</v>
      </c>
      <c r="E2814">
        <v>121.11</v>
      </c>
      <c r="F2814">
        <v>7</v>
      </c>
      <c r="G2814">
        <v>86</v>
      </c>
      <c r="H2814">
        <v>0</v>
      </c>
      <c r="I2814" t="s">
        <v>23</v>
      </c>
      <c r="J2814">
        <v>5.2</v>
      </c>
      <c r="K2814" s="1">
        <v>45228</v>
      </c>
      <c r="L2814">
        <v>65</v>
      </c>
      <c r="M2814">
        <v>0.27</v>
      </c>
      <c r="N2814">
        <f>IF(E2814="",Data_Validation!$B$1,E2814)</f>
        <v>121.11</v>
      </c>
      <c r="O2814">
        <f>IF(J2814="",Data_Validation!$B$2,J2814)</f>
        <v>5.2</v>
      </c>
      <c r="P2814">
        <f t="shared" si="387"/>
        <v>2</v>
      </c>
      <c r="Q2814" s="2">
        <f>CustomerData[[#This Row],[avg_order_value_clean]]*CustomerData[[#This Row],[total_orders]]</f>
        <v>847.77</v>
      </c>
      <c r="R2814" s="2" t="str">
        <f t="shared" si="395"/>
        <v>At Risk</v>
      </c>
      <c r="S2814" s="2" t="str">
        <f t="shared" si="388"/>
        <v>Medium Risk</v>
      </c>
      <c r="T2814" s="2" t="str">
        <f t="shared" si="389"/>
        <v>55+</v>
      </c>
      <c r="U2814" s="1">
        <f t="shared" ca="1" si="390"/>
        <v>1033</v>
      </c>
      <c r="V2814" s="2" t="str">
        <f t="shared" si="391"/>
        <v>Medium Loyalty</v>
      </c>
      <c r="W2814" s="2" t="str">
        <f t="shared" si="392"/>
        <v>Legitimate</v>
      </c>
      <c r="X2814" s="2" t="str">
        <f>IF(Q2814&lt;Data_Validation!$B$8,"Low Value",IF(Q2814&lt;Data_Validation!$B$9,"Medium Value","High Value"))</f>
        <v>Low Value</v>
      </c>
      <c r="Y2814" s="2" t="str">
        <f t="shared" si="393"/>
        <v>Stable</v>
      </c>
      <c r="Z2814" s="2" t="str">
        <f t="shared" si="394"/>
        <v>Check Data</v>
      </c>
    </row>
    <row r="2815" spans="1:26" x14ac:dyDescent="0.3">
      <c r="A2815" t="s">
        <v>1326</v>
      </c>
      <c r="B2815">
        <v>59</v>
      </c>
      <c r="C2815" t="s">
        <v>14</v>
      </c>
      <c r="D2815" t="s">
        <v>37</v>
      </c>
      <c r="E2815">
        <v>164.36</v>
      </c>
      <c r="F2815">
        <v>12</v>
      </c>
      <c r="G2815">
        <v>73</v>
      </c>
      <c r="H2815">
        <v>0</v>
      </c>
      <c r="I2815" t="s">
        <v>16</v>
      </c>
      <c r="K2815" s="1">
        <v>45785</v>
      </c>
      <c r="L2815">
        <v>8</v>
      </c>
      <c r="M2815">
        <v>0.5</v>
      </c>
      <c r="N2815">
        <f>IF(E2815="",Data_Validation!$B$1,E2815)</f>
        <v>164.36</v>
      </c>
      <c r="O2815">
        <f>IF(J2815="",Data_Validation!$B$2,J2815)</f>
        <v>250</v>
      </c>
      <c r="P2815">
        <f t="shared" si="387"/>
        <v>2</v>
      </c>
      <c r="Q2815" s="2">
        <f>CustomerData[[#This Row],[avg_order_value_clean]]*CustomerData[[#This Row],[total_orders]]</f>
        <v>1972.3200000000002</v>
      </c>
      <c r="R2815" s="2" t="str">
        <f t="shared" si="395"/>
        <v>At Risk</v>
      </c>
      <c r="S2815" s="2" t="str">
        <f t="shared" si="388"/>
        <v>High Risk</v>
      </c>
      <c r="T2815" s="2" t="str">
        <f t="shared" si="389"/>
        <v>55+</v>
      </c>
      <c r="U2815" s="1">
        <f t="shared" ca="1" si="390"/>
        <v>476</v>
      </c>
      <c r="V2815" s="2" t="str">
        <f t="shared" si="391"/>
        <v>Low Loyalty</v>
      </c>
      <c r="W2815" s="2" t="str">
        <f t="shared" si="392"/>
        <v>Legitimate</v>
      </c>
      <c r="X2815" s="2" t="str">
        <f>IF(Q2815&lt;Data_Validation!$B$8,"Low Value",IF(Q2815&lt;Data_Validation!$B$9,"Medium Value","High Value"))</f>
        <v>High Value</v>
      </c>
      <c r="Y2815" s="2" t="str">
        <f t="shared" si="393"/>
        <v>Critical - Retain</v>
      </c>
      <c r="Z2815" s="2" t="str">
        <f t="shared" si="394"/>
        <v>Check Data</v>
      </c>
    </row>
    <row r="2816" spans="1:26" x14ac:dyDescent="0.3">
      <c r="A2816" t="s">
        <v>2412</v>
      </c>
      <c r="B2816">
        <v>56</v>
      </c>
      <c r="C2816" t="s">
        <v>14</v>
      </c>
      <c r="D2816" t="s">
        <v>50</v>
      </c>
      <c r="E2816">
        <v>57.88</v>
      </c>
      <c r="F2816">
        <v>6</v>
      </c>
      <c r="G2816">
        <v>321</v>
      </c>
      <c r="H2816">
        <v>0</v>
      </c>
      <c r="I2816" t="s">
        <v>19</v>
      </c>
      <c r="J2816">
        <v>82.6</v>
      </c>
      <c r="K2816" s="1">
        <v>45561</v>
      </c>
      <c r="L2816">
        <v>48</v>
      </c>
      <c r="M2816">
        <v>0.33</v>
      </c>
      <c r="N2816">
        <f>IF(E2816="",Data_Validation!$B$1,E2816)</f>
        <v>57.88</v>
      </c>
      <c r="O2816">
        <f>IF(J2816="",Data_Validation!$B$2,J2816)</f>
        <v>82.6</v>
      </c>
      <c r="P2816">
        <f t="shared" si="387"/>
        <v>1</v>
      </c>
      <c r="Q2816" s="2">
        <f>CustomerData[[#This Row],[avg_order_value_clean]]*CustomerData[[#This Row],[total_orders]]</f>
        <v>347.28000000000003</v>
      </c>
      <c r="R2816" s="2" t="str">
        <f t="shared" si="395"/>
        <v>Inactive</v>
      </c>
      <c r="S2816" s="2" t="str">
        <f t="shared" si="388"/>
        <v>Medium Risk</v>
      </c>
      <c r="T2816" s="2" t="str">
        <f t="shared" si="389"/>
        <v>55+</v>
      </c>
      <c r="U2816" s="1">
        <f t="shared" ca="1" si="390"/>
        <v>700</v>
      </c>
      <c r="V2816" s="2" t="str">
        <f t="shared" si="391"/>
        <v>Medium Loyalty</v>
      </c>
      <c r="W2816" s="2" t="str">
        <f t="shared" si="392"/>
        <v>Legitimate</v>
      </c>
      <c r="X2816" s="2" t="str">
        <f>IF(Q2816&lt;Data_Validation!$B$8,"Low Value",IF(Q2816&lt;Data_Validation!$B$9,"Medium Value","High Value"))</f>
        <v>Low Value</v>
      </c>
      <c r="Y2816" s="2" t="str">
        <f t="shared" si="393"/>
        <v>Stable</v>
      </c>
      <c r="Z2816" s="2" t="str">
        <f t="shared" si="394"/>
        <v>Check Data</v>
      </c>
    </row>
    <row r="2817" spans="1:26" x14ac:dyDescent="0.3">
      <c r="A2817" t="s">
        <v>2413</v>
      </c>
      <c r="B2817">
        <v>42</v>
      </c>
      <c r="C2817" t="s">
        <v>14</v>
      </c>
      <c r="D2817" t="s">
        <v>52</v>
      </c>
      <c r="E2817">
        <v>92.47</v>
      </c>
      <c r="F2817">
        <v>7</v>
      </c>
      <c r="G2817">
        <v>36</v>
      </c>
      <c r="H2817">
        <v>0</v>
      </c>
      <c r="I2817" t="s">
        <v>16</v>
      </c>
      <c r="J2817">
        <v>38.9</v>
      </c>
      <c r="K2817" s="1">
        <v>45554</v>
      </c>
      <c r="L2817">
        <v>84</v>
      </c>
      <c r="M2817">
        <v>0.28000000000000003</v>
      </c>
      <c r="N2817">
        <f>IF(E2817="",Data_Validation!$B$1,E2817)</f>
        <v>92.47</v>
      </c>
      <c r="O2817">
        <f>IF(J2817="",Data_Validation!$B$2,J2817)</f>
        <v>38.9</v>
      </c>
      <c r="P2817">
        <f t="shared" si="387"/>
        <v>1</v>
      </c>
      <c r="Q2817" s="2">
        <f>CustomerData[[#This Row],[avg_order_value_clean]]*CustomerData[[#This Row],[total_orders]]</f>
        <v>647.29</v>
      </c>
      <c r="R2817" s="2" t="str">
        <f t="shared" si="395"/>
        <v>At Risk</v>
      </c>
      <c r="S2817" s="2" t="str">
        <f t="shared" si="388"/>
        <v>Medium Risk</v>
      </c>
      <c r="T2817" s="2" t="str">
        <f t="shared" si="389"/>
        <v>35-44</v>
      </c>
      <c r="U2817" s="1">
        <f t="shared" ca="1" si="390"/>
        <v>707</v>
      </c>
      <c r="V2817" s="2" t="str">
        <f t="shared" si="391"/>
        <v>High Loyalty</v>
      </c>
      <c r="W2817" s="2" t="str">
        <f t="shared" si="392"/>
        <v>Legitimate</v>
      </c>
      <c r="X2817" s="2" t="str">
        <f>IF(Q2817&lt;Data_Validation!$B$8,"Low Value",IF(Q2817&lt;Data_Validation!$B$9,"Medium Value","High Value"))</f>
        <v>Low Value</v>
      </c>
      <c r="Y2817" s="2" t="str">
        <f t="shared" si="393"/>
        <v>Stable</v>
      </c>
      <c r="Z2817" s="2" t="str">
        <f t="shared" si="394"/>
        <v>Check Data</v>
      </c>
    </row>
    <row r="2818" spans="1:26" x14ac:dyDescent="0.3">
      <c r="A2818" t="s">
        <v>2414</v>
      </c>
      <c r="B2818">
        <v>63</v>
      </c>
      <c r="C2818" t="s">
        <v>14</v>
      </c>
      <c r="D2818" t="s">
        <v>26</v>
      </c>
      <c r="E2818">
        <v>99.22</v>
      </c>
      <c r="F2818">
        <v>10</v>
      </c>
      <c r="G2818">
        <v>124</v>
      </c>
      <c r="H2818">
        <v>0</v>
      </c>
      <c r="I2818" t="s">
        <v>29</v>
      </c>
      <c r="J2818">
        <v>88.5</v>
      </c>
      <c r="K2818" s="1">
        <v>45061</v>
      </c>
      <c r="L2818">
        <v>16</v>
      </c>
      <c r="M2818">
        <v>0.08</v>
      </c>
      <c r="N2818">
        <f>IF(E2818="",Data_Validation!$B$1,E2818)</f>
        <v>99.22</v>
      </c>
      <c r="O2818">
        <f>IF(J2818="",Data_Validation!$B$2,J2818)</f>
        <v>88.5</v>
      </c>
      <c r="P2818">
        <f t="shared" ref="P2818:P2881" si="396">COUNTIF($A$2:$A$5001,A2818)</f>
        <v>1</v>
      </c>
      <c r="Q2818" s="2">
        <f>CustomerData[[#This Row],[avg_order_value_clean]]*CustomerData[[#This Row],[total_orders]]</f>
        <v>992.2</v>
      </c>
      <c r="R2818" s="2" t="str">
        <f t="shared" si="395"/>
        <v>Inactive</v>
      </c>
      <c r="S2818" s="2" t="str">
        <f t="shared" ref="S2818:S2881" si="397">IF(M2818&lt;0.2,"Low Risk",IF(M2818&lt;0.5,"Medium Risk","High Risk"))</f>
        <v>Low Risk</v>
      </c>
      <c r="T2818" s="2" t="str">
        <f t="shared" ref="T2818:T2881" si="398">IF(B2818&lt;25,"Under 25",IF(B2818&lt;35,"25-34",IF(B2818&lt;45,"35-44",IF(B2818&lt;55,"45-54","55+"))))</f>
        <v>55+</v>
      </c>
      <c r="U2818" s="1">
        <f t="shared" ref="U2818:U2881" ca="1" si="399">TODAY()-K2818</f>
        <v>1200</v>
      </c>
      <c r="V2818" s="2" t="str">
        <f t="shared" ref="V2818:V2881" si="400">IF(L2818&lt;40,"Low Loyalty",IF(L2818&lt;70,"Medium Loyalty","High Loyalty"))</f>
        <v>Low Loyalty</v>
      </c>
      <c r="W2818" s="2" t="str">
        <f t="shared" ref="W2818:W2881" si="401">IF(H2818=1,"Fraudulent","Legitimate")</f>
        <v>Legitimate</v>
      </c>
      <c r="X2818" s="2" t="str">
        <f>IF(Q2818&lt;Data_Validation!$B$8,"Low Value",IF(Q2818&lt;Data_Validation!$B$9,"Medium Value","High Value"))</f>
        <v>Low Value</v>
      </c>
      <c r="Y2818" s="2" t="str">
        <f t="shared" ref="Y2818:Y2881" si="402">IF(AND(X2818="High Value",S2818="High Risk"),"Critical - Retain",IF(AND(X2818="High Value",S2818&lt;&gt;"High Risk"),"High Value - Maintain",IF(AND(X2818&lt;&gt;"High Value",S2818="High Risk"),"At Risk - Develop","Stable")))</f>
        <v>Stable</v>
      </c>
      <c r="Z2818" s="2" t="str">
        <f t="shared" ref="Z2818:Z2881" si="403">IF(OR(B2818&lt;18,F2818&lt;0,N2818&lt;0,O2818&lt;0,O2818&gt;1,M2818&lt;0,M2818&gt;1),"Check Data","Valid")</f>
        <v>Check Data</v>
      </c>
    </row>
    <row r="2819" spans="1:26" x14ac:dyDescent="0.3">
      <c r="A2819" t="s">
        <v>2415</v>
      </c>
      <c r="B2819">
        <v>49</v>
      </c>
      <c r="C2819" t="s">
        <v>14</v>
      </c>
      <c r="D2819" t="s">
        <v>35</v>
      </c>
      <c r="E2819">
        <v>405.77</v>
      </c>
      <c r="F2819">
        <v>8</v>
      </c>
      <c r="G2819">
        <v>165</v>
      </c>
      <c r="H2819">
        <v>0</v>
      </c>
      <c r="I2819" t="s">
        <v>23</v>
      </c>
      <c r="J2819">
        <v>41.6</v>
      </c>
      <c r="K2819" s="1">
        <v>44814</v>
      </c>
      <c r="L2819">
        <v>47</v>
      </c>
      <c r="M2819">
        <v>0.21</v>
      </c>
      <c r="N2819">
        <f>IF(E2819="",Data_Validation!$B$1,E2819)</f>
        <v>405.77</v>
      </c>
      <c r="O2819">
        <f>IF(J2819="",Data_Validation!$B$2,J2819)</f>
        <v>41.6</v>
      </c>
      <c r="P2819">
        <f t="shared" si="396"/>
        <v>1</v>
      </c>
      <c r="Q2819" s="2">
        <f>CustomerData[[#This Row],[avg_order_value_clean]]*CustomerData[[#This Row],[total_orders]]</f>
        <v>3246.16</v>
      </c>
      <c r="R2819" s="2" t="str">
        <f t="shared" ref="R2819:R2882" si="404">IF(G2819&lt;=30,"Active",IF(G2819&lt;=90,"At Risk","Inactive"))</f>
        <v>Inactive</v>
      </c>
      <c r="S2819" s="2" t="str">
        <f t="shared" si="397"/>
        <v>Medium Risk</v>
      </c>
      <c r="T2819" s="2" t="str">
        <f t="shared" si="398"/>
        <v>45-54</v>
      </c>
      <c r="U2819" s="1">
        <f t="shared" ca="1" si="399"/>
        <v>1447</v>
      </c>
      <c r="V2819" s="2" t="str">
        <f t="shared" si="400"/>
        <v>Medium Loyalty</v>
      </c>
      <c r="W2819" s="2" t="str">
        <f t="shared" si="401"/>
        <v>Legitimate</v>
      </c>
      <c r="X2819" s="2" t="str">
        <f>IF(Q2819&lt;Data_Validation!$B$8,"Low Value",IF(Q2819&lt;Data_Validation!$B$9,"Medium Value","High Value"))</f>
        <v>High Value</v>
      </c>
      <c r="Y2819" s="2" t="str">
        <f t="shared" si="402"/>
        <v>High Value - Maintain</v>
      </c>
      <c r="Z2819" s="2" t="str">
        <f t="shared" si="403"/>
        <v>Check Data</v>
      </c>
    </row>
    <row r="2820" spans="1:26" x14ac:dyDescent="0.3">
      <c r="A2820" t="s">
        <v>2416</v>
      </c>
      <c r="B2820">
        <v>79</v>
      </c>
      <c r="C2820" t="s">
        <v>21</v>
      </c>
      <c r="D2820" t="s">
        <v>15</v>
      </c>
      <c r="E2820">
        <v>225.84</v>
      </c>
      <c r="F2820">
        <v>9</v>
      </c>
      <c r="G2820">
        <v>0</v>
      </c>
      <c r="H2820">
        <v>0</v>
      </c>
      <c r="I2820" t="s">
        <v>40</v>
      </c>
      <c r="J2820">
        <v>95.2</v>
      </c>
      <c r="K2820" s="1">
        <v>44677</v>
      </c>
      <c r="L2820">
        <v>31</v>
      </c>
      <c r="M2820">
        <v>0.28999999999999998</v>
      </c>
      <c r="N2820">
        <f>IF(E2820="",Data_Validation!$B$1,E2820)</f>
        <v>225.84</v>
      </c>
      <c r="O2820">
        <f>IF(J2820="",Data_Validation!$B$2,J2820)</f>
        <v>95.2</v>
      </c>
      <c r="P2820">
        <f t="shared" si="396"/>
        <v>1</v>
      </c>
      <c r="Q2820" s="2">
        <f>CustomerData[[#This Row],[avg_order_value_clean]]*CustomerData[[#This Row],[total_orders]]</f>
        <v>2032.56</v>
      </c>
      <c r="R2820" s="2" t="str">
        <f t="shared" si="404"/>
        <v>Active</v>
      </c>
      <c r="S2820" s="2" t="str">
        <f t="shared" si="397"/>
        <v>Medium Risk</v>
      </c>
      <c r="T2820" s="2" t="str">
        <f t="shared" si="398"/>
        <v>55+</v>
      </c>
      <c r="U2820" s="1">
        <f t="shared" ca="1" si="399"/>
        <v>1584</v>
      </c>
      <c r="V2820" s="2" t="str">
        <f t="shared" si="400"/>
        <v>Low Loyalty</v>
      </c>
      <c r="W2820" s="2" t="str">
        <f t="shared" si="401"/>
        <v>Legitimate</v>
      </c>
      <c r="X2820" s="2" t="str">
        <f>IF(Q2820&lt;Data_Validation!$B$8,"Low Value",IF(Q2820&lt;Data_Validation!$B$9,"Medium Value","High Value"))</f>
        <v>High Value</v>
      </c>
      <c r="Y2820" s="2" t="str">
        <f t="shared" si="402"/>
        <v>High Value - Maintain</v>
      </c>
      <c r="Z2820" s="2" t="str">
        <f t="shared" si="403"/>
        <v>Check Data</v>
      </c>
    </row>
    <row r="2821" spans="1:26" x14ac:dyDescent="0.3">
      <c r="A2821" t="s">
        <v>2417</v>
      </c>
      <c r="B2821">
        <v>41</v>
      </c>
      <c r="C2821" t="s">
        <v>14</v>
      </c>
      <c r="D2821" t="s">
        <v>18</v>
      </c>
      <c r="E2821">
        <v>362.07</v>
      </c>
      <c r="F2821">
        <v>11</v>
      </c>
      <c r="G2821">
        <v>337</v>
      </c>
      <c r="H2821">
        <v>0</v>
      </c>
      <c r="I2821" t="s">
        <v>40</v>
      </c>
      <c r="J2821">
        <v>98.3</v>
      </c>
      <c r="K2821" s="1">
        <v>44963</v>
      </c>
      <c r="L2821">
        <v>96</v>
      </c>
      <c r="M2821">
        <v>0.34</v>
      </c>
      <c r="N2821">
        <f>IF(E2821="",Data_Validation!$B$1,E2821)</f>
        <v>362.07</v>
      </c>
      <c r="O2821">
        <f>IF(J2821="",Data_Validation!$B$2,J2821)</f>
        <v>98.3</v>
      </c>
      <c r="P2821">
        <f t="shared" si="396"/>
        <v>1</v>
      </c>
      <c r="Q2821" s="2">
        <f>CustomerData[[#This Row],[avg_order_value_clean]]*CustomerData[[#This Row],[total_orders]]</f>
        <v>3982.77</v>
      </c>
      <c r="R2821" s="2" t="str">
        <f t="shared" si="404"/>
        <v>Inactive</v>
      </c>
      <c r="S2821" s="2" t="str">
        <f t="shared" si="397"/>
        <v>Medium Risk</v>
      </c>
      <c r="T2821" s="2" t="str">
        <f t="shared" si="398"/>
        <v>35-44</v>
      </c>
      <c r="U2821" s="1">
        <f t="shared" ca="1" si="399"/>
        <v>1298</v>
      </c>
      <c r="V2821" s="2" t="str">
        <f t="shared" si="400"/>
        <v>High Loyalty</v>
      </c>
      <c r="W2821" s="2" t="str">
        <f t="shared" si="401"/>
        <v>Legitimate</v>
      </c>
      <c r="X2821" s="2" t="str">
        <f>IF(Q2821&lt;Data_Validation!$B$8,"Low Value",IF(Q2821&lt;Data_Validation!$B$9,"Medium Value","High Value"))</f>
        <v>High Value</v>
      </c>
      <c r="Y2821" s="2" t="str">
        <f t="shared" si="402"/>
        <v>High Value - Maintain</v>
      </c>
      <c r="Z2821" s="2" t="str">
        <f t="shared" si="403"/>
        <v>Check Data</v>
      </c>
    </row>
    <row r="2822" spans="1:26" x14ac:dyDescent="0.3">
      <c r="A2822" t="s">
        <v>2038</v>
      </c>
      <c r="B2822">
        <v>65</v>
      </c>
      <c r="C2822" t="s">
        <v>21</v>
      </c>
      <c r="D2822" t="s">
        <v>50</v>
      </c>
      <c r="E2822">
        <v>76.400000000000006</v>
      </c>
      <c r="F2822">
        <v>12</v>
      </c>
      <c r="G2822">
        <v>290</v>
      </c>
      <c r="H2822">
        <v>0</v>
      </c>
      <c r="I2822" t="s">
        <v>16</v>
      </c>
      <c r="J2822">
        <v>81.8</v>
      </c>
      <c r="K2822" s="1">
        <v>44804</v>
      </c>
      <c r="L2822">
        <v>98</v>
      </c>
      <c r="M2822">
        <v>0.44</v>
      </c>
      <c r="N2822">
        <f>IF(E2822="",Data_Validation!$B$1,E2822)</f>
        <v>76.400000000000006</v>
      </c>
      <c r="O2822">
        <f>IF(J2822="",Data_Validation!$B$2,J2822)</f>
        <v>81.8</v>
      </c>
      <c r="P2822">
        <f t="shared" si="396"/>
        <v>3</v>
      </c>
      <c r="Q2822" s="2">
        <f>CustomerData[[#This Row],[avg_order_value_clean]]*CustomerData[[#This Row],[total_orders]]</f>
        <v>916.80000000000007</v>
      </c>
      <c r="R2822" s="2" t="str">
        <f t="shared" si="404"/>
        <v>Inactive</v>
      </c>
      <c r="S2822" s="2" t="str">
        <f t="shared" si="397"/>
        <v>Medium Risk</v>
      </c>
      <c r="T2822" s="2" t="str">
        <f t="shared" si="398"/>
        <v>55+</v>
      </c>
      <c r="U2822" s="1">
        <f t="shared" ca="1" si="399"/>
        <v>1457</v>
      </c>
      <c r="V2822" s="2" t="str">
        <f t="shared" si="400"/>
        <v>High Loyalty</v>
      </c>
      <c r="W2822" s="2" t="str">
        <f t="shared" si="401"/>
        <v>Legitimate</v>
      </c>
      <c r="X2822" s="2" t="str">
        <f>IF(Q2822&lt;Data_Validation!$B$8,"Low Value",IF(Q2822&lt;Data_Validation!$B$9,"Medium Value","High Value"))</f>
        <v>Low Value</v>
      </c>
      <c r="Y2822" s="2" t="str">
        <f t="shared" si="402"/>
        <v>Stable</v>
      </c>
      <c r="Z2822" s="2" t="str">
        <f t="shared" si="403"/>
        <v>Check Data</v>
      </c>
    </row>
    <row r="2823" spans="1:26" x14ac:dyDescent="0.3">
      <c r="A2823" t="s">
        <v>2406</v>
      </c>
      <c r="B2823">
        <v>64</v>
      </c>
      <c r="C2823" t="s">
        <v>21</v>
      </c>
      <c r="D2823" t="s">
        <v>28</v>
      </c>
      <c r="E2823">
        <v>244.98</v>
      </c>
      <c r="F2823">
        <v>8</v>
      </c>
      <c r="G2823">
        <v>70</v>
      </c>
      <c r="H2823">
        <v>0</v>
      </c>
      <c r="I2823" t="s">
        <v>16</v>
      </c>
      <c r="J2823">
        <v>25.6</v>
      </c>
      <c r="K2823" s="1">
        <v>44216</v>
      </c>
      <c r="L2823">
        <v>29</v>
      </c>
      <c r="M2823">
        <v>0.05</v>
      </c>
      <c r="N2823">
        <f>IF(E2823="",Data_Validation!$B$1,E2823)</f>
        <v>244.98</v>
      </c>
      <c r="O2823">
        <f>IF(J2823="",Data_Validation!$B$2,J2823)</f>
        <v>25.6</v>
      </c>
      <c r="P2823">
        <f t="shared" si="396"/>
        <v>2</v>
      </c>
      <c r="Q2823" s="2">
        <f>CustomerData[[#This Row],[avg_order_value_clean]]*CustomerData[[#This Row],[total_orders]]</f>
        <v>1959.84</v>
      </c>
      <c r="R2823" s="2" t="str">
        <f t="shared" si="404"/>
        <v>At Risk</v>
      </c>
      <c r="S2823" s="2" t="str">
        <f t="shared" si="397"/>
        <v>Low Risk</v>
      </c>
      <c r="T2823" s="2" t="str">
        <f t="shared" si="398"/>
        <v>55+</v>
      </c>
      <c r="U2823" s="1">
        <f t="shared" ca="1" si="399"/>
        <v>2045</v>
      </c>
      <c r="V2823" s="2" t="str">
        <f t="shared" si="400"/>
        <v>Low Loyalty</v>
      </c>
      <c r="W2823" s="2" t="str">
        <f t="shared" si="401"/>
        <v>Legitimate</v>
      </c>
      <c r="X2823" s="2" t="str">
        <f>IF(Q2823&lt;Data_Validation!$B$8,"Low Value",IF(Q2823&lt;Data_Validation!$B$9,"Medium Value","High Value"))</f>
        <v>High Value</v>
      </c>
      <c r="Y2823" s="2" t="str">
        <f t="shared" si="402"/>
        <v>High Value - Maintain</v>
      </c>
      <c r="Z2823" s="2" t="str">
        <f t="shared" si="403"/>
        <v>Check Data</v>
      </c>
    </row>
    <row r="2824" spans="1:26" x14ac:dyDescent="0.3">
      <c r="A2824" t="s">
        <v>2418</v>
      </c>
      <c r="B2824">
        <v>61</v>
      </c>
      <c r="C2824" t="s">
        <v>25</v>
      </c>
      <c r="D2824" t="s">
        <v>22</v>
      </c>
      <c r="E2824">
        <v>160.91</v>
      </c>
      <c r="F2824">
        <v>10</v>
      </c>
      <c r="G2824">
        <v>107</v>
      </c>
      <c r="H2824">
        <v>0</v>
      </c>
      <c r="I2824" t="s">
        <v>16</v>
      </c>
      <c r="J2824">
        <v>36.6</v>
      </c>
      <c r="K2824" s="1">
        <v>45449</v>
      </c>
      <c r="L2824">
        <v>76</v>
      </c>
      <c r="M2824">
        <v>0.45</v>
      </c>
      <c r="N2824">
        <f>IF(E2824="",Data_Validation!$B$1,E2824)</f>
        <v>160.91</v>
      </c>
      <c r="O2824">
        <f>IF(J2824="",Data_Validation!$B$2,J2824)</f>
        <v>36.6</v>
      </c>
      <c r="P2824">
        <f t="shared" si="396"/>
        <v>1</v>
      </c>
      <c r="Q2824" s="2">
        <f>CustomerData[[#This Row],[avg_order_value_clean]]*CustomerData[[#This Row],[total_orders]]</f>
        <v>1609.1</v>
      </c>
      <c r="R2824" s="2" t="str">
        <f t="shared" si="404"/>
        <v>Inactive</v>
      </c>
      <c r="S2824" s="2" t="str">
        <f t="shared" si="397"/>
        <v>Medium Risk</v>
      </c>
      <c r="T2824" s="2" t="str">
        <f t="shared" si="398"/>
        <v>55+</v>
      </c>
      <c r="U2824" s="1">
        <f t="shared" ca="1" si="399"/>
        <v>812</v>
      </c>
      <c r="V2824" s="2" t="str">
        <f t="shared" si="400"/>
        <v>High Loyalty</v>
      </c>
      <c r="W2824" s="2" t="str">
        <f t="shared" si="401"/>
        <v>Legitimate</v>
      </c>
      <c r="X2824" s="2" t="str">
        <f>IF(Q2824&lt;Data_Validation!$B$8,"Low Value",IF(Q2824&lt;Data_Validation!$B$9,"Medium Value","High Value"))</f>
        <v>High Value</v>
      </c>
      <c r="Y2824" s="2" t="str">
        <f t="shared" si="402"/>
        <v>High Value - Maintain</v>
      </c>
      <c r="Z2824" s="2" t="str">
        <f t="shared" si="403"/>
        <v>Check Data</v>
      </c>
    </row>
    <row r="2825" spans="1:26" x14ac:dyDescent="0.3">
      <c r="A2825" t="s">
        <v>2419</v>
      </c>
      <c r="B2825">
        <v>26</v>
      </c>
      <c r="C2825" t="s">
        <v>25</v>
      </c>
      <c r="D2825" t="s">
        <v>28</v>
      </c>
      <c r="E2825">
        <v>106.12</v>
      </c>
      <c r="F2825">
        <v>8</v>
      </c>
      <c r="G2825">
        <v>85</v>
      </c>
      <c r="H2825">
        <v>0</v>
      </c>
      <c r="I2825" t="s">
        <v>23</v>
      </c>
      <c r="J2825">
        <v>53.3</v>
      </c>
      <c r="K2825" s="1">
        <v>45187</v>
      </c>
      <c r="L2825">
        <v>68</v>
      </c>
      <c r="M2825">
        <v>0.39</v>
      </c>
      <c r="N2825">
        <f>IF(E2825="",Data_Validation!$B$1,E2825)</f>
        <v>106.12</v>
      </c>
      <c r="O2825">
        <f>IF(J2825="",Data_Validation!$B$2,J2825)</f>
        <v>53.3</v>
      </c>
      <c r="P2825">
        <f t="shared" si="396"/>
        <v>1</v>
      </c>
      <c r="Q2825" s="2">
        <f>CustomerData[[#This Row],[avg_order_value_clean]]*CustomerData[[#This Row],[total_orders]]</f>
        <v>848.96</v>
      </c>
      <c r="R2825" s="2" t="str">
        <f t="shared" si="404"/>
        <v>At Risk</v>
      </c>
      <c r="S2825" s="2" t="str">
        <f t="shared" si="397"/>
        <v>Medium Risk</v>
      </c>
      <c r="T2825" s="2" t="str">
        <f t="shared" si="398"/>
        <v>25-34</v>
      </c>
      <c r="U2825" s="1">
        <f t="shared" ca="1" si="399"/>
        <v>1074</v>
      </c>
      <c r="V2825" s="2" t="str">
        <f t="shared" si="400"/>
        <v>Medium Loyalty</v>
      </c>
      <c r="W2825" s="2" t="str">
        <f t="shared" si="401"/>
        <v>Legitimate</v>
      </c>
      <c r="X2825" s="2" t="str">
        <f>IF(Q2825&lt;Data_Validation!$B$8,"Low Value",IF(Q2825&lt;Data_Validation!$B$9,"Medium Value","High Value"))</f>
        <v>Low Value</v>
      </c>
      <c r="Y2825" s="2" t="str">
        <f t="shared" si="402"/>
        <v>Stable</v>
      </c>
      <c r="Z2825" s="2" t="str">
        <f t="shared" si="403"/>
        <v>Check Data</v>
      </c>
    </row>
    <row r="2826" spans="1:26" x14ac:dyDescent="0.3">
      <c r="A2826" t="s">
        <v>2420</v>
      </c>
      <c r="B2826">
        <v>57</v>
      </c>
      <c r="C2826" t="s">
        <v>21</v>
      </c>
      <c r="D2826" t="s">
        <v>26</v>
      </c>
      <c r="E2826">
        <v>129.72</v>
      </c>
      <c r="F2826">
        <v>14</v>
      </c>
      <c r="G2826">
        <v>180</v>
      </c>
      <c r="H2826">
        <v>0</v>
      </c>
      <c r="I2826" t="s">
        <v>40</v>
      </c>
      <c r="J2826">
        <v>32.9</v>
      </c>
      <c r="K2826" s="1">
        <v>44052</v>
      </c>
      <c r="L2826">
        <v>43</v>
      </c>
      <c r="M2826">
        <v>0.34</v>
      </c>
      <c r="N2826">
        <f>IF(E2826="",Data_Validation!$B$1,E2826)</f>
        <v>129.72</v>
      </c>
      <c r="O2826">
        <f>IF(J2826="",Data_Validation!$B$2,J2826)</f>
        <v>32.9</v>
      </c>
      <c r="P2826">
        <f t="shared" si="396"/>
        <v>1</v>
      </c>
      <c r="Q2826" s="2">
        <f>CustomerData[[#This Row],[avg_order_value_clean]]*CustomerData[[#This Row],[total_orders]]</f>
        <v>1816.08</v>
      </c>
      <c r="R2826" s="2" t="str">
        <f t="shared" si="404"/>
        <v>Inactive</v>
      </c>
      <c r="S2826" s="2" t="str">
        <f t="shared" si="397"/>
        <v>Medium Risk</v>
      </c>
      <c r="T2826" s="2" t="str">
        <f t="shared" si="398"/>
        <v>55+</v>
      </c>
      <c r="U2826" s="1">
        <f t="shared" ca="1" si="399"/>
        <v>2209</v>
      </c>
      <c r="V2826" s="2" t="str">
        <f t="shared" si="400"/>
        <v>Medium Loyalty</v>
      </c>
      <c r="W2826" s="2" t="str">
        <f t="shared" si="401"/>
        <v>Legitimate</v>
      </c>
      <c r="X2826" s="2" t="str">
        <f>IF(Q2826&lt;Data_Validation!$B$8,"Low Value",IF(Q2826&lt;Data_Validation!$B$9,"Medium Value","High Value"))</f>
        <v>High Value</v>
      </c>
      <c r="Y2826" s="2" t="str">
        <f t="shared" si="402"/>
        <v>High Value - Maintain</v>
      </c>
      <c r="Z2826" s="2" t="str">
        <f t="shared" si="403"/>
        <v>Check Data</v>
      </c>
    </row>
    <row r="2827" spans="1:26" x14ac:dyDescent="0.3">
      <c r="A2827" t="s">
        <v>2421</v>
      </c>
      <c r="B2827">
        <v>67</v>
      </c>
      <c r="C2827" t="s">
        <v>21</v>
      </c>
      <c r="D2827" t="s">
        <v>44</v>
      </c>
      <c r="E2827">
        <v>58.3</v>
      </c>
      <c r="F2827">
        <v>11</v>
      </c>
      <c r="G2827">
        <v>24</v>
      </c>
      <c r="H2827">
        <v>0</v>
      </c>
      <c r="I2827" t="s">
        <v>40</v>
      </c>
      <c r="J2827">
        <v>81.900000000000006</v>
      </c>
      <c r="K2827" s="1">
        <v>44013</v>
      </c>
      <c r="L2827">
        <v>34</v>
      </c>
      <c r="M2827">
        <v>0.14000000000000001</v>
      </c>
      <c r="N2827">
        <f>IF(E2827="",Data_Validation!$B$1,E2827)</f>
        <v>58.3</v>
      </c>
      <c r="O2827">
        <f>IF(J2827="",Data_Validation!$B$2,J2827)</f>
        <v>81.900000000000006</v>
      </c>
      <c r="P2827">
        <f t="shared" si="396"/>
        <v>1</v>
      </c>
      <c r="Q2827" s="2">
        <f>CustomerData[[#This Row],[avg_order_value_clean]]*CustomerData[[#This Row],[total_orders]]</f>
        <v>641.29999999999995</v>
      </c>
      <c r="R2827" s="2" t="str">
        <f t="shared" si="404"/>
        <v>Active</v>
      </c>
      <c r="S2827" s="2" t="str">
        <f t="shared" si="397"/>
        <v>Low Risk</v>
      </c>
      <c r="T2827" s="2" t="str">
        <f t="shared" si="398"/>
        <v>55+</v>
      </c>
      <c r="U2827" s="1">
        <f t="shared" ca="1" si="399"/>
        <v>2248</v>
      </c>
      <c r="V2827" s="2" t="str">
        <f t="shared" si="400"/>
        <v>Low Loyalty</v>
      </c>
      <c r="W2827" s="2" t="str">
        <f t="shared" si="401"/>
        <v>Legitimate</v>
      </c>
      <c r="X2827" s="2" t="str">
        <f>IF(Q2827&lt;Data_Validation!$B$8,"Low Value",IF(Q2827&lt;Data_Validation!$B$9,"Medium Value","High Value"))</f>
        <v>Low Value</v>
      </c>
      <c r="Y2827" s="2" t="str">
        <f t="shared" si="402"/>
        <v>Stable</v>
      </c>
      <c r="Z2827" s="2" t="str">
        <f t="shared" si="403"/>
        <v>Check Data</v>
      </c>
    </row>
    <row r="2828" spans="1:26" x14ac:dyDescent="0.3">
      <c r="A2828" t="s">
        <v>2422</v>
      </c>
      <c r="B2828">
        <v>40</v>
      </c>
      <c r="C2828" t="s">
        <v>21</v>
      </c>
      <c r="D2828" t="s">
        <v>22</v>
      </c>
      <c r="E2828">
        <v>21.19</v>
      </c>
      <c r="F2828">
        <v>4</v>
      </c>
      <c r="G2828">
        <v>297</v>
      </c>
      <c r="H2828">
        <v>0</v>
      </c>
      <c r="I2828" t="s">
        <v>29</v>
      </c>
      <c r="J2828">
        <v>92.8</v>
      </c>
      <c r="K2828" s="1">
        <v>45642</v>
      </c>
      <c r="L2828">
        <v>6</v>
      </c>
      <c r="M2828">
        <v>0.64</v>
      </c>
      <c r="N2828">
        <f>IF(E2828="",Data_Validation!$B$1,E2828)</f>
        <v>21.19</v>
      </c>
      <c r="O2828">
        <f>IF(J2828="",Data_Validation!$B$2,J2828)</f>
        <v>92.8</v>
      </c>
      <c r="P2828">
        <f t="shared" si="396"/>
        <v>1</v>
      </c>
      <c r="Q2828" s="2">
        <f>CustomerData[[#This Row],[avg_order_value_clean]]*CustomerData[[#This Row],[total_orders]]</f>
        <v>84.76</v>
      </c>
      <c r="R2828" s="2" t="str">
        <f t="shared" si="404"/>
        <v>Inactive</v>
      </c>
      <c r="S2828" s="2" t="str">
        <f t="shared" si="397"/>
        <v>High Risk</v>
      </c>
      <c r="T2828" s="2" t="str">
        <f t="shared" si="398"/>
        <v>35-44</v>
      </c>
      <c r="U2828" s="1">
        <f t="shared" ca="1" si="399"/>
        <v>619</v>
      </c>
      <c r="V2828" s="2" t="str">
        <f t="shared" si="400"/>
        <v>Low Loyalty</v>
      </c>
      <c r="W2828" s="2" t="str">
        <f t="shared" si="401"/>
        <v>Legitimate</v>
      </c>
      <c r="X2828" s="2" t="str">
        <f>IF(Q2828&lt;Data_Validation!$B$8,"Low Value",IF(Q2828&lt;Data_Validation!$B$9,"Medium Value","High Value"))</f>
        <v>Low Value</v>
      </c>
      <c r="Y2828" s="2" t="str">
        <f t="shared" si="402"/>
        <v>At Risk - Develop</v>
      </c>
      <c r="Z2828" s="2" t="str">
        <f t="shared" si="403"/>
        <v>Check Data</v>
      </c>
    </row>
    <row r="2829" spans="1:26" x14ac:dyDescent="0.3">
      <c r="A2829" t="s">
        <v>954</v>
      </c>
      <c r="B2829">
        <v>67</v>
      </c>
      <c r="C2829" t="s">
        <v>14</v>
      </c>
      <c r="D2829" t="s">
        <v>35</v>
      </c>
      <c r="E2829">
        <v>55.28</v>
      </c>
      <c r="F2829">
        <v>9</v>
      </c>
      <c r="G2829">
        <v>150</v>
      </c>
      <c r="H2829">
        <v>0</v>
      </c>
      <c r="I2829" t="s">
        <v>29</v>
      </c>
      <c r="J2829">
        <v>98.6</v>
      </c>
      <c r="K2829" s="1">
        <v>45638</v>
      </c>
      <c r="L2829">
        <v>49</v>
      </c>
      <c r="M2829">
        <v>0.23</v>
      </c>
      <c r="N2829">
        <f>IF(E2829="",Data_Validation!$B$1,E2829)</f>
        <v>55.28</v>
      </c>
      <c r="O2829">
        <f>IF(J2829="",Data_Validation!$B$2,J2829)</f>
        <v>98.6</v>
      </c>
      <c r="P2829">
        <f t="shared" si="396"/>
        <v>2</v>
      </c>
      <c r="Q2829" s="2">
        <f>CustomerData[[#This Row],[avg_order_value_clean]]*CustomerData[[#This Row],[total_orders]]</f>
        <v>497.52</v>
      </c>
      <c r="R2829" s="2" t="str">
        <f t="shared" si="404"/>
        <v>Inactive</v>
      </c>
      <c r="S2829" s="2" t="str">
        <f t="shared" si="397"/>
        <v>Medium Risk</v>
      </c>
      <c r="T2829" s="2" t="str">
        <f t="shared" si="398"/>
        <v>55+</v>
      </c>
      <c r="U2829" s="1">
        <f t="shared" ca="1" si="399"/>
        <v>623</v>
      </c>
      <c r="V2829" s="2" t="str">
        <f t="shared" si="400"/>
        <v>Medium Loyalty</v>
      </c>
      <c r="W2829" s="2" t="str">
        <f t="shared" si="401"/>
        <v>Legitimate</v>
      </c>
      <c r="X2829" s="2" t="str">
        <f>IF(Q2829&lt;Data_Validation!$B$8,"Low Value",IF(Q2829&lt;Data_Validation!$B$9,"Medium Value","High Value"))</f>
        <v>Low Value</v>
      </c>
      <c r="Y2829" s="2" t="str">
        <f t="shared" si="402"/>
        <v>Stable</v>
      </c>
      <c r="Z2829" s="2" t="str">
        <f t="shared" si="403"/>
        <v>Check Data</v>
      </c>
    </row>
    <row r="2830" spans="1:26" x14ac:dyDescent="0.3">
      <c r="A2830" t="s">
        <v>2423</v>
      </c>
      <c r="B2830">
        <v>30</v>
      </c>
      <c r="C2830" t="s">
        <v>14</v>
      </c>
      <c r="D2830" t="s">
        <v>28</v>
      </c>
      <c r="E2830">
        <v>116.36</v>
      </c>
      <c r="F2830">
        <v>5</v>
      </c>
      <c r="G2830">
        <v>264</v>
      </c>
      <c r="H2830">
        <v>0</v>
      </c>
      <c r="I2830" t="s">
        <v>19</v>
      </c>
      <c r="J2830">
        <v>33.6</v>
      </c>
      <c r="K2830" s="1">
        <v>45140</v>
      </c>
      <c r="L2830">
        <v>60</v>
      </c>
      <c r="M2830">
        <v>0.24</v>
      </c>
      <c r="N2830">
        <f>IF(E2830="",Data_Validation!$B$1,E2830)</f>
        <v>116.36</v>
      </c>
      <c r="O2830">
        <f>IF(J2830="",Data_Validation!$B$2,J2830)</f>
        <v>33.6</v>
      </c>
      <c r="P2830">
        <f t="shared" si="396"/>
        <v>2</v>
      </c>
      <c r="Q2830" s="2">
        <f>CustomerData[[#This Row],[avg_order_value_clean]]*CustomerData[[#This Row],[total_orders]]</f>
        <v>581.79999999999995</v>
      </c>
      <c r="R2830" s="2" t="str">
        <f t="shared" si="404"/>
        <v>Inactive</v>
      </c>
      <c r="S2830" s="2" t="str">
        <f t="shared" si="397"/>
        <v>Medium Risk</v>
      </c>
      <c r="T2830" s="2" t="str">
        <f t="shared" si="398"/>
        <v>25-34</v>
      </c>
      <c r="U2830" s="1">
        <f t="shared" ca="1" si="399"/>
        <v>1121</v>
      </c>
      <c r="V2830" s="2" t="str">
        <f t="shared" si="400"/>
        <v>Medium Loyalty</v>
      </c>
      <c r="W2830" s="2" t="str">
        <f t="shared" si="401"/>
        <v>Legitimate</v>
      </c>
      <c r="X2830" s="2" t="str">
        <f>IF(Q2830&lt;Data_Validation!$B$8,"Low Value",IF(Q2830&lt;Data_Validation!$B$9,"Medium Value","High Value"))</f>
        <v>Low Value</v>
      </c>
      <c r="Y2830" s="2" t="str">
        <f t="shared" si="402"/>
        <v>Stable</v>
      </c>
      <c r="Z2830" s="2" t="str">
        <f t="shared" si="403"/>
        <v>Check Data</v>
      </c>
    </row>
    <row r="2831" spans="1:26" x14ac:dyDescent="0.3">
      <c r="A2831" t="s">
        <v>2424</v>
      </c>
      <c r="B2831">
        <v>77</v>
      </c>
      <c r="C2831" t="s">
        <v>25</v>
      </c>
      <c r="D2831" t="s">
        <v>35</v>
      </c>
      <c r="E2831">
        <v>112.16</v>
      </c>
      <c r="F2831">
        <v>12</v>
      </c>
      <c r="G2831">
        <v>202</v>
      </c>
      <c r="H2831">
        <v>0</v>
      </c>
      <c r="I2831" t="s">
        <v>23</v>
      </c>
      <c r="J2831">
        <v>27</v>
      </c>
      <c r="K2831" s="1">
        <v>44900</v>
      </c>
      <c r="L2831">
        <v>51</v>
      </c>
      <c r="M2831">
        <v>0.33</v>
      </c>
      <c r="N2831">
        <f>IF(E2831="",Data_Validation!$B$1,E2831)</f>
        <v>112.16</v>
      </c>
      <c r="O2831">
        <f>IF(J2831="",Data_Validation!$B$2,J2831)</f>
        <v>27</v>
      </c>
      <c r="P2831">
        <f t="shared" si="396"/>
        <v>1</v>
      </c>
      <c r="Q2831" s="2">
        <f>CustomerData[[#This Row],[avg_order_value_clean]]*CustomerData[[#This Row],[total_orders]]</f>
        <v>1345.92</v>
      </c>
      <c r="R2831" s="2" t="str">
        <f t="shared" si="404"/>
        <v>Inactive</v>
      </c>
      <c r="S2831" s="2" t="str">
        <f t="shared" si="397"/>
        <v>Medium Risk</v>
      </c>
      <c r="T2831" s="2" t="str">
        <f t="shared" si="398"/>
        <v>55+</v>
      </c>
      <c r="U2831" s="1">
        <f t="shared" ca="1" si="399"/>
        <v>1361</v>
      </c>
      <c r="V2831" s="2" t="str">
        <f t="shared" si="400"/>
        <v>Medium Loyalty</v>
      </c>
      <c r="W2831" s="2" t="str">
        <f t="shared" si="401"/>
        <v>Legitimate</v>
      </c>
      <c r="X2831" s="2" t="str">
        <f>IF(Q2831&lt;Data_Validation!$B$8,"Low Value",IF(Q2831&lt;Data_Validation!$B$9,"Medium Value","High Value"))</f>
        <v>Low Value</v>
      </c>
      <c r="Y2831" s="2" t="str">
        <f t="shared" si="402"/>
        <v>Stable</v>
      </c>
      <c r="Z2831" s="2" t="str">
        <f t="shared" si="403"/>
        <v>Check Data</v>
      </c>
    </row>
    <row r="2832" spans="1:26" x14ac:dyDescent="0.3">
      <c r="A2832" t="s">
        <v>2425</v>
      </c>
      <c r="B2832">
        <v>76</v>
      </c>
      <c r="C2832" t="s">
        <v>14</v>
      </c>
      <c r="D2832" t="s">
        <v>18</v>
      </c>
      <c r="E2832">
        <v>229.78</v>
      </c>
      <c r="F2832">
        <v>9</v>
      </c>
      <c r="G2832">
        <v>50</v>
      </c>
      <c r="H2832">
        <v>0</v>
      </c>
      <c r="I2832" t="s">
        <v>16</v>
      </c>
      <c r="J2832">
        <v>16.100000000000001</v>
      </c>
      <c r="K2832" s="1">
        <v>45093</v>
      </c>
      <c r="L2832">
        <v>9</v>
      </c>
      <c r="M2832">
        <v>0.27</v>
      </c>
      <c r="N2832">
        <f>IF(E2832="",Data_Validation!$B$1,E2832)</f>
        <v>229.78</v>
      </c>
      <c r="O2832">
        <f>IF(J2832="",Data_Validation!$B$2,J2832)</f>
        <v>16.100000000000001</v>
      </c>
      <c r="P2832">
        <f t="shared" si="396"/>
        <v>1</v>
      </c>
      <c r="Q2832" s="2">
        <f>CustomerData[[#This Row],[avg_order_value_clean]]*CustomerData[[#This Row],[total_orders]]</f>
        <v>2068.02</v>
      </c>
      <c r="R2832" s="2" t="str">
        <f t="shared" si="404"/>
        <v>At Risk</v>
      </c>
      <c r="S2832" s="2" t="str">
        <f t="shared" si="397"/>
        <v>Medium Risk</v>
      </c>
      <c r="T2832" s="2" t="str">
        <f t="shared" si="398"/>
        <v>55+</v>
      </c>
      <c r="U2832" s="1">
        <f t="shared" ca="1" si="399"/>
        <v>1168</v>
      </c>
      <c r="V2832" s="2" t="str">
        <f t="shared" si="400"/>
        <v>Low Loyalty</v>
      </c>
      <c r="W2832" s="2" t="str">
        <f t="shared" si="401"/>
        <v>Legitimate</v>
      </c>
      <c r="X2832" s="2" t="str">
        <f>IF(Q2832&lt;Data_Validation!$B$8,"Low Value",IF(Q2832&lt;Data_Validation!$B$9,"Medium Value","High Value"))</f>
        <v>High Value</v>
      </c>
      <c r="Y2832" s="2" t="str">
        <f t="shared" si="402"/>
        <v>High Value - Maintain</v>
      </c>
      <c r="Z2832" s="2" t="str">
        <f t="shared" si="403"/>
        <v>Check Data</v>
      </c>
    </row>
    <row r="2833" spans="1:26" x14ac:dyDescent="0.3">
      <c r="A2833" t="s">
        <v>347</v>
      </c>
      <c r="B2833">
        <v>49</v>
      </c>
      <c r="C2833" t="s">
        <v>21</v>
      </c>
      <c r="D2833" t="s">
        <v>35</v>
      </c>
      <c r="E2833">
        <v>155.03</v>
      </c>
      <c r="F2833">
        <v>8</v>
      </c>
      <c r="G2833">
        <v>219</v>
      </c>
      <c r="H2833">
        <v>1</v>
      </c>
      <c r="I2833" t="s">
        <v>29</v>
      </c>
      <c r="J2833">
        <v>4.7</v>
      </c>
      <c r="K2833" s="1">
        <v>44948</v>
      </c>
      <c r="L2833">
        <v>5</v>
      </c>
      <c r="M2833">
        <v>0.43</v>
      </c>
      <c r="N2833">
        <f>IF(E2833="",Data_Validation!$B$1,E2833)</f>
        <v>155.03</v>
      </c>
      <c r="O2833">
        <f>IF(J2833="",Data_Validation!$B$2,J2833)</f>
        <v>4.7</v>
      </c>
      <c r="P2833">
        <f t="shared" si="396"/>
        <v>3</v>
      </c>
      <c r="Q2833" s="2">
        <f>CustomerData[[#This Row],[avg_order_value_clean]]*CustomerData[[#This Row],[total_orders]]</f>
        <v>1240.24</v>
      </c>
      <c r="R2833" s="2" t="str">
        <f t="shared" si="404"/>
        <v>Inactive</v>
      </c>
      <c r="S2833" s="2" t="str">
        <f t="shared" si="397"/>
        <v>Medium Risk</v>
      </c>
      <c r="T2833" s="2" t="str">
        <f t="shared" si="398"/>
        <v>45-54</v>
      </c>
      <c r="U2833" s="1">
        <f t="shared" ca="1" si="399"/>
        <v>1313</v>
      </c>
      <c r="V2833" s="2" t="str">
        <f t="shared" si="400"/>
        <v>Low Loyalty</v>
      </c>
      <c r="W2833" s="2" t="str">
        <f t="shared" si="401"/>
        <v>Fraudulent</v>
      </c>
      <c r="X2833" s="2" t="str">
        <f>IF(Q2833&lt;Data_Validation!$B$8,"Low Value",IF(Q2833&lt;Data_Validation!$B$9,"Medium Value","High Value"))</f>
        <v>Low Value</v>
      </c>
      <c r="Y2833" s="2" t="str">
        <f t="shared" si="402"/>
        <v>Stable</v>
      </c>
      <c r="Z2833" s="2" t="str">
        <f t="shared" si="403"/>
        <v>Check Data</v>
      </c>
    </row>
    <row r="2834" spans="1:26" x14ac:dyDescent="0.3">
      <c r="A2834" t="s">
        <v>2426</v>
      </c>
      <c r="B2834">
        <v>67</v>
      </c>
      <c r="C2834" t="s">
        <v>14</v>
      </c>
      <c r="D2834" t="s">
        <v>50</v>
      </c>
      <c r="E2834">
        <v>185.57</v>
      </c>
      <c r="F2834">
        <v>14</v>
      </c>
      <c r="G2834">
        <v>56</v>
      </c>
      <c r="H2834">
        <v>0</v>
      </c>
      <c r="I2834" t="s">
        <v>19</v>
      </c>
      <c r="J2834">
        <v>17.7</v>
      </c>
      <c r="K2834" s="1">
        <v>45792</v>
      </c>
      <c r="L2834">
        <v>64</v>
      </c>
      <c r="M2834">
        <v>0.15</v>
      </c>
      <c r="N2834">
        <f>IF(E2834="",Data_Validation!$B$1,E2834)</f>
        <v>185.57</v>
      </c>
      <c r="O2834">
        <f>IF(J2834="",Data_Validation!$B$2,J2834)</f>
        <v>17.7</v>
      </c>
      <c r="P2834">
        <f t="shared" si="396"/>
        <v>1</v>
      </c>
      <c r="Q2834" s="2">
        <f>CustomerData[[#This Row],[avg_order_value_clean]]*CustomerData[[#This Row],[total_orders]]</f>
        <v>2597.98</v>
      </c>
      <c r="R2834" s="2" t="str">
        <f t="shared" si="404"/>
        <v>At Risk</v>
      </c>
      <c r="S2834" s="2" t="str">
        <f t="shared" si="397"/>
        <v>Low Risk</v>
      </c>
      <c r="T2834" s="2" t="str">
        <f t="shared" si="398"/>
        <v>55+</v>
      </c>
      <c r="U2834" s="1">
        <f t="shared" ca="1" si="399"/>
        <v>469</v>
      </c>
      <c r="V2834" s="2" t="str">
        <f t="shared" si="400"/>
        <v>Medium Loyalty</v>
      </c>
      <c r="W2834" s="2" t="str">
        <f t="shared" si="401"/>
        <v>Legitimate</v>
      </c>
      <c r="X2834" s="2" t="str">
        <f>IF(Q2834&lt;Data_Validation!$B$8,"Low Value",IF(Q2834&lt;Data_Validation!$B$9,"Medium Value","High Value"))</f>
        <v>High Value</v>
      </c>
      <c r="Y2834" s="2" t="str">
        <f t="shared" si="402"/>
        <v>High Value - Maintain</v>
      </c>
      <c r="Z2834" s="2" t="str">
        <f t="shared" si="403"/>
        <v>Check Data</v>
      </c>
    </row>
    <row r="2835" spans="1:26" x14ac:dyDescent="0.3">
      <c r="A2835" t="s">
        <v>2427</v>
      </c>
      <c r="B2835">
        <v>32</v>
      </c>
      <c r="C2835" t="s">
        <v>21</v>
      </c>
      <c r="D2835" t="s">
        <v>15</v>
      </c>
      <c r="E2835">
        <v>55.98</v>
      </c>
      <c r="F2835">
        <v>13</v>
      </c>
      <c r="G2835">
        <v>81</v>
      </c>
      <c r="H2835">
        <v>0</v>
      </c>
      <c r="I2835" t="s">
        <v>19</v>
      </c>
      <c r="J2835">
        <v>28.5</v>
      </c>
      <c r="K2835" s="1">
        <v>45010</v>
      </c>
      <c r="L2835">
        <v>16</v>
      </c>
      <c r="M2835">
        <v>0.26</v>
      </c>
      <c r="N2835">
        <f>IF(E2835="",Data_Validation!$B$1,E2835)</f>
        <v>55.98</v>
      </c>
      <c r="O2835">
        <f>IF(J2835="",Data_Validation!$B$2,J2835)</f>
        <v>28.5</v>
      </c>
      <c r="P2835">
        <f t="shared" si="396"/>
        <v>1</v>
      </c>
      <c r="Q2835" s="2">
        <f>CustomerData[[#This Row],[avg_order_value_clean]]*CustomerData[[#This Row],[total_orders]]</f>
        <v>727.74</v>
      </c>
      <c r="R2835" s="2" t="str">
        <f t="shared" si="404"/>
        <v>At Risk</v>
      </c>
      <c r="S2835" s="2" t="str">
        <f t="shared" si="397"/>
        <v>Medium Risk</v>
      </c>
      <c r="T2835" s="2" t="str">
        <f t="shared" si="398"/>
        <v>25-34</v>
      </c>
      <c r="U2835" s="1">
        <f t="shared" ca="1" si="399"/>
        <v>1251</v>
      </c>
      <c r="V2835" s="2" t="str">
        <f t="shared" si="400"/>
        <v>Low Loyalty</v>
      </c>
      <c r="W2835" s="2" t="str">
        <f t="shared" si="401"/>
        <v>Legitimate</v>
      </c>
      <c r="X2835" s="2" t="str">
        <f>IF(Q2835&lt;Data_Validation!$B$8,"Low Value",IF(Q2835&lt;Data_Validation!$B$9,"Medium Value","High Value"))</f>
        <v>Low Value</v>
      </c>
      <c r="Y2835" s="2" t="str">
        <f t="shared" si="402"/>
        <v>Stable</v>
      </c>
      <c r="Z2835" s="2" t="str">
        <f t="shared" si="403"/>
        <v>Check Data</v>
      </c>
    </row>
    <row r="2836" spans="1:26" x14ac:dyDescent="0.3">
      <c r="A2836" t="s">
        <v>2428</v>
      </c>
      <c r="B2836">
        <v>53</v>
      </c>
      <c r="C2836" t="s">
        <v>25</v>
      </c>
      <c r="D2836" t="s">
        <v>22</v>
      </c>
      <c r="E2836">
        <v>56.3</v>
      </c>
      <c r="F2836">
        <v>10</v>
      </c>
      <c r="G2836">
        <v>163</v>
      </c>
      <c r="H2836">
        <v>0</v>
      </c>
      <c r="I2836" t="s">
        <v>40</v>
      </c>
      <c r="J2836">
        <v>39.1</v>
      </c>
      <c r="K2836" s="1">
        <v>44266</v>
      </c>
      <c r="L2836">
        <v>59</v>
      </c>
      <c r="M2836">
        <v>0.43</v>
      </c>
      <c r="N2836">
        <f>IF(E2836="",Data_Validation!$B$1,E2836)</f>
        <v>56.3</v>
      </c>
      <c r="O2836">
        <f>IF(J2836="",Data_Validation!$B$2,J2836)</f>
        <v>39.1</v>
      </c>
      <c r="P2836">
        <f t="shared" si="396"/>
        <v>3</v>
      </c>
      <c r="Q2836" s="2">
        <f>CustomerData[[#This Row],[avg_order_value_clean]]*CustomerData[[#This Row],[total_orders]]</f>
        <v>563</v>
      </c>
      <c r="R2836" s="2" t="str">
        <f t="shared" si="404"/>
        <v>Inactive</v>
      </c>
      <c r="S2836" s="2" t="str">
        <f t="shared" si="397"/>
        <v>Medium Risk</v>
      </c>
      <c r="T2836" s="2" t="str">
        <f t="shared" si="398"/>
        <v>45-54</v>
      </c>
      <c r="U2836" s="1">
        <f t="shared" ca="1" si="399"/>
        <v>1995</v>
      </c>
      <c r="V2836" s="2" t="str">
        <f t="shared" si="400"/>
        <v>Medium Loyalty</v>
      </c>
      <c r="W2836" s="2" t="str">
        <f t="shared" si="401"/>
        <v>Legitimate</v>
      </c>
      <c r="X2836" s="2" t="str">
        <f>IF(Q2836&lt;Data_Validation!$B$8,"Low Value",IF(Q2836&lt;Data_Validation!$B$9,"Medium Value","High Value"))</f>
        <v>Low Value</v>
      </c>
      <c r="Y2836" s="2" t="str">
        <f t="shared" si="402"/>
        <v>Stable</v>
      </c>
      <c r="Z2836" s="2" t="str">
        <f t="shared" si="403"/>
        <v>Check Data</v>
      </c>
    </row>
    <row r="2837" spans="1:26" x14ac:dyDescent="0.3">
      <c r="A2837" t="s">
        <v>2429</v>
      </c>
      <c r="B2837">
        <v>66</v>
      </c>
      <c r="C2837" t="s">
        <v>14</v>
      </c>
      <c r="D2837" t="s">
        <v>50</v>
      </c>
      <c r="E2837">
        <v>46.84</v>
      </c>
      <c r="F2837">
        <v>13</v>
      </c>
      <c r="G2837">
        <v>268</v>
      </c>
      <c r="H2837">
        <v>0</v>
      </c>
      <c r="I2837" t="s">
        <v>23</v>
      </c>
      <c r="J2837">
        <v>11</v>
      </c>
      <c r="K2837" s="1">
        <v>44048</v>
      </c>
      <c r="L2837">
        <v>56</v>
      </c>
      <c r="M2837">
        <v>0.31</v>
      </c>
      <c r="N2837">
        <f>IF(E2837="",Data_Validation!$B$1,E2837)</f>
        <v>46.84</v>
      </c>
      <c r="O2837">
        <f>IF(J2837="",Data_Validation!$B$2,J2837)</f>
        <v>11</v>
      </c>
      <c r="P2837">
        <f t="shared" si="396"/>
        <v>1</v>
      </c>
      <c r="Q2837" s="2">
        <f>CustomerData[[#This Row],[avg_order_value_clean]]*CustomerData[[#This Row],[total_orders]]</f>
        <v>608.92000000000007</v>
      </c>
      <c r="R2837" s="2" t="str">
        <f t="shared" si="404"/>
        <v>Inactive</v>
      </c>
      <c r="S2837" s="2" t="str">
        <f t="shared" si="397"/>
        <v>Medium Risk</v>
      </c>
      <c r="T2837" s="2" t="str">
        <f t="shared" si="398"/>
        <v>55+</v>
      </c>
      <c r="U2837" s="1">
        <f t="shared" ca="1" si="399"/>
        <v>2213</v>
      </c>
      <c r="V2837" s="2" t="str">
        <f t="shared" si="400"/>
        <v>Medium Loyalty</v>
      </c>
      <c r="W2837" s="2" t="str">
        <f t="shared" si="401"/>
        <v>Legitimate</v>
      </c>
      <c r="X2837" s="2" t="str">
        <f>IF(Q2837&lt;Data_Validation!$B$8,"Low Value",IF(Q2837&lt;Data_Validation!$B$9,"Medium Value","High Value"))</f>
        <v>Low Value</v>
      </c>
      <c r="Y2837" s="2" t="str">
        <f t="shared" si="402"/>
        <v>Stable</v>
      </c>
      <c r="Z2837" s="2" t="str">
        <f t="shared" si="403"/>
        <v>Check Data</v>
      </c>
    </row>
    <row r="2838" spans="1:26" x14ac:dyDescent="0.3">
      <c r="A2838" t="s">
        <v>704</v>
      </c>
      <c r="B2838">
        <v>22</v>
      </c>
      <c r="C2838" t="s">
        <v>14</v>
      </c>
      <c r="D2838" t="s">
        <v>52</v>
      </c>
      <c r="E2838">
        <v>28.62</v>
      </c>
      <c r="F2838">
        <v>10</v>
      </c>
      <c r="G2838">
        <v>182</v>
      </c>
      <c r="H2838">
        <v>0</v>
      </c>
      <c r="I2838" t="s">
        <v>23</v>
      </c>
      <c r="J2838">
        <v>82</v>
      </c>
      <c r="K2838" s="1">
        <v>44185</v>
      </c>
      <c r="L2838">
        <v>65</v>
      </c>
      <c r="M2838">
        <v>0.32</v>
      </c>
      <c r="N2838">
        <f>IF(E2838="",Data_Validation!$B$1,E2838)</f>
        <v>28.62</v>
      </c>
      <c r="O2838">
        <f>IF(J2838="",Data_Validation!$B$2,J2838)</f>
        <v>82</v>
      </c>
      <c r="P2838">
        <f t="shared" si="396"/>
        <v>2</v>
      </c>
      <c r="Q2838" s="2">
        <f>CustomerData[[#This Row],[avg_order_value_clean]]*CustomerData[[#This Row],[total_orders]]</f>
        <v>286.2</v>
      </c>
      <c r="R2838" s="2" t="str">
        <f t="shared" si="404"/>
        <v>Inactive</v>
      </c>
      <c r="S2838" s="2" t="str">
        <f t="shared" si="397"/>
        <v>Medium Risk</v>
      </c>
      <c r="T2838" s="2" t="str">
        <f t="shared" si="398"/>
        <v>Under 25</v>
      </c>
      <c r="U2838" s="1">
        <f t="shared" ca="1" si="399"/>
        <v>2076</v>
      </c>
      <c r="V2838" s="2" t="str">
        <f t="shared" si="400"/>
        <v>Medium Loyalty</v>
      </c>
      <c r="W2838" s="2" t="str">
        <f t="shared" si="401"/>
        <v>Legitimate</v>
      </c>
      <c r="X2838" s="2" t="str">
        <f>IF(Q2838&lt;Data_Validation!$B$8,"Low Value",IF(Q2838&lt;Data_Validation!$B$9,"Medium Value","High Value"))</f>
        <v>Low Value</v>
      </c>
      <c r="Y2838" s="2" t="str">
        <f t="shared" si="402"/>
        <v>Stable</v>
      </c>
      <c r="Z2838" s="2" t="str">
        <f t="shared" si="403"/>
        <v>Check Data</v>
      </c>
    </row>
    <row r="2839" spans="1:26" x14ac:dyDescent="0.3">
      <c r="A2839" t="s">
        <v>2430</v>
      </c>
      <c r="B2839">
        <v>39</v>
      </c>
      <c r="C2839" t="s">
        <v>21</v>
      </c>
      <c r="D2839" t="s">
        <v>28</v>
      </c>
      <c r="E2839">
        <v>81.790000000000006</v>
      </c>
      <c r="F2839">
        <v>12</v>
      </c>
      <c r="G2839">
        <v>179</v>
      </c>
      <c r="H2839">
        <v>0</v>
      </c>
      <c r="I2839" t="s">
        <v>16</v>
      </c>
      <c r="J2839">
        <v>61.9</v>
      </c>
      <c r="K2839" s="1">
        <v>44158</v>
      </c>
      <c r="L2839">
        <v>84</v>
      </c>
      <c r="M2839">
        <v>0.24</v>
      </c>
      <c r="N2839">
        <f>IF(E2839="",Data_Validation!$B$1,E2839)</f>
        <v>81.790000000000006</v>
      </c>
      <c r="O2839">
        <f>IF(J2839="",Data_Validation!$B$2,J2839)</f>
        <v>61.9</v>
      </c>
      <c r="P2839">
        <f t="shared" si="396"/>
        <v>2</v>
      </c>
      <c r="Q2839" s="2">
        <f>CustomerData[[#This Row],[avg_order_value_clean]]*CustomerData[[#This Row],[total_orders]]</f>
        <v>981.48</v>
      </c>
      <c r="R2839" s="2" t="str">
        <f t="shared" si="404"/>
        <v>Inactive</v>
      </c>
      <c r="S2839" s="2" t="str">
        <f t="shared" si="397"/>
        <v>Medium Risk</v>
      </c>
      <c r="T2839" s="2" t="str">
        <f t="shared" si="398"/>
        <v>35-44</v>
      </c>
      <c r="U2839" s="1">
        <f t="shared" ca="1" si="399"/>
        <v>2103</v>
      </c>
      <c r="V2839" s="2" t="str">
        <f t="shared" si="400"/>
        <v>High Loyalty</v>
      </c>
      <c r="W2839" s="2" t="str">
        <f t="shared" si="401"/>
        <v>Legitimate</v>
      </c>
      <c r="X2839" s="2" t="str">
        <f>IF(Q2839&lt;Data_Validation!$B$8,"Low Value",IF(Q2839&lt;Data_Validation!$B$9,"Medium Value","High Value"))</f>
        <v>Low Value</v>
      </c>
      <c r="Y2839" s="2" t="str">
        <f t="shared" si="402"/>
        <v>Stable</v>
      </c>
      <c r="Z2839" s="2" t="str">
        <f t="shared" si="403"/>
        <v>Check Data</v>
      </c>
    </row>
    <row r="2840" spans="1:26" x14ac:dyDescent="0.3">
      <c r="A2840" t="s">
        <v>2203</v>
      </c>
      <c r="B2840">
        <v>33</v>
      </c>
      <c r="C2840" t="s">
        <v>21</v>
      </c>
      <c r="D2840" t="s">
        <v>28</v>
      </c>
      <c r="E2840">
        <v>74.13</v>
      </c>
      <c r="F2840">
        <v>4</v>
      </c>
      <c r="G2840">
        <v>283</v>
      </c>
      <c r="H2840">
        <v>0</v>
      </c>
      <c r="I2840" t="s">
        <v>23</v>
      </c>
      <c r="J2840">
        <v>56.3</v>
      </c>
      <c r="K2840" s="1">
        <v>44539</v>
      </c>
      <c r="L2840">
        <v>35</v>
      </c>
      <c r="M2840">
        <v>0.16</v>
      </c>
      <c r="N2840">
        <f>IF(E2840="",Data_Validation!$B$1,E2840)</f>
        <v>74.13</v>
      </c>
      <c r="O2840">
        <f>IF(J2840="",Data_Validation!$B$2,J2840)</f>
        <v>56.3</v>
      </c>
      <c r="P2840">
        <f t="shared" si="396"/>
        <v>2</v>
      </c>
      <c r="Q2840" s="2">
        <f>CustomerData[[#This Row],[avg_order_value_clean]]*CustomerData[[#This Row],[total_orders]]</f>
        <v>296.52</v>
      </c>
      <c r="R2840" s="2" t="str">
        <f t="shared" si="404"/>
        <v>Inactive</v>
      </c>
      <c r="S2840" s="2" t="str">
        <f t="shared" si="397"/>
        <v>Low Risk</v>
      </c>
      <c r="T2840" s="2" t="str">
        <f t="shared" si="398"/>
        <v>25-34</v>
      </c>
      <c r="U2840" s="1">
        <f t="shared" ca="1" si="399"/>
        <v>1722</v>
      </c>
      <c r="V2840" s="2" t="str">
        <f t="shared" si="400"/>
        <v>Low Loyalty</v>
      </c>
      <c r="W2840" s="2" t="str">
        <f t="shared" si="401"/>
        <v>Legitimate</v>
      </c>
      <c r="X2840" s="2" t="str">
        <f>IF(Q2840&lt;Data_Validation!$B$8,"Low Value",IF(Q2840&lt;Data_Validation!$B$9,"Medium Value","High Value"))</f>
        <v>Low Value</v>
      </c>
      <c r="Y2840" s="2" t="str">
        <f t="shared" si="402"/>
        <v>Stable</v>
      </c>
      <c r="Z2840" s="2" t="str">
        <f t="shared" si="403"/>
        <v>Check Data</v>
      </c>
    </row>
    <row r="2841" spans="1:26" x14ac:dyDescent="0.3">
      <c r="A2841" t="s">
        <v>627</v>
      </c>
      <c r="B2841">
        <v>58</v>
      </c>
      <c r="C2841" t="s">
        <v>21</v>
      </c>
      <c r="D2841" t="s">
        <v>52</v>
      </c>
      <c r="E2841">
        <v>142.79</v>
      </c>
      <c r="F2841">
        <v>16</v>
      </c>
      <c r="G2841">
        <v>85</v>
      </c>
      <c r="H2841">
        <v>0</v>
      </c>
      <c r="I2841" t="s">
        <v>16</v>
      </c>
      <c r="J2841">
        <v>54.5</v>
      </c>
      <c r="K2841" s="1">
        <v>45704</v>
      </c>
      <c r="L2841">
        <v>10</v>
      </c>
      <c r="M2841">
        <v>0.14000000000000001</v>
      </c>
      <c r="N2841">
        <f>IF(E2841="",Data_Validation!$B$1,E2841)</f>
        <v>142.79</v>
      </c>
      <c r="O2841">
        <f>IF(J2841="",Data_Validation!$B$2,J2841)</f>
        <v>54.5</v>
      </c>
      <c r="P2841">
        <f t="shared" si="396"/>
        <v>2</v>
      </c>
      <c r="Q2841" s="2">
        <f>CustomerData[[#This Row],[avg_order_value_clean]]*CustomerData[[#This Row],[total_orders]]</f>
        <v>2284.64</v>
      </c>
      <c r="R2841" s="2" t="str">
        <f t="shared" si="404"/>
        <v>At Risk</v>
      </c>
      <c r="S2841" s="2" t="str">
        <f t="shared" si="397"/>
        <v>Low Risk</v>
      </c>
      <c r="T2841" s="2" t="str">
        <f t="shared" si="398"/>
        <v>55+</v>
      </c>
      <c r="U2841" s="1">
        <f t="shared" ca="1" si="399"/>
        <v>557</v>
      </c>
      <c r="V2841" s="2" t="str">
        <f t="shared" si="400"/>
        <v>Low Loyalty</v>
      </c>
      <c r="W2841" s="2" t="str">
        <f t="shared" si="401"/>
        <v>Legitimate</v>
      </c>
      <c r="X2841" s="2" t="str">
        <f>IF(Q2841&lt;Data_Validation!$B$8,"Low Value",IF(Q2841&lt;Data_Validation!$B$9,"Medium Value","High Value"))</f>
        <v>High Value</v>
      </c>
      <c r="Y2841" s="2" t="str">
        <f t="shared" si="402"/>
        <v>High Value - Maintain</v>
      </c>
      <c r="Z2841" s="2" t="str">
        <f t="shared" si="403"/>
        <v>Check Data</v>
      </c>
    </row>
    <row r="2842" spans="1:26" x14ac:dyDescent="0.3">
      <c r="A2842" t="s">
        <v>2431</v>
      </c>
      <c r="B2842">
        <v>27</v>
      </c>
      <c r="C2842" t="s">
        <v>14</v>
      </c>
      <c r="D2842" t="s">
        <v>35</v>
      </c>
      <c r="E2842">
        <v>273.36</v>
      </c>
      <c r="F2842">
        <v>11</v>
      </c>
      <c r="G2842">
        <v>110</v>
      </c>
      <c r="H2842">
        <v>0</v>
      </c>
      <c r="I2842" t="s">
        <v>23</v>
      </c>
      <c r="J2842">
        <v>29</v>
      </c>
      <c r="K2842" s="1">
        <v>44997</v>
      </c>
      <c r="L2842">
        <v>89</v>
      </c>
      <c r="M2842">
        <v>0.34</v>
      </c>
      <c r="N2842">
        <f>IF(E2842="",Data_Validation!$B$1,E2842)</f>
        <v>273.36</v>
      </c>
      <c r="O2842">
        <f>IF(J2842="",Data_Validation!$B$2,J2842)</f>
        <v>29</v>
      </c>
      <c r="P2842">
        <f t="shared" si="396"/>
        <v>1</v>
      </c>
      <c r="Q2842" s="2">
        <f>CustomerData[[#This Row],[avg_order_value_clean]]*CustomerData[[#This Row],[total_orders]]</f>
        <v>3006.96</v>
      </c>
      <c r="R2842" s="2" t="str">
        <f t="shared" si="404"/>
        <v>Inactive</v>
      </c>
      <c r="S2842" s="2" t="str">
        <f t="shared" si="397"/>
        <v>Medium Risk</v>
      </c>
      <c r="T2842" s="2" t="str">
        <f t="shared" si="398"/>
        <v>25-34</v>
      </c>
      <c r="U2842" s="1">
        <f t="shared" ca="1" si="399"/>
        <v>1264</v>
      </c>
      <c r="V2842" s="2" t="str">
        <f t="shared" si="400"/>
        <v>High Loyalty</v>
      </c>
      <c r="W2842" s="2" t="str">
        <f t="shared" si="401"/>
        <v>Legitimate</v>
      </c>
      <c r="X2842" s="2" t="str">
        <f>IF(Q2842&lt;Data_Validation!$B$8,"Low Value",IF(Q2842&lt;Data_Validation!$B$9,"Medium Value","High Value"))</f>
        <v>High Value</v>
      </c>
      <c r="Y2842" s="2" t="str">
        <f t="shared" si="402"/>
        <v>High Value - Maintain</v>
      </c>
      <c r="Z2842" s="2" t="str">
        <f t="shared" si="403"/>
        <v>Check Data</v>
      </c>
    </row>
    <row r="2843" spans="1:26" x14ac:dyDescent="0.3">
      <c r="A2843" t="s">
        <v>637</v>
      </c>
      <c r="B2843">
        <v>41</v>
      </c>
      <c r="C2843" t="s">
        <v>14</v>
      </c>
      <c r="D2843" t="s">
        <v>50</v>
      </c>
      <c r="E2843">
        <v>21.82</v>
      </c>
      <c r="F2843">
        <v>7</v>
      </c>
      <c r="G2843">
        <v>157</v>
      </c>
      <c r="H2843">
        <v>0</v>
      </c>
      <c r="I2843" t="s">
        <v>40</v>
      </c>
      <c r="J2843">
        <v>93.8</v>
      </c>
      <c r="K2843" s="1">
        <v>44516</v>
      </c>
      <c r="L2843">
        <v>47</v>
      </c>
      <c r="M2843">
        <v>0.63</v>
      </c>
      <c r="N2843">
        <f>IF(E2843="",Data_Validation!$B$1,E2843)</f>
        <v>21.82</v>
      </c>
      <c r="O2843">
        <f>IF(J2843="",Data_Validation!$B$2,J2843)</f>
        <v>93.8</v>
      </c>
      <c r="P2843">
        <f t="shared" si="396"/>
        <v>2</v>
      </c>
      <c r="Q2843" s="2">
        <f>CustomerData[[#This Row],[avg_order_value_clean]]*CustomerData[[#This Row],[total_orders]]</f>
        <v>152.74</v>
      </c>
      <c r="R2843" s="2" t="str">
        <f t="shared" si="404"/>
        <v>Inactive</v>
      </c>
      <c r="S2843" s="2" t="str">
        <f t="shared" si="397"/>
        <v>High Risk</v>
      </c>
      <c r="T2843" s="2" t="str">
        <f t="shared" si="398"/>
        <v>35-44</v>
      </c>
      <c r="U2843" s="1">
        <f t="shared" ca="1" si="399"/>
        <v>1745</v>
      </c>
      <c r="V2843" s="2" t="str">
        <f t="shared" si="400"/>
        <v>Medium Loyalty</v>
      </c>
      <c r="W2843" s="2" t="str">
        <f t="shared" si="401"/>
        <v>Legitimate</v>
      </c>
      <c r="X2843" s="2" t="str">
        <f>IF(Q2843&lt;Data_Validation!$B$8,"Low Value",IF(Q2843&lt;Data_Validation!$B$9,"Medium Value","High Value"))</f>
        <v>Low Value</v>
      </c>
      <c r="Y2843" s="2" t="str">
        <f t="shared" si="402"/>
        <v>At Risk - Develop</v>
      </c>
      <c r="Z2843" s="2" t="str">
        <f t="shared" si="403"/>
        <v>Check Data</v>
      </c>
    </row>
    <row r="2844" spans="1:26" x14ac:dyDescent="0.3">
      <c r="A2844" t="s">
        <v>518</v>
      </c>
      <c r="B2844">
        <v>35</v>
      </c>
      <c r="C2844" t="s">
        <v>21</v>
      </c>
      <c r="D2844" t="s">
        <v>22</v>
      </c>
      <c r="E2844">
        <v>71.59</v>
      </c>
      <c r="F2844">
        <v>4</v>
      </c>
      <c r="G2844">
        <v>44</v>
      </c>
      <c r="H2844">
        <v>0</v>
      </c>
      <c r="I2844" t="s">
        <v>19</v>
      </c>
      <c r="J2844">
        <v>23.2</v>
      </c>
      <c r="K2844" s="1">
        <v>44942</v>
      </c>
      <c r="L2844">
        <v>92</v>
      </c>
      <c r="M2844">
        <v>0.03</v>
      </c>
      <c r="N2844">
        <f>IF(E2844="",Data_Validation!$B$1,E2844)</f>
        <v>71.59</v>
      </c>
      <c r="O2844">
        <f>IF(J2844="",Data_Validation!$B$2,J2844)</f>
        <v>23.2</v>
      </c>
      <c r="P2844">
        <f t="shared" si="396"/>
        <v>2</v>
      </c>
      <c r="Q2844" s="2">
        <f>CustomerData[[#This Row],[avg_order_value_clean]]*CustomerData[[#This Row],[total_orders]]</f>
        <v>286.36</v>
      </c>
      <c r="R2844" s="2" t="str">
        <f t="shared" si="404"/>
        <v>At Risk</v>
      </c>
      <c r="S2844" s="2" t="str">
        <f t="shared" si="397"/>
        <v>Low Risk</v>
      </c>
      <c r="T2844" s="2" t="str">
        <f t="shared" si="398"/>
        <v>35-44</v>
      </c>
      <c r="U2844" s="1">
        <f t="shared" ca="1" si="399"/>
        <v>1319</v>
      </c>
      <c r="V2844" s="2" t="str">
        <f t="shared" si="400"/>
        <v>High Loyalty</v>
      </c>
      <c r="W2844" s="2" t="str">
        <f t="shared" si="401"/>
        <v>Legitimate</v>
      </c>
      <c r="X2844" s="2" t="str">
        <f>IF(Q2844&lt;Data_Validation!$B$8,"Low Value",IF(Q2844&lt;Data_Validation!$B$9,"Medium Value","High Value"))</f>
        <v>Low Value</v>
      </c>
      <c r="Y2844" s="2" t="str">
        <f t="shared" si="402"/>
        <v>Stable</v>
      </c>
      <c r="Z2844" s="2" t="str">
        <f t="shared" si="403"/>
        <v>Check Data</v>
      </c>
    </row>
    <row r="2845" spans="1:26" x14ac:dyDescent="0.3">
      <c r="A2845" t="s">
        <v>500</v>
      </c>
      <c r="B2845">
        <v>66</v>
      </c>
      <c r="C2845" t="s">
        <v>14</v>
      </c>
      <c r="D2845" t="s">
        <v>22</v>
      </c>
      <c r="E2845">
        <v>71.8</v>
      </c>
      <c r="F2845">
        <v>8</v>
      </c>
      <c r="G2845">
        <v>37</v>
      </c>
      <c r="H2845">
        <v>0</v>
      </c>
      <c r="I2845" t="s">
        <v>23</v>
      </c>
      <c r="J2845">
        <v>66.900000000000006</v>
      </c>
      <c r="K2845" s="1">
        <v>45834</v>
      </c>
      <c r="L2845">
        <v>35</v>
      </c>
      <c r="M2845">
        <v>0.25</v>
      </c>
      <c r="N2845">
        <f>IF(E2845="",Data_Validation!$B$1,E2845)</f>
        <v>71.8</v>
      </c>
      <c r="O2845">
        <f>IF(J2845="",Data_Validation!$B$2,J2845)</f>
        <v>66.900000000000006</v>
      </c>
      <c r="P2845">
        <f t="shared" si="396"/>
        <v>2</v>
      </c>
      <c r="Q2845" s="2">
        <f>CustomerData[[#This Row],[avg_order_value_clean]]*CustomerData[[#This Row],[total_orders]]</f>
        <v>574.4</v>
      </c>
      <c r="R2845" s="2" t="str">
        <f t="shared" si="404"/>
        <v>At Risk</v>
      </c>
      <c r="S2845" s="2" t="str">
        <f t="shared" si="397"/>
        <v>Medium Risk</v>
      </c>
      <c r="T2845" s="2" t="str">
        <f t="shared" si="398"/>
        <v>55+</v>
      </c>
      <c r="U2845" s="1">
        <f t="shared" ca="1" si="399"/>
        <v>427</v>
      </c>
      <c r="V2845" s="2" t="str">
        <f t="shared" si="400"/>
        <v>Low Loyalty</v>
      </c>
      <c r="W2845" s="2" t="str">
        <f t="shared" si="401"/>
        <v>Legitimate</v>
      </c>
      <c r="X2845" s="2" t="str">
        <f>IF(Q2845&lt;Data_Validation!$B$8,"Low Value",IF(Q2845&lt;Data_Validation!$B$9,"Medium Value","High Value"))</f>
        <v>Low Value</v>
      </c>
      <c r="Y2845" s="2" t="str">
        <f t="shared" si="402"/>
        <v>Stable</v>
      </c>
      <c r="Z2845" s="2" t="str">
        <f t="shared" si="403"/>
        <v>Check Data</v>
      </c>
    </row>
    <row r="2846" spans="1:26" x14ac:dyDescent="0.3">
      <c r="A2846" t="s">
        <v>175</v>
      </c>
      <c r="B2846">
        <v>35</v>
      </c>
      <c r="C2846" t="s">
        <v>14</v>
      </c>
      <c r="D2846" t="s">
        <v>52</v>
      </c>
      <c r="E2846">
        <v>88.33</v>
      </c>
      <c r="F2846">
        <v>15</v>
      </c>
      <c r="G2846">
        <v>19</v>
      </c>
      <c r="H2846">
        <v>0</v>
      </c>
      <c r="I2846" t="s">
        <v>23</v>
      </c>
      <c r="J2846">
        <v>25.3</v>
      </c>
      <c r="K2846" s="1">
        <v>44274</v>
      </c>
      <c r="L2846">
        <v>62</v>
      </c>
      <c r="M2846">
        <v>0.13</v>
      </c>
      <c r="N2846">
        <f>IF(E2846="",Data_Validation!$B$1,E2846)</f>
        <v>88.33</v>
      </c>
      <c r="O2846">
        <f>IF(J2846="",Data_Validation!$B$2,J2846)</f>
        <v>25.3</v>
      </c>
      <c r="P2846">
        <f t="shared" si="396"/>
        <v>2</v>
      </c>
      <c r="Q2846" s="2">
        <f>CustomerData[[#This Row],[avg_order_value_clean]]*CustomerData[[#This Row],[total_orders]]</f>
        <v>1324.95</v>
      </c>
      <c r="R2846" s="2" t="str">
        <f t="shared" si="404"/>
        <v>Active</v>
      </c>
      <c r="S2846" s="2" t="str">
        <f t="shared" si="397"/>
        <v>Low Risk</v>
      </c>
      <c r="T2846" s="2" t="str">
        <f t="shared" si="398"/>
        <v>35-44</v>
      </c>
      <c r="U2846" s="1">
        <f t="shared" ca="1" si="399"/>
        <v>1987</v>
      </c>
      <c r="V2846" s="2" t="str">
        <f t="shared" si="400"/>
        <v>Medium Loyalty</v>
      </c>
      <c r="W2846" s="2" t="str">
        <f t="shared" si="401"/>
        <v>Legitimate</v>
      </c>
      <c r="X2846" s="2" t="str">
        <f>IF(Q2846&lt;Data_Validation!$B$8,"Low Value",IF(Q2846&lt;Data_Validation!$B$9,"Medium Value","High Value"))</f>
        <v>Low Value</v>
      </c>
      <c r="Y2846" s="2" t="str">
        <f t="shared" si="402"/>
        <v>Stable</v>
      </c>
      <c r="Z2846" s="2" t="str">
        <f t="shared" si="403"/>
        <v>Check Data</v>
      </c>
    </row>
    <row r="2847" spans="1:26" x14ac:dyDescent="0.3">
      <c r="A2847" t="s">
        <v>2432</v>
      </c>
      <c r="B2847">
        <v>24</v>
      </c>
      <c r="C2847" t="s">
        <v>21</v>
      </c>
      <c r="D2847" t="s">
        <v>28</v>
      </c>
      <c r="E2847">
        <v>101.86</v>
      </c>
      <c r="F2847">
        <v>9</v>
      </c>
      <c r="G2847">
        <v>96</v>
      </c>
      <c r="H2847">
        <v>0</v>
      </c>
      <c r="I2847" t="s">
        <v>40</v>
      </c>
      <c r="J2847">
        <v>99</v>
      </c>
      <c r="K2847" s="1">
        <v>44521</v>
      </c>
      <c r="L2847">
        <v>33</v>
      </c>
      <c r="M2847">
        <v>0.36</v>
      </c>
      <c r="N2847">
        <f>IF(E2847="",Data_Validation!$B$1,E2847)</f>
        <v>101.86</v>
      </c>
      <c r="O2847">
        <f>IF(J2847="",Data_Validation!$B$2,J2847)</f>
        <v>99</v>
      </c>
      <c r="P2847">
        <f t="shared" si="396"/>
        <v>1</v>
      </c>
      <c r="Q2847" s="2">
        <f>CustomerData[[#This Row],[avg_order_value_clean]]*CustomerData[[#This Row],[total_orders]]</f>
        <v>916.74</v>
      </c>
      <c r="R2847" s="2" t="str">
        <f t="shared" si="404"/>
        <v>Inactive</v>
      </c>
      <c r="S2847" s="2" t="str">
        <f t="shared" si="397"/>
        <v>Medium Risk</v>
      </c>
      <c r="T2847" s="2" t="str">
        <f t="shared" si="398"/>
        <v>Under 25</v>
      </c>
      <c r="U2847" s="1">
        <f t="shared" ca="1" si="399"/>
        <v>1740</v>
      </c>
      <c r="V2847" s="2" t="str">
        <f t="shared" si="400"/>
        <v>Low Loyalty</v>
      </c>
      <c r="W2847" s="2" t="str">
        <f t="shared" si="401"/>
        <v>Legitimate</v>
      </c>
      <c r="X2847" s="2" t="str">
        <f>IF(Q2847&lt;Data_Validation!$B$8,"Low Value",IF(Q2847&lt;Data_Validation!$B$9,"Medium Value","High Value"))</f>
        <v>Low Value</v>
      </c>
      <c r="Y2847" s="2" t="str">
        <f t="shared" si="402"/>
        <v>Stable</v>
      </c>
      <c r="Z2847" s="2" t="str">
        <f t="shared" si="403"/>
        <v>Check Data</v>
      </c>
    </row>
    <row r="2848" spans="1:26" x14ac:dyDescent="0.3">
      <c r="A2848" t="s">
        <v>2433</v>
      </c>
      <c r="B2848">
        <v>21</v>
      </c>
      <c r="C2848" t="s">
        <v>14</v>
      </c>
      <c r="D2848" t="s">
        <v>52</v>
      </c>
      <c r="E2848">
        <v>59.56</v>
      </c>
      <c r="F2848">
        <v>8</v>
      </c>
      <c r="G2848">
        <v>357</v>
      </c>
      <c r="H2848">
        <v>0</v>
      </c>
      <c r="I2848" t="s">
        <v>29</v>
      </c>
      <c r="J2848">
        <v>91.2</v>
      </c>
      <c r="K2848" s="1">
        <v>45314</v>
      </c>
      <c r="L2848">
        <v>15</v>
      </c>
      <c r="M2848">
        <v>0.03</v>
      </c>
      <c r="N2848">
        <f>IF(E2848="",Data_Validation!$B$1,E2848)</f>
        <v>59.56</v>
      </c>
      <c r="O2848">
        <f>IF(J2848="",Data_Validation!$B$2,J2848)</f>
        <v>91.2</v>
      </c>
      <c r="P2848">
        <f t="shared" si="396"/>
        <v>1</v>
      </c>
      <c r="Q2848" s="2">
        <f>CustomerData[[#This Row],[avg_order_value_clean]]*CustomerData[[#This Row],[total_orders]]</f>
        <v>476.48</v>
      </c>
      <c r="R2848" s="2" t="str">
        <f t="shared" si="404"/>
        <v>Inactive</v>
      </c>
      <c r="S2848" s="2" t="str">
        <f t="shared" si="397"/>
        <v>Low Risk</v>
      </c>
      <c r="T2848" s="2" t="str">
        <f t="shared" si="398"/>
        <v>Under 25</v>
      </c>
      <c r="U2848" s="1">
        <f t="shared" ca="1" si="399"/>
        <v>947</v>
      </c>
      <c r="V2848" s="2" t="str">
        <f t="shared" si="400"/>
        <v>Low Loyalty</v>
      </c>
      <c r="W2848" s="2" t="str">
        <f t="shared" si="401"/>
        <v>Legitimate</v>
      </c>
      <c r="X2848" s="2" t="str">
        <f>IF(Q2848&lt;Data_Validation!$B$8,"Low Value",IF(Q2848&lt;Data_Validation!$B$9,"Medium Value","High Value"))</f>
        <v>Low Value</v>
      </c>
      <c r="Y2848" s="2" t="str">
        <f t="shared" si="402"/>
        <v>Stable</v>
      </c>
      <c r="Z2848" s="2" t="str">
        <f t="shared" si="403"/>
        <v>Check Data</v>
      </c>
    </row>
    <row r="2849" spans="1:26" x14ac:dyDescent="0.3">
      <c r="A2849" t="s">
        <v>2434</v>
      </c>
      <c r="B2849">
        <v>43</v>
      </c>
      <c r="C2849" t="s">
        <v>14</v>
      </c>
      <c r="D2849" t="s">
        <v>18</v>
      </c>
      <c r="E2849">
        <v>129.32</v>
      </c>
      <c r="F2849">
        <v>5</v>
      </c>
      <c r="G2849">
        <v>58</v>
      </c>
      <c r="H2849">
        <v>0</v>
      </c>
      <c r="I2849" t="s">
        <v>16</v>
      </c>
      <c r="K2849" s="1">
        <v>44143</v>
      </c>
      <c r="L2849">
        <v>85</v>
      </c>
      <c r="M2849">
        <v>0.5</v>
      </c>
      <c r="N2849">
        <f>IF(E2849="",Data_Validation!$B$1,E2849)</f>
        <v>129.32</v>
      </c>
      <c r="O2849">
        <f>IF(J2849="",Data_Validation!$B$2,J2849)</f>
        <v>250</v>
      </c>
      <c r="P2849">
        <f t="shared" si="396"/>
        <v>1</v>
      </c>
      <c r="Q2849" s="2">
        <f>CustomerData[[#This Row],[avg_order_value_clean]]*CustomerData[[#This Row],[total_orders]]</f>
        <v>646.59999999999991</v>
      </c>
      <c r="R2849" s="2" t="str">
        <f t="shared" si="404"/>
        <v>At Risk</v>
      </c>
      <c r="S2849" s="2" t="str">
        <f t="shared" si="397"/>
        <v>High Risk</v>
      </c>
      <c r="T2849" s="2" t="str">
        <f t="shared" si="398"/>
        <v>35-44</v>
      </c>
      <c r="U2849" s="1">
        <f t="shared" ca="1" si="399"/>
        <v>2118</v>
      </c>
      <c r="V2849" s="2" t="str">
        <f t="shared" si="400"/>
        <v>High Loyalty</v>
      </c>
      <c r="W2849" s="2" t="str">
        <f t="shared" si="401"/>
        <v>Legitimate</v>
      </c>
      <c r="X2849" s="2" t="str">
        <f>IF(Q2849&lt;Data_Validation!$B$8,"Low Value",IF(Q2849&lt;Data_Validation!$B$9,"Medium Value","High Value"))</f>
        <v>Low Value</v>
      </c>
      <c r="Y2849" s="2" t="str">
        <f t="shared" si="402"/>
        <v>At Risk - Develop</v>
      </c>
      <c r="Z2849" s="2" t="str">
        <f t="shared" si="403"/>
        <v>Check Data</v>
      </c>
    </row>
    <row r="2850" spans="1:26" x14ac:dyDescent="0.3">
      <c r="A2850" t="s">
        <v>2435</v>
      </c>
      <c r="B2850">
        <v>22</v>
      </c>
      <c r="C2850" t="s">
        <v>25</v>
      </c>
      <c r="D2850" t="s">
        <v>18</v>
      </c>
      <c r="E2850">
        <v>42.07</v>
      </c>
      <c r="F2850">
        <v>11</v>
      </c>
      <c r="G2850">
        <v>223</v>
      </c>
      <c r="H2850">
        <v>0</v>
      </c>
      <c r="I2850" t="s">
        <v>29</v>
      </c>
      <c r="J2850">
        <v>98.7</v>
      </c>
      <c r="K2850" s="1">
        <v>45336</v>
      </c>
      <c r="L2850">
        <v>35</v>
      </c>
      <c r="M2850">
        <v>0.15</v>
      </c>
      <c r="N2850">
        <f>IF(E2850="",Data_Validation!$B$1,E2850)</f>
        <v>42.07</v>
      </c>
      <c r="O2850">
        <f>IF(J2850="",Data_Validation!$B$2,J2850)</f>
        <v>98.7</v>
      </c>
      <c r="P2850">
        <f t="shared" si="396"/>
        <v>1</v>
      </c>
      <c r="Q2850" s="2">
        <f>CustomerData[[#This Row],[avg_order_value_clean]]*CustomerData[[#This Row],[total_orders]]</f>
        <v>462.77</v>
      </c>
      <c r="R2850" s="2" t="str">
        <f t="shared" si="404"/>
        <v>Inactive</v>
      </c>
      <c r="S2850" s="2" t="str">
        <f t="shared" si="397"/>
        <v>Low Risk</v>
      </c>
      <c r="T2850" s="2" t="str">
        <f t="shared" si="398"/>
        <v>Under 25</v>
      </c>
      <c r="U2850" s="1">
        <f t="shared" ca="1" si="399"/>
        <v>925</v>
      </c>
      <c r="V2850" s="2" t="str">
        <f t="shared" si="400"/>
        <v>Low Loyalty</v>
      </c>
      <c r="W2850" s="2" t="str">
        <f t="shared" si="401"/>
        <v>Legitimate</v>
      </c>
      <c r="X2850" s="2" t="str">
        <f>IF(Q2850&lt;Data_Validation!$B$8,"Low Value",IF(Q2850&lt;Data_Validation!$B$9,"Medium Value","High Value"))</f>
        <v>Low Value</v>
      </c>
      <c r="Y2850" s="2" t="str">
        <f t="shared" si="402"/>
        <v>Stable</v>
      </c>
      <c r="Z2850" s="2" t="str">
        <f t="shared" si="403"/>
        <v>Check Data</v>
      </c>
    </row>
    <row r="2851" spans="1:26" x14ac:dyDescent="0.3">
      <c r="A2851" t="s">
        <v>2436</v>
      </c>
      <c r="B2851">
        <v>77</v>
      </c>
      <c r="C2851" t="s">
        <v>21</v>
      </c>
      <c r="D2851" t="s">
        <v>18</v>
      </c>
      <c r="E2851">
        <v>40.39</v>
      </c>
      <c r="F2851">
        <v>11</v>
      </c>
      <c r="G2851">
        <v>297</v>
      </c>
      <c r="H2851">
        <v>0</v>
      </c>
      <c r="I2851" t="s">
        <v>19</v>
      </c>
      <c r="J2851">
        <v>62.6</v>
      </c>
      <c r="K2851" s="1">
        <v>45277</v>
      </c>
      <c r="L2851">
        <v>10</v>
      </c>
      <c r="M2851">
        <v>0.38</v>
      </c>
      <c r="N2851">
        <f>IF(E2851="",Data_Validation!$B$1,E2851)</f>
        <v>40.39</v>
      </c>
      <c r="O2851">
        <f>IF(J2851="",Data_Validation!$B$2,J2851)</f>
        <v>62.6</v>
      </c>
      <c r="P2851">
        <f t="shared" si="396"/>
        <v>1</v>
      </c>
      <c r="Q2851" s="2">
        <f>CustomerData[[#This Row],[avg_order_value_clean]]*CustomerData[[#This Row],[total_orders]]</f>
        <v>444.29</v>
      </c>
      <c r="R2851" s="2" t="str">
        <f t="shared" si="404"/>
        <v>Inactive</v>
      </c>
      <c r="S2851" s="2" t="str">
        <f t="shared" si="397"/>
        <v>Medium Risk</v>
      </c>
      <c r="T2851" s="2" t="str">
        <f t="shared" si="398"/>
        <v>55+</v>
      </c>
      <c r="U2851" s="1">
        <f t="shared" ca="1" si="399"/>
        <v>984</v>
      </c>
      <c r="V2851" s="2" t="str">
        <f t="shared" si="400"/>
        <v>Low Loyalty</v>
      </c>
      <c r="W2851" s="2" t="str">
        <f t="shared" si="401"/>
        <v>Legitimate</v>
      </c>
      <c r="X2851" s="2" t="str">
        <f>IF(Q2851&lt;Data_Validation!$B$8,"Low Value",IF(Q2851&lt;Data_Validation!$B$9,"Medium Value","High Value"))</f>
        <v>Low Value</v>
      </c>
      <c r="Y2851" s="2" t="str">
        <f t="shared" si="402"/>
        <v>Stable</v>
      </c>
      <c r="Z2851" s="2" t="str">
        <f t="shared" si="403"/>
        <v>Check Data</v>
      </c>
    </row>
    <row r="2852" spans="1:26" x14ac:dyDescent="0.3">
      <c r="A2852" t="s">
        <v>2437</v>
      </c>
      <c r="B2852">
        <v>72</v>
      </c>
      <c r="C2852" t="s">
        <v>21</v>
      </c>
      <c r="D2852" t="s">
        <v>37</v>
      </c>
      <c r="E2852">
        <v>178.66</v>
      </c>
      <c r="F2852">
        <v>9</v>
      </c>
      <c r="G2852">
        <v>188</v>
      </c>
      <c r="H2852">
        <v>0</v>
      </c>
      <c r="I2852" t="s">
        <v>29</v>
      </c>
      <c r="J2852">
        <v>72.900000000000006</v>
      </c>
      <c r="K2852" s="1">
        <v>45197</v>
      </c>
      <c r="L2852">
        <v>80</v>
      </c>
      <c r="M2852">
        <v>0.25</v>
      </c>
      <c r="N2852">
        <f>IF(E2852="",Data_Validation!$B$1,E2852)</f>
        <v>178.66</v>
      </c>
      <c r="O2852">
        <f>IF(J2852="",Data_Validation!$B$2,J2852)</f>
        <v>72.900000000000006</v>
      </c>
      <c r="P2852">
        <f t="shared" si="396"/>
        <v>1</v>
      </c>
      <c r="Q2852" s="2">
        <f>CustomerData[[#This Row],[avg_order_value_clean]]*CustomerData[[#This Row],[total_orders]]</f>
        <v>1607.94</v>
      </c>
      <c r="R2852" s="2" t="str">
        <f t="shared" si="404"/>
        <v>Inactive</v>
      </c>
      <c r="S2852" s="2" t="str">
        <f t="shared" si="397"/>
        <v>Medium Risk</v>
      </c>
      <c r="T2852" s="2" t="str">
        <f t="shared" si="398"/>
        <v>55+</v>
      </c>
      <c r="U2852" s="1">
        <f t="shared" ca="1" si="399"/>
        <v>1064</v>
      </c>
      <c r="V2852" s="2" t="str">
        <f t="shared" si="400"/>
        <v>High Loyalty</v>
      </c>
      <c r="W2852" s="2" t="str">
        <f t="shared" si="401"/>
        <v>Legitimate</v>
      </c>
      <c r="X2852" s="2" t="str">
        <f>IF(Q2852&lt;Data_Validation!$B$8,"Low Value",IF(Q2852&lt;Data_Validation!$B$9,"Medium Value","High Value"))</f>
        <v>High Value</v>
      </c>
      <c r="Y2852" s="2" t="str">
        <f t="shared" si="402"/>
        <v>High Value - Maintain</v>
      </c>
      <c r="Z2852" s="2" t="str">
        <f t="shared" si="403"/>
        <v>Check Data</v>
      </c>
    </row>
    <row r="2853" spans="1:26" x14ac:dyDescent="0.3">
      <c r="A2853" t="s">
        <v>2063</v>
      </c>
      <c r="B2853">
        <v>33</v>
      </c>
      <c r="C2853" t="s">
        <v>21</v>
      </c>
      <c r="D2853" t="s">
        <v>15</v>
      </c>
      <c r="E2853">
        <v>216.83</v>
      </c>
      <c r="F2853">
        <v>8</v>
      </c>
      <c r="G2853">
        <v>58</v>
      </c>
      <c r="H2853">
        <v>0</v>
      </c>
      <c r="I2853" t="s">
        <v>19</v>
      </c>
      <c r="J2853">
        <v>28.3</v>
      </c>
      <c r="K2853" s="1">
        <v>45673</v>
      </c>
      <c r="L2853">
        <v>20</v>
      </c>
      <c r="M2853">
        <v>0.32</v>
      </c>
      <c r="N2853">
        <f>IF(E2853="",Data_Validation!$B$1,E2853)</f>
        <v>216.83</v>
      </c>
      <c r="O2853">
        <f>IF(J2853="",Data_Validation!$B$2,J2853)</f>
        <v>28.3</v>
      </c>
      <c r="P2853">
        <f t="shared" si="396"/>
        <v>2</v>
      </c>
      <c r="Q2853" s="2">
        <f>CustomerData[[#This Row],[avg_order_value_clean]]*CustomerData[[#This Row],[total_orders]]</f>
        <v>1734.64</v>
      </c>
      <c r="R2853" s="2" t="str">
        <f t="shared" si="404"/>
        <v>At Risk</v>
      </c>
      <c r="S2853" s="2" t="str">
        <f t="shared" si="397"/>
        <v>Medium Risk</v>
      </c>
      <c r="T2853" s="2" t="str">
        <f t="shared" si="398"/>
        <v>25-34</v>
      </c>
      <c r="U2853" s="1">
        <f t="shared" ca="1" si="399"/>
        <v>588</v>
      </c>
      <c r="V2853" s="2" t="str">
        <f t="shared" si="400"/>
        <v>Low Loyalty</v>
      </c>
      <c r="W2853" s="2" t="str">
        <f t="shared" si="401"/>
        <v>Legitimate</v>
      </c>
      <c r="X2853" s="2" t="str">
        <f>IF(Q2853&lt;Data_Validation!$B$8,"Low Value",IF(Q2853&lt;Data_Validation!$B$9,"Medium Value","High Value"))</f>
        <v>High Value</v>
      </c>
      <c r="Y2853" s="2" t="str">
        <f t="shared" si="402"/>
        <v>High Value - Maintain</v>
      </c>
      <c r="Z2853" s="2" t="str">
        <f t="shared" si="403"/>
        <v>Check Data</v>
      </c>
    </row>
    <row r="2854" spans="1:26" x14ac:dyDescent="0.3">
      <c r="A2854" t="s">
        <v>2438</v>
      </c>
      <c r="B2854">
        <v>52</v>
      </c>
      <c r="C2854" t="s">
        <v>21</v>
      </c>
      <c r="D2854" t="s">
        <v>44</v>
      </c>
      <c r="E2854">
        <v>48.64</v>
      </c>
      <c r="F2854">
        <v>10</v>
      </c>
      <c r="G2854">
        <v>7</v>
      </c>
      <c r="H2854">
        <v>0</v>
      </c>
      <c r="I2854" t="s">
        <v>16</v>
      </c>
      <c r="J2854">
        <v>21.6</v>
      </c>
      <c r="K2854" s="1">
        <v>44279</v>
      </c>
      <c r="L2854">
        <v>8</v>
      </c>
      <c r="M2854">
        <v>0.42</v>
      </c>
      <c r="N2854">
        <f>IF(E2854="",Data_Validation!$B$1,E2854)</f>
        <v>48.64</v>
      </c>
      <c r="O2854">
        <f>IF(J2854="",Data_Validation!$B$2,J2854)</f>
        <v>21.6</v>
      </c>
      <c r="P2854">
        <f t="shared" si="396"/>
        <v>1</v>
      </c>
      <c r="Q2854" s="2">
        <f>CustomerData[[#This Row],[avg_order_value_clean]]*CustomerData[[#This Row],[total_orders]]</f>
        <v>486.4</v>
      </c>
      <c r="R2854" s="2" t="str">
        <f t="shared" si="404"/>
        <v>Active</v>
      </c>
      <c r="S2854" s="2" t="str">
        <f t="shared" si="397"/>
        <v>Medium Risk</v>
      </c>
      <c r="T2854" s="2" t="str">
        <f t="shared" si="398"/>
        <v>45-54</v>
      </c>
      <c r="U2854" s="1">
        <f t="shared" ca="1" si="399"/>
        <v>1982</v>
      </c>
      <c r="V2854" s="2" t="str">
        <f t="shared" si="400"/>
        <v>Low Loyalty</v>
      </c>
      <c r="W2854" s="2" t="str">
        <f t="shared" si="401"/>
        <v>Legitimate</v>
      </c>
      <c r="X2854" s="2" t="str">
        <f>IF(Q2854&lt;Data_Validation!$B$8,"Low Value",IF(Q2854&lt;Data_Validation!$B$9,"Medium Value","High Value"))</f>
        <v>Low Value</v>
      </c>
      <c r="Y2854" s="2" t="str">
        <f t="shared" si="402"/>
        <v>Stable</v>
      </c>
      <c r="Z2854" s="2" t="str">
        <f t="shared" si="403"/>
        <v>Check Data</v>
      </c>
    </row>
    <row r="2855" spans="1:26" x14ac:dyDescent="0.3">
      <c r="A2855" t="s">
        <v>2439</v>
      </c>
      <c r="B2855">
        <v>43</v>
      </c>
      <c r="C2855" t="s">
        <v>21</v>
      </c>
      <c r="D2855" t="s">
        <v>26</v>
      </c>
      <c r="E2855">
        <v>52.52</v>
      </c>
      <c r="F2855">
        <v>13</v>
      </c>
      <c r="G2855">
        <v>312</v>
      </c>
      <c r="H2855">
        <v>0</v>
      </c>
      <c r="I2855" t="s">
        <v>40</v>
      </c>
      <c r="J2855">
        <v>85.8</v>
      </c>
      <c r="K2855" s="1">
        <v>45086</v>
      </c>
      <c r="L2855">
        <v>95</v>
      </c>
      <c r="M2855">
        <v>0.13</v>
      </c>
      <c r="N2855">
        <f>IF(E2855="",Data_Validation!$B$1,E2855)</f>
        <v>52.52</v>
      </c>
      <c r="O2855">
        <f>IF(J2855="",Data_Validation!$B$2,J2855)</f>
        <v>85.8</v>
      </c>
      <c r="P2855">
        <f t="shared" si="396"/>
        <v>2</v>
      </c>
      <c r="Q2855" s="2">
        <f>CustomerData[[#This Row],[avg_order_value_clean]]*CustomerData[[#This Row],[total_orders]]</f>
        <v>682.76</v>
      </c>
      <c r="R2855" s="2" t="str">
        <f t="shared" si="404"/>
        <v>Inactive</v>
      </c>
      <c r="S2855" s="2" t="str">
        <f t="shared" si="397"/>
        <v>Low Risk</v>
      </c>
      <c r="T2855" s="2" t="str">
        <f t="shared" si="398"/>
        <v>35-44</v>
      </c>
      <c r="U2855" s="1">
        <f t="shared" ca="1" si="399"/>
        <v>1175</v>
      </c>
      <c r="V2855" s="2" t="str">
        <f t="shared" si="400"/>
        <v>High Loyalty</v>
      </c>
      <c r="W2855" s="2" t="str">
        <f t="shared" si="401"/>
        <v>Legitimate</v>
      </c>
      <c r="X2855" s="2" t="str">
        <f>IF(Q2855&lt;Data_Validation!$B$8,"Low Value",IF(Q2855&lt;Data_Validation!$B$9,"Medium Value","High Value"))</f>
        <v>Low Value</v>
      </c>
      <c r="Y2855" s="2" t="str">
        <f t="shared" si="402"/>
        <v>Stable</v>
      </c>
      <c r="Z2855" s="2" t="str">
        <f t="shared" si="403"/>
        <v>Check Data</v>
      </c>
    </row>
    <row r="2856" spans="1:26" x14ac:dyDescent="0.3">
      <c r="A2856" t="s">
        <v>2440</v>
      </c>
      <c r="B2856">
        <v>35</v>
      </c>
      <c r="C2856" t="s">
        <v>14</v>
      </c>
      <c r="D2856" t="s">
        <v>37</v>
      </c>
      <c r="E2856">
        <v>70.61</v>
      </c>
      <c r="F2856">
        <v>13</v>
      </c>
      <c r="G2856">
        <v>101</v>
      </c>
      <c r="H2856">
        <v>0</v>
      </c>
      <c r="I2856" t="s">
        <v>19</v>
      </c>
      <c r="K2856" s="1">
        <v>45517</v>
      </c>
      <c r="L2856">
        <v>8</v>
      </c>
      <c r="M2856">
        <v>0.52</v>
      </c>
      <c r="N2856">
        <f>IF(E2856="",Data_Validation!$B$1,E2856)</f>
        <v>70.61</v>
      </c>
      <c r="O2856">
        <f>IF(J2856="",Data_Validation!$B$2,J2856)</f>
        <v>250</v>
      </c>
      <c r="P2856">
        <f t="shared" si="396"/>
        <v>1</v>
      </c>
      <c r="Q2856" s="2">
        <f>CustomerData[[#This Row],[avg_order_value_clean]]*CustomerData[[#This Row],[total_orders]]</f>
        <v>917.93</v>
      </c>
      <c r="R2856" s="2" t="str">
        <f t="shared" si="404"/>
        <v>Inactive</v>
      </c>
      <c r="S2856" s="2" t="str">
        <f t="shared" si="397"/>
        <v>High Risk</v>
      </c>
      <c r="T2856" s="2" t="str">
        <f t="shared" si="398"/>
        <v>35-44</v>
      </c>
      <c r="U2856" s="1">
        <f t="shared" ca="1" si="399"/>
        <v>744</v>
      </c>
      <c r="V2856" s="2" t="str">
        <f t="shared" si="400"/>
        <v>Low Loyalty</v>
      </c>
      <c r="W2856" s="2" t="str">
        <f t="shared" si="401"/>
        <v>Legitimate</v>
      </c>
      <c r="X2856" s="2" t="str">
        <f>IF(Q2856&lt;Data_Validation!$B$8,"Low Value",IF(Q2856&lt;Data_Validation!$B$9,"Medium Value","High Value"))</f>
        <v>Low Value</v>
      </c>
      <c r="Y2856" s="2" t="str">
        <f t="shared" si="402"/>
        <v>At Risk - Develop</v>
      </c>
      <c r="Z2856" s="2" t="str">
        <f t="shared" si="403"/>
        <v>Check Data</v>
      </c>
    </row>
    <row r="2857" spans="1:26" x14ac:dyDescent="0.3">
      <c r="A2857" t="s">
        <v>2441</v>
      </c>
      <c r="B2857">
        <v>46</v>
      </c>
      <c r="C2857" t="s">
        <v>14</v>
      </c>
      <c r="D2857" t="s">
        <v>22</v>
      </c>
      <c r="F2857">
        <v>8</v>
      </c>
      <c r="G2857">
        <v>339</v>
      </c>
      <c r="H2857">
        <v>0</v>
      </c>
      <c r="I2857" t="s">
        <v>16</v>
      </c>
      <c r="J2857">
        <v>91.8</v>
      </c>
      <c r="K2857" s="1">
        <v>45651</v>
      </c>
      <c r="L2857">
        <v>13</v>
      </c>
      <c r="M2857">
        <v>0.55000000000000004</v>
      </c>
      <c r="N2857">
        <f>IF(E2857="",Data_Validation!$B$1,E2857)</f>
        <v>250</v>
      </c>
      <c r="O2857">
        <f>IF(J2857="",Data_Validation!$B$2,J2857)</f>
        <v>91.8</v>
      </c>
      <c r="P2857">
        <f t="shared" si="396"/>
        <v>2</v>
      </c>
      <c r="Q2857" s="2">
        <f>CustomerData[[#This Row],[avg_order_value_clean]]*CustomerData[[#This Row],[total_orders]]</f>
        <v>2000</v>
      </c>
      <c r="R2857" s="2" t="str">
        <f t="shared" si="404"/>
        <v>Inactive</v>
      </c>
      <c r="S2857" s="2" t="str">
        <f t="shared" si="397"/>
        <v>High Risk</v>
      </c>
      <c r="T2857" s="2" t="str">
        <f t="shared" si="398"/>
        <v>45-54</v>
      </c>
      <c r="U2857" s="1">
        <f t="shared" ca="1" si="399"/>
        <v>610</v>
      </c>
      <c r="V2857" s="2" t="str">
        <f t="shared" si="400"/>
        <v>Low Loyalty</v>
      </c>
      <c r="W2857" s="2" t="str">
        <f t="shared" si="401"/>
        <v>Legitimate</v>
      </c>
      <c r="X2857" s="2" t="str">
        <f>IF(Q2857&lt;Data_Validation!$B$8,"Low Value",IF(Q2857&lt;Data_Validation!$B$9,"Medium Value","High Value"))</f>
        <v>High Value</v>
      </c>
      <c r="Y2857" s="2" t="str">
        <f t="shared" si="402"/>
        <v>Critical - Retain</v>
      </c>
      <c r="Z2857" s="2" t="str">
        <f t="shared" si="403"/>
        <v>Check Data</v>
      </c>
    </row>
    <row r="2858" spans="1:26" x14ac:dyDescent="0.3">
      <c r="A2858" t="s">
        <v>706</v>
      </c>
      <c r="B2858">
        <v>40</v>
      </c>
      <c r="C2858" t="s">
        <v>14</v>
      </c>
      <c r="D2858" t="s">
        <v>35</v>
      </c>
      <c r="E2858">
        <v>148.63</v>
      </c>
      <c r="F2858">
        <v>11</v>
      </c>
      <c r="G2858">
        <v>20</v>
      </c>
      <c r="H2858">
        <v>0</v>
      </c>
      <c r="I2858" t="s">
        <v>40</v>
      </c>
      <c r="J2858">
        <v>36.700000000000003</v>
      </c>
      <c r="K2858" s="1">
        <v>44347</v>
      </c>
      <c r="L2858">
        <v>88</v>
      </c>
      <c r="M2858">
        <v>0.12</v>
      </c>
      <c r="N2858">
        <f>IF(E2858="",Data_Validation!$B$1,E2858)</f>
        <v>148.63</v>
      </c>
      <c r="O2858">
        <f>IF(J2858="",Data_Validation!$B$2,J2858)</f>
        <v>36.700000000000003</v>
      </c>
      <c r="P2858">
        <f t="shared" si="396"/>
        <v>3</v>
      </c>
      <c r="Q2858" s="2">
        <f>CustomerData[[#This Row],[avg_order_value_clean]]*CustomerData[[#This Row],[total_orders]]</f>
        <v>1634.9299999999998</v>
      </c>
      <c r="R2858" s="2" t="str">
        <f t="shared" si="404"/>
        <v>Active</v>
      </c>
      <c r="S2858" s="2" t="str">
        <f t="shared" si="397"/>
        <v>Low Risk</v>
      </c>
      <c r="T2858" s="2" t="str">
        <f t="shared" si="398"/>
        <v>35-44</v>
      </c>
      <c r="U2858" s="1">
        <f t="shared" ca="1" si="399"/>
        <v>1914</v>
      </c>
      <c r="V2858" s="2" t="str">
        <f t="shared" si="400"/>
        <v>High Loyalty</v>
      </c>
      <c r="W2858" s="2" t="str">
        <f t="shared" si="401"/>
        <v>Legitimate</v>
      </c>
      <c r="X2858" s="2" t="str">
        <f>IF(Q2858&lt;Data_Validation!$B$8,"Low Value",IF(Q2858&lt;Data_Validation!$B$9,"Medium Value","High Value"))</f>
        <v>High Value</v>
      </c>
      <c r="Y2858" s="2" t="str">
        <f t="shared" si="402"/>
        <v>High Value - Maintain</v>
      </c>
      <c r="Z2858" s="2" t="str">
        <f t="shared" si="403"/>
        <v>Check Data</v>
      </c>
    </row>
    <row r="2859" spans="1:26" x14ac:dyDescent="0.3">
      <c r="A2859" t="s">
        <v>2442</v>
      </c>
      <c r="B2859">
        <v>70</v>
      </c>
      <c r="C2859" t="s">
        <v>21</v>
      </c>
      <c r="D2859" t="s">
        <v>28</v>
      </c>
      <c r="E2859">
        <v>34.53</v>
      </c>
      <c r="F2859">
        <v>10</v>
      </c>
      <c r="G2859">
        <v>304</v>
      </c>
      <c r="H2859">
        <v>0</v>
      </c>
      <c r="I2859" t="s">
        <v>29</v>
      </c>
      <c r="J2859">
        <v>0.9</v>
      </c>
      <c r="K2859" s="1">
        <v>45188</v>
      </c>
      <c r="L2859">
        <v>76</v>
      </c>
      <c r="M2859">
        <v>0.38</v>
      </c>
      <c r="N2859">
        <f>IF(E2859="",Data_Validation!$B$1,E2859)</f>
        <v>34.53</v>
      </c>
      <c r="O2859">
        <f>IF(J2859="",Data_Validation!$B$2,J2859)</f>
        <v>0.9</v>
      </c>
      <c r="P2859">
        <f t="shared" si="396"/>
        <v>1</v>
      </c>
      <c r="Q2859" s="2">
        <f>CustomerData[[#This Row],[avg_order_value_clean]]*CustomerData[[#This Row],[total_orders]]</f>
        <v>345.3</v>
      </c>
      <c r="R2859" s="2" t="str">
        <f t="shared" si="404"/>
        <v>Inactive</v>
      </c>
      <c r="S2859" s="2" t="str">
        <f t="shared" si="397"/>
        <v>Medium Risk</v>
      </c>
      <c r="T2859" s="2" t="str">
        <f t="shared" si="398"/>
        <v>55+</v>
      </c>
      <c r="U2859" s="1">
        <f t="shared" ca="1" si="399"/>
        <v>1073</v>
      </c>
      <c r="V2859" s="2" t="str">
        <f t="shared" si="400"/>
        <v>High Loyalty</v>
      </c>
      <c r="W2859" s="2" t="str">
        <f t="shared" si="401"/>
        <v>Legitimate</v>
      </c>
      <c r="X2859" s="2" t="str">
        <f>IF(Q2859&lt;Data_Validation!$B$8,"Low Value",IF(Q2859&lt;Data_Validation!$B$9,"Medium Value","High Value"))</f>
        <v>Low Value</v>
      </c>
      <c r="Y2859" s="2" t="str">
        <f t="shared" si="402"/>
        <v>Stable</v>
      </c>
      <c r="Z2859" s="2" t="str">
        <f t="shared" si="403"/>
        <v>Valid</v>
      </c>
    </row>
    <row r="2860" spans="1:26" x14ac:dyDescent="0.3">
      <c r="A2860" t="s">
        <v>2443</v>
      </c>
      <c r="B2860">
        <v>31</v>
      </c>
      <c r="C2860" t="s">
        <v>14</v>
      </c>
      <c r="D2860" t="s">
        <v>35</v>
      </c>
      <c r="E2860">
        <v>134.11000000000001</v>
      </c>
      <c r="F2860">
        <v>9</v>
      </c>
      <c r="G2860">
        <v>215</v>
      </c>
      <c r="H2860">
        <v>0</v>
      </c>
      <c r="I2860" t="s">
        <v>29</v>
      </c>
      <c r="J2860">
        <v>59.2</v>
      </c>
      <c r="K2860" s="1">
        <v>44763</v>
      </c>
      <c r="L2860">
        <v>59</v>
      </c>
      <c r="M2860">
        <v>0.35</v>
      </c>
      <c r="N2860">
        <f>IF(E2860="",Data_Validation!$B$1,E2860)</f>
        <v>134.11000000000001</v>
      </c>
      <c r="O2860">
        <f>IF(J2860="",Data_Validation!$B$2,J2860)</f>
        <v>59.2</v>
      </c>
      <c r="P2860">
        <f t="shared" si="396"/>
        <v>1</v>
      </c>
      <c r="Q2860" s="2">
        <f>CustomerData[[#This Row],[avg_order_value_clean]]*CustomerData[[#This Row],[total_orders]]</f>
        <v>1206.9900000000002</v>
      </c>
      <c r="R2860" s="2" t="str">
        <f t="shared" si="404"/>
        <v>Inactive</v>
      </c>
      <c r="S2860" s="2" t="str">
        <f t="shared" si="397"/>
        <v>Medium Risk</v>
      </c>
      <c r="T2860" s="2" t="str">
        <f t="shared" si="398"/>
        <v>25-34</v>
      </c>
      <c r="U2860" s="1">
        <f t="shared" ca="1" si="399"/>
        <v>1498</v>
      </c>
      <c r="V2860" s="2" t="str">
        <f t="shared" si="400"/>
        <v>Medium Loyalty</v>
      </c>
      <c r="W2860" s="2" t="str">
        <f t="shared" si="401"/>
        <v>Legitimate</v>
      </c>
      <c r="X2860" s="2" t="str">
        <f>IF(Q2860&lt;Data_Validation!$B$8,"Low Value",IF(Q2860&lt;Data_Validation!$B$9,"Medium Value","High Value"))</f>
        <v>Low Value</v>
      </c>
      <c r="Y2860" s="2" t="str">
        <f t="shared" si="402"/>
        <v>Stable</v>
      </c>
      <c r="Z2860" s="2" t="str">
        <f t="shared" si="403"/>
        <v>Check Data</v>
      </c>
    </row>
    <row r="2861" spans="1:26" x14ac:dyDescent="0.3">
      <c r="A2861" t="s">
        <v>1977</v>
      </c>
      <c r="B2861">
        <v>32</v>
      </c>
      <c r="C2861" t="s">
        <v>14</v>
      </c>
      <c r="D2861" t="s">
        <v>52</v>
      </c>
      <c r="E2861">
        <v>143.51</v>
      </c>
      <c r="F2861">
        <v>5</v>
      </c>
      <c r="G2861">
        <v>309</v>
      </c>
      <c r="H2861">
        <v>0</v>
      </c>
      <c r="I2861" t="s">
        <v>19</v>
      </c>
      <c r="J2861">
        <v>35.4</v>
      </c>
      <c r="K2861" s="1">
        <v>45151</v>
      </c>
      <c r="L2861">
        <v>81</v>
      </c>
      <c r="M2861">
        <v>0.2</v>
      </c>
      <c r="N2861">
        <f>IF(E2861="",Data_Validation!$B$1,E2861)</f>
        <v>143.51</v>
      </c>
      <c r="O2861">
        <f>IF(J2861="",Data_Validation!$B$2,J2861)</f>
        <v>35.4</v>
      </c>
      <c r="P2861">
        <f t="shared" si="396"/>
        <v>3</v>
      </c>
      <c r="Q2861" s="2">
        <f>CustomerData[[#This Row],[avg_order_value_clean]]*CustomerData[[#This Row],[total_orders]]</f>
        <v>717.55</v>
      </c>
      <c r="R2861" s="2" t="str">
        <f t="shared" si="404"/>
        <v>Inactive</v>
      </c>
      <c r="S2861" s="2" t="str">
        <f t="shared" si="397"/>
        <v>Medium Risk</v>
      </c>
      <c r="T2861" s="2" t="str">
        <f t="shared" si="398"/>
        <v>25-34</v>
      </c>
      <c r="U2861" s="1">
        <f t="shared" ca="1" si="399"/>
        <v>1110</v>
      </c>
      <c r="V2861" s="2" t="str">
        <f t="shared" si="400"/>
        <v>High Loyalty</v>
      </c>
      <c r="W2861" s="2" t="str">
        <f t="shared" si="401"/>
        <v>Legitimate</v>
      </c>
      <c r="X2861" s="2" t="str">
        <f>IF(Q2861&lt;Data_Validation!$B$8,"Low Value",IF(Q2861&lt;Data_Validation!$B$9,"Medium Value","High Value"))</f>
        <v>Low Value</v>
      </c>
      <c r="Y2861" s="2" t="str">
        <f t="shared" si="402"/>
        <v>Stable</v>
      </c>
      <c r="Z2861" s="2" t="str">
        <f t="shared" si="403"/>
        <v>Check Data</v>
      </c>
    </row>
    <row r="2862" spans="1:26" x14ac:dyDescent="0.3">
      <c r="A2862" t="s">
        <v>2444</v>
      </c>
      <c r="B2862">
        <v>66</v>
      </c>
      <c r="C2862" t="s">
        <v>14</v>
      </c>
      <c r="D2862" t="s">
        <v>28</v>
      </c>
      <c r="E2862">
        <v>165.25</v>
      </c>
      <c r="F2862">
        <v>4</v>
      </c>
      <c r="G2862">
        <v>230</v>
      </c>
      <c r="H2862">
        <v>0</v>
      </c>
      <c r="I2862" t="s">
        <v>23</v>
      </c>
      <c r="J2862">
        <v>97.6</v>
      </c>
      <c r="K2862" s="1">
        <v>44148</v>
      </c>
      <c r="L2862">
        <v>47</v>
      </c>
      <c r="M2862">
        <v>0.33</v>
      </c>
      <c r="N2862">
        <f>IF(E2862="",Data_Validation!$B$1,E2862)</f>
        <v>165.25</v>
      </c>
      <c r="O2862">
        <f>IF(J2862="",Data_Validation!$B$2,J2862)</f>
        <v>97.6</v>
      </c>
      <c r="P2862">
        <f t="shared" si="396"/>
        <v>2</v>
      </c>
      <c r="Q2862" s="2">
        <f>CustomerData[[#This Row],[avg_order_value_clean]]*CustomerData[[#This Row],[total_orders]]</f>
        <v>661</v>
      </c>
      <c r="R2862" s="2" t="str">
        <f t="shared" si="404"/>
        <v>Inactive</v>
      </c>
      <c r="S2862" s="2" t="str">
        <f t="shared" si="397"/>
        <v>Medium Risk</v>
      </c>
      <c r="T2862" s="2" t="str">
        <f t="shared" si="398"/>
        <v>55+</v>
      </c>
      <c r="U2862" s="1">
        <f t="shared" ca="1" si="399"/>
        <v>2113</v>
      </c>
      <c r="V2862" s="2" t="str">
        <f t="shared" si="400"/>
        <v>Medium Loyalty</v>
      </c>
      <c r="W2862" s="2" t="str">
        <f t="shared" si="401"/>
        <v>Legitimate</v>
      </c>
      <c r="X2862" s="2" t="str">
        <f>IF(Q2862&lt;Data_Validation!$B$8,"Low Value",IF(Q2862&lt;Data_Validation!$B$9,"Medium Value","High Value"))</f>
        <v>Low Value</v>
      </c>
      <c r="Y2862" s="2" t="str">
        <f t="shared" si="402"/>
        <v>Stable</v>
      </c>
      <c r="Z2862" s="2" t="str">
        <f t="shared" si="403"/>
        <v>Check Data</v>
      </c>
    </row>
    <row r="2863" spans="1:26" x14ac:dyDescent="0.3">
      <c r="A2863" t="s">
        <v>1756</v>
      </c>
      <c r="B2863">
        <v>50</v>
      </c>
      <c r="C2863" t="s">
        <v>14</v>
      </c>
      <c r="D2863" t="s">
        <v>26</v>
      </c>
      <c r="E2863">
        <v>165.23</v>
      </c>
      <c r="F2863">
        <v>16</v>
      </c>
      <c r="G2863">
        <v>235</v>
      </c>
      <c r="H2863">
        <v>0</v>
      </c>
      <c r="I2863" t="s">
        <v>23</v>
      </c>
      <c r="J2863">
        <v>38.700000000000003</v>
      </c>
      <c r="K2863" s="1">
        <v>45166</v>
      </c>
      <c r="L2863">
        <v>60</v>
      </c>
      <c r="M2863">
        <v>0.19</v>
      </c>
      <c r="N2863">
        <f>IF(E2863="",Data_Validation!$B$1,E2863)</f>
        <v>165.23</v>
      </c>
      <c r="O2863">
        <f>IF(J2863="",Data_Validation!$B$2,J2863)</f>
        <v>38.700000000000003</v>
      </c>
      <c r="P2863">
        <f t="shared" si="396"/>
        <v>2</v>
      </c>
      <c r="Q2863" s="2">
        <f>CustomerData[[#This Row],[avg_order_value_clean]]*CustomerData[[#This Row],[total_orders]]</f>
        <v>2643.68</v>
      </c>
      <c r="R2863" s="2" t="str">
        <f t="shared" si="404"/>
        <v>Inactive</v>
      </c>
      <c r="S2863" s="2" t="str">
        <f t="shared" si="397"/>
        <v>Low Risk</v>
      </c>
      <c r="T2863" s="2" t="str">
        <f t="shared" si="398"/>
        <v>45-54</v>
      </c>
      <c r="U2863" s="1">
        <f t="shared" ca="1" si="399"/>
        <v>1095</v>
      </c>
      <c r="V2863" s="2" t="str">
        <f t="shared" si="400"/>
        <v>Medium Loyalty</v>
      </c>
      <c r="W2863" s="2" t="str">
        <f t="shared" si="401"/>
        <v>Legitimate</v>
      </c>
      <c r="X2863" s="2" t="str">
        <f>IF(Q2863&lt;Data_Validation!$B$8,"Low Value",IF(Q2863&lt;Data_Validation!$B$9,"Medium Value","High Value"))</f>
        <v>High Value</v>
      </c>
      <c r="Y2863" s="2" t="str">
        <f t="shared" si="402"/>
        <v>High Value - Maintain</v>
      </c>
      <c r="Z2863" s="2" t="str">
        <f t="shared" si="403"/>
        <v>Check Data</v>
      </c>
    </row>
    <row r="2864" spans="1:26" x14ac:dyDescent="0.3">
      <c r="A2864" t="s">
        <v>2445</v>
      </c>
      <c r="B2864">
        <v>42</v>
      </c>
      <c r="C2864" t="s">
        <v>14</v>
      </c>
      <c r="D2864" t="s">
        <v>26</v>
      </c>
      <c r="E2864">
        <v>228.75</v>
      </c>
      <c r="F2864">
        <v>11</v>
      </c>
      <c r="G2864">
        <v>150</v>
      </c>
      <c r="H2864">
        <v>0</v>
      </c>
      <c r="I2864" t="s">
        <v>40</v>
      </c>
      <c r="J2864">
        <v>31.4</v>
      </c>
      <c r="K2864" s="1">
        <v>44970</v>
      </c>
      <c r="L2864">
        <v>41</v>
      </c>
      <c r="M2864">
        <v>0.03</v>
      </c>
      <c r="N2864">
        <f>IF(E2864="",Data_Validation!$B$1,E2864)</f>
        <v>228.75</v>
      </c>
      <c r="O2864">
        <f>IF(J2864="",Data_Validation!$B$2,J2864)</f>
        <v>31.4</v>
      </c>
      <c r="P2864">
        <f t="shared" si="396"/>
        <v>1</v>
      </c>
      <c r="Q2864" s="2">
        <f>CustomerData[[#This Row],[avg_order_value_clean]]*CustomerData[[#This Row],[total_orders]]</f>
        <v>2516.25</v>
      </c>
      <c r="R2864" s="2" t="str">
        <f t="shared" si="404"/>
        <v>Inactive</v>
      </c>
      <c r="S2864" s="2" t="str">
        <f t="shared" si="397"/>
        <v>Low Risk</v>
      </c>
      <c r="T2864" s="2" t="str">
        <f t="shared" si="398"/>
        <v>35-44</v>
      </c>
      <c r="U2864" s="1">
        <f t="shared" ca="1" si="399"/>
        <v>1291</v>
      </c>
      <c r="V2864" s="2" t="str">
        <f t="shared" si="400"/>
        <v>Medium Loyalty</v>
      </c>
      <c r="W2864" s="2" t="str">
        <f t="shared" si="401"/>
        <v>Legitimate</v>
      </c>
      <c r="X2864" s="2" t="str">
        <f>IF(Q2864&lt;Data_Validation!$B$8,"Low Value",IF(Q2864&lt;Data_Validation!$B$9,"Medium Value","High Value"))</f>
        <v>High Value</v>
      </c>
      <c r="Y2864" s="2" t="str">
        <f t="shared" si="402"/>
        <v>High Value - Maintain</v>
      </c>
      <c r="Z2864" s="2" t="str">
        <f t="shared" si="403"/>
        <v>Check Data</v>
      </c>
    </row>
    <row r="2865" spans="1:26" x14ac:dyDescent="0.3">
      <c r="A2865" t="s">
        <v>2446</v>
      </c>
      <c r="B2865">
        <v>38</v>
      </c>
      <c r="C2865" t="s">
        <v>25</v>
      </c>
      <c r="D2865" t="s">
        <v>50</v>
      </c>
      <c r="E2865">
        <v>125.24</v>
      </c>
      <c r="F2865">
        <v>13</v>
      </c>
      <c r="G2865">
        <v>67</v>
      </c>
      <c r="H2865">
        <v>0</v>
      </c>
      <c r="I2865" t="s">
        <v>29</v>
      </c>
      <c r="J2865">
        <v>56.6</v>
      </c>
      <c r="K2865" s="1">
        <v>45139</v>
      </c>
      <c r="L2865">
        <v>52</v>
      </c>
      <c r="M2865">
        <v>0.09</v>
      </c>
      <c r="N2865">
        <f>IF(E2865="",Data_Validation!$B$1,E2865)</f>
        <v>125.24</v>
      </c>
      <c r="O2865">
        <f>IF(J2865="",Data_Validation!$B$2,J2865)</f>
        <v>56.6</v>
      </c>
      <c r="P2865">
        <f t="shared" si="396"/>
        <v>1</v>
      </c>
      <c r="Q2865" s="2">
        <f>CustomerData[[#This Row],[avg_order_value_clean]]*CustomerData[[#This Row],[total_orders]]</f>
        <v>1628.12</v>
      </c>
      <c r="R2865" s="2" t="str">
        <f t="shared" si="404"/>
        <v>At Risk</v>
      </c>
      <c r="S2865" s="2" t="str">
        <f t="shared" si="397"/>
        <v>Low Risk</v>
      </c>
      <c r="T2865" s="2" t="str">
        <f t="shared" si="398"/>
        <v>35-44</v>
      </c>
      <c r="U2865" s="1">
        <f t="shared" ca="1" si="399"/>
        <v>1122</v>
      </c>
      <c r="V2865" s="2" t="str">
        <f t="shared" si="400"/>
        <v>Medium Loyalty</v>
      </c>
      <c r="W2865" s="2" t="str">
        <f t="shared" si="401"/>
        <v>Legitimate</v>
      </c>
      <c r="X2865" s="2" t="str">
        <f>IF(Q2865&lt;Data_Validation!$B$8,"Low Value",IF(Q2865&lt;Data_Validation!$B$9,"Medium Value","High Value"))</f>
        <v>High Value</v>
      </c>
      <c r="Y2865" s="2" t="str">
        <f t="shared" si="402"/>
        <v>High Value - Maintain</v>
      </c>
      <c r="Z2865" s="2" t="str">
        <f t="shared" si="403"/>
        <v>Check Data</v>
      </c>
    </row>
    <row r="2866" spans="1:26" x14ac:dyDescent="0.3">
      <c r="A2866" t="s">
        <v>1720</v>
      </c>
      <c r="B2866">
        <v>34</v>
      </c>
      <c r="C2866" t="s">
        <v>21</v>
      </c>
      <c r="D2866" t="s">
        <v>35</v>
      </c>
      <c r="E2866">
        <v>171.29</v>
      </c>
      <c r="F2866">
        <v>11</v>
      </c>
      <c r="G2866">
        <v>45</v>
      </c>
      <c r="H2866">
        <v>0</v>
      </c>
      <c r="I2866" t="s">
        <v>16</v>
      </c>
      <c r="J2866">
        <v>73</v>
      </c>
      <c r="K2866" s="1">
        <v>45747</v>
      </c>
      <c r="L2866">
        <v>76</v>
      </c>
      <c r="M2866">
        <v>0.37</v>
      </c>
      <c r="N2866">
        <f>IF(E2866="",Data_Validation!$B$1,E2866)</f>
        <v>171.29</v>
      </c>
      <c r="O2866">
        <f>IF(J2866="",Data_Validation!$B$2,J2866)</f>
        <v>73</v>
      </c>
      <c r="P2866">
        <f t="shared" si="396"/>
        <v>2</v>
      </c>
      <c r="Q2866" s="2">
        <f>CustomerData[[#This Row],[avg_order_value_clean]]*CustomerData[[#This Row],[total_orders]]</f>
        <v>1884.1899999999998</v>
      </c>
      <c r="R2866" s="2" t="str">
        <f t="shared" si="404"/>
        <v>At Risk</v>
      </c>
      <c r="S2866" s="2" t="str">
        <f t="shared" si="397"/>
        <v>Medium Risk</v>
      </c>
      <c r="T2866" s="2" t="str">
        <f t="shared" si="398"/>
        <v>25-34</v>
      </c>
      <c r="U2866" s="1">
        <f t="shared" ca="1" si="399"/>
        <v>514</v>
      </c>
      <c r="V2866" s="2" t="str">
        <f t="shared" si="400"/>
        <v>High Loyalty</v>
      </c>
      <c r="W2866" s="2" t="str">
        <f t="shared" si="401"/>
        <v>Legitimate</v>
      </c>
      <c r="X2866" s="2" t="str">
        <f>IF(Q2866&lt;Data_Validation!$B$8,"Low Value",IF(Q2866&lt;Data_Validation!$B$9,"Medium Value","High Value"))</f>
        <v>High Value</v>
      </c>
      <c r="Y2866" s="2" t="str">
        <f t="shared" si="402"/>
        <v>High Value - Maintain</v>
      </c>
      <c r="Z2866" s="2" t="str">
        <f t="shared" si="403"/>
        <v>Check Data</v>
      </c>
    </row>
    <row r="2867" spans="1:26" x14ac:dyDescent="0.3">
      <c r="A2867" t="s">
        <v>2447</v>
      </c>
      <c r="B2867">
        <v>40</v>
      </c>
      <c r="C2867" t="s">
        <v>14</v>
      </c>
      <c r="D2867" t="s">
        <v>44</v>
      </c>
      <c r="E2867">
        <v>21.25</v>
      </c>
      <c r="F2867">
        <v>9</v>
      </c>
      <c r="G2867">
        <v>221</v>
      </c>
      <c r="H2867">
        <v>0</v>
      </c>
      <c r="I2867" t="s">
        <v>40</v>
      </c>
      <c r="J2867">
        <v>96.7</v>
      </c>
      <c r="K2867" s="1">
        <v>45446</v>
      </c>
      <c r="L2867">
        <v>54</v>
      </c>
      <c r="M2867">
        <v>0.3</v>
      </c>
      <c r="N2867">
        <f>IF(E2867="",Data_Validation!$B$1,E2867)</f>
        <v>21.25</v>
      </c>
      <c r="O2867">
        <f>IF(J2867="",Data_Validation!$B$2,J2867)</f>
        <v>96.7</v>
      </c>
      <c r="P2867">
        <f t="shared" si="396"/>
        <v>1</v>
      </c>
      <c r="Q2867" s="2">
        <f>CustomerData[[#This Row],[avg_order_value_clean]]*CustomerData[[#This Row],[total_orders]]</f>
        <v>191.25</v>
      </c>
      <c r="R2867" s="2" t="str">
        <f t="shared" si="404"/>
        <v>Inactive</v>
      </c>
      <c r="S2867" s="2" t="str">
        <f t="shared" si="397"/>
        <v>Medium Risk</v>
      </c>
      <c r="T2867" s="2" t="str">
        <f t="shared" si="398"/>
        <v>35-44</v>
      </c>
      <c r="U2867" s="1">
        <f t="shared" ca="1" si="399"/>
        <v>815</v>
      </c>
      <c r="V2867" s="2" t="str">
        <f t="shared" si="400"/>
        <v>Medium Loyalty</v>
      </c>
      <c r="W2867" s="2" t="str">
        <f t="shared" si="401"/>
        <v>Legitimate</v>
      </c>
      <c r="X2867" s="2" t="str">
        <f>IF(Q2867&lt;Data_Validation!$B$8,"Low Value",IF(Q2867&lt;Data_Validation!$B$9,"Medium Value","High Value"))</f>
        <v>Low Value</v>
      </c>
      <c r="Y2867" s="2" t="str">
        <f t="shared" si="402"/>
        <v>Stable</v>
      </c>
      <c r="Z2867" s="2" t="str">
        <f t="shared" si="403"/>
        <v>Check Data</v>
      </c>
    </row>
    <row r="2868" spans="1:26" x14ac:dyDescent="0.3">
      <c r="A2868" t="s">
        <v>2448</v>
      </c>
      <c r="B2868">
        <v>74</v>
      </c>
      <c r="C2868" t="s">
        <v>21</v>
      </c>
      <c r="D2868" t="s">
        <v>26</v>
      </c>
      <c r="E2868">
        <v>123.93</v>
      </c>
      <c r="F2868">
        <v>11</v>
      </c>
      <c r="G2868">
        <v>239</v>
      </c>
      <c r="H2868">
        <v>0</v>
      </c>
      <c r="I2868" t="s">
        <v>19</v>
      </c>
      <c r="J2868">
        <v>7</v>
      </c>
      <c r="K2868" s="1">
        <v>44227</v>
      </c>
      <c r="L2868">
        <v>36</v>
      </c>
      <c r="M2868">
        <v>0.26</v>
      </c>
      <c r="N2868">
        <f>IF(E2868="",Data_Validation!$B$1,E2868)</f>
        <v>123.93</v>
      </c>
      <c r="O2868">
        <f>IF(J2868="",Data_Validation!$B$2,J2868)</f>
        <v>7</v>
      </c>
      <c r="P2868">
        <f t="shared" si="396"/>
        <v>1</v>
      </c>
      <c r="Q2868" s="2">
        <f>CustomerData[[#This Row],[avg_order_value_clean]]*CustomerData[[#This Row],[total_orders]]</f>
        <v>1363.23</v>
      </c>
      <c r="R2868" s="2" t="str">
        <f t="shared" si="404"/>
        <v>Inactive</v>
      </c>
      <c r="S2868" s="2" t="str">
        <f t="shared" si="397"/>
        <v>Medium Risk</v>
      </c>
      <c r="T2868" s="2" t="str">
        <f t="shared" si="398"/>
        <v>55+</v>
      </c>
      <c r="U2868" s="1">
        <f t="shared" ca="1" si="399"/>
        <v>2034</v>
      </c>
      <c r="V2868" s="2" t="str">
        <f t="shared" si="400"/>
        <v>Low Loyalty</v>
      </c>
      <c r="W2868" s="2" t="str">
        <f t="shared" si="401"/>
        <v>Legitimate</v>
      </c>
      <c r="X2868" s="2" t="str">
        <f>IF(Q2868&lt;Data_Validation!$B$8,"Low Value",IF(Q2868&lt;Data_Validation!$B$9,"Medium Value","High Value"))</f>
        <v>Low Value</v>
      </c>
      <c r="Y2868" s="2" t="str">
        <f t="shared" si="402"/>
        <v>Stable</v>
      </c>
      <c r="Z2868" s="2" t="str">
        <f t="shared" si="403"/>
        <v>Check Data</v>
      </c>
    </row>
    <row r="2869" spans="1:26" x14ac:dyDescent="0.3">
      <c r="A2869" t="s">
        <v>2449</v>
      </c>
      <c r="B2869">
        <v>60</v>
      </c>
      <c r="C2869" t="s">
        <v>21</v>
      </c>
      <c r="D2869" t="s">
        <v>15</v>
      </c>
      <c r="E2869">
        <v>138.09</v>
      </c>
      <c r="F2869">
        <v>17</v>
      </c>
      <c r="G2869">
        <v>155</v>
      </c>
      <c r="H2869">
        <v>0</v>
      </c>
      <c r="I2869" t="s">
        <v>19</v>
      </c>
      <c r="J2869">
        <v>42</v>
      </c>
      <c r="K2869" s="1">
        <v>44540</v>
      </c>
      <c r="L2869">
        <v>77</v>
      </c>
      <c r="M2869">
        <v>0.39</v>
      </c>
      <c r="N2869">
        <f>IF(E2869="",Data_Validation!$B$1,E2869)</f>
        <v>138.09</v>
      </c>
      <c r="O2869">
        <f>IF(J2869="",Data_Validation!$B$2,J2869)</f>
        <v>42</v>
      </c>
      <c r="P2869">
        <f t="shared" si="396"/>
        <v>1</v>
      </c>
      <c r="Q2869" s="2">
        <f>CustomerData[[#This Row],[avg_order_value_clean]]*CustomerData[[#This Row],[total_orders]]</f>
        <v>2347.5300000000002</v>
      </c>
      <c r="R2869" s="2" t="str">
        <f t="shared" si="404"/>
        <v>Inactive</v>
      </c>
      <c r="S2869" s="2" t="str">
        <f t="shared" si="397"/>
        <v>Medium Risk</v>
      </c>
      <c r="T2869" s="2" t="str">
        <f t="shared" si="398"/>
        <v>55+</v>
      </c>
      <c r="U2869" s="1">
        <f t="shared" ca="1" si="399"/>
        <v>1721</v>
      </c>
      <c r="V2869" s="2" t="str">
        <f t="shared" si="400"/>
        <v>High Loyalty</v>
      </c>
      <c r="W2869" s="2" t="str">
        <f t="shared" si="401"/>
        <v>Legitimate</v>
      </c>
      <c r="X2869" s="2" t="str">
        <f>IF(Q2869&lt;Data_Validation!$B$8,"Low Value",IF(Q2869&lt;Data_Validation!$B$9,"Medium Value","High Value"))</f>
        <v>High Value</v>
      </c>
      <c r="Y2869" s="2" t="str">
        <f t="shared" si="402"/>
        <v>High Value - Maintain</v>
      </c>
      <c r="Z2869" s="2" t="str">
        <f t="shared" si="403"/>
        <v>Check Data</v>
      </c>
    </row>
    <row r="2870" spans="1:26" x14ac:dyDescent="0.3">
      <c r="A2870" t="s">
        <v>2450</v>
      </c>
      <c r="B2870">
        <v>34</v>
      </c>
      <c r="C2870" t="s">
        <v>21</v>
      </c>
      <c r="D2870" t="s">
        <v>50</v>
      </c>
      <c r="E2870">
        <v>171.28</v>
      </c>
      <c r="F2870">
        <v>18</v>
      </c>
      <c r="G2870">
        <v>94</v>
      </c>
      <c r="H2870">
        <v>0</v>
      </c>
      <c r="I2870" t="s">
        <v>40</v>
      </c>
      <c r="J2870">
        <v>66.400000000000006</v>
      </c>
      <c r="K2870" s="1">
        <v>45790</v>
      </c>
      <c r="L2870">
        <v>99</v>
      </c>
      <c r="M2870">
        <v>0.56000000000000005</v>
      </c>
      <c r="N2870">
        <f>IF(E2870="",Data_Validation!$B$1,E2870)</f>
        <v>171.28</v>
      </c>
      <c r="O2870">
        <f>IF(J2870="",Data_Validation!$B$2,J2870)</f>
        <v>66.400000000000006</v>
      </c>
      <c r="P2870">
        <f t="shared" si="396"/>
        <v>1</v>
      </c>
      <c r="Q2870" s="2">
        <f>CustomerData[[#This Row],[avg_order_value_clean]]*CustomerData[[#This Row],[total_orders]]</f>
        <v>3083.04</v>
      </c>
      <c r="R2870" s="2" t="str">
        <f t="shared" si="404"/>
        <v>Inactive</v>
      </c>
      <c r="S2870" s="2" t="str">
        <f t="shared" si="397"/>
        <v>High Risk</v>
      </c>
      <c r="T2870" s="2" t="str">
        <f t="shared" si="398"/>
        <v>25-34</v>
      </c>
      <c r="U2870" s="1">
        <f t="shared" ca="1" si="399"/>
        <v>471</v>
      </c>
      <c r="V2870" s="2" t="str">
        <f t="shared" si="400"/>
        <v>High Loyalty</v>
      </c>
      <c r="W2870" s="2" t="str">
        <f t="shared" si="401"/>
        <v>Legitimate</v>
      </c>
      <c r="X2870" s="2" t="str">
        <f>IF(Q2870&lt;Data_Validation!$B$8,"Low Value",IF(Q2870&lt;Data_Validation!$B$9,"Medium Value","High Value"))</f>
        <v>High Value</v>
      </c>
      <c r="Y2870" s="2" t="str">
        <f t="shared" si="402"/>
        <v>Critical - Retain</v>
      </c>
      <c r="Z2870" s="2" t="str">
        <f t="shared" si="403"/>
        <v>Check Data</v>
      </c>
    </row>
    <row r="2871" spans="1:26" x14ac:dyDescent="0.3">
      <c r="A2871" t="s">
        <v>2451</v>
      </c>
      <c r="B2871">
        <v>75</v>
      </c>
      <c r="C2871" t="s">
        <v>21</v>
      </c>
      <c r="D2871" t="s">
        <v>44</v>
      </c>
      <c r="E2871">
        <v>137.31</v>
      </c>
      <c r="F2871">
        <v>17</v>
      </c>
      <c r="G2871">
        <v>96</v>
      </c>
      <c r="H2871">
        <v>0</v>
      </c>
      <c r="I2871" t="s">
        <v>16</v>
      </c>
      <c r="J2871">
        <v>0.5</v>
      </c>
      <c r="K2871" s="1">
        <v>44225</v>
      </c>
      <c r="L2871">
        <v>69</v>
      </c>
      <c r="M2871">
        <v>0.25</v>
      </c>
      <c r="N2871">
        <f>IF(E2871="",Data_Validation!$B$1,E2871)</f>
        <v>137.31</v>
      </c>
      <c r="O2871">
        <f>IF(J2871="",Data_Validation!$B$2,J2871)</f>
        <v>0.5</v>
      </c>
      <c r="P2871">
        <f t="shared" si="396"/>
        <v>1</v>
      </c>
      <c r="Q2871" s="2">
        <f>CustomerData[[#This Row],[avg_order_value_clean]]*CustomerData[[#This Row],[total_orders]]</f>
        <v>2334.27</v>
      </c>
      <c r="R2871" s="2" t="str">
        <f t="shared" si="404"/>
        <v>Inactive</v>
      </c>
      <c r="S2871" s="2" t="str">
        <f t="shared" si="397"/>
        <v>Medium Risk</v>
      </c>
      <c r="T2871" s="2" t="str">
        <f t="shared" si="398"/>
        <v>55+</v>
      </c>
      <c r="U2871" s="1">
        <f t="shared" ca="1" si="399"/>
        <v>2036</v>
      </c>
      <c r="V2871" s="2" t="str">
        <f t="shared" si="400"/>
        <v>Medium Loyalty</v>
      </c>
      <c r="W2871" s="2" t="str">
        <f t="shared" si="401"/>
        <v>Legitimate</v>
      </c>
      <c r="X2871" s="2" t="str">
        <f>IF(Q2871&lt;Data_Validation!$B$8,"Low Value",IF(Q2871&lt;Data_Validation!$B$9,"Medium Value","High Value"))</f>
        <v>High Value</v>
      </c>
      <c r="Y2871" s="2" t="str">
        <f t="shared" si="402"/>
        <v>High Value - Maintain</v>
      </c>
      <c r="Z2871" s="2" t="str">
        <f t="shared" si="403"/>
        <v>Valid</v>
      </c>
    </row>
    <row r="2872" spans="1:26" x14ac:dyDescent="0.3">
      <c r="A2872" t="s">
        <v>2277</v>
      </c>
      <c r="B2872">
        <v>31</v>
      </c>
      <c r="C2872" t="s">
        <v>21</v>
      </c>
      <c r="D2872" t="s">
        <v>28</v>
      </c>
      <c r="E2872">
        <v>103.4</v>
      </c>
      <c r="F2872">
        <v>13</v>
      </c>
      <c r="G2872">
        <v>305</v>
      </c>
      <c r="H2872">
        <v>0</v>
      </c>
      <c r="I2872" t="s">
        <v>29</v>
      </c>
      <c r="J2872">
        <v>48.9</v>
      </c>
      <c r="K2872" s="1">
        <v>45646</v>
      </c>
      <c r="L2872">
        <v>13</v>
      </c>
      <c r="M2872">
        <v>0.39</v>
      </c>
      <c r="N2872">
        <f>IF(E2872="",Data_Validation!$B$1,E2872)</f>
        <v>103.4</v>
      </c>
      <c r="O2872">
        <f>IF(J2872="",Data_Validation!$B$2,J2872)</f>
        <v>48.9</v>
      </c>
      <c r="P2872">
        <f t="shared" si="396"/>
        <v>2</v>
      </c>
      <c r="Q2872" s="2">
        <f>CustomerData[[#This Row],[avg_order_value_clean]]*CustomerData[[#This Row],[total_orders]]</f>
        <v>1344.2</v>
      </c>
      <c r="R2872" s="2" t="str">
        <f t="shared" si="404"/>
        <v>Inactive</v>
      </c>
      <c r="S2872" s="2" t="str">
        <f t="shared" si="397"/>
        <v>Medium Risk</v>
      </c>
      <c r="T2872" s="2" t="str">
        <f t="shared" si="398"/>
        <v>25-34</v>
      </c>
      <c r="U2872" s="1">
        <f t="shared" ca="1" si="399"/>
        <v>615</v>
      </c>
      <c r="V2872" s="2" t="str">
        <f t="shared" si="400"/>
        <v>Low Loyalty</v>
      </c>
      <c r="W2872" s="2" t="str">
        <f t="shared" si="401"/>
        <v>Legitimate</v>
      </c>
      <c r="X2872" s="2" t="str">
        <f>IF(Q2872&lt;Data_Validation!$B$8,"Low Value",IF(Q2872&lt;Data_Validation!$B$9,"Medium Value","High Value"))</f>
        <v>Low Value</v>
      </c>
      <c r="Y2872" s="2" t="str">
        <f t="shared" si="402"/>
        <v>Stable</v>
      </c>
      <c r="Z2872" s="2" t="str">
        <f t="shared" si="403"/>
        <v>Check Data</v>
      </c>
    </row>
    <row r="2873" spans="1:26" x14ac:dyDescent="0.3">
      <c r="A2873" t="s">
        <v>827</v>
      </c>
      <c r="B2873">
        <v>46</v>
      </c>
      <c r="C2873" t="s">
        <v>21</v>
      </c>
      <c r="D2873" t="s">
        <v>35</v>
      </c>
      <c r="E2873">
        <v>44.3</v>
      </c>
      <c r="F2873">
        <v>10</v>
      </c>
      <c r="G2873">
        <v>82</v>
      </c>
      <c r="H2873">
        <v>0</v>
      </c>
      <c r="I2873" t="s">
        <v>29</v>
      </c>
      <c r="J2873">
        <v>80.7</v>
      </c>
      <c r="K2873" s="1">
        <v>44750</v>
      </c>
      <c r="L2873">
        <v>72</v>
      </c>
      <c r="M2873">
        <v>0.13</v>
      </c>
      <c r="N2873">
        <f>IF(E2873="",Data_Validation!$B$1,E2873)</f>
        <v>44.3</v>
      </c>
      <c r="O2873">
        <f>IF(J2873="",Data_Validation!$B$2,J2873)</f>
        <v>80.7</v>
      </c>
      <c r="P2873">
        <f t="shared" si="396"/>
        <v>3</v>
      </c>
      <c r="Q2873" s="2">
        <f>CustomerData[[#This Row],[avg_order_value_clean]]*CustomerData[[#This Row],[total_orders]]</f>
        <v>443</v>
      </c>
      <c r="R2873" s="2" t="str">
        <f t="shared" si="404"/>
        <v>At Risk</v>
      </c>
      <c r="S2873" s="2" t="str">
        <f t="shared" si="397"/>
        <v>Low Risk</v>
      </c>
      <c r="T2873" s="2" t="str">
        <f t="shared" si="398"/>
        <v>45-54</v>
      </c>
      <c r="U2873" s="1">
        <f t="shared" ca="1" si="399"/>
        <v>1511</v>
      </c>
      <c r="V2873" s="2" t="str">
        <f t="shared" si="400"/>
        <v>High Loyalty</v>
      </c>
      <c r="W2873" s="2" t="str">
        <f t="shared" si="401"/>
        <v>Legitimate</v>
      </c>
      <c r="X2873" s="2" t="str">
        <f>IF(Q2873&lt;Data_Validation!$B$8,"Low Value",IF(Q2873&lt;Data_Validation!$B$9,"Medium Value","High Value"))</f>
        <v>Low Value</v>
      </c>
      <c r="Y2873" s="2" t="str">
        <f t="shared" si="402"/>
        <v>Stable</v>
      </c>
      <c r="Z2873" s="2" t="str">
        <f t="shared" si="403"/>
        <v>Check Data</v>
      </c>
    </row>
    <row r="2874" spans="1:26" x14ac:dyDescent="0.3">
      <c r="A2874" t="s">
        <v>107</v>
      </c>
      <c r="B2874">
        <v>37</v>
      </c>
      <c r="C2874" t="s">
        <v>21</v>
      </c>
      <c r="D2874" t="s">
        <v>35</v>
      </c>
      <c r="F2874">
        <v>9</v>
      </c>
      <c r="G2874">
        <v>244</v>
      </c>
      <c r="H2874">
        <v>0</v>
      </c>
      <c r="I2874" t="s">
        <v>16</v>
      </c>
      <c r="J2874">
        <v>5.0999999999999996</v>
      </c>
      <c r="K2874" s="1">
        <v>44395</v>
      </c>
      <c r="L2874">
        <v>11</v>
      </c>
      <c r="M2874">
        <v>0.49</v>
      </c>
      <c r="N2874">
        <f>IF(E2874="",Data_Validation!$B$1,E2874)</f>
        <v>250</v>
      </c>
      <c r="O2874">
        <f>IF(J2874="",Data_Validation!$B$2,J2874)</f>
        <v>5.0999999999999996</v>
      </c>
      <c r="P2874">
        <f t="shared" si="396"/>
        <v>2</v>
      </c>
      <c r="Q2874" s="2">
        <f>CustomerData[[#This Row],[avg_order_value_clean]]*CustomerData[[#This Row],[total_orders]]</f>
        <v>2250</v>
      </c>
      <c r="R2874" s="2" t="str">
        <f t="shared" si="404"/>
        <v>Inactive</v>
      </c>
      <c r="S2874" s="2" t="str">
        <f t="shared" si="397"/>
        <v>Medium Risk</v>
      </c>
      <c r="T2874" s="2" t="str">
        <f t="shared" si="398"/>
        <v>35-44</v>
      </c>
      <c r="U2874" s="1">
        <f t="shared" ca="1" si="399"/>
        <v>1866</v>
      </c>
      <c r="V2874" s="2" t="str">
        <f t="shared" si="400"/>
        <v>Low Loyalty</v>
      </c>
      <c r="W2874" s="2" t="str">
        <f t="shared" si="401"/>
        <v>Legitimate</v>
      </c>
      <c r="X2874" s="2" t="str">
        <f>IF(Q2874&lt;Data_Validation!$B$8,"Low Value",IF(Q2874&lt;Data_Validation!$B$9,"Medium Value","High Value"))</f>
        <v>High Value</v>
      </c>
      <c r="Y2874" s="2" t="str">
        <f t="shared" si="402"/>
        <v>High Value - Maintain</v>
      </c>
      <c r="Z2874" s="2" t="str">
        <f t="shared" si="403"/>
        <v>Check Data</v>
      </c>
    </row>
    <row r="2875" spans="1:26" x14ac:dyDescent="0.3">
      <c r="A2875" t="s">
        <v>2452</v>
      </c>
      <c r="B2875">
        <v>47</v>
      </c>
      <c r="C2875" t="s">
        <v>25</v>
      </c>
      <c r="D2875" t="s">
        <v>44</v>
      </c>
      <c r="E2875">
        <v>63.28</v>
      </c>
      <c r="F2875">
        <v>15</v>
      </c>
      <c r="G2875">
        <v>62</v>
      </c>
      <c r="H2875">
        <v>0</v>
      </c>
      <c r="I2875" t="s">
        <v>29</v>
      </c>
      <c r="J2875">
        <v>34.1</v>
      </c>
      <c r="K2875" s="1">
        <v>45098</v>
      </c>
      <c r="L2875">
        <v>8</v>
      </c>
      <c r="M2875">
        <v>0.16</v>
      </c>
      <c r="N2875">
        <f>IF(E2875="",Data_Validation!$B$1,E2875)</f>
        <v>63.28</v>
      </c>
      <c r="O2875">
        <f>IF(J2875="",Data_Validation!$B$2,J2875)</f>
        <v>34.1</v>
      </c>
      <c r="P2875">
        <f t="shared" si="396"/>
        <v>1</v>
      </c>
      <c r="Q2875" s="2">
        <f>CustomerData[[#This Row],[avg_order_value_clean]]*CustomerData[[#This Row],[total_orders]]</f>
        <v>949.2</v>
      </c>
      <c r="R2875" s="2" t="str">
        <f t="shared" si="404"/>
        <v>At Risk</v>
      </c>
      <c r="S2875" s="2" t="str">
        <f t="shared" si="397"/>
        <v>Low Risk</v>
      </c>
      <c r="T2875" s="2" t="str">
        <f t="shared" si="398"/>
        <v>45-54</v>
      </c>
      <c r="U2875" s="1">
        <f t="shared" ca="1" si="399"/>
        <v>1163</v>
      </c>
      <c r="V2875" s="2" t="str">
        <f t="shared" si="400"/>
        <v>Low Loyalty</v>
      </c>
      <c r="W2875" s="2" t="str">
        <f t="shared" si="401"/>
        <v>Legitimate</v>
      </c>
      <c r="X2875" s="2" t="str">
        <f>IF(Q2875&lt;Data_Validation!$B$8,"Low Value",IF(Q2875&lt;Data_Validation!$B$9,"Medium Value","High Value"))</f>
        <v>Low Value</v>
      </c>
      <c r="Y2875" s="2" t="str">
        <f t="shared" si="402"/>
        <v>Stable</v>
      </c>
      <c r="Z2875" s="2" t="str">
        <f t="shared" si="403"/>
        <v>Check Data</v>
      </c>
    </row>
    <row r="2876" spans="1:26" x14ac:dyDescent="0.3">
      <c r="A2876" t="s">
        <v>2453</v>
      </c>
      <c r="B2876">
        <v>36</v>
      </c>
      <c r="C2876" t="s">
        <v>21</v>
      </c>
      <c r="D2876" t="s">
        <v>44</v>
      </c>
      <c r="E2876">
        <v>235.07</v>
      </c>
      <c r="F2876">
        <v>6</v>
      </c>
      <c r="G2876">
        <v>9</v>
      </c>
      <c r="H2876">
        <v>0</v>
      </c>
      <c r="I2876" t="s">
        <v>23</v>
      </c>
      <c r="J2876">
        <v>40.1</v>
      </c>
      <c r="K2876" s="1">
        <v>44869</v>
      </c>
      <c r="L2876">
        <v>31</v>
      </c>
      <c r="M2876">
        <v>0.47</v>
      </c>
      <c r="N2876">
        <f>IF(E2876="",Data_Validation!$B$1,E2876)</f>
        <v>235.07</v>
      </c>
      <c r="O2876">
        <f>IF(J2876="",Data_Validation!$B$2,J2876)</f>
        <v>40.1</v>
      </c>
      <c r="P2876">
        <f t="shared" si="396"/>
        <v>1</v>
      </c>
      <c r="Q2876" s="2">
        <f>CustomerData[[#This Row],[avg_order_value_clean]]*CustomerData[[#This Row],[total_orders]]</f>
        <v>1410.42</v>
      </c>
      <c r="R2876" s="2" t="str">
        <f t="shared" si="404"/>
        <v>Active</v>
      </c>
      <c r="S2876" s="2" t="str">
        <f t="shared" si="397"/>
        <v>Medium Risk</v>
      </c>
      <c r="T2876" s="2" t="str">
        <f t="shared" si="398"/>
        <v>35-44</v>
      </c>
      <c r="U2876" s="1">
        <f t="shared" ca="1" si="399"/>
        <v>1392</v>
      </c>
      <c r="V2876" s="2" t="str">
        <f t="shared" si="400"/>
        <v>Low Loyalty</v>
      </c>
      <c r="W2876" s="2" t="str">
        <f t="shared" si="401"/>
        <v>Legitimate</v>
      </c>
      <c r="X2876" s="2" t="str">
        <f>IF(Q2876&lt;Data_Validation!$B$8,"Low Value",IF(Q2876&lt;Data_Validation!$B$9,"Medium Value","High Value"))</f>
        <v>Low Value</v>
      </c>
      <c r="Y2876" s="2" t="str">
        <f t="shared" si="402"/>
        <v>Stable</v>
      </c>
      <c r="Z2876" s="2" t="str">
        <f t="shared" si="403"/>
        <v>Check Data</v>
      </c>
    </row>
    <row r="2877" spans="1:26" x14ac:dyDescent="0.3">
      <c r="A2877" t="s">
        <v>2454</v>
      </c>
      <c r="B2877">
        <v>70</v>
      </c>
      <c r="C2877" t="s">
        <v>14</v>
      </c>
      <c r="D2877" t="s">
        <v>26</v>
      </c>
      <c r="E2877">
        <v>41.71</v>
      </c>
      <c r="F2877">
        <v>15</v>
      </c>
      <c r="G2877">
        <v>88</v>
      </c>
      <c r="H2877">
        <v>0</v>
      </c>
      <c r="I2877" t="s">
        <v>23</v>
      </c>
      <c r="J2877">
        <v>71.599999999999994</v>
      </c>
      <c r="K2877" s="1">
        <v>45787</v>
      </c>
      <c r="L2877">
        <v>62</v>
      </c>
      <c r="M2877">
        <v>0.49</v>
      </c>
      <c r="N2877">
        <f>IF(E2877="",Data_Validation!$B$1,E2877)</f>
        <v>41.71</v>
      </c>
      <c r="O2877">
        <f>IF(J2877="",Data_Validation!$B$2,J2877)</f>
        <v>71.599999999999994</v>
      </c>
      <c r="P2877">
        <f t="shared" si="396"/>
        <v>1</v>
      </c>
      <c r="Q2877" s="2">
        <f>CustomerData[[#This Row],[avg_order_value_clean]]*CustomerData[[#This Row],[total_orders]]</f>
        <v>625.65</v>
      </c>
      <c r="R2877" s="2" t="str">
        <f t="shared" si="404"/>
        <v>At Risk</v>
      </c>
      <c r="S2877" s="2" t="str">
        <f t="shared" si="397"/>
        <v>Medium Risk</v>
      </c>
      <c r="T2877" s="2" t="str">
        <f t="shared" si="398"/>
        <v>55+</v>
      </c>
      <c r="U2877" s="1">
        <f t="shared" ca="1" si="399"/>
        <v>474</v>
      </c>
      <c r="V2877" s="2" t="str">
        <f t="shared" si="400"/>
        <v>Medium Loyalty</v>
      </c>
      <c r="W2877" s="2" t="str">
        <f t="shared" si="401"/>
        <v>Legitimate</v>
      </c>
      <c r="X2877" s="2" t="str">
        <f>IF(Q2877&lt;Data_Validation!$B$8,"Low Value",IF(Q2877&lt;Data_Validation!$B$9,"Medium Value","High Value"))</f>
        <v>Low Value</v>
      </c>
      <c r="Y2877" s="2" t="str">
        <f t="shared" si="402"/>
        <v>Stable</v>
      </c>
      <c r="Z2877" s="2" t="str">
        <f t="shared" si="403"/>
        <v>Check Data</v>
      </c>
    </row>
    <row r="2878" spans="1:26" x14ac:dyDescent="0.3">
      <c r="A2878" t="s">
        <v>2455</v>
      </c>
      <c r="B2878">
        <v>56</v>
      </c>
      <c r="C2878" t="s">
        <v>21</v>
      </c>
      <c r="D2878" t="s">
        <v>28</v>
      </c>
      <c r="E2878">
        <v>245.28</v>
      </c>
      <c r="F2878">
        <v>9</v>
      </c>
      <c r="G2878">
        <v>164</v>
      </c>
      <c r="H2878">
        <v>0</v>
      </c>
      <c r="I2878" t="s">
        <v>16</v>
      </c>
      <c r="J2878">
        <v>29.6</v>
      </c>
      <c r="K2878" s="1">
        <v>44978</v>
      </c>
      <c r="L2878">
        <v>12</v>
      </c>
      <c r="M2878">
        <v>0.28999999999999998</v>
      </c>
      <c r="N2878">
        <f>IF(E2878="",Data_Validation!$B$1,E2878)</f>
        <v>245.28</v>
      </c>
      <c r="O2878">
        <f>IF(J2878="",Data_Validation!$B$2,J2878)</f>
        <v>29.6</v>
      </c>
      <c r="P2878">
        <f t="shared" si="396"/>
        <v>1</v>
      </c>
      <c r="Q2878" s="2">
        <f>CustomerData[[#This Row],[avg_order_value_clean]]*CustomerData[[#This Row],[total_orders]]</f>
        <v>2207.52</v>
      </c>
      <c r="R2878" s="2" t="str">
        <f t="shared" si="404"/>
        <v>Inactive</v>
      </c>
      <c r="S2878" s="2" t="str">
        <f t="shared" si="397"/>
        <v>Medium Risk</v>
      </c>
      <c r="T2878" s="2" t="str">
        <f t="shared" si="398"/>
        <v>55+</v>
      </c>
      <c r="U2878" s="1">
        <f t="shared" ca="1" si="399"/>
        <v>1283</v>
      </c>
      <c r="V2878" s="2" t="str">
        <f t="shared" si="400"/>
        <v>Low Loyalty</v>
      </c>
      <c r="W2878" s="2" t="str">
        <f t="shared" si="401"/>
        <v>Legitimate</v>
      </c>
      <c r="X2878" s="2" t="str">
        <f>IF(Q2878&lt;Data_Validation!$B$8,"Low Value",IF(Q2878&lt;Data_Validation!$B$9,"Medium Value","High Value"))</f>
        <v>High Value</v>
      </c>
      <c r="Y2878" s="2" t="str">
        <f t="shared" si="402"/>
        <v>High Value - Maintain</v>
      </c>
      <c r="Z2878" s="2" t="str">
        <f t="shared" si="403"/>
        <v>Check Data</v>
      </c>
    </row>
    <row r="2879" spans="1:26" x14ac:dyDescent="0.3">
      <c r="A2879" t="s">
        <v>2456</v>
      </c>
      <c r="B2879">
        <v>73</v>
      </c>
      <c r="C2879" t="s">
        <v>25</v>
      </c>
      <c r="D2879" t="s">
        <v>50</v>
      </c>
      <c r="F2879">
        <v>14</v>
      </c>
      <c r="G2879">
        <v>325</v>
      </c>
      <c r="H2879">
        <v>0</v>
      </c>
      <c r="I2879" t="s">
        <v>23</v>
      </c>
      <c r="J2879">
        <v>24.6</v>
      </c>
      <c r="K2879" s="1">
        <v>44942</v>
      </c>
      <c r="L2879">
        <v>11</v>
      </c>
      <c r="M2879">
        <v>0.06</v>
      </c>
      <c r="N2879">
        <f>IF(E2879="",Data_Validation!$B$1,E2879)</f>
        <v>250</v>
      </c>
      <c r="O2879">
        <f>IF(J2879="",Data_Validation!$B$2,J2879)</f>
        <v>24.6</v>
      </c>
      <c r="P2879">
        <f t="shared" si="396"/>
        <v>2</v>
      </c>
      <c r="Q2879" s="2">
        <f>CustomerData[[#This Row],[avg_order_value_clean]]*CustomerData[[#This Row],[total_orders]]</f>
        <v>3500</v>
      </c>
      <c r="R2879" s="2" t="str">
        <f t="shared" si="404"/>
        <v>Inactive</v>
      </c>
      <c r="S2879" s="2" t="str">
        <f t="shared" si="397"/>
        <v>Low Risk</v>
      </c>
      <c r="T2879" s="2" t="str">
        <f t="shared" si="398"/>
        <v>55+</v>
      </c>
      <c r="U2879" s="1">
        <f t="shared" ca="1" si="399"/>
        <v>1319</v>
      </c>
      <c r="V2879" s="2" t="str">
        <f t="shared" si="400"/>
        <v>Low Loyalty</v>
      </c>
      <c r="W2879" s="2" t="str">
        <f t="shared" si="401"/>
        <v>Legitimate</v>
      </c>
      <c r="X2879" s="2" t="str">
        <f>IF(Q2879&lt;Data_Validation!$B$8,"Low Value",IF(Q2879&lt;Data_Validation!$B$9,"Medium Value","High Value"))</f>
        <v>High Value</v>
      </c>
      <c r="Y2879" s="2" t="str">
        <f t="shared" si="402"/>
        <v>High Value - Maintain</v>
      </c>
      <c r="Z2879" s="2" t="str">
        <f t="shared" si="403"/>
        <v>Check Data</v>
      </c>
    </row>
    <row r="2880" spans="1:26" x14ac:dyDescent="0.3">
      <c r="A2880" t="s">
        <v>1127</v>
      </c>
      <c r="B2880">
        <v>30</v>
      </c>
      <c r="C2880" t="s">
        <v>14</v>
      </c>
      <c r="D2880" t="s">
        <v>15</v>
      </c>
      <c r="E2880">
        <v>142.19</v>
      </c>
      <c r="F2880">
        <v>10</v>
      </c>
      <c r="G2880">
        <v>285</v>
      </c>
      <c r="H2880">
        <v>0</v>
      </c>
      <c r="I2880" t="s">
        <v>40</v>
      </c>
      <c r="J2880">
        <v>11.6</v>
      </c>
      <c r="K2880" s="1">
        <v>44349</v>
      </c>
      <c r="L2880">
        <v>17</v>
      </c>
      <c r="M2880">
        <v>0.64</v>
      </c>
      <c r="N2880">
        <f>IF(E2880="",Data_Validation!$B$1,E2880)</f>
        <v>142.19</v>
      </c>
      <c r="O2880">
        <f>IF(J2880="",Data_Validation!$B$2,J2880)</f>
        <v>11.6</v>
      </c>
      <c r="P2880">
        <f t="shared" si="396"/>
        <v>3</v>
      </c>
      <c r="Q2880" s="2">
        <f>CustomerData[[#This Row],[avg_order_value_clean]]*CustomerData[[#This Row],[total_orders]]</f>
        <v>1421.9</v>
      </c>
      <c r="R2880" s="2" t="str">
        <f t="shared" si="404"/>
        <v>Inactive</v>
      </c>
      <c r="S2880" s="2" t="str">
        <f t="shared" si="397"/>
        <v>High Risk</v>
      </c>
      <c r="T2880" s="2" t="str">
        <f t="shared" si="398"/>
        <v>25-34</v>
      </c>
      <c r="U2880" s="1">
        <f t="shared" ca="1" si="399"/>
        <v>1912</v>
      </c>
      <c r="V2880" s="2" t="str">
        <f t="shared" si="400"/>
        <v>Low Loyalty</v>
      </c>
      <c r="W2880" s="2" t="str">
        <f t="shared" si="401"/>
        <v>Legitimate</v>
      </c>
      <c r="X2880" s="2" t="str">
        <f>IF(Q2880&lt;Data_Validation!$B$8,"Low Value",IF(Q2880&lt;Data_Validation!$B$9,"Medium Value","High Value"))</f>
        <v>Low Value</v>
      </c>
      <c r="Y2880" s="2" t="str">
        <f t="shared" si="402"/>
        <v>At Risk - Develop</v>
      </c>
      <c r="Z2880" s="2" t="str">
        <f t="shared" si="403"/>
        <v>Check Data</v>
      </c>
    </row>
    <row r="2881" spans="1:26" x14ac:dyDescent="0.3">
      <c r="A2881" t="s">
        <v>2457</v>
      </c>
      <c r="B2881">
        <v>35</v>
      </c>
      <c r="C2881" t="s">
        <v>14</v>
      </c>
      <c r="D2881" t="s">
        <v>22</v>
      </c>
      <c r="E2881">
        <v>60.1</v>
      </c>
      <c r="F2881">
        <v>11</v>
      </c>
      <c r="G2881">
        <v>214</v>
      </c>
      <c r="H2881">
        <v>0</v>
      </c>
      <c r="I2881" t="s">
        <v>29</v>
      </c>
      <c r="K2881" s="1">
        <v>44663</v>
      </c>
      <c r="L2881">
        <v>27</v>
      </c>
      <c r="M2881">
        <v>0.19</v>
      </c>
      <c r="N2881">
        <f>IF(E2881="",Data_Validation!$B$1,E2881)</f>
        <v>60.1</v>
      </c>
      <c r="O2881">
        <f>IF(J2881="",Data_Validation!$B$2,J2881)</f>
        <v>250</v>
      </c>
      <c r="P2881">
        <f t="shared" si="396"/>
        <v>1</v>
      </c>
      <c r="Q2881" s="2">
        <f>CustomerData[[#This Row],[avg_order_value_clean]]*CustomerData[[#This Row],[total_orders]]</f>
        <v>661.1</v>
      </c>
      <c r="R2881" s="2" t="str">
        <f t="shared" si="404"/>
        <v>Inactive</v>
      </c>
      <c r="S2881" s="2" t="str">
        <f t="shared" si="397"/>
        <v>Low Risk</v>
      </c>
      <c r="T2881" s="2" t="str">
        <f t="shared" si="398"/>
        <v>35-44</v>
      </c>
      <c r="U2881" s="1">
        <f t="shared" ca="1" si="399"/>
        <v>1598</v>
      </c>
      <c r="V2881" s="2" t="str">
        <f t="shared" si="400"/>
        <v>Low Loyalty</v>
      </c>
      <c r="W2881" s="2" t="str">
        <f t="shared" si="401"/>
        <v>Legitimate</v>
      </c>
      <c r="X2881" s="2" t="str">
        <f>IF(Q2881&lt;Data_Validation!$B$8,"Low Value",IF(Q2881&lt;Data_Validation!$B$9,"Medium Value","High Value"))</f>
        <v>Low Value</v>
      </c>
      <c r="Y2881" s="2" t="str">
        <f t="shared" si="402"/>
        <v>Stable</v>
      </c>
      <c r="Z2881" s="2" t="str">
        <f t="shared" si="403"/>
        <v>Check Data</v>
      </c>
    </row>
    <row r="2882" spans="1:26" x14ac:dyDescent="0.3">
      <c r="A2882" t="s">
        <v>2458</v>
      </c>
      <c r="B2882">
        <v>40</v>
      </c>
      <c r="C2882" t="s">
        <v>14</v>
      </c>
      <c r="D2882" t="s">
        <v>22</v>
      </c>
      <c r="E2882">
        <v>64.069999999999993</v>
      </c>
      <c r="F2882">
        <v>7</v>
      </c>
      <c r="G2882">
        <v>335</v>
      </c>
      <c r="H2882">
        <v>0</v>
      </c>
      <c r="I2882" t="s">
        <v>40</v>
      </c>
      <c r="J2882">
        <v>47.2</v>
      </c>
      <c r="K2882" s="1">
        <v>45581</v>
      </c>
      <c r="L2882">
        <v>77</v>
      </c>
      <c r="M2882">
        <v>0</v>
      </c>
      <c r="N2882">
        <f>IF(E2882="",Data_Validation!$B$1,E2882)</f>
        <v>64.069999999999993</v>
      </c>
      <c r="O2882">
        <f>IF(J2882="",Data_Validation!$B$2,J2882)</f>
        <v>47.2</v>
      </c>
      <c r="P2882">
        <f t="shared" ref="P2882:P2945" si="405">COUNTIF($A$2:$A$5001,A2882)</f>
        <v>1</v>
      </c>
      <c r="Q2882" s="2">
        <f>CustomerData[[#This Row],[avg_order_value_clean]]*CustomerData[[#This Row],[total_orders]]</f>
        <v>448.48999999999995</v>
      </c>
      <c r="R2882" s="2" t="str">
        <f t="shared" si="404"/>
        <v>Inactive</v>
      </c>
      <c r="S2882" s="2" t="str">
        <f t="shared" ref="S2882:S2945" si="406">IF(M2882&lt;0.2,"Low Risk",IF(M2882&lt;0.5,"Medium Risk","High Risk"))</f>
        <v>Low Risk</v>
      </c>
      <c r="T2882" s="2" t="str">
        <f t="shared" ref="T2882:T2945" si="407">IF(B2882&lt;25,"Under 25",IF(B2882&lt;35,"25-34",IF(B2882&lt;45,"35-44",IF(B2882&lt;55,"45-54","55+"))))</f>
        <v>35-44</v>
      </c>
      <c r="U2882" s="1">
        <f t="shared" ref="U2882:U2945" ca="1" si="408">TODAY()-K2882</f>
        <v>680</v>
      </c>
      <c r="V2882" s="2" t="str">
        <f t="shared" ref="V2882:V2945" si="409">IF(L2882&lt;40,"Low Loyalty",IF(L2882&lt;70,"Medium Loyalty","High Loyalty"))</f>
        <v>High Loyalty</v>
      </c>
      <c r="W2882" s="2" t="str">
        <f t="shared" ref="W2882:W2945" si="410">IF(H2882=1,"Fraudulent","Legitimate")</f>
        <v>Legitimate</v>
      </c>
      <c r="X2882" s="2" t="str">
        <f>IF(Q2882&lt;Data_Validation!$B$8,"Low Value",IF(Q2882&lt;Data_Validation!$B$9,"Medium Value","High Value"))</f>
        <v>Low Value</v>
      </c>
      <c r="Y2882" s="2" t="str">
        <f t="shared" ref="Y2882:Y2945" si="411">IF(AND(X2882="High Value",S2882="High Risk"),"Critical - Retain",IF(AND(X2882="High Value",S2882&lt;&gt;"High Risk"),"High Value - Maintain",IF(AND(X2882&lt;&gt;"High Value",S2882="High Risk"),"At Risk - Develop","Stable")))</f>
        <v>Stable</v>
      </c>
      <c r="Z2882" s="2" t="str">
        <f t="shared" ref="Z2882:Z2945" si="412">IF(OR(B2882&lt;18,F2882&lt;0,N2882&lt;0,O2882&lt;0,O2882&gt;1,M2882&lt;0,M2882&gt;1),"Check Data","Valid")</f>
        <v>Check Data</v>
      </c>
    </row>
    <row r="2883" spans="1:26" x14ac:dyDescent="0.3">
      <c r="A2883" t="s">
        <v>2459</v>
      </c>
      <c r="B2883">
        <v>79</v>
      </c>
      <c r="C2883" t="s">
        <v>21</v>
      </c>
      <c r="D2883" t="s">
        <v>37</v>
      </c>
      <c r="E2883">
        <v>98.53</v>
      </c>
      <c r="F2883">
        <v>7</v>
      </c>
      <c r="G2883">
        <v>71</v>
      </c>
      <c r="H2883">
        <v>0</v>
      </c>
      <c r="I2883" t="s">
        <v>16</v>
      </c>
      <c r="J2883">
        <v>4.8</v>
      </c>
      <c r="K2883" s="1">
        <v>45758</v>
      </c>
      <c r="L2883">
        <v>13</v>
      </c>
      <c r="M2883">
        <v>0.25</v>
      </c>
      <c r="N2883">
        <f>IF(E2883="",Data_Validation!$B$1,E2883)</f>
        <v>98.53</v>
      </c>
      <c r="O2883">
        <f>IF(J2883="",Data_Validation!$B$2,J2883)</f>
        <v>4.8</v>
      </c>
      <c r="P2883">
        <f t="shared" si="405"/>
        <v>1</v>
      </c>
      <c r="Q2883" s="2">
        <f>CustomerData[[#This Row],[avg_order_value_clean]]*CustomerData[[#This Row],[total_orders]]</f>
        <v>689.71</v>
      </c>
      <c r="R2883" s="2" t="str">
        <f t="shared" ref="R2883:R2946" si="413">IF(G2883&lt;=30,"Active",IF(G2883&lt;=90,"At Risk","Inactive"))</f>
        <v>At Risk</v>
      </c>
      <c r="S2883" s="2" t="str">
        <f t="shared" si="406"/>
        <v>Medium Risk</v>
      </c>
      <c r="T2883" s="2" t="str">
        <f t="shared" si="407"/>
        <v>55+</v>
      </c>
      <c r="U2883" s="1">
        <f t="shared" ca="1" si="408"/>
        <v>503</v>
      </c>
      <c r="V2883" s="2" t="str">
        <f t="shared" si="409"/>
        <v>Low Loyalty</v>
      </c>
      <c r="W2883" s="2" t="str">
        <f t="shared" si="410"/>
        <v>Legitimate</v>
      </c>
      <c r="X2883" s="2" t="str">
        <f>IF(Q2883&lt;Data_Validation!$B$8,"Low Value",IF(Q2883&lt;Data_Validation!$B$9,"Medium Value","High Value"))</f>
        <v>Low Value</v>
      </c>
      <c r="Y2883" s="2" t="str">
        <f t="shared" si="411"/>
        <v>Stable</v>
      </c>
      <c r="Z2883" s="2" t="str">
        <f t="shared" si="412"/>
        <v>Check Data</v>
      </c>
    </row>
    <row r="2884" spans="1:26" x14ac:dyDescent="0.3">
      <c r="A2884" t="s">
        <v>2460</v>
      </c>
      <c r="B2884">
        <v>63</v>
      </c>
      <c r="C2884" t="s">
        <v>25</v>
      </c>
      <c r="D2884" t="s">
        <v>15</v>
      </c>
      <c r="E2884">
        <v>54.27</v>
      </c>
      <c r="F2884">
        <v>7</v>
      </c>
      <c r="G2884">
        <v>207</v>
      </c>
      <c r="H2884">
        <v>0</v>
      </c>
      <c r="I2884" t="s">
        <v>23</v>
      </c>
      <c r="J2884">
        <v>7.7</v>
      </c>
      <c r="K2884" s="1">
        <v>45511</v>
      </c>
      <c r="L2884">
        <v>86</v>
      </c>
      <c r="M2884">
        <v>0.39</v>
      </c>
      <c r="N2884">
        <f>IF(E2884="",Data_Validation!$B$1,E2884)</f>
        <v>54.27</v>
      </c>
      <c r="O2884">
        <f>IF(J2884="",Data_Validation!$B$2,J2884)</f>
        <v>7.7</v>
      </c>
      <c r="P2884">
        <f t="shared" si="405"/>
        <v>1</v>
      </c>
      <c r="Q2884" s="2">
        <f>CustomerData[[#This Row],[avg_order_value_clean]]*CustomerData[[#This Row],[total_orders]]</f>
        <v>379.89000000000004</v>
      </c>
      <c r="R2884" s="2" t="str">
        <f t="shared" si="413"/>
        <v>Inactive</v>
      </c>
      <c r="S2884" s="2" t="str">
        <f t="shared" si="406"/>
        <v>Medium Risk</v>
      </c>
      <c r="T2884" s="2" t="str">
        <f t="shared" si="407"/>
        <v>55+</v>
      </c>
      <c r="U2884" s="1">
        <f t="shared" ca="1" si="408"/>
        <v>750</v>
      </c>
      <c r="V2884" s="2" t="str">
        <f t="shared" si="409"/>
        <v>High Loyalty</v>
      </c>
      <c r="W2884" s="2" t="str">
        <f t="shared" si="410"/>
        <v>Legitimate</v>
      </c>
      <c r="X2884" s="2" t="str">
        <f>IF(Q2884&lt;Data_Validation!$B$8,"Low Value",IF(Q2884&lt;Data_Validation!$B$9,"Medium Value","High Value"))</f>
        <v>Low Value</v>
      </c>
      <c r="Y2884" s="2" t="str">
        <f t="shared" si="411"/>
        <v>Stable</v>
      </c>
      <c r="Z2884" s="2" t="str">
        <f t="shared" si="412"/>
        <v>Check Data</v>
      </c>
    </row>
    <row r="2885" spans="1:26" x14ac:dyDescent="0.3">
      <c r="A2885" t="s">
        <v>855</v>
      </c>
      <c r="B2885">
        <v>50</v>
      </c>
      <c r="C2885" t="s">
        <v>14</v>
      </c>
      <c r="D2885" t="s">
        <v>28</v>
      </c>
      <c r="E2885">
        <v>94.69</v>
      </c>
      <c r="F2885">
        <v>9</v>
      </c>
      <c r="G2885">
        <v>138</v>
      </c>
      <c r="H2885">
        <v>0</v>
      </c>
      <c r="I2885" t="s">
        <v>40</v>
      </c>
      <c r="K2885" s="1">
        <v>44323</v>
      </c>
      <c r="L2885">
        <v>44</v>
      </c>
      <c r="M2885">
        <v>0.23</v>
      </c>
      <c r="N2885">
        <f>IF(E2885="",Data_Validation!$B$1,E2885)</f>
        <v>94.69</v>
      </c>
      <c r="O2885">
        <f>IF(J2885="",Data_Validation!$B$2,J2885)</f>
        <v>250</v>
      </c>
      <c r="P2885">
        <f t="shared" si="405"/>
        <v>2</v>
      </c>
      <c r="Q2885" s="2">
        <f>CustomerData[[#This Row],[avg_order_value_clean]]*CustomerData[[#This Row],[total_orders]]</f>
        <v>852.21</v>
      </c>
      <c r="R2885" s="2" t="str">
        <f t="shared" si="413"/>
        <v>Inactive</v>
      </c>
      <c r="S2885" s="2" t="str">
        <f t="shared" si="406"/>
        <v>Medium Risk</v>
      </c>
      <c r="T2885" s="2" t="str">
        <f t="shared" si="407"/>
        <v>45-54</v>
      </c>
      <c r="U2885" s="1">
        <f t="shared" ca="1" si="408"/>
        <v>1938</v>
      </c>
      <c r="V2885" s="2" t="str">
        <f t="shared" si="409"/>
        <v>Medium Loyalty</v>
      </c>
      <c r="W2885" s="2" t="str">
        <f t="shared" si="410"/>
        <v>Legitimate</v>
      </c>
      <c r="X2885" s="2" t="str">
        <f>IF(Q2885&lt;Data_Validation!$B$8,"Low Value",IF(Q2885&lt;Data_Validation!$B$9,"Medium Value","High Value"))</f>
        <v>Low Value</v>
      </c>
      <c r="Y2885" s="2" t="str">
        <f t="shared" si="411"/>
        <v>Stable</v>
      </c>
      <c r="Z2885" s="2" t="str">
        <f t="shared" si="412"/>
        <v>Check Data</v>
      </c>
    </row>
    <row r="2886" spans="1:26" x14ac:dyDescent="0.3">
      <c r="A2886" t="s">
        <v>2461</v>
      </c>
      <c r="B2886">
        <v>56</v>
      </c>
      <c r="C2886" t="s">
        <v>14</v>
      </c>
      <c r="D2886" t="s">
        <v>28</v>
      </c>
      <c r="E2886">
        <v>67.540000000000006</v>
      </c>
      <c r="F2886">
        <v>10</v>
      </c>
      <c r="G2886">
        <v>245</v>
      </c>
      <c r="H2886">
        <v>0</v>
      </c>
      <c r="I2886" t="s">
        <v>40</v>
      </c>
      <c r="J2886">
        <v>21.2</v>
      </c>
      <c r="K2886" s="1">
        <v>44734</v>
      </c>
      <c r="L2886">
        <v>58</v>
      </c>
      <c r="M2886">
        <v>0.44</v>
      </c>
      <c r="N2886">
        <f>IF(E2886="",Data_Validation!$B$1,E2886)</f>
        <v>67.540000000000006</v>
      </c>
      <c r="O2886">
        <f>IF(J2886="",Data_Validation!$B$2,J2886)</f>
        <v>21.2</v>
      </c>
      <c r="P2886">
        <f t="shared" si="405"/>
        <v>2</v>
      </c>
      <c r="Q2886" s="2">
        <f>CustomerData[[#This Row],[avg_order_value_clean]]*CustomerData[[#This Row],[total_orders]]</f>
        <v>675.40000000000009</v>
      </c>
      <c r="R2886" s="2" t="str">
        <f t="shared" si="413"/>
        <v>Inactive</v>
      </c>
      <c r="S2886" s="2" t="str">
        <f t="shared" si="406"/>
        <v>Medium Risk</v>
      </c>
      <c r="T2886" s="2" t="str">
        <f t="shared" si="407"/>
        <v>55+</v>
      </c>
      <c r="U2886" s="1">
        <f t="shared" ca="1" si="408"/>
        <v>1527</v>
      </c>
      <c r="V2886" s="2" t="str">
        <f t="shared" si="409"/>
        <v>Medium Loyalty</v>
      </c>
      <c r="W2886" s="2" t="str">
        <f t="shared" si="410"/>
        <v>Legitimate</v>
      </c>
      <c r="X2886" s="2" t="str">
        <f>IF(Q2886&lt;Data_Validation!$B$8,"Low Value",IF(Q2886&lt;Data_Validation!$B$9,"Medium Value","High Value"))</f>
        <v>Low Value</v>
      </c>
      <c r="Y2886" s="2" t="str">
        <f t="shared" si="411"/>
        <v>Stable</v>
      </c>
      <c r="Z2886" s="2" t="str">
        <f t="shared" si="412"/>
        <v>Check Data</v>
      </c>
    </row>
    <row r="2887" spans="1:26" x14ac:dyDescent="0.3">
      <c r="A2887" t="s">
        <v>574</v>
      </c>
      <c r="B2887">
        <v>57</v>
      </c>
      <c r="C2887" t="s">
        <v>14</v>
      </c>
      <c r="D2887" t="s">
        <v>50</v>
      </c>
      <c r="E2887">
        <v>52.48</v>
      </c>
      <c r="F2887">
        <v>10</v>
      </c>
      <c r="G2887">
        <v>128</v>
      </c>
      <c r="H2887">
        <v>0</v>
      </c>
      <c r="I2887" t="s">
        <v>19</v>
      </c>
      <c r="J2887">
        <v>74</v>
      </c>
      <c r="K2887" s="1">
        <v>45639</v>
      </c>
      <c r="L2887">
        <v>88</v>
      </c>
      <c r="M2887">
        <v>0.34</v>
      </c>
      <c r="N2887">
        <f>IF(E2887="",Data_Validation!$B$1,E2887)</f>
        <v>52.48</v>
      </c>
      <c r="O2887">
        <f>IF(J2887="",Data_Validation!$B$2,J2887)</f>
        <v>74</v>
      </c>
      <c r="P2887">
        <f t="shared" si="405"/>
        <v>3</v>
      </c>
      <c r="Q2887" s="2">
        <f>CustomerData[[#This Row],[avg_order_value_clean]]*CustomerData[[#This Row],[total_orders]]</f>
        <v>524.79999999999995</v>
      </c>
      <c r="R2887" s="2" t="str">
        <f t="shared" si="413"/>
        <v>Inactive</v>
      </c>
      <c r="S2887" s="2" t="str">
        <f t="shared" si="406"/>
        <v>Medium Risk</v>
      </c>
      <c r="T2887" s="2" t="str">
        <f t="shared" si="407"/>
        <v>55+</v>
      </c>
      <c r="U2887" s="1">
        <f t="shared" ca="1" si="408"/>
        <v>622</v>
      </c>
      <c r="V2887" s="2" t="str">
        <f t="shared" si="409"/>
        <v>High Loyalty</v>
      </c>
      <c r="W2887" s="2" t="str">
        <f t="shared" si="410"/>
        <v>Legitimate</v>
      </c>
      <c r="X2887" s="2" t="str">
        <f>IF(Q2887&lt;Data_Validation!$B$8,"Low Value",IF(Q2887&lt;Data_Validation!$B$9,"Medium Value","High Value"))</f>
        <v>Low Value</v>
      </c>
      <c r="Y2887" s="2" t="str">
        <f t="shared" si="411"/>
        <v>Stable</v>
      </c>
      <c r="Z2887" s="2" t="str">
        <f t="shared" si="412"/>
        <v>Check Data</v>
      </c>
    </row>
    <row r="2888" spans="1:26" x14ac:dyDescent="0.3">
      <c r="A2888" t="s">
        <v>2462</v>
      </c>
      <c r="B2888">
        <v>35</v>
      </c>
      <c r="C2888" t="s">
        <v>21</v>
      </c>
      <c r="D2888" t="s">
        <v>35</v>
      </c>
      <c r="E2888">
        <v>156.13999999999999</v>
      </c>
      <c r="F2888">
        <v>9</v>
      </c>
      <c r="G2888">
        <v>99</v>
      </c>
      <c r="H2888">
        <v>0</v>
      </c>
      <c r="I2888" t="s">
        <v>40</v>
      </c>
      <c r="J2888">
        <v>55.9</v>
      </c>
      <c r="K2888" s="1">
        <v>44645</v>
      </c>
      <c r="L2888">
        <v>30</v>
      </c>
      <c r="M2888">
        <v>0.71</v>
      </c>
      <c r="N2888">
        <f>IF(E2888="",Data_Validation!$B$1,E2888)</f>
        <v>156.13999999999999</v>
      </c>
      <c r="O2888">
        <f>IF(J2888="",Data_Validation!$B$2,J2888)</f>
        <v>55.9</v>
      </c>
      <c r="P2888">
        <f t="shared" si="405"/>
        <v>2</v>
      </c>
      <c r="Q2888" s="2">
        <f>CustomerData[[#This Row],[avg_order_value_clean]]*CustomerData[[#This Row],[total_orders]]</f>
        <v>1405.2599999999998</v>
      </c>
      <c r="R2888" s="2" t="str">
        <f t="shared" si="413"/>
        <v>Inactive</v>
      </c>
      <c r="S2888" s="2" t="str">
        <f t="shared" si="406"/>
        <v>High Risk</v>
      </c>
      <c r="T2888" s="2" t="str">
        <f t="shared" si="407"/>
        <v>35-44</v>
      </c>
      <c r="U2888" s="1">
        <f t="shared" ca="1" si="408"/>
        <v>1616</v>
      </c>
      <c r="V2888" s="2" t="str">
        <f t="shared" si="409"/>
        <v>Low Loyalty</v>
      </c>
      <c r="W2888" s="2" t="str">
        <f t="shared" si="410"/>
        <v>Legitimate</v>
      </c>
      <c r="X2888" s="2" t="str">
        <f>IF(Q2888&lt;Data_Validation!$B$8,"Low Value",IF(Q2888&lt;Data_Validation!$B$9,"Medium Value","High Value"))</f>
        <v>Low Value</v>
      </c>
      <c r="Y2888" s="2" t="str">
        <f t="shared" si="411"/>
        <v>At Risk - Develop</v>
      </c>
      <c r="Z2888" s="2" t="str">
        <f t="shared" si="412"/>
        <v>Check Data</v>
      </c>
    </row>
    <row r="2889" spans="1:26" x14ac:dyDescent="0.3">
      <c r="A2889" t="s">
        <v>2463</v>
      </c>
      <c r="B2889">
        <v>26</v>
      </c>
      <c r="C2889" t="s">
        <v>14</v>
      </c>
      <c r="D2889" t="s">
        <v>37</v>
      </c>
      <c r="E2889">
        <v>24.87</v>
      </c>
      <c r="F2889">
        <v>8</v>
      </c>
      <c r="G2889">
        <v>10</v>
      </c>
      <c r="H2889">
        <v>0</v>
      </c>
      <c r="I2889" t="s">
        <v>23</v>
      </c>
      <c r="J2889">
        <v>77.7</v>
      </c>
      <c r="K2889" s="1">
        <v>45530</v>
      </c>
      <c r="L2889">
        <v>13</v>
      </c>
      <c r="M2889">
        <v>0.48</v>
      </c>
      <c r="N2889">
        <f>IF(E2889="",Data_Validation!$B$1,E2889)</f>
        <v>24.87</v>
      </c>
      <c r="O2889">
        <f>IF(J2889="",Data_Validation!$B$2,J2889)</f>
        <v>77.7</v>
      </c>
      <c r="P2889">
        <f t="shared" si="405"/>
        <v>2</v>
      </c>
      <c r="Q2889" s="2">
        <f>CustomerData[[#This Row],[avg_order_value_clean]]*CustomerData[[#This Row],[total_orders]]</f>
        <v>198.96</v>
      </c>
      <c r="R2889" s="2" t="str">
        <f t="shared" si="413"/>
        <v>Active</v>
      </c>
      <c r="S2889" s="2" t="str">
        <f t="shared" si="406"/>
        <v>Medium Risk</v>
      </c>
      <c r="T2889" s="2" t="str">
        <f t="shared" si="407"/>
        <v>25-34</v>
      </c>
      <c r="U2889" s="1">
        <f t="shared" ca="1" si="408"/>
        <v>731</v>
      </c>
      <c r="V2889" s="2" t="str">
        <f t="shared" si="409"/>
        <v>Low Loyalty</v>
      </c>
      <c r="W2889" s="2" t="str">
        <f t="shared" si="410"/>
        <v>Legitimate</v>
      </c>
      <c r="X2889" s="2" t="str">
        <f>IF(Q2889&lt;Data_Validation!$B$8,"Low Value",IF(Q2889&lt;Data_Validation!$B$9,"Medium Value","High Value"))</f>
        <v>Low Value</v>
      </c>
      <c r="Y2889" s="2" t="str">
        <f t="shared" si="411"/>
        <v>Stable</v>
      </c>
      <c r="Z2889" s="2" t="str">
        <f t="shared" si="412"/>
        <v>Check Data</v>
      </c>
    </row>
    <row r="2890" spans="1:26" x14ac:dyDescent="0.3">
      <c r="A2890" t="s">
        <v>2464</v>
      </c>
      <c r="B2890">
        <v>50</v>
      </c>
      <c r="C2890" t="s">
        <v>21</v>
      </c>
      <c r="D2890" t="s">
        <v>50</v>
      </c>
      <c r="E2890">
        <v>266.77</v>
      </c>
      <c r="F2890">
        <v>15</v>
      </c>
      <c r="G2890">
        <v>339</v>
      </c>
      <c r="H2890">
        <v>0</v>
      </c>
      <c r="I2890" t="s">
        <v>29</v>
      </c>
      <c r="J2890">
        <v>2</v>
      </c>
      <c r="K2890" s="1">
        <v>44375</v>
      </c>
      <c r="L2890">
        <v>8</v>
      </c>
      <c r="M2890">
        <v>0.18</v>
      </c>
      <c r="N2890">
        <f>IF(E2890="",Data_Validation!$B$1,E2890)</f>
        <v>266.77</v>
      </c>
      <c r="O2890">
        <f>IF(J2890="",Data_Validation!$B$2,J2890)</f>
        <v>2</v>
      </c>
      <c r="P2890">
        <f t="shared" si="405"/>
        <v>1</v>
      </c>
      <c r="Q2890" s="2">
        <f>CustomerData[[#This Row],[avg_order_value_clean]]*CustomerData[[#This Row],[total_orders]]</f>
        <v>4001.5499999999997</v>
      </c>
      <c r="R2890" s="2" t="str">
        <f t="shared" si="413"/>
        <v>Inactive</v>
      </c>
      <c r="S2890" s="2" t="str">
        <f t="shared" si="406"/>
        <v>Low Risk</v>
      </c>
      <c r="T2890" s="2" t="str">
        <f t="shared" si="407"/>
        <v>45-54</v>
      </c>
      <c r="U2890" s="1">
        <f t="shared" ca="1" si="408"/>
        <v>1886</v>
      </c>
      <c r="V2890" s="2" t="str">
        <f t="shared" si="409"/>
        <v>Low Loyalty</v>
      </c>
      <c r="W2890" s="2" t="str">
        <f t="shared" si="410"/>
        <v>Legitimate</v>
      </c>
      <c r="X2890" s="2" t="str">
        <f>IF(Q2890&lt;Data_Validation!$B$8,"Low Value",IF(Q2890&lt;Data_Validation!$B$9,"Medium Value","High Value"))</f>
        <v>High Value</v>
      </c>
      <c r="Y2890" s="2" t="str">
        <f t="shared" si="411"/>
        <v>High Value - Maintain</v>
      </c>
      <c r="Z2890" s="2" t="str">
        <f t="shared" si="412"/>
        <v>Check Data</v>
      </c>
    </row>
    <row r="2891" spans="1:26" x14ac:dyDescent="0.3">
      <c r="A2891" t="s">
        <v>2465</v>
      </c>
      <c r="B2891">
        <v>49</v>
      </c>
      <c r="C2891" t="s">
        <v>14</v>
      </c>
      <c r="D2891" t="s">
        <v>37</v>
      </c>
      <c r="E2891">
        <v>109.11</v>
      </c>
      <c r="F2891">
        <v>8</v>
      </c>
      <c r="G2891">
        <v>175</v>
      </c>
      <c r="H2891">
        <v>0</v>
      </c>
      <c r="I2891" t="s">
        <v>29</v>
      </c>
      <c r="J2891">
        <v>26.5</v>
      </c>
      <c r="K2891" s="1">
        <v>45123</v>
      </c>
      <c r="L2891">
        <v>69</v>
      </c>
      <c r="M2891">
        <v>0.25</v>
      </c>
      <c r="N2891">
        <f>IF(E2891="",Data_Validation!$B$1,E2891)</f>
        <v>109.11</v>
      </c>
      <c r="O2891">
        <f>IF(J2891="",Data_Validation!$B$2,J2891)</f>
        <v>26.5</v>
      </c>
      <c r="P2891">
        <f t="shared" si="405"/>
        <v>2</v>
      </c>
      <c r="Q2891" s="2">
        <f>CustomerData[[#This Row],[avg_order_value_clean]]*CustomerData[[#This Row],[total_orders]]</f>
        <v>872.88</v>
      </c>
      <c r="R2891" s="2" t="str">
        <f t="shared" si="413"/>
        <v>Inactive</v>
      </c>
      <c r="S2891" s="2" t="str">
        <f t="shared" si="406"/>
        <v>Medium Risk</v>
      </c>
      <c r="T2891" s="2" t="str">
        <f t="shared" si="407"/>
        <v>45-54</v>
      </c>
      <c r="U2891" s="1">
        <f t="shared" ca="1" si="408"/>
        <v>1138</v>
      </c>
      <c r="V2891" s="2" t="str">
        <f t="shared" si="409"/>
        <v>Medium Loyalty</v>
      </c>
      <c r="W2891" s="2" t="str">
        <f t="shared" si="410"/>
        <v>Legitimate</v>
      </c>
      <c r="X2891" s="2" t="str">
        <f>IF(Q2891&lt;Data_Validation!$B$8,"Low Value",IF(Q2891&lt;Data_Validation!$B$9,"Medium Value","High Value"))</f>
        <v>Low Value</v>
      </c>
      <c r="Y2891" s="2" t="str">
        <f t="shared" si="411"/>
        <v>Stable</v>
      </c>
      <c r="Z2891" s="2" t="str">
        <f t="shared" si="412"/>
        <v>Check Data</v>
      </c>
    </row>
    <row r="2892" spans="1:26" x14ac:dyDescent="0.3">
      <c r="A2892" t="s">
        <v>2466</v>
      </c>
      <c r="B2892">
        <v>78</v>
      </c>
      <c r="C2892" t="s">
        <v>21</v>
      </c>
      <c r="D2892" t="s">
        <v>35</v>
      </c>
      <c r="F2892">
        <v>15</v>
      </c>
      <c r="G2892">
        <v>316</v>
      </c>
      <c r="H2892">
        <v>0</v>
      </c>
      <c r="I2892" t="s">
        <v>29</v>
      </c>
      <c r="J2892">
        <v>40.6</v>
      </c>
      <c r="K2892" s="1">
        <v>44971</v>
      </c>
      <c r="L2892">
        <v>64</v>
      </c>
      <c r="M2892">
        <v>0.13</v>
      </c>
      <c r="N2892">
        <f>IF(E2892="",Data_Validation!$B$1,E2892)</f>
        <v>250</v>
      </c>
      <c r="O2892">
        <f>IF(J2892="",Data_Validation!$B$2,J2892)</f>
        <v>40.6</v>
      </c>
      <c r="P2892">
        <f t="shared" si="405"/>
        <v>1</v>
      </c>
      <c r="Q2892" s="2">
        <f>CustomerData[[#This Row],[avg_order_value_clean]]*CustomerData[[#This Row],[total_orders]]</f>
        <v>3750</v>
      </c>
      <c r="R2892" s="2" t="str">
        <f t="shared" si="413"/>
        <v>Inactive</v>
      </c>
      <c r="S2892" s="2" t="str">
        <f t="shared" si="406"/>
        <v>Low Risk</v>
      </c>
      <c r="T2892" s="2" t="str">
        <f t="shared" si="407"/>
        <v>55+</v>
      </c>
      <c r="U2892" s="1">
        <f t="shared" ca="1" si="408"/>
        <v>1290</v>
      </c>
      <c r="V2892" s="2" t="str">
        <f t="shared" si="409"/>
        <v>Medium Loyalty</v>
      </c>
      <c r="W2892" s="2" t="str">
        <f t="shared" si="410"/>
        <v>Legitimate</v>
      </c>
      <c r="X2892" s="2" t="str">
        <f>IF(Q2892&lt;Data_Validation!$B$8,"Low Value",IF(Q2892&lt;Data_Validation!$B$9,"Medium Value","High Value"))</f>
        <v>High Value</v>
      </c>
      <c r="Y2892" s="2" t="str">
        <f t="shared" si="411"/>
        <v>High Value - Maintain</v>
      </c>
      <c r="Z2892" s="2" t="str">
        <f t="shared" si="412"/>
        <v>Check Data</v>
      </c>
    </row>
    <row r="2893" spans="1:26" x14ac:dyDescent="0.3">
      <c r="A2893" t="s">
        <v>2467</v>
      </c>
      <c r="B2893">
        <v>71</v>
      </c>
      <c r="C2893" t="s">
        <v>25</v>
      </c>
      <c r="D2893" t="s">
        <v>52</v>
      </c>
      <c r="E2893">
        <v>172.13</v>
      </c>
      <c r="F2893">
        <v>10</v>
      </c>
      <c r="G2893">
        <v>356</v>
      </c>
      <c r="H2893">
        <v>0</v>
      </c>
      <c r="I2893" t="s">
        <v>23</v>
      </c>
      <c r="J2893">
        <v>42.9</v>
      </c>
      <c r="K2893" s="1">
        <v>45617</v>
      </c>
      <c r="L2893">
        <v>52</v>
      </c>
      <c r="M2893">
        <v>0.23</v>
      </c>
      <c r="N2893">
        <f>IF(E2893="",Data_Validation!$B$1,E2893)</f>
        <v>172.13</v>
      </c>
      <c r="O2893">
        <f>IF(J2893="",Data_Validation!$B$2,J2893)</f>
        <v>42.9</v>
      </c>
      <c r="P2893">
        <f t="shared" si="405"/>
        <v>2</v>
      </c>
      <c r="Q2893" s="2">
        <f>CustomerData[[#This Row],[avg_order_value_clean]]*CustomerData[[#This Row],[total_orders]]</f>
        <v>1721.3</v>
      </c>
      <c r="R2893" s="2" t="str">
        <f t="shared" si="413"/>
        <v>Inactive</v>
      </c>
      <c r="S2893" s="2" t="str">
        <f t="shared" si="406"/>
        <v>Medium Risk</v>
      </c>
      <c r="T2893" s="2" t="str">
        <f t="shared" si="407"/>
        <v>55+</v>
      </c>
      <c r="U2893" s="1">
        <f t="shared" ca="1" si="408"/>
        <v>644</v>
      </c>
      <c r="V2893" s="2" t="str">
        <f t="shared" si="409"/>
        <v>Medium Loyalty</v>
      </c>
      <c r="W2893" s="2" t="str">
        <f t="shared" si="410"/>
        <v>Legitimate</v>
      </c>
      <c r="X2893" s="2" t="str">
        <f>IF(Q2893&lt;Data_Validation!$B$8,"Low Value",IF(Q2893&lt;Data_Validation!$B$9,"Medium Value","High Value"))</f>
        <v>High Value</v>
      </c>
      <c r="Y2893" s="2" t="str">
        <f t="shared" si="411"/>
        <v>High Value - Maintain</v>
      </c>
      <c r="Z2893" s="2" t="str">
        <f t="shared" si="412"/>
        <v>Check Data</v>
      </c>
    </row>
    <row r="2894" spans="1:26" x14ac:dyDescent="0.3">
      <c r="A2894" t="s">
        <v>2468</v>
      </c>
      <c r="B2894">
        <v>34</v>
      </c>
      <c r="C2894" t="s">
        <v>21</v>
      </c>
      <c r="D2894" t="s">
        <v>37</v>
      </c>
      <c r="E2894">
        <v>22.87</v>
      </c>
      <c r="F2894">
        <v>7</v>
      </c>
      <c r="G2894">
        <v>315</v>
      </c>
      <c r="H2894">
        <v>0</v>
      </c>
      <c r="I2894" t="s">
        <v>29</v>
      </c>
      <c r="J2894">
        <v>5.4</v>
      </c>
      <c r="K2894" s="1">
        <v>44864</v>
      </c>
      <c r="L2894">
        <v>6</v>
      </c>
      <c r="M2894">
        <v>0.19</v>
      </c>
      <c r="N2894">
        <f>IF(E2894="",Data_Validation!$B$1,E2894)</f>
        <v>22.87</v>
      </c>
      <c r="O2894">
        <f>IF(J2894="",Data_Validation!$B$2,J2894)</f>
        <v>5.4</v>
      </c>
      <c r="P2894">
        <f t="shared" si="405"/>
        <v>2</v>
      </c>
      <c r="Q2894" s="2">
        <f>CustomerData[[#This Row],[avg_order_value_clean]]*CustomerData[[#This Row],[total_orders]]</f>
        <v>160.09</v>
      </c>
      <c r="R2894" s="2" t="str">
        <f t="shared" si="413"/>
        <v>Inactive</v>
      </c>
      <c r="S2894" s="2" t="str">
        <f t="shared" si="406"/>
        <v>Low Risk</v>
      </c>
      <c r="T2894" s="2" t="str">
        <f t="shared" si="407"/>
        <v>25-34</v>
      </c>
      <c r="U2894" s="1">
        <f t="shared" ca="1" si="408"/>
        <v>1397</v>
      </c>
      <c r="V2894" s="2" t="str">
        <f t="shared" si="409"/>
        <v>Low Loyalty</v>
      </c>
      <c r="W2894" s="2" t="str">
        <f t="shared" si="410"/>
        <v>Legitimate</v>
      </c>
      <c r="X2894" s="2" t="str">
        <f>IF(Q2894&lt;Data_Validation!$B$8,"Low Value",IF(Q2894&lt;Data_Validation!$B$9,"Medium Value","High Value"))</f>
        <v>Low Value</v>
      </c>
      <c r="Y2894" s="2" t="str">
        <f t="shared" si="411"/>
        <v>Stable</v>
      </c>
      <c r="Z2894" s="2" t="str">
        <f t="shared" si="412"/>
        <v>Check Data</v>
      </c>
    </row>
    <row r="2895" spans="1:26" x14ac:dyDescent="0.3">
      <c r="A2895" t="s">
        <v>2469</v>
      </c>
      <c r="B2895">
        <v>36</v>
      </c>
      <c r="C2895" t="s">
        <v>21</v>
      </c>
      <c r="D2895" t="s">
        <v>50</v>
      </c>
      <c r="F2895">
        <v>9</v>
      </c>
      <c r="G2895">
        <v>149</v>
      </c>
      <c r="H2895">
        <v>1</v>
      </c>
      <c r="I2895" t="s">
        <v>29</v>
      </c>
      <c r="J2895">
        <v>51.2</v>
      </c>
      <c r="K2895" s="1">
        <v>44932</v>
      </c>
      <c r="L2895">
        <v>71</v>
      </c>
      <c r="M2895">
        <v>0.19</v>
      </c>
      <c r="N2895">
        <f>IF(E2895="",Data_Validation!$B$1,E2895)</f>
        <v>250</v>
      </c>
      <c r="O2895">
        <f>IF(J2895="",Data_Validation!$B$2,J2895)</f>
        <v>51.2</v>
      </c>
      <c r="P2895">
        <f t="shared" si="405"/>
        <v>1</v>
      </c>
      <c r="Q2895" s="2">
        <f>CustomerData[[#This Row],[avg_order_value_clean]]*CustomerData[[#This Row],[total_orders]]</f>
        <v>2250</v>
      </c>
      <c r="R2895" s="2" t="str">
        <f t="shared" si="413"/>
        <v>Inactive</v>
      </c>
      <c r="S2895" s="2" t="str">
        <f t="shared" si="406"/>
        <v>Low Risk</v>
      </c>
      <c r="T2895" s="2" t="str">
        <f t="shared" si="407"/>
        <v>35-44</v>
      </c>
      <c r="U2895" s="1">
        <f t="shared" ca="1" si="408"/>
        <v>1329</v>
      </c>
      <c r="V2895" s="2" t="str">
        <f t="shared" si="409"/>
        <v>High Loyalty</v>
      </c>
      <c r="W2895" s="2" t="str">
        <f t="shared" si="410"/>
        <v>Fraudulent</v>
      </c>
      <c r="X2895" s="2" t="str">
        <f>IF(Q2895&lt;Data_Validation!$B$8,"Low Value",IF(Q2895&lt;Data_Validation!$B$9,"Medium Value","High Value"))</f>
        <v>High Value</v>
      </c>
      <c r="Y2895" s="2" t="str">
        <f t="shared" si="411"/>
        <v>High Value - Maintain</v>
      </c>
      <c r="Z2895" s="2" t="str">
        <f t="shared" si="412"/>
        <v>Check Data</v>
      </c>
    </row>
    <row r="2896" spans="1:26" x14ac:dyDescent="0.3">
      <c r="A2896" t="s">
        <v>2470</v>
      </c>
      <c r="B2896">
        <v>44</v>
      </c>
      <c r="C2896" t="s">
        <v>14</v>
      </c>
      <c r="D2896" t="s">
        <v>52</v>
      </c>
      <c r="E2896">
        <v>66.209999999999994</v>
      </c>
      <c r="F2896">
        <v>9</v>
      </c>
      <c r="G2896">
        <v>74</v>
      </c>
      <c r="H2896">
        <v>0</v>
      </c>
      <c r="I2896" t="s">
        <v>16</v>
      </c>
      <c r="J2896">
        <v>28.7</v>
      </c>
      <c r="K2896" s="1">
        <v>45153</v>
      </c>
      <c r="L2896">
        <v>54</v>
      </c>
      <c r="M2896">
        <v>0.39</v>
      </c>
      <c r="N2896">
        <f>IF(E2896="",Data_Validation!$B$1,E2896)</f>
        <v>66.209999999999994</v>
      </c>
      <c r="O2896">
        <f>IF(J2896="",Data_Validation!$B$2,J2896)</f>
        <v>28.7</v>
      </c>
      <c r="P2896">
        <f t="shared" si="405"/>
        <v>1</v>
      </c>
      <c r="Q2896" s="2">
        <f>CustomerData[[#This Row],[avg_order_value_clean]]*CustomerData[[#This Row],[total_orders]]</f>
        <v>595.89</v>
      </c>
      <c r="R2896" s="2" t="str">
        <f t="shared" si="413"/>
        <v>At Risk</v>
      </c>
      <c r="S2896" s="2" t="str">
        <f t="shared" si="406"/>
        <v>Medium Risk</v>
      </c>
      <c r="T2896" s="2" t="str">
        <f t="shared" si="407"/>
        <v>35-44</v>
      </c>
      <c r="U2896" s="1">
        <f t="shared" ca="1" si="408"/>
        <v>1108</v>
      </c>
      <c r="V2896" s="2" t="str">
        <f t="shared" si="409"/>
        <v>Medium Loyalty</v>
      </c>
      <c r="W2896" s="2" t="str">
        <f t="shared" si="410"/>
        <v>Legitimate</v>
      </c>
      <c r="X2896" s="2" t="str">
        <f>IF(Q2896&lt;Data_Validation!$B$8,"Low Value",IF(Q2896&lt;Data_Validation!$B$9,"Medium Value","High Value"))</f>
        <v>Low Value</v>
      </c>
      <c r="Y2896" s="2" t="str">
        <f t="shared" si="411"/>
        <v>Stable</v>
      </c>
      <c r="Z2896" s="2" t="str">
        <f t="shared" si="412"/>
        <v>Check Data</v>
      </c>
    </row>
    <row r="2897" spans="1:26" x14ac:dyDescent="0.3">
      <c r="A2897" t="s">
        <v>2471</v>
      </c>
      <c r="B2897">
        <v>23</v>
      </c>
      <c r="C2897" t="s">
        <v>14</v>
      </c>
      <c r="D2897" t="s">
        <v>44</v>
      </c>
      <c r="F2897">
        <v>8</v>
      </c>
      <c r="G2897">
        <v>98</v>
      </c>
      <c r="H2897">
        <v>0</v>
      </c>
      <c r="I2897" t="s">
        <v>16</v>
      </c>
      <c r="J2897">
        <v>19.100000000000001</v>
      </c>
      <c r="K2897" s="1">
        <v>45472</v>
      </c>
      <c r="L2897">
        <v>22</v>
      </c>
      <c r="M2897">
        <v>0.21</v>
      </c>
      <c r="N2897">
        <f>IF(E2897="",Data_Validation!$B$1,E2897)</f>
        <v>250</v>
      </c>
      <c r="O2897">
        <f>IF(J2897="",Data_Validation!$B$2,J2897)</f>
        <v>19.100000000000001</v>
      </c>
      <c r="P2897">
        <f t="shared" si="405"/>
        <v>2</v>
      </c>
      <c r="Q2897" s="2">
        <f>CustomerData[[#This Row],[avg_order_value_clean]]*CustomerData[[#This Row],[total_orders]]</f>
        <v>2000</v>
      </c>
      <c r="R2897" s="2" t="str">
        <f t="shared" si="413"/>
        <v>Inactive</v>
      </c>
      <c r="S2897" s="2" t="str">
        <f t="shared" si="406"/>
        <v>Medium Risk</v>
      </c>
      <c r="T2897" s="2" t="str">
        <f t="shared" si="407"/>
        <v>Under 25</v>
      </c>
      <c r="U2897" s="1">
        <f t="shared" ca="1" si="408"/>
        <v>789</v>
      </c>
      <c r="V2897" s="2" t="str">
        <f t="shared" si="409"/>
        <v>Low Loyalty</v>
      </c>
      <c r="W2897" s="2" t="str">
        <f t="shared" si="410"/>
        <v>Legitimate</v>
      </c>
      <c r="X2897" s="2" t="str">
        <f>IF(Q2897&lt;Data_Validation!$B$8,"Low Value",IF(Q2897&lt;Data_Validation!$B$9,"Medium Value","High Value"))</f>
        <v>High Value</v>
      </c>
      <c r="Y2897" s="2" t="str">
        <f t="shared" si="411"/>
        <v>High Value - Maintain</v>
      </c>
      <c r="Z2897" s="2" t="str">
        <f t="shared" si="412"/>
        <v>Check Data</v>
      </c>
    </row>
    <row r="2898" spans="1:26" x14ac:dyDescent="0.3">
      <c r="A2898" t="s">
        <v>2472</v>
      </c>
      <c r="B2898">
        <v>52</v>
      </c>
      <c r="C2898" t="s">
        <v>14</v>
      </c>
      <c r="D2898" t="s">
        <v>15</v>
      </c>
      <c r="E2898">
        <v>335.92</v>
      </c>
      <c r="F2898">
        <v>8</v>
      </c>
      <c r="G2898">
        <v>264</v>
      </c>
      <c r="H2898">
        <v>0</v>
      </c>
      <c r="I2898" t="s">
        <v>19</v>
      </c>
      <c r="K2898" s="1">
        <v>44814</v>
      </c>
      <c r="L2898">
        <v>63</v>
      </c>
      <c r="M2898">
        <v>0.21</v>
      </c>
      <c r="N2898">
        <f>IF(E2898="",Data_Validation!$B$1,E2898)</f>
        <v>335.92</v>
      </c>
      <c r="O2898">
        <f>IF(J2898="",Data_Validation!$B$2,J2898)</f>
        <v>250</v>
      </c>
      <c r="P2898">
        <f t="shared" si="405"/>
        <v>1</v>
      </c>
      <c r="Q2898" s="2">
        <f>CustomerData[[#This Row],[avg_order_value_clean]]*CustomerData[[#This Row],[total_orders]]</f>
        <v>2687.36</v>
      </c>
      <c r="R2898" s="2" t="str">
        <f t="shared" si="413"/>
        <v>Inactive</v>
      </c>
      <c r="S2898" s="2" t="str">
        <f t="shared" si="406"/>
        <v>Medium Risk</v>
      </c>
      <c r="T2898" s="2" t="str">
        <f t="shared" si="407"/>
        <v>45-54</v>
      </c>
      <c r="U2898" s="1">
        <f t="shared" ca="1" si="408"/>
        <v>1447</v>
      </c>
      <c r="V2898" s="2" t="str">
        <f t="shared" si="409"/>
        <v>Medium Loyalty</v>
      </c>
      <c r="W2898" s="2" t="str">
        <f t="shared" si="410"/>
        <v>Legitimate</v>
      </c>
      <c r="X2898" s="2" t="str">
        <f>IF(Q2898&lt;Data_Validation!$B$8,"Low Value",IF(Q2898&lt;Data_Validation!$B$9,"Medium Value","High Value"))</f>
        <v>High Value</v>
      </c>
      <c r="Y2898" s="2" t="str">
        <f t="shared" si="411"/>
        <v>High Value - Maintain</v>
      </c>
      <c r="Z2898" s="2" t="str">
        <f t="shared" si="412"/>
        <v>Check Data</v>
      </c>
    </row>
    <row r="2899" spans="1:26" x14ac:dyDescent="0.3">
      <c r="A2899" t="s">
        <v>2473</v>
      </c>
      <c r="B2899">
        <v>73</v>
      </c>
      <c r="C2899" t="s">
        <v>21</v>
      </c>
      <c r="D2899" t="s">
        <v>26</v>
      </c>
      <c r="E2899">
        <v>101.24</v>
      </c>
      <c r="F2899">
        <v>10</v>
      </c>
      <c r="G2899">
        <v>242</v>
      </c>
      <c r="H2899">
        <v>0</v>
      </c>
      <c r="I2899" t="s">
        <v>19</v>
      </c>
      <c r="J2899">
        <v>8.4</v>
      </c>
      <c r="K2899" s="1">
        <v>44709</v>
      </c>
      <c r="L2899">
        <v>94</v>
      </c>
      <c r="M2899">
        <v>0.43</v>
      </c>
      <c r="N2899">
        <f>IF(E2899="",Data_Validation!$B$1,E2899)</f>
        <v>101.24</v>
      </c>
      <c r="O2899">
        <f>IF(J2899="",Data_Validation!$B$2,J2899)</f>
        <v>8.4</v>
      </c>
      <c r="P2899">
        <f t="shared" si="405"/>
        <v>1</v>
      </c>
      <c r="Q2899" s="2">
        <f>CustomerData[[#This Row],[avg_order_value_clean]]*CustomerData[[#This Row],[total_orders]]</f>
        <v>1012.4</v>
      </c>
      <c r="R2899" s="2" t="str">
        <f t="shared" si="413"/>
        <v>Inactive</v>
      </c>
      <c r="S2899" s="2" t="str">
        <f t="shared" si="406"/>
        <v>Medium Risk</v>
      </c>
      <c r="T2899" s="2" t="str">
        <f t="shared" si="407"/>
        <v>55+</v>
      </c>
      <c r="U2899" s="1">
        <f t="shared" ca="1" si="408"/>
        <v>1552</v>
      </c>
      <c r="V2899" s="2" t="str">
        <f t="shared" si="409"/>
        <v>High Loyalty</v>
      </c>
      <c r="W2899" s="2" t="str">
        <f t="shared" si="410"/>
        <v>Legitimate</v>
      </c>
      <c r="X2899" s="2" t="str">
        <f>IF(Q2899&lt;Data_Validation!$B$8,"Low Value",IF(Q2899&lt;Data_Validation!$B$9,"Medium Value","High Value"))</f>
        <v>Low Value</v>
      </c>
      <c r="Y2899" s="2" t="str">
        <f t="shared" si="411"/>
        <v>Stable</v>
      </c>
      <c r="Z2899" s="2" t="str">
        <f t="shared" si="412"/>
        <v>Check Data</v>
      </c>
    </row>
    <row r="2900" spans="1:26" x14ac:dyDescent="0.3">
      <c r="A2900" t="s">
        <v>2474</v>
      </c>
      <c r="B2900">
        <v>54</v>
      </c>
      <c r="C2900" t="s">
        <v>21</v>
      </c>
      <c r="D2900" t="s">
        <v>50</v>
      </c>
      <c r="E2900">
        <v>117.06</v>
      </c>
      <c r="F2900">
        <v>10</v>
      </c>
      <c r="G2900">
        <v>82</v>
      </c>
      <c r="H2900">
        <v>0</v>
      </c>
      <c r="I2900" t="s">
        <v>40</v>
      </c>
      <c r="J2900">
        <v>86.7</v>
      </c>
      <c r="K2900" s="1">
        <v>45427</v>
      </c>
      <c r="L2900">
        <v>79</v>
      </c>
      <c r="M2900">
        <v>0.21</v>
      </c>
      <c r="N2900">
        <f>IF(E2900="",Data_Validation!$B$1,E2900)</f>
        <v>117.06</v>
      </c>
      <c r="O2900">
        <f>IF(J2900="",Data_Validation!$B$2,J2900)</f>
        <v>86.7</v>
      </c>
      <c r="P2900">
        <f t="shared" si="405"/>
        <v>1</v>
      </c>
      <c r="Q2900" s="2">
        <f>CustomerData[[#This Row],[avg_order_value_clean]]*CustomerData[[#This Row],[total_orders]]</f>
        <v>1170.5999999999999</v>
      </c>
      <c r="R2900" s="2" t="str">
        <f t="shared" si="413"/>
        <v>At Risk</v>
      </c>
      <c r="S2900" s="2" t="str">
        <f t="shared" si="406"/>
        <v>Medium Risk</v>
      </c>
      <c r="T2900" s="2" t="str">
        <f t="shared" si="407"/>
        <v>45-54</v>
      </c>
      <c r="U2900" s="1">
        <f t="shared" ca="1" si="408"/>
        <v>834</v>
      </c>
      <c r="V2900" s="2" t="str">
        <f t="shared" si="409"/>
        <v>High Loyalty</v>
      </c>
      <c r="W2900" s="2" t="str">
        <f t="shared" si="410"/>
        <v>Legitimate</v>
      </c>
      <c r="X2900" s="2" t="str">
        <f>IF(Q2900&lt;Data_Validation!$B$8,"Low Value",IF(Q2900&lt;Data_Validation!$B$9,"Medium Value","High Value"))</f>
        <v>Low Value</v>
      </c>
      <c r="Y2900" s="2" t="str">
        <f t="shared" si="411"/>
        <v>Stable</v>
      </c>
      <c r="Z2900" s="2" t="str">
        <f t="shared" si="412"/>
        <v>Check Data</v>
      </c>
    </row>
    <row r="2901" spans="1:26" x14ac:dyDescent="0.3">
      <c r="A2901" t="s">
        <v>2475</v>
      </c>
      <c r="B2901">
        <v>51</v>
      </c>
      <c r="C2901" t="s">
        <v>14</v>
      </c>
      <c r="D2901" t="s">
        <v>44</v>
      </c>
      <c r="E2901">
        <v>254.39</v>
      </c>
      <c r="F2901">
        <v>10</v>
      </c>
      <c r="G2901">
        <v>292</v>
      </c>
      <c r="H2901">
        <v>0</v>
      </c>
      <c r="I2901" t="s">
        <v>40</v>
      </c>
      <c r="J2901">
        <v>90</v>
      </c>
      <c r="K2901" s="1">
        <v>45068</v>
      </c>
      <c r="L2901">
        <v>37</v>
      </c>
      <c r="M2901">
        <v>0.11</v>
      </c>
      <c r="N2901">
        <f>IF(E2901="",Data_Validation!$B$1,E2901)</f>
        <v>254.39</v>
      </c>
      <c r="O2901">
        <f>IF(J2901="",Data_Validation!$B$2,J2901)</f>
        <v>90</v>
      </c>
      <c r="P2901">
        <f t="shared" si="405"/>
        <v>1</v>
      </c>
      <c r="Q2901" s="2">
        <f>CustomerData[[#This Row],[avg_order_value_clean]]*CustomerData[[#This Row],[total_orders]]</f>
        <v>2543.8999999999996</v>
      </c>
      <c r="R2901" s="2" t="str">
        <f t="shared" si="413"/>
        <v>Inactive</v>
      </c>
      <c r="S2901" s="2" t="str">
        <f t="shared" si="406"/>
        <v>Low Risk</v>
      </c>
      <c r="T2901" s="2" t="str">
        <f t="shared" si="407"/>
        <v>45-54</v>
      </c>
      <c r="U2901" s="1">
        <f t="shared" ca="1" si="408"/>
        <v>1193</v>
      </c>
      <c r="V2901" s="2" t="str">
        <f t="shared" si="409"/>
        <v>Low Loyalty</v>
      </c>
      <c r="W2901" s="2" t="str">
        <f t="shared" si="410"/>
        <v>Legitimate</v>
      </c>
      <c r="X2901" s="2" t="str">
        <f>IF(Q2901&lt;Data_Validation!$B$8,"Low Value",IF(Q2901&lt;Data_Validation!$B$9,"Medium Value","High Value"))</f>
        <v>High Value</v>
      </c>
      <c r="Y2901" s="2" t="str">
        <f t="shared" si="411"/>
        <v>High Value - Maintain</v>
      </c>
      <c r="Z2901" s="2" t="str">
        <f t="shared" si="412"/>
        <v>Check Data</v>
      </c>
    </row>
    <row r="2902" spans="1:26" x14ac:dyDescent="0.3">
      <c r="A2902" t="s">
        <v>1604</v>
      </c>
      <c r="B2902">
        <v>37</v>
      </c>
      <c r="C2902" t="s">
        <v>25</v>
      </c>
      <c r="D2902" t="s">
        <v>22</v>
      </c>
      <c r="F2902">
        <v>7</v>
      </c>
      <c r="G2902">
        <v>69</v>
      </c>
      <c r="H2902">
        <v>0</v>
      </c>
      <c r="I2902" t="s">
        <v>40</v>
      </c>
      <c r="J2902">
        <v>32.6</v>
      </c>
      <c r="K2902" s="1">
        <v>45657</v>
      </c>
      <c r="L2902">
        <v>56</v>
      </c>
      <c r="M2902">
        <v>0.05</v>
      </c>
      <c r="N2902">
        <f>IF(E2902="",Data_Validation!$B$1,E2902)</f>
        <v>250</v>
      </c>
      <c r="O2902">
        <f>IF(J2902="",Data_Validation!$B$2,J2902)</f>
        <v>32.6</v>
      </c>
      <c r="P2902">
        <f t="shared" si="405"/>
        <v>2</v>
      </c>
      <c r="Q2902" s="2">
        <f>CustomerData[[#This Row],[avg_order_value_clean]]*CustomerData[[#This Row],[total_orders]]</f>
        <v>1750</v>
      </c>
      <c r="R2902" s="2" t="str">
        <f t="shared" si="413"/>
        <v>At Risk</v>
      </c>
      <c r="S2902" s="2" t="str">
        <f t="shared" si="406"/>
        <v>Low Risk</v>
      </c>
      <c r="T2902" s="2" t="str">
        <f t="shared" si="407"/>
        <v>35-44</v>
      </c>
      <c r="U2902" s="1">
        <f t="shared" ca="1" si="408"/>
        <v>604</v>
      </c>
      <c r="V2902" s="2" t="str">
        <f t="shared" si="409"/>
        <v>Medium Loyalty</v>
      </c>
      <c r="W2902" s="2" t="str">
        <f t="shared" si="410"/>
        <v>Legitimate</v>
      </c>
      <c r="X2902" s="2" t="str">
        <f>IF(Q2902&lt;Data_Validation!$B$8,"Low Value",IF(Q2902&lt;Data_Validation!$B$9,"Medium Value","High Value"))</f>
        <v>High Value</v>
      </c>
      <c r="Y2902" s="2" t="str">
        <f t="shared" si="411"/>
        <v>High Value - Maintain</v>
      </c>
      <c r="Z2902" s="2" t="str">
        <f t="shared" si="412"/>
        <v>Check Data</v>
      </c>
    </row>
    <row r="2903" spans="1:26" x14ac:dyDescent="0.3">
      <c r="A2903" t="s">
        <v>1898</v>
      </c>
      <c r="B2903">
        <v>42</v>
      </c>
      <c r="C2903" t="s">
        <v>14</v>
      </c>
      <c r="D2903" t="s">
        <v>22</v>
      </c>
      <c r="E2903">
        <v>22.81</v>
      </c>
      <c r="F2903">
        <v>8</v>
      </c>
      <c r="G2903">
        <v>227</v>
      </c>
      <c r="H2903">
        <v>1</v>
      </c>
      <c r="I2903" t="s">
        <v>19</v>
      </c>
      <c r="J2903">
        <v>98.7</v>
      </c>
      <c r="K2903" s="1">
        <v>44774</v>
      </c>
      <c r="L2903">
        <v>41</v>
      </c>
      <c r="M2903">
        <v>0.47</v>
      </c>
      <c r="N2903">
        <f>IF(E2903="",Data_Validation!$B$1,E2903)</f>
        <v>22.81</v>
      </c>
      <c r="O2903">
        <f>IF(J2903="",Data_Validation!$B$2,J2903)</f>
        <v>98.7</v>
      </c>
      <c r="P2903">
        <f t="shared" si="405"/>
        <v>2</v>
      </c>
      <c r="Q2903" s="2">
        <f>CustomerData[[#This Row],[avg_order_value_clean]]*CustomerData[[#This Row],[total_orders]]</f>
        <v>182.48</v>
      </c>
      <c r="R2903" s="2" t="str">
        <f t="shared" si="413"/>
        <v>Inactive</v>
      </c>
      <c r="S2903" s="2" t="str">
        <f t="shared" si="406"/>
        <v>Medium Risk</v>
      </c>
      <c r="T2903" s="2" t="str">
        <f t="shared" si="407"/>
        <v>35-44</v>
      </c>
      <c r="U2903" s="1">
        <f t="shared" ca="1" si="408"/>
        <v>1487</v>
      </c>
      <c r="V2903" s="2" t="str">
        <f t="shared" si="409"/>
        <v>Medium Loyalty</v>
      </c>
      <c r="W2903" s="2" t="str">
        <f t="shared" si="410"/>
        <v>Fraudulent</v>
      </c>
      <c r="X2903" s="2" t="str">
        <f>IF(Q2903&lt;Data_Validation!$B$8,"Low Value",IF(Q2903&lt;Data_Validation!$B$9,"Medium Value","High Value"))</f>
        <v>Low Value</v>
      </c>
      <c r="Y2903" s="2" t="str">
        <f t="shared" si="411"/>
        <v>Stable</v>
      </c>
      <c r="Z2903" s="2" t="str">
        <f t="shared" si="412"/>
        <v>Check Data</v>
      </c>
    </row>
    <row r="2904" spans="1:26" x14ac:dyDescent="0.3">
      <c r="A2904" t="s">
        <v>2476</v>
      </c>
      <c r="B2904">
        <v>21</v>
      </c>
      <c r="C2904" t="s">
        <v>14</v>
      </c>
      <c r="D2904" t="s">
        <v>28</v>
      </c>
      <c r="E2904">
        <v>97.01</v>
      </c>
      <c r="F2904">
        <v>10</v>
      </c>
      <c r="G2904">
        <v>171</v>
      </c>
      <c r="H2904">
        <v>0</v>
      </c>
      <c r="I2904" t="s">
        <v>29</v>
      </c>
      <c r="J2904">
        <v>40.1</v>
      </c>
      <c r="K2904" s="1">
        <v>45505</v>
      </c>
      <c r="L2904">
        <v>60</v>
      </c>
      <c r="M2904">
        <v>0.31</v>
      </c>
      <c r="N2904">
        <f>IF(E2904="",Data_Validation!$B$1,E2904)</f>
        <v>97.01</v>
      </c>
      <c r="O2904">
        <f>IF(J2904="",Data_Validation!$B$2,J2904)</f>
        <v>40.1</v>
      </c>
      <c r="P2904">
        <f t="shared" si="405"/>
        <v>1</v>
      </c>
      <c r="Q2904" s="2">
        <f>CustomerData[[#This Row],[avg_order_value_clean]]*CustomerData[[#This Row],[total_orders]]</f>
        <v>970.1</v>
      </c>
      <c r="R2904" s="2" t="str">
        <f t="shared" si="413"/>
        <v>Inactive</v>
      </c>
      <c r="S2904" s="2" t="str">
        <f t="shared" si="406"/>
        <v>Medium Risk</v>
      </c>
      <c r="T2904" s="2" t="str">
        <f t="shared" si="407"/>
        <v>Under 25</v>
      </c>
      <c r="U2904" s="1">
        <f t="shared" ca="1" si="408"/>
        <v>756</v>
      </c>
      <c r="V2904" s="2" t="str">
        <f t="shared" si="409"/>
        <v>Medium Loyalty</v>
      </c>
      <c r="W2904" s="2" t="str">
        <f t="shared" si="410"/>
        <v>Legitimate</v>
      </c>
      <c r="X2904" s="2" t="str">
        <f>IF(Q2904&lt;Data_Validation!$B$8,"Low Value",IF(Q2904&lt;Data_Validation!$B$9,"Medium Value","High Value"))</f>
        <v>Low Value</v>
      </c>
      <c r="Y2904" s="2" t="str">
        <f t="shared" si="411"/>
        <v>Stable</v>
      </c>
      <c r="Z2904" s="2" t="str">
        <f t="shared" si="412"/>
        <v>Check Data</v>
      </c>
    </row>
    <row r="2905" spans="1:26" x14ac:dyDescent="0.3">
      <c r="A2905" t="s">
        <v>247</v>
      </c>
      <c r="B2905">
        <v>27</v>
      </c>
      <c r="C2905" t="s">
        <v>25</v>
      </c>
      <c r="D2905" t="s">
        <v>50</v>
      </c>
      <c r="E2905">
        <v>93.27</v>
      </c>
      <c r="F2905">
        <v>7</v>
      </c>
      <c r="G2905">
        <v>130</v>
      </c>
      <c r="H2905">
        <v>0</v>
      </c>
      <c r="I2905" t="s">
        <v>40</v>
      </c>
      <c r="J2905">
        <v>96.2</v>
      </c>
      <c r="K2905" s="1">
        <v>45307</v>
      </c>
      <c r="L2905">
        <v>20</v>
      </c>
      <c r="M2905">
        <v>0.16</v>
      </c>
      <c r="N2905">
        <f>IF(E2905="",Data_Validation!$B$1,E2905)</f>
        <v>93.27</v>
      </c>
      <c r="O2905">
        <f>IF(J2905="",Data_Validation!$B$2,J2905)</f>
        <v>96.2</v>
      </c>
      <c r="P2905">
        <f t="shared" si="405"/>
        <v>2</v>
      </c>
      <c r="Q2905" s="2">
        <f>CustomerData[[#This Row],[avg_order_value_clean]]*CustomerData[[#This Row],[total_orders]]</f>
        <v>652.89</v>
      </c>
      <c r="R2905" s="2" t="str">
        <f t="shared" si="413"/>
        <v>Inactive</v>
      </c>
      <c r="S2905" s="2" t="str">
        <f t="shared" si="406"/>
        <v>Low Risk</v>
      </c>
      <c r="T2905" s="2" t="str">
        <f t="shared" si="407"/>
        <v>25-34</v>
      </c>
      <c r="U2905" s="1">
        <f t="shared" ca="1" si="408"/>
        <v>954</v>
      </c>
      <c r="V2905" s="2" t="str">
        <f t="shared" si="409"/>
        <v>Low Loyalty</v>
      </c>
      <c r="W2905" s="2" t="str">
        <f t="shared" si="410"/>
        <v>Legitimate</v>
      </c>
      <c r="X2905" s="2" t="str">
        <f>IF(Q2905&lt;Data_Validation!$B$8,"Low Value",IF(Q2905&lt;Data_Validation!$B$9,"Medium Value","High Value"))</f>
        <v>Low Value</v>
      </c>
      <c r="Y2905" s="2" t="str">
        <f t="shared" si="411"/>
        <v>Stable</v>
      </c>
      <c r="Z2905" s="2" t="str">
        <f t="shared" si="412"/>
        <v>Check Data</v>
      </c>
    </row>
    <row r="2906" spans="1:26" x14ac:dyDescent="0.3">
      <c r="A2906" t="s">
        <v>2477</v>
      </c>
      <c r="B2906">
        <v>27</v>
      </c>
      <c r="C2906" t="s">
        <v>21</v>
      </c>
      <c r="D2906" t="s">
        <v>18</v>
      </c>
      <c r="E2906">
        <v>68.25</v>
      </c>
      <c r="F2906">
        <v>12</v>
      </c>
      <c r="G2906">
        <v>9</v>
      </c>
      <c r="H2906">
        <v>0</v>
      </c>
      <c r="I2906" t="s">
        <v>29</v>
      </c>
      <c r="J2906">
        <v>98.7</v>
      </c>
      <c r="K2906" s="1">
        <v>44021</v>
      </c>
      <c r="L2906">
        <v>95</v>
      </c>
      <c r="M2906">
        <v>0.25</v>
      </c>
      <c r="N2906">
        <f>IF(E2906="",Data_Validation!$B$1,E2906)</f>
        <v>68.25</v>
      </c>
      <c r="O2906">
        <f>IF(J2906="",Data_Validation!$B$2,J2906)</f>
        <v>98.7</v>
      </c>
      <c r="P2906">
        <f t="shared" si="405"/>
        <v>2</v>
      </c>
      <c r="Q2906" s="2">
        <f>CustomerData[[#This Row],[avg_order_value_clean]]*CustomerData[[#This Row],[total_orders]]</f>
        <v>819</v>
      </c>
      <c r="R2906" s="2" t="str">
        <f t="shared" si="413"/>
        <v>Active</v>
      </c>
      <c r="S2906" s="2" t="str">
        <f t="shared" si="406"/>
        <v>Medium Risk</v>
      </c>
      <c r="T2906" s="2" t="str">
        <f t="shared" si="407"/>
        <v>25-34</v>
      </c>
      <c r="U2906" s="1">
        <f t="shared" ca="1" si="408"/>
        <v>2240</v>
      </c>
      <c r="V2906" s="2" t="str">
        <f t="shared" si="409"/>
        <v>High Loyalty</v>
      </c>
      <c r="W2906" s="2" t="str">
        <f t="shared" si="410"/>
        <v>Legitimate</v>
      </c>
      <c r="X2906" s="2" t="str">
        <f>IF(Q2906&lt;Data_Validation!$B$8,"Low Value",IF(Q2906&lt;Data_Validation!$B$9,"Medium Value","High Value"))</f>
        <v>Low Value</v>
      </c>
      <c r="Y2906" s="2" t="str">
        <f t="shared" si="411"/>
        <v>Stable</v>
      </c>
      <c r="Z2906" s="2" t="str">
        <f t="shared" si="412"/>
        <v>Check Data</v>
      </c>
    </row>
    <row r="2907" spans="1:26" x14ac:dyDescent="0.3">
      <c r="A2907" t="s">
        <v>2478</v>
      </c>
      <c r="B2907">
        <v>41</v>
      </c>
      <c r="C2907" t="s">
        <v>14</v>
      </c>
      <c r="D2907" t="s">
        <v>26</v>
      </c>
      <c r="E2907">
        <v>121.74</v>
      </c>
      <c r="F2907">
        <v>13</v>
      </c>
      <c r="G2907">
        <v>55</v>
      </c>
      <c r="H2907">
        <v>0</v>
      </c>
      <c r="I2907" t="s">
        <v>29</v>
      </c>
      <c r="J2907">
        <v>82.7</v>
      </c>
      <c r="K2907" s="1">
        <v>45596</v>
      </c>
      <c r="L2907">
        <v>69</v>
      </c>
      <c r="M2907">
        <v>0.22</v>
      </c>
      <c r="N2907">
        <f>IF(E2907="",Data_Validation!$B$1,E2907)</f>
        <v>121.74</v>
      </c>
      <c r="O2907">
        <f>IF(J2907="",Data_Validation!$B$2,J2907)</f>
        <v>82.7</v>
      </c>
      <c r="P2907">
        <f t="shared" si="405"/>
        <v>2</v>
      </c>
      <c r="Q2907" s="2">
        <f>CustomerData[[#This Row],[avg_order_value_clean]]*CustomerData[[#This Row],[total_orders]]</f>
        <v>1582.62</v>
      </c>
      <c r="R2907" s="2" t="str">
        <f t="shared" si="413"/>
        <v>At Risk</v>
      </c>
      <c r="S2907" s="2" t="str">
        <f t="shared" si="406"/>
        <v>Medium Risk</v>
      </c>
      <c r="T2907" s="2" t="str">
        <f t="shared" si="407"/>
        <v>35-44</v>
      </c>
      <c r="U2907" s="1">
        <f t="shared" ca="1" si="408"/>
        <v>665</v>
      </c>
      <c r="V2907" s="2" t="str">
        <f t="shared" si="409"/>
        <v>Medium Loyalty</v>
      </c>
      <c r="W2907" s="2" t="str">
        <f t="shared" si="410"/>
        <v>Legitimate</v>
      </c>
      <c r="X2907" s="2" t="str">
        <f>IF(Q2907&lt;Data_Validation!$B$8,"Low Value",IF(Q2907&lt;Data_Validation!$B$9,"Medium Value","High Value"))</f>
        <v>High Value</v>
      </c>
      <c r="Y2907" s="2" t="str">
        <f t="shared" si="411"/>
        <v>High Value - Maintain</v>
      </c>
      <c r="Z2907" s="2" t="str">
        <f t="shared" si="412"/>
        <v>Check Data</v>
      </c>
    </row>
    <row r="2908" spans="1:26" x14ac:dyDescent="0.3">
      <c r="A2908" t="s">
        <v>2479</v>
      </c>
      <c r="B2908">
        <v>38</v>
      </c>
      <c r="C2908" t="s">
        <v>14</v>
      </c>
      <c r="D2908" t="s">
        <v>18</v>
      </c>
      <c r="E2908">
        <v>105.88</v>
      </c>
      <c r="F2908">
        <v>8</v>
      </c>
      <c r="G2908">
        <v>32</v>
      </c>
      <c r="H2908">
        <v>0</v>
      </c>
      <c r="I2908" t="s">
        <v>19</v>
      </c>
      <c r="K2908" s="1">
        <v>45488</v>
      </c>
      <c r="L2908">
        <v>45</v>
      </c>
      <c r="M2908">
        <v>0.2</v>
      </c>
      <c r="N2908">
        <f>IF(E2908="",Data_Validation!$B$1,E2908)</f>
        <v>105.88</v>
      </c>
      <c r="O2908">
        <f>IF(J2908="",Data_Validation!$B$2,J2908)</f>
        <v>250</v>
      </c>
      <c r="P2908">
        <f t="shared" si="405"/>
        <v>2</v>
      </c>
      <c r="Q2908" s="2">
        <f>CustomerData[[#This Row],[avg_order_value_clean]]*CustomerData[[#This Row],[total_orders]]</f>
        <v>847.04</v>
      </c>
      <c r="R2908" s="2" t="str">
        <f t="shared" si="413"/>
        <v>At Risk</v>
      </c>
      <c r="S2908" s="2" t="str">
        <f t="shared" si="406"/>
        <v>Medium Risk</v>
      </c>
      <c r="T2908" s="2" t="str">
        <f t="shared" si="407"/>
        <v>35-44</v>
      </c>
      <c r="U2908" s="1">
        <f t="shared" ca="1" si="408"/>
        <v>773</v>
      </c>
      <c r="V2908" s="2" t="str">
        <f t="shared" si="409"/>
        <v>Medium Loyalty</v>
      </c>
      <c r="W2908" s="2" t="str">
        <f t="shared" si="410"/>
        <v>Legitimate</v>
      </c>
      <c r="X2908" s="2" t="str">
        <f>IF(Q2908&lt;Data_Validation!$B$8,"Low Value",IF(Q2908&lt;Data_Validation!$B$9,"Medium Value","High Value"))</f>
        <v>Low Value</v>
      </c>
      <c r="Y2908" s="2" t="str">
        <f t="shared" si="411"/>
        <v>Stable</v>
      </c>
      <c r="Z2908" s="2" t="str">
        <f t="shared" si="412"/>
        <v>Check Data</v>
      </c>
    </row>
    <row r="2909" spans="1:26" x14ac:dyDescent="0.3">
      <c r="A2909" t="s">
        <v>654</v>
      </c>
      <c r="B2909">
        <v>28</v>
      </c>
      <c r="C2909" t="s">
        <v>21</v>
      </c>
      <c r="D2909" t="s">
        <v>15</v>
      </c>
      <c r="E2909">
        <v>89.78</v>
      </c>
      <c r="F2909">
        <v>16</v>
      </c>
      <c r="G2909">
        <v>243</v>
      </c>
      <c r="H2909">
        <v>0</v>
      </c>
      <c r="I2909" t="s">
        <v>16</v>
      </c>
      <c r="J2909">
        <v>58.4</v>
      </c>
      <c r="K2909" s="1">
        <v>44898</v>
      </c>
      <c r="L2909">
        <v>58</v>
      </c>
      <c r="M2909">
        <v>0.2</v>
      </c>
      <c r="N2909">
        <f>IF(E2909="",Data_Validation!$B$1,E2909)</f>
        <v>89.78</v>
      </c>
      <c r="O2909">
        <f>IF(J2909="",Data_Validation!$B$2,J2909)</f>
        <v>58.4</v>
      </c>
      <c r="P2909">
        <f t="shared" si="405"/>
        <v>4</v>
      </c>
      <c r="Q2909" s="2">
        <f>CustomerData[[#This Row],[avg_order_value_clean]]*CustomerData[[#This Row],[total_orders]]</f>
        <v>1436.48</v>
      </c>
      <c r="R2909" s="2" t="str">
        <f t="shared" si="413"/>
        <v>Inactive</v>
      </c>
      <c r="S2909" s="2" t="str">
        <f t="shared" si="406"/>
        <v>Medium Risk</v>
      </c>
      <c r="T2909" s="2" t="str">
        <f t="shared" si="407"/>
        <v>25-34</v>
      </c>
      <c r="U2909" s="1">
        <f t="shared" ca="1" si="408"/>
        <v>1363</v>
      </c>
      <c r="V2909" s="2" t="str">
        <f t="shared" si="409"/>
        <v>Medium Loyalty</v>
      </c>
      <c r="W2909" s="2" t="str">
        <f t="shared" si="410"/>
        <v>Legitimate</v>
      </c>
      <c r="X2909" s="2" t="str">
        <f>IF(Q2909&lt;Data_Validation!$B$8,"Low Value",IF(Q2909&lt;Data_Validation!$B$9,"Medium Value","High Value"))</f>
        <v>Low Value</v>
      </c>
      <c r="Y2909" s="2" t="str">
        <f t="shared" si="411"/>
        <v>Stable</v>
      </c>
      <c r="Z2909" s="2" t="str">
        <f t="shared" si="412"/>
        <v>Check Data</v>
      </c>
    </row>
    <row r="2910" spans="1:26" x14ac:dyDescent="0.3">
      <c r="A2910" t="s">
        <v>2480</v>
      </c>
      <c r="B2910">
        <v>44</v>
      </c>
      <c r="C2910" t="s">
        <v>14</v>
      </c>
      <c r="D2910" t="s">
        <v>28</v>
      </c>
      <c r="E2910">
        <v>160.24</v>
      </c>
      <c r="F2910">
        <v>12</v>
      </c>
      <c r="G2910">
        <v>225</v>
      </c>
      <c r="H2910">
        <v>0</v>
      </c>
      <c r="I2910" t="s">
        <v>16</v>
      </c>
      <c r="J2910">
        <v>73.2</v>
      </c>
      <c r="K2910" s="1">
        <v>45631</v>
      </c>
      <c r="L2910">
        <v>76</v>
      </c>
      <c r="M2910">
        <v>0.14000000000000001</v>
      </c>
      <c r="N2910">
        <f>IF(E2910="",Data_Validation!$B$1,E2910)</f>
        <v>160.24</v>
      </c>
      <c r="O2910">
        <f>IF(J2910="",Data_Validation!$B$2,J2910)</f>
        <v>73.2</v>
      </c>
      <c r="P2910">
        <f t="shared" si="405"/>
        <v>1</v>
      </c>
      <c r="Q2910" s="2">
        <f>CustomerData[[#This Row],[avg_order_value_clean]]*CustomerData[[#This Row],[total_orders]]</f>
        <v>1922.88</v>
      </c>
      <c r="R2910" s="2" t="str">
        <f t="shared" si="413"/>
        <v>Inactive</v>
      </c>
      <c r="S2910" s="2" t="str">
        <f t="shared" si="406"/>
        <v>Low Risk</v>
      </c>
      <c r="T2910" s="2" t="str">
        <f t="shared" si="407"/>
        <v>35-44</v>
      </c>
      <c r="U2910" s="1">
        <f t="shared" ca="1" si="408"/>
        <v>630</v>
      </c>
      <c r="V2910" s="2" t="str">
        <f t="shared" si="409"/>
        <v>High Loyalty</v>
      </c>
      <c r="W2910" s="2" t="str">
        <f t="shared" si="410"/>
        <v>Legitimate</v>
      </c>
      <c r="X2910" s="2" t="str">
        <f>IF(Q2910&lt;Data_Validation!$B$8,"Low Value",IF(Q2910&lt;Data_Validation!$B$9,"Medium Value","High Value"))</f>
        <v>High Value</v>
      </c>
      <c r="Y2910" s="2" t="str">
        <f t="shared" si="411"/>
        <v>High Value - Maintain</v>
      </c>
      <c r="Z2910" s="2" t="str">
        <f t="shared" si="412"/>
        <v>Check Data</v>
      </c>
    </row>
    <row r="2911" spans="1:26" x14ac:dyDescent="0.3">
      <c r="A2911" t="s">
        <v>1716</v>
      </c>
      <c r="B2911">
        <v>33</v>
      </c>
      <c r="C2911" t="s">
        <v>14</v>
      </c>
      <c r="D2911" t="s">
        <v>26</v>
      </c>
      <c r="E2911">
        <v>271.70999999999998</v>
      </c>
      <c r="F2911">
        <v>9</v>
      </c>
      <c r="G2911">
        <v>227</v>
      </c>
      <c r="H2911">
        <v>0</v>
      </c>
      <c r="I2911" t="s">
        <v>23</v>
      </c>
      <c r="J2911">
        <v>7.7</v>
      </c>
      <c r="K2911" s="1">
        <v>45370</v>
      </c>
      <c r="L2911">
        <v>37</v>
      </c>
      <c r="M2911">
        <v>0.24</v>
      </c>
      <c r="N2911">
        <f>IF(E2911="",Data_Validation!$B$1,E2911)</f>
        <v>271.70999999999998</v>
      </c>
      <c r="O2911">
        <f>IF(J2911="",Data_Validation!$B$2,J2911)</f>
        <v>7.7</v>
      </c>
      <c r="P2911">
        <f t="shared" si="405"/>
        <v>2</v>
      </c>
      <c r="Q2911" s="2">
        <f>CustomerData[[#This Row],[avg_order_value_clean]]*CustomerData[[#This Row],[total_orders]]</f>
        <v>2445.39</v>
      </c>
      <c r="R2911" s="2" t="str">
        <f t="shared" si="413"/>
        <v>Inactive</v>
      </c>
      <c r="S2911" s="2" t="str">
        <f t="shared" si="406"/>
        <v>Medium Risk</v>
      </c>
      <c r="T2911" s="2" t="str">
        <f t="shared" si="407"/>
        <v>25-34</v>
      </c>
      <c r="U2911" s="1">
        <f t="shared" ca="1" si="408"/>
        <v>891</v>
      </c>
      <c r="V2911" s="2" t="str">
        <f t="shared" si="409"/>
        <v>Low Loyalty</v>
      </c>
      <c r="W2911" s="2" t="str">
        <f t="shared" si="410"/>
        <v>Legitimate</v>
      </c>
      <c r="X2911" s="2" t="str">
        <f>IF(Q2911&lt;Data_Validation!$B$8,"Low Value",IF(Q2911&lt;Data_Validation!$B$9,"Medium Value","High Value"))</f>
        <v>High Value</v>
      </c>
      <c r="Y2911" s="2" t="str">
        <f t="shared" si="411"/>
        <v>High Value - Maintain</v>
      </c>
      <c r="Z2911" s="2" t="str">
        <f t="shared" si="412"/>
        <v>Check Data</v>
      </c>
    </row>
    <row r="2912" spans="1:26" x14ac:dyDescent="0.3">
      <c r="A2912" t="s">
        <v>2481</v>
      </c>
      <c r="B2912">
        <v>43</v>
      </c>
      <c r="C2912" t="s">
        <v>21</v>
      </c>
      <c r="D2912" t="s">
        <v>52</v>
      </c>
      <c r="E2912">
        <v>51.73</v>
      </c>
      <c r="F2912">
        <v>12</v>
      </c>
      <c r="G2912">
        <v>244</v>
      </c>
      <c r="H2912">
        <v>0</v>
      </c>
      <c r="I2912" t="s">
        <v>16</v>
      </c>
      <c r="J2912">
        <v>89.4</v>
      </c>
      <c r="K2912" s="1">
        <v>45472</v>
      </c>
      <c r="L2912">
        <v>94</v>
      </c>
      <c r="M2912">
        <v>0.37</v>
      </c>
      <c r="N2912">
        <f>IF(E2912="",Data_Validation!$B$1,E2912)</f>
        <v>51.73</v>
      </c>
      <c r="O2912">
        <f>IF(J2912="",Data_Validation!$B$2,J2912)</f>
        <v>89.4</v>
      </c>
      <c r="P2912">
        <f t="shared" si="405"/>
        <v>1</v>
      </c>
      <c r="Q2912" s="2">
        <f>CustomerData[[#This Row],[avg_order_value_clean]]*CustomerData[[#This Row],[total_orders]]</f>
        <v>620.76</v>
      </c>
      <c r="R2912" s="2" t="str">
        <f t="shared" si="413"/>
        <v>Inactive</v>
      </c>
      <c r="S2912" s="2" t="str">
        <f t="shared" si="406"/>
        <v>Medium Risk</v>
      </c>
      <c r="T2912" s="2" t="str">
        <f t="shared" si="407"/>
        <v>35-44</v>
      </c>
      <c r="U2912" s="1">
        <f t="shared" ca="1" si="408"/>
        <v>789</v>
      </c>
      <c r="V2912" s="2" t="str">
        <f t="shared" si="409"/>
        <v>High Loyalty</v>
      </c>
      <c r="W2912" s="2" t="str">
        <f t="shared" si="410"/>
        <v>Legitimate</v>
      </c>
      <c r="X2912" s="2" t="str">
        <f>IF(Q2912&lt;Data_Validation!$B$8,"Low Value",IF(Q2912&lt;Data_Validation!$B$9,"Medium Value","High Value"))</f>
        <v>Low Value</v>
      </c>
      <c r="Y2912" s="2" t="str">
        <f t="shared" si="411"/>
        <v>Stable</v>
      </c>
      <c r="Z2912" s="2" t="str">
        <f t="shared" si="412"/>
        <v>Check Data</v>
      </c>
    </row>
    <row r="2913" spans="1:26" x14ac:dyDescent="0.3">
      <c r="A2913" t="s">
        <v>2482</v>
      </c>
      <c r="B2913">
        <v>78</v>
      </c>
      <c r="C2913" t="s">
        <v>21</v>
      </c>
      <c r="D2913" t="s">
        <v>37</v>
      </c>
      <c r="E2913">
        <v>51.88</v>
      </c>
      <c r="F2913">
        <v>16</v>
      </c>
      <c r="G2913">
        <v>102</v>
      </c>
      <c r="H2913">
        <v>0</v>
      </c>
      <c r="I2913" t="s">
        <v>40</v>
      </c>
      <c r="J2913">
        <v>85.2</v>
      </c>
      <c r="K2913" s="1">
        <v>45521</v>
      </c>
      <c r="L2913">
        <v>39</v>
      </c>
      <c r="M2913">
        <v>0.46</v>
      </c>
      <c r="N2913">
        <f>IF(E2913="",Data_Validation!$B$1,E2913)</f>
        <v>51.88</v>
      </c>
      <c r="O2913">
        <f>IF(J2913="",Data_Validation!$B$2,J2913)</f>
        <v>85.2</v>
      </c>
      <c r="P2913">
        <f t="shared" si="405"/>
        <v>1</v>
      </c>
      <c r="Q2913" s="2">
        <f>CustomerData[[#This Row],[avg_order_value_clean]]*CustomerData[[#This Row],[total_orders]]</f>
        <v>830.08</v>
      </c>
      <c r="R2913" s="2" t="str">
        <f t="shared" si="413"/>
        <v>Inactive</v>
      </c>
      <c r="S2913" s="2" t="str">
        <f t="shared" si="406"/>
        <v>Medium Risk</v>
      </c>
      <c r="T2913" s="2" t="str">
        <f t="shared" si="407"/>
        <v>55+</v>
      </c>
      <c r="U2913" s="1">
        <f t="shared" ca="1" si="408"/>
        <v>740</v>
      </c>
      <c r="V2913" s="2" t="str">
        <f t="shared" si="409"/>
        <v>Low Loyalty</v>
      </c>
      <c r="W2913" s="2" t="str">
        <f t="shared" si="410"/>
        <v>Legitimate</v>
      </c>
      <c r="X2913" s="2" t="str">
        <f>IF(Q2913&lt;Data_Validation!$B$8,"Low Value",IF(Q2913&lt;Data_Validation!$B$9,"Medium Value","High Value"))</f>
        <v>Low Value</v>
      </c>
      <c r="Y2913" s="2" t="str">
        <f t="shared" si="411"/>
        <v>Stable</v>
      </c>
      <c r="Z2913" s="2" t="str">
        <f t="shared" si="412"/>
        <v>Check Data</v>
      </c>
    </row>
    <row r="2914" spans="1:26" x14ac:dyDescent="0.3">
      <c r="A2914" t="s">
        <v>2483</v>
      </c>
      <c r="B2914">
        <v>78</v>
      </c>
      <c r="C2914" t="s">
        <v>21</v>
      </c>
      <c r="D2914" t="s">
        <v>26</v>
      </c>
      <c r="E2914">
        <v>142.83000000000001</v>
      </c>
      <c r="F2914">
        <v>13</v>
      </c>
      <c r="G2914">
        <v>196</v>
      </c>
      <c r="H2914">
        <v>0</v>
      </c>
      <c r="I2914" t="s">
        <v>19</v>
      </c>
      <c r="J2914">
        <v>93.4</v>
      </c>
      <c r="K2914" s="1">
        <v>44374</v>
      </c>
      <c r="L2914">
        <v>3</v>
      </c>
      <c r="M2914">
        <v>0.32</v>
      </c>
      <c r="N2914">
        <f>IF(E2914="",Data_Validation!$B$1,E2914)</f>
        <v>142.83000000000001</v>
      </c>
      <c r="O2914">
        <f>IF(J2914="",Data_Validation!$B$2,J2914)</f>
        <v>93.4</v>
      </c>
      <c r="P2914">
        <f t="shared" si="405"/>
        <v>1</v>
      </c>
      <c r="Q2914" s="2">
        <f>CustomerData[[#This Row],[avg_order_value_clean]]*CustomerData[[#This Row],[total_orders]]</f>
        <v>1856.7900000000002</v>
      </c>
      <c r="R2914" s="2" t="str">
        <f t="shared" si="413"/>
        <v>Inactive</v>
      </c>
      <c r="S2914" s="2" t="str">
        <f t="shared" si="406"/>
        <v>Medium Risk</v>
      </c>
      <c r="T2914" s="2" t="str">
        <f t="shared" si="407"/>
        <v>55+</v>
      </c>
      <c r="U2914" s="1">
        <f t="shared" ca="1" si="408"/>
        <v>1887</v>
      </c>
      <c r="V2914" s="2" t="str">
        <f t="shared" si="409"/>
        <v>Low Loyalty</v>
      </c>
      <c r="W2914" s="2" t="str">
        <f t="shared" si="410"/>
        <v>Legitimate</v>
      </c>
      <c r="X2914" s="2" t="str">
        <f>IF(Q2914&lt;Data_Validation!$B$8,"Low Value",IF(Q2914&lt;Data_Validation!$B$9,"Medium Value","High Value"))</f>
        <v>High Value</v>
      </c>
      <c r="Y2914" s="2" t="str">
        <f t="shared" si="411"/>
        <v>High Value - Maintain</v>
      </c>
      <c r="Z2914" s="2" t="str">
        <f t="shared" si="412"/>
        <v>Check Data</v>
      </c>
    </row>
    <row r="2915" spans="1:26" x14ac:dyDescent="0.3">
      <c r="A2915" t="s">
        <v>2484</v>
      </c>
      <c r="B2915">
        <v>47</v>
      </c>
      <c r="C2915" t="s">
        <v>14</v>
      </c>
      <c r="D2915" t="s">
        <v>35</v>
      </c>
      <c r="E2915">
        <v>71.19</v>
      </c>
      <c r="F2915">
        <v>8</v>
      </c>
      <c r="G2915">
        <v>300</v>
      </c>
      <c r="H2915">
        <v>0</v>
      </c>
      <c r="I2915" t="s">
        <v>29</v>
      </c>
      <c r="J2915">
        <v>51.4</v>
      </c>
      <c r="K2915" s="1">
        <v>45040</v>
      </c>
      <c r="L2915">
        <v>77</v>
      </c>
      <c r="M2915">
        <v>0.18</v>
      </c>
      <c r="N2915">
        <f>IF(E2915="",Data_Validation!$B$1,E2915)</f>
        <v>71.19</v>
      </c>
      <c r="O2915">
        <f>IF(J2915="",Data_Validation!$B$2,J2915)</f>
        <v>51.4</v>
      </c>
      <c r="P2915">
        <f t="shared" si="405"/>
        <v>1</v>
      </c>
      <c r="Q2915" s="2">
        <f>CustomerData[[#This Row],[avg_order_value_clean]]*CustomerData[[#This Row],[total_orders]]</f>
        <v>569.52</v>
      </c>
      <c r="R2915" s="2" t="str">
        <f t="shared" si="413"/>
        <v>Inactive</v>
      </c>
      <c r="S2915" s="2" t="str">
        <f t="shared" si="406"/>
        <v>Low Risk</v>
      </c>
      <c r="T2915" s="2" t="str">
        <f t="shared" si="407"/>
        <v>45-54</v>
      </c>
      <c r="U2915" s="1">
        <f t="shared" ca="1" si="408"/>
        <v>1221</v>
      </c>
      <c r="V2915" s="2" t="str">
        <f t="shared" si="409"/>
        <v>High Loyalty</v>
      </c>
      <c r="W2915" s="2" t="str">
        <f t="shared" si="410"/>
        <v>Legitimate</v>
      </c>
      <c r="X2915" s="2" t="str">
        <f>IF(Q2915&lt;Data_Validation!$B$8,"Low Value",IF(Q2915&lt;Data_Validation!$B$9,"Medium Value","High Value"))</f>
        <v>Low Value</v>
      </c>
      <c r="Y2915" s="2" t="str">
        <f t="shared" si="411"/>
        <v>Stable</v>
      </c>
      <c r="Z2915" s="2" t="str">
        <f t="shared" si="412"/>
        <v>Check Data</v>
      </c>
    </row>
    <row r="2916" spans="1:26" x14ac:dyDescent="0.3">
      <c r="A2916" t="s">
        <v>480</v>
      </c>
      <c r="B2916">
        <v>66</v>
      </c>
      <c r="C2916" t="s">
        <v>21</v>
      </c>
      <c r="D2916" t="s">
        <v>52</v>
      </c>
      <c r="E2916">
        <v>133.02000000000001</v>
      </c>
      <c r="F2916">
        <v>11</v>
      </c>
      <c r="G2916">
        <v>312</v>
      </c>
      <c r="H2916">
        <v>0</v>
      </c>
      <c r="I2916" t="s">
        <v>19</v>
      </c>
      <c r="J2916">
        <v>32.4</v>
      </c>
      <c r="K2916" s="1">
        <v>45197</v>
      </c>
      <c r="L2916">
        <v>75</v>
      </c>
      <c r="M2916">
        <v>0.31</v>
      </c>
      <c r="N2916">
        <f>IF(E2916="",Data_Validation!$B$1,E2916)</f>
        <v>133.02000000000001</v>
      </c>
      <c r="O2916">
        <f>IF(J2916="",Data_Validation!$B$2,J2916)</f>
        <v>32.4</v>
      </c>
      <c r="P2916">
        <f t="shared" si="405"/>
        <v>2</v>
      </c>
      <c r="Q2916" s="2">
        <f>CustomerData[[#This Row],[avg_order_value_clean]]*CustomerData[[#This Row],[total_orders]]</f>
        <v>1463.22</v>
      </c>
      <c r="R2916" s="2" t="str">
        <f t="shared" si="413"/>
        <v>Inactive</v>
      </c>
      <c r="S2916" s="2" t="str">
        <f t="shared" si="406"/>
        <v>Medium Risk</v>
      </c>
      <c r="T2916" s="2" t="str">
        <f t="shared" si="407"/>
        <v>55+</v>
      </c>
      <c r="U2916" s="1">
        <f t="shared" ca="1" si="408"/>
        <v>1064</v>
      </c>
      <c r="V2916" s="2" t="str">
        <f t="shared" si="409"/>
        <v>High Loyalty</v>
      </c>
      <c r="W2916" s="2" t="str">
        <f t="shared" si="410"/>
        <v>Legitimate</v>
      </c>
      <c r="X2916" s="2" t="str">
        <f>IF(Q2916&lt;Data_Validation!$B$8,"Low Value",IF(Q2916&lt;Data_Validation!$B$9,"Medium Value","High Value"))</f>
        <v>Low Value</v>
      </c>
      <c r="Y2916" s="2" t="str">
        <f t="shared" si="411"/>
        <v>Stable</v>
      </c>
      <c r="Z2916" s="2" t="str">
        <f t="shared" si="412"/>
        <v>Check Data</v>
      </c>
    </row>
    <row r="2917" spans="1:26" x14ac:dyDescent="0.3">
      <c r="A2917" t="s">
        <v>2485</v>
      </c>
      <c r="B2917">
        <v>33</v>
      </c>
      <c r="C2917" t="s">
        <v>21</v>
      </c>
      <c r="D2917" t="s">
        <v>37</v>
      </c>
      <c r="E2917">
        <v>46.78</v>
      </c>
      <c r="F2917">
        <v>7</v>
      </c>
      <c r="G2917">
        <v>208</v>
      </c>
      <c r="H2917">
        <v>0</v>
      </c>
      <c r="I2917" t="s">
        <v>23</v>
      </c>
      <c r="J2917">
        <v>50.6</v>
      </c>
      <c r="K2917" s="1">
        <v>44598</v>
      </c>
      <c r="L2917">
        <v>74</v>
      </c>
      <c r="M2917">
        <v>0.05</v>
      </c>
      <c r="N2917">
        <f>IF(E2917="",Data_Validation!$B$1,E2917)</f>
        <v>46.78</v>
      </c>
      <c r="O2917">
        <f>IF(J2917="",Data_Validation!$B$2,J2917)</f>
        <v>50.6</v>
      </c>
      <c r="P2917">
        <f t="shared" si="405"/>
        <v>1</v>
      </c>
      <c r="Q2917" s="2">
        <f>CustomerData[[#This Row],[avg_order_value_clean]]*CustomerData[[#This Row],[total_orders]]</f>
        <v>327.46000000000004</v>
      </c>
      <c r="R2917" s="2" t="str">
        <f t="shared" si="413"/>
        <v>Inactive</v>
      </c>
      <c r="S2917" s="2" t="str">
        <f t="shared" si="406"/>
        <v>Low Risk</v>
      </c>
      <c r="T2917" s="2" t="str">
        <f t="shared" si="407"/>
        <v>25-34</v>
      </c>
      <c r="U2917" s="1">
        <f t="shared" ca="1" si="408"/>
        <v>1663</v>
      </c>
      <c r="V2917" s="2" t="str">
        <f t="shared" si="409"/>
        <v>High Loyalty</v>
      </c>
      <c r="W2917" s="2" t="str">
        <f t="shared" si="410"/>
        <v>Legitimate</v>
      </c>
      <c r="X2917" s="2" t="str">
        <f>IF(Q2917&lt;Data_Validation!$B$8,"Low Value",IF(Q2917&lt;Data_Validation!$B$9,"Medium Value","High Value"))</f>
        <v>Low Value</v>
      </c>
      <c r="Y2917" s="2" t="str">
        <f t="shared" si="411"/>
        <v>Stable</v>
      </c>
      <c r="Z2917" s="2" t="str">
        <f t="shared" si="412"/>
        <v>Check Data</v>
      </c>
    </row>
    <row r="2918" spans="1:26" x14ac:dyDescent="0.3">
      <c r="A2918" t="s">
        <v>2486</v>
      </c>
      <c r="B2918">
        <v>24</v>
      </c>
      <c r="C2918" t="s">
        <v>14</v>
      </c>
      <c r="D2918" t="s">
        <v>15</v>
      </c>
      <c r="E2918">
        <v>318.19</v>
      </c>
      <c r="F2918">
        <v>5</v>
      </c>
      <c r="G2918">
        <v>191</v>
      </c>
      <c r="H2918">
        <v>0</v>
      </c>
      <c r="I2918" t="s">
        <v>23</v>
      </c>
      <c r="J2918">
        <v>72.900000000000006</v>
      </c>
      <c r="K2918" s="1">
        <v>44364</v>
      </c>
      <c r="L2918">
        <v>94</v>
      </c>
      <c r="M2918">
        <v>0.31</v>
      </c>
      <c r="N2918">
        <f>IF(E2918="",Data_Validation!$B$1,E2918)</f>
        <v>318.19</v>
      </c>
      <c r="O2918">
        <f>IF(J2918="",Data_Validation!$B$2,J2918)</f>
        <v>72.900000000000006</v>
      </c>
      <c r="P2918">
        <f t="shared" si="405"/>
        <v>1</v>
      </c>
      <c r="Q2918" s="2">
        <f>CustomerData[[#This Row],[avg_order_value_clean]]*CustomerData[[#This Row],[total_orders]]</f>
        <v>1590.95</v>
      </c>
      <c r="R2918" s="2" t="str">
        <f t="shared" si="413"/>
        <v>Inactive</v>
      </c>
      <c r="S2918" s="2" t="str">
        <f t="shared" si="406"/>
        <v>Medium Risk</v>
      </c>
      <c r="T2918" s="2" t="str">
        <f t="shared" si="407"/>
        <v>Under 25</v>
      </c>
      <c r="U2918" s="1">
        <f t="shared" ca="1" si="408"/>
        <v>1897</v>
      </c>
      <c r="V2918" s="2" t="str">
        <f t="shared" si="409"/>
        <v>High Loyalty</v>
      </c>
      <c r="W2918" s="2" t="str">
        <f t="shared" si="410"/>
        <v>Legitimate</v>
      </c>
      <c r="X2918" s="2" t="str">
        <f>IF(Q2918&lt;Data_Validation!$B$8,"Low Value",IF(Q2918&lt;Data_Validation!$B$9,"Medium Value","High Value"))</f>
        <v>High Value</v>
      </c>
      <c r="Y2918" s="2" t="str">
        <f t="shared" si="411"/>
        <v>High Value - Maintain</v>
      </c>
      <c r="Z2918" s="2" t="str">
        <f t="shared" si="412"/>
        <v>Check Data</v>
      </c>
    </row>
    <row r="2919" spans="1:26" x14ac:dyDescent="0.3">
      <c r="A2919" t="s">
        <v>2487</v>
      </c>
      <c r="B2919">
        <v>33</v>
      </c>
      <c r="C2919" t="s">
        <v>14</v>
      </c>
      <c r="D2919" t="s">
        <v>22</v>
      </c>
      <c r="E2919">
        <v>77.67</v>
      </c>
      <c r="F2919">
        <v>6</v>
      </c>
      <c r="G2919">
        <v>126</v>
      </c>
      <c r="H2919">
        <v>0</v>
      </c>
      <c r="I2919" t="s">
        <v>23</v>
      </c>
      <c r="J2919">
        <v>41.6</v>
      </c>
      <c r="K2919" s="1">
        <v>44850</v>
      </c>
      <c r="L2919">
        <v>73</v>
      </c>
      <c r="M2919">
        <v>0.28000000000000003</v>
      </c>
      <c r="N2919">
        <f>IF(E2919="",Data_Validation!$B$1,E2919)</f>
        <v>77.67</v>
      </c>
      <c r="O2919">
        <f>IF(J2919="",Data_Validation!$B$2,J2919)</f>
        <v>41.6</v>
      </c>
      <c r="P2919">
        <f t="shared" si="405"/>
        <v>1</v>
      </c>
      <c r="Q2919" s="2">
        <f>CustomerData[[#This Row],[avg_order_value_clean]]*CustomerData[[#This Row],[total_orders]]</f>
        <v>466.02</v>
      </c>
      <c r="R2919" s="2" t="str">
        <f t="shared" si="413"/>
        <v>Inactive</v>
      </c>
      <c r="S2919" s="2" t="str">
        <f t="shared" si="406"/>
        <v>Medium Risk</v>
      </c>
      <c r="T2919" s="2" t="str">
        <f t="shared" si="407"/>
        <v>25-34</v>
      </c>
      <c r="U2919" s="1">
        <f t="shared" ca="1" si="408"/>
        <v>1411</v>
      </c>
      <c r="V2919" s="2" t="str">
        <f t="shared" si="409"/>
        <v>High Loyalty</v>
      </c>
      <c r="W2919" s="2" t="str">
        <f t="shared" si="410"/>
        <v>Legitimate</v>
      </c>
      <c r="X2919" s="2" t="str">
        <f>IF(Q2919&lt;Data_Validation!$B$8,"Low Value",IF(Q2919&lt;Data_Validation!$B$9,"Medium Value","High Value"))</f>
        <v>Low Value</v>
      </c>
      <c r="Y2919" s="2" t="str">
        <f t="shared" si="411"/>
        <v>Stable</v>
      </c>
      <c r="Z2919" s="2" t="str">
        <f t="shared" si="412"/>
        <v>Check Data</v>
      </c>
    </row>
    <row r="2920" spans="1:26" x14ac:dyDescent="0.3">
      <c r="A2920" t="s">
        <v>2488</v>
      </c>
      <c r="B2920">
        <v>52</v>
      </c>
      <c r="C2920" t="s">
        <v>14</v>
      </c>
      <c r="D2920" t="s">
        <v>37</v>
      </c>
      <c r="E2920">
        <v>231.69</v>
      </c>
      <c r="F2920">
        <v>9</v>
      </c>
      <c r="G2920">
        <v>9</v>
      </c>
      <c r="H2920">
        <v>0</v>
      </c>
      <c r="I2920" t="s">
        <v>29</v>
      </c>
      <c r="J2920">
        <v>35.200000000000003</v>
      </c>
      <c r="K2920" s="1">
        <v>44880</v>
      </c>
      <c r="L2920">
        <v>94</v>
      </c>
      <c r="M2920">
        <v>0.3</v>
      </c>
      <c r="N2920">
        <f>IF(E2920="",Data_Validation!$B$1,E2920)</f>
        <v>231.69</v>
      </c>
      <c r="O2920">
        <f>IF(J2920="",Data_Validation!$B$2,J2920)</f>
        <v>35.200000000000003</v>
      </c>
      <c r="P2920">
        <f t="shared" si="405"/>
        <v>1</v>
      </c>
      <c r="Q2920" s="2">
        <f>CustomerData[[#This Row],[avg_order_value_clean]]*CustomerData[[#This Row],[total_orders]]</f>
        <v>2085.21</v>
      </c>
      <c r="R2920" s="2" t="str">
        <f t="shared" si="413"/>
        <v>Active</v>
      </c>
      <c r="S2920" s="2" t="str">
        <f t="shared" si="406"/>
        <v>Medium Risk</v>
      </c>
      <c r="T2920" s="2" t="str">
        <f t="shared" si="407"/>
        <v>45-54</v>
      </c>
      <c r="U2920" s="1">
        <f t="shared" ca="1" si="408"/>
        <v>1381</v>
      </c>
      <c r="V2920" s="2" t="str">
        <f t="shared" si="409"/>
        <v>High Loyalty</v>
      </c>
      <c r="W2920" s="2" t="str">
        <f t="shared" si="410"/>
        <v>Legitimate</v>
      </c>
      <c r="X2920" s="2" t="str">
        <f>IF(Q2920&lt;Data_Validation!$B$8,"Low Value",IF(Q2920&lt;Data_Validation!$B$9,"Medium Value","High Value"))</f>
        <v>High Value</v>
      </c>
      <c r="Y2920" s="2" t="str">
        <f t="shared" si="411"/>
        <v>High Value - Maintain</v>
      </c>
      <c r="Z2920" s="2" t="str">
        <f t="shared" si="412"/>
        <v>Check Data</v>
      </c>
    </row>
    <row r="2921" spans="1:26" x14ac:dyDescent="0.3">
      <c r="A2921" t="s">
        <v>2489</v>
      </c>
      <c r="B2921">
        <v>75</v>
      </c>
      <c r="C2921" t="s">
        <v>14</v>
      </c>
      <c r="D2921" t="s">
        <v>35</v>
      </c>
      <c r="E2921">
        <v>140.56</v>
      </c>
      <c r="F2921">
        <v>12</v>
      </c>
      <c r="G2921">
        <v>329</v>
      </c>
      <c r="H2921">
        <v>0</v>
      </c>
      <c r="I2921" t="s">
        <v>23</v>
      </c>
      <c r="J2921">
        <v>7.7</v>
      </c>
      <c r="K2921" s="1">
        <v>44430</v>
      </c>
      <c r="L2921">
        <v>93</v>
      </c>
      <c r="M2921">
        <v>0.19</v>
      </c>
      <c r="N2921">
        <f>IF(E2921="",Data_Validation!$B$1,E2921)</f>
        <v>140.56</v>
      </c>
      <c r="O2921">
        <f>IF(J2921="",Data_Validation!$B$2,J2921)</f>
        <v>7.7</v>
      </c>
      <c r="P2921">
        <f t="shared" si="405"/>
        <v>1</v>
      </c>
      <c r="Q2921" s="2">
        <f>CustomerData[[#This Row],[avg_order_value_clean]]*CustomerData[[#This Row],[total_orders]]</f>
        <v>1686.72</v>
      </c>
      <c r="R2921" s="2" t="str">
        <f t="shared" si="413"/>
        <v>Inactive</v>
      </c>
      <c r="S2921" s="2" t="str">
        <f t="shared" si="406"/>
        <v>Low Risk</v>
      </c>
      <c r="T2921" s="2" t="str">
        <f t="shared" si="407"/>
        <v>55+</v>
      </c>
      <c r="U2921" s="1">
        <f t="shared" ca="1" si="408"/>
        <v>1831</v>
      </c>
      <c r="V2921" s="2" t="str">
        <f t="shared" si="409"/>
        <v>High Loyalty</v>
      </c>
      <c r="W2921" s="2" t="str">
        <f t="shared" si="410"/>
        <v>Legitimate</v>
      </c>
      <c r="X2921" s="2" t="str">
        <f>IF(Q2921&lt;Data_Validation!$B$8,"Low Value",IF(Q2921&lt;Data_Validation!$B$9,"Medium Value","High Value"))</f>
        <v>High Value</v>
      </c>
      <c r="Y2921" s="2" t="str">
        <f t="shared" si="411"/>
        <v>High Value - Maintain</v>
      </c>
      <c r="Z2921" s="2" t="str">
        <f t="shared" si="412"/>
        <v>Check Data</v>
      </c>
    </row>
    <row r="2922" spans="1:26" x14ac:dyDescent="0.3">
      <c r="A2922" t="s">
        <v>2490</v>
      </c>
      <c r="B2922">
        <v>33</v>
      </c>
      <c r="C2922" t="s">
        <v>14</v>
      </c>
      <c r="D2922" t="s">
        <v>28</v>
      </c>
      <c r="E2922">
        <v>104.87</v>
      </c>
      <c r="F2922">
        <v>11</v>
      </c>
      <c r="G2922">
        <v>65</v>
      </c>
      <c r="H2922">
        <v>0</v>
      </c>
      <c r="I2922" t="s">
        <v>23</v>
      </c>
      <c r="J2922">
        <v>44.7</v>
      </c>
      <c r="K2922" s="1">
        <v>44540</v>
      </c>
      <c r="L2922">
        <v>38</v>
      </c>
      <c r="M2922">
        <v>0.17</v>
      </c>
      <c r="N2922">
        <f>IF(E2922="",Data_Validation!$B$1,E2922)</f>
        <v>104.87</v>
      </c>
      <c r="O2922">
        <f>IF(J2922="",Data_Validation!$B$2,J2922)</f>
        <v>44.7</v>
      </c>
      <c r="P2922">
        <f t="shared" si="405"/>
        <v>1</v>
      </c>
      <c r="Q2922" s="2">
        <f>CustomerData[[#This Row],[avg_order_value_clean]]*CustomerData[[#This Row],[total_orders]]</f>
        <v>1153.5700000000002</v>
      </c>
      <c r="R2922" s="2" t="str">
        <f t="shared" si="413"/>
        <v>At Risk</v>
      </c>
      <c r="S2922" s="2" t="str">
        <f t="shared" si="406"/>
        <v>Low Risk</v>
      </c>
      <c r="T2922" s="2" t="str">
        <f t="shared" si="407"/>
        <v>25-34</v>
      </c>
      <c r="U2922" s="1">
        <f t="shared" ca="1" si="408"/>
        <v>1721</v>
      </c>
      <c r="V2922" s="2" t="str">
        <f t="shared" si="409"/>
        <v>Low Loyalty</v>
      </c>
      <c r="W2922" s="2" t="str">
        <f t="shared" si="410"/>
        <v>Legitimate</v>
      </c>
      <c r="X2922" s="2" t="str">
        <f>IF(Q2922&lt;Data_Validation!$B$8,"Low Value",IF(Q2922&lt;Data_Validation!$B$9,"Medium Value","High Value"))</f>
        <v>Low Value</v>
      </c>
      <c r="Y2922" s="2" t="str">
        <f t="shared" si="411"/>
        <v>Stable</v>
      </c>
      <c r="Z2922" s="2" t="str">
        <f t="shared" si="412"/>
        <v>Check Data</v>
      </c>
    </row>
    <row r="2923" spans="1:26" x14ac:dyDescent="0.3">
      <c r="A2923" t="s">
        <v>2491</v>
      </c>
      <c r="B2923">
        <v>57</v>
      </c>
      <c r="C2923" t="s">
        <v>25</v>
      </c>
      <c r="D2923" t="s">
        <v>37</v>
      </c>
      <c r="E2923">
        <v>83.03</v>
      </c>
      <c r="F2923">
        <v>10</v>
      </c>
      <c r="G2923">
        <v>357</v>
      </c>
      <c r="H2923">
        <v>0</v>
      </c>
      <c r="I2923" t="s">
        <v>23</v>
      </c>
      <c r="J2923">
        <v>39.299999999999997</v>
      </c>
      <c r="K2923" s="1">
        <v>45313</v>
      </c>
      <c r="L2923">
        <v>46</v>
      </c>
      <c r="M2923">
        <v>0.15</v>
      </c>
      <c r="N2923">
        <f>IF(E2923="",Data_Validation!$B$1,E2923)</f>
        <v>83.03</v>
      </c>
      <c r="O2923">
        <f>IF(J2923="",Data_Validation!$B$2,J2923)</f>
        <v>39.299999999999997</v>
      </c>
      <c r="P2923">
        <f t="shared" si="405"/>
        <v>2</v>
      </c>
      <c r="Q2923" s="2">
        <f>CustomerData[[#This Row],[avg_order_value_clean]]*CustomerData[[#This Row],[total_orders]]</f>
        <v>830.3</v>
      </c>
      <c r="R2923" s="2" t="str">
        <f t="shared" si="413"/>
        <v>Inactive</v>
      </c>
      <c r="S2923" s="2" t="str">
        <f t="shared" si="406"/>
        <v>Low Risk</v>
      </c>
      <c r="T2923" s="2" t="str">
        <f t="shared" si="407"/>
        <v>55+</v>
      </c>
      <c r="U2923" s="1">
        <f t="shared" ca="1" si="408"/>
        <v>948</v>
      </c>
      <c r="V2923" s="2" t="str">
        <f t="shared" si="409"/>
        <v>Medium Loyalty</v>
      </c>
      <c r="W2923" s="2" t="str">
        <f t="shared" si="410"/>
        <v>Legitimate</v>
      </c>
      <c r="X2923" s="2" t="str">
        <f>IF(Q2923&lt;Data_Validation!$B$8,"Low Value",IF(Q2923&lt;Data_Validation!$B$9,"Medium Value","High Value"))</f>
        <v>Low Value</v>
      </c>
      <c r="Y2923" s="2" t="str">
        <f t="shared" si="411"/>
        <v>Stable</v>
      </c>
      <c r="Z2923" s="2" t="str">
        <f t="shared" si="412"/>
        <v>Check Data</v>
      </c>
    </row>
    <row r="2924" spans="1:26" x14ac:dyDescent="0.3">
      <c r="A2924" t="s">
        <v>2492</v>
      </c>
      <c r="B2924">
        <v>79</v>
      </c>
      <c r="C2924" t="s">
        <v>14</v>
      </c>
      <c r="D2924" t="s">
        <v>26</v>
      </c>
      <c r="E2924">
        <v>63.97</v>
      </c>
      <c r="F2924">
        <v>7</v>
      </c>
      <c r="G2924">
        <v>340</v>
      </c>
      <c r="H2924">
        <v>0</v>
      </c>
      <c r="I2924" t="s">
        <v>29</v>
      </c>
      <c r="J2924">
        <v>66.3</v>
      </c>
      <c r="K2924" s="1">
        <v>45249</v>
      </c>
      <c r="L2924">
        <v>49</v>
      </c>
      <c r="M2924">
        <v>0.15</v>
      </c>
      <c r="N2924">
        <f>IF(E2924="",Data_Validation!$B$1,E2924)</f>
        <v>63.97</v>
      </c>
      <c r="O2924">
        <f>IF(J2924="",Data_Validation!$B$2,J2924)</f>
        <v>66.3</v>
      </c>
      <c r="P2924">
        <f t="shared" si="405"/>
        <v>1</v>
      </c>
      <c r="Q2924" s="2">
        <f>CustomerData[[#This Row],[avg_order_value_clean]]*CustomerData[[#This Row],[total_orders]]</f>
        <v>447.78999999999996</v>
      </c>
      <c r="R2924" s="2" t="str">
        <f t="shared" si="413"/>
        <v>Inactive</v>
      </c>
      <c r="S2924" s="2" t="str">
        <f t="shared" si="406"/>
        <v>Low Risk</v>
      </c>
      <c r="T2924" s="2" t="str">
        <f t="shared" si="407"/>
        <v>55+</v>
      </c>
      <c r="U2924" s="1">
        <f t="shared" ca="1" si="408"/>
        <v>1012</v>
      </c>
      <c r="V2924" s="2" t="str">
        <f t="shared" si="409"/>
        <v>Medium Loyalty</v>
      </c>
      <c r="W2924" s="2" t="str">
        <f t="shared" si="410"/>
        <v>Legitimate</v>
      </c>
      <c r="X2924" s="2" t="str">
        <f>IF(Q2924&lt;Data_Validation!$B$8,"Low Value",IF(Q2924&lt;Data_Validation!$B$9,"Medium Value","High Value"))</f>
        <v>Low Value</v>
      </c>
      <c r="Y2924" s="2" t="str">
        <f t="shared" si="411"/>
        <v>Stable</v>
      </c>
      <c r="Z2924" s="2" t="str">
        <f t="shared" si="412"/>
        <v>Check Data</v>
      </c>
    </row>
    <row r="2925" spans="1:26" x14ac:dyDescent="0.3">
      <c r="A2925" t="s">
        <v>2493</v>
      </c>
      <c r="B2925">
        <v>29</v>
      </c>
      <c r="C2925" t="s">
        <v>14</v>
      </c>
      <c r="D2925" t="s">
        <v>26</v>
      </c>
      <c r="E2925">
        <v>104.26</v>
      </c>
      <c r="F2925">
        <v>5</v>
      </c>
      <c r="G2925">
        <v>157</v>
      </c>
      <c r="H2925">
        <v>0</v>
      </c>
      <c r="I2925" t="s">
        <v>23</v>
      </c>
      <c r="J2925">
        <v>43.9</v>
      </c>
      <c r="K2925" s="1">
        <v>44803</v>
      </c>
      <c r="L2925">
        <v>34</v>
      </c>
      <c r="M2925">
        <v>0.49</v>
      </c>
      <c r="N2925">
        <f>IF(E2925="",Data_Validation!$B$1,E2925)</f>
        <v>104.26</v>
      </c>
      <c r="O2925">
        <f>IF(J2925="",Data_Validation!$B$2,J2925)</f>
        <v>43.9</v>
      </c>
      <c r="P2925">
        <f t="shared" si="405"/>
        <v>1</v>
      </c>
      <c r="Q2925" s="2">
        <f>CustomerData[[#This Row],[avg_order_value_clean]]*CustomerData[[#This Row],[total_orders]]</f>
        <v>521.30000000000007</v>
      </c>
      <c r="R2925" s="2" t="str">
        <f t="shared" si="413"/>
        <v>Inactive</v>
      </c>
      <c r="S2925" s="2" t="str">
        <f t="shared" si="406"/>
        <v>Medium Risk</v>
      </c>
      <c r="T2925" s="2" t="str">
        <f t="shared" si="407"/>
        <v>25-34</v>
      </c>
      <c r="U2925" s="1">
        <f t="shared" ca="1" si="408"/>
        <v>1458</v>
      </c>
      <c r="V2925" s="2" t="str">
        <f t="shared" si="409"/>
        <v>Low Loyalty</v>
      </c>
      <c r="W2925" s="2" t="str">
        <f t="shared" si="410"/>
        <v>Legitimate</v>
      </c>
      <c r="X2925" s="2" t="str">
        <f>IF(Q2925&lt;Data_Validation!$B$8,"Low Value",IF(Q2925&lt;Data_Validation!$B$9,"Medium Value","High Value"))</f>
        <v>Low Value</v>
      </c>
      <c r="Y2925" s="2" t="str">
        <f t="shared" si="411"/>
        <v>Stable</v>
      </c>
      <c r="Z2925" s="2" t="str">
        <f t="shared" si="412"/>
        <v>Check Data</v>
      </c>
    </row>
    <row r="2926" spans="1:26" x14ac:dyDescent="0.3">
      <c r="A2926" t="s">
        <v>2494</v>
      </c>
      <c r="B2926">
        <v>52</v>
      </c>
      <c r="C2926" t="s">
        <v>21</v>
      </c>
      <c r="D2926" t="s">
        <v>28</v>
      </c>
      <c r="E2926">
        <v>141.66999999999999</v>
      </c>
      <c r="F2926">
        <v>11</v>
      </c>
      <c r="G2926">
        <v>255</v>
      </c>
      <c r="H2926">
        <v>0</v>
      </c>
      <c r="I2926" t="s">
        <v>40</v>
      </c>
      <c r="J2926">
        <v>0.4</v>
      </c>
      <c r="K2926" s="1">
        <v>45425</v>
      </c>
      <c r="L2926">
        <v>26</v>
      </c>
      <c r="M2926">
        <v>0.21</v>
      </c>
      <c r="N2926">
        <f>IF(E2926="",Data_Validation!$B$1,E2926)</f>
        <v>141.66999999999999</v>
      </c>
      <c r="O2926">
        <f>IF(J2926="",Data_Validation!$B$2,J2926)</f>
        <v>0.4</v>
      </c>
      <c r="P2926">
        <f t="shared" si="405"/>
        <v>2</v>
      </c>
      <c r="Q2926" s="2">
        <f>CustomerData[[#This Row],[avg_order_value_clean]]*CustomerData[[#This Row],[total_orders]]</f>
        <v>1558.37</v>
      </c>
      <c r="R2926" s="2" t="str">
        <f t="shared" si="413"/>
        <v>Inactive</v>
      </c>
      <c r="S2926" s="2" t="str">
        <f t="shared" si="406"/>
        <v>Medium Risk</v>
      </c>
      <c r="T2926" s="2" t="str">
        <f t="shared" si="407"/>
        <v>45-54</v>
      </c>
      <c r="U2926" s="1">
        <f t="shared" ca="1" si="408"/>
        <v>836</v>
      </c>
      <c r="V2926" s="2" t="str">
        <f t="shared" si="409"/>
        <v>Low Loyalty</v>
      </c>
      <c r="W2926" s="2" t="str">
        <f t="shared" si="410"/>
        <v>Legitimate</v>
      </c>
      <c r="X2926" s="2" t="str">
        <f>IF(Q2926&lt;Data_Validation!$B$8,"Low Value",IF(Q2926&lt;Data_Validation!$B$9,"Medium Value","High Value"))</f>
        <v>High Value</v>
      </c>
      <c r="Y2926" s="2" t="str">
        <f t="shared" si="411"/>
        <v>High Value - Maintain</v>
      </c>
      <c r="Z2926" s="2" t="str">
        <f t="shared" si="412"/>
        <v>Valid</v>
      </c>
    </row>
    <row r="2927" spans="1:26" x14ac:dyDescent="0.3">
      <c r="A2927" t="s">
        <v>2495</v>
      </c>
      <c r="B2927">
        <v>66</v>
      </c>
      <c r="C2927" t="s">
        <v>25</v>
      </c>
      <c r="D2927" t="s">
        <v>26</v>
      </c>
      <c r="E2927">
        <v>69.290000000000006</v>
      </c>
      <c r="F2927">
        <v>10</v>
      </c>
      <c r="G2927">
        <v>337</v>
      </c>
      <c r="H2927">
        <v>0</v>
      </c>
      <c r="I2927" t="s">
        <v>19</v>
      </c>
      <c r="J2927">
        <v>48.4</v>
      </c>
      <c r="K2927" s="1">
        <v>44676</v>
      </c>
      <c r="L2927">
        <v>2</v>
      </c>
      <c r="M2927">
        <v>0.46</v>
      </c>
      <c r="N2927">
        <f>IF(E2927="",Data_Validation!$B$1,E2927)</f>
        <v>69.290000000000006</v>
      </c>
      <c r="O2927">
        <f>IF(J2927="",Data_Validation!$B$2,J2927)</f>
        <v>48.4</v>
      </c>
      <c r="P2927">
        <f t="shared" si="405"/>
        <v>1</v>
      </c>
      <c r="Q2927" s="2">
        <f>CustomerData[[#This Row],[avg_order_value_clean]]*CustomerData[[#This Row],[total_orders]]</f>
        <v>692.90000000000009</v>
      </c>
      <c r="R2927" s="2" t="str">
        <f t="shared" si="413"/>
        <v>Inactive</v>
      </c>
      <c r="S2927" s="2" t="str">
        <f t="shared" si="406"/>
        <v>Medium Risk</v>
      </c>
      <c r="T2927" s="2" t="str">
        <f t="shared" si="407"/>
        <v>55+</v>
      </c>
      <c r="U2927" s="1">
        <f t="shared" ca="1" si="408"/>
        <v>1585</v>
      </c>
      <c r="V2927" s="2" t="str">
        <f t="shared" si="409"/>
        <v>Low Loyalty</v>
      </c>
      <c r="W2927" s="2" t="str">
        <f t="shared" si="410"/>
        <v>Legitimate</v>
      </c>
      <c r="X2927" s="2" t="str">
        <f>IF(Q2927&lt;Data_Validation!$B$8,"Low Value",IF(Q2927&lt;Data_Validation!$B$9,"Medium Value","High Value"))</f>
        <v>Low Value</v>
      </c>
      <c r="Y2927" s="2" t="str">
        <f t="shared" si="411"/>
        <v>Stable</v>
      </c>
      <c r="Z2927" s="2" t="str">
        <f t="shared" si="412"/>
        <v>Check Data</v>
      </c>
    </row>
    <row r="2928" spans="1:26" x14ac:dyDescent="0.3">
      <c r="A2928" t="s">
        <v>2496</v>
      </c>
      <c r="B2928">
        <v>38</v>
      </c>
      <c r="C2928" t="s">
        <v>21</v>
      </c>
      <c r="D2928" t="s">
        <v>15</v>
      </c>
      <c r="E2928">
        <v>99.06</v>
      </c>
      <c r="F2928">
        <v>13</v>
      </c>
      <c r="G2928">
        <v>34</v>
      </c>
      <c r="H2928">
        <v>0</v>
      </c>
      <c r="I2928" t="s">
        <v>23</v>
      </c>
      <c r="J2928">
        <v>77.400000000000006</v>
      </c>
      <c r="K2928" s="1">
        <v>45211</v>
      </c>
      <c r="L2928">
        <v>56</v>
      </c>
      <c r="M2928">
        <v>0.19</v>
      </c>
      <c r="N2928">
        <f>IF(E2928="",Data_Validation!$B$1,E2928)</f>
        <v>99.06</v>
      </c>
      <c r="O2928">
        <f>IF(J2928="",Data_Validation!$B$2,J2928)</f>
        <v>77.400000000000006</v>
      </c>
      <c r="P2928">
        <f t="shared" si="405"/>
        <v>1</v>
      </c>
      <c r="Q2928" s="2">
        <f>CustomerData[[#This Row],[avg_order_value_clean]]*CustomerData[[#This Row],[total_orders]]</f>
        <v>1287.78</v>
      </c>
      <c r="R2928" s="2" t="str">
        <f t="shared" si="413"/>
        <v>At Risk</v>
      </c>
      <c r="S2928" s="2" t="str">
        <f t="shared" si="406"/>
        <v>Low Risk</v>
      </c>
      <c r="T2928" s="2" t="str">
        <f t="shared" si="407"/>
        <v>35-44</v>
      </c>
      <c r="U2928" s="1">
        <f t="shared" ca="1" si="408"/>
        <v>1050</v>
      </c>
      <c r="V2928" s="2" t="str">
        <f t="shared" si="409"/>
        <v>Medium Loyalty</v>
      </c>
      <c r="W2928" s="2" t="str">
        <f t="shared" si="410"/>
        <v>Legitimate</v>
      </c>
      <c r="X2928" s="2" t="str">
        <f>IF(Q2928&lt;Data_Validation!$B$8,"Low Value",IF(Q2928&lt;Data_Validation!$B$9,"Medium Value","High Value"))</f>
        <v>Low Value</v>
      </c>
      <c r="Y2928" s="2" t="str">
        <f t="shared" si="411"/>
        <v>Stable</v>
      </c>
      <c r="Z2928" s="2" t="str">
        <f t="shared" si="412"/>
        <v>Check Data</v>
      </c>
    </row>
    <row r="2929" spans="1:26" x14ac:dyDescent="0.3">
      <c r="A2929" t="s">
        <v>2497</v>
      </c>
      <c r="B2929">
        <v>67</v>
      </c>
      <c r="C2929" t="s">
        <v>21</v>
      </c>
      <c r="D2929" t="s">
        <v>35</v>
      </c>
      <c r="E2929">
        <v>68.98</v>
      </c>
      <c r="F2929">
        <v>10</v>
      </c>
      <c r="G2929">
        <v>308</v>
      </c>
      <c r="H2929">
        <v>0</v>
      </c>
      <c r="I2929" t="s">
        <v>23</v>
      </c>
      <c r="J2929">
        <v>94.5</v>
      </c>
      <c r="K2929" s="1">
        <v>45081</v>
      </c>
      <c r="L2929">
        <v>7</v>
      </c>
      <c r="M2929">
        <v>0.3</v>
      </c>
      <c r="N2929">
        <f>IF(E2929="",Data_Validation!$B$1,E2929)</f>
        <v>68.98</v>
      </c>
      <c r="O2929">
        <f>IF(J2929="",Data_Validation!$B$2,J2929)</f>
        <v>94.5</v>
      </c>
      <c r="P2929">
        <f t="shared" si="405"/>
        <v>1</v>
      </c>
      <c r="Q2929" s="2">
        <f>CustomerData[[#This Row],[avg_order_value_clean]]*CustomerData[[#This Row],[total_orders]]</f>
        <v>689.80000000000007</v>
      </c>
      <c r="R2929" s="2" t="str">
        <f t="shared" si="413"/>
        <v>Inactive</v>
      </c>
      <c r="S2929" s="2" t="str">
        <f t="shared" si="406"/>
        <v>Medium Risk</v>
      </c>
      <c r="T2929" s="2" t="str">
        <f t="shared" si="407"/>
        <v>55+</v>
      </c>
      <c r="U2929" s="1">
        <f t="shared" ca="1" si="408"/>
        <v>1180</v>
      </c>
      <c r="V2929" s="2" t="str">
        <f t="shared" si="409"/>
        <v>Low Loyalty</v>
      </c>
      <c r="W2929" s="2" t="str">
        <f t="shared" si="410"/>
        <v>Legitimate</v>
      </c>
      <c r="X2929" s="2" t="str">
        <f>IF(Q2929&lt;Data_Validation!$B$8,"Low Value",IF(Q2929&lt;Data_Validation!$B$9,"Medium Value","High Value"))</f>
        <v>Low Value</v>
      </c>
      <c r="Y2929" s="2" t="str">
        <f t="shared" si="411"/>
        <v>Stable</v>
      </c>
      <c r="Z2929" s="2" t="str">
        <f t="shared" si="412"/>
        <v>Check Data</v>
      </c>
    </row>
    <row r="2930" spans="1:26" x14ac:dyDescent="0.3">
      <c r="A2930" t="s">
        <v>448</v>
      </c>
      <c r="B2930">
        <v>60</v>
      </c>
      <c r="C2930" t="s">
        <v>21</v>
      </c>
      <c r="D2930" t="s">
        <v>50</v>
      </c>
      <c r="E2930">
        <v>101.71</v>
      </c>
      <c r="F2930">
        <v>10</v>
      </c>
      <c r="G2930">
        <v>166</v>
      </c>
      <c r="H2930">
        <v>0</v>
      </c>
      <c r="I2930" t="s">
        <v>19</v>
      </c>
      <c r="J2930">
        <v>19.3</v>
      </c>
      <c r="K2930" s="1">
        <v>44725</v>
      </c>
      <c r="L2930">
        <v>36</v>
      </c>
      <c r="M2930">
        <v>0.19</v>
      </c>
      <c r="N2930">
        <f>IF(E2930="",Data_Validation!$B$1,E2930)</f>
        <v>101.71</v>
      </c>
      <c r="O2930">
        <f>IF(J2930="",Data_Validation!$B$2,J2930)</f>
        <v>19.3</v>
      </c>
      <c r="P2930">
        <f t="shared" si="405"/>
        <v>2</v>
      </c>
      <c r="Q2930" s="2">
        <f>CustomerData[[#This Row],[avg_order_value_clean]]*CustomerData[[#This Row],[total_orders]]</f>
        <v>1017.0999999999999</v>
      </c>
      <c r="R2930" s="2" t="str">
        <f t="shared" si="413"/>
        <v>Inactive</v>
      </c>
      <c r="S2930" s="2" t="str">
        <f t="shared" si="406"/>
        <v>Low Risk</v>
      </c>
      <c r="T2930" s="2" t="str">
        <f t="shared" si="407"/>
        <v>55+</v>
      </c>
      <c r="U2930" s="1">
        <f t="shared" ca="1" si="408"/>
        <v>1536</v>
      </c>
      <c r="V2930" s="2" t="str">
        <f t="shared" si="409"/>
        <v>Low Loyalty</v>
      </c>
      <c r="W2930" s="2" t="str">
        <f t="shared" si="410"/>
        <v>Legitimate</v>
      </c>
      <c r="X2930" s="2" t="str">
        <f>IF(Q2930&lt;Data_Validation!$B$8,"Low Value",IF(Q2930&lt;Data_Validation!$B$9,"Medium Value","High Value"))</f>
        <v>Low Value</v>
      </c>
      <c r="Y2930" s="2" t="str">
        <f t="shared" si="411"/>
        <v>Stable</v>
      </c>
      <c r="Z2930" s="2" t="str">
        <f t="shared" si="412"/>
        <v>Check Data</v>
      </c>
    </row>
    <row r="2931" spans="1:26" x14ac:dyDescent="0.3">
      <c r="A2931" t="s">
        <v>2498</v>
      </c>
      <c r="B2931">
        <v>53</v>
      </c>
      <c r="C2931" t="s">
        <v>21</v>
      </c>
      <c r="D2931" t="s">
        <v>50</v>
      </c>
      <c r="E2931">
        <v>47.26</v>
      </c>
      <c r="F2931">
        <v>8</v>
      </c>
      <c r="G2931">
        <v>21</v>
      </c>
      <c r="H2931">
        <v>0</v>
      </c>
      <c r="I2931" t="s">
        <v>23</v>
      </c>
      <c r="J2931">
        <v>42.3</v>
      </c>
      <c r="K2931" s="1">
        <v>45503</v>
      </c>
      <c r="L2931">
        <v>40</v>
      </c>
      <c r="M2931">
        <v>0.5</v>
      </c>
      <c r="N2931">
        <f>IF(E2931="",Data_Validation!$B$1,E2931)</f>
        <v>47.26</v>
      </c>
      <c r="O2931">
        <f>IF(J2931="",Data_Validation!$B$2,J2931)</f>
        <v>42.3</v>
      </c>
      <c r="P2931">
        <f t="shared" si="405"/>
        <v>1</v>
      </c>
      <c r="Q2931" s="2">
        <f>CustomerData[[#This Row],[avg_order_value_clean]]*CustomerData[[#This Row],[total_orders]]</f>
        <v>378.08</v>
      </c>
      <c r="R2931" s="2" t="str">
        <f t="shared" si="413"/>
        <v>Active</v>
      </c>
      <c r="S2931" s="2" t="str">
        <f t="shared" si="406"/>
        <v>High Risk</v>
      </c>
      <c r="T2931" s="2" t="str">
        <f t="shared" si="407"/>
        <v>45-54</v>
      </c>
      <c r="U2931" s="1">
        <f t="shared" ca="1" si="408"/>
        <v>758</v>
      </c>
      <c r="V2931" s="2" t="str">
        <f t="shared" si="409"/>
        <v>Medium Loyalty</v>
      </c>
      <c r="W2931" s="2" t="str">
        <f t="shared" si="410"/>
        <v>Legitimate</v>
      </c>
      <c r="X2931" s="2" t="str">
        <f>IF(Q2931&lt;Data_Validation!$B$8,"Low Value",IF(Q2931&lt;Data_Validation!$B$9,"Medium Value","High Value"))</f>
        <v>Low Value</v>
      </c>
      <c r="Y2931" s="2" t="str">
        <f t="shared" si="411"/>
        <v>At Risk - Develop</v>
      </c>
      <c r="Z2931" s="2" t="str">
        <f t="shared" si="412"/>
        <v>Check Data</v>
      </c>
    </row>
    <row r="2932" spans="1:26" x14ac:dyDescent="0.3">
      <c r="A2932" t="s">
        <v>2499</v>
      </c>
      <c r="B2932">
        <v>65</v>
      </c>
      <c r="C2932" t="s">
        <v>25</v>
      </c>
      <c r="D2932" t="s">
        <v>22</v>
      </c>
      <c r="E2932">
        <v>31.62</v>
      </c>
      <c r="F2932">
        <v>10</v>
      </c>
      <c r="G2932">
        <v>66</v>
      </c>
      <c r="H2932">
        <v>0</v>
      </c>
      <c r="I2932" t="s">
        <v>23</v>
      </c>
      <c r="K2932" s="1">
        <v>44434</v>
      </c>
      <c r="L2932">
        <v>78</v>
      </c>
      <c r="M2932">
        <v>0.19</v>
      </c>
      <c r="N2932">
        <f>IF(E2932="",Data_Validation!$B$1,E2932)</f>
        <v>31.62</v>
      </c>
      <c r="O2932">
        <f>IF(J2932="",Data_Validation!$B$2,J2932)</f>
        <v>250</v>
      </c>
      <c r="P2932">
        <f t="shared" si="405"/>
        <v>1</v>
      </c>
      <c r="Q2932" s="2">
        <f>CustomerData[[#This Row],[avg_order_value_clean]]*CustomerData[[#This Row],[total_orders]]</f>
        <v>316.2</v>
      </c>
      <c r="R2932" s="2" t="str">
        <f t="shared" si="413"/>
        <v>At Risk</v>
      </c>
      <c r="S2932" s="2" t="str">
        <f t="shared" si="406"/>
        <v>Low Risk</v>
      </c>
      <c r="T2932" s="2" t="str">
        <f t="shared" si="407"/>
        <v>55+</v>
      </c>
      <c r="U2932" s="1">
        <f t="shared" ca="1" si="408"/>
        <v>1827</v>
      </c>
      <c r="V2932" s="2" t="str">
        <f t="shared" si="409"/>
        <v>High Loyalty</v>
      </c>
      <c r="W2932" s="2" t="str">
        <f t="shared" si="410"/>
        <v>Legitimate</v>
      </c>
      <c r="X2932" s="2" t="str">
        <f>IF(Q2932&lt;Data_Validation!$B$8,"Low Value",IF(Q2932&lt;Data_Validation!$B$9,"Medium Value","High Value"))</f>
        <v>Low Value</v>
      </c>
      <c r="Y2932" s="2" t="str">
        <f t="shared" si="411"/>
        <v>Stable</v>
      </c>
      <c r="Z2932" s="2" t="str">
        <f t="shared" si="412"/>
        <v>Check Data</v>
      </c>
    </row>
    <row r="2933" spans="1:26" x14ac:dyDescent="0.3">
      <c r="A2933" t="s">
        <v>792</v>
      </c>
      <c r="B2933">
        <v>34</v>
      </c>
      <c r="C2933" t="s">
        <v>14</v>
      </c>
      <c r="D2933" t="s">
        <v>44</v>
      </c>
      <c r="E2933">
        <v>164.17</v>
      </c>
      <c r="F2933">
        <v>9</v>
      </c>
      <c r="G2933">
        <v>197</v>
      </c>
      <c r="H2933">
        <v>0</v>
      </c>
      <c r="I2933" t="s">
        <v>40</v>
      </c>
      <c r="J2933">
        <v>4.3</v>
      </c>
      <c r="K2933" s="1">
        <v>44686</v>
      </c>
      <c r="L2933">
        <v>91</v>
      </c>
      <c r="M2933">
        <v>0.24</v>
      </c>
      <c r="N2933">
        <f>IF(E2933="",Data_Validation!$B$1,E2933)</f>
        <v>164.17</v>
      </c>
      <c r="O2933">
        <f>IF(J2933="",Data_Validation!$B$2,J2933)</f>
        <v>4.3</v>
      </c>
      <c r="P2933">
        <f t="shared" si="405"/>
        <v>2</v>
      </c>
      <c r="Q2933" s="2">
        <f>CustomerData[[#This Row],[avg_order_value_clean]]*CustomerData[[#This Row],[total_orders]]</f>
        <v>1477.53</v>
      </c>
      <c r="R2933" s="2" t="str">
        <f t="shared" si="413"/>
        <v>Inactive</v>
      </c>
      <c r="S2933" s="2" t="str">
        <f t="shared" si="406"/>
        <v>Medium Risk</v>
      </c>
      <c r="T2933" s="2" t="str">
        <f t="shared" si="407"/>
        <v>25-34</v>
      </c>
      <c r="U2933" s="1">
        <f t="shared" ca="1" si="408"/>
        <v>1575</v>
      </c>
      <c r="V2933" s="2" t="str">
        <f t="shared" si="409"/>
        <v>High Loyalty</v>
      </c>
      <c r="W2933" s="2" t="str">
        <f t="shared" si="410"/>
        <v>Legitimate</v>
      </c>
      <c r="X2933" s="2" t="str">
        <f>IF(Q2933&lt;Data_Validation!$B$8,"Low Value",IF(Q2933&lt;Data_Validation!$B$9,"Medium Value","High Value"))</f>
        <v>Low Value</v>
      </c>
      <c r="Y2933" s="2" t="str">
        <f t="shared" si="411"/>
        <v>Stable</v>
      </c>
      <c r="Z2933" s="2" t="str">
        <f t="shared" si="412"/>
        <v>Check Data</v>
      </c>
    </row>
    <row r="2934" spans="1:26" x14ac:dyDescent="0.3">
      <c r="A2934" t="s">
        <v>2500</v>
      </c>
      <c r="B2934">
        <v>49</v>
      </c>
      <c r="C2934" t="s">
        <v>14</v>
      </c>
      <c r="D2934" t="s">
        <v>15</v>
      </c>
      <c r="E2934">
        <v>31.94</v>
      </c>
      <c r="F2934">
        <v>11</v>
      </c>
      <c r="G2934">
        <v>99</v>
      </c>
      <c r="H2934">
        <v>0</v>
      </c>
      <c r="I2934" t="s">
        <v>16</v>
      </c>
      <c r="J2934">
        <v>35</v>
      </c>
      <c r="K2934" s="1">
        <v>45616</v>
      </c>
      <c r="L2934">
        <v>26</v>
      </c>
      <c r="M2934">
        <v>0.21</v>
      </c>
      <c r="N2934">
        <f>IF(E2934="",Data_Validation!$B$1,E2934)</f>
        <v>31.94</v>
      </c>
      <c r="O2934">
        <f>IF(J2934="",Data_Validation!$B$2,J2934)</f>
        <v>35</v>
      </c>
      <c r="P2934">
        <f t="shared" si="405"/>
        <v>1</v>
      </c>
      <c r="Q2934" s="2">
        <f>CustomerData[[#This Row],[avg_order_value_clean]]*CustomerData[[#This Row],[total_orders]]</f>
        <v>351.34000000000003</v>
      </c>
      <c r="R2934" s="2" t="str">
        <f t="shared" si="413"/>
        <v>Inactive</v>
      </c>
      <c r="S2934" s="2" t="str">
        <f t="shared" si="406"/>
        <v>Medium Risk</v>
      </c>
      <c r="T2934" s="2" t="str">
        <f t="shared" si="407"/>
        <v>45-54</v>
      </c>
      <c r="U2934" s="1">
        <f t="shared" ca="1" si="408"/>
        <v>645</v>
      </c>
      <c r="V2934" s="2" t="str">
        <f t="shared" si="409"/>
        <v>Low Loyalty</v>
      </c>
      <c r="W2934" s="2" t="str">
        <f t="shared" si="410"/>
        <v>Legitimate</v>
      </c>
      <c r="X2934" s="2" t="str">
        <f>IF(Q2934&lt;Data_Validation!$B$8,"Low Value",IF(Q2934&lt;Data_Validation!$B$9,"Medium Value","High Value"))</f>
        <v>Low Value</v>
      </c>
      <c r="Y2934" s="2" t="str">
        <f t="shared" si="411"/>
        <v>Stable</v>
      </c>
      <c r="Z2934" s="2" t="str">
        <f t="shared" si="412"/>
        <v>Check Data</v>
      </c>
    </row>
    <row r="2935" spans="1:26" x14ac:dyDescent="0.3">
      <c r="A2935" t="s">
        <v>586</v>
      </c>
      <c r="B2935">
        <v>58</v>
      </c>
      <c r="C2935" t="s">
        <v>14</v>
      </c>
      <c r="D2935" t="s">
        <v>44</v>
      </c>
      <c r="E2935">
        <v>83.96</v>
      </c>
      <c r="F2935">
        <v>17</v>
      </c>
      <c r="G2935">
        <v>335</v>
      </c>
      <c r="H2935">
        <v>0</v>
      </c>
      <c r="I2935" t="s">
        <v>29</v>
      </c>
      <c r="K2935" s="1">
        <v>45350</v>
      </c>
      <c r="L2935">
        <v>84</v>
      </c>
      <c r="M2935">
        <v>0.13</v>
      </c>
      <c r="N2935">
        <f>IF(E2935="",Data_Validation!$B$1,E2935)</f>
        <v>83.96</v>
      </c>
      <c r="O2935">
        <f>IF(J2935="",Data_Validation!$B$2,J2935)</f>
        <v>250</v>
      </c>
      <c r="P2935">
        <f t="shared" si="405"/>
        <v>2</v>
      </c>
      <c r="Q2935" s="2">
        <f>CustomerData[[#This Row],[avg_order_value_clean]]*CustomerData[[#This Row],[total_orders]]</f>
        <v>1427.32</v>
      </c>
      <c r="R2935" s="2" t="str">
        <f t="shared" si="413"/>
        <v>Inactive</v>
      </c>
      <c r="S2935" s="2" t="str">
        <f t="shared" si="406"/>
        <v>Low Risk</v>
      </c>
      <c r="T2935" s="2" t="str">
        <f t="shared" si="407"/>
        <v>55+</v>
      </c>
      <c r="U2935" s="1">
        <f t="shared" ca="1" si="408"/>
        <v>911</v>
      </c>
      <c r="V2935" s="2" t="str">
        <f t="shared" si="409"/>
        <v>High Loyalty</v>
      </c>
      <c r="W2935" s="2" t="str">
        <f t="shared" si="410"/>
        <v>Legitimate</v>
      </c>
      <c r="X2935" s="2" t="str">
        <f>IF(Q2935&lt;Data_Validation!$B$8,"Low Value",IF(Q2935&lt;Data_Validation!$B$9,"Medium Value","High Value"))</f>
        <v>Low Value</v>
      </c>
      <c r="Y2935" s="2" t="str">
        <f t="shared" si="411"/>
        <v>Stable</v>
      </c>
      <c r="Z2935" s="2" t="str">
        <f t="shared" si="412"/>
        <v>Check Data</v>
      </c>
    </row>
    <row r="2936" spans="1:26" x14ac:dyDescent="0.3">
      <c r="A2936" t="s">
        <v>2501</v>
      </c>
      <c r="B2936">
        <v>23</v>
      </c>
      <c r="C2936" t="s">
        <v>14</v>
      </c>
      <c r="D2936" t="s">
        <v>50</v>
      </c>
      <c r="E2936">
        <v>26.72</v>
      </c>
      <c r="F2936">
        <v>11</v>
      </c>
      <c r="G2936">
        <v>194</v>
      </c>
      <c r="H2936">
        <v>0</v>
      </c>
      <c r="I2936" t="s">
        <v>29</v>
      </c>
      <c r="J2936">
        <v>34.299999999999997</v>
      </c>
      <c r="K2936" s="1">
        <v>44257</v>
      </c>
      <c r="L2936">
        <v>99</v>
      </c>
      <c r="M2936">
        <v>0.52</v>
      </c>
      <c r="N2936">
        <f>IF(E2936="",Data_Validation!$B$1,E2936)</f>
        <v>26.72</v>
      </c>
      <c r="O2936">
        <f>IF(J2936="",Data_Validation!$B$2,J2936)</f>
        <v>34.299999999999997</v>
      </c>
      <c r="P2936">
        <f t="shared" si="405"/>
        <v>1</v>
      </c>
      <c r="Q2936" s="2">
        <f>CustomerData[[#This Row],[avg_order_value_clean]]*CustomerData[[#This Row],[total_orders]]</f>
        <v>293.91999999999996</v>
      </c>
      <c r="R2936" s="2" t="str">
        <f t="shared" si="413"/>
        <v>Inactive</v>
      </c>
      <c r="S2936" s="2" t="str">
        <f t="shared" si="406"/>
        <v>High Risk</v>
      </c>
      <c r="T2936" s="2" t="str">
        <f t="shared" si="407"/>
        <v>Under 25</v>
      </c>
      <c r="U2936" s="1">
        <f t="shared" ca="1" si="408"/>
        <v>2004</v>
      </c>
      <c r="V2936" s="2" t="str">
        <f t="shared" si="409"/>
        <v>High Loyalty</v>
      </c>
      <c r="W2936" s="2" t="str">
        <f t="shared" si="410"/>
        <v>Legitimate</v>
      </c>
      <c r="X2936" s="2" t="str">
        <f>IF(Q2936&lt;Data_Validation!$B$8,"Low Value",IF(Q2936&lt;Data_Validation!$B$9,"Medium Value","High Value"))</f>
        <v>Low Value</v>
      </c>
      <c r="Y2936" s="2" t="str">
        <f t="shared" si="411"/>
        <v>At Risk - Develop</v>
      </c>
      <c r="Z2936" s="2" t="str">
        <f t="shared" si="412"/>
        <v>Check Data</v>
      </c>
    </row>
    <row r="2937" spans="1:26" x14ac:dyDescent="0.3">
      <c r="A2937" t="s">
        <v>2502</v>
      </c>
      <c r="B2937">
        <v>41</v>
      </c>
      <c r="C2937" t="s">
        <v>21</v>
      </c>
      <c r="D2937" t="s">
        <v>37</v>
      </c>
      <c r="E2937">
        <v>90.51</v>
      </c>
      <c r="F2937">
        <v>9</v>
      </c>
      <c r="G2937">
        <v>99</v>
      </c>
      <c r="H2937">
        <v>0</v>
      </c>
      <c r="I2937" t="s">
        <v>19</v>
      </c>
      <c r="J2937">
        <v>48.9</v>
      </c>
      <c r="K2937" s="1">
        <v>45126</v>
      </c>
      <c r="L2937">
        <v>75</v>
      </c>
      <c r="M2937">
        <v>0.04</v>
      </c>
      <c r="N2937">
        <f>IF(E2937="",Data_Validation!$B$1,E2937)</f>
        <v>90.51</v>
      </c>
      <c r="O2937">
        <f>IF(J2937="",Data_Validation!$B$2,J2937)</f>
        <v>48.9</v>
      </c>
      <c r="P2937">
        <f t="shared" si="405"/>
        <v>2</v>
      </c>
      <c r="Q2937" s="2">
        <f>CustomerData[[#This Row],[avg_order_value_clean]]*CustomerData[[#This Row],[total_orders]]</f>
        <v>814.59</v>
      </c>
      <c r="R2937" s="2" t="str">
        <f t="shared" si="413"/>
        <v>Inactive</v>
      </c>
      <c r="S2937" s="2" t="str">
        <f t="shared" si="406"/>
        <v>Low Risk</v>
      </c>
      <c r="T2937" s="2" t="str">
        <f t="shared" si="407"/>
        <v>35-44</v>
      </c>
      <c r="U2937" s="1">
        <f t="shared" ca="1" si="408"/>
        <v>1135</v>
      </c>
      <c r="V2937" s="2" t="str">
        <f t="shared" si="409"/>
        <v>High Loyalty</v>
      </c>
      <c r="W2937" s="2" t="str">
        <f t="shared" si="410"/>
        <v>Legitimate</v>
      </c>
      <c r="X2937" s="2" t="str">
        <f>IF(Q2937&lt;Data_Validation!$B$8,"Low Value",IF(Q2937&lt;Data_Validation!$B$9,"Medium Value","High Value"))</f>
        <v>Low Value</v>
      </c>
      <c r="Y2937" s="2" t="str">
        <f t="shared" si="411"/>
        <v>Stable</v>
      </c>
      <c r="Z2937" s="2" t="str">
        <f t="shared" si="412"/>
        <v>Check Data</v>
      </c>
    </row>
    <row r="2938" spans="1:26" x14ac:dyDescent="0.3">
      <c r="A2938" t="s">
        <v>2503</v>
      </c>
      <c r="B2938">
        <v>44</v>
      </c>
      <c r="C2938" t="s">
        <v>14</v>
      </c>
      <c r="D2938" t="s">
        <v>37</v>
      </c>
      <c r="E2938">
        <v>37.15</v>
      </c>
      <c r="F2938">
        <v>13</v>
      </c>
      <c r="G2938">
        <v>74</v>
      </c>
      <c r="H2938">
        <v>0</v>
      </c>
      <c r="I2938" t="s">
        <v>40</v>
      </c>
      <c r="J2938">
        <v>93.9</v>
      </c>
      <c r="K2938" s="1">
        <v>44107</v>
      </c>
      <c r="L2938">
        <v>90</v>
      </c>
      <c r="M2938">
        <v>0.28999999999999998</v>
      </c>
      <c r="N2938">
        <f>IF(E2938="",Data_Validation!$B$1,E2938)</f>
        <v>37.15</v>
      </c>
      <c r="O2938">
        <f>IF(J2938="",Data_Validation!$B$2,J2938)</f>
        <v>93.9</v>
      </c>
      <c r="P2938">
        <f t="shared" si="405"/>
        <v>1</v>
      </c>
      <c r="Q2938" s="2">
        <f>CustomerData[[#This Row],[avg_order_value_clean]]*CustomerData[[#This Row],[total_orders]]</f>
        <v>482.95</v>
      </c>
      <c r="R2938" s="2" t="str">
        <f t="shared" si="413"/>
        <v>At Risk</v>
      </c>
      <c r="S2938" s="2" t="str">
        <f t="shared" si="406"/>
        <v>Medium Risk</v>
      </c>
      <c r="T2938" s="2" t="str">
        <f t="shared" si="407"/>
        <v>35-44</v>
      </c>
      <c r="U2938" s="1">
        <f t="shared" ca="1" si="408"/>
        <v>2154</v>
      </c>
      <c r="V2938" s="2" t="str">
        <f t="shared" si="409"/>
        <v>High Loyalty</v>
      </c>
      <c r="W2938" s="2" t="str">
        <f t="shared" si="410"/>
        <v>Legitimate</v>
      </c>
      <c r="X2938" s="2" t="str">
        <f>IF(Q2938&lt;Data_Validation!$B$8,"Low Value",IF(Q2938&lt;Data_Validation!$B$9,"Medium Value","High Value"))</f>
        <v>Low Value</v>
      </c>
      <c r="Y2938" s="2" t="str">
        <f t="shared" si="411"/>
        <v>Stable</v>
      </c>
      <c r="Z2938" s="2" t="str">
        <f t="shared" si="412"/>
        <v>Check Data</v>
      </c>
    </row>
    <row r="2939" spans="1:26" x14ac:dyDescent="0.3">
      <c r="A2939" t="s">
        <v>2467</v>
      </c>
      <c r="B2939">
        <v>37</v>
      </c>
      <c r="C2939" t="s">
        <v>14</v>
      </c>
      <c r="D2939" t="s">
        <v>37</v>
      </c>
      <c r="E2939">
        <v>102.71</v>
      </c>
      <c r="F2939">
        <v>5</v>
      </c>
      <c r="G2939">
        <v>16</v>
      </c>
      <c r="H2939">
        <v>0</v>
      </c>
      <c r="I2939" t="s">
        <v>29</v>
      </c>
      <c r="J2939">
        <v>2.4</v>
      </c>
      <c r="K2939" s="1">
        <v>44994</v>
      </c>
      <c r="L2939">
        <v>99</v>
      </c>
      <c r="M2939">
        <v>0.28999999999999998</v>
      </c>
      <c r="N2939">
        <f>IF(E2939="",Data_Validation!$B$1,E2939)</f>
        <v>102.71</v>
      </c>
      <c r="O2939">
        <f>IF(J2939="",Data_Validation!$B$2,J2939)</f>
        <v>2.4</v>
      </c>
      <c r="P2939">
        <f t="shared" si="405"/>
        <v>2</v>
      </c>
      <c r="Q2939" s="2">
        <f>CustomerData[[#This Row],[avg_order_value_clean]]*CustomerData[[#This Row],[total_orders]]</f>
        <v>513.54999999999995</v>
      </c>
      <c r="R2939" s="2" t="str">
        <f t="shared" si="413"/>
        <v>Active</v>
      </c>
      <c r="S2939" s="2" t="str">
        <f t="shared" si="406"/>
        <v>Medium Risk</v>
      </c>
      <c r="T2939" s="2" t="str">
        <f t="shared" si="407"/>
        <v>35-44</v>
      </c>
      <c r="U2939" s="1">
        <f t="shared" ca="1" si="408"/>
        <v>1267</v>
      </c>
      <c r="V2939" s="2" t="str">
        <f t="shared" si="409"/>
        <v>High Loyalty</v>
      </c>
      <c r="W2939" s="2" t="str">
        <f t="shared" si="410"/>
        <v>Legitimate</v>
      </c>
      <c r="X2939" s="2" t="str">
        <f>IF(Q2939&lt;Data_Validation!$B$8,"Low Value",IF(Q2939&lt;Data_Validation!$B$9,"Medium Value","High Value"))</f>
        <v>Low Value</v>
      </c>
      <c r="Y2939" s="2" t="str">
        <f t="shared" si="411"/>
        <v>Stable</v>
      </c>
      <c r="Z2939" s="2" t="str">
        <f t="shared" si="412"/>
        <v>Check Data</v>
      </c>
    </row>
    <row r="2940" spans="1:26" x14ac:dyDescent="0.3">
      <c r="A2940" t="s">
        <v>2504</v>
      </c>
      <c r="B2940">
        <v>42</v>
      </c>
      <c r="C2940" t="s">
        <v>21</v>
      </c>
      <c r="D2940" t="s">
        <v>26</v>
      </c>
      <c r="E2940">
        <v>22.57</v>
      </c>
      <c r="F2940">
        <v>3</v>
      </c>
      <c r="G2940">
        <v>146</v>
      </c>
      <c r="H2940">
        <v>0</v>
      </c>
      <c r="I2940" t="s">
        <v>19</v>
      </c>
      <c r="J2940">
        <v>7.8</v>
      </c>
      <c r="K2940" s="1">
        <v>45151</v>
      </c>
      <c r="L2940">
        <v>69</v>
      </c>
      <c r="M2940">
        <v>0.18</v>
      </c>
      <c r="N2940">
        <f>IF(E2940="",Data_Validation!$B$1,E2940)</f>
        <v>22.57</v>
      </c>
      <c r="O2940">
        <f>IF(J2940="",Data_Validation!$B$2,J2940)</f>
        <v>7.8</v>
      </c>
      <c r="P2940">
        <f t="shared" si="405"/>
        <v>1</v>
      </c>
      <c r="Q2940" s="2">
        <f>CustomerData[[#This Row],[avg_order_value_clean]]*CustomerData[[#This Row],[total_orders]]</f>
        <v>67.710000000000008</v>
      </c>
      <c r="R2940" s="2" t="str">
        <f t="shared" si="413"/>
        <v>Inactive</v>
      </c>
      <c r="S2940" s="2" t="str">
        <f t="shared" si="406"/>
        <v>Low Risk</v>
      </c>
      <c r="T2940" s="2" t="str">
        <f t="shared" si="407"/>
        <v>35-44</v>
      </c>
      <c r="U2940" s="1">
        <f t="shared" ca="1" si="408"/>
        <v>1110</v>
      </c>
      <c r="V2940" s="2" t="str">
        <f t="shared" si="409"/>
        <v>Medium Loyalty</v>
      </c>
      <c r="W2940" s="2" t="str">
        <f t="shared" si="410"/>
        <v>Legitimate</v>
      </c>
      <c r="X2940" s="2" t="str">
        <f>IF(Q2940&lt;Data_Validation!$B$8,"Low Value",IF(Q2940&lt;Data_Validation!$B$9,"Medium Value","High Value"))</f>
        <v>Low Value</v>
      </c>
      <c r="Y2940" s="2" t="str">
        <f t="shared" si="411"/>
        <v>Stable</v>
      </c>
      <c r="Z2940" s="2" t="str">
        <f t="shared" si="412"/>
        <v>Check Data</v>
      </c>
    </row>
    <row r="2941" spans="1:26" x14ac:dyDescent="0.3">
      <c r="A2941" t="s">
        <v>2430</v>
      </c>
      <c r="B2941">
        <v>19</v>
      </c>
      <c r="C2941" t="s">
        <v>14</v>
      </c>
      <c r="D2941" t="s">
        <v>26</v>
      </c>
      <c r="E2941">
        <v>167.18</v>
      </c>
      <c r="F2941">
        <v>11</v>
      </c>
      <c r="G2941">
        <v>249</v>
      </c>
      <c r="H2941">
        <v>1</v>
      </c>
      <c r="I2941" t="s">
        <v>19</v>
      </c>
      <c r="J2941">
        <v>19.7</v>
      </c>
      <c r="K2941" s="1">
        <v>45572</v>
      </c>
      <c r="L2941">
        <v>16</v>
      </c>
      <c r="M2941">
        <v>0.2</v>
      </c>
      <c r="N2941">
        <f>IF(E2941="",Data_Validation!$B$1,E2941)</f>
        <v>167.18</v>
      </c>
      <c r="O2941">
        <f>IF(J2941="",Data_Validation!$B$2,J2941)</f>
        <v>19.7</v>
      </c>
      <c r="P2941">
        <f t="shared" si="405"/>
        <v>2</v>
      </c>
      <c r="Q2941" s="2">
        <f>CustomerData[[#This Row],[avg_order_value_clean]]*CustomerData[[#This Row],[total_orders]]</f>
        <v>1838.98</v>
      </c>
      <c r="R2941" s="2" t="str">
        <f t="shared" si="413"/>
        <v>Inactive</v>
      </c>
      <c r="S2941" s="2" t="str">
        <f t="shared" si="406"/>
        <v>Medium Risk</v>
      </c>
      <c r="T2941" s="2" t="str">
        <f t="shared" si="407"/>
        <v>Under 25</v>
      </c>
      <c r="U2941" s="1">
        <f t="shared" ca="1" si="408"/>
        <v>689</v>
      </c>
      <c r="V2941" s="2" t="str">
        <f t="shared" si="409"/>
        <v>Low Loyalty</v>
      </c>
      <c r="W2941" s="2" t="str">
        <f t="shared" si="410"/>
        <v>Fraudulent</v>
      </c>
      <c r="X2941" s="2" t="str">
        <f>IF(Q2941&lt;Data_Validation!$B$8,"Low Value",IF(Q2941&lt;Data_Validation!$B$9,"Medium Value","High Value"))</f>
        <v>High Value</v>
      </c>
      <c r="Y2941" s="2" t="str">
        <f t="shared" si="411"/>
        <v>High Value - Maintain</v>
      </c>
      <c r="Z2941" s="2" t="str">
        <f t="shared" si="412"/>
        <v>Check Data</v>
      </c>
    </row>
    <row r="2942" spans="1:26" x14ac:dyDescent="0.3">
      <c r="A2942" t="s">
        <v>2505</v>
      </c>
      <c r="B2942">
        <v>26</v>
      </c>
      <c r="C2942" t="s">
        <v>21</v>
      </c>
      <c r="D2942" t="s">
        <v>18</v>
      </c>
      <c r="E2942">
        <v>186.02</v>
      </c>
      <c r="F2942">
        <v>12</v>
      </c>
      <c r="G2942">
        <v>254</v>
      </c>
      <c r="H2942">
        <v>0</v>
      </c>
      <c r="I2942" t="s">
        <v>19</v>
      </c>
      <c r="J2942">
        <v>38.5</v>
      </c>
      <c r="K2942" s="1">
        <v>45077</v>
      </c>
      <c r="L2942">
        <v>75</v>
      </c>
      <c r="M2942">
        <v>0.46</v>
      </c>
      <c r="N2942">
        <f>IF(E2942="",Data_Validation!$B$1,E2942)</f>
        <v>186.02</v>
      </c>
      <c r="O2942">
        <f>IF(J2942="",Data_Validation!$B$2,J2942)</f>
        <v>38.5</v>
      </c>
      <c r="P2942">
        <f t="shared" si="405"/>
        <v>2</v>
      </c>
      <c r="Q2942" s="2">
        <f>CustomerData[[#This Row],[avg_order_value_clean]]*CustomerData[[#This Row],[total_orders]]</f>
        <v>2232.2400000000002</v>
      </c>
      <c r="R2942" s="2" t="str">
        <f t="shared" si="413"/>
        <v>Inactive</v>
      </c>
      <c r="S2942" s="2" t="str">
        <f t="shared" si="406"/>
        <v>Medium Risk</v>
      </c>
      <c r="T2942" s="2" t="str">
        <f t="shared" si="407"/>
        <v>25-34</v>
      </c>
      <c r="U2942" s="1">
        <f t="shared" ca="1" si="408"/>
        <v>1184</v>
      </c>
      <c r="V2942" s="2" t="str">
        <f t="shared" si="409"/>
        <v>High Loyalty</v>
      </c>
      <c r="W2942" s="2" t="str">
        <f t="shared" si="410"/>
        <v>Legitimate</v>
      </c>
      <c r="X2942" s="2" t="str">
        <f>IF(Q2942&lt;Data_Validation!$B$8,"Low Value",IF(Q2942&lt;Data_Validation!$B$9,"Medium Value","High Value"))</f>
        <v>High Value</v>
      </c>
      <c r="Y2942" s="2" t="str">
        <f t="shared" si="411"/>
        <v>High Value - Maintain</v>
      </c>
      <c r="Z2942" s="2" t="str">
        <f t="shared" si="412"/>
        <v>Check Data</v>
      </c>
    </row>
    <row r="2943" spans="1:26" x14ac:dyDescent="0.3">
      <c r="A2943" t="s">
        <v>2506</v>
      </c>
      <c r="B2943">
        <v>45</v>
      </c>
      <c r="C2943" t="s">
        <v>21</v>
      </c>
      <c r="D2943" t="s">
        <v>37</v>
      </c>
      <c r="E2943">
        <v>62.54</v>
      </c>
      <c r="F2943">
        <v>10</v>
      </c>
      <c r="G2943">
        <v>187</v>
      </c>
      <c r="H2943">
        <v>0</v>
      </c>
      <c r="I2943" t="s">
        <v>29</v>
      </c>
      <c r="J2943">
        <v>47.1</v>
      </c>
      <c r="K2943" s="1">
        <v>44590</v>
      </c>
      <c r="L2943">
        <v>97</v>
      </c>
      <c r="M2943">
        <v>0.34</v>
      </c>
      <c r="N2943">
        <f>IF(E2943="",Data_Validation!$B$1,E2943)</f>
        <v>62.54</v>
      </c>
      <c r="O2943">
        <f>IF(J2943="",Data_Validation!$B$2,J2943)</f>
        <v>47.1</v>
      </c>
      <c r="P2943">
        <f t="shared" si="405"/>
        <v>2</v>
      </c>
      <c r="Q2943" s="2">
        <f>CustomerData[[#This Row],[avg_order_value_clean]]*CustomerData[[#This Row],[total_orders]]</f>
        <v>625.4</v>
      </c>
      <c r="R2943" s="2" t="str">
        <f t="shared" si="413"/>
        <v>Inactive</v>
      </c>
      <c r="S2943" s="2" t="str">
        <f t="shared" si="406"/>
        <v>Medium Risk</v>
      </c>
      <c r="T2943" s="2" t="str">
        <f t="shared" si="407"/>
        <v>45-54</v>
      </c>
      <c r="U2943" s="1">
        <f t="shared" ca="1" si="408"/>
        <v>1671</v>
      </c>
      <c r="V2943" s="2" t="str">
        <f t="shared" si="409"/>
        <v>High Loyalty</v>
      </c>
      <c r="W2943" s="2" t="str">
        <f t="shared" si="410"/>
        <v>Legitimate</v>
      </c>
      <c r="X2943" s="2" t="str">
        <f>IF(Q2943&lt;Data_Validation!$B$8,"Low Value",IF(Q2943&lt;Data_Validation!$B$9,"Medium Value","High Value"))</f>
        <v>Low Value</v>
      </c>
      <c r="Y2943" s="2" t="str">
        <f t="shared" si="411"/>
        <v>Stable</v>
      </c>
      <c r="Z2943" s="2" t="str">
        <f t="shared" si="412"/>
        <v>Check Data</v>
      </c>
    </row>
    <row r="2944" spans="1:26" x14ac:dyDescent="0.3">
      <c r="A2944" t="s">
        <v>2507</v>
      </c>
      <c r="B2944">
        <v>70</v>
      </c>
      <c r="C2944" t="s">
        <v>21</v>
      </c>
      <c r="D2944" t="s">
        <v>37</v>
      </c>
      <c r="E2944">
        <v>436.5</v>
      </c>
      <c r="F2944">
        <v>9</v>
      </c>
      <c r="G2944">
        <v>327</v>
      </c>
      <c r="H2944">
        <v>0</v>
      </c>
      <c r="I2944" t="s">
        <v>16</v>
      </c>
      <c r="J2944">
        <v>3.7</v>
      </c>
      <c r="K2944" s="1">
        <v>45750</v>
      </c>
      <c r="L2944">
        <v>9</v>
      </c>
      <c r="M2944">
        <v>0.21</v>
      </c>
      <c r="N2944">
        <f>IF(E2944="",Data_Validation!$B$1,E2944)</f>
        <v>436.5</v>
      </c>
      <c r="O2944">
        <f>IF(J2944="",Data_Validation!$B$2,J2944)</f>
        <v>3.7</v>
      </c>
      <c r="P2944">
        <f t="shared" si="405"/>
        <v>1</v>
      </c>
      <c r="Q2944" s="2">
        <f>CustomerData[[#This Row],[avg_order_value_clean]]*CustomerData[[#This Row],[total_orders]]</f>
        <v>3928.5</v>
      </c>
      <c r="R2944" s="2" t="str">
        <f t="shared" si="413"/>
        <v>Inactive</v>
      </c>
      <c r="S2944" s="2" t="str">
        <f t="shared" si="406"/>
        <v>Medium Risk</v>
      </c>
      <c r="T2944" s="2" t="str">
        <f t="shared" si="407"/>
        <v>55+</v>
      </c>
      <c r="U2944" s="1">
        <f t="shared" ca="1" si="408"/>
        <v>511</v>
      </c>
      <c r="V2944" s="2" t="str">
        <f t="shared" si="409"/>
        <v>Low Loyalty</v>
      </c>
      <c r="W2944" s="2" t="str">
        <f t="shared" si="410"/>
        <v>Legitimate</v>
      </c>
      <c r="X2944" s="2" t="str">
        <f>IF(Q2944&lt;Data_Validation!$B$8,"Low Value",IF(Q2944&lt;Data_Validation!$B$9,"Medium Value","High Value"))</f>
        <v>High Value</v>
      </c>
      <c r="Y2944" s="2" t="str">
        <f t="shared" si="411"/>
        <v>High Value - Maintain</v>
      </c>
      <c r="Z2944" s="2" t="str">
        <f t="shared" si="412"/>
        <v>Check Data</v>
      </c>
    </row>
    <row r="2945" spans="1:26" x14ac:dyDescent="0.3">
      <c r="A2945" t="s">
        <v>1106</v>
      </c>
      <c r="B2945">
        <v>78</v>
      </c>
      <c r="C2945" t="s">
        <v>21</v>
      </c>
      <c r="D2945" t="s">
        <v>52</v>
      </c>
      <c r="F2945">
        <v>11</v>
      </c>
      <c r="G2945">
        <v>345</v>
      </c>
      <c r="H2945">
        <v>0</v>
      </c>
      <c r="I2945" t="s">
        <v>19</v>
      </c>
      <c r="J2945">
        <v>88.3</v>
      </c>
      <c r="K2945" s="1">
        <v>45450</v>
      </c>
      <c r="L2945">
        <v>22</v>
      </c>
      <c r="M2945">
        <v>0.32</v>
      </c>
      <c r="N2945">
        <f>IF(E2945="",Data_Validation!$B$1,E2945)</f>
        <v>250</v>
      </c>
      <c r="O2945">
        <f>IF(J2945="",Data_Validation!$B$2,J2945)</f>
        <v>88.3</v>
      </c>
      <c r="P2945">
        <f t="shared" si="405"/>
        <v>3</v>
      </c>
      <c r="Q2945" s="2">
        <f>CustomerData[[#This Row],[avg_order_value_clean]]*CustomerData[[#This Row],[total_orders]]</f>
        <v>2750</v>
      </c>
      <c r="R2945" s="2" t="str">
        <f t="shared" si="413"/>
        <v>Inactive</v>
      </c>
      <c r="S2945" s="2" t="str">
        <f t="shared" si="406"/>
        <v>Medium Risk</v>
      </c>
      <c r="T2945" s="2" t="str">
        <f t="shared" si="407"/>
        <v>55+</v>
      </c>
      <c r="U2945" s="1">
        <f t="shared" ca="1" si="408"/>
        <v>811</v>
      </c>
      <c r="V2945" s="2" t="str">
        <f t="shared" si="409"/>
        <v>Low Loyalty</v>
      </c>
      <c r="W2945" s="2" t="str">
        <f t="shared" si="410"/>
        <v>Legitimate</v>
      </c>
      <c r="X2945" s="2" t="str">
        <f>IF(Q2945&lt;Data_Validation!$B$8,"Low Value",IF(Q2945&lt;Data_Validation!$B$9,"Medium Value","High Value"))</f>
        <v>High Value</v>
      </c>
      <c r="Y2945" s="2" t="str">
        <f t="shared" si="411"/>
        <v>High Value - Maintain</v>
      </c>
      <c r="Z2945" s="2" t="str">
        <f t="shared" si="412"/>
        <v>Check Data</v>
      </c>
    </row>
    <row r="2946" spans="1:26" x14ac:dyDescent="0.3">
      <c r="A2946" t="s">
        <v>2508</v>
      </c>
      <c r="B2946">
        <v>55</v>
      </c>
      <c r="C2946" t="s">
        <v>14</v>
      </c>
      <c r="D2946" t="s">
        <v>28</v>
      </c>
      <c r="E2946">
        <v>52.39</v>
      </c>
      <c r="F2946">
        <v>10</v>
      </c>
      <c r="G2946">
        <v>239</v>
      </c>
      <c r="H2946">
        <v>0</v>
      </c>
      <c r="I2946" t="s">
        <v>23</v>
      </c>
      <c r="J2946">
        <v>75.900000000000006</v>
      </c>
      <c r="K2946" s="1">
        <v>45088</v>
      </c>
      <c r="L2946">
        <v>5</v>
      </c>
      <c r="M2946">
        <v>0.62</v>
      </c>
      <c r="N2946">
        <f>IF(E2946="",Data_Validation!$B$1,E2946)</f>
        <v>52.39</v>
      </c>
      <c r="O2946">
        <f>IF(J2946="",Data_Validation!$B$2,J2946)</f>
        <v>75.900000000000006</v>
      </c>
      <c r="P2946">
        <f t="shared" ref="P2946:P3009" si="414">COUNTIF($A$2:$A$5001,A2946)</f>
        <v>1</v>
      </c>
      <c r="Q2946" s="2">
        <f>CustomerData[[#This Row],[avg_order_value_clean]]*CustomerData[[#This Row],[total_orders]]</f>
        <v>523.9</v>
      </c>
      <c r="R2946" s="2" t="str">
        <f t="shared" si="413"/>
        <v>Inactive</v>
      </c>
      <c r="S2946" s="2" t="str">
        <f t="shared" ref="S2946:S3009" si="415">IF(M2946&lt;0.2,"Low Risk",IF(M2946&lt;0.5,"Medium Risk","High Risk"))</f>
        <v>High Risk</v>
      </c>
      <c r="T2946" s="2" t="str">
        <f t="shared" ref="T2946:T3009" si="416">IF(B2946&lt;25,"Under 25",IF(B2946&lt;35,"25-34",IF(B2946&lt;45,"35-44",IF(B2946&lt;55,"45-54","55+"))))</f>
        <v>55+</v>
      </c>
      <c r="U2946" s="1">
        <f t="shared" ref="U2946:U3009" ca="1" si="417">TODAY()-K2946</f>
        <v>1173</v>
      </c>
      <c r="V2946" s="2" t="str">
        <f t="shared" ref="V2946:V3009" si="418">IF(L2946&lt;40,"Low Loyalty",IF(L2946&lt;70,"Medium Loyalty","High Loyalty"))</f>
        <v>Low Loyalty</v>
      </c>
      <c r="W2946" s="2" t="str">
        <f t="shared" ref="W2946:W3009" si="419">IF(H2946=1,"Fraudulent","Legitimate")</f>
        <v>Legitimate</v>
      </c>
      <c r="X2946" s="2" t="str">
        <f>IF(Q2946&lt;Data_Validation!$B$8,"Low Value",IF(Q2946&lt;Data_Validation!$B$9,"Medium Value","High Value"))</f>
        <v>Low Value</v>
      </c>
      <c r="Y2946" s="2" t="str">
        <f t="shared" ref="Y2946:Y3009" si="420">IF(AND(X2946="High Value",S2946="High Risk"),"Critical - Retain",IF(AND(X2946="High Value",S2946&lt;&gt;"High Risk"),"High Value - Maintain",IF(AND(X2946&lt;&gt;"High Value",S2946="High Risk"),"At Risk - Develop","Stable")))</f>
        <v>At Risk - Develop</v>
      </c>
      <c r="Z2946" s="2" t="str">
        <f t="shared" ref="Z2946:Z3009" si="421">IF(OR(B2946&lt;18,F2946&lt;0,N2946&lt;0,O2946&lt;0,O2946&gt;1,M2946&lt;0,M2946&gt;1),"Check Data","Valid")</f>
        <v>Check Data</v>
      </c>
    </row>
    <row r="2947" spans="1:26" x14ac:dyDescent="0.3">
      <c r="A2947" t="s">
        <v>178</v>
      </c>
      <c r="B2947">
        <v>20</v>
      </c>
      <c r="C2947" t="s">
        <v>14</v>
      </c>
      <c r="D2947" t="s">
        <v>50</v>
      </c>
      <c r="E2947">
        <v>60.72</v>
      </c>
      <c r="F2947">
        <v>6</v>
      </c>
      <c r="G2947">
        <v>306</v>
      </c>
      <c r="H2947">
        <v>0</v>
      </c>
      <c r="I2947" t="s">
        <v>16</v>
      </c>
      <c r="J2947">
        <v>26.8</v>
      </c>
      <c r="K2947" s="1">
        <v>45347</v>
      </c>
      <c r="L2947">
        <v>84</v>
      </c>
      <c r="M2947">
        <v>0.39</v>
      </c>
      <c r="N2947">
        <f>IF(E2947="",Data_Validation!$B$1,E2947)</f>
        <v>60.72</v>
      </c>
      <c r="O2947">
        <f>IF(J2947="",Data_Validation!$B$2,J2947)</f>
        <v>26.8</v>
      </c>
      <c r="P2947">
        <f t="shared" si="414"/>
        <v>4</v>
      </c>
      <c r="Q2947" s="2">
        <f>CustomerData[[#This Row],[avg_order_value_clean]]*CustomerData[[#This Row],[total_orders]]</f>
        <v>364.32</v>
      </c>
      <c r="R2947" s="2" t="str">
        <f t="shared" ref="R2947:R3010" si="422">IF(G2947&lt;=30,"Active",IF(G2947&lt;=90,"At Risk","Inactive"))</f>
        <v>Inactive</v>
      </c>
      <c r="S2947" s="2" t="str">
        <f t="shared" si="415"/>
        <v>Medium Risk</v>
      </c>
      <c r="T2947" s="2" t="str">
        <f t="shared" si="416"/>
        <v>Under 25</v>
      </c>
      <c r="U2947" s="1">
        <f t="shared" ca="1" si="417"/>
        <v>914</v>
      </c>
      <c r="V2947" s="2" t="str">
        <f t="shared" si="418"/>
        <v>High Loyalty</v>
      </c>
      <c r="W2947" s="2" t="str">
        <f t="shared" si="419"/>
        <v>Legitimate</v>
      </c>
      <c r="X2947" s="2" t="str">
        <f>IF(Q2947&lt;Data_Validation!$B$8,"Low Value",IF(Q2947&lt;Data_Validation!$B$9,"Medium Value","High Value"))</f>
        <v>Low Value</v>
      </c>
      <c r="Y2947" s="2" t="str">
        <f t="shared" si="420"/>
        <v>Stable</v>
      </c>
      <c r="Z2947" s="2" t="str">
        <f t="shared" si="421"/>
        <v>Check Data</v>
      </c>
    </row>
    <row r="2948" spans="1:26" x14ac:dyDescent="0.3">
      <c r="A2948" t="s">
        <v>1535</v>
      </c>
      <c r="B2948">
        <v>37</v>
      </c>
      <c r="C2948" t="s">
        <v>21</v>
      </c>
      <c r="D2948" t="s">
        <v>26</v>
      </c>
      <c r="E2948">
        <v>31.59</v>
      </c>
      <c r="F2948">
        <v>14</v>
      </c>
      <c r="G2948">
        <v>175</v>
      </c>
      <c r="H2948">
        <v>0</v>
      </c>
      <c r="I2948" t="s">
        <v>16</v>
      </c>
      <c r="J2948">
        <v>25.7</v>
      </c>
      <c r="K2948" s="1">
        <v>45127</v>
      </c>
      <c r="L2948">
        <v>43</v>
      </c>
      <c r="M2948">
        <v>0.21</v>
      </c>
      <c r="N2948">
        <f>IF(E2948="",Data_Validation!$B$1,E2948)</f>
        <v>31.59</v>
      </c>
      <c r="O2948">
        <f>IF(J2948="",Data_Validation!$B$2,J2948)</f>
        <v>25.7</v>
      </c>
      <c r="P2948">
        <f t="shared" si="414"/>
        <v>2</v>
      </c>
      <c r="Q2948" s="2">
        <f>CustomerData[[#This Row],[avg_order_value_clean]]*CustomerData[[#This Row],[total_orders]]</f>
        <v>442.26</v>
      </c>
      <c r="R2948" s="2" t="str">
        <f t="shared" si="422"/>
        <v>Inactive</v>
      </c>
      <c r="S2948" s="2" t="str">
        <f t="shared" si="415"/>
        <v>Medium Risk</v>
      </c>
      <c r="T2948" s="2" t="str">
        <f t="shared" si="416"/>
        <v>35-44</v>
      </c>
      <c r="U2948" s="1">
        <f t="shared" ca="1" si="417"/>
        <v>1134</v>
      </c>
      <c r="V2948" s="2" t="str">
        <f t="shared" si="418"/>
        <v>Medium Loyalty</v>
      </c>
      <c r="W2948" s="2" t="str">
        <f t="shared" si="419"/>
        <v>Legitimate</v>
      </c>
      <c r="X2948" s="2" t="str">
        <f>IF(Q2948&lt;Data_Validation!$B$8,"Low Value",IF(Q2948&lt;Data_Validation!$B$9,"Medium Value","High Value"))</f>
        <v>Low Value</v>
      </c>
      <c r="Y2948" s="2" t="str">
        <f t="shared" si="420"/>
        <v>Stable</v>
      </c>
      <c r="Z2948" s="2" t="str">
        <f t="shared" si="421"/>
        <v>Check Data</v>
      </c>
    </row>
    <row r="2949" spans="1:26" x14ac:dyDescent="0.3">
      <c r="A2949" t="s">
        <v>2509</v>
      </c>
      <c r="B2949">
        <v>23</v>
      </c>
      <c r="C2949" t="s">
        <v>14</v>
      </c>
      <c r="D2949" t="s">
        <v>35</v>
      </c>
      <c r="E2949">
        <v>214.94</v>
      </c>
      <c r="F2949">
        <v>11</v>
      </c>
      <c r="G2949">
        <v>312</v>
      </c>
      <c r="H2949">
        <v>1</v>
      </c>
      <c r="I2949" t="s">
        <v>23</v>
      </c>
      <c r="J2949">
        <v>2.6</v>
      </c>
      <c r="K2949" s="1">
        <v>45681</v>
      </c>
      <c r="L2949">
        <v>98</v>
      </c>
      <c r="M2949">
        <v>0.42</v>
      </c>
      <c r="N2949">
        <f>IF(E2949="",Data_Validation!$B$1,E2949)</f>
        <v>214.94</v>
      </c>
      <c r="O2949">
        <f>IF(J2949="",Data_Validation!$B$2,J2949)</f>
        <v>2.6</v>
      </c>
      <c r="P2949">
        <f t="shared" si="414"/>
        <v>1</v>
      </c>
      <c r="Q2949" s="2">
        <f>CustomerData[[#This Row],[avg_order_value_clean]]*CustomerData[[#This Row],[total_orders]]</f>
        <v>2364.34</v>
      </c>
      <c r="R2949" s="2" t="str">
        <f t="shared" si="422"/>
        <v>Inactive</v>
      </c>
      <c r="S2949" s="2" t="str">
        <f t="shared" si="415"/>
        <v>Medium Risk</v>
      </c>
      <c r="T2949" s="2" t="str">
        <f t="shared" si="416"/>
        <v>Under 25</v>
      </c>
      <c r="U2949" s="1">
        <f t="shared" ca="1" si="417"/>
        <v>580</v>
      </c>
      <c r="V2949" s="2" t="str">
        <f t="shared" si="418"/>
        <v>High Loyalty</v>
      </c>
      <c r="W2949" s="2" t="str">
        <f t="shared" si="419"/>
        <v>Fraudulent</v>
      </c>
      <c r="X2949" s="2" t="str">
        <f>IF(Q2949&lt;Data_Validation!$B$8,"Low Value",IF(Q2949&lt;Data_Validation!$B$9,"Medium Value","High Value"))</f>
        <v>High Value</v>
      </c>
      <c r="Y2949" s="2" t="str">
        <f t="shared" si="420"/>
        <v>High Value - Maintain</v>
      </c>
      <c r="Z2949" s="2" t="str">
        <f t="shared" si="421"/>
        <v>Check Data</v>
      </c>
    </row>
    <row r="2950" spans="1:26" x14ac:dyDescent="0.3">
      <c r="A2950" t="s">
        <v>2510</v>
      </c>
      <c r="B2950">
        <v>56</v>
      </c>
      <c r="C2950" t="s">
        <v>14</v>
      </c>
      <c r="D2950" t="s">
        <v>26</v>
      </c>
      <c r="E2950">
        <v>119.41</v>
      </c>
      <c r="F2950">
        <v>10</v>
      </c>
      <c r="G2950">
        <v>31</v>
      </c>
      <c r="H2950">
        <v>0</v>
      </c>
      <c r="I2950" t="s">
        <v>29</v>
      </c>
      <c r="J2950">
        <v>39.9</v>
      </c>
      <c r="K2950" s="1">
        <v>45253</v>
      </c>
      <c r="L2950">
        <v>30</v>
      </c>
      <c r="M2950">
        <v>7.0000000000000007E-2</v>
      </c>
      <c r="N2950">
        <f>IF(E2950="",Data_Validation!$B$1,E2950)</f>
        <v>119.41</v>
      </c>
      <c r="O2950">
        <f>IF(J2950="",Data_Validation!$B$2,J2950)</f>
        <v>39.9</v>
      </c>
      <c r="P2950">
        <f t="shared" si="414"/>
        <v>2</v>
      </c>
      <c r="Q2950" s="2">
        <f>CustomerData[[#This Row],[avg_order_value_clean]]*CustomerData[[#This Row],[total_orders]]</f>
        <v>1194.0999999999999</v>
      </c>
      <c r="R2950" s="2" t="str">
        <f t="shared" si="422"/>
        <v>At Risk</v>
      </c>
      <c r="S2950" s="2" t="str">
        <f t="shared" si="415"/>
        <v>Low Risk</v>
      </c>
      <c r="T2950" s="2" t="str">
        <f t="shared" si="416"/>
        <v>55+</v>
      </c>
      <c r="U2950" s="1">
        <f t="shared" ca="1" si="417"/>
        <v>1008</v>
      </c>
      <c r="V2950" s="2" t="str">
        <f t="shared" si="418"/>
        <v>Low Loyalty</v>
      </c>
      <c r="W2950" s="2" t="str">
        <f t="shared" si="419"/>
        <v>Legitimate</v>
      </c>
      <c r="X2950" s="2" t="str">
        <f>IF(Q2950&lt;Data_Validation!$B$8,"Low Value",IF(Q2950&lt;Data_Validation!$B$9,"Medium Value","High Value"))</f>
        <v>Low Value</v>
      </c>
      <c r="Y2950" s="2" t="str">
        <f t="shared" si="420"/>
        <v>Stable</v>
      </c>
      <c r="Z2950" s="2" t="str">
        <f t="shared" si="421"/>
        <v>Check Data</v>
      </c>
    </row>
    <row r="2951" spans="1:26" x14ac:dyDescent="0.3">
      <c r="A2951" t="s">
        <v>2363</v>
      </c>
      <c r="B2951">
        <v>50</v>
      </c>
      <c r="C2951" t="s">
        <v>21</v>
      </c>
      <c r="D2951" t="s">
        <v>35</v>
      </c>
      <c r="E2951">
        <v>180.8</v>
      </c>
      <c r="F2951">
        <v>8</v>
      </c>
      <c r="G2951">
        <v>334</v>
      </c>
      <c r="H2951">
        <v>0</v>
      </c>
      <c r="I2951" t="s">
        <v>29</v>
      </c>
      <c r="J2951">
        <v>25.4</v>
      </c>
      <c r="K2951" s="1">
        <v>44235</v>
      </c>
      <c r="L2951">
        <v>74</v>
      </c>
      <c r="M2951">
        <v>0.08</v>
      </c>
      <c r="N2951">
        <f>IF(E2951="",Data_Validation!$B$1,E2951)</f>
        <v>180.8</v>
      </c>
      <c r="O2951">
        <f>IF(J2951="",Data_Validation!$B$2,J2951)</f>
        <v>25.4</v>
      </c>
      <c r="P2951">
        <f t="shared" si="414"/>
        <v>2</v>
      </c>
      <c r="Q2951" s="2">
        <f>CustomerData[[#This Row],[avg_order_value_clean]]*CustomerData[[#This Row],[total_orders]]</f>
        <v>1446.4</v>
      </c>
      <c r="R2951" s="2" t="str">
        <f t="shared" si="422"/>
        <v>Inactive</v>
      </c>
      <c r="S2951" s="2" t="str">
        <f t="shared" si="415"/>
        <v>Low Risk</v>
      </c>
      <c r="T2951" s="2" t="str">
        <f t="shared" si="416"/>
        <v>45-54</v>
      </c>
      <c r="U2951" s="1">
        <f t="shared" ca="1" si="417"/>
        <v>2026</v>
      </c>
      <c r="V2951" s="2" t="str">
        <f t="shared" si="418"/>
        <v>High Loyalty</v>
      </c>
      <c r="W2951" s="2" t="str">
        <f t="shared" si="419"/>
        <v>Legitimate</v>
      </c>
      <c r="X2951" s="2" t="str">
        <f>IF(Q2951&lt;Data_Validation!$B$8,"Low Value",IF(Q2951&lt;Data_Validation!$B$9,"Medium Value","High Value"))</f>
        <v>Low Value</v>
      </c>
      <c r="Y2951" s="2" t="str">
        <f t="shared" si="420"/>
        <v>Stable</v>
      </c>
      <c r="Z2951" s="2" t="str">
        <f t="shared" si="421"/>
        <v>Check Data</v>
      </c>
    </row>
    <row r="2952" spans="1:26" x14ac:dyDescent="0.3">
      <c r="A2952" t="s">
        <v>2511</v>
      </c>
      <c r="B2952">
        <v>72</v>
      </c>
      <c r="C2952" t="s">
        <v>21</v>
      </c>
      <c r="D2952" t="s">
        <v>18</v>
      </c>
      <c r="E2952">
        <v>22.93</v>
      </c>
      <c r="F2952">
        <v>2</v>
      </c>
      <c r="G2952">
        <v>121</v>
      </c>
      <c r="H2952">
        <v>0</v>
      </c>
      <c r="I2952" t="s">
        <v>40</v>
      </c>
      <c r="J2952">
        <v>61.8</v>
      </c>
      <c r="K2952" s="1">
        <v>44567</v>
      </c>
      <c r="L2952">
        <v>32</v>
      </c>
      <c r="M2952">
        <v>0.09</v>
      </c>
      <c r="N2952">
        <f>IF(E2952="",Data_Validation!$B$1,E2952)</f>
        <v>22.93</v>
      </c>
      <c r="O2952">
        <f>IF(J2952="",Data_Validation!$B$2,J2952)</f>
        <v>61.8</v>
      </c>
      <c r="P2952">
        <f t="shared" si="414"/>
        <v>1</v>
      </c>
      <c r="Q2952" s="2">
        <f>CustomerData[[#This Row],[avg_order_value_clean]]*CustomerData[[#This Row],[total_orders]]</f>
        <v>45.86</v>
      </c>
      <c r="R2952" s="2" t="str">
        <f t="shared" si="422"/>
        <v>Inactive</v>
      </c>
      <c r="S2952" s="2" t="str">
        <f t="shared" si="415"/>
        <v>Low Risk</v>
      </c>
      <c r="T2952" s="2" t="str">
        <f t="shared" si="416"/>
        <v>55+</v>
      </c>
      <c r="U2952" s="1">
        <f t="shared" ca="1" si="417"/>
        <v>1694</v>
      </c>
      <c r="V2952" s="2" t="str">
        <f t="shared" si="418"/>
        <v>Low Loyalty</v>
      </c>
      <c r="W2952" s="2" t="str">
        <f t="shared" si="419"/>
        <v>Legitimate</v>
      </c>
      <c r="X2952" s="2" t="str">
        <f>IF(Q2952&lt;Data_Validation!$B$8,"Low Value",IF(Q2952&lt;Data_Validation!$B$9,"Medium Value","High Value"))</f>
        <v>Low Value</v>
      </c>
      <c r="Y2952" s="2" t="str">
        <f t="shared" si="420"/>
        <v>Stable</v>
      </c>
      <c r="Z2952" s="2" t="str">
        <f t="shared" si="421"/>
        <v>Check Data</v>
      </c>
    </row>
    <row r="2953" spans="1:26" x14ac:dyDescent="0.3">
      <c r="A2953" t="s">
        <v>273</v>
      </c>
      <c r="B2953">
        <v>18</v>
      </c>
      <c r="C2953" t="s">
        <v>25</v>
      </c>
      <c r="D2953" t="s">
        <v>35</v>
      </c>
      <c r="E2953">
        <v>45.03</v>
      </c>
      <c r="F2953">
        <v>11</v>
      </c>
      <c r="G2953">
        <v>323</v>
      </c>
      <c r="H2953">
        <v>0</v>
      </c>
      <c r="I2953" t="s">
        <v>29</v>
      </c>
      <c r="J2953">
        <v>54.8</v>
      </c>
      <c r="K2953" s="1">
        <v>44323</v>
      </c>
      <c r="L2953">
        <v>88</v>
      </c>
      <c r="M2953">
        <v>0.55000000000000004</v>
      </c>
      <c r="N2953">
        <f>IF(E2953="",Data_Validation!$B$1,E2953)</f>
        <v>45.03</v>
      </c>
      <c r="O2953">
        <f>IF(J2953="",Data_Validation!$B$2,J2953)</f>
        <v>54.8</v>
      </c>
      <c r="P2953">
        <f t="shared" si="414"/>
        <v>3</v>
      </c>
      <c r="Q2953" s="2">
        <f>CustomerData[[#This Row],[avg_order_value_clean]]*CustomerData[[#This Row],[total_orders]]</f>
        <v>495.33000000000004</v>
      </c>
      <c r="R2953" s="2" t="str">
        <f t="shared" si="422"/>
        <v>Inactive</v>
      </c>
      <c r="S2953" s="2" t="str">
        <f t="shared" si="415"/>
        <v>High Risk</v>
      </c>
      <c r="T2953" s="2" t="str">
        <f t="shared" si="416"/>
        <v>Under 25</v>
      </c>
      <c r="U2953" s="1">
        <f t="shared" ca="1" si="417"/>
        <v>1938</v>
      </c>
      <c r="V2953" s="2" t="str">
        <f t="shared" si="418"/>
        <v>High Loyalty</v>
      </c>
      <c r="W2953" s="2" t="str">
        <f t="shared" si="419"/>
        <v>Legitimate</v>
      </c>
      <c r="X2953" s="2" t="str">
        <f>IF(Q2953&lt;Data_Validation!$B$8,"Low Value",IF(Q2953&lt;Data_Validation!$B$9,"Medium Value","High Value"))</f>
        <v>Low Value</v>
      </c>
      <c r="Y2953" s="2" t="str">
        <f t="shared" si="420"/>
        <v>At Risk - Develop</v>
      </c>
      <c r="Z2953" s="2" t="str">
        <f t="shared" si="421"/>
        <v>Check Data</v>
      </c>
    </row>
    <row r="2954" spans="1:26" x14ac:dyDescent="0.3">
      <c r="A2954" t="s">
        <v>2512</v>
      </c>
      <c r="B2954">
        <v>54</v>
      </c>
      <c r="C2954" t="s">
        <v>14</v>
      </c>
      <c r="D2954" t="s">
        <v>26</v>
      </c>
      <c r="E2954">
        <v>72.73</v>
      </c>
      <c r="F2954">
        <v>13</v>
      </c>
      <c r="G2954">
        <v>27</v>
      </c>
      <c r="H2954">
        <v>1</v>
      </c>
      <c r="I2954" t="s">
        <v>40</v>
      </c>
      <c r="J2954">
        <v>95.7</v>
      </c>
      <c r="K2954" s="1">
        <v>44513</v>
      </c>
      <c r="L2954">
        <v>17</v>
      </c>
      <c r="M2954">
        <v>0.26</v>
      </c>
      <c r="N2954">
        <f>IF(E2954="",Data_Validation!$B$1,E2954)</f>
        <v>72.73</v>
      </c>
      <c r="O2954">
        <f>IF(J2954="",Data_Validation!$B$2,J2954)</f>
        <v>95.7</v>
      </c>
      <c r="P2954">
        <f t="shared" si="414"/>
        <v>1</v>
      </c>
      <c r="Q2954" s="2">
        <f>CustomerData[[#This Row],[avg_order_value_clean]]*CustomerData[[#This Row],[total_orders]]</f>
        <v>945.49</v>
      </c>
      <c r="R2954" s="2" t="str">
        <f t="shared" si="422"/>
        <v>Active</v>
      </c>
      <c r="S2954" s="2" t="str">
        <f t="shared" si="415"/>
        <v>Medium Risk</v>
      </c>
      <c r="T2954" s="2" t="str">
        <f t="shared" si="416"/>
        <v>45-54</v>
      </c>
      <c r="U2954" s="1">
        <f t="shared" ca="1" si="417"/>
        <v>1748</v>
      </c>
      <c r="V2954" s="2" t="str">
        <f t="shared" si="418"/>
        <v>Low Loyalty</v>
      </c>
      <c r="W2954" s="2" t="str">
        <f t="shared" si="419"/>
        <v>Fraudulent</v>
      </c>
      <c r="X2954" s="2" t="str">
        <f>IF(Q2954&lt;Data_Validation!$B$8,"Low Value",IF(Q2954&lt;Data_Validation!$B$9,"Medium Value","High Value"))</f>
        <v>Low Value</v>
      </c>
      <c r="Y2954" s="2" t="str">
        <f t="shared" si="420"/>
        <v>Stable</v>
      </c>
      <c r="Z2954" s="2" t="str">
        <f t="shared" si="421"/>
        <v>Check Data</v>
      </c>
    </row>
    <row r="2955" spans="1:26" x14ac:dyDescent="0.3">
      <c r="A2955" t="s">
        <v>2513</v>
      </c>
      <c r="B2955">
        <v>23</v>
      </c>
      <c r="C2955" t="s">
        <v>25</v>
      </c>
      <c r="D2955" t="s">
        <v>22</v>
      </c>
      <c r="F2955">
        <v>13</v>
      </c>
      <c r="G2955">
        <v>188</v>
      </c>
      <c r="H2955">
        <v>0</v>
      </c>
      <c r="I2955" t="s">
        <v>19</v>
      </c>
      <c r="J2955">
        <v>79.5</v>
      </c>
      <c r="K2955" s="1">
        <v>45748</v>
      </c>
      <c r="L2955">
        <v>67</v>
      </c>
      <c r="M2955">
        <v>0.46</v>
      </c>
      <c r="N2955">
        <f>IF(E2955="",Data_Validation!$B$1,E2955)</f>
        <v>250</v>
      </c>
      <c r="O2955">
        <f>IF(J2955="",Data_Validation!$B$2,J2955)</f>
        <v>79.5</v>
      </c>
      <c r="P2955">
        <f t="shared" si="414"/>
        <v>1</v>
      </c>
      <c r="Q2955" s="2">
        <f>CustomerData[[#This Row],[avg_order_value_clean]]*CustomerData[[#This Row],[total_orders]]</f>
        <v>3250</v>
      </c>
      <c r="R2955" s="2" t="str">
        <f t="shared" si="422"/>
        <v>Inactive</v>
      </c>
      <c r="S2955" s="2" t="str">
        <f t="shared" si="415"/>
        <v>Medium Risk</v>
      </c>
      <c r="T2955" s="2" t="str">
        <f t="shared" si="416"/>
        <v>Under 25</v>
      </c>
      <c r="U2955" s="1">
        <f t="shared" ca="1" si="417"/>
        <v>513</v>
      </c>
      <c r="V2955" s="2" t="str">
        <f t="shared" si="418"/>
        <v>Medium Loyalty</v>
      </c>
      <c r="W2955" s="2" t="str">
        <f t="shared" si="419"/>
        <v>Legitimate</v>
      </c>
      <c r="X2955" s="2" t="str">
        <f>IF(Q2955&lt;Data_Validation!$B$8,"Low Value",IF(Q2955&lt;Data_Validation!$B$9,"Medium Value","High Value"))</f>
        <v>High Value</v>
      </c>
      <c r="Y2955" s="2" t="str">
        <f t="shared" si="420"/>
        <v>High Value - Maintain</v>
      </c>
      <c r="Z2955" s="2" t="str">
        <f t="shared" si="421"/>
        <v>Check Data</v>
      </c>
    </row>
    <row r="2956" spans="1:26" x14ac:dyDescent="0.3">
      <c r="A2956" t="s">
        <v>2514</v>
      </c>
      <c r="B2956">
        <v>62</v>
      </c>
      <c r="C2956" t="s">
        <v>21</v>
      </c>
      <c r="D2956" t="s">
        <v>26</v>
      </c>
      <c r="F2956">
        <v>16</v>
      </c>
      <c r="G2956">
        <v>332</v>
      </c>
      <c r="H2956">
        <v>0</v>
      </c>
      <c r="I2956" t="s">
        <v>29</v>
      </c>
      <c r="J2956">
        <v>8.1</v>
      </c>
      <c r="K2956" s="1">
        <v>45124</v>
      </c>
      <c r="L2956">
        <v>26</v>
      </c>
      <c r="M2956">
        <v>7.0000000000000007E-2</v>
      </c>
      <c r="N2956">
        <f>IF(E2956="",Data_Validation!$B$1,E2956)</f>
        <v>250</v>
      </c>
      <c r="O2956">
        <f>IF(J2956="",Data_Validation!$B$2,J2956)</f>
        <v>8.1</v>
      </c>
      <c r="P2956">
        <f t="shared" si="414"/>
        <v>1</v>
      </c>
      <c r="Q2956" s="2">
        <f>CustomerData[[#This Row],[avg_order_value_clean]]*CustomerData[[#This Row],[total_orders]]</f>
        <v>4000</v>
      </c>
      <c r="R2956" s="2" t="str">
        <f t="shared" si="422"/>
        <v>Inactive</v>
      </c>
      <c r="S2956" s="2" t="str">
        <f t="shared" si="415"/>
        <v>Low Risk</v>
      </c>
      <c r="T2956" s="2" t="str">
        <f t="shared" si="416"/>
        <v>55+</v>
      </c>
      <c r="U2956" s="1">
        <f t="shared" ca="1" si="417"/>
        <v>1137</v>
      </c>
      <c r="V2956" s="2" t="str">
        <f t="shared" si="418"/>
        <v>Low Loyalty</v>
      </c>
      <c r="W2956" s="2" t="str">
        <f t="shared" si="419"/>
        <v>Legitimate</v>
      </c>
      <c r="X2956" s="2" t="str">
        <f>IF(Q2956&lt;Data_Validation!$B$8,"Low Value",IF(Q2956&lt;Data_Validation!$B$9,"Medium Value","High Value"))</f>
        <v>High Value</v>
      </c>
      <c r="Y2956" s="2" t="str">
        <f t="shared" si="420"/>
        <v>High Value - Maintain</v>
      </c>
      <c r="Z2956" s="2" t="str">
        <f t="shared" si="421"/>
        <v>Check Data</v>
      </c>
    </row>
    <row r="2957" spans="1:26" x14ac:dyDescent="0.3">
      <c r="A2957" t="s">
        <v>2515</v>
      </c>
      <c r="B2957">
        <v>51</v>
      </c>
      <c r="C2957" t="s">
        <v>14</v>
      </c>
      <c r="D2957" t="s">
        <v>15</v>
      </c>
      <c r="E2957">
        <v>44.13</v>
      </c>
      <c r="F2957">
        <v>7</v>
      </c>
      <c r="G2957">
        <v>139</v>
      </c>
      <c r="H2957">
        <v>0</v>
      </c>
      <c r="I2957" t="s">
        <v>29</v>
      </c>
      <c r="J2957">
        <v>70.400000000000006</v>
      </c>
      <c r="K2957" s="1">
        <v>44964</v>
      </c>
      <c r="L2957">
        <v>12</v>
      </c>
      <c r="M2957">
        <v>0.09</v>
      </c>
      <c r="N2957">
        <f>IF(E2957="",Data_Validation!$B$1,E2957)</f>
        <v>44.13</v>
      </c>
      <c r="O2957">
        <f>IF(J2957="",Data_Validation!$B$2,J2957)</f>
        <v>70.400000000000006</v>
      </c>
      <c r="P2957">
        <f t="shared" si="414"/>
        <v>2</v>
      </c>
      <c r="Q2957" s="2">
        <f>CustomerData[[#This Row],[avg_order_value_clean]]*CustomerData[[#This Row],[total_orders]]</f>
        <v>308.91000000000003</v>
      </c>
      <c r="R2957" s="2" t="str">
        <f t="shared" si="422"/>
        <v>Inactive</v>
      </c>
      <c r="S2957" s="2" t="str">
        <f t="shared" si="415"/>
        <v>Low Risk</v>
      </c>
      <c r="T2957" s="2" t="str">
        <f t="shared" si="416"/>
        <v>45-54</v>
      </c>
      <c r="U2957" s="1">
        <f t="shared" ca="1" si="417"/>
        <v>1297</v>
      </c>
      <c r="V2957" s="2" t="str">
        <f t="shared" si="418"/>
        <v>Low Loyalty</v>
      </c>
      <c r="W2957" s="2" t="str">
        <f t="shared" si="419"/>
        <v>Legitimate</v>
      </c>
      <c r="X2957" s="2" t="str">
        <f>IF(Q2957&lt;Data_Validation!$B$8,"Low Value",IF(Q2957&lt;Data_Validation!$B$9,"Medium Value","High Value"))</f>
        <v>Low Value</v>
      </c>
      <c r="Y2957" s="2" t="str">
        <f t="shared" si="420"/>
        <v>Stable</v>
      </c>
      <c r="Z2957" s="2" t="str">
        <f t="shared" si="421"/>
        <v>Check Data</v>
      </c>
    </row>
    <row r="2958" spans="1:26" x14ac:dyDescent="0.3">
      <c r="A2958" t="s">
        <v>2516</v>
      </c>
      <c r="B2958">
        <v>64</v>
      </c>
      <c r="C2958" t="s">
        <v>21</v>
      </c>
      <c r="D2958" t="s">
        <v>22</v>
      </c>
      <c r="E2958">
        <v>156.51</v>
      </c>
      <c r="F2958">
        <v>7</v>
      </c>
      <c r="G2958">
        <v>270</v>
      </c>
      <c r="H2958">
        <v>0</v>
      </c>
      <c r="I2958" t="s">
        <v>23</v>
      </c>
      <c r="J2958">
        <v>10.7</v>
      </c>
      <c r="K2958" s="1">
        <v>45551</v>
      </c>
      <c r="L2958">
        <v>37</v>
      </c>
      <c r="M2958">
        <v>0.2</v>
      </c>
      <c r="N2958">
        <f>IF(E2958="",Data_Validation!$B$1,E2958)</f>
        <v>156.51</v>
      </c>
      <c r="O2958">
        <f>IF(J2958="",Data_Validation!$B$2,J2958)</f>
        <v>10.7</v>
      </c>
      <c r="P2958">
        <f t="shared" si="414"/>
        <v>1</v>
      </c>
      <c r="Q2958" s="2">
        <f>CustomerData[[#This Row],[avg_order_value_clean]]*CustomerData[[#This Row],[total_orders]]</f>
        <v>1095.57</v>
      </c>
      <c r="R2958" s="2" t="str">
        <f t="shared" si="422"/>
        <v>Inactive</v>
      </c>
      <c r="S2958" s="2" t="str">
        <f t="shared" si="415"/>
        <v>Medium Risk</v>
      </c>
      <c r="T2958" s="2" t="str">
        <f t="shared" si="416"/>
        <v>55+</v>
      </c>
      <c r="U2958" s="1">
        <f t="shared" ca="1" si="417"/>
        <v>710</v>
      </c>
      <c r="V2958" s="2" t="str">
        <f t="shared" si="418"/>
        <v>Low Loyalty</v>
      </c>
      <c r="W2958" s="2" t="str">
        <f t="shared" si="419"/>
        <v>Legitimate</v>
      </c>
      <c r="X2958" s="2" t="str">
        <f>IF(Q2958&lt;Data_Validation!$B$8,"Low Value",IF(Q2958&lt;Data_Validation!$B$9,"Medium Value","High Value"))</f>
        <v>Low Value</v>
      </c>
      <c r="Y2958" s="2" t="str">
        <f t="shared" si="420"/>
        <v>Stable</v>
      </c>
      <c r="Z2958" s="2" t="str">
        <f t="shared" si="421"/>
        <v>Check Data</v>
      </c>
    </row>
    <row r="2959" spans="1:26" x14ac:dyDescent="0.3">
      <c r="A2959" t="s">
        <v>1264</v>
      </c>
      <c r="B2959">
        <v>32</v>
      </c>
      <c r="C2959" t="s">
        <v>21</v>
      </c>
      <c r="D2959" t="s">
        <v>37</v>
      </c>
      <c r="E2959">
        <v>137.29</v>
      </c>
      <c r="F2959">
        <v>10</v>
      </c>
      <c r="G2959">
        <v>284</v>
      </c>
      <c r="H2959">
        <v>0</v>
      </c>
      <c r="I2959" t="s">
        <v>19</v>
      </c>
      <c r="J2959">
        <v>32.299999999999997</v>
      </c>
      <c r="K2959" s="1">
        <v>44768</v>
      </c>
      <c r="L2959">
        <v>42</v>
      </c>
      <c r="M2959">
        <v>0.33</v>
      </c>
      <c r="N2959">
        <f>IF(E2959="",Data_Validation!$B$1,E2959)</f>
        <v>137.29</v>
      </c>
      <c r="O2959">
        <f>IF(J2959="",Data_Validation!$B$2,J2959)</f>
        <v>32.299999999999997</v>
      </c>
      <c r="P2959">
        <f t="shared" si="414"/>
        <v>2</v>
      </c>
      <c r="Q2959" s="2">
        <f>CustomerData[[#This Row],[avg_order_value_clean]]*CustomerData[[#This Row],[total_orders]]</f>
        <v>1372.8999999999999</v>
      </c>
      <c r="R2959" s="2" t="str">
        <f t="shared" si="422"/>
        <v>Inactive</v>
      </c>
      <c r="S2959" s="2" t="str">
        <f t="shared" si="415"/>
        <v>Medium Risk</v>
      </c>
      <c r="T2959" s="2" t="str">
        <f t="shared" si="416"/>
        <v>25-34</v>
      </c>
      <c r="U2959" s="1">
        <f t="shared" ca="1" si="417"/>
        <v>1493</v>
      </c>
      <c r="V2959" s="2" t="str">
        <f t="shared" si="418"/>
        <v>Medium Loyalty</v>
      </c>
      <c r="W2959" s="2" t="str">
        <f t="shared" si="419"/>
        <v>Legitimate</v>
      </c>
      <c r="X2959" s="2" t="str">
        <f>IF(Q2959&lt;Data_Validation!$B$8,"Low Value",IF(Q2959&lt;Data_Validation!$B$9,"Medium Value","High Value"))</f>
        <v>Low Value</v>
      </c>
      <c r="Y2959" s="2" t="str">
        <f t="shared" si="420"/>
        <v>Stable</v>
      </c>
      <c r="Z2959" s="2" t="str">
        <f t="shared" si="421"/>
        <v>Check Data</v>
      </c>
    </row>
    <row r="2960" spans="1:26" x14ac:dyDescent="0.3">
      <c r="A2960" t="s">
        <v>2517</v>
      </c>
      <c r="B2960">
        <v>62</v>
      </c>
      <c r="C2960" t="s">
        <v>14</v>
      </c>
      <c r="D2960" t="s">
        <v>50</v>
      </c>
      <c r="E2960">
        <v>97.3</v>
      </c>
      <c r="F2960">
        <v>10</v>
      </c>
      <c r="G2960">
        <v>342</v>
      </c>
      <c r="H2960">
        <v>0</v>
      </c>
      <c r="I2960" t="s">
        <v>40</v>
      </c>
      <c r="J2960">
        <v>55.5</v>
      </c>
      <c r="K2960" s="1">
        <v>45031</v>
      </c>
      <c r="L2960">
        <v>57</v>
      </c>
      <c r="M2960">
        <v>0.25</v>
      </c>
      <c r="N2960">
        <f>IF(E2960="",Data_Validation!$B$1,E2960)</f>
        <v>97.3</v>
      </c>
      <c r="O2960">
        <f>IF(J2960="",Data_Validation!$B$2,J2960)</f>
        <v>55.5</v>
      </c>
      <c r="P2960">
        <f t="shared" si="414"/>
        <v>1</v>
      </c>
      <c r="Q2960" s="2">
        <f>CustomerData[[#This Row],[avg_order_value_clean]]*CustomerData[[#This Row],[total_orders]]</f>
        <v>973</v>
      </c>
      <c r="R2960" s="2" t="str">
        <f t="shared" si="422"/>
        <v>Inactive</v>
      </c>
      <c r="S2960" s="2" t="str">
        <f t="shared" si="415"/>
        <v>Medium Risk</v>
      </c>
      <c r="T2960" s="2" t="str">
        <f t="shared" si="416"/>
        <v>55+</v>
      </c>
      <c r="U2960" s="1">
        <f t="shared" ca="1" si="417"/>
        <v>1230</v>
      </c>
      <c r="V2960" s="2" t="str">
        <f t="shared" si="418"/>
        <v>Medium Loyalty</v>
      </c>
      <c r="W2960" s="2" t="str">
        <f t="shared" si="419"/>
        <v>Legitimate</v>
      </c>
      <c r="X2960" s="2" t="str">
        <f>IF(Q2960&lt;Data_Validation!$B$8,"Low Value",IF(Q2960&lt;Data_Validation!$B$9,"Medium Value","High Value"))</f>
        <v>Low Value</v>
      </c>
      <c r="Y2960" s="2" t="str">
        <f t="shared" si="420"/>
        <v>Stable</v>
      </c>
      <c r="Z2960" s="2" t="str">
        <f t="shared" si="421"/>
        <v>Check Data</v>
      </c>
    </row>
    <row r="2961" spans="1:26" x14ac:dyDescent="0.3">
      <c r="A2961" t="s">
        <v>2518</v>
      </c>
      <c r="B2961">
        <v>43</v>
      </c>
      <c r="C2961" t="s">
        <v>21</v>
      </c>
      <c r="D2961" t="s">
        <v>35</v>
      </c>
      <c r="E2961">
        <v>71.989999999999995</v>
      </c>
      <c r="F2961">
        <v>12</v>
      </c>
      <c r="G2961">
        <v>268</v>
      </c>
      <c r="H2961">
        <v>0</v>
      </c>
      <c r="I2961" t="s">
        <v>19</v>
      </c>
      <c r="J2961">
        <v>49.6</v>
      </c>
      <c r="K2961" s="1">
        <v>45697</v>
      </c>
      <c r="L2961">
        <v>12</v>
      </c>
      <c r="M2961">
        <v>0.47</v>
      </c>
      <c r="N2961">
        <f>IF(E2961="",Data_Validation!$B$1,E2961)</f>
        <v>71.989999999999995</v>
      </c>
      <c r="O2961">
        <f>IF(J2961="",Data_Validation!$B$2,J2961)</f>
        <v>49.6</v>
      </c>
      <c r="P2961">
        <f t="shared" si="414"/>
        <v>1</v>
      </c>
      <c r="Q2961" s="2">
        <f>CustomerData[[#This Row],[avg_order_value_clean]]*CustomerData[[#This Row],[total_orders]]</f>
        <v>863.87999999999988</v>
      </c>
      <c r="R2961" s="2" t="str">
        <f t="shared" si="422"/>
        <v>Inactive</v>
      </c>
      <c r="S2961" s="2" t="str">
        <f t="shared" si="415"/>
        <v>Medium Risk</v>
      </c>
      <c r="T2961" s="2" t="str">
        <f t="shared" si="416"/>
        <v>35-44</v>
      </c>
      <c r="U2961" s="1">
        <f t="shared" ca="1" si="417"/>
        <v>564</v>
      </c>
      <c r="V2961" s="2" t="str">
        <f t="shared" si="418"/>
        <v>Low Loyalty</v>
      </c>
      <c r="W2961" s="2" t="str">
        <f t="shared" si="419"/>
        <v>Legitimate</v>
      </c>
      <c r="X2961" s="2" t="str">
        <f>IF(Q2961&lt;Data_Validation!$B$8,"Low Value",IF(Q2961&lt;Data_Validation!$B$9,"Medium Value","High Value"))</f>
        <v>Low Value</v>
      </c>
      <c r="Y2961" s="2" t="str">
        <f t="shared" si="420"/>
        <v>Stable</v>
      </c>
      <c r="Z2961" s="2" t="str">
        <f t="shared" si="421"/>
        <v>Check Data</v>
      </c>
    </row>
    <row r="2962" spans="1:26" x14ac:dyDescent="0.3">
      <c r="A2962" t="s">
        <v>2519</v>
      </c>
      <c r="B2962">
        <v>74</v>
      </c>
      <c r="C2962" t="s">
        <v>21</v>
      </c>
      <c r="D2962" t="s">
        <v>26</v>
      </c>
      <c r="E2962">
        <v>72.61</v>
      </c>
      <c r="F2962">
        <v>12</v>
      </c>
      <c r="G2962">
        <v>293</v>
      </c>
      <c r="H2962">
        <v>0</v>
      </c>
      <c r="I2962" t="s">
        <v>16</v>
      </c>
      <c r="K2962" s="1">
        <v>44856</v>
      </c>
      <c r="L2962">
        <v>46</v>
      </c>
      <c r="M2962">
        <v>0.12</v>
      </c>
      <c r="N2962">
        <f>IF(E2962="",Data_Validation!$B$1,E2962)</f>
        <v>72.61</v>
      </c>
      <c r="O2962">
        <f>IF(J2962="",Data_Validation!$B$2,J2962)</f>
        <v>250</v>
      </c>
      <c r="P2962">
        <f t="shared" si="414"/>
        <v>1</v>
      </c>
      <c r="Q2962" s="2">
        <f>CustomerData[[#This Row],[avg_order_value_clean]]*CustomerData[[#This Row],[total_orders]]</f>
        <v>871.31999999999994</v>
      </c>
      <c r="R2962" s="2" t="str">
        <f t="shared" si="422"/>
        <v>Inactive</v>
      </c>
      <c r="S2962" s="2" t="str">
        <f t="shared" si="415"/>
        <v>Low Risk</v>
      </c>
      <c r="T2962" s="2" t="str">
        <f t="shared" si="416"/>
        <v>55+</v>
      </c>
      <c r="U2962" s="1">
        <f t="shared" ca="1" si="417"/>
        <v>1405</v>
      </c>
      <c r="V2962" s="2" t="str">
        <f t="shared" si="418"/>
        <v>Medium Loyalty</v>
      </c>
      <c r="W2962" s="2" t="str">
        <f t="shared" si="419"/>
        <v>Legitimate</v>
      </c>
      <c r="X2962" s="2" t="str">
        <f>IF(Q2962&lt;Data_Validation!$B$8,"Low Value",IF(Q2962&lt;Data_Validation!$B$9,"Medium Value","High Value"))</f>
        <v>Low Value</v>
      </c>
      <c r="Y2962" s="2" t="str">
        <f t="shared" si="420"/>
        <v>Stable</v>
      </c>
      <c r="Z2962" s="2" t="str">
        <f t="shared" si="421"/>
        <v>Check Data</v>
      </c>
    </row>
    <row r="2963" spans="1:26" x14ac:dyDescent="0.3">
      <c r="A2963" t="s">
        <v>2520</v>
      </c>
      <c r="B2963">
        <v>31</v>
      </c>
      <c r="C2963" t="s">
        <v>21</v>
      </c>
      <c r="D2963" t="s">
        <v>26</v>
      </c>
      <c r="E2963">
        <v>25.21</v>
      </c>
      <c r="F2963">
        <v>8</v>
      </c>
      <c r="G2963">
        <v>185</v>
      </c>
      <c r="H2963">
        <v>0</v>
      </c>
      <c r="I2963" t="s">
        <v>23</v>
      </c>
      <c r="J2963">
        <v>81</v>
      </c>
      <c r="K2963" s="1">
        <v>44417</v>
      </c>
      <c r="L2963">
        <v>97</v>
      </c>
      <c r="M2963">
        <v>0.2</v>
      </c>
      <c r="N2963">
        <f>IF(E2963="",Data_Validation!$B$1,E2963)</f>
        <v>25.21</v>
      </c>
      <c r="O2963">
        <f>IF(J2963="",Data_Validation!$B$2,J2963)</f>
        <v>81</v>
      </c>
      <c r="P2963">
        <f t="shared" si="414"/>
        <v>1</v>
      </c>
      <c r="Q2963" s="2">
        <f>CustomerData[[#This Row],[avg_order_value_clean]]*CustomerData[[#This Row],[total_orders]]</f>
        <v>201.68</v>
      </c>
      <c r="R2963" s="2" t="str">
        <f t="shared" si="422"/>
        <v>Inactive</v>
      </c>
      <c r="S2963" s="2" t="str">
        <f t="shared" si="415"/>
        <v>Medium Risk</v>
      </c>
      <c r="T2963" s="2" t="str">
        <f t="shared" si="416"/>
        <v>25-34</v>
      </c>
      <c r="U2963" s="1">
        <f t="shared" ca="1" si="417"/>
        <v>1844</v>
      </c>
      <c r="V2963" s="2" t="str">
        <f t="shared" si="418"/>
        <v>High Loyalty</v>
      </c>
      <c r="W2963" s="2" t="str">
        <f t="shared" si="419"/>
        <v>Legitimate</v>
      </c>
      <c r="X2963" s="2" t="str">
        <f>IF(Q2963&lt;Data_Validation!$B$8,"Low Value",IF(Q2963&lt;Data_Validation!$B$9,"Medium Value","High Value"))</f>
        <v>Low Value</v>
      </c>
      <c r="Y2963" s="2" t="str">
        <f t="shared" si="420"/>
        <v>Stable</v>
      </c>
      <c r="Z2963" s="2" t="str">
        <f t="shared" si="421"/>
        <v>Check Data</v>
      </c>
    </row>
    <row r="2964" spans="1:26" x14ac:dyDescent="0.3">
      <c r="A2964" t="s">
        <v>2521</v>
      </c>
      <c r="B2964">
        <v>75</v>
      </c>
      <c r="C2964" t="s">
        <v>21</v>
      </c>
      <c r="D2964" t="s">
        <v>35</v>
      </c>
      <c r="E2964">
        <v>361.97</v>
      </c>
      <c r="F2964">
        <v>9</v>
      </c>
      <c r="G2964">
        <v>109</v>
      </c>
      <c r="H2964">
        <v>0</v>
      </c>
      <c r="I2964" t="s">
        <v>16</v>
      </c>
      <c r="J2964">
        <v>82.9</v>
      </c>
      <c r="K2964" s="1">
        <v>44462</v>
      </c>
      <c r="L2964">
        <v>27</v>
      </c>
      <c r="M2964">
        <v>0.06</v>
      </c>
      <c r="N2964">
        <f>IF(E2964="",Data_Validation!$B$1,E2964)</f>
        <v>361.97</v>
      </c>
      <c r="O2964">
        <f>IF(J2964="",Data_Validation!$B$2,J2964)</f>
        <v>82.9</v>
      </c>
      <c r="P2964">
        <f t="shared" si="414"/>
        <v>1</v>
      </c>
      <c r="Q2964" s="2">
        <f>CustomerData[[#This Row],[avg_order_value_clean]]*CustomerData[[#This Row],[total_orders]]</f>
        <v>3257.7300000000005</v>
      </c>
      <c r="R2964" s="2" t="str">
        <f t="shared" si="422"/>
        <v>Inactive</v>
      </c>
      <c r="S2964" s="2" t="str">
        <f t="shared" si="415"/>
        <v>Low Risk</v>
      </c>
      <c r="T2964" s="2" t="str">
        <f t="shared" si="416"/>
        <v>55+</v>
      </c>
      <c r="U2964" s="1">
        <f t="shared" ca="1" si="417"/>
        <v>1799</v>
      </c>
      <c r="V2964" s="2" t="str">
        <f t="shared" si="418"/>
        <v>Low Loyalty</v>
      </c>
      <c r="W2964" s="2" t="str">
        <f t="shared" si="419"/>
        <v>Legitimate</v>
      </c>
      <c r="X2964" s="2" t="str">
        <f>IF(Q2964&lt;Data_Validation!$B$8,"Low Value",IF(Q2964&lt;Data_Validation!$B$9,"Medium Value","High Value"))</f>
        <v>High Value</v>
      </c>
      <c r="Y2964" s="2" t="str">
        <f t="shared" si="420"/>
        <v>High Value - Maintain</v>
      </c>
      <c r="Z2964" s="2" t="str">
        <f t="shared" si="421"/>
        <v>Check Data</v>
      </c>
    </row>
    <row r="2965" spans="1:26" x14ac:dyDescent="0.3">
      <c r="A2965" t="s">
        <v>2254</v>
      </c>
      <c r="B2965">
        <v>71</v>
      </c>
      <c r="C2965" t="s">
        <v>14</v>
      </c>
      <c r="D2965" t="s">
        <v>44</v>
      </c>
      <c r="E2965">
        <v>43.72</v>
      </c>
      <c r="F2965">
        <v>15</v>
      </c>
      <c r="G2965">
        <v>254</v>
      </c>
      <c r="H2965">
        <v>0</v>
      </c>
      <c r="I2965" t="s">
        <v>40</v>
      </c>
      <c r="J2965">
        <v>5.8</v>
      </c>
      <c r="K2965" s="1">
        <v>45342</v>
      </c>
      <c r="L2965">
        <v>78</v>
      </c>
      <c r="M2965">
        <v>0.36</v>
      </c>
      <c r="N2965">
        <f>IF(E2965="",Data_Validation!$B$1,E2965)</f>
        <v>43.72</v>
      </c>
      <c r="O2965">
        <f>IF(J2965="",Data_Validation!$B$2,J2965)</f>
        <v>5.8</v>
      </c>
      <c r="P2965">
        <f t="shared" si="414"/>
        <v>2</v>
      </c>
      <c r="Q2965" s="2">
        <f>CustomerData[[#This Row],[avg_order_value_clean]]*CustomerData[[#This Row],[total_orders]]</f>
        <v>655.8</v>
      </c>
      <c r="R2965" s="2" t="str">
        <f t="shared" si="422"/>
        <v>Inactive</v>
      </c>
      <c r="S2965" s="2" t="str">
        <f t="shared" si="415"/>
        <v>Medium Risk</v>
      </c>
      <c r="T2965" s="2" t="str">
        <f t="shared" si="416"/>
        <v>55+</v>
      </c>
      <c r="U2965" s="1">
        <f t="shared" ca="1" si="417"/>
        <v>919</v>
      </c>
      <c r="V2965" s="2" t="str">
        <f t="shared" si="418"/>
        <v>High Loyalty</v>
      </c>
      <c r="W2965" s="2" t="str">
        <f t="shared" si="419"/>
        <v>Legitimate</v>
      </c>
      <c r="X2965" s="2" t="str">
        <f>IF(Q2965&lt;Data_Validation!$B$8,"Low Value",IF(Q2965&lt;Data_Validation!$B$9,"Medium Value","High Value"))</f>
        <v>Low Value</v>
      </c>
      <c r="Y2965" s="2" t="str">
        <f t="shared" si="420"/>
        <v>Stable</v>
      </c>
      <c r="Z2965" s="2" t="str">
        <f t="shared" si="421"/>
        <v>Check Data</v>
      </c>
    </row>
    <row r="2966" spans="1:26" x14ac:dyDescent="0.3">
      <c r="A2966" t="s">
        <v>2522</v>
      </c>
      <c r="B2966">
        <v>24</v>
      </c>
      <c r="C2966" t="s">
        <v>14</v>
      </c>
      <c r="D2966" t="s">
        <v>50</v>
      </c>
      <c r="E2966">
        <v>55.31</v>
      </c>
      <c r="F2966">
        <v>10</v>
      </c>
      <c r="G2966">
        <v>34</v>
      </c>
      <c r="H2966">
        <v>0</v>
      </c>
      <c r="I2966" t="s">
        <v>29</v>
      </c>
      <c r="J2966">
        <v>64.2</v>
      </c>
      <c r="K2966" s="1">
        <v>44866</v>
      </c>
      <c r="L2966">
        <v>7</v>
      </c>
      <c r="M2966">
        <v>0.12</v>
      </c>
      <c r="N2966">
        <f>IF(E2966="",Data_Validation!$B$1,E2966)</f>
        <v>55.31</v>
      </c>
      <c r="O2966">
        <f>IF(J2966="",Data_Validation!$B$2,J2966)</f>
        <v>64.2</v>
      </c>
      <c r="P2966">
        <f t="shared" si="414"/>
        <v>1</v>
      </c>
      <c r="Q2966" s="2">
        <f>CustomerData[[#This Row],[avg_order_value_clean]]*CustomerData[[#This Row],[total_orders]]</f>
        <v>553.1</v>
      </c>
      <c r="R2966" s="2" t="str">
        <f t="shared" si="422"/>
        <v>At Risk</v>
      </c>
      <c r="S2966" s="2" t="str">
        <f t="shared" si="415"/>
        <v>Low Risk</v>
      </c>
      <c r="T2966" s="2" t="str">
        <f t="shared" si="416"/>
        <v>Under 25</v>
      </c>
      <c r="U2966" s="1">
        <f t="shared" ca="1" si="417"/>
        <v>1395</v>
      </c>
      <c r="V2966" s="2" t="str">
        <f t="shared" si="418"/>
        <v>Low Loyalty</v>
      </c>
      <c r="W2966" s="2" t="str">
        <f t="shared" si="419"/>
        <v>Legitimate</v>
      </c>
      <c r="X2966" s="2" t="str">
        <f>IF(Q2966&lt;Data_Validation!$B$8,"Low Value",IF(Q2966&lt;Data_Validation!$B$9,"Medium Value","High Value"))</f>
        <v>Low Value</v>
      </c>
      <c r="Y2966" s="2" t="str">
        <f t="shared" si="420"/>
        <v>Stable</v>
      </c>
      <c r="Z2966" s="2" t="str">
        <f t="shared" si="421"/>
        <v>Check Data</v>
      </c>
    </row>
    <row r="2967" spans="1:26" x14ac:dyDescent="0.3">
      <c r="A2967" t="s">
        <v>2523</v>
      </c>
      <c r="B2967">
        <v>63</v>
      </c>
      <c r="C2967" t="s">
        <v>21</v>
      </c>
      <c r="D2967" t="s">
        <v>52</v>
      </c>
      <c r="E2967">
        <v>34.659999999999997</v>
      </c>
      <c r="F2967">
        <v>6</v>
      </c>
      <c r="G2967">
        <v>331</v>
      </c>
      <c r="H2967">
        <v>0</v>
      </c>
      <c r="I2967" t="s">
        <v>29</v>
      </c>
      <c r="K2967" s="1">
        <v>45528</v>
      </c>
      <c r="L2967">
        <v>38</v>
      </c>
      <c r="M2967">
        <v>0.19</v>
      </c>
      <c r="N2967">
        <f>IF(E2967="",Data_Validation!$B$1,E2967)</f>
        <v>34.659999999999997</v>
      </c>
      <c r="O2967">
        <f>IF(J2967="",Data_Validation!$B$2,J2967)</f>
        <v>250</v>
      </c>
      <c r="P2967">
        <f t="shared" si="414"/>
        <v>1</v>
      </c>
      <c r="Q2967" s="2">
        <f>CustomerData[[#This Row],[avg_order_value_clean]]*CustomerData[[#This Row],[total_orders]]</f>
        <v>207.95999999999998</v>
      </c>
      <c r="R2967" s="2" t="str">
        <f t="shared" si="422"/>
        <v>Inactive</v>
      </c>
      <c r="S2967" s="2" t="str">
        <f t="shared" si="415"/>
        <v>Low Risk</v>
      </c>
      <c r="T2967" s="2" t="str">
        <f t="shared" si="416"/>
        <v>55+</v>
      </c>
      <c r="U2967" s="1">
        <f t="shared" ca="1" si="417"/>
        <v>733</v>
      </c>
      <c r="V2967" s="2" t="str">
        <f t="shared" si="418"/>
        <v>Low Loyalty</v>
      </c>
      <c r="W2967" s="2" t="str">
        <f t="shared" si="419"/>
        <v>Legitimate</v>
      </c>
      <c r="X2967" s="2" t="str">
        <f>IF(Q2967&lt;Data_Validation!$B$8,"Low Value",IF(Q2967&lt;Data_Validation!$B$9,"Medium Value","High Value"))</f>
        <v>Low Value</v>
      </c>
      <c r="Y2967" s="2" t="str">
        <f t="shared" si="420"/>
        <v>Stable</v>
      </c>
      <c r="Z2967" s="2" t="str">
        <f t="shared" si="421"/>
        <v>Check Data</v>
      </c>
    </row>
    <row r="2968" spans="1:26" x14ac:dyDescent="0.3">
      <c r="A2968" t="s">
        <v>2524</v>
      </c>
      <c r="B2968">
        <v>75</v>
      </c>
      <c r="C2968" t="s">
        <v>21</v>
      </c>
      <c r="D2968" t="s">
        <v>28</v>
      </c>
      <c r="E2968">
        <v>49.15</v>
      </c>
      <c r="F2968">
        <v>10</v>
      </c>
      <c r="G2968">
        <v>221</v>
      </c>
      <c r="H2968">
        <v>0</v>
      </c>
      <c r="I2968" t="s">
        <v>29</v>
      </c>
      <c r="K2968" s="1">
        <v>44963</v>
      </c>
      <c r="L2968">
        <v>48</v>
      </c>
      <c r="M2968">
        <v>0.4</v>
      </c>
      <c r="N2968">
        <f>IF(E2968="",Data_Validation!$B$1,E2968)</f>
        <v>49.15</v>
      </c>
      <c r="O2968">
        <f>IF(J2968="",Data_Validation!$B$2,J2968)</f>
        <v>250</v>
      </c>
      <c r="P2968">
        <f t="shared" si="414"/>
        <v>1</v>
      </c>
      <c r="Q2968" s="2">
        <f>CustomerData[[#This Row],[avg_order_value_clean]]*CustomerData[[#This Row],[total_orders]]</f>
        <v>491.5</v>
      </c>
      <c r="R2968" s="2" t="str">
        <f t="shared" si="422"/>
        <v>Inactive</v>
      </c>
      <c r="S2968" s="2" t="str">
        <f t="shared" si="415"/>
        <v>Medium Risk</v>
      </c>
      <c r="T2968" s="2" t="str">
        <f t="shared" si="416"/>
        <v>55+</v>
      </c>
      <c r="U2968" s="1">
        <f t="shared" ca="1" si="417"/>
        <v>1298</v>
      </c>
      <c r="V2968" s="2" t="str">
        <f t="shared" si="418"/>
        <v>Medium Loyalty</v>
      </c>
      <c r="W2968" s="2" t="str">
        <f t="shared" si="419"/>
        <v>Legitimate</v>
      </c>
      <c r="X2968" s="2" t="str">
        <f>IF(Q2968&lt;Data_Validation!$B$8,"Low Value",IF(Q2968&lt;Data_Validation!$B$9,"Medium Value","High Value"))</f>
        <v>Low Value</v>
      </c>
      <c r="Y2968" s="2" t="str">
        <f t="shared" si="420"/>
        <v>Stable</v>
      </c>
      <c r="Z2968" s="2" t="str">
        <f t="shared" si="421"/>
        <v>Check Data</v>
      </c>
    </row>
    <row r="2969" spans="1:26" x14ac:dyDescent="0.3">
      <c r="A2969" t="s">
        <v>584</v>
      </c>
      <c r="B2969">
        <v>48</v>
      </c>
      <c r="C2969" t="s">
        <v>21</v>
      </c>
      <c r="D2969" t="s">
        <v>37</v>
      </c>
      <c r="E2969">
        <v>112.11</v>
      </c>
      <c r="F2969">
        <v>11</v>
      </c>
      <c r="G2969">
        <v>109</v>
      </c>
      <c r="H2969">
        <v>0</v>
      </c>
      <c r="I2969" t="s">
        <v>40</v>
      </c>
      <c r="J2969">
        <v>52</v>
      </c>
      <c r="K2969" s="1">
        <v>45062</v>
      </c>
      <c r="L2969">
        <v>42</v>
      </c>
      <c r="M2969">
        <v>0.08</v>
      </c>
      <c r="N2969">
        <f>IF(E2969="",Data_Validation!$B$1,E2969)</f>
        <v>112.11</v>
      </c>
      <c r="O2969">
        <f>IF(J2969="",Data_Validation!$B$2,J2969)</f>
        <v>52</v>
      </c>
      <c r="P2969">
        <f t="shared" si="414"/>
        <v>3</v>
      </c>
      <c r="Q2969" s="2">
        <f>CustomerData[[#This Row],[avg_order_value_clean]]*CustomerData[[#This Row],[total_orders]]</f>
        <v>1233.21</v>
      </c>
      <c r="R2969" s="2" t="str">
        <f t="shared" si="422"/>
        <v>Inactive</v>
      </c>
      <c r="S2969" s="2" t="str">
        <f t="shared" si="415"/>
        <v>Low Risk</v>
      </c>
      <c r="T2969" s="2" t="str">
        <f t="shared" si="416"/>
        <v>45-54</v>
      </c>
      <c r="U2969" s="1">
        <f t="shared" ca="1" si="417"/>
        <v>1199</v>
      </c>
      <c r="V2969" s="2" t="str">
        <f t="shared" si="418"/>
        <v>Medium Loyalty</v>
      </c>
      <c r="W2969" s="2" t="str">
        <f t="shared" si="419"/>
        <v>Legitimate</v>
      </c>
      <c r="X2969" s="2" t="str">
        <f>IF(Q2969&lt;Data_Validation!$B$8,"Low Value",IF(Q2969&lt;Data_Validation!$B$9,"Medium Value","High Value"))</f>
        <v>Low Value</v>
      </c>
      <c r="Y2969" s="2" t="str">
        <f t="shared" si="420"/>
        <v>Stable</v>
      </c>
      <c r="Z2969" s="2" t="str">
        <f t="shared" si="421"/>
        <v>Check Data</v>
      </c>
    </row>
    <row r="2970" spans="1:26" x14ac:dyDescent="0.3">
      <c r="A2970" t="s">
        <v>2461</v>
      </c>
      <c r="B2970">
        <v>41</v>
      </c>
      <c r="C2970" t="s">
        <v>14</v>
      </c>
      <c r="D2970" t="s">
        <v>22</v>
      </c>
      <c r="E2970">
        <v>43.17</v>
      </c>
      <c r="F2970">
        <v>10</v>
      </c>
      <c r="G2970">
        <v>260</v>
      </c>
      <c r="H2970">
        <v>0</v>
      </c>
      <c r="I2970" t="s">
        <v>16</v>
      </c>
      <c r="J2970">
        <v>99.9</v>
      </c>
      <c r="K2970" s="1">
        <v>44623</v>
      </c>
      <c r="L2970">
        <v>27</v>
      </c>
      <c r="M2970">
        <v>0.26</v>
      </c>
      <c r="N2970">
        <f>IF(E2970="",Data_Validation!$B$1,E2970)</f>
        <v>43.17</v>
      </c>
      <c r="O2970">
        <f>IF(J2970="",Data_Validation!$B$2,J2970)</f>
        <v>99.9</v>
      </c>
      <c r="P2970">
        <f t="shared" si="414"/>
        <v>2</v>
      </c>
      <c r="Q2970" s="2">
        <f>CustomerData[[#This Row],[avg_order_value_clean]]*CustomerData[[#This Row],[total_orders]]</f>
        <v>431.70000000000005</v>
      </c>
      <c r="R2970" s="2" t="str">
        <f t="shared" si="422"/>
        <v>Inactive</v>
      </c>
      <c r="S2970" s="2" t="str">
        <f t="shared" si="415"/>
        <v>Medium Risk</v>
      </c>
      <c r="T2970" s="2" t="str">
        <f t="shared" si="416"/>
        <v>35-44</v>
      </c>
      <c r="U2970" s="1">
        <f t="shared" ca="1" si="417"/>
        <v>1638</v>
      </c>
      <c r="V2970" s="2" t="str">
        <f t="shared" si="418"/>
        <v>Low Loyalty</v>
      </c>
      <c r="W2970" s="2" t="str">
        <f t="shared" si="419"/>
        <v>Legitimate</v>
      </c>
      <c r="X2970" s="2" t="str">
        <f>IF(Q2970&lt;Data_Validation!$B$8,"Low Value",IF(Q2970&lt;Data_Validation!$B$9,"Medium Value","High Value"))</f>
        <v>Low Value</v>
      </c>
      <c r="Y2970" s="2" t="str">
        <f t="shared" si="420"/>
        <v>Stable</v>
      </c>
      <c r="Z2970" s="2" t="str">
        <f t="shared" si="421"/>
        <v>Check Data</v>
      </c>
    </row>
    <row r="2971" spans="1:26" x14ac:dyDescent="0.3">
      <c r="A2971" t="s">
        <v>2525</v>
      </c>
      <c r="B2971">
        <v>76</v>
      </c>
      <c r="C2971" t="s">
        <v>21</v>
      </c>
      <c r="D2971" t="s">
        <v>26</v>
      </c>
      <c r="E2971">
        <v>173.56</v>
      </c>
      <c r="F2971">
        <v>9</v>
      </c>
      <c r="G2971">
        <v>1</v>
      </c>
      <c r="H2971">
        <v>0</v>
      </c>
      <c r="I2971" t="s">
        <v>40</v>
      </c>
      <c r="J2971">
        <v>4.4000000000000004</v>
      </c>
      <c r="K2971" s="1">
        <v>45761</v>
      </c>
      <c r="L2971">
        <v>10</v>
      </c>
      <c r="M2971">
        <v>0.33</v>
      </c>
      <c r="N2971">
        <f>IF(E2971="",Data_Validation!$B$1,E2971)</f>
        <v>173.56</v>
      </c>
      <c r="O2971">
        <f>IF(J2971="",Data_Validation!$B$2,J2971)</f>
        <v>4.4000000000000004</v>
      </c>
      <c r="P2971">
        <f t="shared" si="414"/>
        <v>2</v>
      </c>
      <c r="Q2971" s="2">
        <f>CustomerData[[#This Row],[avg_order_value_clean]]*CustomerData[[#This Row],[total_orders]]</f>
        <v>1562.04</v>
      </c>
      <c r="R2971" s="2" t="str">
        <f t="shared" si="422"/>
        <v>Active</v>
      </c>
      <c r="S2971" s="2" t="str">
        <f t="shared" si="415"/>
        <v>Medium Risk</v>
      </c>
      <c r="T2971" s="2" t="str">
        <f t="shared" si="416"/>
        <v>55+</v>
      </c>
      <c r="U2971" s="1">
        <f t="shared" ca="1" si="417"/>
        <v>500</v>
      </c>
      <c r="V2971" s="2" t="str">
        <f t="shared" si="418"/>
        <v>Low Loyalty</v>
      </c>
      <c r="W2971" s="2" t="str">
        <f t="shared" si="419"/>
        <v>Legitimate</v>
      </c>
      <c r="X2971" s="2" t="str">
        <f>IF(Q2971&lt;Data_Validation!$B$8,"Low Value",IF(Q2971&lt;Data_Validation!$B$9,"Medium Value","High Value"))</f>
        <v>High Value</v>
      </c>
      <c r="Y2971" s="2" t="str">
        <f t="shared" si="420"/>
        <v>High Value - Maintain</v>
      </c>
      <c r="Z2971" s="2" t="str">
        <f t="shared" si="421"/>
        <v>Check Data</v>
      </c>
    </row>
    <row r="2972" spans="1:26" x14ac:dyDescent="0.3">
      <c r="A2972" t="s">
        <v>2526</v>
      </c>
      <c r="B2972">
        <v>48</v>
      </c>
      <c r="C2972" t="s">
        <v>14</v>
      </c>
      <c r="D2972" t="s">
        <v>18</v>
      </c>
      <c r="E2972">
        <v>65.03</v>
      </c>
      <c r="F2972">
        <v>8</v>
      </c>
      <c r="G2972">
        <v>233</v>
      </c>
      <c r="H2972">
        <v>1</v>
      </c>
      <c r="I2972" t="s">
        <v>40</v>
      </c>
      <c r="J2972">
        <v>8.8000000000000007</v>
      </c>
      <c r="K2972" s="1">
        <v>45615</v>
      </c>
      <c r="L2972">
        <v>42</v>
      </c>
      <c r="M2972">
        <v>0.12</v>
      </c>
      <c r="N2972">
        <f>IF(E2972="",Data_Validation!$B$1,E2972)</f>
        <v>65.03</v>
      </c>
      <c r="O2972">
        <f>IF(J2972="",Data_Validation!$B$2,J2972)</f>
        <v>8.8000000000000007</v>
      </c>
      <c r="P2972">
        <f t="shared" si="414"/>
        <v>1</v>
      </c>
      <c r="Q2972" s="2">
        <f>CustomerData[[#This Row],[avg_order_value_clean]]*CustomerData[[#This Row],[total_orders]]</f>
        <v>520.24</v>
      </c>
      <c r="R2972" s="2" t="str">
        <f t="shared" si="422"/>
        <v>Inactive</v>
      </c>
      <c r="S2972" s="2" t="str">
        <f t="shared" si="415"/>
        <v>Low Risk</v>
      </c>
      <c r="T2972" s="2" t="str">
        <f t="shared" si="416"/>
        <v>45-54</v>
      </c>
      <c r="U2972" s="1">
        <f t="shared" ca="1" si="417"/>
        <v>646</v>
      </c>
      <c r="V2972" s="2" t="str">
        <f t="shared" si="418"/>
        <v>Medium Loyalty</v>
      </c>
      <c r="W2972" s="2" t="str">
        <f t="shared" si="419"/>
        <v>Fraudulent</v>
      </c>
      <c r="X2972" s="2" t="str">
        <f>IF(Q2972&lt;Data_Validation!$B$8,"Low Value",IF(Q2972&lt;Data_Validation!$B$9,"Medium Value","High Value"))</f>
        <v>Low Value</v>
      </c>
      <c r="Y2972" s="2" t="str">
        <f t="shared" si="420"/>
        <v>Stable</v>
      </c>
      <c r="Z2972" s="2" t="str">
        <f t="shared" si="421"/>
        <v>Check Data</v>
      </c>
    </row>
    <row r="2973" spans="1:26" x14ac:dyDescent="0.3">
      <c r="A2973" t="s">
        <v>2527</v>
      </c>
      <c r="B2973">
        <v>46</v>
      </c>
      <c r="C2973" t="s">
        <v>21</v>
      </c>
      <c r="D2973" t="s">
        <v>50</v>
      </c>
      <c r="E2973">
        <v>39.81</v>
      </c>
      <c r="F2973">
        <v>13</v>
      </c>
      <c r="G2973">
        <v>285</v>
      </c>
      <c r="H2973">
        <v>0</v>
      </c>
      <c r="I2973" t="s">
        <v>16</v>
      </c>
      <c r="J2973">
        <v>76.8</v>
      </c>
      <c r="K2973" s="1">
        <v>44906</v>
      </c>
      <c r="L2973">
        <v>58</v>
      </c>
      <c r="M2973">
        <v>0.37</v>
      </c>
      <c r="N2973">
        <f>IF(E2973="",Data_Validation!$B$1,E2973)</f>
        <v>39.81</v>
      </c>
      <c r="O2973">
        <f>IF(J2973="",Data_Validation!$B$2,J2973)</f>
        <v>76.8</v>
      </c>
      <c r="P2973">
        <f t="shared" si="414"/>
        <v>1</v>
      </c>
      <c r="Q2973" s="2">
        <f>CustomerData[[#This Row],[avg_order_value_clean]]*CustomerData[[#This Row],[total_orders]]</f>
        <v>517.53</v>
      </c>
      <c r="R2973" s="2" t="str">
        <f t="shared" si="422"/>
        <v>Inactive</v>
      </c>
      <c r="S2973" s="2" t="str">
        <f t="shared" si="415"/>
        <v>Medium Risk</v>
      </c>
      <c r="T2973" s="2" t="str">
        <f t="shared" si="416"/>
        <v>45-54</v>
      </c>
      <c r="U2973" s="1">
        <f t="shared" ca="1" si="417"/>
        <v>1355</v>
      </c>
      <c r="V2973" s="2" t="str">
        <f t="shared" si="418"/>
        <v>Medium Loyalty</v>
      </c>
      <c r="W2973" s="2" t="str">
        <f t="shared" si="419"/>
        <v>Legitimate</v>
      </c>
      <c r="X2973" s="2" t="str">
        <f>IF(Q2973&lt;Data_Validation!$B$8,"Low Value",IF(Q2973&lt;Data_Validation!$B$9,"Medium Value","High Value"))</f>
        <v>Low Value</v>
      </c>
      <c r="Y2973" s="2" t="str">
        <f t="shared" si="420"/>
        <v>Stable</v>
      </c>
      <c r="Z2973" s="2" t="str">
        <f t="shared" si="421"/>
        <v>Check Data</v>
      </c>
    </row>
    <row r="2974" spans="1:26" x14ac:dyDescent="0.3">
      <c r="A2974" t="s">
        <v>2528</v>
      </c>
      <c r="B2974">
        <v>59</v>
      </c>
      <c r="C2974" t="s">
        <v>21</v>
      </c>
      <c r="D2974" t="s">
        <v>35</v>
      </c>
      <c r="F2974">
        <v>4</v>
      </c>
      <c r="G2974">
        <v>98</v>
      </c>
      <c r="H2974">
        <v>0</v>
      </c>
      <c r="I2974" t="s">
        <v>29</v>
      </c>
      <c r="J2974">
        <v>55</v>
      </c>
      <c r="K2974" s="1">
        <v>44774</v>
      </c>
      <c r="L2974">
        <v>41</v>
      </c>
      <c r="M2974">
        <v>0.44</v>
      </c>
      <c r="N2974">
        <f>IF(E2974="",Data_Validation!$B$1,E2974)</f>
        <v>250</v>
      </c>
      <c r="O2974">
        <f>IF(J2974="",Data_Validation!$B$2,J2974)</f>
        <v>55</v>
      </c>
      <c r="P2974">
        <f t="shared" si="414"/>
        <v>1</v>
      </c>
      <c r="Q2974" s="2">
        <f>CustomerData[[#This Row],[avg_order_value_clean]]*CustomerData[[#This Row],[total_orders]]</f>
        <v>1000</v>
      </c>
      <c r="R2974" s="2" t="str">
        <f t="shared" si="422"/>
        <v>Inactive</v>
      </c>
      <c r="S2974" s="2" t="str">
        <f t="shared" si="415"/>
        <v>Medium Risk</v>
      </c>
      <c r="T2974" s="2" t="str">
        <f t="shared" si="416"/>
        <v>55+</v>
      </c>
      <c r="U2974" s="1">
        <f t="shared" ca="1" si="417"/>
        <v>1487</v>
      </c>
      <c r="V2974" s="2" t="str">
        <f t="shared" si="418"/>
        <v>Medium Loyalty</v>
      </c>
      <c r="W2974" s="2" t="str">
        <f t="shared" si="419"/>
        <v>Legitimate</v>
      </c>
      <c r="X2974" s="2" t="str">
        <f>IF(Q2974&lt;Data_Validation!$B$8,"Low Value",IF(Q2974&lt;Data_Validation!$B$9,"Medium Value","High Value"))</f>
        <v>Low Value</v>
      </c>
      <c r="Y2974" s="2" t="str">
        <f t="shared" si="420"/>
        <v>Stable</v>
      </c>
      <c r="Z2974" s="2" t="str">
        <f t="shared" si="421"/>
        <v>Check Data</v>
      </c>
    </row>
    <row r="2975" spans="1:26" x14ac:dyDescent="0.3">
      <c r="A2975" t="s">
        <v>2529</v>
      </c>
      <c r="B2975">
        <v>49</v>
      </c>
      <c r="C2975" t="s">
        <v>14</v>
      </c>
      <c r="D2975" t="s">
        <v>26</v>
      </c>
      <c r="E2975">
        <v>30.32</v>
      </c>
      <c r="F2975">
        <v>14</v>
      </c>
      <c r="G2975">
        <v>118</v>
      </c>
      <c r="H2975">
        <v>0</v>
      </c>
      <c r="I2975" t="s">
        <v>23</v>
      </c>
      <c r="K2975" s="1">
        <v>44088</v>
      </c>
      <c r="L2975">
        <v>9</v>
      </c>
      <c r="M2975">
        <v>0.02</v>
      </c>
      <c r="N2975">
        <f>IF(E2975="",Data_Validation!$B$1,E2975)</f>
        <v>30.32</v>
      </c>
      <c r="O2975">
        <f>IF(J2975="",Data_Validation!$B$2,J2975)</f>
        <v>250</v>
      </c>
      <c r="P2975">
        <f t="shared" si="414"/>
        <v>1</v>
      </c>
      <c r="Q2975" s="2">
        <f>CustomerData[[#This Row],[avg_order_value_clean]]*CustomerData[[#This Row],[total_orders]]</f>
        <v>424.48</v>
      </c>
      <c r="R2975" s="2" t="str">
        <f t="shared" si="422"/>
        <v>Inactive</v>
      </c>
      <c r="S2975" s="2" t="str">
        <f t="shared" si="415"/>
        <v>Low Risk</v>
      </c>
      <c r="T2975" s="2" t="str">
        <f t="shared" si="416"/>
        <v>45-54</v>
      </c>
      <c r="U2975" s="1">
        <f t="shared" ca="1" si="417"/>
        <v>2173</v>
      </c>
      <c r="V2975" s="2" t="str">
        <f t="shared" si="418"/>
        <v>Low Loyalty</v>
      </c>
      <c r="W2975" s="2" t="str">
        <f t="shared" si="419"/>
        <v>Legitimate</v>
      </c>
      <c r="X2975" s="2" t="str">
        <f>IF(Q2975&lt;Data_Validation!$B$8,"Low Value",IF(Q2975&lt;Data_Validation!$B$9,"Medium Value","High Value"))</f>
        <v>Low Value</v>
      </c>
      <c r="Y2975" s="2" t="str">
        <f t="shared" si="420"/>
        <v>Stable</v>
      </c>
      <c r="Z2975" s="2" t="str">
        <f t="shared" si="421"/>
        <v>Check Data</v>
      </c>
    </row>
    <row r="2976" spans="1:26" x14ac:dyDescent="0.3">
      <c r="A2976" t="s">
        <v>1085</v>
      </c>
      <c r="B2976">
        <v>34</v>
      </c>
      <c r="C2976" t="s">
        <v>14</v>
      </c>
      <c r="D2976" t="s">
        <v>22</v>
      </c>
      <c r="E2976">
        <v>43.95</v>
      </c>
      <c r="F2976">
        <v>10</v>
      </c>
      <c r="G2976">
        <v>9</v>
      </c>
      <c r="H2976">
        <v>0</v>
      </c>
      <c r="I2976" t="s">
        <v>40</v>
      </c>
      <c r="J2976">
        <v>37.5</v>
      </c>
      <c r="K2976" s="1">
        <v>44013</v>
      </c>
      <c r="L2976">
        <v>98</v>
      </c>
      <c r="M2976">
        <v>0.18</v>
      </c>
      <c r="N2976">
        <f>IF(E2976="",Data_Validation!$B$1,E2976)</f>
        <v>43.95</v>
      </c>
      <c r="O2976">
        <f>IF(J2976="",Data_Validation!$B$2,J2976)</f>
        <v>37.5</v>
      </c>
      <c r="P2976">
        <f t="shared" si="414"/>
        <v>2</v>
      </c>
      <c r="Q2976" s="2">
        <f>CustomerData[[#This Row],[avg_order_value_clean]]*CustomerData[[#This Row],[total_orders]]</f>
        <v>439.5</v>
      </c>
      <c r="R2976" s="2" t="str">
        <f t="shared" si="422"/>
        <v>Active</v>
      </c>
      <c r="S2976" s="2" t="str">
        <f t="shared" si="415"/>
        <v>Low Risk</v>
      </c>
      <c r="T2976" s="2" t="str">
        <f t="shared" si="416"/>
        <v>25-34</v>
      </c>
      <c r="U2976" s="1">
        <f t="shared" ca="1" si="417"/>
        <v>2248</v>
      </c>
      <c r="V2976" s="2" t="str">
        <f t="shared" si="418"/>
        <v>High Loyalty</v>
      </c>
      <c r="W2976" s="2" t="str">
        <f t="shared" si="419"/>
        <v>Legitimate</v>
      </c>
      <c r="X2976" s="2" t="str">
        <f>IF(Q2976&lt;Data_Validation!$B$8,"Low Value",IF(Q2976&lt;Data_Validation!$B$9,"Medium Value","High Value"))</f>
        <v>Low Value</v>
      </c>
      <c r="Y2976" s="2" t="str">
        <f t="shared" si="420"/>
        <v>Stable</v>
      </c>
      <c r="Z2976" s="2" t="str">
        <f t="shared" si="421"/>
        <v>Check Data</v>
      </c>
    </row>
    <row r="2977" spans="1:26" x14ac:dyDescent="0.3">
      <c r="A2977" t="s">
        <v>2530</v>
      </c>
      <c r="B2977">
        <v>31</v>
      </c>
      <c r="C2977" t="s">
        <v>21</v>
      </c>
      <c r="D2977" t="s">
        <v>18</v>
      </c>
      <c r="E2977">
        <v>159.58000000000001</v>
      </c>
      <c r="F2977">
        <v>12</v>
      </c>
      <c r="G2977">
        <v>72</v>
      </c>
      <c r="H2977">
        <v>0</v>
      </c>
      <c r="I2977" t="s">
        <v>40</v>
      </c>
      <c r="J2977">
        <v>6.4</v>
      </c>
      <c r="K2977" s="1">
        <v>45738</v>
      </c>
      <c r="L2977">
        <v>46</v>
      </c>
      <c r="M2977">
        <v>0.22</v>
      </c>
      <c r="N2977">
        <f>IF(E2977="",Data_Validation!$B$1,E2977)</f>
        <v>159.58000000000001</v>
      </c>
      <c r="O2977">
        <f>IF(J2977="",Data_Validation!$B$2,J2977)</f>
        <v>6.4</v>
      </c>
      <c r="P2977">
        <f t="shared" si="414"/>
        <v>1</v>
      </c>
      <c r="Q2977" s="2">
        <f>CustomerData[[#This Row],[avg_order_value_clean]]*CustomerData[[#This Row],[total_orders]]</f>
        <v>1914.96</v>
      </c>
      <c r="R2977" s="2" t="str">
        <f t="shared" si="422"/>
        <v>At Risk</v>
      </c>
      <c r="S2977" s="2" t="str">
        <f t="shared" si="415"/>
        <v>Medium Risk</v>
      </c>
      <c r="T2977" s="2" t="str">
        <f t="shared" si="416"/>
        <v>25-34</v>
      </c>
      <c r="U2977" s="1">
        <f t="shared" ca="1" si="417"/>
        <v>523</v>
      </c>
      <c r="V2977" s="2" t="str">
        <f t="shared" si="418"/>
        <v>Medium Loyalty</v>
      </c>
      <c r="W2977" s="2" t="str">
        <f t="shared" si="419"/>
        <v>Legitimate</v>
      </c>
      <c r="X2977" s="2" t="str">
        <f>IF(Q2977&lt;Data_Validation!$B$8,"Low Value",IF(Q2977&lt;Data_Validation!$B$9,"Medium Value","High Value"))</f>
        <v>High Value</v>
      </c>
      <c r="Y2977" s="2" t="str">
        <f t="shared" si="420"/>
        <v>High Value - Maintain</v>
      </c>
      <c r="Z2977" s="2" t="str">
        <f t="shared" si="421"/>
        <v>Check Data</v>
      </c>
    </row>
    <row r="2978" spans="1:26" x14ac:dyDescent="0.3">
      <c r="A2978" t="s">
        <v>2531</v>
      </c>
      <c r="B2978">
        <v>57</v>
      </c>
      <c r="C2978" t="s">
        <v>14</v>
      </c>
      <c r="D2978" t="s">
        <v>28</v>
      </c>
      <c r="E2978">
        <v>77.8</v>
      </c>
      <c r="F2978">
        <v>8</v>
      </c>
      <c r="G2978">
        <v>208</v>
      </c>
      <c r="H2978">
        <v>0</v>
      </c>
      <c r="I2978" t="s">
        <v>16</v>
      </c>
      <c r="J2978">
        <v>52.6</v>
      </c>
      <c r="K2978" s="1">
        <v>45741</v>
      </c>
      <c r="L2978">
        <v>93</v>
      </c>
      <c r="M2978">
        <v>0.35</v>
      </c>
      <c r="N2978">
        <f>IF(E2978="",Data_Validation!$B$1,E2978)</f>
        <v>77.8</v>
      </c>
      <c r="O2978">
        <f>IF(J2978="",Data_Validation!$B$2,J2978)</f>
        <v>52.6</v>
      </c>
      <c r="P2978">
        <f t="shared" si="414"/>
        <v>1</v>
      </c>
      <c r="Q2978" s="2">
        <f>CustomerData[[#This Row],[avg_order_value_clean]]*CustomerData[[#This Row],[total_orders]]</f>
        <v>622.4</v>
      </c>
      <c r="R2978" s="2" t="str">
        <f t="shared" si="422"/>
        <v>Inactive</v>
      </c>
      <c r="S2978" s="2" t="str">
        <f t="shared" si="415"/>
        <v>Medium Risk</v>
      </c>
      <c r="T2978" s="2" t="str">
        <f t="shared" si="416"/>
        <v>55+</v>
      </c>
      <c r="U2978" s="1">
        <f t="shared" ca="1" si="417"/>
        <v>520</v>
      </c>
      <c r="V2978" s="2" t="str">
        <f t="shared" si="418"/>
        <v>High Loyalty</v>
      </c>
      <c r="W2978" s="2" t="str">
        <f t="shared" si="419"/>
        <v>Legitimate</v>
      </c>
      <c r="X2978" s="2" t="str">
        <f>IF(Q2978&lt;Data_Validation!$B$8,"Low Value",IF(Q2978&lt;Data_Validation!$B$9,"Medium Value","High Value"))</f>
        <v>Low Value</v>
      </c>
      <c r="Y2978" s="2" t="str">
        <f t="shared" si="420"/>
        <v>Stable</v>
      </c>
      <c r="Z2978" s="2" t="str">
        <f t="shared" si="421"/>
        <v>Check Data</v>
      </c>
    </row>
    <row r="2979" spans="1:26" x14ac:dyDescent="0.3">
      <c r="A2979" t="s">
        <v>2532</v>
      </c>
      <c r="B2979">
        <v>53</v>
      </c>
      <c r="C2979" t="s">
        <v>14</v>
      </c>
      <c r="D2979" t="s">
        <v>28</v>
      </c>
      <c r="E2979">
        <v>170.91</v>
      </c>
      <c r="F2979">
        <v>10</v>
      </c>
      <c r="G2979">
        <v>123</v>
      </c>
      <c r="H2979">
        <v>0</v>
      </c>
      <c r="I2979" t="s">
        <v>23</v>
      </c>
      <c r="J2979">
        <v>10.4</v>
      </c>
      <c r="K2979" s="1">
        <v>44622</v>
      </c>
      <c r="L2979">
        <v>82</v>
      </c>
      <c r="M2979">
        <v>0.09</v>
      </c>
      <c r="N2979">
        <f>IF(E2979="",Data_Validation!$B$1,E2979)</f>
        <v>170.91</v>
      </c>
      <c r="O2979">
        <f>IF(J2979="",Data_Validation!$B$2,J2979)</f>
        <v>10.4</v>
      </c>
      <c r="P2979">
        <f t="shared" si="414"/>
        <v>1</v>
      </c>
      <c r="Q2979" s="2">
        <f>CustomerData[[#This Row],[avg_order_value_clean]]*CustomerData[[#This Row],[total_orders]]</f>
        <v>1709.1</v>
      </c>
      <c r="R2979" s="2" t="str">
        <f t="shared" si="422"/>
        <v>Inactive</v>
      </c>
      <c r="S2979" s="2" t="str">
        <f t="shared" si="415"/>
        <v>Low Risk</v>
      </c>
      <c r="T2979" s="2" t="str">
        <f t="shared" si="416"/>
        <v>45-54</v>
      </c>
      <c r="U2979" s="1">
        <f t="shared" ca="1" si="417"/>
        <v>1639</v>
      </c>
      <c r="V2979" s="2" t="str">
        <f t="shared" si="418"/>
        <v>High Loyalty</v>
      </c>
      <c r="W2979" s="2" t="str">
        <f t="shared" si="419"/>
        <v>Legitimate</v>
      </c>
      <c r="X2979" s="2" t="str">
        <f>IF(Q2979&lt;Data_Validation!$B$8,"Low Value",IF(Q2979&lt;Data_Validation!$B$9,"Medium Value","High Value"))</f>
        <v>High Value</v>
      </c>
      <c r="Y2979" s="2" t="str">
        <f t="shared" si="420"/>
        <v>High Value - Maintain</v>
      </c>
      <c r="Z2979" s="2" t="str">
        <f t="shared" si="421"/>
        <v>Check Data</v>
      </c>
    </row>
    <row r="2980" spans="1:26" x14ac:dyDescent="0.3">
      <c r="A2980" t="s">
        <v>2533</v>
      </c>
      <c r="B2980">
        <v>75</v>
      </c>
      <c r="C2980" t="s">
        <v>14</v>
      </c>
      <c r="D2980" t="s">
        <v>22</v>
      </c>
      <c r="E2980">
        <v>67.260000000000005</v>
      </c>
      <c r="F2980">
        <v>6</v>
      </c>
      <c r="G2980">
        <v>37</v>
      </c>
      <c r="H2980">
        <v>0</v>
      </c>
      <c r="I2980" t="s">
        <v>40</v>
      </c>
      <c r="J2980">
        <v>0.7</v>
      </c>
      <c r="K2980" s="1">
        <v>44020</v>
      </c>
      <c r="L2980">
        <v>54</v>
      </c>
      <c r="M2980">
        <v>0.26</v>
      </c>
      <c r="N2980">
        <f>IF(E2980="",Data_Validation!$B$1,E2980)</f>
        <v>67.260000000000005</v>
      </c>
      <c r="O2980">
        <f>IF(J2980="",Data_Validation!$B$2,J2980)</f>
        <v>0.7</v>
      </c>
      <c r="P2980">
        <f t="shared" si="414"/>
        <v>2</v>
      </c>
      <c r="Q2980" s="2">
        <f>CustomerData[[#This Row],[avg_order_value_clean]]*CustomerData[[#This Row],[total_orders]]</f>
        <v>403.56000000000006</v>
      </c>
      <c r="R2980" s="2" t="str">
        <f t="shared" si="422"/>
        <v>At Risk</v>
      </c>
      <c r="S2980" s="2" t="str">
        <f t="shared" si="415"/>
        <v>Medium Risk</v>
      </c>
      <c r="T2980" s="2" t="str">
        <f t="shared" si="416"/>
        <v>55+</v>
      </c>
      <c r="U2980" s="1">
        <f t="shared" ca="1" si="417"/>
        <v>2241</v>
      </c>
      <c r="V2980" s="2" t="str">
        <f t="shared" si="418"/>
        <v>Medium Loyalty</v>
      </c>
      <c r="W2980" s="2" t="str">
        <f t="shared" si="419"/>
        <v>Legitimate</v>
      </c>
      <c r="X2980" s="2" t="str">
        <f>IF(Q2980&lt;Data_Validation!$B$8,"Low Value",IF(Q2980&lt;Data_Validation!$B$9,"Medium Value","High Value"))</f>
        <v>Low Value</v>
      </c>
      <c r="Y2980" s="2" t="str">
        <f t="shared" si="420"/>
        <v>Stable</v>
      </c>
      <c r="Z2980" s="2" t="str">
        <f t="shared" si="421"/>
        <v>Valid</v>
      </c>
    </row>
    <row r="2981" spans="1:26" x14ac:dyDescent="0.3">
      <c r="A2981" t="s">
        <v>2534</v>
      </c>
      <c r="B2981">
        <v>65</v>
      </c>
      <c r="C2981" t="s">
        <v>14</v>
      </c>
      <c r="D2981" t="s">
        <v>50</v>
      </c>
      <c r="E2981">
        <v>159.57</v>
      </c>
      <c r="F2981">
        <v>7</v>
      </c>
      <c r="G2981">
        <v>93</v>
      </c>
      <c r="H2981">
        <v>0</v>
      </c>
      <c r="I2981" t="s">
        <v>19</v>
      </c>
      <c r="J2981">
        <v>32.200000000000003</v>
      </c>
      <c r="K2981" s="1">
        <v>45442</v>
      </c>
      <c r="L2981">
        <v>93</v>
      </c>
      <c r="M2981">
        <v>0.13</v>
      </c>
      <c r="N2981">
        <f>IF(E2981="",Data_Validation!$B$1,E2981)</f>
        <v>159.57</v>
      </c>
      <c r="O2981">
        <f>IF(J2981="",Data_Validation!$B$2,J2981)</f>
        <v>32.200000000000003</v>
      </c>
      <c r="P2981">
        <f t="shared" si="414"/>
        <v>1</v>
      </c>
      <c r="Q2981" s="2">
        <f>CustomerData[[#This Row],[avg_order_value_clean]]*CustomerData[[#This Row],[total_orders]]</f>
        <v>1116.99</v>
      </c>
      <c r="R2981" s="2" t="str">
        <f t="shared" si="422"/>
        <v>Inactive</v>
      </c>
      <c r="S2981" s="2" t="str">
        <f t="shared" si="415"/>
        <v>Low Risk</v>
      </c>
      <c r="T2981" s="2" t="str">
        <f t="shared" si="416"/>
        <v>55+</v>
      </c>
      <c r="U2981" s="1">
        <f t="shared" ca="1" si="417"/>
        <v>819</v>
      </c>
      <c r="V2981" s="2" t="str">
        <f t="shared" si="418"/>
        <v>High Loyalty</v>
      </c>
      <c r="W2981" s="2" t="str">
        <f t="shared" si="419"/>
        <v>Legitimate</v>
      </c>
      <c r="X2981" s="2" t="str">
        <f>IF(Q2981&lt;Data_Validation!$B$8,"Low Value",IF(Q2981&lt;Data_Validation!$B$9,"Medium Value","High Value"))</f>
        <v>Low Value</v>
      </c>
      <c r="Y2981" s="2" t="str">
        <f t="shared" si="420"/>
        <v>Stable</v>
      </c>
      <c r="Z2981" s="2" t="str">
        <f t="shared" si="421"/>
        <v>Check Data</v>
      </c>
    </row>
    <row r="2982" spans="1:26" x14ac:dyDescent="0.3">
      <c r="A2982" t="s">
        <v>547</v>
      </c>
      <c r="B2982">
        <v>41</v>
      </c>
      <c r="C2982" t="s">
        <v>14</v>
      </c>
      <c r="D2982" t="s">
        <v>18</v>
      </c>
      <c r="E2982">
        <v>78.22</v>
      </c>
      <c r="F2982">
        <v>6</v>
      </c>
      <c r="G2982">
        <v>232</v>
      </c>
      <c r="H2982">
        <v>0</v>
      </c>
      <c r="I2982" t="s">
        <v>23</v>
      </c>
      <c r="J2982">
        <v>23.4</v>
      </c>
      <c r="K2982" s="1">
        <v>45820</v>
      </c>
      <c r="L2982">
        <v>94</v>
      </c>
      <c r="M2982">
        <v>0.2</v>
      </c>
      <c r="N2982">
        <f>IF(E2982="",Data_Validation!$B$1,E2982)</f>
        <v>78.22</v>
      </c>
      <c r="O2982">
        <f>IF(J2982="",Data_Validation!$B$2,J2982)</f>
        <v>23.4</v>
      </c>
      <c r="P2982">
        <f t="shared" si="414"/>
        <v>2</v>
      </c>
      <c r="Q2982" s="2">
        <f>CustomerData[[#This Row],[avg_order_value_clean]]*CustomerData[[#This Row],[total_orders]]</f>
        <v>469.32</v>
      </c>
      <c r="R2982" s="2" t="str">
        <f t="shared" si="422"/>
        <v>Inactive</v>
      </c>
      <c r="S2982" s="2" t="str">
        <f t="shared" si="415"/>
        <v>Medium Risk</v>
      </c>
      <c r="T2982" s="2" t="str">
        <f t="shared" si="416"/>
        <v>35-44</v>
      </c>
      <c r="U2982" s="1">
        <f t="shared" ca="1" si="417"/>
        <v>441</v>
      </c>
      <c r="V2982" s="2" t="str">
        <f t="shared" si="418"/>
        <v>High Loyalty</v>
      </c>
      <c r="W2982" s="2" t="str">
        <f t="shared" si="419"/>
        <v>Legitimate</v>
      </c>
      <c r="X2982" s="2" t="str">
        <f>IF(Q2982&lt;Data_Validation!$B$8,"Low Value",IF(Q2982&lt;Data_Validation!$B$9,"Medium Value","High Value"))</f>
        <v>Low Value</v>
      </c>
      <c r="Y2982" s="2" t="str">
        <f t="shared" si="420"/>
        <v>Stable</v>
      </c>
      <c r="Z2982" s="2" t="str">
        <f t="shared" si="421"/>
        <v>Check Data</v>
      </c>
    </row>
    <row r="2983" spans="1:26" x14ac:dyDescent="0.3">
      <c r="A2983" t="s">
        <v>2535</v>
      </c>
      <c r="B2983">
        <v>62</v>
      </c>
      <c r="C2983" t="s">
        <v>25</v>
      </c>
      <c r="D2983" t="s">
        <v>35</v>
      </c>
      <c r="E2983">
        <v>121.84</v>
      </c>
      <c r="F2983">
        <v>8</v>
      </c>
      <c r="G2983">
        <v>162</v>
      </c>
      <c r="H2983">
        <v>0</v>
      </c>
      <c r="I2983" t="s">
        <v>40</v>
      </c>
      <c r="J2983">
        <v>36.200000000000003</v>
      </c>
      <c r="K2983" s="1">
        <v>44486</v>
      </c>
      <c r="L2983">
        <v>59</v>
      </c>
      <c r="M2983">
        <v>0.57999999999999996</v>
      </c>
      <c r="N2983">
        <f>IF(E2983="",Data_Validation!$B$1,E2983)</f>
        <v>121.84</v>
      </c>
      <c r="O2983">
        <f>IF(J2983="",Data_Validation!$B$2,J2983)</f>
        <v>36.200000000000003</v>
      </c>
      <c r="P2983">
        <f t="shared" si="414"/>
        <v>2</v>
      </c>
      <c r="Q2983" s="2">
        <f>CustomerData[[#This Row],[avg_order_value_clean]]*CustomerData[[#This Row],[total_orders]]</f>
        <v>974.72</v>
      </c>
      <c r="R2983" s="2" t="str">
        <f t="shared" si="422"/>
        <v>Inactive</v>
      </c>
      <c r="S2983" s="2" t="str">
        <f t="shared" si="415"/>
        <v>High Risk</v>
      </c>
      <c r="T2983" s="2" t="str">
        <f t="shared" si="416"/>
        <v>55+</v>
      </c>
      <c r="U2983" s="1">
        <f t="shared" ca="1" si="417"/>
        <v>1775</v>
      </c>
      <c r="V2983" s="2" t="str">
        <f t="shared" si="418"/>
        <v>Medium Loyalty</v>
      </c>
      <c r="W2983" s="2" t="str">
        <f t="shared" si="419"/>
        <v>Legitimate</v>
      </c>
      <c r="X2983" s="2" t="str">
        <f>IF(Q2983&lt;Data_Validation!$B$8,"Low Value",IF(Q2983&lt;Data_Validation!$B$9,"Medium Value","High Value"))</f>
        <v>Low Value</v>
      </c>
      <c r="Y2983" s="2" t="str">
        <f t="shared" si="420"/>
        <v>At Risk - Develop</v>
      </c>
      <c r="Z2983" s="2" t="str">
        <f t="shared" si="421"/>
        <v>Check Data</v>
      </c>
    </row>
    <row r="2984" spans="1:26" x14ac:dyDescent="0.3">
      <c r="A2984" t="s">
        <v>2536</v>
      </c>
      <c r="B2984">
        <v>71</v>
      </c>
      <c r="C2984" t="s">
        <v>21</v>
      </c>
      <c r="D2984" t="s">
        <v>18</v>
      </c>
      <c r="E2984">
        <v>53.78</v>
      </c>
      <c r="F2984">
        <v>10</v>
      </c>
      <c r="G2984">
        <v>326</v>
      </c>
      <c r="H2984">
        <v>0</v>
      </c>
      <c r="I2984" t="s">
        <v>23</v>
      </c>
      <c r="J2984">
        <v>35</v>
      </c>
      <c r="K2984" s="1">
        <v>45811</v>
      </c>
      <c r="L2984">
        <v>13</v>
      </c>
      <c r="M2984">
        <v>0.2</v>
      </c>
      <c r="N2984">
        <f>IF(E2984="",Data_Validation!$B$1,E2984)</f>
        <v>53.78</v>
      </c>
      <c r="O2984">
        <f>IF(J2984="",Data_Validation!$B$2,J2984)</f>
        <v>35</v>
      </c>
      <c r="P2984">
        <f t="shared" si="414"/>
        <v>2</v>
      </c>
      <c r="Q2984" s="2">
        <f>CustomerData[[#This Row],[avg_order_value_clean]]*CustomerData[[#This Row],[total_orders]]</f>
        <v>537.79999999999995</v>
      </c>
      <c r="R2984" s="2" t="str">
        <f t="shared" si="422"/>
        <v>Inactive</v>
      </c>
      <c r="S2984" s="2" t="str">
        <f t="shared" si="415"/>
        <v>Medium Risk</v>
      </c>
      <c r="T2984" s="2" t="str">
        <f t="shared" si="416"/>
        <v>55+</v>
      </c>
      <c r="U2984" s="1">
        <f t="shared" ca="1" si="417"/>
        <v>450</v>
      </c>
      <c r="V2984" s="2" t="str">
        <f t="shared" si="418"/>
        <v>Low Loyalty</v>
      </c>
      <c r="W2984" s="2" t="str">
        <f t="shared" si="419"/>
        <v>Legitimate</v>
      </c>
      <c r="X2984" s="2" t="str">
        <f>IF(Q2984&lt;Data_Validation!$B$8,"Low Value",IF(Q2984&lt;Data_Validation!$B$9,"Medium Value","High Value"))</f>
        <v>Low Value</v>
      </c>
      <c r="Y2984" s="2" t="str">
        <f t="shared" si="420"/>
        <v>Stable</v>
      </c>
      <c r="Z2984" s="2" t="str">
        <f t="shared" si="421"/>
        <v>Check Data</v>
      </c>
    </row>
    <row r="2985" spans="1:26" x14ac:dyDescent="0.3">
      <c r="A2985" t="s">
        <v>2537</v>
      </c>
      <c r="B2985">
        <v>44</v>
      </c>
      <c r="C2985" t="s">
        <v>14</v>
      </c>
      <c r="D2985" t="s">
        <v>15</v>
      </c>
      <c r="E2985">
        <v>174.86</v>
      </c>
      <c r="F2985">
        <v>10</v>
      </c>
      <c r="G2985">
        <v>139</v>
      </c>
      <c r="H2985">
        <v>0</v>
      </c>
      <c r="I2985" t="s">
        <v>19</v>
      </c>
      <c r="J2985">
        <v>63</v>
      </c>
      <c r="K2985" s="1">
        <v>44747</v>
      </c>
      <c r="L2985">
        <v>86</v>
      </c>
      <c r="M2985">
        <v>0.41</v>
      </c>
      <c r="N2985">
        <f>IF(E2985="",Data_Validation!$B$1,E2985)</f>
        <v>174.86</v>
      </c>
      <c r="O2985">
        <f>IF(J2985="",Data_Validation!$B$2,J2985)</f>
        <v>63</v>
      </c>
      <c r="P2985">
        <f t="shared" si="414"/>
        <v>1</v>
      </c>
      <c r="Q2985" s="2">
        <f>CustomerData[[#This Row],[avg_order_value_clean]]*CustomerData[[#This Row],[total_orders]]</f>
        <v>1748.6000000000001</v>
      </c>
      <c r="R2985" s="2" t="str">
        <f t="shared" si="422"/>
        <v>Inactive</v>
      </c>
      <c r="S2985" s="2" t="str">
        <f t="shared" si="415"/>
        <v>Medium Risk</v>
      </c>
      <c r="T2985" s="2" t="str">
        <f t="shared" si="416"/>
        <v>35-44</v>
      </c>
      <c r="U2985" s="1">
        <f t="shared" ca="1" si="417"/>
        <v>1514</v>
      </c>
      <c r="V2985" s="2" t="str">
        <f t="shared" si="418"/>
        <v>High Loyalty</v>
      </c>
      <c r="W2985" s="2" t="str">
        <f t="shared" si="419"/>
        <v>Legitimate</v>
      </c>
      <c r="X2985" s="2" t="str">
        <f>IF(Q2985&lt;Data_Validation!$B$8,"Low Value",IF(Q2985&lt;Data_Validation!$B$9,"Medium Value","High Value"))</f>
        <v>High Value</v>
      </c>
      <c r="Y2985" s="2" t="str">
        <f t="shared" si="420"/>
        <v>High Value - Maintain</v>
      </c>
      <c r="Z2985" s="2" t="str">
        <f t="shared" si="421"/>
        <v>Check Data</v>
      </c>
    </row>
    <row r="2986" spans="1:26" x14ac:dyDescent="0.3">
      <c r="A2986" t="s">
        <v>2538</v>
      </c>
      <c r="B2986">
        <v>42</v>
      </c>
      <c r="C2986" t="s">
        <v>14</v>
      </c>
      <c r="D2986" t="s">
        <v>35</v>
      </c>
      <c r="E2986">
        <v>152.33000000000001</v>
      </c>
      <c r="F2986">
        <v>8</v>
      </c>
      <c r="G2986">
        <v>241</v>
      </c>
      <c r="H2986">
        <v>0</v>
      </c>
      <c r="I2986" t="s">
        <v>19</v>
      </c>
      <c r="J2986">
        <v>68</v>
      </c>
      <c r="K2986" s="1">
        <v>44613</v>
      </c>
      <c r="L2986">
        <v>16</v>
      </c>
      <c r="M2986">
        <v>0.28999999999999998</v>
      </c>
      <c r="N2986">
        <f>IF(E2986="",Data_Validation!$B$1,E2986)</f>
        <v>152.33000000000001</v>
      </c>
      <c r="O2986">
        <f>IF(J2986="",Data_Validation!$B$2,J2986)</f>
        <v>68</v>
      </c>
      <c r="P2986">
        <f t="shared" si="414"/>
        <v>1</v>
      </c>
      <c r="Q2986" s="2">
        <f>CustomerData[[#This Row],[avg_order_value_clean]]*CustomerData[[#This Row],[total_orders]]</f>
        <v>1218.6400000000001</v>
      </c>
      <c r="R2986" s="2" t="str">
        <f t="shared" si="422"/>
        <v>Inactive</v>
      </c>
      <c r="S2986" s="2" t="str">
        <f t="shared" si="415"/>
        <v>Medium Risk</v>
      </c>
      <c r="T2986" s="2" t="str">
        <f t="shared" si="416"/>
        <v>35-44</v>
      </c>
      <c r="U2986" s="1">
        <f t="shared" ca="1" si="417"/>
        <v>1648</v>
      </c>
      <c r="V2986" s="2" t="str">
        <f t="shared" si="418"/>
        <v>Low Loyalty</v>
      </c>
      <c r="W2986" s="2" t="str">
        <f t="shared" si="419"/>
        <v>Legitimate</v>
      </c>
      <c r="X2986" s="2" t="str">
        <f>IF(Q2986&lt;Data_Validation!$B$8,"Low Value",IF(Q2986&lt;Data_Validation!$B$9,"Medium Value","High Value"))</f>
        <v>Low Value</v>
      </c>
      <c r="Y2986" s="2" t="str">
        <f t="shared" si="420"/>
        <v>Stable</v>
      </c>
      <c r="Z2986" s="2" t="str">
        <f t="shared" si="421"/>
        <v>Check Data</v>
      </c>
    </row>
    <row r="2987" spans="1:26" x14ac:dyDescent="0.3">
      <c r="A2987" t="s">
        <v>2539</v>
      </c>
      <c r="B2987">
        <v>76</v>
      </c>
      <c r="C2987" t="s">
        <v>21</v>
      </c>
      <c r="D2987" t="s">
        <v>37</v>
      </c>
      <c r="E2987">
        <v>61.56</v>
      </c>
      <c r="F2987">
        <v>5</v>
      </c>
      <c r="G2987">
        <v>169</v>
      </c>
      <c r="H2987">
        <v>0</v>
      </c>
      <c r="I2987" t="s">
        <v>23</v>
      </c>
      <c r="J2987">
        <v>12.7</v>
      </c>
      <c r="K2987" s="1">
        <v>44348</v>
      </c>
      <c r="L2987">
        <v>45</v>
      </c>
      <c r="M2987">
        <v>0.17</v>
      </c>
      <c r="N2987">
        <f>IF(E2987="",Data_Validation!$B$1,E2987)</f>
        <v>61.56</v>
      </c>
      <c r="O2987">
        <f>IF(J2987="",Data_Validation!$B$2,J2987)</f>
        <v>12.7</v>
      </c>
      <c r="P2987">
        <f t="shared" si="414"/>
        <v>2</v>
      </c>
      <c r="Q2987" s="2">
        <f>CustomerData[[#This Row],[avg_order_value_clean]]*CustomerData[[#This Row],[total_orders]]</f>
        <v>307.8</v>
      </c>
      <c r="R2987" s="2" t="str">
        <f t="shared" si="422"/>
        <v>Inactive</v>
      </c>
      <c r="S2987" s="2" t="str">
        <f t="shared" si="415"/>
        <v>Low Risk</v>
      </c>
      <c r="T2987" s="2" t="str">
        <f t="shared" si="416"/>
        <v>55+</v>
      </c>
      <c r="U2987" s="1">
        <f t="shared" ca="1" si="417"/>
        <v>1913</v>
      </c>
      <c r="V2987" s="2" t="str">
        <f t="shared" si="418"/>
        <v>Medium Loyalty</v>
      </c>
      <c r="W2987" s="2" t="str">
        <f t="shared" si="419"/>
        <v>Legitimate</v>
      </c>
      <c r="X2987" s="2" t="str">
        <f>IF(Q2987&lt;Data_Validation!$B$8,"Low Value",IF(Q2987&lt;Data_Validation!$B$9,"Medium Value","High Value"))</f>
        <v>Low Value</v>
      </c>
      <c r="Y2987" s="2" t="str">
        <f t="shared" si="420"/>
        <v>Stable</v>
      </c>
      <c r="Z2987" s="2" t="str">
        <f t="shared" si="421"/>
        <v>Check Data</v>
      </c>
    </row>
    <row r="2988" spans="1:26" x14ac:dyDescent="0.3">
      <c r="A2988" t="s">
        <v>2540</v>
      </c>
      <c r="B2988">
        <v>49</v>
      </c>
      <c r="C2988" t="s">
        <v>21</v>
      </c>
      <c r="D2988" t="s">
        <v>52</v>
      </c>
      <c r="E2988">
        <v>104.22</v>
      </c>
      <c r="F2988">
        <v>11</v>
      </c>
      <c r="G2988">
        <v>97</v>
      </c>
      <c r="H2988">
        <v>0</v>
      </c>
      <c r="I2988" t="s">
        <v>29</v>
      </c>
      <c r="J2988">
        <v>48.9</v>
      </c>
      <c r="K2988" s="1">
        <v>44722</v>
      </c>
      <c r="L2988">
        <v>32</v>
      </c>
      <c r="M2988">
        <v>0.26</v>
      </c>
      <c r="N2988">
        <f>IF(E2988="",Data_Validation!$B$1,E2988)</f>
        <v>104.22</v>
      </c>
      <c r="O2988">
        <f>IF(J2988="",Data_Validation!$B$2,J2988)</f>
        <v>48.9</v>
      </c>
      <c r="P2988">
        <f t="shared" si="414"/>
        <v>1</v>
      </c>
      <c r="Q2988" s="2">
        <f>CustomerData[[#This Row],[avg_order_value_clean]]*CustomerData[[#This Row],[total_orders]]</f>
        <v>1146.42</v>
      </c>
      <c r="R2988" s="2" t="str">
        <f t="shared" si="422"/>
        <v>Inactive</v>
      </c>
      <c r="S2988" s="2" t="str">
        <f t="shared" si="415"/>
        <v>Medium Risk</v>
      </c>
      <c r="T2988" s="2" t="str">
        <f t="shared" si="416"/>
        <v>45-54</v>
      </c>
      <c r="U2988" s="1">
        <f t="shared" ca="1" si="417"/>
        <v>1539</v>
      </c>
      <c r="V2988" s="2" t="str">
        <f t="shared" si="418"/>
        <v>Low Loyalty</v>
      </c>
      <c r="W2988" s="2" t="str">
        <f t="shared" si="419"/>
        <v>Legitimate</v>
      </c>
      <c r="X2988" s="2" t="str">
        <f>IF(Q2988&lt;Data_Validation!$B$8,"Low Value",IF(Q2988&lt;Data_Validation!$B$9,"Medium Value","High Value"))</f>
        <v>Low Value</v>
      </c>
      <c r="Y2988" s="2" t="str">
        <f t="shared" si="420"/>
        <v>Stable</v>
      </c>
      <c r="Z2988" s="2" t="str">
        <f t="shared" si="421"/>
        <v>Check Data</v>
      </c>
    </row>
    <row r="2989" spans="1:26" x14ac:dyDescent="0.3">
      <c r="A2989" t="s">
        <v>2541</v>
      </c>
      <c r="B2989">
        <v>69</v>
      </c>
      <c r="C2989" t="s">
        <v>21</v>
      </c>
      <c r="D2989" t="s">
        <v>37</v>
      </c>
      <c r="E2989">
        <v>52.05</v>
      </c>
      <c r="F2989">
        <v>9</v>
      </c>
      <c r="G2989">
        <v>66</v>
      </c>
      <c r="H2989">
        <v>0</v>
      </c>
      <c r="I2989" t="s">
        <v>23</v>
      </c>
      <c r="J2989">
        <v>88.9</v>
      </c>
      <c r="K2989" s="1">
        <v>44244</v>
      </c>
      <c r="L2989">
        <v>40</v>
      </c>
      <c r="M2989">
        <v>0.27</v>
      </c>
      <c r="N2989">
        <f>IF(E2989="",Data_Validation!$B$1,E2989)</f>
        <v>52.05</v>
      </c>
      <c r="O2989">
        <f>IF(J2989="",Data_Validation!$B$2,J2989)</f>
        <v>88.9</v>
      </c>
      <c r="P2989">
        <f t="shared" si="414"/>
        <v>1</v>
      </c>
      <c r="Q2989" s="2">
        <f>CustomerData[[#This Row],[avg_order_value_clean]]*CustomerData[[#This Row],[total_orders]]</f>
        <v>468.45</v>
      </c>
      <c r="R2989" s="2" t="str">
        <f t="shared" si="422"/>
        <v>At Risk</v>
      </c>
      <c r="S2989" s="2" t="str">
        <f t="shared" si="415"/>
        <v>Medium Risk</v>
      </c>
      <c r="T2989" s="2" t="str">
        <f t="shared" si="416"/>
        <v>55+</v>
      </c>
      <c r="U2989" s="1">
        <f t="shared" ca="1" si="417"/>
        <v>2017</v>
      </c>
      <c r="V2989" s="2" t="str">
        <f t="shared" si="418"/>
        <v>Medium Loyalty</v>
      </c>
      <c r="W2989" s="2" t="str">
        <f t="shared" si="419"/>
        <v>Legitimate</v>
      </c>
      <c r="X2989" s="2" t="str">
        <f>IF(Q2989&lt;Data_Validation!$B$8,"Low Value",IF(Q2989&lt;Data_Validation!$B$9,"Medium Value","High Value"))</f>
        <v>Low Value</v>
      </c>
      <c r="Y2989" s="2" t="str">
        <f t="shared" si="420"/>
        <v>Stable</v>
      </c>
      <c r="Z2989" s="2" t="str">
        <f t="shared" si="421"/>
        <v>Check Data</v>
      </c>
    </row>
    <row r="2990" spans="1:26" x14ac:dyDescent="0.3">
      <c r="A2990" t="s">
        <v>2542</v>
      </c>
      <c r="B2990">
        <v>35</v>
      </c>
      <c r="C2990" t="s">
        <v>14</v>
      </c>
      <c r="D2990" t="s">
        <v>52</v>
      </c>
      <c r="E2990">
        <v>53.31</v>
      </c>
      <c r="F2990">
        <v>13</v>
      </c>
      <c r="G2990">
        <v>288</v>
      </c>
      <c r="H2990">
        <v>0</v>
      </c>
      <c r="I2990" t="s">
        <v>16</v>
      </c>
      <c r="J2990">
        <v>14.8</v>
      </c>
      <c r="K2990" s="1">
        <v>45132</v>
      </c>
      <c r="L2990">
        <v>90</v>
      </c>
      <c r="M2990">
        <v>0.28000000000000003</v>
      </c>
      <c r="N2990">
        <f>IF(E2990="",Data_Validation!$B$1,E2990)</f>
        <v>53.31</v>
      </c>
      <c r="O2990">
        <f>IF(J2990="",Data_Validation!$B$2,J2990)</f>
        <v>14.8</v>
      </c>
      <c r="P2990">
        <f t="shared" si="414"/>
        <v>1</v>
      </c>
      <c r="Q2990" s="2">
        <f>CustomerData[[#This Row],[avg_order_value_clean]]*CustomerData[[#This Row],[total_orders]]</f>
        <v>693.03</v>
      </c>
      <c r="R2990" s="2" t="str">
        <f t="shared" si="422"/>
        <v>Inactive</v>
      </c>
      <c r="S2990" s="2" t="str">
        <f t="shared" si="415"/>
        <v>Medium Risk</v>
      </c>
      <c r="T2990" s="2" t="str">
        <f t="shared" si="416"/>
        <v>35-44</v>
      </c>
      <c r="U2990" s="1">
        <f t="shared" ca="1" si="417"/>
        <v>1129</v>
      </c>
      <c r="V2990" s="2" t="str">
        <f t="shared" si="418"/>
        <v>High Loyalty</v>
      </c>
      <c r="W2990" s="2" t="str">
        <f t="shared" si="419"/>
        <v>Legitimate</v>
      </c>
      <c r="X2990" s="2" t="str">
        <f>IF(Q2990&lt;Data_Validation!$B$8,"Low Value",IF(Q2990&lt;Data_Validation!$B$9,"Medium Value","High Value"))</f>
        <v>Low Value</v>
      </c>
      <c r="Y2990" s="2" t="str">
        <f t="shared" si="420"/>
        <v>Stable</v>
      </c>
      <c r="Z2990" s="2" t="str">
        <f t="shared" si="421"/>
        <v>Check Data</v>
      </c>
    </row>
    <row r="2991" spans="1:26" x14ac:dyDescent="0.3">
      <c r="A2991" t="s">
        <v>2543</v>
      </c>
      <c r="B2991">
        <v>63</v>
      </c>
      <c r="C2991" t="s">
        <v>14</v>
      </c>
      <c r="D2991" t="s">
        <v>37</v>
      </c>
      <c r="E2991">
        <v>27.49</v>
      </c>
      <c r="F2991">
        <v>10</v>
      </c>
      <c r="G2991">
        <v>103</v>
      </c>
      <c r="H2991">
        <v>0</v>
      </c>
      <c r="I2991" t="s">
        <v>29</v>
      </c>
      <c r="J2991">
        <v>96.7</v>
      </c>
      <c r="K2991" s="1">
        <v>45632</v>
      </c>
      <c r="L2991">
        <v>95</v>
      </c>
      <c r="M2991">
        <v>0.32</v>
      </c>
      <c r="N2991">
        <f>IF(E2991="",Data_Validation!$B$1,E2991)</f>
        <v>27.49</v>
      </c>
      <c r="O2991">
        <f>IF(J2991="",Data_Validation!$B$2,J2991)</f>
        <v>96.7</v>
      </c>
      <c r="P2991">
        <f t="shared" si="414"/>
        <v>2</v>
      </c>
      <c r="Q2991" s="2">
        <f>CustomerData[[#This Row],[avg_order_value_clean]]*CustomerData[[#This Row],[total_orders]]</f>
        <v>274.89999999999998</v>
      </c>
      <c r="R2991" s="2" t="str">
        <f t="shared" si="422"/>
        <v>Inactive</v>
      </c>
      <c r="S2991" s="2" t="str">
        <f t="shared" si="415"/>
        <v>Medium Risk</v>
      </c>
      <c r="T2991" s="2" t="str">
        <f t="shared" si="416"/>
        <v>55+</v>
      </c>
      <c r="U2991" s="1">
        <f t="shared" ca="1" si="417"/>
        <v>629</v>
      </c>
      <c r="V2991" s="2" t="str">
        <f t="shared" si="418"/>
        <v>High Loyalty</v>
      </c>
      <c r="W2991" s="2" t="str">
        <f t="shared" si="419"/>
        <v>Legitimate</v>
      </c>
      <c r="X2991" s="2" t="str">
        <f>IF(Q2991&lt;Data_Validation!$B$8,"Low Value",IF(Q2991&lt;Data_Validation!$B$9,"Medium Value","High Value"))</f>
        <v>Low Value</v>
      </c>
      <c r="Y2991" s="2" t="str">
        <f t="shared" si="420"/>
        <v>Stable</v>
      </c>
      <c r="Z2991" s="2" t="str">
        <f t="shared" si="421"/>
        <v>Check Data</v>
      </c>
    </row>
    <row r="2992" spans="1:26" x14ac:dyDescent="0.3">
      <c r="A2992" t="s">
        <v>2544</v>
      </c>
      <c r="B2992">
        <v>35</v>
      </c>
      <c r="C2992" t="s">
        <v>14</v>
      </c>
      <c r="D2992" t="s">
        <v>18</v>
      </c>
      <c r="E2992">
        <v>113.06</v>
      </c>
      <c r="F2992">
        <v>11</v>
      </c>
      <c r="G2992">
        <v>140</v>
      </c>
      <c r="H2992">
        <v>0</v>
      </c>
      <c r="I2992" t="s">
        <v>19</v>
      </c>
      <c r="J2992">
        <v>1.9</v>
      </c>
      <c r="K2992" s="1">
        <v>44665</v>
      </c>
      <c r="L2992">
        <v>44</v>
      </c>
      <c r="M2992">
        <v>0.35</v>
      </c>
      <c r="N2992">
        <f>IF(E2992="",Data_Validation!$B$1,E2992)</f>
        <v>113.06</v>
      </c>
      <c r="O2992">
        <f>IF(J2992="",Data_Validation!$B$2,J2992)</f>
        <v>1.9</v>
      </c>
      <c r="P2992">
        <f t="shared" si="414"/>
        <v>1</v>
      </c>
      <c r="Q2992" s="2">
        <f>CustomerData[[#This Row],[avg_order_value_clean]]*CustomerData[[#This Row],[total_orders]]</f>
        <v>1243.6600000000001</v>
      </c>
      <c r="R2992" s="2" t="str">
        <f t="shared" si="422"/>
        <v>Inactive</v>
      </c>
      <c r="S2992" s="2" t="str">
        <f t="shared" si="415"/>
        <v>Medium Risk</v>
      </c>
      <c r="T2992" s="2" t="str">
        <f t="shared" si="416"/>
        <v>35-44</v>
      </c>
      <c r="U2992" s="1">
        <f t="shared" ca="1" si="417"/>
        <v>1596</v>
      </c>
      <c r="V2992" s="2" t="str">
        <f t="shared" si="418"/>
        <v>Medium Loyalty</v>
      </c>
      <c r="W2992" s="2" t="str">
        <f t="shared" si="419"/>
        <v>Legitimate</v>
      </c>
      <c r="X2992" s="2" t="str">
        <f>IF(Q2992&lt;Data_Validation!$B$8,"Low Value",IF(Q2992&lt;Data_Validation!$B$9,"Medium Value","High Value"))</f>
        <v>Low Value</v>
      </c>
      <c r="Y2992" s="2" t="str">
        <f t="shared" si="420"/>
        <v>Stable</v>
      </c>
      <c r="Z2992" s="2" t="str">
        <f t="shared" si="421"/>
        <v>Check Data</v>
      </c>
    </row>
    <row r="2993" spans="1:26" x14ac:dyDescent="0.3">
      <c r="A2993" t="s">
        <v>32</v>
      </c>
      <c r="B2993">
        <v>54</v>
      </c>
      <c r="C2993" t="s">
        <v>21</v>
      </c>
      <c r="D2993" t="s">
        <v>50</v>
      </c>
      <c r="E2993">
        <v>27.66</v>
      </c>
      <c r="F2993">
        <v>11</v>
      </c>
      <c r="G2993">
        <v>202</v>
      </c>
      <c r="H2993">
        <v>0</v>
      </c>
      <c r="I2993" t="s">
        <v>29</v>
      </c>
      <c r="J2993">
        <v>10</v>
      </c>
      <c r="K2993" s="1">
        <v>45116</v>
      </c>
      <c r="L2993">
        <v>83</v>
      </c>
      <c r="M2993">
        <v>0.51</v>
      </c>
      <c r="N2993">
        <f>IF(E2993="",Data_Validation!$B$1,E2993)</f>
        <v>27.66</v>
      </c>
      <c r="O2993">
        <f>IF(J2993="",Data_Validation!$B$2,J2993)</f>
        <v>10</v>
      </c>
      <c r="P2993">
        <f t="shared" si="414"/>
        <v>3</v>
      </c>
      <c r="Q2993" s="2">
        <f>CustomerData[[#This Row],[avg_order_value_clean]]*CustomerData[[#This Row],[total_orders]]</f>
        <v>304.26</v>
      </c>
      <c r="R2993" s="2" t="str">
        <f t="shared" si="422"/>
        <v>Inactive</v>
      </c>
      <c r="S2993" s="2" t="str">
        <f t="shared" si="415"/>
        <v>High Risk</v>
      </c>
      <c r="T2993" s="2" t="str">
        <f t="shared" si="416"/>
        <v>45-54</v>
      </c>
      <c r="U2993" s="1">
        <f t="shared" ca="1" si="417"/>
        <v>1145</v>
      </c>
      <c r="V2993" s="2" t="str">
        <f t="shared" si="418"/>
        <v>High Loyalty</v>
      </c>
      <c r="W2993" s="2" t="str">
        <f t="shared" si="419"/>
        <v>Legitimate</v>
      </c>
      <c r="X2993" s="2" t="str">
        <f>IF(Q2993&lt;Data_Validation!$B$8,"Low Value",IF(Q2993&lt;Data_Validation!$B$9,"Medium Value","High Value"))</f>
        <v>Low Value</v>
      </c>
      <c r="Y2993" s="2" t="str">
        <f t="shared" si="420"/>
        <v>At Risk - Develop</v>
      </c>
      <c r="Z2993" s="2" t="str">
        <f t="shared" si="421"/>
        <v>Check Data</v>
      </c>
    </row>
    <row r="2994" spans="1:26" x14ac:dyDescent="0.3">
      <c r="A2994" t="s">
        <v>2441</v>
      </c>
      <c r="B2994">
        <v>43</v>
      </c>
      <c r="C2994" t="s">
        <v>14</v>
      </c>
      <c r="D2994" t="s">
        <v>22</v>
      </c>
      <c r="E2994">
        <v>74.89</v>
      </c>
      <c r="F2994">
        <v>12</v>
      </c>
      <c r="G2994">
        <v>289</v>
      </c>
      <c r="H2994">
        <v>0</v>
      </c>
      <c r="I2994" t="s">
        <v>19</v>
      </c>
      <c r="J2994">
        <v>17.8</v>
      </c>
      <c r="K2994" s="1">
        <v>44496</v>
      </c>
      <c r="L2994">
        <v>98</v>
      </c>
      <c r="M2994">
        <v>0.48</v>
      </c>
      <c r="N2994">
        <f>IF(E2994="",Data_Validation!$B$1,E2994)</f>
        <v>74.89</v>
      </c>
      <c r="O2994">
        <f>IF(J2994="",Data_Validation!$B$2,J2994)</f>
        <v>17.8</v>
      </c>
      <c r="P2994">
        <f t="shared" si="414"/>
        <v>2</v>
      </c>
      <c r="Q2994" s="2">
        <f>CustomerData[[#This Row],[avg_order_value_clean]]*CustomerData[[#This Row],[total_orders]]</f>
        <v>898.68000000000006</v>
      </c>
      <c r="R2994" s="2" t="str">
        <f t="shared" si="422"/>
        <v>Inactive</v>
      </c>
      <c r="S2994" s="2" t="str">
        <f t="shared" si="415"/>
        <v>Medium Risk</v>
      </c>
      <c r="T2994" s="2" t="str">
        <f t="shared" si="416"/>
        <v>35-44</v>
      </c>
      <c r="U2994" s="1">
        <f t="shared" ca="1" si="417"/>
        <v>1765</v>
      </c>
      <c r="V2994" s="2" t="str">
        <f t="shared" si="418"/>
        <v>High Loyalty</v>
      </c>
      <c r="W2994" s="2" t="str">
        <f t="shared" si="419"/>
        <v>Legitimate</v>
      </c>
      <c r="X2994" s="2" t="str">
        <f>IF(Q2994&lt;Data_Validation!$B$8,"Low Value",IF(Q2994&lt;Data_Validation!$B$9,"Medium Value","High Value"))</f>
        <v>Low Value</v>
      </c>
      <c r="Y2994" s="2" t="str">
        <f t="shared" si="420"/>
        <v>Stable</v>
      </c>
      <c r="Z2994" s="2" t="str">
        <f t="shared" si="421"/>
        <v>Check Data</v>
      </c>
    </row>
    <row r="2995" spans="1:26" x14ac:dyDescent="0.3">
      <c r="A2995" t="s">
        <v>2545</v>
      </c>
      <c r="B2995">
        <v>26</v>
      </c>
      <c r="C2995" t="s">
        <v>25</v>
      </c>
      <c r="D2995" t="s">
        <v>26</v>
      </c>
      <c r="E2995">
        <v>44.99</v>
      </c>
      <c r="F2995">
        <v>4</v>
      </c>
      <c r="G2995">
        <v>305</v>
      </c>
      <c r="H2995">
        <v>0</v>
      </c>
      <c r="I2995" t="s">
        <v>19</v>
      </c>
      <c r="J2995">
        <v>47</v>
      </c>
      <c r="K2995" s="1">
        <v>44702</v>
      </c>
      <c r="L2995">
        <v>47</v>
      </c>
      <c r="M2995">
        <v>0.21</v>
      </c>
      <c r="N2995">
        <f>IF(E2995="",Data_Validation!$B$1,E2995)</f>
        <v>44.99</v>
      </c>
      <c r="O2995">
        <f>IF(J2995="",Data_Validation!$B$2,J2995)</f>
        <v>47</v>
      </c>
      <c r="P2995">
        <f t="shared" si="414"/>
        <v>1</v>
      </c>
      <c r="Q2995" s="2">
        <f>CustomerData[[#This Row],[avg_order_value_clean]]*CustomerData[[#This Row],[total_orders]]</f>
        <v>179.96</v>
      </c>
      <c r="R2995" s="2" t="str">
        <f t="shared" si="422"/>
        <v>Inactive</v>
      </c>
      <c r="S2995" s="2" t="str">
        <f t="shared" si="415"/>
        <v>Medium Risk</v>
      </c>
      <c r="T2995" s="2" t="str">
        <f t="shared" si="416"/>
        <v>25-34</v>
      </c>
      <c r="U2995" s="1">
        <f t="shared" ca="1" si="417"/>
        <v>1559</v>
      </c>
      <c r="V2995" s="2" t="str">
        <f t="shared" si="418"/>
        <v>Medium Loyalty</v>
      </c>
      <c r="W2995" s="2" t="str">
        <f t="shared" si="419"/>
        <v>Legitimate</v>
      </c>
      <c r="X2995" s="2" t="str">
        <f>IF(Q2995&lt;Data_Validation!$B$8,"Low Value",IF(Q2995&lt;Data_Validation!$B$9,"Medium Value","High Value"))</f>
        <v>Low Value</v>
      </c>
      <c r="Y2995" s="2" t="str">
        <f t="shared" si="420"/>
        <v>Stable</v>
      </c>
      <c r="Z2995" s="2" t="str">
        <f t="shared" si="421"/>
        <v>Check Data</v>
      </c>
    </row>
    <row r="2996" spans="1:26" x14ac:dyDescent="0.3">
      <c r="A2996" t="s">
        <v>2546</v>
      </c>
      <c r="B2996">
        <v>77</v>
      </c>
      <c r="C2996" t="s">
        <v>21</v>
      </c>
      <c r="D2996" t="s">
        <v>52</v>
      </c>
      <c r="E2996">
        <v>264.66000000000003</v>
      </c>
      <c r="F2996">
        <v>12</v>
      </c>
      <c r="G2996">
        <v>136</v>
      </c>
      <c r="H2996">
        <v>0</v>
      </c>
      <c r="I2996" t="s">
        <v>19</v>
      </c>
      <c r="J2996">
        <v>29.9</v>
      </c>
      <c r="K2996" s="1">
        <v>44234</v>
      </c>
      <c r="L2996">
        <v>70</v>
      </c>
      <c r="M2996">
        <v>0.32</v>
      </c>
      <c r="N2996">
        <f>IF(E2996="",Data_Validation!$B$1,E2996)</f>
        <v>264.66000000000003</v>
      </c>
      <c r="O2996">
        <f>IF(J2996="",Data_Validation!$B$2,J2996)</f>
        <v>29.9</v>
      </c>
      <c r="P2996">
        <f t="shared" si="414"/>
        <v>2</v>
      </c>
      <c r="Q2996" s="2">
        <f>CustomerData[[#This Row],[avg_order_value_clean]]*CustomerData[[#This Row],[total_orders]]</f>
        <v>3175.92</v>
      </c>
      <c r="R2996" s="2" t="str">
        <f t="shared" si="422"/>
        <v>Inactive</v>
      </c>
      <c r="S2996" s="2" t="str">
        <f t="shared" si="415"/>
        <v>Medium Risk</v>
      </c>
      <c r="T2996" s="2" t="str">
        <f t="shared" si="416"/>
        <v>55+</v>
      </c>
      <c r="U2996" s="1">
        <f t="shared" ca="1" si="417"/>
        <v>2027</v>
      </c>
      <c r="V2996" s="2" t="str">
        <f t="shared" si="418"/>
        <v>High Loyalty</v>
      </c>
      <c r="W2996" s="2" t="str">
        <f t="shared" si="419"/>
        <v>Legitimate</v>
      </c>
      <c r="X2996" s="2" t="str">
        <f>IF(Q2996&lt;Data_Validation!$B$8,"Low Value",IF(Q2996&lt;Data_Validation!$B$9,"Medium Value","High Value"))</f>
        <v>High Value</v>
      </c>
      <c r="Y2996" s="2" t="str">
        <f t="shared" si="420"/>
        <v>High Value - Maintain</v>
      </c>
      <c r="Z2996" s="2" t="str">
        <f t="shared" si="421"/>
        <v>Check Data</v>
      </c>
    </row>
    <row r="2997" spans="1:26" x14ac:dyDescent="0.3">
      <c r="A2997" t="s">
        <v>231</v>
      </c>
      <c r="B2997">
        <v>52</v>
      </c>
      <c r="C2997" t="s">
        <v>14</v>
      </c>
      <c r="D2997" t="s">
        <v>26</v>
      </c>
      <c r="E2997">
        <v>41.23</v>
      </c>
      <c r="F2997">
        <v>14</v>
      </c>
      <c r="G2997">
        <v>262</v>
      </c>
      <c r="H2997">
        <v>0</v>
      </c>
      <c r="I2997" t="s">
        <v>16</v>
      </c>
      <c r="J2997">
        <v>41.8</v>
      </c>
      <c r="K2997" s="1">
        <v>44438</v>
      </c>
      <c r="L2997">
        <v>60</v>
      </c>
      <c r="M2997">
        <v>0.32</v>
      </c>
      <c r="N2997">
        <f>IF(E2997="",Data_Validation!$B$1,E2997)</f>
        <v>41.23</v>
      </c>
      <c r="O2997">
        <f>IF(J2997="",Data_Validation!$B$2,J2997)</f>
        <v>41.8</v>
      </c>
      <c r="P2997">
        <f t="shared" si="414"/>
        <v>3</v>
      </c>
      <c r="Q2997" s="2">
        <f>CustomerData[[#This Row],[avg_order_value_clean]]*CustomerData[[#This Row],[total_orders]]</f>
        <v>577.21999999999991</v>
      </c>
      <c r="R2997" s="2" t="str">
        <f t="shared" si="422"/>
        <v>Inactive</v>
      </c>
      <c r="S2997" s="2" t="str">
        <f t="shared" si="415"/>
        <v>Medium Risk</v>
      </c>
      <c r="T2997" s="2" t="str">
        <f t="shared" si="416"/>
        <v>45-54</v>
      </c>
      <c r="U2997" s="1">
        <f t="shared" ca="1" si="417"/>
        <v>1823</v>
      </c>
      <c r="V2997" s="2" t="str">
        <f t="shared" si="418"/>
        <v>Medium Loyalty</v>
      </c>
      <c r="W2997" s="2" t="str">
        <f t="shared" si="419"/>
        <v>Legitimate</v>
      </c>
      <c r="X2997" s="2" t="str">
        <f>IF(Q2997&lt;Data_Validation!$B$8,"Low Value",IF(Q2997&lt;Data_Validation!$B$9,"Medium Value","High Value"))</f>
        <v>Low Value</v>
      </c>
      <c r="Y2997" s="2" t="str">
        <f t="shared" si="420"/>
        <v>Stable</v>
      </c>
      <c r="Z2997" s="2" t="str">
        <f t="shared" si="421"/>
        <v>Check Data</v>
      </c>
    </row>
    <row r="2998" spans="1:26" x14ac:dyDescent="0.3">
      <c r="A2998" t="s">
        <v>867</v>
      </c>
      <c r="B2998">
        <v>25</v>
      </c>
      <c r="C2998" t="s">
        <v>14</v>
      </c>
      <c r="D2998" t="s">
        <v>15</v>
      </c>
      <c r="E2998">
        <v>142.97999999999999</v>
      </c>
      <c r="F2998">
        <v>12</v>
      </c>
      <c r="G2998">
        <v>105</v>
      </c>
      <c r="H2998">
        <v>0</v>
      </c>
      <c r="I2998" t="s">
        <v>16</v>
      </c>
      <c r="J2998">
        <v>94.1</v>
      </c>
      <c r="K2998" s="1">
        <v>44921</v>
      </c>
      <c r="L2998">
        <v>35</v>
      </c>
      <c r="M2998">
        <v>0.21</v>
      </c>
      <c r="N2998">
        <f>IF(E2998="",Data_Validation!$B$1,E2998)</f>
        <v>142.97999999999999</v>
      </c>
      <c r="O2998">
        <f>IF(J2998="",Data_Validation!$B$2,J2998)</f>
        <v>94.1</v>
      </c>
      <c r="P2998">
        <f t="shared" si="414"/>
        <v>2</v>
      </c>
      <c r="Q2998" s="2">
        <f>CustomerData[[#This Row],[avg_order_value_clean]]*CustomerData[[#This Row],[total_orders]]</f>
        <v>1715.7599999999998</v>
      </c>
      <c r="R2998" s="2" t="str">
        <f t="shared" si="422"/>
        <v>Inactive</v>
      </c>
      <c r="S2998" s="2" t="str">
        <f t="shared" si="415"/>
        <v>Medium Risk</v>
      </c>
      <c r="T2998" s="2" t="str">
        <f t="shared" si="416"/>
        <v>25-34</v>
      </c>
      <c r="U2998" s="1">
        <f t="shared" ca="1" si="417"/>
        <v>1340</v>
      </c>
      <c r="V2998" s="2" t="str">
        <f t="shared" si="418"/>
        <v>Low Loyalty</v>
      </c>
      <c r="W2998" s="2" t="str">
        <f t="shared" si="419"/>
        <v>Legitimate</v>
      </c>
      <c r="X2998" s="2" t="str">
        <f>IF(Q2998&lt;Data_Validation!$B$8,"Low Value",IF(Q2998&lt;Data_Validation!$B$9,"Medium Value","High Value"))</f>
        <v>High Value</v>
      </c>
      <c r="Y2998" s="2" t="str">
        <f t="shared" si="420"/>
        <v>High Value - Maintain</v>
      </c>
      <c r="Z2998" s="2" t="str">
        <f t="shared" si="421"/>
        <v>Check Data</v>
      </c>
    </row>
    <row r="2999" spans="1:26" x14ac:dyDescent="0.3">
      <c r="A2999" t="s">
        <v>2547</v>
      </c>
      <c r="B2999">
        <v>37</v>
      </c>
      <c r="C2999" t="s">
        <v>14</v>
      </c>
      <c r="D2999" t="s">
        <v>15</v>
      </c>
      <c r="E2999">
        <v>128.43</v>
      </c>
      <c r="F2999">
        <v>4</v>
      </c>
      <c r="G2999">
        <v>129</v>
      </c>
      <c r="H2999">
        <v>0</v>
      </c>
      <c r="I2999" t="s">
        <v>40</v>
      </c>
      <c r="J2999">
        <v>34.1</v>
      </c>
      <c r="K2999" s="1">
        <v>44539</v>
      </c>
      <c r="L2999">
        <v>75</v>
      </c>
      <c r="M2999">
        <v>0.44</v>
      </c>
      <c r="N2999">
        <f>IF(E2999="",Data_Validation!$B$1,E2999)</f>
        <v>128.43</v>
      </c>
      <c r="O2999">
        <f>IF(J2999="",Data_Validation!$B$2,J2999)</f>
        <v>34.1</v>
      </c>
      <c r="P2999">
        <f t="shared" si="414"/>
        <v>1</v>
      </c>
      <c r="Q2999" s="2">
        <f>CustomerData[[#This Row],[avg_order_value_clean]]*CustomerData[[#This Row],[total_orders]]</f>
        <v>513.72</v>
      </c>
      <c r="R2999" s="2" t="str">
        <f t="shared" si="422"/>
        <v>Inactive</v>
      </c>
      <c r="S2999" s="2" t="str">
        <f t="shared" si="415"/>
        <v>Medium Risk</v>
      </c>
      <c r="T2999" s="2" t="str">
        <f t="shared" si="416"/>
        <v>35-44</v>
      </c>
      <c r="U2999" s="1">
        <f t="shared" ca="1" si="417"/>
        <v>1722</v>
      </c>
      <c r="V2999" s="2" t="str">
        <f t="shared" si="418"/>
        <v>High Loyalty</v>
      </c>
      <c r="W2999" s="2" t="str">
        <f t="shared" si="419"/>
        <v>Legitimate</v>
      </c>
      <c r="X2999" s="2" t="str">
        <f>IF(Q2999&lt;Data_Validation!$B$8,"Low Value",IF(Q2999&lt;Data_Validation!$B$9,"Medium Value","High Value"))</f>
        <v>Low Value</v>
      </c>
      <c r="Y2999" s="2" t="str">
        <f t="shared" si="420"/>
        <v>Stable</v>
      </c>
      <c r="Z2999" s="2" t="str">
        <f t="shared" si="421"/>
        <v>Check Data</v>
      </c>
    </row>
    <row r="3000" spans="1:26" x14ac:dyDescent="0.3">
      <c r="A3000" t="s">
        <v>2548</v>
      </c>
      <c r="B3000">
        <v>71</v>
      </c>
      <c r="C3000" t="s">
        <v>14</v>
      </c>
      <c r="D3000" t="s">
        <v>26</v>
      </c>
      <c r="E3000">
        <v>102.62</v>
      </c>
      <c r="F3000">
        <v>9</v>
      </c>
      <c r="G3000">
        <v>260</v>
      </c>
      <c r="H3000">
        <v>0</v>
      </c>
      <c r="I3000" t="s">
        <v>16</v>
      </c>
      <c r="J3000">
        <v>84.8</v>
      </c>
      <c r="K3000" s="1">
        <v>45579</v>
      </c>
      <c r="L3000">
        <v>60</v>
      </c>
      <c r="M3000">
        <v>0.45</v>
      </c>
      <c r="N3000">
        <f>IF(E3000="",Data_Validation!$B$1,E3000)</f>
        <v>102.62</v>
      </c>
      <c r="O3000">
        <f>IF(J3000="",Data_Validation!$B$2,J3000)</f>
        <v>84.8</v>
      </c>
      <c r="P3000">
        <f t="shared" si="414"/>
        <v>1</v>
      </c>
      <c r="Q3000" s="2">
        <f>CustomerData[[#This Row],[avg_order_value_clean]]*CustomerData[[#This Row],[total_orders]]</f>
        <v>923.58</v>
      </c>
      <c r="R3000" s="2" t="str">
        <f t="shared" si="422"/>
        <v>Inactive</v>
      </c>
      <c r="S3000" s="2" t="str">
        <f t="shared" si="415"/>
        <v>Medium Risk</v>
      </c>
      <c r="T3000" s="2" t="str">
        <f t="shared" si="416"/>
        <v>55+</v>
      </c>
      <c r="U3000" s="1">
        <f t="shared" ca="1" si="417"/>
        <v>682</v>
      </c>
      <c r="V3000" s="2" t="str">
        <f t="shared" si="418"/>
        <v>Medium Loyalty</v>
      </c>
      <c r="W3000" s="2" t="str">
        <f t="shared" si="419"/>
        <v>Legitimate</v>
      </c>
      <c r="X3000" s="2" t="str">
        <f>IF(Q3000&lt;Data_Validation!$B$8,"Low Value",IF(Q3000&lt;Data_Validation!$B$9,"Medium Value","High Value"))</f>
        <v>Low Value</v>
      </c>
      <c r="Y3000" s="2" t="str">
        <f t="shared" si="420"/>
        <v>Stable</v>
      </c>
      <c r="Z3000" s="2" t="str">
        <f t="shared" si="421"/>
        <v>Check Data</v>
      </c>
    </row>
    <row r="3001" spans="1:26" x14ac:dyDescent="0.3">
      <c r="A3001" t="s">
        <v>2549</v>
      </c>
      <c r="B3001">
        <v>59</v>
      </c>
      <c r="C3001" t="s">
        <v>14</v>
      </c>
      <c r="D3001" t="s">
        <v>15</v>
      </c>
      <c r="E3001">
        <v>108.23</v>
      </c>
      <c r="F3001">
        <v>9</v>
      </c>
      <c r="G3001">
        <v>112</v>
      </c>
      <c r="H3001">
        <v>0</v>
      </c>
      <c r="I3001" t="s">
        <v>19</v>
      </c>
      <c r="J3001">
        <v>7.3</v>
      </c>
      <c r="K3001" s="1">
        <v>44478</v>
      </c>
      <c r="L3001">
        <v>37</v>
      </c>
      <c r="M3001">
        <v>0.26</v>
      </c>
      <c r="N3001">
        <f>IF(E3001="",Data_Validation!$B$1,E3001)</f>
        <v>108.23</v>
      </c>
      <c r="O3001">
        <f>IF(J3001="",Data_Validation!$B$2,J3001)</f>
        <v>7.3</v>
      </c>
      <c r="P3001">
        <f t="shared" si="414"/>
        <v>1</v>
      </c>
      <c r="Q3001" s="2">
        <f>CustomerData[[#This Row],[avg_order_value_clean]]*CustomerData[[#This Row],[total_orders]]</f>
        <v>974.07</v>
      </c>
      <c r="R3001" s="2" t="str">
        <f t="shared" si="422"/>
        <v>Inactive</v>
      </c>
      <c r="S3001" s="2" t="str">
        <f t="shared" si="415"/>
        <v>Medium Risk</v>
      </c>
      <c r="T3001" s="2" t="str">
        <f t="shared" si="416"/>
        <v>55+</v>
      </c>
      <c r="U3001" s="1">
        <f t="shared" ca="1" si="417"/>
        <v>1783</v>
      </c>
      <c r="V3001" s="2" t="str">
        <f t="shared" si="418"/>
        <v>Low Loyalty</v>
      </c>
      <c r="W3001" s="2" t="str">
        <f t="shared" si="419"/>
        <v>Legitimate</v>
      </c>
      <c r="X3001" s="2" t="str">
        <f>IF(Q3001&lt;Data_Validation!$B$8,"Low Value",IF(Q3001&lt;Data_Validation!$B$9,"Medium Value","High Value"))</f>
        <v>Low Value</v>
      </c>
      <c r="Y3001" s="2" t="str">
        <f t="shared" si="420"/>
        <v>Stable</v>
      </c>
      <c r="Z3001" s="2" t="str">
        <f t="shared" si="421"/>
        <v>Check Data</v>
      </c>
    </row>
    <row r="3002" spans="1:26" x14ac:dyDescent="0.3">
      <c r="A3002" t="s">
        <v>1567</v>
      </c>
      <c r="B3002">
        <v>39</v>
      </c>
      <c r="C3002" t="s">
        <v>21</v>
      </c>
      <c r="D3002" t="s">
        <v>35</v>
      </c>
      <c r="E3002">
        <v>36.520000000000003</v>
      </c>
      <c r="F3002">
        <v>10</v>
      </c>
      <c r="G3002">
        <v>321</v>
      </c>
      <c r="H3002">
        <v>0</v>
      </c>
      <c r="I3002" t="s">
        <v>23</v>
      </c>
      <c r="J3002">
        <v>81.2</v>
      </c>
      <c r="K3002" s="1">
        <v>44470</v>
      </c>
      <c r="L3002">
        <v>22</v>
      </c>
      <c r="M3002">
        <v>0.41</v>
      </c>
      <c r="N3002">
        <f>IF(E3002="",Data_Validation!$B$1,E3002)</f>
        <v>36.520000000000003</v>
      </c>
      <c r="O3002">
        <f>IF(J3002="",Data_Validation!$B$2,J3002)</f>
        <v>81.2</v>
      </c>
      <c r="P3002">
        <f t="shared" si="414"/>
        <v>2</v>
      </c>
      <c r="Q3002" s="2">
        <f>CustomerData[[#This Row],[avg_order_value_clean]]*CustomerData[[#This Row],[total_orders]]</f>
        <v>365.20000000000005</v>
      </c>
      <c r="R3002" s="2" t="str">
        <f t="shared" si="422"/>
        <v>Inactive</v>
      </c>
      <c r="S3002" s="2" t="str">
        <f t="shared" si="415"/>
        <v>Medium Risk</v>
      </c>
      <c r="T3002" s="2" t="str">
        <f t="shared" si="416"/>
        <v>35-44</v>
      </c>
      <c r="U3002" s="1">
        <f t="shared" ca="1" si="417"/>
        <v>1791</v>
      </c>
      <c r="V3002" s="2" t="str">
        <f t="shared" si="418"/>
        <v>Low Loyalty</v>
      </c>
      <c r="W3002" s="2" t="str">
        <f t="shared" si="419"/>
        <v>Legitimate</v>
      </c>
      <c r="X3002" s="2" t="str">
        <f>IF(Q3002&lt;Data_Validation!$B$8,"Low Value",IF(Q3002&lt;Data_Validation!$B$9,"Medium Value","High Value"))</f>
        <v>Low Value</v>
      </c>
      <c r="Y3002" s="2" t="str">
        <f t="shared" si="420"/>
        <v>Stable</v>
      </c>
      <c r="Z3002" s="2" t="str">
        <f t="shared" si="421"/>
        <v>Check Data</v>
      </c>
    </row>
    <row r="3003" spans="1:26" x14ac:dyDescent="0.3">
      <c r="A3003" t="s">
        <v>352</v>
      </c>
      <c r="B3003">
        <v>36</v>
      </c>
      <c r="C3003" t="s">
        <v>14</v>
      </c>
      <c r="D3003" t="s">
        <v>26</v>
      </c>
      <c r="E3003">
        <v>278.91000000000003</v>
      </c>
      <c r="F3003">
        <v>10</v>
      </c>
      <c r="G3003">
        <v>115</v>
      </c>
      <c r="H3003">
        <v>0</v>
      </c>
      <c r="I3003" t="s">
        <v>29</v>
      </c>
      <c r="J3003">
        <v>90.2</v>
      </c>
      <c r="K3003" s="1">
        <v>44377</v>
      </c>
      <c r="L3003">
        <v>13</v>
      </c>
      <c r="M3003">
        <v>0.09</v>
      </c>
      <c r="N3003">
        <f>IF(E3003="",Data_Validation!$B$1,E3003)</f>
        <v>278.91000000000003</v>
      </c>
      <c r="O3003">
        <f>IF(J3003="",Data_Validation!$B$2,J3003)</f>
        <v>90.2</v>
      </c>
      <c r="P3003">
        <f t="shared" si="414"/>
        <v>3</v>
      </c>
      <c r="Q3003" s="2">
        <f>CustomerData[[#This Row],[avg_order_value_clean]]*CustomerData[[#This Row],[total_orders]]</f>
        <v>2789.1000000000004</v>
      </c>
      <c r="R3003" s="2" t="str">
        <f t="shared" si="422"/>
        <v>Inactive</v>
      </c>
      <c r="S3003" s="2" t="str">
        <f t="shared" si="415"/>
        <v>Low Risk</v>
      </c>
      <c r="T3003" s="2" t="str">
        <f t="shared" si="416"/>
        <v>35-44</v>
      </c>
      <c r="U3003" s="1">
        <f t="shared" ca="1" si="417"/>
        <v>1884</v>
      </c>
      <c r="V3003" s="2" t="str">
        <f t="shared" si="418"/>
        <v>Low Loyalty</v>
      </c>
      <c r="W3003" s="2" t="str">
        <f t="shared" si="419"/>
        <v>Legitimate</v>
      </c>
      <c r="X3003" s="2" t="str">
        <f>IF(Q3003&lt;Data_Validation!$B$8,"Low Value",IF(Q3003&lt;Data_Validation!$B$9,"Medium Value","High Value"))</f>
        <v>High Value</v>
      </c>
      <c r="Y3003" s="2" t="str">
        <f t="shared" si="420"/>
        <v>High Value - Maintain</v>
      </c>
      <c r="Z3003" s="2" t="str">
        <f t="shared" si="421"/>
        <v>Check Data</v>
      </c>
    </row>
    <row r="3004" spans="1:26" x14ac:dyDescent="0.3">
      <c r="A3004" t="s">
        <v>1296</v>
      </c>
      <c r="B3004">
        <v>47</v>
      </c>
      <c r="C3004" t="s">
        <v>21</v>
      </c>
      <c r="D3004" t="s">
        <v>15</v>
      </c>
      <c r="E3004">
        <v>173.56</v>
      </c>
      <c r="F3004">
        <v>16</v>
      </c>
      <c r="G3004">
        <v>137</v>
      </c>
      <c r="H3004">
        <v>0</v>
      </c>
      <c r="I3004" t="s">
        <v>23</v>
      </c>
      <c r="J3004">
        <v>28.5</v>
      </c>
      <c r="K3004" s="1">
        <v>45121</v>
      </c>
      <c r="L3004">
        <v>16</v>
      </c>
      <c r="M3004">
        <v>0.31</v>
      </c>
      <c r="N3004">
        <f>IF(E3004="",Data_Validation!$B$1,E3004)</f>
        <v>173.56</v>
      </c>
      <c r="O3004">
        <f>IF(J3004="",Data_Validation!$B$2,J3004)</f>
        <v>28.5</v>
      </c>
      <c r="P3004">
        <f t="shared" si="414"/>
        <v>2</v>
      </c>
      <c r="Q3004" s="2">
        <f>CustomerData[[#This Row],[avg_order_value_clean]]*CustomerData[[#This Row],[total_orders]]</f>
        <v>2776.96</v>
      </c>
      <c r="R3004" s="2" t="str">
        <f t="shared" si="422"/>
        <v>Inactive</v>
      </c>
      <c r="S3004" s="2" t="str">
        <f t="shared" si="415"/>
        <v>Medium Risk</v>
      </c>
      <c r="T3004" s="2" t="str">
        <f t="shared" si="416"/>
        <v>45-54</v>
      </c>
      <c r="U3004" s="1">
        <f t="shared" ca="1" si="417"/>
        <v>1140</v>
      </c>
      <c r="V3004" s="2" t="str">
        <f t="shared" si="418"/>
        <v>Low Loyalty</v>
      </c>
      <c r="W3004" s="2" t="str">
        <f t="shared" si="419"/>
        <v>Legitimate</v>
      </c>
      <c r="X3004" s="2" t="str">
        <f>IF(Q3004&lt;Data_Validation!$B$8,"Low Value",IF(Q3004&lt;Data_Validation!$B$9,"Medium Value","High Value"))</f>
        <v>High Value</v>
      </c>
      <c r="Y3004" s="2" t="str">
        <f t="shared" si="420"/>
        <v>High Value - Maintain</v>
      </c>
      <c r="Z3004" s="2" t="str">
        <f t="shared" si="421"/>
        <v>Check Data</v>
      </c>
    </row>
    <row r="3005" spans="1:26" x14ac:dyDescent="0.3">
      <c r="A3005" t="s">
        <v>2048</v>
      </c>
      <c r="B3005">
        <v>70</v>
      </c>
      <c r="C3005" t="s">
        <v>21</v>
      </c>
      <c r="D3005" t="s">
        <v>52</v>
      </c>
      <c r="E3005">
        <v>80.849999999999994</v>
      </c>
      <c r="F3005">
        <v>11</v>
      </c>
      <c r="G3005">
        <v>160</v>
      </c>
      <c r="H3005">
        <v>0</v>
      </c>
      <c r="I3005" t="s">
        <v>19</v>
      </c>
      <c r="J3005">
        <v>54.7</v>
      </c>
      <c r="K3005" s="1">
        <v>44083</v>
      </c>
      <c r="L3005">
        <v>90</v>
      </c>
      <c r="M3005">
        <v>0.2</v>
      </c>
      <c r="N3005">
        <f>IF(E3005="",Data_Validation!$B$1,E3005)</f>
        <v>80.849999999999994</v>
      </c>
      <c r="O3005">
        <f>IF(J3005="",Data_Validation!$B$2,J3005)</f>
        <v>54.7</v>
      </c>
      <c r="P3005">
        <f t="shared" si="414"/>
        <v>2</v>
      </c>
      <c r="Q3005" s="2">
        <f>CustomerData[[#This Row],[avg_order_value_clean]]*CustomerData[[#This Row],[total_orders]]</f>
        <v>889.34999999999991</v>
      </c>
      <c r="R3005" s="2" t="str">
        <f t="shared" si="422"/>
        <v>Inactive</v>
      </c>
      <c r="S3005" s="2" t="str">
        <f t="shared" si="415"/>
        <v>Medium Risk</v>
      </c>
      <c r="T3005" s="2" t="str">
        <f t="shared" si="416"/>
        <v>55+</v>
      </c>
      <c r="U3005" s="1">
        <f t="shared" ca="1" si="417"/>
        <v>2178</v>
      </c>
      <c r="V3005" s="2" t="str">
        <f t="shared" si="418"/>
        <v>High Loyalty</v>
      </c>
      <c r="W3005" s="2" t="str">
        <f t="shared" si="419"/>
        <v>Legitimate</v>
      </c>
      <c r="X3005" s="2" t="str">
        <f>IF(Q3005&lt;Data_Validation!$B$8,"Low Value",IF(Q3005&lt;Data_Validation!$B$9,"Medium Value","High Value"))</f>
        <v>Low Value</v>
      </c>
      <c r="Y3005" s="2" t="str">
        <f t="shared" si="420"/>
        <v>Stable</v>
      </c>
      <c r="Z3005" s="2" t="str">
        <f t="shared" si="421"/>
        <v>Check Data</v>
      </c>
    </row>
    <row r="3006" spans="1:26" x14ac:dyDescent="0.3">
      <c r="A3006" t="s">
        <v>2550</v>
      </c>
      <c r="B3006">
        <v>45</v>
      </c>
      <c r="C3006" t="s">
        <v>21</v>
      </c>
      <c r="D3006" t="s">
        <v>50</v>
      </c>
      <c r="E3006">
        <v>102.63</v>
      </c>
      <c r="F3006">
        <v>11</v>
      </c>
      <c r="G3006">
        <v>107</v>
      </c>
      <c r="H3006">
        <v>0</v>
      </c>
      <c r="I3006" t="s">
        <v>23</v>
      </c>
      <c r="J3006">
        <v>18.7</v>
      </c>
      <c r="K3006" s="1">
        <v>44838</v>
      </c>
      <c r="L3006">
        <v>86</v>
      </c>
      <c r="M3006">
        <v>0.35</v>
      </c>
      <c r="N3006">
        <f>IF(E3006="",Data_Validation!$B$1,E3006)</f>
        <v>102.63</v>
      </c>
      <c r="O3006">
        <f>IF(J3006="",Data_Validation!$B$2,J3006)</f>
        <v>18.7</v>
      </c>
      <c r="P3006">
        <f t="shared" si="414"/>
        <v>1</v>
      </c>
      <c r="Q3006" s="2">
        <f>CustomerData[[#This Row],[avg_order_value_clean]]*CustomerData[[#This Row],[total_orders]]</f>
        <v>1128.9299999999998</v>
      </c>
      <c r="R3006" s="2" t="str">
        <f t="shared" si="422"/>
        <v>Inactive</v>
      </c>
      <c r="S3006" s="2" t="str">
        <f t="shared" si="415"/>
        <v>Medium Risk</v>
      </c>
      <c r="T3006" s="2" t="str">
        <f t="shared" si="416"/>
        <v>45-54</v>
      </c>
      <c r="U3006" s="1">
        <f t="shared" ca="1" si="417"/>
        <v>1423</v>
      </c>
      <c r="V3006" s="2" t="str">
        <f t="shared" si="418"/>
        <v>High Loyalty</v>
      </c>
      <c r="W3006" s="2" t="str">
        <f t="shared" si="419"/>
        <v>Legitimate</v>
      </c>
      <c r="X3006" s="2" t="str">
        <f>IF(Q3006&lt;Data_Validation!$B$8,"Low Value",IF(Q3006&lt;Data_Validation!$B$9,"Medium Value","High Value"))</f>
        <v>Low Value</v>
      </c>
      <c r="Y3006" s="2" t="str">
        <f t="shared" si="420"/>
        <v>Stable</v>
      </c>
      <c r="Z3006" s="2" t="str">
        <f t="shared" si="421"/>
        <v>Check Data</v>
      </c>
    </row>
    <row r="3007" spans="1:26" x14ac:dyDescent="0.3">
      <c r="A3007" t="s">
        <v>1616</v>
      </c>
      <c r="B3007">
        <v>52</v>
      </c>
      <c r="C3007" t="s">
        <v>14</v>
      </c>
      <c r="D3007" t="s">
        <v>15</v>
      </c>
      <c r="E3007">
        <v>255.86</v>
      </c>
      <c r="F3007">
        <v>9</v>
      </c>
      <c r="G3007">
        <v>247</v>
      </c>
      <c r="H3007">
        <v>0</v>
      </c>
      <c r="I3007" t="s">
        <v>29</v>
      </c>
      <c r="J3007">
        <v>9.1</v>
      </c>
      <c r="K3007" s="1">
        <v>44892</v>
      </c>
      <c r="L3007">
        <v>60</v>
      </c>
      <c r="M3007">
        <v>0.31</v>
      </c>
      <c r="N3007">
        <f>IF(E3007="",Data_Validation!$B$1,E3007)</f>
        <v>255.86</v>
      </c>
      <c r="O3007">
        <f>IF(J3007="",Data_Validation!$B$2,J3007)</f>
        <v>9.1</v>
      </c>
      <c r="P3007">
        <f t="shared" si="414"/>
        <v>2</v>
      </c>
      <c r="Q3007" s="2">
        <f>CustomerData[[#This Row],[avg_order_value_clean]]*CustomerData[[#This Row],[total_orders]]</f>
        <v>2302.7400000000002</v>
      </c>
      <c r="R3007" s="2" t="str">
        <f t="shared" si="422"/>
        <v>Inactive</v>
      </c>
      <c r="S3007" s="2" t="str">
        <f t="shared" si="415"/>
        <v>Medium Risk</v>
      </c>
      <c r="T3007" s="2" t="str">
        <f t="shared" si="416"/>
        <v>45-54</v>
      </c>
      <c r="U3007" s="1">
        <f t="shared" ca="1" si="417"/>
        <v>1369</v>
      </c>
      <c r="V3007" s="2" t="str">
        <f t="shared" si="418"/>
        <v>Medium Loyalty</v>
      </c>
      <c r="W3007" s="2" t="str">
        <f t="shared" si="419"/>
        <v>Legitimate</v>
      </c>
      <c r="X3007" s="2" t="str">
        <f>IF(Q3007&lt;Data_Validation!$B$8,"Low Value",IF(Q3007&lt;Data_Validation!$B$9,"Medium Value","High Value"))</f>
        <v>High Value</v>
      </c>
      <c r="Y3007" s="2" t="str">
        <f t="shared" si="420"/>
        <v>High Value - Maintain</v>
      </c>
      <c r="Z3007" s="2" t="str">
        <f t="shared" si="421"/>
        <v>Check Data</v>
      </c>
    </row>
    <row r="3008" spans="1:26" x14ac:dyDescent="0.3">
      <c r="A3008" t="s">
        <v>2551</v>
      </c>
      <c r="B3008">
        <v>60</v>
      </c>
      <c r="C3008" t="s">
        <v>21</v>
      </c>
      <c r="D3008" t="s">
        <v>26</v>
      </c>
      <c r="E3008">
        <v>195.56</v>
      </c>
      <c r="F3008">
        <v>10</v>
      </c>
      <c r="G3008">
        <v>133</v>
      </c>
      <c r="H3008">
        <v>0</v>
      </c>
      <c r="I3008" t="s">
        <v>40</v>
      </c>
      <c r="K3008" s="1">
        <v>45312</v>
      </c>
      <c r="L3008">
        <v>42</v>
      </c>
      <c r="M3008">
        <v>0.2</v>
      </c>
      <c r="N3008">
        <f>IF(E3008="",Data_Validation!$B$1,E3008)</f>
        <v>195.56</v>
      </c>
      <c r="O3008">
        <f>IF(J3008="",Data_Validation!$B$2,J3008)</f>
        <v>250</v>
      </c>
      <c r="P3008">
        <f t="shared" si="414"/>
        <v>2</v>
      </c>
      <c r="Q3008" s="2">
        <f>CustomerData[[#This Row],[avg_order_value_clean]]*CustomerData[[#This Row],[total_orders]]</f>
        <v>1955.6</v>
      </c>
      <c r="R3008" s="2" t="str">
        <f t="shared" si="422"/>
        <v>Inactive</v>
      </c>
      <c r="S3008" s="2" t="str">
        <f t="shared" si="415"/>
        <v>Medium Risk</v>
      </c>
      <c r="T3008" s="2" t="str">
        <f t="shared" si="416"/>
        <v>55+</v>
      </c>
      <c r="U3008" s="1">
        <f t="shared" ca="1" si="417"/>
        <v>949</v>
      </c>
      <c r="V3008" s="2" t="str">
        <f t="shared" si="418"/>
        <v>Medium Loyalty</v>
      </c>
      <c r="W3008" s="2" t="str">
        <f t="shared" si="419"/>
        <v>Legitimate</v>
      </c>
      <c r="X3008" s="2" t="str">
        <f>IF(Q3008&lt;Data_Validation!$B$8,"Low Value",IF(Q3008&lt;Data_Validation!$B$9,"Medium Value","High Value"))</f>
        <v>High Value</v>
      </c>
      <c r="Y3008" s="2" t="str">
        <f t="shared" si="420"/>
        <v>High Value - Maintain</v>
      </c>
      <c r="Z3008" s="2" t="str">
        <f t="shared" si="421"/>
        <v>Check Data</v>
      </c>
    </row>
    <row r="3009" spans="1:26" x14ac:dyDescent="0.3">
      <c r="A3009" t="s">
        <v>1273</v>
      </c>
      <c r="B3009">
        <v>28</v>
      </c>
      <c r="C3009" t="s">
        <v>21</v>
      </c>
      <c r="D3009" t="s">
        <v>52</v>
      </c>
      <c r="E3009">
        <v>141.56</v>
      </c>
      <c r="F3009">
        <v>13</v>
      </c>
      <c r="G3009">
        <v>13</v>
      </c>
      <c r="H3009">
        <v>0</v>
      </c>
      <c r="I3009" t="s">
        <v>40</v>
      </c>
      <c r="J3009">
        <v>63</v>
      </c>
      <c r="K3009" s="1">
        <v>44780</v>
      </c>
      <c r="L3009">
        <v>13</v>
      </c>
      <c r="M3009">
        <v>0.02</v>
      </c>
      <c r="N3009">
        <f>IF(E3009="",Data_Validation!$B$1,E3009)</f>
        <v>141.56</v>
      </c>
      <c r="O3009">
        <f>IF(J3009="",Data_Validation!$B$2,J3009)</f>
        <v>63</v>
      </c>
      <c r="P3009">
        <f t="shared" si="414"/>
        <v>3</v>
      </c>
      <c r="Q3009" s="2">
        <f>CustomerData[[#This Row],[avg_order_value_clean]]*CustomerData[[#This Row],[total_orders]]</f>
        <v>1840.28</v>
      </c>
      <c r="R3009" s="2" t="str">
        <f t="shared" si="422"/>
        <v>Active</v>
      </c>
      <c r="S3009" s="2" t="str">
        <f t="shared" si="415"/>
        <v>Low Risk</v>
      </c>
      <c r="T3009" s="2" t="str">
        <f t="shared" si="416"/>
        <v>25-34</v>
      </c>
      <c r="U3009" s="1">
        <f t="shared" ca="1" si="417"/>
        <v>1481</v>
      </c>
      <c r="V3009" s="2" t="str">
        <f t="shared" si="418"/>
        <v>Low Loyalty</v>
      </c>
      <c r="W3009" s="2" t="str">
        <f t="shared" si="419"/>
        <v>Legitimate</v>
      </c>
      <c r="X3009" s="2" t="str">
        <f>IF(Q3009&lt;Data_Validation!$B$8,"Low Value",IF(Q3009&lt;Data_Validation!$B$9,"Medium Value","High Value"))</f>
        <v>High Value</v>
      </c>
      <c r="Y3009" s="2" t="str">
        <f t="shared" si="420"/>
        <v>High Value - Maintain</v>
      </c>
      <c r="Z3009" s="2" t="str">
        <f t="shared" si="421"/>
        <v>Check Data</v>
      </c>
    </row>
    <row r="3010" spans="1:26" x14ac:dyDescent="0.3">
      <c r="A3010" t="s">
        <v>758</v>
      </c>
      <c r="B3010">
        <v>48</v>
      </c>
      <c r="C3010" t="s">
        <v>21</v>
      </c>
      <c r="D3010" t="s">
        <v>26</v>
      </c>
      <c r="E3010">
        <v>56.54</v>
      </c>
      <c r="F3010">
        <v>9</v>
      </c>
      <c r="G3010">
        <v>77</v>
      </c>
      <c r="H3010">
        <v>0</v>
      </c>
      <c r="I3010" t="s">
        <v>16</v>
      </c>
      <c r="J3010">
        <v>75.2</v>
      </c>
      <c r="K3010" s="1">
        <v>45261</v>
      </c>
      <c r="L3010">
        <v>87</v>
      </c>
      <c r="M3010">
        <v>0.26</v>
      </c>
      <c r="N3010">
        <f>IF(E3010="",Data_Validation!$B$1,E3010)</f>
        <v>56.54</v>
      </c>
      <c r="O3010">
        <f>IF(J3010="",Data_Validation!$B$2,J3010)</f>
        <v>75.2</v>
      </c>
      <c r="P3010">
        <f t="shared" ref="P3010:P3073" si="423">COUNTIF($A$2:$A$5001,A3010)</f>
        <v>2</v>
      </c>
      <c r="Q3010" s="2">
        <f>CustomerData[[#This Row],[avg_order_value_clean]]*CustomerData[[#This Row],[total_orders]]</f>
        <v>508.86</v>
      </c>
      <c r="R3010" s="2" t="str">
        <f t="shared" si="422"/>
        <v>At Risk</v>
      </c>
      <c r="S3010" s="2" t="str">
        <f t="shared" ref="S3010:S3073" si="424">IF(M3010&lt;0.2,"Low Risk",IF(M3010&lt;0.5,"Medium Risk","High Risk"))</f>
        <v>Medium Risk</v>
      </c>
      <c r="T3010" s="2" t="str">
        <f t="shared" ref="T3010:T3073" si="425">IF(B3010&lt;25,"Under 25",IF(B3010&lt;35,"25-34",IF(B3010&lt;45,"35-44",IF(B3010&lt;55,"45-54","55+"))))</f>
        <v>45-54</v>
      </c>
      <c r="U3010" s="1">
        <f t="shared" ref="U3010:U3073" ca="1" si="426">TODAY()-K3010</f>
        <v>1000</v>
      </c>
      <c r="V3010" s="2" t="str">
        <f t="shared" ref="V3010:V3073" si="427">IF(L3010&lt;40,"Low Loyalty",IF(L3010&lt;70,"Medium Loyalty","High Loyalty"))</f>
        <v>High Loyalty</v>
      </c>
      <c r="W3010" s="2" t="str">
        <f t="shared" ref="W3010:W3073" si="428">IF(H3010=1,"Fraudulent","Legitimate")</f>
        <v>Legitimate</v>
      </c>
      <c r="X3010" s="2" t="str">
        <f>IF(Q3010&lt;Data_Validation!$B$8,"Low Value",IF(Q3010&lt;Data_Validation!$B$9,"Medium Value","High Value"))</f>
        <v>Low Value</v>
      </c>
      <c r="Y3010" s="2" t="str">
        <f t="shared" ref="Y3010:Y3073" si="429">IF(AND(X3010="High Value",S3010="High Risk"),"Critical - Retain",IF(AND(X3010="High Value",S3010&lt;&gt;"High Risk"),"High Value - Maintain",IF(AND(X3010&lt;&gt;"High Value",S3010="High Risk"),"At Risk - Develop","Stable")))</f>
        <v>Stable</v>
      </c>
      <c r="Z3010" s="2" t="str">
        <f t="shared" ref="Z3010:Z3073" si="430">IF(OR(B3010&lt;18,F3010&lt;0,N3010&lt;0,O3010&lt;0,O3010&gt;1,M3010&lt;0,M3010&gt;1),"Check Data","Valid")</f>
        <v>Check Data</v>
      </c>
    </row>
    <row r="3011" spans="1:26" x14ac:dyDescent="0.3">
      <c r="A3011" t="s">
        <v>1189</v>
      </c>
      <c r="B3011">
        <v>66</v>
      </c>
      <c r="C3011" t="s">
        <v>25</v>
      </c>
      <c r="D3011" t="s">
        <v>28</v>
      </c>
      <c r="E3011">
        <v>123.31</v>
      </c>
      <c r="F3011">
        <v>8</v>
      </c>
      <c r="G3011">
        <v>270</v>
      </c>
      <c r="H3011">
        <v>0</v>
      </c>
      <c r="I3011" t="s">
        <v>23</v>
      </c>
      <c r="J3011">
        <v>44</v>
      </c>
      <c r="K3011" s="1">
        <v>45261</v>
      </c>
      <c r="L3011">
        <v>63</v>
      </c>
      <c r="M3011">
        <v>0.23</v>
      </c>
      <c r="N3011">
        <f>IF(E3011="",Data_Validation!$B$1,E3011)</f>
        <v>123.31</v>
      </c>
      <c r="O3011">
        <f>IF(J3011="",Data_Validation!$B$2,J3011)</f>
        <v>44</v>
      </c>
      <c r="P3011">
        <f t="shared" si="423"/>
        <v>2</v>
      </c>
      <c r="Q3011" s="2">
        <f>CustomerData[[#This Row],[avg_order_value_clean]]*CustomerData[[#This Row],[total_orders]]</f>
        <v>986.48</v>
      </c>
      <c r="R3011" s="2" t="str">
        <f t="shared" ref="R3011:R3074" si="431">IF(G3011&lt;=30,"Active",IF(G3011&lt;=90,"At Risk","Inactive"))</f>
        <v>Inactive</v>
      </c>
      <c r="S3011" s="2" t="str">
        <f t="shared" si="424"/>
        <v>Medium Risk</v>
      </c>
      <c r="T3011" s="2" t="str">
        <f t="shared" si="425"/>
        <v>55+</v>
      </c>
      <c r="U3011" s="1">
        <f t="shared" ca="1" si="426"/>
        <v>1000</v>
      </c>
      <c r="V3011" s="2" t="str">
        <f t="shared" si="427"/>
        <v>Medium Loyalty</v>
      </c>
      <c r="W3011" s="2" t="str">
        <f t="shared" si="428"/>
        <v>Legitimate</v>
      </c>
      <c r="X3011" s="2" t="str">
        <f>IF(Q3011&lt;Data_Validation!$B$8,"Low Value",IF(Q3011&lt;Data_Validation!$B$9,"Medium Value","High Value"))</f>
        <v>Low Value</v>
      </c>
      <c r="Y3011" s="2" t="str">
        <f t="shared" si="429"/>
        <v>Stable</v>
      </c>
      <c r="Z3011" s="2" t="str">
        <f t="shared" si="430"/>
        <v>Check Data</v>
      </c>
    </row>
    <row r="3012" spans="1:26" x14ac:dyDescent="0.3">
      <c r="A3012" t="s">
        <v>2552</v>
      </c>
      <c r="B3012">
        <v>65</v>
      </c>
      <c r="C3012" t="s">
        <v>14</v>
      </c>
      <c r="D3012" t="s">
        <v>18</v>
      </c>
      <c r="F3012">
        <v>13</v>
      </c>
      <c r="G3012">
        <v>224</v>
      </c>
      <c r="H3012">
        <v>0</v>
      </c>
      <c r="I3012" t="s">
        <v>16</v>
      </c>
      <c r="J3012">
        <v>25</v>
      </c>
      <c r="K3012" s="1">
        <v>45128</v>
      </c>
      <c r="L3012">
        <v>32</v>
      </c>
      <c r="M3012">
        <v>0.15</v>
      </c>
      <c r="N3012">
        <f>IF(E3012="",Data_Validation!$B$1,E3012)</f>
        <v>250</v>
      </c>
      <c r="O3012">
        <f>IF(J3012="",Data_Validation!$B$2,J3012)</f>
        <v>25</v>
      </c>
      <c r="P3012">
        <f t="shared" si="423"/>
        <v>1</v>
      </c>
      <c r="Q3012" s="2">
        <f>CustomerData[[#This Row],[avg_order_value_clean]]*CustomerData[[#This Row],[total_orders]]</f>
        <v>3250</v>
      </c>
      <c r="R3012" s="2" t="str">
        <f t="shared" si="431"/>
        <v>Inactive</v>
      </c>
      <c r="S3012" s="2" t="str">
        <f t="shared" si="424"/>
        <v>Low Risk</v>
      </c>
      <c r="T3012" s="2" t="str">
        <f t="shared" si="425"/>
        <v>55+</v>
      </c>
      <c r="U3012" s="1">
        <f t="shared" ca="1" si="426"/>
        <v>1133</v>
      </c>
      <c r="V3012" s="2" t="str">
        <f t="shared" si="427"/>
        <v>Low Loyalty</v>
      </c>
      <c r="W3012" s="2" t="str">
        <f t="shared" si="428"/>
        <v>Legitimate</v>
      </c>
      <c r="X3012" s="2" t="str">
        <f>IF(Q3012&lt;Data_Validation!$B$8,"Low Value",IF(Q3012&lt;Data_Validation!$B$9,"Medium Value","High Value"))</f>
        <v>High Value</v>
      </c>
      <c r="Y3012" s="2" t="str">
        <f t="shared" si="429"/>
        <v>High Value - Maintain</v>
      </c>
      <c r="Z3012" s="2" t="str">
        <f t="shared" si="430"/>
        <v>Check Data</v>
      </c>
    </row>
    <row r="3013" spans="1:26" x14ac:dyDescent="0.3">
      <c r="A3013" t="s">
        <v>2553</v>
      </c>
      <c r="B3013">
        <v>56</v>
      </c>
      <c r="C3013" t="s">
        <v>14</v>
      </c>
      <c r="D3013" t="s">
        <v>18</v>
      </c>
      <c r="E3013">
        <v>53.56</v>
      </c>
      <c r="F3013">
        <v>10</v>
      </c>
      <c r="G3013">
        <v>120</v>
      </c>
      <c r="H3013">
        <v>0</v>
      </c>
      <c r="I3013" t="s">
        <v>16</v>
      </c>
      <c r="J3013">
        <v>42.7</v>
      </c>
      <c r="K3013" s="1">
        <v>45697</v>
      </c>
      <c r="L3013">
        <v>23</v>
      </c>
      <c r="M3013">
        <v>0.16</v>
      </c>
      <c r="N3013">
        <f>IF(E3013="",Data_Validation!$B$1,E3013)</f>
        <v>53.56</v>
      </c>
      <c r="O3013">
        <f>IF(J3013="",Data_Validation!$B$2,J3013)</f>
        <v>42.7</v>
      </c>
      <c r="P3013">
        <f t="shared" si="423"/>
        <v>1</v>
      </c>
      <c r="Q3013" s="2">
        <f>CustomerData[[#This Row],[avg_order_value_clean]]*CustomerData[[#This Row],[total_orders]]</f>
        <v>535.6</v>
      </c>
      <c r="R3013" s="2" t="str">
        <f t="shared" si="431"/>
        <v>Inactive</v>
      </c>
      <c r="S3013" s="2" t="str">
        <f t="shared" si="424"/>
        <v>Low Risk</v>
      </c>
      <c r="T3013" s="2" t="str">
        <f t="shared" si="425"/>
        <v>55+</v>
      </c>
      <c r="U3013" s="1">
        <f t="shared" ca="1" si="426"/>
        <v>564</v>
      </c>
      <c r="V3013" s="2" t="str">
        <f t="shared" si="427"/>
        <v>Low Loyalty</v>
      </c>
      <c r="W3013" s="2" t="str">
        <f t="shared" si="428"/>
        <v>Legitimate</v>
      </c>
      <c r="X3013" s="2" t="str">
        <f>IF(Q3013&lt;Data_Validation!$B$8,"Low Value",IF(Q3013&lt;Data_Validation!$B$9,"Medium Value","High Value"))</f>
        <v>Low Value</v>
      </c>
      <c r="Y3013" s="2" t="str">
        <f t="shared" si="429"/>
        <v>Stable</v>
      </c>
      <c r="Z3013" s="2" t="str">
        <f t="shared" si="430"/>
        <v>Check Data</v>
      </c>
    </row>
    <row r="3014" spans="1:26" x14ac:dyDescent="0.3">
      <c r="A3014" t="s">
        <v>2160</v>
      </c>
      <c r="B3014">
        <v>53</v>
      </c>
      <c r="C3014" t="s">
        <v>14</v>
      </c>
      <c r="D3014" t="s">
        <v>18</v>
      </c>
      <c r="F3014">
        <v>10</v>
      </c>
      <c r="G3014">
        <v>222</v>
      </c>
      <c r="H3014">
        <v>0</v>
      </c>
      <c r="I3014" t="s">
        <v>23</v>
      </c>
      <c r="J3014">
        <v>6.5</v>
      </c>
      <c r="K3014" s="1">
        <v>44059</v>
      </c>
      <c r="L3014">
        <v>43</v>
      </c>
      <c r="M3014">
        <v>0.28000000000000003</v>
      </c>
      <c r="N3014">
        <f>IF(E3014="",Data_Validation!$B$1,E3014)</f>
        <v>250</v>
      </c>
      <c r="O3014">
        <f>IF(J3014="",Data_Validation!$B$2,J3014)</f>
        <v>6.5</v>
      </c>
      <c r="P3014">
        <f t="shared" si="423"/>
        <v>2</v>
      </c>
      <c r="Q3014" s="2">
        <f>CustomerData[[#This Row],[avg_order_value_clean]]*CustomerData[[#This Row],[total_orders]]</f>
        <v>2500</v>
      </c>
      <c r="R3014" s="2" t="str">
        <f t="shared" si="431"/>
        <v>Inactive</v>
      </c>
      <c r="S3014" s="2" t="str">
        <f t="shared" si="424"/>
        <v>Medium Risk</v>
      </c>
      <c r="T3014" s="2" t="str">
        <f t="shared" si="425"/>
        <v>45-54</v>
      </c>
      <c r="U3014" s="1">
        <f t="shared" ca="1" si="426"/>
        <v>2202</v>
      </c>
      <c r="V3014" s="2" t="str">
        <f t="shared" si="427"/>
        <v>Medium Loyalty</v>
      </c>
      <c r="W3014" s="2" t="str">
        <f t="shared" si="428"/>
        <v>Legitimate</v>
      </c>
      <c r="X3014" s="2" t="str">
        <f>IF(Q3014&lt;Data_Validation!$B$8,"Low Value",IF(Q3014&lt;Data_Validation!$B$9,"Medium Value","High Value"))</f>
        <v>High Value</v>
      </c>
      <c r="Y3014" s="2" t="str">
        <f t="shared" si="429"/>
        <v>High Value - Maintain</v>
      </c>
      <c r="Z3014" s="2" t="str">
        <f t="shared" si="430"/>
        <v>Check Data</v>
      </c>
    </row>
    <row r="3015" spans="1:26" x14ac:dyDescent="0.3">
      <c r="A3015" t="s">
        <v>2554</v>
      </c>
      <c r="B3015">
        <v>47</v>
      </c>
      <c r="C3015" t="s">
        <v>14</v>
      </c>
      <c r="D3015" t="s">
        <v>37</v>
      </c>
      <c r="E3015">
        <v>270.14999999999998</v>
      </c>
      <c r="F3015">
        <v>8</v>
      </c>
      <c r="G3015">
        <v>208</v>
      </c>
      <c r="H3015">
        <v>0</v>
      </c>
      <c r="I3015" t="s">
        <v>23</v>
      </c>
      <c r="J3015">
        <v>28.4</v>
      </c>
      <c r="K3015" s="1">
        <v>45413</v>
      </c>
      <c r="L3015">
        <v>32</v>
      </c>
      <c r="M3015">
        <v>0.28999999999999998</v>
      </c>
      <c r="N3015">
        <f>IF(E3015="",Data_Validation!$B$1,E3015)</f>
        <v>270.14999999999998</v>
      </c>
      <c r="O3015">
        <f>IF(J3015="",Data_Validation!$B$2,J3015)</f>
        <v>28.4</v>
      </c>
      <c r="P3015">
        <f t="shared" si="423"/>
        <v>2</v>
      </c>
      <c r="Q3015" s="2">
        <f>CustomerData[[#This Row],[avg_order_value_clean]]*CustomerData[[#This Row],[total_orders]]</f>
        <v>2161.1999999999998</v>
      </c>
      <c r="R3015" s="2" t="str">
        <f t="shared" si="431"/>
        <v>Inactive</v>
      </c>
      <c r="S3015" s="2" t="str">
        <f t="shared" si="424"/>
        <v>Medium Risk</v>
      </c>
      <c r="T3015" s="2" t="str">
        <f t="shared" si="425"/>
        <v>45-54</v>
      </c>
      <c r="U3015" s="1">
        <f t="shared" ca="1" si="426"/>
        <v>848</v>
      </c>
      <c r="V3015" s="2" t="str">
        <f t="shared" si="427"/>
        <v>Low Loyalty</v>
      </c>
      <c r="W3015" s="2" t="str">
        <f t="shared" si="428"/>
        <v>Legitimate</v>
      </c>
      <c r="X3015" s="2" t="str">
        <f>IF(Q3015&lt;Data_Validation!$B$8,"Low Value",IF(Q3015&lt;Data_Validation!$B$9,"Medium Value","High Value"))</f>
        <v>High Value</v>
      </c>
      <c r="Y3015" s="2" t="str">
        <f t="shared" si="429"/>
        <v>High Value - Maintain</v>
      </c>
      <c r="Z3015" s="2" t="str">
        <f t="shared" si="430"/>
        <v>Check Data</v>
      </c>
    </row>
    <row r="3016" spans="1:26" x14ac:dyDescent="0.3">
      <c r="A3016" t="s">
        <v>1859</v>
      </c>
      <c r="B3016">
        <v>40</v>
      </c>
      <c r="C3016" t="s">
        <v>21</v>
      </c>
      <c r="D3016" t="s">
        <v>35</v>
      </c>
      <c r="E3016">
        <v>73.459999999999994</v>
      </c>
      <c r="F3016">
        <v>5</v>
      </c>
      <c r="G3016">
        <v>239</v>
      </c>
      <c r="H3016">
        <v>0</v>
      </c>
      <c r="I3016" t="s">
        <v>29</v>
      </c>
      <c r="J3016">
        <v>29.8</v>
      </c>
      <c r="K3016" s="1">
        <v>44624</v>
      </c>
      <c r="L3016">
        <v>28</v>
      </c>
      <c r="M3016">
        <v>0.16</v>
      </c>
      <c r="N3016">
        <f>IF(E3016="",Data_Validation!$B$1,E3016)</f>
        <v>73.459999999999994</v>
      </c>
      <c r="O3016">
        <f>IF(J3016="",Data_Validation!$B$2,J3016)</f>
        <v>29.8</v>
      </c>
      <c r="P3016">
        <f t="shared" si="423"/>
        <v>2</v>
      </c>
      <c r="Q3016" s="2">
        <f>CustomerData[[#This Row],[avg_order_value_clean]]*CustomerData[[#This Row],[total_orders]]</f>
        <v>367.29999999999995</v>
      </c>
      <c r="R3016" s="2" t="str">
        <f t="shared" si="431"/>
        <v>Inactive</v>
      </c>
      <c r="S3016" s="2" t="str">
        <f t="shared" si="424"/>
        <v>Low Risk</v>
      </c>
      <c r="T3016" s="2" t="str">
        <f t="shared" si="425"/>
        <v>35-44</v>
      </c>
      <c r="U3016" s="1">
        <f t="shared" ca="1" si="426"/>
        <v>1637</v>
      </c>
      <c r="V3016" s="2" t="str">
        <f t="shared" si="427"/>
        <v>Low Loyalty</v>
      </c>
      <c r="W3016" s="2" t="str">
        <f t="shared" si="428"/>
        <v>Legitimate</v>
      </c>
      <c r="X3016" s="2" t="str">
        <f>IF(Q3016&lt;Data_Validation!$B$8,"Low Value",IF(Q3016&lt;Data_Validation!$B$9,"Medium Value","High Value"))</f>
        <v>Low Value</v>
      </c>
      <c r="Y3016" s="2" t="str">
        <f t="shared" si="429"/>
        <v>Stable</v>
      </c>
      <c r="Z3016" s="2" t="str">
        <f t="shared" si="430"/>
        <v>Check Data</v>
      </c>
    </row>
    <row r="3017" spans="1:26" x14ac:dyDescent="0.3">
      <c r="A3017" t="s">
        <v>2555</v>
      </c>
      <c r="B3017">
        <v>36</v>
      </c>
      <c r="C3017" t="s">
        <v>25</v>
      </c>
      <c r="D3017" t="s">
        <v>26</v>
      </c>
      <c r="E3017">
        <v>106.36</v>
      </c>
      <c r="F3017">
        <v>10</v>
      </c>
      <c r="G3017">
        <v>20</v>
      </c>
      <c r="H3017">
        <v>0</v>
      </c>
      <c r="I3017" t="s">
        <v>23</v>
      </c>
      <c r="J3017">
        <v>71.5</v>
      </c>
      <c r="K3017" s="1">
        <v>45579</v>
      </c>
      <c r="L3017">
        <v>33</v>
      </c>
      <c r="M3017">
        <v>0.14000000000000001</v>
      </c>
      <c r="N3017">
        <f>IF(E3017="",Data_Validation!$B$1,E3017)</f>
        <v>106.36</v>
      </c>
      <c r="O3017">
        <f>IF(J3017="",Data_Validation!$B$2,J3017)</f>
        <v>71.5</v>
      </c>
      <c r="P3017">
        <f t="shared" si="423"/>
        <v>2</v>
      </c>
      <c r="Q3017" s="2">
        <f>CustomerData[[#This Row],[avg_order_value_clean]]*CustomerData[[#This Row],[total_orders]]</f>
        <v>1063.5999999999999</v>
      </c>
      <c r="R3017" s="2" t="str">
        <f t="shared" si="431"/>
        <v>Active</v>
      </c>
      <c r="S3017" s="2" t="str">
        <f t="shared" si="424"/>
        <v>Low Risk</v>
      </c>
      <c r="T3017" s="2" t="str">
        <f t="shared" si="425"/>
        <v>35-44</v>
      </c>
      <c r="U3017" s="1">
        <f t="shared" ca="1" si="426"/>
        <v>682</v>
      </c>
      <c r="V3017" s="2" t="str">
        <f t="shared" si="427"/>
        <v>Low Loyalty</v>
      </c>
      <c r="W3017" s="2" t="str">
        <f t="shared" si="428"/>
        <v>Legitimate</v>
      </c>
      <c r="X3017" s="2" t="str">
        <f>IF(Q3017&lt;Data_Validation!$B$8,"Low Value",IF(Q3017&lt;Data_Validation!$B$9,"Medium Value","High Value"))</f>
        <v>Low Value</v>
      </c>
      <c r="Y3017" s="2" t="str">
        <f t="shared" si="429"/>
        <v>Stable</v>
      </c>
      <c r="Z3017" s="2" t="str">
        <f t="shared" si="430"/>
        <v>Check Data</v>
      </c>
    </row>
    <row r="3018" spans="1:26" x14ac:dyDescent="0.3">
      <c r="A3018" t="s">
        <v>2556</v>
      </c>
      <c r="B3018">
        <v>29</v>
      </c>
      <c r="C3018" t="s">
        <v>21</v>
      </c>
      <c r="D3018" t="s">
        <v>35</v>
      </c>
      <c r="E3018">
        <v>30.33</v>
      </c>
      <c r="F3018">
        <v>8</v>
      </c>
      <c r="G3018">
        <v>284</v>
      </c>
      <c r="H3018">
        <v>0</v>
      </c>
      <c r="I3018" t="s">
        <v>23</v>
      </c>
      <c r="J3018">
        <v>5.3</v>
      </c>
      <c r="K3018" s="1">
        <v>44127</v>
      </c>
      <c r="L3018">
        <v>26</v>
      </c>
      <c r="M3018">
        <v>0.25</v>
      </c>
      <c r="N3018">
        <f>IF(E3018="",Data_Validation!$B$1,E3018)</f>
        <v>30.33</v>
      </c>
      <c r="O3018">
        <f>IF(J3018="",Data_Validation!$B$2,J3018)</f>
        <v>5.3</v>
      </c>
      <c r="P3018">
        <f t="shared" si="423"/>
        <v>1</v>
      </c>
      <c r="Q3018" s="2">
        <f>CustomerData[[#This Row],[avg_order_value_clean]]*CustomerData[[#This Row],[total_orders]]</f>
        <v>242.64</v>
      </c>
      <c r="R3018" s="2" t="str">
        <f t="shared" si="431"/>
        <v>Inactive</v>
      </c>
      <c r="S3018" s="2" t="str">
        <f t="shared" si="424"/>
        <v>Medium Risk</v>
      </c>
      <c r="T3018" s="2" t="str">
        <f t="shared" si="425"/>
        <v>25-34</v>
      </c>
      <c r="U3018" s="1">
        <f t="shared" ca="1" si="426"/>
        <v>2134</v>
      </c>
      <c r="V3018" s="2" t="str">
        <f t="shared" si="427"/>
        <v>Low Loyalty</v>
      </c>
      <c r="W3018" s="2" t="str">
        <f t="shared" si="428"/>
        <v>Legitimate</v>
      </c>
      <c r="X3018" s="2" t="str">
        <f>IF(Q3018&lt;Data_Validation!$B$8,"Low Value",IF(Q3018&lt;Data_Validation!$B$9,"Medium Value","High Value"))</f>
        <v>Low Value</v>
      </c>
      <c r="Y3018" s="2" t="str">
        <f t="shared" si="429"/>
        <v>Stable</v>
      </c>
      <c r="Z3018" s="2" t="str">
        <f t="shared" si="430"/>
        <v>Check Data</v>
      </c>
    </row>
    <row r="3019" spans="1:26" x14ac:dyDescent="0.3">
      <c r="A3019" t="s">
        <v>2557</v>
      </c>
      <c r="B3019">
        <v>32</v>
      </c>
      <c r="C3019" t="s">
        <v>21</v>
      </c>
      <c r="D3019" t="s">
        <v>26</v>
      </c>
      <c r="E3019">
        <v>36.78</v>
      </c>
      <c r="F3019">
        <v>11</v>
      </c>
      <c r="G3019">
        <v>328</v>
      </c>
      <c r="H3019">
        <v>0</v>
      </c>
      <c r="I3019" t="s">
        <v>16</v>
      </c>
      <c r="J3019">
        <v>24.5</v>
      </c>
      <c r="K3019" s="1">
        <v>44516</v>
      </c>
      <c r="L3019">
        <v>94</v>
      </c>
      <c r="M3019">
        <v>0.4</v>
      </c>
      <c r="N3019">
        <f>IF(E3019="",Data_Validation!$B$1,E3019)</f>
        <v>36.78</v>
      </c>
      <c r="O3019">
        <f>IF(J3019="",Data_Validation!$B$2,J3019)</f>
        <v>24.5</v>
      </c>
      <c r="P3019">
        <f t="shared" si="423"/>
        <v>1</v>
      </c>
      <c r="Q3019" s="2">
        <f>CustomerData[[#This Row],[avg_order_value_clean]]*CustomerData[[#This Row],[total_orders]]</f>
        <v>404.58000000000004</v>
      </c>
      <c r="R3019" s="2" t="str">
        <f t="shared" si="431"/>
        <v>Inactive</v>
      </c>
      <c r="S3019" s="2" t="str">
        <f t="shared" si="424"/>
        <v>Medium Risk</v>
      </c>
      <c r="T3019" s="2" t="str">
        <f t="shared" si="425"/>
        <v>25-34</v>
      </c>
      <c r="U3019" s="1">
        <f t="shared" ca="1" si="426"/>
        <v>1745</v>
      </c>
      <c r="V3019" s="2" t="str">
        <f t="shared" si="427"/>
        <v>High Loyalty</v>
      </c>
      <c r="W3019" s="2" t="str">
        <f t="shared" si="428"/>
        <v>Legitimate</v>
      </c>
      <c r="X3019" s="2" t="str">
        <f>IF(Q3019&lt;Data_Validation!$B$8,"Low Value",IF(Q3019&lt;Data_Validation!$B$9,"Medium Value","High Value"))</f>
        <v>Low Value</v>
      </c>
      <c r="Y3019" s="2" t="str">
        <f t="shared" si="429"/>
        <v>Stable</v>
      </c>
      <c r="Z3019" s="2" t="str">
        <f t="shared" si="430"/>
        <v>Check Data</v>
      </c>
    </row>
    <row r="3020" spans="1:26" x14ac:dyDescent="0.3">
      <c r="A3020" t="s">
        <v>2558</v>
      </c>
      <c r="B3020">
        <v>48</v>
      </c>
      <c r="C3020" t="s">
        <v>21</v>
      </c>
      <c r="D3020" t="s">
        <v>28</v>
      </c>
      <c r="E3020">
        <v>47.63</v>
      </c>
      <c r="F3020">
        <v>17</v>
      </c>
      <c r="G3020">
        <v>92</v>
      </c>
      <c r="H3020">
        <v>0</v>
      </c>
      <c r="I3020" t="s">
        <v>40</v>
      </c>
      <c r="J3020">
        <v>27.7</v>
      </c>
      <c r="K3020" s="1">
        <v>44576</v>
      </c>
      <c r="L3020">
        <v>81</v>
      </c>
      <c r="M3020">
        <v>0.06</v>
      </c>
      <c r="N3020">
        <f>IF(E3020="",Data_Validation!$B$1,E3020)</f>
        <v>47.63</v>
      </c>
      <c r="O3020">
        <f>IF(J3020="",Data_Validation!$B$2,J3020)</f>
        <v>27.7</v>
      </c>
      <c r="P3020">
        <f t="shared" si="423"/>
        <v>1</v>
      </c>
      <c r="Q3020" s="2">
        <f>CustomerData[[#This Row],[avg_order_value_clean]]*CustomerData[[#This Row],[total_orders]]</f>
        <v>809.71</v>
      </c>
      <c r="R3020" s="2" t="str">
        <f t="shared" si="431"/>
        <v>Inactive</v>
      </c>
      <c r="S3020" s="2" t="str">
        <f t="shared" si="424"/>
        <v>Low Risk</v>
      </c>
      <c r="T3020" s="2" t="str">
        <f t="shared" si="425"/>
        <v>45-54</v>
      </c>
      <c r="U3020" s="1">
        <f t="shared" ca="1" si="426"/>
        <v>1685</v>
      </c>
      <c r="V3020" s="2" t="str">
        <f t="shared" si="427"/>
        <v>High Loyalty</v>
      </c>
      <c r="W3020" s="2" t="str">
        <f t="shared" si="428"/>
        <v>Legitimate</v>
      </c>
      <c r="X3020" s="2" t="str">
        <f>IF(Q3020&lt;Data_Validation!$B$8,"Low Value",IF(Q3020&lt;Data_Validation!$B$9,"Medium Value","High Value"))</f>
        <v>Low Value</v>
      </c>
      <c r="Y3020" s="2" t="str">
        <f t="shared" si="429"/>
        <v>Stable</v>
      </c>
      <c r="Z3020" s="2" t="str">
        <f t="shared" si="430"/>
        <v>Check Data</v>
      </c>
    </row>
    <row r="3021" spans="1:26" x14ac:dyDescent="0.3">
      <c r="A3021" t="s">
        <v>2559</v>
      </c>
      <c r="B3021">
        <v>60</v>
      </c>
      <c r="C3021" t="s">
        <v>14</v>
      </c>
      <c r="D3021" t="s">
        <v>15</v>
      </c>
      <c r="E3021">
        <v>113.76</v>
      </c>
      <c r="F3021">
        <v>8</v>
      </c>
      <c r="G3021">
        <v>254</v>
      </c>
      <c r="H3021">
        <v>0</v>
      </c>
      <c r="I3021" t="s">
        <v>19</v>
      </c>
      <c r="J3021">
        <v>55.1</v>
      </c>
      <c r="K3021" s="1">
        <v>44877</v>
      </c>
      <c r="L3021">
        <v>42</v>
      </c>
      <c r="M3021">
        <v>0.21</v>
      </c>
      <c r="N3021">
        <f>IF(E3021="",Data_Validation!$B$1,E3021)</f>
        <v>113.76</v>
      </c>
      <c r="O3021">
        <f>IF(J3021="",Data_Validation!$B$2,J3021)</f>
        <v>55.1</v>
      </c>
      <c r="P3021">
        <f t="shared" si="423"/>
        <v>1</v>
      </c>
      <c r="Q3021" s="2">
        <f>CustomerData[[#This Row],[avg_order_value_clean]]*CustomerData[[#This Row],[total_orders]]</f>
        <v>910.08</v>
      </c>
      <c r="R3021" s="2" t="str">
        <f t="shared" si="431"/>
        <v>Inactive</v>
      </c>
      <c r="S3021" s="2" t="str">
        <f t="shared" si="424"/>
        <v>Medium Risk</v>
      </c>
      <c r="T3021" s="2" t="str">
        <f t="shared" si="425"/>
        <v>55+</v>
      </c>
      <c r="U3021" s="1">
        <f t="shared" ca="1" si="426"/>
        <v>1384</v>
      </c>
      <c r="V3021" s="2" t="str">
        <f t="shared" si="427"/>
        <v>Medium Loyalty</v>
      </c>
      <c r="W3021" s="2" t="str">
        <f t="shared" si="428"/>
        <v>Legitimate</v>
      </c>
      <c r="X3021" s="2" t="str">
        <f>IF(Q3021&lt;Data_Validation!$B$8,"Low Value",IF(Q3021&lt;Data_Validation!$B$9,"Medium Value","High Value"))</f>
        <v>Low Value</v>
      </c>
      <c r="Y3021" s="2" t="str">
        <f t="shared" si="429"/>
        <v>Stable</v>
      </c>
      <c r="Z3021" s="2" t="str">
        <f t="shared" si="430"/>
        <v>Check Data</v>
      </c>
    </row>
    <row r="3022" spans="1:26" x14ac:dyDescent="0.3">
      <c r="A3022" t="s">
        <v>813</v>
      </c>
      <c r="B3022">
        <v>54</v>
      </c>
      <c r="C3022" t="s">
        <v>14</v>
      </c>
      <c r="D3022" t="s">
        <v>37</v>
      </c>
      <c r="E3022">
        <v>190.92</v>
      </c>
      <c r="F3022">
        <v>17</v>
      </c>
      <c r="G3022">
        <v>161</v>
      </c>
      <c r="H3022">
        <v>0</v>
      </c>
      <c r="I3022" t="s">
        <v>40</v>
      </c>
      <c r="J3022">
        <v>24.5</v>
      </c>
      <c r="K3022" s="1">
        <v>45611</v>
      </c>
      <c r="L3022">
        <v>29</v>
      </c>
      <c r="M3022">
        <v>0.37</v>
      </c>
      <c r="N3022">
        <f>IF(E3022="",Data_Validation!$B$1,E3022)</f>
        <v>190.92</v>
      </c>
      <c r="O3022">
        <f>IF(J3022="",Data_Validation!$B$2,J3022)</f>
        <v>24.5</v>
      </c>
      <c r="P3022">
        <f t="shared" si="423"/>
        <v>2</v>
      </c>
      <c r="Q3022" s="2">
        <f>CustomerData[[#This Row],[avg_order_value_clean]]*CustomerData[[#This Row],[total_orders]]</f>
        <v>3245.64</v>
      </c>
      <c r="R3022" s="2" t="str">
        <f t="shared" si="431"/>
        <v>Inactive</v>
      </c>
      <c r="S3022" s="2" t="str">
        <f t="shared" si="424"/>
        <v>Medium Risk</v>
      </c>
      <c r="T3022" s="2" t="str">
        <f t="shared" si="425"/>
        <v>45-54</v>
      </c>
      <c r="U3022" s="1">
        <f t="shared" ca="1" si="426"/>
        <v>650</v>
      </c>
      <c r="V3022" s="2" t="str">
        <f t="shared" si="427"/>
        <v>Low Loyalty</v>
      </c>
      <c r="W3022" s="2" t="str">
        <f t="shared" si="428"/>
        <v>Legitimate</v>
      </c>
      <c r="X3022" s="2" t="str">
        <f>IF(Q3022&lt;Data_Validation!$B$8,"Low Value",IF(Q3022&lt;Data_Validation!$B$9,"Medium Value","High Value"))</f>
        <v>High Value</v>
      </c>
      <c r="Y3022" s="2" t="str">
        <f t="shared" si="429"/>
        <v>High Value - Maintain</v>
      </c>
      <c r="Z3022" s="2" t="str">
        <f t="shared" si="430"/>
        <v>Check Data</v>
      </c>
    </row>
    <row r="3023" spans="1:26" x14ac:dyDescent="0.3">
      <c r="A3023" t="s">
        <v>2560</v>
      </c>
      <c r="B3023">
        <v>54</v>
      </c>
      <c r="C3023" t="s">
        <v>14</v>
      </c>
      <c r="D3023" t="s">
        <v>50</v>
      </c>
      <c r="E3023">
        <v>83.91</v>
      </c>
      <c r="F3023">
        <v>5</v>
      </c>
      <c r="G3023">
        <v>302</v>
      </c>
      <c r="H3023">
        <v>0</v>
      </c>
      <c r="I3023" t="s">
        <v>23</v>
      </c>
      <c r="J3023">
        <v>13.2</v>
      </c>
      <c r="K3023" s="1">
        <v>44100</v>
      </c>
      <c r="L3023">
        <v>2</v>
      </c>
      <c r="M3023">
        <v>0.49</v>
      </c>
      <c r="N3023">
        <f>IF(E3023="",Data_Validation!$B$1,E3023)</f>
        <v>83.91</v>
      </c>
      <c r="O3023">
        <f>IF(J3023="",Data_Validation!$B$2,J3023)</f>
        <v>13.2</v>
      </c>
      <c r="P3023">
        <f t="shared" si="423"/>
        <v>1</v>
      </c>
      <c r="Q3023" s="2">
        <f>CustomerData[[#This Row],[avg_order_value_clean]]*CustomerData[[#This Row],[total_orders]]</f>
        <v>419.54999999999995</v>
      </c>
      <c r="R3023" s="2" t="str">
        <f t="shared" si="431"/>
        <v>Inactive</v>
      </c>
      <c r="S3023" s="2" t="str">
        <f t="shared" si="424"/>
        <v>Medium Risk</v>
      </c>
      <c r="T3023" s="2" t="str">
        <f t="shared" si="425"/>
        <v>45-54</v>
      </c>
      <c r="U3023" s="1">
        <f t="shared" ca="1" si="426"/>
        <v>2161</v>
      </c>
      <c r="V3023" s="2" t="str">
        <f t="shared" si="427"/>
        <v>Low Loyalty</v>
      </c>
      <c r="W3023" s="2" t="str">
        <f t="shared" si="428"/>
        <v>Legitimate</v>
      </c>
      <c r="X3023" s="2" t="str">
        <f>IF(Q3023&lt;Data_Validation!$B$8,"Low Value",IF(Q3023&lt;Data_Validation!$B$9,"Medium Value","High Value"))</f>
        <v>Low Value</v>
      </c>
      <c r="Y3023" s="2" t="str">
        <f t="shared" si="429"/>
        <v>Stable</v>
      </c>
      <c r="Z3023" s="2" t="str">
        <f t="shared" si="430"/>
        <v>Check Data</v>
      </c>
    </row>
    <row r="3024" spans="1:26" x14ac:dyDescent="0.3">
      <c r="A3024" t="s">
        <v>1602</v>
      </c>
      <c r="B3024">
        <v>32</v>
      </c>
      <c r="C3024" t="s">
        <v>21</v>
      </c>
      <c r="D3024" t="s">
        <v>26</v>
      </c>
      <c r="F3024">
        <v>9</v>
      </c>
      <c r="G3024">
        <v>251</v>
      </c>
      <c r="H3024">
        <v>0</v>
      </c>
      <c r="I3024" t="s">
        <v>19</v>
      </c>
      <c r="J3024">
        <v>25.8</v>
      </c>
      <c r="K3024" s="1">
        <v>45058</v>
      </c>
      <c r="L3024">
        <v>34</v>
      </c>
      <c r="M3024">
        <v>0.19</v>
      </c>
      <c r="N3024">
        <f>IF(E3024="",Data_Validation!$B$1,E3024)</f>
        <v>250</v>
      </c>
      <c r="O3024">
        <f>IF(J3024="",Data_Validation!$B$2,J3024)</f>
        <v>25.8</v>
      </c>
      <c r="P3024">
        <f t="shared" si="423"/>
        <v>2</v>
      </c>
      <c r="Q3024" s="2">
        <f>CustomerData[[#This Row],[avg_order_value_clean]]*CustomerData[[#This Row],[total_orders]]</f>
        <v>2250</v>
      </c>
      <c r="R3024" s="2" t="str">
        <f t="shared" si="431"/>
        <v>Inactive</v>
      </c>
      <c r="S3024" s="2" t="str">
        <f t="shared" si="424"/>
        <v>Low Risk</v>
      </c>
      <c r="T3024" s="2" t="str">
        <f t="shared" si="425"/>
        <v>25-34</v>
      </c>
      <c r="U3024" s="1">
        <f t="shared" ca="1" si="426"/>
        <v>1203</v>
      </c>
      <c r="V3024" s="2" t="str">
        <f t="shared" si="427"/>
        <v>Low Loyalty</v>
      </c>
      <c r="W3024" s="2" t="str">
        <f t="shared" si="428"/>
        <v>Legitimate</v>
      </c>
      <c r="X3024" s="2" t="str">
        <f>IF(Q3024&lt;Data_Validation!$B$8,"Low Value",IF(Q3024&lt;Data_Validation!$B$9,"Medium Value","High Value"))</f>
        <v>High Value</v>
      </c>
      <c r="Y3024" s="2" t="str">
        <f t="shared" si="429"/>
        <v>High Value - Maintain</v>
      </c>
      <c r="Z3024" s="2" t="str">
        <f t="shared" si="430"/>
        <v>Check Data</v>
      </c>
    </row>
    <row r="3025" spans="1:26" x14ac:dyDescent="0.3">
      <c r="A3025" t="s">
        <v>2561</v>
      </c>
      <c r="B3025">
        <v>46</v>
      </c>
      <c r="C3025" t="s">
        <v>14</v>
      </c>
      <c r="D3025" t="s">
        <v>52</v>
      </c>
      <c r="E3025">
        <v>69.23</v>
      </c>
      <c r="F3025">
        <v>8</v>
      </c>
      <c r="G3025">
        <v>264</v>
      </c>
      <c r="H3025">
        <v>0</v>
      </c>
      <c r="I3025" t="s">
        <v>23</v>
      </c>
      <c r="J3025">
        <v>42.2</v>
      </c>
      <c r="K3025" s="1">
        <v>44780</v>
      </c>
      <c r="L3025">
        <v>38</v>
      </c>
      <c r="M3025">
        <v>0.11</v>
      </c>
      <c r="N3025">
        <f>IF(E3025="",Data_Validation!$B$1,E3025)</f>
        <v>69.23</v>
      </c>
      <c r="O3025">
        <f>IF(J3025="",Data_Validation!$B$2,J3025)</f>
        <v>42.2</v>
      </c>
      <c r="P3025">
        <f t="shared" si="423"/>
        <v>1</v>
      </c>
      <c r="Q3025" s="2">
        <f>CustomerData[[#This Row],[avg_order_value_clean]]*CustomerData[[#This Row],[total_orders]]</f>
        <v>553.84</v>
      </c>
      <c r="R3025" s="2" t="str">
        <f t="shared" si="431"/>
        <v>Inactive</v>
      </c>
      <c r="S3025" s="2" t="str">
        <f t="shared" si="424"/>
        <v>Low Risk</v>
      </c>
      <c r="T3025" s="2" t="str">
        <f t="shared" si="425"/>
        <v>45-54</v>
      </c>
      <c r="U3025" s="1">
        <f t="shared" ca="1" si="426"/>
        <v>1481</v>
      </c>
      <c r="V3025" s="2" t="str">
        <f t="shared" si="427"/>
        <v>Low Loyalty</v>
      </c>
      <c r="W3025" s="2" t="str">
        <f t="shared" si="428"/>
        <v>Legitimate</v>
      </c>
      <c r="X3025" s="2" t="str">
        <f>IF(Q3025&lt;Data_Validation!$B$8,"Low Value",IF(Q3025&lt;Data_Validation!$B$9,"Medium Value","High Value"))</f>
        <v>Low Value</v>
      </c>
      <c r="Y3025" s="2" t="str">
        <f t="shared" si="429"/>
        <v>Stable</v>
      </c>
      <c r="Z3025" s="2" t="str">
        <f t="shared" si="430"/>
        <v>Check Data</v>
      </c>
    </row>
    <row r="3026" spans="1:26" x14ac:dyDescent="0.3">
      <c r="A3026" t="s">
        <v>2562</v>
      </c>
      <c r="B3026">
        <v>67</v>
      </c>
      <c r="C3026" t="s">
        <v>21</v>
      </c>
      <c r="D3026" t="s">
        <v>15</v>
      </c>
      <c r="E3026">
        <v>321.19</v>
      </c>
      <c r="F3026">
        <v>12</v>
      </c>
      <c r="G3026">
        <v>187</v>
      </c>
      <c r="H3026">
        <v>0</v>
      </c>
      <c r="I3026" t="s">
        <v>29</v>
      </c>
      <c r="J3026">
        <v>52.5</v>
      </c>
      <c r="K3026" s="1">
        <v>44911</v>
      </c>
      <c r="L3026">
        <v>12</v>
      </c>
      <c r="M3026">
        <v>0.14000000000000001</v>
      </c>
      <c r="N3026">
        <f>IF(E3026="",Data_Validation!$B$1,E3026)</f>
        <v>321.19</v>
      </c>
      <c r="O3026">
        <f>IF(J3026="",Data_Validation!$B$2,J3026)</f>
        <v>52.5</v>
      </c>
      <c r="P3026">
        <f t="shared" si="423"/>
        <v>1</v>
      </c>
      <c r="Q3026" s="2">
        <f>CustomerData[[#This Row],[avg_order_value_clean]]*CustomerData[[#This Row],[total_orders]]</f>
        <v>3854.2799999999997</v>
      </c>
      <c r="R3026" s="2" t="str">
        <f t="shared" si="431"/>
        <v>Inactive</v>
      </c>
      <c r="S3026" s="2" t="str">
        <f t="shared" si="424"/>
        <v>Low Risk</v>
      </c>
      <c r="T3026" s="2" t="str">
        <f t="shared" si="425"/>
        <v>55+</v>
      </c>
      <c r="U3026" s="1">
        <f t="shared" ca="1" si="426"/>
        <v>1350</v>
      </c>
      <c r="V3026" s="2" t="str">
        <f t="shared" si="427"/>
        <v>Low Loyalty</v>
      </c>
      <c r="W3026" s="2" t="str">
        <f t="shared" si="428"/>
        <v>Legitimate</v>
      </c>
      <c r="X3026" s="2" t="str">
        <f>IF(Q3026&lt;Data_Validation!$B$8,"Low Value",IF(Q3026&lt;Data_Validation!$B$9,"Medium Value","High Value"))</f>
        <v>High Value</v>
      </c>
      <c r="Y3026" s="2" t="str">
        <f t="shared" si="429"/>
        <v>High Value - Maintain</v>
      </c>
      <c r="Z3026" s="2" t="str">
        <f t="shared" si="430"/>
        <v>Check Data</v>
      </c>
    </row>
    <row r="3027" spans="1:26" x14ac:dyDescent="0.3">
      <c r="A3027" t="s">
        <v>2563</v>
      </c>
      <c r="B3027">
        <v>60</v>
      </c>
      <c r="C3027" t="s">
        <v>21</v>
      </c>
      <c r="D3027" t="s">
        <v>22</v>
      </c>
      <c r="E3027">
        <v>57.24</v>
      </c>
      <c r="F3027">
        <v>7</v>
      </c>
      <c r="G3027">
        <v>111</v>
      </c>
      <c r="H3027">
        <v>0</v>
      </c>
      <c r="I3027" t="s">
        <v>23</v>
      </c>
      <c r="J3027">
        <v>3.7</v>
      </c>
      <c r="K3027" s="1">
        <v>44811</v>
      </c>
      <c r="L3027">
        <v>52</v>
      </c>
      <c r="M3027">
        <v>0.17</v>
      </c>
      <c r="N3027">
        <f>IF(E3027="",Data_Validation!$B$1,E3027)</f>
        <v>57.24</v>
      </c>
      <c r="O3027">
        <f>IF(J3027="",Data_Validation!$B$2,J3027)</f>
        <v>3.7</v>
      </c>
      <c r="P3027">
        <f t="shared" si="423"/>
        <v>2</v>
      </c>
      <c r="Q3027" s="2">
        <f>CustomerData[[#This Row],[avg_order_value_clean]]*CustomerData[[#This Row],[total_orders]]</f>
        <v>400.68</v>
      </c>
      <c r="R3027" s="2" t="str">
        <f t="shared" si="431"/>
        <v>Inactive</v>
      </c>
      <c r="S3027" s="2" t="str">
        <f t="shared" si="424"/>
        <v>Low Risk</v>
      </c>
      <c r="T3027" s="2" t="str">
        <f t="shared" si="425"/>
        <v>55+</v>
      </c>
      <c r="U3027" s="1">
        <f t="shared" ca="1" si="426"/>
        <v>1450</v>
      </c>
      <c r="V3027" s="2" t="str">
        <f t="shared" si="427"/>
        <v>Medium Loyalty</v>
      </c>
      <c r="W3027" s="2" t="str">
        <f t="shared" si="428"/>
        <v>Legitimate</v>
      </c>
      <c r="X3027" s="2" t="str">
        <f>IF(Q3027&lt;Data_Validation!$B$8,"Low Value",IF(Q3027&lt;Data_Validation!$B$9,"Medium Value","High Value"))</f>
        <v>Low Value</v>
      </c>
      <c r="Y3027" s="2" t="str">
        <f t="shared" si="429"/>
        <v>Stable</v>
      </c>
      <c r="Z3027" s="2" t="str">
        <f t="shared" si="430"/>
        <v>Check Data</v>
      </c>
    </row>
    <row r="3028" spans="1:26" x14ac:dyDescent="0.3">
      <c r="A3028" t="s">
        <v>2271</v>
      </c>
      <c r="B3028">
        <v>43</v>
      </c>
      <c r="C3028" t="s">
        <v>21</v>
      </c>
      <c r="D3028" t="s">
        <v>22</v>
      </c>
      <c r="F3028">
        <v>8</v>
      </c>
      <c r="G3028">
        <v>29</v>
      </c>
      <c r="H3028">
        <v>0</v>
      </c>
      <c r="I3028" t="s">
        <v>19</v>
      </c>
      <c r="J3028">
        <v>31</v>
      </c>
      <c r="K3028" s="1">
        <v>44726</v>
      </c>
      <c r="L3028">
        <v>21</v>
      </c>
      <c r="M3028">
        <v>7.0000000000000007E-2</v>
      </c>
      <c r="N3028">
        <f>IF(E3028="",Data_Validation!$B$1,E3028)</f>
        <v>250</v>
      </c>
      <c r="O3028">
        <f>IF(J3028="",Data_Validation!$B$2,J3028)</f>
        <v>31</v>
      </c>
      <c r="P3028">
        <f t="shared" si="423"/>
        <v>3</v>
      </c>
      <c r="Q3028" s="2">
        <f>CustomerData[[#This Row],[avg_order_value_clean]]*CustomerData[[#This Row],[total_orders]]</f>
        <v>2000</v>
      </c>
      <c r="R3028" s="2" t="str">
        <f t="shared" si="431"/>
        <v>Active</v>
      </c>
      <c r="S3028" s="2" t="str">
        <f t="shared" si="424"/>
        <v>Low Risk</v>
      </c>
      <c r="T3028" s="2" t="str">
        <f t="shared" si="425"/>
        <v>35-44</v>
      </c>
      <c r="U3028" s="1">
        <f t="shared" ca="1" si="426"/>
        <v>1535</v>
      </c>
      <c r="V3028" s="2" t="str">
        <f t="shared" si="427"/>
        <v>Low Loyalty</v>
      </c>
      <c r="W3028" s="2" t="str">
        <f t="shared" si="428"/>
        <v>Legitimate</v>
      </c>
      <c r="X3028" s="2" t="str">
        <f>IF(Q3028&lt;Data_Validation!$B$8,"Low Value",IF(Q3028&lt;Data_Validation!$B$9,"Medium Value","High Value"))</f>
        <v>High Value</v>
      </c>
      <c r="Y3028" s="2" t="str">
        <f t="shared" si="429"/>
        <v>High Value - Maintain</v>
      </c>
      <c r="Z3028" s="2" t="str">
        <f t="shared" si="430"/>
        <v>Check Data</v>
      </c>
    </row>
    <row r="3029" spans="1:26" x14ac:dyDescent="0.3">
      <c r="A3029" t="s">
        <v>2564</v>
      </c>
      <c r="B3029">
        <v>61</v>
      </c>
      <c r="C3029" t="s">
        <v>14</v>
      </c>
      <c r="D3029" t="s">
        <v>50</v>
      </c>
      <c r="F3029">
        <v>11</v>
      </c>
      <c r="G3029">
        <v>272</v>
      </c>
      <c r="H3029">
        <v>0</v>
      </c>
      <c r="I3029" t="s">
        <v>29</v>
      </c>
      <c r="J3029">
        <v>76.400000000000006</v>
      </c>
      <c r="K3029" s="1">
        <v>45195</v>
      </c>
      <c r="L3029">
        <v>91</v>
      </c>
      <c r="M3029">
        <v>0.1</v>
      </c>
      <c r="N3029">
        <f>IF(E3029="",Data_Validation!$B$1,E3029)</f>
        <v>250</v>
      </c>
      <c r="O3029">
        <f>IF(J3029="",Data_Validation!$B$2,J3029)</f>
        <v>76.400000000000006</v>
      </c>
      <c r="P3029">
        <f t="shared" si="423"/>
        <v>1</v>
      </c>
      <c r="Q3029" s="2">
        <f>CustomerData[[#This Row],[avg_order_value_clean]]*CustomerData[[#This Row],[total_orders]]</f>
        <v>2750</v>
      </c>
      <c r="R3029" s="2" t="str">
        <f t="shared" si="431"/>
        <v>Inactive</v>
      </c>
      <c r="S3029" s="2" t="str">
        <f t="shared" si="424"/>
        <v>Low Risk</v>
      </c>
      <c r="T3029" s="2" t="str">
        <f t="shared" si="425"/>
        <v>55+</v>
      </c>
      <c r="U3029" s="1">
        <f t="shared" ca="1" si="426"/>
        <v>1066</v>
      </c>
      <c r="V3029" s="2" t="str">
        <f t="shared" si="427"/>
        <v>High Loyalty</v>
      </c>
      <c r="W3029" s="2" t="str">
        <f t="shared" si="428"/>
        <v>Legitimate</v>
      </c>
      <c r="X3029" s="2" t="str">
        <f>IF(Q3029&lt;Data_Validation!$B$8,"Low Value",IF(Q3029&lt;Data_Validation!$B$9,"Medium Value","High Value"))</f>
        <v>High Value</v>
      </c>
      <c r="Y3029" s="2" t="str">
        <f t="shared" si="429"/>
        <v>High Value - Maintain</v>
      </c>
      <c r="Z3029" s="2" t="str">
        <f t="shared" si="430"/>
        <v>Check Data</v>
      </c>
    </row>
    <row r="3030" spans="1:26" x14ac:dyDescent="0.3">
      <c r="A3030" t="s">
        <v>2565</v>
      </c>
      <c r="B3030">
        <v>19</v>
      </c>
      <c r="C3030" t="s">
        <v>21</v>
      </c>
      <c r="D3030" t="s">
        <v>52</v>
      </c>
      <c r="E3030">
        <v>47.68</v>
      </c>
      <c r="F3030">
        <v>10</v>
      </c>
      <c r="G3030">
        <v>314</v>
      </c>
      <c r="H3030">
        <v>0</v>
      </c>
      <c r="I3030" t="s">
        <v>19</v>
      </c>
      <c r="J3030">
        <v>59.8</v>
      </c>
      <c r="K3030" s="1">
        <v>44372</v>
      </c>
      <c r="L3030">
        <v>40</v>
      </c>
      <c r="M3030">
        <v>0.49</v>
      </c>
      <c r="N3030">
        <f>IF(E3030="",Data_Validation!$B$1,E3030)</f>
        <v>47.68</v>
      </c>
      <c r="O3030">
        <f>IF(J3030="",Data_Validation!$B$2,J3030)</f>
        <v>59.8</v>
      </c>
      <c r="P3030">
        <f t="shared" si="423"/>
        <v>1</v>
      </c>
      <c r="Q3030" s="2">
        <f>CustomerData[[#This Row],[avg_order_value_clean]]*CustomerData[[#This Row],[total_orders]]</f>
        <v>476.8</v>
      </c>
      <c r="R3030" s="2" t="str">
        <f t="shared" si="431"/>
        <v>Inactive</v>
      </c>
      <c r="S3030" s="2" t="str">
        <f t="shared" si="424"/>
        <v>Medium Risk</v>
      </c>
      <c r="T3030" s="2" t="str">
        <f t="shared" si="425"/>
        <v>Under 25</v>
      </c>
      <c r="U3030" s="1">
        <f t="shared" ca="1" si="426"/>
        <v>1889</v>
      </c>
      <c r="V3030" s="2" t="str">
        <f t="shared" si="427"/>
        <v>Medium Loyalty</v>
      </c>
      <c r="W3030" s="2" t="str">
        <f t="shared" si="428"/>
        <v>Legitimate</v>
      </c>
      <c r="X3030" s="2" t="str">
        <f>IF(Q3030&lt;Data_Validation!$B$8,"Low Value",IF(Q3030&lt;Data_Validation!$B$9,"Medium Value","High Value"))</f>
        <v>Low Value</v>
      </c>
      <c r="Y3030" s="2" t="str">
        <f t="shared" si="429"/>
        <v>Stable</v>
      </c>
      <c r="Z3030" s="2" t="str">
        <f t="shared" si="430"/>
        <v>Check Data</v>
      </c>
    </row>
    <row r="3031" spans="1:26" x14ac:dyDescent="0.3">
      <c r="A3031" t="s">
        <v>2566</v>
      </c>
      <c r="B3031">
        <v>37</v>
      </c>
      <c r="C3031" t="s">
        <v>14</v>
      </c>
      <c r="D3031" t="s">
        <v>18</v>
      </c>
      <c r="E3031">
        <v>72.260000000000005</v>
      </c>
      <c r="F3031">
        <v>10</v>
      </c>
      <c r="G3031">
        <v>167</v>
      </c>
      <c r="H3031">
        <v>0</v>
      </c>
      <c r="I3031" t="s">
        <v>29</v>
      </c>
      <c r="J3031">
        <v>45.6</v>
      </c>
      <c r="K3031" s="1">
        <v>44060</v>
      </c>
      <c r="L3031">
        <v>67</v>
      </c>
      <c r="M3031">
        <v>0.34</v>
      </c>
      <c r="N3031">
        <f>IF(E3031="",Data_Validation!$B$1,E3031)</f>
        <v>72.260000000000005</v>
      </c>
      <c r="O3031">
        <f>IF(J3031="",Data_Validation!$B$2,J3031)</f>
        <v>45.6</v>
      </c>
      <c r="P3031">
        <f t="shared" si="423"/>
        <v>1</v>
      </c>
      <c r="Q3031" s="2">
        <f>CustomerData[[#This Row],[avg_order_value_clean]]*CustomerData[[#This Row],[total_orders]]</f>
        <v>722.6</v>
      </c>
      <c r="R3031" s="2" t="str">
        <f t="shared" si="431"/>
        <v>Inactive</v>
      </c>
      <c r="S3031" s="2" t="str">
        <f t="shared" si="424"/>
        <v>Medium Risk</v>
      </c>
      <c r="T3031" s="2" t="str">
        <f t="shared" si="425"/>
        <v>35-44</v>
      </c>
      <c r="U3031" s="1">
        <f t="shared" ca="1" si="426"/>
        <v>2201</v>
      </c>
      <c r="V3031" s="2" t="str">
        <f t="shared" si="427"/>
        <v>Medium Loyalty</v>
      </c>
      <c r="W3031" s="2" t="str">
        <f t="shared" si="428"/>
        <v>Legitimate</v>
      </c>
      <c r="X3031" s="2" t="str">
        <f>IF(Q3031&lt;Data_Validation!$B$8,"Low Value",IF(Q3031&lt;Data_Validation!$B$9,"Medium Value","High Value"))</f>
        <v>Low Value</v>
      </c>
      <c r="Y3031" s="2" t="str">
        <f t="shared" si="429"/>
        <v>Stable</v>
      </c>
      <c r="Z3031" s="2" t="str">
        <f t="shared" si="430"/>
        <v>Check Data</v>
      </c>
    </row>
    <row r="3032" spans="1:26" x14ac:dyDescent="0.3">
      <c r="A3032" t="s">
        <v>2567</v>
      </c>
      <c r="B3032">
        <v>32</v>
      </c>
      <c r="C3032" t="s">
        <v>14</v>
      </c>
      <c r="D3032" t="s">
        <v>37</v>
      </c>
      <c r="E3032">
        <v>117.44</v>
      </c>
      <c r="F3032">
        <v>5</v>
      </c>
      <c r="G3032">
        <v>95</v>
      </c>
      <c r="H3032">
        <v>0</v>
      </c>
      <c r="I3032" t="s">
        <v>16</v>
      </c>
      <c r="J3032">
        <v>45.3</v>
      </c>
      <c r="K3032" s="1">
        <v>44355</v>
      </c>
      <c r="L3032">
        <v>49</v>
      </c>
      <c r="M3032">
        <v>0.67</v>
      </c>
      <c r="N3032">
        <f>IF(E3032="",Data_Validation!$B$1,E3032)</f>
        <v>117.44</v>
      </c>
      <c r="O3032">
        <f>IF(J3032="",Data_Validation!$B$2,J3032)</f>
        <v>45.3</v>
      </c>
      <c r="P3032">
        <f t="shared" si="423"/>
        <v>1</v>
      </c>
      <c r="Q3032" s="2">
        <f>CustomerData[[#This Row],[avg_order_value_clean]]*CustomerData[[#This Row],[total_orders]]</f>
        <v>587.20000000000005</v>
      </c>
      <c r="R3032" s="2" t="str">
        <f t="shared" si="431"/>
        <v>Inactive</v>
      </c>
      <c r="S3032" s="2" t="str">
        <f t="shared" si="424"/>
        <v>High Risk</v>
      </c>
      <c r="T3032" s="2" t="str">
        <f t="shared" si="425"/>
        <v>25-34</v>
      </c>
      <c r="U3032" s="1">
        <f t="shared" ca="1" si="426"/>
        <v>1906</v>
      </c>
      <c r="V3032" s="2" t="str">
        <f t="shared" si="427"/>
        <v>Medium Loyalty</v>
      </c>
      <c r="W3032" s="2" t="str">
        <f t="shared" si="428"/>
        <v>Legitimate</v>
      </c>
      <c r="X3032" s="2" t="str">
        <f>IF(Q3032&lt;Data_Validation!$B$8,"Low Value",IF(Q3032&lt;Data_Validation!$B$9,"Medium Value","High Value"))</f>
        <v>Low Value</v>
      </c>
      <c r="Y3032" s="2" t="str">
        <f t="shared" si="429"/>
        <v>At Risk - Develop</v>
      </c>
      <c r="Z3032" s="2" t="str">
        <f t="shared" si="430"/>
        <v>Check Data</v>
      </c>
    </row>
    <row r="3033" spans="1:26" x14ac:dyDescent="0.3">
      <c r="A3033" t="s">
        <v>2568</v>
      </c>
      <c r="B3033">
        <v>69</v>
      </c>
      <c r="C3033" t="s">
        <v>14</v>
      </c>
      <c r="D3033" t="s">
        <v>35</v>
      </c>
      <c r="E3033">
        <v>165.92</v>
      </c>
      <c r="F3033">
        <v>13</v>
      </c>
      <c r="G3033">
        <v>134</v>
      </c>
      <c r="H3033">
        <v>0</v>
      </c>
      <c r="I3033" t="s">
        <v>19</v>
      </c>
      <c r="J3033">
        <v>36.9</v>
      </c>
      <c r="K3033" s="1">
        <v>44367</v>
      </c>
      <c r="L3033">
        <v>26</v>
      </c>
      <c r="M3033">
        <v>0.26</v>
      </c>
      <c r="N3033">
        <f>IF(E3033="",Data_Validation!$B$1,E3033)</f>
        <v>165.92</v>
      </c>
      <c r="O3033">
        <f>IF(J3033="",Data_Validation!$B$2,J3033)</f>
        <v>36.9</v>
      </c>
      <c r="P3033">
        <f t="shared" si="423"/>
        <v>1</v>
      </c>
      <c r="Q3033" s="2">
        <f>CustomerData[[#This Row],[avg_order_value_clean]]*CustomerData[[#This Row],[total_orders]]</f>
        <v>2156.96</v>
      </c>
      <c r="R3033" s="2" t="str">
        <f t="shared" si="431"/>
        <v>Inactive</v>
      </c>
      <c r="S3033" s="2" t="str">
        <f t="shared" si="424"/>
        <v>Medium Risk</v>
      </c>
      <c r="T3033" s="2" t="str">
        <f t="shared" si="425"/>
        <v>55+</v>
      </c>
      <c r="U3033" s="1">
        <f t="shared" ca="1" si="426"/>
        <v>1894</v>
      </c>
      <c r="V3033" s="2" t="str">
        <f t="shared" si="427"/>
        <v>Low Loyalty</v>
      </c>
      <c r="W3033" s="2" t="str">
        <f t="shared" si="428"/>
        <v>Legitimate</v>
      </c>
      <c r="X3033" s="2" t="str">
        <f>IF(Q3033&lt;Data_Validation!$B$8,"Low Value",IF(Q3033&lt;Data_Validation!$B$9,"Medium Value","High Value"))</f>
        <v>High Value</v>
      </c>
      <c r="Y3033" s="2" t="str">
        <f t="shared" si="429"/>
        <v>High Value - Maintain</v>
      </c>
      <c r="Z3033" s="2" t="str">
        <f t="shared" si="430"/>
        <v>Check Data</v>
      </c>
    </row>
    <row r="3034" spans="1:26" x14ac:dyDescent="0.3">
      <c r="A3034" t="s">
        <v>2569</v>
      </c>
      <c r="B3034">
        <v>21</v>
      </c>
      <c r="C3034" t="s">
        <v>14</v>
      </c>
      <c r="D3034" t="s">
        <v>44</v>
      </c>
      <c r="E3034">
        <v>68.36</v>
      </c>
      <c r="F3034">
        <v>15</v>
      </c>
      <c r="G3034">
        <v>37</v>
      </c>
      <c r="H3034">
        <v>0</v>
      </c>
      <c r="I3034" t="s">
        <v>16</v>
      </c>
      <c r="J3034">
        <v>34.200000000000003</v>
      </c>
      <c r="K3034" s="1">
        <v>45138</v>
      </c>
      <c r="L3034">
        <v>52</v>
      </c>
      <c r="M3034">
        <v>0.31</v>
      </c>
      <c r="N3034">
        <f>IF(E3034="",Data_Validation!$B$1,E3034)</f>
        <v>68.36</v>
      </c>
      <c r="O3034">
        <f>IF(J3034="",Data_Validation!$B$2,J3034)</f>
        <v>34.200000000000003</v>
      </c>
      <c r="P3034">
        <f t="shared" si="423"/>
        <v>1</v>
      </c>
      <c r="Q3034" s="2">
        <f>CustomerData[[#This Row],[avg_order_value_clean]]*CustomerData[[#This Row],[total_orders]]</f>
        <v>1025.4000000000001</v>
      </c>
      <c r="R3034" s="2" t="str">
        <f t="shared" si="431"/>
        <v>At Risk</v>
      </c>
      <c r="S3034" s="2" t="str">
        <f t="shared" si="424"/>
        <v>Medium Risk</v>
      </c>
      <c r="T3034" s="2" t="str">
        <f t="shared" si="425"/>
        <v>Under 25</v>
      </c>
      <c r="U3034" s="1">
        <f t="shared" ca="1" si="426"/>
        <v>1123</v>
      </c>
      <c r="V3034" s="2" t="str">
        <f t="shared" si="427"/>
        <v>Medium Loyalty</v>
      </c>
      <c r="W3034" s="2" t="str">
        <f t="shared" si="428"/>
        <v>Legitimate</v>
      </c>
      <c r="X3034" s="2" t="str">
        <f>IF(Q3034&lt;Data_Validation!$B$8,"Low Value",IF(Q3034&lt;Data_Validation!$B$9,"Medium Value","High Value"))</f>
        <v>Low Value</v>
      </c>
      <c r="Y3034" s="2" t="str">
        <f t="shared" si="429"/>
        <v>Stable</v>
      </c>
      <c r="Z3034" s="2" t="str">
        <f t="shared" si="430"/>
        <v>Check Data</v>
      </c>
    </row>
    <row r="3035" spans="1:26" x14ac:dyDescent="0.3">
      <c r="A3035" t="s">
        <v>2570</v>
      </c>
      <c r="B3035">
        <v>39</v>
      </c>
      <c r="C3035" t="s">
        <v>21</v>
      </c>
      <c r="D3035" t="s">
        <v>44</v>
      </c>
      <c r="E3035">
        <v>21.67</v>
      </c>
      <c r="F3035">
        <v>13</v>
      </c>
      <c r="G3035">
        <v>287</v>
      </c>
      <c r="H3035">
        <v>0</v>
      </c>
      <c r="I3035" t="s">
        <v>16</v>
      </c>
      <c r="J3035">
        <v>40.1</v>
      </c>
      <c r="K3035" s="1">
        <v>44947</v>
      </c>
      <c r="L3035">
        <v>62</v>
      </c>
      <c r="M3035">
        <v>0.08</v>
      </c>
      <c r="N3035">
        <f>IF(E3035="",Data_Validation!$B$1,E3035)</f>
        <v>21.67</v>
      </c>
      <c r="O3035">
        <f>IF(J3035="",Data_Validation!$B$2,J3035)</f>
        <v>40.1</v>
      </c>
      <c r="P3035">
        <f t="shared" si="423"/>
        <v>1</v>
      </c>
      <c r="Q3035" s="2">
        <f>CustomerData[[#This Row],[avg_order_value_clean]]*CustomerData[[#This Row],[total_orders]]</f>
        <v>281.71000000000004</v>
      </c>
      <c r="R3035" s="2" t="str">
        <f t="shared" si="431"/>
        <v>Inactive</v>
      </c>
      <c r="S3035" s="2" t="str">
        <f t="shared" si="424"/>
        <v>Low Risk</v>
      </c>
      <c r="T3035" s="2" t="str">
        <f t="shared" si="425"/>
        <v>35-44</v>
      </c>
      <c r="U3035" s="1">
        <f t="shared" ca="1" si="426"/>
        <v>1314</v>
      </c>
      <c r="V3035" s="2" t="str">
        <f t="shared" si="427"/>
        <v>Medium Loyalty</v>
      </c>
      <c r="W3035" s="2" t="str">
        <f t="shared" si="428"/>
        <v>Legitimate</v>
      </c>
      <c r="X3035" s="2" t="str">
        <f>IF(Q3035&lt;Data_Validation!$B$8,"Low Value",IF(Q3035&lt;Data_Validation!$B$9,"Medium Value","High Value"))</f>
        <v>Low Value</v>
      </c>
      <c r="Y3035" s="2" t="str">
        <f t="shared" si="429"/>
        <v>Stable</v>
      </c>
      <c r="Z3035" s="2" t="str">
        <f t="shared" si="430"/>
        <v>Check Data</v>
      </c>
    </row>
    <row r="3036" spans="1:26" x14ac:dyDescent="0.3">
      <c r="A3036" t="s">
        <v>2571</v>
      </c>
      <c r="B3036">
        <v>67</v>
      </c>
      <c r="C3036" t="s">
        <v>21</v>
      </c>
      <c r="D3036" t="s">
        <v>37</v>
      </c>
      <c r="E3036">
        <v>36.020000000000003</v>
      </c>
      <c r="F3036">
        <v>18</v>
      </c>
      <c r="G3036">
        <v>68</v>
      </c>
      <c r="H3036">
        <v>0</v>
      </c>
      <c r="I3036" t="s">
        <v>23</v>
      </c>
      <c r="J3036">
        <v>86.9</v>
      </c>
      <c r="K3036" s="1">
        <v>45487</v>
      </c>
      <c r="L3036">
        <v>69</v>
      </c>
      <c r="M3036">
        <v>0.38</v>
      </c>
      <c r="N3036">
        <f>IF(E3036="",Data_Validation!$B$1,E3036)</f>
        <v>36.020000000000003</v>
      </c>
      <c r="O3036">
        <f>IF(J3036="",Data_Validation!$B$2,J3036)</f>
        <v>86.9</v>
      </c>
      <c r="P3036">
        <f t="shared" si="423"/>
        <v>1</v>
      </c>
      <c r="Q3036" s="2">
        <f>CustomerData[[#This Row],[avg_order_value_clean]]*CustomerData[[#This Row],[total_orders]]</f>
        <v>648.36</v>
      </c>
      <c r="R3036" s="2" t="str">
        <f t="shared" si="431"/>
        <v>At Risk</v>
      </c>
      <c r="S3036" s="2" t="str">
        <f t="shared" si="424"/>
        <v>Medium Risk</v>
      </c>
      <c r="T3036" s="2" t="str">
        <f t="shared" si="425"/>
        <v>55+</v>
      </c>
      <c r="U3036" s="1">
        <f t="shared" ca="1" si="426"/>
        <v>774</v>
      </c>
      <c r="V3036" s="2" t="str">
        <f t="shared" si="427"/>
        <v>Medium Loyalty</v>
      </c>
      <c r="W3036" s="2" t="str">
        <f t="shared" si="428"/>
        <v>Legitimate</v>
      </c>
      <c r="X3036" s="2" t="str">
        <f>IF(Q3036&lt;Data_Validation!$B$8,"Low Value",IF(Q3036&lt;Data_Validation!$B$9,"Medium Value","High Value"))</f>
        <v>Low Value</v>
      </c>
      <c r="Y3036" s="2" t="str">
        <f t="shared" si="429"/>
        <v>Stable</v>
      </c>
      <c r="Z3036" s="2" t="str">
        <f t="shared" si="430"/>
        <v>Check Data</v>
      </c>
    </row>
    <row r="3037" spans="1:26" x14ac:dyDescent="0.3">
      <c r="A3037" t="s">
        <v>2350</v>
      </c>
      <c r="B3037">
        <v>55</v>
      </c>
      <c r="C3037" t="s">
        <v>14</v>
      </c>
      <c r="D3037" t="s">
        <v>15</v>
      </c>
      <c r="E3037">
        <v>137.24</v>
      </c>
      <c r="F3037">
        <v>10</v>
      </c>
      <c r="G3037">
        <v>233</v>
      </c>
      <c r="H3037">
        <v>0</v>
      </c>
      <c r="I3037" t="s">
        <v>40</v>
      </c>
      <c r="J3037">
        <v>46.9</v>
      </c>
      <c r="K3037" s="1">
        <v>44684</v>
      </c>
      <c r="L3037">
        <v>61</v>
      </c>
      <c r="M3037">
        <v>0.55000000000000004</v>
      </c>
      <c r="N3037">
        <f>IF(E3037="",Data_Validation!$B$1,E3037)</f>
        <v>137.24</v>
      </c>
      <c r="O3037">
        <f>IF(J3037="",Data_Validation!$B$2,J3037)</f>
        <v>46.9</v>
      </c>
      <c r="P3037">
        <f t="shared" si="423"/>
        <v>2</v>
      </c>
      <c r="Q3037" s="2">
        <f>CustomerData[[#This Row],[avg_order_value_clean]]*CustomerData[[#This Row],[total_orders]]</f>
        <v>1372.4</v>
      </c>
      <c r="R3037" s="2" t="str">
        <f t="shared" si="431"/>
        <v>Inactive</v>
      </c>
      <c r="S3037" s="2" t="str">
        <f t="shared" si="424"/>
        <v>High Risk</v>
      </c>
      <c r="T3037" s="2" t="str">
        <f t="shared" si="425"/>
        <v>55+</v>
      </c>
      <c r="U3037" s="1">
        <f t="shared" ca="1" si="426"/>
        <v>1577</v>
      </c>
      <c r="V3037" s="2" t="str">
        <f t="shared" si="427"/>
        <v>Medium Loyalty</v>
      </c>
      <c r="W3037" s="2" t="str">
        <f t="shared" si="428"/>
        <v>Legitimate</v>
      </c>
      <c r="X3037" s="2" t="str">
        <f>IF(Q3037&lt;Data_Validation!$B$8,"Low Value",IF(Q3037&lt;Data_Validation!$B$9,"Medium Value","High Value"))</f>
        <v>Low Value</v>
      </c>
      <c r="Y3037" s="2" t="str">
        <f t="shared" si="429"/>
        <v>At Risk - Develop</v>
      </c>
      <c r="Z3037" s="2" t="str">
        <f t="shared" si="430"/>
        <v>Check Data</v>
      </c>
    </row>
    <row r="3038" spans="1:26" x14ac:dyDescent="0.3">
      <c r="A3038" t="s">
        <v>2572</v>
      </c>
      <c r="B3038">
        <v>40</v>
      </c>
      <c r="C3038" t="s">
        <v>14</v>
      </c>
      <c r="D3038" t="s">
        <v>28</v>
      </c>
      <c r="E3038">
        <v>68.37</v>
      </c>
      <c r="F3038">
        <v>11</v>
      </c>
      <c r="G3038">
        <v>66</v>
      </c>
      <c r="H3038">
        <v>0</v>
      </c>
      <c r="I3038" t="s">
        <v>29</v>
      </c>
      <c r="J3038">
        <v>66.900000000000006</v>
      </c>
      <c r="K3038" s="1">
        <v>45446</v>
      </c>
      <c r="L3038">
        <v>84</v>
      </c>
      <c r="M3038">
        <v>0.13</v>
      </c>
      <c r="N3038">
        <f>IF(E3038="",Data_Validation!$B$1,E3038)</f>
        <v>68.37</v>
      </c>
      <c r="O3038">
        <f>IF(J3038="",Data_Validation!$B$2,J3038)</f>
        <v>66.900000000000006</v>
      </c>
      <c r="P3038">
        <f t="shared" si="423"/>
        <v>1</v>
      </c>
      <c r="Q3038" s="2">
        <f>CustomerData[[#This Row],[avg_order_value_clean]]*CustomerData[[#This Row],[total_orders]]</f>
        <v>752.07</v>
      </c>
      <c r="R3038" s="2" t="str">
        <f t="shared" si="431"/>
        <v>At Risk</v>
      </c>
      <c r="S3038" s="2" t="str">
        <f t="shared" si="424"/>
        <v>Low Risk</v>
      </c>
      <c r="T3038" s="2" t="str">
        <f t="shared" si="425"/>
        <v>35-44</v>
      </c>
      <c r="U3038" s="1">
        <f t="shared" ca="1" si="426"/>
        <v>815</v>
      </c>
      <c r="V3038" s="2" t="str">
        <f t="shared" si="427"/>
        <v>High Loyalty</v>
      </c>
      <c r="W3038" s="2" t="str">
        <f t="shared" si="428"/>
        <v>Legitimate</v>
      </c>
      <c r="X3038" s="2" t="str">
        <f>IF(Q3038&lt;Data_Validation!$B$8,"Low Value",IF(Q3038&lt;Data_Validation!$B$9,"Medium Value","High Value"))</f>
        <v>Low Value</v>
      </c>
      <c r="Y3038" s="2" t="str">
        <f t="shared" si="429"/>
        <v>Stable</v>
      </c>
      <c r="Z3038" s="2" t="str">
        <f t="shared" si="430"/>
        <v>Check Data</v>
      </c>
    </row>
    <row r="3039" spans="1:26" x14ac:dyDescent="0.3">
      <c r="A3039" t="s">
        <v>720</v>
      </c>
      <c r="B3039">
        <v>76</v>
      </c>
      <c r="C3039" t="s">
        <v>14</v>
      </c>
      <c r="D3039" t="s">
        <v>15</v>
      </c>
      <c r="E3039">
        <v>102.36</v>
      </c>
      <c r="F3039">
        <v>9</v>
      </c>
      <c r="G3039">
        <v>55</v>
      </c>
      <c r="H3039">
        <v>0</v>
      </c>
      <c r="I3039" t="s">
        <v>19</v>
      </c>
      <c r="J3039">
        <v>80.8</v>
      </c>
      <c r="K3039" s="1">
        <v>45577</v>
      </c>
      <c r="L3039">
        <v>46</v>
      </c>
      <c r="M3039">
        <v>0.27</v>
      </c>
      <c r="N3039">
        <f>IF(E3039="",Data_Validation!$B$1,E3039)</f>
        <v>102.36</v>
      </c>
      <c r="O3039">
        <f>IF(J3039="",Data_Validation!$B$2,J3039)</f>
        <v>80.8</v>
      </c>
      <c r="P3039">
        <f t="shared" si="423"/>
        <v>3</v>
      </c>
      <c r="Q3039" s="2">
        <f>CustomerData[[#This Row],[avg_order_value_clean]]*CustomerData[[#This Row],[total_orders]]</f>
        <v>921.24</v>
      </c>
      <c r="R3039" s="2" t="str">
        <f t="shared" si="431"/>
        <v>At Risk</v>
      </c>
      <c r="S3039" s="2" t="str">
        <f t="shared" si="424"/>
        <v>Medium Risk</v>
      </c>
      <c r="T3039" s="2" t="str">
        <f t="shared" si="425"/>
        <v>55+</v>
      </c>
      <c r="U3039" s="1">
        <f t="shared" ca="1" si="426"/>
        <v>684</v>
      </c>
      <c r="V3039" s="2" t="str">
        <f t="shared" si="427"/>
        <v>Medium Loyalty</v>
      </c>
      <c r="W3039" s="2" t="str">
        <f t="shared" si="428"/>
        <v>Legitimate</v>
      </c>
      <c r="X3039" s="2" t="str">
        <f>IF(Q3039&lt;Data_Validation!$B$8,"Low Value",IF(Q3039&lt;Data_Validation!$B$9,"Medium Value","High Value"))</f>
        <v>Low Value</v>
      </c>
      <c r="Y3039" s="2" t="str">
        <f t="shared" si="429"/>
        <v>Stable</v>
      </c>
      <c r="Z3039" s="2" t="str">
        <f t="shared" si="430"/>
        <v>Check Data</v>
      </c>
    </row>
    <row r="3040" spans="1:26" x14ac:dyDescent="0.3">
      <c r="A3040" t="s">
        <v>2573</v>
      </c>
      <c r="B3040">
        <v>43</v>
      </c>
      <c r="C3040" t="s">
        <v>14</v>
      </c>
      <c r="D3040" t="s">
        <v>22</v>
      </c>
      <c r="E3040">
        <v>68.16</v>
      </c>
      <c r="F3040">
        <v>8</v>
      </c>
      <c r="G3040">
        <v>275</v>
      </c>
      <c r="H3040">
        <v>0</v>
      </c>
      <c r="I3040" t="s">
        <v>16</v>
      </c>
      <c r="J3040">
        <v>43.2</v>
      </c>
      <c r="K3040" s="1">
        <v>45223</v>
      </c>
      <c r="L3040">
        <v>72</v>
      </c>
      <c r="M3040">
        <v>0.12</v>
      </c>
      <c r="N3040">
        <f>IF(E3040="",Data_Validation!$B$1,E3040)</f>
        <v>68.16</v>
      </c>
      <c r="O3040">
        <f>IF(J3040="",Data_Validation!$B$2,J3040)</f>
        <v>43.2</v>
      </c>
      <c r="P3040">
        <f t="shared" si="423"/>
        <v>1</v>
      </c>
      <c r="Q3040" s="2">
        <f>CustomerData[[#This Row],[avg_order_value_clean]]*CustomerData[[#This Row],[total_orders]]</f>
        <v>545.28</v>
      </c>
      <c r="R3040" s="2" t="str">
        <f t="shared" si="431"/>
        <v>Inactive</v>
      </c>
      <c r="S3040" s="2" t="str">
        <f t="shared" si="424"/>
        <v>Low Risk</v>
      </c>
      <c r="T3040" s="2" t="str">
        <f t="shared" si="425"/>
        <v>35-44</v>
      </c>
      <c r="U3040" s="1">
        <f t="shared" ca="1" si="426"/>
        <v>1038</v>
      </c>
      <c r="V3040" s="2" t="str">
        <f t="shared" si="427"/>
        <v>High Loyalty</v>
      </c>
      <c r="W3040" s="2" t="str">
        <f t="shared" si="428"/>
        <v>Legitimate</v>
      </c>
      <c r="X3040" s="2" t="str">
        <f>IF(Q3040&lt;Data_Validation!$B$8,"Low Value",IF(Q3040&lt;Data_Validation!$B$9,"Medium Value","High Value"))</f>
        <v>Low Value</v>
      </c>
      <c r="Y3040" s="2" t="str">
        <f t="shared" si="429"/>
        <v>Stable</v>
      </c>
      <c r="Z3040" s="2" t="str">
        <f t="shared" si="430"/>
        <v>Check Data</v>
      </c>
    </row>
    <row r="3041" spans="1:26" x14ac:dyDescent="0.3">
      <c r="A3041" t="s">
        <v>45</v>
      </c>
      <c r="B3041">
        <v>68</v>
      </c>
      <c r="C3041" t="s">
        <v>21</v>
      </c>
      <c r="D3041" t="s">
        <v>35</v>
      </c>
      <c r="E3041">
        <v>78.099999999999994</v>
      </c>
      <c r="F3041">
        <v>11</v>
      </c>
      <c r="G3041">
        <v>191</v>
      </c>
      <c r="H3041">
        <v>0</v>
      </c>
      <c r="I3041" t="s">
        <v>23</v>
      </c>
      <c r="J3041">
        <v>83.9</v>
      </c>
      <c r="K3041" s="1">
        <v>44389</v>
      </c>
      <c r="L3041">
        <v>92</v>
      </c>
      <c r="M3041">
        <v>0.12</v>
      </c>
      <c r="N3041">
        <f>IF(E3041="",Data_Validation!$B$1,E3041)</f>
        <v>78.099999999999994</v>
      </c>
      <c r="O3041">
        <f>IF(J3041="",Data_Validation!$B$2,J3041)</f>
        <v>83.9</v>
      </c>
      <c r="P3041">
        <f t="shared" si="423"/>
        <v>3</v>
      </c>
      <c r="Q3041" s="2">
        <f>CustomerData[[#This Row],[avg_order_value_clean]]*CustomerData[[#This Row],[total_orders]]</f>
        <v>859.09999999999991</v>
      </c>
      <c r="R3041" s="2" t="str">
        <f t="shared" si="431"/>
        <v>Inactive</v>
      </c>
      <c r="S3041" s="2" t="str">
        <f t="shared" si="424"/>
        <v>Low Risk</v>
      </c>
      <c r="T3041" s="2" t="str">
        <f t="shared" si="425"/>
        <v>55+</v>
      </c>
      <c r="U3041" s="1">
        <f t="shared" ca="1" si="426"/>
        <v>1872</v>
      </c>
      <c r="V3041" s="2" t="str">
        <f t="shared" si="427"/>
        <v>High Loyalty</v>
      </c>
      <c r="W3041" s="2" t="str">
        <f t="shared" si="428"/>
        <v>Legitimate</v>
      </c>
      <c r="X3041" s="2" t="str">
        <f>IF(Q3041&lt;Data_Validation!$B$8,"Low Value",IF(Q3041&lt;Data_Validation!$B$9,"Medium Value","High Value"))</f>
        <v>Low Value</v>
      </c>
      <c r="Y3041" s="2" t="str">
        <f t="shared" si="429"/>
        <v>Stable</v>
      </c>
      <c r="Z3041" s="2" t="str">
        <f t="shared" si="430"/>
        <v>Check Data</v>
      </c>
    </row>
    <row r="3042" spans="1:26" x14ac:dyDescent="0.3">
      <c r="A3042" t="s">
        <v>2574</v>
      </c>
      <c r="B3042">
        <v>28</v>
      </c>
      <c r="C3042" t="s">
        <v>21</v>
      </c>
      <c r="D3042" t="s">
        <v>22</v>
      </c>
      <c r="E3042">
        <v>43.32</v>
      </c>
      <c r="F3042">
        <v>11</v>
      </c>
      <c r="G3042">
        <v>119</v>
      </c>
      <c r="H3042">
        <v>0</v>
      </c>
      <c r="I3042" t="s">
        <v>19</v>
      </c>
      <c r="J3042">
        <v>99.3</v>
      </c>
      <c r="K3042" s="1">
        <v>45691</v>
      </c>
      <c r="L3042">
        <v>29</v>
      </c>
      <c r="M3042">
        <v>0.47</v>
      </c>
      <c r="N3042">
        <f>IF(E3042="",Data_Validation!$B$1,E3042)</f>
        <v>43.32</v>
      </c>
      <c r="O3042">
        <f>IF(J3042="",Data_Validation!$B$2,J3042)</f>
        <v>99.3</v>
      </c>
      <c r="P3042">
        <f t="shared" si="423"/>
        <v>1</v>
      </c>
      <c r="Q3042" s="2">
        <f>CustomerData[[#This Row],[avg_order_value_clean]]*CustomerData[[#This Row],[total_orders]]</f>
        <v>476.52</v>
      </c>
      <c r="R3042" s="2" t="str">
        <f t="shared" si="431"/>
        <v>Inactive</v>
      </c>
      <c r="S3042" s="2" t="str">
        <f t="shared" si="424"/>
        <v>Medium Risk</v>
      </c>
      <c r="T3042" s="2" t="str">
        <f t="shared" si="425"/>
        <v>25-34</v>
      </c>
      <c r="U3042" s="1">
        <f t="shared" ca="1" si="426"/>
        <v>570</v>
      </c>
      <c r="V3042" s="2" t="str">
        <f t="shared" si="427"/>
        <v>Low Loyalty</v>
      </c>
      <c r="W3042" s="2" t="str">
        <f t="shared" si="428"/>
        <v>Legitimate</v>
      </c>
      <c r="X3042" s="2" t="str">
        <f>IF(Q3042&lt;Data_Validation!$B$8,"Low Value",IF(Q3042&lt;Data_Validation!$B$9,"Medium Value","High Value"))</f>
        <v>Low Value</v>
      </c>
      <c r="Y3042" s="2" t="str">
        <f t="shared" si="429"/>
        <v>Stable</v>
      </c>
      <c r="Z3042" s="2" t="str">
        <f t="shared" si="430"/>
        <v>Check Data</v>
      </c>
    </row>
    <row r="3043" spans="1:26" x14ac:dyDescent="0.3">
      <c r="A3043" t="s">
        <v>873</v>
      </c>
      <c r="B3043">
        <v>45</v>
      </c>
      <c r="C3043" t="s">
        <v>14</v>
      </c>
      <c r="D3043" t="s">
        <v>26</v>
      </c>
      <c r="E3043">
        <v>66.510000000000005</v>
      </c>
      <c r="F3043">
        <v>8</v>
      </c>
      <c r="G3043">
        <v>10</v>
      </c>
      <c r="H3043">
        <v>0</v>
      </c>
      <c r="I3043" t="s">
        <v>23</v>
      </c>
      <c r="J3043">
        <v>50.4</v>
      </c>
      <c r="K3043" s="1">
        <v>44956</v>
      </c>
      <c r="L3043">
        <v>50</v>
      </c>
      <c r="M3043">
        <v>0.18</v>
      </c>
      <c r="N3043">
        <f>IF(E3043="",Data_Validation!$B$1,E3043)</f>
        <v>66.510000000000005</v>
      </c>
      <c r="O3043">
        <f>IF(J3043="",Data_Validation!$B$2,J3043)</f>
        <v>50.4</v>
      </c>
      <c r="P3043">
        <f t="shared" si="423"/>
        <v>3</v>
      </c>
      <c r="Q3043" s="2">
        <f>CustomerData[[#This Row],[avg_order_value_clean]]*CustomerData[[#This Row],[total_orders]]</f>
        <v>532.08000000000004</v>
      </c>
      <c r="R3043" s="2" t="str">
        <f t="shared" si="431"/>
        <v>Active</v>
      </c>
      <c r="S3043" s="2" t="str">
        <f t="shared" si="424"/>
        <v>Low Risk</v>
      </c>
      <c r="T3043" s="2" t="str">
        <f t="shared" si="425"/>
        <v>45-54</v>
      </c>
      <c r="U3043" s="1">
        <f t="shared" ca="1" si="426"/>
        <v>1305</v>
      </c>
      <c r="V3043" s="2" t="str">
        <f t="shared" si="427"/>
        <v>Medium Loyalty</v>
      </c>
      <c r="W3043" s="2" t="str">
        <f t="shared" si="428"/>
        <v>Legitimate</v>
      </c>
      <c r="X3043" s="2" t="str">
        <f>IF(Q3043&lt;Data_Validation!$B$8,"Low Value",IF(Q3043&lt;Data_Validation!$B$9,"Medium Value","High Value"))</f>
        <v>Low Value</v>
      </c>
      <c r="Y3043" s="2" t="str">
        <f t="shared" si="429"/>
        <v>Stable</v>
      </c>
      <c r="Z3043" s="2" t="str">
        <f t="shared" si="430"/>
        <v>Check Data</v>
      </c>
    </row>
    <row r="3044" spans="1:26" x14ac:dyDescent="0.3">
      <c r="A3044" t="s">
        <v>2575</v>
      </c>
      <c r="B3044">
        <v>73</v>
      </c>
      <c r="C3044" t="s">
        <v>21</v>
      </c>
      <c r="D3044" t="s">
        <v>22</v>
      </c>
      <c r="E3044">
        <v>26.8</v>
      </c>
      <c r="F3044">
        <v>13</v>
      </c>
      <c r="G3044">
        <v>145</v>
      </c>
      <c r="H3044">
        <v>0</v>
      </c>
      <c r="I3044" t="s">
        <v>19</v>
      </c>
      <c r="J3044">
        <v>40.299999999999997</v>
      </c>
      <c r="K3044" s="1">
        <v>44858</v>
      </c>
      <c r="L3044">
        <v>2</v>
      </c>
      <c r="M3044">
        <v>0.1</v>
      </c>
      <c r="N3044">
        <f>IF(E3044="",Data_Validation!$B$1,E3044)</f>
        <v>26.8</v>
      </c>
      <c r="O3044">
        <f>IF(J3044="",Data_Validation!$B$2,J3044)</f>
        <v>40.299999999999997</v>
      </c>
      <c r="P3044">
        <f t="shared" si="423"/>
        <v>2</v>
      </c>
      <c r="Q3044" s="2">
        <f>CustomerData[[#This Row],[avg_order_value_clean]]*CustomerData[[#This Row],[total_orders]]</f>
        <v>348.40000000000003</v>
      </c>
      <c r="R3044" s="2" t="str">
        <f t="shared" si="431"/>
        <v>Inactive</v>
      </c>
      <c r="S3044" s="2" t="str">
        <f t="shared" si="424"/>
        <v>Low Risk</v>
      </c>
      <c r="T3044" s="2" t="str">
        <f t="shared" si="425"/>
        <v>55+</v>
      </c>
      <c r="U3044" s="1">
        <f t="shared" ca="1" si="426"/>
        <v>1403</v>
      </c>
      <c r="V3044" s="2" t="str">
        <f t="shared" si="427"/>
        <v>Low Loyalty</v>
      </c>
      <c r="W3044" s="2" t="str">
        <f t="shared" si="428"/>
        <v>Legitimate</v>
      </c>
      <c r="X3044" s="2" t="str">
        <f>IF(Q3044&lt;Data_Validation!$B$8,"Low Value",IF(Q3044&lt;Data_Validation!$B$9,"Medium Value","High Value"))</f>
        <v>Low Value</v>
      </c>
      <c r="Y3044" s="2" t="str">
        <f t="shared" si="429"/>
        <v>Stable</v>
      </c>
      <c r="Z3044" s="2" t="str">
        <f t="shared" si="430"/>
        <v>Check Data</v>
      </c>
    </row>
    <row r="3045" spans="1:26" x14ac:dyDescent="0.3">
      <c r="A3045" t="s">
        <v>1282</v>
      </c>
      <c r="B3045">
        <v>19</v>
      </c>
      <c r="C3045" t="s">
        <v>21</v>
      </c>
      <c r="D3045" t="s">
        <v>44</v>
      </c>
      <c r="E3045">
        <v>110.84</v>
      </c>
      <c r="F3045">
        <v>3</v>
      </c>
      <c r="G3045">
        <v>13</v>
      </c>
      <c r="H3045">
        <v>0</v>
      </c>
      <c r="I3045" t="s">
        <v>23</v>
      </c>
      <c r="J3045">
        <v>80.599999999999994</v>
      </c>
      <c r="K3045" s="1">
        <v>45249</v>
      </c>
      <c r="L3045">
        <v>64</v>
      </c>
      <c r="M3045">
        <v>0.14000000000000001</v>
      </c>
      <c r="N3045">
        <f>IF(E3045="",Data_Validation!$B$1,E3045)</f>
        <v>110.84</v>
      </c>
      <c r="O3045">
        <f>IF(J3045="",Data_Validation!$B$2,J3045)</f>
        <v>80.599999999999994</v>
      </c>
      <c r="P3045">
        <f t="shared" si="423"/>
        <v>2</v>
      </c>
      <c r="Q3045" s="2">
        <f>CustomerData[[#This Row],[avg_order_value_clean]]*CustomerData[[#This Row],[total_orders]]</f>
        <v>332.52</v>
      </c>
      <c r="R3045" s="2" t="str">
        <f t="shared" si="431"/>
        <v>Active</v>
      </c>
      <c r="S3045" s="2" t="str">
        <f t="shared" si="424"/>
        <v>Low Risk</v>
      </c>
      <c r="T3045" s="2" t="str">
        <f t="shared" si="425"/>
        <v>Under 25</v>
      </c>
      <c r="U3045" s="1">
        <f t="shared" ca="1" si="426"/>
        <v>1012</v>
      </c>
      <c r="V3045" s="2" t="str">
        <f t="shared" si="427"/>
        <v>Medium Loyalty</v>
      </c>
      <c r="W3045" s="2" t="str">
        <f t="shared" si="428"/>
        <v>Legitimate</v>
      </c>
      <c r="X3045" s="2" t="str">
        <f>IF(Q3045&lt;Data_Validation!$B$8,"Low Value",IF(Q3045&lt;Data_Validation!$B$9,"Medium Value","High Value"))</f>
        <v>Low Value</v>
      </c>
      <c r="Y3045" s="2" t="str">
        <f t="shared" si="429"/>
        <v>Stable</v>
      </c>
      <c r="Z3045" s="2" t="str">
        <f t="shared" si="430"/>
        <v>Check Data</v>
      </c>
    </row>
    <row r="3046" spans="1:26" x14ac:dyDescent="0.3">
      <c r="A3046" t="s">
        <v>2310</v>
      </c>
      <c r="B3046">
        <v>76</v>
      </c>
      <c r="C3046" t="s">
        <v>14</v>
      </c>
      <c r="D3046" t="s">
        <v>44</v>
      </c>
      <c r="E3046">
        <v>262.47000000000003</v>
      </c>
      <c r="F3046">
        <v>11</v>
      </c>
      <c r="G3046">
        <v>33</v>
      </c>
      <c r="H3046">
        <v>0</v>
      </c>
      <c r="I3046" t="s">
        <v>23</v>
      </c>
      <c r="J3046">
        <v>64.900000000000006</v>
      </c>
      <c r="K3046" s="1">
        <v>45267</v>
      </c>
      <c r="L3046">
        <v>66</v>
      </c>
      <c r="M3046">
        <v>0.31</v>
      </c>
      <c r="N3046">
        <f>IF(E3046="",Data_Validation!$B$1,E3046)</f>
        <v>262.47000000000003</v>
      </c>
      <c r="O3046">
        <f>IF(J3046="",Data_Validation!$B$2,J3046)</f>
        <v>64.900000000000006</v>
      </c>
      <c r="P3046">
        <f t="shared" si="423"/>
        <v>3</v>
      </c>
      <c r="Q3046" s="2">
        <f>CustomerData[[#This Row],[avg_order_value_clean]]*CustomerData[[#This Row],[total_orders]]</f>
        <v>2887.17</v>
      </c>
      <c r="R3046" s="2" t="str">
        <f t="shared" si="431"/>
        <v>At Risk</v>
      </c>
      <c r="S3046" s="2" t="str">
        <f t="shared" si="424"/>
        <v>Medium Risk</v>
      </c>
      <c r="T3046" s="2" t="str">
        <f t="shared" si="425"/>
        <v>55+</v>
      </c>
      <c r="U3046" s="1">
        <f t="shared" ca="1" si="426"/>
        <v>994</v>
      </c>
      <c r="V3046" s="2" t="str">
        <f t="shared" si="427"/>
        <v>Medium Loyalty</v>
      </c>
      <c r="W3046" s="2" t="str">
        <f t="shared" si="428"/>
        <v>Legitimate</v>
      </c>
      <c r="X3046" s="2" t="str">
        <f>IF(Q3046&lt;Data_Validation!$B$8,"Low Value",IF(Q3046&lt;Data_Validation!$B$9,"Medium Value","High Value"))</f>
        <v>High Value</v>
      </c>
      <c r="Y3046" s="2" t="str">
        <f t="shared" si="429"/>
        <v>High Value - Maintain</v>
      </c>
      <c r="Z3046" s="2" t="str">
        <f t="shared" si="430"/>
        <v>Check Data</v>
      </c>
    </row>
    <row r="3047" spans="1:26" x14ac:dyDescent="0.3">
      <c r="A3047" t="s">
        <v>153</v>
      </c>
      <c r="B3047">
        <v>25</v>
      </c>
      <c r="C3047" t="s">
        <v>21</v>
      </c>
      <c r="D3047" t="s">
        <v>35</v>
      </c>
      <c r="E3047">
        <v>79.400000000000006</v>
      </c>
      <c r="F3047">
        <v>10</v>
      </c>
      <c r="G3047">
        <v>203</v>
      </c>
      <c r="H3047">
        <v>0</v>
      </c>
      <c r="I3047" t="s">
        <v>40</v>
      </c>
      <c r="J3047">
        <v>61.3</v>
      </c>
      <c r="K3047" s="1">
        <v>44881</v>
      </c>
      <c r="L3047">
        <v>43</v>
      </c>
      <c r="M3047">
        <v>0.11</v>
      </c>
      <c r="N3047">
        <f>IF(E3047="",Data_Validation!$B$1,E3047)</f>
        <v>79.400000000000006</v>
      </c>
      <c r="O3047">
        <f>IF(J3047="",Data_Validation!$B$2,J3047)</f>
        <v>61.3</v>
      </c>
      <c r="P3047">
        <f t="shared" si="423"/>
        <v>2</v>
      </c>
      <c r="Q3047" s="2">
        <f>CustomerData[[#This Row],[avg_order_value_clean]]*CustomerData[[#This Row],[total_orders]]</f>
        <v>794</v>
      </c>
      <c r="R3047" s="2" t="str">
        <f t="shared" si="431"/>
        <v>Inactive</v>
      </c>
      <c r="S3047" s="2" t="str">
        <f t="shared" si="424"/>
        <v>Low Risk</v>
      </c>
      <c r="T3047" s="2" t="str">
        <f t="shared" si="425"/>
        <v>25-34</v>
      </c>
      <c r="U3047" s="1">
        <f t="shared" ca="1" si="426"/>
        <v>1380</v>
      </c>
      <c r="V3047" s="2" t="str">
        <f t="shared" si="427"/>
        <v>Medium Loyalty</v>
      </c>
      <c r="W3047" s="2" t="str">
        <f t="shared" si="428"/>
        <v>Legitimate</v>
      </c>
      <c r="X3047" s="2" t="str">
        <f>IF(Q3047&lt;Data_Validation!$B$8,"Low Value",IF(Q3047&lt;Data_Validation!$B$9,"Medium Value","High Value"))</f>
        <v>Low Value</v>
      </c>
      <c r="Y3047" s="2" t="str">
        <f t="shared" si="429"/>
        <v>Stable</v>
      </c>
      <c r="Z3047" s="2" t="str">
        <f t="shared" si="430"/>
        <v>Check Data</v>
      </c>
    </row>
    <row r="3048" spans="1:26" x14ac:dyDescent="0.3">
      <c r="A3048" t="s">
        <v>1132</v>
      </c>
      <c r="B3048">
        <v>46</v>
      </c>
      <c r="C3048" t="s">
        <v>25</v>
      </c>
      <c r="D3048" t="s">
        <v>22</v>
      </c>
      <c r="E3048">
        <v>179.56</v>
      </c>
      <c r="F3048">
        <v>10</v>
      </c>
      <c r="G3048">
        <v>85</v>
      </c>
      <c r="H3048">
        <v>0</v>
      </c>
      <c r="I3048" t="s">
        <v>16</v>
      </c>
      <c r="J3048">
        <v>88.6</v>
      </c>
      <c r="K3048" s="1">
        <v>44895</v>
      </c>
      <c r="L3048">
        <v>87</v>
      </c>
      <c r="M3048">
        <v>0.26</v>
      </c>
      <c r="N3048">
        <f>IF(E3048="",Data_Validation!$B$1,E3048)</f>
        <v>179.56</v>
      </c>
      <c r="O3048">
        <f>IF(J3048="",Data_Validation!$B$2,J3048)</f>
        <v>88.6</v>
      </c>
      <c r="P3048">
        <f t="shared" si="423"/>
        <v>2</v>
      </c>
      <c r="Q3048" s="2">
        <f>CustomerData[[#This Row],[avg_order_value_clean]]*CustomerData[[#This Row],[total_orders]]</f>
        <v>1795.6</v>
      </c>
      <c r="R3048" s="2" t="str">
        <f t="shared" si="431"/>
        <v>At Risk</v>
      </c>
      <c r="S3048" s="2" t="str">
        <f t="shared" si="424"/>
        <v>Medium Risk</v>
      </c>
      <c r="T3048" s="2" t="str">
        <f t="shared" si="425"/>
        <v>45-54</v>
      </c>
      <c r="U3048" s="1">
        <f t="shared" ca="1" si="426"/>
        <v>1366</v>
      </c>
      <c r="V3048" s="2" t="str">
        <f t="shared" si="427"/>
        <v>High Loyalty</v>
      </c>
      <c r="W3048" s="2" t="str">
        <f t="shared" si="428"/>
        <v>Legitimate</v>
      </c>
      <c r="X3048" s="2" t="str">
        <f>IF(Q3048&lt;Data_Validation!$B$8,"Low Value",IF(Q3048&lt;Data_Validation!$B$9,"Medium Value","High Value"))</f>
        <v>High Value</v>
      </c>
      <c r="Y3048" s="2" t="str">
        <f t="shared" si="429"/>
        <v>High Value - Maintain</v>
      </c>
      <c r="Z3048" s="2" t="str">
        <f t="shared" si="430"/>
        <v>Check Data</v>
      </c>
    </row>
    <row r="3049" spans="1:26" x14ac:dyDescent="0.3">
      <c r="A3049" t="s">
        <v>2576</v>
      </c>
      <c r="B3049">
        <v>28</v>
      </c>
      <c r="C3049" t="s">
        <v>14</v>
      </c>
      <c r="D3049" t="s">
        <v>37</v>
      </c>
      <c r="E3049">
        <v>218.09</v>
      </c>
      <c r="F3049">
        <v>6</v>
      </c>
      <c r="G3049">
        <v>153</v>
      </c>
      <c r="H3049">
        <v>0</v>
      </c>
      <c r="I3049" t="s">
        <v>29</v>
      </c>
      <c r="J3049">
        <v>64.900000000000006</v>
      </c>
      <c r="K3049" s="1">
        <v>44405</v>
      </c>
      <c r="L3049">
        <v>10</v>
      </c>
      <c r="M3049">
        <v>0.22</v>
      </c>
      <c r="N3049">
        <f>IF(E3049="",Data_Validation!$B$1,E3049)</f>
        <v>218.09</v>
      </c>
      <c r="O3049">
        <f>IF(J3049="",Data_Validation!$B$2,J3049)</f>
        <v>64.900000000000006</v>
      </c>
      <c r="P3049">
        <f t="shared" si="423"/>
        <v>1</v>
      </c>
      <c r="Q3049" s="2">
        <f>CustomerData[[#This Row],[avg_order_value_clean]]*CustomerData[[#This Row],[total_orders]]</f>
        <v>1308.54</v>
      </c>
      <c r="R3049" s="2" t="str">
        <f t="shared" si="431"/>
        <v>Inactive</v>
      </c>
      <c r="S3049" s="2" t="str">
        <f t="shared" si="424"/>
        <v>Medium Risk</v>
      </c>
      <c r="T3049" s="2" t="str">
        <f t="shared" si="425"/>
        <v>25-34</v>
      </c>
      <c r="U3049" s="1">
        <f t="shared" ca="1" si="426"/>
        <v>1856</v>
      </c>
      <c r="V3049" s="2" t="str">
        <f t="shared" si="427"/>
        <v>Low Loyalty</v>
      </c>
      <c r="W3049" s="2" t="str">
        <f t="shared" si="428"/>
        <v>Legitimate</v>
      </c>
      <c r="X3049" s="2" t="str">
        <f>IF(Q3049&lt;Data_Validation!$B$8,"Low Value",IF(Q3049&lt;Data_Validation!$B$9,"Medium Value","High Value"))</f>
        <v>Low Value</v>
      </c>
      <c r="Y3049" s="2" t="str">
        <f t="shared" si="429"/>
        <v>Stable</v>
      </c>
      <c r="Z3049" s="2" t="str">
        <f t="shared" si="430"/>
        <v>Check Data</v>
      </c>
    </row>
    <row r="3050" spans="1:26" x14ac:dyDescent="0.3">
      <c r="A3050" t="s">
        <v>2577</v>
      </c>
      <c r="B3050">
        <v>54</v>
      </c>
      <c r="C3050" t="s">
        <v>14</v>
      </c>
      <c r="D3050" t="s">
        <v>37</v>
      </c>
      <c r="E3050">
        <v>86.94</v>
      </c>
      <c r="F3050">
        <v>6</v>
      </c>
      <c r="G3050">
        <v>169</v>
      </c>
      <c r="H3050">
        <v>0</v>
      </c>
      <c r="I3050" t="s">
        <v>29</v>
      </c>
      <c r="J3050">
        <v>64.2</v>
      </c>
      <c r="K3050" s="1">
        <v>44100</v>
      </c>
      <c r="L3050">
        <v>53</v>
      </c>
      <c r="M3050">
        <v>0.42</v>
      </c>
      <c r="N3050">
        <f>IF(E3050="",Data_Validation!$B$1,E3050)</f>
        <v>86.94</v>
      </c>
      <c r="O3050">
        <f>IF(J3050="",Data_Validation!$B$2,J3050)</f>
        <v>64.2</v>
      </c>
      <c r="P3050">
        <f t="shared" si="423"/>
        <v>1</v>
      </c>
      <c r="Q3050" s="2">
        <f>CustomerData[[#This Row],[avg_order_value_clean]]*CustomerData[[#This Row],[total_orders]]</f>
        <v>521.64</v>
      </c>
      <c r="R3050" s="2" t="str">
        <f t="shared" si="431"/>
        <v>Inactive</v>
      </c>
      <c r="S3050" s="2" t="str">
        <f t="shared" si="424"/>
        <v>Medium Risk</v>
      </c>
      <c r="T3050" s="2" t="str">
        <f t="shared" si="425"/>
        <v>45-54</v>
      </c>
      <c r="U3050" s="1">
        <f t="shared" ca="1" si="426"/>
        <v>2161</v>
      </c>
      <c r="V3050" s="2" t="str">
        <f t="shared" si="427"/>
        <v>Medium Loyalty</v>
      </c>
      <c r="W3050" s="2" t="str">
        <f t="shared" si="428"/>
        <v>Legitimate</v>
      </c>
      <c r="X3050" s="2" t="str">
        <f>IF(Q3050&lt;Data_Validation!$B$8,"Low Value",IF(Q3050&lt;Data_Validation!$B$9,"Medium Value","High Value"))</f>
        <v>Low Value</v>
      </c>
      <c r="Y3050" s="2" t="str">
        <f t="shared" si="429"/>
        <v>Stable</v>
      </c>
      <c r="Z3050" s="2" t="str">
        <f t="shared" si="430"/>
        <v>Check Data</v>
      </c>
    </row>
    <row r="3051" spans="1:26" x14ac:dyDescent="0.3">
      <c r="A3051" t="s">
        <v>2578</v>
      </c>
      <c r="B3051">
        <v>35</v>
      </c>
      <c r="C3051" t="s">
        <v>21</v>
      </c>
      <c r="D3051" t="s">
        <v>50</v>
      </c>
      <c r="E3051">
        <v>225.43</v>
      </c>
      <c r="F3051">
        <v>9</v>
      </c>
      <c r="G3051">
        <v>166</v>
      </c>
      <c r="H3051">
        <v>0</v>
      </c>
      <c r="I3051" t="s">
        <v>19</v>
      </c>
      <c r="J3051">
        <v>20.7</v>
      </c>
      <c r="K3051" s="1">
        <v>44215</v>
      </c>
      <c r="L3051">
        <v>92</v>
      </c>
      <c r="M3051">
        <v>0.52</v>
      </c>
      <c r="N3051">
        <f>IF(E3051="",Data_Validation!$B$1,E3051)</f>
        <v>225.43</v>
      </c>
      <c r="O3051">
        <f>IF(J3051="",Data_Validation!$B$2,J3051)</f>
        <v>20.7</v>
      </c>
      <c r="P3051">
        <f t="shared" si="423"/>
        <v>1</v>
      </c>
      <c r="Q3051" s="2">
        <f>CustomerData[[#This Row],[avg_order_value_clean]]*CustomerData[[#This Row],[total_orders]]</f>
        <v>2028.8700000000001</v>
      </c>
      <c r="R3051" s="2" t="str">
        <f t="shared" si="431"/>
        <v>Inactive</v>
      </c>
      <c r="S3051" s="2" t="str">
        <f t="shared" si="424"/>
        <v>High Risk</v>
      </c>
      <c r="T3051" s="2" t="str">
        <f t="shared" si="425"/>
        <v>35-44</v>
      </c>
      <c r="U3051" s="1">
        <f t="shared" ca="1" si="426"/>
        <v>2046</v>
      </c>
      <c r="V3051" s="2" t="str">
        <f t="shared" si="427"/>
        <v>High Loyalty</v>
      </c>
      <c r="W3051" s="2" t="str">
        <f t="shared" si="428"/>
        <v>Legitimate</v>
      </c>
      <c r="X3051" s="2" t="str">
        <f>IF(Q3051&lt;Data_Validation!$B$8,"Low Value",IF(Q3051&lt;Data_Validation!$B$9,"Medium Value","High Value"))</f>
        <v>High Value</v>
      </c>
      <c r="Y3051" s="2" t="str">
        <f t="shared" si="429"/>
        <v>Critical - Retain</v>
      </c>
      <c r="Z3051" s="2" t="str">
        <f t="shared" si="430"/>
        <v>Check Data</v>
      </c>
    </row>
    <row r="3052" spans="1:26" x14ac:dyDescent="0.3">
      <c r="A3052" t="s">
        <v>2579</v>
      </c>
      <c r="B3052">
        <v>72</v>
      </c>
      <c r="C3052" t="s">
        <v>21</v>
      </c>
      <c r="D3052" t="s">
        <v>28</v>
      </c>
      <c r="E3052">
        <v>44.51</v>
      </c>
      <c r="F3052">
        <v>9</v>
      </c>
      <c r="G3052">
        <v>184</v>
      </c>
      <c r="H3052">
        <v>0</v>
      </c>
      <c r="I3052" t="s">
        <v>19</v>
      </c>
      <c r="J3052">
        <v>68.8</v>
      </c>
      <c r="K3052" s="1">
        <v>45223</v>
      </c>
      <c r="L3052">
        <v>83</v>
      </c>
      <c r="M3052">
        <v>0.04</v>
      </c>
      <c r="N3052">
        <f>IF(E3052="",Data_Validation!$B$1,E3052)</f>
        <v>44.51</v>
      </c>
      <c r="O3052">
        <f>IF(J3052="",Data_Validation!$B$2,J3052)</f>
        <v>68.8</v>
      </c>
      <c r="P3052">
        <f t="shared" si="423"/>
        <v>1</v>
      </c>
      <c r="Q3052" s="2">
        <f>CustomerData[[#This Row],[avg_order_value_clean]]*CustomerData[[#This Row],[total_orders]]</f>
        <v>400.59</v>
      </c>
      <c r="R3052" s="2" t="str">
        <f t="shared" si="431"/>
        <v>Inactive</v>
      </c>
      <c r="S3052" s="2" t="str">
        <f t="shared" si="424"/>
        <v>Low Risk</v>
      </c>
      <c r="T3052" s="2" t="str">
        <f t="shared" si="425"/>
        <v>55+</v>
      </c>
      <c r="U3052" s="1">
        <f t="shared" ca="1" si="426"/>
        <v>1038</v>
      </c>
      <c r="V3052" s="2" t="str">
        <f t="shared" si="427"/>
        <v>High Loyalty</v>
      </c>
      <c r="W3052" s="2" t="str">
        <f t="shared" si="428"/>
        <v>Legitimate</v>
      </c>
      <c r="X3052" s="2" t="str">
        <f>IF(Q3052&lt;Data_Validation!$B$8,"Low Value",IF(Q3052&lt;Data_Validation!$B$9,"Medium Value","High Value"))</f>
        <v>Low Value</v>
      </c>
      <c r="Y3052" s="2" t="str">
        <f t="shared" si="429"/>
        <v>Stable</v>
      </c>
      <c r="Z3052" s="2" t="str">
        <f t="shared" si="430"/>
        <v>Check Data</v>
      </c>
    </row>
    <row r="3053" spans="1:26" x14ac:dyDescent="0.3">
      <c r="A3053" t="s">
        <v>2580</v>
      </c>
      <c r="B3053">
        <v>79</v>
      </c>
      <c r="C3053" t="s">
        <v>14</v>
      </c>
      <c r="D3053" t="s">
        <v>35</v>
      </c>
      <c r="F3053">
        <v>12</v>
      </c>
      <c r="G3053">
        <v>305</v>
      </c>
      <c r="H3053">
        <v>0</v>
      </c>
      <c r="I3053" t="s">
        <v>40</v>
      </c>
      <c r="K3053" s="1">
        <v>45564</v>
      </c>
      <c r="L3053">
        <v>28</v>
      </c>
      <c r="M3053">
        <v>0.19</v>
      </c>
      <c r="N3053">
        <f>IF(E3053="",Data_Validation!$B$1,E3053)</f>
        <v>250</v>
      </c>
      <c r="O3053">
        <f>IF(J3053="",Data_Validation!$B$2,J3053)</f>
        <v>250</v>
      </c>
      <c r="P3053">
        <f t="shared" si="423"/>
        <v>1</v>
      </c>
      <c r="Q3053" s="2">
        <f>CustomerData[[#This Row],[avg_order_value_clean]]*CustomerData[[#This Row],[total_orders]]</f>
        <v>3000</v>
      </c>
      <c r="R3053" s="2" t="str">
        <f t="shared" si="431"/>
        <v>Inactive</v>
      </c>
      <c r="S3053" s="2" t="str">
        <f t="shared" si="424"/>
        <v>Low Risk</v>
      </c>
      <c r="T3053" s="2" t="str">
        <f t="shared" si="425"/>
        <v>55+</v>
      </c>
      <c r="U3053" s="1">
        <f t="shared" ca="1" si="426"/>
        <v>697</v>
      </c>
      <c r="V3053" s="2" t="str">
        <f t="shared" si="427"/>
        <v>Low Loyalty</v>
      </c>
      <c r="W3053" s="2" t="str">
        <f t="shared" si="428"/>
        <v>Legitimate</v>
      </c>
      <c r="X3053" s="2" t="str">
        <f>IF(Q3053&lt;Data_Validation!$B$8,"Low Value",IF(Q3053&lt;Data_Validation!$B$9,"Medium Value","High Value"))</f>
        <v>High Value</v>
      </c>
      <c r="Y3053" s="2" t="str">
        <f t="shared" si="429"/>
        <v>High Value - Maintain</v>
      </c>
      <c r="Z3053" s="2" t="str">
        <f t="shared" si="430"/>
        <v>Check Data</v>
      </c>
    </row>
    <row r="3054" spans="1:26" x14ac:dyDescent="0.3">
      <c r="A3054" t="s">
        <v>2581</v>
      </c>
      <c r="B3054">
        <v>67</v>
      </c>
      <c r="C3054" t="s">
        <v>21</v>
      </c>
      <c r="D3054" t="s">
        <v>22</v>
      </c>
      <c r="E3054">
        <v>257.54000000000002</v>
      </c>
      <c r="F3054">
        <v>4</v>
      </c>
      <c r="G3054">
        <v>112</v>
      </c>
      <c r="H3054">
        <v>0</v>
      </c>
      <c r="I3054" t="s">
        <v>19</v>
      </c>
      <c r="J3054">
        <v>57.6</v>
      </c>
      <c r="K3054" s="1">
        <v>44870</v>
      </c>
      <c r="L3054">
        <v>95</v>
      </c>
      <c r="M3054">
        <v>0.19</v>
      </c>
      <c r="N3054">
        <f>IF(E3054="",Data_Validation!$B$1,E3054)</f>
        <v>257.54000000000002</v>
      </c>
      <c r="O3054">
        <f>IF(J3054="",Data_Validation!$B$2,J3054)</f>
        <v>57.6</v>
      </c>
      <c r="P3054">
        <f t="shared" si="423"/>
        <v>1</v>
      </c>
      <c r="Q3054" s="2">
        <f>CustomerData[[#This Row],[avg_order_value_clean]]*CustomerData[[#This Row],[total_orders]]</f>
        <v>1030.1600000000001</v>
      </c>
      <c r="R3054" s="2" t="str">
        <f t="shared" si="431"/>
        <v>Inactive</v>
      </c>
      <c r="S3054" s="2" t="str">
        <f t="shared" si="424"/>
        <v>Low Risk</v>
      </c>
      <c r="T3054" s="2" t="str">
        <f t="shared" si="425"/>
        <v>55+</v>
      </c>
      <c r="U3054" s="1">
        <f t="shared" ca="1" si="426"/>
        <v>1391</v>
      </c>
      <c r="V3054" s="2" t="str">
        <f t="shared" si="427"/>
        <v>High Loyalty</v>
      </c>
      <c r="W3054" s="2" t="str">
        <f t="shared" si="428"/>
        <v>Legitimate</v>
      </c>
      <c r="X3054" s="2" t="str">
        <f>IF(Q3054&lt;Data_Validation!$B$8,"Low Value",IF(Q3054&lt;Data_Validation!$B$9,"Medium Value","High Value"))</f>
        <v>Low Value</v>
      </c>
      <c r="Y3054" s="2" t="str">
        <f t="shared" si="429"/>
        <v>Stable</v>
      </c>
      <c r="Z3054" s="2" t="str">
        <f t="shared" si="430"/>
        <v>Check Data</v>
      </c>
    </row>
    <row r="3055" spans="1:26" x14ac:dyDescent="0.3">
      <c r="A3055" t="s">
        <v>2582</v>
      </c>
      <c r="B3055">
        <v>31</v>
      </c>
      <c r="C3055" t="s">
        <v>21</v>
      </c>
      <c r="D3055" t="s">
        <v>35</v>
      </c>
      <c r="E3055">
        <v>86.8</v>
      </c>
      <c r="F3055">
        <v>8</v>
      </c>
      <c r="G3055">
        <v>143</v>
      </c>
      <c r="H3055">
        <v>0</v>
      </c>
      <c r="I3055" t="s">
        <v>29</v>
      </c>
      <c r="J3055">
        <v>90.3</v>
      </c>
      <c r="K3055" s="1">
        <v>44167</v>
      </c>
      <c r="L3055">
        <v>2</v>
      </c>
      <c r="M3055">
        <v>0.14000000000000001</v>
      </c>
      <c r="N3055">
        <f>IF(E3055="",Data_Validation!$B$1,E3055)</f>
        <v>86.8</v>
      </c>
      <c r="O3055">
        <f>IF(J3055="",Data_Validation!$B$2,J3055)</f>
        <v>90.3</v>
      </c>
      <c r="P3055">
        <f t="shared" si="423"/>
        <v>2</v>
      </c>
      <c r="Q3055" s="2">
        <f>CustomerData[[#This Row],[avg_order_value_clean]]*CustomerData[[#This Row],[total_orders]]</f>
        <v>694.4</v>
      </c>
      <c r="R3055" s="2" t="str">
        <f t="shared" si="431"/>
        <v>Inactive</v>
      </c>
      <c r="S3055" s="2" t="str">
        <f t="shared" si="424"/>
        <v>Low Risk</v>
      </c>
      <c r="T3055" s="2" t="str">
        <f t="shared" si="425"/>
        <v>25-34</v>
      </c>
      <c r="U3055" s="1">
        <f t="shared" ca="1" si="426"/>
        <v>2094</v>
      </c>
      <c r="V3055" s="2" t="str">
        <f t="shared" si="427"/>
        <v>Low Loyalty</v>
      </c>
      <c r="W3055" s="2" t="str">
        <f t="shared" si="428"/>
        <v>Legitimate</v>
      </c>
      <c r="X3055" s="2" t="str">
        <f>IF(Q3055&lt;Data_Validation!$B$8,"Low Value",IF(Q3055&lt;Data_Validation!$B$9,"Medium Value","High Value"))</f>
        <v>Low Value</v>
      </c>
      <c r="Y3055" s="2" t="str">
        <f t="shared" si="429"/>
        <v>Stable</v>
      </c>
      <c r="Z3055" s="2" t="str">
        <f t="shared" si="430"/>
        <v>Check Data</v>
      </c>
    </row>
    <row r="3056" spans="1:26" x14ac:dyDescent="0.3">
      <c r="A3056" t="s">
        <v>2583</v>
      </c>
      <c r="B3056">
        <v>71</v>
      </c>
      <c r="C3056" t="s">
        <v>21</v>
      </c>
      <c r="D3056" t="s">
        <v>15</v>
      </c>
      <c r="E3056">
        <v>52.88</v>
      </c>
      <c r="F3056">
        <v>6</v>
      </c>
      <c r="G3056">
        <v>317</v>
      </c>
      <c r="H3056">
        <v>0</v>
      </c>
      <c r="I3056" t="s">
        <v>16</v>
      </c>
      <c r="J3056">
        <v>34</v>
      </c>
      <c r="K3056" s="1">
        <v>45358</v>
      </c>
      <c r="L3056">
        <v>29</v>
      </c>
      <c r="M3056">
        <v>0.16</v>
      </c>
      <c r="N3056">
        <f>IF(E3056="",Data_Validation!$B$1,E3056)</f>
        <v>52.88</v>
      </c>
      <c r="O3056">
        <f>IF(J3056="",Data_Validation!$B$2,J3056)</f>
        <v>34</v>
      </c>
      <c r="P3056">
        <f t="shared" si="423"/>
        <v>1</v>
      </c>
      <c r="Q3056" s="2">
        <f>CustomerData[[#This Row],[avg_order_value_clean]]*CustomerData[[#This Row],[total_orders]]</f>
        <v>317.28000000000003</v>
      </c>
      <c r="R3056" s="2" t="str">
        <f t="shared" si="431"/>
        <v>Inactive</v>
      </c>
      <c r="S3056" s="2" t="str">
        <f t="shared" si="424"/>
        <v>Low Risk</v>
      </c>
      <c r="T3056" s="2" t="str">
        <f t="shared" si="425"/>
        <v>55+</v>
      </c>
      <c r="U3056" s="1">
        <f t="shared" ca="1" si="426"/>
        <v>903</v>
      </c>
      <c r="V3056" s="2" t="str">
        <f t="shared" si="427"/>
        <v>Low Loyalty</v>
      </c>
      <c r="W3056" s="2" t="str">
        <f t="shared" si="428"/>
        <v>Legitimate</v>
      </c>
      <c r="X3056" s="2" t="str">
        <f>IF(Q3056&lt;Data_Validation!$B$8,"Low Value",IF(Q3056&lt;Data_Validation!$B$9,"Medium Value","High Value"))</f>
        <v>Low Value</v>
      </c>
      <c r="Y3056" s="2" t="str">
        <f t="shared" si="429"/>
        <v>Stable</v>
      </c>
      <c r="Z3056" s="2" t="str">
        <f t="shared" si="430"/>
        <v>Check Data</v>
      </c>
    </row>
    <row r="3057" spans="1:26" x14ac:dyDescent="0.3">
      <c r="A3057" t="s">
        <v>2584</v>
      </c>
      <c r="B3057">
        <v>27</v>
      </c>
      <c r="C3057" t="s">
        <v>21</v>
      </c>
      <c r="D3057" t="s">
        <v>18</v>
      </c>
      <c r="E3057">
        <v>32.69</v>
      </c>
      <c r="F3057">
        <v>8</v>
      </c>
      <c r="G3057">
        <v>353</v>
      </c>
      <c r="H3057">
        <v>0</v>
      </c>
      <c r="I3057" t="s">
        <v>40</v>
      </c>
      <c r="J3057">
        <v>4.3</v>
      </c>
      <c r="K3057" s="1">
        <v>44511</v>
      </c>
      <c r="L3057">
        <v>52</v>
      </c>
      <c r="M3057">
        <v>0.38</v>
      </c>
      <c r="N3057">
        <f>IF(E3057="",Data_Validation!$B$1,E3057)</f>
        <v>32.69</v>
      </c>
      <c r="O3057">
        <f>IF(J3057="",Data_Validation!$B$2,J3057)</f>
        <v>4.3</v>
      </c>
      <c r="P3057">
        <f t="shared" si="423"/>
        <v>1</v>
      </c>
      <c r="Q3057" s="2">
        <f>CustomerData[[#This Row],[avg_order_value_clean]]*CustomerData[[#This Row],[total_orders]]</f>
        <v>261.52</v>
      </c>
      <c r="R3057" s="2" t="str">
        <f t="shared" si="431"/>
        <v>Inactive</v>
      </c>
      <c r="S3057" s="2" t="str">
        <f t="shared" si="424"/>
        <v>Medium Risk</v>
      </c>
      <c r="T3057" s="2" t="str">
        <f t="shared" si="425"/>
        <v>25-34</v>
      </c>
      <c r="U3057" s="1">
        <f t="shared" ca="1" si="426"/>
        <v>1750</v>
      </c>
      <c r="V3057" s="2" t="str">
        <f t="shared" si="427"/>
        <v>Medium Loyalty</v>
      </c>
      <c r="W3057" s="2" t="str">
        <f t="shared" si="428"/>
        <v>Legitimate</v>
      </c>
      <c r="X3057" s="2" t="str">
        <f>IF(Q3057&lt;Data_Validation!$B$8,"Low Value",IF(Q3057&lt;Data_Validation!$B$9,"Medium Value","High Value"))</f>
        <v>Low Value</v>
      </c>
      <c r="Y3057" s="2" t="str">
        <f t="shared" si="429"/>
        <v>Stable</v>
      </c>
      <c r="Z3057" s="2" t="str">
        <f t="shared" si="430"/>
        <v>Check Data</v>
      </c>
    </row>
    <row r="3058" spans="1:26" x14ac:dyDescent="0.3">
      <c r="A3058" t="s">
        <v>2585</v>
      </c>
      <c r="B3058">
        <v>52</v>
      </c>
      <c r="C3058" t="s">
        <v>21</v>
      </c>
      <c r="D3058" t="s">
        <v>52</v>
      </c>
      <c r="E3058">
        <v>121.15</v>
      </c>
      <c r="F3058">
        <v>10</v>
      </c>
      <c r="G3058">
        <v>210</v>
      </c>
      <c r="H3058">
        <v>0</v>
      </c>
      <c r="I3058" t="s">
        <v>19</v>
      </c>
      <c r="J3058">
        <v>44.5</v>
      </c>
      <c r="K3058" s="1">
        <v>44104</v>
      </c>
      <c r="L3058">
        <v>14</v>
      </c>
      <c r="M3058">
        <v>0.46</v>
      </c>
      <c r="N3058">
        <f>IF(E3058="",Data_Validation!$B$1,E3058)</f>
        <v>121.15</v>
      </c>
      <c r="O3058">
        <f>IF(J3058="",Data_Validation!$B$2,J3058)</f>
        <v>44.5</v>
      </c>
      <c r="P3058">
        <f t="shared" si="423"/>
        <v>1</v>
      </c>
      <c r="Q3058" s="2">
        <f>CustomerData[[#This Row],[avg_order_value_clean]]*CustomerData[[#This Row],[total_orders]]</f>
        <v>1211.5</v>
      </c>
      <c r="R3058" s="2" t="str">
        <f t="shared" si="431"/>
        <v>Inactive</v>
      </c>
      <c r="S3058" s="2" t="str">
        <f t="shared" si="424"/>
        <v>Medium Risk</v>
      </c>
      <c r="T3058" s="2" t="str">
        <f t="shared" si="425"/>
        <v>45-54</v>
      </c>
      <c r="U3058" s="1">
        <f t="shared" ca="1" si="426"/>
        <v>2157</v>
      </c>
      <c r="V3058" s="2" t="str">
        <f t="shared" si="427"/>
        <v>Low Loyalty</v>
      </c>
      <c r="W3058" s="2" t="str">
        <f t="shared" si="428"/>
        <v>Legitimate</v>
      </c>
      <c r="X3058" s="2" t="str">
        <f>IF(Q3058&lt;Data_Validation!$B$8,"Low Value",IF(Q3058&lt;Data_Validation!$B$9,"Medium Value","High Value"))</f>
        <v>Low Value</v>
      </c>
      <c r="Y3058" s="2" t="str">
        <f t="shared" si="429"/>
        <v>Stable</v>
      </c>
      <c r="Z3058" s="2" t="str">
        <f t="shared" si="430"/>
        <v>Check Data</v>
      </c>
    </row>
    <row r="3059" spans="1:26" x14ac:dyDescent="0.3">
      <c r="A3059" t="s">
        <v>2586</v>
      </c>
      <c r="B3059">
        <v>26</v>
      </c>
      <c r="C3059" t="s">
        <v>14</v>
      </c>
      <c r="D3059" t="s">
        <v>15</v>
      </c>
      <c r="E3059">
        <v>106.22</v>
      </c>
      <c r="F3059">
        <v>9</v>
      </c>
      <c r="G3059">
        <v>190</v>
      </c>
      <c r="H3059">
        <v>0</v>
      </c>
      <c r="I3059" t="s">
        <v>40</v>
      </c>
      <c r="J3059">
        <v>0.4</v>
      </c>
      <c r="K3059" s="1">
        <v>44978</v>
      </c>
      <c r="L3059">
        <v>28</v>
      </c>
      <c r="M3059">
        <v>7.0000000000000007E-2</v>
      </c>
      <c r="N3059">
        <f>IF(E3059="",Data_Validation!$B$1,E3059)</f>
        <v>106.22</v>
      </c>
      <c r="O3059">
        <f>IF(J3059="",Data_Validation!$B$2,J3059)</f>
        <v>0.4</v>
      </c>
      <c r="P3059">
        <f t="shared" si="423"/>
        <v>1</v>
      </c>
      <c r="Q3059" s="2">
        <f>CustomerData[[#This Row],[avg_order_value_clean]]*CustomerData[[#This Row],[total_orders]]</f>
        <v>955.98</v>
      </c>
      <c r="R3059" s="2" t="str">
        <f t="shared" si="431"/>
        <v>Inactive</v>
      </c>
      <c r="S3059" s="2" t="str">
        <f t="shared" si="424"/>
        <v>Low Risk</v>
      </c>
      <c r="T3059" s="2" t="str">
        <f t="shared" si="425"/>
        <v>25-34</v>
      </c>
      <c r="U3059" s="1">
        <f t="shared" ca="1" si="426"/>
        <v>1283</v>
      </c>
      <c r="V3059" s="2" t="str">
        <f t="shared" si="427"/>
        <v>Low Loyalty</v>
      </c>
      <c r="W3059" s="2" t="str">
        <f t="shared" si="428"/>
        <v>Legitimate</v>
      </c>
      <c r="X3059" s="2" t="str">
        <f>IF(Q3059&lt;Data_Validation!$B$8,"Low Value",IF(Q3059&lt;Data_Validation!$B$9,"Medium Value","High Value"))</f>
        <v>Low Value</v>
      </c>
      <c r="Y3059" s="2" t="str">
        <f t="shared" si="429"/>
        <v>Stable</v>
      </c>
      <c r="Z3059" s="2" t="str">
        <f t="shared" si="430"/>
        <v>Valid</v>
      </c>
    </row>
    <row r="3060" spans="1:26" x14ac:dyDescent="0.3">
      <c r="A3060" t="s">
        <v>115</v>
      </c>
      <c r="B3060">
        <v>52</v>
      </c>
      <c r="C3060" t="s">
        <v>21</v>
      </c>
      <c r="D3060" t="s">
        <v>15</v>
      </c>
      <c r="E3060">
        <v>170.39</v>
      </c>
      <c r="F3060">
        <v>15</v>
      </c>
      <c r="G3060">
        <v>285</v>
      </c>
      <c r="H3060">
        <v>0</v>
      </c>
      <c r="I3060" t="s">
        <v>40</v>
      </c>
      <c r="J3060">
        <v>15.5</v>
      </c>
      <c r="K3060" s="1">
        <v>44192</v>
      </c>
      <c r="L3060">
        <v>1</v>
      </c>
      <c r="M3060">
        <v>0.4</v>
      </c>
      <c r="N3060">
        <f>IF(E3060="",Data_Validation!$B$1,E3060)</f>
        <v>170.39</v>
      </c>
      <c r="O3060">
        <f>IF(J3060="",Data_Validation!$B$2,J3060)</f>
        <v>15.5</v>
      </c>
      <c r="P3060">
        <f t="shared" si="423"/>
        <v>2</v>
      </c>
      <c r="Q3060" s="2">
        <f>CustomerData[[#This Row],[avg_order_value_clean]]*CustomerData[[#This Row],[total_orders]]</f>
        <v>2555.85</v>
      </c>
      <c r="R3060" s="2" t="str">
        <f t="shared" si="431"/>
        <v>Inactive</v>
      </c>
      <c r="S3060" s="2" t="str">
        <f t="shared" si="424"/>
        <v>Medium Risk</v>
      </c>
      <c r="T3060" s="2" t="str">
        <f t="shared" si="425"/>
        <v>45-54</v>
      </c>
      <c r="U3060" s="1">
        <f t="shared" ca="1" si="426"/>
        <v>2069</v>
      </c>
      <c r="V3060" s="2" t="str">
        <f t="shared" si="427"/>
        <v>Low Loyalty</v>
      </c>
      <c r="W3060" s="2" t="str">
        <f t="shared" si="428"/>
        <v>Legitimate</v>
      </c>
      <c r="X3060" s="2" t="str">
        <f>IF(Q3060&lt;Data_Validation!$B$8,"Low Value",IF(Q3060&lt;Data_Validation!$B$9,"Medium Value","High Value"))</f>
        <v>High Value</v>
      </c>
      <c r="Y3060" s="2" t="str">
        <f t="shared" si="429"/>
        <v>High Value - Maintain</v>
      </c>
      <c r="Z3060" s="2" t="str">
        <f t="shared" si="430"/>
        <v>Check Data</v>
      </c>
    </row>
    <row r="3061" spans="1:26" x14ac:dyDescent="0.3">
      <c r="A3061" t="s">
        <v>2587</v>
      </c>
      <c r="B3061">
        <v>28</v>
      </c>
      <c r="C3061" t="s">
        <v>21</v>
      </c>
      <c r="D3061" t="s">
        <v>22</v>
      </c>
      <c r="E3061">
        <v>179.35</v>
      </c>
      <c r="F3061">
        <v>7</v>
      </c>
      <c r="G3061">
        <v>181</v>
      </c>
      <c r="H3061">
        <v>0</v>
      </c>
      <c r="I3061" t="s">
        <v>40</v>
      </c>
      <c r="J3061">
        <v>19.100000000000001</v>
      </c>
      <c r="K3061" s="1">
        <v>45553</v>
      </c>
      <c r="L3061">
        <v>59</v>
      </c>
      <c r="M3061">
        <v>0.47</v>
      </c>
      <c r="N3061">
        <f>IF(E3061="",Data_Validation!$B$1,E3061)</f>
        <v>179.35</v>
      </c>
      <c r="O3061">
        <f>IF(J3061="",Data_Validation!$B$2,J3061)</f>
        <v>19.100000000000001</v>
      </c>
      <c r="P3061">
        <f t="shared" si="423"/>
        <v>1</v>
      </c>
      <c r="Q3061" s="2">
        <f>CustomerData[[#This Row],[avg_order_value_clean]]*CustomerData[[#This Row],[total_orders]]</f>
        <v>1255.45</v>
      </c>
      <c r="R3061" s="2" t="str">
        <f t="shared" si="431"/>
        <v>Inactive</v>
      </c>
      <c r="S3061" s="2" t="str">
        <f t="shared" si="424"/>
        <v>Medium Risk</v>
      </c>
      <c r="T3061" s="2" t="str">
        <f t="shared" si="425"/>
        <v>25-34</v>
      </c>
      <c r="U3061" s="1">
        <f t="shared" ca="1" si="426"/>
        <v>708</v>
      </c>
      <c r="V3061" s="2" t="str">
        <f t="shared" si="427"/>
        <v>Medium Loyalty</v>
      </c>
      <c r="W3061" s="2" t="str">
        <f t="shared" si="428"/>
        <v>Legitimate</v>
      </c>
      <c r="X3061" s="2" t="str">
        <f>IF(Q3061&lt;Data_Validation!$B$8,"Low Value",IF(Q3061&lt;Data_Validation!$B$9,"Medium Value","High Value"))</f>
        <v>Low Value</v>
      </c>
      <c r="Y3061" s="2" t="str">
        <f t="shared" si="429"/>
        <v>Stable</v>
      </c>
      <c r="Z3061" s="2" t="str">
        <f t="shared" si="430"/>
        <v>Check Data</v>
      </c>
    </row>
    <row r="3062" spans="1:26" x14ac:dyDescent="0.3">
      <c r="A3062" t="s">
        <v>485</v>
      </c>
      <c r="B3062">
        <v>61</v>
      </c>
      <c r="C3062" t="s">
        <v>14</v>
      </c>
      <c r="D3062" t="s">
        <v>18</v>
      </c>
      <c r="E3062">
        <v>71.58</v>
      </c>
      <c r="F3062">
        <v>12</v>
      </c>
      <c r="G3062">
        <v>154</v>
      </c>
      <c r="H3062">
        <v>0</v>
      </c>
      <c r="I3062" t="s">
        <v>19</v>
      </c>
      <c r="J3062">
        <v>53.4</v>
      </c>
      <c r="K3062" s="1">
        <v>44752</v>
      </c>
      <c r="L3062">
        <v>44</v>
      </c>
      <c r="M3062">
        <v>0.2</v>
      </c>
      <c r="N3062">
        <f>IF(E3062="",Data_Validation!$B$1,E3062)</f>
        <v>71.58</v>
      </c>
      <c r="O3062">
        <f>IF(J3062="",Data_Validation!$B$2,J3062)</f>
        <v>53.4</v>
      </c>
      <c r="P3062">
        <f t="shared" si="423"/>
        <v>3</v>
      </c>
      <c r="Q3062" s="2">
        <f>CustomerData[[#This Row],[avg_order_value_clean]]*CustomerData[[#This Row],[total_orders]]</f>
        <v>858.96</v>
      </c>
      <c r="R3062" s="2" t="str">
        <f t="shared" si="431"/>
        <v>Inactive</v>
      </c>
      <c r="S3062" s="2" t="str">
        <f t="shared" si="424"/>
        <v>Medium Risk</v>
      </c>
      <c r="T3062" s="2" t="str">
        <f t="shared" si="425"/>
        <v>55+</v>
      </c>
      <c r="U3062" s="1">
        <f t="shared" ca="1" si="426"/>
        <v>1509</v>
      </c>
      <c r="V3062" s="2" t="str">
        <f t="shared" si="427"/>
        <v>Medium Loyalty</v>
      </c>
      <c r="W3062" s="2" t="str">
        <f t="shared" si="428"/>
        <v>Legitimate</v>
      </c>
      <c r="X3062" s="2" t="str">
        <f>IF(Q3062&lt;Data_Validation!$B$8,"Low Value",IF(Q3062&lt;Data_Validation!$B$9,"Medium Value","High Value"))</f>
        <v>Low Value</v>
      </c>
      <c r="Y3062" s="2" t="str">
        <f t="shared" si="429"/>
        <v>Stable</v>
      </c>
      <c r="Z3062" s="2" t="str">
        <f t="shared" si="430"/>
        <v>Check Data</v>
      </c>
    </row>
    <row r="3063" spans="1:26" x14ac:dyDescent="0.3">
      <c r="A3063" t="s">
        <v>311</v>
      </c>
      <c r="B3063">
        <v>29</v>
      </c>
      <c r="C3063" t="s">
        <v>25</v>
      </c>
      <c r="D3063" t="s">
        <v>37</v>
      </c>
      <c r="E3063">
        <v>105.22</v>
      </c>
      <c r="F3063">
        <v>10</v>
      </c>
      <c r="G3063">
        <v>341</v>
      </c>
      <c r="H3063">
        <v>0</v>
      </c>
      <c r="I3063" t="s">
        <v>23</v>
      </c>
      <c r="J3063">
        <v>95</v>
      </c>
      <c r="K3063" s="1">
        <v>45493</v>
      </c>
      <c r="L3063">
        <v>80</v>
      </c>
      <c r="M3063">
        <v>0.46</v>
      </c>
      <c r="N3063">
        <f>IF(E3063="",Data_Validation!$B$1,E3063)</f>
        <v>105.22</v>
      </c>
      <c r="O3063">
        <f>IF(J3063="",Data_Validation!$B$2,J3063)</f>
        <v>95</v>
      </c>
      <c r="P3063">
        <f t="shared" si="423"/>
        <v>2</v>
      </c>
      <c r="Q3063" s="2">
        <f>CustomerData[[#This Row],[avg_order_value_clean]]*CustomerData[[#This Row],[total_orders]]</f>
        <v>1052.2</v>
      </c>
      <c r="R3063" s="2" t="str">
        <f t="shared" si="431"/>
        <v>Inactive</v>
      </c>
      <c r="S3063" s="2" t="str">
        <f t="shared" si="424"/>
        <v>Medium Risk</v>
      </c>
      <c r="T3063" s="2" t="str">
        <f t="shared" si="425"/>
        <v>25-34</v>
      </c>
      <c r="U3063" s="1">
        <f t="shared" ca="1" si="426"/>
        <v>768</v>
      </c>
      <c r="V3063" s="2" t="str">
        <f t="shared" si="427"/>
        <v>High Loyalty</v>
      </c>
      <c r="W3063" s="2" t="str">
        <f t="shared" si="428"/>
        <v>Legitimate</v>
      </c>
      <c r="X3063" s="2" t="str">
        <f>IF(Q3063&lt;Data_Validation!$B$8,"Low Value",IF(Q3063&lt;Data_Validation!$B$9,"Medium Value","High Value"))</f>
        <v>Low Value</v>
      </c>
      <c r="Y3063" s="2" t="str">
        <f t="shared" si="429"/>
        <v>Stable</v>
      </c>
      <c r="Z3063" s="2" t="str">
        <f t="shared" si="430"/>
        <v>Check Data</v>
      </c>
    </row>
    <row r="3064" spans="1:26" x14ac:dyDescent="0.3">
      <c r="A3064" t="s">
        <v>1483</v>
      </c>
      <c r="B3064">
        <v>20</v>
      </c>
      <c r="C3064" t="s">
        <v>21</v>
      </c>
      <c r="D3064" t="s">
        <v>37</v>
      </c>
      <c r="E3064">
        <v>186.98</v>
      </c>
      <c r="F3064">
        <v>6</v>
      </c>
      <c r="G3064">
        <v>191</v>
      </c>
      <c r="H3064">
        <v>0</v>
      </c>
      <c r="I3064" t="s">
        <v>19</v>
      </c>
      <c r="J3064">
        <v>2</v>
      </c>
      <c r="K3064" s="1">
        <v>44829</v>
      </c>
      <c r="L3064">
        <v>85</v>
      </c>
      <c r="M3064">
        <v>0.05</v>
      </c>
      <c r="N3064">
        <f>IF(E3064="",Data_Validation!$B$1,E3064)</f>
        <v>186.98</v>
      </c>
      <c r="O3064">
        <f>IF(J3064="",Data_Validation!$B$2,J3064)</f>
        <v>2</v>
      </c>
      <c r="P3064">
        <f t="shared" si="423"/>
        <v>2</v>
      </c>
      <c r="Q3064" s="2">
        <f>CustomerData[[#This Row],[avg_order_value_clean]]*CustomerData[[#This Row],[total_orders]]</f>
        <v>1121.8799999999999</v>
      </c>
      <c r="R3064" s="2" t="str">
        <f t="shared" si="431"/>
        <v>Inactive</v>
      </c>
      <c r="S3064" s="2" t="str">
        <f t="shared" si="424"/>
        <v>Low Risk</v>
      </c>
      <c r="T3064" s="2" t="str">
        <f t="shared" si="425"/>
        <v>Under 25</v>
      </c>
      <c r="U3064" s="1">
        <f t="shared" ca="1" si="426"/>
        <v>1432</v>
      </c>
      <c r="V3064" s="2" t="str">
        <f t="shared" si="427"/>
        <v>High Loyalty</v>
      </c>
      <c r="W3064" s="2" t="str">
        <f t="shared" si="428"/>
        <v>Legitimate</v>
      </c>
      <c r="X3064" s="2" t="str">
        <f>IF(Q3064&lt;Data_Validation!$B$8,"Low Value",IF(Q3064&lt;Data_Validation!$B$9,"Medium Value","High Value"))</f>
        <v>Low Value</v>
      </c>
      <c r="Y3064" s="2" t="str">
        <f t="shared" si="429"/>
        <v>Stable</v>
      </c>
      <c r="Z3064" s="2" t="str">
        <f t="shared" si="430"/>
        <v>Check Data</v>
      </c>
    </row>
    <row r="3065" spans="1:26" x14ac:dyDescent="0.3">
      <c r="A3065" t="s">
        <v>2343</v>
      </c>
      <c r="B3065">
        <v>70</v>
      </c>
      <c r="C3065" t="s">
        <v>21</v>
      </c>
      <c r="D3065" t="s">
        <v>15</v>
      </c>
      <c r="E3065">
        <v>254.07</v>
      </c>
      <c r="F3065">
        <v>15</v>
      </c>
      <c r="G3065">
        <v>80</v>
      </c>
      <c r="H3065">
        <v>0</v>
      </c>
      <c r="I3065" t="s">
        <v>19</v>
      </c>
      <c r="J3065">
        <v>23.7</v>
      </c>
      <c r="K3065" s="1">
        <v>45290</v>
      </c>
      <c r="L3065">
        <v>78</v>
      </c>
      <c r="M3065">
        <v>0.17</v>
      </c>
      <c r="N3065">
        <f>IF(E3065="",Data_Validation!$B$1,E3065)</f>
        <v>254.07</v>
      </c>
      <c r="O3065">
        <f>IF(J3065="",Data_Validation!$B$2,J3065)</f>
        <v>23.7</v>
      </c>
      <c r="P3065">
        <f t="shared" si="423"/>
        <v>3</v>
      </c>
      <c r="Q3065" s="2">
        <f>CustomerData[[#This Row],[avg_order_value_clean]]*CustomerData[[#This Row],[total_orders]]</f>
        <v>3811.0499999999997</v>
      </c>
      <c r="R3065" s="2" t="str">
        <f t="shared" si="431"/>
        <v>At Risk</v>
      </c>
      <c r="S3065" s="2" t="str">
        <f t="shared" si="424"/>
        <v>Low Risk</v>
      </c>
      <c r="T3065" s="2" t="str">
        <f t="shared" si="425"/>
        <v>55+</v>
      </c>
      <c r="U3065" s="1">
        <f t="shared" ca="1" si="426"/>
        <v>971</v>
      </c>
      <c r="V3065" s="2" t="str">
        <f t="shared" si="427"/>
        <v>High Loyalty</v>
      </c>
      <c r="W3065" s="2" t="str">
        <f t="shared" si="428"/>
        <v>Legitimate</v>
      </c>
      <c r="X3065" s="2" t="str">
        <f>IF(Q3065&lt;Data_Validation!$B$8,"Low Value",IF(Q3065&lt;Data_Validation!$B$9,"Medium Value","High Value"))</f>
        <v>High Value</v>
      </c>
      <c r="Y3065" s="2" t="str">
        <f t="shared" si="429"/>
        <v>High Value - Maintain</v>
      </c>
      <c r="Z3065" s="2" t="str">
        <f t="shared" si="430"/>
        <v>Check Data</v>
      </c>
    </row>
    <row r="3066" spans="1:26" x14ac:dyDescent="0.3">
      <c r="A3066" t="s">
        <v>2304</v>
      </c>
      <c r="B3066">
        <v>56</v>
      </c>
      <c r="C3066" t="s">
        <v>14</v>
      </c>
      <c r="D3066" t="s">
        <v>28</v>
      </c>
      <c r="E3066">
        <v>30.75</v>
      </c>
      <c r="F3066">
        <v>6</v>
      </c>
      <c r="G3066">
        <v>334</v>
      </c>
      <c r="H3066">
        <v>0</v>
      </c>
      <c r="I3066" t="s">
        <v>19</v>
      </c>
      <c r="K3066" s="1">
        <v>45470</v>
      </c>
      <c r="L3066">
        <v>43</v>
      </c>
      <c r="M3066">
        <v>0.28000000000000003</v>
      </c>
      <c r="N3066">
        <f>IF(E3066="",Data_Validation!$B$1,E3066)</f>
        <v>30.75</v>
      </c>
      <c r="O3066">
        <f>IF(J3066="",Data_Validation!$B$2,J3066)</f>
        <v>250</v>
      </c>
      <c r="P3066">
        <f t="shared" si="423"/>
        <v>2</v>
      </c>
      <c r="Q3066" s="2">
        <f>CustomerData[[#This Row],[avg_order_value_clean]]*CustomerData[[#This Row],[total_orders]]</f>
        <v>184.5</v>
      </c>
      <c r="R3066" s="2" t="str">
        <f t="shared" si="431"/>
        <v>Inactive</v>
      </c>
      <c r="S3066" s="2" t="str">
        <f t="shared" si="424"/>
        <v>Medium Risk</v>
      </c>
      <c r="T3066" s="2" t="str">
        <f t="shared" si="425"/>
        <v>55+</v>
      </c>
      <c r="U3066" s="1">
        <f t="shared" ca="1" si="426"/>
        <v>791</v>
      </c>
      <c r="V3066" s="2" t="str">
        <f t="shared" si="427"/>
        <v>Medium Loyalty</v>
      </c>
      <c r="W3066" s="2" t="str">
        <f t="shared" si="428"/>
        <v>Legitimate</v>
      </c>
      <c r="X3066" s="2" t="str">
        <f>IF(Q3066&lt;Data_Validation!$B$8,"Low Value",IF(Q3066&lt;Data_Validation!$B$9,"Medium Value","High Value"))</f>
        <v>Low Value</v>
      </c>
      <c r="Y3066" s="2" t="str">
        <f t="shared" si="429"/>
        <v>Stable</v>
      </c>
      <c r="Z3066" s="2" t="str">
        <f t="shared" si="430"/>
        <v>Check Data</v>
      </c>
    </row>
    <row r="3067" spans="1:26" x14ac:dyDescent="0.3">
      <c r="A3067" t="s">
        <v>2588</v>
      </c>
      <c r="B3067">
        <v>31</v>
      </c>
      <c r="C3067" t="s">
        <v>25</v>
      </c>
      <c r="D3067" t="s">
        <v>37</v>
      </c>
      <c r="E3067">
        <v>60.36</v>
      </c>
      <c r="F3067">
        <v>5</v>
      </c>
      <c r="G3067">
        <v>331</v>
      </c>
      <c r="H3067">
        <v>0</v>
      </c>
      <c r="I3067" t="s">
        <v>19</v>
      </c>
      <c r="J3067">
        <v>88.2</v>
      </c>
      <c r="K3067" s="1">
        <v>44388</v>
      </c>
      <c r="L3067">
        <v>17</v>
      </c>
      <c r="M3067">
        <v>0.63</v>
      </c>
      <c r="N3067">
        <f>IF(E3067="",Data_Validation!$B$1,E3067)</f>
        <v>60.36</v>
      </c>
      <c r="O3067">
        <f>IF(J3067="",Data_Validation!$B$2,J3067)</f>
        <v>88.2</v>
      </c>
      <c r="P3067">
        <f t="shared" si="423"/>
        <v>1</v>
      </c>
      <c r="Q3067" s="2">
        <f>CustomerData[[#This Row],[avg_order_value_clean]]*CustomerData[[#This Row],[total_orders]]</f>
        <v>301.8</v>
      </c>
      <c r="R3067" s="2" t="str">
        <f t="shared" si="431"/>
        <v>Inactive</v>
      </c>
      <c r="S3067" s="2" t="str">
        <f t="shared" si="424"/>
        <v>High Risk</v>
      </c>
      <c r="T3067" s="2" t="str">
        <f t="shared" si="425"/>
        <v>25-34</v>
      </c>
      <c r="U3067" s="1">
        <f t="shared" ca="1" si="426"/>
        <v>1873</v>
      </c>
      <c r="V3067" s="2" t="str">
        <f t="shared" si="427"/>
        <v>Low Loyalty</v>
      </c>
      <c r="W3067" s="2" t="str">
        <f t="shared" si="428"/>
        <v>Legitimate</v>
      </c>
      <c r="X3067" s="2" t="str">
        <f>IF(Q3067&lt;Data_Validation!$B$8,"Low Value",IF(Q3067&lt;Data_Validation!$B$9,"Medium Value","High Value"))</f>
        <v>Low Value</v>
      </c>
      <c r="Y3067" s="2" t="str">
        <f t="shared" si="429"/>
        <v>At Risk - Develop</v>
      </c>
      <c r="Z3067" s="2" t="str">
        <f t="shared" si="430"/>
        <v>Check Data</v>
      </c>
    </row>
    <row r="3068" spans="1:26" x14ac:dyDescent="0.3">
      <c r="A3068" t="s">
        <v>748</v>
      </c>
      <c r="B3068">
        <v>73</v>
      </c>
      <c r="C3068" t="s">
        <v>14</v>
      </c>
      <c r="D3068" t="s">
        <v>26</v>
      </c>
      <c r="E3068">
        <v>61.81</v>
      </c>
      <c r="F3068">
        <v>13</v>
      </c>
      <c r="G3068">
        <v>48</v>
      </c>
      <c r="H3068">
        <v>1</v>
      </c>
      <c r="I3068" t="s">
        <v>19</v>
      </c>
      <c r="J3068">
        <v>83.5</v>
      </c>
      <c r="K3068" s="1">
        <v>44126</v>
      </c>
      <c r="L3068">
        <v>54</v>
      </c>
      <c r="M3068">
        <v>0.67</v>
      </c>
      <c r="N3068">
        <f>IF(E3068="",Data_Validation!$B$1,E3068)</f>
        <v>61.81</v>
      </c>
      <c r="O3068">
        <f>IF(J3068="",Data_Validation!$B$2,J3068)</f>
        <v>83.5</v>
      </c>
      <c r="P3068">
        <f t="shared" si="423"/>
        <v>2</v>
      </c>
      <c r="Q3068" s="2">
        <f>CustomerData[[#This Row],[avg_order_value_clean]]*CustomerData[[#This Row],[total_orders]]</f>
        <v>803.53</v>
      </c>
      <c r="R3068" s="2" t="str">
        <f t="shared" si="431"/>
        <v>At Risk</v>
      </c>
      <c r="S3068" s="2" t="str">
        <f t="shared" si="424"/>
        <v>High Risk</v>
      </c>
      <c r="T3068" s="2" t="str">
        <f t="shared" si="425"/>
        <v>55+</v>
      </c>
      <c r="U3068" s="1">
        <f t="shared" ca="1" si="426"/>
        <v>2135</v>
      </c>
      <c r="V3068" s="2" t="str">
        <f t="shared" si="427"/>
        <v>Medium Loyalty</v>
      </c>
      <c r="W3068" s="2" t="str">
        <f t="shared" si="428"/>
        <v>Fraudulent</v>
      </c>
      <c r="X3068" s="2" t="str">
        <f>IF(Q3068&lt;Data_Validation!$B$8,"Low Value",IF(Q3068&lt;Data_Validation!$B$9,"Medium Value","High Value"))</f>
        <v>Low Value</v>
      </c>
      <c r="Y3068" s="2" t="str">
        <f t="shared" si="429"/>
        <v>At Risk - Develop</v>
      </c>
      <c r="Z3068" s="2" t="str">
        <f t="shared" si="430"/>
        <v>Check Data</v>
      </c>
    </row>
    <row r="3069" spans="1:26" x14ac:dyDescent="0.3">
      <c r="A3069" t="s">
        <v>1160</v>
      </c>
      <c r="B3069">
        <v>45</v>
      </c>
      <c r="C3069" t="s">
        <v>14</v>
      </c>
      <c r="D3069" t="s">
        <v>15</v>
      </c>
      <c r="E3069">
        <v>195.85</v>
      </c>
      <c r="F3069">
        <v>7</v>
      </c>
      <c r="G3069">
        <v>303</v>
      </c>
      <c r="H3069">
        <v>0</v>
      </c>
      <c r="I3069" t="s">
        <v>40</v>
      </c>
      <c r="J3069">
        <v>9.1999999999999993</v>
      </c>
      <c r="K3069" s="1">
        <v>45166</v>
      </c>
      <c r="L3069">
        <v>15</v>
      </c>
      <c r="M3069">
        <v>0.25</v>
      </c>
      <c r="N3069">
        <f>IF(E3069="",Data_Validation!$B$1,E3069)</f>
        <v>195.85</v>
      </c>
      <c r="O3069">
        <f>IF(J3069="",Data_Validation!$B$2,J3069)</f>
        <v>9.1999999999999993</v>
      </c>
      <c r="P3069">
        <f t="shared" si="423"/>
        <v>2</v>
      </c>
      <c r="Q3069" s="2">
        <f>CustomerData[[#This Row],[avg_order_value_clean]]*CustomerData[[#This Row],[total_orders]]</f>
        <v>1370.95</v>
      </c>
      <c r="R3069" s="2" t="str">
        <f t="shared" si="431"/>
        <v>Inactive</v>
      </c>
      <c r="S3069" s="2" t="str">
        <f t="shared" si="424"/>
        <v>Medium Risk</v>
      </c>
      <c r="T3069" s="2" t="str">
        <f t="shared" si="425"/>
        <v>45-54</v>
      </c>
      <c r="U3069" s="1">
        <f t="shared" ca="1" si="426"/>
        <v>1095</v>
      </c>
      <c r="V3069" s="2" t="str">
        <f t="shared" si="427"/>
        <v>Low Loyalty</v>
      </c>
      <c r="W3069" s="2" t="str">
        <f t="shared" si="428"/>
        <v>Legitimate</v>
      </c>
      <c r="X3069" s="2" t="str">
        <f>IF(Q3069&lt;Data_Validation!$B$8,"Low Value",IF(Q3069&lt;Data_Validation!$B$9,"Medium Value","High Value"))</f>
        <v>Low Value</v>
      </c>
      <c r="Y3069" s="2" t="str">
        <f t="shared" si="429"/>
        <v>Stable</v>
      </c>
      <c r="Z3069" s="2" t="str">
        <f t="shared" si="430"/>
        <v>Check Data</v>
      </c>
    </row>
    <row r="3070" spans="1:26" x14ac:dyDescent="0.3">
      <c r="A3070" t="s">
        <v>2589</v>
      </c>
      <c r="B3070">
        <v>28</v>
      </c>
      <c r="C3070" t="s">
        <v>21</v>
      </c>
      <c r="D3070" t="s">
        <v>52</v>
      </c>
      <c r="F3070">
        <v>6</v>
      </c>
      <c r="G3070">
        <v>54</v>
      </c>
      <c r="H3070">
        <v>1</v>
      </c>
      <c r="I3070" t="s">
        <v>40</v>
      </c>
      <c r="K3070" s="1">
        <v>44329</v>
      </c>
      <c r="L3070">
        <v>48</v>
      </c>
      <c r="M3070">
        <v>0.22</v>
      </c>
      <c r="N3070">
        <f>IF(E3070="",Data_Validation!$B$1,E3070)</f>
        <v>250</v>
      </c>
      <c r="O3070">
        <f>IF(J3070="",Data_Validation!$B$2,J3070)</f>
        <v>250</v>
      </c>
      <c r="P3070">
        <f t="shared" si="423"/>
        <v>1</v>
      </c>
      <c r="Q3070" s="2">
        <f>CustomerData[[#This Row],[avg_order_value_clean]]*CustomerData[[#This Row],[total_orders]]</f>
        <v>1500</v>
      </c>
      <c r="R3070" s="2" t="str">
        <f t="shared" si="431"/>
        <v>At Risk</v>
      </c>
      <c r="S3070" s="2" t="str">
        <f t="shared" si="424"/>
        <v>Medium Risk</v>
      </c>
      <c r="T3070" s="2" t="str">
        <f t="shared" si="425"/>
        <v>25-34</v>
      </c>
      <c r="U3070" s="1">
        <f t="shared" ca="1" si="426"/>
        <v>1932</v>
      </c>
      <c r="V3070" s="2" t="str">
        <f t="shared" si="427"/>
        <v>Medium Loyalty</v>
      </c>
      <c r="W3070" s="2" t="str">
        <f t="shared" si="428"/>
        <v>Fraudulent</v>
      </c>
      <c r="X3070" s="2" t="str">
        <f>IF(Q3070&lt;Data_Validation!$B$8,"Low Value",IF(Q3070&lt;Data_Validation!$B$9,"Medium Value","High Value"))</f>
        <v>Low Value</v>
      </c>
      <c r="Y3070" s="2" t="str">
        <f t="shared" si="429"/>
        <v>Stable</v>
      </c>
      <c r="Z3070" s="2" t="str">
        <f t="shared" si="430"/>
        <v>Check Data</v>
      </c>
    </row>
    <row r="3071" spans="1:26" x14ac:dyDescent="0.3">
      <c r="A3071" t="s">
        <v>2590</v>
      </c>
      <c r="B3071">
        <v>56</v>
      </c>
      <c r="C3071" t="s">
        <v>14</v>
      </c>
      <c r="D3071" t="s">
        <v>18</v>
      </c>
      <c r="E3071">
        <v>91.67</v>
      </c>
      <c r="F3071">
        <v>12</v>
      </c>
      <c r="G3071">
        <v>335</v>
      </c>
      <c r="H3071">
        <v>0</v>
      </c>
      <c r="I3071" t="s">
        <v>19</v>
      </c>
      <c r="J3071">
        <v>20.3</v>
      </c>
      <c r="K3071" s="1">
        <v>44371</v>
      </c>
      <c r="L3071">
        <v>95</v>
      </c>
      <c r="M3071">
        <v>0.36</v>
      </c>
      <c r="N3071">
        <f>IF(E3071="",Data_Validation!$B$1,E3071)</f>
        <v>91.67</v>
      </c>
      <c r="O3071">
        <f>IF(J3071="",Data_Validation!$B$2,J3071)</f>
        <v>20.3</v>
      </c>
      <c r="P3071">
        <f t="shared" si="423"/>
        <v>1</v>
      </c>
      <c r="Q3071" s="2">
        <f>CustomerData[[#This Row],[avg_order_value_clean]]*CustomerData[[#This Row],[total_orders]]</f>
        <v>1100.04</v>
      </c>
      <c r="R3071" s="2" t="str">
        <f t="shared" si="431"/>
        <v>Inactive</v>
      </c>
      <c r="S3071" s="2" t="str">
        <f t="shared" si="424"/>
        <v>Medium Risk</v>
      </c>
      <c r="T3071" s="2" t="str">
        <f t="shared" si="425"/>
        <v>55+</v>
      </c>
      <c r="U3071" s="1">
        <f t="shared" ca="1" si="426"/>
        <v>1890</v>
      </c>
      <c r="V3071" s="2" t="str">
        <f t="shared" si="427"/>
        <v>High Loyalty</v>
      </c>
      <c r="W3071" s="2" t="str">
        <f t="shared" si="428"/>
        <v>Legitimate</v>
      </c>
      <c r="X3071" s="2" t="str">
        <f>IF(Q3071&lt;Data_Validation!$B$8,"Low Value",IF(Q3071&lt;Data_Validation!$B$9,"Medium Value","High Value"))</f>
        <v>Low Value</v>
      </c>
      <c r="Y3071" s="2" t="str">
        <f t="shared" si="429"/>
        <v>Stable</v>
      </c>
      <c r="Z3071" s="2" t="str">
        <f t="shared" si="430"/>
        <v>Check Data</v>
      </c>
    </row>
    <row r="3072" spans="1:26" x14ac:dyDescent="0.3">
      <c r="A3072" t="s">
        <v>2278</v>
      </c>
      <c r="B3072">
        <v>42</v>
      </c>
      <c r="C3072" t="s">
        <v>21</v>
      </c>
      <c r="D3072" t="s">
        <v>50</v>
      </c>
      <c r="E3072">
        <v>116.37</v>
      </c>
      <c r="F3072">
        <v>6</v>
      </c>
      <c r="G3072">
        <v>66</v>
      </c>
      <c r="H3072">
        <v>0</v>
      </c>
      <c r="I3072" t="s">
        <v>16</v>
      </c>
      <c r="J3072">
        <v>65.099999999999994</v>
      </c>
      <c r="K3072" s="1">
        <v>45634</v>
      </c>
      <c r="L3072">
        <v>46</v>
      </c>
      <c r="M3072">
        <v>0.09</v>
      </c>
      <c r="N3072">
        <f>IF(E3072="",Data_Validation!$B$1,E3072)</f>
        <v>116.37</v>
      </c>
      <c r="O3072">
        <f>IF(J3072="",Data_Validation!$B$2,J3072)</f>
        <v>65.099999999999994</v>
      </c>
      <c r="P3072">
        <f t="shared" si="423"/>
        <v>2</v>
      </c>
      <c r="Q3072" s="2">
        <f>CustomerData[[#This Row],[avg_order_value_clean]]*CustomerData[[#This Row],[total_orders]]</f>
        <v>698.22</v>
      </c>
      <c r="R3072" s="2" t="str">
        <f t="shared" si="431"/>
        <v>At Risk</v>
      </c>
      <c r="S3072" s="2" t="str">
        <f t="shared" si="424"/>
        <v>Low Risk</v>
      </c>
      <c r="T3072" s="2" t="str">
        <f t="shared" si="425"/>
        <v>35-44</v>
      </c>
      <c r="U3072" s="1">
        <f t="shared" ca="1" si="426"/>
        <v>627</v>
      </c>
      <c r="V3072" s="2" t="str">
        <f t="shared" si="427"/>
        <v>Medium Loyalty</v>
      </c>
      <c r="W3072" s="2" t="str">
        <f t="shared" si="428"/>
        <v>Legitimate</v>
      </c>
      <c r="X3072" s="2" t="str">
        <f>IF(Q3072&lt;Data_Validation!$B$8,"Low Value",IF(Q3072&lt;Data_Validation!$B$9,"Medium Value","High Value"))</f>
        <v>Low Value</v>
      </c>
      <c r="Y3072" s="2" t="str">
        <f t="shared" si="429"/>
        <v>Stable</v>
      </c>
      <c r="Z3072" s="2" t="str">
        <f t="shared" si="430"/>
        <v>Check Data</v>
      </c>
    </row>
    <row r="3073" spans="1:26" x14ac:dyDescent="0.3">
      <c r="A3073" t="s">
        <v>2591</v>
      </c>
      <c r="B3073">
        <v>38</v>
      </c>
      <c r="C3073" t="s">
        <v>14</v>
      </c>
      <c r="D3073" t="s">
        <v>44</v>
      </c>
      <c r="E3073">
        <v>70.52</v>
      </c>
      <c r="F3073">
        <v>13</v>
      </c>
      <c r="G3073">
        <v>114</v>
      </c>
      <c r="H3073">
        <v>0</v>
      </c>
      <c r="I3073" t="s">
        <v>16</v>
      </c>
      <c r="J3073">
        <v>42.8</v>
      </c>
      <c r="K3073" s="1">
        <v>44787</v>
      </c>
      <c r="L3073">
        <v>49</v>
      </c>
      <c r="M3073">
        <v>0.31</v>
      </c>
      <c r="N3073">
        <f>IF(E3073="",Data_Validation!$B$1,E3073)</f>
        <v>70.52</v>
      </c>
      <c r="O3073">
        <f>IF(J3073="",Data_Validation!$B$2,J3073)</f>
        <v>42.8</v>
      </c>
      <c r="P3073">
        <f t="shared" si="423"/>
        <v>2</v>
      </c>
      <c r="Q3073" s="2">
        <f>CustomerData[[#This Row],[avg_order_value_clean]]*CustomerData[[#This Row],[total_orders]]</f>
        <v>916.76</v>
      </c>
      <c r="R3073" s="2" t="str">
        <f t="shared" si="431"/>
        <v>Inactive</v>
      </c>
      <c r="S3073" s="2" t="str">
        <f t="shared" si="424"/>
        <v>Medium Risk</v>
      </c>
      <c r="T3073" s="2" t="str">
        <f t="shared" si="425"/>
        <v>35-44</v>
      </c>
      <c r="U3073" s="1">
        <f t="shared" ca="1" si="426"/>
        <v>1474</v>
      </c>
      <c r="V3073" s="2" t="str">
        <f t="shared" si="427"/>
        <v>Medium Loyalty</v>
      </c>
      <c r="W3073" s="2" t="str">
        <f t="shared" si="428"/>
        <v>Legitimate</v>
      </c>
      <c r="X3073" s="2" t="str">
        <f>IF(Q3073&lt;Data_Validation!$B$8,"Low Value",IF(Q3073&lt;Data_Validation!$B$9,"Medium Value","High Value"))</f>
        <v>Low Value</v>
      </c>
      <c r="Y3073" s="2" t="str">
        <f t="shared" si="429"/>
        <v>Stable</v>
      </c>
      <c r="Z3073" s="2" t="str">
        <f t="shared" si="430"/>
        <v>Check Data</v>
      </c>
    </row>
    <row r="3074" spans="1:26" x14ac:dyDescent="0.3">
      <c r="A3074" t="s">
        <v>1329</v>
      </c>
      <c r="B3074">
        <v>27</v>
      </c>
      <c r="C3074" t="s">
        <v>14</v>
      </c>
      <c r="D3074" t="s">
        <v>35</v>
      </c>
      <c r="E3074">
        <v>103.53</v>
      </c>
      <c r="F3074">
        <v>4</v>
      </c>
      <c r="G3074">
        <v>111</v>
      </c>
      <c r="H3074">
        <v>0</v>
      </c>
      <c r="I3074" t="s">
        <v>23</v>
      </c>
      <c r="J3074">
        <v>63.6</v>
      </c>
      <c r="K3074" s="1">
        <v>44423</v>
      </c>
      <c r="L3074">
        <v>36</v>
      </c>
      <c r="M3074">
        <v>0.24</v>
      </c>
      <c r="N3074">
        <f>IF(E3074="",Data_Validation!$B$1,E3074)</f>
        <v>103.53</v>
      </c>
      <c r="O3074">
        <f>IF(J3074="",Data_Validation!$B$2,J3074)</f>
        <v>63.6</v>
      </c>
      <c r="P3074">
        <f t="shared" ref="P3074:P3137" si="432">COUNTIF($A$2:$A$5001,A3074)</f>
        <v>3</v>
      </c>
      <c r="Q3074" s="2">
        <f>CustomerData[[#This Row],[avg_order_value_clean]]*CustomerData[[#This Row],[total_orders]]</f>
        <v>414.12</v>
      </c>
      <c r="R3074" s="2" t="str">
        <f t="shared" si="431"/>
        <v>Inactive</v>
      </c>
      <c r="S3074" s="2" t="str">
        <f t="shared" ref="S3074:S3137" si="433">IF(M3074&lt;0.2,"Low Risk",IF(M3074&lt;0.5,"Medium Risk","High Risk"))</f>
        <v>Medium Risk</v>
      </c>
      <c r="T3074" s="2" t="str">
        <f t="shared" ref="T3074:T3137" si="434">IF(B3074&lt;25,"Under 25",IF(B3074&lt;35,"25-34",IF(B3074&lt;45,"35-44",IF(B3074&lt;55,"45-54","55+"))))</f>
        <v>25-34</v>
      </c>
      <c r="U3074" s="1">
        <f t="shared" ref="U3074:U3137" ca="1" si="435">TODAY()-K3074</f>
        <v>1838</v>
      </c>
      <c r="V3074" s="2" t="str">
        <f t="shared" ref="V3074:V3137" si="436">IF(L3074&lt;40,"Low Loyalty",IF(L3074&lt;70,"Medium Loyalty","High Loyalty"))</f>
        <v>Low Loyalty</v>
      </c>
      <c r="W3074" s="2" t="str">
        <f t="shared" ref="W3074:W3137" si="437">IF(H3074=1,"Fraudulent","Legitimate")</f>
        <v>Legitimate</v>
      </c>
      <c r="X3074" s="2" t="str">
        <f>IF(Q3074&lt;Data_Validation!$B$8,"Low Value",IF(Q3074&lt;Data_Validation!$B$9,"Medium Value","High Value"))</f>
        <v>Low Value</v>
      </c>
      <c r="Y3074" s="2" t="str">
        <f t="shared" ref="Y3074:Y3137" si="438">IF(AND(X3074="High Value",S3074="High Risk"),"Critical - Retain",IF(AND(X3074="High Value",S3074&lt;&gt;"High Risk"),"High Value - Maintain",IF(AND(X3074&lt;&gt;"High Value",S3074="High Risk"),"At Risk - Develop","Stable")))</f>
        <v>Stable</v>
      </c>
      <c r="Z3074" s="2" t="str">
        <f t="shared" ref="Z3074:Z3137" si="439">IF(OR(B3074&lt;18,F3074&lt;0,N3074&lt;0,O3074&lt;0,O3074&gt;1,M3074&lt;0,M3074&gt;1),"Check Data","Valid")</f>
        <v>Check Data</v>
      </c>
    </row>
    <row r="3075" spans="1:26" x14ac:dyDescent="0.3">
      <c r="A3075" t="s">
        <v>2592</v>
      </c>
      <c r="B3075">
        <v>60</v>
      </c>
      <c r="C3075" t="s">
        <v>25</v>
      </c>
      <c r="D3075" t="s">
        <v>15</v>
      </c>
      <c r="E3075">
        <v>56.07</v>
      </c>
      <c r="F3075">
        <v>9</v>
      </c>
      <c r="G3075">
        <v>158</v>
      </c>
      <c r="H3075">
        <v>0</v>
      </c>
      <c r="I3075" t="s">
        <v>16</v>
      </c>
      <c r="J3075">
        <v>42.9</v>
      </c>
      <c r="K3075" s="1">
        <v>45463</v>
      </c>
      <c r="L3075">
        <v>14</v>
      </c>
      <c r="M3075">
        <v>0.49</v>
      </c>
      <c r="N3075">
        <f>IF(E3075="",Data_Validation!$B$1,E3075)</f>
        <v>56.07</v>
      </c>
      <c r="O3075">
        <f>IF(J3075="",Data_Validation!$B$2,J3075)</f>
        <v>42.9</v>
      </c>
      <c r="P3075">
        <f t="shared" si="432"/>
        <v>1</v>
      </c>
      <c r="Q3075" s="2">
        <f>CustomerData[[#This Row],[avg_order_value_clean]]*CustomerData[[#This Row],[total_orders]]</f>
        <v>504.63</v>
      </c>
      <c r="R3075" s="2" t="str">
        <f t="shared" ref="R3075:R3138" si="440">IF(G3075&lt;=30,"Active",IF(G3075&lt;=90,"At Risk","Inactive"))</f>
        <v>Inactive</v>
      </c>
      <c r="S3075" s="2" t="str">
        <f t="shared" si="433"/>
        <v>Medium Risk</v>
      </c>
      <c r="T3075" s="2" t="str">
        <f t="shared" si="434"/>
        <v>55+</v>
      </c>
      <c r="U3075" s="1">
        <f t="shared" ca="1" si="435"/>
        <v>798</v>
      </c>
      <c r="V3075" s="2" t="str">
        <f t="shared" si="436"/>
        <v>Low Loyalty</v>
      </c>
      <c r="W3075" s="2" t="str">
        <f t="shared" si="437"/>
        <v>Legitimate</v>
      </c>
      <c r="X3075" s="2" t="str">
        <f>IF(Q3075&lt;Data_Validation!$B$8,"Low Value",IF(Q3075&lt;Data_Validation!$B$9,"Medium Value","High Value"))</f>
        <v>Low Value</v>
      </c>
      <c r="Y3075" s="2" t="str">
        <f t="shared" si="438"/>
        <v>Stable</v>
      </c>
      <c r="Z3075" s="2" t="str">
        <f t="shared" si="439"/>
        <v>Check Data</v>
      </c>
    </row>
    <row r="3076" spans="1:26" x14ac:dyDescent="0.3">
      <c r="A3076" t="s">
        <v>2593</v>
      </c>
      <c r="B3076">
        <v>32</v>
      </c>
      <c r="C3076" t="s">
        <v>21</v>
      </c>
      <c r="D3076" t="s">
        <v>37</v>
      </c>
      <c r="E3076">
        <v>43.79</v>
      </c>
      <c r="F3076">
        <v>9</v>
      </c>
      <c r="G3076">
        <v>106</v>
      </c>
      <c r="H3076">
        <v>0</v>
      </c>
      <c r="I3076" t="s">
        <v>29</v>
      </c>
      <c r="J3076">
        <v>90.8</v>
      </c>
      <c r="K3076" s="1">
        <v>45352</v>
      </c>
      <c r="L3076">
        <v>91</v>
      </c>
      <c r="M3076">
        <v>0.54</v>
      </c>
      <c r="N3076">
        <f>IF(E3076="",Data_Validation!$B$1,E3076)</f>
        <v>43.79</v>
      </c>
      <c r="O3076">
        <f>IF(J3076="",Data_Validation!$B$2,J3076)</f>
        <v>90.8</v>
      </c>
      <c r="P3076">
        <f t="shared" si="432"/>
        <v>1</v>
      </c>
      <c r="Q3076" s="2">
        <f>CustomerData[[#This Row],[avg_order_value_clean]]*CustomerData[[#This Row],[total_orders]]</f>
        <v>394.11</v>
      </c>
      <c r="R3076" s="2" t="str">
        <f t="shared" si="440"/>
        <v>Inactive</v>
      </c>
      <c r="S3076" s="2" t="str">
        <f t="shared" si="433"/>
        <v>High Risk</v>
      </c>
      <c r="T3076" s="2" t="str">
        <f t="shared" si="434"/>
        <v>25-34</v>
      </c>
      <c r="U3076" s="1">
        <f t="shared" ca="1" si="435"/>
        <v>909</v>
      </c>
      <c r="V3076" s="2" t="str">
        <f t="shared" si="436"/>
        <v>High Loyalty</v>
      </c>
      <c r="W3076" s="2" t="str">
        <f t="shared" si="437"/>
        <v>Legitimate</v>
      </c>
      <c r="X3076" s="2" t="str">
        <f>IF(Q3076&lt;Data_Validation!$B$8,"Low Value",IF(Q3076&lt;Data_Validation!$B$9,"Medium Value","High Value"))</f>
        <v>Low Value</v>
      </c>
      <c r="Y3076" s="2" t="str">
        <f t="shared" si="438"/>
        <v>At Risk - Develop</v>
      </c>
      <c r="Z3076" s="2" t="str">
        <f t="shared" si="439"/>
        <v>Check Data</v>
      </c>
    </row>
    <row r="3077" spans="1:26" x14ac:dyDescent="0.3">
      <c r="A3077" t="s">
        <v>2594</v>
      </c>
      <c r="B3077">
        <v>36</v>
      </c>
      <c r="C3077" t="s">
        <v>21</v>
      </c>
      <c r="D3077" t="s">
        <v>35</v>
      </c>
      <c r="E3077">
        <v>85.86</v>
      </c>
      <c r="F3077">
        <v>12</v>
      </c>
      <c r="G3077">
        <v>25</v>
      </c>
      <c r="H3077">
        <v>0</v>
      </c>
      <c r="I3077" t="s">
        <v>29</v>
      </c>
      <c r="J3077">
        <v>2.5</v>
      </c>
      <c r="K3077" s="1">
        <v>45632</v>
      </c>
      <c r="L3077">
        <v>3</v>
      </c>
      <c r="M3077">
        <v>0.16</v>
      </c>
      <c r="N3077">
        <f>IF(E3077="",Data_Validation!$B$1,E3077)</f>
        <v>85.86</v>
      </c>
      <c r="O3077">
        <f>IF(J3077="",Data_Validation!$B$2,J3077)</f>
        <v>2.5</v>
      </c>
      <c r="P3077">
        <f t="shared" si="432"/>
        <v>1</v>
      </c>
      <c r="Q3077" s="2">
        <f>CustomerData[[#This Row],[avg_order_value_clean]]*CustomerData[[#This Row],[total_orders]]</f>
        <v>1030.32</v>
      </c>
      <c r="R3077" s="2" t="str">
        <f t="shared" si="440"/>
        <v>Active</v>
      </c>
      <c r="S3077" s="2" t="str">
        <f t="shared" si="433"/>
        <v>Low Risk</v>
      </c>
      <c r="T3077" s="2" t="str">
        <f t="shared" si="434"/>
        <v>35-44</v>
      </c>
      <c r="U3077" s="1">
        <f t="shared" ca="1" si="435"/>
        <v>629</v>
      </c>
      <c r="V3077" s="2" t="str">
        <f t="shared" si="436"/>
        <v>Low Loyalty</v>
      </c>
      <c r="W3077" s="2" t="str">
        <f t="shared" si="437"/>
        <v>Legitimate</v>
      </c>
      <c r="X3077" s="2" t="str">
        <f>IF(Q3077&lt;Data_Validation!$B$8,"Low Value",IF(Q3077&lt;Data_Validation!$B$9,"Medium Value","High Value"))</f>
        <v>Low Value</v>
      </c>
      <c r="Y3077" s="2" t="str">
        <f t="shared" si="438"/>
        <v>Stable</v>
      </c>
      <c r="Z3077" s="2" t="str">
        <f t="shared" si="439"/>
        <v>Check Data</v>
      </c>
    </row>
    <row r="3078" spans="1:26" x14ac:dyDescent="0.3">
      <c r="A3078" t="s">
        <v>2595</v>
      </c>
      <c r="B3078">
        <v>65</v>
      </c>
      <c r="C3078" t="s">
        <v>14</v>
      </c>
      <c r="D3078" t="s">
        <v>52</v>
      </c>
      <c r="E3078">
        <v>154.97999999999999</v>
      </c>
      <c r="F3078">
        <v>9</v>
      </c>
      <c r="G3078">
        <v>109</v>
      </c>
      <c r="H3078">
        <v>0</v>
      </c>
      <c r="I3078" t="s">
        <v>16</v>
      </c>
      <c r="J3078">
        <v>19.2</v>
      </c>
      <c r="K3078" s="1">
        <v>44988</v>
      </c>
      <c r="L3078">
        <v>6</v>
      </c>
      <c r="M3078">
        <v>0.36</v>
      </c>
      <c r="N3078">
        <f>IF(E3078="",Data_Validation!$B$1,E3078)</f>
        <v>154.97999999999999</v>
      </c>
      <c r="O3078">
        <f>IF(J3078="",Data_Validation!$B$2,J3078)</f>
        <v>19.2</v>
      </c>
      <c r="P3078">
        <f t="shared" si="432"/>
        <v>1</v>
      </c>
      <c r="Q3078" s="2">
        <f>CustomerData[[#This Row],[avg_order_value_clean]]*CustomerData[[#This Row],[total_orders]]</f>
        <v>1394.82</v>
      </c>
      <c r="R3078" s="2" t="str">
        <f t="shared" si="440"/>
        <v>Inactive</v>
      </c>
      <c r="S3078" s="2" t="str">
        <f t="shared" si="433"/>
        <v>Medium Risk</v>
      </c>
      <c r="T3078" s="2" t="str">
        <f t="shared" si="434"/>
        <v>55+</v>
      </c>
      <c r="U3078" s="1">
        <f t="shared" ca="1" si="435"/>
        <v>1273</v>
      </c>
      <c r="V3078" s="2" t="str">
        <f t="shared" si="436"/>
        <v>Low Loyalty</v>
      </c>
      <c r="W3078" s="2" t="str">
        <f t="shared" si="437"/>
        <v>Legitimate</v>
      </c>
      <c r="X3078" s="2" t="str">
        <f>IF(Q3078&lt;Data_Validation!$B$8,"Low Value",IF(Q3078&lt;Data_Validation!$B$9,"Medium Value","High Value"))</f>
        <v>Low Value</v>
      </c>
      <c r="Y3078" s="2" t="str">
        <f t="shared" si="438"/>
        <v>Stable</v>
      </c>
      <c r="Z3078" s="2" t="str">
        <f t="shared" si="439"/>
        <v>Check Data</v>
      </c>
    </row>
    <row r="3079" spans="1:26" x14ac:dyDescent="0.3">
      <c r="A3079" t="s">
        <v>2596</v>
      </c>
      <c r="B3079">
        <v>39</v>
      </c>
      <c r="C3079" t="s">
        <v>14</v>
      </c>
      <c r="D3079" t="s">
        <v>22</v>
      </c>
      <c r="E3079">
        <v>108.98</v>
      </c>
      <c r="F3079">
        <v>13</v>
      </c>
      <c r="G3079">
        <v>65</v>
      </c>
      <c r="H3079">
        <v>0</v>
      </c>
      <c r="I3079" t="s">
        <v>19</v>
      </c>
      <c r="J3079">
        <v>83.3</v>
      </c>
      <c r="K3079" s="1">
        <v>45788</v>
      </c>
      <c r="L3079">
        <v>91</v>
      </c>
      <c r="M3079">
        <v>0.28000000000000003</v>
      </c>
      <c r="N3079">
        <f>IF(E3079="",Data_Validation!$B$1,E3079)</f>
        <v>108.98</v>
      </c>
      <c r="O3079">
        <f>IF(J3079="",Data_Validation!$B$2,J3079)</f>
        <v>83.3</v>
      </c>
      <c r="P3079">
        <f t="shared" si="432"/>
        <v>1</v>
      </c>
      <c r="Q3079" s="2">
        <f>CustomerData[[#This Row],[avg_order_value_clean]]*CustomerData[[#This Row],[total_orders]]</f>
        <v>1416.74</v>
      </c>
      <c r="R3079" s="2" t="str">
        <f t="shared" si="440"/>
        <v>At Risk</v>
      </c>
      <c r="S3079" s="2" t="str">
        <f t="shared" si="433"/>
        <v>Medium Risk</v>
      </c>
      <c r="T3079" s="2" t="str">
        <f t="shared" si="434"/>
        <v>35-44</v>
      </c>
      <c r="U3079" s="1">
        <f t="shared" ca="1" si="435"/>
        <v>473</v>
      </c>
      <c r="V3079" s="2" t="str">
        <f t="shared" si="436"/>
        <v>High Loyalty</v>
      </c>
      <c r="W3079" s="2" t="str">
        <f t="shared" si="437"/>
        <v>Legitimate</v>
      </c>
      <c r="X3079" s="2" t="str">
        <f>IF(Q3079&lt;Data_Validation!$B$8,"Low Value",IF(Q3079&lt;Data_Validation!$B$9,"Medium Value","High Value"))</f>
        <v>Low Value</v>
      </c>
      <c r="Y3079" s="2" t="str">
        <f t="shared" si="438"/>
        <v>Stable</v>
      </c>
      <c r="Z3079" s="2" t="str">
        <f t="shared" si="439"/>
        <v>Check Data</v>
      </c>
    </row>
    <row r="3080" spans="1:26" x14ac:dyDescent="0.3">
      <c r="A3080" t="s">
        <v>2597</v>
      </c>
      <c r="B3080">
        <v>38</v>
      </c>
      <c r="C3080" t="s">
        <v>14</v>
      </c>
      <c r="D3080" t="s">
        <v>44</v>
      </c>
      <c r="E3080">
        <v>217.61</v>
      </c>
      <c r="F3080">
        <v>13</v>
      </c>
      <c r="G3080">
        <v>204</v>
      </c>
      <c r="H3080">
        <v>0</v>
      </c>
      <c r="I3080" t="s">
        <v>16</v>
      </c>
      <c r="J3080">
        <v>73.7</v>
      </c>
      <c r="K3080" s="1">
        <v>45529</v>
      </c>
      <c r="L3080">
        <v>22</v>
      </c>
      <c r="M3080">
        <v>0.56000000000000005</v>
      </c>
      <c r="N3080">
        <f>IF(E3080="",Data_Validation!$B$1,E3080)</f>
        <v>217.61</v>
      </c>
      <c r="O3080">
        <f>IF(J3080="",Data_Validation!$B$2,J3080)</f>
        <v>73.7</v>
      </c>
      <c r="P3080">
        <f t="shared" si="432"/>
        <v>1</v>
      </c>
      <c r="Q3080" s="2">
        <f>CustomerData[[#This Row],[avg_order_value_clean]]*CustomerData[[#This Row],[total_orders]]</f>
        <v>2828.9300000000003</v>
      </c>
      <c r="R3080" s="2" t="str">
        <f t="shared" si="440"/>
        <v>Inactive</v>
      </c>
      <c r="S3080" s="2" t="str">
        <f t="shared" si="433"/>
        <v>High Risk</v>
      </c>
      <c r="T3080" s="2" t="str">
        <f t="shared" si="434"/>
        <v>35-44</v>
      </c>
      <c r="U3080" s="1">
        <f t="shared" ca="1" si="435"/>
        <v>732</v>
      </c>
      <c r="V3080" s="2" t="str">
        <f t="shared" si="436"/>
        <v>Low Loyalty</v>
      </c>
      <c r="W3080" s="2" t="str">
        <f t="shared" si="437"/>
        <v>Legitimate</v>
      </c>
      <c r="X3080" s="2" t="str">
        <f>IF(Q3080&lt;Data_Validation!$B$8,"Low Value",IF(Q3080&lt;Data_Validation!$B$9,"Medium Value","High Value"))</f>
        <v>High Value</v>
      </c>
      <c r="Y3080" s="2" t="str">
        <f t="shared" si="438"/>
        <v>Critical - Retain</v>
      </c>
      <c r="Z3080" s="2" t="str">
        <f t="shared" si="439"/>
        <v>Check Data</v>
      </c>
    </row>
    <row r="3081" spans="1:26" x14ac:dyDescent="0.3">
      <c r="A3081" t="s">
        <v>2598</v>
      </c>
      <c r="B3081">
        <v>77</v>
      </c>
      <c r="C3081" t="s">
        <v>21</v>
      </c>
      <c r="D3081" t="s">
        <v>28</v>
      </c>
      <c r="E3081">
        <v>92.24</v>
      </c>
      <c r="F3081">
        <v>8</v>
      </c>
      <c r="G3081">
        <v>100</v>
      </c>
      <c r="H3081">
        <v>0</v>
      </c>
      <c r="I3081" t="s">
        <v>29</v>
      </c>
      <c r="J3081">
        <v>18.600000000000001</v>
      </c>
      <c r="K3081" s="1">
        <v>44019</v>
      </c>
      <c r="L3081">
        <v>22</v>
      </c>
      <c r="M3081">
        <v>0.13</v>
      </c>
      <c r="N3081">
        <f>IF(E3081="",Data_Validation!$B$1,E3081)</f>
        <v>92.24</v>
      </c>
      <c r="O3081">
        <f>IF(J3081="",Data_Validation!$B$2,J3081)</f>
        <v>18.600000000000001</v>
      </c>
      <c r="P3081">
        <f t="shared" si="432"/>
        <v>1</v>
      </c>
      <c r="Q3081" s="2">
        <f>CustomerData[[#This Row],[avg_order_value_clean]]*CustomerData[[#This Row],[total_orders]]</f>
        <v>737.92</v>
      </c>
      <c r="R3081" s="2" t="str">
        <f t="shared" si="440"/>
        <v>Inactive</v>
      </c>
      <c r="S3081" s="2" t="str">
        <f t="shared" si="433"/>
        <v>Low Risk</v>
      </c>
      <c r="T3081" s="2" t="str">
        <f t="shared" si="434"/>
        <v>55+</v>
      </c>
      <c r="U3081" s="1">
        <f t="shared" ca="1" si="435"/>
        <v>2242</v>
      </c>
      <c r="V3081" s="2" t="str">
        <f t="shared" si="436"/>
        <v>Low Loyalty</v>
      </c>
      <c r="W3081" s="2" t="str">
        <f t="shared" si="437"/>
        <v>Legitimate</v>
      </c>
      <c r="X3081" s="2" t="str">
        <f>IF(Q3081&lt;Data_Validation!$B$8,"Low Value",IF(Q3081&lt;Data_Validation!$B$9,"Medium Value","High Value"))</f>
        <v>Low Value</v>
      </c>
      <c r="Y3081" s="2" t="str">
        <f t="shared" si="438"/>
        <v>Stable</v>
      </c>
      <c r="Z3081" s="2" t="str">
        <f t="shared" si="439"/>
        <v>Check Data</v>
      </c>
    </row>
    <row r="3082" spans="1:26" x14ac:dyDescent="0.3">
      <c r="A3082" t="s">
        <v>2599</v>
      </c>
      <c r="B3082">
        <v>69</v>
      </c>
      <c r="C3082" t="s">
        <v>21</v>
      </c>
      <c r="D3082" t="s">
        <v>50</v>
      </c>
      <c r="E3082">
        <v>17.920000000000002</v>
      </c>
      <c r="F3082">
        <v>9</v>
      </c>
      <c r="G3082">
        <v>205</v>
      </c>
      <c r="H3082">
        <v>0</v>
      </c>
      <c r="I3082" t="s">
        <v>16</v>
      </c>
      <c r="J3082">
        <v>12.1</v>
      </c>
      <c r="K3082" s="1">
        <v>44649</v>
      </c>
      <c r="L3082">
        <v>36</v>
      </c>
      <c r="M3082">
        <v>0.25</v>
      </c>
      <c r="N3082">
        <f>IF(E3082="",Data_Validation!$B$1,E3082)</f>
        <v>17.920000000000002</v>
      </c>
      <c r="O3082">
        <f>IF(J3082="",Data_Validation!$B$2,J3082)</f>
        <v>12.1</v>
      </c>
      <c r="P3082">
        <f t="shared" si="432"/>
        <v>1</v>
      </c>
      <c r="Q3082" s="2">
        <f>CustomerData[[#This Row],[avg_order_value_clean]]*CustomerData[[#This Row],[total_orders]]</f>
        <v>161.28000000000003</v>
      </c>
      <c r="R3082" s="2" t="str">
        <f t="shared" si="440"/>
        <v>Inactive</v>
      </c>
      <c r="S3082" s="2" t="str">
        <f t="shared" si="433"/>
        <v>Medium Risk</v>
      </c>
      <c r="T3082" s="2" t="str">
        <f t="shared" si="434"/>
        <v>55+</v>
      </c>
      <c r="U3082" s="1">
        <f t="shared" ca="1" si="435"/>
        <v>1612</v>
      </c>
      <c r="V3082" s="2" t="str">
        <f t="shared" si="436"/>
        <v>Low Loyalty</v>
      </c>
      <c r="W3082" s="2" t="str">
        <f t="shared" si="437"/>
        <v>Legitimate</v>
      </c>
      <c r="X3082" s="2" t="str">
        <f>IF(Q3082&lt;Data_Validation!$B$8,"Low Value",IF(Q3082&lt;Data_Validation!$B$9,"Medium Value","High Value"))</f>
        <v>Low Value</v>
      </c>
      <c r="Y3082" s="2" t="str">
        <f t="shared" si="438"/>
        <v>Stable</v>
      </c>
      <c r="Z3082" s="2" t="str">
        <f t="shared" si="439"/>
        <v>Check Data</v>
      </c>
    </row>
    <row r="3083" spans="1:26" x14ac:dyDescent="0.3">
      <c r="A3083" t="s">
        <v>2600</v>
      </c>
      <c r="B3083">
        <v>61</v>
      </c>
      <c r="C3083" t="s">
        <v>14</v>
      </c>
      <c r="D3083" t="s">
        <v>22</v>
      </c>
      <c r="E3083">
        <v>73.03</v>
      </c>
      <c r="F3083">
        <v>6</v>
      </c>
      <c r="G3083">
        <v>0</v>
      </c>
      <c r="H3083">
        <v>0</v>
      </c>
      <c r="I3083" t="s">
        <v>40</v>
      </c>
      <c r="J3083">
        <v>31.1</v>
      </c>
      <c r="K3083" s="1">
        <v>44274</v>
      </c>
      <c r="L3083">
        <v>96</v>
      </c>
      <c r="M3083">
        <v>0.12</v>
      </c>
      <c r="N3083">
        <f>IF(E3083="",Data_Validation!$B$1,E3083)</f>
        <v>73.03</v>
      </c>
      <c r="O3083">
        <f>IF(J3083="",Data_Validation!$B$2,J3083)</f>
        <v>31.1</v>
      </c>
      <c r="P3083">
        <f t="shared" si="432"/>
        <v>1</v>
      </c>
      <c r="Q3083" s="2">
        <f>CustomerData[[#This Row],[avg_order_value_clean]]*CustomerData[[#This Row],[total_orders]]</f>
        <v>438.18</v>
      </c>
      <c r="R3083" s="2" t="str">
        <f t="shared" si="440"/>
        <v>Active</v>
      </c>
      <c r="S3083" s="2" t="str">
        <f t="shared" si="433"/>
        <v>Low Risk</v>
      </c>
      <c r="T3083" s="2" t="str">
        <f t="shared" si="434"/>
        <v>55+</v>
      </c>
      <c r="U3083" s="1">
        <f t="shared" ca="1" si="435"/>
        <v>1987</v>
      </c>
      <c r="V3083" s="2" t="str">
        <f t="shared" si="436"/>
        <v>High Loyalty</v>
      </c>
      <c r="W3083" s="2" t="str">
        <f t="shared" si="437"/>
        <v>Legitimate</v>
      </c>
      <c r="X3083" s="2" t="str">
        <f>IF(Q3083&lt;Data_Validation!$B$8,"Low Value",IF(Q3083&lt;Data_Validation!$B$9,"Medium Value","High Value"))</f>
        <v>Low Value</v>
      </c>
      <c r="Y3083" s="2" t="str">
        <f t="shared" si="438"/>
        <v>Stable</v>
      </c>
      <c r="Z3083" s="2" t="str">
        <f t="shared" si="439"/>
        <v>Check Data</v>
      </c>
    </row>
    <row r="3084" spans="1:26" x14ac:dyDescent="0.3">
      <c r="A3084" t="s">
        <v>1423</v>
      </c>
      <c r="B3084">
        <v>49</v>
      </c>
      <c r="C3084" t="s">
        <v>21</v>
      </c>
      <c r="D3084" t="s">
        <v>52</v>
      </c>
      <c r="F3084">
        <v>18</v>
      </c>
      <c r="G3084">
        <v>223</v>
      </c>
      <c r="H3084">
        <v>0</v>
      </c>
      <c r="I3084" t="s">
        <v>23</v>
      </c>
      <c r="J3084">
        <v>48.2</v>
      </c>
      <c r="K3084" s="1">
        <v>44884</v>
      </c>
      <c r="L3084">
        <v>91</v>
      </c>
      <c r="M3084">
        <v>0.31</v>
      </c>
      <c r="N3084">
        <f>IF(E3084="",Data_Validation!$B$1,E3084)</f>
        <v>250</v>
      </c>
      <c r="O3084">
        <f>IF(J3084="",Data_Validation!$B$2,J3084)</f>
        <v>48.2</v>
      </c>
      <c r="P3084">
        <f t="shared" si="432"/>
        <v>2</v>
      </c>
      <c r="Q3084" s="2">
        <f>CustomerData[[#This Row],[avg_order_value_clean]]*CustomerData[[#This Row],[total_orders]]</f>
        <v>4500</v>
      </c>
      <c r="R3084" s="2" t="str">
        <f t="shared" si="440"/>
        <v>Inactive</v>
      </c>
      <c r="S3084" s="2" t="str">
        <f t="shared" si="433"/>
        <v>Medium Risk</v>
      </c>
      <c r="T3084" s="2" t="str">
        <f t="shared" si="434"/>
        <v>45-54</v>
      </c>
      <c r="U3084" s="1">
        <f t="shared" ca="1" si="435"/>
        <v>1377</v>
      </c>
      <c r="V3084" s="2" t="str">
        <f t="shared" si="436"/>
        <v>High Loyalty</v>
      </c>
      <c r="W3084" s="2" t="str">
        <f t="shared" si="437"/>
        <v>Legitimate</v>
      </c>
      <c r="X3084" s="2" t="str">
        <f>IF(Q3084&lt;Data_Validation!$B$8,"Low Value",IF(Q3084&lt;Data_Validation!$B$9,"Medium Value","High Value"))</f>
        <v>High Value</v>
      </c>
      <c r="Y3084" s="2" t="str">
        <f t="shared" si="438"/>
        <v>High Value - Maintain</v>
      </c>
      <c r="Z3084" s="2" t="str">
        <f t="shared" si="439"/>
        <v>Check Data</v>
      </c>
    </row>
    <row r="3085" spans="1:26" x14ac:dyDescent="0.3">
      <c r="A3085" t="s">
        <v>2601</v>
      </c>
      <c r="B3085">
        <v>67</v>
      </c>
      <c r="C3085" t="s">
        <v>14</v>
      </c>
      <c r="D3085" t="s">
        <v>37</v>
      </c>
      <c r="E3085">
        <v>122.23</v>
      </c>
      <c r="F3085">
        <v>11</v>
      </c>
      <c r="G3085">
        <v>69</v>
      </c>
      <c r="H3085">
        <v>0</v>
      </c>
      <c r="I3085" t="s">
        <v>40</v>
      </c>
      <c r="J3085">
        <v>4.7</v>
      </c>
      <c r="K3085" s="1">
        <v>44913</v>
      </c>
      <c r="L3085">
        <v>71</v>
      </c>
      <c r="M3085">
        <v>0.35</v>
      </c>
      <c r="N3085">
        <f>IF(E3085="",Data_Validation!$B$1,E3085)</f>
        <v>122.23</v>
      </c>
      <c r="O3085">
        <f>IF(J3085="",Data_Validation!$B$2,J3085)</f>
        <v>4.7</v>
      </c>
      <c r="P3085">
        <f t="shared" si="432"/>
        <v>1</v>
      </c>
      <c r="Q3085" s="2">
        <f>CustomerData[[#This Row],[avg_order_value_clean]]*CustomerData[[#This Row],[total_orders]]</f>
        <v>1344.53</v>
      </c>
      <c r="R3085" s="2" t="str">
        <f t="shared" si="440"/>
        <v>At Risk</v>
      </c>
      <c r="S3085" s="2" t="str">
        <f t="shared" si="433"/>
        <v>Medium Risk</v>
      </c>
      <c r="T3085" s="2" t="str">
        <f t="shared" si="434"/>
        <v>55+</v>
      </c>
      <c r="U3085" s="1">
        <f t="shared" ca="1" si="435"/>
        <v>1348</v>
      </c>
      <c r="V3085" s="2" t="str">
        <f t="shared" si="436"/>
        <v>High Loyalty</v>
      </c>
      <c r="W3085" s="2" t="str">
        <f t="shared" si="437"/>
        <v>Legitimate</v>
      </c>
      <c r="X3085" s="2" t="str">
        <f>IF(Q3085&lt;Data_Validation!$B$8,"Low Value",IF(Q3085&lt;Data_Validation!$B$9,"Medium Value","High Value"))</f>
        <v>Low Value</v>
      </c>
      <c r="Y3085" s="2" t="str">
        <f t="shared" si="438"/>
        <v>Stable</v>
      </c>
      <c r="Z3085" s="2" t="str">
        <f t="shared" si="439"/>
        <v>Check Data</v>
      </c>
    </row>
    <row r="3086" spans="1:26" x14ac:dyDescent="0.3">
      <c r="A3086" t="s">
        <v>2602</v>
      </c>
      <c r="B3086">
        <v>40</v>
      </c>
      <c r="C3086" t="s">
        <v>14</v>
      </c>
      <c r="D3086" t="s">
        <v>26</v>
      </c>
      <c r="E3086">
        <v>67.13</v>
      </c>
      <c r="F3086">
        <v>12</v>
      </c>
      <c r="G3086">
        <v>149</v>
      </c>
      <c r="H3086">
        <v>0</v>
      </c>
      <c r="I3086" t="s">
        <v>40</v>
      </c>
      <c r="J3086">
        <v>84.6</v>
      </c>
      <c r="K3086" s="1">
        <v>44329</v>
      </c>
      <c r="L3086">
        <v>50</v>
      </c>
      <c r="M3086">
        <v>0.14000000000000001</v>
      </c>
      <c r="N3086">
        <f>IF(E3086="",Data_Validation!$B$1,E3086)</f>
        <v>67.13</v>
      </c>
      <c r="O3086">
        <f>IF(J3086="",Data_Validation!$B$2,J3086)</f>
        <v>84.6</v>
      </c>
      <c r="P3086">
        <f t="shared" si="432"/>
        <v>2</v>
      </c>
      <c r="Q3086" s="2">
        <f>CustomerData[[#This Row],[avg_order_value_clean]]*CustomerData[[#This Row],[total_orders]]</f>
        <v>805.56</v>
      </c>
      <c r="R3086" s="2" t="str">
        <f t="shared" si="440"/>
        <v>Inactive</v>
      </c>
      <c r="S3086" s="2" t="str">
        <f t="shared" si="433"/>
        <v>Low Risk</v>
      </c>
      <c r="T3086" s="2" t="str">
        <f t="shared" si="434"/>
        <v>35-44</v>
      </c>
      <c r="U3086" s="1">
        <f t="shared" ca="1" si="435"/>
        <v>1932</v>
      </c>
      <c r="V3086" s="2" t="str">
        <f t="shared" si="436"/>
        <v>Medium Loyalty</v>
      </c>
      <c r="W3086" s="2" t="str">
        <f t="shared" si="437"/>
        <v>Legitimate</v>
      </c>
      <c r="X3086" s="2" t="str">
        <f>IF(Q3086&lt;Data_Validation!$B$8,"Low Value",IF(Q3086&lt;Data_Validation!$B$9,"Medium Value","High Value"))</f>
        <v>Low Value</v>
      </c>
      <c r="Y3086" s="2" t="str">
        <f t="shared" si="438"/>
        <v>Stable</v>
      </c>
      <c r="Z3086" s="2" t="str">
        <f t="shared" si="439"/>
        <v>Check Data</v>
      </c>
    </row>
    <row r="3087" spans="1:26" x14ac:dyDescent="0.3">
      <c r="A3087" t="s">
        <v>2603</v>
      </c>
      <c r="B3087">
        <v>30</v>
      </c>
      <c r="C3087" t="s">
        <v>14</v>
      </c>
      <c r="D3087" t="s">
        <v>18</v>
      </c>
      <c r="E3087">
        <v>84.84</v>
      </c>
      <c r="F3087">
        <v>7</v>
      </c>
      <c r="G3087">
        <v>214</v>
      </c>
      <c r="H3087">
        <v>0</v>
      </c>
      <c r="I3087" t="s">
        <v>23</v>
      </c>
      <c r="J3087">
        <v>52.1</v>
      </c>
      <c r="K3087" s="1">
        <v>45540</v>
      </c>
      <c r="L3087">
        <v>76</v>
      </c>
      <c r="M3087">
        <v>0.34</v>
      </c>
      <c r="N3087">
        <f>IF(E3087="",Data_Validation!$B$1,E3087)</f>
        <v>84.84</v>
      </c>
      <c r="O3087">
        <f>IF(J3087="",Data_Validation!$B$2,J3087)</f>
        <v>52.1</v>
      </c>
      <c r="P3087">
        <f t="shared" si="432"/>
        <v>1</v>
      </c>
      <c r="Q3087" s="2">
        <f>CustomerData[[#This Row],[avg_order_value_clean]]*CustomerData[[#This Row],[total_orders]]</f>
        <v>593.88</v>
      </c>
      <c r="R3087" s="2" t="str">
        <f t="shared" si="440"/>
        <v>Inactive</v>
      </c>
      <c r="S3087" s="2" t="str">
        <f t="shared" si="433"/>
        <v>Medium Risk</v>
      </c>
      <c r="T3087" s="2" t="str">
        <f t="shared" si="434"/>
        <v>25-34</v>
      </c>
      <c r="U3087" s="1">
        <f t="shared" ca="1" si="435"/>
        <v>721</v>
      </c>
      <c r="V3087" s="2" t="str">
        <f t="shared" si="436"/>
        <v>High Loyalty</v>
      </c>
      <c r="W3087" s="2" t="str">
        <f t="shared" si="437"/>
        <v>Legitimate</v>
      </c>
      <c r="X3087" s="2" t="str">
        <f>IF(Q3087&lt;Data_Validation!$B$8,"Low Value",IF(Q3087&lt;Data_Validation!$B$9,"Medium Value","High Value"))</f>
        <v>Low Value</v>
      </c>
      <c r="Y3087" s="2" t="str">
        <f t="shared" si="438"/>
        <v>Stable</v>
      </c>
      <c r="Z3087" s="2" t="str">
        <f t="shared" si="439"/>
        <v>Check Data</v>
      </c>
    </row>
    <row r="3088" spans="1:26" x14ac:dyDescent="0.3">
      <c r="A3088" t="s">
        <v>2604</v>
      </c>
      <c r="B3088">
        <v>22</v>
      </c>
      <c r="C3088" t="s">
        <v>14</v>
      </c>
      <c r="D3088" t="s">
        <v>22</v>
      </c>
      <c r="E3088">
        <v>203.87</v>
      </c>
      <c r="F3088">
        <v>5</v>
      </c>
      <c r="G3088">
        <v>309</v>
      </c>
      <c r="H3088">
        <v>0</v>
      </c>
      <c r="I3088" t="s">
        <v>19</v>
      </c>
      <c r="J3088">
        <v>91.9</v>
      </c>
      <c r="K3088" s="1">
        <v>45051</v>
      </c>
      <c r="L3088">
        <v>80</v>
      </c>
      <c r="M3088">
        <v>0.21</v>
      </c>
      <c r="N3088">
        <f>IF(E3088="",Data_Validation!$B$1,E3088)</f>
        <v>203.87</v>
      </c>
      <c r="O3088">
        <f>IF(J3088="",Data_Validation!$B$2,J3088)</f>
        <v>91.9</v>
      </c>
      <c r="P3088">
        <f t="shared" si="432"/>
        <v>1</v>
      </c>
      <c r="Q3088" s="2">
        <f>CustomerData[[#This Row],[avg_order_value_clean]]*CustomerData[[#This Row],[total_orders]]</f>
        <v>1019.35</v>
      </c>
      <c r="R3088" s="2" t="str">
        <f t="shared" si="440"/>
        <v>Inactive</v>
      </c>
      <c r="S3088" s="2" t="str">
        <f t="shared" si="433"/>
        <v>Medium Risk</v>
      </c>
      <c r="T3088" s="2" t="str">
        <f t="shared" si="434"/>
        <v>Under 25</v>
      </c>
      <c r="U3088" s="1">
        <f t="shared" ca="1" si="435"/>
        <v>1210</v>
      </c>
      <c r="V3088" s="2" t="str">
        <f t="shared" si="436"/>
        <v>High Loyalty</v>
      </c>
      <c r="W3088" s="2" t="str">
        <f t="shared" si="437"/>
        <v>Legitimate</v>
      </c>
      <c r="X3088" s="2" t="str">
        <f>IF(Q3088&lt;Data_Validation!$B$8,"Low Value",IF(Q3088&lt;Data_Validation!$B$9,"Medium Value","High Value"))</f>
        <v>Low Value</v>
      </c>
      <c r="Y3088" s="2" t="str">
        <f t="shared" si="438"/>
        <v>Stable</v>
      </c>
      <c r="Z3088" s="2" t="str">
        <f t="shared" si="439"/>
        <v>Check Data</v>
      </c>
    </row>
    <row r="3089" spans="1:26" x14ac:dyDescent="0.3">
      <c r="A3089" t="s">
        <v>192</v>
      </c>
      <c r="B3089">
        <v>21</v>
      </c>
      <c r="C3089" t="s">
        <v>14</v>
      </c>
      <c r="D3089" t="s">
        <v>22</v>
      </c>
      <c r="E3089">
        <v>114.57</v>
      </c>
      <c r="F3089">
        <v>9</v>
      </c>
      <c r="G3089">
        <v>141</v>
      </c>
      <c r="H3089">
        <v>0</v>
      </c>
      <c r="I3089" t="s">
        <v>23</v>
      </c>
      <c r="J3089">
        <v>32.6</v>
      </c>
      <c r="K3089" s="1">
        <v>45637</v>
      </c>
      <c r="L3089">
        <v>69</v>
      </c>
      <c r="M3089">
        <v>0.01</v>
      </c>
      <c r="N3089">
        <f>IF(E3089="",Data_Validation!$B$1,E3089)</f>
        <v>114.57</v>
      </c>
      <c r="O3089">
        <f>IF(J3089="",Data_Validation!$B$2,J3089)</f>
        <v>32.6</v>
      </c>
      <c r="P3089">
        <f t="shared" si="432"/>
        <v>2</v>
      </c>
      <c r="Q3089" s="2">
        <f>CustomerData[[#This Row],[avg_order_value_clean]]*CustomerData[[#This Row],[total_orders]]</f>
        <v>1031.1299999999999</v>
      </c>
      <c r="R3089" s="2" t="str">
        <f t="shared" si="440"/>
        <v>Inactive</v>
      </c>
      <c r="S3089" s="2" t="str">
        <f t="shared" si="433"/>
        <v>Low Risk</v>
      </c>
      <c r="T3089" s="2" t="str">
        <f t="shared" si="434"/>
        <v>Under 25</v>
      </c>
      <c r="U3089" s="1">
        <f t="shared" ca="1" si="435"/>
        <v>624</v>
      </c>
      <c r="V3089" s="2" t="str">
        <f t="shared" si="436"/>
        <v>Medium Loyalty</v>
      </c>
      <c r="W3089" s="2" t="str">
        <f t="shared" si="437"/>
        <v>Legitimate</v>
      </c>
      <c r="X3089" s="2" t="str">
        <f>IF(Q3089&lt;Data_Validation!$B$8,"Low Value",IF(Q3089&lt;Data_Validation!$B$9,"Medium Value","High Value"))</f>
        <v>Low Value</v>
      </c>
      <c r="Y3089" s="2" t="str">
        <f t="shared" si="438"/>
        <v>Stable</v>
      </c>
      <c r="Z3089" s="2" t="str">
        <f t="shared" si="439"/>
        <v>Check Data</v>
      </c>
    </row>
    <row r="3090" spans="1:26" x14ac:dyDescent="0.3">
      <c r="A3090" t="s">
        <v>239</v>
      </c>
      <c r="B3090">
        <v>45</v>
      </c>
      <c r="C3090" t="s">
        <v>21</v>
      </c>
      <c r="D3090" t="s">
        <v>50</v>
      </c>
      <c r="E3090">
        <v>59.38</v>
      </c>
      <c r="F3090">
        <v>11</v>
      </c>
      <c r="G3090">
        <v>13</v>
      </c>
      <c r="H3090">
        <v>0</v>
      </c>
      <c r="I3090" t="s">
        <v>19</v>
      </c>
      <c r="J3090">
        <v>4.9000000000000004</v>
      </c>
      <c r="K3090" s="1">
        <v>45523</v>
      </c>
      <c r="L3090">
        <v>35</v>
      </c>
      <c r="M3090">
        <v>7.0000000000000007E-2</v>
      </c>
      <c r="N3090">
        <f>IF(E3090="",Data_Validation!$B$1,E3090)</f>
        <v>59.38</v>
      </c>
      <c r="O3090">
        <f>IF(J3090="",Data_Validation!$B$2,J3090)</f>
        <v>4.9000000000000004</v>
      </c>
      <c r="P3090">
        <f t="shared" si="432"/>
        <v>2</v>
      </c>
      <c r="Q3090" s="2">
        <f>CustomerData[[#This Row],[avg_order_value_clean]]*CustomerData[[#This Row],[total_orders]]</f>
        <v>653.18000000000006</v>
      </c>
      <c r="R3090" s="2" t="str">
        <f t="shared" si="440"/>
        <v>Active</v>
      </c>
      <c r="S3090" s="2" t="str">
        <f t="shared" si="433"/>
        <v>Low Risk</v>
      </c>
      <c r="T3090" s="2" t="str">
        <f t="shared" si="434"/>
        <v>45-54</v>
      </c>
      <c r="U3090" s="1">
        <f t="shared" ca="1" si="435"/>
        <v>738</v>
      </c>
      <c r="V3090" s="2" t="str">
        <f t="shared" si="436"/>
        <v>Low Loyalty</v>
      </c>
      <c r="W3090" s="2" t="str">
        <f t="shared" si="437"/>
        <v>Legitimate</v>
      </c>
      <c r="X3090" s="2" t="str">
        <f>IF(Q3090&lt;Data_Validation!$B$8,"Low Value",IF(Q3090&lt;Data_Validation!$B$9,"Medium Value","High Value"))</f>
        <v>Low Value</v>
      </c>
      <c r="Y3090" s="2" t="str">
        <f t="shared" si="438"/>
        <v>Stable</v>
      </c>
      <c r="Z3090" s="2" t="str">
        <f t="shared" si="439"/>
        <v>Check Data</v>
      </c>
    </row>
    <row r="3091" spans="1:26" x14ac:dyDescent="0.3">
      <c r="A3091" t="s">
        <v>2605</v>
      </c>
      <c r="B3091">
        <v>31</v>
      </c>
      <c r="C3091" t="s">
        <v>14</v>
      </c>
      <c r="D3091" t="s">
        <v>18</v>
      </c>
      <c r="E3091">
        <v>121.41</v>
      </c>
      <c r="F3091">
        <v>12</v>
      </c>
      <c r="G3091">
        <v>198</v>
      </c>
      <c r="H3091">
        <v>0</v>
      </c>
      <c r="I3091" t="s">
        <v>29</v>
      </c>
      <c r="J3091">
        <v>87.1</v>
      </c>
      <c r="K3091" s="1">
        <v>44830</v>
      </c>
      <c r="L3091">
        <v>9</v>
      </c>
      <c r="M3091">
        <v>0.06</v>
      </c>
      <c r="N3091">
        <f>IF(E3091="",Data_Validation!$B$1,E3091)</f>
        <v>121.41</v>
      </c>
      <c r="O3091">
        <f>IF(J3091="",Data_Validation!$B$2,J3091)</f>
        <v>87.1</v>
      </c>
      <c r="P3091">
        <f t="shared" si="432"/>
        <v>1</v>
      </c>
      <c r="Q3091" s="2">
        <f>CustomerData[[#This Row],[avg_order_value_clean]]*CustomerData[[#This Row],[total_orders]]</f>
        <v>1456.92</v>
      </c>
      <c r="R3091" s="2" t="str">
        <f t="shared" si="440"/>
        <v>Inactive</v>
      </c>
      <c r="S3091" s="2" t="str">
        <f t="shared" si="433"/>
        <v>Low Risk</v>
      </c>
      <c r="T3091" s="2" t="str">
        <f t="shared" si="434"/>
        <v>25-34</v>
      </c>
      <c r="U3091" s="1">
        <f t="shared" ca="1" si="435"/>
        <v>1431</v>
      </c>
      <c r="V3091" s="2" t="str">
        <f t="shared" si="436"/>
        <v>Low Loyalty</v>
      </c>
      <c r="W3091" s="2" t="str">
        <f t="shared" si="437"/>
        <v>Legitimate</v>
      </c>
      <c r="X3091" s="2" t="str">
        <f>IF(Q3091&lt;Data_Validation!$B$8,"Low Value",IF(Q3091&lt;Data_Validation!$B$9,"Medium Value","High Value"))</f>
        <v>Low Value</v>
      </c>
      <c r="Y3091" s="2" t="str">
        <f t="shared" si="438"/>
        <v>Stable</v>
      </c>
      <c r="Z3091" s="2" t="str">
        <f t="shared" si="439"/>
        <v>Check Data</v>
      </c>
    </row>
    <row r="3092" spans="1:26" x14ac:dyDescent="0.3">
      <c r="A3092" t="s">
        <v>2293</v>
      </c>
      <c r="B3092">
        <v>25</v>
      </c>
      <c r="C3092" t="s">
        <v>21</v>
      </c>
      <c r="D3092" t="s">
        <v>52</v>
      </c>
      <c r="E3092">
        <v>152.4</v>
      </c>
      <c r="F3092">
        <v>9</v>
      </c>
      <c r="G3092">
        <v>18</v>
      </c>
      <c r="H3092">
        <v>0</v>
      </c>
      <c r="I3092" t="s">
        <v>16</v>
      </c>
      <c r="J3092">
        <v>15</v>
      </c>
      <c r="K3092" s="1">
        <v>45447</v>
      </c>
      <c r="L3092">
        <v>29</v>
      </c>
      <c r="M3092">
        <v>0.14000000000000001</v>
      </c>
      <c r="N3092">
        <f>IF(E3092="",Data_Validation!$B$1,E3092)</f>
        <v>152.4</v>
      </c>
      <c r="O3092">
        <f>IF(J3092="",Data_Validation!$B$2,J3092)</f>
        <v>15</v>
      </c>
      <c r="P3092">
        <f t="shared" si="432"/>
        <v>2</v>
      </c>
      <c r="Q3092" s="2">
        <f>CustomerData[[#This Row],[avg_order_value_clean]]*CustomerData[[#This Row],[total_orders]]</f>
        <v>1371.6000000000001</v>
      </c>
      <c r="R3092" s="2" t="str">
        <f t="shared" si="440"/>
        <v>Active</v>
      </c>
      <c r="S3092" s="2" t="str">
        <f t="shared" si="433"/>
        <v>Low Risk</v>
      </c>
      <c r="T3092" s="2" t="str">
        <f t="shared" si="434"/>
        <v>25-34</v>
      </c>
      <c r="U3092" s="1">
        <f t="shared" ca="1" si="435"/>
        <v>814</v>
      </c>
      <c r="V3092" s="2" t="str">
        <f t="shared" si="436"/>
        <v>Low Loyalty</v>
      </c>
      <c r="W3092" s="2" t="str">
        <f t="shared" si="437"/>
        <v>Legitimate</v>
      </c>
      <c r="X3092" s="2" t="str">
        <f>IF(Q3092&lt;Data_Validation!$B$8,"Low Value",IF(Q3092&lt;Data_Validation!$B$9,"Medium Value","High Value"))</f>
        <v>Low Value</v>
      </c>
      <c r="Y3092" s="2" t="str">
        <f t="shared" si="438"/>
        <v>Stable</v>
      </c>
      <c r="Z3092" s="2" t="str">
        <f t="shared" si="439"/>
        <v>Check Data</v>
      </c>
    </row>
    <row r="3093" spans="1:26" x14ac:dyDescent="0.3">
      <c r="A3093" t="s">
        <v>2606</v>
      </c>
      <c r="B3093">
        <v>26</v>
      </c>
      <c r="C3093" t="s">
        <v>14</v>
      </c>
      <c r="D3093" t="s">
        <v>35</v>
      </c>
      <c r="E3093">
        <v>58.39</v>
      </c>
      <c r="F3093">
        <v>16</v>
      </c>
      <c r="G3093">
        <v>314</v>
      </c>
      <c r="H3093">
        <v>0</v>
      </c>
      <c r="I3093" t="s">
        <v>29</v>
      </c>
      <c r="K3093" s="1">
        <v>44480</v>
      </c>
      <c r="L3093">
        <v>27</v>
      </c>
      <c r="M3093">
        <v>0.5</v>
      </c>
      <c r="N3093">
        <f>IF(E3093="",Data_Validation!$B$1,E3093)</f>
        <v>58.39</v>
      </c>
      <c r="O3093">
        <f>IF(J3093="",Data_Validation!$B$2,J3093)</f>
        <v>250</v>
      </c>
      <c r="P3093">
        <f t="shared" si="432"/>
        <v>1</v>
      </c>
      <c r="Q3093" s="2">
        <f>CustomerData[[#This Row],[avg_order_value_clean]]*CustomerData[[#This Row],[total_orders]]</f>
        <v>934.24</v>
      </c>
      <c r="R3093" s="2" t="str">
        <f t="shared" si="440"/>
        <v>Inactive</v>
      </c>
      <c r="S3093" s="2" t="str">
        <f t="shared" si="433"/>
        <v>High Risk</v>
      </c>
      <c r="T3093" s="2" t="str">
        <f t="shared" si="434"/>
        <v>25-34</v>
      </c>
      <c r="U3093" s="1">
        <f t="shared" ca="1" si="435"/>
        <v>1781</v>
      </c>
      <c r="V3093" s="2" t="str">
        <f t="shared" si="436"/>
        <v>Low Loyalty</v>
      </c>
      <c r="W3093" s="2" t="str">
        <f t="shared" si="437"/>
        <v>Legitimate</v>
      </c>
      <c r="X3093" s="2" t="str">
        <f>IF(Q3093&lt;Data_Validation!$B$8,"Low Value",IF(Q3093&lt;Data_Validation!$B$9,"Medium Value","High Value"))</f>
        <v>Low Value</v>
      </c>
      <c r="Y3093" s="2" t="str">
        <f t="shared" si="438"/>
        <v>At Risk - Develop</v>
      </c>
      <c r="Z3093" s="2" t="str">
        <f t="shared" si="439"/>
        <v>Check Data</v>
      </c>
    </row>
    <row r="3094" spans="1:26" x14ac:dyDescent="0.3">
      <c r="A3094" t="s">
        <v>2607</v>
      </c>
      <c r="B3094">
        <v>74</v>
      </c>
      <c r="C3094" t="s">
        <v>21</v>
      </c>
      <c r="D3094" t="s">
        <v>35</v>
      </c>
      <c r="E3094">
        <v>135.09</v>
      </c>
      <c r="F3094">
        <v>10</v>
      </c>
      <c r="G3094">
        <v>149</v>
      </c>
      <c r="H3094">
        <v>0</v>
      </c>
      <c r="I3094" t="s">
        <v>29</v>
      </c>
      <c r="J3094">
        <v>46.4</v>
      </c>
      <c r="K3094" s="1">
        <v>44695</v>
      </c>
      <c r="L3094">
        <v>57</v>
      </c>
      <c r="M3094">
        <v>0.09</v>
      </c>
      <c r="N3094">
        <f>IF(E3094="",Data_Validation!$B$1,E3094)</f>
        <v>135.09</v>
      </c>
      <c r="O3094">
        <f>IF(J3094="",Data_Validation!$B$2,J3094)</f>
        <v>46.4</v>
      </c>
      <c r="P3094">
        <f t="shared" si="432"/>
        <v>1</v>
      </c>
      <c r="Q3094" s="2">
        <f>CustomerData[[#This Row],[avg_order_value_clean]]*CustomerData[[#This Row],[total_orders]]</f>
        <v>1350.9</v>
      </c>
      <c r="R3094" s="2" t="str">
        <f t="shared" si="440"/>
        <v>Inactive</v>
      </c>
      <c r="S3094" s="2" t="str">
        <f t="shared" si="433"/>
        <v>Low Risk</v>
      </c>
      <c r="T3094" s="2" t="str">
        <f t="shared" si="434"/>
        <v>55+</v>
      </c>
      <c r="U3094" s="1">
        <f t="shared" ca="1" si="435"/>
        <v>1566</v>
      </c>
      <c r="V3094" s="2" t="str">
        <f t="shared" si="436"/>
        <v>Medium Loyalty</v>
      </c>
      <c r="W3094" s="2" t="str">
        <f t="shared" si="437"/>
        <v>Legitimate</v>
      </c>
      <c r="X3094" s="2" t="str">
        <f>IF(Q3094&lt;Data_Validation!$B$8,"Low Value",IF(Q3094&lt;Data_Validation!$B$9,"Medium Value","High Value"))</f>
        <v>Low Value</v>
      </c>
      <c r="Y3094" s="2" t="str">
        <f t="shared" si="438"/>
        <v>Stable</v>
      </c>
      <c r="Z3094" s="2" t="str">
        <f t="shared" si="439"/>
        <v>Check Data</v>
      </c>
    </row>
    <row r="3095" spans="1:26" x14ac:dyDescent="0.3">
      <c r="A3095" t="s">
        <v>2608</v>
      </c>
      <c r="B3095">
        <v>68</v>
      </c>
      <c r="C3095" t="s">
        <v>14</v>
      </c>
      <c r="D3095" t="s">
        <v>18</v>
      </c>
      <c r="E3095">
        <v>79.349999999999994</v>
      </c>
      <c r="F3095">
        <v>11</v>
      </c>
      <c r="G3095">
        <v>261</v>
      </c>
      <c r="H3095">
        <v>0</v>
      </c>
      <c r="I3095" t="s">
        <v>29</v>
      </c>
      <c r="J3095">
        <v>49.2</v>
      </c>
      <c r="K3095" s="1">
        <v>44929</v>
      </c>
      <c r="L3095">
        <v>96</v>
      </c>
      <c r="M3095">
        <v>0.17</v>
      </c>
      <c r="N3095">
        <f>IF(E3095="",Data_Validation!$B$1,E3095)</f>
        <v>79.349999999999994</v>
      </c>
      <c r="O3095">
        <f>IF(J3095="",Data_Validation!$B$2,J3095)</f>
        <v>49.2</v>
      </c>
      <c r="P3095">
        <f t="shared" si="432"/>
        <v>2</v>
      </c>
      <c r="Q3095" s="2">
        <f>CustomerData[[#This Row],[avg_order_value_clean]]*CustomerData[[#This Row],[total_orders]]</f>
        <v>872.84999999999991</v>
      </c>
      <c r="R3095" s="2" t="str">
        <f t="shared" si="440"/>
        <v>Inactive</v>
      </c>
      <c r="S3095" s="2" t="str">
        <f t="shared" si="433"/>
        <v>Low Risk</v>
      </c>
      <c r="T3095" s="2" t="str">
        <f t="shared" si="434"/>
        <v>55+</v>
      </c>
      <c r="U3095" s="1">
        <f t="shared" ca="1" si="435"/>
        <v>1332</v>
      </c>
      <c r="V3095" s="2" t="str">
        <f t="shared" si="436"/>
        <v>High Loyalty</v>
      </c>
      <c r="W3095" s="2" t="str">
        <f t="shared" si="437"/>
        <v>Legitimate</v>
      </c>
      <c r="X3095" s="2" t="str">
        <f>IF(Q3095&lt;Data_Validation!$B$8,"Low Value",IF(Q3095&lt;Data_Validation!$B$9,"Medium Value","High Value"))</f>
        <v>Low Value</v>
      </c>
      <c r="Y3095" s="2" t="str">
        <f t="shared" si="438"/>
        <v>Stable</v>
      </c>
      <c r="Z3095" s="2" t="str">
        <f t="shared" si="439"/>
        <v>Check Data</v>
      </c>
    </row>
    <row r="3096" spans="1:26" x14ac:dyDescent="0.3">
      <c r="A3096" t="s">
        <v>2609</v>
      </c>
      <c r="B3096">
        <v>52</v>
      </c>
      <c r="C3096" t="s">
        <v>21</v>
      </c>
      <c r="D3096" t="s">
        <v>28</v>
      </c>
      <c r="E3096">
        <v>59.65</v>
      </c>
      <c r="F3096">
        <v>7</v>
      </c>
      <c r="G3096">
        <v>318</v>
      </c>
      <c r="H3096">
        <v>0</v>
      </c>
      <c r="I3096" t="s">
        <v>16</v>
      </c>
      <c r="J3096">
        <v>2.2999999999999998</v>
      </c>
      <c r="K3096" s="1">
        <v>44530</v>
      </c>
      <c r="L3096">
        <v>74</v>
      </c>
      <c r="M3096">
        <v>0.34</v>
      </c>
      <c r="N3096">
        <f>IF(E3096="",Data_Validation!$B$1,E3096)</f>
        <v>59.65</v>
      </c>
      <c r="O3096">
        <f>IF(J3096="",Data_Validation!$B$2,J3096)</f>
        <v>2.2999999999999998</v>
      </c>
      <c r="P3096">
        <f t="shared" si="432"/>
        <v>1</v>
      </c>
      <c r="Q3096" s="2">
        <f>CustomerData[[#This Row],[avg_order_value_clean]]*CustomerData[[#This Row],[total_orders]]</f>
        <v>417.55</v>
      </c>
      <c r="R3096" s="2" t="str">
        <f t="shared" si="440"/>
        <v>Inactive</v>
      </c>
      <c r="S3096" s="2" t="str">
        <f t="shared" si="433"/>
        <v>Medium Risk</v>
      </c>
      <c r="T3096" s="2" t="str">
        <f t="shared" si="434"/>
        <v>45-54</v>
      </c>
      <c r="U3096" s="1">
        <f t="shared" ca="1" si="435"/>
        <v>1731</v>
      </c>
      <c r="V3096" s="2" t="str">
        <f t="shared" si="436"/>
        <v>High Loyalty</v>
      </c>
      <c r="W3096" s="2" t="str">
        <f t="shared" si="437"/>
        <v>Legitimate</v>
      </c>
      <c r="X3096" s="2" t="str">
        <f>IF(Q3096&lt;Data_Validation!$B$8,"Low Value",IF(Q3096&lt;Data_Validation!$B$9,"Medium Value","High Value"))</f>
        <v>Low Value</v>
      </c>
      <c r="Y3096" s="2" t="str">
        <f t="shared" si="438"/>
        <v>Stable</v>
      </c>
      <c r="Z3096" s="2" t="str">
        <f t="shared" si="439"/>
        <v>Check Data</v>
      </c>
    </row>
    <row r="3097" spans="1:26" x14ac:dyDescent="0.3">
      <c r="A3097" t="s">
        <v>2610</v>
      </c>
      <c r="B3097">
        <v>54</v>
      </c>
      <c r="C3097" t="s">
        <v>21</v>
      </c>
      <c r="D3097" t="s">
        <v>15</v>
      </c>
      <c r="E3097">
        <v>99.23</v>
      </c>
      <c r="F3097">
        <v>8</v>
      </c>
      <c r="G3097">
        <v>332</v>
      </c>
      <c r="H3097">
        <v>0</v>
      </c>
      <c r="I3097" t="s">
        <v>19</v>
      </c>
      <c r="J3097">
        <v>52.7</v>
      </c>
      <c r="K3097" s="1">
        <v>44860</v>
      </c>
      <c r="L3097">
        <v>89</v>
      </c>
      <c r="M3097">
        <v>0.26</v>
      </c>
      <c r="N3097">
        <f>IF(E3097="",Data_Validation!$B$1,E3097)</f>
        <v>99.23</v>
      </c>
      <c r="O3097">
        <f>IF(J3097="",Data_Validation!$B$2,J3097)</f>
        <v>52.7</v>
      </c>
      <c r="P3097">
        <f t="shared" si="432"/>
        <v>1</v>
      </c>
      <c r="Q3097" s="2">
        <f>CustomerData[[#This Row],[avg_order_value_clean]]*CustomerData[[#This Row],[total_orders]]</f>
        <v>793.84</v>
      </c>
      <c r="R3097" s="2" t="str">
        <f t="shared" si="440"/>
        <v>Inactive</v>
      </c>
      <c r="S3097" s="2" t="str">
        <f t="shared" si="433"/>
        <v>Medium Risk</v>
      </c>
      <c r="T3097" s="2" t="str">
        <f t="shared" si="434"/>
        <v>45-54</v>
      </c>
      <c r="U3097" s="1">
        <f t="shared" ca="1" si="435"/>
        <v>1401</v>
      </c>
      <c r="V3097" s="2" t="str">
        <f t="shared" si="436"/>
        <v>High Loyalty</v>
      </c>
      <c r="W3097" s="2" t="str">
        <f t="shared" si="437"/>
        <v>Legitimate</v>
      </c>
      <c r="X3097" s="2" t="str">
        <f>IF(Q3097&lt;Data_Validation!$B$8,"Low Value",IF(Q3097&lt;Data_Validation!$B$9,"Medium Value","High Value"))</f>
        <v>Low Value</v>
      </c>
      <c r="Y3097" s="2" t="str">
        <f t="shared" si="438"/>
        <v>Stable</v>
      </c>
      <c r="Z3097" s="2" t="str">
        <f t="shared" si="439"/>
        <v>Check Data</v>
      </c>
    </row>
    <row r="3098" spans="1:26" x14ac:dyDescent="0.3">
      <c r="A3098" t="s">
        <v>1408</v>
      </c>
      <c r="B3098">
        <v>38</v>
      </c>
      <c r="C3098" t="s">
        <v>25</v>
      </c>
      <c r="D3098" t="s">
        <v>28</v>
      </c>
      <c r="E3098">
        <v>48.18</v>
      </c>
      <c r="F3098">
        <v>10</v>
      </c>
      <c r="G3098">
        <v>73</v>
      </c>
      <c r="H3098">
        <v>0</v>
      </c>
      <c r="I3098" t="s">
        <v>23</v>
      </c>
      <c r="J3098">
        <v>7.7</v>
      </c>
      <c r="K3098" s="1">
        <v>45460</v>
      </c>
      <c r="L3098">
        <v>59</v>
      </c>
      <c r="M3098">
        <v>0.53</v>
      </c>
      <c r="N3098">
        <f>IF(E3098="",Data_Validation!$B$1,E3098)</f>
        <v>48.18</v>
      </c>
      <c r="O3098">
        <f>IF(J3098="",Data_Validation!$B$2,J3098)</f>
        <v>7.7</v>
      </c>
      <c r="P3098">
        <f t="shared" si="432"/>
        <v>2</v>
      </c>
      <c r="Q3098" s="2">
        <f>CustomerData[[#This Row],[avg_order_value_clean]]*CustomerData[[#This Row],[total_orders]]</f>
        <v>481.8</v>
      </c>
      <c r="R3098" s="2" t="str">
        <f t="shared" si="440"/>
        <v>At Risk</v>
      </c>
      <c r="S3098" s="2" t="str">
        <f t="shared" si="433"/>
        <v>High Risk</v>
      </c>
      <c r="T3098" s="2" t="str">
        <f t="shared" si="434"/>
        <v>35-44</v>
      </c>
      <c r="U3098" s="1">
        <f t="shared" ca="1" si="435"/>
        <v>801</v>
      </c>
      <c r="V3098" s="2" t="str">
        <f t="shared" si="436"/>
        <v>Medium Loyalty</v>
      </c>
      <c r="W3098" s="2" t="str">
        <f t="shared" si="437"/>
        <v>Legitimate</v>
      </c>
      <c r="X3098" s="2" t="str">
        <f>IF(Q3098&lt;Data_Validation!$B$8,"Low Value",IF(Q3098&lt;Data_Validation!$B$9,"Medium Value","High Value"))</f>
        <v>Low Value</v>
      </c>
      <c r="Y3098" s="2" t="str">
        <f t="shared" si="438"/>
        <v>At Risk - Develop</v>
      </c>
      <c r="Z3098" s="2" t="str">
        <f t="shared" si="439"/>
        <v>Check Data</v>
      </c>
    </row>
    <row r="3099" spans="1:26" x14ac:dyDescent="0.3">
      <c r="A3099" t="s">
        <v>2611</v>
      </c>
      <c r="B3099">
        <v>75</v>
      </c>
      <c r="C3099" t="s">
        <v>21</v>
      </c>
      <c r="D3099" t="s">
        <v>28</v>
      </c>
      <c r="E3099">
        <v>133.54</v>
      </c>
      <c r="F3099">
        <v>11</v>
      </c>
      <c r="G3099">
        <v>350</v>
      </c>
      <c r="H3099">
        <v>0</v>
      </c>
      <c r="I3099" t="s">
        <v>19</v>
      </c>
      <c r="J3099">
        <v>32.700000000000003</v>
      </c>
      <c r="K3099" s="1">
        <v>45441</v>
      </c>
      <c r="L3099">
        <v>42</v>
      </c>
      <c r="M3099">
        <v>0.28999999999999998</v>
      </c>
      <c r="N3099">
        <f>IF(E3099="",Data_Validation!$B$1,E3099)</f>
        <v>133.54</v>
      </c>
      <c r="O3099">
        <f>IF(J3099="",Data_Validation!$B$2,J3099)</f>
        <v>32.700000000000003</v>
      </c>
      <c r="P3099">
        <f t="shared" si="432"/>
        <v>1</v>
      </c>
      <c r="Q3099" s="2">
        <f>CustomerData[[#This Row],[avg_order_value_clean]]*CustomerData[[#This Row],[total_orders]]</f>
        <v>1468.9399999999998</v>
      </c>
      <c r="R3099" s="2" t="str">
        <f t="shared" si="440"/>
        <v>Inactive</v>
      </c>
      <c r="S3099" s="2" t="str">
        <f t="shared" si="433"/>
        <v>Medium Risk</v>
      </c>
      <c r="T3099" s="2" t="str">
        <f t="shared" si="434"/>
        <v>55+</v>
      </c>
      <c r="U3099" s="1">
        <f t="shared" ca="1" si="435"/>
        <v>820</v>
      </c>
      <c r="V3099" s="2" t="str">
        <f t="shared" si="436"/>
        <v>Medium Loyalty</v>
      </c>
      <c r="W3099" s="2" t="str">
        <f t="shared" si="437"/>
        <v>Legitimate</v>
      </c>
      <c r="X3099" s="2" t="str">
        <f>IF(Q3099&lt;Data_Validation!$B$8,"Low Value",IF(Q3099&lt;Data_Validation!$B$9,"Medium Value","High Value"))</f>
        <v>Low Value</v>
      </c>
      <c r="Y3099" s="2" t="str">
        <f t="shared" si="438"/>
        <v>Stable</v>
      </c>
      <c r="Z3099" s="2" t="str">
        <f t="shared" si="439"/>
        <v>Check Data</v>
      </c>
    </row>
    <row r="3100" spans="1:26" x14ac:dyDescent="0.3">
      <c r="A3100" t="s">
        <v>2612</v>
      </c>
      <c r="B3100">
        <v>35</v>
      </c>
      <c r="C3100" t="s">
        <v>14</v>
      </c>
      <c r="D3100" t="s">
        <v>22</v>
      </c>
      <c r="E3100">
        <v>51.15</v>
      </c>
      <c r="F3100">
        <v>11</v>
      </c>
      <c r="G3100">
        <v>265</v>
      </c>
      <c r="H3100">
        <v>0</v>
      </c>
      <c r="I3100" t="s">
        <v>19</v>
      </c>
      <c r="J3100">
        <v>97.5</v>
      </c>
      <c r="K3100" s="1">
        <v>45452</v>
      </c>
      <c r="L3100">
        <v>53</v>
      </c>
      <c r="M3100">
        <v>0.57999999999999996</v>
      </c>
      <c r="N3100">
        <f>IF(E3100="",Data_Validation!$B$1,E3100)</f>
        <v>51.15</v>
      </c>
      <c r="O3100">
        <f>IF(J3100="",Data_Validation!$B$2,J3100)</f>
        <v>97.5</v>
      </c>
      <c r="P3100">
        <f t="shared" si="432"/>
        <v>1</v>
      </c>
      <c r="Q3100" s="2">
        <f>CustomerData[[#This Row],[avg_order_value_clean]]*CustomerData[[#This Row],[total_orders]]</f>
        <v>562.65</v>
      </c>
      <c r="R3100" s="2" t="str">
        <f t="shared" si="440"/>
        <v>Inactive</v>
      </c>
      <c r="S3100" s="2" t="str">
        <f t="shared" si="433"/>
        <v>High Risk</v>
      </c>
      <c r="T3100" s="2" t="str">
        <f t="shared" si="434"/>
        <v>35-44</v>
      </c>
      <c r="U3100" s="1">
        <f t="shared" ca="1" si="435"/>
        <v>809</v>
      </c>
      <c r="V3100" s="2" t="str">
        <f t="shared" si="436"/>
        <v>Medium Loyalty</v>
      </c>
      <c r="W3100" s="2" t="str">
        <f t="shared" si="437"/>
        <v>Legitimate</v>
      </c>
      <c r="X3100" s="2" t="str">
        <f>IF(Q3100&lt;Data_Validation!$B$8,"Low Value",IF(Q3100&lt;Data_Validation!$B$9,"Medium Value","High Value"))</f>
        <v>Low Value</v>
      </c>
      <c r="Y3100" s="2" t="str">
        <f t="shared" si="438"/>
        <v>At Risk - Develop</v>
      </c>
      <c r="Z3100" s="2" t="str">
        <f t="shared" si="439"/>
        <v>Check Data</v>
      </c>
    </row>
    <row r="3101" spans="1:26" x14ac:dyDescent="0.3">
      <c r="A3101" t="s">
        <v>2613</v>
      </c>
      <c r="B3101">
        <v>50</v>
      </c>
      <c r="C3101" t="s">
        <v>25</v>
      </c>
      <c r="D3101" t="s">
        <v>22</v>
      </c>
      <c r="E3101">
        <v>178.49</v>
      </c>
      <c r="F3101">
        <v>8</v>
      </c>
      <c r="G3101">
        <v>292</v>
      </c>
      <c r="H3101">
        <v>0</v>
      </c>
      <c r="I3101" t="s">
        <v>40</v>
      </c>
      <c r="J3101">
        <v>28</v>
      </c>
      <c r="K3101" s="1">
        <v>45218</v>
      </c>
      <c r="L3101">
        <v>38</v>
      </c>
      <c r="M3101">
        <v>0.09</v>
      </c>
      <c r="N3101">
        <f>IF(E3101="",Data_Validation!$B$1,E3101)</f>
        <v>178.49</v>
      </c>
      <c r="O3101">
        <f>IF(J3101="",Data_Validation!$B$2,J3101)</f>
        <v>28</v>
      </c>
      <c r="P3101">
        <f t="shared" si="432"/>
        <v>1</v>
      </c>
      <c r="Q3101" s="2">
        <f>CustomerData[[#This Row],[avg_order_value_clean]]*CustomerData[[#This Row],[total_orders]]</f>
        <v>1427.92</v>
      </c>
      <c r="R3101" s="2" t="str">
        <f t="shared" si="440"/>
        <v>Inactive</v>
      </c>
      <c r="S3101" s="2" t="str">
        <f t="shared" si="433"/>
        <v>Low Risk</v>
      </c>
      <c r="T3101" s="2" t="str">
        <f t="shared" si="434"/>
        <v>45-54</v>
      </c>
      <c r="U3101" s="1">
        <f t="shared" ca="1" si="435"/>
        <v>1043</v>
      </c>
      <c r="V3101" s="2" t="str">
        <f t="shared" si="436"/>
        <v>Low Loyalty</v>
      </c>
      <c r="W3101" s="2" t="str">
        <f t="shared" si="437"/>
        <v>Legitimate</v>
      </c>
      <c r="X3101" s="2" t="str">
        <f>IF(Q3101&lt;Data_Validation!$B$8,"Low Value",IF(Q3101&lt;Data_Validation!$B$9,"Medium Value","High Value"))</f>
        <v>Low Value</v>
      </c>
      <c r="Y3101" s="2" t="str">
        <f t="shared" si="438"/>
        <v>Stable</v>
      </c>
      <c r="Z3101" s="2" t="str">
        <f t="shared" si="439"/>
        <v>Check Data</v>
      </c>
    </row>
    <row r="3102" spans="1:26" x14ac:dyDescent="0.3">
      <c r="A3102" t="s">
        <v>2614</v>
      </c>
      <c r="B3102">
        <v>25</v>
      </c>
      <c r="C3102" t="s">
        <v>21</v>
      </c>
      <c r="D3102" t="s">
        <v>44</v>
      </c>
      <c r="E3102">
        <v>107.34</v>
      </c>
      <c r="F3102">
        <v>6</v>
      </c>
      <c r="G3102">
        <v>144</v>
      </c>
      <c r="H3102">
        <v>0</v>
      </c>
      <c r="I3102" t="s">
        <v>16</v>
      </c>
      <c r="J3102">
        <v>81.3</v>
      </c>
      <c r="K3102" s="1">
        <v>45462</v>
      </c>
      <c r="L3102">
        <v>89</v>
      </c>
      <c r="M3102">
        <v>0.04</v>
      </c>
      <c r="N3102">
        <f>IF(E3102="",Data_Validation!$B$1,E3102)</f>
        <v>107.34</v>
      </c>
      <c r="O3102">
        <f>IF(J3102="",Data_Validation!$B$2,J3102)</f>
        <v>81.3</v>
      </c>
      <c r="P3102">
        <f t="shared" si="432"/>
        <v>1</v>
      </c>
      <c r="Q3102" s="2">
        <f>CustomerData[[#This Row],[avg_order_value_clean]]*CustomerData[[#This Row],[total_orders]]</f>
        <v>644.04</v>
      </c>
      <c r="R3102" s="2" t="str">
        <f t="shared" si="440"/>
        <v>Inactive</v>
      </c>
      <c r="S3102" s="2" t="str">
        <f t="shared" si="433"/>
        <v>Low Risk</v>
      </c>
      <c r="T3102" s="2" t="str">
        <f t="shared" si="434"/>
        <v>25-34</v>
      </c>
      <c r="U3102" s="1">
        <f t="shared" ca="1" si="435"/>
        <v>799</v>
      </c>
      <c r="V3102" s="2" t="str">
        <f t="shared" si="436"/>
        <v>High Loyalty</v>
      </c>
      <c r="W3102" s="2" t="str">
        <f t="shared" si="437"/>
        <v>Legitimate</v>
      </c>
      <c r="X3102" s="2" t="str">
        <f>IF(Q3102&lt;Data_Validation!$B$8,"Low Value",IF(Q3102&lt;Data_Validation!$B$9,"Medium Value","High Value"))</f>
        <v>Low Value</v>
      </c>
      <c r="Y3102" s="2" t="str">
        <f t="shared" si="438"/>
        <v>Stable</v>
      </c>
      <c r="Z3102" s="2" t="str">
        <f t="shared" si="439"/>
        <v>Check Data</v>
      </c>
    </row>
    <row r="3103" spans="1:26" x14ac:dyDescent="0.3">
      <c r="A3103" t="s">
        <v>2615</v>
      </c>
      <c r="B3103">
        <v>68</v>
      </c>
      <c r="C3103" t="s">
        <v>14</v>
      </c>
      <c r="D3103" t="s">
        <v>37</v>
      </c>
      <c r="E3103">
        <v>181.38</v>
      </c>
      <c r="F3103">
        <v>10</v>
      </c>
      <c r="G3103">
        <v>132</v>
      </c>
      <c r="H3103">
        <v>0</v>
      </c>
      <c r="I3103" t="s">
        <v>19</v>
      </c>
      <c r="J3103">
        <v>51</v>
      </c>
      <c r="K3103" s="1">
        <v>44766</v>
      </c>
      <c r="L3103">
        <v>4</v>
      </c>
      <c r="M3103">
        <v>0.18</v>
      </c>
      <c r="N3103">
        <f>IF(E3103="",Data_Validation!$B$1,E3103)</f>
        <v>181.38</v>
      </c>
      <c r="O3103">
        <f>IF(J3103="",Data_Validation!$B$2,J3103)</f>
        <v>51</v>
      </c>
      <c r="P3103">
        <f t="shared" si="432"/>
        <v>1</v>
      </c>
      <c r="Q3103" s="2">
        <f>CustomerData[[#This Row],[avg_order_value_clean]]*CustomerData[[#This Row],[total_orders]]</f>
        <v>1813.8</v>
      </c>
      <c r="R3103" s="2" t="str">
        <f t="shared" si="440"/>
        <v>Inactive</v>
      </c>
      <c r="S3103" s="2" t="str">
        <f t="shared" si="433"/>
        <v>Low Risk</v>
      </c>
      <c r="T3103" s="2" t="str">
        <f t="shared" si="434"/>
        <v>55+</v>
      </c>
      <c r="U3103" s="1">
        <f t="shared" ca="1" si="435"/>
        <v>1495</v>
      </c>
      <c r="V3103" s="2" t="str">
        <f t="shared" si="436"/>
        <v>Low Loyalty</v>
      </c>
      <c r="W3103" s="2" t="str">
        <f t="shared" si="437"/>
        <v>Legitimate</v>
      </c>
      <c r="X3103" s="2" t="str">
        <f>IF(Q3103&lt;Data_Validation!$B$8,"Low Value",IF(Q3103&lt;Data_Validation!$B$9,"Medium Value","High Value"))</f>
        <v>High Value</v>
      </c>
      <c r="Y3103" s="2" t="str">
        <f t="shared" si="438"/>
        <v>High Value - Maintain</v>
      </c>
      <c r="Z3103" s="2" t="str">
        <f t="shared" si="439"/>
        <v>Check Data</v>
      </c>
    </row>
    <row r="3104" spans="1:26" x14ac:dyDescent="0.3">
      <c r="A3104" t="s">
        <v>2616</v>
      </c>
      <c r="B3104">
        <v>66</v>
      </c>
      <c r="C3104" t="s">
        <v>21</v>
      </c>
      <c r="D3104" t="s">
        <v>52</v>
      </c>
      <c r="E3104">
        <v>71.989999999999995</v>
      </c>
      <c r="F3104">
        <v>11</v>
      </c>
      <c r="G3104">
        <v>147</v>
      </c>
      <c r="H3104">
        <v>0</v>
      </c>
      <c r="I3104" t="s">
        <v>19</v>
      </c>
      <c r="J3104">
        <v>20.2</v>
      </c>
      <c r="K3104" s="1">
        <v>45512</v>
      </c>
      <c r="L3104">
        <v>52</v>
      </c>
      <c r="M3104">
        <v>0.43</v>
      </c>
      <c r="N3104">
        <f>IF(E3104="",Data_Validation!$B$1,E3104)</f>
        <v>71.989999999999995</v>
      </c>
      <c r="O3104">
        <f>IF(J3104="",Data_Validation!$B$2,J3104)</f>
        <v>20.2</v>
      </c>
      <c r="P3104">
        <f t="shared" si="432"/>
        <v>1</v>
      </c>
      <c r="Q3104" s="2">
        <f>CustomerData[[#This Row],[avg_order_value_clean]]*CustomerData[[#This Row],[total_orders]]</f>
        <v>791.89</v>
      </c>
      <c r="R3104" s="2" t="str">
        <f t="shared" si="440"/>
        <v>Inactive</v>
      </c>
      <c r="S3104" s="2" t="str">
        <f t="shared" si="433"/>
        <v>Medium Risk</v>
      </c>
      <c r="T3104" s="2" t="str">
        <f t="shared" si="434"/>
        <v>55+</v>
      </c>
      <c r="U3104" s="1">
        <f t="shared" ca="1" si="435"/>
        <v>749</v>
      </c>
      <c r="V3104" s="2" t="str">
        <f t="shared" si="436"/>
        <v>Medium Loyalty</v>
      </c>
      <c r="W3104" s="2" t="str">
        <f t="shared" si="437"/>
        <v>Legitimate</v>
      </c>
      <c r="X3104" s="2" t="str">
        <f>IF(Q3104&lt;Data_Validation!$B$8,"Low Value",IF(Q3104&lt;Data_Validation!$B$9,"Medium Value","High Value"))</f>
        <v>Low Value</v>
      </c>
      <c r="Y3104" s="2" t="str">
        <f t="shared" si="438"/>
        <v>Stable</v>
      </c>
      <c r="Z3104" s="2" t="str">
        <f t="shared" si="439"/>
        <v>Check Data</v>
      </c>
    </row>
    <row r="3105" spans="1:26" x14ac:dyDescent="0.3">
      <c r="A3105" t="s">
        <v>2617</v>
      </c>
      <c r="B3105">
        <v>34</v>
      </c>
      <c r="C3105" t="s">
        <v>21</v>
      </c>
      <c r="D3105" t="s">
        <v>52</v>
      </c>
      <c r="E3105">
        <v>67.489999999999995</v>
      </c>
      <c r="F3105">
        <v>8</v>
      </c>
      <c r="G3105">
        <v>78</v>
      </c>
      <c r="H3105">
        <v>0</v>
      </c>
      <c r="I3105" t="s">
        <v>29</v>
      </c>
      <c r="J3105">
        <v>72.2</v>
      </c>
      <c r="K3105" s="1">
        <v>44946</v>
      </c>
      <c r="L3105">
        <v>44</v>
      </c>
      <c r="M3105">
        <v>0.19</v>
      </c>
      <c r="N3105">
        <f>IF(E3105="",Data_Validation!$B$1,E3105)</f>
        <v>67.489999999999995</v>
      </c>
      <c r="O3105">
        <f>IF(J3105="",Data_Validation!$B$2,J3105)</f>
        <v>72.2</v>
      </c>
      <c r="P3105">
        <f t="shared" si="432"/>
        <v>1</v>
      </c>
      <c r="Q3105" s="2">
        <f>CustomerData[[#This Row],[avg_order_value_clean]]*CustomerData[[#This Row],[total_orders]]</f>
        <v>539.91999999999996</v>
      </c>
      <c r="R3105" s="2" t="str">
        <f t="shared" si="440"/>
        <v>At Risk</v>
      </c>
      <c r="S3105" s="2" t="str">
        <f t="shared" si="433"/>
        <v>Low Risk</v>
      </c>
      <c r="T3105" s="2" t="str">
        <f t="shared" si="434"/>
        <v>25-34</v>
      </c>
      <c r="U3105" s="1">
        <f t="shared" ca="1" si="435"/>
        <v>1315</v>
      </c>
      <c r="V3105" s="2" t="str">
        <f t="shared" si="436"/>
        <v>Medium Loyalty</v>
      </c>
      <c r="W3105" s="2" t="str">
        <f t="shared" si="437"/>
        <v>Legitimate</v>
      </c>
      <c r="X3105" s="2" t="str">
        <f>IF(Q3105&lt;Data_Validation!$B$8,"Low Value",IF(Q3105&lt;Data_Validation!$B$9,"Medium Value","High Value"))</f>
        <v>Low Value</v>
      </c>
      <c r="Y3105" s="2" t="str">
        <f t="shared" si="438"/>
        <v>Stable</v>
      </c>
      <c r="Z3105" s="2" t="str">
        <f t="shared" si="439"/>
        <v>Check Data</v>
      </c>
    </row>
    <row r="3106" spans="1:26" x14ac:dyDescent="0.3">
      <c r="A3106" t="s">
        <v>2618</v>
      </c>
      <c r="B3106">
        <v>60</v>
      </c>
      <c r="C3106" t="s">
        <v>21</v>
      </c>
      <c r="D3106" t="s">
        <v>44</v>
      </c>
      <c r="E3106">
        <v>144.4</v>
      </c>
      <c r="F3106">
        <v>8</v>
      </c>
      <c r="G3106">
        <v>308</v>
      </c>
      <c r="H3106">
        <v>0</v>
      </c>
      <c r="I3106" t="s">
        <v>40</v>
      </c>
      <c r="J3106">
        <v>55.5</v>
      </c>
      <c r="K3106" s="1">
        <v>44097</v>
      </c>
      <c r="L3106">
        <v>23</v>
      </c>
      <c r="M3106">
        <v>0.31</v>
      </c>
      <c r="N3106">
        <f>IF(E3106="",Data_Validation!$B$1,E3106)</f>
        <v>144.4</v>
      </c>
      <c r="O3106">
        <f>IF(J3106="",Data_Validation!$B$2,J3106)</f>
        <v>55.5</v>
      </c>
      <c r="P3106">
        <f t="shared" si="432"/>
        <v>1</v>
      </c>
      <c r="Q3106" s="2">
        <f>CustomerData[[#This Row],[avg_order_value_clean]]*CustomerData[[#This Row],[total_orders]]</f>
        <v>1155.2</v>
      </c>
      <c r="R3106" s="2" t="str">
        <f t="shared" si="440"/>
        <v>Inactive</v>
      </c>
      <c r="S3106" s="2" t="str">
        <f t="shared" si="433"/>
        <v>Medium Risk</v>
      </c>
      <c r="T3106" s="2" t="str">
        <f t="shared" si="434"/>
        <v>55+</v>
      </c>
      <c r="U3106" s="1">
        <f t="shared" ca="1" si="435"/>
        <v>2164</v>
      </c>
      <c r="V3106" s="2" t="str">
        <f t="shared" si="436"/>
        <v>Low Loyalty</v>
      </c>
      <c r="W3106" s="2" t="str">
        <f t="shared" si="437"/>
        <v>Legitimate</v>
      </c>
      <c r="X3106" s="2" t="str">
        <f>IF(Q3106&lt;Data_Validation!$B$8,"Low Value",IF(Q3106&lt;Data_Validation!$B$9,"Medium Value","High Value"))</f>
        <v>Low Value</v>
      </c>
      <c r="Y3106" s="2" t="str">
        <f t="shared" si="438"/>
        <v>Stable</v>
      </c>
      <c r="Z3106" s="2" t="str">
        <f t="shared" si="439"/>
        <v>Check Data</v>
      </c>
    </row>
    <row r="3107" spans="1:26" x14ac:dyDescent="0.3">
      <c r="A3107" t="s">
        <v>1977</v>
      </c>
      <c r="B3107">
        <v>48</v>
      </c>
      <c r="C3107" t="s">
        <v>25</v>
      </c>
      <c r="D3107" t="s">
        <v>22</v>
      </c>
      <c r="E3107">
        <v>72.66</v>
      </c>
      <c r="F3107">
        <v>9</v>
      </c>
      <c r="G3107">
        <v>214</v>
      </c>
      <c r="H3107">
        <v>0</v>
      </c>
      <c r="I3107" t="s">
        <v>23</v>
      </c>
      <c r="J3107">
        <v>53.3</v>
      </c>
      <c r="K3107" s="1">
        <v>45047</v>
      </c>
      <c r="L3107">
        <v>74</v>
      </c>
      <c r="M3107">
        <v>0.08</v>
      </c>
      <c r="N3107">
        <f>IF(E3107="",Data_Validation!$B$1,E3107)</f>
        <v>72.66</v>
      </c>
      <c r="O3107">
        <f>IF(J3107="",Data_Validation!$B$2,J3107)</f>
        <v>53.3</v>
      </c>
      <c r="P3107">
        <f t="shared" si="432"/>
        <v>3</v>
      </c>
      <c r="Q3107" s="2">
        <f>CustomerData[[#This Row],[avg_order_value_clean]]*CustomerData[[#This Row],[total_orders]]</f>
        <v>653.93999999999994</v>
      </c>
      <c r="R3107" s="2" t="str">
        <f t="shared" si="440"/>
        <v>Inactive</v>
      </c>
      <c r="S3107" s="2" t="str">
        <f t="shared" si="433"/>
        <v>Low Risk</v>
      </c>
      <c r="T3107" s="2" t="str">
        <f t="shared" si="434"/>
        <v>45-54</v>
      </c>
      <c r="U3107" s="1">
        <f t="shared" ca="1" si="435"/>
        <v>1214</v>
      </c>
      <c r="V3107" s="2" t="str">
        <f t="shared" si="436"/>
        <v>High Loyalty</v>
      </c>
      <c r="W3107" s="2" t="str">
        <f t="shared" si="437"/>
        <v>Legitimate</v>
      </c>
      <c r="X3107" s="2" t="str">
        <f>IF(Q3107&lt;Data_Validation!$B$8,"Low Value",IF(Q3107&lt;Data_Validation!$B$9,"Medium Value","High Value"))</f>
        <v>Low Value</v>
      </c>
      <c r="Y3107" s="2" t="str">
        <f t="shared" si="438"/>
        <v>Stable</v>
      </c>
      <c r="Z3107" s="2" t="str">
        <f t="shared" si="439"/>
        <v>Check Data</v>
      </c>
    </row>
    <row r="3108" spans="1:26" x14ac:dyDescent="0.3">
      <c r="A3108" t="s">
        <v>2619</v>
      </c>
      <c r="B3108">
        <v>51</v>
      </c>
      <c r="C3108" t="s">
        <v>21</v>
      </c>
      <c r="D3108" t="s">
        <v>50</v>
      </c>
      <c r="E3108">
        <v>81.89</v>
      </c>
      <c r="F3108">
        <v>9</v>
      </c>
      <c r="G3108">
        <v>32</v>
      </c>
      <c r="H3108">
        <v>0</v>
      </c>
      <c r="I3108" t="s">
        <v>40</v>
      </c>
      <c r="J3108">
        <v>3</v>
      </c>
      <c r="K3108" s="1">
        <v>44263</v>
      </c>
      <c r="L3108">
        <v>70</v>
      </c>
      <c r="M3108">
        <v>0.31</v>
      </c>
      <c r="N3108">
        <f>IF(E3108="",Data_Validation!$B$1,E3108)</f>
        <v>81.89</v>
      </c>
      <c r="O3108">
        <f>IF(J3108="",Data_Validation!$B$2,J3108)</f>
        <v>3</v>
      </c>
      <c r="P3108">
        <f t="shared" si="432"/>
        <v>2</v>
      </c>
      <c r="Q3108" s="2">
        <f>CustomerData[[#This Row],[avg_order_value_clean]]*CustomerData[[#This Row],[total_orders]]</f>
        <v>737.01</v>
      </c>
      <c r="R3108" s="2" t="str">
        <f t="shared" si="440"/>
        <v>At Risk</v>
      </c>
      <c r="S3108" s="2" t="str">
        <f t="shared" si="433"/>
        <v>Medium Risk</v>
      </c>
      <c r="T3108" s="2" t="str">
        <f t="shared" si="434"/>
        <v>45-54</v>
      </c>
      <c r="U3108" s="1">
        <f t="shared" ca="1" si="435"/>
        <v>1998</v>
      </c>
      <c r="V3108" s="2" t="str">
        <f t="shared" si="436"/>
        <v>High Loyalty</v>
      </c>
      <c r="W3108" s="2" t="str">
        <f t="shared" si="437"/>
        <v>Legitimate</v>
      </c>
      <c r="X3108" s="2" t="str">
        <f>IF(Q3108&lt;Data_Validation!$B$8,"Low Value",IF(Q3108&lt;Data_Validation!$B$9,"Medium Value","High Value"))</f>
        <v>Low Value</v>
      </c>
      <c r="Y3108" s="2" t="str">
        <f t="shared" si="438"/>
        <v>Stable</v>
      </c>
      <c r="Z3108" s="2" t="str">
        <f t="shared" si="439"/>
        <v>Check Data</v>
      </c>
    </row>
    <row r="3109" spans="1:26" x14ac:dyDescent="0.3">
      <c r="A3109" t="s">
        <v>2620</v>
      </c>
      <c r="B3109">
        <v>23</v>
      </c>
      <c r="C3109" t="s">
        <v>14</v>
      </c>
      <c r="D3109" t="s">
        <v>50</v>
      </c>
      <c r="F3109">
        <v>8</v>
      </c>
      <c r="G3109">
        <v>193</v>
      </c>
      <c r="H3109">
        <v>0</v>
      </c>
      <c r="I3109" t="s">
        <v>29</v>
      </c>
      <c r="J3109">
        <v>33.4</v>
      </c>
      <c r="K3109" s="1">
        <v>44407</v>
      </c>
      <c r="L3109">
        <v>77</v>
      </c>
      <c r="M3109">
        <v>0.16</v>
      </c>
      <c r="N3109">
        <f>IF(E3109="",Data_Validation!$B$1,E3109)</f>
        <v>250</v>
      </c>
      <c r="O3109">
        <f>IF(J3109="",Data_Validation!$B$2,J3109)</f>
        <v>33.4</v>
      </c>
      <c r="P3109">
        <f t="shared" si="432"/>
        <v>1</v>
      </c>
      <c r="Q3109" s="2">
        <f>CustomerData[[#This Row],[avg_order_value_clean]]*CustomerData[[#This Row],[total_orders]]</f>
        <v>2000</v>
      </c>
      <c r="R3109" s="2" t="str">
        <f t="shared" si="440"/>
        <v>Inactive</v>
      </c>
      <c r="S3109" s="2" t="str">
        <f t="shared" si="433"/>
        <v>Low Risk</v>
      </c>
      <c r="T3109" s="2" t="str">
        <f t="shared" si="434"/>
        <v>Under 25</v>
      </c>
      <c r="U3109" s="1">
        <f t="shared" ca="1" si="435"/>
        <v>1854</v>
      </c>
      <c r="V3109" s="2" t="str">
        <f t="shared" si="436"/>
        <v>High Loyalty</v>
      </c>
      <c r="W3109" s="2" t="str">
        <f t="shared" si="437"/>
        <v>Legitimate</v>
      </c>
      <c r="X3109" s="2" t="str">
        <f>IF(Q3109&lt;Data_Validation!$B$8,"Low Value",IF(Q3109&lt;Data_Validation!$B$9,"Medium Value","High Value"))</f>
        <v>High Value</v>
      </c>
      <c r="Y3109" s="2" t="str">
        <f t="shared" si="438"/>
        <v>High Value - Maintain</v>
      </c>
      <c r="Z3109" s="2" t="str">
        <f t="shared" si="439"/>
        <v>Check Data</v>
      </c>
    </row>
    <row r="3110" spans="1:26" x14ac:dyDescent="0.3">
      <c r="A3110" t="s">
        <v>2621</v>
      </c>
      <c r="B3110">
        <v>39</v>
      </c>
      <c r="C3110" t="s">
        <v>14</v>
      </c>
      <c r="D3110" t="s">
        <v>37</v>
      </c>
      <c r="E3110">
        <v>23.37</v>
      </c>
      <c r="F3110">
        <v>8</v>
      </c>
      <c r="G3110">
        <v>177</v>
      </c>
      <c r="H3110">
        <v>0</v>
      </c>
      <c r="I3110" t="s">
        <v>29</v>
      </c>
      <c r="J3110">
        <v>73.5</v>
      </c>
      <c r="K3110" s="1">
        <v>45240</v>
      </c>
      <c r="L3110">
        <v>95</v>
      </c>
      <c r="M3110">
        <v>0.12</v>
      </c>
      <c r="N3110">
        <f>IF(E3110="",Data_Validation!$B$1,E3110)</f>
        <v>23.37</v>
      </c>
      <c r="O3110">
        <f>IF(J3110="",Data_Validation!$B$2,J3110)</f>
        <v>73.5</v>
      </c>
      <c r="P3110">
        <f t="shared" si="432"/>
        <v>1</v>
      </c>
      <c r="Q3110" s="2">
        <f>CustomerData[[#This Row],[avg_order_value_clean]]*CustomerData[[#This Row],[total_orders]]</f>
        <v>186.96</v>
      </c>
      <c r="R3110" s="2" t="str">
        <f t="shared" si="440"/>
        <v>Inactive</v>
      </c>
      <c r="S3110" s="2" t="str">
        <f t="shared" si="433"/>
        <v>Low Risk</v>
      </c>
      <c r="T3110" s="2" t="str">
        <f t="shared" si="434"/>
        <v>35-44</v>
      </c>
      <c r="U3110" s="1">
        <f t="shared" ca="1" si="435"/>
        <v>1021</v>
      </c>
      <c r="V3110" s="2" t="str">
        <f t="shared" si="436"/>
        <v>High Loyalty</v>
      </c>
      <c r="W3110" s="2" t="str">
        <f t="shared" si="437"/>
        <v>Legitimate</v>
      </c>
      <c r="X3110" s="2" t="str">
        <f>IF(Q3110&lt;Data_Validation!$B$8,"Low Value",IF(Q3110&lt;Data_Validation!$B$9,"Medium Value","High Value"))</f>
        <v>Low Value</v>
      </c>
      <c r="Y3110" s="2" t="str">
        <f t="shared" si="438"/>
        <v>Stable</v>
      </c>
      <c r="Z3110" s="2" t="str">
        <f t="shared" si="439"/>
        <v>Check Data</v>
      </c>
    </row>
    <row r="3111" spans="1:26" x14ac:dyDescent="0.3">
      <c r="A3111" t="s">
        <v>2622</v>
      </c>
      <c r="B3111">
        <v>31</v>
      </c>
      <c r="C3111" t="s">
        <v>14</v>
      </c>
      <c r="D3111" t="s">
        <v>18</v>
      </c>
      <c r="E3111">
        <v>246.62</v>
      </c>
      <c r="F3111">
        <v>7</v>
      </c>
      <c r="G3111">
        <v>287</v>
      </c>
      <c r="H3111">
        <v>0</v>
      </c>
      <c r="I3111" t="s">
        <v>29</v>
      </c>
      <c r="J3111">
        <v>79.599999999999994</v>
      </c>
      <c r="K3111" s="1">
        <v>44205</v>
      </c>
      <c r="L3111">
        <v>69</v>
      </c>
      <c r="M3111">
        <v>0.04</v>
      </c>
      <c r="N3111">
        <f>IF(E3111="",Data_Validation!$B$1,E3111)</f>
        <v>246.62</v>
      </c>
      <c r="O3111">
        <f>IF(J3111="",Data_Validation!$B$2,J3111)</f>
        <v>79.599999999999994</v>
      </c>
      <c r="P3111">
        <f t="shared" si="432"/>
        <v>2</v>
      </c>
      <c r="Q3111" s="2">
        <f>CustomerData[[#This Row],[avg_order_value_clean]]*CustomerData[[#This Row],[total_orders]]</f>
        <v>1726.3400000000001</v>
      </c>
      <c r="R3111" s="2" t="str">
        <f t="shared" si="440"/>
        <v>Inactive</v>
      </c>
      <c r="S3111" s="2" t="str">
        <f t="shared" si="433"/>
        <v>Low Risk</v>
      </c>
      <c r="T3111" s="2" t="str">
        <f t="shared" si="434"/>
        <v>25-34</v>
      </c>
      <c r="U3111" s="1">
        <f t="shared" ca="1" si="435"/>
        <v>2056</v>
      </c>
      <c r="V3111" s="2" t="str">
        <f t="shared" si="436"/>
        <v>Medium Loyalty</v>
      </c>
      <c r="W3111" s="2" t="str">
        <f t="shared" si="437"/>
        <v>Legitimate</v>
      </c>
      <c r="X3111" s="2" t="str">
        <f>IF(Q3111&lt;Data_Validation!$B$8,"Low Value",IF(Q3111&lt;Data_Validation!$B$9,"Medium Value","High Value"))</f>
        <v>High Value</v>
      </c>
      <c r="Y3111" s="2" t="str">
        <f t="shared" si="438"/>
        <v>High Value - Maintain</v>
      </c>
      <c r="Z3111" s="2" t="str">
        <f t="shared" si="439"/>
        <v>Check Data</v>
      </c>
    </row>
    <row r="3112" spans="1:26" x14ac:dyDescent="0.3">
      <c r="A3112" t="s">
        <v>2623</v>
      </c>
      <c r="B3112">
        <v>20</v>
      </c>
      <c r="C3112" t="s">
        <v>21</v>
      </c>
      <c r="D3112" t="s">
        <v>22</v>
      </c>
      <c r="E3112">
        <v>122.02</v>
      </c>
      <c r="F3112">
        <v>11</v>
      </c>
      <c r="G3112">
        <v>334</v>
      </c>
      <c r="H3112">
        <v>0</v>
      </c>
      <c r="I3112" t="s">
        <v>16</v>
      </c>
      <c r="J3112">
        <v>81.5</v>
      </c>
      <c r="K3112" s="1">
        <v>45178</v>
      </c>
      <c r="L3112">
        <v>60</v>
      </c>
      <c r="M3112">
        <v>0.38</v>
      </c>
      <c r="N3112">
        <f>IF(E3112="",Data_Validation!$B$1,E3112)</f>
        <v>122.02</v>
      </c>
      <c r="O3112">
        <f>IF(J3112="",Data_Validation!$B$2,J3112)</f>
        <v>81.5</v>
      </c>
      <c r="P3112">
        <f t="shared" si="432"/>
        <v>1</v>
      </c>
      <c r="Q3112" s="2">
        <f>CustomerData[[#This Row],[avg_order_value_clean]]*CustomerData[[#This Row],[total_orders]]</f>
        <v>1342.22</v>
      </c>
      <c r="R3112" s="2" t="str">
        <f t="shared" si="440"/>
        <v>Inactive</v>
      </c>
      <c r="S3112" s="2" t="str">
        <f t="shared" si="433"/>
        <v>Medium Risk</v>
      </c>
      <c r="T3112" s="2" t="str">
        <f t="shared" si="434"/>
        <v>Under 25</v>
      </c>
      <c r="U3112" s="1">
        <f t="shared" ca="1" si="435"/>
        <v>1083</v>
      </c>
      <c r="V3112" s="2" t="str">
        <f t="shared" si="436"/>
        <v>Medium Loyalty</v>
      </c>
      <c r="W3112" s="2" t="str">
        <f t="shared" si="437"/>
        <v>Legitimate</v>
      </c>
      <c r="X3112" s="2" t="str">
        <f>IF(Q3112&lt;Data_Validation!$B$8,"Low Value",IF(Q3112&lt;Data_Validation!$B$9,"Medium Value","High Value"))</f>
        <v>Low Value</v>
      </c>
      <c r="Y3112" s="2" t="str">
        <f t="shared" si="438"/>
        <v>Stable</v>
      </c>
      <c r="Z3112" s="2" t="str">
        <f t="shared" si="439"/>
        <v>Check Data</v>
      </c>
    </row>
    <row r="3113" spans="1:26" x14ac:dyDescent="0.3">
      <c r="A3113" t="s">
        <v>69</v>
      </c>
      <c r="B3113">
        <v>29</v>
      </c>
      <c r="C3113" t="s">
        <v>14</v>
      </c>
      <c r="D3113" t="s">
        <v>35</v>
      </c>
      <c r="E3113">
        <v>160.01</v>
      </c>
      <c r="F3113">
        <v>14</v>
      </c>
      <c r="G3113">
        <v>200</v>
      </c>
      <c r="H3113">
        <v>0</v>
      </c>
      <c r="I3113" t="s">
        <v>29</v>
      </c>
      <c r="J3113">
        <v>3.7</v>
      </c>
      <c r="K3113" s="1">
        <v>45258</v>
      </c>
      <c r="L3113">
        <v>4</v>
      </c>
      <c r="M3113">
        <v>0.66</v>
      </c>
      <c r="N3113">
        <f>IF(E3113="",Data_Validation!$B$1,E3113)</f>
        <v>160.01</v>
      </c>
      <c r="O3113">
        <f>IF(J3113="",Data_Validation!$B$2,J3113)</f>
        <v>3.7</v>
      </c>
      <c r="P3113">
        <f t="shared" si="432"/>
        <v>3</v>
      </c>
      <c r="Q3113" s="2">
        <f>CustomerData[[#This Row],[avg_order_value_clean]]*CustomerData[[#This Row],[total_orders]]</f>
        <v>2240.14</v>
      </c>
      <c r="R3113" s="2" t="str">
        <f t="shared" si="440"/>
        <v>Inactive</v>
      </c>
      <c r="S3113" s="2" t="str">
        <f t="shared" si="433"/>
        <v>High Risk</v>
      </c>
      <c r="T3113" s="2" t="str">
        <f t="shared" si="434"/>
        <v>25-34</v>
      </c>
      <c r="U3113" s="1">
        <f t="shared" ca="1" si="435"/>
        <v>1003</v>
      </c>
      <c r="V3113" s="2" t="str">
        <f t="shared" si="436"/>
        <v>Low Loyalty</v>
      </c>
      <c r="W3113" s="2" t="str">
        <f t="shared" si="437"/>
        <v>Legitimate</v>
      </c>
      <c r="X3113" s="2" t="str">
        <f>IF(Q3113&lt;Data_Validation!$B$8,"Low Value",IF(Q3113&lt;Data_Validation!$B$9,"Medium Value","High Value"))</f>
        <v>High Value</v>
      </c>
      <c r="Y3113" s="2" t="str">
        <f t="shared" si="438"/>
        <v>Critical - Retain</v>
      </c>
      <c r="Z3113" s="2" t="str">
        <f t="shared" si="439"/>
        <v>Check Data</v>
      </c>
    </row>
    <row r="3114" spans="1:26" x14ac:dyDescent="0.3">
      <c r="A3114" t="s">
        <v>958</v>
      </c>
      <c r="B3114">
        <v>53</v>
      </c>
      <c r="C3114" t="s">
        <v>14</v>
      </c>
      <c r="D3114" t="s">
        <v>35</v>
      </c>
      <c r="E3114">
        <v>107.88</v>
      </c>
      <c r="F3114">
        <v>12</v>
      </c>
      <c r="G3114">
        <v>2</v>
      </c>
      <c r="H3114">
        <v>0</v>
      </c>
      <c r="I3114" t="s">
        <v>19</v>
      </c>
      <c r="J3114">
        <v>16.3</v>
      </c>
      <c r="K3114" s="1">
        <v>44988</v>
      </c>
      <c r="L3114">
        <v>3</v>
      </c>
      <c r="M3114">
        <v>0.37</v>
      </c>
      <c r="N3114">
        <f>IF(E3114="",Data_Validation!$B$1,E3114)</f>
        <v>107.88</v>
      </c>
      <c r="O3114">
        <f>IF(J3114="",Data_Validation!$B$2,J3114)</f>
        <v>16.3</v>
      </c>
      <c r="P3114">
        <f t="shared" si="432"/>
        <v>2</v>
      </c>
      <c r="Q3114" s="2">
        <f>CustomerData[[#This Row],[avg_order_value_clean]]*CustomerData[[#This Row],[total_orders]]</f>
        <v>1294.56</v>
      </c>
      <c r="R3114" s="2" t="str">
        <f t="shared" si="440"/>
        <v>Active</v>
      </c>
      <c r="S3114" s="2" t="str">
        <f t="shared" si="433"/>
        <v>Medium Risk</v>
      </c>
      <c r="T3114" s="2" t="str">
        <f t="shared" si="434"/>
        <v>45-54</v>
      </c>
      <c r="U3114" s="1">
        <f t="shared" ca="1" si="435"/>
        <v>1273</v>
      </c>
      <c r="V3114" s="2" t="str">
        <f t="shared" si="436"/>
        <v>Low Loyalty</v>
      </c>
      <c r="W3114" s="2" t="str">
        <f t="shared" si="437"/>
        <v>Legitimate</v>
      </c>
      <c r="X3114" s="2" t="str">
        <f>IF(Q3114&lt;Data_Validation!$B$8,"Low Value",IF(Q3114&lt;Data_Validation!$B$9,"Medium Value","High Value"))</f>
        <v>Low Value</v>
      </c>
      <c r="Y3114" s="2" t="str">
        <f t="shared" si="438"/>
        <v>Stable</v>
      </c>
      <c r="Z3114" s="2" t="str">
        <f t="shared" si="439"/>
        <v>Check Data</v>
      </c>
    </row>
    <row r="3115" spans="1:26" x14ac:dyDescent="0.3">
      <c r="A3115" t="s">
        <v>2624</v>
      </c>
      <c r="B3115">
        <v>29</v>
      </c>
      <c r="C3115" t="s">
        <v>14</v>
      </c>
      <c r="D3115" t="s">
        <v>22</v>
      </c>
      <c r="E3115">
        <v>111.49</v>
      </c>
      <c r="F3115">
        <v>10</v>
      </c>
      <c r="G3115">
        <v>52</v>
      </c>
      <c r="H3115">
        <v>0</v>
      </c>
      <c r="I3115" t="s">
        <v>16</v>
      </c>
      <c r="J3115">
        <v>98.6</v>
      </c>
      <c r="K3115" s="1">
        <v>45461</v>
      </c>
      <c r="L3115">
        <v>94</v>
      </c>
      <c r="M3115">
        <v>7.0000000000000007E-2</v>
      </c>
      <c r="N3115">
        <f>IF(E3115="",Data_Validation!$B$1,E3115)</f>
        <v>111.49</v>
      </c>
      <c r="O3115">
        <f>IF(J3115="",Data_Validation!$B$2,J3115)</f>
        <v>98.6</v>
      </c>
      <c r="P3115">
        <f t="shared" si="432"/>
        <v>1</v>
      </c>
      <c r="Q3115" s="2">
        <f>CustomerData[[#This Row],[avg_order_value_clean]]*CustomerData[[#This Row],[total_orders]]</f>
        <v>1114.8999999999999</v>
      </c>
      <c r="R3115" s="2" t="str">
        <f t="shared" si="440"/>
        <v>At Risk</v>
      </c>
      <c r="S3115" s="2" t="str">
        <f t="shared" si="433"/>
        <v>Low Risk</v>
      </c>
      <c r="T3115" s="2" t="str">
        <f t="shared" si="434"/>
        <v>25-34</v>
      </c>
      <c r="U3115" s="1">
        <f t="shared" ca="1" si="435"/>
        <v>800</v>
      </c>
      <c r="V3115" s="2" t="str">
        <f t="shared" si="436"/>
        <v>High Loyalty</v>
      </c>
      <c r="W3115" s="2" t="str">
        <f t="shared" si="437"/>
        <v>Legitimate</v>
      </c>
      <c r="X3115" s="2" t="str">
        <f>IF(Q3115&lt;Data_Validation!$B$8,"Low Value",IF(Q3115&lt;Data_Validation!$B$9,"Medium Value","High Value"))</f>
        <v>Low Value</v>
      </c>
      <c r="Y3115" s="2" t="str">
        <f t="shared" si="438"/>
        <v>Stable</v>
      </c>
      <c r="Z3115" s="2" t="str">
        <f t="shared" si="439"/>
        <v>Check Data</v>
      </c>
    </row>
    <row r="3116" spans="1:26" x14ac:dyDescent="0.3">
      <c r="A3116" t="s">
        <v>2625</v>
      </c>
      <c r="B3116">
        <v>62</v>
      </c>
      <c r="C3116" t="s">
        <v>25</v>
      </c>
      <c r="D3116" t="s">
        <v>26</v>
      </c>
      <c r="E3116">
        <v>94.84</v>
      </c>
      <c r="F3116">
        <v>9</v>
      </c>
      <c r="G3116">
        <v>257</v>
      </c>
      <c r="H3116">
        <v>0</v>
      </c>
      <c r="I3116" t="s">
        <v>29</v>
      </c>
      <c r="J3116">
        <v>15.5</v>
      </c>
      <c r="K3116" s="1">
        <v>44397</v>
      </c>
      <c r="L3116">
        <v>23</v>
      </c>
      <c r="M3116">
        <v>0.15</v>
      </c>
      <c r="N3116">
        <f>IF(E3116="",Data_Validation!$B$1,E3116)</f>
        <v>94.84</v>
      </c>
      <c r="O3116">
        <f>IF(J3116="",Data_Validation!$B$2,J3116)</f>
        <v>15.5</v>
      </c>
      <c r="P3116">
        <f t="shared" si="432"/>
        <v>1</v>
      </c>
      <c r="Q3116" s="2">
        <f>CustomerData[[#This Row],[avg_order_value_clean]]*CustomerData[[#This Row],[total_orders]]</f>
        <v>853.56000000000006</v>
      </c>
      <c r="R3116" s="2" t="str">
        <f t="shared" si="440"/>
        <v>Inactive</v>
      </c>
      <c r="S3116" s="2" t="str">
        <f t="shared" si="433"/>
        <v>Low Risk</v>
      </c>
      <c r="T3116" s="2" t="str">
        <f t="shared" si="434"/>
        <v>55+</v>
      </c>
      <c r="U3116" s="1">
        <f t="shared" ca="1" si="435"/>
        <v>1864</v>
      </c>
      <c r="V3116" s="2" t="str">
        <f t="shared" si="436"/>
        <v>Low Loyalty</v>
      </c>
      <c r="W3116" s="2" t="str">
        <f t="shared" si="437"/>
        <v>Legitimate</v>
      </c>
      <c r="X3116" s="2" t="str">
        <f>IF(Q3116&lt;Data_Validation!$B$8,"Low Value",IF(Q3116&lt;Data_Validation!$B$9,"Medium Value","High Value"))</f>
        <v>Low Value</v>
      </c>
      <c r="Y3116" s="2" t="str">
        <f t="shared" si="438"/>
        <v>Stable</v>
      </c>
      <c r="Z3116" s="2" t="str">
        <f t="shared" si="439"/>
        <v>Check Data</v>
      </c>
    </row>
    <row r="3117" spans="1:26" x14ac:dyDescent="0.3">
      <c r="A3117" t="s">
        <v>2626</v>
      </c>
      <c r="B3117">
        <v>19</v>
      </c>
      <c r="C3117" t="s">
        <v>14</v>
      </c>
      <c r="D3117" t="s">
        <v>18</v>
      </c>
      <c r="E3117">
        <v>33.479999999999997</v>
      </c>
      <c r="F3117">
        <v>9</v>
      </c>
      <c r="G3117">
        <v>120</v>
      </c>
      <c r="H3117">
        <v>0</v>
      </c>
      <c r="I3117" t="s">
        <v>16</v>
      </c>
      <c r="K3117" s="1">
        <v>45188</v>
      </c>
      <c r="L3117">
        <v>37</v>
      </c>
      <c r="M3117">
        <v>0.23</v>
      </c>
      <c r="N3117">
        <f>IF(E3117="",Data_Validation!$B$1,E3117)</f>
        <v>33.479999999999997</v>
      </c>
      <c r="O3117">
        <f>IF(J3117="",Data_Validation!$B$2,J3117)</f>
        <v>250</v>
      </c>
      <c r="P3117">
        <f t="shared" si="432"/>
        <v>1</v>
      </c>
      <c r="Q3117" s="2">
        <f>CustomerData[[#This Row],[avg_order_value_clean]]*CustomerData[[#This Row],[total_orders]]</f>
        <v>301.32</v>
      </c>
      <c r="R3117" s="2" t="str">
        <f t="shared" si="440"/>
        <v>Inactive</v>
      </c>
      <c r="S3117" s="2" t="str">
        <f t="shared" si="433"/>
        <v>Medium Risk</v>
      </c>
      <c r="T3117" s="2" t="str">
        <f t="shared" si="434"/>
        <v>Under 25</v>
      </c>
      <c r="U3117" s="1">
        <f t="shared" ca="1" si="435"/>
        <v>1073</v>
      </c>
      <c r="V3117" s="2" t="str">
        <f t="shared" si="436"/>
        <v>Low Loyalty</v>
      </c>
      <c r="W3117" s="2" t="str">
        <f t="shared" si="437"/>
        <v>Legitimate</v>
      </c>
      <c r="X3117" s="2" t="str">
        <f>IF(Q3117&lt;Data_Validation!$B$8,"Low Value",IF(Q3117&lt;Data_Validation!$B$9,"Medium Value","High Value"))</f>
        <v>Low Value</v>
      </c>
      <c r="Y3117" s="2" t="str">
        <f t="shared" si="438"/>
        <v>Stable</v>
      </c>
      <c r="Z3117" s="2" t="str">
        <f t="shared" si="439"/>
        <v>Check Data</v>
      </c>
    </row>
    <row r="3118" spans="1:26" x14ac:dyDescent="0.3">
      <c r="A3118" t="s">
        <v>2627</v>
      </c>
      <c r="B3118">
        <v>19</v>
      </c>
      <c r="C3118" t="s">
        <v>21</v>
      </c>
      <c r="D3118" t="s">
        <v>35</v>
      </c>
      <c r="F3118">
        <v>14</v>
      </c>
      <c r="G3118">
        <v>149</v>
      </c>
      <c r="H3118">
        <v>0</v>
      </c>
      <c r="I3118" t="s">
        <v>19</v>
      </c>
      <c r="J3118">
        <v>80.3</v>
      </c>
      <c r="K3118" s="1">
        <v>44775</v>
      </c>
      <c r="L3118">
        <v>18</v>
      </c>
      <c r="M3118">
        <v>0.27</v>
      </c>
      <c r="N3118">
        <f>IF(E3118="",Data_Validation!$B$1,E3118)</f>
        <v>250</v>
      </c>
      <c r="O3118">
        <f>IF(J3118="",Data_Validation!$B$2,J3118)</f>
        <v>80.3</v>
      </c>
      <c r="P3118">
        <f t="shared" si="432"/>
        <v>2</v>
      </c>
      <c r="Q3118" s="2">
        <f>CustomerData[[#This Row],[avg_order_value_clean]]*CustomerData[[#This Row],[total_orders]]</f>
        <v>3500</v>
      </c>
      <c r="R3118" s="2" t="str">
        <f t="shared" si="440"/>
        <v>Inactive</v>
      </c>
      <c r="S3118" s="2" t="str">
        <f t="shared" si="433"/>
        <v>Medium Risk</v>
      </c>
      <c r="T3118" s="2" t="str">
        <f t="shared" si="434"/>
        <v>Under 25</v>
      </c>
      <c r="U3118" s="1">
        <f t="shared" ca="1" si="435"/>
        <v>1486</v>
      </c>
      <c r="V3118" s="2" t="str">
        <f t="shared" si="436"/>
        <v>Low Loyalty</v>
      </c>
      <c r="W3118" s="2" t="str">
        <f t="shared" si="437"/>
        <v>Legitimate</v>
      </c>
      <c r="X3118" s="2" t="str">
        <f>IF(Q3118&lt;Data_Validation!$B$8,"Low Value",IF(Q3118&lt;Data_Validation!$B$9,"Medium Value","High Value"))</f>
        <v>High Value</v>
      </c>
      <c r="Y3118" s="2" t="str">
        <f t="shared" si="438"/>
        <v>High Value - Maintain</v>
      </c>
      <c r="Z3118" s="2" t="str">
        <f t="shared" si="439"/>
        <v>Check Data</v>
      </c>
    </row>
    <row r="3119" spans="1:26" x14ac:dyDescent="0.3">
      <c r="A3119" t="s">
        <v>193</v>
      </c>
      <c r="B3119">
        <v>32</v>
      </c>
      <c r="C3119" t="s">
        <v>14</v>
      </c>
      <c r="D3119" t="s">
        <v>15</v>
      </c>
      <c r="E3119">
        <v>109.08</v>
      </c>
      <c r="F3119">
        <v>8</v>
      </c>
      <c r="G3119">
        <v>152</v>
      </c>
      <c r="H3119">
        <v>0</v>
      </c>
      <c r="I3119" t="s">
        <v>29</v>
      </c>
      <c r="J3119">
        <v>39.299999999999997</v>
      </c>
      <c r="K3119" s="1">
        <v>44113</v>
      </c>
      <c r="L3119">
        <v>99</v>
      </c>
      <c r="M3119">
        <v>0.7</v>
      </c>
      <c r="N3119">
        <f>IF(E3119="",Data_Validation!$B$1,E3119)</f>
        <v>109.08</v>
      </c>
      <c r="O3119">
        <f>IF(J3119="",Data_Validation!$B$2,J3119)</f>
        <v>39.299999999999997</v>
      </c>
      <c r="P3119">
        <f t="shared" si="432"/>
        <v>2</v>
      </c>
      <c r="Q3119" s="2">
        <f>CustomerData[[#This Row],[avg_order_value_clean]]*CustomerData[[#This Row],[total_orders]]</f>
        <v>872.64</v>
      </c>
      <c r="R3119" s="2" t="str">
        <f t="shared" si="440"/>
        <v>Inactive</v>
      </c>
      <c r="S3119" s="2" t="str">
        <f t="shared" si="433"/>
        <v>High Risk</v>
      </c>
      <c r="T3119" s="2" t="str">
        <f t="shared" si="434"/>
        <v>25-34</v>
      </c>
      <c r="U3119" s="1">
        <f t="shared" ca="1" si="435"/>
        <v>2148</v>
      </c>
      <c r="V3119" s="2" t="str">
        <f t="shared" si="436"/>
        <v>High Loyalty</v>
      </c>
      <c r="W3119" s="2" t="str">
        <f t="shared" si="437"/>
        <v>Legitimate</v>
      </c>
      <c r="X3119" s="2" t="str">
        <f>IF(Q3119&lt;Data_Validation!$B$8,"Low Value",IF(Q3119&lt;Data_Validation!$B$9,"Medium Value","High Value"))</f>
        <v>Low Value</v>
      </c>
      <c r="Y3119" s="2" t="str">
        <f t="shared" si="438"/>
        <v>At Risk - Develop</v>
      </c>
      <c r="Z3119" s="2" t="str">
        <f t="shared" si="439"/>
        <v>Check Data</v>
      </c>
    </row>
    <row r="3120" spans="1:26" x14ac:dyDescent="0.3">
      <c r="A3120" t="s">
        <v>2124</v>
      </c>
      <c r="B3120">
        <v>40</v>
      </c>
      <c r="C3120" t="s">
        <v>21</v>
      </c>
      <c r="D3120" t="s">
        <v>28</v>
      </c>
      <c r="E3120">
        <v>36</v>
      </c>
      <c r="F3120">
        <v>11</v>
      </c>
      <c r="G3120">
        <v>216</v>
      </c>
      <c r="H3120">
        <v>0</v>
      </c>
      <c r="I3120" t="s">
        <v>29</v>
      </c>
      <c r="J3120">
        <v>11.6</v>
      </c>
      <c r="K3120" s="1">
        <v>44588</v>
      </c>
      <c r="L3120">
        <v>5</v>
      </c>
      <c r="M3120">
        <v>0.03</v>
      </c>
      <c r="N3120">
        <f>IF(E3120="",Data_Validation!$B$1,E3120)</f>
        <v>36</v>
      </c>
      <c r="O3120">
        <f>IF(J3120="",Data_Validation!$B$2,J3120)</f>
        <v>11.6</v>
      </c>
      <c r="P3120">
        <f t="shared" si="432"/>
        <v>2</v>
      </c>
      <c r="Q3120" s="2">
        <f>CustomerData[[#This Row],[avg_order_value_clean]]*CustomerData[[#This Row],[total_orders]]</f>
        <v>396</v>
      </c>
      <c r="R3120" s="2" t="str">
        <f t="shared" si="440"/>
        <v>Inactive</v>
      </c>
      <c r="S3120" s="2" t="str">
        <f t="shared" si="433"/>
        <v>Low Risk</v>
      </c>
      <c r="T3120" s="2" t="str">
        <f t="shared" si="434"/>
        <v>35-44</v>
      </c>
      <c r="U3120" s="1">
        <f t="shared" ca="1" si="435"/>
        <v>1673</v>
      </c>
      <c r="V3120" s="2" t="str">
        <f t="shared" si="436"/>
        <v>Low Loyalty</v>
      </c>
      <c r="W3120" s="2" t="str">
        <f t="shared" si="437"/>
        <v>Legitimate</v>
      </c>
      <c r="X3120" s="2" t="str">
        <f>IF(Q3120&lt;Data_Validation!$B$8,"Low Value",IF(Q3120&lt;Data_Validation!$B$9,"Medium Value","High Value"))</f>
        <v>Low Value</v>
      </c>
      <c r="Y3120" s="2" t="str">
        <f t="shared" si="438"/>
        <v>Stable</v>
      </c>
      <c r="Z3120" s="2" t="str">
        <f t="shared" si="439"/>
        <v>Check Data</v>
      </c>
    </row>
    <row r="3121" spans="1:26" x14ac:dyDescent="0.3">
      <c r="A3121" t="s">
        <v>2628</v>
      </c>
      <c r="B3121">
        <v>46</v>
      </c>
      <c r="C3121" t="s">
        <v>21</v>
      </c>
      <c r="D3121" t="s">
        <v>22</v>
      </c>
      <c r="E3121">
        <v>140.16</v>
      </c>
      <c r="F3121">
        <v>9</v>
      </c>
      <c r="G3121">
        <v>134</v>
      </c>
      <c r="H3121">
        <v>0</v>
      </c>
      <c r="I3121" t="s">
        <v>19</v>
      </c>
      <c r="J3121">
        <v>12.5</v>
      </c>
      <c r="K3121" s="1">
        <v>44862</v>
      </c>
      <c r="L3121">
        <v>41</v>
      </c>
      <c r="M3121">
        <v>0.11</v>
      </c>
      <c r="N3121">
        <f>IF(E3121="",Data_Validation!$B$1,E3121)</f>
        <v>140.16</v>
      </c>
      <c r="O3121">
        <f>IF(J3121="",Data_Validation!$B$2,J3121)</f>
        <v>12.5</v>
      </c>
      <c r="P3121">
        <f t="shared" si="432"/>
        <v>1</v>
      </c>
      <c r="Q3121" s="2">
        <f>CustomerData[[#This Row],[avg_order_value_clean]]*CustomerData[[#This Row],[total_orders]]</f>
        <v>1261.44</v>
      </c>
      <c r="R3121" s="2" t="str">
        <f t="shared" si="440"/>
        <v>Inactive</v>
      </c>
      <c r="S3121" s="2" t="str">
        <f t="shared" si="433"/>
        <v>Low Risk</v>
      </c>
      <c r="T3121" s="2" t="str">
        <f t="shared" si="434"/>
        <v>45-54</v>
      </c>
      <c r="U3121" s="1">
        <f t="shared" ca="1" si="435"/>
        <v>1399</v>
      </c>
      <c r="V3121" s="2" t="str">
        <f t="shared" si="436"/>
        <v>Medium Loyalty</v>
      </c>
      <c r="W3121" s="2" t="str">
        <f t="shared" si="437"/>
        <v>Legitimate</v>
      </c>
      <c r="X3121" s="2" t="str">
        <f>IF(Q3121&lt;Data_Validation!$B$8,"Low Value",IF(Q3121&lt;Data_Validation!$B$9,"Medium Value","High Value"))</f>
        <v>Low Value</v>
      </c>
      <c r="Y3121" s="2" t="str">
        <f t="shared" si="438"/>
        <v>Stable</v>
      </c>
      <c r="Z3121" s="2" t="str">
        <f t="shared" si="439"/>
        <v>Check Data</v>
      </c>
    </row>
    <row r="3122" spans="1:26" x14ac:dyDescent="0.3">
      <c r="A3122" t="s">
        <v>2629</v>
      </c>
      <c r="B3122">
        <v>34</v>
      </c>
      <c r="C3122" t="s">
        <v>14</v>
      </c>
      <c r="D3122" t="s">
        <v>26</v>
      </c>
      <c r="E3122">
        <v>230.58</v>
      </c>
      <c r="F3122">
        <v>9</v>
      </c>
      <c r="G3122">
        <v>255</v>
      </c>
      <c r="H3122">
        <v>0</v>
      </c>
      <c r="I3122" t="s">
        <v>29</v>
      </c>
      <c r="J3122">
        <v>8.4</v>
      </c>
      <c r="K3122" s="1">
        <v>44769</v>
      </c>
      <c r="L3122">
        <v>92</v>
      </c>
      <c r="M3122">
        <v>0.37</v>
      </c>
      <c r="N3122">
        <f>IF(E3122="",Data_Validation!$B$1,E3122)</f>
        <v>230.58</v>
      </c>
      <c r="O3122">
        <f>IF(J3122="",Data_Validation!$B$2,J3122)</f>
        <v>8.4</v>
      </c>
      <c r="P3122">
        <f t="shared" si="432"/>
        <v>1</v>
      </c>
      <c r="Q3122" s="2">
        <f>CustomerData[[#This Row],[avg_order_value_clean]]*CustomerData[[#This Row],[total_orders]]</f>
        <v>2075.2200000000003</v>
      </c>
      <c r="R3122" s="2" t="str">
        <f t="shared" si="440"/>
        <v>Inactive</v>
      </c>
      <c r="S3122" s="2" t="str">
        <f t="shared" si="433"/>
        <v>Medium Risk</v>
      </c>
      <c r="T3122" s="2" t="str">
        <f t="shared" si="434"/>
        <v>25-34</v>
      </c>
      <c r="U3122" s="1">
        <f t="shared" ca="1" si="435"/>
        <v>1492</v>
      </c>
      <c r="V3122" s="2" t="str">
        <f t="shared" si="436"/>
        <v>High Loyalty</v>
      </c>
      <c r="W3122" s="2" t="str">
        <f t="shared" si="437"/>
        <v>Legitimate</v>
      </c>
      <c r="X3122" s="2" t="str">
        <f>IF(Q3122&lt;Data_Validation!$B$8,"Low Value",IF(Q3122&lt;Data_Validation!$B$9,"Medium Value","High Value"))</f>
        <v>High Value</v>
      </c>
      <c r="Y3122" s="2" t="str">
        <f t="shared" si="438"/>
        <v>High Value - Maintain</v>
      </c>
      <c r="Z3122" s="2" t="str">
        <f t="shared" si="439"/>
        <v>Check Data</v>
      </c>
    </row>
    <row r="3123" spans="1:26" x14ac:dyDescent="0.3">
      <c r="A3123" t="s">
        <v>2630</v>
      </c>
      <c r="B3123">
        <v>49</v>
      </c>
      <c r="C3123" t="s">
        <v>21</v>
      </c>
      <c r="D3123" t="s">
        <v>15</v>
      </c>
      <c r="E3123">
        <v>112.29</v>
      </c>
      <c r="F3123">
        <v>9</v>
      </c>
      <c r="G3123">
        <v>61</v>
      </c>
      <c r="H3123">
        <v>0</v>
      </c>
      <c r="I3123" t="s">
        <v>19</v>
      </c>
      <c r="J3123">
        <v>18.100000000000001</v>
      </c>
      <c r="K3123" s="1">
        <v>45243</v>
      </c>
      <c r="L3123">
        <v>38</v>
      </c>
      <c r="M3123">
        <v>0.14000000000000001</v>
      </c>
      <c r="N3123">
        <f>IF(E3123="",Data_Validation!$B$1,E3123)</f>
        <v>112.29</v>
      </c>
      <c r="O3123">
        <f>IF(J3123="",Data_Validation!$B$2,J3123)</f>
        <v>18.100000000000001</v>
      </c>
      <c r="P3123">
        <f t="shared" si="432"/>
        <v>1</v>
      </c>
      <c r="Q3123" s="2">
        <f>CustomerData[[#This Row],[avg_order_value_clean]]*CustomerData[[#This Row],[total_orders]]</f>
        <v>1010.61</v>
      </c>
      <c r="R3123" s="2" t="str">
        <f t="shared" si="440"/>
        <v>At Risk</v>
      </c>
      <c r="S3123" s="2" t="str">
        <f t="shared" si="433"/>
        <v>Low Risk</v>
      </c>
      <c r="T3123" s="2" t="str">
        <f t="shared" si="434"/>
        <v>45-54</v>
      </c>
      <c r="U3123" s="1">
        <f t="shared" ca="1" si="435"/>
        <v>1018</v>
      </c>
      <c r="V3123" s="2" t="str">
        <f t="shared" si="436"/>
        <v>Low Loyalty</v>
      </c>
      <c r="W3123" s="2" t="str">
        <f t="shared" si="437"/>
        <v>Legitimate</v>
      </c>
      <c r="X3123" s="2" t="str">
        <f>IF(Q3123&lt;Data_Validation!$B$8,"Low Value",IF(Q3123&lt;Data_Validation!$B$9,"Medium Value","High Value"))</f>
        <v>Low Value</v>
      </c>
      <c r="Y3123" s="2" t="str">
        <f t="shared" si="438"/>
        <v>Stable</v>
      </c>
      <c r="Z3123" s="2" t="str">
        <f t="shared" si="439"/>
        <v>Check Data</v>
      </c>
    </row>
    <row r="3124" spans="1:26" x14ac:dyDescent="0.3">
      <c r="A3124" t="s">
        <v>2631</v>
      </c>
      <c r="B3124">
        <v>24</v>
      </c>
      <c r="C3124" t="s">
        <v>21</v>
      </c>
      <c r="D3124" t="s">
        <v>28</v>
      </c>
      <c r="E3124">
        <v>235.86</v>
      </c>
      <c r="F3124">
        <v>5</v>
      </c>
      <c r="G3124">
        <v>286</v>
      </c>
      <c r="H3124">
        <v>0</v>
      </c>
      <c r="I3124" t="s">
        <v>29</v>
      </c>
      <c r="J3124">
        <v>49.7</v>
      </c>
      <c r="K3124" s="1">
        <v>44440</v>
      </c>
      <c r="L3124">
        <v>47</v>
      </c>
      <c r="M3124">
        <v>0.21</v>
      </c>
      <c r="N3124">
        <f>IF(E3124="",Data_Validation!$B$1,E3124)</f>
        <v>235.86</v>
      </c>
      <c r="O3124">
        <f>IF(J3124="",Data_Validation!$B$2,J3124)</f>
        <v>49.7</v>
      </c>
      <c r="P3124">
        <f t="shared" si="432"/>
        <v>2</v>
      </c>
      <c r="Q3124" s="2">
        <f>CustomerData[[#This Row],[avg_order_value_clean]]*CustomerData[[#This Row],[total_orders]]</f>
        <v>1179.3000000000002</v>
      </c>
      <c r="R3124" s="2" t="str">
        <f t="shared" si="440"/>
        <v>Inactive</v>
      </c>
      <c r="S3124" s="2" t="str">
        <f t="shared" si="433"/>
        <v>Medium Risk</v>
      </c>
      <c r="T3124" s="2" t="str">
        <f t="shared" si="434"/>
        <v>Under 25</v>
      </c>
      <c r="U3124" s="1">
        <f t="shared" ca="1" si="435"/>
        <v>1821</v>
      </c>
      <c r="V3124" s="2" t="str">
        <f t="shared" si="436"/>
        <v>Medium Loyalty</v>
      </c>
      <c r="W3124" s="2" t="str">
        <f t="shared" si="437"/>
        <v>Legitimate</v>
      </c>
      <c r="X3124" s="2" t="str">
        <f>IF(Q3124&lt;Data_Validation!$B$8,"Low Value",IF(Q3124&lt;Data_Validation!$B$9,"Medium Value","High Value"))</f>
        <v>Low Value</v>
      </c>
      <c r="Y3124" s="2" t="str">
        <f t="shared" si="438"/>
        <v>Stable</v>
      </c>
      <c r="Z3124" s="2" t="str">
        <f t="shared" si="439"/>
        <v>Check Data</v>
      </c>
    </row>
    <row r="3125" spans="1:26" x14ac:dyDescent="0.3">
      <c r="A3125" t="s">
        <v>2632</v>
      </c>
      <c r="B3125">
        <v>47</v>
      </c>
      <c r="C3125" t="s">
        <v>25</v>
      </c>
      <c r="D3125" t="s">
        <v>28</v>
      </c>
      <c r="F3125">
        <v>12</v>
      </c>
      <c r="G3125">
        <v>62</v>
      </c>
      <c r="H3125">
        <v>0</v>
      </c>
      <c r="I3125" t="s">
        <v>29</v>
      </c>
      <c r="J3125">
        <v>1.5</v>
      </c>
      <c r="K3125" s="1">
        <v>44990</v>
      </c>
      <c r="L3125">
        <v>82</v>
      </c>
      <c r="M3125">
        <v>0.43</v>
      </c>
      <c r="N3125">
        <f>IF(E3125="",Data_Validation!$B$1,E3125)</f>
        <v>250</v>
      </c>
      <c r="O3125">
        <f>IF(J3125="",Data_Validation!$B$2,J3125)</f>
        <v>1.5</v>
      </c>
      <c r="P3125">
        <f t="shared" si="432"/>
        <v>1</v>
      </c>
      <c r="Q3125" s="2">
        <f>CustomerData[[#This Row],[avg_order_value_clean]]*CustomerData[[#This Row],[total_orders]]</f>
        <v>3000</v>
      </c>
      <c r="R3125" s="2" t="str">
        <f t="shared" si="440"/>
        <v>At Risk</v>
      </c>
      <c r="S3125" s="2" t="str">
        <f t="shared" si="433"/>
        <v>Medium Risk</v>
      </c>
      <c r="T3125" s="2" t="str">
        <f t="shared" si="434"/>
        <v>45-54</v>
      </c>
      <c r="U3125" s="1">
        <f t="shared" ca="1" si="435"/>
        <v>1271</v>
      </c>
      <c r="V3125" s="2" t="str">
        <f t="shared" si="436"/>
        <v>High Loyalty</v>
      </c>
      <c r="W3125" s="2" t="str">
        <f t="shared" si="437"/>
        <v>Legitimate</v>
      </c>
      <c r="X3125" s="2" t="str">
        <f>IF(Q3125&lt;Data_Validation!$B$8,"Low Value",IF(Q3125&lt;Data_Validation!$B$9,"Medium Value","High Value"))</f>
        <v>High Value</v>
      </c>
      <c r="Y3125" s="2" t="str">
        <f t="shared" si="438"/>
        <v>High Value - Maintain</v>
      </c>
      <c r="Z3125" s="2" t="str">
        <f t="shared" si="439"/>
        <v>Check Data</v>
      </c>
    </row>
    <row r="3126" spans="1:26" x14ac:dyDescent="0.3">
      <c r="A3126" t="s">
        <v>2633</v>
      </c>
      <c r="B3126">
        <v>45</v>
      </c>
      <c r="C3126" t="s">
        <v>21</v>
      </c>
      <c r="D3126" t="s">
        <v>37</v>
      </c>
      <c r="E3126">
        <v>132.69999999999999</v>
      </c>
      <c r="F3126">
        <v>9</v>
      </c>
      <c r="G3126">
        <v>292</v>
      </c>
      <c r="H3126">
        <v>0</v>
      </c>
      <c r="I3126" t="s">
        <v>40</v>
      </c>
      <c r="J3126">
        <v>11.7</v>
      </c>
      <c r="K3126" s="1">
        <v>45407</v>
      </c>
      <c r="L3126">
        <v>72</v>
      </c>
      <c r="M3126">
        <v>0.16</v>
      </c>
      <c r="N3126">
        <f>IF(E3126="",Data_Validation!$B$1,E3126)</f>
        <v>132.69999999999999</v>
      </c>
      <c r="O3126">
        <f>IF(J3126="",Data_Validation!$B$2,J3126)</f>
        <v>11.7</v>
      </c>
      <c r="P3126">
        <f t="shared" si="432"/>
        <v>2</v>
      </c>
      <c r="Q3126" s="2">
        <f>CustomerData[[#This Row],[avg_order_value_clean]]*CustomerData[[#This Row],[total_orders]]</f>
        <v>1194.3</v>
      </c>
      <c r="R3126" s="2" t="str">
        <f t="shared" si="440"/>
        <v>Inactive</v>
      </c>
      <c r="S3126" s="2" t="str">
        <f t="shared" si="433"/>
        <v>Low Risk</v>
      </c>
      <c r="T3126" s="2" t="str">
        <f t="shared" si="434"/>
        <v>45-54</v>
      </c>
      <c r="U3126" s="1">
        <f t="shared" ca="1" si="435"/>
        <v>854</v>
      </c>
      <c r="V3126" s="2" t="str">
        <f t="shared" si="436"/>
        <v>High Loyalty</v>
      </c>
      <c r="W3126" s="2" t="str">
        <f t="shared" si="437"/>
        <v>Legitimate</v>
      </c>
      <c r="X3126" s="2" t="str">
        <f>IF(Q3126&lt;Data_Validation!$B$8,"Low Value",IF(Q3126&lt;Data_Validation!$B$9,"Medium Value","High Value"))</f>
        <v>Low Value</v>
      </c>
      <c r="Y3126" s="2" t="str">
        <f t="shared" si="438"/>
        <v>Stable</v>
      </c>
      <c r="Z3126" s="2" t="str">
        <f t="shared" si="439"/>
        <v>Check Data</v>
      </c>
    </row>
    <row r="3127" spans="1:26" x14ac:dyDescent="0.3">
      <c r="A3127" t="s">
        <v>2333</v>
      </c>
      <c r="B3127">
        <v>31</v>
      </c>
      <c r="C3127" t="s">
        <v>25</v>
      </c>
      <c r="D3127" t="s">
        <v>18</v>
      </c>
      <c r="E3127">
        <v>180.89</v>
      </c>
      <c r="F3127">
        <v>15</v>
      </c>
      <c r="G3127">
        <v>67</v>
      </c>
      <c r="H3127">
        <v>0</v>
      </c>
      <c r="I3127" t="s">
        <v>16</v>
      </c>
      <c r="K3127" s="1">
        <v>45418</v>
      </c>
      <c r="L3127">
        <v>12</v>
      </c>
      <c r="M3127">
        <v>0.28000000000000003</v>
      </c>
      <c r="N3127">
        <f>IF(E3127="",Data_Validation!$B$1,E3127)</f>
        <v>180.89</v>
      </c>
      <c r="O3127">
        <f>IF(J3127="",Data_Validation!$B$2,J3127)</f>
        <v>250</v>
      </c>
      <c r="P3127">
        <f t="shared" si="432"/>
        <v>2</v>
      </c>
      <c r="Q3127" s="2">
        <f>CustomerData[[#This Row],[avg_order_value_clean]]*CustomerData[[#This Row],[total_orders]]</f>
        <v>2713.35</v>
      </c>
      <c r="R3127" s="2" t="str">
        <f t="shared" si="440"/>
        <v>At Risk</v>
      </c>
      <c r="S3127" s="2" t="str">
        <f t="shared" si="433"/>
        <v>Medium Risk</v>
      </c>
      <c r="T3127" s="2" t="str">
        <f t="shared" si="434"/>
        <v>25-34</v>
      </c>
      <c r="U3127" s="1">
        <f t="shared" ca="1" si="435"/>
        <v>843</v>
      </c>
      <c r="V3127" s="2" t="str">
        <f t="shared" si="436"/>
        <v>Low Loyalty</v>
      </c>
      <c r="W3127" s="2" t="str">
        <f t="shared" si="437"/>
        <v>Legitimate</v>
      </c>
      <c r="X3127" s="2" t="str">
        <f>IF(Q3127&lt;Data_Validation!$B$8,"Low Value",IF(Q3127&lt;Data_Validation!$B$9,"Medium Value","High Value"))</f>
        <v>High Value</v>
      </c>
      <c r="Y3127" s="2" t="str">
        <f t="shared" si="438"/>
        <v>High Value - Maintain</v>
      </c>
      <c r="Z3127" s="2" t="str">
        <f t="shared" si="439"/>
        <v>Check Data</v>
      </c>
    </row>
    <row r="3128" spans="1:26" x14ac:dyDescent="0.3">
      <c r="A3128" t="s">
        <v>2634</v>
      </c>
      <c r="B3128">
        <v>61</v>
      </c>
      <c r="C3128" t="s">
        <v>14</v>
      </c>
      <c r="D3128" t="s">
        <v>22</v>
      </c>
      <c r="E3128">
        <v>85.37</v>
      </c>
      <c r="F3128">
        <v>11</v>
      </c>
      <c r="G3128">
        <v>224</v>
      </c>
      <c r="H3128">
        <v>0</v>
      </c>
      <c r="I3128" t="s">
        <v>23</v>
      </c>
      <c r="J3128">
        <v>87.7</v>
      </c>
      <c r="K3128" s="1">
        <v>44702</v>
      </c>
      <c r="L3128">
        <v>30</v>
      </c>
      <c r="M3128">
        <v>0.15</v>
      </c>
      <c r="N3128">
        <f>IF(E3128="",Data_Validation!$B$1,E3128)</f>
        <v>85.37</v>
      </c>
      <c r="O3128">
        <f>IF(J3128="",Data_Validation!$B$2,J3128)</f>
        <v>87.7</v>
      </c>
      <c r="P3128">
        <f t="shared" si="432"/>
        <v>1</v>
      </c>
      <c r="Q3128" s="2">
        <f>CustomerData[[#This Row],[avg_order_value_clean]]*CustomerData[[#This Row],[total_orders]]</f>
        <v>939.07</v>
      </c>
      <c r="R3128" s="2" t="str">
        <f t="shared" si="440"/>
        <v>Inactive</v>
      </c>
      <c r="S3128" s="2" t="str">
        <f t="shared" si="433"/>
        <v>Low Risk</v>
      </c>
      <c r="T3128" s="2" t="str">
        <f t="shared" si="434"/>
        <v>55+</v>
      </c>
      <c r="U3128" s="1">
        <f t="shared" ca="1" si="435"/>
        <v>1559</v>
      </c>
      <c r="V3128" s="2" t="str">
        <f t="shared" si="436"/>
        <v>Low Loyalty</v>
      </c>
      <c r="W3128" s="2" t="str">
        <f t="shared" si="437"/>
        <v>Legitimate</v>
      </c>
      <c r="X3128" s="2" t="str">
        <f>IF(Q3128&lt;Data_Validation!$B$8,"Low Value",IF(Q3128&lt;Data_Validation!$B$9,"Medium Value","High Value"))</f>
        <v>Low Value</v>
      </c>
      <c r="Y3128" s="2" t="str">
        <f t="shared" si="438"/>
        <v>Stable</v>
      </c>
      <c r="Z3128" s="2" t="str">
        <f t="shared" si="439"/>
        <v>Check Data</v>
      </c>
    </row>
    <row r="3129" spans="1:26" x14ac:dyDescent="0.3">
      <c r="A3129" t="s">
        <v>2635</v>
      </c>
      <c r="B3129">
        <v>47</v>
      </c>
      <c r="C3129" t="s">
        <v>14</v>
      </c>
      <c r="D3129" t="s">
        <v>26</v>
      </c>
      <c r="E3129">
        <v>35.21</v>
      </c>
      <c r="F3129">
        <v>9</v>
      </c>
      <c r="G3129">
        <v>334</v>
      </c>
      <c r="H3129">
        <v>0</v>
      </c>
      <c r="I3129" t="s">
        <v>40</v>
      </c>
      <c r="J3129">
        <v>83.3</v>
      </c>
      <c r="K3129" s="1">
        <v>45238</v>
      </c>
      <c r="L3129">
        <v>86</v>
      </c>
      <c r="M3129">
        <v>0.08</v>
      </c>
      <c r="N3129">
        <f>IF(E3129="",Data_Validation!$B$1,E3129)</f>
        <v>35.21</v>
      </c>
      <c r="O3129">
        <f>IF(J3129="",Data_Validation!$B$2,J3129)</f>
        <v>83.3</v>
      </c>
      <c r="P3129">
        <f t="shared" si="432"/>
        <v>1</v>
      </c>
      <c r="Q3129" s="2">
        <f>CustomerData[[#This Row],[avg_order_value_clean]]*CustomerData[[#This Row],[total_orders]]</f>
        <v>316.89</v>
      </c>
      <c r="R3129" s="2" t="str">
        <f t="shared" si="440"/>
        <v>Inactive</v>
      </c>
      <c r="S3129" s="2" t="str">
        <f t="shared" si="433"/>
        <v>Low Risk</v>
      </c>
      <c r="T3129" s="2" t="str">
        <f t="shared" si="434"/>
        <v>45-54</v>
      </c>
      <c r="U3129" s="1">
        <f t="shared" ca="1" si="435"/>
        <v>1023</v>
      </c>
      <c r="V3129" s="2" t="str">
        <f t="shared" si="436"/>
        <v>High Loyalty</v>
      </c>
      <c r="W3129" s="2" t="str">
        <f t="shared" si="437"/>
        <v>Legitimate</v>
      </c>
      <c r="X3129" s="2" t="str">
        <f>IF(Q3129&lt;Data_Validation!$B$8,"Low Value",IF(Q3129&lt;Data_Validation!$B$9,"Medium Value","High Value"))</f>
        <v>Low Value</v>
      </c>
      <c r="Y3129" s="2" t="str">
        <f t="shared" si="438"/>
        <v>Stable</v>
      </c>
      <c r="Z3129" s="2" t="str">
        <f t="shared" si="439"/>
        <v>Check Data</v>
      </c>
    </row>
    <row r="3130" spans="1:26" x14ac:dyDescent="0.3">
      <c r="A3130" t="s">
        <v>2636</v>
      </c>
      <c r="B3130">
        <v>34</v>
      </c>
      <c r="C3130" t="s">
        <v>14</v>
      </c>
      <c r="D3130" t="s">
        <v>44</v>
      </c>
      <c r="E3130">
        <v>181.17</v>
      </c>
      <c r="F3130">
        <v>13</v>
      </c>
      <c r="G3130">
        <v>136</v>
      </c>
      <c r="H3130">
        <v>0</v>
      </c>
      <c r="I3130" t="s">
        <v>40</v>
      </c>
      <c r="J3130">
        <v>70.599999999999994</v>
      </c>
      <c r="K3130" s="1">
        <v>45771</v>
      </c>
      <c r="L3130">
        <v>6</v>
      </c>
      <c r="M3130">
        <v>0.22</v>
      </c>
      <c r="N3130">
        <f>IF(E3130="",Data_Validation!$B$1,E3130)</f>
        <v>181.17</v>
      </c>
      <c r="O3130">
        <f>IF(J3130="",Data_Validation!$B$2,J3130)</f>
        <v>70.599999999999994</v>
      </c>
      <c r="P3130">
        <f t="shared" si="432"/>
        <v>1</v>
      </c>
      <c r="Q3130" s="2">
        <f>CustomerData[[#This Row],[avg_order_value_clean]]*CustomerData[[#This Row],[total_orders]]</f>
        <v>2355.21</v>
      </c>
      <c r="R3130" s="2" t="str">
        <f t="shared" si="440"/>
        <v>Inactive</v>
      </c>
      <c r="S3130" s="2" t="str">
        <f t="shared" si="433"/>
        <v>Medium Risk</v>
      </c>
      <c r="T3130" s="2" t="str">
        <f t="shared" si="434"/>
        <v>25-34</v>
      </c>
      <c r="U3130" s="1">
        <f t="shared" ca="1" si="435"/>
        <v>490</v>
      </c>
      <c r="V3130" s="2" t="str">
        <f t="shared" si="436"/>
        <v>Low Loyalty</v>
      </c>
      <c r="W3130" s="2" t="str">
        <f t="shared" si="437"/>
        <v>Legitimate</v>
      </c>
      <c r="X3130" s="2" t="str">
        <f>IF(Q3130&lt;Data_Validation!$B$8,"Low Value",IF(Q3130&lt;Data_Validation!$B$9,"Medium Value","High Value"))</f>
        <v>High Value</v>
      </c>
      <c r="Y3130" s="2" t="str">
        <f t="shared" si="438"/>
        <v>High Value - Maintain</v>
      </c>
      <c r="Z3130" s="2" t="str">
        <f t="shared" si="439"/>
        <v>Check Data</v>
      </c>
    </row>
    <row r="3131" spans="1:26" x14ac:dyDescent="0.3">
      <c r="A3131" t="s">
        <v>2637</v>
      </c>
      <c r="B3131">
        <v>49</v>
      </c>
      <c r="C3131" t="s">
        <v>21</v>
      </c>
      <c r="D3131" t="s">
        <v>37</v>
      </c>
      <c r="F3131">
        <v>11</v>
      </c>
      <c r="G3131">
        <v>45</v>
      </c>
      <c r="H3131">
        <v>0</v>
      </c>
      <c r="I3131" t="s">
        <v>16</v>
      </c>
      <c r="J3131">
        <v>66.2</v>
      </c>
      <c r="K3131" s="1">
        <v>44074</v>
      </c>
      <c r="L3131">
        <v>61</v>
      </c>
      <c r="M3131">
        <v>0.28000000000000003</v>
      </c>
      <c r="N3131">
        <f>IF(E3131="",Data_Validation!$B$1,E3131)</f>
        <v>250</v>
      </c>
      <c r="O3131">
        <f>IF(J3131="",Data_Validation!$B$2,J3131)</f>
        <v>66.2</v>
      </c>
      <c r="P3131">
        <f t="shared" si="432"/>
        <v>2</v>
      </c>
      <c r="Q3131" s="2">
        <f>CustomerData[[#This Row],[avg_order_value_clean]]*CustomerData[[#This Row],[total_orders]]</f>
        <v>2750</v>
      </c>
      <c r="R3131" s="2" t="str">
        <f t="shared" si="440"/>
        <v>At Risk</v>
      </c>
      <c r="S3131" s="2" t="str">
        <f t="shared" si="433"/>
        <v>Medium Risk</v>
      </c>
      <c r="T3131" s="2" t="str">
        <f t="shared" si="434"/>
        <v>45-54</v>
      </c>
      <c r="U3131" s="1">
        <f t="shared" ca="1" si="435"/>
        <v>2187</v>
      </c>
      <c r="V3131" s="2" t="str">
        <f t="shared" si="436"/>
        <v>Medium Loyalty</v>
      </c>
      <c r="W3131" s="2" t="str">
        <f t="shared" si="437"/>
        <v>Legitimate</v>
      </c>
      <c r="X3131" s="2" t="str">
        <f>IF(Q3131&lt;Data_Validation!$B$8,"Low Value",IF(Q3131&lt;Data_Validation!$B$9,"Medium Value","High Value"))</f>
        <v>High Value</v>
      </c>
      <c r="Y3131" s="2" t="str">
        <f t="shared" si="438"/>
        <v>High Value - Maintain</v>
      </c>
      <c r="Z3131" s="2" t="str">
        <f t="shared" si="439"/>
        <v>Check Data</v>
      </c>
    </row>
    <row r="3132" spans="1:26" x14ac:dyDescent="0.3">
      <c r="A3132" t="s">
        <v>2279</v>
      </c>
      <c r="B3132">
        <v>63</v>
      </c>
      <c r="C3132" t="s">
        <v>21</v>
      </c>
      <c r="D3132" t="s">
        <v>50</v>
      </c>
      <c r="E3132">
        <v>50.56</v>
      </c>
      <c r="F3132">
        <v>7</v>
      </c>
      <c r="G3132">
        <v>94</v>
      </c>
      <c r="H3132">
        <v>0</v>
      </c>
      <c r="I3132" t="s">
        <v>40</v>
      </c>
      <c r="J3132">
        <v>27.6</v>
      </c>
      <c r="K3132" s="1">
        <v>44809</v>
      </c>
      <c r="L3132">
        <v>94</v>
      </c>
      <c r="M3132">
        <v>0.19</v>
      </c>
      <c r="N3132">
        <f>IF(E3132="",Data_Validation!$B$1,E3132)</f>
        <v>50.56</v>
      </c>
      <c r="O3132">
        <f>IF(J3132="",Data_Validation!$B$2,J3132)</f>
        <v>27.6</v>
      </c>
      <c r="P3132">
        <f t="shared" si="432"/>
        <v>2</v>
      </c>
      <c r="Q3132" s="2">
        <f>CustomerData[[#This Row],[avg_order_value_clean]]*CustomerData[[#This Row],[total_orders]]</f>
        <v>353.92</v>
      </c>
      <c r="R3132" s="2" t="str">
        <f t="shared" si="440"/>
        <v>Inactive</v>
      </c>
      <c r="S3132" s="2" t="str">
        <f t="shared" si="433"/>
        <v>Low Risk</v>
      </c>
      <c r="T3132" s="2" t="str">
        <f t="shared" si="434"/>
        <v>55+</v>
      </c>
      <c r="U3132" s="1">
        <f t="shared" ca="1" si="435"/>
        <v>1452</v>
      </c>
      <c r="V3132" s="2" t="str">
        <f t="shared" si="436"/>
        <v>High Loyalty</v>
      </c>
      <c r="W3132" s="2" t="str">
        <f t="shared" si="437"/>
        <v>Legitimate</v>
      </c>
      <c r="X3132" s="2" t="str">
        <f>IF(Q3132&lt;Data_Validation!$B$8,"Low Value",IF(Q3132&lt;Data_Validation!$B$9,"Medium Value","High Value"))</f>
        <v>Low Value</v>
      </c>
      <c r="Y3132" s="2" t="str">
        <f t="shared" si="438"/>
        <v>Stable</v>
      </c>
      <c r="Z3132" s="2" t="str">
        <f t="shared" si="439"/>
        <v>Check Data</v>
      </c>
    </row>
    <row r="3133" spans="1:26" x14ac:dyDescent="0.3">
      <c r="A3133" t="s">
        <v>2638</v>
      </c>
      <c r="B3133">
        <v>23</v>
      </c>
      <c r="C3133" t="s">
        <v>21</v>
      </c>
      <c r="D3133" t="s">
        <v>15</v>
      </c>
      <c r="E3133">
        <v>54.64</v>
      </c>
      <c r="F3133">
        <v>14</v>
      </c>
      <c r="G3133">
        <v>289</v>
      </c>
      <c r="H3133">
        <v>0</v>
      </c>
      <c r="I3133" t="s">
        <v>19</v>
      </c>
      <c r="J3133">
        <v>33.5</v>
      </c>
      <c r="K3133" s="1">
        <v>44737</v>
      </c>
      <c r="L3133">
        <v>72</v>
      </c>
      <c r="M3133">
        <v>0.54</v>
      </c>
      <c r="N3133">
        <f>IF(E3133="",Data_Validation!$B$1,E3133)</f>
        <v>54.64</v>
      </c>
      <c r="O3133">
        <f>IF(J3133="",Data_Validation!$B$2,J3133)</f>
        <v>33.5</v>
      </c>
      <c r="P3133">
        <f t="shared" si="432"/>
        <v>2</v>
      </c>
      <c r="Q3133" s="2">
        <f>CustomerData[[#This Row],[avg_order_value_clean]]*CustomerData[[#This Row],[total_orders]]</f>
        <v>764.96</v>
      </c>
      <c r="R3133" s="2" t="str">
        <f t="shared" si="440"/>
        <v>Inactive</v>
      </c>
      <c r="S3133" s="2" t="str">
        <f t="shared" si="433"/>
        <v>High Risk</v>
      </c>
      <c r="T3133" s="2" t="str">
        <f t="shared" si="434"/>
        <v>Under 25</v>
      </c>
      <c r="U3133" s="1">
        <f t="shared" ca="1" si="435"/>
        <v>1524</v>
      </c>
      <c r="V3133" s="2" t="str">
        <f t="shared" si="436"/>
        <v>High Loyalty</v>
      </c>
      <c r="W3133" s="2" t="str">
        <f t="shared" si="437"/>
        <v>Legitimate</v>
      </c>
      <c r="X3133" s="2" t="str">
        <f>IF(Q3133&lt;Data_Validation!$B$8,"Low Value",IF(Q3133&lt;Data_Validation!$B$9,"Medium Value","High Value"))</f>
        <v>Low Value</v>
      </c>
      <c r="Y3133" s="2" t="str">
        <f t="shared" si="438"/>
        <v>At Risk - Develop</v>
      </c>
      <c r="Z3133" s="2" t="str">
        <f t="shared" si="439"/>
        <v>Check Data</v>
      </c>
    </row>
    <row r="3134" spans="1:26" x14ac:dyDescent="0.3">
      <c r="A3134" t="s">
        <v>1780</v>
      </c>
      <c r="B3134">
        <v>68</v>
      </c>
      <c r="C3134" t="s">
        <v>21</v>
      </c>
      <c r="D3134" t="s">
        <v>44</v>
      </c>
      <c r="E3134">
        <v>99.7</v>
      </c>
      <c r="F3134">
        <v>9</v>
      </c>
      <c r="G3134">
        <v>363</v>
      </c>
      <c r="H3134">
        <v>0</v>
      </c>
      <c r="I3134" t="s">
        <v>40</v>
      </c>
      <c r="J3134">
        <v>23.6</v>
      </c>
      <c r="K3134" s="1">
        <v>45809</v>
      </c>
      <c r="L3134">
        <v>64</v>
      </c>
      <c r="M3134">
        <v>0.1</v>
      </c>
      <c r="N3134">
        <f>IF(E3134="",Data_Validation!$B$1,E3134)</f>
        <v>99.7</v>
      </c>
      <c r="O3134">
        <f>IF(J3134="",Data_Validation!$B$2,J3134)</f>
        <v>23.6</v>
      </c>
      <c r="P3134">
        <f t="shared" si="432"/>
        <v>3</v>
      </c>
      <c r="Q3134" s="2">
        <f>CustomerData[[#This Row],[avg_order_value_clean]]*CustomerData[[#This Row],[total_orders]]</f>
        <v>897.30000000000007</v>
      </c>
      <c r="R3134" s="2" t="str">
        <f t="shared" si="440"/>
        <v>Inactive</v>
      </c>
      <c r="S3134" s="2" t="str">
        <f t="shared" si="433"/>
        <v>Low Risk</v>
      </c>
      <c r="T3134" s="2" t="str">
        <f t="shared" si="434"/>
        <v>55+</v>
      </c>
      <c r="U3134" s="1">
        <f t="shared" ca="1" si="435"/>
        <v>452</v>
      </c>
      <c r="V3134" s="2" t="str">
        <f t="shared" si="436"/>
        <v>Medium Loyalty</v>
      </c>
      <c r="W3134" s="2" t="str">
        <f t="shared" si="437"/>
        <v>Legitimate</v>
      </c>
      <c r="X3134" s="2" t="str">
        <f>IF(Q3134&lt;Data_Validation!$B$8,"Low Value",IF(Q3134&lt;Data_Validation!$B$9,"Medium Value","High Value"))</f>
        <v>Low Value</v>
      </c>
      <c r="Y3134" s="2" t="str">
        <f t="shared" si="438"/>
        <v>Stable</v>
      </c>
      <c r="Z3134" s="2" t="str">
        <f t="shared" si="439"/>
        <v>Check Data</v>
      </c>
    </row>
    <row r="3135" spans="1:26" x14ac:dyDescent="0.3">
      <c r="A3135" t="s">
        <v>1205</v>
      </c>
      <c r="B3135">
        <v>41</v>
      </c>
      <c r="C3135" t="s">
        <v>25</v>
      </c>
      <c r="D3135" t="s">
        <v>15</v>
      </c>
      <c r="E3135">
        <v>481.9</v>
      </c>
      <c r="F3135">
        <v>13</v>
      </c>
      <c r="G3135">
        <v>246</v>
      </c>
      <c r="H3135">
        <v>0</v>
      </c>
      <c r="I3135" t="s">
        <v>23</v>
      </c>
      <c r="J3135">
        <v>98</v>
      </c>
      <c r="K3135" s="1">
        <v>44347</v>
      </c>
      <c r="L3135">
        <v>93</v>
      </c>
      <c r="M3135">
        <v>0.17</v>
      </c>
      <c r="N3135">
        <f>IF(E3135="",Data_Validation!$B$1,E3135)</f>
        <v>481.9</v>
      </c>
      <c r="O3135">
        <f>IF(J3135="",Data_Validation!$B$2,J3135)</f>
        <v>98</v>
      </c>
      <c r="P3135">
        <f t="shared" si="432"/>
        <v>2</v>
      </c>
      <c r="Q3135" s="2">
        <f>CustomerData[[#This Row],[avg_order_value_clean]]*CustomerData[[#This Row],[total_orders]]</f>
        <v>6264.7</v>
      </c>
      <c r="R3135" s="2" t="str">
        <f t="shared" si="440"/>
        <v>Inactive</v>
      </c>
      <c r="S3135" s="2" t="str">
        <f t="shared" si="433"/>
        <v>Low Risk</v>
      </c>
      <c r="T3135" s="2" t="str">
        <f t="shared" si="434"/>
        <v>35-44</v>
      </c>
      <c r="U3135" s="1">
        <f t="shared" ca="1" si="435"/>
        <v>1914</v>
      </c>
      <c r="V3135" s="2" t="str">
        <f t="shared" si="436"/>
        <v>High Loyalty</v>
      </c>
      <c r="W3135" s="2" t="str">
        <f t="shared" si="437"/>
        <v>Legitimate</v>
      </c>
      <c r="X3135" s="2" t="str">
        <f>IF(Q3135&lt;Data_Validation!$B$8,"Low Value",IF(Q3135&lt;Data_Validation!$B$9,"Medium Value","High Value"))</f>
        <v>High Value</v>
      </c>
      <c r="Y3135" s="2" t="str">
        <f t="shared" si="438"/>
        <v>High Value - Maintain</v>
      </c>
      <c r="Z3135" s="2" t="str">
        <f t="shared" si="439"/>
        <v>Check Data</v>
      </c>
    </row>
    <row r="3136" spans="1:26" x14ac:dyDescent="0.3">
      <c r="A3136" t="s">
        <v>2639</v>
      </c>
      <c r="B3136">
        <v>23</v>
      </c>
      <c r="C3136" t="s">
        <v>14</v>
      </c>
      <c r="D3136" t="s">
        <v>22</v>
      </c>
      <c r="E3136">
        <v>55.57</v>
      </c>
      <c r="F3136">
        <v>14</v>
      </c>
      <c r="G3136">
        <v>315</v>
      </c>
      <c r="H3136">
        <v>0</v>
      </c>
      <c r="I3136" t="s">
        <v>19</v>
      </c>
      <c r="J3136">
        <v>63.4</v>
      </c>
      <c r="K3136" s="1">
        <v>44979</v>
      </c>
      <c r="L3136">
        <v>95</v>
      </c>
      <c r="M3136">
        <v>0.11</v>
      </c>
      <c r="N3136">
        <f>IF(E3136="",Data_Validation!$B$1,E3136)</f>
        <v>55.57</v>
      </c>
      <c r="O3136">
        <f>IF(J3136="",Data_Validation!$B$2,J3136)</f>
        <v>63.4</v>
      </c>
      <c r="P3136">
        <f t="shared" si="432"/>
        <v>2</v>
      </c>
      <c r="Q3136" s="2">
        <f>CustomerData[[#This Row],[avg_order_value_clean]]*CustomerData[[#This Row],[total_orders]]</f>
        <v>777.98</v>
      </c>
      <c r="R3136" s="2" t="str">
        <f t="shared" si="440"/>
        <v>Inactive</v>
      </c>
      <c r="S3136" s="2" t="str">
        <f t="shared" si="433"/>
        <v>Low Risk</v>
      </c>
      <c r="T3136" s="2" t="str">
        <f t="shared" si="434"/>
        <v>Under 25</v>
      </c>
      <c r="U3136" s="1">
        <f t="shared" ca="1" si="435"/>
        <v>1282</v>
      </c>
      <c r="V3136" s="2" t="str">
        <f t="shared" si="436"/>
        <v>High Loyalty</v>
      </c>
      <c r="W3136" s="2" t="str">
        <f t="shared" si="437"/>
        <v>Legitimate</v>
      </c>
      <c r="X3136" s="2" t="str">
        <f>IF(Q3136&lt;Data_Validation!$B$8,"Low Value",IF(Q3136&lt;Data_Validation!$B$9,"Medium Value","High Value"))</f>
        <v>Low Value</v>
      </c>
      <c r="Y3136" s="2" t="str">
        <f t="shared" si="438"/>
        <v>Stable</v>
      </c>
      <c r="Z3136" s="2" t="str">
        <f t="shared" si="439"/>
        <v>Check Data</v>
      </c>
    </row>
    <row r="3137" spans="1:26" x14ac:dyDescent="0.3">
      <c r="A3137" t="s">
        <v>2494</v>
      </c>
      <c r="B3137">
        <v>44</v>
      </c>
      <c r="C3137" t="s">
        <v>21</v>
      </c>
      <c r="D3137" t="s">
        <v>26</v>
      </c>
      <c r="E3137">
        <v>131.88</v>
      </c>
      <c r="F3137">
        <v>11</v>
      </c>
      <c r="G3137">
        <v>291</v>
      </c>
      <c r="H3137">
        <v>0</v>
      </c>
      <c r="I3137" t="s">
        <v>16</v>
      </c>
      <c r="J3137">
        <v>96.6</v>
      </c>
      <c r="K3137" s="1">
        <v>45248</v>
      </c>
      <c r="L3137">
        <v>69</v>
      </c>
      <c r="M3137">
        <v>0.05</v>
      </c>
      <c r="N3137">
        <f>IF(E3137="",Data_Validation!$B$1,E3137)</f>
        <v>131.88</v>
      </c>
      <c r="O3137">
        <f>IF(J3137="",Data_Validation!$B$2,J3137)</f>
        <v>96.6</v>
      </c>
      <c r="P3137">
        <f t="shared" si="432"/>
        <v>2</v>
      </c>
      <c r="Q3137" s="2">
        <f>CustomerData[[#This Row],[avg_order_value_clean]]*CustomerData[[#This Row],[total_orders]]</f>
        <v>1450.6799999999998</v>
      </c>
      <c r="R3137" s="2" t="str">
        <f t="shared" si="440"/>
        <v>Inactive</v>
      </c>
      <c r="S3137" s="2" t="str">
        <f t="shared" si="433"/>
        <v>Low Risk</v>
      </c>
      <c r="T3137" s="2" t="str">
        <f t="shared" si="434"/>
        <v>35-44</v>
      </c>
      <c r="U3137" s="1">
        <f t="shared" ca="1" si="435"/>
        <v>1013</v>
      </c>
      <c r="V3137" s="2" t="str">
        <f t="shared" si="436"/>
        <v>Medium Loyalty</v>
      </c>
      <c r="W3137" s="2" t="str">
        <f t="shared" si="437"/>
        <v>Legitimate</v>
      </c>
      <c r="X3137" s="2" t="str">
        <f>IF(Q3137&lt;Data_Validation!$B$8,"Low Value",IF(Q3137&lt;Data_Validation!$B$9,"Medium Value","High Value"))</f>
        <v>Low Value</v>
      </c>
      <c r="Y3137" s="2" t="str">
        <f t="shared" si="438"/>
        <v>Stable</v>
      </c>
      <c r="Z3137" s="2" t="str">
        <f t="shared" si="439"/>
        <v>Check Data</v>
      </c>
    </row>
    <row r="3138" spans="1:26" x14ac:dyDescent="0.3">
      <c r="A3138" t="s">
        <v>2423</v>
      </c>
      <c r="B3138">
        <v>35</v>
      </c>
      <c r="C3138" t="s">
        <v>21</v>
      </c>
      <c r="D3138" t="s">
        <v>26</v>
      </c>
      <c r="E3138">
        <v>55.59</v>
      </c>
      <c r="F3138">
        <v>10</v>
      </c>
      <c r="G3138">
        <v>213</v>
      </c>
      <c r="H3138">
        <v>0</v>
      </c>
      <c r="I3138" t="s">
        <v>16</v>
      </c>
      <c r="J3138">
        <v>27.2</v>
      </c>
      <c r="K3138" s="1">
        <v>45545</v>
      </c>
      <c r="L3138">
        <v>11</v>
      </c>
      <c r="M3138">
        <v>0.03</v>
      </c>
      <c r="N3138">
        <f>IF(E3138="",Data_Validation!$B$1,E3138)</f>
        <v>55.59</v>
      </c>
      <c r="O3138">
        <f>IF(J3138="",Data_Validation!$B$2,J3138)</f>
        <v>27.2</v>
      </c>
      <c r="P3138">
        <f t="shared" ref="P3138:P3201" si="441">COUNTIF($A$2:$A$5001,A3138)</f>
        <v>2</v>
      </c>
      <c r="Q3138" s="2">
        <f>CustomerData[[#This Row],[avg_order_value_clean]]*CustomerData[[#This Row],[total_orders]]</f>
        <v>555.90000000000009</v>
      </c>
      <c r="R3138" s="2" t="str">
        <f t="shared" si="440"/>
        <v>Inactive</v>
      </c>
      <c r="S3138" s="2" t="str">
        <f t="shared" ref="S3138:S3201" si="442">IF(M3138&lt;0.2,"Low Risk",IF(M3138&lt;0.5,"Medium Risk","High Risk"))</f>
        <v>Low Risk</v>
      </c>
      <c r="T3138" s="2" t="str">
        <f t="shared" ref="T3138:T3201" si="443">IF(B3138&lt;25,"Under 25",IF(B3138&lt;35,"25-34",IF(B3138&lt;45,"35-44",IF(B3138&lt;55,"45-54","55+"))))</f>
        <v>35-44</v>
      </c>
      <c r="U3138" s="1">
        <f t="shared" ref="U3138:U3201" ca="1" si="444">TODAY()-K3138</f>
        <v>716</v>
      </c>
      <c r="V3138" s="2" t="str">
        <f t="shared" ref="V3138:V3201" si="445">IF(L3138&lt;40,"Low Loyalty",IF(L3138&lt;70,"Medium Loyalty","High Loyalty"))</f>
        <v>Low Loyalty</v>
      </c>
      <c r="W3138" s="2" t="str">
        <f t="shared" ref="W3138:W3201" si="446">IF(H3138=1,"Fraudulent","Legitimate")</f>
        <v>Legitimate</v>
      </c>
      <c r="X3138" s="2" t="str">
        <f>IF(Q3138&lt;Data_Validation!$B$8,"Low Value",IF(Q3138&lt;Data_Validation!$B$9,"Medium Value","High Value"))</f>
        <v>Low Value</v>
      </c>
      <c r="Y3138" s="2" t="str">
        <f t="shared" ref="Y3138:Y3201" si="447">IF(AND(X3138="High Value",S3138="High Risk"),"Critical - Retain",IF(AND(X3138="High Value",S3138&lt;&gt;"High Risk"),"High Value - Maintain",IF(AND(X3138&lt;&gt;"High Value",S3138="High Risk"),"At Risk - Develop","Stable")))</f>
        <v>Stable</v>
      </c>
      <c r="Z3138" s="2" t="str">
        <f t="shared" ref="Z3138:Z3201" si="448">IF(OR(B3138&lt;18,F3138&lt;0,N3138&lt;0,O3138&lt;0,O3138&gt;1,M3138&lt;0,M3138&gt;1),"Check Data","Valid")</f>
        <v>Check Data</v>
      </c>
    </row>
    <row r="3139" spans="1:26" x14ac:dyDescent="0.3">
      <c r="A3139" t="s">
        <v>2640</v>
      </c>
      <c r="B3139">
        <v>41</v>
      </c>
      <c r="C3139" t="s">
        <v>21</v>
      </c>
      <c r="D3139" t="s">
        <v>28</v>
      </c>
      <c r="F3139">
        <v>12</v>
      </c>
      <c r="G3139">
        <v>255</v>
      </c>
      <c r="H3139">
        <v>0</v>
      </c>
      <c r="I3139" t="s">
        <v>16</v>
      </c>
      <c r="J3139">
        <v>62.1</v>
      </c>
      <c r="K3139" s="1">
        <v>45323</v>
      </c>
      <c r="L3139">
        <v>62</v>
      </c>
      <c r="M3139">
        <v>0.4</v>
      </c>
      <c r="N3139">
        <f>IF(E3139="",Data_Validation!$B$1,E3139)</f>
        <v>250</v>
      </c>
      <c r="O3139">
        <f>IF(J3139="",Data_Validation!$B$2,J3139)</f>
        <v>62.1</v>
      </c>
      <c r="P3139">
        <f t="shared" si="441"/>
        <v>1</v>
      </c>
      <c r="Q3139" s="2">
        <f>CustomerData[[#This Row],[avg_order_value_clean]]*CustomerData[[#This Row],[total_orders]]</f>
        <v>3000</v>
      </c>
      <c r="R3139" s="2" t="str">
        <f t="shared" ref="R3139:R3202" si="449">IF(G3139&lt;=30,"Active",IF(G3139&lt;=90,"At Risk","Inactive"))</f>
        <v>Inactive</v>
      </c>
      <c r="S3139" s="2" t="str">
        <f t="shared" si="442"/>
        <v>Medium Risk</v>
      </c>
      <c r="T3139" s="2" t="str">
        <f t="shared" si="443"/>
        <v>35-44</v>
      </c>
      <c r="U3139" s="1">
        <f t="shared" ca="1" si="444"/>
        <v>938</v>
      </c>
      <c r="V3139" s="2" t="str">
        <f t="shared" si="445"/>
        <v>Medium Loyalty</v>
      </c>
      <c r="W3139" s="2" t="str">
        <f t="shared" si="446"/>
        <v>Legitimate</v>
      </c>
      <c r="X3139" s="2" t="str">
        <f>IF(Q3139&lt;Data_Validation!$B$8,"Low Value",IF(Q3139&lt;Data_Validation!$B$9,"Medium Value","High Value"))</f>
        <v>High Value</v>
      </c>
      <c r="Y3139" s="2" t="str">
        <f t="shared" si="447"/>
        <v>High Value - Maintain</v>
      </c>
      <c r="Z3139" s="2" t="str">
        <f t="shared" si="448"/>
        <v>Check Data</v>
      </c>
    </row>
    <row r="3140" spans="1:26" x14ac:dyDescent="0.3">
      <c r="A3140" t="s">
        <v>607</v>
      </c>
      <c r="B3140">
        <v>54</v>
      </c>
      <c r="C3140" t="s">
        <v>21</v>
      </c>
      <c r="D3140" t="s">
        <v>44</v>
      </c>
      <c r="E3140">
        <v>45.92</v>
      </c>
      <c r="F3140">
        <v>4</v>
      </c>
      <c r="G3140">
        <v>47</v>
      </c>
      <c r="H3140">
        <v>0</v>
      </c>
      <c r="I3140" t="s">
        <v>19</v>
      </c>
      <c r="J3140">
        <v>75.900000000000006</v>
      </c>
      <c r="K3140" s="1">
        <v>45816</v>
      </c>
      <c r="L3140">
        <v>17</v>
      </c>
      <c r="M3140">
        <v>0.47</v>
      </c>
      <c r="N3140">
        <f>IF(E3140="",Data_Validation!$B$1,E3140)</f>
        <v>45.92</v>
      </c>
      <c r="O3140">
        <f>IF(J3140="",Data_Validation!$B$2,J3140)</f>
        <v>75.900000000000006</v>
      </c>
      <c r="P3140">
        <f t="shared" si="441"/>
        <v>2</v>
      </c>
      <c r="Q3140" s="2">
        <f>CustomerData[[#This Row],[avg_order_value_clean]]*CustomerData[[#This Row],[total_orders]]</f>
        <v>183.68</v>
      </c>
      <c r="R3140" s="2" t="str">
        <f t="shared" si="449"/>
        <v>At Risk</v>
      </c>
      <c r="S3140" s="2" t="str">
        <f t="shared" si="442"/>
        <v>Medium Risk</v>
      </c>
      <c r="T3140" s="2" t="str">
        <f t="shared" si="443"/>
        <v>45-54</v>
      </c>
      <c r="U3140" s="1">
        <f t="shared" ca="1" si="444"/>
        <v>445</v>
      </c>
      <c r="V3140" s="2" t="str">
        <f t="shared" si="445"/>
        <v>Low Loyalty</v>
      </c>
      <c r="W3140" s="2" t="str">
        <f t="shared" si="446"/>
        <v>Legitimate</v>
      </c>
      <c r="X3140" s="2" t="str">
        <f>IF(Q3140&lt;Data_Validation!$B$8,"Low Value",IF(Q3140&lt;Data_Validation!$B$9,"Medium Value","High Value"))</f>
        <v>Low Value</v>
      </c>
      <c r="Y3140" s="2" t="str">
        <f t="shared" si="447"/>
        <v>Stable</v>
      </c>
      <c r="Z3140" s="2" t="str">
        <f t="shared" si="448"/>
        <v>Check Data</v>
      </c>
    </row>
    <row r="3141" spans="1:26" x14ac:dyDescent="0.3">
      <c r="A3141" t="s">
        <v>2153</v>
      </c>
      <c r="B3141">
        <v>73</v>
      </c>
      <c r="C3141" t="s">
        <v>14</v>
      </c>
      <c r="D3141" t="s">
        <v>26</v>
      </c>
      <c r="E3141">
        <v>78.63</v>
      </c>
      <c r="F3141">
        <v>9</v>
      </c>
      <c r="G3141">
        <v>92</v>
      </c>
      <c r="H3141">
        <v>0</v>
      </c>
      <c r="I3141" t="s">
        <v>16</v>
      </c>
      <c r="J3141">
        <v>9.5</v>
      </c>
      <c r="K3141" s="1">
        <v>44298</v>
      </c>
      <c r="L3141">
        <v>77</v>
      </c>
      <c r="M3141">
        <v>0.33</v>
      </c>
      <c r="N3141">
        <f>IF(E3141="",Data_Validation!$B$1,E3141)</f>
        <v>78.63</v>
      </c>
      <c r="O3141">
        <f>IF(J3141="",Data_Validation!$B$2,J3141)</f>
        <v>9.5</v>
      </c>
      <c r="P3141">
        <f t="shared" si="441"/>
        <v>2</v>
      </c>
      <c r="Q3141" s="2">
        <f>CustomerData[[#This Row],[avg_order_value_clean]]*CustomerData[[#This Row],[total_orders]]</f>
        <v>707.67</v>
      </c>
      <c r="R3141" s="2" t="str">
        <f t="shared" si="449"/>
        <v>Inactive</v>
      </c>
      <c r="S3141" s="2" t="str">
        <f t="shared" si="442"/>
        <v>Medium Risk</v>
      </c>
      <c r="T3141" s="2" t="str">
        <f t="shared" si="443"/>
        <v>55+</v>
      </c>
      <c r="U3141" s="1">
        <f t="shared" ca="1" si="444"/>
        <v>1963</v>
      </c>
      <c r="V3141" s="2" t="str">
        <f t="shared" si="445"/>
        <v>High Loyalty</v>
      </c>
      <c r="W3141" s="2" t="str">
        <f t="shared" si="446"/>
        <v>Legitimate</v>
      </c>
      <c r="X3141" s="2" t="str">
        <f>IF(Q3141&lt;Data_Validation!$B$8,"Low Value",IF(Q3141&lt;Data_Validation!$B$9,"Medium Value","High Value"))</f>
        <v>Low Value</v>
      </c>
      <c r="Y3141" s="2" t="str">
        <f t="shared" si="447"/>
        <v>Stable</v>
      </c>
      <c r="Z3141" s="2" t="str">
        <f t="shared" si="448"/>
        <v>Check Data</v>
      </c>
    </row>
    <row r="3142" spans="1:26" x14ac:dyDescent="0.3">
      <c r="A3142" t="s">
        <v>2641</v>
      </c>
      <c r="B3142">
        <v>41</v>
      </c>
      <c r="C3142" t="s">
        <v>21</v>
      </c>
      <c r="D3142" t="s">
        <v>35</v>
      </c>
      <c r="E3142">
        <v>220.7</v>
      </c>
      <c r="F3142">
        <v>6</v>
      </c>
      <c r="G3142">
        <v>5</v>
      </c>
      <c r="H3142">
        <v>0</v>
      </c>
      <c r="I3142" t="s">
        <v>16</v>
      </c>
      <c r="J3142">
        <v>66.7</v>
      </c>
      <c r="K3142" s="1">
        <v>44800</v>
      </c>
      <c r="L3142">
        <v>20</v>
      </c>
      <c r="M3142">
        <v>0.12</v>
      </c>
      <c r="N3142">
        <f>IF(E3142="",Data_Validation!$B$1,E3142)</f>
        <v>220.7</v>
      </c>
      <c r="O3142">
        <f>IF(J3142="",Data_Validation!$B$2,J3142)</f>
        <v>66.7</v>
      </c>
      <c r="P3142">
        <f t="shared" si="441"/>
        <v>1</v>
      </c>
      <c r="Q3142" s="2">
        <f>CustomerData[[#This Row],[avg_order_value_clean]]*CustomerData[[#This Row],[total_orders]]</f>
        <v>1324.1999999999998</v>
      </c>
      <c r="R3142" s="2" t="str">
        <f t="shared" si="449"/>
        <v>Active</v>
      </c>
      <c r="S3142" s="2" t="str">
        <f t="shared" si="442"/>
        <v>Low Risk</v>
      </c>
      <c r="T3142" s="2" t="str">
        <f t="shared" si="443"/>
        <v>35-44</v>
      </c>
      <c r="U3142" s="1">
        <f t="shared" ca="1" si="444"/>
        <v>1461</v>
      </c>
      <c r="V3142" s="2" t="str">
        <f t="shared" si="445"/>
        <v>Low Loyalty</v>
      </c>
      <c r="W3142" s="2" t="str">
        <f t="shared" si="446"/>
        <v>Legitimate</v>
      </c>
      <c r="X3142" s="2" t="str">
        <f>IF(Q3142&lt;Data_Validation!$B$8,"Low Value",IF(Q3142&lt;Data_Validation!$B$9,"Medium Value","High Value"))</f>
        <v>Low Value</v>
      </c>
      <c r="Y3142" s="2" t="str">
        <f t="shared" si="447"/>
        <v>Stable</v>
      </c>
      <c r="Z3142" s="2" t="str">
        <f t="shared" si="448"/>
        <v>Check Data</v>
      </c>
    </row>
    <row r="3143" spans="1:26" x14ac:dyDescent="0.3">
      <c r="A3143" t="s">
        <v>2642</v>
      </c>
      <c r="B3143">
        <v>55</v>
      </c>
      <c r="C3143" t="s">
        <v>14</v>
      </c>
      <c r="D3143" t="s">
        <v>15</v>
      </c>
      <c r="E3143">
        <v>124.4</v>
      </c>
      <c r="F3143">
        <v>19</v>
      </c>
      <c r="G3143">
        <v>192</v>
      </c>
      <c r="H3143">
        <v>0</v>
      </c>
      <c r="I3143" t="s">
        <v>23</v>
      </c>
      <c r="J3143">
        <v>16.899999999999999</v>
      </c>
      <c r="K3143" s="1">
        <v>45672</v>
      </c>
      <c r="L3143">
        <v>95</v>
      </c>
      <c r="M3143">
        <v>0.3</v>
      </c>
      <c r="N3143">
        <f>IF(E3143="",Data_Validation!$B$1,E3143)</f>
        <v>124.4</v>
      </c>
      <c r="O3143">
        <f>IF(J3143="",Data_Validation!$B$2,J3143)</f>
        <v>16.899999999999999</v>
      </c>
      <c r="P3143">
        <f t="shared" si="441"/>
        <v>1</v>
      </c>
      <c r="Q3143" s="2">
        <f>CustomerData[[#This Row],[avg_order_value_clean]]*CustomerData[[#This Row],[total_orders]]</f>
        <v>2363.6</v>
      </c>
      <c r="R3143" s="2" t="str">
        <f t="shared" si="449"/>
        <v>Inactive</v>
      </c>
      <c r="S3143" s="2" t="str">
        <f t="shared" si="442"/>
        <v>Medium Risk</v>
      </c>
      <c r="T3143" s="2" t="str">
        <f t="shared" si="443"/>
        <v>55+</v>
      </c>
      <c r="U3143" s="1">
        <f t="shared" ca="1" si="444"/>
        <v>589</v>
      </c>
      <c r="V3143" s="2" t="str">
        <f t="shared" si="445"/>
        <v>High Loyalty</v>
      </c>
      <c r="W3143" s="2" t="str">
        <f t="shared" si="446"/>
        <v>Legitimate</v>
      </c>
      <c r="X3143" s="2" t="str">
        <f>IF(Q3143&lt;Data_Validation!$B$8,"Low Value",IF(Q3143&lt;Data_Validation!$B$9,"Medium Value","High Value"))</f>
        <v>High Value</v>
      </c>
      <c r="Y3143" s="2" t="str">
        <f t="shared" si="447"/>
        <v>High Value - Maintain</v>
      </c>
      <c r="Z3143" s="2" t="str">
        <f t="shared" si="448"/>
        <v>Check Data</v>
      </c>
    </row>
    <row r="3144" spans="1:26" x14ac:dyDescent="0.3">
      <c r="A3144" t="s">
        <v>306</v>
      </c>
      <c r="B3144">
        <v>51</v>
      </c>
      <c r="C3144" t="s">
        <v>21</v>
      </c>
      <c r="D3144" t="s">
        <v>28</v>
      </c>
      <c r="E3144">
        <v>14.16</v>
      </c>
      <c r="F3144">
        <v>7</v>
      </c>
      <c r="G3144">
        <v>102</v>
      </c>
      <c r="H3144">
        <v>0</v>
      </c>
      <c r="I3144" t="s">
        <v>29</v>
      </c>
      <c r="J3144">
        <v>32.799999999999997</v>
      </c>
      <c r="K3144" s="1">
        <v>44574</v>
      </c>
      <c r="L3144">
        <v>26</v>
      </c>
      <c r="M3144">
        <v>0.18</v>
      </c>
      <c r="N3144">
        <f>IF(E3144="",Data_Validation!$B$1,E3144)</f>
        <v>14.16</v>
      </c>
      <c r="O3144">
        <f>IF(J3144="",Data_Validation!$B$2,J3144)</f>
        <v>32.799999999999997</v>
      </c>
      <c r="P3144">
        <f t="shared" si="441"/>
        <v>2</v>
      </c>
      <c r="Q3144" s="2">
        <f>CustomerData[[#This Row],[avg_order_value_clean]]*CustomerData[[#This Row],[total_orders]]</f>
        <v>99.12</v>
      </c>
      <c r="R3144" s="2" t="str">
        <f t="shared" si="449"/>
        <v>Inactive</v>
      </c>
      <c r="S3144" s="2" t="str">
        <f t="shared" si="442"/>
        <v>Low Risk</v>
      </c>
      <c r="T3144" s="2" t="str">
        <f t="shared" si="443"/>
        <v>45-54</v>
      </c>
      <c r="U3144" s="1">
        <f t="shared" ca="1" si="444"/>
        <v>1687</v>
      </c>
      <c r="V3144" s="2" t="str">
        <f t="shared" si="445"/>
        <v>Low Loyalty</v>
      </c>
      <c r="W3144" s="2" t="str">
        <f t="shared" si="446"/>
        <v>Legitimate</v>
      </c>
      <c r="X3144" s="2" t="str">
        <f>IF(Q3144&lt;Data_Validation!$B$8,"Low Value",IF(Q3144&lt;Data_Validation!$B$9,"Medium Value","High Value"))</f>
        <v>Low Value</v>
      </c>
      <c r="Y3144" s="2" t="str">
        <f t="shared" si="447"/>
        <v>Stable</v>
      </c>
      <c r="Z3144" s="2" t="str">
        <f t="shared" si="448"/>
        <v>Check Data</v>
      </c>
    </row>
    <row r="3145" spans="1:26" x14ac:dyDescent="0.3">
      <c r="A3145" t="s">
        <v>2385</v>
      </c>
      <c r="B3145">
        <v>57</v>
      </c>
      <c r="C3145" t="s">
        <v>21</v>
      </c>
      <c r="D3145" t="s">
        <v>22</v>
      </c>
      <c r="E3145">
        <v>165.63</v>
      </c>
      <c r="F3145">
        <v>11</v>
      </c>
      <c r="G3145">
        <v>73</v>
      </c>
      <c r="H3145">
        <v>0</v>
      </c>
      <c r="I3145" t="s">
        <v>29</v>
      </c>
      <c r="K3145" s="1">
        <v>44181</v>
      </c>
      <c r="L3145">
        <v>92</v>
      </c>
      <c r="M3145">
        <v>0.63</v>
      </c>
      <c r="N3145">
        <f>IF(E3145="",Data_Validation!$B$1,E3145)</f>
        <v>165.63</v>
      </c>
      <c r="O3145">
        <f>IF(J3145="",Data_Validation!$B$2,J3145)</f>
        <v>250</v>
      </c>
      <c r="P3145">
        <f t="shared" si="441"/>
        <v>2</v>
      </c>
      <c r="Q3145" s="2">
        <f>CustomerData[[#This Row],[avg_order_value_clean]]*CustomerData[[#This Row],[total_orders]]</f>
        <v>1821.9299999999998</v>
      </c>
      <c r="R3145" s="2" t="str">
        <f t="shared" si="449"/>
        <v>At Risk</v>
      </c>
      <c r="S3145" s="2" t="str">
        <f t="shared" si="442"/>
        <v>High Risk</v>
      </c>
      <c r="T3145" s="2" t="str">
        <f t="shared" si="443"/>
        <v>55+</v>
      </c>
      <c r="U3145" s="1">
        <f t="shared" ca="1" si="444"/>
        <v>2080</v>
      </c>
      <c r="V3145" s="2" t="str">
        <f t="shared" si="445"/>
        <v>High Loyalty</v>
      </c>
      <c r="W3145" s="2" t="str">
        <f t="shared" si="446"/>
        <v>Legitimate</v>
      </c>
      <c r="X3145" s="2" t="str">
        <f>IF(Q3145&lt;Data_Validation!$B$8,"Low Value",IF(Q3145&lt;Data_Validation!$B$9,"Medium Value","High Value"))</f>
        <v>High Value</v>
      </c>
      <c r="Y3145" s="2" t="str">
        <f t="shared" si="447"/>
        <v>Critical - Retain</v>
      </c>
      <c r="Z3145" s="2" t="str">
        <f t="shared" si="448"/>
        <v>Check Data</v>
      </c>
    </row>
    <row r="3146" spans="1:26" x14ac:dyDescent="0.3">
      <c r="A3146" t="s">
        <v>2643</v>
      </c>
      <c r="B3146">
        <v>64</v>
      </c>
      <c r="C3146" t="s">
        <v>14</v>
      </c>
      <c r="D3146" t="s">
        <v>26</v>
      </c>
      <c r="E3146">
        <v>150.88</v>
      </c>
      <c r="F3146">
        <v>10</v>
      </c>
      <c r="G3146">
        <v>73</v>
      </c>
      <c r="H3146">
        <v>0</v>
      </c>
      <c r="I3146" t="s">
        <v>29</v>
      </c>
      <c r="J3146">
        <v>44</v>
      </c>
      <c r="K3146" s="1">
        <v>44092</v>
      </c>
      <c r="L3146">
        <v>59</v>
      </c>
      <c r="M3146">
        <v>0.17</v>
      </c>
      <c r="N3146">
        <f>IF(E3146="",Data_Validation!$B$1,E3146)</f>
        <v>150.88</v>
      </c>
      <c r="O3146">
        <f>IF(J3146="",Data_Validation!$B$2,J3146)</f>
        <v>44</v>
      </c>
      <c r="P3146">
        <f t="shared" si="441"/>
        <v>2</v>
      </c>
      <c r="Q3146" s="2">
        <f>CustomerData[[#This Row],[avg_order_value_clean]]*CustomerData[[#This Row],[total_orders]]</f>
        <v>1508.8</v>
      </c>
      <c r="R3146" s="2" t="str">
        <f t="shared" si="449"/>
        <v>At Risk</v>
      </c>
      <c r="S3146" s="2" t="str">
        <f t="shared" si="442"/>
        <v>Low Risk</v>
      </c>
      <c r="T3146" s="2" t="str">
        <f t="shared" si="443"/>
        <v>55+</v>
      </c>
      <c r="U3146" s="1">
        <f t="shared" ca="1" si="444"/>
        <v>2169</v>
      </c>
      <c r="V3146" s="2" t="str">
        <f t="shared" si="445"/>
        <v>Medium Loyalty</v>
      </c>
      <c r="W3146" s="2" t="str">
        <f t="shared" si="446"/>
        <v>Legitimate</v>
      </c>
      <c r="X3146" s="2" t="str">
        <f>IF(Q3146&lt;Data_Validation!$B$8,"Low Value",IF(Q3146&lt;Data_Validation!$B$9,"Medium Value","High Value"))</f>
        <v>Low Value</v>
      </c>
      <c r="Y3146" s="2" t="str">
        <f t="shared" si="447"/>
        <v>Stable</v>
      </c>
      <c r="Z3146" s="2" t="str">
        <f t="shared" si="448"/>
        <v>Check Data</v>
      </c>
    </row>
    <row r="3147" spans="1:26" x14ac:dyDescent="0.3">
      <c r="A3147" t="s">
        <v>2644</v>
      </c>
      <c r="B3147">
        <v>32</v>
      </c>
      <c r="C3147" t="s">
        <v>14</v>
      </c>
      <c r="D3147" t="s">
        <v>52</v>
      </c>
      <c r="E3147">
        <v>56.28</v>
      </c>
      <c r="F3147">
        <v>12</v>
      </c>
      <c r="G3147">
        <v>112</v>
      </c>
      <c r="H3147">
        <v>0</v>
      </c>
      <c r="I3147" t="s">
        <v>16</v>
      </c>
      <c r="J3147">
        <v>92.1</v>
      </c>
      <c r="K3147" s="1">
        <v>44414</v>
      </c>
      <c r="L3147">
        <v>25</v>
      </c>
      <c r="M3147">
        <v>0.06</v>
      </c>
      <c r="N3147">
        <f>IF(E3147="",Data_Validation!$B$1,E3147)</f>
        <v>56.28</v>
      </c>
      <c r="O3147">
        <f>IF(J3147="",Data_Validation!$B$2,J3147)</f>
        <v>92.1</v>
      </c>
      <c r="P3147">
        <f t="shared" si="441"/>
        <v>1</v>
      </c>
      <c r="Q3147" s="2">
        <f>CustomerData[[#This Row],[avg_order_value_clean]]*CustomerData[[#This Row],[total_orders]]</f>
        <v>675.36</v>
      </c>
      <c r="R3147" s="2" t="str">
        <f t="shared" si="449"/>
        <v>Inactive</v>
      </c>
      <c r="S3147" s="2" t="str">
        <f t="shared" si="442"/>
        <v>Low Risk</v>
      </c>
      <c r="T3147" s="2" t="str">
        <f t="shared" si="443"/>
        <v>25-34</v>
      </c>
      <c r="U3147" s="1">
        <f t="shared" ca="1" si="444"/>
        <v>1847</v>
      </c>
      <c r="V3147" s="2" t="str">
        <f t="shared" si="445"/>
        <v>Low Loyalty</v>
      </c>
      <c r="W3147" s="2" t="str">
        <f t="shared" si="446"/>
        <v>Legitimate</v>
      </c>
      <c r="X3147" s="2" t="str">
        <f>IF(Q3147&lt;Data_Validation!$B$8,"Low Value",IF(Q3147&lt;Data_Validation!$B$9,"Medium Value","High Value"))</f>
        <v>Low Value</v>
      </c>
      <c r="Y3147" s="2" t="str">
        <f t="shared" si="447"/>
        <v>Stable</v>
      </c>
      <c r="Z3147" s="2" t="str">
        <f t="shared" si="448"/>
        <v>Check Data</v>
      </c>
    </row>
    <row r="3148" spans="1:26" x14ac:dyDescent="0.3">
      <c r="A3148" t="s">
        <v>2645</v>
      </c>
      <c r="B3148">
        <v>28</v>
      </c>
      <c r="C3148" t="s">
        <v>25</v>
      </c>
      <c r="D3148" t="s">
        <v>22</v>
      </c>
      <c r="E3148">
        <v>83.1</v>
      </c>
      <c r="F3148">
        <v>17</v>
      </c>
      <c r="G3148">
        <v>151</v>
      </c>
      <c r="H3148">
        <v>0</v>
      </c>
      <c r="I3148" t="s">
        <v>19</v>
      </c>
      <c r="J3148">
        <v>24.1</v>
      </c>
      <c r="K3148" s="1">
        <v>45211</v>
      </c>
      <c r="L3148">
        <v>18</v>
      </c>
      <c r="M3148">
        <v>0.26</v>
      </c>
      <c r="N3148">
        <f>IF(E3148="",Data_Validation!$B$1,E3148)</f>
        <v>83.1</v>
      </c>
      <c r="O3148">
        <f>IF(J3148="",Data_Validation!$B$2,J3148)</f>
        <v>24.1</v>
      </c>
      <c r="P3148">
        <f t="shared" si="441"/>
        <v>1</v>
      </c>
      <c r="Q3148" s="2">
        <f>CustomerData[[#This Row],[avg_order_value_clean]]*CustomerData[[#This Row],[total_orders]]</f>
        <v>1412.6999999999998</v>
      </c>
      <c r="R3148" s="2" t="str">
        <f t="shared" si="449"/>
        <v>Inactive</v>
      </c>
      <c r="S3148" s="2" t="str">
        <f t="shared" si="442"/>
        <v>Medium Risk</v>
      </c>
      <c r="T3148" s="2" t="str">
        <f t="shared" si="443"/>
        <v>25-34</v>
      </c>
      <c r="U3148" s="1">
        <f t="shared" ca="1" si="444"/>
        <v>1050</v>
      </c>
      <c r="V3148" s="2" t="str">
        <f t="shared" si="445"/>
        <v>Low Loyalty</v>
      </c>
      <c r="W3148" s="2" t="str">
        <f t="shared" si="446"/>
        <v>Legitimate</v>
      </c>
      <c r="X3148" s="2" t="str">
        <f>IF(Q3148&lt;Data_Validation!$B$8,"Low Value",IF(Q3148&lt;Data_Validation!$B$9,"Medium Value","High Value"))</f>
        <v>Low Value</v>
      </c>
      <c r="Y3148" s="2" t="str">
        <f t="shared" si="447"/>
        <v>Stable</v>
      </c>
      <c r="Z3148" s="2" t="str">
        <f t="shared" si="448"/>
        <v>Check Data</v>
      </c>
    </row>
    <row r="3149" spans="1:26" x14ac:dyDescent="0.3">
      <c r="A3149" t="s">
        <v>1900</v>
      </c>
      <c r="B3149">
        <v>39</v>
      </c>
      <c r="C3149" t="s">
        <v>14</v>
      </c>
      <c r="D3149" t="s">
        <v>44</v>
      </c>
      <c r="E3149">
        <v>44.01</v>
      </c>
      <c r="F3149">
        <v>9</v>
      </c>
      <c r="G3149">
        <v>262</v>
      </c>
      <c r="H3149">
        <v>0</v>
      </c>
      <c r="I3149" t="s">
        <v>16</v>
      </c>
      <c r="J3149">
        <v>15.4</v>
      </c>
      <c r="K3149" s="1">
        <v>44928</v>
      </c>
      <c r="L3149">
        <v>96</v>
      </c>
      <c r="M3149">
        <v>0.19</v>
      </c>
      <c r="N3149">
        <f>IF(E3149="",Data_Validation!$B$1,E3149)</f>
        <v>44.01</v>
      </c>
      <c r="O3149">
        <f>IF(J3149="",Data_Validation!$B$2,J3149)</f>
        <v>15.4</v>
      </c>
      <c r="P3149">
        <f t="shared" si="441"/>
        <v>2</v>
      </c>
      <c r="Q3149" s="2">
        <f>CustomerData[[#This Row],[avg_order_value_clean]]*CustomerData[[#This Row],[total_orders]]</f>
        <v>396.09</v>
      </c>
      <c r="R3149" s="2" t="str">
        <f t="shared" si="449"/>
        <v>Inactive</v>
      </c>
      <c r="S3149" s="2" t="str">
        <f t="shared" si="442"/>
        <v>Low Risk</v>
      </c>
      <c r="T3149" s="2" t="str">
        <f t="shared" si="443"/>
        <v>35-44</v>
      </c>
      <c r="U3149" s="1">
        <f t="shared" ca="1" si="444"/>
        <v>1333</v>
      </c>
      <c r="V3149" s="2" t="str">
        <f t="shared" si="445"/>
        <v>High Loyalty</v>
      </c>
      <c r="W3149" s="2" t="str">
        <f t="shared" si="446"/>
        <v>Legitimate</v>
      </c>
      <c r="X3149" s="2" t="str">
        <f>IF(Q3149&lt;Data_Validation!$B$8,"Low Value",IF(Q3149&lt;Data_Validation!$B$9,"Medium Value","High Value"))</f>
        <v>Low Value</v>
      </c>
      <c r="Y3149" s="2" t="str">
        <f t="shared" si="447"/>
        <v>Stable</v>
      </c>
      <c r="Z3149" s="2" t="str">
        <f t="shared" si="448"/>
        <v>Check Data</v>
      </c>
    </row>
    <row r="3150" spans="1:26" x14ac:dyDescent="0.3">
      <c r="A3150" t="s">
        <v>2646</v>
      </c>
      <c r="B3150">
        <v>71</v>
      </c>
      <c r="C3150" t="s">
        <v>21</v>
      </c>
      <c r="D3150" t="s">
        <v>35</v>
      </c>
      <c r="E3150">
        <v>122.73</v>
      </c>
      <c r="F3150">
        <v>5</v>
      </c>
      <c r="G3150">
        <v>85</v>
      </c>
      <c r="H3150">
        <v>0</v>
      </c>
      <c r="I3150" t="s">
        <v>29</v>
      </c>
      <c r="J3150">
        <v>33.700000000000003</v>
      </c>
      <c r="K3150" s="1">
        <v>44183</v>
      </c>
      <c r="L3150">
        <v>29</v>
      </c>
      <c r="M3150">
        <v>0.56000000000000005</v>
      </c>
      <c r="N3150">
        <f>IF(E3150="",Data_Validation!$B$1,E3150)</f>
        <v>122.73</v>
      </c>
      <c r="O3150">
        <f>IF(J3150="",Data_Validation!$B$2,J3150)</f>
        <v>33.700000000000003</v>
      </c>
      <c r="P3150">
        <f t="shared" si="441"/>
        <v>1</v>
      </c>
      <c r="Q3150" s="2">
        <f>CustomerData[[#This Row],[avg_order_value_clean]]*CustomerData[[#This Row],[total_orders]]</f>
        <v>613.65</v>
      </c>
      <c r="R3150" s="2" t="str">
        <f t="shared" si="449"/>
        <v>At Risk</v>
      </c>
      <c r="S3150" s="2" t="str">
        <f t="shared" si="442"/>
        <v>High Risk</v>
      </c>
      <c r="T3150" s="2" t="str">
        <f t="shared" si="443"/>
        <v>55+</v>
      </c>
      <c r="U3150" s="1">
        <f t="shared" ca="1" si="444"/>
        <v>2078</v>
      </c>
      <c r="V3150" s="2" t="str">
        <f t="shared" si="445"/>
        <v>Low Loyalty</v>
      </c>
      <c r="W3150" s="2" t="str">
        <f t="shared" si="446"/>
        <v>Legitimate</v>
      </c>
      <c r="X3150" s="2" t="str">
        <f>IF(Q3150&lt;Data_Validation!$B$8,"Low Value",IF(Q3150&lt;Data_Validation!$B$9,"Medium Value","High Value"))</f>
        <v>Low Value</v>
      </c>
      <c r="Y3150" s="2" t="str">
        <f t="shared" si="447"/>
        <v>At Risk - Develop</v>
      </c>
      <c r="Z3150" s="2" t="str">
        <f t="shared" si="448"/>
        <v>Check Data</v>
      </c>
    </row>
    <row r="3151" spans="1:26" x14ac:dyDescent="0.3">
      <c r="A3151" t="s">
        <v>2647</v>
      </c>
      <c r="B3151">
        <v>41</v>
      </c>
      <c r="C3151" t="s">
        <v>21</v>
      </c>
      <c r="D3151" t="s">
        <v>18</v>
      </c>
      <c r="E3151">
        <v>90.05</v>
      </c>
      <c r="F3151">
        <v>12</v>
      </c>
      <c r="G3151">
        <v>57</v>
      </c>
      <c r="H3151">
        <v>0</v>
      </c>
      <c r="I3151" t="s">
        <v>23</v>
      </c>
      <c r="J3151">
        <v>85.2</v>
      </c>
      <c r="K3151" s="1">
        <v>45104</v>
      </c>
      <c r="L3151">
        <v>67</v>
      </c>
      <c r="M3151">
        <v>0.41</v>
      </c>
      <c r="N3151">
        <f>IF(E3151="",Data_Validation!$B$1,E3151)</f>
        <v>90.05</v>
      </c>
      <c r="O3151">
        <f>IF(J3151="",Data_Validation!$B$2,J3151)</f>
        <v>85.2</v>
      </c>
      <c r="P3151">
        <f t="shared" si="441"/>
        <v>1</v>
      </c>
      <c r="Q3151" s="2">
        <f>CustomerData[[#This Row],[avg_order_value_clean]]*CustomerData[[#This Row],[total_orders]]</f>
        <v>1080.5999999999999</v>
      </c>
      <c r="R3151" s="2" t="str">
        <f t="shared" si="449"/>
        <v>At Risk</v>
      </c>
      <c r="S3151" s="2" t="str">
        <f t="shared" si="442"/>
        <v>Medium Risk</v>
      </c>
      <c r="T3151" s="2" t="str">
        <f t="shared" si="443"/>
        <v>35-44</v>
      </c>
      <c r="U3151" s="1">
        <f t="shared" ca="1" si="444"/>
        <v>1157</v>
      </c>
      <c r="V3151" s="2" t="str">
        <f t="shared" si="445"/>
        <v>Medium Loyalty</v>
      </c>
      <c r="W3151" s="2" t="str">
        <f t="shared" si="446"/>
        <v>Legitimate</v>
      </c>
      <c r="X3151" s="2" t="str">
        <f>IF(Q3151&lt;Data_Validation!$B$8,"Low Value",IF(Q3151&lt;Data_Validation!$B$9,"Medium Value","High Value"))</f>
        <v>Low Value</v>
      </c>
      <c r="Y3151" s="2" t="str">
        <f t="shared" si="447"/>
        <v>Stable</v>
      </c>
      <c r="Z3151" s="2" t="str">
        <f t="shared" si="448"/>
        <v>Check Data</v>
      </c>
    </row>
    <row r="3152" spans="1:26" x14ac:dyDescent="0.3">
      <c r="A3152" t="s">
        <v>2648</v>
      </c>
      <c r="B3152">
        <v>18</v>
      </c>
      <c r="C3152" t="s">
        <v>14</v>
      </c>
      <c r="D3152" t="s">
        <v>50</v>
      </c>
      <c r="E3152">
        <v>33.17</v>
      </c>
      <c r="F3152">
        <v>7</v>
      </c>
      <c r="G3152">
        <v>148</v>
      </c>
      <c r="H3152">
        <v>0</v>
      </c>
      <c r="I3152" t="s">
        <v>16</v>
      </c>
      <c r="J3152">
        <v>84.7</v>
      </c>
      <c r="K3152" s="1">
        <v>44649</v>
      </c>
      <c r="L3152">
        <v>35</v>
      </c>
      <c r="M3152">
        <v>0.26</v>
      </c>
      <c r="N3152">
        <f>IF(E3152="",Data_Validation!$B$1,E3152)</f>
        <v>33.17</v>
      </c>
      <c r="O3152">
        <f>IF(J3152="",Data_Validation!$B$2,J3152)</f>
        <v>84.7</v>
      </c>
      <c r="P3152">
        <f t="shared" si="441"/>
        <v>1</v>
      </c>
      <c r="Q3152" s="2">
        <f>CustomerData[[#This Row],[avg_order_value_clean]]*CustomerData[[#This Row],[total_orders]]</f>
        <v>232.19</v>
      </c>
      <c r="R3152" s="2" t="str">
        <f t="shared" si="449"/>
        <v>Inactive</v>
      </c>
      <c r="S3152" s="2" t="str">
        <f t="shared" si="442"/>
        <v>Medium Risk</v>
      </c>
      <c r="T3152" s="2" t="str">
        <f t="shared" si="443"/>
        <v>Under 25</v>
      </c>
      <c r="U3152" s="1">
        <f t="shared" ca="1" si="444"/>
        <v>1612</v>
      </c>
      <c r="V3152" s="2" t="str">
        <f t="shared" si="445"/>
        <v>Low Loyalty</v>
      </c>
      <c r="W3152" s="2" t="str">
        <f t="shared" si="446"/>
        <v>Legitimate</v>
      </c>
      <c r="X3152" s="2" t="str">
        <f>IF(Q3152&lt;Data_Validation!$B$8,"Low Value",IF(Q3152&lt;Data_Validation!$B$9,"Medium Value","High Value"))</f>
        <v>Low Value</v>
      </c>
      <c r="Y3152" s="2" t="str">
        <f t="shared" si="447"/>
        <v>Stable</v>
      </c>
      <c r="Z3152" s="2" t="str">
        <f t="shared" si="448"/>
        <v>Check Data</v>
      </c>
    </row>
    <row r="3153" spans="1:26" x14ac:dyDescent="0.3">
      <c r="A3153" t="s">
        <v>2649</v>
      </c>
      <c r="B3153">
        <v>35</v>
      </c>
      <c r="C3153" t="s">
        <v>25</v>
      </c>
      <c r="D3153" t="s">
        <v>52</v>
      </c>
      <c r="E3153">
        <v>122.73</v>
      </c>
      <c r="F3153">
        <v>7</v>
      </c>
      <c r="G3153">
        <v>213</v>
      </c>
      <c r="H3153">
        <v>0</v>
      </c>
      <c r="I3153" t="s">
        <v>16</v>
      </c>
      <c r="J3153">
        <v>36.9</v>
      </c>
      <c r="K3153" s="1">
        <v>45056</v>
      </c>
      <c r="L3153">
        <v>15</v>
      </c>
      <c r="M3153">
        <v>0.32</v>
      </c>
      <c r="N3153">
        <f>IF(E3153="",Data_Validation!$B$1,E3153)</f>
        <v>122.73</v>
      </c>
      <c r="O3153">
        <f>IF(J3153="",Data_Validation!$B$2,J3153)</f>
        <v>36.9</v>
      </c>
      <c r="P3153">
        <f t="shared" si="441"/>
        <v>1</v>
      </c>
      <c r="Q3153" s="2">
        <f>CustomerData[[#This Row],[avg_order_value_clean]]*CustomerData[[#This Row],[total_orders]]</f>
        <v>859.11</v>
      </c>
      <c r="R3153" s="2" t="str">
        <f t="shared" si="449"/>
        <v>Inactive</v>
      </c>
      <c r="S3153" s="2" t="str">
        <f t="shared" si="442"/>
        <v>Medium Risk</v>
      </c>
      <c r="T3153" s="2" t="str">
        <f t="shared" si="443"/>
        <v>35-44</v>
      </c>
      <c r="U3153" s="1">
        <f t="shared" ca="1" si="444"/>
        <v>1205</v>
      </c>
      <c r="V3153" s="2" t="str">
        <f t="shared" si="445"/>
        <v>Low Loyalty</v>
      </c>
      <c r="W3153" s="2" t="str">
        <f t="shared" si="446"/>
        <v>Legitimate</v>
      </c>
      <c r="X3153" s="2" t="str">
        <f>IF(Q3153&lt;Data_Validation!$B$8,"Low Value",IF(Q3153&lt;Data_Validation!$B$9,"Medium Value","High Value"))</f>
        <v>Low Value</v>
      </c>
      <c r="Y3153" s="2" t="str">
        <f t="shared" si="447"/>
        <v>Stable</v>
      </c>
      <c r="Z3153" s="2" t="str">
        <f t="shared" si="448"/>
        <v>Check Data</v>
      </c>
    </row>
    <row r="3154" spans="1:26" x14ac:dyDescent="0.3">
      <c r="A3154" t="s">
        <v>2650</v>
      </c>
      <c r="B3154">
        <v>61</v>
      </c>
      <c r="C3154" t="s">
        <v>14</v>
      </c>
      <c r="D3154" t="s">
        <v>28</v>
      </c>
      <c r="E3154">
        <v>46.6</v>
      </c>
      <c r="F3154">
        <v>11</v>
      </c>
      <c r="G3154">
        <v>299</v>
      </c>
      <c r="H3154">
        <v>1</v>
      </c>
      <c r="I3154" t="s">
        <v>16</v>
      </c>
      <c r="J3154">
        <v>81</v>
      </c>
      <c r="K3154" s="1">
        <v>44246</v>
      </c>
      <c r="L3154">
        <v>51</v>
      </c>
      <c r="M3154">
        <v>0.34</v>
      </c>
      <c r="N3154">
        <f>IF(E3154="",Data_Validation!$B$1,E3154)</f>
        <v>46.6</v>
      </c>
      <c r="O3154">
        <f>IF(J3154="",Data_Validation!$B$2,J3154)</f>
        <v>81</v>
      </c>
      <c r="P3154">
        <f t="shared" si="441"/>
        <v>1</v>
      </c>
      <c r="Q3154" s="2">
        <f>CustomerData[[#This Row],[avg_order_value_clean]]*CustomerData[[#This Row],[total_orders]]</f>
        <v>512.6</v>
      </c>
      <c r="R3154" s="2" t="str">
        <f t="shared" si="449"/>
        <v>Inactive</v>
      </c>
      <c r="S3154" s="2" t="str">
        <f t="shared" si="442"/>
        <v>Medium Risk</v>
      </c>
      <c r="T3154" s="2" t="str">
        <f t="shared" si="443"/>
        <v>55+</v>
      </c>
      <c r="U3154" s="1">
        <f t="shared" ca="1" si="444"/>
        <v>2015</v>
      </c>
      <c r="V3154" s="2" t="str">
        <f t="shared" si="445"/>
        <v>Medium Loyalty</v>
      </c>
      <c r="W3154" s="2" t="str">
        <f t="shared" si="446"/>
        <v>Fraudulent</v>
      </c>
      <c r="X3154" s="2" t="str">
        <f>IF(Q3154&lt;Data_Validation!$B$8,"Low Value",IF(Q3154&lt;Data_Validation!$B$9,"Medium Value","High Value"))</f>
        <v>Low Value</v>
      </c>
      <c r="Y3154" s="2" t="str">
        <f t="shared" si="447"/>
        <v>Stable</v>
      </c>
      <c r="Z3154" s="2" t="str">
        <f t="shared" si="448"/>
        <v>Check Data</v>
      </c>
    </row>
    <row r="3155" spans="1:26" x14ac:dyDescent="0.3">
      <c r="A3155" t="s">
        <v>1137</v>
      </c>
      <c r="B3155">
        <v>29</v>
      </c>
      <c r="C3155" t="s">
        <v>21</v>
      </c>
      <c r="D3155" t="s">
        <v>15</v>
      </c>
      <c r="E3155">
        <v>119.14</v>
      </c>
      <c r="F3155">
        <v>13</v>
      </c>
      <c r="G3155">
        <v>280</v>
      </c>
      <c r="H3155">
        <v>0</v>
      </c>
      <c r="I3155" t="s">
        <v>19</v>
      </c>
      <c r="J3155">
        <v>7.8</v>
      </c>
      <c r="K3155" s="1">
        <v>45699</v>
      </c>
      <c r="L3155">
        <v>3</v>
      </c>
      <c r="M3155">
        <v>0.12</v>
      </c>
      <c r="N3155">
        <f>IF(E3155="",Data_Validation!$B$1,E3155)</f>
        <v>119.14</v>
      </c>
      <c r="O3155">
        <f>IF(J3155="",Data_Validation!$B$2,J3155)</f>
        <v>7.8</v>
      </c>
      <c r="P3155">
        <f t="shared" si="441"/>
        <v>2</v>
      </c>
      <c r="Q3155" s="2">
        <f>CustomerData[[#This Row],[avg_order_value_clean]]*CustomerData[[#This Row],[total_orders]]</f>
        <v>1548.82</v>
      </c>
      <c r="R3155" s="2" t="str">
        <f t="shared" si="449"/>
        <v>Inactive</v>
      </c>
      <c r="S3155" s="2" t="str">
        <f t="shared" si="442"/>
        <v>Low Risk</v>
      </c>
      <c r="T3155" s="2" t="str">
        <f t="shared" si="443"/>
        <v>25-34</v>
      </c>
      <c r="U3155" s="1">
        <f t="shared" ca="1" si="444"/>
        <v>562</v>
      </c>
      <c r="V3155" s="2" t="str">
        <f t="shared" si="445"/>
        <v>Low Loyalty</v>
      </c>
      <c r="W3155" s="2" t="str">
        <f t="shared" si="446"/>
        <v>Legitimate</v>
      </c>
      <c r="X3155" s="2" t="str">
        <f>IF(Q3155&lt;Data_Validation!$B$8,"Low Value",IF(Q3155&lt;Data_Validation!$B$9,"Medium Value","High Value"))</f>
        <v>High Value</v>
      </c>
      <c r="Y3155" s="2" t="str">
        <f t="shared" si="447"/>
        <v>High Value - Maintain</v>
      </c>
      <c r="Z3155" s="2" t="str">
        <f t="shared" si="448"/>
        <v>Check Data</v>
      </c>
    </row>
    <row r="3156" spans="1:26" x14ac:dyDescent="0.3">
      <c r="A3156" t="s">
        <v>2651</v>
      </c>
      <c r="B3156">
        <v>74</v>
      </c>
      <c r="C3156" t="s">
        <v>25</v>
      </c>
      <c r="D3156" t="s">
        <v>44</v>
      </c>
      <c r="E3156">
        <v>73.709999999999994</v>
      </c>
      <c r="F3156">
        <v>12</v>
      </c>
      <c r="G3156">
        <v>94</v>
      </c>
      <c r="H3156">
        <v>0</v>
      </c>
      <c r="I3156" t="s">
        <v>23</v>
      </c>
      <c r="J3156">
        <v>0.8</v>
      </c>
      <c r="K3156" s="1">
        <v>45544</v>
      </c>
      <c r="L3156">
        <v>21</v>
      </c>
      <c r="M3156">
        <v>0.19</v>
      </c>
      <c r="N3156">
        <f>IF(E3156="",Data_Validation!$B$1,E3156)</f>
        <v>73.709999999999994</v>
      </c>
      <c r="O3156">
        <f>IF(J3156="",Data_Validation!$B$2,J3156)</f>
        <v>0.8</v>
      </c>
      <c r="P3156">
        <f t="shared" si="441"/>
        <v>1</v>
      </c>
      <c r="Q3156" s="2">
        <f>CustomerData[[#This Row],[avg_order_value_clean]]*CustomerData[[#This Row],[total_orders]]</f>
        <v>884.52</v>
      </c>
      <c r="R3156" s="2" t="str">
        <f t="shared" si="449"/>
        <v>Inactive</v>
      </c>
      <c r="S3156" s="2" t="str">
        <f t="shared" si="442"/>
        <v>Low Risk</v>
      </c>
      <c r="T3156" s="2" t="str">
        <f t="shared" si="443"/>
        <v>55+</v>
      </c>
      <c r="U3156" s="1">
        <f t="shared" ca="1" si="444"/>
        <v>717</v>
      </c>
      <c r="V3156" s="2" t="str">
        <f t="shared" si="445"/>
        <v>Low Loyalty</v>
      </c>
      <c r="W3156" s="2" t="str">
        <f t="shared" si="446"/>
        <v>Legitimate</v>
      </c>
      <c r="X3156" s="2" t="str">
        <f>IF(Q3156&lt;Data_Validation!$B$8,"Low Value",IF(Q3156&lt;Data_Validation!$B$9,"Medium Value","High Value"))</f>
        <v>Low Value</v>
      </c>
      <c r="Y3156" s="2" t="str">
        <f t="shared" si="447"/>
        <v>Stable</v>
      </c>
      <c r="Z3156" s="2" t="str">
        <f t="shared" si="448"/>
        <v>Valid</v>
      </c>
    </row>
    <row r="3157" spans="1:26" x14ac:dyDescent="0.3">
      <c r="A3157" t="s">
        <v>2652</v>
      </c>
      <c r="B3157">
        <v>60</v>
      </c>
      <c r="C3157" t="s">
        <v>21</v>
      </c>
      <c r="D3157" t="s">
        <v>44</v>
      </c>
      <c r="E3157">
        <v>54.87</v>
      </c>
      <c r="F3157">
        <v>13</v>
      </c>
      <c r="G3157">
        <v>207</v>
      </c>
      <c r="H3157">
        <v>0</v>
      </c>
      <c r="I3157" t="s">
        <v>23</v>
      </c>
      <c r="J3157">
        <v>86.5</v>
      </c>
      <c r="K3157" s="1">
        <v>44674</v>
      </c>
      <c r="L3157">
        <v>61</v>
      </c>
      <c r="M3157">
        <v>0.05</v>
      </c>
      <c r="N3157">
        <f>IF(E3157="",Data_Validation!$B$1,E3157)</f>
        <v>54.87</v>
      </c>
      <c r="O3157">
        <f>IF(J3157="",Data_Validation!$B$2,J3157)</f>
        <v>86.5</v>
      </c>
      <c r="P3157">
        <f t="shared" si="441"/>
        <v>2</v>
      </c>
      <c r="Q3157" s="2">
        <f>CustomerData[[#This Row],[avg_order_value_clean]]*CustomerData[[#This Row],[total_orders]]</f>
        <v>713.31</v>
      </c>
      <c r="R3157" s="2" t="str">
        <f t="shared" si="449"/>
        <v>Inactive</v>
      </c>
      <c r="S3157" s="2" t="str">
        <f t="shared" si="442"/>
        <v>Low Risk</v>
      </c>
      <c r="T3157" s="2" t="str">
        <f t="shared" si="443"/>
        <v>55+</v>
      </c>
      <c r="U3157" s="1">
        <f t="shared" ca="1" si="444"/>
        <v>1587</v>
      </c>
      <c r="V3157" s="2" t="str">
        <f t="shared" si="445"/>
        <v>Medium Loyalty</v>
      </c>
      <c r="W3157" s="2" t="str">
        <f t="shared" si="446"/>
        <v>Legitimate</v>
      </c>
      <c r="X3157" s="2" t="str">
        <f>IF(Q3157&lt;Data_Validation!$B$8,"Low Value",IF(Q3157&lt;Data_Validation!$B$9,"Medium Value","High Value"))</f>
        <v>Low Value</v>
      </c>
      <c r="Y3157" s="2" t="str">
        <f t="shared" si="447"/>
        <v>Stable</v>
      </c>
      <c r="Z3157" s="2" t="str">
        <f t="shared" si="448"/>
        <v>Check Data</v>
      </c>
    </row>
    <row r="3158" spans="1:26" x14ac:dyDescent="0.3">
      <c r="A3158" t="s">
        <v>2602</v>
      </c>
      <c r="B3158">
        <v>45</v>
      </c>
      <c r="C3158" t="s">
        <v>14</v>
      </c>
      <c r="D3158" t="s">
        <v>18</v>
      </c>
      <c r="E3158">
        <v>29.36</v>
      </c>
      <c r="F3158">
        <v>9</v>
      </c>
      <c r="G3158">
        <v>142</v>
      </c>
      <c r="H3158">
        <v>0</v>
      </c>
      <c r="I3158" t="s">
        <v>23</v>
      </c>
      <c r="J3158">
        <v>87.4</v>
      </c>
      <c r="K3158" s="1">
        <v>44873</v>
      </c>
      <c r="L3158">
        <v>3</v>
      </c>
      <c r="M3158">
        <v>0.64</v>
      </c>
      <c r="N3158">
        <f>IF(E3158="",Data_Validation!$B$1,E3158)</f>
        <v>29.36</v>
      </c>
      <c r="O3158">
        <f>IF(J3158="",Data_Validation!$B$2,J3158)</f>
        <v>87.4</v>
      </c>
      <c r="P3158">
        <f t="shared" si="441"/>
        <v>2</v>
      </c>
      <c r="Q3158" s="2">
        <f>CustomerData[[#This Row],[avg_order_value_clean]]*CustomerData[[#This Row],[total_orders]]</f>
        <v>264.24</v>
      </c>
      <c r="R3158" s="2" t="str">
        <f t="shared" si="449"/>
        <v>Inactive</v>
      </c>
      <c r="S3158" s="2" t="str">
        <f t="shared" si="442"/>
        <v>High Risk</v>
      </c>
      <c r="T3158" s="2" t="str">
        <f t="shared" si="443"/>
        <v>45-54</v>
      </c>
      <c r="U3158" s="1">
        <f t="shared" ca="1" si="444"/>
        <v>1388</v>
      </c>
      <c r="V3158" s="2" t="str">
        <f t="shared" si="445"/>
        <v>Low Loyalty</v>
      </c>
      <c r="W3158" s="2" t="str">
        <f t="shared" si="446"/>
        <v>Legitimate</v>
      </c>
      <c r="X3158" s="2" t="str">
        <f>IF(Q3158&lt;Data_Validation!$B$8,"Low Value",IF(Q3158&lt;Data_Validation!$B$9,"Medium Value","High Value"))</f>
        <v>Low Value</v>
      </c>
      <c r="Y3158" s="2" t="str">
        <f t="shared" si="447"/>
        <v>At Risk - Develop</v>
      </c>
      <c r="Z3158" s="2" t="str">
        <f t="shared" si="448"/>
        <v>Check Data</v>
      </c>
    </row>
    <row r="3159" spans="1:26" x14ac:dyDescent="0.3">
      <c r="A3159" t="s">
        <v>2468</v>
      </c>
      <c r="B3159">
        <v>57</v>
      </c>
      <c r="C3159" t="s">
        <v>25</v>
      </c>
      <c r="D3159" t="s">
        <v>52</v>
      </c>
      <c r="E3159">
        <v>14.79</v>
      </c>
      <c r="F3159">
        <v>5</v>
      </c>
      <c r="G3159">
        <v>82</v>
      </c>
      <c r="H3159">
        <v>0</v>
      </c>
      <c r="I3159" t="s">
        <v>23</v>
      </c>
      <c r="J3159">
        <v>14.3</v>
      </c>
      <c r="K3159" s="1">
        <v>45138</v>
      </c>
      <c r="L3159">
        <v>53</v>
      </c>
      <c r="M3159">
        <v>0.14000000000000001</v>
      </c>
      <c r="N3159">
        <f>IF(E3159="",Data_Validation!$B$1,E3159)</f>
        <v>14.79</v>
      </c>
      <c r="O3159">
        <f>IF(J3159="",Data_Validation!$B$2,J3159)</f>
        <v>14.3</v>
      </c>
      <c r="P3159">
        <f t="shared" si="441"/>
        <v>2</v>
      </c>
      <c r="Q3159" s="2">
        <f>CustomerData[[#This Row],[avg_order_value_clean]]*CustomerData[[#This Row],[total_orders]]</f>
        <v>73.949999999999989</v>
      </c>
      <c r="R3159" s="2" t="str">
        <f t="shared" si="449"/>
        <v>At Risk</v>
      </c>
      <c r="S3159" s="2" t="str">
        <f t="shared" si="442"/>
        <v>Low Risk</v>
      </c>
      <c r="T3159" s="2" t="str">
        <f t="shared" si="443"/>
        <v>55+</v>
      </c>
      <c r="U3159" s="1">
        <f t="shared" ca="1" si="444"/>
        <v>1123</v>
      </c>
      <c r="V3159" s="2" t="str">
        <f t="shared" si="445"/>
        <v>Medium Loyalty</v>
      </c>
      <c r="W3159" s="2" t="str">
        <f t="shared" si="446"/>
        <v>Legitimate</v>
      </c>
      <c r="X3159" s="2" t="str">
        <f>IF(Q3159&lt;Data_Validation!$B$8,"Low Value",IF(Q3159&lt;Data_Validation!$B$9,"Medium Value","High Value"))</f>
        <v>Low Value</v>
      </c>
      <c r="Y3159" s="2" t="str">
        <f t="shared" si="447"/>
        <v>Stable</v>
      </c>
      <c r="Z3159" s="2" t="str">
        <f t="shared" si="448"/>
        <v>Check Data</v>
      </c>
    </row>
    <row r="3160" spans="1:26" x14ac:dyDescent="0.3">
      <c r="A3160" t="s">
        <v>2653</v>
      </c>
      <c r="B3160">
        <v>77</v>
      </c>
      <c r="C3160" t="s">
        <v>21</v>
      </c>
      <c r="D3160" t="s">
        <v>15</v>
      </c>
      <c r="E3160">
        <v>73.47</v>
      </c>
      <c r="F3160">
        <v>13</v>
      </c>
      <c r="G3160">
        <v>51</v>
      </c>
      <c r="H3160">
        <v>0</v>
      </c>
      <c r="I3160" t="s">
        <v>29</v>
      </c>
      <c r="J3160">
        <v>29.8</v>
      </c>
      <c r="K3160" s="1">
        <v>45793</v>
      </c>
      <c r="L3160">
        <v>35</v>
      </c>
      <c r="M3160">
        <v>0.42</v>
      </c>
      <c r="N3160">
        <f>IF(E3160="",Data_Validation!$B$1,E3160)</f>
        <v>73.47</v>
      </c>
      <c r="O3160">
        <f>IF(J3160="",Data_Validation!$B$2,J3160)</f>
        <v>29.8</v>
      </c>
      <c r="P3160">
        <f t="shared" si="441"/>
        <v>2</v>
      </c>
      <c r="Q3160" s="2">
        <f>CustomerData[[#This Row],[avg_order_value_clean]]*CustomerData[[#This Row],[total_orders]]</f>
        <v>955.11</v>
      </c>
      <c r="R3160" s="2" t="str">
        <f t="shared" si="449"/>
        <v>At Risk</v>
      </c>
      <c r="S3160" s="2" t="str">
        <f t="shared" si="442"/>
        <v>Medium Risk</v>
      </c>
      <c r="T3160" s="2" t="str">
        <f t="shared" si="443"/>
        <v>55+</v>
      </c>
      <c r="U3160" s="1">
        <f t="shared" ca="1" si="444"/>
        <v>468</v>
      </c>
      <c r="V3160" s="2" t="str">
        <f t="shared" si="445"/>
        <v>Low Loyalty</v>
      </c>
      <c r="W3160" s="2" t="str">
        <f t="shared" si="446"/>
        <v>Legitimate</v>
      </c>
      <c r="X3160" s="2" t="str">
        <f>IF(Q3160&lt;Data_Validation!$B$8,"Low Value",IF(Q3160&lt;Data_Validation!$B$9,"Medium Value","High Value"))</f>
        <v>Low Value</v>
      </c>
      <c r="Y3160" s="2" t="str">
        <f t="shared" si="447"/>
        <v>Stable</v>
      </c>
      <c r="Z3160" s="2" t="str">
        <f t="shared" si="448"/>
        <v>Check Data</v>
      </c>
    </row>
    <row r="3161" spans="1:26" x14ac:dyDescent="0.3">
      <c r="A3161" t="s">
        <v>2654</v>
      </c>
      <c r="B3161">
        <v>24</v>
      </c>
      <c r="C3161" t="s">
        <v>25</v>
      </c>
      <c r="D3161" t="s">
        <v>50</v>
      </c>
      <c r="E3161">
        <v>197.2</v>
      </c>
      <c r="F3161">
        <v>8</v>
      </c>
      <c r="G3161">
        <v>16</v>
      </c>
      <c r="H3161">
        <v>0</v>
      </c>
      <c r="I3161" t="s">
        <v>16</v>
      </c>
      <c r="J3161">
        <v>85.1</v>
      </c>
      <c r="K3161" s="1">
        <v>44401</v>
      </c>
      <c r="L3161">
        <v>50</v>
      </c>
      <c r="M3161">
        <v>0.37</v>
      </c>
      <c r="N3161">
        <f>IF(E3161="",Data_Validation!$B$1,E3161)</f>
        <v>197.2</v>
      </c>
      <c r="O3161">
        <f>IF(J3161="",Data_Validation!$B$2,J3161)</f>
        <v>85.1</v>
      </c>
      <c r="P3161">
        <f t="shared" si="441"/>
        <v>1</v>
      </c>
      <c r="Q3161" s="2">
        <f>CustomerData[[#This Row],[avg_order_value_clean]]*CustomerData[[#This Row],[total_orders]]</f>
        <v>1577.6</v>
      </c>
      <c r="R3161" s="2" t="str">
        <f t="shared" si="449"/>
        <v>Active</v>
      </c>
      <c r="S3161" s="2" t="str">
        <f t="shared" si="442"/>
        <v>Medium Risk</v>
      </c>
      <c r="T3161" s="2" t="str">
        <f t="shared" si="443"/>
        <v>Under 25</v>
      </c>
      <c r="U3161" s="1">
        <f t="shared" ca="1" si="444"/>
        <v>1860</v>
      </c>
      <c r="V3161" s="2" t="str">
        <f t="shared" si="445"/>
        <v>Medium Loyalty</v>
      </c>
      <c r="W3161" s="2" t="str">
        <f t="shared" si="446"/>
        <v>Legitimate</v>
      </c>
      <c r="X3161" s="2" t="str">
        <f>IF(Q3161&lt;Data_Validation!$B$8,"Low Value",IF(Q3161&lt;Data_Validation!$B$9,"Medium Value","High Value"))</f>
        <v>High Value</v>
      </c>
      <c r="Y3161" s="2" t="str">
        <f t="shared" si="447"/>
        <v>High Value - Maintain</v>
      </c>
      <c r="Z3161" s="2" t="str">
        <f t="shared" si="448"/>
        <v>Check Data</v>
      </c>
    </row>
    <row r="3162" spans="1:26" x14ac:dyDescent="0.3">
      <c r="A3162" t="s">
        <v>240</v>
      </c>
      <c r="B3162">
        <v>40</v>
      </c>
      <c r="C3162" t="s">
        <v>21</v>
      </c>
      <c r="D3162" t="s">
        <v>37</v>
      </c>
      <c r="E3162">
        <v>69.92</v>
      </c>
      <c r="F3162">
        <v>10</v>
      </c>
      <c r="G3162">
        <v>217</v>
      </c>
      <c r="H3162">
        <v>0</v>
      </c>
      <c r="I3162" t="s">
        <v>23</v>
      </c>
      <c r="J3162">
        <v>8.4</v>
      </c>
      <c r="K3162" s="1">
        <v>44913</v>
      </c>
      <c r="L3162">
        <v>8</v>
      </c>
      <c r="M3162">
        <v>0.62</v>
      </c>
      <c r="N3162">
        <f>IF(E3162="",Data_Validation!$B$1,E3162)</f>
        <v>69.92</v>
      </c>
      <c r="O3162">
        <f>IF(J3162="",Data_Validation!$B$2,J3162)</f>
        <v>8.4</v>
      </c>
      <c r="P3162">
        <f t="shared" si="441"/>
        <v>3</v>
      </c>
      <c r="Q3162" s="2">
        <f>CustomerData[[#This Row],[avg_order_value_clean]]*CustomerData[[#This Row],[total_orders]]</f>
        <v>699.2</v>
      </c>
      <c r="R3162" s="2" t="str">
        <f t="shared" si="449"/>
        <v>Inactive</v>
      </c>
      <c r="S3162" s="2" t="str">
        <f t="shared" si="442"/>
        <v>High Risk</v>
      </c>
      <c r="T3162" s="2" t="str">
        <f t="shared" si="443"/>
        <v>35-44</v>
      </c>
      <c r="U3162" s="1">
        <f t="shared" ca="1" si="444"/>
        <v>1348</v>
      </c>
      <c r="V3162" s="2" t="str">
        <f t="shared" si="445"/>
        <v>Low Loyalty</v>
      </c>
      <c r="W3162" s="2" t="str">
        <f t="shared" si="446"/>
        <v>Legitimate</v>
      </c>
      <c r="X3162" s="2" t="str">
        <f>IF(Q3162&lt;Data_Validation!$B$8,"Low Value",IF(Q3162&lt;Data_Validation!$B$9,"Medium Value","High Value"))</f>
        <v>Low Value</v>
      </c>
      <c r="Y3162" s="2" t="str">
        <f t="shared" si="447"/>
        <v>At Risk - Develop</v>
      </c>
      <c r="Z3162" s="2" t="str">
        <f t="shared" si="448"/>
        <v>Check Data</v>
      </c>
    </row>
    <row r="3163" spans="1:26" x14ac:dyDescent="0.3">
      <c r="A3163" t="s">
        <v>352</v>
      </c>
      <c r="B3163">
        <v>38</v>
      </c>
      <c r="C3163" t="s">
        <v>25</v>
      </c>
      <c r="D3163" t="s">
        <v>37</v>
      </c>
      <c r="E3163">
        <v>138.36000000000001</v>
      </c>
      <c r="F3163">
        <v>8</v>
      </c>
      <c r="G3163">
        <v>227</v>
      </c>
      <c r="H3163">
        <v>0</v>
      </c>
      <c r="I3163" t="s">
        <v>40</v>
      </c>
      <c r="J3163">
        <v>86.3</v>
      </c>
      <c r="K3163" s="1">
        <v>45720</v>
      </c>
      <c r="L3163">
        <v>48</v>
      </c>
      <c r="M3163">
        <v>0.22</v>
      </c>
      <c r="N3163">
        <f>IF(E3163="",Data_Validation!$B$1,E3163)</f>
        <v>138.36000000000001</v>
      </c>
      <c r="O3163">
        <f>IF(J3163="",Data_Validation!$B$2,J3163)</f>
        <v>86.3</v>
      </c>
      <c r="P3163">
        <f t="shared" si="441"/>
        <v>3</v>
      </c>
      <c r="Q3163" s="2">
        <f>CustomerData[[#This Row],[avg_order_value_clean]]*CustomerData[[#This Row],[total_orders]]</f>
        <v>1106.8800000000001</v>
      </c>
      <c r="R3163" s="2" t="str">
        <f t="shared" si="449"/>
        <v>Inactive</v>
      </c>
      <c r="S3163" s="2" t="str">
        <f t="shared" si="442"/>
        <v>Medium Risk</v>
      </c>
      <c r="T3163" s="2" t="str">
        <f t="shared" si="443"/>
        <v>35-44</v>
      </c>
      <c r="U3163" s="1">
        <f t="shared" ca="1" si="444"/>
        <v>541</v>
      </c>
      <c r="V3163" s="2" t="str">
        <f t="shared" si="445"/>
        <v>Medium Loyalty</v>
      </c>
      <c r="W3163" s="2" t="str">
        <f t="shared" si="446"/>
        <v>Legitimate</v>
      </c>
      <c r="X3163" s="2" t="str">
        <f>IF(Q3163&lt;Data_Validation!$B$8,"Low Value",IF(Q3163&lt;Data_Validation!$B$9,"Medium Value","High Value"))</f>
        <v>Low Value</v>
      </c>
      <c r="Y3163" s="2" t="str">
        <f t="shared" si="447"/>
        <v>Stable</v>
      </c>
      <c r="Z3163" s="2" t="str">
        <f t="shared" si="448"/>
        <v>Check Data</v>
      </c>
    </row>
    <row r="3164" spans="1:26" x14ac:dyDescent="0.3">
      <c r="A3164" t="s">
        <v>2655</v>
      </c>
      <c r="B3164">
        <v>51</v>
      </c>
      <c r="C3164" t="s">
        <v>21</v>
      </c>
      <c r="D3164" t="s">
        <v>44</v>
      </c>
      <c r="F3164">
        <v>11</v>
      </c>
      <c r="G3164">
        <v>291</v>
      </c>
      <c r="H3164">
        <v>0</v>
      </c>
      <c r="I3164" t="s">
        <v>40</v>
      </c>
      <c r="J3164">
        <v>57.5</v>
      </c>
      <c r="K3164" s="1">
        <v>45692</v>
      </c>
      <c r="L3164">
        <v>3</v>
      </c>
      <c r="M3164">
        <v>0.28999999999999998</v>
      </c>
      <c r="N3164">
        <f>IF(E3164="",Data_Validation!$B$1,E3164)</f>
        <v>250</v>
      </c>
      <c r="O3164">
        <f>IF(J3164="",Data_Validation!$B$2,J3164)</f>
        <v>57.5</v>
      </c>
      <c r="P3164">
        <f t="shared" si="441"/>
        <v>1</v>
      </c>
      <c r="Q3164" s="2">
        <f>CustomerData[[#This Row],[avg_order_value_clean]]*CustomerData[[#This Row],[total_orders]]</f>
        <v>2750</v>
      </c>
      <c r="R3164" s="2" t="str">
        <f t="shared" si="449"/>
        <v>Inactive</v>
      </c>
      <c r="S3164" s="2" t="str">
        <f t="shared" si="442"/>
        <v>Medium Risk</v>
      </c>
      <c r="T3164" s="2" t="str">
        <f t="shared" si="443"/>
        <v>45-54</v>
      </c>
      <c r="U3164" s="1">
        <f t="shared" ca="1" si="444"/>
        <v>569</v>
      </c>
      <c r="V3164" s="2" t="str">
        <f t="shared" si="445"/>
        <v>Low Loyalty</v>
      </c>
      <c r="W3164" s="2" t="str">
        <f t="shared" si="446"/>
        <v>Legitimate</v>
      </c>
      <c r="X3164" s="2" t="str">
        <f>IF(Q3164&lt;Data_Validation!$B$8,"Low Value",IF(Q3164&lt;Data_Validation!$B$9,"Medium Value","High Value"))</f>
        <v>High Value</v>
      </c>
      <c r="Y3164" s="2" t="str">
        <f t="shared" si="447"/>
        <v>High Value - Maintain</v>
      </c>
      <c r="Z3164" s="2" t="str">
        <f t="shared" si="448"/>
        <v>Check Data</v>
      </c>
    </row>
    <row r="3165" spans="1:26" x14ac:dyDescent="0.3">
      <c r="A3165" t="s">
        <v>2656</v>
      </c>
      <c r="B3165">
        <v>28</v>
      </c>
      <c r="C3165" t="s">
        <v>25</v>
      </c>
      <c r="D3165" t="s">
        <v>52</v>
      </c>
      <c r="E3165">
        <v>214.95</v>
      </c>
      <c r="F3165">
        <v>8</v>
      </c>
      <c r="G3165">
        <v>200</v>
      </c>
      <c r="H3165">
        <v>0</v>
      </c>
      <c r="I3165" t="s">
        <v>29</v>
      </c>
      <c r="J3165">
        <v>65.7</v>
      </c>
      <c r="K3165" s="1">
        <v>45065</v>
      </c>
      <c r="L3165">
        <v>54</v>
      </c>
      <c r="M3165">
        <v>0.4</v>
      </c>
      <c r="N3165">
        <f>IF(E3165="",Data_Validation!$B$1,E3165)</f>
        <v>214.95</v>
      </c>
      <c r="O3165">
        <f>IF(J3165="",Data_Validation!$B$2,J3165)</f>
        <v>65.7</v>
      </c>
      <c r="P3165">
        <f t="shared" si="441"/>
        <v>2</v>
      </c>
      <c r="Q3165" s="2">
        <f>CustomerData[[#This Row],[avg_order_value_clean]]*CustomerData[[#This Row],[total_orders]]</f>
        <v>1719.6</v>
      </c>
      <c r="R3165" s="2" t="str">
        <f t="shared" si="449"/>
        <v>Inactive</v>
      </c>
      <c r="S3165" s="2" t="str">
        <f t="shared" si="442"/>
        <v>Medium Risk</v>
      </c>
      <c r="T3165" s="2" t="str">
        <f t="shared" si="443"/>
        <v>25-34</v>
      </c>
      <c r="U3165" s="1">
        <f t="shared" ca="1" si="444"/>
        <v>1196</v>
      </c>
      <c r="V3165" s="2" t="str">
        <f t="shared" si="445"/>
        <v>Medium Loyalty</v>
      </c>
      <c r="W3165" s="2" t="str">
        <f t="shared" si="446"/>
        <v>Legitimate</v>
      </c>
      <c r="X3165" s="2" t="str">
        <f>IF(Q3165&lt;Data_Validation!$B$8,"Low Value",IF(Q3165&lt;Data_Validation!$B$9,"Medium Value","High Value"))</f>
        <v>High Value</v>
      </c>
      <c r="Y3165" s="2" t="str">
        <f t="shared" si="447"/>
        <v>High Value - Maintain</v>
      </c>
      <c r="Z3165" s="2" t="str">
        <f t="shared" si="448"/>
        <v>Check Data</v>
      </c>
    </row>
    <row r="3166" spans="1:26" x14ac:dyDescent="0.3">
      <c r="A3166" t="s">
        <v>2657</v>
      </c>
      <c r="B3166">
        <v>39</v>
      </c>
      <c r="C3166" t="s">
        <v>21</v>
      </c>
      <c r="D3166" t="s">
        <v>18</v>
      </c>
      <c r="E3166">
        <v>69.45</v>
      </c>
      <c r="F3166">
        <v>8</v>
      </c>
      <c r="G3166">
        <v>81</v>
      </c>
      <c r="H3166">
        <v>0</v>
      </c>
      <c r="I3166" t="s">
        <v>40</v>
      </c>
      <c r="J3166">
        <v>59.5</v>
      </c>
      <c r="K3166" s="1">
        <v>44365</v>
      </c>
      <c r="L3166">
        <v>75</v>
      </c>
      <c r="M3166">
        <v>0.34</v>
      </c>
      <c r="N3166">
        <f>IF(E3166="",Data_Validation!$B$1,E3166)</f>
        <v>69.45</v>
      </c>
      <c r="O3166">
        <f>IF(J3166="",Data_Validation!$B$2,J3166)</f>
        <v>59.5</v>
      </c>
      <c r="P3166">
        <f t="shared" si="441"/>
        <v>2</v>
      </c>
      <c r="Q3166" s="2">
        <f>CustomerData[[#This Row],[avg_order_value_clean]]*CustomerData[[#This Row],[total_orders]]</f>
        <v>555.6</v>
      </c>
      <c r="R3166" s="2" t="str">
        <f t="shared" si="449"/>
        <v>At Risk</v>
      </c>
      <c r="S3166" s="2" t="str">
        <f t="shared" si="442"/>
        <v>Medium Risk</v>
      </c>
      <c r="T3166" s="2" t="str">
        <f t="shared" si="443"/>
        <v>35-44</v>
      </c>
      <c r="U3166" s="1">
        <f t="shared" ca="1" si="444"/>
        <v>1896</v>
      </c>
      <c r="V3166" s="2" t="str">
        <f t="shared" si="445"/>
        <v>High Loyalty</v>
      </c>
      <c r="W3166" s="2" t="str">
        <f t="shared" si="446"/>
        <v>Legitimate</v>
      </c>
      <c r="X3166" s="2" t="str">
        <f>IF(Q3166&lt;Data_Validation!$B$8,"Low Value",IF(Q3166&lt;Data_Validation!$B$9,"Medium Value","High Value"))</f>
        <v>Low Value</v>
      </c>
      <c r="Y3166" s="2" t="str">
        <f t="shared" si="447"/>
        <v>Stable</v>
      </c>
      <c r="Z3166" s="2" t="str">
        <f t="shared" si="448"/>
        <v>Check Data</v>
      </c>
    </row>
    <row r="3167" spans="1:26" x14ac:dyDescent="0.3">
      <c r="A3167" t="s">
        <v>2658</v>
      </c>
      <c r="B3167">
        <v>59</v>
      </c>
      <c r="C3167" t="s">
        <v>14</v>
      </c>
      <c r="D3167" t="s">
        <v>44</v>
      </c>
      <c r="E3167">
        <v>251.29</v>
      </c>
      <c r="F3167">
        <v>17</v>
      </c>
      <c r="G3167">
        <v>127</v>
      </c>
      <c r="H3167">
        <v>0</v>
      </c>
      <c r="I3167" t="s">
        <v>40</v>
      </c>
      <c r="J3167">
        <v>58.3</v>
      </c>
      <c r="K3167" s="1">
        <v>44528</v>
      </c>
      <c r="L3167">
        <v>2</v>
      </c>
      <c r="M3167">
        <v>0.27</v>
      </c>
      <c r="N3167">
        <f>IF(E3167="",Data_Validation!$B$1,E3167)</f>
        <v>251.29</v>
      </c>
      <c r="O3167">
        <f>IF(J3167="",Data_Validation!$B$2,J3167)</f>
        <v>58.3</v>
      </c>
      <c r="P3167">
        <f t="shared" si="441"/>
        <v>1</v>
      </c>
      <c r="Q3167" s="2">
        <f>CustomerData[[#This Row],[avg_order_value_clean]]*CustomerData[[#This Row],[total_orders]]</f>
        <v>4271.93</v>
      </c>
      <c r="R3167" s="2" t="str">
        <f t="shared" si="449"/>
        <v>Inactive</v>
      </c>
      <c r="S3167" s="2" t="str">
        <f t="shared" si="442"/>
        <v>Medium Risk</v>
      </c>
      <c r="T3167" s="2" t="str">
        <f t="shared" si="443"/>
        <v>55+</v>
      </c>
      <c r="U3167" s="1">
        <f t="shared" ca="1" si="444"/>
        <v>1733</v>
      </c>
      <c r="V3167" s="2" t="str">
        <f t="shared" si="445"/>
        <v>Low Loyalty</v>
      </c>
      <c r="W3167" s="2" t="str">
        <f t="shared" si="446"/>
        <v>Legitimate</v>
      </c>
      <c r="X3167" s="2" t="str">
        <f>IF(Q3167&lt;Data_Validation!$B$8,"Low Value",IF(Q3167&lt;Data_Validation!$B$9,"Medium Value","High Value"))</f>
        <v>High Value</v>
      </c>
      <c r="Y3167" s="2" t="str">
        <f t="shared" si="447"/>
        <v>High Value - Maintain</v>
      </c>
      <c r="Z3167" s="2" t="str">
        <f t="shared" si="448"/>
        <v>Check Data</v>
      </c>
    </row>
    <row r="3168" spans="1:26" x14ac:dyDescent="0.3">
      <c r="A3168" t="s">
        <v>401</v>
      </c>
      <c r="B3168">
        <v>52</v>
      </c>
      <c r="C3168" t="s">
        <v>14</v>
      </c>
      <c r="D3168" t="s">
        <v>37</v>
      </c>
      <c r="E3168">
        <v>109.53</v>
      </c>
      <c r="F3168">
        <v>6</v>
      </c>
      <c r="G3168">
        <v>79</v>
      </c>
      <c r="H3168">
        <v>0</v>
      </c>
      <c r="I3168" t="s">
        <v>40</v>
      </c>
      <c r="K3168" s="1">
        <v>45219</v>
      </c>
      <c r="L3168">
        <v>33</v>
      </c>
      <c r="M3168">
        <v>0.56000000000000005</v>
      </c>
      <c r="N3168">
        <f>IF(E3168="",Data_Validation!$B$1,E3168)</f>
        <v>109.53</v>
      </c>
      <c r="O3168">
        <f>IF(J3168="",Data_Validation!$B$2,J3168)</f>
        <v>250</v>
      </c>
      <c r="P3168">
        <f t="shared" si="441"/>
        <v>2</v>
      </c>
      <c r="Q3168" s="2">
        <f>CustomerData[[#This Row],[avg_order_value_clean]]*CustomerData[[#This Row],[total_orders]]</f>
        <v>657.18000000000006</v>
      </c>
      <c r="R3168" s="2" t="str">
        <f t="shared" si="449"/>
        <v>At Risk</v>
      </c>
      <c r="S3168" s="2" t="str">
        <f t="shared" si="442"/>
        <v>High Risk</v>
      </c>
      <c r="T3168" s="2" t="str">
        <f t="shared" si="443"/>
        <v>45-54</v>
      </c>
      <c r="U3168" s="1">
        <f t="shared" ca="1" si="444"/>
        <v>1042</v>
      </c>
      <c r="V3168" s="2" t="str">
        <f t="shared" si="445"/>
        <v>Low Loyalty</v>
      </c>
      <c r="W3168" s="2" t="str">
        <f t="shared" si="446"/>
        <v>Legitimate</v>
      </c>
      <c r="X3168" s="2" t="str">
        <f>IF(Q3168&lt;Data_Validation!$B$8,"Low Value",IF(Q3168&lt;Data_Validation!$B$9,"Medium Value","High Value"))</f>
        <v>Low Value</v>
      </c>
      <c r="Y3168" s="2" t="str">
        <f t="shared" si="447"/>
        <v>At Risk - Develop</v>
      </c>
      <c r="Z3168" s="2" t="str">
        <f t="shared" si="448"/>
        <v>Check Data</v>
      </c>
    </row>
    <row r="3169" spans="1:26" x14ac:dyDescent="0.3">
      <c r="A3169" t="s">
        <v>2582</v>
      </c>
      <c r="B3169">
        <v>69</v>
      </c>
      <c r="C3169" t="s">
        <v>14</v>
      </c>
      <c r="D3169" t="s">
        <v>44</v>
      </c>
      <c r="E3169">
        <v>90.65</v>
      </c>
      <c r="F3169">
        <v>13</v>
      </c>
      <c r="G3169">
        <v>188</v>
      </c>
      <c r="H3169">
        <v>0</v>
      </c>
      <c r="I3169" t="s">
        <v>29</v>
      </c>
      <c r="J3169">
        <v>23.6</v>
      </c>
      <c r="K3169" s="1">
        <v>45663</v>
      </c>
      <c r="L3169">
        <v>72</v>
      </c>
      <c r="M3169">
        <v>0.11</v>
      </c>
      <c r="N3169">
        <f>IF(E3169="",Data_Validation!$B$1,E3169)</f>
        <v>90.65</v>
      </c>
      <c r="O3169">
        <f>IF(J3169="",Data_Validation!$B$2,J3169)</f>
        <v>23.6</v>
      </c>
      <c r="P3169">
        <f t="shared" si="441"/>
        <v>2</v>
      </c>
      <c r="Q3169" s="2">
        <f>CustomerData[[#This Row],[avg_order_value_clean]]*CustomerData[[#This Row],[total_orders]]</f>
        <v>1178.45</v>
      </c>
      <c r="R3169" s="2" t="str">
        <f t="shared" si="449"/>
        <v>Inactive</v>
      </c>
      <c r="S3169" s="2" t="str">
        <f t="shared" si="442"/>
        <v>Low Risk</v>
      </c>
      <c r="T3169" s="2" t="str">
        <f t="shared" si="443"/>
        <v>55+</v>
      </c>
      <c r="U3169" s="1">
        <f t="shared" ca="1" si="444"/>
        <v>598</v>
      </c>
      <c r="V3169" s="2" t="str">
        <f t="shared" si="445"/>
        <v>High Loyalty</v>
      </c>
      <c r="W3169" s="2" t="str">
        <f t="shared" si="446"/>
        <v>Legitimate</v>
      </c>
      <c r="X3169" s="2" t="str">
        <f>IF(Q3169&lt;Data_Validation!$B$8,"Low Value",IF(Q3169&lt;Data_Validation!$B$9,"Medium Value","High Value"))</f>
        <v>Low Value</v>
      </c>
      <c r="Y3169" s="2" t="str">
        <f t="shared" si="447"/>
        <v>Stable</v>
      </c>
      <c r="Z3169" s="2" t="str">
        <f t="shared" si="448"/>
        <v>Check Data</v>
      </c>
    </row>
    <row r="3170" spans="1:26" x14ac:dyDescent="0.3">
      <c r="A3170" t="s">
        <v>261</v>
      </c>
      <c r="B3170">
        <v>46</v>
      </c>
      <c r="C3170" t="s">
        <v>21</v>
      </c>
      <c r="D3170" t="s">
        <v>37</v>
      </c>
      <c r="F3170">
        <v>10</v>
      </c>
      <c r="G3170">
        <v>155</v>
      </c>
      <c r="H3170">
        <v>0</v>
      </c>
      <c r="I3170" t="s">
        <v>16</v>
      </c>
      <c r="J3170">
        <v>58</v>
      </c>
      <c r="K3170" s="1">
        <v>44795</v>
      </c>
      <c r="L3170">
        <v>12</v>
      </c>
      <c r="M3170">
        <v>0.18</v>
      </c>
      <c r="N3170">
        <f>IF(E3170="",Data_Validation!$B$1,E3170)</f>
        <v>250</v>
      </c>
      <c r="O3170">
        <f>IF(J3170="",Data_Validation!$B$2,J3170)</f>
        <v>58</v>
      </c>
      <c r="P3170">
        <f t="shared" si="441"/>
        <v>2</v>
      </c>
      <c r="Q3170" s="2">
        <f>CustomerData[[#This Row],[avg_order_value_clean]]*CustomerData[[#This Row],[total_orders]]</f>
        <v>2500</v>
      </c>
      <c r="R3170" s="2" t="str">
        <f t="shared" si="449"/>
        <v>Inactive</v>
      </c>
      <c r="S3170" s="2" t="str">
        <f t="shared" si="442"/>
        <v>Low Risk</v>
      </c>
      <c r="T3170" s="2" t="str">
        <f t="shared" si="443"/>
        <v>45-54</v>
      </c>
      <c r="U3170" s="1">
        <f t="shared" ca="1" si="444"/>
        <v>1466</v>
      </c>
      <c r="V3170" s="2" t="str">
        <f t="shared" si="445"/>
        <v>Low Loyalty</v>
      </c>
      <c r="W3170" s="2" t="str">
        <f t="shared" si="446"/>
        <v>Legitimate</v>
      </c>
      <c r="X3170" s="2" t="str">
        <f>IF(Q3170&lt;Data_Validation!$B$8,"Low Value",IF(Q3170&lt;Data_Validation!$B$9,"Medium Value","High Value"))</f>
        <v>High Value</v>
      </c>
      <c r="Y3170" s="2" t="str">
        <f t="shared" si="447"/>
        <v>High Value - Maintain</v>
      </c>
      <c r="Z3170" s="2" t="str">
        <f t="shared" si="448"/>
        <v>Check Data</v>
      </c>
    </row>
    <row r="3171" spans="1:26" x14ac:dyDescent="0.3">
      <c r="A3171" t="s">
        <v>2659</v>
      </c>
      <c r="B3171">
        <v>59</v>
      </c>
      <c r="C3171" t="s">
        <v>14</v>
      </c>
      <c r="D3171" t="s">
        <v>52</v>
      </c>
      <c r="E3171">
        <v>147.25</v>
      </c>
      <c r="F3171">
        <v>10</v>
      </c>
      <c r="G3171">
        <v>315</v>
      </c>
      <c r="H3171">
        <v>0</v>
      </c>
      <c r="I3171" t="s">
        <v>29</v>
      </c>
      <c r="J3171">
        <v>40.1</v>
      </c>
      <c r="K3171" s="1">
        <v>44460</v>
      </c>
      <c r="L3171">
        <v>19</v>
      </c>
      <c r="M3171">
        <v>0.41</v>
      </c>
      <c r="N3171">
        <f>IF(E3171="",Data_Validation!$B$1,E3171)</f>
        <v>147.25</v>
      </c>
      <c r="O3171">
        <f>IF(J3171="",Data_Validation!$B$2,J3171)</f>
        <v>40.1</v>
      </c>
      <c r="P3171">
        <f t="shared" si="441"/>
        <v>1</v>
      </c>
      <c r="Q3171" s="2">
        <f>CustomerData[[#This Row],[avg_order_value_clean]]*CustomerData[[#This Row],[total_orders]]</f>
        <v>1472.5</v>
      </c>
      <c r="R3171" s="2" t="str">
        <f t="shared" si="449"/>
        <v>Inactive</v>
      </c>
      <c r="S3171" s="2" t="str">
        <f t="shared" si="442"/>
        <v>Medium Risk</v>
      </c>
      <c r="T3171" s="2" t="str">
        <f t="shared" si="443"/>
        <v>55+</v>
      </c>
      <c r="U3171" s="1">
        <f t="shared" ca="1" si="444"/>
        <v>1801</v>
      </c>
      <c r="V3171" s="2" t="str">
        <f t="shared" si="445"/>
        <v>Low Loyalty</v>
      </c>
      <c r="W3171" s="2" t="str">
        <f t="shared" si="446"/>
        <v>Legitimate</v>
      </c>
      <c r="X3171" s="2" t="str">
        <f>IF(Q3171&lt;Data_Validation!$B$8,"Low Value",IF(Q3171&lt;Data_Validation!$B$9,"Medium Value","High Value"))</f>
        <v>Low Value</v>
      </c>
      <c r="Y3171" s="2" t="str">
        <f t="shared" si="447"/>
        <v>Stable</v>
      </c>
      <c r="Z3171" s="2" t="str">
        <f t="shared" si="448"/>
        <v>Check Data</v>
      </c>
    </row>
    <row r="3172" spans="1:26" x14ac:dyDescent="0.3">
      <c r="A3172" t="s">
        <v>2660</v>
      </c>
      <c r="B3172">
        <v>45</v>
      </c>
      <c r="C3172" t="s">
        <v>21</v>
      </c>
      <c r="D3172" t="s">
        <v>52</v>
      </c>
      <c r="E3172">
        <v>106.72</v>
      </c>
      <c r="F3172">
        <v>9</v>
      </c>
      <c r="G3172">
        <v>159</v>
      </c>
      <c r="H3172">
        <v>0</v>
      </c>
      <c r="I3172" t="s">
        <v>19</v>
      </c>
      <c r="J3172">
        <v>54.1</v>
      </c>
      <c r="K3172" s="1">
        <v>44347</v>
      </c>
      <c r="L3172">
        <v>18</v>
      </c>
      <c r="M3172">
        <v>0.3</v>
      </c>
      <c r="N3172">
        <f>IF(E3172="",Data_Validation!$B$1,E3172)</f>
        <v>106.72</v>
      </c>
      <c r="O3172">
        <f>IF(J3172="",Data_Validation!$B$2,J3172)</f>
        <v>54.1</v>
      </c>
      <c r="P3172">
        <f t="shared" si="441"/>
        <v>1</v>
      </c>
      <c r="Q3172" s="2">
        <f>CustomerData[[#This Row],[avg_order_value_clean]]*CustomerData[[#This Row],[total_orders]]</f>
        <v>960.48</v>
      </c>
      <c r="R3172" s="2" t="str">
        <f t="shared" si="449"/>
        <v>Inactive</v>
      </c>
      <c r="S3172" s="2" t="str">
        <f t="shared" si="442"/>
        <v>Medium Risk</v>
      </c>
      <c r="T3172" s="2" t="str">
        <f t="shared" si="443"/>
        <v>45-54</v>
      </c>
      <c r="U3172" s="1">
        <f t="shared" ca="1" si="444"/>
        <v>1914</v>
      </c>
      <c r="V3172" s="2" t="str">
        <f t="shared" si="445"/>
        <v>Low Loyalty</v>
      </c>
      <c r="W3172" s="2" t="str">
        <f t="shared" si="446"/>
        <v>Legitimate</v>
      </c>
      <c r="X3172" s="2" t="str">
        <f>IF(Q3172&lt;Data_Validation!$B$8,"Low Value",IF(Q3172&lt;Data_Validation!$B$9,"Medium Value","High Value"))</f>
        <v>Low Value</v>
      </c>
      <c r="Y3172" s="2" t="str">
        <f t="shared" si="447"/>
        <v>Stable</v>
      </c>
      <c r="Z3172" s="2" t="str">
        <f t="shared" si="448"/>
        <v>Check Data</v>
      </c>
    </row>
    <row r="3173" spans="1:26" x14ac:dyDescent="0.3">
      <c r="A3173" t="s">
        <v>2661</v>
      </c>
      <c r="B3173">
        <v>76</v>
      </c>
      <c r="C3173" t="s">
        <v>14</v>
      </c>
      <c r="D3173" t="s">
        <v>18</v>
      </c>
      <c r="E3173">
        <v>64.03</v>
      </c>
      <c r="F3173">
        <v>14</v>
      </c>
      <c r="G3173">
        <v>241</v>
      </c>
      <c r="H3173">
        <v>0</v>
      </c>
      <c r="I3173" t="s">
        <v>19</v>
      </c>
      <c r="K3173" s="1">
        <v>45341</v>
      </c>
      <c r="L3173">
        <v>50</v>
      </c>
      <c r="M3173">
        <v>0.12</v>
      </c>
      <c r="N3173">
        <f>IF(E3173="",Data_Validation!$B$1,E3173)</f>
        <v>64.03</v>
      </c>
      <c r="O3173">
        <f>IF(J3173="",Data_Validation!$B$2,J3173)</f>
        <v>250</v>
      </c>
      <c r="P3173">
        <f t="shared" si="441"/>
        <v>1</v>
      </c>
      <c r="Q3173" s="2">
        <f>CustomerData[[#This Row],[avg_order_value_clean]]*CustomerData[[#This Row],[total_orders]]</f>
        <v>896.42000000000007</v>
      </c>
      <c r="R3173" s="2" t="str">
        <f t="shared" si="449"/>
        <v>Inactive</v>
      </c>
      <c r="S3173" s="2" t="str">
        <f t="shared" si="442"/>
        <v>Low Risk</v>
      </c>
      <c r="T3173" s="2" t="str">
        <f t="shared" si="443"/>
        <v>55+</v>
      </c>
      <c r="U3173" s="1">
        <f t="shared" ca="1" si="444"/>
        <v>920</v>
      </c>
      <c r="V3173" s="2" t="str">
        <f t="shared" si="445"/>
        <v>Medium Loyalty</v>
      </c>
      <c r="W3173" s="2" t="str">
        <f t="shared" si="446"/>
        <v>Legitimate</v>
      </c>
      <c r="X3173" s="2" t="str">
        <f>IF(Q3173&lt;Data_Validation!$B$8,"Low Value",IF(Q3173&lt;Data_Validation!$B$9,"Medium Value","High Value"))</f>
        <v>Low Value</v>
      </c>
      <c r="Y3173" s="2" t="str">
        <f t="shared" si="447"/>
        <v>Stable</v>
      </c>
      <c r="Z3173" s="2" t="str">
        <f t="shared" si="448"/>
        <v>Check Data</v>
      </c>
    </row>
    <row r="3174" spans="1:26" x14ac:dyDescent="0.3">
      <c r="A3174" t="s">
        <v>1195</v>
      </c>
      <c r="B3174">
        <v>35</v>
      </c>
      <c r="C3174" t="s">
        <v>21</v>
      </c>
      <c r="D3174" t="s">
        <v>28</v>
      </c>
      <c r="E3174">
        <v>177.36</v>
      </c>
      <c r="F3174">
        <v>13</v>
      </c>
      <c r="G3174">
        <v>313</v>
      </c>
      <c r="H3174">
        <v>0</v>
      </c>
      <c r="I3174" t="s">
        <v>40</v>
      </c>
      <c r="J3174">
        <v>46.4</v>
      </c>
      <c r="K3174" s="1">
        <v>44366</v>
      </c>
      <c r="L3174">
        <v>85</v>
      </c>
      <c r="M3174">
        <v>0.62</v>
      </c>
      <c r="N3174">
        <f>IF(E3174="",Data_Validation!$B$1,E3174)</f>
        <v>177.36</v>
      </c>
      <c r="O3174">
        <f>IF(J3174="",Data_Validation!$B$2,J3174)</f>
        <v>46.4</v>
      </c>
      <c r="P3174">
        <f t="shared" si="441"/>
        <v>2</v>
      </c>
      <c r="Q3174" s="2">
        <f>CustomerData[[#This Row],[avg_order_value_clean]]*CustomerData[[#This Row],[total_orders]]</f>
        <v>2305.6800000000003</v>
      </c>
      <c r="R3174" s="2" t="str">
        <f t="shared" si="449"/>
        <v>Inactive</v>
      </c>
      <c r="S3174" s="2" t="str">
        <f t="shared" si="442"/>
        <v>High Risk</v>
      </c>
      <c r="T3174" s="2" t="str">
        <f t="shared" si="443"/>
        <v>35-44</v>
      </c>
      <c r="U3174" s="1">
        <f t="shared" ca="1" si="444"/>
        <v>1895</v>
      </c>
      <c r="V3174" s="2" t="str">
        <f t="shared" si="445"/>
        <v>High Loyalty</v>
      </c>
      <c r="W3174" s="2" t="str">
        <f t="shared" si="446"/>
        <v>Legitimate</v>
      </c>
      <c r="X3174" s="2" t="str">
        <f>IF(Q3174&lt;Data_Validation!$B$8,"Low Value",IF(Q3174&lt;Data_Validation!$B$9,"Medium Value","High Value"))</f>
        <v>High Value</v>
      </c>
      <c r="Y3174" s="2" t="str">
        <f t="shared" si="447"/>
        <v>Critical - Retain</v>
      </c>
      <c r="Z3174" s="2" t="str">
        <f t="shared" si="448"/>
        <v>Check Data</v>
      </c>
    </row>
    <row r="3175" spans="1:26" x14ac:dyDescent="0.3">
      <c r="A3175" t="s">
        <v>2662</v>
      </c>
      <c r="B3175">
        <v>31</v>
      </c>
      <c r="C3175" t="s">
        <v>25</v>
      </c>
      <c r="D3175" t="s">
        <v>28</v>
      </c>
      <c r="E3175">
        <v>92.52</v>
      </c>
      <c r="F3175">
        <v>12</v>
      </c>
      <c r="G3175">
        <v>81</v>
      </c>
      <c r="H3175">
        <v>0</v>
      </c>
      <c r="I3175" t="s">
        <v>40</v>
      </c>
      <c r="K3175" s="1">
        <v>45574</v>
      </c>
      <c r="L3175">
        <v>22</v>
      </c>
      <c r="M3175">
        <v>0.33</v>
      </c>
      <c r="N3175">
        <f>IF(E3175="",Data_Validation!$B$1,E3175)</f>
        <v>92.52</v>
      </c>
      <c r="O3175">
        <f>IF(J3175="",Data_Validation!$B$2,J3175)</f>
        <v>250</v>
      </c>
      <c r="P3175">
        <f t="shared" si="441"/>
        <v>1</v>
      </c>
      <c r="Q3175" s="2">
        <f>CustomerData[[#This Row],[avg_order_value_clean]]*CustomerData[[#This Row],[total_orders]]</f>
        <v>1110.24</v>
      </c>
      <c r="R3175" s="2" t="str">
        <f t="shared" si="449"/>
        <v>At Risk</v>
      </c>
      <c r="S3175" s="2" t="str">
        <f t="shared" si="442"/>
        <v>Medium Risk</v>
      </c>
      <c r="T3175" s="2" t="str">
        <f t="shared" si="443"/>
        <v>25-34</v>
      </c>
      <c r="U3175" s="1">
        <f t="shared" ca="1" si="444"/>
        <v>687</v>
      </c>
      <c r="V3175" s="2" t="str">
        <f t="shared" si="445"/>
        <v>Low Loyalty</v>
      </c>
      <c r="W3175" s="2" t="str">
        <f t="shared" si="446"/>
        <v>Legitimate</v>
      </c>
      <c r="X3175" s="2" t="str">
        <f>IF(Q3175&lt;Data_Validation!$B$8,"Low Value",IF(Q3175&lt;Data_Validation!$B$9,"Medium Value","High Value"))</f>
        <v>Low Value</v>
      </c>
      <c r="Y3175" s="2" t="str">
        <f t="shared" si="447"/>
        <v>Stable</v>
      </c>
      <c r="Z3175" s="2" t="str">
        <f t="shared" si="448"/>
        <v>Check Data</v>
      </c>
    </row>
    <row r="3176" spans="1:26" x14ac:dyDescent="0.3">
      <c r="A3176" t="s">
        <v>2663</v>
      </c>
      <c r="B3176">
        <v>35</v>
      </c>
      <c r="C3176" t="s">
        <v>21</v>
      </c>
      <c r="D3176" t="s">
        <v>44</v>
      </c>
      <c r="E3176">
        <v>107.47</v>
      </c>
      <c r="F3176">
        <v>6</v>
      </c>
      <c r="G3176">
        <v>43</v>
      </c>
      <c r="H3176">
        <v>0</v>
      </c>
      <c r="I3176" t="s">
        <v>16</v>
      </c>
      <c r="J3176">
        <v>3.8</v>
      </c>
      <c r="K3176" s="1">
        <v>44617</v>
      </c>
      <c r="L3176">
        <v>30</v>
      </c>
      <c r="M3176">
        <v>0.57999999999999996</v>
      </c>
      <c r="N3176">
        <f>IF(E3176="",Data_Validation!$B$1,E3176)</f>
        <v>107.47</v>
      </c>
      <c r="O3176">
        <f>IF(J3176="",Data_Validation!$B$2,J3176)</f>
        <v>3.8</v>
      </c>
      <c r="P3176">
        <f t="shared" si="441"/>
        <v>1</v>
      </c>
      <c r="Q3176" s="2">
        <f>CustomerData[[#This Row],[avg_order_value_clean]]*CustomerData[[#This Row],[total_orders]]</f>
        <v>644.81999999999994</v>
      </c>
      <c r="R3176" s="2" t="str">
        <f t="shared" si="449"/>
        <v>At Risk</v>
      </c>
      <c r="S3176" s="2" t="str">
        <f t="shared" si="442"/>
        <v>High Risk</v>
      </c>
      <c r="T3176" s="2" t="str">
        <f t="shared" si="443"/>
        <v>35-44</v>
      </c>
      <c r="U3176" s="1">
        <f t="shared" ca="1" si="444"/>
        <v>1644</v>
      </c>
      <c r="V3176" s="2" t="str">
        <f t="shared" si="445"/>
        <v>Low Loyalty</v>
      </c>
      <c r="W3176" s="2" t="str">
        <f t="shared" si="446"/>
        <v>Legitimate</v>
      </c>
      <c r="X3176" s="2" t="str">
        <f>IF(Q3176&lt;Data_Validation!$B$8,"Low Value",IF(Q3176&lt;Data_Validation!$B$9,"Medium Value","High Value"))</f>
        <v>Low Value</v>
      </c>
      <c r="Y3176" s="2" t="str">
        <f t="shared" si="447"/>
        <v>At Risk - Develop</v>
      </c>
      <c r="Z3176" s="2" t="str">
        <f t="shared" si="448"/>
        <v>Check Data</v>
      </c>
    </row>
    <row r="3177" spans="1:26" x14ac:dyDescent="0.3">
      <c r="A3177" t="s">
        <v>1267</v>
      </c>
      <c r="B3177">
        <v>45</v>
      </c>
      <c r="C3177" t="s">
        <v>21</v>
      </c>
      <c r="D3177" t="s">
        <v>44</v>
      </c>
      <c r="E3177">
        <v>33.11</v>
      </c>
      <c r="F3177">
        <v>10</v>
      </c>
      <c r="G3177">
        <v>161</v>
      </c>
      <c r="H3177">
        <v>0</v>
      </c>
      <c r="I3177" t="s">
        <v>40</v>
      </c>
      <c r="J3177">
        <v>95.1</v>
      </c>
      <c r="K3177" s="1">
        <v>44445</v>
      </c>
      <c r="L3177">
        <v>82</v>
      </c>
      <c r="M3177">
        <v>0.23</v>
      </c>
      <c r="N3177">
        <f>IF(E3177="",Data_Validation!$B$1,E3177)</f>
        <v>33.11</v>
      </c>
      <c r="O3177">
        <f>IF(J3177="",Data_Validation!$B$2,J3177)</f>
        <v>95.1</v>
      </c>
      <c r="P3177">
        <f t="shared" si="441"/>
        <v>3</v>
      </c>
      <c r="Q3177" s="2">
        <f>CustomerData[[#This Row],[avg_order_value_clean]]*CustomerData[[#This Row],[total_orders]]</f>
        <v>331.1</v>
      </c>
      <c r="R3177" s="2" t="str">
        <f t="shared" si="449"/>
        <v>Inactive</v>
      </c>
      <c r="S3177" s="2" t="str">
        <f t="shared" si="442"/>
        <v>Medium Risk</v>
      </c>
      <c r="T3177" s="2" t="str">
        <f t="shared" si="443"/>
        <v>45-54</v>
      </c>
      <c r="U3177" s="1">
        <f t="shared" ca="1" si="444"/>
        <v>1816</v>
      </c>
      <c r="V3177" s="2" t="str">
        <f t="shared" si="445"/>
        <v>High Loyalty</v>
      </c>
      <c r="W3177" s="2" t="str">
        <f t="shared" si="446"/>
        <v>Legitimate</v>
      </c>
      <c r="X3177" s="2" t="str">
        <f>IF(Q3177&lt;Data_Validation!$B$8,"Low Value",IF(Q3177&lt;Data_Validation!$B$9,"Medium Value","High Value"))</f>
        <v>Low Value</v>
      </c>
      <c r="Y3177" s="2" t="str">
        <f t="shared" si="447"/>
        <v>Stable</v>
      </c>
      <c r="Z3177" s="2" t="str">
        <f t="shared" si="448"/>
        <v>Check Data</v>
      </c>
    </row>
    <row r="3178" spans="1:26" x14ac:dyDescent="0.3">
      <c r="A3178" t="s">
        <v>1215</v>
      </c>
      <c r="B3178">
        <v>41</v>
      </c>
      <c r="C3178" t="s">
        <v>21</v>
      </c>
      <c r="D3178" t="s">
        <v>44</v>
      </c>
      <c r="E3178">
        <v>83.37</v>
      </c>
      <c r="F3178">
        <v>9</v>
      </c>
      <c r="G3178">
        <v>220</v>
      </c>
      <c r="H3178">
        <v>0</v>
      </c>
      <c r="I3178" t="s">
        <v>19</v>
      </c>
      <c r="J3178">
        <v>72.3</v>
      </c>
      <c r="K3178" s="1">
        <v>45129</v>
      </c>
      <c r="L3178">
        <v>6</v>
      </c>
      <c r="M3178">
        <v>0.32</v>
      </c>
      <c r="N3178">
        <f>IF(E3178="",Data_Validation!$B$1,E3178)</f>
        <v>83.37</v>
      </c>
      <c r="O3178">
        <f>IF(J3178="",Data_Validation!$B$2,J3178)</f>
        <v>72.3</v>
      </c>
      <c r="P3178">
        <f t="shared" si="441"/>
        <v>2</v>
      </c>
      <c r="Q3178" s="2">
        <f>CustomerData[[#This Row],[avg_order_value_clean]]*CustomerData[[#This Row],[total_orders]]</f>
        <v>750.33</v>
      </c>
      <c r="R3178" s="2" t="str">
        <f t="shared" si="449"/>
        <v>Inactive</v>
      </c>
      <c r="S3178" s="2" t="str">
        <f t="shared" si="442"/>
        <v>Medium Risk</v>
      </c>
      <c r="T3178" s="2" t="str">
        <f t="shared" si="443"/>
        <v>35-44</v>
      </c>
      <c r="U3178" s="1">
        <f t="shared" ca="1" si="444"/>
        <v>1132</v>
      </c>
      <c r="V3178" s="2" t="str">
        <f t="shared" si="445"/>
        <v>Low Loyalty</v>
      </c>
      <c r="W3178" s="2" t="str">
        <f t="shared" si="446"/>
        <v>Legitimate</v>
      </c>
      <c r="X3178" s="2" t="str">
        <f>IF(Q3178&lt;Data_Validation!$B$8,"Low Value",IF(Q3178&lt;Data_Validation!$B$9,"Medium Value","High Value"))</f>
        <v>Low Value</v>
      </c>
      <c r="Y3178" s="2" t="str">
        <f t="shared" si="447"/>
        <v>Stable</v>
      </c>
      <c r="Z3178" s="2" t="str">
        <f t="shared" si="448"/>
        <v>Check Data</v>
      </c>
    </row>
    <row r="3179" spans="1:26" x14ac:dyDescent="0.3">
      <c r="A3179" t="s">
        <v>2664</v>
      </c>
      <c r="B3179">
        <v>25</v>
      </c>
      <c r="C3179" t="s">
        <v>21</v>
      </c>
      <c r="D3179" t="s">
        <v>18</v>
      </c>
      <c r="E3179">
        <v>53.37</v>
      </c>
      <c r="F3179">
        <v>10</v>
      </c>
      <c r="G3179">
        <v>148</v>
      </c>
      <c r="H3179">
        <v>0</v>
      </c>
      <c r="I3179" t="s">
        <v>40</v>
      </c>
      <c r="J3179">
        <v>49.8</v>
      </c>
      <c r="K3179" s="1">
        <v>45648</v>
      </c>
      <c r="L3179">
        <v>1</v>
      </c>
      <c r="M3179">
        <v>0.32</v>
      </c>
      <c r="N3179">
        <f>IF(E3179="",Data_Validation!$B$1,E3179)</f>
        <v>53.37</v>
      </c>
      <c r="O3179">
        <f>IF(J3179="",Data_Validation!$B$2,J3179)</f>
        <v>49.8</v>
      </c>
      <c r="P3179">
        <f t="shared" si="441"/>
        <v>1</v>
      </c>
      <c r="Q3179" s="2">
        <f>CustomerData[[#This Row],[avg_order_value_clean]]*CustomerData[[#This Row],[total_orders]]</f>
        <v>533.69999999999993</v>
      </c>
      <c r="R3179" s="2" t="str">
        <f t="shared" si="449"/>
        <v>Inactive</v>
      </c>
      <c r="S3179" s="2" t="str">
        <f t="shared" si="442"/>
        <v>Medium Risk</v>
      </c>
      <c r="T3179" s="2" t="str">
        <f t="shared" si="443"/>
        <v>25-34</v>
      </c>
      <c r="U3179" s="1">
        <f t="shared" ca="1" si="444"/>
        <v>613</v>
      </c>
      <c r="V3179" s="2" t="str">
        <f t="shared" si="445"/>
        <v>Low Loyalty</v>
      </c>
      <c r="W3179" s="2" t="str">
        <f t="shared" si="446"/>
        <v>Legitimate</v>
      </c>
      <c r="X3179" s="2" t="str">
        <f>IF(Q3179&lt;Data_Validation!$B$8,"Low Value",IF(Q3179&lt;Data_Validation!$B$9,"Medium Value","High Value"))</f>
        <v>Low Value</v>
      </c>
      <c r="Y3179" s="2" t="str">
        <f t="shared" si="447"/>
        <v>Stable</v>
      </c>
      <c r="Z3179" s="2" t="str">
        <f t="shared" si="448"/>
        <v>Check Data</v>
      </c>
    </row>
    <row r="3180" spans="1:26" x14ac:dyDescent="0.3">
      <c r="A3180" t="s">
        <v>2665</v>
      </c>
      <c r="B3180">
        <v>59</v>
      </c>
      <c r="C3180" t="s">
        <v>21</v>
      </c>
      <c r="D3180" t="s">
        <v>22</v>
      </c>
      <c r="E3180">
        <v>40.61</v>
      </c>
      <c r="F3180">
        <v>10</v>
      </c>
      <c r="G3180">
        <v>123</v>
      </c>
      <c r="H3180">
        <v>0</v>
      </c>
      <c r="I3180" t="s">
        <v>16</v>
      </c>
      <c r="J3180">
        <v>55.1</v>
      </c>
      <c r="K3180" s="1">
        <v>45429</v>
      </c>
      <c r="L3180">
        <v>9</v>
      </c>
      <c r="M3180">
        <v>0.15</v>
      </c>
      <c r="N3180">
        <f>IF(E3180="",Data_Validation!$B$1,E3180)</f>
        <v>40.61</v>
      </c>
      <c r="O3180">
        <f>IF(J3180="",Data_Validation!$B$2,J3180)</f>
        <v>55.1</v>
      </c>
      <c r="P3180">
        <f t="shared" si="441"/>
        <v>1</v>
      </c>
      <c r="Q3180" s="2">
        <f>CustomerData[[#This Row],[avg_order_value_clean]]*CustomerData[[#This Row],[total_orders]]</f>
        <v>406.1</v>
      </c>
      <c r="R3180" s="2" t="str">
        <f t="shared" si="449"/>
        <v>Inactive</v>
      </c>
      <c r="S3180" s="2" t="str">
        <f t="shared" si="442"/>
        <v>Low Risk</v>
      </c>
      <c r="T3180" s="2" t="str">
        <f t="shared" si="443"/>
        <v>55+</v>
      </c>
      <c r="U3180" s="1">
        <f t="shared" ca="1" si="444"/>
        <v>832</v>
      </c>
      <c r="V3180" s="2" t="str">
        <f t="shared" si="445"/>
        <v>Low Loyalty</v>
      </c>
      <c r="W3180" s="2" t="str">
        <f t="shared" si="446"/>
        <v>Legitimate</v>
      </c>
      <c r="X3180" s="2" t="str">
        <f>IF(Q3180&lt;Data_Validation!$B$8,"Low Value",IF(Q3180&lt;Data_Validation!$B$9,"Medium Value","High Value"))</f>
        <v>Low Value</v>
      </c>
      <c r="Y3180" s="2" t="str">
        <f t="shared" si="447"/>
        <v>Stable</v>
      </c>
      <c r="Z3180" s="2" t="str">
        <f t="shared" si="448"/>
        <v>Check Data</v>
      </c>
    </row>
    <row r="3181" spans="1:26" x14ac:dyDescent="0.3">
      <c r="A3181" t="s">
        <v>2666</v>
      </c>
      <c r="B3181">
        <v>71</v>
      </c>
      <c r="C3181" t="s">
        <v>14</v>
      </c>
      <c r="D3181" t="s">
        <v>44</v>
      </c>
      <c r="E3181">
        <v>79.22</v>
      </c>
      <c r="F3181">
        <v>14</v>
      </c>
      <c r="G3181">
        <v>0</v>
      </c>
      <c r="H3181">
        <v>0</v>
      </c>
      <c r="I3181" t="s">
        <v>19</v>
      </c>
      <c r="J3181">
        <v>51.1</v>
      </c>
      <c r="K3181" s="1">
        <v>45690</v>
      </c>
      <c r="L3181">
        <v>52</v>
      </c>
      <c r="M3181">
        <v>0.27</v>
      </c>
      <c r="N3181">
        <f>IF(E3181="",Data_Validation!$B$1,E3181)</f>
        <v>79.22</v>
      </c>
      <c r="O3181">
        <f>IF(J3181="",Data_Validation!$B$2,J3181)</f>
        <v>51.1</v>
      </c>
      <c r="P3181">
        <f t="shared" si="441"/>
        <v>1</v>
      </c>
      <c r="Q3181" s="2">
        <f>CustomerData[[#This Row],[avg_order_value_clean]]*CustomerData[[#This Row],[total_orders]]</f>
        <v>1109.08</v>
      </c>
      <c r="R3181" s="2" t="str">
        <f t="shared" si="449"/>
        <v>Active</v>
      </c>
      <c r="S3181" s="2" t="str">
        <f t="shared" si="442"/>
        <v>Medium Risk</v>
      </c>
      <c r="T3181" s="2" t="str">
        <f t="shared" si="443"/>
        <v>55+</v>
      </c>
      <c r="U3181" s="1">
        <f t="shared" ca="1" si="444"/>
        <v>571</v>
      </c>
      <c r="V3181" s="2" t="str">
        <f t="shared" si="445"/>
        <v>Medium Loyalty</v>
      </c>
      <c r="W3181" s="2" t="str">
        <f t="shared" si="446"/>
        <v>Legitimate</v>
      </c>
      <c r="X3181" s="2" t="str">
        <f>IF(Q3181&lt;Data_Validation!$B$8,"Low Value",IF(Q3181&lt;Data_Validation!$B$9,"Medium Value","High Value"))</f>
        <v>Low Value</v>
      </c>
      <c r="Y3181" s="2" t="str">
        <f t="shared" si="447"/>
        <v>Stable</v>
      </c>
      <c r="Z3181" s="2" t="str">
        <f t="shared" si="448"/>
        <v>Check Data</v>
      </c>
    </row>
    <row r="3182" spans="1:26" x14ac:dyDescent="0.3">
      <c r="A3182" t="s">
        <v>2667</v>
      </c>
      <c r="B3182">
        <v>62</v>
      </c>
      <c r="C3182" t="s">
        <v>14</v>
      </c>
      <c r="D3182" t="s">
        <v>28</v>
      </c>
      <c r="E3182">
        <v>179.32</v>
      </c>
      <c r="F3182">
        <v>19</v>
      </c>
      <c r="G3182">
        <v>182</v>
      </c>
      <c r="H3182">
        <v>0</v>
      </c>
      <c r="I3182" t="s">
        <v>40</v>
      </c>
      <c r="J3182">
        <v>89.9</v>
      </c>
      <c r="K3182" s="1">
        <v>44515</v>
      </c>
      <c r="L3182">
        <v>80</v>
      </c>
      <c r="M3182">
        <v>0.3</v>
      </c>
      <c r="N3182">
        <f>IF(E3182="",Data_Validation!$B$1,E3182)</f>
        <v>179.32</v>
      </c>
      <c r="O3182">
        <f>IF(J3182="",Data_Validation!$B$2,J3182)</f>
        <v>89.9</v>
      </c>
      <c r="P3182">
        <f t="shared" si="441"/>
        <v>2</v>
      </c>
      <c r="Q3182" s="2">
        <f>CustomerData[[#This Row],[avg_order_value_clean]]*CustomerData[[#This Row],[total_orders]]</f>
        <v>3407.08</v>
      </c>
      <c r="R3182" s="2" t="str">
        <f t="shared" si="449"/>
        <v>Inactive</v>
      </c>
      <c r="S3182" s="2" t="str">
        <f t="shared" si="442"/>
        <v>Medium Risk</v>
      </c>
      <c r="T3182" s="2" t="str">
        <f t="shared" si="443"/>
        <v>55+</v>
      </c>
      <c r="U3182" s="1">
        <f t="shared" ca="1" si="444"/>
        <v>1746</v>
      </c>
      <c r="V3182" s="2" t="str">
        <f t="shared" si="445"/>
        <v>High Loyalty</v>
      </c>
      <c r="W3182" s="2" t="str">
        <f t="shared" si="446"/>
        <v>Legitimate</v>
      </c>
      <c r="X3182" s="2" t="str">
        <f>IF(Q3182&lt;Data_Validation!$B$8,"Low Value",IF(Q3182&lt;Data_Validation!$B$9,"Medium Value","High Value"))</f>
        <v>High Value</v>
      </c>
      <c r="Y3182" s="2" t="str">
        <f t="shared" si="447"/>
        <v>High Value - Maintain</v>
      </c>
      <c r="Z3182" s="2" t="str">
        <f t="shared" si="448"/>
        <v>Check Data</v>
      </c>
    </row>
    <row r="3183" spans="1:26" x14ac:dyDescent="0.3">
      <c r="A3183" t="s">
        <v>2668</v>
      </c>
      <c r="B3183">
        <v>70</v>
      </c>
      <c r="C3183" t="s">
        <v>14</v>
      </c>
      <c r="D3183" t="s">
        <v>28</v>
      </c>
      <c r="E3183">
        <v>86.8</v>
      </c>
      <c r="F3183">
        <v>12</v>
      </c>
      <c r="G3183">
        <v>207</v>
      </c>
      <c r="H3183">
        <v>0</v>
      </c>
      <c r="I3183" t="s">
        <v>16</v>
      </c>
      <c r="J3183">
        <v>77.400000000000006</v>
      </c>
      <c r="K3183" s="1">
        <v>44187</v>
      </c>
      <c r="L3183">
        <v>29</v>
      </c>
      <c r="M3183">
        <v>0.57999999999999996</v>
      </c>
      <c r="N3183">
        <f>IF(E3183="",Data_Validation!$B$1,E3183)</f>
        <v>86.8</v>
      </c>
      <c r="O3183">
        <f>IF(J3183="",Data_Validation!$B$2,J3183)</f>
        <v>77.400000000000006</v>
      </c>
      <c r="P3183">
        <f t="shared" si="441"/>
        <v>2</v>
      </c>
      <c r="Q3183" s="2">
        <f>CustomerData[[#This Row],[avg_order_value_clean]]*CustomerData[[#This Row],[total_orders]]</f>
        <v>1041.5999999999999</v>
      </c>
      <c r="R3183" s="2" t="str">
        <f t="shared" si="449"/>
        <v>Inactive</v>
      </c>
      <c r="S3183" s="2" t="str">
        <f t="shared" si="442"/>
        <v>High Risk</v>
      </c>
      <c r="T3183" s="2" t="str">
        <f t="shared" si="443"/>
        <v>55+</v>
      </c>
      <c r="U3183" s="1">
        <f t="shared" ca="1" si="444"/>
        <v>2074</v>
      </c>
      <c r="V3183" s="2" t="str">
        <f t="shared" si="445"/>
        <v>Low Loyalty</v>
      </c>
      <c r="W3183" s="2" t="str">
        <f t="shared" si="446"/>
        <v>Legitimate</v>
      </c>
      <c r="X3183" s="2" t="str">
        <f>IF(Q3183&lt;Data_Validation!$B$8,"Low Value",IF(Q3183&lt;Data_Validation!$B$9,"Medium Value","High Value"))</f>
        <v>Low Value</v>
      </c>
      <c r="Y3183" s="2" t="str">
        <f t="shared" si="447"/>
        <v>At Risk - Develop</v>
      </c>
      <c r="Z3183" s="2" t="str">
        <f t="shared" si="448"/>
        <v>Check Data</v>
      </c>
    </row>
    <row r="3184" spans="1:26" x14ac:dyDescent="0.3">
      <c r="A3184" t="s">
        <v>2669</v>
      </c>
      <c r="B3184">
        <v>25</v>
      </c>
      <c r="C3184" t="s">
        <v>14</v>
      </c>
      <c r="D3184" t="s">
        <v>15</v>
      </c>
      <c r="E3184">
        <v>213.05</v>
      </c>
      <c r="F3184">
        <v>12</v>
      </c>
      <c r="G3184">
        <v>96</v>
      </c>
      <c r="H3184">
        <v>0</v>
      </c>
      <c r="I3184" t="s">
        <v>16</v>
      </c>
      <c r="J3184">
        <v>32.5</v>
      </c>
      <c r="K3184" s="1">
        <v>45562</v>
      </c>
      <c r="L3184">
        <v>62</v>
      </c>
      <c r="M3184">
        <v>0.34</v>
      </c>
      <c r="N3184">
        <f>IF(E3184="",Data_Validation!$B$1,E3184)</f>
        <v>213.05</v>
      </c>
      <c r="O3184">
        <f>IF(J3184="",Data_Validation!$B$2,J3184)</f>
        <v>32.5</v>
      </c>
      <c r="P3184">
        <f t="shared" si="441"/>
        <v>1</v>
      </c>
      <c r="Q3184" s="2">
        <f>CustomerData[[#This Row],[avg_order_value_clean]]*CustomerData[[#This Row],[total_orders]]</f>
        <v>2556.6000000000004</v>
      </c>
      <c r="R3184" s="2" t="str">
        <f t="shared" si="449"/>
        <v>Inactive</v>
      </c>
      <c r="S3184" s="2" t="str">
        <f t="shared" si="442"/>
        <v>Medium Risk</v>
      </c>
      <c r="T3184" s="2" t="str">
        <f t="shared" si="443"/>
        <v>25-34</v>
      </c>
      <c r="U3184" s="1">
        <f t="shared" ca="1" si="444"/>
        <v>699</v>
      </c>
      <c r="V3184" s="2" t="str">
        <f t="shared" si="445"/>
        <v>Medium Loyalty</v>
      </c>
      <c r="W3184" s="2" t="str">
        <f t="shared" si="446"/>
        <v>Legitimate</v>
      </c>
      <c r="X3184" s="2" t="str">
        <f>IF(Q3184&lt;Data_Validation!$B$8,"Low Value",IF(Q3184&lt;Data_Validation!$B$9,"Medium Value","High Value"))</f>
        <v>High Value</v>
      </c>
      <c r="Y3184" s="2" t="str">
        <f t="shared" si="447"/>
        <v>High Value - Maintain</v>
      </c>
      <c r="Z3184" s="2" t="str">
        <f t="shared" si="448"/>
        <v>Check Data</v>
      </c>
    </row>
    <row r="3185" spans="1:26" x14ac:dyDescent="0.3">
      <c r="A3185" t="s">
        <v>955</v>
      </c>
      <c r="B3185">
        <v>21</v>
      </c>
      <c r="C3185" t="s">
        <v>21</v>
      </c>
      <c r="D3185" t="s">
        <v>52</v>
      </c>
      <c r="E3185">
        <v>27.06</v>
      </c>
      <c r="F3185">
        <v>9</v>
      </c>
      <c r="G3185">
        <v>20</v>
      </c>
      <c r="H3185">
        <v>0</v>
      </c>
      <c r="I3185" t="s">
        <v>19</v>
      </c>
      <c r="J3185">
        <v>21.8</v>
      </c>
      <c r="K3185" s="1">
        <v>44748</v>
      </c>
      <c r="L3185">
        <v>29</v>
      </c>
      <c r="M3185">
        <v>0.21</v>
      </c>
      <c r="N3185">
        <f>IF(E3185="",Data_Validation!$B$1,E3185)</f>
        <v>27.06</v>
      </c>
      <c r="O3185">
        <f>IF(J3185="",Data_Validation!$B$2,J3185)</f>
        <v>21.8</v>
      </c>
      <c r="P3185">
        <f t="shared" si="441"/>
        <v>3</v>
      </c>
      <c r="Q3185" s="2">
        <f>CustomerData[[#This Row],[avg_order_value_clean]]*CustomerData[[#This Row],[total_orders]]</f>
        <v>243.54</v>
      </c>
      <c r="R3185" s="2" t="str">
        <f t="shared" si="449"/>
        <v>Active</v>
      </c>
      <c r="S3185" s="2" t="str">
        <f t="shared" si="442"/>
        <v>Medium Risk</v>
      </c>
      <c r="T3185" s="2" t="str">
        <f t="shared" si="443"/>
        <v>Under 25</v>
      </c>
      <c r="U3185" s="1">
        <f t="shared" ca="1" si="444"/>
        <v>1513</v>
      </c>
      <c r="V3185" s="2" t="str">
        <f t="shared" si="445"/>
        <v>Low Loyalty</v>
      </c>
      <c r="W3185" s="2" t="str">
        <f t="shared" si="446"/>
        <v>Legitimate</v>
      </c>
      <c r="X3185" s="2" t="str">
        <f>IF(Q3185&lt;Data_Validation!$B$8,"Low Value",IF(Q3185&lt;Data_Validation!$B$9,"Medium Value","High Value"))</f>
        <v>Low Value</v>
      </c>
      <c r="Y3185" s="2" t="str">
        <f t="shared" si="447"/>
        <v>Stable</v>
      </c>
      <c r="Z3185" s="2" t="str">
        <f t="shared" si="448"/>
        <v>Check Data</v>
      </c>
    </row>
    <row r="3186" spans="1:26" x14ac:dyDescent="0.3">
      <c r="A3186" t="s">
        <v>2670</v>
      </c>
      <c r="B3186">
        <v>44</v>
      </c>
      <c r="C3186" t="s">
        <v>14</v>
      </c>
      <c r="D3186" t="s">
        <v>22</v>
      </c>
      <c r="E3186">
        <v>30.39</v>
      </c>
      <c r="F3186">
        <v>13</v>
      </c>
      <c r="G3186">
        <v>354</v>
      </c>
      <c r="H3186">
        <v>0</v>
      </c>
      <c r="I3186" t="s">
        <v>19</v>
      </c>
      <c r="J3186">
        <v>6.7</v>
      </c>
      <c r="K3186" s="1">
        <v>45278</v>
      </c>
      <c r="L3186">
        <v>5</v>
      </c>
      <c r="M3186">
        <v>0.12</v>
      </c>
      <c r="N3186">
        <f>IF(E3186="",Data_Validation!$B$1,E3186)</f>
        <v>30.39</v>
      </c>
      <c r="O3186">
        <f>IF(J3186="",Data_Validation!$B$2,J3186)</f>
        <v>6.7</v>
      </c>
      <c r="P3186">
        <f t="shared" si="441"/>
        <v>1</v>
      </c>
      <c r="Q3186" s="2">
        <f>CustomerData[[#This Row],[avg_order_value_clean]]*CustomerData[[#This Row],[total_orders]]</f>
        <v>395.07</v>
      </c>
      <c r="R3186" s="2" t="str">
        <f t="shared" si="449"/>
        <v>Inactive</v>
      </c>
      <c r="S3186" s="2" t="str">
        <f t="shared" si="442"/>
        <v>Low Risk</v>
      </c>
      <c r="T3186" s="2" t="str">
        <f t="shared" si="443"/>
        <v>35-44</v>
      </c>
      <c r="U3186" s="1">
        <f t="shared" ca="1" si="444"/>
        <v>983</v>
      </c>
      <c r="V3186" s="2" t="str">
        <f t="shared" si="445"/>
        <v>Low Loyalty</v>
      </c>
      <c r="W3186" s="2" t="str">
        <f t="shared" si="446"/>
        <v>Legitimate</v>
      </c>
      <c r="X3186" s="2" t="str">
        <f>IF(Q3186&lt;Data_Validation!$B$8,"Low Value",IF(Q3186&lt;Data_Validation!$B$9,"Medium Value","High Value"))</f>
        <v>Low Value</v>
      </c>
      <c r="Y3186" s="2" t="str">
        <f t="shared" si="447"/>
        <v>Stable</v>
      </c>
      <c r="Z3186" s="2" t="str">
        <f t="shared" si="448"/>
        <v>Check Data</v>
      </c>
    </row>
    <row r="3187" spans="1:26" x14ac:dyDescent="0.3">
      <c r="A3187" t="s">
        <v>2671</v>
      </c>
      <c r="B3187">
        <v>53</v>
      </c>
      <c r="C3187" t="s">
        <v>21</v>
      </c>
      <c r="D3187" t="s">
        <v>37</v>
      </c>
      <c r="E3187">
        <v>140.68</v>
      </c>
      <c r="F3187">
        <v>8</v>
      </c>
      <c r="G3187">
        <v>222</v>
      </c>
      <c r="H3187">
        <v>0</v>
      </c>
      <c r="I3187" t="s">
        <v>19</v>
      </c>
      <c r="J3187">
        <v>14.8</v>
      </c>
      <c r="K3187" s="1">
        <v>45718</v>
      </c>
      <c r="L3187">
        <v>83</v>
      </c>
      <c r="M3187">
        <v>0.18</v>
      </c>
      <c r="N3187">
        <f>IF(E3187="",Data_Validation!$B$1,E3187)</f>
        <v>140.68</v>
      </c>
      <c r="O3187">
        <f>IF(J3187="",Data_Validation!$B$2,J3187)</f>
        <v>14.8</v>
      </c>
      <c r="P3187">
        <f t="shared" si="441"/>
        <v>2</v>
      </c>
      <c r="Q3187" s="2">
        <f>CustomerData[[#This Row],[avg_order_value_clean]]*CustomerData[[#This Row],[total_orders]]</f>
        <v>1125.44</v>
      </c>
      <c r="R3187" s="2" t="str">
        <f t="shared" si="449"/>
        <v>Inactive</v>
      </c>
      <c r="S3187" s="2" t="str">
        <f t="shared" si="442"/>
        <v>Low Risk</v>
      </c>
      <c r="T3187" s="2" t="str">
        <f t="shared" si="443"/>
        <v>45-54</v>
      </c>
      <c r="U3187" s="1">
        <f t="shared" ca="1" si="444"/>
        <v>543</v>
      </c>
      <c r="V3187" s="2" t="str">
        <f t="shared" si="445"/>
        <v>High Loyalty</v>
      </c>
      <c r="W3187" s="2" t="str">
        <f t="shared" si="446"/>
        <v>Legitimate</v>
      </c>
      <c r="X3187" s="2" t="str">
        <f>IF(Q3187&lt;Data_Validation!$B$8,"Low Value",IF(Q3187&lt;Data_Validation!$B$9,"Medium Value","High Value"))</f>
        <v>Low Value</v>
      </c>
      <c r="Y3187" s="2" t="str">
        <f t="shared" si="447"/>
        <v>Stable</v>
      </c>
      <c r="Z3187" s="2" t="str">
        <f t="shared" si="448"/>
        <v>Check Data</v>
      </c>
    </row>
    <row r="3188" spans="1:26" x14ac:dyDescent="0.3">
      <c r="A3188" t="s">
        <v>1857</v>
      </c>
      <c r="B3188">
        <v>22</v>
      </c>
      <c r="C3188" t="s">
        <v>14</v>
      </c>
      <c r="D3188" t="s">
        <v>28</v>
      </c>
      <c r="E3188">
        <v>207.69</v>
      </c>
      <c r="F3188">
        <v>7</v>
      </c>
      <c r="G3188">
        <v>47</v>
      </c>
      <c r="H3188">
        <v>0</v>
      </c>
      <c r="I3188" t="s">
        <v>16</v>
      </c>
      <c r="J3188">
        <v>49</v>
      </c>
      <c r="K3188" s="1">
        <v>45563</v>
      </c>
      <c r="L3188">
        <v>22</v>
      </c>
      <c r="M3188">
        <v>0.34</v>
      </c>
      <c r="N3188">
        <f>IF(E3188="",Data_Validation!$B$1,E3188)</f>
        <v>207.69</v>
      </c>
      <c r="O3188">
        <f>IF(J3188="",Data_Validation!$B$2,J3188)</f>
        <v>49</v>
      </c>
      <c r="P3188">
        <f t="shared" si="441"/>
        <v>2</v>
      </c>
      <c r="Q3188" s="2">
        <f>CustomerData[[#This Row],[avg_order_value_clean]]*CustomerData[[#This Row],[total_orders]]</f>
        <v>1453.83</v>
      </c>
      <c r="R3188" s="2" t="str">
        <f t="shared" si="449"/>
        <v>At Risk</v>
      </c>
      <c r="S3188" s="2" t="str">
        <f t="shared" si="442"/>
        <v>Medium Risk</v>
      </c>
      <c r="T3188" s="2" t="str">
        <f t="shared" si="443"/>
        <v>Under 25</v>
      </c>
      <c r="U3188" s="1">
        <f t="shared" ca="1" si="444"/>
        <v>698</v>
      </c>
      <c r="V3188" s="2" t="str">
        <f t="shared" si="445"/>
        <v>Low Loyalty</v>
      </c>
      <c r="W3188" s="2" t="str">
        <f t="shared" si="446"/>
        <v>Legitimate</v>
      </c>
      <c r="X3188" s="2" t="str">
        <f>IF(Q3188&lt;Data_Validation!$B$8,"Low Value",IF(Q3188&lt;Data_Validation!$B$9,"Medium Value","High Value"))</f>
        <v>Low Value</v>
      </c>
      <c r="Y3188" s="2" t="str">
        <f t="shared" si="447"/>
        <v>Stable</v>
      </c>
      <c r="Z3188" s="2" t="str">
        <f t="shared" si="448"/>
        <v>Check Data</v>
      </c>
    </row>
    <row r="3189" spans="1:26" x14ac:dyDescent="0.3">
      <c r="A3189" t="s">
        <v>2672</v>
      </c>
      <c r="B3189">
        <v>50</v>
      </c>
      <c r="C3189" t="s">
        <v>21</v>
      </c>
      <c r="D3189" t="s">
        <v>50</v>
      </c>
      <c r="E3189">
        <v>24.74</v>
      </c>
      <c r="F3189">
        <v>9</v>
      </c>
      <c r="G3189">
        <v>31</v>
      </c>
      <c r="H3189">
        <v>0</v>
      </c>
      <c r="I3189" t="s">
        <v>19</v>
      </c>
      <c r="J3189">
        <v>20.3</v>
      </c>
      <c r="K3189" s="1">
        <v>44922</v>
      </c>
      <c r="L3189">
        <v>49</v>
      </c>
      <c r="M3189">
        <v>0.23</v>
      </c>
      <c r="N3189">
        <f>IF(E3189="",Data_Validation!$B$1,E3189)</f>
        <v>24.74</v>
      </c>
      <c r="O3189">
        <f>IF(J3189="",Data_Validation!$B$2,J3189)</f>
        <v>20.3</v>
      </c>
      <c r="P3189">
        <f t="shared" si="441"/>
        <v>1</v>
      </c>
      <c r="Q3189" s="2">
        <f>CustomerData[[#This Row],[avg_order_value_clean]]*CustomerData[[#This Row],[total_orders]]</f>
        <v>222.66</v>
      </c>
      <c r="R3189" s="2" t="str">
        <f t="shared" si="449"/>
        <v>At Risk</v>
      </c>
      <c r="S3189" s="2" t="str">
        <f t="shared" si="442"/>
        <v>Medium Risk</v>
      </c>
      <c r="T3189" s="2" t="str">
        <f t="shared" si="443"/>
        <v>45-54</v>
      </c>
      <c r="U3189" s="1">
        <f t="shared" ca="1" si="444"/>
        <v>1339</v>
      </c>
      <c r="V3189" s="2" t="str">
        <f t="shared" si="445"/>
        <v>Medium Loyalty</v>
      </c>
      <c r="W3189" s="2" t="str">
        <f t="shared" si="446"/>
        <v>Legitimate</v>
      </c>
      <c r="X3189" s="2" t="str">
        <f>IF(Q3189&lt;Data_Validation!$B$8,"Low Value",IF(Q3189&lt;Data_Validation!$B$9,"Medium Value","High Value"))</f>
        <v>Low Value</v>
      </c>
      <c r="Y3189" s="2" t="str">
        <f t="shared" si="447"/>
        <v>Stable</v>
      </c>
      <c r="Z3189" s="2" t="str">
        <f t="shared" si="448"/>
        <v>Check Data</v>
      </c>
    </row>
    <row r="3190" spans="1:26" x14ac:dyDescent="0.3">
      <c r="A3190" t="s">
        <v>876</v>
      </c>
      <c r="B3190">
        <v>66</v>
      </c>
      <c r="C3190" t="s">
        <v>21</v>
      </c>
      <c r="D3190" t="s">
        <v>50</v>
      </c>
      <c r="E3190">
        <v>75.52</v>
      </c>
      <c r="F3190">
        <v>11</v>
      </c>
      <c r="G3190">
        <v>287</v>
      </c>
      <c r="H3190">
        <v>0</v>
      </c>
      <c r="I3190" t="s">
        <v>19</v>
      </c>
      <c r="J3190">
        <v>31.2</v>
      </c>
      <c r="K3190" s="1">
        <v>45178</v>
      </c>
      <c r="L3190">
        <v>8</v>
      </c>
      <c r="M3190">
        <v>0.19</v>
      </c>
      <c r="N3190">
        <f>IF(E3190="",Data_Validation!$B$1,E3190)</f>
        <v>75.52</v>
      </c>
      <c r="O3190">
        <f>IF(J3190="",Data_Validation!$B$2,J3190)</f>
        <v>31.2</v>
      </c>
      <c r="P3190">
        <f t="shared" si="441"/>
        <v>2</v>
      </c>
      <c r="Q3190" s="2">
        <f>CustomerData[[#This Row],[avg_order_value_clean]]*CustomerData[[#This Row],[total_orders]]</f>
        <v>830.71999999999991</v>
      </c>
      <c r="R3190" s="2" t="str">
        <f t="shared" si="449"/>
        <v>Inactive</v>
      </c>
      <c r="S3190" s="2" t="str">
        <f t="shared" si="442"/>
        <v>Low Risk</v>
      </c>
      <c r="T3190" s="2" t="str">
        <f t="shared" si="443"/>
        <v>55+</v>
      </c>
      <c r="U3190" s="1">
        <f t="shared" ca="1" si="444"/>
        <v>1083</v>
      </c>
      <c r="V3190" s="2" t="str">
        <f t="shared" si="445"/>
        <v>Low Loyalty</v>
      </c>
      <c r="W3190" s="2" t="str">
        <f t="shared" si="446"/>
        <v>Legitimate</v>
      </c>
      <c r="X3190" s="2" t="str">
        <f>IF(Q3190&lt;Data_Validation!$B$8,"Low Value",IF(Q3190&lt;Data_Validation!$B$9,"Medium Value","High Value"))</f>
        <v>Low Value</v>
      </c>
      <c r="Y3190" s="2" t="str">
        <f t="shared" si="447"/>
        <v>Stable</v>
      </c>
      <c r="Z3190" s="2" t="str">
        <f t="shared" si="448"/>
        <v>Check Data</v>
      </c>
    </row>
    <row r="3191" spans="1:26" x14ac:dyDescent="0.3">
      <c r="A3191" t="s">
        <v>2673</v>
      </c>
      <c r="B3191">
        <v>51</v>
      </c>
      <c r="C3191" t="s">
        <v>21</v>
      </c>
      <c r="D3191" t="s">
        <v>28</v>
      </c>
      <c r="E3191">
        <v>209.81</v>
      </c>
      <c r="F3191">
        <v>8</v>
      </c>
      <c r="G3191">
        <v>129</v>
      </c>
      <c r="H3191">
        <v>0</v>
      </c>
      <c r="I3191" t="s">
        <v>16</v>
      </c>
      <c r="J3191">
        <v>13.3</v>
      </c>
      <c r="K3191" s="1">
        <v>44570</v>
      </c>
      <c r="L3191">
        <v>82</v>
      </c>
      <c r="M3191">
        <v>0.23</v>
      </c>
      <c r="N3191">
        <f>IF(E3191="",Data_Validation!$B$1,E3191)</f>
        <v>209.81</v>
      </c>
      <c r="O3191">
        <f>IF(J3191="",Data_Validation!$B$2,J3191)</f>
        <v>13.3</v>
      </c>
      <c r="P3191">
        <f t="shared" si="441"/>
        <v>1</v>
      </c>
      <c r="Q3191" s="2">
        <f>CustomerData[[#This Row],[avg_order_value_clean]]*CustomerData[[#This Row],[total_orders]]</f>
        <v>1678.48</v>
      </c>
      <c r="R3191" s="2" t="str">
        <f t="shared" si="449"/>
        <v>Inactive</v>
      </c>
      <c r="S3191" s="2" t="str">
        <f t="shared" si="442"/>
        <v>Medium Risk</v>
      </c>
      <c r="T3191" s="2" t="str">
        <f t="shared" si="443"/>
        <v>45-54</v>
      </c>
      <c r="U3191" s="1">
        <f t="shared" ca="1" si="444"/>
        <v>1691</v>
      </c>
      <c r="V3191" s="2" t="str">
        <f t="shared" si="445"/>
        <v>High Loyalty</v>
      </c>
      <c r="W3191" s="2" t="str">
        <f t="shared" si="446"/>
        <v>Legitimate</v>
      </c>
      <c r="X3191" s="2" t="str">
        <f>IF(Q3191&lt;Data_Validation!$B$8,"Low Value",IF(Q3191&lt;Data_Validation!$B$9,"Medium Value","High Value"))</f>
        <v>High Value</v>
      </c>
      <c r="Y3191" s="2" t="str">
        <f t="shared" si="447"/>
        <v>High Value - Maintain</v>
      </c>
      <c r="Z3191" s="2" t="str">
        <f t="shared" si="448"/>
        <v>Check Data</v>
      </c>
    </row>
    <row r="3192" spans="1:26" x14ac:dyDescent="0.3">
      <c r="A3192" t="s">
        <v>2674</v>
      </c>
      <c r="B3192">
        <v>47</v>
      </c>
      <c r="C3192" t="s">
        <v>14</v>
      </c>
      <c r="D3192" t="s">
        <v>50</v>
      </c>
      <c r="E3192">
        <v>34.590000000000003</v>
      </c>
      <c r="F3192">
        <v>6</v>
      </c>
      <c r="G3192">
        <v>277</v>
      </c>
      <c r="H3192">
        <v>0</v>
      </c>
      <c r="I3192" t="s">
        <v>16</v>
      </c>
      <c r="J3192">
        <v>92.3</v>
      </c>
      <c r="K3192" s="1">
        <v>45179</v>
      </c>
      <c r="L3192">
        <v>78</v>
      </c>
      <c r="M3192">
        <v>0.17</v>
      </c>
      <c r="N3192">
        <f>IF(E3192="",Data_Validation!$B$1,E3192)</f>
        <v>34.590000000000003</v>
      </c>
      <c r="O3192">
        <f>IF(J3192="",Data_Validation!$B$2,J3192)</f>
        <v>92.3</v>
      </c>
      <c r="P3192">
        <f t="shared" si="441"/>
        <v>2</v>
      </c>
      <c r="Q3192" s="2">
        <f>CustomerData[[#This Row],[avg_order_value_clean]]*CustomerData[[#This Row],[total_orders]]</f>
        <v>207.54000000000002</v>
      </c>
      <c r="R3192" s="2" t="str">
        <f t="shared" si="449"/>
        <v>Inactive</v>
      </c>
      <c r="S3192" s="2" t="str">
        <f t="shared" si="442"/>
        <v>Low Risk</v>
      </c>
      <c r="T3192" s="2" t="str">
        <f t="shared" si="443"/>
        <v>45-54</v>
      </c>
      <c r="U3192" s="1">
        <f t="shared" ca="1" si="444"/>
        <v>1082</v>
      </c>
      <c r="V3192" s="2" t="str">
        <f t="shared" si="445"/>
        <v>High Loyalty</v>
      </c>
      <c r="W3192" s="2" t="str">
        <f t="shared" si="446"/>
        <v>Legitimate</v>
      </c>
      <c r="X3192" s="2" t="str">
        <f>IF(Q3192&lt;Data_Validation!$B$8,"Low Value",IF(Q3192&lt;Data_Validation!$B$9,"Medium Value","High Value"))</f>
        <v>Low Value</v>
      </c>
      <c r="Y3192" s="2" t="str">
        <f t="shared" si="447"/>
        <v>Stable</v>
      </c>
      <c r="Z3192" s="2" t="str">
        <f t="shared" si="448"/>
        <v>Check Data</v>
      </c>
    </row>
    <row r="3193" spans="1:26" x14ac:dyDescent="0.3">
      <c r="A3193" t="s">
        <v>2675</v>
      </c>
      <c r="B3193">
        <v>25</v>
      </c>
      <c r="C3193" t="s">
        <v>21</v>
      </c>
      <c r="D3193" t="s">
        <v>26</v>
      </c>
      <c r="E3193">
        <v>52.6</v>
      </c>
      <c r="F3193">
        <v>7</v>
      </c>
      <c r="G3193">
        <v>244</v>
      </c>
      <c r="H3193">
        <v>1</v>
      </c>
      <c r="I3193" t="s">
        <v>19</v>
      </c>
      <c r="J3193">
        <v>3.4</v>
      </c>
      <c r="K3193" s="1">
        <v>44590</v>
      </c>
      <c r="L3193">
        <v>68</v>
      </c>
      <c r="M3193">
        <v>0.23</v>
      </c>
      <c r="N3193">
        <f>IF(E3193="",Data_Validation!$B$1,E3193)</f>
        <v>52.6</v>
      </c>
      <c r="O3193">
        <f>IF(J3193="",Data_Validation!$B$2,J3193)</f>
        <v>3.4</v>
      </c>
      <c r="P3193">
        <f t="shared" si="441"/>
        <v>1</v>
      </c>
      <c r="Q3193" s="2">
        <f>CustomerData[[#This Row],[avg_order_value_clean]]*CustomerData[[#This Row],[total_orders]]</f>
        <v>368.2</v>
      </c>
      <c r="R3193" s="2" t="str">
        <f t="shared" si="449"/>
        <v>Inactive</v>
      </c>
      <c r="S3193" s="2" t="str">
        <f t="shared" si="442"/>
        <v>Medium Risk</v>
      </c>
      <c r="T3193" s="2" t="str">
        <f t="shared" si="443"/>
        <v>25-34</v>
      </c>
      <c r="U3193" s="1">
        <f t="shared" ca="1" si="444"/>
        <v>1671</v>
      </c>
      <c r="V3193" s="2" t="str">
        <f t="shared" si="445"/>
        <v>Medium Loyalty</v>
      </c>
      <c r="W3193" s="2" t="str">
        <f t="shared" si="446"/>
        <v>Fraudulent</v>
      </c>
      <c r="X3193" s="2" t="str">
        <f>IF(Q3193&lt;Data_Validation!$B$8,"Low Value",IF(Q3193&lt;Data_Validation!$B$9,"Medium Value","High Value"))</f>
        <v>Low Value</v>
      </c>
      <c r="Y3193" s="2" t="str">
        <f t="shared" si="447"/>
        <v>Stable</v>
      </c>
      <c r="Z3193" s="2" t="str">
        <f t="shared" si="448"/>
        <v>Check Data</v>
      </c>
    </row>
    <row r="3194" spans="1:26" x14ac:dyDescent="0.3">
      <c r="A3194" t="s">
        <v>2676</v>
      </c>
      <c r="B3194">
        <v>56</v>
      </c>
      <c r="C3194" t="s">
        <v>14</v>
      </c>
      <c r="D3194" t="s">
        <v>22</v>
      </c>
      <c r="E3194">
        <v>122.53</v>
      </c>
      <c r="F3194">
        <v>11</v>
      </c>
      <c r="G3194">
        <v>51</v>
      </c>
      <c r="H3194">
        <v>0</v>
      </c>
      <c r="I3194" t="s">
        <v>19</v>
      </c>
      <c r="J3194">
        <v>35.200000000000003</v>
      </c>
      <c r="K3194" s="1">
        <v>44811</v>
      </c>
      <c r="L3194">
        <v>40</v>
      </c>
      <c r="M3194">
        <v>7.0000000000000007E-2</v>
      </c>
      <c r="N3194">
        <f>IF(E3194="",Data_Validation!$B$1,E3194)</f>
        <v>122.53</v>
      </c>
      <c r="O3194">
        <f>IF(J3194="",Data_Validation!$B$2,J3194)</f>
        <v>35.200000000000003</v>
      </c>
      <c r="P3194">
        <f t="shared" si="441"/>
        <v>1</v>
      </c>
      <c r="Q3194" s="2">
        <f>CustomerData[[#This Row],[avg_order_value_clean]]*CustomerData[[#This Row],[total_orders]]</f>
        <v>1347.83</v>
      </c>
      <c r="R3194" s="2" t="str">
        <f t="shared" si="449"/>
        <v>At Risk</v>
      </c>
      <c r="S3194" s="2" t="str">
        <f t="shared" si="442"/>
        <v>Low Risk</v>
      </c>
      <c r="T3194" s="2" t="str">
        <f t="shared" si="443"/>
        <v>55+</v>
      </c>
      <c r="U3194" s="1">
        <f t="shared" ca="1" si="444"/>
        <v>1450</v>
      </c>
      <c r="V3194" s="2" t="str">
        <f t="shared" si="445"/>
        <v>Medium Loyalty</v>
      </c>
      <c r="W3194" s="2" t="str">
        <f t="shared" si="446"/>
        <v>Legitimate</v>
      </c>
      <c r="X3194" s="2" t="str">
        <f>IF(Q3194&lt;Data_Validation!$B$8,"Low Value",IF(Q3194&lt;Data_Validation!$B$9,"Medium Value","High Value"))</f>
        <v>Low Value</v>
      </c>
      <c r="Y3194" s="2" t="str">
        <f t="shared" si="447"/>
        <v>Stable</v>
      </c>
      <c r="Z3194" s="2" t="str">
        <f t="shared" si="448"/>
        <v>Check Data</v>
      </c>
    </row>
    <row r="3195" spans="1:26" x14ac:dyDescent="0.3">
      <c r="A3195" t="s">
        <v>2677</v>
      </c>
      <c r="B3195">
        <v>64</v>
      </c>
      <c r="C3195" t="s">
        <v>21</v>
      </c>
      <c r="D3195" t="s">
        <v>52</v>
      </c>
      <c r="E3195">
        <v>99.89</v>
      </c>
      <c r="F3195">
        <v>10</v>
      </c>
      <c r="G3195">
        <v>208</v>
      </c>
      <c r="H3195">
        <v>0</v>
      </c>
      <c r="I3195" t="s">
        <v>19</v>
      </c>
      <c r="J3195">
        <v>25.8</v>
      </c>
      <c r="K3195" s="1">
        <v>44198</v>
      </c>
      <c r="L3195">
        <v>91</v>
      </c>
      <c r="M3195">
        <v>0.34</v>
      </c>
      <c r="N3195">
        <f>IF(E3195="",Data_Validation!$B$1,E3195)</f>
        <v>99.89</v>
      </c>
      <c r="O3195">
        <f>IF(J3195="",Data_Validation!$B$2,J3195)</f>
        <v>25.8</v>
      </c>
      <c r="P3195">
        <f t="shared" si="441"/>
        <v>1</v>
      </c>
      <c r="Q3195" s="2">
        <f>CustomerData[[#This Row],[avg_order_value_clean]]*CustomerData[[#This Row],[total_orders]]</f>
        <v>998.9</v>
      </c>
      <c r="R3195" s="2" t="str">
        <f t="shared" si="449"/>
        <v>Inactive</v>
      </c>
      <c r="S3195" s="2" t="str">
        <f t="shared" si="442"/>
        <v>Medium Risk</v>
      </c>
      <c r="T3195" s="2" t="str">
        <f t="shared" si="443"/>
        <v>55+</v>
      </c>
      <c r="U3195" s="1">
        <f t="shared" ca="1" si="444"/>
        <v>2063</v>
      </c>
      <c r="V3195" s="2" t="str">
        <f t="shared" si="445"/>
        <v>High Loyalty</v>
      </c>
      <c r="W3195" s="2" t="str">
        <f t="shared" si="446"/>
        <v>Legitimate</v>
      </c>
      <c r="X3195" s="2" t="str">
        <f>IF(Q3195&lt;Data_Validation!$B$8,"Low Value",IF(Q3195&lt;Data_Validation!$B$9,"Medium Value","High Value"))</f>
        <v>Low Value</v>
      </c>
      <c r="Y3195" s="2" t="str">
        <f t="shared" si="447"/>
        <v>Stable</v>
      </c>
      <c r="Z3195" s="2" t="str">
        <f t="shared" si="448"/>
        <v>Check Data</v>
      </c>
    </row>
    <row r="3196" spans="1:26" x14ac:dyDescent="0.3">
      <c r="A3196" t="s">
        <v>2678</v>
      </c>
      <c r="B3196">
        <v>43</v>
      </c>
      <c r="C3196" t="s">
        <v>14</v>
      </c>
      <c r="D3196" t="s">
        <v>28</v>
      </c>
      <c r="E3196">
        <v>40.65</v>
      </c>
      <c r="F3196">
        <v>17</v>
      </c>
      <c r="G3196">
        <v>351</v>
      </c>
      <c r="H3196">
        <v>0</v>
      </c>
      <c r="I3196" t="s">
        <v>16</v>
      </c>
      <c r="J3196">
        <v>0.8</v>
      </c>
      <c r="K3196" s="1">
        <v>45054</v>
      </c>
      <c r="L3196">
        <v>24</v>
      </c>
      <c r="M3196">
        <v>0.46</v>
      </c>
      <c r="N3196">
        <f>IF(E3196="",Data_Validation!$B$1,E3196)</f>
        <v>40.65</v>
      </c>
      <c r="O3196">
        <f>IF(J3196="",Data_Validation!$B$2,J3196)</f>
        <v>0.8</v>
      </c>
      <c r="P3196">
        <f t="shared" si="441"/>
        <v>2</v>
      </c>
      <c r="Q3196" s="2">
        <f>CustomerData[[#This Row],[avg_order_value_clean]]*CustomerData[[#This Row],[total_orders]]</f>
        <v>691.05</v>
      </c>
      <c r="R3196" s="2" t="str">
        <f t="shared" si="449"/>
        <v>Inactive</v>
      </c>
      <c r="S3196" s="2" t="str">
        <f t="shared" si="442"/>
        <v>Medium Risk</v>
      </c>
      <c r="T3196" s="2" t="str">
        <f t="shared" si="443"/>
        <v>35-44</v>
      </c>
      <c r="U3196" s="1">
        <f t="shared" ca="1" si="444"/>
        <v>1207</v>
      </c>
      <c r="V3196" s="2" t="str">
        <f t="shared" si="445"/>
        <v>Low Loyalty</v>
      </c>
      <c r="W3196" s="2" t="str">
        <f t="shared" si="446"/>
        <v>Legitimate</v>
      </c>
      <c r="X3196" s="2" t="str">
        <f>IF(Q3196&lt;Data_Validation!$B$8,"Low Value",IF(Q3196&lt;Data_Validation!$B$9,"Medium Value","High Value"))</f>
        <v>Low Value</v>
      </c>
      <c r="Y3196" s="2" t="str">
        <f t="shared" si="447"/>
        <v>Stable</v>
      </c>
      <c r="Z3196" s="2" t="str">
        <f t="shared" si="448"/>
        <v>Valid</v>
      </c>
    </row>
    <row r="3197" spans="1:26" x14ac:dyDescent="0.3">
      <c r="A3197" t="s">
        <v>2679</v>
      </c>
      <c r="B3197">
        <v>74</v>
      </c>
      <c r="C3197" t="s">
        <v>25</v>
      </c>
      <c r="D3197" t="s">
        <v>28</v>
      </c>
      <c r="E3197">
        <v>16.170000000000002</v>
      </c>
      <c r="F3197">
        <v>9</v>
      </c>
      <c r="G3197">
        <v>229</v>
      </c>
      <c r="H3197">
        <v>1</v>
      </c>
      <c r="I3197" t="s">
        <v>23</v>
      </c>
      <c r="J3197">
        <v>92.9</v>
      </c>
      <c r="K3197" s="1">
        <v>44971</v>
      </c>
      <c r="L3197">
        <v>94</v>
      </c>
      <c r="M3197">
        <v>0.43</v>
      </c>
      <c r="N3197">
        <f>IF(E3197="",Data_Validation!$B$1,E3197)</f>
        <v>16.170000000000002</v>
      </c>
      <c r="O3197">
        <f>IF(J3197="",Data_Validation!$B$2,J3197)</f>
        <v>92.9</v>
      </c>
      <c r="P3197">
        <f t="shared" si="441"/>
        <v>2</v>
      </c>
      <c r="Q3197" s="2">
        <f>CustomerData[[#This Row],[avg_order_value_clean]]*CustomerData[[#This Row],[total_orders]]</f>
        <v>145.53000000000003</v>
      </c>
      <c r="R3197" s="2" t="str">
        <f t="shared" si="449"/>
        <v>Inactive</v>
      </c>
      <c r="S3197" s="2" t="str">
        <f t="shared" si="442"/>
        <v>Medium Risk</v>
      </c>
      <c r="T3197" s="2" t="str">
        <f t="shared" si="443"/>
        <v>55+</v>
      </c>
      <c r="U3197" s="1">
        <f t="shared" ca="1" si="444"/>
        <v>1290</v>
      </c>
      <c r="V3197" s="2" t="str">
        <f t="shared" si="445"/>
        <v>High Loyalty</v>
      </c>
      <c r="W3197" s="2" t="str">
        <f t="shared" si="446"/>
        <v>Fraudulent</v>
      </c>
      <c r="X3197" s="2" t="str">
        <f>IF(Q3197&lt;Data_Validation!$B$8,"Low Value",IF(Q3197&lt;Data_Validation!$B$9,"Medium Value","High Value"))</f>
        <v>Low Value</v>
      </c>
      <c r="Y3197" s="2" t="str">
        <f t="shared" si="447"/>
        <v>Stable</v>
      </c>
      <c r="Z3197" s="2" t="str">
        <f t="shared" si="448"/>
        <v>Check Data</v>
      </c>
    </row>
    <row r="3198" spans="1:26" x14ac:dyDescent="0.3">
      <c r="A3198" t="s">
        <v>2680</v>
      </c>
      <c r="B3198">
        <v>54</v>
      </c>
      <c r="C3198" t="s">
        <v>21</v>
      </c>
      <c r="D3198" t="s">
        <v>37</v>
      </c>
      <c r="E3198">
        <v>99.15</v>
      </c>
      <c r="F3198">
        <v>11</v>
      </c>
      <c r="G3198">
        <v>185</v>
      </c>
      <c r="H3198">
        <v>1</v>
      </c>
      <c r="I3198" t="s">
        <v>29</v>
      </c>
      <c r="J3198">
        <v>31.4</v>
      </c>
      <c r="K3198" s="1">
        <v>45768</v>
      </c>
      <c r="L3198">
        <v>76</v>
      </c>
      <c r="M3198">
        <v>0.26</v>
      </c>
      <c r="N3198">
        <f>IF(E3198="",Data_Validation!$B$1,E3198)</f>
        <v>99.15</v>
      </c>
      <c r="O3198">
        <f>IF(J3198="",Data_Validation!$B$2,J3198)</f>
        <v>31.4</v>
      </c>
      <c r="P3198">
        <f t="shared" si="441"/>
        <v>1</v>
      </c>
      <c r="Q3198" s="2">
        <f>CustomerData[[#This Row],[avg_order_value_clean]]*CustomerData[[#This Row],[total_orders]]</f>
        <v>1090.6500000000001</v>
      </c>
      <c r="R3198" s="2" t="str">
        <f t="shared" si="449"/>
        <v>Inactive</v>
      </c>
      <c r="S3198" s="2" t="str">
        <f t="shared" si="442"/>
        <v>Medium Risk</v>
      </c>
      <c r="T3198" s="2" t="str">
        <f t="shared" si="443"/>
        <v>45-54</v>
      </c>
      <c r="U3198" s="1">
        <f t="shared" ca="1" si="444"/>
        <v>493</v>
      </c>
      <c r="V3198" s="2" t="str">
        <f t="shared" si="445"/>
        <v>High Loyalty</v>
      </c>
      <c r="W3198" s="2" t="str">
        <f t="shared" si="446"/>
        <v>Fraudulent</v>
      </c>
      <c r="X3198" s="2" t="str">
        <f>IF(Q3198&lt;Data_Validation!$B$8,"Low Value",IF(Q3198&lt;Data_Validation!$B$9,"Medium Value","High Value"))</f>
        <v>Low Value</v>
      </c>
      <c r="Y3198" s="2" t="str">
        <f t="shared" si="447"/>
        <v>Stable</v>
      </c>
      <c r="Z3198" s="2" t="str">
        <f t="shared" si="448"/>
        <v>Check Data</v>
      </c>
    </row>
    <row r="3199" spans="1:26" x14ac:dyDescent="0.3">
      <c r="A3199" t="s">
        <v>1202</v>
      </c>
      <c r="B3199">
        <v>51</v>
      </c>
      <c r="C3199" t="s">
        <v>14</v>
      </c>
      <c r="D3199" t="s">
        <v>22</v>
      </c>
      <c r="E3199">
        <v>26.38</v>
      </c>
      <c r="F3199">
        <v>8</v>
      </c>
      <c r="G3199">
        <v>161</v>
      </c>
      <c r="H3199">
        <v>0</v>
      </c>
      <c r="I3199" t="s">
        <v>40</v>
      </c>
      <c r="J3199">
        <v>50.2</v>
      </c>
      <c r="K3199" s="1">
        <v>44583</v>
      </c>
      <c r="L3199">
        <v>13</v>
      </c>
      <c r="M3199">
        <v>0.39</v>
      </c>
      <c r="N3199">
        <f>IF(E3199="",Data_Validation!$B$1,E3199)</f>
        <v>26.38</v>
      </c>
      <c r="O3199">
        <f>IF(J3199="",Data_Validation!$B$2,J3199)</f>
        <v>50.2</v>
      </c>
      <c r="P3199">
        <f t="shared" si="441"/>
        <v>2</v>
      </c>
      <c r="Q3199" s="2">
        <f>CustomerData[[#This Row],[avg_order_value_clean]]*CustomerData[[#This Row],[total_orders]]</f>
        <v>211.04</v>
      </c>
      <c r="R3199" s="2" t="str">
        <f t="shared" si="449"/>
        <v>Inactive</v>
      </c>
      <c r="S3199" s="2" t="str">
        <f t="shared" si="442"/>
        <v>Medium Risk</v>
      </c>
      <c r="T3199" s="2" t="str">
        <f t="shared" si="443"/>
        <v>45-54</v>
      </c>
      <c r="U3199" s="1">
        <f t="shared" ca="1" si="444"/>
        <v>1678</v>
      </c>
      <c r="V3199" s="2" t="str">
        <f t="shared" si="445"/>
        <v>Low Loyalty</v>
      </c>
      <c r="W3199" s="2" t="str">
        <f t="shared" si="446"/>
        <v>Legitimate</v>
      </c>
      <c r="X3199" s="2" t="str">
        <f>IF(Q3199&lt;Data_Validation!$B$8,"Low Value",IF(Q3199&lt;Data_Validation!$B$9,"Medium Value","High Value"))</f>
        <v>Low Value</v>
      </c>
      <c r="Y3199" s="2" t="str">
        <f t="shared" si="447"/>
        <v>Stable</v>
      </c>
      <c r="Z3199" s="2" t="str">
        <f t="shared" si="448"/>
        <v>Check Data</v>
      </c>
    </row>
    <row r="3200" spans="1:26" x14ac:dyDescent="0.3">
      <c r="A3200" t="s">
        <v>2681</v>
      </c>
      <c r="B3200">
        <v>24</v>
      </c>
      <c r="C3200" t="s">
        <v>25</v>
      </c>
      <c r="D3200" t="s">
        <v>44</v>
      </c>
      <c r="E3200">
        <v>173.01</v>
      </c>
      <c r="F3200">
        <v>9</v>
      </c>
      <c r="G3200">
        <v>198</v>
      </c>
      <c r="H3200">
        <v>0</v>
      </c>
      <c r="I3200" t="s">
        <v>29</v>
      </c>
      <c r="J3200">
        <v>58.3</v>
      </c>
      <c r="K3200" s="1">
        <v>44361</v>
      </c>
      <c r="L3200">
        <v>50</v>
      </c>
      <c r="M3200">
        <v>0.35</v>
      </c>
      <c r="N3200">
        <f>IF(E3200="",Data_Validation!$B$1,E3200)</f>
        <v>173.01</v>
      </c>
      <c r="O3200">
        <f>IF(J3200="",Data_Validation!$B$2,J3200)</f>
        <v>58.3</v>
      </c>
      <c r="P3200">
        <f t="shared" si="441"/>
        <v>1</v>
      </c>
      <c r="Q3200" s="2">
        <f>CustomerData[[#This Row],[avg_order_value_clean]]*CustomerData[[#This Row],[total_orders]]</f>
        <v>1557.09</v>
      </c>
      <c r="R3200" s="2" t="str">
        <f t="shared" si="449"/>
        <v>Inactive</v>
      </c>
      <c r="S3200" s="2" t="str">
        <f t="shared" si="442"/>
        <v>Medium Risk</v>
      </c>
      <c r="T3200" s="2" t="str">
        <f t="shared" si="443"/>
        <v>Under 25</v>
      </c>
      <c r="U3200" s="1">
        <f t="shared" ca="1" si="444"/>
        <v>1900</v>
      </c>
      <c r="V3200" s="2" t="str">
        <f t="shared" si="445"/>
        <v>Medium Loyalty</v>
      </c>
      <c r="W3200" s="2" t="str">
        <f t="shared" si="446"/>
        <v>Legitimate</v>
      </c>
      <c r="X3200" s="2" t="str">
        <f>IF(Q3200&lt;Data_Validation!$B$8,"Low Value",IF(Q3200&lt;Data_Validation!$B$9,"Medium Value","High Value"))</f>
        <v>High Value</v>
      </c>
      <c r="Y3200" s="2" t="str">
        <f t="shared" si="447"/>
        <v>High Value - Maintain</v>
      </c>
      <c r="Z3200" s="2" t="str">
        <f t="shared" si="448"/>
        <v>Check Data</v>
      </c>
    </row>
    <row r="3201" spans="1:26" x14ac:dyDescent="0.3">
      <c r="A3201" t="s">
        <v>2682</v>
      </c>
      <c r="B3201">
        <v>57</v>
      </c>
      <c r="C3201" t="s">
        <v>14</v>
      </c>
      <c r="D3201" t="s">
        <v>44</v>
      </c>
      <c r="E3201">
        <v>58.53</v>
      </c>
      <c r="F3201">
        <v>8</v>
      </c>
      <c r="G3201">
        <v>278</v>
      </c>
      <c r="H3201">
        <v>0</v>
      </c>
      <c r="I3201" t="s">
        <v>16</v>
      </c>
      <c r="J3201">
        <v>61</v>
      </c>
      <c r="K3201" s="1">
        <v>45198</v>
      </c>
      <c r="L3201">
        <v>45</v>
      </c>
      <c r="M3201">
        <v>0.19</v>
      </c>
      <c r="N3201">
        <f>IF(E3201="",Data_Validation!$B$1,E3201)</f>
        <v>58.53</v>
      </c>
      <c r="O3201">
        <f>IF(J3201="",Data_Validation!$B$2,J3201)</f>
        <v>61</v>
      </c>
      <c r="P3201">
        <f t="shared" si="441"/>
        <v>1</v>
      </c>
      <c r="Q3201" s="2">
        <f>CustomerData[[#This Row],[avg_order_value_clean]]*CustomerData[[#This Row],[total_orders]]</f>
        <v>468.24</v>
      </c>
      <c r="R3201" s="2" t="str">
        <f t="shared" si="449"/>
        <v>Inactive</v>
      </c>
      <c r="S3201" s="2" t="str">
        <f t="shared" si="442"/>
        <v>Low Risk</v>
      </c>
      <c r="T3201" s="2" t="str">
        <f t="shared" si="443"/>
        <v>55+</v>
      </c>
      <c r="U3201" s="1">
        <f t="shared" ca="1" si="444"/>
        <v>1063</v>
      </c>
      <c r="V3201" s="2" t="str">
        <f t="shared" si="445"/>
        <v>Medium Loyalty</v>
      </c>
      <c r="W3201" s="2" t="str">
        <f t="shared" si="446"/>
        <v>Legitimate</v>
      </c>
      <c r="X3201" s="2" t="str">
        <f>IF(Q3201&lt;Data_Validation!$B$8,"Low Value",IF(Q3201&lt;Data_Validation!$B$9,"Medium Value","High Value"))</f>
        <v>Low Value</v>
      </c>
      <c r="Y3201" s="2" t="str">
        <f t="shared" si="447"/>
        <v>Stable</v>
      </c>
      <c r="Z3201" s="2" t="str">
        <f t="shared" si="448"/>
        <v>Check Data</v>
      </c>
    </row>
    <row r="3202" spans="1:26" x14ac:dyDescent="0.3">
      <c r="A3202" t="s">
        <v>2683</v>
      </c>
      <c r="B3202">
        <v>45</v>
      </c>
      <c r="C3202" t="s">
        <v>14</v>
      </c>
      <c r="D3202" t="s">
        <v>35</v>
      </c>
      <c r="E3202">
        <v>111.64</v>
      </c>
      <c r="F3202">
        <v>9</v>
      </c>
      <c r="G3202">
        <v>32</v>
      </c>
      <c r="H3202">
        <v>0</v>
      </c>
      <c r="I3202" t="s">
        <v>23</v>
      </c>
      <c r="J3202">
        <v>46</v>
      </c>
      <c r="K3202" s="1">
        <v>45447</v>
      </c>
      <c r="L3202">
        <v>4</v>
      </c>
      <c r="M3202">
        <v>0.16</v>
      </c>
      <c r="N3202">
        <f>IF(E3202="",Data_Validation!$B$1,E3202)</f>
        <v>111.64</v>
      </c>
      <c r="O3202">
        <f>IF(J3202="",Data_Validation!$B$2,J3202)</f>
        <v>46</v>
      </c>
      <c r="P3202">
        <f t="shared" ref="P3202:P3265" si="450">COUNTIF($A$2:$A$5001,A3202)</f>
        <v>1</v>
      </c>
      <c r="Q3202" s="2">
        <f>CustomerData[[#This Row],[avg_order_value_clean]]*CustomerData[[#This Row],[total_orders]]</f>
        <v>1004.76</v>
      </c>
      <c r="R3202" s="2" t="str">
        <f t="shared" si="449"/>
        <v>At Risk</v>
      </c>
      <c r="S3202" s="2" t="str">
        <f t="shared" ref="S3202:S3265" si="451">IF(M3202&lt;0.2,"Low Risk",IF(M3202&lt;0.5,"Medium Risk","High Risk"))</f>
        <v>Low Risk</v>
      </c>
      <c r="T3202" s="2" t="str">
        <f t="shared" ref="T3202:T3265" si="452">IF(B3202&lt;25,"Under 25",IF(B3202&lt;35,"25-34",IF(B3202&lt;45,"35-44",IF(B3202&lt;55,"45-54","55+"))))</f>
        <v>45-54</v>
      </c>
      <c r="U3202" s="1">
        <f t="shared" ref="U3202:U3265" ca="1" si="453">TODAY()-K3202</f>
        <v>814</v>
      </c>
      <c r="V3202" s="2" t="str">
        <f t="shared" ref="V3202:V3265" si="454">IF(L3202&lt;40,"Low Loyalty",IF(L3202&lt;70,"Medium Loyalty","High Loyalty"))</f>
        <v>Low Loyalty</v>
      </c>
      <c r="W3202" s="2" t="str">
        <f t="shared" ref="W3202:W3265" si="455">IF(H3202=1,"Fraudulent","Legitimate")</f>
        <v>Legitimate</v>
      </c>
      <c r="X3202" s="2" t="str">
        <f>IF(Q3202&lt;Data_Validation!$B$8,"Low Value",IF(Q3202&lt;Data_Validation!$B$9,"Medium Value","High Value"))</f>
        <v>Low Value</v>
      </c>
      <c r="Y3202" s="2" t="str">
        <f t="shared" ref="Y3202:Y3265" si="456">IF(AND(X3202="High Value",S3202="High Risk"),"Critical - Retain",IF(AND(X3202="High Value",S3202&lt;&gt;"High Risk"),"High Value - Maintain",IF(AND(X3202&lt;&gt;"High Value",S3202="High Risk"),"At Risk - Develop","Stable")))</f>
        <v>Stable</v>
      </c>
      <c r="Z3202" s="2" t="str">
        <f t="shared" ref="Z3202:Z3265" si="457">IF(OR(B3202&lt;18,F3202&lt;0,N3202&lt;0,O3202&lt;0,O3202&gt;1,M3202&lt;0,M3202&gt;1),"Check Data","Valid")</f>
        <v>Check Data</v>
      </c>
    </row>
    <row r="3203" spans="1:26" x14ac:dyDescent="0.3">
      <c r="A3203" t="s">
        <v>923</v>
      </c>
      <c r="B3203">
        <v>56</v>
      </c>
      <c r="C3203" t="s">
        <v>14</v>
      </c>
      <c r="D3203" t="s">
        <v>15</v>
      </c>
      <c r="E3203">
        <v>131.63999999999999</v>
      </c>
      <c r="F3203">
        <v>13</v>
      </c>
      <c r="G3203">
        <v>18</v>
      </c>
      <c r="H3203">
        <v>0</v>
      </c>
      <c r="I3203" t="s">
        <v>16</v>
      </c>
      <c r="J3203">
        <v>59.4</v>
      </c>
      <c r="K3203" s="1">
        <v>44721</v>
      </c>
      <c r="L3203">
        <v>90</v>
      </c>
      <c r="M3203">
        <v>0.28000000000000003</v>
      </c>
      <c r="N3203">
        <f>IF(E3203="",Data_Validation!$B$1,E3203)</f>
        <v>131.63999999999999</v>
      </c>
      <c r="O3203">
        <f>IF(J3203="",Data_Validation!$B$2,J3203)</f>
        <v>59.4</v>
      </c>
      <c r="P3203">
        <f t="shared" si="450"/>
        <v>3</v>
      </c>
      <c r="Q3203" s="2">
        <f>CustomerData[[#This Row],[avg_order_value_clean]]*CustomerData[[#This Row],[total_orders]]</f>
        <v>1711.3199999999997</v>
      </c>
      <c r="R3203" s="2" t="str">
        <f t="shared" ref="R3203:R3266" si="458">IF(G3203&lt;=30,"Active",IF(G3203&lt;=90,"At Risk","Inactive"))</f>
        <v>Active</v>
      </c>
      <c r="S3203" s="2" t="str">
        <f t="shared" si="451"/>
        <v>Medium Risk</v>
      </c>
      <c r="T3203" s="2" t="str">
        <f t="shared" si="452"/>
        <v>55+</v>
      </c>
      <c r="U3203" s="1">
        <f t="shared" ca="1" si="453"/>
        <v>1540</v>
      </c>
      <c r="V3203" s="2" t="str">
        <f t="shared" si="454"/>
        <v>High Loyalty</v>
      </c>
      <c r="W3203" s="2" t="str">
        <f t="shared" si="455"/>
        <v>Legitimate</v>
      </c>
      <c r="X3203" s="2" t="str">
        <f>IF(Q3203&lt;Data_Validation!$B$8,"Low Value",IF(Q3203&lt;Data_Validation!$B$9,"Medium Value","High Value"))</f>
        <v>High Value</v>
      </c>
      <c r="Y3203" s="2" t="str">
        <f t="shared" si="456"/>
        <v>High Value - Maintain</v>
      </c>
      <c r="Z3203" s="2" t="str">
        <f t="shared" si="457"/>
        <v>Check Data</v>
      </c>
    </row>
    <row r="3204" spans="1:26" x14ac:dyDescent="0.3">
      <c r="A3204" t="s">
        <v>2684</v>
      </c>
      <c r="B3204">
        <v>79</v>
      </c>
      <c r="C3204" t="s">
        <v>14</v>
      </c>
      <c r="D3204" t="s">
        <v>26</v>
      </c>
      <c r="E3204">
        <v>176.45</v>
      </c>
      <c r="F3204">
        <v>5</v>
      </c>
      <c r="G3204">
        <v>120</v>
      </c>
      <c r="H3204">
        <v>0</v>
      </c>
      <c r="I3204" t="s">
        <v>19</v>
      </c>
      <c r="J3204">
        <v>75.2</v>
      </c>
      <c r="K3204" s="1">
        <v>44206</v>
      </c>
      <c r="L3204">
        <v>63</v>
      </c>
      <c r="M3204">
        <v>0.13</v>
      </c>
      <c r="N3204">
        <f>IF(E3204="",Data_Validation!$B$1,E3204)</f>
        <v>176.45</v>
      </c>
      <c r="O3204">
        <f>IF(J3204="",Data_Validation!$B$2,J3204)</f>
        <v>75.2</v>
      </c>
      <c r="P3204">
        <f t="shared" si="450"/>
        <v>1</v>
      </c>
      <c r="Q3204" s="2">
        <f>CustomerData[[#This Row],[avg_order_value_clean]]*CustomerData[[#This Row],[total_orders]]</f>
        <v>882.25</v>
      </c>
      <c r="R3204" s="2" t="str">
        <f t="shared" si="458"/>
        <v>Inactive</v>
      </c>
      <c r="S3204" s="2" t="str">
        <f t="shared" si="451"/>
        <v>Low Risk</v>
      </c>
      <c r="T3204" s="2" t="str">
        <f t="shared" si="452"/>
        <v>55+</v>
      </c>
      <c r="U3204" s="1">
        <f t="shared" ca="1" si="453"/>
        <v>2055</v>
      </c>
      <c r="V3204" s="2" t="str">
        <f t="shared" si="454"/>
        <v>Medium Loyalty</v>
      </c>
      <c r="W3204" s="2" t="str">
        <f t="shared" si="455"/>
        <v>Legitimate</v>
      </c>
      <c r="X3204" s="2" t="str">
        <f>IF(Q3204&lt;Data_Validation!$B$8,"Low Value",IF(Q3204&lt;Data_Validation!$B$9,"Medium Value","High Value"))</f>
        <v>Low Value</v>
      </c>
      <c r="Y3204" s="2" t="str">
        <f t="shared" si="456"/>
        <v>Stable</v>
      </c>
      <c r="Z3204" s="2" t="str">
        <f t="shared" si="457"/>
        <v>Check Data</v>
      </c>
    </row>
    <row r="3205" spans="1:26" x14ac:dyDescent="0.3">
      <c r="A3205" t="s">
        <v>2685</v>
      </c>
      <c r="B3205">
        <v>56</v>
      </c>
      <c r="C3205" t="s">
        <v>21</v>
      </c>
      <c r="D3205" t="s">
        <v>18</v>
      </c>
      <c r="E3205">
        <v>167.94</v>
      </c>
      <c r="F3205">
        <v>9</v>
      </c>
      <c r="G3205">
        <v>68</v>
      </c>
      <c r="H3205">
        <v>0</v>
      </c>
      <c r="I3205" t="s">
        <v>40</v>
      </c>
      <c r="J3205">
        <v>95.2</v>
      </c>
      <c r="K3205" s="1">
        <v>44662</v>
      </c>
      <c r="L3205">
        <v>65</v>
      </c>
      <c r="M3205">
        <v>0.62</v>
      </c>
      <c r="N3205">
        <f>IF(E3205="",Data_Validation!$B$1,E3205)</f>
        <v>167.94</v>
      </c>
      <c r="O3205">
        <f>IF(J3205="",Data_Validation!$B$2,J3205)</f>
        <v>95.2</v>
      </c>
      <c r="P3205">
        <f t="shared" si="450"/>
        <v>1</v>
      </c>
      <c r="Q3205" s="2">
        <f>CustomerData[[#This Row],[avg_order_value_clean]]*CustomerData[[#This Row],[total_orders]]</f>
        <v>1511.46</v>
      </c>
      <c r="R3205" s="2" t="str">
        <f t="shared" si="458"/>
        <v>At Risk</v>
      </c>
      <c r="S3205" s="2" t="str">
        <f t="shared" si="451"/>
        <v>High Risk</v>
      </c>
      <c r="T3205" s="2" t="str">
        <f t="shared" si="452"/>
        <v>55+</v>
      </c>
      <c r="U3205" s="1">
        <f t="shared" ca="1" si="453"/>
        <v>1599</v>
      </c>
      <c r="V3205" s="2" t="str">
        <f t="shared" si="454"/>
        <v>Medium Loyalty</v>
      </c>
      <c r="W3205" s="2" t="str">
        <f t="shared" si="455"/>
        <v>Legitimate</v>
      </c>
      <c r="X3205" s="2" t="str">
        <f>IF(Q3205&lt;Data_Validation!$B$8,"Low Value",IF(Q3205&lt;Data_Validation!$B$9,"Medium Value","High Value"))</f>
        <v>Low Value</v>
      </c>
      <c r="Y3205" s="2" t="str">
        <f t="shared" si="456"/>
        <v>At Risk - Develop</v>
      </c>
      <c r="Z3205" s="2" t="str">
        <f t="shared" si="457"/>
        <v>Check Data</v>
      </c>
    </row>
    <row r="3206" spans="1:26" x14ac:dyDescent="0.3">
      <c r="A3206" t="s">
        <v>1609</v>
      </c>
      <c r="B3206">
        <v>45</v>
      </c>
      <c r="C3206" t="s">
        <v>14</v>
      </c>
      <c r="D3206" t="s">
        <v>18</v>
      </c>
      <c r="E3206">
        <v>63.92</v>
      </c>
      <c r="F3206">
        <v>16</v>
      </c>
      <c r="G3206">
        <v>292</v>
      </c>
      <c r="H3206">
        <v>0</v>
      </c>
      <c r="I3206" t="s">
        <v>29</v>
      </c>
      <c r="K3206" s="1">
        <v>45284</v>
      </c>
      <c r="L3206">
        <v>27</v>
      </c>
      <c r="M3206">
        <v>0.31</v>
      </c>
      <c r="N3206">
        <f>IF(E3206="",Data_Validation!$B$1,E3206)</f>
        <v>63.92</v>
      </c>
      <c r="O3206">
        <f>IF(J3206="",Data_Validation!$B$2,J3206)</f>
        <v>250</v>
      </c>
      <c r="P3206">
        <f t="shared" si="450"/>
        <v>3</v>
      </c>
      <c r="Q3206" s="2">
        <f>CustomerData[[#This Row],[avg_order_value_clean]]*CustomerData[[#This Row],[total_orders]]</f>
        <v>1022.72</v>
      </c>
      <c r="R3206" s="2" t="str">
        <f t="shared" si="458"/>
        <v>Inactive</v>
      </c>
      <c r="S3206" s="2" t="str">
        <f t="shared" si="451"/>
        <v>Medium Risk</v>
      </c>
      <c r="T3206" s="2" t="str">
        <f t="shared" si="452"/>
        <v>45-54</v>
      </c>
      <c r="U3206" s="1">
        <f t="shared" ca="1" si="453"/>
        <v>977</v>
      </c>
      <c r="V3206" s="2" t="str">
        <f t="shared" si="454"/>
        <v>Low Loyalty</v>
      </c>
      <c r="W3206" s="2" t="str">
        <f t="shared" si="455"/>
        <v>Legitimate</v>
      </c>
      <c r="X3206" s="2" t="str">
        <f>IF(Q3206&lt;Data_Validation!$B$8,"Low Value",IF(Q3206&lt;Data_Validation!$B$9,"Medium Value","High Value"))</f>
        <v>Low Value</v>
      </c>
      <c r="Y3206" s="2" t="str">
        <f t="shared" si="456"/>
        <v>Stable</v>
      </c>
      <c r="Z3206" s="2" t="str">
        <f t="shared" si="457"/>
        <v>Check Data</v>
      </c>
    </row>
    <row r="3207" spans="1:26" x14ac:dyDescent="0.3">
      <c r="A3207" t="s">
        <v>2686</v>
      </c>
      <c r="B3207">
        <v>31</v>
      </c>
      <c r="C3207" t="s">
        <v>21</v>
      </c>
      <c r="D3207" t="s">
        <v>35</v>
      </c>
      <c r="E3207">
        <v>102.91</v>
      </c>
      <c r="F3207">
        <v>8</v>
      </c>
      <c r="G3207">
        <v>214</v>
      </c>
      <c r="H3207">
        <v>0</v>
      </c>
      <c r="I3207" t="s">
        <v>16</v>
      </c>
      <c r="J3207">
        <v>46.2</v>
      </c>
      <c r="K3207" s="1">
        <v>44195</v>
      </c>
      <c r="L3207">
        <v>87</v>
      </c>
      <c r="M3207">
        <v>0.42</v>
      </c>
      <c r="N3207">
        <f>IF(E3207="",Data_Validation!$B$1,E3207)</f>
        <v>102.91</v>
      </c>
      <c r="O3207">
        <f>IF(J3207="",Data_Validation!$B$2,J3207)</f>
        <v>46.2</v>
      </c>
      <c r="P3207">
        <f t="shared" si="450"/>
        <v>2</v>
      </c>
      <c r="Q3207" s="2">
        <f>CustomerData[[#This Row],[avg_order_value_clean]]*CustomerData[[#This Row],[total_orders]]</f>
        <v>823.28</v>
      </c>
      <c r="R3207" s="2" t="str">
        <f t="shared" si="458"/>
        <v>Inactive</v>
      </c>
      <c r="S3207" s="2" t="str">
        <f t="shared" si="451"/>
        <v>Medium Risk</v>
      </c>
      <c r="T3207" s="2" t="str">
        <f t="shared" si="452"/>
        <v>25-34</v>
      </c>
      <c r="U3207" s="1">
        <f t="shared" ca="1" si="453"/>
        <v>2066</v>
      </c>
      <c r="V3207" s="2" t="str">
        <f t="shared" si="454"/>
        <v>High Loyalty</v>
      </c>
      <c r="W3207" s="2" t="str">
        <f t="shared" si="455"/>
        <v>Legitimate</v>
      </c>
      <c r="X3207" s="2" t="str">
        <f>IF(Q3207&lt;Data_Validation!$B$8,"Low Value",IF(Q3207&lt;Data_Validation!$B$9,"Medium Value","High Value"))</f>
        <v>Low Value</v>
      </c>
      <c r="Y3207" s="2" t="str">
        <f t="shared" si="456"/>
        <v>Stable</v>
      </c>
      <c r="Z3207" s="2" t="str">
        <f t="shared" si="457"/>
        <v>Check Data</v>
      </c>
    </row>
    <row r="3208" spans="1:26" x14ac:dyDescent="0.3">
      <c r="A3208" t="s">
        <v>1345</v>
      </c>
      <c r="B3208">
        <v>70</v>
      </c>
      <c r="C3208" t="s">
        <v>21</v>
      </c>
      <c r="D3208" t="s">
        <v>52</v>
      </c>
      <c r="E3208">
        <v>361.66</v>
      </c>
      <c r="F3208">
        <v>9</v>
      </c>
      <c r="G3208">
        <v>122</v>
      </c>
      <c r="H3208">
        <v>0</v>
      </c>
      <c r="I3208" t="s">
        <v>23</v>
      </c>
      <c r="J3208">
        <v>44.5</v>
      </c>
      <c r="K3208" s="1">
        <v>45110</v>
      </c>
      <c r="L3208">
        <v>63</v>
      </c>
      <c r="M3208">
        <v>0.15</v>
      </c>
      <c r="N3208">
        <f>IF(E3208="",Data_Validation!$B$1,E3208)</f>
        <v>361.66</v>
      </c>
      <c r="O3208">
        <f>IF(J3208="",Data_Validation!$B$2,J3208)</f>
        <v>44.5</v>
      </c>
      <c r="P3208">
        <f t="shared" si="450"/>
        <v>2</v>
      </c>
      <c r="Q3208" s="2">
        <f>CustomerData[[#This Row],[avg_order_value_clean]]*CustomerData[[#This Row],[total_orders]]</f>
        <v>3254.94</v>
      </c>
      <c r="R3208" s="2" t="str">
        <f t="shared" si="458"/>
        <v>Inactive</v>
      </c>
      <c r="S3208" s="2" t="str">
        <f t="shared" si="451"/>
        <v>Low Risk</v>
      </c>
      <c r="T3208" s="2" t="str">
        <f t="shared" si="452"/>
        <v>55+</v>
      </c>
      <c r="U3208" s="1">
        <f t="shared" ca="1" si="453"/>
        <v>1151</v>
      </c>
      <c r="V3208" s="2" t="str">
        <f t="shared" si="454"/>
        <v>Medium Loyalty</v>
      </c>
      <c r="W3208" s="2" t="str">
        <f t="shared" si="455"/>
        <v>Legitimate</v>
      </c>
      <c r="X3208" s="2" t="str">
        <f>IF(Q3208&lt;Data_Validation!$B$8,"Low Value",IF(Q3208&lt;Data_Validation!$B$9,"Medium Value","High Value"))</f>
        <v>High Value</v>
      </c>
      <c r="Y3208" s="2" t="str">
        <f t="shared" si="456"/>
        <v>High Value - Maintain</v>
      </c>
      <c r="Z3208" s="2" t="str">
        <f t="shared" si="457"/>
        <v>Check Data</v>
      </c>
    </row>
    <row r="3209" spans="1:26" x14ac:dyDescent="0.3">
      <c r="A3209" t="s">
        <v>2687</v>
      </c>
      <c r="B3209">
        <v>67</v>
      </c>
      <c r="C3209" t="s">
        <v>14</v>
      </c>
      <c r="D3209" t="s">
        <v>18</v>
      </c>
      <c r="E3209">
        <v>291.08</v>
      </c>
      <c r="F3209">
        <v>10</v>
      </c>
      <c r="G3209">
        <v>279</v>
      </c>
      <c r="H3209">
        <v>0</v>
      </c>
      <c r="I3209" t="s">
        <v>19</v>
      </c>
      <c r="J3209">
        <v>71</v>
      </c>
      <c r="K3209" s="1">
        <v>45670</v>
      </c>
      <c r="L3209">
        <v>11</v>
      </c>
      <c r="M3209">
        <v>0.59</v>
      </c>
      <c r="N3209">
        <f>IF(E3209="",Data_Validation!$B$1,E3209)</f>
        <v>291.08</v>
      </c>
      <c r="O3209">
        <f>IF(J3209="",Data_Validation!$B$2,J3209)</f>
        <v>71</v>
      </c>
      <c r="P3209">
        <f t="shared" si="450"/>
        <v>2</v>
      </c>
      <c r="Q3209" s="2">
        <f>CustomerData[[#This Row],[avg_order_value_clean]]*CustomerData[[#This Row],[total_orders]]</f>
        <v>2910.7999999999997</v>
      </c>
      <c r="R3209" s="2" t="str">
        <f t="shared" si="458"/>
        <v>Inactive</v>
      </c>
      <c r="S3209" s="2" t="str">
        <f t="shared" si="451"/>
        <v>High Risk</v>
      </c>
      <c r="T3209" s="2" t="str">
        <f t="shared" si="452"/>
        <v>55+</v>
      </c>
      <c r="U3209" s="1">
        <f t="shared" ca="1" si="453"/>
        <v>591</v>
      </c>
      <c r="V3209" s="2" t="str">
        <f t="shared" si="454"/>
        <v>Low Loyalty</v>
      </c>
      <c r="W3209" s="2" t="str">
        <f t="shared" si="455"/>
        <v>Legitimate</v>
      </c>
      <c r="X3209" s="2" t="str">
        <f>IF(Q3209&lt;Data_Validation!$B$8,"Low Value",IF(Q3209&lt;Data_Validation!$B$9,"Medium Value","High Value"))</f>
        <v>High Value</v>
      </c>
      <c r="Y3209" s="2" t="str">
        <f t="shared" si="456"/>
        <v>Critical - Retain</v>
      </c>
      <c r="Z3209" s="2" t="str">
        <f t="shared" si="457"/>
        <v>Check Data</v>
      </c>
    </row>
    <row r="3210" spans="1:26" x14ac:dyDescent="0.3">
      <c r="A3210" t="s">
        <v>2688</v>
      </c>
      <c r="B3210">
        <v>55</v>
      </c>
      <c r="C3210" t="s">
        <v>21</v>
      </c>
      <c r="D3210" t="s">
        <v>44</v>
      </c>
      <c r="E3210">
        <v>154.08000000000001</v>
      </c>
      <c r="F3210">
        <v>13</v>
      </c>
      <c r="G3210">
        <v>53</v>
      </c>
      <c r="H3210">
        <v>0</v>
      </c>
      <c r="I3210" t="s">
        <v>23</v>
      </c>
      <c r="K3210" s="1">
        <v>44338</v>
      </c>
      <c r="L3210">
        <v>42</v>
      </c>
      <c r="M3210">
        <v>0.25</v>
      </c>
      <c r="N3210">
        <f>IF(E3210="",Data_Validation!$B$1,E3210)</f>
        <v>154.08000000000001</v>
      </c>
      <c r="O3210">
        <f>IF(J3210="",Data_Validation!$B$2,J3210)</f>
        <v>250</v>
      </c>
      <c r="P3210">
        <f t="shared" si="450"/>
        <v>1</v>
      </c>
      <c r="Q3210" s="2">
        <f>CustomerData[[#This Row],[avg_order_value_clean]]*CustomerData[[#This Row],[total_orders]]</f>
        <v>2003.0400000000002</v>
      </c>
      <c r="R3210" s="2" t="str">
        <f t="shared" si="458"/>
        <v>At Risk</v>
      </c>
      <c r="S3210" s="2" t="str">
        <f t="shared" si="451"/>
        <v>Medium Risk</v>
      </c>
      <c r="T3210" s="2" t="str">
        <f t="shared" si="452"/>
        <v>55+</v>
      </c>
      <c r="U3210" s="1">
        <f t="shared" ca="1" si="453"/>
        <v>1923</v>
      </c>
      <c r="V3210" s="2" t="str">
        <f t="shared" si="454"/>
        <v>Medium Loyalty</v>
      </c>
      <c r="W3210" s="2" t="str">
        <f t="shared" si="455"/>
        <v>Legitimate</v>
      </c>
      <c r="X3210" s="2" t="str">
        <f>IF(Q3210&lt;Data_Validation!$B$8,"Low Value",IF(Q3210&lt;Data_Validation!$B$9,"Medium Value","High Value"))</f>
        <v>High Value</v>
      </c>
      <c r="Y3210" s="2" t="str">
        <f t="shared" si="456"/>
        <v>High Value - Maintain</v>
      </c>
      <c r="Z3210" s="2" t="str">
        <f t="shared" si="457"/>
        <v>Check Data</v>
      </c>
    </row>
    <row r="3211" spans="1:26" x14ac:dyDescent="0.3">
      <c r="A3211" t="s">
        <v>679</v>
      </c>
      <c r="B3211">
        <v>21</v>
      </c>
      <c r="C3211" t="s">
        <v>21</v>
      </c>
      <c r="D3211" t="s">
        <v>50</v>
      </c>
      <c r="E3211">
        <v>154.33000000000001</v>
      </c>
      <c r="F3211">
        <v>6</v>
      </c>
      <c r="G3211">
        <v>20</v>
      </c>
      <c r="H3211">
        <v>0</v>
      </c>
      <c r="I3211" t="s">
        <v>40</v>
      </c>
      <c r="J3211">
        <v>42</v>
      </c>
      <c r="K3211" s="1">
        <v>45727</v>
      </c>
      <c r="L3211">
        <v>85</v>
      </c>
      <c r="M3211">
        <v>0.11</v>
      </c>
      <c r="N3211">
        <f>IF(E3211="",Data_Validation!$B$1,E3211)</f>
        <v>154.33000000000001</v>
      </c>
      <c r="O3211">
        <f>IF(J3211="",Data_Validation!$B$2,J3211)</f>
        <v>42</v>
      </c>
      <c r="P3211">
        <f t="shared" si="450"/>
        <v>3</v>
      </c>
      <c r="Q3211" s="2">
        <f>CustomerData[[#This Row],[avg_order_value_clean]]*CustomerData[[#This Row],[total_orders]]</f>
        <v>925.98</v>
      </c>
      <c r="R3211" s="2" t="str">
        <f t="shared" si="458"/>
        <v>Active</v>
      </c>
      <c r="S3211" s="2" t="str">
        <f t="shared" si="451"/>
        <v>Low Risk</v>
      </c>
      <c r="T3211" s="2" t="str">
        <f t="shared" si="452"/>
        <v>Under 25</v>
      </c>
      <c r="U3211" s="1">
        <f t="shared" ca="1" si="453"/>
        <v>534</v>
      </c>
      <c r="V3211" s="2" t="str">
        <f t="shared" si="454"/>
        <v>High Loyalty</v>
      </c>
      <c r="W3211" s="2" t="str">
        <f t="shared" si="455"/>
        <v>Legitimate</v>
      </c>
      <c r="X3211" s="2" t="str">
        <f>IF(Q3211&lt;Data_Validation!$B$8,"Low Value",IF(Q3211&lt;Data_Validation!$B$9,"Medium Value","High Value"))</f>
        <v>Low Value</v>
      </c>
      <c r="Y3211" s="2" t="str">
        <f t="shared" si="456"/>
        <v>Stable</v>
      </c>
      <c r="Z3211" s="2" t="str">
        <f t="shared" si="457"/>
        <v>Check Data</v>
      </c>
    </row>
    <row r="3212" spans="1:26" x14ac:dyDescent="0.3">
      <c r="A3212" t="s">
        <v>2689</v>
      </c>
      <c r="B3212">
        <v>59</v>
      </c>
      <c r="C3212" t="s">
        <v>14</v>
      </c>
      <c r="D3212" t="s">
        <v>15</v>
      </c>
      <c r="E3212">
        <v>53.37</v>
      </c>
      <c r="F3212">
        <v>8</v>
      </c>
      <c r="G3212">
        <v>96</v>
      </c>
      <c r="H3212">
        <v>0</v>
      </c>
      <c r="I3212" t="s">
        <v>23</v>
      </c>
      <c r="J3212">
        <v>33.6</v>
      </c>
      <c r="K3212" s="1">
        <v>44657</v>
      </c>
      <c r="L3212">
        <v>86</v>
      </c>
      <c r="M3212">
        <v>0.76</v>
      </c>
      <c r="N3212">
        <f>IF(E3212="",Data_Validation!$B$1,E3212)</f>
        <v>53.37</v>
      </c>
      <c r="O3212">
        <f>IF(J3212="",Data_Validation!$B$2,J3212)</f>
        <v>33.6</v>
      </c>
      <c r="P3212">
        <f t="shared" si="450"/>
        <v>1</v>
      </c>
      <c r="Q3212" s="2">
        <f>CustomerData[[#This Row],[avg_order_value_clean]]*CustomerData[[#This Row],[total_orders]]</f>
        <v>426.96</v>
      </c>
      <c r="R3212" s="2" t="str">
        <f t="shared" si="458"/>
        <v>Inactive</v>
      </c>
      <c r="S3212" s="2" t="str">
        <f t="shared" si="451"/>
        <v>High Risk</v>
      </c>
      <c r="T3212" s="2" t="str">
        <f t="shared" si="452"/>
        <v>55+</v>
      </c>
      <c r="U3212" s="1">
        <f t="shared" ca="1" si="453"/>
        <v>1604</v>
      </c>
      <c r="V3212" s="2" t="str">
        <f t="shared" si="454"/>
        <v>High Loyalty</v>
      </c>
      <c r="W3212" s="2" t="str">
        <f t="shared" si="455"/>
        <v>Legitimate</v>
      </c>
      <c r="X3212" s="2" t="str">
        <f>IF(Q3212&lt;Data_Validation!$B$8,"Low Value",IF(Q3212&lt;Data_Validation!$B$9,"Medium Value","High Value"))</f>
        <v>Low Value</v>
      </c>
      <c r="Y3212" s="2" t="str">
        <f t="shared" si="456"/>
        <v>At Risk - Develop</v>
      </c>
      <c r="Z3212" s="2" t="str">
        <f t="shared" si="457"/>
        <v>Check Data</v>
      </c>
    </row>
    <row r="3213" spans="1:26" x14ac:dyDescent="0.3">
      <c r="A3213" t="s">
        <v>1855</v>
      </c>
      <c r="B3213">
        <v>35</v>
      </c>
      <c r="C3213" t="s">
        <v>14</v>
      </c>
      <c r="D3213" t="s">
        <v>22</v>
      </c>
      <c r="E3213">
        <v>92.36</v>
      </c>
      <c r="F3213">
        <v>8</v>
      </c>
      <c r="G3213">
        <v>345</v>
      </c>
      <c r="H3213">
        <v>0</v>
      </c>
      <c r="I3213" t="s">
        <v>23</v>
      </c>
      <c r="J3213">
        <v>99.3</v>
      </c>
      <c r="K3213" s="1">
        <v>45573</v>
      </c>
      <c r="L3213">
        <v>92</v>
      </c>
      <c r="M3213">
        <v>0.44</v>
      </c>
      <c r="N3213">
        <f>IF(E3213="",Data_Validation!$B$1,E3213)</f>
        <v>92.36</v>
      </c>
      <c r="O3213">
        <f>IF(J3213="",Data_Validation!$B$2,J3213)</f>
        <v>99.3</v>
      </c>
      <c r="P3213">
        <f t="shared" si="450"/>
        <v>2</v>
      </c>
      <c r="Q3213" s="2">
        <f>CustomerData[[#This Row],[avg_order_value_clean]]*CustomerData[[#This Row],[total_orders]]</f>
        <v>738.88</v>
      </c>
      <c r="R3213" s="2" t="str">
        <f t="shared" si="458"/>
        <v>Inactive</v>
      </c>
      <c r="S3213" s="2" t="str">
        <f t="shared" si="451"/>
        <v>Medium Risk</v>
      </c>
      <c r="T3213" s="2" t="str">
        <f t="shared" si="452"/>
        <v>35-44</v>
      </c>
      <c r="U3213" s="1">
        <f t="shared" ca="1" si="453"/>
        <v>688</v>
      </c>
      <c r="V3213" s="2" t="str">
        <f t="shared" si="454"/>
        <v>High Loyalty</v>
      </c>
      <c r="W3213" s="2" t="str">
        <f t="shared" si="455"/>
        <v>Legitimate</v>
      </c>
      <c r="X3213" s="2" t="str">
        <f>IF(Q3213&lt;Data_Validation!$B$8,"Low Value",IF(Q3213&lt;Data_Validation!$B$9,"Medium Value","High Value"))</f>
        <v>Low Value</v>
      </c>
      <c r="Y3213" s="2" t="str">
        <f t="shared" si="456"/>
        <v>Stable</v>
      </c>
      <c r="Z3213" s="2" t="str">
        <f t="shared" si="457"/>
        <v>Check Data</v>
      </c>
    </row>
    <row r="3214" spans="1:26" x14ac:dyDescent="0.3">
      <c r="A3214" t="s">
        <v>2690</v>
      </c>
      <c r="B3214">
        <v>61</v>
      </c>
      <c r="C3214" t="s">
        <v>14</v>
      </c>
      <c r="D3214" t="s">
        <v>44</v>
      </c>
      <c r="E3214">
        <v>137.99</v>
      </c>
      <c r="F3214">
        <v>8</v>
      </c>
      <c r="G3214">
        <v>137</v>
      </c>
      <c r="H3214">
        <v>0</v>
      </c>
      <c r="I3214" t="s">
        <v>19</v>
      </c>
      <c r="J3214">
        <v>76.7</v>
      </c>
      <c r="K3214" s="1">
        <v>45316</v>
      </c>
      <c r="L3214">
        <v>38</v>
      </c>
      <c r="M3214">
        <v>0.12</v>
      </c>
      <c r="N3214">
        <f>IF(E3214="",Data_Validation!$B$1,E3214)</f>
        <v>137.99</v>
      </c>
      <c r="O3214">
        <f>IF(J3214="",Data_Validation!$B$2,J3214)</f>
        <v>76.7</v>
      </c>
      <c r="P3214">
        <f t="shared" si="450"/>
        <v>1</v>
      </c>
      <c r="Q3214" s="2">
        <f>CustomerData[[#This Row],[avg_order_value_clean]]*CustomerData[[#This Row],[total_orders]]</f>
        <v>1103.92</v>
      </c>
      <c r="R3214" s="2" t="str">
        <f t="shared" si="458"/>
        <v>Inactive</v>
      </c>
      <c r="S3214" s="2" t="str">
        <f t="shared" si="451"/>
        <v>Low Risk</v>
      </c>
      <c r="T3214" s="2" t="str">
        <f t="shared" si="452"/>
        <v>55+</v>
      </c>
      <c r="U3214" s="1">
        <f t="shared" ca="1" si="453"/>
        <v>945</v>
      </c>
      <c r="V3214" s="2" t="str">
        <f t="shared" si="454"/>
        <v>Low Loyalty</v>
      </c>
      <c r="W3214" s="2" t="str">
        <f t="shared" si="455"/>
        <v>Legitimate</v>
      </c>
      <c r="X3214" s="2" t="str">
        <f>IF(Q3214&lt;Data_Validation!$B$8,"Low Value",IF(Q3214&lt;Data_Validation!$B$9,"Medium Value","High Value"))</f>
        <v>Low Value</v>
      </c>
      <c r="Y3214" s="2" t="str">
        <f t="shared" si="456"/>
        <v>Stable</v>
      </c>
      <c r="Z3214" s="2" t="str">
        <f t="shared" si="457"/>
        <v>Check Data</v>
      </c>
    </row>
    <row r="3215" spans="1:26" x14ac:dyDescent="0.3">
      <c r="A3215" t="s">
        <v>2691</v>
      </c>
      <c r="B3215">
        <v>65</v>
      </c>
      <c r="C3215" t="s">
        <v>25</v>
      </c>
      <c r="D3215" t="s">
        <v>37</v>
      </c>
      <c r="E3215">
        <v>77.94</v>
      </c>
      <c r="F3215">
        <v>9</v>
      </c>
      <c r="G3215">
        <v>41</v>
      </c>
      <c r="H3215">
        <v>0</v>
      </c>
      <c r="I3215" t="s">
        <v>23</v>
      </c>
      <c r="J3215">
        <v>20.7</v>
      </c>
      <c r="K3215" s="1">
        <v>44928</v>
      </c>
      <c r="L3215">
        <v>70</v>
      </c>
      <c r="M3215">
        <v>0.11</v>
      </c>
      <c r="N3215">
        <f>IF(E3215="",Data_Validation!$B$1,E3215)</f>
        <v>77.94</v>
      </c>
      <c r="O3215">
        <f>IF(J3215="",Data_Validation!$B$2,J3215)</f>
        <v>20.7</v>
      </c>
      <c r="P3215">
        <f t="shared" si="450"/>
        <v>1</v>
      </c>
      <c r="Q3215" s="2">
        <f>CustomerData[[#This Row],[avg_order_value_clean]]*CustomerData[[#This Row],[total_orders]]</f>
        <v>701.46</v>
      </c>
      <c r="R3215" s="2" t="str">
        <f t="shared" si="458"/>
        <v>At Risk</v>
      </c>
      <c r="S3215" s="2" t="str">
        <f t="shared" si="451"/>
        <v>Low Risk</v>
      </c>
      <c r="T3215" s="2" t="str">
        <f t="shared" si="452"/>
        <v>55+</v>
      </c>
      <c r="U3215" s="1">
        <f t="shared" ca="1" si="453"/>
        <v>1333</v>
      </c>
      <c r="V3215" s="2" t="str">
        <f t="shared" si="454"/>
        <v>High Loyalty</v>
      </c>
      <c r="W3215" s="2" t="str">
        <f t="shared" si="455"/>
        <v>Legitimate</v>
      </c>
      <c r="X3215" s="2" t="str">
        <f>IF(Q3215&lt;Data_Validation!$B$8,"Low Value",IF(Q3215&lt;Data_Validation!$B$9,"Medium Value","High Value"))</f>
        <v>Low Value</v>
      </c>
      <c r="Y3215" s="2" t="str">
        <f t="shared" si="456"/>
        <v>Stable</v>
      </c>
      <c r="Z3215" s="2" t="str">
        <f t="shared" si="457"/>
        <v>Check Data</v>
      </c>
    </row>
    <row r="3216" spans="1:26" x14ac:dyDescent="0.3">
      <c r="A3216" t="s">
        <v>2186</v>
      </c>
      <c r="B3216">
        <v>42</v>
      </c>
      <c r="C3216" t="s">
        <v>14</v>
      </c>
      <c r="D3216" t="s">
        <v>22</v>
      </c>
      <c r="E3216">
        <v>50.14</v>
      </c>
      <c r="F3216">
        <v>11</v>
      </c>
      <c r="G3216">
        <v>245</v>
      </c>
      <c r="H3216">
        <v>0</v>
      </c>
      <c r="I3216" t="s">
        <v>19</v>
      </c>
      <c r="J3216">
        <v>29.2</v>
      </c>
      <c r="K3216" s="1">
        <v>45303</v>
      </c>
      <c r="L3216">
        <v>89</v>
      </c>
      <c r="M3216">
        <v>0.05</v>
      </c>
      <c r="N3216">
        <f>IF(E3216="",Data_Validation!$B$1,E3216)</f>
        <v>50.14</v>
      </c>
      <c r="O3216">
        <f>IF(J3216="",Data_Validation!$B$2,J3216)</f>
        <v>29.2</v>
      </c>
      <c r="P3216">
        <f t="shared" si="450"/>
        <v>2</v>
      </c>
      <c r="Q3216" s="2">
        <f>CustomerData[[#This Row],[avg_order_value_clean]]*CustomerData[[#This Row],[total_orders]]</f>
        <v>551.54</v>
      </c>
      <c r="R3216" s="2" t="str">
        <f t="shared" si="458"/>
        <v>Inactive</v>
      </c>
      <c r="S3216" s="2" t="str">
        <f t="shared" si="451"/>
        <v>Low Risk</v>
      </c>
      <c r="T3216" s="2" t="str">
        <f t="shared" si="452"/>
        <v>35-44</v>
      </c>
      <c r="U3216" s="1">
        <f t="shared" ca="1" si="453"/>
        <v>958</v>
      </c>
      <c r="V3216" s="2" t="str">
        <f t="shared" si="454"/>
        <v>High Loyalty</v>
      </c>
      <c r="W3216" s="2" t="str">
        <f t="shared" si="455"/>
        <v>Legitimate</v>
      </c>
      <c r="X3216" s="2" t="str">
        <f>IF(Q3216&lt;Data_Validation!$B$8,"Low Value",IF(Q3216&lt;Data_Validation!$B$9,"Medium Value","High Value"))</f>
        <v>Low Value</v>
      </c>
      <c r="Y3216" s="2" t="str">
        <f t="shared" si="456"/>
        <v>Stable</v>
      </c>
      <c r="Z3216" s="2" t="str">
        <f t="shared" si="457"/>
        <v>Check Data</v>
      </c>
    </row>
    <row r="3217" spans="1:26" x14ac:dyDescent="0.3">
      <c r="A3217" t="s">
        <v>2692</v>
      </c>
      <c r="B3217">
        <v>24</v>
      </c>
      <c r="C3217" t="s">
        <v>21</v>
      </c>
      <c r="D3217" t="s">
        <v>18</v>
      </c>
      <c r="E3217">
        <v>228.63</v>
      </c>
      <c r="F3217">
        <v>12</v>
      </c>
      <c r="G3217">
        <v>27</v>
      </c>
      <c r="H3217">
        <v>0</v>
      </c>
      <c r="I3217" t="s">
        <v>40</v>
      </c>
      <c r="J3217">
        <v>89.4</v>
      </c>
      <c r="K3217" s="1">
        <v>45168</v>
      </c>
      <c r="L3217">
        <v>62</v>
      </c>
      <c r="M3217">
        <v>0.3</v>
      </c>
      <c r="N3217">
        <f>IF(E3217="",Data_Validation!$B$1,E3217)</f>
        <v>228.63</v>
      </c>
      <c r="O3217">
        <f>IF(J3217="",Data_Validation!$B$2,J3217)</f>
        <v>89.4</v>
      </c>
      <c r="P3217">
        <f t="shared" si="450"/>
        <v>1</v>
      </c>
      <c r="Q3217" s="2">
        <f>CustomerData[[#This Row],[avg_order_value_clean]]*CustomerData[[#This Row],[total_orders]]</f>
        <v>2743.56</v>
      </c>
      <c r="R3217" s="2" t="str">
        <f t="shared" si="458"/>
        <v>Active</v>
      </c>
      <c r="S3217" s="2" t="str">
        <f t="shared" si="451"/>
        <v>Medium Risk</v>
      </c>
      <c r="T3217" s="2" t="str">
        <f t="shared" si="452"/>
        <v>Under 25</v>
      </c>
      <c r="U3217" s="1">
        <f t="shared" ca="1" si="453"/>
        <v>1093</v>
      </c>
      <c r="V3217" s="2" t="str">
        <f t="shared" si="454"/>
        <v>Medium Loyalty</v>
      </c>
      <c r="W3217" s="2" t="str">
        <f t="shared" si="455"/>
        <v>Legitimate</v>
      </c>
      <c r="X3217" s="2" t="str">
        <f>IF(Q3217&lt;Data_Validation!$B$8,"Low Value",IF(Q3217&lt;Data_Validation!$B$9,"Medium Value","High Value"))</f>
        <v>High Value</v>
      </c>
      <c r="Y3217" s="2" t="str">
        <f t="shared" si="456"/>
        <v>High Value - Maintain</v>
      </c>
      <c r="Z3217" s="2" t="str">
        <f t="shared" si="457"/>
        <v>Check Data</v>
      </c>
    </row>
    <row r="3218" spans="1:26" x14ac:dyDescent="0.3">
      <c r="A3218" t="s">
        <v>1944</v>
      </c>
      <c r="B3218">
        <v>55</v>
      </c>
      <c r="C3218" t="s">
        <v>21</v>
      </c>
      <c r="D3218" t="s">
        <v>37</v>
      </c>
      <c r="E3218">
        <v>328.61</v>
      </c>
      <c r="F3218">
        <v>7</v>
      </c>
      <c r="G3218">
        <v>57</v>
      </c>
      <c r="H3218">
        <v>0</v>
      </c>
      <c r="I3218" t="s">
        <v>16</v>
      </c>
      <c r="J3218">
        <v>66.099999999999994</v>
      </c>
      <c r="K3218" s="1">
        <v>44296</v>
      </c>
      <c r="L3218">
        <v>4</v>
      </c>
      <c r="M3218">
        <v>0.1</v>
      </c>
      <c r="N3218">
        <f>IF(E3218="",Data_Validation!$B$1,E3218)</f>
        <v>328.61</v>
      </c>
      <c r="O3218">
        <f>IF(J3218="",Data_Validation!$B$2,J3218)</f>
        <v>66.099999999999994</v>
      </c>
      <c r="P3218">
        <f t="shared" si="450"/>
        <v>2</v>
      </c>
      <c r="Q3218" s="2">
        <f>CustomerData[[#This Row],[avg_order_value_clean]]*CustomerData[[#This Row],[total_orders]]</f>
        <v>2300.27</v>
      </c>
      <c r="R3218" s="2" t="str">
        <f t="shared" si="458"/>
        <v>At Risk</v>
      </c>
      <c r="S3218" s="2" t="str">
        <f t="shared" si="451"/>
        <v>Low Risk</v>
      </c>
      <c r="T3218" s="2" t="str">
        <f t="shared" si="452"/>
        <v>55+</v>
      </c>
      <c r="U3218" s="1">
        <f t="shared" ca="1" si="453"/>
        <v>1965</v>
      </c>
      <c r="V3218" s="2" t="str">
        <f t="shared" si="454"/>
        <v>Low Loyalty</v>
      </c>
      <c r="W3218" s="2" t="str">
        <f t="shared" si="455"/>
        <v>Legitimate</v>
      </c>
      <c r="X3218" s="2" t="str">
        <f>IF(Q3218&lt;Data_Validation!$B$8,"Low Value",IF(Q3218&lt;Data_Validation!$B$9,"Medium Value","High Value"))</f>
        <v>High Value</v>
      </c>
      <c r="Y3218" s="2" t="str">
        <f t="shared" si="456"/>
        <v>High Value - Maintain</v>
      </c>
      <c r="Z3218" s="2" t="str">
        <f t="shared" si="457"/>
        <v>Check Data</v>
      </c>
    </row>
    <row r="3219" spans="1:26" x14ac:dyDescent="0.3">
      <c r="A3219" t="s">
        <v>2693</v>
      </c>
      <c r="B3219">
        <v>45</v>
      </c>
      <c r="C3219" t="s">
        <v>14</v>
      </c>
      <c r="D3219" t="s">
        <v>22</v>
      </c>
      <c r="E3219">
        <v>119.59</v>
      </c>
      <c r="F3219">
        <v>13</v>
      </c>
      <c r="G3219">
        <v>126</v>
      </c>
      <c r="H3219">
        <v>0</v>
      </c>
      <c r="I3219" t="s">
        <v>19</v>
      </c>
      <c r="K3219" s="1">
        <v>44274</v>
      </c>
      <c r="L3219">
        <v>34</v>
      </c>
      <c r="M3219">
        <v>0.41</v>
      </c>
      <c r="N3219">
        <f>IF(E3219="",Data_Validation!$B$1,E3219)</f>
        <v>119.59</v>
      </c>
      <c r="O3219">
        <f>IF(J3219="",Data_Validation!$B$2,J3219)</f>
        <v>250</v>
      </c>
      <c r="P3219">
        <f t="shared" si="450"/>
        <v>1</v>
      </c>
      <c r="Q3219" s="2">
        <f>CustomerData[[#This Row],[avg_order_value_clean]]*CustomerData[[#This Row],[total_orders]]</f>
        <v>1554.67</v>
      </c>
      <c r="R3219" s="2" t="str">
        <f t="shared" si="458"/>
        <v>Inactive</v>
      </c>
      <c r="S3219" s="2" t="str">
        <f t="shared" si="451"/>
        <v>Medium Risk</v>
      </c>
      <c r="T3219" s="2" t="str">
        <f t="shared" si="452"/>
        <v>45-54</v>
      </c>
      <c r="U3219" s="1">
        <f t="shared" ca="1" si="453"/>
        <v>1987</v>
      </c>
      <c r="V3219" s="2" t="str">
        <f t="shared" si="454"/>
        <v>Low Loyalty</v>
      </c>
      <c r="W3219" s="2" t="str">
        <f t="shared" si="455"/>
        <v>Legitimate</v>
      </c>
      <c r="X3219" s="2" t="str">
        <f>IF(Q3219&lt;Data_Validation!$B$8,"Low Value",IF(Q3219&lt;Data_Validation!$B$9,"Medium Value","High Value"))</f>
        <v>High Value</v>
      </c>
      <c r="Y3219" s="2" t="str">
        <f t="shared" si="456"/>
        <v>High Value - Maintain</v>
      </c>
      <c r="Z3219" s="2" t="str">
        <f t="shared" si="457"/>
        <v>Check Data</v>
      </c>
    </row>
    <row r="3220" spans="1:26" x14ac:dyDescent="0.3">
      <c r="A3220" t="s">
        <v>2694</v>
      </c>
      <c r="B3220">
        <v>22</v>
      </c>
      <c r="C3220" t="s">
        <v>21</v>
      </c>
      <c r="D3220" t="s">
        <v>28</v>
      </c>
      <c r="E3220">
        <v>121.61</v>
      </c>
      <c r="F3220">
        <v>5</v>
      </c>
      <c r="G3220">
        <v>262</v>
      </c>
      <c r="H3220">
        <v>0</v>
      </c>
      <c r="I3220" t="s">
        <v>16</v>
      </c>
      <c r="J3220">
        <v>36.4</v>
      </c>
      <c r="K3220" s="1">
        <v>45141</v>
      </c>
      <c r="L3220">
        <v>26</v>
      </c>
      <c r="M3220">
        <v>0.25</v>
      </c>
      <c r="N3220">
        <f>IF(E3220="",Data_Validation!$B$1,E3220)</f>
        <v>121.61</v>
      </c>
      <c r="O3220">
        <f>IF(J3220="",Data_Validation!$B$2,J3220)</f>
        <v>36.4</v>
      </c>
      <c r="P3220">
        <f t="shared" si="450"/>
        <v>1</v>
      </c>
      <c r="Q3220" s="2">
        <f>CustomerData[[#This Row],[avg_order_value_clean]]*CustomerData[[#This Row],[total_orders]]</f>
        <v>608.04999999999995</v>
      </c>
      <c r="R3220" s="2" t="str">
        <f t="shared" si="458"/>
        <v>Inactive</v>
      </c>
      <c r="S3220" s="2" t="str">
        <f t="shared" si="451"/>
        <v>Medium Risk</v>
      </c>
      <c r="T3220" s="2" t="str">
        <f t="shared" si="452"/>
        <v>Under 25</v>
      </c>
      <c r="U3220" s="1">
        <f t="shared" ca="1" si="453"/>
        <v>1120</v>
      </c>
      <c r="V3220" s="2" t="str">
        <f t="shared" si="454"/>
        <v>Low Loyalty</v>
      </c>
      <c r="W3220" s="2" t="str">
        <f t="shared" si="455"/>
        <v>Legitimate</v>
      </c>
      <c r="X3220" s="2" t="str">
        <f>IF(Q3220&lt;Data_Validation!$B$8,"Low Value",IF(Q3220&lt;Data_Validation!$B$9,"Medium Value","High Value"))</f>
        <v>Low Value</v>
      </c>
      <c r="Y3220" s="2" t="str">
        <f t="shared" si="456"/>
        <v>Stable</v>
      </c>
      <c r="Z3220" s="2" t="str">
        <f t="shared" si="457"/>
        <v>Check Data</v>
      </c>
    </row>
    <row r="3221" spans="1:26" x14ac:dyDescent="0.3">
      <c r="A3221" t="s">
        <v>260</v>
      </c>
      <c r="B3221">
        <v>20</v>
      </c>
      <c r="C3221" t="s">
        <v>14</v>
      </c>
      <c r="D3221" t="s">
        <v>26</v>
      </c>
      <c r="E3221">
        <v>106.48</v>
      </c>
      <c r="F3221">
        <v>10</v>
      </c>
      <c r="G3221">
        <v>143</v>
      </c>
      <c r="H3221">
        <v>0</v>
      </c>
      <c r="I3221" t="s">
        <v>29</v>
      </c>
      <c r="J3221">
        <v>37.9</v>
      </c>
      <c r="K3221" s="1">
        <v>45043</v>
      </c>
      <c r="L3221">
        <v>54</v>
      </c>
      <c r="M3221">
        <v>0.26</v>
      </c>
      <c r="N3221">
        <f>IF(E3221="",Data_Validation!$B$1,E3221)</f>
        <v>106.48</v>
      </c>
      <c r="O3221">
        <f>IF(J3221="",Data_Validation!$B$2,J3221)</f>
        <v>37.9</v>
      </c>
      <c r="P3221">
        <f t="shared" si="450"/>
        <v>2</v>
      </c>
      <c r="Q3221" s="2">
        <f>CustomerData[[#This Row],[avg_order_value_clean]]*CustomerData[[#This Row],[total_orders]]</f>
        <v>1064.8</v>
      </c>
      <c r="R3221" s="2" t="str">
        <f t="shared" si="458"/>
        <v>Inactive</v>
      </c>
      <c r="S3221" s="2" t="str">
        <f t="shared" si="451"/>
        <v>Medium Risk</v>
      </c>
      <c r="T3221" s="2" t="str">
        <f t="shared" si="452"/>
        <v>Under 25</v>
      </c>
      <c r="U3221" s="1">
        <f t="shared" ca="1" si="453"/>
        <v>1218</v>
      </c>
      <c r="V3221" s="2" t="str">
        <f t="shared" si="454"/>
        <v>Medium Loyalty</v>
      </c>
      <c r="W3221" s="2" t="str">
        <f t="shared" si="455"/>
        <v>Legitimate</v>
      </c>
      <c r="X3221" s="2" t="str">
        <f>IF(Q3221&lt;Data_Validation!$B$8,"Low Value",IF(Q3221&lt;Data_Validation!$B$9,"Medium Value","High Value"))</f>
        <v>Low Value</v>
      </c>
      <c r="Y3221" s="2" t="str">
        <f t="shared" si="456"/>
        <v>Stable</v>
      </c>
      <c r="Z3221" s="2" t="str">
        <f t="shared" si="457"/>
        <v>Check Data</v>
      </c>
    </row>
    <row r="3222" spans="1:26" x14ac:dyDescent="0.3">
      <c r="A3222" t="s">
        <v>363</v>
      </c>
      <c r="B3222">
        <v>61</v>
      </c>
      <c r="C3222" t="s">
        <v>14</v>
      </c>
      <c r="D3222" t="s">
        <v>44</v>
      </c>
      <c r="E3222">
        <v>191.86</v>
      </c>
      <c r="F3222">
        <v>18</v>
      </c>
      <c r="G3222">
        <v>92</v>
      </c>
      <c r="H3222">
        <v>0</v>
      </c>
      <c r="I3222" t="s">
        <v>23</v>
      </c>
      <c r="J3222">
        <v>18.600000000000001</v>
      </c>
      <c r="K3222" s="1">
        <v>45788</v>
      </c>
      <c r="L3222">
        <v>27</v>
      </c>
      <c r="M3222">
        <v>0.54</v>
      </c>
      <c r="N3222">
        <f>IF(E3222="",Data_Validation!$B$1,E3222)</f>
        <v>191.86</v>
      </c>
      <c r="O3222">
        <f>IF(J3222="",Data_Validation!$B$2,J3222)</f>
        <v>18.600000000000001</v>
      </c>
      <c r="P3222">
        <f t="shared" si="450"/>
        <v>4</v>
      </c>
      <c r="Q3222" s="2">
        <f>CustomerData[[#This Row],[avg_order_value_clean]]*CustomerData[[#This Row],[total_orders]]</f>
        <v>3453.4800000000005</v>
      </c>
      <c r="R3222" s="2" t="str">
        <f t="shared" si="458"/>
        <v>Inactive</v>
      </c>
      <c r="S3222" s="2" t="str">
        <f t="shared" si="451"/>
        <v>High Risk</v>
      </c>
      <c r="T3222" s="2" t="str">
        <f t="shared" si="452"/>
        <v>55+</v>
      </c>
      <c r="U3222" s="1">
        <f t="shared" ca="1" si="453"/>
        <v>473</v>
      </c>
      <c r="V3222" s="2" t="str">
        <f t="shared" si="454"/>
        <v>Low Loyalty</v>
      </c>
      <c r="W3222" s="2" t="str">
        <f t="shared" si="455"/>
        <v>Legitimate</v>
      </c>
      <c r="X3222" s="2" t="str">
        <f>IF(Q3222&lt;Data_Validation!$B$8,"Low Value",IF(Q3222&lt;Data_Validation!$B$9,"Medium Value","High Value"))</f>
        <v>High Value</v>
      </c>
      <c r="Y3222" s="2" t="str">
        <f t="shared" si="456"/>
        <v>Critical - Retain</v>
      </c>
      <c r="Z3222" s="2" t="str">
        <f t="shared" si="457"/>
        <v>Check Data</v>
      </c>
    </row>
    <row r="3223" spans="1:26" x14ac:dyDescent="0.3">
      <c r="A3223" t="s">
        <v>2695</v>
      </c>
      <c r="B3223">
        <v>48</v>
      </c>
      <c r="C3223" t="s">
        <v>21</v>
      </c>
      <c r="D3223" t="s">
        <v>37</v>
      </c>
      <c r="E3223">
        <v>31.74</v>
      </c>
      <c r="F3223">
        <v>6</v>
      </c>
      <c r="G3223">
        <v>34</v>
      </c>
      <c r="H3223">
        <v>0</v>
      </c>
      <c r="I3223" t="s">
        <v>16</v>
      </c>
      <c r="J3223">
        <v>51.1</v>
      </c>
      <c r="K3223" s="1">
        <v>44907</v>
      </c>
      <c r="L3223">
        <v>39</v>
      </c>
      <c r="M3223">
        <v>0.48</v>
      </c>
      <c r="N3223">
        <f>IF(E3223="",Data_Validation!$B$1,E3223)</f>
        <v>31.74</v>
      </c>
      <c r="O3223">
        <f>IF(J3223="",Data_Validation!$B$2,J3223)</f>
        <v>51.1</v>
      </c>
      <c r="P3223">
        <f t="shared" si="450"/>
        <v>2</v>
      </c>
      <c r="Q3223" s="2">
        <f>CustomerData[[#This Row],[avg_order_value_clean]]*CustomerData[[#This Row],[total_orders]]</f>
        <v>190.44</v>
      </c>
      <c r="R3223" s="2" t="str">
        <f t="shared" si="458"/>
        <v>At Risk</v>
      </c>
      <c r="S3223" s="2" t="str">
        <f t="shared" si="451"/>
        <v>Medium Risk</v>
      </c>
      <c r="T3223" s="2" t="str">
        <f t="shared" si="452"/>
        <v>45-54</v>
      </c>
      <c r="U3223" s="1">
        <f t="shared" ca="1" si="453"/>
        <v>1354</v>
      </c>
      <c r="V3223" s="2" t="str">
        <f t="shared" si="454"/>
        <v>Low Loyalty</v>
      </c>
      <c r="W3223" s="2" t="str">
        <f t="shared" si="455"/>
        <v>Legitimate</v>
      </c>
      <c r="X3223" s="2" t="str">
        <f>IF(Q3223&lt;Data_Validation!$B$8,"Low Value",IF(Q3223&lt;Data_Validation!$B$9,"Medium Value","High Value"))</f>
        <v>Low Value</v>
      </c>
      <c r="Y3223" s="2" t="str">
        <f t="shared" si="456"/>
        <v>Stable</v>
      </c>
      <c r="Z3223" s="2" t="str">
        <f t="shared" si="457"/>
        <v>Check Data</v>
      </c>
    </row>
    <row r="3224" spans="1:26" x14ac:dyDescent="0.3">
      <c r="A3224" t="s">
        <v>2696</v>
      </c>
      <c r="B3224">
        <v>64</v>
      </c>
      <c r="C3224" t="s">
        <v>25</v>
      </c>
      <c r="D3224" t="s">
        <v>35</v>
      </c>
      <c r="E3224">
        <v>61.12</v>
      </c>
      <c r="F3224">
        <v>3</v>
      </c>
      <c r="G3224">
        <v>91</v>
      </c>
      <c r="H3224">
        <v>0</v>
      </c>
      <c r="I3224" t="s">
        <v>23</v>
      </c>
      <c r="J3224">
        <v>76.599999999999994</v>
      </c>
      <c r="K3224" s="1">
        <v>44728</v>
      </c>
      <c r="L3224">
        <v>85</v>
      </c>
      <c r="M3224">
        <v>0.51</v>
      </c>
      <c r="N3224">
        <f>IF(E3224="",Data_Validation!$B$1,E3224)</f>
        <v>61.12</v>
      </c>
      <c r="O3224">
        <f>IF(J3224="",Data_Validation!$B$2,J3224)</f>
        <v>76.599999999999994</v>
      </c>
      <c r="P3224">
        <f t="shared" si="450"/>
        <v>1</v>
      </c>
      <c r="Q3224" s="2">
        <f>CustomerData[[#This Row],[avg_order_value_clean]]*CustomerData[[#This Row],[total_orders]]</f>
        <v>183.35999999999999</v>
      </c>
      <c r="R3224" s="2" t="str">
        <f t="shared" si="458"/>
        <v>Inactive</v>
      </c>
      <c r="S3224" s="2" t="str">
        <f t="shared" si="451"/>
        <v>High Risk</v>
      </c>
      <c r="T3224" s="2" t="str">
        <f t="shared" si="452"/>
        <v>55+</v>
      </c>
      <c r="U3224" s="1">
        <f t="shared" ca="1" si="453"/>
        <v>1533</v>
      </c>
      <c r="V3224" s="2" t="str">
        <f t="shared" si="454"/>
        <v>High Loyalty</v>
      </c>
      <c r="W3224" s="2" t="str">
        <f t="shared" si="455"/>
        <v>Legitimate</v>
      </c>
      <c r="X3224" s="2" t="str">
        <f>IF(Q3224&lt;Data_Validation!$B$8,"Low Value",IF(Q3224&lt;Data_Validation!$B$9,"Medium Value","High Value"))</f>
        <v>Low Value</v>
      </c>
      <c r="Y3224" s="2" t="str">
        <f t="shared" si="456"/>
        <v>At Risk - Develop</v>
      </c>
      <c r="Z3224" s="2" t="str">
        <f t="shared" si="457"/>
        <v>Check Data</v>
      </c>
    </row>
    <row r="3225" spans="1:26" x14ac:dyDescent="0.3">
      <c r="A3225" t="s">
        <v>2697</v>
      </c>
      <c r="B3225">
        <v>59</v>
      </c>
      <c r="C3225" t="s">
        <v>14</v>
      </c>
      <c r="D3225" t="s">
        <v>26</v>
      </c>
      <c r="E3225">
        <v>135.16</v>
      </c>
      <c r="F3225">
        <v>11</v>
      </c>
      <c r="G3225">
        <v>262</v>
      </c>
      <c r="H3225">
        <v>0</v>
      </c>
      <c r="I3225" t="s">
        <v>19</v>
      </c>
      <c r="J3225">
        <v>56.4</v>
      </c>
      <c r="K3225" s="1">
        <v>44646</v>
      </c>
      <c r="L3225">
        <v>21</v>
      </c>
      <c r="M3225">
        <v>0.5</v>
      </c>
      <c r="N3225">
        <f>IF(E3225="",Data_Validation!$B$1,E3225)</f>
        <v>135.16</v>
      </c>
      <c r="O3225">
        <f>IF(J3225="",Data_Validation!$B$2,J3225)</f>
        <v>56.4</v>
      </c>
      <c r="P3225">
        <f t="shared" si="450"/>
        <v>1</v>
      </c>
      <c r="Q3225" s="2">
        <f>CustomerData[[#This Row],[avg_order_value_clean]]*CustomerData[[#This Row],[total_orders]]</f>
        <v>1486.76</v>
      </c>
      <c r="R3225" s="2" t="str">
        <f t="shared" si="458"/>
        <v>Inactive</v>
      </c>
      <c r="S3225" s="2" t="str">
        <f t="shared" si="451"/>
        <v>High Risk</v>
      </c>
      <c r="T3225" s="2" t="str">
        <f t="shared" si="452"/>
        <v>55+</v>
      </c>
      <c r="U3225" s="1">
        <f t="shared" ca="1" si="453"/>
        <v>1615</v>
      </c>
      <c r="V3225" s="2" t="str">
        <f t="shared" si="454"/>
        <v>Low Loyalty</v>
      </c>
      <c r="W3225" s="2" t="str">
        <f t="shared" si="455"/>
        <v>Legitimate</v>
      </c>
      <c r="X3225" s="2" t="str">
        <f>IF(Q3225&lt;Data_Validation!$B$8,"Low Value",IF(Q3225&lt;Data_Validation!$B$9,"Medium Value","High Value"))</f>
        <v>Low Value</v>
      </c>
      <c r="Y3225" s="2" t="str">
        <f t="shared" si="456"/>
        <v>At Risk - Develop</v>
      </c>
      <c r="Z3225" s="2" t="str">
        <f t="shared" si="457"/>
        <v>Check Data</v>
      </c>
    </row>
    <row r="3226" spans="1:26" x14ac:dyDescent="0.3">
      <c r="A3226" t="s">
        <v>550</v>
      </c>
      <c r="B3226">
        <v>75</v>
      </c>
      <c r="C3226" t="s">
        <v>14</v>
      </c>
      <c r="D3226" t="s">
        <v>22</v>
      </c>
      <c r="E3226">
        <v>84.86</v>
      </c>
      <c r="F3226">
        <v>14</v>
      </c>
      <c r="G3226">
        <v>13</v>
      </c>
      <c r="H3226">
        <v>0</v>
      </c>
      <c r="I3226" t="s">
        <v>23</v>
      </c>
      <c r="J3226">
        <v>65.599999999999994</v>
      </c>
      <c r="K3226" s="1">
        <v>44948</v>
      </c>
      <c r="L3226">
        <v>54</v>
      </c>
      <c r="M3226">
        <v>0.31</v>
      </c>
      <c r="N3226">
        <f>IF(E3226="",Data_Validation!$B$1,E3226)</f>
        <v>84.86</v>
      </c>
      <c r="O3226">
        <f>IF(J3226="",Data_Validation!$B$2,J3226)</f>
        <v>65.599999999999994</v>
      </c>
      <c r="P3226">
        <f t="shared" si="450"/>
        <v>5</v>
      </c>
      <c r="Q3226" s="2">
        <f>CustomerData[[#This Row],[avg_order_value_clean]]*CustomerData[[#This Row],[total_orders]]</f>
        <v>1188.04</v>
      </c>
      <c r="R3226" s="2" t="str">
        <f t="shared" si="458"/>
        <v>Active</v>
      </c>
      <c r="S3226" s="2" t="str">
        <f t="shared" si="451"/>
        <v>Medium Risk</v>
      </c>
      <c r="T3226" s="2" t="str">
        <f t="shared" si="452"/>
        <v>55+</v>
      </c>
      <c r="U3226" s="1">
        <f t="shared" ca="1" si="453"/>
        <v>1313</v>
      </c>
      <c r="V3226" s="2" t="str">
        <f t="shared" si="454"/>
        <v>Medium Loyalty</v>
      </c>
      <c r="W3226" s="2" t="str">
        <f t="shared" si="455"/>
        <v>Legitimate</v>
      </c>
      <c r="X3226" s="2" t="str">
        <f>IF(Q3226&lt;Data_Validation!$B$8,"Low Value",IF(Q3226&lt;Data_Validation!$B$9,"Medium Value","High Value"))</f>
        <v>Low Value</v>
      </c>
      <c r="Y3226" s="2" t="str">
        <f t="shared" si="456"/>
        <v>Stable</v>
      </c>
      <c r="Z3226" s="2" t="str">
        <f t="shared" si="457"/>
        <v>Check Data</v>
      </c>
    </row>
    <row r="3227" spans="1:26" x14ac:dyDescent="0.3">
      <c r="A3227" t="s">
        <v>1565</v>
      </c>
      <c r="B3227">
        <v>37</v>
      </c>
      <c r="C3227" t="s">
        <v>25</v>
      </c>
      <c r="D3227" t="s">
        <v>52</v>
      </c>
      <c r="E3227">
        <v>131.87</v>
      </c>
      <c r="F3227">
        <v>9</v>
      </c>
      <c r="G3227">
        <v>314</v>
      </c>
      <c r="H3227">
        <v>0</v>
      </c>
      <c r="I3227" t="s">
        <v>40</v>
      </c>
      <c r="J3227">
        <v>59.5</v>
      </c>
      <c r="K3227" s="1">
        <v>44979</v>
      </c>
      <c r="L3227">
        <v>56</v>
      </c>
      <c r="M3227">
        <v>0.38</v>
      </c>
      <c r="N3227">
        <f>IF(E3227="",Data_Validation!$B$1,E3227)</f>
        <v>131.87</v>
      </c>
      <c r="O3227">
        <f>IF(J3227="",Data_Validation!$B$2,J3227)</f>
        <v>59.5</v>
      </c>
      <c r="P3227">
        <f t="shared" si="450"/>
        <v>3</v>
      </c>
      <c r="Q3227" s="2">
        <f>CustomerData[[#This Row],[avg_order_value_clean]]*CustomerData[[#This Row],[total_orders]]</f>
        <v>1186.83</v>
      </c>
      <c r="R3227" s="2" t="str">
        <f t="shared" si="458"/>
        <v>Inactive</v>
      </c>
      <c r="S3227" s="2" t="str">
        <f t="shared" si="451"/>
        <v>Medium Risk</v>
      </c>
      <c r="T3227" s="2" t="str">
        <f t="shared" si="452"/>
        <v>35-44</v>
      </c>
      <c r="U3227" s="1">
        <f t="shared" ca="1" si="453"/>
        <v>1282</v>
      </c>
      <c r="V3227" s="2" t="str">
        <f t="shared" si="454"/>
        <v>Medium Loyalty</v>
      </c>
      <c r="W3227" s="2" t="str">
        <f t="shared" si="455"/>
        <v>Legitimate</v>
      </c>
      <c r="X3227" s="2" t="str">
        <f>IF(Q3227&lt;Data_Validation!$B$8,"Low Value",IF(Q3227&lt;Data_Validation!$B$9,"Medium Value","High Value"))</f>
        <v>Low Value</v>
      </c>
      <c r="Y3227" s="2" t="str">
        <f t="shared" si="456"/>
        <v>Stable</v>
      </c>
      <c r="Z3227" s="2" t="str">
        <f t="shared" si="457"/>
        <v>Check Data</v>
      </c>
    </row>
    <row r="3228" spans="1:26" x14ac:dyDescent="0.3">
      <c r="A3228" t="s">
        <v>2698</v>
      </c>
      <c r="B3228">
        <v>36</v>
      </c>
      <c r="C3228" t="s">
        <v>14</v>
      </c>
      <c r="D3228" t="s">
        <v>35</v>
      </c>
      <c r="E3228">
        <v>44.25</v>
      </c>
      <c r="F3228">
        <v>13</v>
      </c>
      <c r="G3228">
        <v>317</v>
      </c>
      <c r="H3228">
        <v>0</v>
      </c>
      <c r="I3228" t="s">
        <v>16</v>
      </c>
      <c r="J3228">
        <v>5.9</v>
      </c>
      <c r="K3228" s="1">
        <v>45411</v>
      </c>
      <c r="L3228">
        <v>93</v>
      </c>
      <c r="M3228">
        <v>0.16</v>
      </c>
      <c r="N3228">
        <f>IF(E3228="",Data_Validation!$B$1,E3228)</f>
        <v>44.25</v>
      </c>
      <c r="O3228">
        <f>IF(J3228="",Data_Validation!$B$2,J3228)</f>
        <v>5.9</v>
      </c>
      <c r="P3228">
        <f t="shared" si="450"/>
        <v>1</v>
      </c>
      <c r="Q3228" s="2">
        <f>CustomerData[[#This Row],[avg_order_value_clean]]*CustomerData[[#This Row],[total_orders]]</f>
        <v>575.25</v>
      </c>
      <c r="R3228" s="2" t="str">
        <f t="shared" si="458"/>
        <v>Inactive</v>
      </c>
      <c r="S3228" s="2" t="str">
        <f t="shared" si="451"/>
        <v>Low Risk</v>
      </c>
      <c r="T3228" s="2" t="str">
        <f t="shared" si="452"/>
        <v>35-44</v>
      </c>
      <c r="U3228" s="1">
        <f t="shared" ca="1" si="453"/>
        <v>850</v>
      </c>
      <c r="V3228" s="2" t="str">
        <f t="shared" si="454"/>
        <v>High Loyalty</v>
      </c>
      <c r="W3228" s="2" t="str">
        <f t="shared" si="455"/>
        <v>Legitimate</v>
      </c>
      <c r="X3228" s="2" t="str">
        <f>IF(Q3228&lt;Data_Validation!$B$8,"Low Value",IF(Q3228&lt;Data_Validation!$B$9,"Medium Value","High Value"))</f>
        <v>Low Value</v>
      </c>
      <c r="Y3228" s="2" t="str">
        <f t="shared" si="456"/>
        <v>Stable</v>
      </c>
      <c r="Z3228" s="2" t="str">
        <f t="shared" si="457"/>
        <v>Check Data</v>
      </c>
    </row>
    <row r="3229" spans="1:26" x14ac:dyDescent="0.3">
      <c r="A3229" t="s">
        <v>2699</v>
      </c>
      <c r="B3229">
        <v>65</v>
      </c>
      <c r="C3229" t="s">
        <v>21</v>
      </c>
      <c r="D3229" t="s">
        <v>44</v>
      </c>
      <c r="E3229">
        <v>134.32</v>
      </c>
      <c r="F3229">
        <v>9</v>
      </c>
      <c r="G3229">
        <v>201</v>
      </c>
      <c r="H3229">
        <v>0</v>
      </c>
      <c r="I3229" t="s">
        <v>23</v>
      </c>
      <c r="J3229">
        <v>18.8</v>
      </c>
      <c r="K3229" s="1">
        <v>45609</v>
      </c>
      <c r="L3229">
        <v>98</v>
      </c>
      <c r="M3229">
        <v>0.2</v>
      </c>
      <c r="N3229">
        <f>IF(E3229="",Data_Validation!$B$1,E3229)</f>
        <v>134.32</v>
      </c>
      <c r="O3229">
        <f>IF(J3229="",Data_Validation!$B$2,J3229)</f>
        <v>18.8</v>
      </c>
      <c r="P3229">
        <f t="shared" si="450"/>
        <v>1</v>
      </c>
      <c r="Q3229" s="2">
        <f>CustomerData[[#This Row],[avg_order_value_clean]]*CustomerData[[#This Row],[total_orders]]</f>
        <v>1208.8799999999999</v>
      </c>
      <c r="R3229" s="2" t="str">
        <f t="shared" si="458"/>
        <v>Inactive</v>
      </c>
      <c r="S3229" s="2" t="str">
        <f t="shared" si="451"/>
        <v>Medium Risk</v>
      </c>
      <c r="T3229" s="2" t="str">
        <f t="shared" si="452"/>
        <v>55+</v>
      </c>
      <c r="U3229" s="1">
        <f t="shared" ca="1" si="453"/>
        <v>652</v>
      </c>
      <c r="V3229" s="2" t="str">
        <f t="shared" si="454"/>
        <v>High Loyalty</v>
      </c>
      <c r="W3229" s="2" t="str">
        <f t="shared" si="455"/>
        <v>Legitimate</v>
      </c>
      <c r="X3229" s="2" t="str">
        <f>IF(Q3229&lt;Data_Validation!$B$8,"Low Value",IF(Q3229&lt;Data_Validation!$B$9,"Medium Value","High Value"))</f>
        <v>Low Value</v>
      </c>
      <c r="Y3229" s="2" t="str">
        <f t="shared" si="456"/>
        <v>Stable</v>
      </c>
      <c r="Z3229" s="2" t="str">
        <f t="shared" si="457"/>
        <v>Check Data</v>
      </c>
    </row>
    <row r="3230" spans="1:26" x14ac:dyDescent="0.3">
      <c r="A3230" t="s">
        <v>2700</v>
      </c>
      <c r="B3230">
        <v>77</v>
      </c>
      <c r="C3230" t="s">
        <v>14</v>
      </c>
      <c r="D3230" t="s">
        <v>28</v>
      </c>
      <c r="E3230">
        <v>126.79</v>
      </c>
      <c r="F3230">
        <v>16</v>
      </c>
      <c r="G3230">
        <v>321</v>
      </c>
      <c r="H3230">
        <v>0</v>
      </c>
      <c r="I3230" t="s">
        <v>16</v>
      </c>
      <c r="J3230">
        <v>35</v>
      </c>
      <c r="K3230" s="1">
        <v>44826</v>
      </c>
      <c r="L3230">
        <v>63</v>
      </c>
      <c r="M3230">
        <v>0.15</v>
      </c>
      <c r="N3230">
        <f>IF(E3230="",Data_Validation!$B$1,E3230)</f>
        <v>126.79</v>
      </c>
      <c r="O3230">
        <f>IF(J3230="",Data_Validation!$B$2,J3230)</f>
        <v>35</v>
      </c>
      <c r="P3230">
        <f t="shared" si="450"/>
        <v>1</v>
      </c>
      <c r="Q3230" s="2">
        <f>CustomerData[[#This Row],[avg_order_value_clean]]*CustomerData[[#This Row],[total_orders]]</f>
        <v>2028.64</v>
      </c>
      <c r="R3230" s="2" t="str">
        <f t="shared" si="458"/>
        <v>Inactive</v>
      </c>
      <c r="S3230" s="2" t="str">
        <f t="shared" si="451"/>
        <v>Low Risk</v>
      </c>
      <c r="T3230" s="2" t="str">
        <f t="shared" si="452"/>
        <v>55+</v>
      </c>
      <c r="U3230" s="1">
        <f t="shared" ca="1" si="453"/>
        <v>1435</v>
      </c>
      <c r="V3230" s="2" t="str">
        <f t="shared" si="454"/>
        <v>Medium Loyalty</v>
      </c>
      <c r="W3230" s="2" t="str">
        <f t="shared" si="455"/>
        <v>Legitimate</v>
      </c>
      <c r="X3230" s="2" t="str">
        <f>IF(Q3230&lt;Data_Validation!$B$8,"Low Value",IF(Q3230&lt;Data_Validation!$B$9,"Medium Value","High Value"))</f>
        <v>High Value</v>
      </c>
      <c r="Y3230" s="2" t="str">
        <f t="shared" si="456"/>
        <v>High Value - Maintain</v>
      </c>
      <c r="Z3230" s="2" t="str">
        <f t="shared" si="457"/>
        <v>Check Data</v>
      </c>
    </row>
    <row r="3231" spans="1:26" x14ac:dyDescent="0.3">
      <c r="A3231" t="s">
        <v>2701</v>
      </c>
      <c r="B3231">
        <v>28</v>
      </c>
      <c r="C3231" t="s">
        <v>14</v>
      </c>
      <c r="D3231" t="s">
        <v>37</v>
      </c>
      <c r="E3231">
        <v>99.81</v>
      </c>
      <c r="F3231">
        <v>12</v>
      </c>
      <c r="G3231">
        <v>277</v>
      </c>
      <c r="H3231">
        <v>0</v>
      </c>
      <c r="I3231" t="s">
        <v>16</v>
      </c>
      <c r="J3231">
        <v>88.9</v>
      </c>
      <c r="K3231" s="1">
        <v>44541</v>
      </c>
      <c r="L3231">
        <v>91</v>
      </c>
      <c r="M3231">
        <v>0.11</v>
      </c>
      <c r="N3231">
        <f>IF(E3231="",Data_Validation!$B$1,E3231)</f>
        <v>99.81</v>
      </c>
      <c r="O3231">
        <f>IF(J3231="",Data_Validation!$B$2,J3231)</f>
        <v>88.9</v>
      </c>
      <c r="P3231">
        <f t="shared" si="450"/>
        <v>1</v>
      </c>
      <c r="Q3231" s="2">
        <f>CustomerData[[#This Row],[avg_order_value_clean]]*CustomerData[[#This Row],[total_orders]]</f>
        <v>1197.72</v>
      </c>
      <c r="R3231" s="2" t="str">
        <f t="shared" si="458"/>
        <v>Inactive</v>
      </c>
      <c r="S3231" s="2" t="str">
        <f t="shared" si="451"/>
        <v>Low Risk</v>
      </c>
      <c r="T3231" s="2" t="str">
        <f t="shared" si="452"/>
        <v>25-34</v>
      </c>
      <c r="U3231" s="1">
        <f t="shared" ca="1" si="453"/>
        <v>1720</v>
      </c>
      <c r="V3231" s="2" t="str">
        <f t="shared" si="454"/>
        <v>High Loyalty</v>
      </c>
      <c r="W3231" s="2" t="str">
        <f t="shared" si="455"/>
        <v>Legitimate</v>
      </c>
      <c r="X3231" s="2" t="str">
        <f>IF(Q3231&lt;Data_Validation!$B$8,"Low Value",IF(Q3231&lt;Data_Validation!$B$9,"Medium Value","High Value"))</f>
        <v>Low Value</v>
      </c>
      <c r="Y3231" s="2" t="str">
        <f t="shared" si="456"/>
        <v>Stable</v>
      </c>
      <c r="Z3231" s="2" t="str">
        <f t="shared" si="457"/>
        <v>Check Data</v>
      </c>
    </row>
    <row r="3232" spans="1:26" x14ac:dyDescent="0.3">
      <c r="A3232" t="s">
        <v>1890</v>
      </c>
      <c r="B3232">
        <v>57</v>
      </c>
      <c r="C3232" t="s">
        <v>14</v>
      </c>
      <c r="D3232" t="s">
        <v>50</v>
      </c>
      <c r="E3232">
        <v>56.19</v>
      </c>
      <c r="F3232">
        <v>9</v>
      </c>
      <c r="G3232">
        <v>143</v>
      </c>
      <c r="H3232">
        <v>0</v>
      </c>
      <c r="I3232" t="s">
        <v>40</v>
      </c>
      <c r="J3232">
        <v>34.9</v>
      </c>
      <c r="K3232" s="1">
        <v>45608</v>
      </c>
      <c r="L3232">
        <v>42</v>
      </c>
      <c r="M3232">
        <v>0.12</v>
      </c>
      <c r="N3232">
        <f>IF(E3232="",Data_Validation!$B$1,E3232)</f>
        <v>56.19</v>
      </c>
      <c r="O3232">
        <f>IF(J3232="",Data_Validation!$B$2,J3232)</f>
        <v>34.9</v>
      </c>
      <c r="P3232">
        <f t="shared" si="450"/>
        <v>2</v>
      </c>
      <c r="Q3232" s="2">
        <f>CustomerData[[#This Row],[avg_order_value_clean]]*CustomerData[[#This Row],[total_orders]]</f>
        <v>505.71</v>
      </c>
      <c r="R3232" s="2" t="str">
        <f t="shared" si="458"/>
        <v>Inactive</v>
      </c>
      <c r="S3232" s="2" t="str">
        <f t="shared" si="451"/>
        <v>Low Risk</v>
      </c>
      <c r="T3232" s="2" t="str">
        <f t="shared" si="452"/>
        <v>55+</v>
      </c>
      <c r="U3232" s="1">
        <f t="shared" ca="1" si="453"/>
        <v>653</v>
      </c>
      <c r="V3232" s="2" t="str">
        <f t="shared" si="454"/>
        <v>Medium Loyalty</v>
      </c>
      <c r="W3232" s="2" t="str">
        <f t="shared" si="455"/>
        <v>Legitimate</v>
      </c>
      <c r="X3232" s="2" t="str">
        <f>IF(Q3232&lt;Data_Validation!$B$8,"Low Value",IF(Q3232&lt;Data_Validation!$B$9,"Medium Value","High Value"))</f>
        <v>Low Value</v>
      </c>
      <c r="Y3232" s="2" t="str">
        <f t="shared" si="456"/>
        <v>Stable</v>
      </c>
      <c r="Z3232" s="2" t="str">
        <f t="shared" si="457"/>
        <v>Check Data</v>
      </c>
    </row>
    <row r="3233" spans="1:26" x14ac:dyDescent="0.3">
      <c r="A3233" t="s">
        <v>2702</v>
      </c>
      <c r="B3233">
        <v>20</v>
      </c>
      <c r="C3233" t="s">
        <v>14</v>
      </c>
      <c r="D3233" t="s">
        <v>37</v>
      </c>
      <c r="E3233">
        <v>143.88</v>
      </c>
      <c r="F3233">
        <v>9</v>
      </c>
      <c r="G3233">
        <v>354</v>
      </c>
      <c r="H3233">
        <v>0</v>
      </c>
      <c r="I3233" t="s">
        <v>19</v>
      </c>
      <c r="J3233">
        <v>32.700000000000003</v>
      </c>
      <c r="K3233" s="1">
        <v>44808</v>
      </c>
      <c r="L3233">
        <v>26</v>
      </c>
      <c r="M3233">
        <v>0.51</v>
      </c>
      <c r="N3233">
        <f>IF(E3233="",Data_Validation!$B$1,E3233)</f>
        <v>143.88</v>
      </c>
      <c r="O3233">
        <f>IF(J3233="",Data_Validation!$B$2,J3233)</f>
        <v>32.700000000000003</v>
      </c>
      <c r="P3233">
        <f t="shared" si="450"/>
        <v>1</v>
      </c>
      <c r="Q3233" s="2">
        <f>CustomerData[[#This Row],[avg_order_value_clean]]*CustomerData[[#This Row],[total_orders]]</f>
        <v>1294.92</v>
      </c>
      <c r="R3233" s="2" t="str">
        <f t="shared" si="458"/>
        <v>Inactive</v>
      </c>
      <c r="S3233" s="2" t="str">
        <f t="shared" si="451"/>
        <v>High Risk</v>
      </c>
      <c r="T3233" s="2" t="str">
        <f t="shared" si="452"/>
        <v>Under 25</v>
      </c>
      <c r="U3233" s="1">
        <f t="shared" ca="1" si="453"/>
        <v>1453</v>
      </c>
      <c r="V3233" s="2" t="str">
        <f t="shared" si="454"/>
        <v>Low Loyalty</v>
      </c>
      <c r="W3233" s="2" t="str">
        <f t="shared" si="455"/>
        <v>Legitimate</v>
      </c>
      <c r="X3233" s="2" t="str">
        <f>IF(Q3233&lt;Data_Validation!$B$8,"Low Value",IF(Q3233&lt;Data_Validation!$B$9,"Medium Value","High Value"))</f>
        <v>Low Value</v>
      </c>
      <c r="Y3233" s="2" t="str">
        <f t="shared" si="456"/>
        <v>At Risk - Develop</v>
      </c>
      <c r="Z3233" s="2" t="str">
        <f t="shared" si="457"/>
        <v>Check Data</v>
      </c>
    </row>
    <row r="3234" spans="1:26" x14ac:dyDescent="0.3">
      <c r="A3234" t="s">
        <v>2150</v>
      </c>
      <c r="B3234">
        <v>40</v>
      </c>
      <c r="C3234" t="s">
        <v>14</v>
      </c>
      <c r="D3234" t="s">
        <v>26</v>
      </c>
      <c r="E3234">
        <v>58.57</v>
      </c>
      <c r="F3234">
        <v>8</v>
      </c>
      <c r="G3234">
        <v>298</v>
      </c>
      <c r="H3234">
        <v>0</v>
      </c>
      <c r="I3234" t="s">
        <v>23</v>
      </c>
      <c r="J3234">
        <v>8.1</v>
      </c>
      <c r="K3234" s="1">
        <v>44217</v>
      </c>
      <c r="L3234">
        <v>69</v>
      </c>
      <c r="M3234">
        <v>0.35</v>
      </c>
      <c r="N3234">
        <f>IF(E3234="",Data_Validation!$B$1,E3234)</f>
        <v>58.57</v>
      </c>
      <c r="O3234">
        <f>IF(J3234="",Data_Validation!$B$2,J3234)</f>
        <v>8.1</v>
      </c>
      <c r="P3234">
        <f t="shared" si="450"/>
        <v>2</v>
      </c>
      <c r="Q3234" s="2">
        <f>CustomerData[[#This Row],[avg_order_value_clean]]*CustomerData[[#This Row],[total_orders]]</f>
        <v>468.56</v>
      </c>
      <c r="R3234" s="2" t="str">
        <f t="shared" si="458"/>
        <v>Inactive</v>
      </c>
      <c r="S3234" s="2" t="str">
        <f t="shared" si="451"/>
        <v>Medium Risk</v>
      </c>
      <c r="T3234" s="2" t="str">
        <f t="shared" si="452"/>
        <v>35-44</v>
      </c>
      <c r="U3234" s="1">
        <f t="shared" ca="1" si="453"/>
        <v>2044</v>
      </c>
      <c r="V3234" s="2" t="str">
        <f t="shared" si="454"/>
        <v>Medium Loyalty</v>
      </c>
      <c r="W3234" s="2" t="str">
        <f t="shared" si="455"/>
        <v>Legitimate</v>
      </c>
      <c r="X3234" s="2" t="str">
        <f>IF(Q3234&lt;Data_Validation!$B$8,"Low Value",IF(Q3234&lt;Data_Validation!$B$9,"Medium Value","High Value"))</f>
        <v>Low Value</v>
      </c>
      <c r="Y3234" s="2" t="str">
        <f t="shared" si="456"/>
        <v>Stable</v>
      </c>
      <c r="Z3234" s="2" t="str">
        <f t="shared" si="457"/>
        <v>Check Data</v>
      </c>
    </row>
    <row r="3235" spans="1:26" x14ac:dyDescent="0.3">
      <c r="A3235" t="s">
        <v>1086</v>
      </c>
      <c r="B3235">
        <v>24</v>
      </c>
      <c r="C3235" t="s">
        <v>21</v>
      </c>
      <c r="D3235" t="s">
        <v>37</v>
      </c>
      <c r="E3235">
        <v>73.72</v>
      </c>
      <c r="F3235">
        <v>8</v>
      </c>
      <c r="G3235">
        <v>352</v>
      </c>
      <c r="H3235">
        <v>0</v>
      </c>
      <c r="I3235" t="s">
        <v>29</v>
      </c>
      <c r="J3235">
        <v>97.2</v>
      </c>
      <c r="K3235" s="1">
        <v>44869</v>
      </c>
      <c r="L3235">
        <v>20</v>
      </c>
      <c r="M3235">
        <v>0.24</v>
      </c>
      <c r="N3235">
        <f>IF(E3235="",Data_Validation!$B$1,E3235)</f>
        <v>73.72</v>
      </c>
      <c r="O3235">
        <f>IF(J3235="",Data_Validation!$B$2,J3235)</f>
        <v>97.2</v>
      </c>
      <c r="P3235">
        <f t="shared" si="450"/>
        <v>3</v>
      </c>
      <c r="Q3235" s="2">
        <f>CustomerData[[#This Row],[avg_order_value_clean]]*CustomerData[[#This Row],[total_orders]]</f>
        <v>589.76</v>
      </c>
      <c r="R3235" s="2" t="str">
        <f t="shared" si="458"/>
        <v>Inactive</v>
      </c>
      <c r="S3235" s="2" t="str">
        <f t="shared" si="451"/>
        <v>Medium Risk</v>
      </c>
      <c r="T3235" s="2" t="str">
        <f t="shared" si="452"/>
        <v>Under 25</v>
      </c>
      <c r="U3235" s="1">
        <f t="shared" ca="1" si="453"/>
        <v>1392</v>
      </c>
      <c r="V3235" s="2" t="str">
        <f t="shared" si="454"/>
        <v>Low Loyalty</v>
      </c>
      <c r="W3235" s="2" t="str">
        <f t="shared" si="455"/>
        <v>Legitimate</v>
      </c>
      <c r="X3235" s="2" t="str">
        <f>IF(Q3235&lt;Data_Validation!$B$8,"Low Value",IF(Q3235&lt;Data_Validation!$B$9,"Medium Value","High Value"))</f>
        <v>Low Value</v>
      </c>
      <c r="Y3235" s="2" t="str">
        <f t="shared" si="456"/>
        <v>Stable</v>
      </c>
      <c r="Z3235" s="2" t="str">
        <f t="shared" si="457"/>
        <v>Check Data</v>
      </c>
    </row>
    <row r="3236" spans="1:26" x14ac:dyDescent="0.3">
      <c r="A3236" t="s">
        <v>2703</v>
      </c>
      <c r="B3236">
        <v>40</v>
      </c>
      <c r="C3236" t="s">
        <v>14</v>
      </c>
      <c r="D3236" t="s">
        <v>26</v>
      </c>
      <c r="E3236">
        <v>133.53</v>
      </c>
      <c r="F3236">
        <v>11</v>
      </c>
      <c r="G3236">
        <v>353</v>
      </c>
      <c r="H3236">
        <v>0</v>
      </c>
      <c r="I3236" t="s">
        <v>16</v>
      </c>
      <c r="J3236">
        <v>77.900000000000006</v>
      </c>
      <c r="K3236" s="1">
        <v>45748</v>
      </c>
      <c r="L3236">
        <v>72</v>
      </c>
      <c r="M3236">
        <v>0.44</v>
      </c>
      <c r="N3236">
        <f>IF(E3236="",Data_Validation!$B$1,E3236)</f>
        <v>133.53</v>
      </c>
      <c r="O3236">
        <f>IF(J3236="",Data_Validation!$B$2,J3236)</f>
        <v>77.900000000000006</v>
      </c>
      <c r="P3236">
        <f t="shared" si="450"/>
        <v>1</v>
      </c>
      <c r="Q3236" s="2">
        <f>CustomerData[[#This Row],[avg_order_value_clean]]*CustomerData[[#This Row],[total_orders]]</f>
        <v>1468.83</v>
      </c>
      <c r="R3236" s="2" t="str">
        <f t="shared" si="458"/>
        <v>Inactive</v>
      </c>
      <c r="S3236" s="2" t="str">
        <f t="shared" si="451"/>
        <v>Medium Risk</v>
      </c>
      <c r="T3236" s="2" t="str">
        <f t="shared" si="452"/>
        <v>35-44</v>
      </c>
      <c r="U3236" s="1">
        <f t="shared" ca="1" si="453"/>
        <v>513</v>
      </c>
      <c r="V3236" s="2" t="str">
        <f t="shared" si="454"/>
        <v>High Loyalty</v>
      </c>
      <c r="W3236" s="2" t="str">
        <f t="shared" si="455"/>
        <v>Legitimate</v>
      </c>
      <c r="X3236" s="2" t="str">
        <f>IF(Q3236&lt;Data_Validation!$B$8,"Low Value",IF(Q3236&lt;Data_Validation!$B$9,"Medium Value","High Value"))</f>
        <v>Low Value</v>
      </c>
      <c r="Y3236" s="2" t="str">
        <f t="shared" si="456"/>
        <v>Stable</v>
      </c>
      <c r="Z3236" s="2" t="str">
        <f t="shared" si="457"/>
        <v>Check Data</v>
      </c>
    </row>
    <row r="3237" spans="1:26" x14ac:dyDescent="0.3">
      <c r="A3237" t="s">
        <v>2704</v>
      </c>
      <c r="B3237">
        <v>78</v>
      </c>
      <c r="C3237" t="s">
        <v>14</v>
      </c>
      <c r="D3237" t="s">
        <v>35</v>
      </c>
      <c r="F3237">
        <v>15</v>
      </c>
      <c r="G3237">
        <v>244</v>
      </c>
      <c r="H3237">
        <v>0</v>
      </c>
      <c r="I3237" t="s">
        <v>19</v>
      </c>
      <c r="J3237">
        <v>76.599999999999994</v>
      </c>
      <c r="K3237" s="1">
        <v>45282</v>
      </c>
      <c r="L3237">
        <v>82</v>
      </c>
      <c r="M3237">
        <v>0.64</v>
      </c>
      <c r="N3237">
        <f>IF(E3237="",Data_Validation!$B$1,E3237)</f>
        <v>250</v>
      </c>
      <c r="O3237">
        <f>IF(J3237="",Data_Validation!$B$2,J3237)</f>
        <v>76.599999999999994</v>
      </c>
      <c r="P3237">
        <f t="shared" si="450"/>
        <v>1</v>
      </c>
      <c r="Q3237" s="2">
        <f>CustomerData[[#This Row],[avg_order_value_clean]]*CustomerData[[#This Row],[total_orders]]</f>
        <v>3750</v>
      </c>
      <c r="R3237" s="2" t="str">
        <f t="shared" si="458"/>
        <v>Inactive</v>
      </c>
      <c r="S3237" s="2" t="str">
        <f t="shared" si="451"/>
        <v>High Risk</v>
      </c>
      <c r="T3237" s="2" t="str">
        <f t="shared" si="452"/>
        <v>55+</v>
      </c>
      <c r="U3237" s="1">
        <f t="shared" ca="1" si="453"/>
        <v>979</v>
      </c>
      <c r="V3237" s="2" t="str">
        <f t="shared" si="454"/>
        <v>High Loyalty</v>
      </c>
      <c r="W3237" s="2" t="str">
        <f t="shared" si="455"/>
        <v>Legitimate</v>
      </c>
      <c r="X3237" s="2" t="str">
        <f>IF(Q3237&lt;Data_Validation!$B$8,"Low Value",IF(Q3237&lt;Data_Validation!$B$9,"Medium Value","High Value"))</f>
        <v>High Value</v>
      </c>
      <c r="Y3237" s="2" t="str">
        <f t="shared" si="456"/>
        <v>Critical - Retain</v>
      </c>
      <c r="Z3237" s="2" t="str">
        <f t="shared" si="457"/>
        <v>Check Data</v>
      </c>
    </row>
    <row r="3238" spans="1:26" x14ac:dyDescent="0.3">
      <c r="A3238" t="s">
        <v>2705</v>
      </c>
      <c r="B3238">
        <v>24</v>
      </c>
      <c r="C3238" t="s">
        <v>21</v>
      </c>
      <c r="D3238" t="s">
        <v>37</v>
      </c>
      <c r="E3238">
        <v>48.37</v>
      </c>
      <c r="F3238">
        <v>8</v>
      </c>
      <c r="G3238">
        <v>11</v>
      </c>
      <c r="H3238">
        <v>0</v>
      </c>
      <c r="I3238" t="s">
        <v>29</v>
      </c>
      <c r="J3238">
        <v>38.4</v>
      </c>
      <c r="K3238" s="1">
        <v>45033</v>
      </c>
      <c r="L3238">
        <v>53</v>
      </c>
      <c r="M3238">
        <v>0.28000000000000003</v>
      </c>
      <c r="N3238">
        <f>IF(E3238="",Data_Validation!$B$1,E3238)</f>
        <v>48.37</v>
      </c>
      <c r="O3238">
        <f>IF(J3238="",Data_Validation!$B$2,J3238)</f>
        <v>38.4</v>
      </c>
      <c r="P3238">
        <f t="shared" si="450"/>
        <v>1</v>
      </c>
      <c r="Q3238" s="2">
        <f>CustomerData[[#This Row],[avg_order_value_clean]]*CustomerData[[#This Row],[total_orders]]</f>
        <v>386.96</v>
      </c>
      <c r="R3238" s="2" t="str">
        <f t="shared" si="458"/>
        <v>Active</v>
      </c>
      <c r="S3238" s="2" t="str">
        <f t="shared" si="451"/>
        <v>Medium Risk</v>
      </c>
      <c r="T3238" s="2" t="str">
        <f t="shared" si="452"/>
        <v>Under 25</v>
      </c>
      <c r="U3238" s="1">
        <f t="shared" ca="1" si="453"/>
        <v>1228</v>
      </c>
      <c r="V3238" s="2" t="str">
        <f t="shared" si="454"/>
        <v>Medium Loyalty</v>
      </c>
      <c r="W3238" s="2" t="str">
        <f t="shared" si="455"/>
        <v>Legitimate</v>
      </c>
      <c r="X3238" s="2" t="str">
        <f>IF(Q3238&lt;Data_Validation!$B$8,"Low Value",IF(Q3238&lt;Data_Validation!$B$9,"Medium Value","High Value"))</f>
        <v>Low Value</v>
      </c>
      <c r="Y3238" s="2" t="str">
        <f t="shared" si="456"/>
        <v>Stable</v>
      </c>
      <c r="Z3238" s="2" t="str">
        <f t="shared" si="457"/>
        <v>Check Data</v>
      </c>
    </row>
    <row r="3239" spans="1:26" x14ac:dyDescent="0.3">
      <c r="A3239" t="s">
        <v>2706</v>
      </c>
      <c r="B3239">
        <v>63</v>
      </c>
      <c r="C3239" t="s">
        <v>21</v>
      </c>
      <c r="D3239" t="s">
        <v>35</v>
      </c>
      <c r="E3239">
        <v>24.21</v>
      </c>
      <c r="F3239">
        <v>9</v>
      </c>
      <c r="G3239">
        <v>70</v>
      </c>
      <c r="H3239">
        <v>0</v>
      </c>
      <c r="I3239" t="s">
        <v>16</v>
      </c>
      <c r="J3239">
        <v>7.8</v>
      </c>
      <c r="K3239" s="1">
        <v>45212</v>
      </c>
      <c r="L3239">
        <v>69</v>
      </c>
      <c r="M3239">
        <v>0.49</v>
      </c>
      <c r="N3239">
        <f>IF(E3239="",Data_Validation!$B$1,E3239)</f>
        <v>24.21</v>
      </c>
      <c r="O3239">
        <f>IF(J3239="",Data_Validation!$B$2,J3239)</f>
        <v>7.8</v>
      </c>
      <c r="P3239">
        <f t="shared" si="450"/>
        <v>1</v>
      </c>
      <c r="Q3239" s="2">
        <f>CustomerData[[#This Row],[avg_order_value_clean]]*CustomerData[[#This Row],[total_orders]]</f>
        <v>217.89000000000001</v>
      </c>
      <c r="R3239" s="2" t="str">
        <f t="shared" si="458"/>
        <v>At Risk</v>
      </c>
      <c r="S3239" s="2" t="str">
        <f t="shared" si="451"/>
        <v>Medium Risk</v>
      </c>
      <c r="T3239" s="2" t="str">
        <f t="shared" si="452"/>
        <v>55+</v>
      </c>
      <c r="U3239" s="1">
        <f t="shared" ca="1" si="453"/>
        <v>1049</v>
      </c>
      <c r="V3239" s="2" t="str">
        <f t="shared" si="454"/>
        <v>Medium Loyalty</v>
      </c>
      <c r="W3239" s="2" t="str">
        <f t="shared" si="455"/>
        <v>Legitimate</v>
      </c>
      <c r="X3239" s="2" t="str">
        <f>IF(Q3239&lt;Data_Validation!$B$8,"Low Value",IF(Q3239&lt;Data_Validation!$B$9,"Medium Value","High Value"))</f>
        <v>Low Value</v>
      </c>
      <c r="Y3239" s="2" t="str">
        <f t="shared" si="456"/>
        <v>Stable</v>
      </c>
      <c r="Z3239" s="2" t="str">
        <f t="shared" si="457"/>
        <v>Check Data</v>
      </c>
    </row>
    <row r="3240" spans="1:26" x14ac:dyDescent="0.3">
      <c r="A3240" t="s">
        <v>2707</v>
      </c>
      <c r="B3240">
        <v>51</v>
      </c>
      <c r="C3240" t="s">
        <v>25</v>
      </c>
      <c r="D3240" t="s">
        <v>28</v>
      </c>
      <c r="E3240">
        <v>84.81</v>
      </c>
      <c r="F3240">
        <v>11</v>
      </c>
      <c r="G3240">
        <v>183</v>
      </c>
      <c r="H3240">
        <v>0</v>
      </c>
      <c r="I3240" t="s">
        <v>29</v>
      </c>
      <c r="J3240">
        <v>26.4</v>
      </c>
      <c r="K3240" s="1">
        <v>44645</v>
      </c>
      <c r="L3240">
        <v>68</v>
      </c>
      <c r="M3240">
        <v>0.21</v>
      </c>
      <c r="N3240">
        <f>IF(E3240="",Data_Validation!$B$1,E3240)</f>
        <v>84.81</v>
      </c>
      <c r="O3240">
        <f>IF(J3240="",Data_Validation!$B$2,J3240)</f>
        <v>26.4</v>
      </c>
      <c r="P3240">
        <f t="shared" si="450"/>
        <v>1</v>
      </c>
      <c r="Q3240" s="2">
        <f>CustomerData[[#This Row],[avg_order_value_clean]]*CustomerData[[#This Row],[total_orders]]</f>
        <v>932.91000000000008</v>
      </c>
      <c r="R3240" s="2" t="str">
        <f t="shared" si="458"/>
        <v>Inactive</v>
      </c>
      <c r="S3240" s="2" t="str">
        <f t="shared" si="451"/>
        <v>Medium Risk</v>
      </c>
      <c r="T3240" s="2" t="str">
        <f t="shared" si="452"/>
        <v>45-54</v>
      </c>
      <c r="U3240" s="1">
        <f t="shared" ca="1" si="453"/>
        <v>1616</v>
      </c>
      <c r="V3240" s="2" t="str">
        <f t="shared" si="454"/>
        <v>Medium Loyalty</v>
      </c>
      <c r="W3240" s="2" t="str">
        <f t="shared" si="455"/>
        <v>Legitimate</v>
      </c>
      <c r="X3240" s="2" t="str">
        <f>IF(Q3240&lt;Data_Validation!$B$8,"Low Value",IF(Q3240&lt;Data_Validation!$B$9,"Medium Value","High Value"))</f>
        <v>Low Value</v>
      </c>
      <c r="Y3240" s="2" t="str">
        <f t="shared" si="456"/>
        <v>Stable</v>
      </c>
      <c r="Z3240" s="2" t="str">
        <f t="shared" si="457"/>
        <v>Check Data</v>
      </c>
    </row>
    <row r="3241" spans="1:26" x14ac:dyDescent="0.3">
      <c r="A3241" t="s">
        <v>2708</v>
      </c>
      <c r="B3241">
        <v>59</v>
      </c>
      <c r="C3241" t="s">
        <v>14</v>
      </c>
      <c r="D3241" t="s">
        <v>28</v>
      </c>
      <c r="E3241">
        <v>112.61</v>
      </c>
      <c r="F3241">
        <v>10</v>
      </c>
      <c r="G3241">
        <v>103</v>
      </c>
      <c r="H3241">
        <v>0</v>
      </c>
      <c r="I3241" t="s">
        <v>23</v>
      </c>
      <c r="J3241">
        <v>85.3</v>
      </c>
      <c r="K3241" s="1">
        <v>44435</v>
      </c>
      <c r="L3241">
        <v>5</v>
      </c>
      <c r="M3241">
        <v>0.62</v>
      </c>
      <c r="N3241">
        <f>IF(E3241="",Data_Validation!$B$1,E3241)</f>
        <v>112.61</v>
      </c>
      <c r="O3241">
        <f>IF(J3241="",Data_Validation!$B$2,J3241)</f>
        <v>85.3</v>
      </c>
      <c r="P3241">
        <f t="shared" si="450"/>
        <v>1</v>
      </c>
      <c r="Q3241" s="2">
        <f>CustomerData[[#This Row],[avg_order_value_clean]]*CustomerData[[#This Row],[total_orders]]</f>
        <v>1126.0999999999999</v>
      </c>
      <c r="R3241" s="2" t="str">
        <f t="shared" si="458"/>
        <v>Inactive</v>
      </c>
      <c r="S3241" s="2" t="str">
        <f t="shared" si="451"/>
        <v>High Risk</v>
      </c>
      <c r="T3241" s="2" t="str">
        <f t="shared" si="452"/>
        <v>55+</v>
      </c>
      <c r="U3241" s="1">
        <f t="shared" ca="1" si="453"/>
        <v>1826</v>
      </c>
      <c r="V3241" s="2" t="str">
        <f t="shared" si="454"/>
        <v>Low Loyalty</v>
      </c>
      <c r="W3241" s="2" t="str">
        <f t="shared" si="455"/>
        <v>Legitimate</v>
      </c>
      <c r="X3241" s="2" t="str">
        <f>IF(Q3241&lt;Data_Validation!$B$8,"Low Value",IF(Q3241&lt;Data_Validation!$B$9,"Medium Value","High Value"))</f>
        <v>Low Value</v>
      </c>
      <c r="Y3241" s="2" t="str">
        <f t="shared" si="456"/>
        <v>At Risk - Develop</v>
      </c>
      <c r="Z3241" s="2" t="str">
        <f t="shared" si="457"/>
        <v>Check Data</v>
      </c>
    </row>
    <row r="3242" spans="1:26" x14ac:dyDescent="0.3">
      <c r="A3242" t="s">
        <v>2366</v>
      </c>
      <c r="B3242">
        <v>36</v>
      </c>
      <c r="C3242" t="s">
        <v>14</v>
      </c>
      <c r="D3242" t="s">
        <v>26</v>
      </c>
      <c r="E3242">
        <v>66.38</v>
      </c>
      <c r="F3242">
        <v>6</v>
      </c>
      <c r="G3242">
        <v>10</v>
      </c>
      <c r="H3242">
        <v>0</v>
      </c>
      <c r="I3242" t="s">
        <v>23</v>
      </c>
      <c r="J3242">
        <v>18</v>
      </c>
      <c r="K3242" s="1">
        <v>44196</v>
      </c>
      <c r="L3242">
        <v>16</v>
      </c>
      <c r="M3242">
        <v>0.14000000000000001</v>
      </c>
      <c r="N3242">
        <f>IF(E3242="",Data_Validation!$B$1,E3242)</f>
        <v>66.38</v>
      </c>
      <c r="O3242">
        <f>IF(J3242="",Data_Validation!$B$2,J3242)</f>
        <v>18</v>
      </c>
      <c r="P3242">
        <f t="shared" si="450"/>
        <v>2</v>
      </c>
      <c r="Q3242" s="2">
        <f>CustomerData[[#This Row],[avg_order_value_clean]]*CustomerData[[#This Row],[total_orders]]</f>
        <v>398.28</v>
      </c>
      <c r="R3242" s="2" t="str">
        <f t="shared" si="458"/>
        <v>Active</v>
      </c>
      <c r="S3242" s="2" t="str">
        <f t="shared" si="451"/>
        <v>Low Risk</v>
      </c>
      <c r="T3242" s="2" t="str">
        <f t="shared" si="452"/>
        <v>35-44</v>
      </c>
      <c r="U3242" s="1">
        <f t="shared" ca="1" si="453"/>
        <v>2065</v>
      </c>
      <c r="V3242" s="2" t="str">
        <f t="shared" si="454"/>
        <v>Low Loyalty</v>
      </c>
      <c r="W3242" s="2" t="str">
        <f t="shared" si="455"/>
        <v>Legitimate</v>
      </c>
      <c r="X3242" s="2" t="str">
        <f>IF(Q3242&lt;Data_Validation!$B$8,"Low Value",IF(Q3242&lt;Data_Validation!$B$9,"Medium Value","High Value"))</f>
        <v>Low Value</v>
      </c>
      <c r="Y3242" s="2" t="str">
        <f t="shared" si="456"/>
        <v>Stable</v>
      </c>
      <c r="Z3242" s="2" t="str">
        <f t="shared" si="457"/>
        <v>Check Data</v>
      </c>
    </row>
    <row r="3243" spans="1:26" x14ac:dyDescent="0.3">
      <c r="A3243" t="s">
        <v>2709</v>
      </c>
      <c r="B3243">
        <v>75</v>
      </c>
      <c r="C3243" t="s">
        <v>14</v>
      </c>
      <c r="D3243" t="s">
        <v>22</v>
      </c>
      <c r="E3243">
        <v>143.69999999999999</v>
      </c>
      <c r="F3243">
        <v>12</v>
      </c>
      <c r="G3243">
        <v>207</v>
      </c>
      <c r="H3243">
        <v>0</v>
      </c>
      <c r="I3243" t="s">
        <v>16</v>
      </c>
      <c r="J3243">
        <v>89.4</v>
      </c>
      <c r="K3243" s="1">
        <v>45233</v>
      </c>
      <c r="L3243">
        <v>9</v>
      </c>
      <c r="M3243">
        <v>7.0000000000000007E-2</v>
      </c>
      <c r="N3243">
        <f>IF(E3243="",Data_Validation!$B$1,E3243)</f>
        <v>143.69999999999999</v>
      </c>
      <c r="O3243">
        <f>IF(J3243="",Data_Validation!$B$2,J3243)</f>
        <v>89.4</v>
      </c>
      <c r="P3243">
        <f t="shared" si="450"/>
        <v>1</v>
      </c>
      <c r="Q3243" s="2">
        <f>CustomerData[[#This Row],[avg_order_value_clean]]*CustomerData[[#This Row],[total_orders]]</f>
        <v>1724.3999999999999</v>
      </c>
      <c r="R3243" s="2" t="str">
        <f t="shared" si="458"/>
        <v>Inactive</v>
      </c>
      <c r="S3243" s="2" t="str">
        <f t="shared" si="451"/>
        <v>Low Risk</v>
      </c>
      <c r="T3243" s="2" t="str">
        <f t="shared" si="452"/>
        <v>55+</v>
      </c>
      <c r="U3243" s="1">
        <f t="shared" ca="1" si="453"/>
        <v>1028</v>
      </c>
      <c r="V3243" s="2" t="str">
        <f t="shared" si="454"/>
        <v>Low Loyalty</v>
      </c>
      <c r="W3243" s="2" t="str">
        <f t="shared" si="455"/>
        <v>Legitimate</v>
      </c>
      <c r="X3243" s="2" t="str">
        <f>IF(Q3243&lt;Data_Validation!$B$8,"Low Value",IF(Q3243&lt;Data_Validation!$B$9,"Medium Value","High Value"))</f>
        <v>High Value</v>
      </c>
      <c r="Y3243" s="2" t="str">
        <f t="shared" si="456"/>
        <v>High Value - Maintain</v>
      </c>
      <c r="Z3243" s="2" t="str">
        <f t="shared" si="457"/>
        <v>Check Data</v>
      </c>
    </row>
    <row r="3244" spans="1:26" x14ac:dyDescent="0.3">
      <c r="A3244" t="s">
        <v>2710</v>
      </c>
      <c r="B3244">
        <v>26</v>
      </c>
      <c r="C3244" t="s">
        <v>14</v>
      </c>
      <c r="D3244" t="s">
        <v>28</v>
      </c>
      <c r="E3244">
        <v>105.87</v>
      </c>
      <c r="F3244">
        <v>15</v>
      </c>
      <c r="G3244">
        <v>224</v>
      </c>
      <c r="H3244">
        <v>0</v>
      </c>
      <c r="I3244" t="s">
        <v>16</v>
      </c>
      <c r="J3244">
        <v>53.6</v>
      </c>
      <c r="K3244" s="1">
        <v>44944</v>
      </c>
      <c r="L3244">
        <v>25</v>
      </c>
      <c r="M3244">
        <v>0.53</v>
      </c>
      <c r="N3244">
        <f>IF(E3244="",Data_Validation!$B$1,E3244)</f>
        <v>105.87</v>
      </c>
      <c r="O3244">
        <f>IF(J3244="",Data_Validation!$B$2,J3244)</f>
        <v>53.6</v>
      </c>
      <c r="P3244">
        <f t="shared" si="450"/>
        <v>1</v>
      </c>
      <c r="Q3244" s="2">
        <f>CustomerData[[#This Row],[avg_order_value_clean]]*CustomerData[[#This Row],[total_orders]]</f>
        <v>1588.0500000000002</v>
      </c>
      <c r="R3244" s="2" t="str">
        <f t="shared" si="458"/>
        <v>Inactive</v>
      </c>
      <c r="S3244" s="2" t="str">
        <f t="shared" si="451"/>
        <v>High Risk</v>
      </c>
      <c r="T3244" s="2" t="str">
        <f t="shared" si="452"/>
        <v>25-34</v>
      </c>
      <c r="U3244" s="1">
        <f t="shared" ca="1" si="453"/>
        <v>1317</v>
      </c>
      <c r="V3244" s="2" t="str">
        <f t="shared" si="454"/>
        <v>Low Loyalty</v>
      </c>
      <c r="W3244" s="2" t="str">
        <f t="shared" si="455"/>
        <v>Legitimate</v>
      </c>
      <c r="X3244" s="2" t="str">
        <f>IF(Q3244&lt;Data_Validation!$B$8,"Low Value",IF(Q3244&lt;Data_Validation!$B$9,"Medium Value","High Value"))</f>
        <v>High Value</v>
      </c>
      <c r="Y3244" s="2" t="str">
        <f t="shared" si="456"/>
        <v>Critical - Retain</v>
      </c>
      <c r="Z3244" s="2" t="str">
        <f t="shared" si="457"/>
        <v>Check Data</v>
      </c>
    </row>
    <row r="3245" spans="1:26" x14ac:dyDescent="0.3">
      <c r="A3245" t="s">
        <v>2711</v>
      </c>
      <c r="B3245">
        <v>65</v>
      </c>
      <c r="C3245" t="s">
        <v>14</v>
      </c>
      <c r="D3245" t="s">
        <v>15</v>
      </c>
      <c r="E3245">
        <v>54.24</v>
      </c>
      <c r="F3245">
        <v>8</v>
      </c>
      <c r="G3245">
        <v>316</v>
      </c>
      <c r="H3245">
        <v>0</v>
      </c>
      <c r="I3245" t="s">
        <v>23</v>
      </c>
      <c r="J3245">
        <v>71.5</v>
      </c>
      <c r="K3245" s="1">
        <v>44993</v>
      </c>
      <c r="L3245">
        <v>57</v>
      </c>
      <c r="M3245">
        <v>0.45</v>
      </c>
      <c r="N3245">
        <f>IF(E3245="",Data_Validation!$B$1,E3245)</f>
        <v>54.24</v>
      </c>
      <c r="O3245">
        <f>IF(J3245="",Data_Validation!$B$2,J3245)</f>
        <v>71.5</v>
      </c>
      <c r="P3245">
        <f t="shared" si="450"/>
        <v>1</v>
      </c>
      <c r="Q3245" s="2">
        <f>CustomerData[[#This Row],[avg_order_value_clean]]*CustomerData[[#This Row],[total_orders]]</f>
        <v>433.92</v>
      </c>
      <c r="R3245" s="2" t="str">
        <f t="shared" si="458"/>
        <v>Inactive</v>
      </c>
      <c r="S3245" s="2" t="str">
        <f t="shared" si="451"/>
        <v>Medium Risk</v>
      </c>
      <c r="T3245" s="2" t="str">
        <f t="shared" si="452"/>
        <v>55+</v>
      </c>
      <c r="U3245" s="1">
        <f t="shared" ca="1" si="453"/>
        <v>1268</v>
      </c>
      <c r="V3245" s="2" t="str">
        <f t="shared" si="454"/>
        <v>Medium Loyalty</v>
      </c>
      <c r="W3245" s="2" t="str">
        <f t="shared" si="455"/>
        <v>Legitimate</v>
      </c>
      <c r="X3245" s="2" t="str">
        <f>IF(Q3245&lt;Data_Validation!$B$8,"Low Value",IF(Q3245&lt;Data_Validation!$B$9,"Medium Value","High Value"))</f>
        <v>Low Value</v>
      </c>
      <c r="Y3245" s="2" t="str">
        <f t="shared" si="456"/>
        <v>Stable</v>
      </c>
      <c r="Z3245" s="2" t="str">
        <f t="shared" si="457"/>
        <v>Check Data</v>
      </c>
    </row>
    <row r="3246" spans="1:26" x14ac:dyDescent="0.3">
      <c r="A3246" t="s">
        <v>2712</v>
      </c>
      <c r="B3246">
        <v>68</v>
      </c>
      <c r="C3246" t="s">
        <v>14</v>
      </c>
      <c r="D3246" t="s">
        <v>37</v>
      </c>
      <c r="E3246">
        <v>125.62</v>
      </c>
      <c r="F3246">
        <v>9</v>
      </c>
      <c r="G3246">
        <v>272</v>
      </c>
      <c r="H3246">
        <v>0</v>
      </c>
      <c r="I3246" t="s">
        <v>19</v>
      </c>
      <c r="J3246">
        <v>45.4</v>
      </c>
      <c r="K3246" s="1">
        <v>44237</v>
      </c>
      <c r="L3246">
        <v>38</v>
      </c>
      <c r="M3246">
        <v>0.1</v>
      </c>
      <c r="N3246">
        <f>IF(E3246="",Data_Validation!$B$1,E3246)</f>
        <v>125.62</v>
      </c>
      <c r="O3246">
        <f>IF(J3246="",Data_Validation!$B$2,J3246)</f>
        <v>45.4</v>
      </c>
      <c r="P3246">
        <f t="shared" si="450"/>
        <v>2</v>
      </c>
      <c r="Q3246" s="2">
        <f>CustomerData[[#This Row],[avg_order_value_clean]]*CustomerData[[#This Row],[total_orders]]</f>
        <v>1130.58</v>
      </c>
      <c r="R3246" s="2" t="str">
        <f t="shared" si="458"/>
        <v>Inactive</v>
      </c>
      <c r="S3246" s="2" t="str">
        <f t="shared" si="451"/>
        <v>Low Risk</v>
      </c>
      <c r="T3246" s="2" t="str">
        <f t="shared" si="452"/>
        <v>55+</v>
      </c>
      <c r="U3246" s="1">
        <f t="shared" ca="1" si="453"/>
        <v>2024</v>
      </c>
      <c r="V3246" s="2" t="str">
        <f t="shared" si="454"/>
        <v>Low Loyalty</v>
      </c>
      <c r="W3246" s="2" t="str">
        <f t="shared" si="455"/>
        <v>Legitimate</v>
      </c>
      <c r="X3246" s="2" t="str">
        <f>IF(Q3246&lt;Data_Validation!$B$8,"Low Value",IF(Q3246&lt;Data_Validation!$B$9,"Medium Value","High Value"))</f>
        <v>Low Value</v>
      </c>
      <c r="Y3246" s="2" t="str">
        <f t="shared" si="456"/>
        <v>Stable</v>
      </c>
      <c r="Z3246" s="2" t="str">
        <f t="shared" si="457"/>
        <v>Check Data</v>
      </c>
    </row>
    <row r="3247" spans="1:26" x14ac:dyDescent="0.3">
      <c r="A3247" t="s">
        <v>2713</v>
      </c>
      <c r="B3247">
        <v>35</v>
      </c>
      <c r="C3247" t="s">
        <v>21</v>
      </c>
      <c r="D3247" t="s">
        <v>15</v>
      </c>
      <c r="E3247">
        <v>457.22</v>
      </c>
      <c r="F3247">
        <v>19</v>
      </c>
      <c r="G3247">
        <v>53</v>
      </c>
      <c r="H3247">
        <v>0</v>
      </c>
      <c r="I3247" t="s">
        <v>29</v>
      </c>
      <c r="J3247">
        <v>93.2</v>
      </c>
      <c r="K3247" s="1">
        <v>45520</v>
      </c>
      <c r="L3247">
        <v>8</v>
      </c>
      <c r="M3247">
        <v>0.36</v>
      </c>
      <c r="N3247">
        <f>IF(E3247="",Data_Validation!$B$1,E3247)</f>
        <v>457.22</v>
      </c>
      <c r="O3247">
        <f>IF(J3247="",Data_Validation!$B$2,J3247)</f>
        <v>93.2</v>
      </c>
      <c r="P3247">
        <f t="shared" si="450"/>
        <v>2</v>
      </c>
      <c r="Q3247" s="2">
        <f>CustomerData[[#This Row],[avg_order_value_clean]]*CustomerData[[#This Row],[total_orders]]</f>
        <v>8687.18</v>
      </c>
      <c r="R3247" s="2" t="str">
        <f t="shared" si="458"/>
        <v>At Risk</v>
      </c>
      <c r="S3247" s="2" t="str">
        <f t="shared" si="451"/>
        <v>Medium Risk</v>
      </c>
      <c r="T3247" s="2" t="str">
        <f t="shared" si="452"/>
        <v>35-44</v>
      </c>
      <c r="U3247" s="1">
        <f t="shared" ca="1" si="453"/>
        <v>741</v>
      </c>
      <c r="V3247" s="2" t="str">
        <f t="shared" si="454"/>
        <v>Low Loyalty</v>
      </c>
      <c r="W3247" s="2" t="str">
        <f t="shared" si="455"/>
        <v>Legitimate</v>
      </c>
      <c r="X3247" s="2" t="str">
        <f>IF(Q3247&lt;Data_Validation!$B$8,"Low Value",IF(Q3247&lt;Data_Validation!$B$9,"Medium Value","High Value"))</f>
        <v>High Value</v>
      </c>
      <c r="Y3247" s="2" t="str">
        <f t="shared" si="456"/>
        <v>High Value - Maintain</v>
      </c>
      <c r="Z3247" s="2" t="str">
        <f t="shared" si="457"/>
        <v>Check Data</v>
      </c>
    </row>
    <row r="3248" spans="1:26" x14ac:dyDescent="0.3">
      <c r="A3248" t="s">
        <v>2714</v>
      </c>
      <c r="B3248">
        <v>58</v>
      </c>
      <c r="C3248" t="s">
        <v>14</v>
      </c>
      <c r="D3248" t="s">
        <v>37</v>
      </c>
      <c r="E3248">
        <v>149.08000000000001</v>
      </c>
      <c r="F3248">
        <v>13</v>
      </c>
      <c r="G3248">
        <v>172</v>
      </c>
      <c r="H3248">
        <v>0</v>
      </c>
      <c r="I3248" t="s">
        <v>16</v>
      </c>
      <c r="J3248">
        <v>24</v>
      </c>
      <c r="K3248" s="1">
        <v>44544</v>
      </c>
      <c r="L3248">
        <v>65</v>
      </c>
      <c r="M3248">
        <v>0.62</v>
      </c>
      <c r="N3248">
        <f>IF(E3248="",Data_Validation!$B$1,E3248)</f>
        <v>149.08000000000001</v>
      </c>
      <c r="O3248">
        <f>IF(J3248="",Data_Validation!$B$2,J3248)</f>
        <v>24</v>
      </c>
      <c r="P3248">
        <f t="shared" si="450"/>
        <v>1</v>
      </c>
      <c r="Q3248" s="2">
        <f>CustomerData[[#This Row],[avg_order_value_clean]]*CustomerData[[#This Row],[total_orders]]</f>
        <v>1938.0400000000002</v>
      </c>
      <c r="R3248" s="2" t="str">
        <f t="shared" si="458"/>
        <v>Inactive</v>
      </c>
      <c r="S3248" s="2" t="str">
        <f t="shared" si="451"/>
        <v>High Risk</v>
      </c>
      <c r="T3248" s="2" t="str">
        <f t="shared" si="452"/>
        <v>55+</v>
      </c>
      <c r="U3248" s="1">
        <f t="shared" ca="1" si="453"/>
        <v>1717</v>
      </c>
      <c r="V3248" s="2" t="str">
        <f t="shared" si="454"/>
        <v>Medium Loyalty</v>
      </c>
      <c r="W3248" s="2" t="str">
        <f t="shared" si="455"/>
        <v>Legitimate</v>
      </c>
      <c r="X3248" s="2" t="str">
        <f>IF(Q3248&lt;Data_Validation!$B$8,"Low Value",IF(Q3248&lt;Data_Validation!$B$9,"Medium Value","High Value"))</f>
        <v>High Value</v>
      </c>
      <c r="Y3248" s="2" t="str">
        <f t="shared" si="456"/>
        <v>Critical - Retain</v>
      </c>
      <c r="Z3248" s="2" t="str">
        <f t="shared" si="457"/>
        <v>Check Data</v>
      </c>
    </row>
    <row r="3249" spans="1:26" x14ac:dyDescent="0.3">
      <c r="A3249" t="s">
        <v>2715</v>
      </c>
      <c r="B3249">
        <v>65</v>
      </c>
      <c r="C3249" t="s">
        <v>14</v>
      </c>
      <c r="D3249" t="s">
        <v>18</v>
      </c>
      <c r="E3249">
        <v>42.16</v>
      </c>
      <c r="F3249">
        <v>9</v>
      </c>
      <c r="G3249">
        <v>246</v>
      </c>
      <c r="H3249">
        <v>0</v>
      </c>
      <c r="I3249" t="s">
        <v>16</v>
      </c>
      <c r="K3249" s="1">
        <v>44504</v>
      </c>
      <c r="L3249">
        <v>31</v>
      </c>
      <c r="M3249">
        <v>0.23</v>
      </c>
      <c r="N3249">
        <f>IF(E3249="",Data_Validation!$B$1,E3249)</f>
        <v>42.16</v>
      </c>
      <c r="O3249">
        <f>IF(J3249="",Data_Validation!$B$2,J3249)</f>
        <v>250</v>
      </c>
      <c r="P3249">
        <f t="shared" si="450"/>
        <v>1</v>
      </c>
      <c r="Q3249" s="2">
        <f>CustomerData[[#This Row],[avg_order_value_clean]]*CustomerData[[#This Row],[total_orders]]</f>
        <v>379.43999999999994</v>
      </c>
      <c r="R3249" s="2" t="str">
        <f t="shared" si="458"/>
        <v>Inactive</v>
      </c>
      <c r="S3249" s="2" t="str">
        <f t="shared" si="451"/>
        <v>Medium Risk</v>
      </c>
      <c r="T3249" s="2" t="str">
        <f t="shared" si="452"/>
        <v>55+</v>
      </c>
      <c r="U3249" s="1">
        <f t="shared" ca="1" si="453"/>
        <v>1757</v>
      </c>
      <c r="V3249" s="2" t="str">
        <f t="shared" si="454"/>
        <v>Low Loyalty</v>
      </c>
      <c r="W3249" s="2" t="str">
        <f t="shared" si="455"/>
        <v>Legitimate</v>
      </c>
      <c r="X3249" s="2" t="str">
        <f>IF(Q3249&lt;Data_Validation!$B$8,"Low Value",IF(Q3249&lt;Data_Validation!$B$9,"Medium Value","High Value"))</f>
        <v>Low Value</v>
      </c>
      <c r="Y3249" s="2" t="str">
        <f t="shared" si="456"/>
        <v>Stable</v>
      </c>
      <c r="Z3249" s="2" t="str">
        <f t="shared" si="457"/>
        <v>Check Data</v>
      </c>
    </row>
    <row r="3250" spans="1:26" x14ac:dyDescent="0.3">
      <c r="A3250" t="s">
        <v>2716</v>
      </c>
      <c r="B3250">
        <v>62</v>
      </c>
      <c r="C3250" t="s">
        <v>14</v>
      </c>
      <c r="D3250" t="s">
        <v>35</v>
      </c>
      <c r="E3250">
        <v>50.87</v>
      </c>
      <c r="F3250">
        <v>6</v>
      </c>
      <c r="G3250">
        <v>152</v>
      </c>
      <c r="H3250">
        <v>0</v>
      </c>
      <c r="I3250" t="s">
        <v>40</v>
      </c>
      <c r="J3250">
        <v>6.9</v>
      </c>
      <c r="K3250" s="1">
        <v>44143</v>
      </c>
      <c r="L3250">
        <v>33</v>
      </c>
      <c r="M3250">
        <v>0.15</v>
      </c>
      <c r="N3250">
        <f>IF(E3250="",Data_Validation!$B$1,E3250)</f>
        <v>50.87</v>
      </c>
      <c r="O3250">
        <f>IF(J3250="",Data_Validation!$B$2,J3250)</f>
        <v>6.9</v>
      </c>
      <c r="P3250">
        <f t="shared" si="450"/>
        <v>1</v>
      </c>
      <c r="Q3250" s="2">
        <f>CustomerData[[#This Row],[avg_order_value_clean]]*CustomerData[[#This Row],[total_orders]]</f>
        <v>305.21999999999997</v>
      </c>
      <c r="R3250" s="2" t="str">
        <f t="shared" si="458"/>
        <v>Inactive</v>
      </c>
      <c r="S3250" s="2" t="str">
        <f t="shared" si="451"/>
        <v>Low Risk</v>
      </c>
      <c r="T3250" s="2" t="str">
        <f t="shared" si="452"/>
        <v>55+</v>
      </c>
      <c r="U3250" s="1">
        <f t="shared" ca="1" si="453"/>
        <v>2118</v>
      </c>
      <c r="V3250" s="2" t="str">
        <f t="shared" si="454"/>
        <v>Low Loyalty</v>
      </c>
      <c r="W3250" s="2" t="str">
        <f t="shared" si="455"/>
        <v>Legitimate</v>
      </c>
      <c r="X3250" s="2" t="str">
        <f>IF(Q3250&lt;Data_Validation!$B$8,"Low Value",IF(Q3250&lt;Data_Validation!$B$9,"Medium Value","High Value"))</f>
        <v>Low Value</v>
      </c>
      <c r="Y3250" s="2" t="str">
        <f t="shared" si="456"/>
        <v>Stable</v>
      </c>
      <c r="Z3250" s="2" t="str">
        <f t="shared" si="457"/>
        <v>Check Data</v>
      </c>
    </row>
    <row r="3251" spans="1:26" x14ac:dyDescent="0.3">
      <c r="A3251" t="s">
        <v>2717</v>
      </c>
      <c r="B3251">
        <v>59</v>
      </c>
      <c r="C3251" t="s">
        <v>14</v>
      </c>
      <c r="D3251" t="s">
        <v>26</v>
      </c>
      <c r="E3251">
        <v>86.97</v>
      </c>
      <c r="F3251">
        <v>7</v>
      </c>
      <c r="G3251">
        <v>105</v>
      </c>
      <c r="H3251">
        <v>0</v>
      </c>
      <c r="I3251" t="s">
        <v>29</v>
      </c>
      <c r="J3251">
        <v>48</v>
      </c>
      <c r="K3251" s="1">
        <v>44984</v>
      </c>
      <c r="L3251">
        <v>55</v>
      </c>
      <c r="M3251">
        <v>0.17</v>
      </c>
      <c r="N3251">
        <f>IF(E3251="",Data_Validation!$B$1,E3251)</f>
        <v>86.97</v>
      </c>
      <c r="O3251">
        <f>IF(J3251="",Data_Validation!$B$2,J3251)</f>
        <v>48</v>
      </c>
      <c r="P3251">
        <f t="shared" si="450"/>
        <v>1</v>
      </c>
      <c r="Q3251" s="2">
        <f>CustomerData[[#This Row],[avg_order_value_clean]]*CustomerData[[#This Row],[total_orders]]</f>
        <v>608.79</v>
      </c>
      <c r="R3251" s="2" t="str">
        <f t="shared" si="458"/>
        <v>Inactive</v>
      </c>
      <c r="S3251" s="2" t="str">
        <f t="shared" si="451"/>
        <v>Low Risk</v>
      </c>
      <c r="T3251" s="2" t="str">
        <f t="shared" si="452"/>
        <v>55+</v>
      </c>
      <c r="U3251" s="1">
        <f t="shared" ca="1" si="453"/>
        <v>1277</v>
      </c>
      <c r="V3251" s="2" t="str">
        <f t="shared" si="454"/>
        <v>Medium Loyalty</v>
      </c>
      <c r="W3251" s="2" t="str">
        <f t="shared" si="455"/>
        <v>Legitimate</v>
      </c>
      <c r="X3251" s="2" t="str">
        <f>IF(Q3251&lt;Data_Validation!$B$8,"Low Value",IF(Q3251&lt;Data_Validation!$B$9,"Medium Value","High Value"))</f>
        <v>Low Value</v>
      </c>
      <c r="Y3251" s="2" t="str">
        <f t="shared" si="456"/>
        <v>Stable</v>
      </c>
      <c r="Z3251" s="2" t="str">
        <f t="shared" si="457"/>
        <v>Check Data</v>
      </c>
    </row>
    <row r="3252" spans="1:26" x14ac:dyDescent="0.3">
      <c r="A3252" t="s">
        <v>2718</v>
      </c>
      <c r="B3252">
        <v>42</v>
      </c>
      <c r="C3252" t="s">
        <v>14</v>
      </c>
      <c r="D3252" t="s">
        <v>44</v>
      </c>
      <c r="E3252">
        <v>21.18</v>
      </c>
      <c r="F3252">
        <v>14</v>
      </c>
      <c r="G3252">
        <v>158</v>
      </c>
      <c r="H3252">
        <v>0</v>
      </c>
      <c r="I3252" t="s">
        <v>23</v>
      </c>
      <c r="J3252">
        <v>97.3</v>
      </c>
      <c r="K3252" s="1">
        <v>44524</v>
      </c>
      <c r="L3252">
        <v>69</v>
      </c>
      <c r="M3252">
        <v>0.13</v>
      </c>
      <c r="N3252">
        <f>IF(E3252="",Data_Validation!$B$1,E3252)</f>
        <v>21.18</v>
      </c>
      <c r="O3252">
        <f>IF(J3252="",Data_Validation!$B$2,J3252)</f>
        <v>97.3</v>
      </c>
      <c r="P3252">
        <f t="shared" si="450"/>
        <v>1</v>
      </c>
      <c r="Q3252" s="2">
        <f>CustomerData[[#This Row],[avg_order_value_clean]]*CustomerData[[#This Row],[total_orders]]</f>
        <v>296.52</v>
      </c>
      <c r="R3252" s="2" t="str">
        <f t="shared" si="458"/>
        <v>Inactive</v>
      </c>
      <c r="S3252" s="2" t="str">
        <f t="shared" si="451"/>
        <v>Low Risk</v>
      </c>
      <c r="T3252" s="2" t="str">
        <f t="shared" si="452"/>
        <v>35-44</v>
      </c>
      <c r="U3252" s="1">
        <f t="shared" ca="1" si="453"/>
        <v>1737</v>
      </c>
      <c r="V3252" s="2" t="str">
        <f t="shared" si="454"/>
        <v>Medium Loyalty</v>
      </c>
      <c r="W3252" s="2" t="str">
        <f t="shared" si="455"/>
        <v>Legitimate</v>
      </c>
      <c r="X3252" s="2" t="str">
        <f>IF(Q3252&lt;Data_Validation!$B$8,"Low Value",IF(Q3252&lt;Data_Validation!$B$9,"Medium Value","High Value"))</f>
        <v>Low Value</v>
      </c>
      <c r="Y3252" s="2" t="str">
        <f t="shared" si="456"/>
        <v>Stable</v>
      </c>
      <c r="Z3252" s="2" t="str">
        <f t="shared" si="457"/>
        <v>Check Data</v>
      </c>
    </row>
    <row r="3253" spans="1:26" x14ac:dyDescent="0.3">
      <c r="A3253" t="s">
        <v>2719</v>
      </c>
      <c r="B3253">
        <v>69</v>
      </c>
      <c r="C3253" t="s">
        <v>21</v>
      </c>
      <c r="D3253" t="s">
        <v>44</v>
      </c>
      <c r="E3253">
        <v>99.21</v>
      </c>
      <c r="F3253">
        <v>11</v>
      </c>
      <c r="G3253">
        <v>105</v>
      </c>
      <c r="H3253">
        <v>0</v>
      </c>
      <c r="I3253" t="s">
        <v>16</v>
      </c>
      <c r="J3253">
        <v>8.8000000000000007</v>
      </c>
      <c r="K3253" s="1">
        <v>44895</v>
      </c>
      <c r="L3253">
        <v>82</v>
      </c>
      <c r="M3253">
        <v>0.21</v>
      </c>
      <c r="N3253">
        <f>IF(E3253="",Data_Validation!$B$1,E3253)</f>
        <v>99.21</v>
      </c>
      <c r="O3253">
        <f>IF(J3253="",Data_Validation!$B$2,J3253)</f>
        <v>8.8000000000000007</v>
      </c>
      <c r="P3253">
        <f t="shared" si="450"/>
        <v>2</v>
      </c>
      <c r="Q3253" s="2">
        <f>CustomerData[[#This Row],[avg_order_value_clean]]*CustomerData[[#This Row],[total_orders]]</f>
        <v>1091.31</v>
      </c>
      <c r="R3253" s="2" t="str">
        <f t="shared" si="458"/>
        <v>Inactive</v>
      </c>
      <c r="S3253" s="2" t="str">
        <f t="shared" si="451"/>
        <v>Medium Risk</v>
      </c>
      <c r="T3253" s="2" t="str">
        <f t="shared" si="452"/>
        <v>55+</v>
      </c>
      <c r="U3253" s="1">
        <f t="shared" ca="1" si="453"/>
        <v>1366</v>
      </c>
      <c r="V3253" s="2" t="str">
        <f t="shared" si="454"/>
        <v>High Loyalty</v>
      </c>
      <c r="W3253" s="2" t="str">
        <f t="shared" si="455"/>
        <v>Legitimate</v>
      </c>
      <c r="X3253" s="2" t="str">
        <f>IF(Q3253&lt;Data_Validation!$B$8,"Low Value",IF(Q3253&lt;Data_Validation!$B$9,"Medium Value","High Value"))</f>
        <v>Low Value</v>
      </c>
      <c r="Y3253" s="2" t="str">
        <f t="shared" si="456"/>
        <v>Stable</v>
      </c>
      <c r="Z3253" s="2" t="str">
        <f t="shared" si="457"/>
        <v>Check Data</v>
      </c>
    </row>
    <row r="3254" spans="1:26" x14ac:dyDescent="0.3">
      <c r="A3254" t="s">
        <v>2720</v>
      </c>
      <c r="B3254">
        <v>31</v>
      </c>
      <c r="C3254" t="s">
        <v>21</v>
      </c>
      <c r="D3254" t="s">
        <v>52</v>
      </c>
      <c r="E3254">
        <v>84.56</v>
      </c>
      <c r="F3254">
        <v>11</v>
      </c>
      <c r="G3254">
        <v>192</v>
      </c>
      <c r="H3254">
        <v>0</v>
      </c>
      <c r="I3254" t="s">
        <v>16</v>
      </c>
      <c r="J3254">
        <v>50.7</v>
      </c>
      <c r="K3254" s="1">
        <v>45524</v>
      </c>
      <c r="L3254">
        <v>36</v>
      </c>
      <c r="M3254">
        <v>0.41</v>
      </c>
      <c r="N3254">
        <f>IF(E3254="",Data_Validation!$B$1,E3254)</f>
        <v>84.56</v>
      </c>
      <c r="O3254">
        <f>IF(J3254="",Data_Validation!$B$2,J3254)</f>
        <v>50.7</v>
      </c>
      <c r="P3254">
        <f t="shared" si="450"/>
        <v>2</v>
      </c>
      <c r="Q3254" s="2">
        <f>CustomerData[[#This Row],[avg_order_value_clean]]*CustomerData[[#This Row],[total_orders]]</f>
        <v>930.16000000000008</v>
      </c>
      <c r="R3254" s="2" t="str">
        <f t="shared" si="458"/>
        <v>Inactive</v>
      </c>
      <c r="S3254" s="2" t="str">
        <f t="shared" si="451"/>
        <v>Medium Risk</v>
      </c>
      <c r="T3254" s="2" t="str">
        <f t="shared" si="452"/>
        <v>25-34</v>
      </c>
      <c r="U3254" s="1">
        <f t="shared" ca="1" si="453"/>
        <v>737</v>
      </c>
      <c r="V3254" s="2" t="str">
        <f t="shared" si="454"/>
        <v>Low Loyalty</v>
      </c>
      <c r="W3254" s="2" t="str">
        <f t="shared" si="455"/>
        <v>Legitimate</v>
      </c>
      <c r="X3254" s="2" t="str">
        <f>IF(Q3254&lt;Data_Validation!$B$8,"Low Value",IF(Q3254&lt;Data_Validation!$B$9,"Medium Value","High Value"))</f>
        <v>Low Value</v>
      </c>
      <c r="Y3254" s="2" t="str">
        <f t="shared" si="456"/>
        <v>Stable</v>
      </c>
      <c r="Z3254" s="2" t="str">
        <f t="shared" si="457"/>
        <v>Check Data</v>
      </c>
    </row>
    <row r="3255" spans="1:26" x14ac:dyDescent="0.3">
      <c r="A3255" t="s">
        <v>2721</v>
      </c>
      <c r="B3255">
        <v>61</v>
      </c>
      <c r="C3255" t="s">
        <v>21</v>
      </c>
      <c r="D3255" t="s">
        <v>22</v>
      </c>
      <c r="E3255">
        <v>40.340000000000003</v>
      </c>
      <c r="F3255">
        <v>18</v>
      </c>
      <c r="G3255">
        <v>294</v>
      </c>
      <c r="H3255">
        <v>0</v>
      </c>
      <c r="I3255" t="s">
        <v>23</v>
      </c>
      <c r="J3255">
        <v>60.2</v>
      </c>
      <c r="K3255" s="1">
        <v>44754</v>
      </c>
      <c r="L3255">
        <v>84</v>
      </c>
      <c r="M3255">
        <v>0.52</v>
      </c>
      <c r="N3255">
        <f>IF(E3255="",Data_Validation!$B$1,E3255)</f>
        <v>40.340000000000003</v>
      </c>
      <c r="O3255">
        <f>IF(J3255="",Data_Validation!$B$2,J3255)</f>
        <v>60.2</v>
      </c>
      <c r="P3255">
        <f t="shared" si="450"/>
        <v>2</v>
      </c>
      <c r="Q3255" s="2">
        <f>CustomerData[[#This Row],[avg_order_value_clean]]*CustomerData[[#This Row],[total_orders]]</f>
        <v>726.12000000000012</v>
      </c>
      <c r="R3255" s="2" t="str">
        <f t="shared" si="458"/>
        <v>Inactive</v>
      </c>
      <c r="S3255" s="2" t="str">
        <f t="shared" si="451"/>
        <v>High Risk</v>
      </c>
      <c r="T3255" s="2" t="str">
        <f t="shared" si="452"/>
        <v>55+</v>
      </c>
      <c r="U3255" s="1">
        <f t="shared" ca="1" si="453"/>
        <v>1507</v>
      </c>
      <c r="V3255" s="2" t="str">
        <f t="shared" si="454"/>
        <v>High Loyalty</v>
      </c>
      <c r="W3255" s="2" t="str">
        <f t="shared" si="455"/>
        <v>Legitimate</v>
      </c>
      <c r="X3255" s="2" t="str">
        <f>IF(Q3255&lt;Data_Validation!$B$8,"Low Value",IF(Q3255&lt;Data_Validation!$B$9,"Medium Value","High Value"))</f>
        <v>Low Value</v>
      </c>
      <c r="Y3255" s="2" t="str">
        <f t="shared" si="456"/>
        <v>At Risk - Develop</v>
      </c>
      <c r="Z3255" s="2" t="str">
        <f t="shared" si="457"/>
        <v>Check Data</v>
      </c>
    </row>
    <row r="3256" spans="1:26" x14ac:dyDescent="0.3">
      <c r="A3256" t="s">
        <v>493</v>
      </c>
      <c r="B3256">
        <v>42</v>
      </c>
      <c r="C3256" t="s">
        <v>21</v>
      </c>
      <c r="D3256" t="s">
        <v>26</v>
      </c>
      <c r="F3256">
        <v>14</v>
      </c>
      <c r="G3256">
        <v>275</v>
      </c>
      <c r="H3256">
        <v>0</v>
      </c>
      <c r="I3256" t="s">
        <v>29</v>
      </c>
      <c r="J3256">
        <v>93.2</v>
      </c>
      <c r="K3256" s="1">
        <v>44901</v>
      </c>
      <c r="L3256">
        <v>24</v>
      </c>
      <c r="M3256">
        <v>0.33</v>
      </c>
      <c r="N3256">
        <f>IF(E3256="",Data_Validation!$B$1,E3256)</f>
        <v>250</v>
      </c>
      <c r="O3256">
        <f>IF(J3256="",Data_Validation!$B$2,J3256)</f>
        <v>93.2</v>
      </c>
      <c r="P3256">
        <f t="shared" si="450"/>
        <v>2</v>
      </c>
      <c r="Q3256" s="2">
        <f>CustomerData[[#This Row],[avg_order_value_clean]]*CustomerData[[#This Row],[total_orders]]</f>
        <v>3500</v>
      </c>
      <c r="R3256" s="2" t="str">
        <f t="shared" si="458"/>
        <v>Inactive</v>
      </c>
      <c r="S3256" s="2" t="str">
        <f t="shared" si="451"/>
        <v>Medium Risk</v>
      </c>
      <c r="T3256" s="2" t="str">
        <f t="shared" si="452"/>
        <v>35-44</v>
      </c>
      <c r="U3256" s="1">
        <f t="shared" ca="1" si="453"/>
        <v>1360</v>
      </c>
      <c r="V3256" s="2" t="str">
        <f t="shared" si="454"/>
        <v>Low Loyalty</v>
      </c>
      <c r="W3256" s="2" t="str">
        <f t="shared" si="455"/>
        <v>Legitimate</v>
      </c>
      <c r="X3256" s="2" t="str">
        <f>IF(Q3256&lt;Data_Validation!$B$8,"Low Value",IF(Q3256&lt;Data_Validation!$B$9,"Medium Value","High Value"))</f>
        <v>High Value</v>
      </c>
      <c r="Y3256" s="2" t="str">
        <f t="shared" si="456"/>
        <v>High Value - Maintain</v>
      </c>
      <c r="Z3256" s="2" t="str">
        <f t="shared" si="457"/>
        <v>Check Data</v>
      </c>
    </row>
    <row r="3257" spans="1:26" x14ac:dyDescent="0.3">
      <c r="A3257" t="s">
        <v>1563</v>
      </c>
      <c r="B3257">
        <v>36</v>
      </c>
      <c r="C3257" t="s">
        <v>25</v>
      </c>
      <c r="D3257" t="s">
        <v>28</v>
      </c>
      <c r="E3257">
        <v>76.260000000000005</v>
      </c>
      <c r="F3257">
        <v>8</v>
      </c>
      <c r="G3257">
        <v>72</v>
      </c>
      <c r="H3257">
        <v>0</v>
      </c>
      <c r="I3257" t="s">
        <v>19</v>
      </c>
      <c r="J3257">
        <v>29.7</v>
      </c>
      <c r="K3257" s="1">
        <v>44648</v>
      </c>
      <c r="L3257">
        <v>61</v>
      </c>
      <c r="M3257">
        <v>0.09</v>
      </c>
      <c r="N3257">
        <f>IF(E3257="",Data_Validation!$B$1,E3257)</f>
        <v>76.260000000000005</v>
      </c>
      <c r="O3257">
        <f>IF(J3257="",Data_Validation!$B$2,J3257)</f>
        <v>29.7</v>
      </c>
      <c r="P3257">
        <f t="shared" si="450"/>
        <v>2</v>
      </c>
      <c r="Q3257" s="2">
        <f>CustomerData[[#This Row],[avg_order_value_clean]]*CustomerData[[#This Row],[total_orders]]</f>
        <v>610.08000000000004</v>
      </c>
      <c r="R3257" s="2" t="str">
        <f t="shared" si="458"/>
        <v>At Risk</v>
      </c>
      <c r="S3257" s="2" t="str">
        <f t="shared" si="451"/>
        <v>Low Risk</v>
      </c>
      <c r="T3257" s="2" t="str">
        <f t="shared" si="452"/>
        <v>35-44</v>
      </c>
      <c r="U3257" s="1">
        <f t="shared" ca="1" si="453"/>
        <v>1613</v>
      </c>
      <c r="V3257" s="2" t="str">
        <f t="shared" si="454"/>
        <v>Medium Loyalty</v>
      </c>
      <c r="W3257" s="2" t="str">
        <f t="shared" si="455"/>
        <v>Legitimate</v>
      </c>
      <c r="X3257" s="2" t="str">
        <f>IF(Q3257&lt;Data_Validation!$B$8,"Low Value",IF(Q3257&lt;Data_Validation!$B$9,"Medium Value","High Value"))</f>
        <v>Low Value</v>
      </c>
      <c r="Y3257" s="2" t="str">
        <f t="shared" si="456"/>
        <v>Stable</v>
      </c>
      <c r="Z3257" s="2" t="str">
        <f t="shared" si="457"/>
        <v>Check Data</v>
      </c>
    </row>
    <row r="3258" spans="1:26" x14ac:dyDescent="0.3">
      <c r="A3258" t="s">
        <v>2722</v>
      </c>
      <c r="B3258">
        <v>56</v>
      </c>
      <c r="C3258" t="s">
        <v>21</v>
      </c>
      <c r="D3258" t="s">
        <v>50</v>
      </c>
      <c r="E3258">
        <v>19.45</v>
      </c>
      <c r="F3258">
        <v>8</v>
      </c>
      <c r="G3258">
        <v>42</v>
      </c>
      <c r="H3258">
        <v>0</v>
      </c>
      <c r="I3258" t="s">
        <v>23</v>
      </c>
      <c r="J3258">
        <v>50.3</v>
      </c>
      <c r="K3258" s="1">
        <v>45304</v>
      </c>
      <c r="L3258">
        <v>83</v>
      </c>
      <c r="M3258">
        <v>0.28999999999999998</v>
      </c>
      <c r="N3258">
        <f>IF(E3258="",Data_Validation!$B$1,E3258)</f>
        <v>19.45</v>
      </c>
      <c r="O3258">
        <f>IF(J3258="",Data_Validation!$B$2,J3258)</f>
        <v>50.3</v>
      </c>
      <c r="P3258">
        <f t="shared" si="450"/>
        <v>3</v>
      </c>
      <c r="Q3258" s="2">
        <f>CustomerData[[#This Row],[avg_order_value_clean]]*CustomerData[[#This Row],[total_orders]]</f>
        <v>155.6</v>
      </c>
      <c r="R3258" s="2" t="str">
        <f t="shared" si="458"/>
        <v>At Risk</v>
      </c>
      <c r="S3258" s="2" t="str">
        <f t="shared" si="451"/>
        <v>Medium Risk</v>
      </c>
      <c r="T3258" s="2" t="str">
        <f t="shared" si="452"/>
        <v>55+</v>
      </c>
      <c r="U3258" s="1">
        <f t="shared" ca="1" si="453"/>
        <v>957</v>
      </c>
      <c r="V3258" s="2" t="str">
        <f t="shared" si="454"/>
        <v>High Loyalty</v>
      </c>
      <c r="W3258" s="2" t="str">
        <f t="shared" si="455"/>
        <v>Legitimate</v>
      </c>
      <c r="X3258" s="2" t="str">
        <f>IF(Q3258&lt;Data_Validation!$B$8,"Low Value",IF(Q3258&lt;Data_Validation!$B$9,"Medium Value","High Value"))</f>
        <v>Low Value</v>
      </c>
      <c r="Y3258" s="2" t="str">
        <f t="shared" si="456"/>
        <v>Stable</v>
      </c>
      <c r="Z3258" s="2" t="str">
        <f t="shared" si="457"/>
        <v>Check Data</v>
      </c>
    </row>
    <row r="3259" spans="1:26" x14ac:dyDescent="0.3">
      <c r="A3259" t="s">
        <v>814</v>
      </c>
      <c r="B3259">
        <v>72</v>
      </c>
      <c r="C3259" t="s">
        <v>21</v>
      </c>
      <c r="D3259" t="s">
        <v>22</v>
      </c>
      <c r="E3259">
        <v>60.33</v>
      </c>
      <c r="F3259">
        <v>12</v>
      </c>
      <c r="G3259">
        <v>193</v>
      </c>
      <c r="H3259">
        <v>0</v>
      </c>
      <c r="I3259" t="s">
        <v>19</v>
      </c>
      <c r="J3259">
        <v>98.7</v>
      </c>
      <c r="K3259" s="1">
        <v>44999</v>
      </c>
      <c r="L3259">
        <v>28</v>
      </c>
      <c r="M3259">
        <v>0.06</v>
      </c>
      <c r="N3259">
        <f>IF(E3259="",Data_Validation!$B$1,E3259)</f>
        <v>60.33</v>
      </c>
      <c r="O3259">
        <f>IF(J3259="",Data_Validation!$B$2,J3259)</f>
        <v>98.7</v>
      </c>
      <c r="P3259">
        <f t="shared" si="450"/>
        <v>3</v>
      </c>
      <c r="Q3259" s="2">
        <f>CustomerData[[#This Row],[avg_order_value_clean]]*CustomerData[[#This Row],[total_orders]]</f>
        <v>723.96</v>
      </c>
      <c r="R3259" s="2" t="str">
        <f t="shared" si="458"/>
        <v>Inactive</v>
      </c>
      <c r="S3259" s="2" t="str">
        <f t="shared" si="451"/>
        <v>Low Risk</v>
      </c>
      <c r="T3259" s="2" t="str">
        <f t="shared" si="452"/>
        <v>55+</v>
      </c>
      <c r="U3259" s="1">
        <f t="shared" ca="1" si="453"/>
        <v>1262</v>
      </c>
      <c r="V3259" s="2" t="str">
        <f t="shared" si="454"/>
        <v>Low Loyalty</v>
      </c>
      <c r="W3259" s="2" t="str">
        <f t="shared" si="455"/>
        <v>Legitimate</v>
      </c>
      <c r="X3259" s="2" t="str">
        <f>IF(Q3259&lt;Data_Validation!$B$8,"Low Value",IF(Q3259&lt;Data_Validation!$B$9,"Medium Value","High Value"))</f>
        <v>Low Value</v>
      </c>
      <c r="Y3259" s="2" t="str">
        <f t="shared" si="456"/>
        <v>Stable</v>
      </c>
      <c r="Z3259" s="2" t="str">
        <f t="shared" si="457"/>
        <v>Check Data</v>
      </c>
    </row>
    <row r="3260" spans="1:26" x14ac:dyDescent="0.3">
      <c r="A3260" t="s">
        <v>2723</v>
      </c>
      <c r="B3260">
        <v>32</v>
      </c>
      <c r="C3260" t="s">
        <v>14</v>
      </c>
      <c r="D3260" t="s">
        <v>22</v>
      </c>
      <c r="E3260">
        <v>56.72</v>
      </c>
      <c r="F3260">
        <v>11</v>
      </c>
      <c r="G3260">
        <v>128</v>
      </c>
      <c r="H3260">
        <v>0</v>
      </c>
      <c r="I3260" t="s">
        <v>16</v>
      </c>
      <c r="J3260">
        <v>76.900000000000006</v>
      </c>
      <c r="K3260" s="1">
        <v>44189</v>
      </c>
      <c r="L3260">
        <v>60</v>
      </c>
      <c r="M3260">
        <v>0.48</v>
      </c>
      <c r="N3260">
        <f>IF(E3260="",Data_Validation!$B$1,E3260)</f>
        <v>56.72</v>
      </c>
      <c r="O3260">
        <f>IF(J3260="",Data_Validation!$B$2,J3260)</f>
        <v>76.900000000000006</v>
      </c>
      <c r="P3260">
        <f t="shared" si="450"/>
        <v>2</v>
      </c>
      <c r="Q3260" s="2">
        <f>CustomerData[[#This Row],[avg_order_value_clean]]*CustomerData[[#This Row],[total_orders]]</f>
        <v>623.91999999999996</v>
      </c>
      <c r="R3260" s="2" t="str">
        <f t="shared" si="458"/>
        <v>Inactive</v>
      </c>
      <c r="S3260" s="2" t="str">
        <f t="shared" si="451"/>
        <v>Medium Risk</v>
      </c>
      <c r="T3260" s="2" t="str">
        <f t="shared" si="452"/>
        <v>25-34</v>
      </c>
      <c r="U3260" s="1">
        <f t="shared" ca="1" si="453"/>
        <v>2072</v>
      </c>
      <c r="V3260" s="2" t="str">
        <f t="shared" si="454"/>
        <v>Medium Loyalty</v>
      </c>
      <c r="W3260" s="2" t="str">
        <f t="shared" si="455"/>
        <v>Legitimate</v>
      </c>
      <c r="X3260" s="2" t="str">
        <f>IF(Q3260&lt;Data_Validation!$B$8,"Low Value",IF(Q3260&lt;Data_Validation!$B$9,"Medium Value","High Value"))</f>
        <v>Low Value</v>
      </c>
      <c r="Y3260" s="2" t="str">
        <f t="shared" si="456"/>
        <v>Stable</v>
      </c>
      <c r="Z3260" s="2" t="str">
        <f t="shared" si="457"/>
        <v>Check Data</v>
      </c>
    </row>
    <row r="3261" spans="1:26" x14ac:dyDescent="0.3">
      <c r="A3261" t="s">
        <v>2724</v>
      </c>
      <c r="B3261">
        <v>33</v>
      </c>
      <c r="C3261" t="s">
        <v>14</v>
      </c>
      <c r="D3261" t="s">
        <v>50</v>
      </c>
      <c r="E3261">
        <v>84.46</v>
      </c>
      <c r="F3261">
        <v>6</v>
      </c>
      <c r="G3261">
        <v>310</v>
      </c>
      <c r="H3261">
        <v>0</v>
      </c>
      <c r="I3261" t="s">
        <v>19</v>
      </c>
      <c r="J3261">
        <v>81</v>
      </c>
      <c r="K3261" s="1">
        <v>44404</v>
      </c>
      <c r="L3261">
        <v>94</v>
      </c>
      <c r="M3261">
        <v>0.2</v>
      </c>
      <c r="N3261">
        <f>IF(E3261="",Data_Validation!$B$1,E3261)</f>
        <v>84.46</v>
      </c>
      <c r="O3261">
        <f>IF(J3261="",Data_Validation!$B$2,J3261)</f>
        <v>81</v>
      </c>
      <c r="P3261">
        <f t="shared" si="450"/>
        <v>1</v>
      </c>
      <c r="Q3261" s="2">
        <f>CustomerData[[#This Row],[avg_order_value_clean]]*CustomerData[[#This Row],[total_orders]]</f>
        <v>506.76</v>
      </c>
      <c r="R3261" s="2" t="str">
        <f t="shared" si="458"/>
        <v>Inactive</v>
      </c>
      <c r="S3261" s="2" t="str">
        <f t="shared" si="451"/>
        <v>Medium Risk</v>
      </c>
      <c r="T3261" s="2" t="str">
        <f t="shared" si="452"/>
        <v>25-34</v>
      </c>
      <c r="U3261" s="1">
        <f t="shared" ca="1" si="453"/>
        <v>1857</v>
      </c>
      <c r="V3261" s="2" t="str">
        <f t="shared" si="454"/>
        <v>High Loyalty</v>
      </c>
      <c r="W3261" s="2" t="str">
        <f t="shared" si="455"/>
        <v>Legitimate</v>
      </c>
      <c r="X3261" s="2" t="str">
        <f>IF(Q3261&lt;Data_Validation!$B$8,"Low Value",IF(Q3261&lt;Data_Validation!$B$9,"Medium Value","High Value"))</f>
        <v>Low Value</v>
      </c>
      <c r="Y3261" s="2" t="str">
        <f t="shared" si="456"/>
        <v>Stable</v>
      </c>
      <c r="Z3261" s="2" t="str">
        <f t="shared" si="457"/>
        <v>Check Data</v>
      </c>
    </row>
    <row r="3262" spans="1:26" x14ac:dyDescent="0.3">
      <c r="A3262" t="s">
        <v>2725</v>
      </c>
      <c r="B3262">
        <v>44</v>
      </c>
      <c r="C3262" t="s">
        <v>21</v>
      </c>
      <c r="D3262" t="s">
        <v>35</v>
      </c>
      <c r="E3262">
        <v>178.36</v>
      </c>
      <c r="F3262">
        <v>14</v>
      </c>
      <c r="G3262">
        <v>107</v>
      </c>
      <c r="H3262">
        <v>0</v>
      </c>
      <c r="I3262" t="s">
        <v>19</v>
      </c>
      <c r="J3262">
        <v>78.099999999999994</v>
      </c>
      <c r="K3262" s="1">
        <v>45116</v>
      </c>
      <c r="L3262">
        <v>79</v>
      </c>
      <c r="M3262">
        <v>0.41</v>
      </c>
      <c r="N3262">
        <f>IF(E3262="",Data_Validation!$B$1,E3262)</f>
        <v>178.36</v>
      </c>
      <c r="O3262">
        <f>IF(J3262="",Data_Validation!$B$2,J3262)</f>
        <v>78.099999999999994</v>
      </c>
      <c r="P3262">
        <f t="shared" si="450"/>
        <v>1</v>
      </c>
      <c r="Q3262" s="2">
        <f>CustomerData[[#This Row],[avg_order_value_clean]]*CustomerData[[#This Row],[total_orders]]</f>
        <v>2497.04</v>
      </c>
      <c r="R3262" s="2" t="str">
        <f t="shared" si="458"/>
        <v>Inactive</v>
      </c>
      <c r="S3262" s="2" t="str">
        <f t="shared" si="451"/>
        <v>Medium Risk</v>
      </c>
      <c r="T3262" s="2" t="str">
        <f t="shared" si="452"/>
        <v>35-44</v>
      </c>
      <c r="U3262" s="1">
        <f t="shared" ca="1" si="453"/>
        <v>1145</v>
      </c>
      <c r="V3262" s="2" t="str">
        <f t="shared" si="454"/>
        <v>High Loyalty</v>
      </c>
      <c r="W3262" s="2" t="str">
        <f t="shared" si="455"/>
        <v>Legitimate</v>
      </c>
      <c r="X3262" s="2" t="str">
        <f>IF(Q3262&lt;Data_Validation!$B$8,"Low Value",IF(Q3262&lt;Data_Validation!$B$9,"Medium Value","High Value"))</f>
        <v>High Value</v>
      </c>
      <c r="Y3262" s="2" t="str">
        <f t="shared" si="456"/>
        <v>High Value - Maintain</v>
      </c>
      <c r="Z3262" s="2" t="str">
        <f t="shared" si="457"/>
        <v>Check Data</v>
      </c>
    </row>
    <row r="3263" spans="1:26" x14ac:dyDescent="0.3">
      <c r="A3263" t="s">
        <v>2726</v>
      </c>
      <c r="B3263">
        <v>57</v>
      </c>
      <c r="C3263" t="s">
        <v>14</v>
      </c>
      <c r="D3263" t="s">
        <v>22</v>
      </c>
      <c r="E3263">
        <v>106.69</v>
      </c>
      <c r="F3263">
        <v>13</v>
      </c>
      <c r="G3263">
        <v>102</v>
      </c>
      <c r="H3263">
        <v>0</v>
      </c>
      <c r="I3263" t="s">
        <v>23</v>
      </c>
      <c r="J3263">
        <v>51.5</v>
      </c>
      <c r="K3263" s="1">
        <v>44650</v>
      </c>
      <c r="L3263">
        <v>73</v>
      </c>
      <c r="M3263">
        <v>0.55000000000000004</v>
      </c>
      <c r="N3263">
        <f>IF(E3263="",Data_Validation!$B$1,E3263)</f>
        <v>106.69</v>
      </c>
      <c r="O3263">
        <f>IF(J3263="",Data_Validation!$B$2,J3263)</f>
        <v>51.5</v>
      </c>
      <c r="P3263">
        <f t="shared" si="450"/>
        <v>2</v>
      </c>
      <c r="Q3263" s="2">
        <f>CustomerData[[#This Row],[avg_order_value_clean]]*CustomerData[[#This Row],[total_orders]]</f>
        <v>1386.97</v>
      </c>
      <c r="R3263" s="2" t="str">
        <f t="shared" si="458"/>
        <v>Inactive</v>
      </c>
      <c r="S3263" s="2" t="str">
        <f t="shared" si="451"/>
        <v>High Risk</v>
      </c>
      <c r="T3263" s="2" t="str">
        <f t="shared" si="452"/>
        <v>55+</v>
      </c>
      <c r="U3263" s="1">
        <f t="shared" ca="1" si="453"/>
        <v>1611</v>
      </c>
      <c r="V3263" s="2" t="str">
        <f t="shared" si="454"/>
        <v>High Loyalty</v>
      </c>
      <c r="W3263" s="2" t="str">
        <f t="shared" si="455"/>
        <v>Legitimate</v>
      </c>
      <c r="X3263" s="2" t="str">
        <f>IF(Q3263&lt;Data_Validation!$B$8,"Low Value",IF(Q3263&lt;Data_Validation!$B$9,"Medium Value","High Value"))</f>
        <v>Low Value</v>
      </c>
      <c r="Y3263" s="2" t="str">
        <f t="shared" si="456"/>
        <v>At Risk - Develop</v>
      </c>
      <c r="Z3263" s="2" t="str">
        <f t="shared" si="457"/>
        <v>Check Data</v>
      </c>
    </row>
    <row r="3264" spans="1:26" x14ac:dyDescent="0.3">
      <c r="A3264" t="s">
        <v>2192</v>
      </c>
      <c r="B3264">
        <v>27</v>
      </c>
      <c r="C3264" t="s">
        <v>14</v>
      </c>
      <c r="D3264" t="s">
        <v>18</v>
      </c>
      <c r="E3264">
        <v>34.630000000000003</v>
      </c>
      <c r="F3264">
        <v>12</v>
      </c>
      <c r="G3264">
        <v>132</v>
      </c>
      <c r="H3264">
        <v>0</v>
      </c>
      <c r="I3264" t="s">
        <v>16</v>
      </c>
      <c r="J3264">
        <v>43.4</v>
      </c>
      <c r="K3264" s="1">
        <v>44520</v>
      </c>
      <c r="L3264">
        <v>39</v>
      </c>
      <c r="M3264">
        <v>0.32</v>
      </c>
      <c r="N3264">
        <f>IF(E3264="",Data_Validation!$B$1,E3264)</f>
        <v>34.630000000000003</v>
      </c>
      <c r="O3264">
        <f>IF(J3264="",Data_Validation!$B$2,J3264)</f>
        <v>43.4</v>
      </c>
      <c r="P3264">
        <f t="shared" si="450"/>
        <v>2</v>
      </c>
      <c r="Q3264" s="2">
        <f>CustomerData[[#This Row],[avg_order_value_clean]]*CustomerData[[#This Row],[total_orders]]</f>
        <v>415.56000000000006</v>
      </c>
      <c r="R3264" s="2" t="str">
        <f t="shared" si="458"/>
        <v>Inactive</v>
      </c>
      <c r="S3264" s="2" t="str">
        <f t="shared" si="451"/>
        <v>Medium Risk</v>
      </c>
      <c r="T3264" s="2" t="str">
        <f t="shared" si="452"/>
        <v>25-34</v>
      </c>
      <c r="U3264" s="1">
        <f t="shared" ca="1" si="453"/>
        <v>1741</v>
      </c>
      <c r="V3264" s="2" t="str">
        <f t="shared" si="454"/>
        <v>Low Loyalty</v>
      </c>
      <c r="W3264" s="2" t="str">
        <f t="shared" si="455"/>
        <v>Legitimate</v>
      </c>
      <c r="X3264" s="2" t="str">
        <f>IF(Q3264&lt;Data_Validation!$B$8,"Low Value",IF(Q3264&lt;Data_Validation!$B$9,"Medium Value","High Value"))</f>
        <v>Low Value</v>
      </c>
      <c r="Y3264" s="2" t="str">
        <f t="shared" si="456"/>
        <v>Stable</v>
      </c>
      <c r="Z3264" s="2" t="str">
        <f t="shared" si="457"/>
        <v>Check Data</v>
      </c>
    </row>
    <row r="3265" spans="1:26" x14ac:dyDescent="0.3">
      <c r="A3265" t="s">
        <v>2727</v>
      </c>
      <c r="B3265">
        <v>21</v>
      </c>
      <c r="C3265" t="s">
        <v>21</v>
      </c>
      <c r="D3265" t="s">
        <v>22</v>
      </c>
      <c r="E3265">
        <v>61.84</v>
      </c>
      <c r="F3265">
        <v>9</v>
      </c>
      <c r="G3265">
        <v>249</v>
      </c>
      <c r="H3265">
        <v>0</v>
      </c>
      <c r="I3265" t="s">
        <v>29</v>
      </c>
      <c r="J3265">
        <v>25.5</v>
      </c>
      <c r="K3265" s="1">
        <v>44209</v>
      </c>
      <c r="L3265">
        <v>31</v>
      </c>
      <c r="M3265">
        <v>0.11</v>
      </c>
      <c r="N3265">
        <f>IF(E3265="",Data_Validation!$B$1,E3265)</f>
        <v>61.84</v>
      </c>
      <c r="O3265">
        <f>IF(J3265="",Data_Validation!$B$2,J3265)</f>
        <v>25.5</v>
      </c>
      <c r="P3265">
        <f t="shared" si="450"/>
        <v>1</v>
      </c>
      <c r="Q3265" s="2">
        <f>CustomerData[[#This Row],[avg_order_value_clean]]*CustomerData[[#This Row],[total_orders]]</f>
        <v>556.56000000000006</v>
      </c>
      <c r="R3265" s="2" t="str">
        <f t="shared" si="458"/>
        <v>Inactive</v>
      </c>
      <c r="S3265" s="2" t="str">
        <f t="shared" si="451"/>
        <v>Low Risk</v>
      </c>
      <c r="T3265" s="2" t="str">
        <f t="shared" si="452"/>
        <v>Under 25</v>
      </c>
      <c r="U3265" s="1">
        <f t="shared" ca="1" si="453"/>
        <v>2052</v>
      </c>
      <c r="V3265" s="2" t="str">
        <f t="shared" si="454"/>
        <v>Low Loyalty</v>
      </c>
      <c r="W3265" s="2" t="str">
        <f t="shared" si="455"/>
        <v>Legitimate</v>
      </c>
      <c r="X3265" s="2" t="str">
        <f>IF(Q3265&lt;Data_Validation!$B$8,"Low Value",IF(Q3265&lt;Data_Validation!$B$9,"Medium Value","High Value"))</f>
        <v>Low Value</v>
      </c>
      <c r="Y3265" s="2" t="str">
        <f t="shared" si="456"/>
        <v>Stable</v>
      </c>
      <c r="Z3265" s="2" t="str">
        <f t="shared" si="457"/>
        <v>Check Data</v>
      </c>
    </row>
    <row r="3266" spans="1:26" x14ac:dyDescent="0.3">
      <c r="A3266" t="s">
        <v>2728</v>
      </c>
      <c r="B3266">
        <v>68</v>
      </c>
      <c r="C3266" t="s">
        <v>21</v>
      </c>
      <c r="D3266" t="s">
        <v>52</v>
      </c>
      <c r="E3266">
        <v>86.36</v>
      </c>
      <c r="F3266">
        <v>13</v>
      </c>
      <c r="G3266">
        <v>269</v>
      </c>
      <c r="H3266">
        <v>0</v>
      </c>
      <c r="I3266" t="s">
        <v>40</v>
      </c>
      <c r="J3266">
        <v>46.6</v>
      </c>
      <c r="K3266" s="1">
        <v>44350</v>
      </c>
      <c r="L3266">
        <v>1</v>
      </c>
      <c r="M3266">
        <v>0.61</v>
      </c>
      <c r="N3266">
        <f>IF(E3266="",Data_Validation!$B$1,E3266)</f>
        <v>86.36</v>
      </c>
      <c r="O3266">
        <f>IF(J3266="",Data_Validation!$B$2,J3266)</f>
        <v>46.6</v>
      </c>
      <c r="P3266">
        <f t="shared" ref="P3266:P3329" si="459">COUNTIF($A$2:$A$5001,A3266)</f>
        <v>2</v>
      </c>
      <c r="Q3266" s="2">
        <f>CustomerData[[#This Row],[avg_order_value_clean]]*CustomerData[[#This Row],[total_orders]]</f>
        <v>1122.68</v>
      </c>
      <c r="R3266" s="2" t="str">
        <f t="shared" si="458"/>
        <v>Inactive</v>
      </c>
      <c r="S3266" s="2" t="str">
        <f t="shared" ref="S3266:S3329" si="460">IF(M3266&lt;0.2,"Low Risk",IF(M3266&lt;0.5,"Medium Risk","High Risk"))</f>
        <v>High Risk</v>
      </c>
      <c r="T3266" s="2" t="str">
        <f t="shared" ref="T3266:T3329" si="461">IF(B3266&lt;25,"Under 25",IF(B3266&lt;35,"25-34",IF(B3266&lt;45,"35-44",IF(B3266&lt;55,"45-54","55+"))))</f>
        <v>55+</v>
      </c>
      <c r="U3266" s="1">
        <f t="shared" ref="U3266:U3329" ca="1" si="462">TODAY()-K3266</f>
        <v>1911</v>
      </c>
      <c r="V3266" s="2" t="str">
        <f t="shared" ref="V3266:V3329" si="463">IF(L3266&lt;40,"Low Loyalty",IF(L3266&lt;70,"Medium Loyalty","High Loyalty"))</f>
        <v>Low Loyalty</v>
      </c>
      <c r="W3266" s="2" t="str">
        <f t="shared" ref="W3266:W3329" si="464">IF(H3266=1,"Fraudulent","Legitimate")</f>
        <v>Legitimate</v>
      </c>
      <c r="X3266" s="2" t="str">
        <f>IF(Q3266&lt;Data_Validation!$B$8,"Low Value",IF(Q3266&lt;Data_Validation!$B$9,"Medium Value","High Value"))</f>
        <v>Low Value</v>
      </c>
      <c r="Y3266" s="2" t="str">
        <f t="shared" ref="Y3266:Y3329" si="465">IF(AND(X3266="High Value",S3266="High Risk"),"Critical - Retain",IF(AND(X3266="High Value",S3266&lt;&gt;"High Risk"),"High Value - Maintain",IF(AND(X3266&lt;&gt;"High Value",S3266="High Risk"),"At Risk - Develop","Stable")))</f>
        <v>At Risk - Develop</v>
      </c>
      <c r="Z3266" s="2" t="str">
        <f t="shared" ref="Z3266:Z3329" si="466">IF(OR(B3266&lt;18,F3266&lt;0,N3266&lt;0,O3266&lt;0,O3266&gt;1,M3266&lt;0,M3266&gt;1),"Check Data","Valid")</f>
        <v>Check Data</v>
      </c>
    </row>
    <row r="3267" spans="1:26" x14ac:dyDescent="0.3">
      <c r="A3267" t="s">
        <v>2729</v>
      </c>
      <c r="B3267">
        <v>36</v>
      </c>
      <c r="C3267" t="s">
        <v>25</v>
      </c>
      <c r="D3267" t="s">
        <v>15</v>
      </c>
      <c r="E3267">
        <v>100.44</v>
      </c>
      <c r="F3267">
        <v>9</v>
      </c>
      <c r="G3267">
        <v>102</v>
      </c>
      <c r="H3267">
        <v>0</v>
      </c>
      <c r="I3267" t="s">
        <v>19</v>
      </c>
      <c r="J3267">
        <v>2.1</v>
      </c>
      <c r="K3267" s="1">
        <v>45243</v>
      </c>
      <c r="L3267">
        <v>13</v>
      </c>
      <c r="M3267">
        <v>0.06</v>
      </c>
      <c r="N3267">
        <f>IF(E3267="",Data_Validation!$B$1,E3267)</f>
        <v>100.44</v>
      </c>
      <c r="O3267">
        <f>IF(J3267="",Data_Validation!$B$2,J3267)</f>
        <v>2.1</v>
      </c>
      <c r="P3267">
        <f t="shared" si="459"/>
        <v>1</v>
      </c>
      <c r="Q3267" s="2">
        <f>CustomerData[[#This Row],[avg_order_value_clean]]*CustomerData[[#This Row],[total_orders]]</f>
        <v>903.96</v>
      </c>
      <c r="R3267" s="2" t="str">
        <f t="shared" ref="R3267:R3330" si="467">IF(G3267&lt;=30,"Active",IF(G3267&lt;=90,"At Risk","Inactive"))</f>
        <v>Inactive</v>
      </c>
      <c r="S3267" s="2" t="str">
        <f t="shared" si="460"/>
        <v>Low Risk</v>
      </c>
      <c r="T3267" s="2" t="str">
        <f t="shared" si="461"/>
        <v>35-44</v>
      </c>
      <c r="U3267" s="1">
        <f t="shared" ca="1" si="462"/>
        <v>1018</v>
      </c>
      <c r="V3267" s="2" t="str">
        <f t="shared" si="463"/>
        <v>Low Loyalty</v>
      </c>
      <c r="W3267" s="2" t="str">
        <f t="shared" si="464"/>
        <v>Legitimate</v>
      </c>
      <c r="X3267" s="2" t="str">
        <f>IF(Q3267&lt;Data_Validation!$B$8,"Low Value",IF(Q3267&lt;Data_Validation!$B$9,"Medium Value","High Value"))</f>
        <v>Low Value</v>
      </c>
      <c r="Y3267" s="2" t="str">
        <f t="shared" si="465"/>
        <v>Stable</v>
      </c>
      <c r="Z3267" s="2" t="str">
        <f t="shared" si="466"/>
        <v>Check Data</v>
      </c>
    </row>
    <row r="3268" spans="1:26" x14ac:dyDescent="0.3">
      <c r="A3268" t="s">
        <v>2730</v>
      </c>
      <c r="B3268">
        <v>45</v>
      </c>
      <c r="C3268" t="s">
        <v>14</v>
      </c>
      <c r="D3268" t="s">
        <v>44</v>
      </c>
      <c r="E3268">
        <v>130.41999999999999</v>
      </c>
      <c r="F3268">
        <v>11</v>
      </c>
      <c r="G3268">
        <v>295</v>
      </c>
      <c r="H3268">
        <v>0</v>
      </c>
      <c r="I3268" t="s">
        <v>16</v>
      </c>
      <c r="J3268">
        <v>9.6999999999999993</v>
      </c>
      <c r="K3268" s="1">
        <v>44080</v>
      </c>
      <c r="L3268">
        <v>66</v>
      </c>
      <c r="M3268">
        <v>0.03</v>
      </c>
      <c r="N3268">
        <f>IF(E3268="",Data_Validation!$B$1,E3268)</f>
        <v>130.41999999999999</v>
      </c>
      <c r="O3268">
        <f>IF(J3268="",Data_Validation!$B$2,J3268)</f>
        <v>9.6999999999999993</v>
      </c>
      <c r="P3268">
        <f t="shared" si="459"/>
        <v>1</v>
      </c>
      <c r="Q3268" s="2">
        <f>CustomerData[[#This Row],[avg_order_value_clean]]*CustomerData[[#This Row],[total_orders]]</f>
        <v>1434.62</v>
      </c>
      <c r="R3268" s="2" t="str">
        <f t="shared" si="467"/>
        <v>Inactive</v>
      </c>
      <c r="S3268" s="2" t="str">
        <f t="shared" si="460"/>
        <v>Low Risk</v>
      </c>
      <c r="T3268" s="2" t="str">
        <f t="shared" si="461"/>
        <v>45-54</v>
      </c>
      <c r="U3268" s="1">
        <f t="shared" ca="1" si="462"/>
        <v>2181</v>
      </c>
      <c r="V3268" s="2" t="str">
        <f t="shared" si="463"/>
        <v>Medium Loyalty</v>
      </c>
      <c r="W3268" s="2" t="str">
        <f t="shared" si="464"/>
        <v>Legitimate</v>
      </c>
      <c r="X3268" s="2" t="str">
        <f>IF(Q3268&lt;Data_Validation!$B$8,"Low Value",IF(Q3268&lt;Data_Validation!$B$9,"Medium Value","High Value"))</f>
        <v>Low Value</v>
      </c>
      <c r="Y3268" s="2" t="str">
        <f t="shared" si="465"/>
        <v>Stable</v>
      </c>
      <c r="Z3268" s="2" t="str">
        <f t="shared" si="466"/>
        <v>Check Data</v>
      </c>
    </row>
    <row r="3269" spans="1:26" x14ac:dyDescent="0.3">
      <c r="A3269" t="s">
        <v>2731</v>
      </c>
      <c r="B3269">
        <v>38</v>
      </c>
      <c r="C3269" t="s">
        <v>14</v>
      </c>
      <c r="D3269" t="s">
        <v>35</v>
      </c>
      <c r="E3269">
        <v>118.3</v>
      </c>
      <c r="F3269">
        <v>8</v>
      </c>
      <c r="G3269">
        <v>237</v>
      </c>
      <c r="H3269">
        <v>0</v>
      </c>
      <c r="I3269" t="s">
        <v>40</v>
      </c>
      <c r="J3269">
        <v>28.7</v>
      </c>
      <c r="K3269" s="1">
        <v>45048</v>
      </c>
      <c r="L3269">
        <v>42</v>
      </c>
      <c r="M3269">
        <v>0.27</v>
      </c>
      <c r="N3269">
        <f>IF(E3269="",Data_Validation!$B$1,E3269)</f>
        <v>118.3</v>
      </c>
      <c r="O3269">
        <f>IF(J3269="",Data_Validation!$B$2,J3269)</f>
        <v>28.7</v>
      </c>
      <c r="P3269">
        <f t="shared" si="459"/>
        <v>1</v>
      </c>
      <c r="Q3269" s="2">
        <f>CustomerData[[#This Row],[avg_order_value_clean]]*CustomerData[[#This Row],[total_orders]]</f>
        <v>946.4</v>
      </c>
      <c r="R3269" s="2" t="str">
        <f t="shared" si="467"/>
        <v>Inactive</v>
      </c>
      <c r="S3269" s="2" t="str">
        <f t="shared" si="460"/>
        <v>Medium Risk</v>
      </c>
      <c r="T3269" s="2" t="str">
        <f t="shared" si="461"/>
        <v>35-44</v>
      </c>
      <c r="U3269" s="1">
        <f t="shared" ca="1" si="462"/>
        <v>1213</v>
      </c>
      <c r="V3269" s="2" t="str">
        <f t="shared" si="463"/>
        <v>Medium Loyalty</v>
      </c>
      <c r="W3269" s="2" t="str">
        <f t="shared" si="464"/>
        <v>Legitimate</v>
      </c>
      <c r="X3269" s="2" t="str">
        <f>IF(Q3269&lt;Data_Validation!$B$8,"Low Value",IF(Q3269&lt;Data_Validation!$B$9,"Medium Value","High Value"))</f>
        <v>Low Value</v>
      </c>
      <c r="Y3269" s="2" t="str">
        <f t="shared" si="465"/>
        <v>Stable</v>
      </c>
      <c r="Z3269" s="2" t="str">
        <f t="shared" si="466"/>
        <v>Check Data</v>
      </c>
    </row>
    <row r="3270" spans="1:26" x14ac:dyDescent="0.3">
      <c r="A3270" t="s">
        <v>2732</v>
      </c>
      <c r="B3270">
        <v>76</v>
      </c>
      <c r="C3270" t="s">
        <v>21</v>
      </c>
      <c r="D3270" t="s">
        <v>26</v>
      </c>
      <c r="E3270">
        <v>118.65</v>
      </c>
      <c r="F3270">
        <v>14</v>
      </c>
      <c r="G3270">
        <v>107</v>
      </c>
      <c r="H3270">
        <v>0</v>
      </c>
      <c r="I3270" t="s">
        <v>29</v>
      </c>
      <c r="J3270">
        <v>33.4</v>
      </c>
      <c r="K3270" s="1">
        <v>44133</v>
      </c>
      <c r="L3270">
        <v>37</v>
      </c>
      <c r="M3270">
        <v>0.21</v>
      </c>
      <c r="N3270">
        <f>IF(E3270="",Data_Validation!$B$1,E3270)</f>
        <v>118.65</v>
      </c>
      <c r="O3270">
        <f>IF(J3270="",Data_Validation!$B$2,J3270)</f>
        <v>33.4</v>
      </c>
      <c r="P3270">
        <f t="shared" si="459"/>
        <v>1</v>
      </c>
      <c r="Q3270" s="2">
        <f>CustomerData[[#This Row],[avg_order_value_clean]]*CustomerData[[#This Row],[total_orders]]</f>
        <v>1661.1000000000001</v>
      </c>
      <c r="R3270" s="2" t="str">
        <f t="shared" si="467"/>
        <v>Inactive</v>
      </c>
      <c r="S3270" s="2" t="str">
        <f t="shared" si="460"/>
        <v>Medium Risk</v>
      </c>
      <c r="T3270" s="2" t="str">
        <f t="shared" si="461"/>
        <v>55+</v>
      </c>
      <c r="U3270" s="1">
        <f t="shared" ca="1" si="462"/>
        <v>2128</v>
      </c>
      <c r="V3270" s="2" t="str">
        <f t="shared" si="463"/>
        <v>Low Loyalty</v>
      </c>
      <c r="W3270" s="2" t="str">
        <f t="shared" si="464"/>
        <v>Legitimate</v>
      </c>
      <c r="X3270" s="2" t="str">
        <f>IF(Q3270&lt;Data_Validation!$B$8,"Low Value",IF(Q3270&lt;Data_Validation!$B$9,"Medium Value","High Value"))</f>
        <v>High Value</v>
      </c>
      <c r="Y3270" s="2" t="str">
        <f t="shared" si="465"/>
        <v>High Value - Maintain</v>
      </c>
      <c r="Z3270" s="2" t="str">
        <f t="shared" si="466"/>
        <v>Check Data</v>
      </c>
    </row>
    <row r="3271" spans="1:26" x14ac:dyDescent="0.3">
      <c r="A3271" t="s">
        <v>2733</v>
      </c>
      <c r="B3271">
        <v>64</v>
      </c>
      <c r="C3271" t="s">
        <v>21</v>
      </c>
      <c r="D3271" t="s">
        <v>28</v>
      </c>
      <c r="E3271">
        <v>107.61</v>
      </c>
      <c r="F3271">
        <v>8</v>
      </c>
      <c r="G3271">
        <v>136</v>
      </c>
      <c r="H3271">
        <v>0</v>
      </c>
      <c r="I3271" t="s">
        <v>40</v>
      </c>
      <c r="J3271">
        <v>70.8</v>
      </c>
      <c r="K3271" s="1">
        <v>45637</v>
      </c>
      <c r="L3271">
        <v>57</v>
      </c>
      <c r="M3271">
        <v>0.32</v>
      </c>
      <c r="N3271">
        <f>IF(E3271="",Data_Validation!$B$1,E3271)</f>
        <v>107.61</v>
      </c>
      <c r="O3271">
        <f>IF(J3271="",Data_Validation!$B$2,J3271)</f>
        <v>70.8</v>
      </c>
      <c r="P3271">
        <f t="shared" si="459"/>
        <v>2</v>
      </c>
      <c r="Q3271" s="2">
        <f>CustomerData[[#This Row],[avg_order_value_clean]]*CustomerData[[#This Row],[total_orders]]</f>
        <v>860.88</v>
      </c>
      <c r="R3271" s="2" t="str">
        <f t="shared" si="467"/>
        <v>Inactive</v>
      </c>
      <c r="S3271" s="2" t="str">
        <f t="shared" si="460"/>
        <v>Medium Risk</v>
      </c>
      <c r="T3271" s="2" t="str">
        <f t="shared" si="461"/>
        <v>55+</v>
      </c>
      <c r="U3271" s="1">
        <f t="shared" ca="1" si="462"/>
        <v>624</v>
      </c>
      <c r="V3271" s="2" t="str">
        <f t="shared" si="463"/>
        <v>Medium Loyalty</v>
      </c>
      <c r="W3271" s="2" t="str">
        <f t="shared" si="464"/>
        <v>Legitimate</v>
      </c>
      <c r="X3271" s="2" t="str">
        <f>IF(Q3271&lt;Data_Validation!$B$8,"Low Value",IF(Q3271&lt;Data_Validation!$B$9,"Medium Value","High Value"))</f>
        <v>Low Value</v>
      </c>
      <c r="Y3271" s="2" t="str">
        <f t="shared" si="465"/>
        <v>Stable</v>
      </c>
      <c r="Z3271" s="2" t="str">
        <f t="shared" si="466"/>
        <v>Check Data</v>
      </c>
    </row>
    <row r="3272" spans="1:26" x14ac:dyDescent="0.3">
      <c r="A3272" t="s">
        <v>808</v>
      </c>
      <c r="B3272">
        <v>31</v>
      </c>
      <c r="C3272" t="s">
        <v>14</v>
      </c>
      <c r="D3272" t="s">
        <v>18</v>
      </c>
      <c r="E3272">
        <v>109.43</v>
      </c>
      <c r="F3272">
        <v>11</v>
      </c>
      <c r="G3272">
        <v>297</v>
      </c>
      <c r="H3272">
        <v>0</v>
      </c>
      <c r="I3272" t="s">
        <v>29</v>
      </c>
      <c r="J3272">
        <v>17.2</v>
      </c>
      <c r="K3272" s="1">
        <v>45587</v>
      </c>
      <c r="L3272">
        <v>35</v>
      </c>
      <c r="M3272">
        <v>0.05</v>
      </c>
      <c r="N3272">
        <f>IF(E3272="",Data_Validation!$B$1,E3272)</f>
        <v>109.43</v>
      </c>
      <c r="O3272">
        <f>IF(J3272="",Data_Validation!$B$2,J3272)</f>
        <v>17.2</v>
      </c>
      <c r="P3272">
        <f t="shared" si="459"/>
        <v>2</v>
      </c>
      <c r="Q3272" s="2">
        <f>CustomerData[[#This Row],[avg_order_value_clean]]*CustomerData[[#This Row],[total_orders]]</f>
        <v>1203.73</v>
      </c>
      <c r="R3272" s="2" t="str">
        <f t="shared" si="467"/>
        <v>Inactive</v>
      </c>
      <c r="S3272" s="2" t="str">
        <f t="shared" si="460"/>
        <v>Low Risk</v>
      </c>
      <c r="T3272" s="2" t="str">
        <f t="shared" si="461"/>
        <v>25-34</v>
      </c>
      <c r="U3272" s="1">
        <f t="shared" ca="1" si="462"/>
        <v>674</v>
      </c>
      <c r="V3272" s="2" t="str">
        <f t="shared" si="463"/>
        <v>Low Loyalty</v>
      </c>
      <c r="W3272" s="2" t="str">
        <f t="shared" si="464"/>
        <v>Legitimate</v>
      </c>
      <c r="X3272" s="2" t="str">
        <f>IF(Q3272&lt;Data_Validation!$B$8,"Low Value",IF(Q3272&lt;Data_Validation!$B$9,"Medium Value","High Value"))</f>
        <v>Low Value</v>
      </c>
      <c r="Y3272" s="2" t="str">
        <f t="shared" si="465"/>
        <v>Stable</v>
      </c>
      <c r="Z3272" s="2" t="str">
        <f t="shared" si="466"/>
        <v>Check Data</v>
      </c>
    </row>
    <row r="3273" spans="1:26" x14ac:dyDescent="0.3">
      <c r="A3273" t="s">
        <v>2734</v>
      </c>
      <c r="B3273">
        <v>50</v>
      </c>
      <c r="C3273" t="s">
        <v>21</v>
      </c>
      <c r="D3273" t="s">
        <v>35</v>
      </c>
      <c r="E3273">
        <v>116.54</v>
      </c>
      <c r="F3273">
        <v>11</v>
      </c>
      <c r="G3273">
        <v>288</v>
      </c>
      <c r="H3273">
        <v>0</v>
      </c>
      <c r="I3273" t="s">
        <v>40</v>
      </c>
      <c r="J3273">
        <v>79.599999999999994</v>
      </c>
      <c r="K3273" s="1">
        <v>44045</v>
      </c>
      <c r="L3273">
        <v>37</v>
      </c>
      <c r="M3273">
        <v>0.56000000000000005</v>
      </c>
      <c r="N3273">
        <f>IF(E3273="",Data_Validation!$B$1,E3273)</f>
        <v>116.54</v>
      </c>
      <c r="O3273">
        <f>IF(J3273="",Data_Validation!$B$2,J3273)</f>
        <v>79.599999999999994</v>
      </c>
      <c r="P3273">
        <f t="shared" si="459"/>
        <v>2</v>
      </c>
      <c r="Q3273" s="2">
        <f>CustomerData[[#This Row],[avg_order_value_clean]]*CustomerData[[#This Row],[total_orders]]</f>
        <v>1281.94</v>
      </c>
      <c r="R3273" s="2" t="str">
        <f t="shared" si="467"/>
        <v>Inactive</v>
      </c>
      <c r="S3273" s="2" t="str">
        <f t="shared" si="460"/>
        <v>High Risk</v>
      </c>
      <c r="T3273" s="2" t="str">
        <f t="shared" si="461"/>
        <v>45-54</v>
      </c>
      <c r="U3273" s="1">
        <f t="shared" ca="1" si="462"/>
        <v>2216</v>
      </c>
      <c r="V3273" s="2" t="str">
        <f t="shared" si="463"/>
        <v>Low Loyalty</v>
      </c>
      <c r="W3273" s="2" t="str">
        <f t="shared" si="464"/>
        <v>Legitimate</v>
      </c>
      <c r="X3273" s="2" t="str">
        <f>IF(Q3273&lt;Data_Validation!$B$8,"Low Value",IF(Q3273&lt;Data_Validation!$B$9,"Medium Value","High Value"))</f>
        <v>Low Value</v>
      </c>
      <c r="Y3273" s="2" t="str">
        <f t="shared" si="465"/>
        <v>At Risk - Develop</v>
      </c>
      <c r="Z3273" s="2" t="str">
        <f t="shared" si="466"/>
        <v>Check Data</v>
      </c>
    </row>
    <row r="3274" spans="1:26" x14ac:dyDescent="0.3">
      <c r="A3274" t="s">
        <v>2735</v>
      </c>
      <c r="B3274">
        <v>65</v>
      </c>
      <c r="C3274" t="s">
        <v>21</v>
      </c>
      <c r="D3274" t="s">
        <v>15</v>
      </c>
      <c r="E3274">
        <v>48.12</v>
      </c>
      <c r="F3274">
        <v>15</v>
      </c>
      <c r="G3274">
        <v>24</v>
      </c>
      <c r="H3274">
        <v>0</v>
      </c>
      <c r="I3274" t="s">
        <v>29</v>
      </c>
      <c r="J3274">
        <v>80.099999999999994</v>
      </c>
      <c r="K3274" s="1">
        <v>45497</v>
      </c>
      <c r="L3274">
        <v>75</v>
      </c>
      <c r="M3274">
        <v>0.33</v>
      </c>
      <c r="N3274">
        <f>IF(E3274="",Data_Validation!$B$1,E3274)</f>
        <v>48.12</v>
      </c>
      <c r="O3274">
        <f>IF(J3274="",Data_Validation!$B$2,J3274)</f>
        <v>80.099999999999994</v>
      </c>
      <c r="P3274">
        <f t="shared" si="459"/>
        <v>1</v>
      </c>
      <c r="Q3274" s="2">
        <f>CustomerData[[#This Row],[avg_order_value_clean]]*CustomerData[[#This Row],[total_orders]]</f>
        <v>721.8</v>
      </c>
      <c r="R3274" s="2" t="str">
        <f t="shared" si="467"/>
        <v>Active</v>
      </c>
      <c r="S3274" s="2" t="str">
        <f t="shared" si="460"/>
        <v>Medium Risk</v>
      </c>
      <c r="T3274" s="2" t="str">
        <f t="shared" si="461"/>
        <v>55+</v>
      </c>
      <c r="U3274" s="1">
        <f t="shared" ca="1" si="462"/>
        <v>764</v>
      </c>
      <c r="V3274" s="2" t="str">
        <f t="shared" si="463"/>
        <v>High Loyalty</v>
      </c>
      <c r="W3274" s="2" t="str">
        <f t="shared" si="464"/>
        <v>Legitimate</v>
      </c>
      <c r="X3274" s="2" t="str">
        <f>IF(Q3274&lt;Data_Validation!$B$8,"Low Value",IF(Q3274&lt;Data_Validation!$B$9,"Medium Value","High Value"))</f>
        <v>Low Value</v>
      </c>
      <c r="Y3274" s="2" t="str">
        <f t="shared" si="465"/>
        <v>Stable</v>
      </c>
      <c r="Z3274" s="2" t="str">
        <f t="shared" si="466"/>
        <v>Check Data</v>
      </c>
    </row>
    <row r="3275" spans="1:26" x14ac:dyDescent="0.3">
      <c r="A3275" t="s">
        <v>2736</v>
      </c>
      <c r="B3275">
        <v>27</v>
      </c>
      <c r="C3275" t="s">
        <v>14</v>
      </c>
      <c r="D3275" t="s">
        <v>52</v>
      </c>
      <c r="E3275">
        <v>50.08</v>
      </c>
      <c r="F3275">
        <v>8</v>
      </c>
      <c r="G3275">
        <v>117</v>
      </c>
      <c r="H3275">
        <v>0</v>
      </c>
      <c r="I3275" t="s">
        <v>19</v>
      </c>
      <c r="J3275">
        <v>58.7</v>
      </c>
      <c r="K3275" s="1">
        <v>45624</v>
      </c>
      <c r="L3275">
        <v>82</v>
      </c>
      <c r="M3275">
        <v>0.41</v>
      </c>
      <c r="N3275">
        <f>IF(E3275="",Data_Validation!$B$1,E3275)</f>
        <v>50.08</v>
      </c>
      <c r="O3275">
        <f>IF(J3275="",Data_Validation!$B$2,J3275)</f>
        <v>58.7</v>
      </c>
      <c r="P3275">
        <f t="shared" si="459"/>
        <v>1</v>
      </c>
      <c r="Q3275" s="2">
        <f>CustomerData[[#This Row],[avg_order_value_clean]]*CustomerData[[#This Row],[total_orders]]</f>
        <v>400.64</v>
      </c>
      <c r="R3275" s="2" t="str">
        <f t="shared" si="467"/>
        <v>Inactive</v>
      </c>
      <c r="S3275" s="2" t="str">
        <f t="shared" si="460"/>
        <v>Medium Risk</v>
      </c>
      <c r="T3275" s="2" t="str">
        <f t="shared" si="461"/>
        <v>25-34</v>
      </c>
      <c r="U3275" s="1">
        <f t="shared" ca="1" si="462"/>
        <v>637</v>
      </c>
      <c r="V3275" s="2" t="str">
        <f t="shared" si="463"/>
        <v>High Loyalty</v>
      </c>
      <c r="W3275" s="2" t="str">
        <f t="shared" si="464"/>
        <v>Legitimate</v>
      </c>
      <c r="X3275" s="2" t="str">
        <f>IF(Q3275&lt;Data_Validation!$B$8,"Low Value",IF(Q3275&lt;Data_Validation!$B$9,"Medium Value","High Value"))</f>
        <v>Low Value</v>
      </c>
      <c r="Y3275" s="2" t="str">
        <f t="shared" si="465"/>
        <v>Stable</v>
      </c>
      <c r="Z3275" s="2" t="str">
        <f t="shared" si="466"/>
        <v>Check Data</v>
      </c>
    </row>
    <row r="3276" spans="1:26" x14ac:dyDescent="0.3">
      <c r="A3276" t="s">
        <v>2737</v>
      </c>
      <c r="B3276">
        <v>36</v>
      </c>
      <c r="C3276" t="s">
        <v>21</v>
      </c>
      <c r="D3276" t="s">
        <v>15</v>
      </c>
      <c r="E3276">
        <v>190.89</v>
      </c>
      <c r="F3276">
        <v>12</v>
      </c>
      <c r="G3276">
        <v>229</v>
      </c>
      <c r="H3276">
        <v>1</v>
      </c>
      <c r="I3276" t="s">
        <v>40</v>
      </c>
      <c r="J3276">
        <v>49.1</v>
      </c>
      <c r="K3276" s="1">
        <v>45522</v>
      </c>
      <c r="L3276">
        <v>20</v>
      </c>
      <c r="M3276">
        <v>0.31</v>
      </c>
      <c r="N3276">
        <f>IF(E3276="",Data_Validation!$B$1,E3276)</f>
        <v>190.89</v>
      </c>
      <c r="O3276">
        <f>IF(J3276="",Data_Validation!$B$2,J3276)</f>
        <v>49.1</v>
      </c>
      <c r="P3276">
        <f t="shared" si="459"/>
        <v>1</v>
      </c>
      <c r="Q3276" s="2">
        <f>CustomerData[[#This Row],[avg_order_value_clean]]*CustomerData[[#This Row],[total_orders]]</f>
        <v>2290.6799999999998</v>
      </c>
      <c r="R3276" s="2" t="str">
        <f t="shared" si="467"/>
        <v>Inactive</v>
      </c>
      <c r="S3276" s="2" t="str">
        <f t="shared" si="460"/>
        <v>Medium Risk</v>
      </c>
      <c r="T3276" s="2" t="str">
        <f t="shared" si="461"/>
        <v>35-44</v>
      </c>
      <c r="U3276" s="1">
        <f t="shared" ca="1" si="462"/>
        <v>739</v>
      </c>
      <c r="V3276" s="2" t="str">
        <f t="shared" si="463"/>
        <v>Low Loyalty</v>
      </c>
      <c r="W3276" s="2" t="str">
        <f t="shared" si="464"/>
        <v>Fraudulent</v>
      </c>
      <c r="X3276" s="2" t="str">
        <f>IF(Q3276&lt;Data_Validation!$B$8,"Low Value",IF(Q3276&lt;Data_Validation!$B$9,"Medium Value","High Value"))</f>
        <v>High Value</v>
      </c>
      <c r="Y3276" s="2" t="str">
        <f t="shared" si="465"/>
        <v>High Value - Maintain</v>
      </c>
      <c r="Z3276" s="2" t="str">
        <f t="shared" si="466"/>
        <v>Check Data</v>
      </c>
    </row>
    <row r="3277" spans="1:26" x14ac:dyDescent="0.3">
      <c r="A3277" t="s">
        <v>2738</v>
      </c>
      <c r="B3277">
        <v>47</v>
      </c>
      <c r="C3277" t="s">
        <v>14</v>
      </c>
      <c r="D3277" t="s">
        <v>26</v>
      </c>
      <c r="E3277">
        <v>106.76</v>
      </c>
      <c r="F3277">
        <v>12</v>
      </c>
      <c r="G3277">
        <v>333</v>
      </c>
      <c r="H3277">
        <v>0</v>
      </c>
      <c r="I3277" t="s">
        <v>29</v>
      </c>
      <c r="J3277">
        <v>46.7</v>
      </c>
      <c r="K3277" s="1">
        <v>45303</v>
      </c>
      <c r="L3277">
        <v>66</v>
      </c>
      <c r="M3277">
        <v>0.26</v>
      </c>
      <c r="N3277">
        <f>IF(E3277="",Data_Validation!$B$1,E3277)</f>
        <v>106.76</v>
      </c>
      <c r="O3277">
        <f>IF(J3277="",Data_Validation!$B$2,J3277)</f>
        <v>46.7</v>
      </c>
      <c r="P3277">
        <f t="shared" si="459"/>
        <v>1</v>
      </c>
      <c r="Q3277" s="2">
        <f>CustomerData[[#This Row],[avg_order_value_clean]]*CustomerData[[#This Row],[total_orders]]</f>
        <v>1281.1200000000001</v>
      </c>
      <c r="R3277" s="2" t="str">
        <f t="shared" si="467"/>
        <v>Inactive</v>
      </c>
      <c r="S3277" s="2" t="str">
        <f t="shared" si="460"/>
        <v>Medium Risk</v>
      </c>
      <c r="T3277" s="2" t="str">
        <f t="shared" si="461"/>
        <v>45-54</v>
      </c>
      <c r="U3277" s="1">
        <f t="shared" ca="1" si="462"/>
        <v>958</v>
      </c>
      <c r="V3277" s="2" t="str">
        <f t="shared" si="463"/>
        <v>Medium Loyalty</v>
      </c>
      <c r="W3277" s="2" t="str">
        <f t="shared" si="464"/>
        <v>Legitimate</v>
      </c>
      <c r="X3277" s="2" t="str">
        <f>IF(Q3277&lt;Data_Validation!$B$8,"Low Value",IF(Q3277&lt;Data_Validation!$B$9,"Medium Value","High Value"))</f>
        <v>Low Value</v>
      </c>
      <c r="Y3277" s="2" t="str">
        <f t="shared" si="465"/>
        <v>Stable</v>
      </c>
      <c r="Z3277" s="2" t="str">
        <f t="shared" si="466"/>
        <v>Check Data</v>
      </c>
    </row>
    <row r="3278" spans="1:26" x14ac:dyDescent="0.3">
      <c r="A3278" t="s">
        <v>2739</v>
      </c>
      <c r="B3278">
        <v>39</v>
      </c>
      <c r="C3278" t="s">
        <v>14</v>
      </c>
      <c r="D3278" t="s">
        <v>50</v>
      </c>
      <c r="E3278">
        <v>121.71</v>
      </c>
      <c r="F3278">
        <v>12</v>
      </c>
      <c r="G3278">
        <v>255</v>
      </c>
      <c r="H3278">
        <v>0</v>
      </c>
      <c r="I3278" t="s">
        <v>16</v>
      </c>
      <c r="J3278">
        <v>42.1</v>
      </c>
      <c r="K3278" s="1">
        <v>44021</v>
      </c>
      <c r="L3278">
        <v>88</v>
      </c>
      <c r="M3278">
        <v>0.31</v>
      </c>
      <c r="N3278">
        <f>IF(E3278="",Data_Validation!$B$1,E3278)</f>
        <v>121.71</v>
      </c>
      <c r="O3278">
        <f>IF(J3278="",Data_Validation!$B$2,J3278)</f>
        <v>42.1</v>
      </c>
      <c r="P3278">
        <f t="shared" si="459"/>
        <v>1</v>
      </c>
      <c r="Q3278" s="2">
        <f>CustomerData[[#This Row],[avg_order_value_clean]]*CustomerData[[#This Row],[total_orders]]</f>
        <v>1460.52</v>
      </c>
      <c r="R3278" s="2" t="str">
        <f t="shared" si="467"/>
        <v>Inactive</v>
      </c>
      <c r="S3278" s="2" t="str">
        <f t="shared" si="460"/>
        <v>Medium Risk</v>
      </c>
      <c r="T3278" s="2" t="str">
        <f t="shared" si="461"/>
        <v>35-44</v>
      </c>
      <c r="U3278" s="1">
        <f t="shared" ca="1" si="462"/>
        <v>2240</v>
      </c>
      <c r="V3278" s="2" t="str">
        <f t="shared" si="463"/>
        <v>High Loyalty</v>
      </c>
      <c r="W3278" s="2" t="str">
        <f t="shared" si="464"/>
        <v>Legitimate</v>
      </c>
      <c r="X3278" s="2" t="str">
        <f>IF(Q3278&lt;Data_Validation!$B$8,"Low Value",IF(Q3278&lt;Data_Validation!$B$9,"Medium Value","High Value"))</f>
        <v>Low Value</v>
      </c>
      <c r="Y3278" s="2" t="str">
        <f t="shared" si="465"/>
        <v>Stable</v>
      </c>
      <c r="Z3278" s="2" t="str">
        <f t="shared" si="466"/>
        <v>Check Data</v>
      </c>
    </row>
    <row r="3279" spans="1:26" x14ac:dyDescent="0.3">
      <c r="A3279" t="s">
        <v>1524</v>
      </c>
      <c r="B3279">
        <v>20</v>
      </c>
      <c r="C3279" t="s">
        <v>21</v>
      </c>
      <c r="D3279" t="s">
        <v>28</v>
      </c>
      <c r="E3279">
        <v>69.22</v>
      </c>
      <c r="F3279">
        <v>9</v>
      </c>
      <c r="G3279">
        <v>8</v>
      </c>
      <c r="H3279">
        <v>0</v>
      </c>
      <c r="I3279" t="s">
        <v>23</v>
      </c>
      <c r="J3279">
        <v>8.9</v>
      </c>
      <c r="K3279" s="1">
        <v>44012</v>
      </c>
      <c r="L3279">
        <v>80</v>
      </c>
      <c r="M3279">
        <v>0.13</v>
      </c>
      <c r="N3279">
        <f>IF(E3279="",Data_Validation!$B$1,E3279)</f>
        <v>69.22</v>
      </c>
      <c r="O3279">
        <f>IF(J3279="",Data_Validation!$B$2,J3279)</f>
        <v>8.9</v>
      </c>
      <c r="P3279">
        <f t="shared" si="459"/>
        <v>3</v>
      </c>
      <c r="Q3279" s="2">
        <f>CustomerData[[#This Row],[avg_order_value_clean]]*CustomerData[[#This Row],[total_orders]]</f>
        <v>622.98</v>
      </c>
      <c r="R3279" s="2" t="str">
        <f t="shared" si="467"/>
        <v>Active</v>
      </c>
      <c r="S3279" s="2" t="str">
        <f t="shared" si="460"/>
        <v>Low Risk</v>
      </c>
      <c r="T3279" s="2" t="str">
        <f t="shared" si="461"/>
        <v>Under 25</v>
      </c>
      <c r="U3279" s="1">
        <f t="shared" ca="1" si="462"/>
        <v>2249</v>
      </c>
      <c r="V3279" s="2" t="str">
        <f t="shared" si="463"/>
        <v>High Loyalty</v>
      </c>
      <c r="W3279" s="2" t="str">
        <f t="shared" si="464"/>
        <v>Legitimate</v>
      </c>
      <c r="X3279" s="2" t="str">
        <f>IF(Q3279&lt;Data_Validation!$B$8,"Low Value",IF(Q3279&lt;Data_Validation!$B$9,"Medium Value","High Value"))</f>
        <v>Low Value</v>
      </c>
      <c r="Y3279" s="2" t="str">
        <f t="shared" si="465"/>
        <v>Stable</v>
      </c>
      <c r="Z3279" s="2" t="str">
        <f t="shared" si="466"/>
        <v>Check Data</v>
      </c>
    </row>
    <row r="3280" spans="1:26" x14ac:dyDescent="0.3">
      <c r="A3280" t="s">
        <v>2740</v>
      </c>
      <c r="B3280">
        <v>54</v>
      </c>
      <c r="C3280" t="s">
        <v>14</v>
      </c>
      <c r="D3280" t="s">
        <v>50</v>
      </c>
      <c r="E3280">
        <v>212.48</v>
      </c>
      <c r="F3280">
        <v>11</v>
      </c>
      <c r="G3280">
        <v>118</v>
      </c>
      <c r="H3280">
        <v>0</v>
      </c>
      <c r="I3280" t="s">
        <v>40</v>
      </c>
      <c r="J3280">
        <v>65.5</v>
      </c>
      <c r="K3280" s="1">
        <v>45532</v>
      </c>
      <c r="L3280">
        <v>23</v>
      </c>
      <c r="M3280">
        <v>0.34</v>
      </c>
      <c r="N3280">
        <f>IF(E3280="",Data_Validation!$B$1,E3280)</f>
        <v>212.48</v>
      </c>
      <c r="O3280">
        <f>IF(J3280="",Data_Validation!$B$2,J3280)</f>
        <v>65.5</v>
      </c>
      <c r="P3280">
        <f t="shared" si="459"/>
        <v>1</v>
      </c>
      <c r="Q3280" s="2">
        <f>CustomerData[[#This Row],[avg_order_value_clean]]*CustomerData[[#This Row],[total_orders]]</f>
        <v>2337.2799999999997</v>
      </c>
      <c r="R3280" s="2" t="str">
        <f t="shared" si="467"/>
        <v>Inactive</v>
      </c>
      <c r="S3280" s="2" t="str">
        <f t="shared" si="460"/>
        <v>Medium Risk</v>
      </c>
      <c r="T3280" s="2" t="str">
        <f t="shared" si="461"/>
        <v>45-54</v>
      </c>
      <c r="U3280" s="1">
        <f t="shared" ca="1" si="462"/>
        <v>729</v>
      </c>
      <c r="V3280" s="2" t="str">
        <f t="shared" si="463"/>
        <v>Low Loyalty</v>
      </c>
      <c r="W3280" s="2" t="str">
        <f t="shared" si="464"/>
        <v>Legitimate</v>
      </c>
      <c r="X3280" s="2" t="str">
        <f>IF(Q3280&lt;Data_Validation!$B$8,"Low Value",IF(Q3280&lt;Data_Validation!$B$9,"Medium Value","High Value"))</f>
        <v>High Value</v>
      </c>
      <c r="Y3280" s="2" t="str">
        <f t="shared" si="465"/>
        <v>High Value - Maintain</v>
      </c>
      <c r="Z3280" s="2" t="str">
        <f t="shared" si="466"/>
        <v>Check Data</v>
      </c>
    </row>
    <row r="3281" spans="1:26" x14ac:dyDescent="0.3">
      <c r="A3281" t="s">
        <v>2741</v>
      </c>
      <c r="B3281">
        <v>58</v>
      </c>
      <c r="C3281" t="s">
        <v>21</v>
      </c>
      <c r="D3281" t="s">
        <v>37</v>
      </c>
      <c r="E3281">
        <v>83.63</v>
      </c>
      <c r="F3281">
        <v>9</v>
      </c>
      <c r="G3281">
        <v>118</v>
      </c>
      <c r="H3281">
        <v>0</v>
      </c>
      <c r="I3281" t="s">
        <v>40</v>
      </c>
      <c r="K3281" s="1">
        <v>44813</v>
      </c>
      <c r="L3281">
        <v>55</v>
      </c>
      <c r="M3281">
        <v>0.22</v>
      </c>
      <c r="N3281">
        <f>IF(E3281="",Data_Validation!$B$1,E3281)</f>
        <v>83.63</v>
      </c>
      <c r="O3281">
        <f>IF(J3281="",Data_Validation!$B$2,J3281)</f>
        <v>250</v>
      </c>
      <c r="P3281">
        <f t="shared" si="459"/>
        <v>2</v>
      </c>
      <c r="Q3281" s="2">
        <f>CustomerData[[#This Row],[avg_order_value_clean]]*CustomerData[[#This Row],[total_orders]]</f>
        <v>752.67</v>
      </c>
      <c r="R3281" s="2" t="str">
        <f t="shared" si="467"/>
        <v>Inactive</v>
      </c>
      <c r="S3281" s="2" t="str">
        <f t="shared" si="460"/>
        <v>Medium Risk</v>
      </c>
      <c r="T3281" s="2" t="str">
        <f t="shared" si="461"/>
        <v>55+</v>
      </c>
      <c r="U3281" s="1">
        <f t="shared" ca="1" si="462"/>
        <v>1448</v>
      </c>
      <c r="V3281" s="2" t="str">
        <f t="shared" si="463"/>
        <v>Medium Loyalty</v>
      </c>
      <c r="W3281" s="2" t="str">
        <f t="shared" si="464"/>
        <v>Legitimate</v>
      </c>
      <c r="X3281" s="2" t="str">
        <f>IF(Q3281&lt;Data_Validation!$B$8,"Low Value",IF(Q3281&lt;Data_Validation!$B$9,"Medium Value","High Value"))</f>
        <v>Low Value</v>
      </c>
      <c r="Y3281" s="2" t="str">
        <f t="shared" si="465"/>
        <v>Stable</v>
      </c>
      <c r="Z3281" s="2" t="str">
        <f t="shared" si="466"/>
        <v>Check Data</v>
      </c>
    </row>
    <row r="3282" spans="1:26" x14ac:dyDescent="0.3">
      <c r="A3282" t="s">
        <v>2742</v>
      </c>
      <c r="B3282">
        <v>35</v>
      </c>
      <c r="C3282" t="s">
        <v>14</v>
      </c>
      <c r="D3282" t="s">
        <v>52</v>
      </c>
      <c r="E3282">
        <v>171.11</v>
      </c>
      <c r="F3282">
        <v>6</v>
      </c>
      <c r="G3282">
        <v>90</v>
      </c>
      <c r="H3282">
        <v>0</v>
      </c>
      <c r="I3282" t="s">
        <v>40</v>
      </c>
      <c r="J3282">
        <v>1.6</v>
      </c>
      <c r="K3282" s="1">
        <v>45114</v>
      </c>
      <c r="L3282">
        <v>57</v>
      </c>
      <c r="M3282">
        <v>0.13</v>
      </c>
      <c r="N3282">
        <f>IF(E3282="",Data_Validation!$B$1,E3282)</f>
        <v>171.11</v>
      </c>
      <c r="O3282">
        <f>IF(J3282="",Data_Validation!$B$2,J3282)</f>
        <v>1.6</v>
      </c>
      <c r="P3282">
        <f t="shared" si="459"/>
        <v>1</v>
      </c>
      <c r="Q3282" s="2">
        <f>CustomerData[[#This Row],[avg_order_value_clean]]*CustomerData[[#This Row],[total_orders]]</f>
        <v>1026.6600000000001</v>
      </c>
      <c r="R3282" s="2" t="str">
        <f t="shared" si="467"/>
        <v>At Risk</v>
      </c>
      <c r="S3282" s="2" t="str">
        <f t="shared" si="460"/>
        <v>Low Risk</v>
      </c>
      <c r="T3282" s="2" t="str">
        <f t="shared" si="461"/>
        <v>35-44</v>
      </c>
      <c r="U3282" s="1">
        <f t="shared" ca="1" si="462"/>
        <v>1147</v>
      </c>
      <c r="V3282" s="2" t="str">
        <f t="shared" si="463"/>
        <v>Medium Loyalty</v>
      </c>
      <c r="W3282" s="2" t="str">
        <f t="shared" si="464"/>
        <v>Legitimate</v>
      </c>
      <c r="X3282" s="2" t="str">
        <f>IF(Q3282&lt;Data_Validation!$B$8,"Low Value",IF(Q3282&lt;Data_Validation!$B$9,"Medium Value","High Value"))</f>
        <v>Low Value</v>
      </c>
      <c r="Y3282" s="2" t="str">
        <f t="shared" si="465"/>
        <v>Stable</v>
      </c>
      <c r="Z3282" s="2" t="str">
        <f t="shared" si="466"/>
        <v>Check Data</v>
      </c>
    </row>
    <row r="3283" spans="1:26" x14ac:dyDescent="0.3">
      <c r="A3283" t="s">
        <v>2743</v>
      </c>
      <c r="B3283">
        <v>28</v>
      </c>
      <c r="C3283" t="s">
        <v>21</v>
      </c>
      <c r="D3283" t="s">
        <v>28</v>
      </c>
      <c r="E3283">
        <v>107.46</v>
      </c>
      <c r="F3283">
        <v>10</v>
      </c>
      <c r="G3283">
        <v>171</v>
      </c>
      <c r="H3283">
        <v>0</v>
      </c>
      <c r="I3283" t="s">
        <v>40</v>
      </c>
      <c r="J3283">
        <v>20.3</v>
      </c>
      <c r="K3283" s="1">
        <v>45195</v>
      </c>
      <c r="L3283">
        <v>50</v>
      </c>
      <c r="M3283">
        <v>0.2</v>
      </c>
      <c r="N3283">
        <f>IF(E3283="",Data_Validation!$B$1,E3283)</f>
        <v>107.46</v>
      </c>
      <c r="O3283">
        <f>IF(J3283="",Data_Validation!$B$2,J3283)</f>
        <v>20.3</v>
      </c>
      <c r="P3283">
        <f t="shared" si="459"/>
        <v>1</v>
      </c>
      <c r="Q3283" s="2">
        <f>CustomerData[[#This Row],[avg_order_value_clean]]*CustomerData[[#This Row],[total_orders]]</f>
        <v>1074.5999999999999</v>
      </c>
      <c r="R3283" s="2" t="str">
        <f t="shared" si="467"/>
        <v>Inactive</v>
      </c>
      <c r="S3283" s="2" t="str">
        <f t="shared" si="460"/>
        <v>Medium Risk</v>
      </c>
      <c r="T3283" s="2" t="str">
        <f t="shared" si="461"/>
        <v>25-34</v>
      </c>
      <c r="U3283" s="1">
        <f t="shared" ca="1" si="462"/>
        <v>1066</v>
      </c>
      <c r="V3283" s="2" t="str">
        <f t="shared" si="463"/>
        <v>Medium Loyalty</v>
      </c>
      <c r="W3283" s="2" t="str">
        <f t="shared" si="464"/>
        <v>Legitimate</v>
      </c>
      <c r="X3283" s="2" t="str">
        <f>IF(Q3283&lt;Data_Validation!$B$8,"Low Value",IF(Q3283&lt;Data_Validation!$B$9,"Medium Value","High Value"))</f>
        <v>Low Value</v>
      </c>
      <c r="Y3283" s="2" t="str">
        <f t="shared" si="465"/>
        <v>Stable</v>
      </c>
      <c r="Z3283" s="2" t="str">
        <f t="shared" si="466"/>
        <v>Check Data</v>
      </c>
    </row>
    <row r="3284" spans="1:26" x14ac:dyDescent="0.3">
      <c r="A3284" t="s">
        <v>980</v>
      </c>
      <c r="B3284">
        <v>65</v>
      </c>
      <c r="C3284" t="s">
        <v>21</v>
      </c>
      <c r="D3284" t="s">
        <v>26</v>
      </c>
      <c r="E3284">
        <v>44.29</v>
      </c>
      <c r="F3284">
        <v>8</v>
      </c>
      <c r="G3284">
        <v>210</v>
      </c>
      <c r="H3284">
        <v>0</v>
      </c>
      <c r="I3284" t="s">
        <v>23</v>
      </c>
      <c r="J3284">
        <v>43.6</v>
      </c>
      <c r="K3284" s="1">
        <v>45428</v>
      </c>
      <c r="L3284">
        <v>38</v>
      </c>
      <c r="M3284">
        <v>0.68</v>
      </c>
      <c r="N3284">
        <f>IF(E3284="",Data_Validation!$B$1,E3284)</f>
        <v>44.29</v>
      </c>
      <c r="O3284">
        <f>IF(J3284="",Data_Validation!$B$2,J3284)</f>
        <v>43.6</v>
      </c>
      <c r="P3284">
        <f t="shared" si="459"/>
        <v>2</v>
      </c>
      <c r="Q3284" s="2">
        <f>CustomerData[[#This Row],[avg_order_value_clean]]*CustomerData[[#This Row],[total_orders]]</f>
        <v>354.32</v>
      </c>
      <c r="R3284" s="2" t="str">
        <f t="shared" si="467"/>
        <v>Inactive</v>
      </c>
      <c r="S3284" s="2" t="str">
        <f t="shared" si="460"/>
        <v>High Risk</v>
      </c>
      <c r="T3284" s="2" t="str">
        <f t="shared" si="461"/>
        <v>55+</v>
      </c>
      <c r="U3284" s="1">
        <f t="shared" ca="1" si="462"/>
        <v>833</v>
      </c>
      <c r="V3284" s="2" t="str">
        <f t="shared" si="463"/>
        <v>Low Loyalty</v>
      </c>
      <c r="W3284" s="2" t="str">
        <f t="shared" si="464"/>
        <v>Legitimate</v>
      </c>
      <c r="X3284" s="2" t="str">
        <f>IF(Q3284&lt;Data_Validation!$B$8,"Low Value",IF(Q3284&lt;Data_Validation!$B$9,"Medium Value","High Value"))</f>
        <v>Low Value</v>
      </c>
      <c r="Y3284" s="2" t="str">
        <f t="shared" si="465"/>
        <v>At Risk - Develop</v>
      </c>
      <c r="Z3284" s="2" t="str">
        <f t="shared" si="466"/>
        <v>Check Data</v>
      </c>
    </row>
    <row r="3285" spans="1:26" x14ac:dyDescent="0.3">
      <c r="A3285" t="s">
        <v>2744</v>
      </c>
      <c r="B3285">
        <v>19</v>
      </c>
      <c r="C3285" t="s">
        <v>14</v>
      </c>
      <c r="D3285" t="s">
        <v>35</v>
      </c>
      <c r="E3285">
        <v>134.15</v>
      </c>
      <c r="F3285">
        <v>12</v>
      </c>
      <c r="G3285">
        <v>313</v>
      </c>
      <c r="H3285">
        <v>0</v>
      </c>
      <c r="I3285" t="s">
        <v>40</v>
      </c>
      <c r="J3285">
        <v>90.1</v>
      </c>
      <c r="K3285" s="1">
        <v>45330</v>
      </c>
      <c r="L3285">
        <v>47</v>
      </c>
      <c r="M3285">
        <v>0.06</v>
      </c>
      <c r="N3285">
        <f>IF(E3285="",Data_Validation!$B$1,E3285)</f>
        <v>134.15</v>
      </c>
      <c r="O3285">
        <f>IF(J3285="",Data_Validation!$B$2,J3285)</f>
        <v>90.1</v>
      </c>
      <c r="P3285">
        <f t="shared" si="459"/>
        <v>1</v>
      </c>
      <c r="Q3285" s="2">
        <f>CustomerData[[#This Row],[avg_order_value_clean]]*CustomerData[[#This Row],[total_orders]]</f>
        <v>1609.8000000000002</v>
      </c>
      <c r="R3285" s="2" t="str">
        <f t="shared" si="467"/>
        <v>Inactive</v>
      </c>
      <c r="S3285" s="2" t="str">
        <f t="shared" si="460"/>
        <v>Low Risk</v>
      </c>
      <c r="T3285" s="2" t="str">
        <f t="shared" si="461"/>
        <v>Under 25</v>
      </c>
      <c r="U3285" s="1">
        <f t="shared" ca="1" si="462"/>
        <v>931</v>
      </c>
      <c r="V3285" s="2" t="str">
        <f t="shared" si="463"/>
        <v>Medium Loyalty</v>
      </c>
      <c r="W3285" s="2" t="str">
        <f t="shared" si="464"/>
        <v>Legitimate</v>
      </c>
      <c r="X3285" s="2" t="str">
        <f>IF(Q3285&lt;Data_Validation!$B$8,"Low Value",IF(Q3285&lt;Data_Validation!$B$9,"Medium Value","High Value"))</f>
        <v>High Value</v>
      </c>
      <c r="Y3285" s="2" t="str">
        <f t="shared" si="465"/>
        <v>High Value - Maintain</v>
      </c>
      <c r="Z3285" s="2" t="str">
        <f t="shared" si="466"/>
        <v>Check Data</v>
      </c>
    </row>
    <row r="3286" spans="1:26" x14ac:dyDescent="0.3">
      <c r="A3286" t="s">
        <v>2745</v>
      </c>
      <c r="B3286">
        <v>29</v>
      </c>
      <c r="C3286" t="s">
        <v>14</v>
      </c>
      <c r="D3286" t="s">
        <v>44</v>
      </c>
      <c r="E3286">
        <v>87.09</v>
      </c>
      <c r="F3286">
        <v>9</v>
      </c>
      <c r="G3286">
        <v>115</v>
      </c>
      <c r="H3286">
        <v>0</v>
      </c>
      <c r="I3286" t="s">
        <v>19</v>
      </c>
      <c r="J3286">
        <v>99</v>
      </c>
      <c r="K3286" s="1">
        <v>44352</v>
      </c>
      <c r="L3286">
        <v>93</v>
      </c>
      <c r="M3286">
        <v>7.0000000000000007E-2</v>
      </c>
      <c r="N3286">
        <f>IF(E3286="",Data_Validation!$B$1,E3286)</f>
        <v>87.09</v>
      </c>
      <c r="O3286">
        <f>IF(J3286="",Data_Validation!$B$2,J3286)</f>
        <v>99</v>
      </c>
      <c r="P3286">
        <f t="shared" si="459"/>
        <v>1</v>
      </c>
      <c r="Q3286" s="2">
        <f>CustomerData[[#This Row],[avg_order_value_clean]]*CustomerData[[#This Row],[total_orders]]</f>
        <v>783.81000000000006</v>
      </c>
      <c r="R3286" s="2" t="str">
        <f t="shared" si="467"/>
        <v>Inactive</v>
      </c>
      <c r="S3286" s="2" t="str">
        <f t="shared" si="460"/>
        <v>Low Risk</v>
      </c>
      <c r="T3286" s="2" t="str">
        <f t="shared" si="461"/>
        <v>25-34</v>
      </c>
      <c r="U3286" s="1">
        <f t="shared" ca="1" si="462"/>
        <v>1909</v>
      </c>
      <c r="V3286" s="2" t="str">
        <f t="shared" si="463"/>
        <v>High Loyalty</v>
      </c>
      <c r="W3286" s="2" t="str">
        <f t="shared" si="464"/>
        <v>Legitimate</v>
      </c>
      <c r="X3286" s="2" t="str">
        <f>IF(Q3286&lt;Data_Validation!$B$8,"Low Value",IF(Q3286&lt;Data_Validation!$B$9,"Medium Value","High Value"))</f>
        <v>Low Value</v>
      </c>
      <c r="Y3286" s="2" t="str">
        <f t="shared" si="465"/>
        <v>Stable</v>
      </c>
      <c r="Z3286" s="2" t="str">
        <f t="shared" si="466"/>
        <v>Check Data</v>
      </c>
    </row>
    <row r="3287" spans="1:26" x14ac:dyDescent="0.3">
      <c r="A3287" t="s">
        <v>2746</v>
      </c>
      <c r="B3287">
        <v>71</v>
      </c>
      <c r="C3287" t="s">
        <v>25</v>
      </c>
      <c r="D3287" t="s">
        <v>28</v>
      </c>
      <c r="E3287">
        <v>50.93</v>
      </c>
      <c r="F3287">
        <v>5</v>
      </c>
      <c r="G3287">
        <v>287</v>
      </c>
      <c r="H3287">
        <v>0</v>
      </c>
      <c r="I3287" t="s">
        <v>19</v>
      </c>
      <c r="J3287">
        <v>75.099999999999994</v>
      </c>
      <c r="K3287" s="1">
        <v>44842</v>
      </c>
      <c r="L3287">
        <v>30</v>
      </c>
      <c r="M3287">
        <v>0.45</v>
      </c>
      <c r="N3287">
        <f>IF(E3287="",Data_Validation!$B$1,E3287)</f>
        <v>50.93</v>
      </c>
      <c r="O3287">
        <f>IF(J3287="",Data_Validation!$B$2,J3287)</f>
        <v>75.099999999999994</v>
      </c>
      <c r="P3287">
        <f t="shared" si="459"/>
        <v>1</v>
      </c>
      <c r="Q3287" s="2">
        <f>CustomerData[[#This Row],[avg_order_value_clean]]*CustomerData[[#This Row],[total_orders]]</f>
        <v>254.65</v>
      </c>
      <c r="R3287" s="2" t="str">
        <f t="shared" si="467"/>
        <v>Inactive</v>
      </c>
      <c r="S3287" s="2" t="str">
        <f t="shared" si="460"/>
        <v>Medium Risk</v>
      </c>
      <c r="T3287" s="2" t="str">
        <f t="shared" si="461"/>
        <v>55+</v>
      </c>
      <c r="U3287" s="1">
        <f t="shared" ca="1" si="462"/>
        <v>1419</v>
      </c>
      <c r="V3287" s="2" t="str">
        <f t="shared" si="463"/>
        <v>Low Loyalty</v>
      </c>
      <c r="W3287" s="2" t="str">
        <f t="shared" si="464"/>
        <v>Legitimate</v>
      </c>
      <c r="X3287" s="2" t="str">
        <f>IF(Q3287&lt;Data_Validation!$B$8,"Low Value",IF(Q3287&lt;Data_Validation!$B$9,"Medium Value","High Value"))</f>
        <v>Low Value</v>
      </c>
      <c r="Y3287" s="2" t="str">
        <f t="shared" si="465"/>
        <v>Stable</v>
      </c>
      <c r="Z3287" s="2" t="str">
        <f t="shared" si="466"/>
        <v>Check Data</v>
      </c>
    </row>
    <row r="3288" spans="1:26" x14ac:dyDescent="0.3">
      <c r="A3288" t="s">
        <v>2747</v>
      </c>
      <c r="B3288">
        <v>23</v>
      </c>
      <c r="C3288" t="s">
        <v>21</v>
      </c>
      <c r="D3288" t="s">
        <v>35</v>
      </c>
      <c r="E3288">
        <v>153.03</v>
      </c>
      <c r="F3288">
        <v>7</v>
      </c>
      <c r="G3288">
        <v>21</v>
      </c>
      <c r="H3288">
        <v>0</v>
      </c>
      <c r="I3288" t="s">
        <v>16</v>
      </c>
      <c r="J3288">
        <v>74.900000000000006</v>
      </c>
      <c r="K3288" s="1">
        <v>44958</v>
      </c>
      <c r="L3288">
        <v>68</v>
      </c>
      <c r="M3288">
        <v>0.48</v>
      </c>
      <c r="N3288">
        <f>IF(E3288="",Data_Validation!$B$1,E3288)</f>
        <v>153.03</v>
      </c>
      <c r="O3288">
        <f>IF(J3288="",Data_Validation!$B$2,J3288)</f>
        <v>74.900000000000006</v>
      </c>
      <c r="P3288">
        <f t="shared" si="459"/>
        <v>1</v>
      </c>
      <c r="Q3288" s="2">
        <f>CustomerData[[#This Row],[avg_order_value_clean]]*CustomerData[[#This Row],[total_orders]]</f>
        <v>1071.21</v>
      </c>
      <c r="R3288" s="2" t="str">
        <f t="shared" si="467"/>
        <v>Active</v>
      </c>
      <c r="S3288" s="2" t="str">
        <f t="shared" si="460"/>
        <v>Medium Risk</v>
      </c>
      <c r="T3288" s="2" t="str">
        <f t="shared" si="461"/>
        <v>Under 25</v>
      </c>
      <c r="U3288" s="1">
        <f t="shared" ca="1" si="462"/>
        <v>1303</v>
      </c>
      <c r="V3288" s="2" t="str">
        <f t="shared" si="463"/>
        <v>Medium Loyalty</v>
      </c>
      <c r="W3288" s="2" t="str">
        <f t="shared" si="464"/>
        <v>Legitimate</v>
      </c>
      <c r="X3288" s="2" t="str">
        <f>IF(Q3288&lt;Data_Validation!$B$8,"Low Value",IF(Q3288&lt;Data_Validation!$B$9,"Medium Value","High Value"))</f>
        <v>Low Value</v>
      </c>
      <c r="Y3288" s="2" t="str">
        <f t="shared" si="465"/>
        <v>Stable</v>
      </c>
      <c r="Z3288" s="2" t="str">
        <f t="shared" si="466"/>
        <v>Check Data</v>
      </c>
    </row>
    <row r="3289" spans="1:26" x14ac:dyDescent="0.3">
      <c r="A3289" t="s">
        <v>1304</v>
      </c>
      <c r="B3289">
        <v>60</v>
      </c>
      <c r="C3289" t="s">
        <v>21</v>
      </c>
      <c r="D3289" t="s">
        <v>35</v>
      </c>
      <c r="E3289">
        <v>44.13</v>
      </c>
      <c r="F3289">
        <v>8</v>
      </c>
      <c r="G3289">
        <v>348</v>
      </c>
      <c r="H3289">
        <v>0</v>
      </c>
      <c r="I3289" t="s">
        <v>23</v>
      </c>
      <c r="J3289">
        <v>41.5</v>
      </c>
      <c r="K3289" s="1">
        <v>44385</v>
      </c>
      <c r="L3289">
        <v>93</v>
      </c>
      <c r="M3289">
        <v>0.2</v>
      </c>
      <c r="N3289">
        <f>IF(E3289="",Data_Validation!$B$1,E3289)</f>
        <v>44.13</v>
      </c>
      <c r="O3289">
        <f>IF(J3289="",Data_Validation!$B$2,J3289)</f>
        <v>41.5</v>
      </c>
      <c r="P3289">
        <f t="shared" si="459"/>
        <v>2</v>
      </c>
      <c r="Q3289" s="2">
        <f>CustomerData[[#This Row],[avg_order_value_clean]]*CustomerData[[#This Row],[total_orders]]</f>
        <v>353.04</v>
      </c>
      <c r="R3289" s="2" t="str">
        <f t="shared" si="467"/>
        <v>Inactive</v>
      </c>
      <c r="S3289" s="2" t="str">
        <f t="shared" si="460"/>
        <v>Medium Risk</v>
      </c>
      <c r="T3289" s="2" t="str">
        <f t="shared" si="461"/>
        <v>55+</v>
      </c>
      <c r="U3289" s="1">
        <f t="shared" ca="1" si="462"/>
        <v>1876</v>
      </c>
      <c r="V3289" s="2" t="str">
        <f t="shared" si="463"/>
        <v>High Loyalty</v>
      </c>
      <c r="W3289" s="2" t="str">
        <f t="shared" si="464"/>
        <v>Legitimate</v>
      </c>
      <c r="X3289" s="2" t="str">
        <f>IF(Q3289&lt;Data_Validation!$B$8,"Low Value",IF(Q3289&lt;Data_Validation!$B$9,"Medium Value","High Value"))</f>
        <v>Low Value</v>
      </c>
      <c r="Y3289" s="2" t="str">
        <f t="shared" si="465"/>
        <v>Stable</v>
      </c>
      <c r="Z3289" s="2" t="str">
        <f t="shared" si="466"/>
        <v>Check Data</v>
      </c>
    </row>
    <row r="3290" spans="1:26" x14ac:dyDescent="0.3">
      <c r="A3290" t="s">
        <v>2343</v>
      </c>
      <c r="B3290">
        <v>76</v>
      </c>
      <c r="C3290" t="s">
        <v>14</v>
      </c>
      <c r="D3290" t="s">
        <v>37</v>
      </c>
      <c r="E3290">
        <v>123.2</v>
      </c>
      <c r="F3290">
        <v>5</v>
      </c>
      <c r="G3290">
        <v>54</v>
      </c>
      <c r="H3290">
        <v>0</v>
      </c>
      <c r="I3290" t="s">
        <v>16</v>
      </c>
      <c r="J3290">
        <v>57.1</v>
      </c>
      <c r="K3290" s="1">
        <v>45072</v>
      </c>
      <c r="L3290">
        <v>43</v>
      </c>
      <c r="M3290">
        <v>0.06</v>
      </c>
      <c r="N3290">
        <f>IF(E3290="",Data_Validation!$B$1,E3290)</f>
        <v>123.2</v>
      </c>
      <c r="O3290">
        <f>IF(J3290="",Data_Validation!$B$2,J3290)</f>
        <v>57.1</v>
      </c>
      <c r="P3290">
        <f t="shared" si="459"/>
        <v>3</v>
      </c>
      <c r="Q3290" s="2">
        <f>CustomerData[[#This Row],[avg_order_value_clean]]*CustomerData[[#This Row],[total_orders]]</f>
        <v>616</v>
      </c>
      <c r="R3290" s="2" t="str">
        <f t="shared" si="467"/>
        <v>At Risk</v>
      </c>
      <c r="S3290" s="2" t="str">
        <f t="shared" si="460"/>
        <v>Low Risk</v>
      </c>
      <c r="T3290" s="2" t="str">
        <f t="shared" si="461"/>
        <v>55+</v>
      </c>
      <c r="U3290" s="1">
        <f t="shared" ca="1" si="462"/>
        <v>1189</v>
      </c>
      <c r="V3290" s="2" t="str">
        <f t="shared" si="463"/>
        <v>Medium Loyalty</v>
      </c>
      <c r="W3290" s="2" t="str">
        <f t="shared" si="464"/>
        <v>Legitimate</v>
      </c>
      <c r="X3290" s="2" t="str">
        <f>IF(Q3290&lt;Data_Validation!$B$8,"Low Value",IF(Q3290&lt;Data_Validation!$B$9,"Medium Value","High Value"))</f>
        <v>Low Value</v>
      </c>
      <c r="Y3290" s="2" t="str">
        <f t="shared" si="465"/>
        <v>Stable</v>
      </c>
      <c r="Z3290" s="2" t="str">
        <f t="shared" si="466"/>
        <v>Check Data</v>
      </c>
    </row>
    <row r="3291" spans="1:26" x14ac:dyDescent="0.3">
      <c r="A3291" t="s">
        <v>2748</v>
      </c>
      <c r="B3291">
        <v>57</v>
      </c>
      <c r="C3291" t="s">
        <v>14</v>
      </c>
      <c r="D3291" t="s">
        <v>18</v>
      </c>
      <c r="E3291">
        <v>204.46</v>
      </c>
      <c r="F3291">
        <v>5</v>
      </c>
      <c r="G3291">
        <v>107</v>
      </c>
      <c r="H3291">
        <v>0</v>
      </c>
      <c r="I3291" t="s">
        <v>19</v>
      </c>
      <c r="J3291">
        <v>23.3</v>
      </c>
      <c r="K3291" s="1">
        <v>44071</v>
      </c>
      <c r="L3291">
        <v>27</v>
      </c>
      <c r="M3291">
        <v>0.56000000000000005</v>
      </c>
      <c r="N3291">
        <f>IF(E3291="",Data_Validation!$B$1,E3291)</f>
        <v>204.46</v>
      </c>
      <c r="O3291">
        <f>IF(J3291="",Data_Validation!$B$2,J3291)</f>
        <v>23.3</v>
      </c>
      <c r="P3291">
        <f t="shared" si="459"/>
        <v>1</v>
      </c>
      <c r="Q3291" s="2">
        <f>CustomerData[[#This Row],[avg_order_value_clean]]*CustomerData[[#This Row],[total_orders]]</f>
        <v>1022.3000000000001</v>
      </c>
      <c r="R3291" s="2" t="str">
        <f t="shared" si="467"/>
        <v>Inactive</v>
      </c>
      <c r="S3291" s="2" t="str">
        <f t="shared" si="460"/>
        <v>High Risk</v>
      </c>
      <c r="T3291" s="2" t="str">
        <f t="shared" si="461"/>
        <v>55+</v>
      </c>
      <c r="U3291" s="1">
        <f t="shared" ca="1" si="462"/>
        <v>2190</v>
      </c>
      <c r="V3291" s="2" t="str">
        <f t="shared" si="463"/>
        <v>Low Loyalty</v>
      </c>
      <c r="W3291" s="2" t="str">
        <f t="shared" si="464"/>
        <v>Legitimate</v>
      </c>
      <c r="X3291" s="2" t="str">
        <f>IF(Q3291&lt;Data_Validation!$B$8,"Low Value",IF(Q3291&lt;Data_Validation!$B$9,"Medium Value","High Value"))</f>
        <v>Low Value</v>
      </c>
      <c r="Y3291" s="2" t="str">
        <f t="shared" si="465"/>
        <v>At Risk - Develop</v>
      </c>
      <c r="Z3291" s="2" t="str">
        <f t="shared" si="466"/>
        <v>Check Data</v>
      </c>
    </row>
    <row r="3292" spans="1:26" x14ac:dyDescent="0.3">
      <c r="A3292" t="s">
        <v>2749</v>
      </c>
      <c r="B3292">
        <v>61</v>
      </c>
      <c r="C3292" t="s">
        <v>21</v>
      </c>
      <c r="D3292" t="s">
        <v>52</v>
      </c>
      <c r="E3292">
        <v>108.66</v>
      </c>
      <c r="F3292">
        <v>12</v>
      </c>
      <c r="G3292">
        <v>76</v>
      </c>
      <c r="H3292">
        <v>0</v>
      </c>
      <c r="I3292" t="s">
        <v>40</v>
      </c>
      <c r="J3292">
        <v>73.8</v>
      </c>
      <c r="K3292" s="1">
        <v>44103</v>
      </c>
      <c r="L3292">
        <v>97</v>
      </c>
      <c r="M3292">
        <v>0.45</v>
      </c>
      <c r="N3292">
        <f>IF(E3292="",Data_Validation!$B$1,E3292)</f>
        <v>108.66</v>
      </c>
      <c r="O3292">
        <f>IF(J3292="",Data_Validation!$B$2,J3292)</f>
        <v>73.8</v>
      </c>
      <c r="P3292">
        <f t="shared" si="459"/>
        <v>1</v>
      </c>
      <c r="Q3292" s="2">
        <f>CustomerData[[#This Row],[avg_order_value_clean]]*CustomerData[[#This Row],[total_orders]]</f>
        <v>1303.92</v>
      </c>
      <c r="R3292" s="2" t="str">
        <f t="shared" si="467"/>
        <v>At Risk</v>
      </c>
      <c r="S3292" s="2" t="str">
        <f t="shared" si="460"/>
        <v>Medium Risk</v>
      </c>
      <c r="T3292" s="2" t="str">
        <f t="shared" si="461"/>
        <v>55+</v>
      </c>
      <c r="U3292" s="1">
        <f t="shared" ca="1" si="462"/>
        <v>2158</v>
      </c>
      <c r="V3292" s="2" t="str">
        <f t="shared" si="463"/>
        <v>High Loyalty</v>
      </c>
      <c r="W3292" s="2" t="str">
        <f t="shared" si="464"/>
        <v>Legitimate</v>
      </c>
      <c r="X3292" s="2" t="str">
        <f>IF(Q3292&lt;Data_Validation!$B$8,"Low Value",IF(Q3292&lt;Data_Validation!$B$9,"Medium Value","High Value"))</f>
        <v>Low Value</v>
      </c>
      <c r="Y3292" s="2" t="str">
        <f t="shared" si="465"/>
        <v>Stable</v>
      </c>
      <c r="Z3292" s="2" t="str">
        <f t="shared" si="466"/>
        <v>Check Data</v>
      </c>
    </row>
    <row r="3293" spans="1:26" x14ac:dyDescent="0.3">
      <c r="A3293" t="s">
        <v>2750</v>
      </c>
      <c r="B3293">
        <v>46</v>
      </c>
      <c r="C3293" t="s">
        <v>14</v>
      </c>
      <c r="D3293" t="s">
        <v>52</v>
      </c>
      <c r="E3293">
        <v>156.09</v>
      </c>
      <c r="F3293">
        <v>8</v>
      </c>
      <c r="G3293">
        <v>60</v>
      </c>
      <c r="H3293">
        <v>0</v>
      </c>
      <c r="I3293" t="s">
        <v>40</v>
      </c>
      <c r="J3293">
        <v>6</v>
      </c>
      <c r="K3293" s="1">
        <v>44825</v>
      </c>
      <c r="L3293">
        <v>82</v>
      </c>
      <c r="M3293">
        <v>0.52</v>
      </c>
      <c r="N3293">
        <f>IF(E3293="",Data_Validation!$B$1,E3293)</f>
        <v>156.09</v>
      </c>
      <c r="O3293">
        <f>IF(J3293="",Data_Validation!$B$2,J3293)</f>
        <v>6</v>
      </c>
      <c r="P3293">
        <f t="shared" si="459"/>
        <v>1</v>
      </c>
      <c r="Q3293" s="2">
        <f>CustomerData[[#This Row],[avg_order_value_clean]]*CustomerData[[#This Row],[total_orders]]</f>
        <v>1248.72</v>
      </c>
      <c r="R3293" s="2" t="str">
        <f t="shared" si="467"/>
        <v>At Risk</v>
      </c>
      <c r="S3293" s="2" t="str">
        <f t="shared" si="460"/>
        <v>High Risk</v>
      </c>
      <c r="T3293" s="2" t="str">
        <f t="shared" si="461"/>
        <v>45-54</v>
      </c>
      <c r="U3293" s="1">
        <f t="shared" ca="1" si="462"/>
        <v>1436</v>
      </c>
      <c r="V3293" s="2" t="str">
        <f t="shared" si="463"/>
        <v>High Loyalty</v>
      </c>
      <c r="W3293" s="2" t="str">
        <f t="shared" si="464"/>
        <v>Legitimate</v>
      </c>
      <c r="X3293" s="2" t="str">
        <f>IF(Q3293&lt;Data_Validation!$B$8,"Low Value",IF(Q3293&lt;Data_Validation!$B$9,"Medium Value","High Value"))</f>
        <v>Low Value</v>
      </c>
      <c r="Y3293" s="2" t="str">
        <f t="shared" si="465"/>
        <v>At Risk - Develop</v>
      </c>
      <c r="Z3293" s="2" t="str">
        <f t="shared" si="466"/>
        <v>Check Data</v>
      </c>
    </row>
    <row r="3294" spans="1:26" x14ac:dyDescent="0.3">
      <c r="A3294" t="s">
        <v>2252</v>
      </c>
      <c r="B3294">
        <v>76</v>
      </c>
      <c r="C3294" t="s">
        <v>14</v>
      </c>
      <c r="D3294" t="s">
        <v>37</v>
      </c>
      <c r="E3294">
        <v>169.33</v>
      </c>
      <c r="F3294">
        <v>13</v>
      </c>
      <c r="G3294">
        <v>121</v>
      </c>
      <c r="H3294">
        <v>0</v>
      </c>
      <c r="I3294" t="s">
        <v>29</v>
      </c>
      <c r="J3294">
        <v>41.7</v>
      </c>
      <c r="K3294" s="1">
        <v>45434</v>
      </c>
      <c r="L3294">
        <v>64</v>
      </c>
      <c r="M3294">
        <v>0.31</v>
      </c>
      <c r="N3294">
        <f>IF(E3294="",Data_Validation!$B$1,E3294)</f>
        <v>169.33</v>
      </c>
      <c r="O3294">
        <f>IF(J3294="",Data_Validation!$B$2,J3294)</f>
        <v>41.7</v>
      </c>
      <c r="P3294">
        <f t="shared" si="459"/>
        <v>3</v>
      </c>
      <c r="Q3294" s="2">
        <f>CustomerData[[#This Row],[avg_order_value_clean]]*CustomerData[[#This Row],[total_orders]]</f>
        <v>2201.29</v>
      </c>
      <c r="R3294" s="2" t="str">
        <f t="shared" si="467"/>
        <v>Inactive</v>
      </c>
      <c r="S3294" s="2" t="str">
        <f t="shared" si="460"/>
        <v>Medium Risk</v>
      </c>
      <c r="T3294" s="2" t="str">
        <f t="shared" si="461"/>
        <v>55+</v>
      </c>
      <c r="U3294" s="1">
        <f t="shared" ca="1" si="462"/>
        <v>827</v>
      </c>
      <c r="V3294" s="2" t="str">
        <f t="shared" si="463"/>
        <v>Medium Loyalty</v>
      </c>
      <c r="W3294" s="2" t="str">
        <f t="shared" si="464"/>
        <v>Legitimate</v>
      </c>
      <c r="X3294" s="2" t="str">
        <f>IF(Q3294&lt;Data_Validation!$B$8,"Low Value",IF(Q3294&lt;Data_Validation!$B$9,"Medium Value","High Value"))</f>
        <v>High Value</v>
      </c>
      <c r="Y3294" s="2" t="str">
        <f t="shared" si="465"/>
        <v>High Value - Maintain</v>
      </c>
      <c r="Z3294" s="2" t="str">
        <f t="shared" si="466"/>
        <v>Check Data</v>
      </c>
    </row>
    <row r="3295" spans="1:26" x14ac:dyDescent="0.3">
      <c r="A3295" t="s">
        <v>2751</v>
      </c>
      <c r="B3295">
        <v>47</v>
      </c>
      <c r="C3295" t="s">
        <v>14</v>
      </c>
      <c r="D3295" t="s">
        <v>50</v>
      </c>
      <c r="E3295">
        <v>231.27</v>
      </c>
      <c r="F3295">
        <v>4</v>
      </c>
      <c r="G3295">
        <v>91</v>
      </c>
      <c r="H3295">
        <v>0</v>
      </c>
      <c r="I3295" t="s">
        <v>23</v>
      </c>
      <c r="J3295">
        <v>83.1</v>
      </c>
      <c r="K3295" s="1">
        <v>45024</v>
      </c>
      <c r="L3295">
        <v>6</v>
      </c>
      <c r="M3295">
        <v>0.68</v>
      </c>
      <c r="N3295">
        <f>IF(E3295="",Data_Validation!$B$1,E3295)</f>
        <v>231.27</v>
      </c>
      <c r="O3295">
        <f>IF(J3295="",Data_Validation!$B$2,J3295)</f>
        <v>83.1</v>
      </c>
      <c r="P3295">
        <f t="shared" si="459"/>
        <v>1</v>
      </c>
      <c r="Q3295" s="2">
        <f>CustomerData[[#This Row],[avg_order_value_clean]]*CustomerData[[#This Row],[total_orders]]</f>
        <v>925.08</v>
      </c>
      <c r="R3295" s="2" t="str">
        <f t="shared" si="467"/>
        <v>Inactive</v>
      </c>
      <c r="S3295" s="2" t="str">
        <f t="shared" si="460"/>
        <v>High Risk</v>
      </c>
      <c r="T3295" s="2" t="str">
        <f t="shared" si="461"/>
        <v>45-54</v>
      </c>
      <c r="U3295" s="1">
        <f t="shared" ca="1" si="462"/>
        <v>1237</v>
      </c>
      <c r="V3295" s="2" t="str">
        <f t="shared" si="463"/>
        <v>Low Loyalty</v>
      </c>
      <c r="W3295" s="2" t="str">
        <f t="shared" si="464"/>
        <v>Legitimate</v>
      </c>
      <c r="X3295" s="2" t="str">
        <f>IF(Q3295&lt;Data_Validation!$B$8,"Low Value",IF(Q3295&lt;Data_Validation!$B$9,"Medium Value","High Value"))</f>
        <v>Low Value</v>
      </c>
      <c r="Y3295" s="2" t="str">
        <f t="shared" si="465"/>
        <v>At Risk - Develop</v>
      </c>
      <c r="Z3295" s="2" t="str">
        <f t="shared" si="466"/>
        <v>Check Data</v>
      </c>
    </row>
    <row r="3296" spans="1:26" x14ac:dyDescent="0.3">
      <c r="A3296" t="s">
        <v>2752</v>
      </c>
      <c r="B3296">
        <v>19</v>
      </c>
      <c r="C3296" t="s">
        <v>25</v>
      </c>
      <c r="D3296" t="s">
        <v>50</v>
      </c>
      <c r="E3296">
        <v>57.08</v>
      </c>
      <c r="F3296">
        <v>7</v>
      </c>
      <c r="G3296">
        <v>322</v>
      </c>
      <c r="H3296">
        <v>0</v>
      </c>
      <c r="I3296" t="s">
        <v>29</v>
      </c>
      <c r="J3296">
        <v>98</v>
      </c>
      <c r="K3296" s="1">
        <v>44207</v>
      </c>
      <c r="L3296">
        <v>96</v>
      </c>
      <c r="M3296">
        <v>0.39</v>
      </c>
      <c r="N3296">
        <f>IF(E3296="",Data_Validation!$B$1,E3296)</f>
        <v>57.08</v>
      </c>
      <c r="O3296">
        <f>IF(J3296="",Data_Validation!$B$2,J3296)</f>
        <v>98</v>
      </c>
      <c r="P3296">
        <f t="shared" si="459"/>
        <v>1</v>
      </c>
      <c r="Q3296" s="2">
        <f>CustomerData[[#This Row],[avg_order_value_clean]]*CustomerData[[#This Row],[total_orders]]</f>
        <v>399.56</v>
      </c>
      <c r="R3296" s="2" t="str">
        <f t="shared" si="467"/>
        <v>Inactive</v>
      </c>
      <c r="S3296" s="2" t="str">
        <f t="shared" si="460"/>
        <v>Medium Risk</v>
      </c>
      <c r="T3296" s="2" t="str">
        <f t="shared" si="461"/>
        <v>Under 25</v>
      </c>
      <c r="U3296" s="1">
        <f t="shared" ca="1" si="462"/>
        <v>2054</v>
      </c>
      <c r="V3296" s="2" t="str">
        <f t="shared" si="463"/>
        <v>High Loyalty</v>
      </c>
      <c r="W3296" s="2" t="str">
        <f t="shared" si="464"/>
        <v>Legitimate</v>
      </c>
      <c r="X3296" s="2" t="str">
        <f>IF(Q3296&lt;Data_Validation!$B$8,"Low Value",IF(Q3296&lt;Data_Validation!$B$9,"Medium Value","High Value"))</f>
        <v>Low Value</v>
      </c>
      <c r="Y3296" s="2" t="str">
        <f t="shared" si="465"/>
        <v>Stable</v>
      </c>
      <c r="Z3296" s="2" t="str">
        <f t="shared" si="466"/>
        <v>Check Data</v>
      </c>
    </row>
    <row r="3297" spans="1:26" x14ac:dyDescent="0.3">
      <c r="A3297" t="s">
        <v>2753</v>
      </c>
      <c r="B3297">
        <v>26</v>
      </c>
      <c r="C3297" t="s">
        <v>21</v>
      </c>
      <c r="D3297" t="s">
        <v>26</v>
      </c>
      <c r="E3297">
        <v>183.88</v>
      </c>
      <c r="F3297">
        <v>7</v>
      </c>
      <c r="G3297">
        <v>221</v>
      </c>
      <c r="H3297">
        <v>0</v>
      </c>
      <c r="I3297" t="s">
        <v>23</v>
      </c>
      <c r="J3297">
        <v>69.7</v>
      </c>
      <c r="K3297" s="1">
        <v>45202</v>
      </c>
      <c r="L3297">
        <v>31</v>
      </c>
      <c r="M3297">
        <v>0.48</v>
      </c>
      <c r="N3297">
        <f>IF(E3297="",Data_Validation!$B$1,E3297)</f>
        <v>183.88</v>
      </c>
      <c r="O3297">
        <f>IF(J3297="",Data_Validation!$B$2,J3297)</f>
        <v>69.7</v>
      </c>
      <c r="P3297">
        <f t="shared" si="459"/>
        <v>1</v>
      </c>
      <c r="Q3297" s="2">
        <f>CustomerData[[#This Row],[avg_order_value_clean]]*CustomerData[[#This Row],[total_orders]]</f>
        <v>1287.1599999999999</v>
      </c>
      <c r="R3297" s="2" t="str">
        <f t="shared" si="467"/>
        <v>Inactive</v>
      </c>
      <c r="S3297" s="2" t="str">
        <f t="shared" si="460"/>
        <v>Medium Risk</v>
      </c>
      <c r="T3297" s="2" t="str">
        <f t="shared" si="461"/>
        <v>25-34</v>
      </c>
      <c r="U3297" s="1">
        <f t="shared" ca="1" si="462"/>
        <v>1059</v>
      </c>
      <c r="V3297" s="2" t="str">
        <f t="shared" si="463"/>
        <v>Low Loyalty</v>
      </c>
      <c r="W3297" s="2" t="str">
        <f t="shared" si="464"/>
        <v>Legitimate</v>
      </c>
      <c r="X3297" s="2" t="str">
        <f>IF(Q3297&lt;Data_Validation!$B$8,"Low Value",IF(Q3297&lt;Data_Validation!$B$9,"Medium Value","High Value"))</f>
        <v>Low Value</v>
      </c>
      <c r="Y3297" s="2" t="str">
        <f t="shared" si="465"/>
        <v>Stable</v>
      </c>
      <c r="Z3297" s="2" t="str">
        <f t="shared" si="466"/>
        <v>Check Data</v>
      </c>
    </row>
    <row r="3298" spans="1:26" x14ac:dyDescent="0.3">
      <c r="A3298" t="s">
        <v>2754</v>
      </c>
      <c r="B3298">
        <v>64</v>
      </c>
      <c r="C3298" t="s">
        <v>14</v>
      </c>
      <c r="D3298" t="s">
        <v>18</v>
      </c>
      <c r="E3298">
        <v>121.96</v>
      </c>
      <c r="F3298">
        <v>5</v>
      </c>
      <c r="G3298">
        <v>129</v>
      </c>
      <c r="H3298">
        <v>0</v>
      </c>
      <c r="I3298" t="s">
        <v>23</v>
      </c>
      <c r="K3298" s="1">
        <v>45033</v>
      </c>
      <c r="L3298">
        <v>76</v>
      </c>
      <c r="M3298">
        <v>0.14000000000000001</v>
      </c>
      <c r="N3298">
        <f>IF(E3298="",Data_Validation!$B$1,E3298)</f>
        <v>121.96</v>
      </c>
      <c r="O3298">
        <f>IF(J3298="",Data_Validation!$B$2,J3298)</f>
        <v>250</v>
      </c>
      <c r="P3298">
        <f t="shared" si="459"/>
        <v>1</v>
      </c>
      <c r="Q3298" s="2">
        <f>CustomerData[[#This Row],[avg_order_value_clean]]*CustomerData[[#This Row],[total_orders]]</f>
        <v>609.79999999999995</v>
      </c>
      <c r="R3298" s="2" t="str">
        <f t="shared" si="467"/>
        <v>Inactive</v>
      </c>
      <c r="S3298" s="2" t="str">
        <f t="shared" si="460"/>
        <v>Low Risk</v>
      </c>
      <c r="T3298" s="2" t="str">
        <f t="shared" si="461"/>
        <v>55+</v>
      </c>
      <c r="U3298" s="1">
        <f t="shared" ca="1" si="462"/>
        <v>1228</v>
      </c>
      <c r="V3298" s="2" t="str">
        <f t="shared" si="463"/>
        <v>High Loyalty</v>
      </c>
      <c r="W3298" s="2" t="str">
        <f t="shared" si="464"/>
        <v>Legitimate</v>
      </c>
      <c r="X3298" s="2" t="str">
        <f>IF(Q3298&lt;Data_Validation!$B$8,"Low Value",IF(Q3298&lt;Data_Validation!$B$9,"Medium Value","High Value"))</f>
        <v>Low Value</v>
      </c>
      <c r="Y3298" s="2" t="str">
        <f t="shared" si="465"/>
        <v>Stable</v>
      </c>
      <c r="Z3298" s="2" t="str">
        <f t="shared" si="466"/>
        <v>Check Data</v>
      </c>
    </row>
    <row r="3299" spans="1:26" x14ac:dyDescent="0.3">
      <c r="A3299" t="s">
        <v>1221</v>
      </c>
      <c r="B3299">
        <v>19</v>
      </c>
      <c r="C3299" t="s">
        <v>21</v>
      </c>
      <c r="D3299" t="s">
        <v>35</v>
      </c>
      <c r="E3299">
        <v>95.08</v>
      </c>
      <c r="F3299">
        <v>12</v>
      </c>
      <c r="G3299">
        <v>247</v>
      </c>
      <c r="H3299">
        <v>0</v>
      </c>
      <c r="I3299" t="s">
        <v>40</v>
      </c>
      <c r="J3299">
        <v>57.1</v>
      </c>
      <c r="K3299" s="1">
        <v>45334</v>
      </c>
      <c r="L3299">
        <v>87</v>
      </c>
      <c r="M3299">
        <v>0.38</v>
      </c>
      <c r="N3299">
        <f>IF(E3299="",Data_Validation!$B$1,E3299)</f>
        <v>95.08</v>
      </c>
      <c r="O3299">
        <f>IF(J3299="",Data_Validation!$B$2,J3299)</f>
        <v>57.1</v>
      </c>
      <c r="P3299">
        <f t="shared" si="459"/>
        <v>3</v>
      </c>
      <c r="Q3299" s="2">
        <f>CustomerData[[#This Row],[avg_order_value_clean]]*CustomerData[[#This Row],[total_orders]]</f>
        <v>1140.96</v>
      </c>
      <c r="R3299" s="2" t="str">
        <f t="shared" si="467"/>
        <v>Inactive</v>
      </c>
      <c r="S3299" s="2" t="str">
        <f t="shared" si="460"/>
        <v>Medium Risk</v>
      </c>
      <c r="T3299" s="2" t="str">
        <f t="shared" si="461"/>
        <v>Under 25</v>
      </c>
      <c r="U3299" s="1">
        <f t="shared" ca="1" si="462"/>
        <v>927</v>
      </c>
      <c r="V3299" s="2" t="str">
        <f t="shared" si="463"/>
        <v>High Loyalty</v>
      </c>
      <c r="W3299" s="2" t="str">
        <f t="shared" si="464"/>
        <v>Legitimate</v>
      </c>
      <c r="X3299" s="2" t="str">
        <f>IF(Q3299&lt;Data_Validation!$B$8,"Low Value",IF(Q3299&lt;Data_Validation!$B$9,"Medium Value","High Value"))</f>
        <v>Low Value</v>
      </c>
      <c r="Y3299" s="2" t="str">
        <f t="shared" si="465"/>
        <v>Stable</v>
      </c>
      <c r="Z3299" s="2" t="str">
        <f t="shared" si="466"/>
        <v>Check Data</v>
      </c>
    </row>
    <row r="3300" spans="1:26" x14ac:dyDescent="0.3">
      <c r="A3300" t="s">
        <v>2755</v>
      </c>
      <c r="B3300">
        <v>46</v>
      </c>
      <c r="C3300" t="s">
        <v>14</v>
      </c>
      <c r="D3300" t="s">
        <v>22</v>
      </c>
      <c r="E3300">
        <v>46.73</v>
      </c>
      <c r="F3300">
        <v>8</v>
      </c>
      <c r="G3300">
        <v>120</v>
      </c>
      <c r="H3300">
        <v>0</v>
      </c>
      <c r="I3300" t="s">
        <v>40</v>
      </c>
      <c r="J3300">
        <v>56.1</v>
      </c>
      <c r="K3300" s="1">
        <v>45635</v>
      </c>
      <c r="L3300">
        <v>29</v>
      </c>
      <c r="M3300">
        <v>0.52</v>
      </c>
      <c r="N3300">
        <f>IF(E3300="",Data_Validation!$B$1,E3300)</f>
        <v>46.73</v>
      </c>
      <c r="O3300">
        <f>IF(J3300="",Data_Validation!$B$2,J3300)</f>
        <v>56.1</v>
      </c>
      <c r="P3300">
        <f t="shared" si="459"/>
        <v>1</v>
      </c>
      <c r="Q3300" s="2">
        <f>CustomerData[[#This Row],[avg_order_value_clean]]*CustomerData[[#This Row],[total_orders]]</f>
        <v>373.84</v>
      </c>
      <c r="R3300" s="2" t="str">
        <f t="shared" si="467"/>
        <v>Inactive</v>
      </c>
      <c r="S3300" s="2" t="str">
        <f t="shared" si="460"/>
        <v>High Risk</v>
      </c>
      <c r="T3300" s="2" t="str">
        <f t="shared" si="461"/>
        <v>45-54</v>
      </c>
      <c r="U3300" s="1">
        <f t="shared" ca="1" si="462"/>
        <v>626</v>
      </c>
      <c r="V3300" s="2" t="str">
        <f t="shared" si="463"/>
        <v>Low Loyalty</v>
      </c>
      <c r="W3300" s="2" t="str">
        <f t="shared" si="464"/>
        <v>Legitimate</v>
      </c>
      <c r="X3300" s="2" t="str">
        <f>IF(Q3300&lt;Data_Validation!$B$8,"Low Value",IF(Q3300&lt;Data_Validation!$B$9,"Medium Value","High Value"))</f>
        <v>Low Value</v>
      </c>
      <c r="Y3300" s="2" t="str">
        <f t="shared" si="465"/>
        <v>At Risk - Develop</v>
      </c>
      <c r="Z3300" s="2" t="str">
        <f t="shared" si="466"/>
        <v>Check Data</v>
      </c>
    </row>
    <row r="3301" spans="1:26" x14ac:dyDescent="0.3">
      <c r="A3301" t="s">
        <v>2756</v>
      </c>
      <c r="B3301">
        <v>50</v>
      </c>
      <c r="C3301" t="s">
        <v>14</v>
      </c>
      <c r="D3301" t="s">
        <v>22</v>
      </c>
      <c r="E3301">
        <v>89.61</v>
      </c>
      <c r="F3301">
        <v>9</v>
      </c>
      <c r="G3301">
        <v>200</v>
      </c>
      <c r="H3301">
        <v>0</v>
      </c>
      <c r="I3301" t="s">
        <v>16</v>
      </c>
      <c r="K3301" s="1">
        <v>44954</v>
      </c>
      <c r="L3301">
        <v>3</v>
      </c>
      <c r="M3301">
        <v>0.31</v>
      </c>
      <c r="N3301">
        <f>IF(E3301="",Data_Validation!$B$1,E3301)</f>
        <v>89.61</v>
      </c>
      <c r="O3301">
        <f>IF(J3301="",Data_Validation!$B$2,J3301)</f>
        <v>250</v>
      </c>
      <c r="P3301">
        <f t="shared" si="459"/>
        <v>1</v>
      </c>
      <c r="Q3301" s="2">
        <f>CustomerData[[#This Row],[avg_order_value_clean]]*CustomerData[[#This Row],[total_orders]]</f>
        <v>806.49</v>
      </c>
      <c r="R3301" s="2" t="str">
        <f t="shared" si="467"/>
        <v>Inactive</v>
      </c>
      <c r="S3301" s="2" t="str">
        <f t="shared" si="460"/>
        <v>Medium Risk</v>
      </c>
      <c r="T3301" s="2" t="str">
        <f t="shared" si="461"/>
        <v>45-54</v>
      </c>
      <c r="U3301" s="1">
        <f t="shared" ca="1" si="462"/>
        <v>1307</v>
      </c>
      <c r="V3301" s="2" t="str">
        <f t="shared" si="463"/>
        <v>Low Loyalty</v>
      </c>
      <c r="W3301" s="2" t="str">
        <f t="shared" si="464"/>
        <v>Legitimate</v>
      </c>
      <c r="X3301" s="2" t="str">
        <f>IF(Q3301&lt;Data_Validation!$B$8,"Low Value",IF(Q3301&lt;Data_Validation!$B$9,"Medium Value","High Value"))</f>
        <v>Low Value</v>
      </c>
      <c r="Y3301" s="2" t="str">
        <f t="shared" si="465"/>
        <v>Stable</v>
      </c>
      <c r="Z3301" s="2" t="str">
        <f t="shared" si="466"/>
        <v>Check Data</v>
      </c>
    </row>
    <row r="3302" spans="1:26" x14ac:dyDescent="0.3">
      <c r="A3302" t="s">
        <v>2757</v>
      </c>
      <c r="B3302">
        <v>27</v>
      </c>
      <c r="C3302" t="s">
        <v>25</v>
      </c>
      <c r="D3302" t="s">
        <v>50</v>
      </c>
      <c r="E3302">
        <v>161.36000000000001</v>
      </c>
      <c r="F3302">
        <v>13</v>
      </c>
      <c r="G3302">
        <v>160</v>
      </c>
      <c r="H3302">
        <v>0</v>
      </c>
      <c r="I3302" t="s">
        <v>19</v>
      </c>
      <c r="J3302">
        <v>84</v>
      </c>
      <c r="K3302" s="1">
        <v>45361</v>
      </c>
      <c r="L3302">
        <v>97</v>
      </c>
      <c r="M3302">
        <v>0.28999999999999998</v>
      </c>
      <c r="N3302">
        <f>IF(E3302="",Data_Validation!$B$1,E3302)</f>
        <v>161.36000000000001</v>
      </c>
      <c r="O3302">
        <f>IF(J3302="",Data_Validation!$B$2,J3302)</f>
        <v>84</v>
      </c>
      <c r="P3302">
        <f t="shared" si="459"/>
        <v>1</v>
      </c>
      <c r="Q3302" s="2">
        <f>CustomerData[[#This Row],[avg_order_value_clean]]*CustomerData[[#This Row],[total_orders]]</f>
        <v>2097.6800000000003</v>
      </c>
      <c r="R3302" s="2" t="str">
        <f t="shared" si="467"/>
        <v>Inactive</v>
      </c>
      <c r="S3302" s="2" t="str">
        <f t="shared" si="460"/>
        <v>Medium Risk</v>
      </c>
      <c r="T3302" s="2" t="str">
        <f t="shared" si="461"/>
        <v>25-34</v>
      </c>
      <c r="U3302" s="1">
        <f t="shared" ca="1" si="462"/>
        <v>900</v>
      </c>
      <c r="V3302" s="2" t="str">
        <f t="shared" si="463"/>
        <v>High Loyalty</v>
      </c>
      <c r="W3302" s="2" t="str">
        <f t="shared" si="464"/>
        <v>Legitimate</v>
      </c>
      <c r="X3302" s="2" t="str">
        <f>IF(Q3302&lt;Data_Validation!$B$8,"Low Value",IF(Q3302&lt;Data_Validation!$B$9,"Medium Value","High Value"))</f>
        <v>High Value</v>
      </c>
      <c r="Y3302" s="2" t="str">
        <f t="shared" si="465"/>
        <v>High Value - Maintain</v>
      </c>
      <c r="Z3302" s="2" t="str">
        <f t="shared" si="466"/>
        <v>Check Data</v>
      </c>
    </row>
    <row r="3303" spans="1:26" x14ac:dyDescent="0.3">
      <c r="A3303" t="s">
        <v>2758</v>
      </c>
      <c r="B3303">
        <v>51</v>
      </c>
      <c r="C3303" t="s">
        <v>14</v>
      </c>
      <c r="D3303" t="s">
        <v>37</v>
      </c>
      <c r="E3303">
        <v>110.98</v>
      </c>
      <c r="F3303">
        <v>9</v>
      </c>
      <c r="G3303">
        <v>249</v>
      </c>
      <c r="H3303">
        <v>0</v>
      </c>
      <c r="I3303" t="s">
        <v>19</v>
      </c>
      <c r="J3303">
        <v>4.9000000000000004</v>
      </c>
      <c r="K3303" s="1">
        <v>45281</v>
      </c>
      <c r="L3303">
        <v>92</v>
      </c>
      <c r="M3303">
        <v>0.21</v>
      </c>
      <c r="N3303">
        <f>IF(E3303="",Data_Validation!$B$1,E3303)</f>
        <v>110.98</v>
      </c>
      <c r="O3303">
        <f>IF(J3303="",Data_Validation!$B$2,J3303)</f>
        <v>4.9000000000000004</v>
      </c>
      <c r="P3303">
        <f t="shared" si="459"/>
        <v>2</v>
      </c>
      <c r="Q3303" s="2">
        <f>CustomerData[[#This Row],[avg_order_value_clean]]*CustomerData[[#This Row],[total_orders]]</f>
        <v>998.82</v>
      </c>
      <c r="R3303" s="2" t="str">
        <f t="shared" si="467"/>
        <v>Inactive</v>
      </c>
      <c r="S3303" s="2" t="str">
        <f t="shared" si="460"/>
        <v>Medium Risk</v>
      </c>
      <c r="T3303" s="2" t="str">
        <f t="shared" si="461"/>
        <v>45-54</v>
      </c>
      <c r="U3303" s="1">
        <f t="shared" ca="1" si="462"/>
        <v>980</v>
      </c>
      <c r="V3303" s="2" t="str">
        <f t="shared" si="463"/>
        <v>High Loyalty</v>
      </c>
      <c r="W3303" s="2" t="str">
        <f t="shared" si="464"/>
        <v>Legitimate</v>
      </c>
      <c r="X3303" s="2" t="str">
        <f>IF(Q3303&lt;Data_Validation!$B$8,"Low Value",IF(Q3303&lt;Data_Validation!$B$9,"Medium Value","High Value"))</f>
        <v>Low Value</v>
      </c>
      <c r="Y3303" s="2" t="str">
        <f t="shared" si="465"/>
        <v>Stable</v>
      </c>
      <c r="Z3303" s="2" t="str">
        <f t="shared" si="466"/>
        <v>Check Data</v>
      </c>
    </row>
    <row r="3304" spans="1:26" x14ac:dyDescent="0.3">
      <c r="A3304" t="s">
        <v>2759</v>
      </c>
      <c r="B3304">
        <v>61</v>
      </c>
      <c r="C3304" t="s">
        <v>25</v>
      </c>
      <c r="D3304" t="s">
        <v>18</v>
      </c>
      <c r="E3304">
        <v>99.31</v>
      </c>
      <c r="F3304">
        <v>9</v>
      </c>
      <c r="G3304">
        <v>217</v>
      </c>
      <c r="H3304">
        <v>0</v>
      </c>
      <c r="I3304" t="s">
        <v>40</v>
      </c>
      <c r="J3304">
        <v>22</v>
      </c>
      <c r="K3304" s="1">
        <v>45320</v>
      </c>
      <c r="L3304">
        <v>82</v>
      </c>
      <c r="M3304">
        <v>0.49</v>
      </c>
      <c r="N3304">
        <f>IF(E3304="",Data_Validation!$B$1,E3304)</f>
        <v>99.31</v>
      </c>
      <c r="O3304">
        <f>IF(J3304="",Data_Validation!$B$2,J3304)</f>
        <v>22</v>
      </c>
      <c r="P3304">
        <f t="shared" si="459"/>
        <v>1</v>
      </c>
      <c r="Q3304" s="2">
        <f>CustomerData[[#This Row],[avg_order_value_clean]]*CustomerData[[#This Row],[total_orders]]</f>
        <v>893.79</v>
      </c>
      <c r="R3304" s="2" t="str">
        <f t="shared" si="467"/>
        <v>Inactive</v>
      </c>
      <c r="S3304" s="2" t="str">
        <f t="shared" si="460"/>
        <v>Medium Risk</v>
      </c>
      <c r="T3304" s="2" t="str">
        <f t="shared" si="461"/>
        <v>55+</v>
      </c>
      <c r="U3304" s="1">
        <f t="shared" ca="1" si="462"/>
        <v>941</v>
      </c>
      <c r="V3304" s="2" t="str">
        <f t="shared" si="463"/>
        <v>High Loyalty</v>
      </c>
      <c r="W3304" s="2" t="str">
        <f t="shared" si="464"/>
        <v>Legitimate</v>
      </c>
      <c r="X3304" s="2" t="str">
        <f>IF(Q3304&lt;Data_Validation!$B$8,"Low Value",IF(Q3304&lt;Data_Validation!$B$9,"Medium Value","High Value"))</f>
        <v>Low Value</v>
      </c>
      <c r="Y3304" s="2" t="str">
        <f t="shared" si="465"/>
        <v>Stable</v>
      </c>
      <c r="Z3304" s="2" t="str">
        <f t="shared" si="466"/>
        <v>Check Data</v>
      </c>
    </row>
    <row r="3305" spans="1:26" x14ac:dyDescent="0.3">
      <c r="A3305" t="s">
        <v>2760</v>
      </c>
      <c r="B3305">
        <v>72</v>
      </c>
      <c r="C3305" t="s">
        <v>14</v>
      </c>
      <c r="D3305" t="s">
        <v>15</v>
      </c>
      <c r="E3305">
        <v>97.27</v>
      </c>
      <c r="F3305">
        <v>8</v>
      </c>
      <c r="G3305">
        <v>62</v>
      </c>
      <c r="H3305">
        <v>0</v>
      </c>
      <c r="I3305" t="s">
        <v>19</v>
      </c>
      <c r="J3305">
        <v>84.2</v>
      </c>
      <c r="K3305" s="1">
        <v>45107</v>
      </c>
      <c r="L3305">
        <v>86</v>
      </c>
      <c r="M3305">
        <v>0.06</v>
      </c>
      <c r="N3305">
        <f>IF(E3305="",Data_Validation!$B$1,E3305)</f>
        <v>97.27</v>
      </c>
      <c r="O3305">
        <f>IF(J3305="",Data_Validation!$B$2,J3305)</f>
        <v>84.2</v>
      </c>
      <c r="P3305">
        <f t="shared" si="459"/>
        <v>1</v>
      </c>
      <c r="Q3305" s="2">
        <f>CustomerData[[#This Row],[avg_order_value_clean]]*CustomerData[[#This Row],[total_orders]]</f>
        <v>778.16</v>
      </c>
      <c r="R3305" s="2" t="str">
        <f t="shared" si="467"/>
        <v>At Risk</v>
      </c>
      <c r="S3305" s="2" t="str">
        <f t="shared" si="460"/>
        <v>Low Risk</v>
      </c>
      <c r="T3305" s="2" t="str">
        <f t="shared" si="461"/>
        <v>55+</v>
      </c>
      <c r="U3305" s="1">
        <f t="shared" ca="1" si="462"/>
        <v>1154</v>
      </c>
      <c r="V3305" s="2" t="str">
        <f t="shared" si="463"/>
        <v>High Loyalty</v>
      </c>
      <c r="W3305" s="2" t="str">
        <f t="shared" si="464"/>
        <v>Legitimate</v>
      </c>
      <c r="X3305" s="2" t="str">
        <f>IF(Q3305&lt;Data_Validation!$B$8,"Low Value",IF(Q3305&lt;Data_Validation!$B$9,"Medium Value","High Value"))</f>
        <v>Low Value</v>
      </c>
      <c r="Y3305" s="2" t="str">
        <f t="shared" si="465"/>
        <v>Stable</v>
      </c>
      <c r="Z3305" s="2" t="str">
        <f t="shared" si="466"/>
        <v>Check Data</v>
      </c>
    </row>
    <row r="3306" spans="1:26" x14ac:dyDescent="0.3">
      <c r="A3306" t="s">
        <v>2761</v>
      </c>
      <c r="B3306">
        <v>25</v>
      </c>
      <c r="C3306" t="s">
        <v>25</v>
      </c>
      <c r="D3306" t="s">
        <v>44</v>
      </c>
      <c r="E3306">
        <v>86.23</v>
      </c>
      <c r="F3306">
        <v>17</v>
      </c>
      <c r="G3306">
        <v>216</v>
      </c>
      <c r="H3306">
        <v>0</v>
      </c>
      <c r="I3306" t="s">
        <v>23</v>
      </c>
      <c r="J3306">
        <v>97.2</v>
      </c>
      <c r="K3306" s="1">
        <v>44887</v>
      </c>
      <c r="L3306">
        <v>20</v>
      </c>
      <c r="M3306">
        <v>0.19</v>
      </c>
      <c r="N3306">
        <f>IF(E3306="",Data_Validation!$B$1,E3306)</f>
        <v>86.23</v>
      </c>
      <c r="O3306">
        <f>IF(J3306="",Data_Validation!$B$2,J3306)</f>
        <v>97.2</v>
      </c>
      <c r="P3306">
        <f t="shared" si="459"/>
        <v>2</v>
      </c>
      <c r="Q3306" s="2">
        <f>CustomerData[[#This Row],[avg_order_value_clean]]*CustomerData[[#This Row],[total_orders]]</f>
        <v>1465.91</v>
      </c>
      <c r="R3306" s="2" t="str">
        <f t="shared" si="467"/>
        <v>Inactive</v>
      </c>
      <c r="S3306" s="2" t="str">
        <f t="shared" si="460"/>
        <v>Low Risk</v>
      </c>
      <c r="T3306" s="2" t="str">
        <f t="shared" si="461"/>
        <v>25-34</v>
      </c>
      <c r="U3306" s="1">
        <f t="shared" ca="1" si="462"/>
        <v>1374</v>
      </c>
      <c r="V3306" s="2" t="str">
        <f t="shared" si="463"/>
        <v>Low Loyalty</v>
      </c>
      <c r="W3306" s="2" t="str">
        <f t="shared" si="464"/>
        <v>Legitimate</v>
      </c>
      <c r="X3306" s="2" t="str">
        <f>IF(Q3306&lt;Data_Validation!$B$8,"Low Value",IF(Q3306&lt;Data_Validation!$B$9,"Medium Value","High Value"))</f>
        <v>Low Value</v>
      </c>
      <c r="Y3306" s="2" t="str">
        <f t="shared" si="465"/>
        <v>Stable</v>
      </c>
      <c r="Z3306" s="2" t="str">
        <f t="shared" si="466"/>
        <v>Check Data</v>
      </c>
    </row>
    <row r="3307" spans="1:26" x14ac:dyDescent="0.3">
      <c r="A3307" t="s">
        <v>2762</v>
      </c>
      <c r="B3307">
        <v>54</v>
      </c>
      <c r="C3307" t="s">
        <v>14</v>
      </c>
      <c r="D3307" t="s">
        <v>18</v>
      </c>
      <c r="E3307">
        <v>117.32</v>
      </c>
      <c r="F3307">
        <v>8</v>
      </c>
      <c r="G3307">
        <v>340</v>
      </c>
      <c r="H3307">
        <v>0</v>
      </c>
      <c r="I3307" t="s">
        <v>19</v>
      </c>
      <c r="J3307">
        <v>29.5</v>
      </c>
      <c r="K3307" s="1">
        <v>44042</v>
      </c>
      <c r="L3307">
        <v>80</v>
      </c>
      <c r="M3307">
        <v>0.11</v>
      </c>
      <c r="N3307">
        <f>IF(E3307="",Data_Validation!$B$1,E3307)</f>
        <v>117.32</v>
      </c>
      <c r="O3307">
        <f>IF(J3307="",Data_Validation!$B$2,J3307)</f>
        <v>29.5</v>
      </c>
      <c r="P3307">
        <f t="shared" si="459"/>
        <v>1</v>
      </c>
      <c r="Q3307" s="2">
        <f>CustomerData[[#This Row],[avg_order_value_clean]]*CustomerData[[#This Row],[total_orders]]</f>
        <v>938.56</v>
      </c>
      <c r="R3307" s="2" t="str">
        <f t="shared" si="467"/>
        <v>Inactive</v>
      </c>
      <c r="S3307" s="2" t="str">
        <f t="shared" si="460"/>
        <v>Low Risk</v>
      </c>
      <c r="T3307" s="2" t="str">
        <f t="shared" si="461"/>
        <v>45-54</v>
      </c>
      <c r="U3307" s="1">
        <f t="shared" ca="1" si="462"/>
        <v>2219</v>
      </c>
      <c r="V3307" s="2" t="str">
        <f t="shared" si="463"/>
        <v>High Loyalty</v>
      </c>
      <c r="W3307" s="2" t="str">
        <f t="shared" si="464"/>
        <v>Legitimate</v>
      </c>
      <c r="X3307" s="2" t="str">
        <f>IF(Q3307&lt;Data_Validation!$B$8,"Low Value",IF(Q3307&lt;Data_Validation!$B$9,"Medium Value","High Value"))</f>
        <v>Low Value</v>
      </c>
      <c r="Y3307" s="2" t="str">
        <f t="shared" si="465"/>
        <v>Stable</v>
      </c>
      <c r="Z3307" s="2" t="str">
        <f t="shared" si="466"/>
        <v>Check Data</v>
      </c>
    </row>
    <row r="3308" spans="1:26" x14ac:dyDescent="0.3">
      <c r="A3308" t="s">
        <v>2763</v>
      </c>
      <c r="B3308">
        <v>71</v>
      </c>
      <c r="C3308" t="s">
        <v>14</v>
      </c>
      <c r="D3308" t="s">
        <v>26</v>
      </c>
      <c r="E3308">
        <v>104.58</v>
      </c>
      <c r="F3308">
        <v>7</v>
      </c>
      <c r="G3308">
        <v>63</v>
      </c>
      <c r="H3308">
        <v>1</v>
      </c>
      <c r="I3308" t="s">
        <v>16</v>
      </c>
      <c r="J3308">
        <v>69.099999999999994</v>
      </c>
      <c r="K3308" s="1">
        <v>45411</v>
      </c>
      <c r="L3308">
        <v>58</v>
      </c>
      <c r="M3308">
        <v>0.39</v>
      </c>
      <c r="N3308">
        <f>IF(E3308="",Data_Validation!$B$1,E3308)</f>
        <v>104.58</v>
      </c>
      <c r="O3308">
        <f>IF(J3308="",Data_Validation!$B$2,J3308)</f>
        <v>69.099999999999994</v>
      </c>
      <c r="P3308">
        <f t="shared" si="459"/>
        <v>1</v>
      </c>
      <c r="Q3308" s="2">
        <f>CustomerData[[#This Row],[avg_order_value_clean]]*CustomerData[[#This Row],[total_orders]]</f>
        <v>732.06</v>
      </c>
      <c r="R3308" s="2" t="str">
        <f t="shared" si="467"/>
        <v>At Risk</v>
      </c>
      <c r="S3308" s="2" t="str">
        <f t="shared" si="460"/>
        <v>Medium Risk</v>
      </c>
      <c r="T3308" s="2" t="str">
        <f t="shared" si="461"/>
        <v>55+</v>
      </c>
      <c r="U3308" s="1">
        <f t="shared" ca="1" si="462"/>
        <v>850</v>
      </c>
      <c r="V3308" s="2" t="str">
        <f t="shared" si="463"/>
        <v>Medium Loyalty</v>
      </c>
      <c r="W3308" s="2" t="str">
        <f t="shared" si="464"/>
        <v>Fraudulent</v>
      </c>
      <c r="X3308" s="2" t="str">
        <f>IF(Q3308&lt;Data_Validation!$B$8,"Low Value",IF(Q3308&lt;Data_Validation!$B$9,"Medium Value","High Value"))</f>
        <v>Low Value</v>
      </c>
      <c r="Y3308" s="2" t="str">
        <f t="shared" si="465"/>
        <v>Stable</v>
      </c>
      <c r="Z3308" s="2" t="str">
        <f t="shared" si="466"/>
        <v>Check Data</v>
      </c>
    </row>
    <row r="3309" spans="1:26" x14ac:dyDescent="0.3">
      <c r="A3309" t="s">
        <v>2764</v>
      </c>
      <c r="B3309">
        <v>77</v>
      </c>
      <c r="C3309" t="s">
        <v>21</v>
      </c>
      <c r="D3309" t="s">
        <v>35</v>
      </c>
      <c r="E3309">
        <v>72.11</v>
      </c>
      <c r="F3309">
        <v>10</v>
      </c>
      <c r="G3309">
        <v>211</v>
      </c>
      <c r="H3309">
        <v>0</v>
      </c>
      <c r="I3309" t="s">
        <v>19</v>
      </c>
      <c r="J3309">
        <v>30.8</v>
      </c>
      <c r="K3309" s="1">
        <v>45031</v>
      </c>
      <c r="L3309">
        <v>57</v>
      </c>
      <c r="M3309">
        <v>0.17</v>
      </c>
      <c r="N3309">
        <f>IF(E3309="",Data_Validation!$B$1,E3309)</f>
        <v>72.11</v>
      </c>
      <c r="O3309">
        <f>IF(J3309="",Data_Validation!$B$2,J3309)</f>
        <v>30.8</v>
      </c>
      <c r="P3309">
        <f t="shared" si="459"/>
        <v>1</v>
      </c>
      <c r="Q3309" s="2">
        <f>CustomerData[[#This Row],[avg_order_value_clean]]*CustomerData[[#This Row],[total_orders]]</f>
        <v>721.1</v>
      </c>
      <c r="R3309" s="2" t="str">
        <f t="shared" si="467"/>
        <v>Inactive</v>
      </c>
      <c r="S3309" s="2" t="str">
        <f t="shared" si="460"/>
        <v>Low Risk</v>
      </c>
      <c r="T3309" s="2" t="str">
        <f t="shared" si="461"/>
        <v>55+</v>
      </c>
      <c r="U3309" s="1">
        <f t="shared" ca="1" si="462"/>
        <v>1230</v>
      </c>
      <c r="V3309" s="2" t="str">
        <f t="shared" si="463"/>
        <v>Medium Loyalty</v>
      </c>
      <c r="W3309" s="2" t="str">
        <f t="shared" si="464"/>
        <v>Legitimate</v>
      </c>
      <c r="X3309" s="2" t="str">
        <f>IF(Q3309&lt;Data_Validation!$B$8,"Low Value",IF(Q3309&lt;Data_Validation!$B$9,"Medium Value","High Value"))</f>
        <v>Low Value</v>
      </c>
      <c r="Y3309" s="2" t="str">
        <f t="shared" si="465"/>
        <v>Stable</v>
      </c>
      <c r="Z3309" s="2" t="str">
        <f t="shared" si="466"/>
        <v>Check Data</v>
      </c>
    </row>
    <row r="3310" spans="1:26" x14ac:dyDescent="0.3">
      <c r="A3310" t="s">
        <v>2765</v>
      </c>
      <c r="B3310">
        <v>50</v>
      </c>
      <c r="C3310" t="s">
        <v>21</v>
      </c>
      <c r="D3310" t="s">
        <v>35</v>
      </c>
      <c r="E3310">
        <v>69.28</v>
      </c>
      <c r="F3310">
        <v>6</v>
      </c>
      <c r="G3310">
        <v>119</v>
      </c>
      <c r="H3310">
        <v>0</v>
      </c>
      <c r="I3310" t="s">
        <v>19</v>
      </c>
      <c r="J3310">
        <v>4.0999999999999996</v>
      </c>
      <c r="K3310" s="1">
        <v>44777</v>
      </c>
      <c r="L3310">
        <v>71</v>
      </c>
      <c r="M3310">
        <v>0.31</v>
      </c>
      <c r="N3310">
        <f>IF(E3310="",Data_Validation!$B$1,E3310)</f>
        <v>69.28</v>
      </c>
      <c r="O3310">
        <f>IF(J3310="",Data_Validation!$B$2,J3310)</f>
        <v>4.0999999999999996</v>
      </c>
      <c r="P3310">
        <f t="shared" si="459"/>
        <v>1</v>
      </c>
      <c r="Q3310" s="2">
        <f>CustomerData[[#This Row],[avg_order_value_clean]]*CustomerData[[#This Row],[total_orders]]</f>
        <v>415.68</v>
      </c>
      <c r="R3310" s="2" t="str">
        <f t="shared" si="467"/>
        <v>Inactive</v>
      </c>
      <c r="S3310" s="2" t="str">
        <f t="shared" si="460"/>
        <v>Medium Risk</v>
      </c>
      <c r="T3310" s="2" t="str">
        <f t="shared" si="461"/>
        <v>45-54</v>
      </c>
      <c r="U3310" s="1">
        <f t="shared" ca="1" si="462"/>
        <v>1484</v>
      </c>
      <c r="V3310" s="2" t="str">
        <f t="shared" si="463"/>
        <v>High Loyalty</v>
      </c>
      <c r="W3310" s="2" t="str">
        <f t="shared" si="464"/>
        <v>Legitimate</v>
      </c>
      <c r="X3310" s="2" t="str">
        <f>IF(Q3310&lt;Data_Validation!$B$8,"Low Value",IF(Q3310&lt;Data_Validation!$B$9,"Medium Value","High Value"))</f>
        <v>Low Value</v>
      </c>
      <c r="Y3310" s="2" t="str">
        <f t="shared" si="465"/>
        <v>Stable</v>
      </c>
      <c r="Z3310" s="2" t="str">
        <f t="shared" si="466"/>
        <v>Check Data</v>
      </c>
    </row>
    <row r="3311" spans="1:26" x14ac:dyDescent="0.3">
      <c r="A3311" t="s">
        <v>2766</v>
      </c>
      <c r="B3311">
        <v>64</v>
      </c>
      <c r="C3311" t="s">
        <v>21</v>
      </c>
      <c r="D3311" t="s">
        <v>52</v>
      </c>
      <c r="E3311">
        <v>71.61</v>
      </c>
      <c r="F3311">
        <v>13</v>
      </c>
      <c r="G3311">
        <v>68</v>
      </c>
      <c r="H3311">
        <v>0</v>
      </c>
      <c r="I3311" t="s">
        <v>16</v>
      </c>
      <c r="J3311">
        <v>82.9</v>
      </c>
      <c r="K3311" s="1">
        <v>44055</v>
      </c>
      <c r="L3311">
        <v>4</v>
      </c>
      <c r="M3311">
        <v>0.47</v>
      </c>
      <c r="N3311">
        <f>IF(E3311="",Data_Validation!$B$1,E3311)</f>
        <v>71.61</v>
      </c>
      <c r="O3311">
        <f>IF(J3311="",Data_Validation!$B$2,J3311)</f>
        <v>82.9</v>
      </c>
      <c r="P3311">
        <f t="shared" si="459"/>
        <v>1</v>
      </c>
      <c r="Q3311" s="2">
        <f>CustomerData[[#This Row],[avg_order_value_clean]]*CustomerData[[#This Row],[total_orders]]</f>
        <v>930.93</v>
      </c>
      <c r="R3311" s="2" t="str">
        <f t="shared" si="467"/>
        <v>At Risk</v>
      </c>
      <c r="S3311" s="2" t="str">
        <f t="shared" si="460"/>
        <v>Medium Risk</v>
      </c>
      <c r="T3311" s="2" t="str">
        <f t="shared" si="461"/>
        <v>55+</v>
      </c>
      <c r="U3311" s="1">
        <f t="shared" ca="1" si="462"/>
        <v>2206</v>
      </c>
      <c r="V3311" s="2" t="str">
        <f t="shared" si="463"/>
        <v>Low Loyalty</v>
      </c>
      <c r="W3311" s="2" t="str">
        <f t="shared" si="464"/>
        <v>Legitimate</v>
      </c>
      <c r="X3311" s="2" t="str">
        <f>IF(Q3311&lt;Data_Validation!$B$8,"Low Value",IF(Q3311&lt;Data_Validation!$B$9,"Medium Value","High Value"))</f>
        <v>Low Value</v>
      </c>
      <c r="Y3311" s="2" t="str">
        <f t="shared" si="465"/>
        <v>Stable</v>
      </c>
      <c r="Z3311" s="2" t="str">
        <f t="shared" si="466"/>
        <v>Check Data</v>
      </c>
    </row>
    <row r="3312" spans="1:26" x14ac:dyDescent="0.3">
      <c r="A3312" t="s">
        <v>2767</v>
      </c>
      <c r="B3312">
        <v>23</v>
      </c>
      <c r="C3312" t="s">
        <v>14</v>
      </c>
      <c r="D3312" t="s">
        <v>28</v>
      </c>
      <c r="E3312">
        <v>55.56</v>
      </c>
      <c r="F3312">
        <v>8</v>
      </c>
      <c r="G3312">
        <v>123</v>
      </c>
      <c r="H3312">
        <v>0</v>
      </c>
      <c r="I3312" t="s">
        <v>16</v>
      </c>
      <c r="J3312">
        <v>73.900000000000006</v>
      </c>
      <c r="K3312" s="1">
        <v>44999</v>
      </c>
      <c r="L3312">
        <v>42</v>
      </c>
      <c r="M3312">
        <v>0.72</v>
      </c>
      <c r="N3312">
        <f>IF(E3312="",Data_Validation!$B$1,E3312)</f>
        <v>55.56</v>
      </c>
      <c r="O3312">
        <f>IF(J3312="",Data_Validation!$B$2,J3312)</f>
        <v>73.900000000000006</v>
      </c>
      <c r="P3312">
        <f t="shared" si="459"/>
        <v>1</v>
      </c>
      <c r="Q3312" s="2">
        <f>CustomerData[[#This Row],[avg_order_value_clean]]*CustomerData[[#This Row],[total_orders]]</f>
        <v>444.48</v>
      </c>
      <c r="R3312" s="2" t="str">
        <f t="shared" si="467"/>
        <v>Inactive</v>
      </c>
      <c r="S3312" s="2" t="str">
        <f t="shared" si="460"/>
        <v>High Risk</v>
      </c>
      <c r="T3312" s="2" t="str">
        <f t="shared" si="461"/>
        <v>Under 25</v>
      </c>
      <c r="U3312" s="1">
        <f t="shared" ca="1" si="462"/>
        <v>1262</v>
      </c>
      <c r="V3312" s="2" t="str">
        <f t="shared" si="463"/>
        <v>Medium Loyalty</v>
      </c>
      <c r="W3312" s="2" t="str">
        <f t="shared" si="464"/>
        <v>Legitimate</v>
      </c>
      <c r="X3312" s="2" t="str">
        <f>IF(Q3312&lt;Data_Validation!$B$8,"Low Value",IF(Q3312&lt;Data_Validation!$B$9,"Medium Value","High Value"))</f>
        <v>Low Value</v>
      </c>
      <c r="Y3312" s="2" t="str">
        <f t="shared" si="465"/>
        <v>At Risk - Develop</v>
      </c>
      <c r="Z3312" s="2" t="str">
        <f t="shared" si="466"/>
        <v>Check Data</v>
      </c>
    </row>
    <row r="3313" spans="1:26" x14ac:dyDescent="0.3">
      <c r="A3313" t="s">
        <v>2768</v>
      </c>
      <c r="B3313">
        <v>61</v>
      </c>
      <c r="C3313" t="s">
        <v>14</v>
      </c>
      <c r="D3313" t="s">
        <v>28</v>
      </c>
      <c r="E3313">
        <v>50.43</v>
      </c>
      <c r="F3313">
        <v>16</v>
      </c>
      <c r="G3313">
        <v>144</v>
      </c>
      <c r="H3313">
        <v>0</v>
      </c>
      <c r="I3313" t="s">
        <v>40</v>
      </c>
      <c r="J3313">
        <v>5.3</v>
      </c>
      <c r="K3313" s="1">
        <v>45290</v>
      </c>
      <c r="L3313">
        <v>34</v>
      </c>
      <c r="M3313">
        <v>0.13</v>
      </c>
      <c r="N3313">
        <f>IF(E3313="",Data_Validation!$B$1,E3313)</f>
        <v>50.43</v>
      </c>
      <c r="O3313">
        <f>IF(J3313="",Data_Validation!$B$2,J3313)</f>
        <v>5.3</v>
      </c>
      <c r="P3313">
        <f t="shared" si="459"/>
        <v>1</v>
      </c>
      <c r="Q3313" s="2">
        <f>CustomerData[[#This Row],[avg_order_value_clean]]*CustomerData[[#This Row],[total_orders]]</f>
        <v>806.88</v>
      </c>
      <c r="R3313" s="2" t="str">
        <f t="shared" si="467"/>
        <v>Inactive</v>
      </c>
      <c r="S3313" s="2" t="str">
        <f t="shared" si="460"/>
        <v>Low Risk</v>
      </c>
      <c r="T3313" s="2" t="str">
        <f t="shared" si="461"/>
        <v>55+</v>
      </c>
      <c r="U3313" s="1">
        <f t="shared" ca="1" si="462"/>
        <v>971</v>
      </c>
      <c r="V3313" s="2" t="str">
        <f t="shared" si="463"/>
        <v>Low Loyalty</v>
      </c>
      <c r="W3313" s="2" t="str">
        <f t="shared" si="464"/>
        <v>Legitimate</v>
      </c>
      <c r="X3313" s="2" t="str">
        <f>IF(Q3313&lt;Data_Validation!$B$8,"Low Value",IF(Q3313&lt;Data_Validation!$B$9,"Medium Value","High Value"))</f>
        <v>Low Value</v>
      </c>
      <c r="Y3313" s="2" t="str">
        <f t="shared" si="465"/>
        <v>Stable</v>
      </c>
      <c r="Z3313" s="2" t="str">
        <f t="shared" si="466"/>
        <v>Check Data</v>
      </c>
    </row>
    <row r="3314" spans="1:26" x14ac:dyDescent="0.3">
      <c r="A3314" t="s">
        <v>125</v>
      </c>
      <c r="B3314">
        <v>57</v>
      </c>
      <c r="C3314" t="s">
        <v>14</v>
      </c>
      <c r="D3314" t="s">
        <v>52</v>
      </c>
      <c r="E3314">
        <v>74.599999999999994</v>
      </c>
      <c r="F3314">
        <v>11</v>
      </c>
      <c r="G3314">
        <v>295</v>
      </c>
      <c r="H3314">
        <v>0</v>
      </c>
      <c r="I3314" t="s">
        <v>16</v>
      </c>
      <c r="J3314">
        <v>14.5</v>
      </c>
      <c r="K3314" s="1">
        <v>45813</v>
      </c>
      <c r="L3314">
        <v>18</v>
      </c>
      <c r="M3314">
        <v>0.62</v>
      </c>
      <c r="N3314">
        <f>IF(E3314="",Data_Validation!$B$1,E3314)</f>
        <v>74.599999999999994</v>
      </c>
      <c r="O3314">
        <f>IF(J3314="",Data_Validation!$B$2,J3314)</f>
        <v>14.5</v>
      </c>
      <c r="P3314">
        <f t="shared" si="459"/>
        <v>2</v>
      </c>
      <c r="Q3314" s="2">
        <f>CustomerData[[#This Row],[avg_order_value_clean]]*CustomerData[[#This Row],[total_orders]]</f>
        <v>820.59999999999991</v>
      </c>
      <c r="R3314" s="2" t="str">
        <f t="shared" si="467"/>
        <v>Inactive</v>
      </c>
      <c r="S3314" s="2" t="str">
        <f t="shared" si="460"/>
        <v>High Risk</v>
      </c>
      <c r="T3314" s="2" t="str">
        <f t="shared" si="461"/>
        <v>55+</v>
      </c>
      <c r="U3314" s="1">
        <f t="shared" ca="1" si="462"/>
        <v>448</v>
      </c>
      <c r="V3314" s="2" t="str">
        <f t="shared" si="463"/>
        <v>Low Loyalty</v>
      </c>
      <c r="W3314" s="2" t="str">
        <f t="shared" si="464"/>
        <v>Legitimate</v>
      </c>
      <c r="X3314" s="2" t="str">
        <f>IF(Q3314&lt;Data_Validation!$B$8,"Low Value",IF(Q3314&lt;Data_Validation!$B$9,"Medium Value","High Value"))</f>
        <v>Low Value</v>
      </c>
      <c r="Y3314" s="2" t="str">
        <f t="shared" si="465"/>
        <v>At Risk - Develop</v>
      </c>
      <c r="Z3314" s="2" t="str">
        <f t="shared" si="466"/>
        <v>Check Data</v>
      </c>
    </row>
    <row r="3315" spans="1:26" x14ac:dyDescent="0.3">
      <c r="A3315" t="s">
        <v>2769</v>
      </c>
      <c r="B3315">
        <v>62</v>
      </c>
      <c r="C3315" t="s">
        <v>25</v>
      </c>
      <c r="D3315" t="s">
        <v>26</v>
      </c>
      <c r="E3315">
        <v>109.17</v>
      </c>
      <c r="F3315">
        <v>9</v>
      </c>
      <c r="G3315">
        <v>357</v>
      </c>
      <c r="H3315">
        <v>0</v>
      </c>
      <c r="I3315" t="s">
        <v>40</v>
      </c>
      <c r="J3315">
        <v>100</v>
      </c>
      <c r="K3315" s="1">
        <v>44863</v>
      </c>
      <c r="L3315">
        <v>97</v>
      </c>
      <c r="M3315">
        <v>0.47</v>
      </c>
      <c r="N3315">
        <f>IF(E3315="",Data_Validation!$B$1,E3315)</f>
        <v>109.17</v>
      </c>
      <c r="O3315">
        <f>IF(J3315="",Data_Validation!$B$2,J3315)</f>
        <v>100</v>
      </c>
      <c r="P3315">
        <f t="shared" si="459"/>
        <v>1</v>
      </c>
      <c r="Q3315" s="2">
        <f>CustomerData[[#This Row],[avg_order_value_clean]]*CustomerData[[#This Row],[total_orders]]</f>
        <v>982.53</v>
      </c>
      <c r="R3315" s="2" t="str">
        <f t="shared" si="467"/>
        <v>Inactive</v>
      </c>
      <c r="S3315" s="2" t="str">
        <f t="shared" si="460"/>
        <v>Medium Risk</v>
      </c>
      <c r="T3315" s="2" t="str">
        <f t="shared" si="461"/>
        <v>55+</v>
      </c>
      <c r="U3315" s="1">
        <f t="shared" ca="1" si="462"/>
        <v>1398</v>
      </c>
      <c r="V3315" s="2" t="str">
        <f t="shared" si="463"/>
        <v>High Loyalty</v>
      </c>
      <c r="W3315" s="2" t="str">
        <f t="shared" si="464"/>
        <v>Legitimate</v>
      </c>
      <c r="X3315" s="2" t="str">
        <f>IF(Q3315&lt;Data_Validation!$B$8,"Low Value",IF(Q3315&lt;Data_Validation!$B$9,"Medium Value","High Value"))</f>
        <v>Low Value</v>
      </c>
      <c r="Y3315" s="2" t="str">
        <f t="shared" si="465"/>
        <v>Stable</v>
      </c>
      <c r="Z3315" s="2" t="str">
        <f t="shared" si="466"/>
        <v>Check Data</v>
      </c>
    </row>
    <row r="3316" spans="1:26" x14ac:dyDescent="0.3">
      <c r="A3316" t="s">
        <v>2770</v>
      </c>
      <c r="B3316">
        <v>36</v>
      </c>
      <c r="C3316" t="s">
        <v>25</v>
      </c>
      <c r="D3316" t="s">
        <v>35</v>
      </c>
      <c r="E3316">
        <v>181.19</v>
      </c>
      <c r="F3316">
        <v>6</v>
      </c>
      <c r="G3316">
        <v>128</v>
      </c>
      <c r="H3316">
        <v>0</v>
      </c>
      <c r="I3316" t="s">
        <v>23</v>
      </c>
      <c r="J3316">
        <v>65.099999999999994</v>
      </c>
      <c r="K3316" s="1">
        <v>44775</v>
      </c>
      <c r="L3316">
        <v>65</v>
      </c>
      <c r="M3316">
        <v>0.39</v>
      </c>
      <c r="N3316">
        <f>IF(E3316="",Data_Validation!$B$1,E3316)</f>
        <v>181.19</v>
      </c>
      <c r="O3316">
        <f>IF(J3316="",Data_Validation!$B$2,J3316)</f>
        <v>65.099999999999994</v>
      </c>
      <c r="P3316">
        <f t="shared" si="459"/>
        <v>1</v>
      </c>
      <c r="Q3316" s="2">
        <f>CustomerData[[#This Row],[avg_order_value_clean]]*CustomerData[[#This Row],[total_orders]]</f>
        <v>1087.1399999999999</v>
      </c>
      <c r="R3316" s="2" t="str">
        <f t="shared" si="467"/>
        <v>Inactive</v>
      </c>
      <c r="S3316" s="2" t="str">
        <f t="shared" si="460"/>
        <v>Medium Risk</v>
      </c>
      <c r="T3316" s="2" t="str">
        <f t="shared" si="461"/>
        <v>35-44</v>
      </c>
      <c r="U3316" s="1">
        <f t="shared" ca="1" si="462"/>
        <v>1486</v>
      </c>
      <c r="V3316" s="2" t="str">
        <f t="shared" si="463"/>
        <v>Medium Loyalty</v>
      </c>
      <c r="W3316" s="2" t="str">
        <f t="shared" si="464"/>
        <v>Legitimate</v>
      </c>
      <c r="X3316" s="2" t="str">
        <f>IF(Q3316&lt;Data_Validation!$B$8,"Low Value",IF(Q3316&lt;Data_Validation!$B$9,"Medium Value","High Value"))</f>
        <v>Low Value</v>
      </c>
      <c r="Y3316" s="2" t="str">
        <f t="shared" si="465"/>
        <v>Stable</v>
      </c>
      <c r="Z3316" s="2" t="str">
        <f t="shared" si="466"/>
        <v>Check Data</v>
      </c>
    </row>
    <row r="3317" spans="1:26" x14ac:dyDescent="0.3">
      <c r="A3317" t="s">
        <v>2771</v>
      </c>
      <c r="B3317">
        <v>49</v>
      </c>
      <c r="C3317" t="s">
        <v>21</v>
      </c>
      <c r="D3317" t="s">
        <v>28</v>
      </c>
      <c r="E3317">
        <v>46.42</v>
      </c>
      <c r="F3317">
        <v>8</v>
      </c>
      <c r="G3317">
        <v>12</v>
      </c>
      <c r="H3317">
        <v>0</v>
      </c>
      <c r="I3317" t="s">
        <v>29</v>
      </c>
      <c r="J3317">
        <v>80</v>
      </c>
      <c r="K3317" s="1">
        <v>44381</v>
      </c>
      <c r="L3317">
        <v>25</v>
      </c>
      <c r="M3317">
        <v>0.28000000000000003</v>
      </c>
      <c r="N3317">
        <f>IF(E3317="",Data_Validation!$B$1,E3317)</f>
        <v>46.42</v>
      </c>
      <c r="O3317">
        <f>IF(J3317="",Data_Validation!$B$2,J3317)</f>
        <v>80</v>
      </c>
      <c r="P3317">
        <f t="shared" si="459"/>
        <v>2</v>
      </c>
      <c r="Q3317" s="2">
        <f>CustomerData[[#This Row],[avg_order_value_clean]]*CustomerData[[#This Row],[total_orders]]</f>
        <v>371.36</v>
      </c>
      <c r="R3317" s="2" t="str">
        <f t="shared" si="467"/>
        <v>Active</v>
      </c>
      <c r="S3317" s="2" t="str">
        <f t="shared" si="460"/>
        <v>Medium Risk</v>
      </c>
      <c r="T3317" s="2" t="str">
        <f t="shared" si="461"/>
        <v>45-54</v>
      </c>
      <c r="U3317" s="1">
        <f t="shared" ca="1" si="462"/>
        <v>1880</v>
      </c>
      <c r="V3317" s="2" t="str">
        <f t="shared" si="463"/>
        <v>Low Loyalty</v>
      </c>
      <c r="W3317" s="2" t="str">
        <f t="shared" si="464"/>
        <v>Legitimate</v>
      </c>
      <c r="X3317" s="2" t="str">
        <f>IF(Q3317&lt;Data_Validation!$B$8,"Low Value",IF(Q3317&lt;Data_Validation!$B$9,"Medium Value","High Value"))</f>
        <v>Low Value</v>
      </c>
      <c r="Y3317" s="2" t="str">
        <f t="shared" si="465"/>
        <v>Stable</v>
      </c>
      <c r="Z3317" s="2" t="str">
        <f t="shared" si="466"/>
        <v>Check Data</v>
      </c>
    </row>
    <row r="3318" spans="1:26" x14ac:dyDescent="0.3">
      <c r="A3318" t="s">
        <v>2772</v>
      </c>
      <c r="B3318">
        <v>44</v>
      </c>
      <c r="C3318" t="s">
        <v>21</v>
      </c>
      <c r="D3318" t="s">
        <v>28</v>
      </c>
      <c r="E3318">
        <v>74.84</v>
      </c>
      <c r="F3318">
        <v>15</v>
      </c>
      <c r="G3318">
        <v>273</v>
      </c>
      <c r="H3318">
        <v>0</v>
      </c>
      <c r="I3318" t="s">
        <v>19</v>
      </c>
      <c r="J3318">
        <v>38.9</v>
      </c>
      <c r="K3318" s="1">
        <v>45393</v>
      </c>
      <c r="L3318">
        <v>45</v>
      </c>
      <c r="M3318">
        <v>0.27</v>
      </c>
      <c r="N3318">
        <f>IF(E3318="",Data_Validation!$B$1,E3318)</f>
        <v>74.84</v>
      </c>
      <c r="O3318">
        <f>IF(J3318="",Data_Validation!$B$2,J3318)</f>
        <v>38.9</v>
      </c>
      <c r="P3318">
        <f t="shared" si="459"/>
        <v>2</v>
      </c>
      <c r="Q3318" s="2">
        <f>CustomerData[[#This Row],[avg_order_value_clean]]*CustomerData[[#This Row],[total_orders]]</f>
        <v>1122.6000000000001</v>
      </c>
      <c r="R3318" s="2" t="str">
        <f t="shared" si="467"/>
        <v>Inactive</v>
      </c>
      <c r="S3318" s="2" t="str">
        <f t="shared" si="460"/>
        <v>Medium Risk</v>
      </c>
      <c r="T3318" s="2" t="str">
        <f t="shared" si="461"/>
        <v>35-44</v>
      </c>
      <c r="U3318" s="1">
        <f t="shared" ca="1" si="462"/>
        <v>868</v>
      </c>
      <c r="V3318" s="2" t="str">
        <f t="shared" si="463"/>
        <v>Medium Loyalty</v>
      </c>
      <c r="W3318" s="2" t="str">
        <f t="shared" si="464"/>
        <v>Legitimate</v>
      </c>
      <c r="X3318" s="2" t="str">
        <f>IF(Q3318&lt;Data_Validation!$B$8,"Low Value",IF(Q3318&lt;Data_Validation!$B$9,"Medium Value","High Value"))</f>
        <v>Low Value</v>
      </c>
      <c r="Y3318" s="2" t="str">
        <f t="shared" si="465"/>
        <v>Stable</v>
      </c>
      <c r="Z3318" s="2" t="str">
        <f t="shared" si="466"/>
        <v>Check Data</v>
      </c>
    </row>
    <row r="3319" spans="1:26" x14ac:dyDescent="0.3">
      <c r="A3319" t="s">
        <v>2773</v>
      </c>
      <c r="B3319">
        <v>18</v>
      </c>
      <c r="C3319" t="s">
        <v>21</v>
      </c>
      <c r="D3319" t="s">
        <v>44</v>
      </c>
      <c r="E3319">
        <v>102.58</v>
      </c>
      <c r="F3319">
        <v>14</v>
      </c>
      <c r="G3319">
        <v>67</v>
      </c>
      <c r="H3319">
        <v>0</v>
      </c>
      <c r="I3319" t="s">
        <v>16</v>
      </c>
      <c r="J3319">
        <v>51.8</v>
      </c>
      <c r="K3319" s="1">
        <v>45679</v>
      </c>
      <c r="L3319">
        <v>14</v>
      </c>
      <c r="M3319">
        <v>0.34</v>
      </c>
      <c r="N3319">
        <f>IF(E3319="",Data_Validation!$B$1,E3319)</f>
        <v>102.58</v>
      </c>
      <c r="O3319">
        <f>IF(J3319="",Data_Validation!$B$2,J3319)</f>
        <v>51.8</v>
      </c>
      <c r="P3319">
        <f t="shared" si="459"/>
        <v>1</v>
      </c>
      <c r="Q3319" s="2">
        <f>CustomerData[[#This Row],[avg_order_value_clean]]*CustomerData[[#This Row],[total_orders]]</f>
        <v>1436.12</v>
      </c>
      <c r="R3319" s="2" t="str">
        <f t="shared" si="467"/>
        <v>At Risk</v>
      </c>
      <c r="S3319" s="2" t="str">
        <f t="shared" si="460"/>
        <v>Medium Risk</v>
      </c>
      <c r="T3319" s="2" t="str">
        <f t="shared" si="461"/>
        <v>Under 25</v>
      </c>
      <c r="U3319" s="1">
        <f t="shared" ca="1" si="462"/>
        <v>582</v>
      </c>
      <c r="V3319" s="2" t="str">
        <f t="shared" si="463"/>
        <v>Low Loyalty</v>
      </c>
      <c r="W3319" s="2" t="str">
        <f t="shared" si="464"/>
        <v>Legitimate</v>
      </c>
      <c r="X3319" s="2" t="str">
        <f>IF(Q3319&lt;Data_Validation!$B$8,"Low Value",IF(Q3319&lt;Data_Validation!$B$9,"Medium Value","High Value"))</f>
        <v>Low Value</v>
      </c>
      <c r="Y3319" s="2" t="str">
        <f t="shared" si="465"/>
        <v>Stable</v>
      </c>
      <c r="Z3319" s="2" t="str">
        <f t="shared" si="466"/>
        <v>Check Data</v>
      </c>
    </row>
    <row r="3320" spans="1:26" x14ac:dyDescent="0.3">
      <c r="A3320" t="s">
        <v>2774</v>
      </c>
      <c r="B3320">
        <v>60</v>
      </c>
      <c r="C3320" t="s">
        <v>21</v>
      </c>
      <c r="D3320" t="s">
        <v>28</v>
      </c>
      <c r="E3320">
        <v>119.15</v>
      </c>
      <c r="F3320">
        <v>12</v>
      </c>
      <c r="G3320">
        <v>269</v>
      </c>
      <c r="H3320">
        <v>0</v>
      </c>
      <c r="I3320" t="s">
        <v>19</v>
      </c>
      <c r="J3320">
        <v>62</v>
      </c>
      <c r="K3320" s="1">
        <v>44451</v>
      </c>
      <c r="L3320">
        <v>11</v>
      </c>
      <c r="M3320">
        <v>0.21</v>
      </c>
      <c r="N3320">
        <f>IF(E3320="",Data_Validation!$B$1,E3320)</f>
        <v>119.15</v>
      </c>
      <c r="O3320">
        <f>IF(J3320="",Data_Validation!$B$2,J3320)</f>
        <v>62</v>
      </c>
      <c r="P3320">
        <f t="shared" si="459"/>
        <v>1</v>
      </c>
      <c r="Q3320" s="2">
        <f>CustomerData[[#This Row],[avg_order_value_clean]]*CustomerData[[#This Row],[total_orders]]</f>
        <v>1429.8000000000002</v>
      </c>
      <c r="R3320" s="2" t="str">
        <f t="shared" si="467"/>
        <v>Inactive</v>
      </c>
      <c r="S3320" s="2" t="str">
        <f t="shared" si="460"/>
        <v>Medium Risk</v>
      </c>
      <c r="T3320" s="2" t="str">
        <f t="shared" si="461"/>
        <v>55+</v>
      </c>
      <c r="U3320" s="1">
        <f t="shared" ca="1" si="462"/>
        <v>1810</v>
      </c>
      <c r="V3320" s="2" t="str">
        <f t="shared" si="463"/>
        <v>Low Loyalty</v>
      </c>
      <c r="W3320" s="2" t="str">
        <f t="shared" si="464"/>
        <v>Legitimate</v>
      </c>
      <c r="X3320" s="2" t="str">
        <f>IF(Q3320&lt;Data_Validation!$B$8,"Low Value",IF(Q3320&lt;Data_Validation!$B$9,"Medium Value","High Value"))</f>
        <v>Low Value</v>
      </c>
      <c r="Y3320" s="2" t="str">
        <f t="shared" si="465"/>
        <v>Stable</v>
      </c>
      <c r="Z3320" s="2" t="str">
        <f t="shared" si="466"/>
        <v>Check Data</v>
      </c>
    </row>
    <row r="3321" spans="1:26" x14ac:dyDescent="0.3">
      <c r="A3321" t="s">
        <v>961</v>
      </c>
      <c r="B3321">
        <v>69</v>
      </c>
      <c r="C3321" t="s">
        <v>14</v>
      </c>
      <c r="D3321" t="s">
        <v>35</v>
      </c>
      <c r="E3321">
        <v>179.55</v>
      </c>
      <c r="F3321">
        <v>12</v>
      </c>
      <c r="G3321">
        <v>132</v>
      </c>
      <c r="H3321">
        <v>0</v>
      </c>
      <c r="I3321" t="s">
        <v>23</v>
      </c>
      <c r="J3321">
        <v>80.599999999999994</v>
      </c>
      <c r="K3321" s="1">
        <v>44937</v>
      </c>
      <c r="L3321">
        <v>52</v>
      </c>
      <c r="M3321">
        <v>0.08</v>
      </c>
      <c r="N3321">
        <f>IF(E3321="",Data_Validation!$B$1,E3321)</f>
        <v>179.55</v>
      </c>
      <c r="O3321">
        <f>IF(J3321="",Data_Validation!$B$2,J3321)</f>
        <v>80.599999999999994</v>
      </c>
      <c r="P3321">
        <f t="shared" si="459"/>
        <v>2</v>
      </c>
      <c r="Q3321" s="2">
        <f>CustomerData[[#This Row],[avg_order_value_clean]]*CustomerData[[#This Row],[total_orders]]</f>
        <v>2154.6000000000004</v>
      </c>
      <c r="R3321" s="2" t="str">
        <f t="shared" si="467"/>
        <v>Inactive</v>
      </c>
      <c r="S3321" s="2" t="str">
        <f t="shared" si="460"/>
        <v>Low Risk</v>
      </c>
      <c r="T3321" s="2" t="str">
        <f t="shared" si="461"/>
        <v>55+</v>
      </c>
      <c r="U3321" s="1">
        <f t="shared" ca="1" si="462"/>
        <v>1324</v>
      </c>
      <c r="V3321" s="2" t="str">
        <f t="shared" si="463"/>
        <v>Medium Loyalty</v>
      </c>
      <c r="W3321" s="2" t="str">
        <f t="shared" si="464"/>
        <v>Legitimate</v>
      </c>
      <c r="X3321" s="2" t="str">
        <f>IF(Q3321&lt;Data_Validation!$B$8,"Low Value",IF(Q3321&lt;Data_Validation!$B$9,"Medium Value","High Value"))</f>
        <v>High Value</v>
      </c>
      <c r="Y3321" s="2" t="str">
        <f t="shared" si="465"/>
        <v>High Value - Maintain</v>
      </c>
      <c r="Z3321" s="2" t="str">
        <f t="shared" si="466"/>
        <v>Check Data</v>
      </c>
    </row>
    <row r="3322" spans="1:26" x14ac:dyDescent="0.3">
      <c r="A3322" t="s">
        <v>2271</v>
      </c>
      <c r="B3322">
        <v>50</v>
      </c>
      <c r="C3322" t="s">
        <v>14</v>
      </c>
      <c r="D3322" t="s">
        <v>26</v>
      </c>
      <c r="E3322">
        <v>130.16999999999999</v>
      </c>
      <c r="F3322">
        <v>14</v>
      </c>
      <c r="G3322">
        <v>61</v>
      </c>
      <c r="H3322">
        <v>0</v>
      </c>
      <c r="I3322" t="s">
        <v>29</v>
      </c>
      <c r="J3322">
        <v>33.9</v>
      </c>
      <c r="K3322" s="1">
        <v>44743</v>
      </c>
      <c r="L3322">
        <v>8</v>
      </c>
      <c r="M3322">
        <v>0.18</v>
      </c>
      <c r="N3322">
        <f>IF(E3322="",Data_Validation!$B$1,E3322)</f>
        <v>130.16999999999999</v>
      </c>
      <c r="O3322">
        <f>IF(J3322="",Data_Validation!$B$2,J3322)</f>
        <v>33.9</v>
      </c>
      <c r="P3322">
        <f t="shared" si="459"/>
        <v>3</v>
      </c>
      <c r="Q3322" s="2">
        <f>CustomerData[[#This Row],[avg_order_value_clean]]*CustomerData[[#This Row],[total_orders]]</f>
        <v>1822.3799999999999</v>
      </c>
      <c r="R3322" s="2" t="str">
        <f t="shared" si="467"/>
        <v>At Risk</v>
      </c>
      <c r="S3322" s="2" t="str">
        <f t="shared" si="460"/>
        <v>Low Risk</v>
      </c>
      <c r="T3322" s="2" t="str">
        <f t="shared" si="461"/>
        <v>45-54</v>
      </c>
      <c r="U3322" s="1">
        <f t="shared" ca="1" si="462"/>
        <v>1518</v>
      </c>
      <c r="V3322" s="2" t="str">
        <f t="shared" si="463"/>
        <v>Low Loyalty</v>
      </c>
      <c r="W3322" s="2" t="str">
        <f t="shared" si="464"/>
        <v>Legitimate</v>
      </c>
      <c r="X3322" s="2" t="str">
        <f>IF(Q3322&lt;Data_Validation!$B$8,"Low Value",IF(Q3322&lt;Data_Validation!$B$9,"Medium Value","High Value"))</f>
        <v>High Value</v>
      </c>
      <c r="Y3322" s="2" t="str">
        <f t="shared" si="465"/>
        <v>High Value - Maintain</v>
      </c>
      <c r="Z3322" s="2" t="str">
        <f t="shared" si="466"/>
        <v>Check Data</v>
      </c>
    </row>
    <row r="3323" spans="1:26" x14ac:dyDescent="0.3">
      <c r="A3323" t="s">
        <v>2775</v>
      </c>
      <c r="B3323">
        <v>79</v>
      </c>
      <c r="C3323" t="s">
        <v>14</v>
      </c>
      <c r="D3323" t="s">
        <v>15</v>
      </c>
      <c r="E3323">
        <v>118.12</v>
      </c>
      <c r="F3323">
        <v>15</v>
      </c>
      <c r="G3323">
        <v>160</v>
      </c>
      <c r="H3323">
        <v>0</v>
      </c>
      <c r="I3323" t="s">
        <v>16</v>
      </c>
      <c r="J3323">
        <v>67.2</v>
      </c>
      <c r="K3323" s="1">
        <v>44342</v>
      </c>
      <c r="L3323">
        <v>60</v>
      </c>
      <c r="M3323">
        <v>0.26</v>
      </c>
      <c r="N3323">
        <f>IF(E3323="",Data_Validation!$B$1,E3323)</f>
        <v>118.12</v>
      </c>
      <c r="O3323">
        <f>IF(J3323="",Data_Validation!$B$2,J3323)</f>
        <v>67.2</v>
      </c>
      <c r="P3323">
        <f t="shared" si="459"/>
        <v>1</v>
      </c>
      <c r="Q3323" s="2">
        <f>CustomerData[[#This Row],[avg_order_value_clean]]*CustomerData[[#This Row],[total_orders]]</f>
        <v>1771.8000000000002</v>
      </c>
      <c r="R3323" s="2" t="str">
        <f t="shared" si="467"/>
        <v>Inactive</v>
      </c>
      <c r="S3323" s="2" t="str">
        <f t="shared" si="460"/>
        <v>Medium Risk</v>
      </c>
      <c r="T3323" s="2" t="str">
        <f t="shared" si="461"/>
        <v>55+</v>
      </c>
      <c r="U3323" s="1">
        <f t="shared" ca="1" si="462"/>
        <v>1919</v>
      </c>
      <c r="V3323" s="2" t="str">
        <f t="shared" si="463"/>
        <v>Medium Loyalty</v>
      </c>
      <c r="W3323" s="2" t="str">
        <f t="shared" si="464"/>
        <v>Legitimate</v>
      </c>
      <c r="X3323" s="2" t="str">
        <f>IF(Q3323&lt;Data_Validation!$B$8,"Low Value",IF(Q3323&lt;Data_Validation!$B$9,"Medium Value","High Value"))</f>
        <v>High Value</v>
      </c>
      <c r="Y3323" s="2" t="str">
        <f t="shared" si="465"/>
        <v>High Value - Maintain</v>
      </c>
      <c r="Z3323" s="2" t="str">
        <f t="shared" si="466"/>
        <v>Check Data</v>
      </c>
    </row>
    <row r="3324" spans="1:26" x14ac:dyDescent="0.3">
      <c r="A3324" t="s">
        <v>2776</v>
      </c>
      <c r="B3324">
        <v>57</v>
      </c>
      <c r="C3324" t="s">
        <v>14</v>
      </c>
      <c r="D3324" t="s">
        <v>50</v>
      </c>
      <c r="E3324">
        <v>41.58</v>
      </c>
      <c r="F3324">
        <v>9</v>
      </c>
      <c r="G3324">
        <v>25</v>
      </c>
      <c r="H3324">
        <v>0</v>
      </c>
      <c r="I3324" t="s">
        <v>40</v>
      </c>
      <c r="J3324">
        <v>77.599999999999994</v>
      </c>
      <c r="K3324" s="1">
        <v>45590</v>
      </c>
      <c r="L3324">
        <v>42</v>
      </c>
      <c r="M3324">
        <v>0.49</v>
      </c>
      <c r="N3324">
        <f>IF(E3324="",Data_Validation!$B$1,E3324)</f>
        <v>41.58</v>
      </c>
      <c r="O3324">
        <f>IF(J3324="",Data_Validation!$B$2,J3324)</f>
        <v>77.599999999999994</v>
      </c>
      <c r="P3324">
        <f t="shared" si="459"/>
        <v>1</v>
      </c>
      <c r="Q3324" s="2">
        <f>CustomerData[[#This Row],[avg_order_value_clean]]*CustomerData[[#This Row],[total_orders]]</f>
        <v>374.21999999999997</v>
      </c>
      <c r="R3324" s="2" t="str">
        <f t="shared" si="467"/>
        <v>Active</v>
      </c>
      <c r="S3324" s="2" t="str">
        <f t="shared" si="460"/>
        <v>Medium Risk</v>
      </c>
      <c r="T3324" s="2" t="str">
        <f t="shared" si="461"/>
        <v>55+</v>
      </c>
      <c r="U3324" s="1">
        <f t="shared" ca="1" si="462"/>
        <v>671</v>
      </c>
      <c r="V3324" s="2" t="str">
        <f t="shared" si="463"/>
        <v>Medium Loyalty</v>
      </c>
      <c r="W3324" s="2" t="str">
        <f t="shared" si="464"/>
        <v>Legitimate</v>
      </c>
      <c r="X3324" s="2" t="str">
        <f>IF(Q3324&lt;Data_Validation!$B$8,"Low Value",IF(Q3324&lt;Data_Validation!$B$9,"Medium Value","High Value"))</f>
        <v>Low Value</v>
      </c>
      <c r="Y3324" s="2" t="str">
        <f t="shared" si="465"/>
        <v>Stable</v>
      </c>
      <c r="Z3324" s="2" t="str">
        <f t="shared" si="466"/>
        <v>Check Data</v>
      </c>
    </row>
    <row r="3325" spans="1:26" x14ac:dyDescent="0.3">
      <c r="A3325" t="s">
        <v>2777</v>
      </c>
      <c r="B3325">
        <v>49</v>
      </c>
      <c r="C3325" t="s">
        <v>14</v>
      </c>
      <c r="D3325" t="s">
        <v>18</v>
      </c>
      <c r="E3325">
        <v>196.64</v>
      </c>
      <c r="F3325">
        <v>17</v>
      </c>
      <c r="G3325">
        <v>246</v>
      </c>
      <c r="H3325">
        <v>0</v>
      </c>
      <c r="I3325" t="s">
        <v>40</v>
      </c>
      <c r="J3325">
        <v>80.5</v>
      </c>
      <c r="K3325" s="1">
        <v>45409</v>
      </c>
      <c r="L3325">
        <v>16</v>
      </c>
      <c r="M3325">
        <v>0.4</v>
      </c>
      <c r="N3325">
        <f>IF(E3325="",Data_Validation!$B$1,E3325)</f>
        <v>196.64</v>
      </c>
      <c r="O3325">
        <f>IF(J3325="",Data_Validation!$B$2,J3325)</f>
        <v>80.5</v>
      </c>
      <c r="P3325">
        <f t="shared" si="459"/>
        <v>1</v>
      </c>
      <c r="Q3325" s="2">
        <f>CustomerData[[#This Row],[avg_order_value_clean]]*CustomerData[[#This Row],[total_orders]]</f>
        <v>3342.8799999999997</v>
      </c>
      <c r="R3325" s="2" t="str">
        <f t="shared" si="467"/>
        <v>Inactive</v>
      </c>
      <c r="S3325" s="2" t="str">
        <f t="shared" si="460"/>
        <v>Medium Risk</v>
      </c>
      <c r="T3325" s="2" t="str">
        <f t="shared" si="461"/>
        <v>45-54</v>
      </c>
      <c r="U3325" s="1">
        <f t="shared" ca="1" si="462"/>
        <v>852</v>
      </c>
      <c r="V3325" s="2" t="str">
        <f t="shared" si="463"/>
        <v>Low Loyalty</v>
      </c>
      <c r="W3325" s="2" t="str">
        <f t="shared" si="464"/>
        <v>Legitimate</v>
      </c>
      <c r="X3325" s="2" t="str">
        <f>IF(Q3325&lt;Data_Validation!$B$8,"Low Value",IF(Q3325&lt;Data_Validation!$B$9,"Medium Value","High Value"))</f>
        <v>High Value</v>
      </c>
      <c r="Y3325" s="2" t="str">
        <f t="shared" si="465"/>
        <v>High Value - Maintain</v>
      </c>
      <c r="Z3325" s="2" t="str">
        <f t="shared" si="466"/>
        <v>Check Data</v>
      </c>
    </row>
    <row r="3326" spans="1:26" x14ac:dyDescent="0.3">
      <c r="A3326" t="s">
        <v>2778</v>
      </c>
      <c r="B3326">
        <v>22</v>
      </c>
      <c r="C3326" t="s">
        <v>21</v>
      </c>
      <c r="D3326" t="s">
        <v>37</v>
      </c>
      <c r="E3326">
        <v>95.34</v>
      </c>
      <c r="F3326">
        <v>8</v>
      </c>
      <c r="G3326">
        <v>188</v>
      </c>
      <c r="H3326">
        <v>0</v>
      </c>
      <c r="I3326" t="s">
        <v>16</v>
      </c>
      <c r="J3326">
        <v>49.9</v>
      </c>
      <c r="K3326" s="1">
        <v>44984</v>
      </c>
      <c r="L3326">
        <v>39</v>
      </c>
      <c r="M3326">
        <v>0.28999999999999998</v>
      </c>
      <c r="N3326">
        <f>IF(E3326="",Data_Validation!$B$1,E3326)</f>
        <v>95.34</v>
      </c>
      <c r="O3326">
        <f>IF(J3326="",Data_Validation!$B$2,J3326)</f>
        <v>49.9</v>
      </c>
      <c r="P3326">
        <f t="shared" si="459"/>
        <v>1</v>
      </c>
      <c r="Q3326" s="2">
        <f>CustomerData[[#This Row],[avg_order_value_clean]]*CustomerData[[#This Row],[total_orders]]</f>
        <v>762.72</v>
      </c>
      <c r="R3326" s="2" t="str">
        <f t="shared" si="467"/>
        <v>Inactive</v>
      </c>
      <c r="S3326" s="2" t="str">
        <f t="shared" si="460"/>
        <v>Medium Risk</v>
      </c>
      <c r="T3326" s="2" t="str">
        <f t="shared" si="461"/>
        <v>Under 25</v>
      </c>
      <c r="U3326" s="1">
        <f t="shared" ca="1" si="462"/>
        <v>1277</v>
      </c>
      <c r="V3326" s="2" t="str">
        <f t="shared" si="463"/>
        <v>Low Loyalty</v>
      </c>
      <c r="W3326" s="2" t="str">
        <f t="shared" si="464"/>
        <v>Legitimate</v>
      </c>
      <c r="X3326" s="2" t="str">
        <f>IF(Q3326&lt;Data_Validation!$B$8,"Low Value",IF(Q3326&lt;Data_Validation!$B$9,"Medium Value","High Value"))</f>
        <v>Low Value</v>
      </c>
      <c r="Y3326" s="2" t="str">
        <f t="shared" si="465"/>
        <v>Stable</v>
      </c>
      <c r="Z3326" s="2" t="str">
        <f t="shared" si="466"/>
        <v>Check Data</v>
      </c>
    </row>
    <row r="3327" spans="1:26" x14ac:dyDescent="0.3">
      <c r="A3327" t="s">
        <v>2779</v>
      </c>
      <c r="B3327">
        <v>34</v>
      </c>
      <c r="C3327" t="s">
        <v>14</v>
      </c>
      <c r="D3327" t="s">
        <v>22</v>
      </c>
      <c r="E3327">
        <v>281.60000000000002</v>
      </c>
      <c r="F3327">
        <v>15</v>
      </c>
      <c r="G3327">
        <v>285</v>
      </c>
      <c r="H3327">
        <v>0</v>
      </c>
      <c r="I3327" t="s">
        <v>16</v>
      </c>
      <c r="K3327" s="1">
        <v>44724</v>
      </c>
      <c r="L3327">
        <v>95</v>
      </c>
      <c r="M3327">
        <v>0.39</v>
      </c>
      <c r="N3327">
        <f>IF(E3327="",Data_Validation!$B$1,E3327)</f>
        <v>281.60000000000002</v>
      </c>
      <c r="O3327">
        <f>IF(J3327="",Data_Validation!$B$2,J3327)</f>
        <v>250</v>
      </c>
      <c r="P3327">
        <f t="shared" si="459"/>
        <v>1</v>
      </c>
      <c r="Q3327" s="2">
        <f>CustomerData[[#This Row],[avg_order_value_clean]]*CustomerData[[#This Row],[total_orders]]</f>
        <v>4224</v>
      </c>
      <c r="R3327" s="2" t="str">
        <f t="shared" si="467"/>
        <v>Inactive</v>
      </c>
      <c r="S3327" s="2" t="str">
        <f t="shared" si="460"/>
        <v>Medium Risk</v>
      </c>
      <c r="T3327" s="2" t="str">
        <f t="shared" si="461"/>
        <v>25-34</v>
      </c>
      <c r="U3327" s="1">
        <f t="shared" ca="1" si="462"/>
        <v>1537</v>
      </c>
      <c r="V3327" s="2" t="str">
        <f t="shared" si="463"/>
        <v>High Loyalty</v>
      </c>
      <c r="W3327" s="2" t="str">
        <f t="shared" si="464"/>
        <v>Legitimate</v>
      </c>
      <c r="X3327" s="2" t="str">
        <f>IF(Q3327&lt;Data_Validation!$B$8,"Low Value",IF(Q3327&lt;Data_Validation!$B$9,"Medium Value","High Value"))</f>
        <v>High Value</v>
      </c>
      <c r="Y3327" s="2" t="str">
        <f t="shared" si="465"/>
        <v>High Value - Maintain</v>
      </c>
      <c r="Z3327" s="2" t="str">
        <f t="shared" si="466"/>
        <v>Check Data</v>
      </c>
    </row>
    <row r="3328" spans="1:26" x14ac:dyDescent="0.3">
      <c r="A3328" t="s">
        <v>2780</v>
      </c>
      <c r="B3328">
        <v>79</v>
      </c>
      <c r="C3328" t="s">
        <v>21</v>
      </c>
      <c r="D3328" t="s">
        <v>18</v>
      </c>
      <c r="E3328">
        <v>58.25</v>
      </c>
      <c r="F3328">
        <v>12</v>
      </c>
      <c r="G3328">
        <v>317</v>
      </c>
      <c r="H3328">
        <v>0</v>
      </c>
      <c r="I3328" t="s">
        <v>23</v>
      </c>
      <c r="J3328">
        <v>10.5</v>
      </c>
      <c r="K3328" s="1">
        <v>44155</v>
      </c>
      <c r="L3328">
        <v>42</v>
      </c>
      <c r="M3328">
        <v>0.23</v>
      </c>
      <c r="N3328">
        <f>IF(E3328="",Data_Validation!$B$1,E3328)</f>
        <v>58.25</v>
      </c>
      <c r="O3328">
        <f>IF(J3328="",Data_Validation!$B$2,J3328)</f>
        <v>10.5</v>
      </c>
      <c r="P3328">
        <f t="shared" si="459"/>
        <v>1</v>
      </c>
      <c r="Q3328" s="2">
        <f>CustomerData[[#This Row],[avg_order_value_clean]]*CustomerData[[#This Row],[total_orders]]</f>
        <v>699</v>
      </c>
      <c r="R3328" s="2" t="str">
        <f t="shared" si="467"/>
        <v>Inactive</v>
      </c>
      <c r="S3328" s="2" t="str">
        <f t="shared" si="460"/>
        <v>Medium Risk</v>
      </c>
      <c r="T3328" s="2" t="str">
        <f t="shared" si="461"/>
        <v>55+</v>
      </c>
      <c r="U3328" s="1">
        <f t="shared" ca="1" si="462"/>
        <v>2106</v>
      </c>
      <c r="V3328" s="2" t="str">
        <f t="shared" si="463"/>
        <v>Medium Loyalty</v>
      </c>
      <c r="W3328" s="2" t="str">
        <f t="shared" si="464"/>
        <v>Legitimate</v>
      </c>
      <c r="X3328" s="2" t="str">
        <f>IF(Q3328&lt;Data_Validation!$B$8,"Low Value",IF(Q3328&lt;Data_Validation!$B$9,"Medium Value","High Value"))</f>
        <v>Low Value</v>
      </c>
      <c r="Y3328" s="2" t="str">
        <f t="shared" si="465"/>
        <v>Stable</v>
      </c>
      <c r="Z3328" s="2" t="str">
        <f t="shared" si="466"/>
        <v>Check Data</v>
      </c>
    </row>
    <row r="3329" spans="1:26" x14ac:dyDescent="0.3">
      <c r="A3329" t="s">
        <v>314</v>
      </c>
      <c r="B3329">
        <v>25</v>
      </c>
      <c r="C3329" t="s">
        <v>21</v>
      </c>
      <c r="D3329" t="s">
        <v>44</v>
      </c>
      <c r="E3329">
        <v>67.31</v>
      </c>
      <c r="F3329">
        <v>9</v>
      </c>
      <c r="G3329">
        <v>336</v>
      </c>
      <c r="H3329">
        <v>0</v>
      </c>
      <c r="I3329" t="s">
        <v>29</v>
      </c>
      <c r="J3329">
        <v>49.8</v>
      </c>
      <c r="K3329" s="1">
        <v>44077</v>
      </c>
      <c r="L3329">
        <v>18</v>
      </c>
      <c r="M3329">
        <v>0.25</v>
      </c>
      <c r="N3329">
        <f>IF(E3329="",Data_Validation!$B$1,E3329)</f>
        <v>67.31</v>
      </c>
      <c r="O3329">
        <f>IF(J3329="",Data_Validation!$B$2,J3329)</f>
        <v>49.8</v>
      </c>
      <c r="P3329">
        <f t="shared" si="459"/>
        <v>2</v>
      </c>
      <c r="Q3329" s="2">
        <f>CustomerData[[#This Row],[avg_order_value_clean]]*CustomerData[[#This Row],[total_orders]]</f>
        <v>605.79</v>
      </c>
      <c r="R3329" s="2" t="str">
        <f t="shared" si="467"/>
        <v>Inactive</v>
      </c>
      <c r="S3329" s="2" t="str">
        <f t="shared" si="460"/>
        <v>Medium Risk</v>
      </c>
      <c r="T3329" s="2" t="str">
        <f t="shared" si="461"/>
        <v>25-34</v>
      </c>
      <c r="U3329" s="1">
        <f t="shared" ca="1" si="462"/>
        <v>2184</v>
      </c>
      <c r="V3329" s="2" t="str">
        <f t="shared" si="463"/>
        <v>Low Loyalty</v>
      </c>
      <c r="W3329" s="2" t="str">
        <f t="shared" si="464"/>
        <v>Legitimate</v>
      </c>
      <c r="X3329" s="2" t="str">
        <f>IF(Q3329&lt;Data_Validation!$B$8,"Low Value",IF(Q3329&lt;Data_Validation!$B$9,"Medium Value","High Value"))</f>
        <v>Low Value</v>
      </c>
      <c r="Y3329" s="2" t="str">
        <f t="shared" si="465"/>
        <v>Stable</v>
      </c>
      <c r="Z3329" s="2" t="str">
        <f t="shared" si="466"/>
        <v>Check Data</v>
      </c>
    </row>
    <row r="3330" spans="1:26" x14ac:dyDescent="0.3">
      <c r="A3330" t="s">
        <v>1061</v>
      </c>
      <c r="B3330">
        <v>74</v>
      </c>
      <c r="C3330" t="s">
        <v>21</v>
      </c>
      <c r="D3330" t="s">
        <v>28</v>
      </c>
      <c r="F3330">
        <v>15</v>
      </c>
      <c r="G3330">
        <v>219</v>
      </c>
      <c r="H3330">
        <v>0</v>
      </c>
      <c r="I3330" t="s">
        <v>16</v>
      </c>
      <c r="J3330">
        <v>70.2</v>
      </c>
      <c r="K3330" s="1">
        <v>45596</v>
      </c>
      <c r="L3330">
        <v>7</v>
      </c>
      <c r="M3330">
        <v>0.09</v>
      </c>
      <c r="N3330">
        <f>IF(E3330="",Data_Validation!$B$1,E3330)</f>
        <v>250</v>
      </c>
      <c r="O3330">
        <f>IF(J3330="",Data_Validation!$B$2,J3330)</f>
        <v>70.2</v>
      </c>
      <c r="P3330">
        <f t="shared" ref="P3330:P3393" si="468">COUNTIF($A$2:$A$5001,A3330)</f>
        <v>2</v>
      </c>
      <c r="Q3330" s="2">
        <f>CustomerData[[#This Row],[avg_order_value_clean]]*CustomerData[[#This Row],[total_orders]]</f>
        <v>3750</v>
      </c>
      <c r="R3330" s="2" t="str">
        <f t="shared" si="467"/>
        <v>Inactive</v>
      </c>
      <c r="S3330" s="2" t="str">
        <f t="shared" ref="S3330:S3393" si="469">IF(M3330&lt;0.2,"Low Risk",IF(M3330&lt;0.5,"Medium Risk","High Risk"))</f>
        <v>Low Risk</v>
      </c>
      <c r="T3330" s="2" t="str">
        <f t="shared" ref="T3330:T3393" si="470">IF(B3330&lt;25,"Under 25",IF(B3330&lt;35,"25-34",IF(B3330&lt;45,"35-44",IF(B3330&lt;55,"45-54","55+"))))</f>
        <v>55+</v>
      </c>
      <c r="U3330" s="1">
        <f t="shared" ref="U3330:U3393" ca="1" si="471">TODAY()-K3330</f>
        <v>665</v>
      </c>
      <c r="V3330" s="2" t="str">
        <f t="shared" ref="V3330:V3393" si="472">IF(L3330&lt;40,"Low Loyalty",IF(L3330&lt;70,"Medium Loyalty","High Loyalty"))</f>
        <v>Low Loyalty</v>
      </c>
      <c r="W3330" s="2" t="str">
        <f t="shared" ref="W3330:W3393" si="473">IF(H3330=1,"Fraudulent","Legitimate")</f>
        <v>Legitimate</v>
      </c>
      <c r="X3330" s="2" t="str">
        <f>IF(Q3330&lt;Data_Validation!$B$8,"Low Value",IF(Q3330&lt;Data_Validation!$B$9,"Medium Value","High Value"))</f>
        <v>High Value</v>
      </c>
      <c r="Y3330" s="2" t="str">
        <f t="shared" ref="Y3330:Y3393" si="474">IF(AND(X3330="High Value",S3330="High Risk"),"Critical - Retain",IF(AND(X3330="High Value",S3330&lt;&gt;"High Risk"),"High Value - Maintain",IF(AND(X3330&lt;&gt;"High Value",S3330="High Risk"),"At Risk - Develop","Stable")))</f>
        <v>High Value - Maintain</v>
      </c>
      <c r="Z3330" s="2" t="str">
        <f t="shared" ref="Z3330:Z3393" si="475">IF(OR(B3330&lt;18,F3330&lt;0,N3330&lt;0,O3330&lt;0,O3330&gt;1,M3330&lt;0,M3330&gt;1),"Check Data","Valid")</f>
        <v>Check Data</v>
      </c>
    </row>
    <row r="3331" spans="1:26" x14ac:dyDescent="0.3">
      <c r="A3331" t="s">
        <v>2781</v>
      </c>
      <c r="B3331">
        <v>59</v>
      </c>
      <c r="C3331" t="s">
        <v>14</v>
      </c>
      <c r="D3331" t="s">
        <v>26</v>
      </c>
      <c r="E3331">
        <v>62.03</v>
      </c>
      <c r="F3331">
        <v>13</v>
      </c>
      <c r="G3331">
        <v>325</v>
      </c>
      <c r="H3331">
        <v>0</v>
      </c>
      <c r="I3331" t="s">
        <v>40</v>
      </c>
      <c r="J3331">
        <v>92.1</v>
      </c>
      <c r="K3331" s="1">
        <v>44470</v>
      </c>
      <c r="L3331">
        <v>4</v>
      </c>
      <c r="M3331">
        <v>0.52</v>
      </c>
      <c r="N3331">
        <f>IF(E3331="",Data_Validation!$B$1,E3331)</f>
        <v>62.03</v>
      </c>
      <c r="O3331">
        <f>IF(J3331="",Data_Validation!$B$2,J3331)</f>
        <v>92.1</v>
      </c>
      <c r="P3331">
        <f t="shared" si="468"/>
        <v>1</v>
      </c>
      <c r="Q3331" s="2">
        <f>CustomerData[[#This Row],[avg_order_value_clean]]*CustomerData[[#This Row],[total_orders]]</f>
        <v>806.39</v>
      </c>
      <c r="R3331" s="2" t="str">
        <f t="shared" ref="R3331:R3394" si="476">IF(G3331&lt;=30,"Active",IF(G3331&lt;=90,"At Risk","Inactive"))</f>
        <v>Inactive</v>
      </c>
      <c r="S3331" s="2" t="str">
        <f t="shared" si="469"/>
        <v>High Risk</v>
      </c>
      <c r="T3331" s="2" t="str">
        <f t="shared" si="470"/>
        <v>55+</v>
      </c>
      <c r="U3331" s="1">
        <f t="shared" ca="1" si="471"/>
        <v>1791</v>
      </c>
      <c r="V3331" s="2" t="str">
        <f t="shared" si="472"/>
        <v>Low Loyalty</v>
      </c>
      <c r="W3331" s="2" t="str">
        <f t="shared" si="473"/>
        <v>Legitimate</v>
      </c>
      <c r="X3331" s="2" t="str">
        <f>IF(Q3331&lt;Data_Validation!$B$8,"Low Value",IF(Q3331&lt;Data_Validation!$B$9,"Medium Value","High Value"))</f>
        <v>Low Value</v>
      </c>
      <c r="Y3331" s="2" t="str">
        <f t="shared" si="474"/>
        <v>At Risk - Develop</v>
      </c>
      <c r="Z3331" s="2" t="str">
        <f t="shared" si="475"/>
        <v>Check Data</v>
      </c>
    </row>
    <row r="3332" spans="1:26" x14ac:dyDescent="0.3">
      <c r="A3332" t="s">
        <v>2782</v>
      </c>
      <c r="B3332">
        <v>51</v>
      </c>
      <c r="C3332" t="s">
        <v>21</v>
      </c>
      <c r="D3332" t="s">
        <v>15</v>
      </c>
      <c r="E3332">
        <v>77.34</v>
      </c>
      <c r="F3332">
        <v>8</v>
      </c>
      <c r="G3332">
        <v>248</v>
      </c>
      <c r="H3332">
        <v>1</v>
      </c>
      <c r="I3332" t="s">
        <v>29</v>
      </c>
      <c r="J3332">
        <v>12.5</v>
      </c>
      <c r="K3332" s="1">
        <v>44973</v>
      </c>
      <c r="L3332">
        <v>96</v>
      </c>
      <c r="M3332">
        <v>0.16</v>
      </c>
      <c r="N3332">
        <f>IF(E3332="",Data_Validation!$B$1,E3332)</f>
        <v>77.34</v>
      </c>
      <c r="O3332">
        <f>IF(J3332="",Data_Validation!$B$2,J3332)</f>
        <v>12.5</v>
      </c>
      <c r="P3332">
        <f t="shared" si="468"/>
        <v>1</v>
      </c>
      <c r="Q3332" s="2">
        <f>CustomerData[[#This Row],[avg_order_value_clean]]*CustomerData[[#This Row],[total_orders]]</f>
        <v>618.72</v>
      </c>
      <c r="R3332" s="2" t="str">
        <f t="shared" si="476"/>
        <v>Inactive</v>
      </c>
      <c r="S3332" s="2" t="str">
        <f t="shared" si="469"/>
        <v>Low Risk</v>
      </c>
      <c r="T3332" s="2" t="str">
        <f t="shared" si="470"/>
        <v>45-54</v>
      </c>
      <c r="U3332" s="1">
        <f t="shared" ca="1" si="471"/>
        <v>1288</v>
      </c>
      <c r="V3332" s="2" t="str">
        <f t="shared" si="472"/>
        <v>High Loyalty</v>
      </c>
      <c r="W3332" s="2" t="str">
        <f t="shared" si="473"/>
        <v>Fraudulent</v>
      </c>
      <c r="X3332" s="2" t="str">
        <f>IF(Q3332&lt;Data_Validation!$B$8,"Low Value",IF(Q3332&lt;Data_Validation!$B$9,"Medium Value","High Value"))</f>
        <v>Low Value</v>
      </c>
      <c r="Y3332" s="2" t="str">
        <f t="shared" si="474"/>
        <v>Stable</v>
      </c>
      <c r="Z3332" s="2" t="str">
        <f t="shared" si="475"/>
        <v>Check Data</v>
      </c>
    </row>
    <row r="3333" spans="1:26" x14ac:dyDescent="0.3">
      <c r="A3333" t="s">
        <v>2783</v>
      </c>
      <c r="B3333">
        <v>26</v>
      </c>
      <c r="C3333" t="s">
        <v>21</v>
      </c>
      <c r="D3333" t="s">
        <v>22</v>
      </c>
      <c r="E3333">
        <v>101.18</v>
      </c>
      <c r="F3333">
        <v>8</v>
      </c>
      <c r="G3333">
        <v>90</v>
      </c>
      <c r="H3333">
        <v>0</v>
      </c>
      <c r="I3333" t="s">
        <v>16</v>
      </c>
      <c r="J3333">
        <v>96.9</v>
      </c>
      <c r="K3333" s="1">
        <v>45416</v>
      </c>
      <c r="L3333">
        <v>95</v>
      </c>
      <c r="M3333">
        <v>0.15</v>
      </c>
      <c r="N3333">
        <f>IF(E3333="",Data_Validation!$B$1,E3333)</f>
        <v>101.18</v>
      </c>
      <c r="O3333">
        <f>IF(J3333="",Data_Validation!$B$2,J3333)</f>
        <v>96.9</v>
      </c>
      <c r="P3333">
        <f t="shared" si="468"/>
        <v>1</v>
      </c>
      <c r="Q3333" s="2">
        <f>CustomerData[[#This Row],[avg_order_value_clean]]*CustomerData[[#This Row],[total_orders]]</f>
        <v>809.44</v>
      </c>
      <c r="R3333" s="2" t="str">
        <f t="shared" si="476"/>
        <v>At Risk</v>
      </c>
      <c r="S3333" s="2" t="str">
        <f t="shared" si="469"/>
        <v>Low Risk</v>
      </c>
      <c r="T3333" s="2" t="str">
        <f t="shared" si="470"/>
        <v>25-34</v>
      </c>
      <c r="U3333" s="1">
        <f t="shared" ca="1" si="471"/>
        <v>845</v>
      </c>
      <c r="V3333" s="2" t="str">
        <f t="shared" si="472"/>
        <v>High Loyalty</v>
      </c>
      <c r="W3333" s="2" t="str">
        <f t="shared" si="473"/>
        <v>Legitimate</v>
      </c>
      <c r="X3333" s="2" t="str">
        <f>IF(Q3333&lt;Data_Validation!$B$8,"Low Value",IF(Q3333&lt;Data_Validation!$B$9,"Medium Value","High Value"))</f>
        <v>Low Value</v>
      </c>
      <c r="Y3333" s="2" t="str">
        <f t="shared" si="474"/>
        <v>Stable</v>
      </c>
      <c r="Z3333" s="2" t="str">
        <f t="shared" si="475"/>
        <v>Check Data</v>
      </c>
    </row>
    <row r="3334" spans="1:26" x14ac:dyDescent="0.3">
      <c r="A3334" t="s">
        <v>909</v>
      </c>
      <c r="B3334">
        <v>73</v>
      </c>
      <c r="C3334" t="s">
        <v>14</v>
      </c>
      <c r="D3334" t="s">
        <v>52</v>
      </c>
      <c r="E3334">
        <v>76.89</v>
      </c>
      <c r="F3334">
        <v>13</v>
      </c>
      <c r="G3334">
        <v>35</v>
      </c>
      <c r="H3334">
        <v>0</v>
      </c>
      <c r="I3334" t="s">
        <v>29</v>
      </c>
      <c r="J3334">
        <v>23.4</v>
      </c>
      <c r="K3334" s="1">
        <v>44166</v>
      </c>
      <c r="L3334">
        <v>74</v>
      </c>
      <c r="M3334">
        <v>0.24</v>
      </c>
      <c r="N3334">
        <f>IF(E3334="",Data_Validation!$B$1,E3334)</f>
        <v>76.89</v>
      </c>
      <c r="O3334">
        <f>IF(J3334="",Data_Validation!$B$2,J3334)</f>
        <v>23.4</v>
      </c>
      <c r="P3334">
        <f t="shared" si="468"/>
        <v>2</v>
      </c>
      <c r="Q3334" s="2">
        <f>CustomerData[[#This Row],[avg_order_value_clean]]*CustomerData[[#This Row],[total_orders]]</f>
        <v>999.57</v>
      </c>
      <c r="R3334" s="2" t="str">
        <f t="shared" si="476"/>
        <v>At Risk</v>
      </c>
      <c r="S3334" s="2" t="str">
        <f t="shared" si="469"/>
        <v>Medium Risk</v>
      </c>
      <c r="T3334" s="2" t="str">
        <f t="shared" si="470"/>
        <v>55+</v>
      </c>
      <c r="U3334" s="1">
        <f t="shared" ca="1" si="471"/>
        <v>2095</v>
      </c>
      <c r="V3334" s="2" t="str">
        <f t="shared" si="472"/>
        <v>High Loyalty</v>
      </c>
      <c r="W3334" s="2" t="str">
        <f t="shared" si="473"/>
        <v>Legitimate</v>
      </c>
      <c r="X3334" s="2" t="str">
        <f>IF(Q3334&lt;Data_Validation!$B$8,"Low Value",IF(Q3334&lt;Data_Validation!$B$9,"Medium Value","High Value"))</f>
        <v>Low Value</v>
      </c>
      <c r="Y3334" s="2" t="str">
        <f t="shared" si="474"/>
        <v>Stable</v>
      </c>
      <c r="Z3334" s="2" t="str">
        <f t="shared" si="475"/>
        <v>Check Data</v>
      </c>
    </row>
    <row r="3335" spans="1:26" x14ac:dyDescent="0.3">
      <c r="A3335" t="s">
        <v>2784</v>
      </c>
      <c r="B3335">
        <v>40</v>
      </c>
      <c r="C3335" t="s">
        <v>14</v>
      </c>
      <c r="D3335" t="s">
        <v>15</v>
      </c>
      <c r="E3335">
        <v>245.07</v>
      </c>
      <c r="F3335">
        <v>6</v>
      </c>
      <c r="G3335">
        <v>6</v>
      </c>
      <c r="H3335">
        <v>0</v>
      </c>
      <c r="I3335" t="s">
        <v>23</v>
      </c>
      <c r="J3335">
        <v>17.600000000000001</v>
      </c>
      <c r="K3335" s="1">
        <v>44356</v>
      </c>
      <c r="L3335">
        <v>30</v>
      </c>
      <c r="M3335">
        <v>0.28999999999999998</v>
      </c>
      <c r="N3335">
        <f>IF(E3335="",Data_Validation!$B$1,E3335)</f>
        <v>245.07</v>
      </c>
      <c r="O3335">
        <f>IF(J3335="",Data_Validation!$B$2,J3335)</f>
        <v>17.600000000000001</v>
      </c>
      <c r="P3335">
        <f t="shared" si="468"/>
        <v>2</v>
      </c>
      <c r="Q3335" s="2">
        <f>CustomerData[[#This Row],[avg_order_value_clean]]*CustomerData[[#This Row],[total_orders]]</f>
        <v>1470.42</v>
      </c>
      <c r="R3335" s="2" t="str">
        <f t="shared" si="476"/>
        <v>Active</v>
      </c>
      <c r="S3335" s="2" t="str">
        <f t="shared" si="469"/>
        <v>Medium Risk</v>
      </c>
      <c r="T3335" s="2" t="str">
        <f t="shared" si="470"/>
        <v>35-44</v>
      </c>
      <c r="U3335" s="1">
        <f t="shared" ca="1" si="471"/>
        <v>1905</v>
      </c>
      <c r="V3335" s="2" t="str">
        <f t="shared" si="472"/>
        <v>Low Loyalty</v>
      </c>
      <c r="W3335" s="2" t="str">
        <f t="shared" si="473"/>
        <v>Legitimate</v>
      </c>
      <c r="X3335" s="2" t="str">
        <f>IF(Q3335&lt;Data_Validation!$B$8,"Low Value",IF(Q3335&lt;Data_Validation!$B$9,"Medium Value","High Value"))</f>
        <v>Low Value</v>
      </c>
      <c r="Y3335" s="2" t="str">
        <f t="shared" si="474"/>
        <v>Stable</v>
      </c>
      <c r="Z3335" s="2" t="str">
        <f t="shared" si="475"/>
        <v>Check Data</v>
      </c>
    </row>
    <row r="3336" spans="1:26" x14ac:dyDescent="0.3">
      <c r="A3336" t="s">
        <v>2785</v>
      </c>
      <c r="B3336">
        <v>52</v>
      </c>
      <c r="C3336" t="s">
        <v>21</v>
      </c>
      <c r="D3336" t="s">
        <v>50</v>
      </c>
      <c r="E3336">
        <v>130.97999999999999</v>
      </c>
      <c r="F3336">
        <v>8</v>
      </c>
      <c r="G3336">
        <v>320</v>
      </c>
      <c r="H3336">
        <v>0</v>
      </c>
      <c r="I3336" t="s">
        <v>16</v>
      </c>
      <c r="J3336">
        <v>11.5</v>
      </c>
      <c r="K3336" s="1">
        <v>45686</v>
      </c>
      <c r="L3336">
        <v>50</v>
      </c>
      <c r="M3336">
        <v>0.09</v>
      </c>
      <c r="N3336">
        <f>IF(E3336="",Data_Validation!$B$1,E3336)</f>
        <v>130.97999999999999</v>
      </c>
      <c r="O3336">
        <f>IF(J3336="",Data_Validation!$B$2,J3336)</f>
        <v>11.5</v>
      </c>
      <c r="P3336">
        <f t="shared" si="468"/>
        <v>1</v>
      </c>
      <c r="Q3336" s="2">
        <f>CustomerData[[#This Row],[avg_order_value_clean]]*CustomerData[[#This Row],[total_orders]]</f>
        <v>1047.8399999999999</v>
      </c>
      <c r="R3336" s="2" t="str">
        <f t="shared" si="476"/>
        <v>Inactive</v>
      </c>
      <c r="S3336" s="2" t="str">
        <f t="shared" si="469"/>
        <v>Low Risk</v>
      </c>
      <c r="T3336" s="2" t="str">
        <f t="shared" si="470"/>
        <v>45-54</v>
      </c>
      <c r="U3336" s="1">
        <f t="shared" ca="1" si="471"/>
        <v>575</v>
      </c>
      <c r="V3336" s="2" t="str">
        <f t="shared" si="472"/>
        <v>Medium Loyalty</v>
      </c>
      <c r="W3336" s="2" t="str">
        <f t="shared" si="473"/>
        <v>Legitimate</v>
      </c>
      <c r="X3336" s="2" t="str">
        <f>IF(Q3336&lt;Data_Validation!$B$8,"Low Value",IF(Q3336&lt;Data_Validation!$B$9,"Medium Value","High Value"))</f>
        <v>Low Value</v>
      </c>
      <c r="Y3336" s="2" t="str">
        <f t="shared" si="474"/>
        <v>Stable</v>
      </c>
      <c r="Z3336" s="2" t="str">
        <f t="shared" si="475"/>
        <v>Check Data</v>
      </c>
    </row>
    <row r="3337" spans="1:26" x14ac:dyDescent="0.3">
      <c r="A3337" t="s">
        <v>2786</v>
      </c>
      <c r="B3337">
        <v>67</v>
      </c>
      <c r="C3337" t="s">
        <v>21</v>
      </c>
      <c r="D3337" t="s">
        <v>28</v>
      </c>
      <c r="E3337">
        <v>66.930000000000007</v>
      </c>
      <c r="F3337">
        <v>11</v>
      </c>
      <c r="G3337">
        <v>201</v>
      </c>
      <c r="H3337">
        <v>0</v>
      </c>
      <c r="I3337" t="s">
        <v>16</v>
      </c>
      <c r="J3337">
        <v>99</v>
      </c>
      <c r="K3337" s="1">
        <v>44961</v>
      </c>
      <c r="L3337">
        <v>99</v>
      </c>
      <c r="M3337">
        <v>0.28000000000000003</v>
      </c>
      <c r="N3337">
        <f>IF(E3337="",Data_Validation!$B$1,E3337)</f>
        <v>66.930000000000007</v>
      </c>
      <c r="O3337">
        <f>IF(J3337="",Data_Validation!$B$2,J3337)</f>
        <v>99</v>
      </c>
      <c r="P3337">
        <f t="shared" si="468"/>
        <v>3</v>
      </c>
      <c r="Q3337" s="2">
        <f>CustomerData[[#This Row],[avg_order_value_clean]]*CustomerData[[#This Row],[total_orders]]</f>
        <v>736.23</v>
      </c>
      <c r="R3337" s="2" t="str">
        <f t="shared" si="476"/>
        <v>Inactive</v>
      </c>
      <c r="S3337" s="2" t="str">
        <f t="shared" si="469"/>
        <v>Medium Risk</v>
      </c>
      <c r="T3337" s="2" t="str">
        <f t="shared" si="470"/>
        <v>55+</v>
      </c>
      <c r="U3337" s="1">
        <f t="shared" ca="1" si="471"/>
        <v>1300</v>
      </c>
      <c r="V3337" s="2" t="str">
        <f t="shared" si="472"/>
        <v>High Loyalty</v>
      </c>
      <c r="W3337" s="2" t="str">
        <f t="shared" si="473"/>
        <v>Legitimate</v>
      </c>
      <c r="X3337" s="2" t="str">
        <f>IF(Q3337&lt;Data_Validation!$B$8,"Low Value",IF(Q3337&lt;Data_Validation!$B$9,"Medium Value","High Value"))</f>
        <v>Low Value</v>
      </c>
      <c r="Y3337" s="2" t="str">
        <f t="shared" si="474"/>
        <v>Stable</v>
      </c>
      <c r="Z3337" s="2" t="str">
        <f t="shared" si="475"/>
        <v>Check Data</v>
      </c>
    </row>
    <row r="3338" spans="1:26" x14ac:dyDescent="0.3">
      <c r="A3338" t="s">
        <v>2787</v>
      </c>
      <c r="B3338">
        <v>24</v>
      </c>
      <c r="C3338" t="s">
        <v>14</v>
      </c>
      <c r="D3338" t="s">
        <v>37</v>
      </c>
      <c r="E3338">
        <v>185.26</v>
      </c>
      <c r="F3338">
        <v>10</v>
      </c>
      <c r="G3338">
        <v>332</v>
      </c>
      <c r="H3338">
        <v>0</v>
      </c>
      <c r="I3338" t="s">
        <v>29</v>
      </c>
      <c r="J3338">
        <v>56.1</v>
      </c>
      <c r="K3338" s="1">
        <v>44849</v>
      </c>
      <c r="L3338">
        <v>45</v>
      </c>
      <c r="M3338">
        <v>0.08</v>
      </c>
      <c r="N3338">
        <f>IF(E3338="",Data_Validation!$B$1,E3338)</f>
        <v>185.26</v>
      </c>
      <c r="O3338">
        <f>IF(J3338="",Data_Validation!$B$2,J3338)</f>
        <v>56.1</v>
      </c>
      <c r="P3338">
        <f t="shared" si="468"/>
        <v>1</v>
      </c>
      <c r="Q3338" s="2">
        <f>CustomerData[[#This Row],[avg_order_value_clean]]*CustomerData[[#This Row],[total_orders]]</f>
        <v>1852.6</v>
      </c>
      <c r="R3338" s="2" t="str">
        <f t="shared" si="476"/>
        <v>Inactive</v>
      </c>
      <c r="S3338" s="2" t="str">
        <f t="shared" si="469"/>
        <v>Low Risk</v>
      </c>
      <c r="T3338" s="2" t="str">
        <f t="shared" si="470"/>
        <v>Under 25</v>
      </c>
      <c r="U3338" s="1">
        <f t="shared" ca="1" si="471"/>
        <v>1412</v>
      </c>
      <c r="V3338" s="2" t="str">
        <f t="shared" si="472"/>
        <v>Medium Loyalty</v>
      </c>
      <c r="W3338" s="2" t="str">
        <f t="shared" si="473"/>
        <v>Legitimate</v>
      </c>
      <c r="X3338" s="2" t="str">
        <f>IF(Q3338&lt;Data_Validation!$B$8,"Low Value",IF(Q3338&lt;Data_Validation!$B$9,"Medium Value","High Value"))</f>
        <v>High Value</v>
      </c>
      <c r="Y3338" s="2" t="str">
        <f t="shared" si="474"/>
        <v>High Value - Maintain</v>
      </c>
      <c r="Z3338" s="2" t="str">
        <f t="shared" si="475"/>
        <v>Check Data</v>
      </c>
    </row>
    <row r="3339" spans="1:26" x14ac:dyDescent="0.3">
      <c r="A3339" t="s">
        <v>2462</v>
      </c>
      <c r="B3339">
        <v>32</v>
      </c>
      <c r="C3339" t="s">
        <v>21</v>
      </c>
      <c r="D3339" t="s">
        <v>22</v>
      </c>
      <c r="E3339">
        <v>129.77000000000001</v>
      </c>
      <c r="F3339">
        <v>11</v>
      </c>
      <c r="G3339">
        <v>40</v>
      </c>
      <c r="H3339">
        <v>0</v>
      </c>
      <c r="I3339" t="s">
        <v>16</v>
      </c>
      <c r="J3339">
        <v>27.1</v>
      </c>
      <c r="K3339" s="1">
        <v>45569</v>
      </c>
      <c r="L3339">
        <v>31</v>
      </c>
      <c r="M3339">
        <v>0.22</v>
      </c>
      <c r="N3339">
        <f>IF(E3339="",Data_Validation!$B$1,E3339)</f>
        <v>129.77000000000001</v>
      </c>
      <c r="O3339">
        <f>IF(J3339="",Data_Validation!$B$2,J3339)</f>
        <v>27.1</v>
      </c>
      <c r="P3339">
        <f t="shared" si="468"/>
        <v>2</v>
      </c>
      <c r="Q3339" s="2">
        <f>CustomerData[[#This Row],[avg_order_value_clean]]*CustomerData[[#This Row],[total_orders]]</f>
        <v>1427.47</v>
      </c>
      <c r="R3339" s="2" t="str">
        <f t="shared" si="476"/>
        <v>At Risk</v>
      </c>
      <c r="S3339" s="2" t="str">
        <f t="shared" si="469"/>
        <v>Medium Risk</v>
      </c>
      <c r="T3339" s="2" t="str">
        <f t="shared" si="470"/>
        <v>25-34</v>
      </c>
      <c r="U3339" s="1">
        <f t="shared" ca="1" si="471"/>
        <v>692</v>
      </c>
      <c r="V3339" s="2" t="str">
        <f t="shared" si="472"/>
        <v>Low Loyalty</v>
      </c>
      <c r="W3339" s="2" t="str">
        <f t="shared" si="473"/>
        <v>Legitimate</v>
      </c>
      <c r="X3339" s="2" t="str">
        <f>IF(Q3339&lt;Data_Validation!$B$8,"Low Value",IF(Q3339&lt;Data_Validation!$B$9,"Medium Value","High Value"))</f>
        <v>Low Value</v>
      </c>
      <c r="Y3339" s="2" t="str">
        <f t="shared" si="474"/>
        <v>Stable</v>
      </c>
      <c r="Z3339" s="2" t="str">
        <f t="shared" si="475"/>
        <v>Check Data</v>
      </c>
    </row>
    <row r="3340" spans="1:26" x14ac:dyDescent="0.3">
      <c r="A3340" t="s">
        <v>1745</v>
      </c>
      <c r="B3340">
        <v>70</v>
      </c>
      <c r="C3340" t="s">
        <v>25</v>
      </c>
      <c r="D3340" t="s">
        <v>28</v>
      </c>
      <c r="E3340">
        <v>182.45</v>
      </c>
      <c r="F3340">
        <v>15</v>
      </c>
      <c r="G3340">
        <v>31</v>
      </c>
      <c r="H3340">
        <v>0</v>
      </c>
      <c r="I3340" t="s">
        <v>29</v>
      </c>
      <c r="J3340">
        <v>31.8</v>
      </c>
      <c r="K3340" s="1">
        <v>44826</v>
      </c>
      <c r="L3340">
        <v>95</v>
      </c>
      <c r="M3340">
        <v>0.31</v>
      </c>
      <c r="N3340">
        <f>IF(E3340="",Data_Validation!$B$1,E3340)</f>
        <v>182.45</v>
      </c>
      <c r="O3340">
        <f>IF(J3340="",Data_Validation!$B$2,J3340)</f>
        <v>31.8</v>
      </c>
      <c r="P3340">
        <f t="shared" si="468"/>
        <v>2</v>
      </c>
      <c r="Q3340" s="2">
        <f>CustomerData[[#This Row],[avg_order_value_clean]]*CustomerData[[#This Row],[total_orders]]</f>
        <v>2736.75</v>
      </c>
      <c r="R3340" s="2" t="str">
        <f t="shared" si="476"/>
        <v>At Risk</v>
      </c>
      <c r="S3340" s="2" t="str">
        <f t="shared" si="469"/>
        <v>Medium Risk</v>
      </c>
      <c r="T3340" s="2" t="str">
        <f t="shared" si="470"/>
        <v>55+</v>
      </c>
      <c r="U3340" s="1">
        <f t="shared" ca="1" si="471"/>
        <v>1435</v>
      </c>
      <c r="V3340" s="2" t="str">
        <f t="shared" si="472"/>
        <v>High Loyalty</v>
      </c>
      <c r="W3340" s="2" t="str">
        <f t="shared" si="473"/>
        <v>Legitimate</v>
      </c>
      <c r="X3340" s="2" t="str">
        <f>IF(Q3340&lt;Data_Validation!$B$8,"Low Value",IF(Q3340&lt;Data_Validation!$B$9,"Medium Value","High Value"))</f>
        <v>High Value</v>
      </c>
      <c r="Y3340" s="2" t="str">
        <f t="shared" si="474"/>
        <v>High Value - Maintain</v>
      </c>
      <c r="Z3340" s="2" t="str">
        <f t="shared" si="475"/>
        <v>Check Data</v>
      </c>
    </row>
    <row r="3341" spans="1:26" x14ac:dyDescent="0.3">
      <c r="A3341" t="s">
        <v>862</v>
      </c>
      <c r="B3341">
        <v>71</v>
      </c>
      <c r="C3341" t="s">
        <v>14</v>
      </c>
      <c r="D3341" t="s">
        <v>22</v>
      </c>
      <c r="E3341">
        <v>72.81</v>
      </c>
      <c r="F3341">
        <v>13</v>
      </c>
      <c r="G3341">
        <v>141</v>
      </c>
      <c r="H3341">
        <v>0</v>
      </c>
      <c r="I3341" t="s">
        <v>29</v>
      </c>
      <c r="J3341">
        <v>95</v>
      </c>
      <c r="K3341" s="1">
        <v>44761</v>
      </c>
      <c r="L3341">
        <v>46</v>
      </c>
      <c r="M3341">
        <v>0.47</v>
      </c>
      <c r="N3341">
        <f>IF(E3341="",Data_Validation!$B$1,E3341)</f>
        <v>72.81</v>
      </c>
      <c r="O3341">
        <f>IF(J3341="",Data_Validation!$B$2,J3341)</f>
        <v>95</v>
      </c>
      <c r="P3341">
        <f t="shared" si="468"/>
        <v>2</v>
      </c>
      <c r="Q3341" s="2">
        <f>CustomerData[[#This Row],[avg_order_value_clean]]*CustomerData[[#This Row],[total_orders]]</f>
        <v>946.53</v>
      </c>
      <c r="R3341" s="2" t="str">
        <f t="shared" si="476"/>
        <v>Inactive</v>
      </c>
      <c r="S3341" s="2" t="str">
        <f t="shared" si="469"/>
        <v>Medium Risk</v>
      </c>
      <c r="T3341" s="2" t="str">
        <f t="shared" si="470"/>
        <v>55+</v>
      </c>
      <c r="U3341" s="1">
        <f t="shared" ca="1" si="471"/>
        <v>1500</v>
      </c>
      <c r="V3341" s="2" t="str">
        <f t="shared" si="472"/>
        <v>Medium Loyalty</v>
      </c>
      <c r="W3341" s="2" t="str">
        <f t="shared" si="473"/>
        <v>Legitimate</v>
      </c>
      <c r="X3341" s="2" t="str">
        <f>IF(Q3341&lt;Data_Validation!$B$8,"Low Value",IF(Q3341&lt;Data_Validation!$B$9,"Medium Value","High Value"))</f>
        <v>Low Value</v>
      </c>
      <c r="Y3341" s="2" t="str">
        <f t="shared" si="474"/>
        <v>Stable</v>
      </c>
      <c r="Z3341" s="2" t="str">
        <f t="shared" si="475"/>
        <v>Check Data</v>
      </c>
    </row>
    <row r="3342" spans="1:26" x14ac:dyDescent="0.3">
      <c r="A3342" t="s">
        <v>2233</v>
      </c>
      <c r="B3342">
        <v>37</v>
      </c>
      <c r="C3342" t="s">
        <v>21</v>
      </c>
      <c r="D3342" t="s">
        <v>37</v>
      </c>
      <c r="E3342">
        <v>256.2</v>
      </c>
      <c r="F3342">
        <v>6</v>
      </c>
      <c r="G3342">
        <v>255</v>
      </c>
      <c r="H3342">
        <v>0</v>
      </c>
      <c r="I3342" t="s">
        <v>16</v>
      </c>
      <c r="J3342">
        <v>90</v>
      </c>
      <c r="K3342" s="1">
        <v>44349</v>
      </c>
      <c r="L3342">
        <v>54</v>
      </c>
      <c r="M3342">
        <v>0.21</v>
      </c>
      <c r="N3342">
        <f>IF(E3342="",Data_Validation!$B$1,E3342)</f>
        <v>256.2</v>
      </c>
      <c r="O3342">
        <f>IF(J3342="",Data_Validation!$B$2,J3342)</f>
        <v>90</v>
      </c>
      <c r="P3342">
        <f t="shared" si="468"/>
        <v>2</v>
      </c>
      <c r="Q3342" s="2">
        <f>CustomerData[[#This Row],[avg_order_value_clean]]*CustomerData[[#This Row],[total_orders]]</f>
        <v>1537.1999999999998</v>
      </c>
      <c r="R3342" s="2" t="str">
        <f t="shared" si="476"/>
        <v>Inactive</v>
      </c>
      <c r="S3342" s="2" t="str">
        <f t="shared" si="469"/>
        <v>Medium Risk</v>
      </c>
      <c r="T3342" s="2" t="str">
        <f t="shared" si="470"/>
        <v>35-44</v>
      </c>
      <c r="U3342" s="1">
        <f t="shared" ca="1" si="471"/>
        <v>1912</v>
      </c>
      <c r="V3342" s="2" t="str">
        <f t="shared" si="472"/>
        <v>Medium Loyalty</v>
      </c>
      <c r="W3342" s="2" t="str">
        <f t="shared" si="473"/>
        <v>Legitimate</v>
      </c>
      <c r="X3342" s="2" t="str">
        <f>IF(Q3342&lt;Data_Validation!$B$8,"Low Value",IF(Q3342&lt;Data_Validation!$B$9,"Medium Value","High Value"))</f>
        <v>High Value</v>
      </c>
      <c r="Y3342" s="2" t="str">
        <f t="shared" si="474"/>
        <v>High Value - Maintain</v>
      </c>
      <c r="Z3342" s="2" t="str">
        <f t="shared" si="475"/>
        <v>Check Data</v>
      </c>
    </row>
    <row r="3343" spans="1:26" x14ac:dyDescent="0.3">
      <c r="A3343" t="s">
        <v>2788</v>
      </c>
      <c r="B3343">
        <v>67</v>
      </c>
      <c r="C3343" t="s">
        <v>21</v>
      </c>
      <c r="D3343" t="s">
        <v>50</v>
      </c>
      <c r="E3343">
        <v>61.98</v>
      </c>
      <c r="F3343">
        <v>8</v>
      </c>
      <c r="G3343">
        <v>160</v>
      </c>
      <c r="H3343">
        <v>0</v>
      </c>
      <c r="I3343" t="s">
        <v>40</v>
      </c>
      <c r="J3343">
        <v>35</v>
      </c>
      <c r="K3343" s="1">
        <v>44169</v>
      </c>
      <c r="L3343">
        <v>46</v>
      </c>
      <c r="M3343">
        <v>0.31</v>
      </c>
      <c r="N3343">
        <f>IF(E3343="",Data_Validation!$B$1,E3343)</f>
        <v>61.98</v>
      </c>
      <c r="O3343">
        <f>IF(J3343="",Data_Validation!$B$2,J3343)</f>
        <v>35</v>
      </c>
      <c r="P3343">
        <f t="shared" si="468"/>
        <v>2</v>
      </c>
      <c r="Q3343" s="2">
        <f>CustomerData[[#This Row],[avg_order_value_clean]]*CustomerData[[#This Row],[total_orders]]</f>
        <v>495.84</v>
      </c>
      <c r="R3343" s="2" t="str">
        <f t="shared" si="476"/>
        <v>Inactive</v>
      </c>
      <c r="S3343" s="2" t="str">
        <f t="shared" si="469"/>
        <v>Medium Risk</v>
      </c>
      <c r="T3343" s="2" t="str">
        <f t="shared" si="470"/>
        <v>55+</v>
      </c>
      <c r="U3343" s="1">
        <f t="shared" ca="1" si="471"/>
        <v>2092</v>
      </c>
      <c r="V3343" s="2" t="str">
        <f t="shared" si="472"/>
        <v>Medium Loyalty</v>
      </c>
      <c r="W3343" s="2" t="str">
        <f t="shared" si="473"/>
        <v>Legitimate</v>
      </c>
      <c r="X3343" s="2" t="str">
        <f>IF(Q3343&lt;Data_Validation!$B$8,"Low Value",IF(Q3343&lt;Data_Validation!$B$9,"Medium Value","High Value"))</f>
        <v>Low Value</v>
      </c>
      <c r="Y3343" s="2" t="str">
        <f t="shared" si="474"/>
        <v>Stable</v>
      </c>
      <c r="Z3343" s="2" t="str">
        <f t="shared" si="475"/>
        <v>Check Data</v>
      </c>
    </row>
    <row r="3344" spans="1:26" x14ac:dyDescent="0.3">
      <c r="A3344" t="s">
        <v>2789</v>
      </c>
      <c r="B3344">
        <v>42</v>
      </c>
      <c r="C3344" t="s">
        <v>21</v>
      </c>
      <c r="D3344" t="s">
        <v>52</v>
      </c>
      <c r="E3344">
        <v>37.67</v>
      </c>
      <c r="F3344">
        <v>9</v>
      </c>
      <c r="G3344">
        <v>29</v>
      </c>
      <c r="H3344">
        <v>0</v>
      </c>
      <c r="I3344" t="s">
        <v>23</v>
      </c>
      <c r="J3344">
        <v>6.4</v>
      </c>
      <c r="K3344" s="1">
        <v>44082</v>
      </c>
      <c r="L3344">
        <v>97</v>
      </c>
      <c r="M3344">
        <v>0.2</v>
      </c>
      <c r="N3344">
        <f>IF(E3344="",Data_Validation!$B$1,E3344)</f>
        <v>37.67</v>
      </c>
      <c r="O3344">
        <f>IF(J3344="",Data_Validation!$B$2,J3344)</f>
        <v>6.4</v>
      </c>
      <c r="P3344">
        <f t="shared" si="468"/>
        <v>1</v>
      </c>
      <c r="Q3344" s="2">
        <f>CustomerData[[#This Row],[avg_order_value_clean]]*CustomerData[[#This Row],[total_orders]]</f>
        <v>339.03000000000003</v>
      </c>
      <c r="R3344" s="2" t="str">
        <f t="shared" si="476"/>
        <v>Active</v>
      </c>
      <c r="S3344" s="2" t="str">
        <f t="shared" si="469"/>
        <v>Medium Risk</v>
      </c>
      <c r="T3344" s="2" t="str">
        <f t="shared" si="470"/>
        <v>35-44</v>
      </c>
      <c r="U3344" s="1">
        <f t="shared" ca="1" si="471"/>
        <v>2179</v>
      </c>
      <c r="V3344" s="2" t="str">
        <f t="shared" si="472"/>
        <v>High Loyalty</v>
      </c>
      <c r="W3344" s="2" t="str">
        <f t="shared" si="473"/>
        <v>Legitimate</v>
      </c>
      <c r="X3344" s="2" t="str">
        <f>IF(Q3344&lt;Data_Validation!$B$8,"Low Value",IF(Q3344&lt;Data_Validation!$B$9,"Medium Value","High Value"))</f>
        <v>Low Value</v>
      </c>
      <c r="Y3344" s="2" t="str">
        <f t="shared" si="474"/>
        <v>Stable</v>
      </c>
      <c r="Z3344" s="2" t="str">
        <f t="shared" si="475"/>
        <v>Check Data</v>
      </c>
    </row>
    <row r="3345" spans="1:26" x14ac:dyDescent="0.3">
      <c r="A3345" t="s">
        <v>2790</v>
      </c>
      <c r="B3345">
        <v>20</v>
      </c>
      <c r="C3345" t="s">
        <v>21</v>
      </c>
      <c r="D3345" t="s">
        <v>35</v>
      </c>
      <c r="E3345">
        <v>189.48</v>
      </c>
      <c r="F3345">
        <v>8</v>
      </c>
      <c r="G3345">
        <v>261</v>
      </c>
      <c r="H3345">
        <v>0</v>
      </c>
      <c r="I3345" t="s">
        <v>29</v>
      </c>
      <c r="J3345">
        <v>83.4</v>
      </c>
      <c r="K3345" s="1">
        <v>45416</v>
      </c>
      <c r="L3345">
        <v>5</v>
      </c>
      <c r="M3345">
        <v>0.39</v>
      </c>
      <c r="N3345">
        <f>IF(E3345="",Data_Validation!$B$1,E3345)</f>
        <v>189.48</v>
      </c>
      <c r="O3345">
        <f>IF(J3345="",Data_Validation!$B$2,J3345)</f>
        <v>83.4</v>
      </c>
      <c r="P3345">
        <f t="shared" si="468"/>
        <v>2</v>
      </c>
      <c r="Q3345" s="2">
        <f>CustomerData[[#This Row],[avg_order_value_clean]]*CustomerData[[#This Row],[total_orders]]</f>
        <v>1515.84</v>
      </c>
      <c r="R3345" s="2" t="str">
        <f t="shared" si="476"/>
        <v>Inactive</v>
      </c>
      <c r="S3345" s="2" t="str">
        <f t="shared" si="469"/>
        <v>Medium Risk</v>
      </c>
      <c r="T3345" s="2" t="str">
        <f t="shared" si="470"/>
        <v>Under 25</v>
      </c>
      <c r="U3345" s="1">
        <f t="shared" ca="1" si="471"/>
        <v>845</v>
      </c>
      <c r="V3345" s="2" t="str">
        <f t="shared" si="472"/>
        <v>Low Loyalty</v>
      </c>
      <c r="W3345" s="2" t="str">
        <f t="shared" si="473"/>
        <v>Legitimate</v>
      </c>
      <c r="X3345" s="2" t="str">
        <f>IF(Q3345&lt;Data_Validation!$B$8,"Low Value",IF(Q3345&lt;Data_Validation!$B$9,"Medium Value","High Value"))</f>
        <v>Low Value</v>
      </c>
      <c r="Y3345" s="2" t="str">
        <f t="shared" si="474"/>
        <v>Stable</v>
      </c>
      <c r="Z3345" s="2" t="str">
        <f t="shared" si="475"/>
        <v>Check Data</v>
      </c>
    </row>
    <row r="3346" spans="1:26" x14ac:dyDescent="0.3">
      <c r="A3346" t="s">
        <v>2791</v>
      </c>
      <c r="B3346">
        <v>77</v>
      </c>
      <c r="C3346" t="s">
        <v>21</v>
      </c>
      <c r="D3346" t="s">
        <v>26</v>
      </c>
      <c r="E3346">
        <v>72.959999999999994</v>
      </c>
      <c r="F3346">
        <v>8</v>
      </c>
      <c r="G3346">
        <v>9</v>
      </c>
      <c r="H3346">
        <v>0</v>
      </c>
      <c r="I3346" t="s">
        <v>40</v>
      </c>
      <c r="J3346">
        <v>91.4</v>
      </c>
      <c r="K3346" s="1">
        <v>45702</v>
      </c>
      <c r="L3346">
        <v>10</v>
      </c>
      <c r="M3346">
        <v>0.16</v>
      </c>
      <c r="N3346">
        <f>IF(E3346="",Data_Validation!$B$1,E3346)</f>
        <v>72.959999999999994</v>
      </c>
      <c r="O3346">
        <f>IF(J3346="",Data_Validation!$B$2,J3346)</f>
        <v>91.4</v>
      </c>
      <c r="P3346">
        <f t="shared" si="468"/>
        <v>1</v>
      </c>
      <c r="Q3346" s="2">
        <f>CustomerData[[#This Row],[avg_order_value_clean]]*CustomerData[[#This Row],[total_orders]]</f>
        <v>583.67999999999995</v>
      </c>
      <c r="R3346" s="2" t="str">
        <f t="shared" si="476"/>
        <v>Active</v>
      </c>
      <c r="S3346" s="2" t="str">
        <f t="shared" si="469"/>
        <v>Low Risk</v>
      </c>
      <c r="T3346" s="2" t="str">
        <f t="shared" si="470"/>
        <v>55+</v>
      </c>
      <c r="U3346" s="1">
        <f t="shared" ca="1" si="471"/>
        <v>559</v>
      </c>
      <c r="V3346" s="2" t="str">
        <f t="shared" si="472"/>
        <v>Low Loyalty</v>
      </c>
      <c r="W3346" s="2" t="str">
        <f t="shared" si="473"/>
        <v>Legitimate</v>
      </c>
      <c r="X3346" s="2" t="str">
        <f>IF(Q3346&lt;Data_Validation!$B$8,"Low Value",IF(Q3346&lt;Data_Validation!$B$9,"Medium Value","High Value"))</f>
        <v>Low Value</v>
      </c>
      <c r="Y3346" s="2" t="str">
        <f t="shared" si="474"/>
        <v>Stable</v>
      </c>
      <c r="Z3346" s="2" t="str">
        <f t="shared" si="475"/>
        <v>Check Data</v>
      </c>
    </row>
    <row r="3347" spans="1:26" x14ac:dyDescent="0.3">
      <c r="A3347" t="s">
        <v>2355</v>
      </c>
      <c r="B3347">
        <v>79</v>
      </c>
      <c r="C3347" t="s">
        <v>14</v>
      </c>
      <c r="D3347" t="s">
        <v>15</v>
      </c>
      <c r="E3347">
        <v>42.59</v>
      </c>
      <c r="F3347">
        <v>12</v>
      </c>
      <c r="G3347">
        <v>202</v>
      </c>
      <c r="H3347">
        <v>0</v>
      </c>
      <c r="I3347" t="s">
        <v>29</v>
      </c>
      <c r="J3347">
        <v>83.8</v>
      </c>
      <c r="K3347" s="1">
        <v>45351</v>
      </c>
      <c r="L3347">
        <v>23</v>
      </c>
      <c r="M3347">
        <v>0.45</v>
      </c>
      <c r="N3347">
        <f>IF(E3347="",Data_Validation!$B$1,E3347)</f>
        <v>42.59</v>
      </c>
      <c r="O3347">
        <f>IF(J3347="",Data_Validation!$B$2,J3347)</f>
        <v>83.8</v>
      </c>
      <c r="P3347">
        <f t="shared" si="468"/>
        <v>2</v>
      </c>
      <c r="Q3347" s="2">
        <f>CustomerData[[#This Row],[avg_order_value_clean]]*CustomerData[[#This Row],[total_orders]]</f>
        <v>511.08000000000004</v>
      </c>
      <c r="R3347" s="2" t="str">
        <f t="shared" si="476"/>
        <v>Inactive</v>
      </c>
      <c r="S3347" s="2" t="str">
        <f t="shared" si="469"/>
        <v>Medium Risk</v>
      </c>
      <c r="T3347" s="2" t="str">
        <f t="shared" si="470"/>
        <v>55+</v>
      </c>
      <c r="U3347" s="1">
        <f t="shared" ca="1" si="471"/>
        <v>910</v>
      </c>
      <c r="V3347" s="2" t="str">
        <f t="shared" si="472"/>
        <v>Low Loyalty</v>
      </c>
      <c r="W3347" s="2" t="str">
        <f t="shared" si="473"/>
        <v>Legitimate</v>
      </c>
      <c r="X3347" s="2" t="str">
        <f>IF(Q3347&lt;Data_Validation!$B$8,"Low Value",IF(Q3347&lt;Data_Validation!$B$9,"Medium Value","High Value"))</f>
        <v>Low Value</v>
      </c>
      <c r="Y3347" s="2" t="str">
        <f t="shared" si="474"/>
        <v>Stable</v>
      </c>
      <c r="Z3347" s="2" t="str">
        <f t="shared" si="475"/>
        <v>Check Data</v>
      </c>
    </row>
    <row r="3348" spans="1:26" x14ac:dyDescent="0.3">
      <c r="A3348" t="s">
        <v>2190</v>
      </c>
      <c r="B3348">
        <v>72</v>
      </c>
      <c r="C3348" t="s">
        <v>21</v>
      </c>
      <c r="D3348" t="s">
        <v>18</v>
      </c>
      <c r="E3348">
        <v>234.95</v>
      </c>
      <c r="F3348">
        <v>13</v>
      </c>
      <c r="G3348">
        <v>358</v>
      </c>
      <c r="H3348">
        <v>0</v>
      </c>
      <c r="I3348" t="s">
        <v>40</v>
      </c>
      <c r="J3348">
        <v>91.3</v>
      </c>
      <c r="K3348" s="1">
        <v>45023</v>
      </c>
      <c r="L3348">
        <v>7</v>
      </c>
      <c r="M3348">
        <v>0.31</v>
      </c>
      <c r="N3348">
        <f>IF(E3348="",Data_Validation!$B$1,E3348)</f>
        <v>234.95</v>
      </c>
      <c r="O3348">
        <f>IF(J3348="",Data_Validation!$B$2,J3348)</f>
        <v>91.3</v>
      </c>
      <c r="P3348">
        <f t="shared" si="468"/>
        <v>2</v>
      </c>
      <c r="Q3348" s="2">
        <f>CustomerData[[#This Row],[avg_order_value_clean]]*CustomerData[[#This Row],[total_orders]]</f>
        <v>3054.35</v>
      </c>
      <c r="R3348" s="2" t="str">
        <f t="shared" si="476"/>
        <v>Inactive</v>
      </c>
      <c r="S3348" s="2" t="str">
        <f t="shared" si="469"/>
        <v>Medium Risk</v>
      </c>
      <c r="T3348" s="2" t="str">
        <f t="shared" si="470"/>
        <v>55+</v>
      </c>
      <c r="U3348" s="1">
        <f t="shared" ca="1" si="471"/>
        <v>1238</v>
      </c>
      <c r="V3348" s="2" t="str">
        <f t="shared" si="472"/>
        <v>Low Loyalty</v>
      </c>
      <c r="W3348" s="2" t="str">
        <f t="shared" si="473"/>
        <v>Legitimate</v>
      </c>
      <c r="X3348" s="2" t="str">
        <f>IF(Q3348&lt;Data_Validation!$B$8,"Low Value",IF(Q3348&lt;Data_Validation!$B$9,"Medium Value","High Value"))</f>
        <v>High Value</v>
      </c>
      <c r="Y3348" s="2" t="str">
        <f t="shared" si="474"/>
        <v>High Value - Maintain</v>
      </c>
      <c r="Z3348" s="2" t="str">
        <f t="shared" si="475"/>
        <v>Check Data</v>
      </c>
    </row>
    <row r="3349" spans="1:26" x14ac:dyDescent="0.3">
      <c r="A3349" t="s">
        <v>2792</v>
      </c>
      <c r="B3349">
        <v>63</v>
      </c>
      <c r="C3349" t="s">
        <v>14</v>
      </c>
      <c r="D3349" t="s">
        <v>52</v>
      </c>
      <c r="E3349">
        <v>140.72</v>
      </c>
      <c r="F3349">
        <v>10</v>
      </c>
      <c r="G3349">
        <v>275</v>
      </c>
      <c r="H3349">
        <v>0</v>
      </c>
      <c r="I3349" t="s">
        <v>16</v>
      </c>
      <c r="J3349">
        <v>57.6</v>
      </c>
      <c r="K3349" s="1">
        <v>44993</v>
      </c>
      <c r="L3349">
        <v>58</v>
      </c>
      <c r="M3349">
        <v>0.19</v>
      </c>
      <c r="N3349">
        <f>IF(E3349="",Data_Validation!$B$1,E3349)</f>
        <v>140.72</v>
      </c>
      <c r="O3349">
        <f>IF(J3349="",Data_Validation!$B$2,J3349)</f>
        <v>57.6</v>
      </c>
      <c r="P3349">
        <f t="shared" si="468"/>
        <v>1</v>
      </c>
      <c r="Q3349" s="2">
        <f>CustomerData[[#This Row],[avg_order_value_clean]]*CustomerData[[#This Row],[total_orders]]</f>
        <v>1407.2</v>
      </c>
      <c r="R3349" s="2" t="str">
        <f t="shared" si="476"/>
        <v>Inactive</v>
      </c>
      <c r="S3349" s="2" t="str">
        <f t="shared" si="469"/>
        <v>Low Risk</v>
      </c>
      <c r="T3349" s="2" t="str">
        <f t="shared" si="470"/>
        <v>55+</v>
      </c>
      <c r="U3349" s="1">
        <f t="shared" ca="1" si="471"/>
        <v>1268</v>
      </c>
      <c r="V3349" s="2" t="str">
        <f t="shared" si="472"/>
        <v>Medium Loyalty</v>
      </c>
      <c r="W3349" s="2" t="str">
        <f t="shared" si="473"/>
        <v>Legitimate</v>
      </c>
      <c r="X3349" s="2" t="str">
        <f>IF(Q3349&lt;Data_Validation!$B$8,"Low Value",IF(Q3349&lt;Data_Validation!$B$9,"Medium Value","High Value"))</f>
        <v>Low Value</v>
      </c>
      <c r="Y3349" s="2" t="str">
        <f t="shared" si="474"/>
        <v>Stable</v>
      </c>
      <c r="Z3349" s="2" t="str">
        <f t="shared" si="475"/>
        <v>Check Data</v>
      </c>
    </row>
    <row r="3350" spans="1:26" x14ac:dyDescent="0.3">
      <c r="A3350" t="s">
        <v>660</v>
      </c>
      <c r="B3350">
        <v>41</v>
      </c>
      <c r="C3350" t="s">
        <v>14</v>
      </c>
      <c r="D3350" t="s">
        <v>52</v>
      </c>
      <c r="E3350">
        <v>164.57</v>
      </c>
      <c r="F3350">
        <v>7</v>
      </c>
      <c r="G3350">
        <v>344</v>
      </c>
      <c r="H3350">
        <v>1</v>
      </c>
      <c r="I3350" t="s">
        <v>23</v>
      </c>
      <c r="J3350">
        <v>84</v>
      </c>
      <c r="K3350" s="1">
        <v>44287</v>
      </c>
      <c r="L3350">
        <v>47</v>
      </c>
      <c r="M3350">
        <v>0.06</v>
      </c>
      <c r="N3350">
        <f>IF(E3350="",Data_Validation!$B$1,E3350)</f>
        <v>164.57</v>
      </c>
      <c r="O3350">
        <f>IF(J3350="",Data_Validation!$B$2,J3350)</f>
        <v>84</v>
      </c>
      <c r="P3350">
        <f t="shared" si="468"/>
        <v>2</v>
      </c>
      <c r="Q3350" s="2">
        <f>CustomerData[[#This Row],[avg_order_value_clean]]*CustomerData[[#This Row],[total_orders]]</f>
        <v>1151.99</v>
      </c>
      <c r="R3350" s="2" t="str">
        <f t="shared" si="476"/>
        <v>Inactive</v>
      </c>
      <c r="S3350" s="2" t="str">
        <f t="shared" si="469"/>
        <v>Low Risk</v>
      </c>
      <c r="T3350" s="2" t="str">
        <f t="shared" si="470"/>
        <v>35-44</v>
      </c>
      <c r="U3350" s="1">
        <f t="shared" ca="1" si="471"/>
        <v>1974</v>
      </c>
      <c r="V3350" s="2" t="str">
        <f t="shared" si="472"/>
        <v>Medium Loyalty</v>
      </c>
      <c r="W3350" s="2" t="str">
        <f t="shared" si="473"/>
        <v>Fraudulent</v>
      </c>
      <c r="X3350" s="2" t="str">
        <f>IF(Q3350&lt;Data_Validation!$B$8,"Low Value",IF(Q3350&lt;Data_Validation!$B$9,"Medium Value","High Value"))</f>
        <v>Low Value</v>
      </c>
      <c r="Y3350" s="2" t="str">
        <f t="shared" si="474"/>
        <v>Stable</v>
      </c>
      <c r="Z3350" s="2" t="str">
        <f t="shared" si="475"/>
        <v>Check Data</v>
      </c>
    </row>
    <row r="3351" spans="1:26" x14ac:dyDescent="0.3">
      <c r="A3351" t="s">
        <v>2793</v>
      </c>
      <c r="B3351">
        <v>51</v>
      </c>
      <c r="C3351" t="s">
        <v>21</v>
      </c>
      <c r="D3351" t="s">
        <v>44</v>
      </c>
      <c r="E3351">
        <v>155.57</v>
      </c>
      <c r="F3351">
        <v>12</v>
      </c>
      <c r="G3351">
        <v>123</v>
      </c>
      <c r="H3351">
        <v>0</v>
      </c>
      <c r="I3351" t="s">
        <v>40</v>
      </c>
      <c r="J3351">
        <v>94.4</v>
      </c>
      <c r="K3351" s="1">
        <v>45181</v>
      </c>
      <c r="L3351">
        <v>92</v>
      </c>
      <c r="M3351">
        <v>0.39</v>
      </c>
      <c r="N3351">
        <f>IF(E3351="",Data_Validation!$B$1,E3351)</f>
        <v>155.57</v>
      </c>
      <c r="O3351">
        <f>IF(J3351="",Data_Validation!$B$2,J3351)</f>
        <v>94.4</v>
      </c>
      <c r="P3351">
        <f t="shared" si="468"/>
        <v>1</v>
      </c>
      <c r="Q3351" s="2">
        <f>CustomerData[[#This Row],[avg_order_value_clean]]*CustomerData[[#This Row],[total_orders]]</f>
        <v>1866.84</v>
      </c>
      <c r="R3351" s="2" t="str">
        <f t="shared" si="476"/>
        <v>Inactive</v>
      </c>
      <c r="S3351" s="2" t="str">
        <f t="shared" si="469"/>
        <v>Medium Risk</v>
      </c>
      <c r="T3351" s="2" t="str">
        <f t="shared" si="470"/>
        <v>45-54</v>
      </c>
      <c r="U3351" s="1">
        <f t="shared" ca="1" si="471"/>
        <v>1080</v>
      </c>
      <c r="V3351" s="2" t="str">
        <f t="shared" si="472"/>
        <v>High Loyalty</v>
      </c>
      <c r="W3351" s="2" t="str">
        <f t="shared" si="473"/>
        <v>Legitimate</v>
      </c>
      <c r="X3351" s="2" t="str">
        <f>IF(Q3351&lt;Data_Validation!$B$8,"Low Value",IF(Q3351&lt;Data_Validation!$B$9,"Medium Value","High Value"))</f>
        <v>High Value</v>
      </c>
      <c r="Y3351" s="2" t="str">
        <f t="shared" si="474"/>
        <v>High Value - Maintain</v>
      </c>
      <c r="Z3351" s="2" t="str">
        <f t="shared" si="475"/>
        <v>Check Data</v>
      </c>
    </row>
    <row r="3352" spans="1:26" x14ac:dyDescent="0.3">
      <c r="A3352" t="s">
        <v>2794</v>
      </c>
      <c r="B3352">
        <v>63</v>
      </c>
      <c r="C3352" t="s">
        <v>21</v>
      </c>
      <c r="D3352" t="s">
        <v>22</v>
      </c>
      <c r="E3352">
        <v>44.63</v>
      </c>
      <c r="F3352">
        <v>8</v>
      </c>
      <c r="G3352">
        <v>117</v>
      </c>
      <c r="H3352">
        <v>0</v>
      </c>
      <c r="I3352" t="s">
        <v>19</v>
      </c>
      <c r="J3352">
        <v>89</v>
      </c>
      <c r="K3352" s="1">
        <v>45537</v>
      </c>
      <c r="L3352">
        <v>21</v>
      </c>
      <c r="M3352">
        <v>0.2</v>
      </c>
      <c r="N3352">
        <f>IF(E3352="",Data_Validation!$B$1,E3352)</f>
        <v>44.63</v>
      </c>
      <c r="O3352">
        <f>IF(J3352="",Data_Validation!$B$2,J3352)</f>
        <v>89</v>
      </c>
      <c r="P3352">
        <f t="shared" si="468"/>
        <v>1</v>
      </c>
      <c r="Q3352" s="2">
        <f>CustomerData[[#This Row],[avg_order_value_clean]]*CustomerData[[#This Row],[total_orders]]</f>
        <v>357.04</v>
      </c>
      <c r="R3352" s="2" t="str">
        <f t="shared" si="476"/>
        <v>Inactive</v>
      </c>
      <c r="S3352" s="2" t="str">
        <f t="shared" si="469"/>
        <v>Medium Risk</v>
      </c>
      <c r="T3352" s="2" t="str">
        <f t="shared" si="470"/>
        <v>55+</v>
      </c>
      <c r="U3352" s="1">
        <f t="shared" ca="1" si="471"/>
        <v>724</v>
      </c>
      <c r="V3352" s="2" t="str">
        <f t="shared" si="472"/>
        <v>Low Loyalty</v>
      </c>
      <c r="W3352" s="2" t="str">
        <f t="shared" si="473"/>
        <v>Legitimate</v>
      </c>
      <c r="X3352" s="2" t="str">
        <f>IF(Q3352&lt;Data_Validation!$B$8,"Low Value",IF(Q3352&lt;Data_Validation!$B$9,"Medium Value","High Value"))</f>
        <v>Low Value</v>
      </c>
      <c r="Y3352" s="2" t="str">
        <f t="shared" si="474"/>
        <v>Stable</v>
      </c>
      <c r="Z3352" s="2" t="str">
        <f t="shared" si="475"/>
        <v>Check Data</v>
      </c>
    </row>
    <row r="3353" spans="1:26" x14ac:dyDescent="0.3">
      <c r="A3353" t="s">
        <v>2795</v>
      </c>
      <c r="B3353">
        <v>39</v>
      </c>
      <c r="C3353" t="s">
        <v>21</v>
      </c>
      <c r="D3353" t="s">
        <v>22</v>
      </c>
      <c r="E3353">
        <v>75.02</v>
      </c>
      <c r="F3353">
        <v>6</v>
      </c>
      <c r="G3353">
        <v>267</v>
      </c>
      <c r="H3353">
        <v>0</v>
      </c>
      <c r="I3353" t="s">
        <v>29</v>
      </c>
      <c r="K3353" s="1">
        <v>45453</v>
      </c>
      <c r="L3353">
        <v>31</v>
      </c>
      <c r="M3353">
        <v>0.57999999999999996</v>
      </c>
      <c r="N3353">
        <f>IF(E3353="",Data_Validation!$B$1,E3353)</f>
        <v>75.02</v>
      </c>
      <c r="O3353">
        <f>IF(J3353="",Data_Validation!$B$2,J3353)</f>
        <v>250</v>
      </c>
      <c r="P3353">
        <f t="shared" si="468"/>
        <v>1</v>
      </c>
      <c r="Q3353" s="2">
        <f>CustomerData[[#This Row],[avg_order_value_clean]]*CustomerData[[#This Row],[total_orders]]</f>
        <v>450.12</v>
      </c>
      <c r="R3353" s="2" t="str">
        <f t="shared" si="476"/>
        <v>Inactive</v>
      </c>
      <c r="S3353" s="2" t="str">
        <f t="shared" si="469"/>
        <v>High Risk</v>
      </c>
      <c r="T3353" s="2" t="str">
        <f t="shared" si="470"/>
        <v>35-44</v>
      </c>
      <c r="U3353" s="1">
        <f t="shared" ca="1" si="471"/>
        <v>808</v>
      </c>
      <c r="V3353" s="2" t="str">
        <f t="shared" si="472"/>
        <v>Low Loyalty</v>
      </c>
      <c r="W3353" s="2" t="str">
        <f t="shared" si="473"/>
        <v>Legitimate</v>
      </c>
      <c r="X3353" s="2" t="str">
        <f>IF(Q3353&lt;Data_Validation!$B$8,"Low Value",IF(Q3353&lt;Data_Validation!$B$9,"Medium Value","High Value"))</f>
        <v>Low Value</v>
      </c>
      <c r="Y3353" s="2" t="str">
        <f t="shared" si="474"/>
        <v>At Risk - Develop</v>
      </c>
      <c r="Z3353" s="2" t="str">
        <f t="shared" si="475"/>
        <v>Check Data</v>
      </c>
    </row>
    <row r="3354" spans="1:26" x14ac:dyDescent="0.3">
      <c r="A3354" t="s">
        <v>2796</v>
      </c>
      <c r="B3354">
        <v>28</v>
      </c>
      <c r="C3354" t="s">
        <v>21</v>
      </c>
      <c r="D3354" t="s">
        <v>44</v>
      </c>
      <c r="E3354">
        <v>95.69</v>
      </c>
      <c r="F3354">
        <v>13</v>
      </c>
      <c r="G3354">
        <v>277</v>
      </c>
      <c r="H3354">
        <v>1</v>
      </c>
      <c r="I3354" t="s">
        <v>40</v>
      </c>
      <c r="J3354">
        <v>74.7</v>
      </c>
      <c r="K3354" s="1">
        <v>44188</v>
      </c>
      <c r="L3354">
        <v>27</v>
      </c>
      <c r="M3354">
        <v>0.15</v>
      </c>
      <c r="N3354">
        <f>IF(E3354="",Data_Validation!$B$1,E3354)</f>
        <v>95.69</v>
      </c>
      <c r="O3354">
        <f>IF(J3354="",Data_Validation!$B$2,J3354)</f>
        <v>74.7</v>
      </c>
      <c r="P3354">
        <f t="shared" si="468"/>
        <v>1</v>
      </c>
      <c r="Q3354" s="2">
        <f>CustomerData[[#This Row],[avg_order_value_clean]]*CustomerData[[#This Row],[total_orders]]</f>
        <v>1243.97</v>
      </c>
      <c r="R3354" s="2" t="str">
        <f t="shared" si="476"/>
        <v>Inactive</v>
      </c>
      <c r="S3354" s="2" t="str">
        <f t="shared" si="469"/>
        <v>Low Risk</v>
      </c>
      <c r="T3354" s="2" t="str">
        <f t="shared" si="470"/>
        <v>25-34</v>
      </c>
      <c r="U3354" s="1">
        <f t="shared" ca="1" si="471"/>
        <v>2073</v>
      </c>
      <c r="V3354" s="2" t="str">
        <f t="shared" si="472"/>
        <v>Low Loyalty</v>
      </c>
      <c r="W3354" s="2" t="str">
        <f t="shared" si="473"/>
        <v>Fraudulent</v>
      </c>
      <c r="X3354" s="2" t="str">
        <f>IF(Q3354&lt;Data_Validation!$B$8,"Low Value",IF(Q3354&lt;Data_Validation!$B$9,"Medium Value","High Value"))</f>
        <v>Low Value</v>
      </c>
      <c r="Y3354" s="2" t="str">
        <f t="shared" si="474"/>
        <v>Stable</v>
      </c>
      <c r="Z3354" s="2" t="str">
        <f t="shared" si="475"/>
        <v>Check Data</v>
      </c>
    </row>
    <row r="3355" spans="1:26" x14ac:dyDescent="0.3">
      <c r="A3355" t="s">
        <v>2372</v>
      </c>
      <c r="B3355">
        <v>65</v>
      </c>
      <c r="C3355" t="s">
        <v>14</v>
      </c>
      <c r="D3355" t="s">
        <v>15</v>
      </c>
      <c r="E3355">
        <v>389.32</v>
      </c>
      <c r="F3355">
        <v>16</v>
      </c>
      <c r="G3355">
        <v>75</v>
      </c>
      <c r="H3355">
        <v>0</v>
      </c>
      <c r="I3355" t="s">
        <v>23</v>
      </c>
      <c r="J3355">
        <v>72.099999999999994</v>
      </c>
      <c r="K3355" s="1">
        <v>45246</v>
      </c>
      <c r="L3355">
        <v>29</v>
      </c>
      <c r="M3355">
        <v>0.71</v>
      </c>
      <c r="N3355">
        <f>IF(E3355="",Data_Validation!$B$1,E3355)</f>
        <v>389.32</v>
      </c>
      <c r="O3355">
        <f>IF(J3355="",Data_Validation!$B$2,J3355)</f>
        <v>72.099999999999994</v>
      </c>
      <c r="P3355">
        <f t="shared" si="468"/>
        <v>3</v>
      </c>
      <c r="Q3355" s="2">
        <f>CustomerData[[#This Row],[avg_order_value_clean]]*CustomerData[[#This Row],[total_orders]]</f>
        <v>6229.12</v>
      </c>
      <c r="R3355" s="2" t="str">
        <f t="shared" si="476"/>
        <v>At Risk</v>
      </c>
      <c r="S3355" s="2" t="str">
        <f t="shared" si="469"/>
        <v>High Risk</v>
      </c>
      <c r="T3355" s="2" t="str">
        <f t="shared" si="470"/>
        <v>55+</v>
      </c>
      <c r="U3355" s="1">
        <f t="shared" ca="1" si="471"/>
        <v>1015</v>
      </c>
      <c r="V3355" s="2" t="str">
        <f t="shared" si="472"/>
        <v>Low Loyalty</v>
      </c>
      <c r="W3355" s="2" t="str">
        <f t="shared" si="473"/>
        <v>Legitimate</v>
      </c>
      <c r="X3355" s="2" t="str">
        <f>IF(Q3355&lt;Data_Validation!$B$8,"Low Value",IF(Q3355&lt;Data_Validation!$B$9,"Medium Value","High Value"))</f>
        <v>High Value</v>
      </c>
      <c r="Y3355" s="2" t="str">
        <f t="shared" si="474"/>
        <v>Critical - Retain</v>
      </c>
      <c r="Z3355" s="2" t="str">
        <f t="shared" si="475"/>
        <v>Check Data</v>
      </c>
    </row>
    <row r="3356" spans="1:26" x14ac:dyDescent="0.3">
      <c r="A3356" t="s">
        <v>2637</v>
      </c>
      <c r="B3356">
        <v>25</v>
      </c>
      <c r="C3356" t="s">
        <v>21</v>
      </c>
      <c r="D3356" t="s">
        <v>22</v>
      </c>
      <c r="E3356">
        <v>42.83</v>
      </c>
      <c r="F3356">
        <v>10</v>
      </c>
      <c r="G3356">
        <v>13</v>
      </c>
      <c r="H3356">
        <v>0</v>
      </c>
      <c r="I3356" t="s">
        <v>23</v>
      </c>
      <c r="J3356">
        <v>80.3</v>
      </c>
      <c r="K3356" s="1">
        <v>44097</v>
      </c>
      <c r="L3356">
        <v>10</v>
      </c>
      <c r="M3356">
        <v>0.68</v>
      </c>
      <c r="N3356">
        <f>IF(E3356="",Data_Validation!$B$1,E3356)</f>
        <v>42.83</v>
      </c>
      <c r="O3356">
        <f>IF(J3356="",Data_Validation!$B$2,J3356)</f>
        <v>80.3</v>
      </c>
      <c r="P3356">
        <f t="shared" si="468"/>
        <v>2</v>
      </c>
      <c r="Q3356" s="2">
        <f>CustomerData[[#This Row],[avg_order_value_clean]]*CustomerData[[#This Row],[total_orders]]</f>
        <v>428.29999999999995</v>
      </c>
      <c r="R3356" s="2" t="str">
        <f t="shared" si="476"/>
        <v>Active</v>
      </c>
      <c r="S3356" s="2" t="str">
        <f t="shared" si="469"/>
        <v>High Risk</v>
      </c>
      <c r="T3356" s="2" t="str">
        <f t="shared" si="470"/>
        <v>25-34</v>
      </c>
      <c r="U3356" s="1">
        <f t="shared" ca="1" si="471"/>
        <v>2164</v>
      </c>
      <c r="V3356" s="2" t="str">
        <f t="shared" si="472"/>
        <v>Low Loyalty</v>
      </c>
      <c r="W3356" s="2" t="str">
        <f t="shared" si="473"/>
        <v>Legitimate</v>
      </c>
      <c r="X3356" s="2" t="str">
        <f>IF(Q3356&lt;Data_Validation!$B$8,"Low Value",IF(Q3356&lt;Data_Validation!$B$9,"Medium Value","High Value"))</f>
        <v>Low Value</v>
      </c>
      <c r="Y3356" s="2" t="str">
        <f t="shared" si="474"/>
        <v>At Risk - Develop</v>
      </c>
      <c r="Z3356" s="2" t="str">
        <f t="shared" si="475"/>
        <v>Check Data</v>
      </c>
    </row>
    <row r="3357" spans="1:26" x14ac:dyDescent="0.3">
      <c r="A3357" t="s">
        <v>2797</v>
      </c>
      <c r="B3357">
        <v>56</v>
      </c>
      <c r="C3357" t="s">
        <v>14</v>
      </c>
      <c r="D3357" t="s">
        <v>35</v>
      </c>
      <c r="E3357">
        <v>29.52</v>
      </c>
      <c r="F3357">
        <v>9</v>
      </c>
      <c r="G3357">
        <v>105</v>
      </c>
      <c r="H3357">
        <v>0</v>
      </c>
      <c r="I3357" t="s">
        <v>23</v>
      </c>
      <c r="J3357">
        <v>22.9</v>
      </c>
      <c r="K3357" s="1">
        <v>45426</v>
      </c>
      <c r="L3357">
        <v>72</v>
      </c>
      <c r="M3357">
        <v>0.54</v>
      </c>
      <c r="N3357">
        <f>IF(E3357="",Data_Validation!$B$1,E3357)</f>
        <v>29.52</v>
      </c>
      <c r="O3357">
        <f>IF(J3357="",Data_Validation!$B$2,J3357)</f>
        <v>22.9</v>
      </c>
      <c r="P3357">
        <f t="shared" si="468"/>
        <v>1</v>
      </c>
      <c r="Q3357" s="2">
        <f>CustomerData[[#This Row],[avg_order_value_clean]]*CustomerData[[#This Row],[total_orders]]</f>
        <v>265.68</v>
      </c>
      <c r="R3357" s="2" t="str">
        <f t="shared" si="476"/>
        <v>Inactive</v>
      </c>
      <c r="S3357" s="2" t="str">
        <f t="shared" si="469"/>
        <v>High Risk</v>
      </c>
      <c r="T3357" s="2" t="str">
        <f t="shared" si="470"/>
        <v>55+</v>
      </c>
      <c r="U3357" s="1">
        <f t="shared" ca="1" si="471"/>
        <v>835</v>
      </c>
      <c r="V3357" s="2" t="str">
        <f t="shared" si="472"/>
        <v>High Loyalty</v>
      </c>
      <c r="W3357" s="2" t="str">
        <f t="shared" si="473"/>
        <v>Legitimate</v>
      </c>
      <c r="X3357" s="2" t="str">
        <f>IF(Q3357&lt;Data_Validation!$B$8,"Low Value",IF(Q3357&lt;Data_Validation!$B$9,"Medium Value","High Value"))</f>
        <v>Low Value</v>
      </c>
      <c r="Y3357" s="2" t="str">
        <f t="shared" si="474"/>
        <v>At Risk - Develop</v>
      </c>
      <c r="Z3357" s="2" t="str">
        <f t="shared" si="475"/>
        <v>Check Data</v>
      </c>
    </row>
    <row r="3358" spans="1:26" x14ac:dyDescent="0.3">
      <c r="A3358" t="s">
        <v>2798</v>
      </c>
      <c r="B3358">
        <v>60</v>
      </c>
      <c r="C3358" t="s">
        <v>21</v>
      </c>
      <c r="D3358" t="s">
        <v>26</v>
      </c>
      <c r="E3358">
        <v>245.07</v>
      </c>
      <c r="F3358">
        <v>8</v>
      </c>
      <c r="G3358">
        <v>175</v>
      </c>
      <c r="H3358">
        <v>0</v>
      </c>
      <c r="I3358" t="s">
        <v>40</v>
      </c>
      <c r="J3358">
        <v>0.2</v>
      </c>
      <c r="K3358" s="1">
        <v>44424</v>
      </c>
      <c r="L3358">
        <v>9</v>
      </c>
      <c r="M3358">
        <v>0.24</v>
      </c>
      <c r="N3358">
        <f>IF(E3358="",Data_Validation!$B$1,E3358)</f>
        <v>245.07</v>
      </c>
      <c r="O3358">
        <f>IF(J3358="",Data_Validation!$B$2,J3358)</f>
        <v>0.2</v>
      </c>
      <c r="P3358">
        <f t="shared" si="468"/>
        <v>1</v>
      </c>
      <c r="Q3358" s="2">
        <f>CustomerData[[#This Row],[avg_order_value_clean]]*CustomerData[[#This Row],[total_orders]]</f>
        <v>1960.56</v>
      </c>
      <c r="R3358" s="2" t="str">
        <f t="shared" si="476"/>
        <v>Inactive</v>
      </c>
      <c r="S3358" s="2" t="str">
        <f t="shared" si="469"/>
        <v>Medium Risk</v>
      </c>
      <c r="T3358" s="2" t="str">
        <f t="shared" si="470"/>
        <v>55+</v>
      </c>
      <c r="U3358" s="1">
        <f t="shared" ca="1" si="471"/>
        <v>1837</v>
      </c>
      <c r="V3358" s="2" t="str">
        <f t="shared" si="472"/>
        <v>Low Loyalty</v>
      </c>
      <c r="W3358" s="2" t="str">
        <f t="shared" si="473"/>
        <v>Legitimate</v>
      </c>
      <c r="X3358" s="2" t="str">
        <f>IF(Q3358&lt;Data_Validation!$B$8,"Low Value",IF(Q3358&lt;Data_Validation!$B$9,"Medium Value","High Value"))</f>
        <v>High Value</v>
      </c>
      <c r="Y3358" s="2" t="str">
        <f t="shared" si="474"/>
        <v>High Value - Maintain</v>
      </c>
      <c r="Z3358" s="2" t="str">
        <f t="shared" si="475"/>
        <v>Valid</v>
      </c>
    </row>
    <row r="3359" spans="1:26" x14ac:dyDescent="0.3">
      <c r="A3359" t="s">
        <v>2799</v>
      </c>
      <c r="B3359">
        <v>52</v>
      </c>
      <c r="C3359" t="s">
        <v>14</v>
      </c>
      <c r="D3359" t="s">
        <v>18</v>
      </c>
      <c r="E3359">
        <v>135.63</v>
      </c>
      <c r="F3359">
        <v>10</v>
      </c>
      <c r="G3359">
        <v>181</v>
      </c>
      <c r="H3359">
        <v>0</v>
      </c>
      <c r="I3359" t="s">
        <v>40</v>
      </c>
      <c r="J3359">
        <v>51</v>
      </c>
      <c r="K3359" s="1">
        <v>44785</v>
      </c>
      <c r="L3359">
        <v>11</v>
      </c>
      <c r="M3359">
        <v>0.05</v>
      </c>
      <c r="N3359">
        <f>IF(E3359="",Data_Validation!$B$1,E3359)</f>
        <v>135.63</v>
      </c>
      <c r="O3359">
        <f>IF(J3359="",Data_Validation!$B$2,J3359)</f>
        <v>51</v>
      </c>
      <c r="P3359">
        <f t="shared" si="468"/>
        <v>1</v>
      </c>
      <c r="Q3359" s="2">
        <f>CustomerData[[#This Row],[avg_order_value_clean]]*CustomerData[[#This Row],[total_orders]]</f>
        <v>1356.3</v>
      </c>
      <c r="R3359" s="2" t="str">
        <f t="shared" si="476"/>
        <v>Inactive</v>
      </c>
      <c r="S3359" s="2" t="str">
        <f t="shared" si="469"/>
        <v>Low Risk</v>
      </c>
      <c r="T3359" s="2" t="str">
        <f t="shared" si="470"/>
        <v>45-54</v>
      </c>
      <c r="U3359" s="1">
        <f t="shared" ca="1" si="471"/>
        <v>1476</v>
      </c>
      <c r="V3359" s="2" t="str">
        <f t="shared" si="472"/>
        <v>Low Loyalty</v>
      </c>
      <c r="W3359" s="2" t="str">
        <f t="shared" si="473"/>
        <v>Legitimate</v>
      </c>
      <c r="X3359" s="2" t="str">
        <f>IF(Q3359&lt;Data_Validation!$B$8,"Low Value",IF(Q3359&lt;Data_Validation!$B$9,"Medium Value","High Value"))</f>
        <v>Low Value</v>
      </c>
      <c r="Y3359" s="2" t="str">
        <f t="shared" si="474"/>
        <v>Stable</v>
      </c>
      <c r="Z3359" s="2" t="str">
        <f t="shared" si="475"/>
        <v>Check Data</v>
      </c>
    </row>
    <row r="3360" spans="1:26" x14ac:dyDescent="0.3">
      <c r="A3360" t="s">
        <v>2800</v>
      </c>
      <c r="B3360">
        <v>66</v>
      </c>
      <c r="C3360" t="s">
        <v>14</v>
      </c>
      <c r="D3360" t="s">
        <v>18</v>
      </c>
      <c r="E3360">
        <v>149.04</v>
      </c>
      <c r="F3360">
        <v>14</v>
      </c>
      <c r="G3360">
        <v>35</v>
      </c>
      <c r="H3360">
        <v>0</v>
      </c>
      <c r="I3360" t="s">
        <v>16</v>
      </c>
      <c r="J3360">
        <v>76.599999999999994</v>
      </c>
      <c r="K3360" s="1">
        <v>44485</v>
      </c>
      <c r="L3360">
        <v>22</v>
      </c>
      <c r="M3360">
        <v>0.39</v>
      </c>
      <c r="N3360">
        <f>IF(E3360="",Data_Validation!$B$1,E3360)</f>
        <v>149.04</v>
      </c>
      <c r="O3360">
        <f>IF(J3360="",Data_Validation!$B$2,J3360)</f>
        <v>76.599999999999994</v>
      </c>
      <c r="P3360">
        <f t="shared" si="468"/>
        <v>1</v>
      </c>
      <c r="Q3360" s="2">
        <f>CustomerData[[#This Row],[avg_order_value_clean]]*CustomerData[[#This Row],[total_orders]]</f>
        <v>2086.56</v>
      </c>
      <c r="R3360" s="2" t="str">
        <f t="shared" si="476"/>
        <v>At Risk</v>
      </c>
      <c r="S3360" s="2" t="str">
        <f t="shared" si="469"/>
        <v>Medium Risk</v>
      </c>
      <c r="T3360" s="2" t="str">
        <f t="shared" si="470"/>
        <v>55+</v>
      </c>
      <c r="U3360" s="1">
        <f t="shared" ca="1" si="471"/>
        <v>1776</v>
      </c>
      <c r="V3360" s="2" t="str">
        <f t="shared" si="472"/>
        <v>Low Loyalty</v>
      </c>
      <c r="W3360" s="2" t="str">
        <f t="shared" si="473"/>
        <v>Legitimate</v>
      </c>
      <c r="X3360" s="2" t="str">
        <f>IF(Q3360&lt;Data_Validation!$B$8,"Low Value",IF(Q3360&lt;Data_Validation!$B$9,"Medium Value","High Value"))</f>
        <v>High Value</v>
      </c>
      <c r="Y3360" s="2" t="str">
        <f t="shared" si="474"/>
        <v>High Value - Maintain</v>
      </c>
      <c r="Z3360" s="2" t="str">
        <f t="shared" si="475"/>
        <v>Check Data</v>
      </c>
    </row>
    <row r="3361" spans="1:26" x14ac:dyDescent="0.3">
      <c r="A3361" t="s">
        <v>2801</v>
      </c>
      <c r="B3361">
        <v>63</v>
      </c>
      <c r="C3361" t="s">
        <v>14</v>
      </c>
      <c r="D3361" t="s">
        <v>37</v>
      </c>
      <c r="E3361">
        <v>42.17</v>
      </c>
      <c r="F3361">
        <v>16</v>
      </c>
      <c r="G3361">
        <v>54</v>
      </c>
      <c r="H3361">
        <v>0</v>
      </c>
      <c r="I3361" t="s">
        <v>19</v>
      </c>
      <c r="J3361">
        <v>12.5</v>
      </c>
      <c r="K3361" s="1">
        <v>45539</v>
      </c>
      <c r="L3361">
        <v>90</v>
      </c>
      <c r="M3361">
        <v>7.0000000000000007E-2</v>
      </c>
      <c r="N3361">
        <f>IF(E3361="",Data_Validation!$B$1,E3361)</f>
        <v>42.17</v>
      </c>
      <c r="O3361">
        <f>IF(J3361="",Data_Validation!$B$2,J3361)</f>
        <v>12.5</v>
      </c>
      <c r="P3361">
        <f t="shared" si="468"/>
        <v>1</v>
      </c>
      <c r="Q3361" s="2">
        <f>CustomerData[[#This Row],[avg_order_value_clean]]*CustomerData[[#This Row],[total_orders]]</f>
        <v>674.72</v>
      </c>
      <c r="R3361" s="2" t="str">
        <f t="shared" si="476"/>
        <v>At Risk</v>
      </c>
      <c r="S3361" s="2" t="str">
        <f t="shared" si="469"/>
        <v>Low Risk</v>
      </c>
      <c r="T3361" s="2" t="str">
        <f t="shared" si="470"/>
        <v>55+</v>
      </c>
      <c r="U3361" s="1">
        <f t="shared" ca="1" si="471"/>
        <v>722</v>
      </c>
      <c r="V3361" s="2" t="str">
        <f t="shared" si="472"/>
        <v>High Loyalty</v>
      </c>
      <c r="W3361" s="2" t="str">
        <f t="shared" si="473"/>
        <v>Legitimate</v>
      </c>
      <c r="X3361" s="2" t="str">
        <f>IF(Q3361&lt;Data_Validation!$B$8,"Low Value",IF(Q3361&lt;Data_Validation!$B$9,"Medium Value","High Value"))</f>
        <v>Low Value</v>
      </c>
      <c r="Y3361" s="2" t="str">
        <f t="shared" si="474"/>
        <v>Stable</v>
      </c>
      <c r="Z3361" s="2" t="str">
        <f t="shared" si="475"/>
        <v>Check Data</v>
      </c>
    </row>
    <row r="3362" spans="1:26" x14ac:dyDescent="0.3">
      <c r="A3362" t="s">
        <v>419</v>
      </c>
      <c r="B3362">
        <v>55</v>
      </c>
      <c r="C3362" t="s">
        <v>21</v>
      </c>
      <c r="D3362" t="s">
        <v>37</v>
      </c>
      <c r="E3362">
        <v>140.4</v>
      </c>
      <c r="F3362">
        <v>16</v>
      </c>
      <c r="G3362">
        <v>269</v>
      </c>
      <c r="H3362">
        <v>0</v>
      </c>
      <c r="I3362" t="s">
        <v>40</v>
      </c>
      <c r="J3362">
        <v>53.3</v>
      </c>
      <c r="K3362" s="1">
        <v>44695</v>
      </c>
      <c r="L3362">
        <v>50</v>
      </c>
      <c r="M3362">
        <v>0.37</v>
      </c>
      <c r="N3362">
        <f>IF(E3362="",Data_Validation!$B$1,E3362)</f>
        <v>140.4</v>
      </c>
      <c r="O3362">
        <f>IF(J3362="",Data_Validation!$B$2,J3362)</f>
        <v>53.3</v>
      </c>
      <c r="P3362">
        <f t="shared" si="468"/>
        <v>2</v>
      </c>
      <c r="Q3362" s="2">
        <f>CustomerData[[#This Row],[avg_order_value_clean]]*CustomerData[[#This Row],[total_orders]]</f>
        <v>2246.4</v>
      </c>
      <c r="R3362" s="2" t="str">
        <f t="shared" si="476"/>
        <v>Inactive</v>
      </c>
      <c r="S3362" s="2" t="str">
        <f t="shared" si="469"/>
        <v>Medium Risk</v>
      </c>
      <c r="T3362" s="2" t="str">
        <f t="shared" si="470"/>
        <v>55+</v>
      </c>
      <c r="U3362" s="1">
        <f t="shared" ca="1" si="471"/>
        <v>1566</v>
      </c>
      <c r="V3362" s="2" t="str">
        <f t="shared" si="472"/>
        <v>Medium Loyalty</v>
      </c>
      <c r="W3362" s="2" t="str">
        <f t="shared" si="473"/>
        <v>Legitimate</v>
      </c>
      <c r="X3362" s="2" t="str">
        <f>IF(Q3362&lt;Data_Validation!$B$8,"Low Value",IF(Q3362&lt;Data_Validation!$B$9,"Medium Value","High Value"))</f>
        <v>High Value</v>
      </c>
      <c r="Y3362" s="2" t="str">
        <f t="shared" si="474"/>
        <v>High Value - Maintain</v>
      </c>
      <c r="Z3362" s="2" t="str">
        <f t="shared" si="475"/>
        <v>Check Data</v>
      </c>
    </row>
    <row r="3363" spans="1:26" x14ac:dyDescent="0.3">
      <c r="A3363" t="s">
        <v>1482</v>
      </c>
      <c r="B3363">
        <v>25</v>
      </c>
      <c r="C3363" t="s">
        <v>21</v>
      </c>
      <c r="D3363" t="s">
        <v>26</v>
      </c>
      <c r="E3363">
        <v>51.24</v>
      </c>
      <c r="F3363">
        <v>12</v>
      </c>
      <c r="G3363">
        <v>1</v>
      </c>
      <c r="H3363">
        <v>0</v>
      </c>
      <c r="I3363" t="s">
        <v>16</v>
      </c>
      <c r="J3363">
        <v>31.4</v>
      </c>
      <c r="K3363" s="1">
        <v>45746</v>
      </c>
      <c r="L3363">
        <v>40</v>
      </c>
      <c r="M3363">
        <v>0.27</v>
      </c>
      <c r="N3363">
        <f>IF(E3363="",Data_Validation!$B$1,E3363)</f>
        <v>51.24</v>
      </c>
      <c r="O3363">
        <f>IF(J3363="",Data_Validation!$B$2,J3363)</f>
        <v>31.4</v>
      </c>
      <c r="P3363">
        <f t="shared" si="468"/>
        <v>2</v>
      </c>
      <c r="Q3363" s="2">
        <f>CustomerData[[#This Row],[avg_order_value_clean]]*CustomerData[[#This Row],[total_orders]]</f>
        <v>614.88</v>
      </c>
      <c r="R3363" s="2" t="str">
        <f t="shared" si="476"/>
        <v>Active</v>
      </c>
      <c r="S3363" s="2" t="str">
        <f t="shared" si="469"/>
        <v>Medium Risk</v>
      </c>
      <c r="T3363" s="2" t="str">
        <f t="shared" si="470"/>
        <v>25-34</v>
      </c>
      <c r="U3363" s="1">
        <f t="shared" ca="1" si="471"/>
        <v>515</v>
      </c>
      <c r="V3363" s="2" t="str">
        <f t="shared" si="472"/>
        <v>Medium Loyalty</v>
      </c>
      <c r="W3363" s="2" t="str">
        <f t="shared" si="473"/>
        <v>Legitimate</v>
      </c>
      <c r="X3363" s="2" t="str">
        <f>IF(Q3363&lt;Data_Validation!$B$8,"Low Value",IF(Q3363&lt;Data_Validation!$B$9,"Medium Value","High Value"))</f>
        <v>Low Value</v>
      </c>
      <c r="Y3363" s="2" t="str">
        <f t="shared" si="474"/>
        <v>Stable</v>
      </c>
      <c r="Z3363" s="2" t="str">
        <f t="shared" si="475"/>
        <v>Check Data</v>
      </c>
    </row>
    <row r="3364" spans="1:26" x14ac:dyDescent="0.3">
      <c r="A3364" t="s">
        <v>170</v>
      </c>
      <c r="B3364">
        <v>71</v>
      </c>
      <c r="C3364" t="s">
        <v>14</v>
      </c>
      <c r="D3364" t="s">
        <v>28</v>
      </c>
      <c r="E3364">
        <v>26.01</v>
      </c>
      <c r="F3364">
        <v>10</v>
      </c>
      <c r="G3364">
        <v>255</v>
      </c>
      <c r="H3364">
        <v>0</v>
      </c>
      <c r="I3364" t="s">
        <v>29</v>
      </c>
      <c r="J3364">
        <v>83.8</v>
      </c>
      <c r="K3364" s="1">
        <v>45695</v>
      </c>
      <c r="L3364">
        <v>66</v>
      </c>
      <c r="M3364">
        <v>0.61</v>
      </c>
      <c r="N3364">
        <f>IF(E3364="",Data_Validation!$B$1,E3364)</f>
        <v>26.01</v>
      </c>
      <c r="O3364">
        <f>IF(J3364="",Data_Validation!$B$2,J3364)</f>
        <v>83.8</v>
      </c>
      <c r="P3364">
        <f t="shared" si="468"/>
        <v>2</v>
      </c>
      <c r="Q3364" s="2">
        <f>CustomerData[[#This Row],[avg_order_value_clean]]*CustomerData[[#This Row],[total_orders]]</f>
        <v>260.10000000000002</v>
      </c>
      <c r="R3364" s="2" t="str">
        <f t="shared" si="476"/>
        <v>Inactive</v>
      </c>
      <c r="S3364" s="2" t="str">
        <f t="shared" si="469"/>
        <v>High Risk</v>
      </c>
      <c r="T3364" s="2" t="str">
        <f t="shared" si="470"/>
        <v>55+</v>
      </c>
      <c r="U3364" s="1">
        <f t="shared" ca="1" si="471"/>
        <v>566</v>
      </c>
      <c r="V3364" s="2" t="str">
        <f t="shared" si="472"/>
        <v>Medium Loyalty</v>
      </c>
      <c r="W3364" s="2" t="str">
        <f t="shared" si="473"/>
        <v>Legitimate</v>
      </c>
      <c r="X3364" s="2" t="str">
        <f>IF(Q3364&lt;Data_Validation!$B$8,"Low Value",IF(Q3364&lt;Data_Validation!$B$9,"Medium Value","High Value"))</f>
        <v>Low Value</v>
      </c>
      <c r="Y3364" s="2" t="str">
        <f t="shared" si="474"/>
        <v>At Risk - Develop</v>
      </c>
      <c r="Z3364" s="2" t="str">
        <f t="shared" si="475"/>
        <v>Check Data</v>
      </c>
    </row>
    <row r="3365" spans="1:26" x14ac:dyDescent="0.3">
      <c r="A3365" t="s">
        <v>2802</v>
      </c>
      <c r="B3365">
        <v>54</v>
      </c>
      <c r="C3365" t="s">
        <v>21</v>
      </c>
      <c r="D3365" t="s">
        <v>28</v>
      </c>
      <c r="F3365">
        <v>10</v>
      </c>
      <c r="G3365">
        <v>1</v>
      </c>
      <c r="H3365">
        <v>0</v>
      </c>
      <c r="I3365" t="s">
        <v>19</v>
      </c>
      <c r="J3365">
        <v>10</v>
      </c>
      <c r="K3365" s="1">
        <v>45629</v>
      </c>
      <c r="L3365">
        <v>63</v>
      </c>
      <c r="M3365">
        <v>0.35</v>
      </c>
      <c r="N3365">
        <f>IF(E3365="",Data_Validation!$B$1,E3365)</f>
        <v>250</v>
      </c>
      <c r="O3365">
        <f>IF(J3365="",Data_Validation!$B$2,J3365)</f>
        <v>10</v>
      </c>
      <c r="P3365">
        <f t="shared" si="468"/>
        <v>1</v>
      </c>
      <c r="Q3365" s="2">
        <f>CustomerData[[#This Row],[avg_order_value_clean]]*CustomerData[[#This Row],[total_orders]]</f>
        <v>2500</v>
      </c>
      <c r="R3365" s="2" t="str">
        <f t="shared" si="476"/>
        <v>Active</v>
      </c>
      <c r="S3365" s="2" t="str">
        <f t="shared" si="469"/>
        <v>Medium Risk</v>
      </c>
      <c r="T3365" s="2" t="str">
        <f t="shared" si="470"/>
        <v>45-54</v>
      </c>
      <c r="U3365" s="1">
        <f t="shared" ca="1" si="471"/>
        <v>632</v>
      </c>
      <c r="V3365" s="2" t="str">
        <f t="shared" si="472"/>
        <v>Medium Loyalty</v>
      </c>
      <c r="W3365" s="2" t="str">
        <f t="shared" si="473"/>
        <v>Legitimate</v>
      </c>
      <c r="X3365" s="2" t="str">
        <f>IF(Q3365&lt;Data_Validation!$B$8,"Low Value",IF(Q3365&lt;Data_Validation!$B$9,"Medium Value","High Value"))</f>
        <v>High Value</v>
      </c>
      <c r="Y3365" s="2" t="str">
        <f t="shared" si="474"/>
        <v>High Value - Maintain</v>
      </c>
      <c r="Z3365" s="2" t="str">
        <f t="shared" si="475"/>
        <v>Check Data</v>
      </c>
    </row>
    <row r="3366" spans="1:26" x14ac:dyDescent="0.3">
      <c r="A3366" t="s">
        <v>1515</v>
      </c>
      <c r="B3366">
        <v>44</v>
      </c>
      <c r="C3366" t="s">
        <v>21</v>
      </c>
      <c r="D3366" t="s">
        <v>52</v>
      </c>
      <c r="E3366">
        <v>65.709999999999994</v>
      </c>
      <c r="F3366">
        <v>10</v>
      </c>
      <c r="G3366">
        <v>60</v>
      </c>
      <c r="H3366">
        <v>0</v>
      </c>
      <c r="I3366" t="s">
        <v>23</v>
      </c>
      <c r="J3366">
        <v>84.8</v>
      </c>
      <c r="K3366" s="1">
        <v>45448</v>
      </c>
      <c r="L3366">
        <v>19</v>
      </c>
      <c r="M3366">
        <v>0.37</v>
      </c>
      <c r="N3366">
        <f>IF(E3366="",Data_Validation!$B$1,E3366)</f>
        <v>65.709999999999994</v>
      </c>
      <c r="O3366">
        <f>IF(J3366="",Data_Validation!$B$2,J3366)</f>
        <v>84.8</v>
      </c>
      <c r="P3366">
        <f t="shared" si="468"/>
        <v>2</v>
      </c>
      <c r="Q3366" s="2">
        <f>CustomerData[[#This Row],[avg_order_value_clean]]*CustomerData[[#This Row],[total_orders]]</f>
        <v>657.09999999999991</v>
      </c>
      <c r="R3366" s="2" t="str">
        <f t="shared" si="476"/>
        <v>At Risk</v>
      </c>
      <c r="S3366" s="2" t="str">
        <f t="shared" si="469"/>
        <v>Medium Risk</v>
      </c>
      <c r="T3366" s="2" t="str">
        <f t="shared" si="470"/>
        <v>35-44</v>
      </c>
      <c r="U3366" s="1">
        <f t="shared" ca="1" si="471"/>
        <v>813</v>
      </c>
      <c r="V3366" s="2" t="str">
        <f t="shared" si="472"/>
        <v>Low Loyalty</v>
      </c>
      <c r="W3366" s="2" t="str">
        <f t="shared" si="473"/>
        <v>Legitimate</v>
      </c>
      <c r="X3366" s="2" t="str">
        <f>IF(Q3366&lt;Data_Validation!$B$8,"Low Value",IF(Q3366&lt;Data_Validation!$B$9,"Medium Value","High Value"))</f>
        <v>Low Value</v>
      </c>
      <c r="Y3366" s="2" t="str">
        <f t="shared" si="474"/>
        <v>Stable</v>
      </c>
      <c r="Z3366" s="2" t="str">
        <f t="shared" si="475"/>
        <v>Check Data</v>
      </c>
    </row>
    <row r="3367" spans="1:26" x14ac:dyDescent="0.3">
      <c r="A3367" t="s">
        <v>2803</v>
      </c>
      <c r="B3367">
        <v>45</v>
      </c>
      <c r="C3367" t="s">
        <v>14</v>
      </c>
      <c r="D3367" t="s">
        <v>52</v>
      </c>
      <c r="E3367">
        <v>65.89</v>
      </c>
      <c r="F3367">
        <v>14</v>
      </c>
      <c r="G3367">
        <v>362</v>
      </c>
      <c r="H3367">
        <v>0</v>
      </c>
      <c r="I3367" t="s">
        <v>19</v>
      </c>
      <c r="J3367">
        <v>61.1</v>
      </c>
      <c r="K3367" s="1">
        <v>44175</v>
      </c>
      <c r="L3367">
        <v>16</v>
      </c>
      <c r="M3367">
        <v>0.18</v>
      </c>
      <c r="N3367">
        <f>IF(E3367="",Data_Validation!$B$1,E3367)</f>
        <v>65.89</v>
      </c>
      <c r="O3367">
        <f>IF(J3367="",Data_Validation!$B$2,J3367)</f>
        <v>61.1</v>
      </c>
      <c r="P3367">
        <f t="shared" si="468"/>
        <v>1</v>
      </c>
      <c r="Q3367" s="2">
        <f>CustomerData[[#This Row],[avg_order_value_clean]]*CustomerData[[#This Row],[total_orders]]</f>
        <v>922.46</v>
      </c>
      <c r="R3367" s="2" t="str">
        <f t="shared" si="476"/>
        <v>Inactive</v>
      </c>
      <c r="S3367" s="2" t="str">
        <f t="shared" si="469"/>
        <v>Low Risk</v>
      </c>
      <c r="T3367" s="2" t="str">
        <f t="shared" si="470"/>
        <v>45-54</v>
      </c>
      <c r="U3367" s="1">
        <f t="shared" ca="1" si="471"/>
        <v>2086</v>
      </c>
      <c r="V3367" s="2" t="str">
        <f t="shared" si="472"/>
        <v>Low Loyalty</v>
      </c>
      <c r="W3367" s="2" t="str">
        <f t="shared" si="473"/>
        <v>Legitimate</v>
      </c>
      <c r="X3367" s="2" t="str">
        <f>IF(Q3367&lt;Data_Validation!$B$8,"Low Value",IF(Q3367&lt;Data_Validation!$B$9,"Medium Value","High Value"))</f>
        <v>Low Value</v>
      </c>
      <c r="Y3367" s="2" t="str">
        <f t="shared" si="474"/>
        <v>Stable</v>
      </c>
      <c r="Z3367" s="2" t="str">
        <f t="shared" si="475"/>
        <v>Check Data</v>
      </c>
    </row>
    <row r="3368" spans="1:26" x14ac:dyDescent="0.3">
      <c r="A3368" t="s">
        <v>1492</v>
      </c>
      <c r="B3368">
        <v>57</v>
      </c>
      <c r="C3368" t="s">
        <v>14</v>
      </c>
      <c r="D3368" t="s">
        <v>44</v>
      </c>
      <c r="E3368">
        <v>102.63</v>
      </c>
      <c r="F3368">
        <v>19</v>
      </c>
      <c r="G3368">
        <v>106</v>
      </c>
      <c r="H3368">
        <v>0</v>
      </c>
      <c r="I3368" t="s">
        <v>29</v>
      </c>
      <c r="J3368">
        <v>91.9</v>
      </c>
      <c r="K3368" s="1">
        <v>44113</v>
      </c>
      <c r="L3368">
        <v>4</v>
      </c>
      <c r="M3368">
        <v>0.26</v>
      </c>
      <c r="N3368">
        <f>IF(E3368="",Data_Validation!$B$1,E3368)</f>
        <v>102.63</v>
      </c>
      <c r="O3368">
        <f>IF(J3368="",Data_Validation!$B$2,J3368)</f>
        <v>91.9</v>
      </c>
      <c r="P3368">
        <f t="shared" si="468"/>
        <v>2</v>
      </c>
      <c r="Q3368" s="2">
        <f>CustomerData[[#This Row],[avg_order_value_clean]]*CustomerData[[#This Row],[total_orders]]</f>
        <v>1949.9699999999998</v>
      </c>
      <c r="R3368" s="2" t="str">
        <f t="shared" si="476"/>
        <v>Inactive</v>
      </c>
      <c r="S3368" s="2" t="str">
        <f t="shared" si="469"/>
        <v>Medium Risk</v>
      </c>
      <c r="T3368" s="2" t="str">
        <f t="shared" si="470"/>
        <v>55+</v>
      </c>
      <c r="U3368" s="1">
        <f t="shared" ca="1" si="471"/>
        <v>2148</v>
      </c>
      <c r="V3368" s="2" t="str">
        <f t="shared" si="472"/>
        <v>Low Loyalty</v>
      </c>
      <c r="W3368" s="2" t="str">
        <f t="shared" si="473"/>
        <v>Legitimate</v>
      </c>
      <c r="X3368" s="2" t="str">
        <f>IF(Q3368&lt;Data_Validation!$B$8,"Low Value",IF(Q3368&lt;Data_Validation!$B$9,"Medium Value","High Value"))</f>
        <v>High Value</v>
      </c>
      <c r="Y3368" s="2" t="str">
        <f t="shared" si="474"/>
        <v>High Value - Maintain</v>
      </c>
      <c r="Z3368" s="2" t="str">
        <f t="shared" si="475"/>
        <v>Check Data</v>
      </c>
    </row>
    <row r="3369" spans="1:26" x14ac:dyDescent="0.3">
      <c r="A3369" t="s">
        <v>2038</v>
      </c>
      <c r="B3369">
        <v>51</v>
      </c>
      <c r="C3369" t="s">
        <v>14</v>
      </c>
      <c r="D3369" t="s">
        <v>50</v>
      </c>
      <c r="E3369">
        <v>53.54</v>
      </c>
      <c r="F3369">
        <v>10</v>
      </c>
      <c r="G3369">
        <v>133</v>
      </c>
      <c r="H3369">
        <v>0</v>
      </c>
      <c r="I3369" t="s">
        <v>40</v>
      </c>
      <c r="J3369">
        <v>93.6</v>
      </c>
      <c r="K3369" s="1">
        <v>44658</v>
      </c>
      <c r="L3369">
        <v>49</v>
      </c>
      <c r="M3369">
        <v>0.39</v>
      </c>
      <c r="N3369">
        <f>IF(E3369="",Data_Validation!$B$1,E3369)</f>
        <v>53.54</v>
      </c>
      <c r="O3369">
        <f>IF(J3369="",Data_Validation!$B$2,J3369)</f>
        <v>93.6</v>
      </c>
      <c r="P3369">
        <f t="shared" si="468"/>
        <v>3</v>
      </c>
      <c r="Q3369" s="2">
        <f>CustomerData[[#This Row],[avg_order_value_clean]]*CustomerData[[#This Row],[total_orders]]</f>
        <v>535.4</v>
      </c>
      <c r="R3369" s="2" t="str">
        <f t="shared" si="476"/>
        <v>Inactive</v>
      </c>
      <c r="S3369" s="2" t="str">
        <f t="shared" si="469"/>
        <v>Medium Risk</v>
      </c>
      <c r="T3369" s="2" t="str">
        <f t="shared" si="470"/>
        <v>45-54</v>
      </c>
      <c r="U3369" s="1">
        <f t="shared" ca="1" si="471"/>
        <v>1603</v>
      </c>
      <c r="V3369" s="2" t="str">
        <f t="shared" si="472"/>
        <v>Medium Loyalty</v>
      </c>
      <c r="W3369" s="2" t="str">
        <f t="shared" si="473"/>
        <v>Legitimate</v>
      </c>
      <c r="X3369" s="2" t="str">
        <f>IF(Q3369&lt;Data_Validation!$B$8,"Low Value",IF(Q3369&lt;Data_Validation!$B$9,"Medium Value","High Value"))</f>
        <v>Low Value</v>
      </c>
      <c r="Y3369" s="2" t="str">
        <f t="shared" si="474"/>
        <v>Stable</v>
      </c>
      <c r="Z3369" s="2" t="str">
        <f t="shared" si="475"/>
        <v>Check Data</v>
      </c>
    </row>
    <row r="3370" spans="1:26" x14ac:dyDescent="0.3">
      <c r="A3370" t="s">
        <v>2804</v>
      </c>
      <c r="B3370">
        <v>49</v>
      </c>
      <c r="C3370" t="s">
        <v>14</v>
      </c>
      <c r="D3370" t="s">
        <v>37</v>
      </c>
      <c r="E3370">
        <v>131.5</v>
      </c>
      <c r="F3370">
        <v>8</v>
      </c>
      <c r="G3370">
        <v>22</v>
      </c>
      <c r="H3370">
        <v>0</v>
      </c>
      <c r="I3370" t="s">
        <v>40</v>
      </c>
      <c r="J3370">
        <v>80.900000000000006</v>
      </c>
      <c r="K3370" s="1">
        <v>44035</v>
      </c>
      <c r="L3370">
        <v>38</v>
      </c>
      <c r="M3370">
        <v>0.68</v>
      </c>
      <c r="N3370">
        <f>IF(E3370="",Data_Validation!$B$1,E3370)</f>
        <v>131.5</v>
      </c>
      <c r="O3370">
        <f>IF(J3370="",Data_Validation!$B$2,J3370)</f>
        <v>80.900000000000006</v>
      </c>
      <c r="P3370">
        <f t="shared" si="468"/>
        <v>1</v>
      </c>
      <c r="Q3370" s="2">
        <f>CustomerData[[#This Row],[avg_order_value_clean]]*CustomerData[[#This Row],[total_orders]]</f>
        <v>1052</v>
      </c>
      <c r="R3370" s="2" t="str">
        <f t="shared" si="476"/>
        <v>Active</v>
      </c>
      <c r="S3370" s="2" t="str">
        <f t="shared" si="469"/>
        <v>High Risk</v>
      </c>
      <c r="T3370" s="2" t="str">
        <f t="shared" si="470"/>
        <v>45-54</v>
      </c>
      <c r="U3370" s="1">
        <f t="shared" ca="1" si="471"/>
        <v>2226</v>
      </c>
      <c r="V3370" s="2" t="str">
        <f t="shared" si="472"/>
        <v>Low Loyalty</v>
      </c>
      <c r="W3370" s="2" t="str">
        <f t="shared" si="473"/>
        <v>Legitimate</v>
      </c>
      <c r="X3370" s="2" t="str">
        <f>IF(Q3370&lt;Data_Validation!$B$8,"Low Value",IF(Q3370&lt;Data_Validation!$B$9,"Medium Value","High Value"))</f>
        <v>Low Value</v>
      </c>
      <c r="Y3370" s="2" t="str">
        <f t="shared" si="474"/>
        <v>At Risk - Develop</v>
      </c>
      <c r="Z3370" s="2" t="str">
        <f t="shared" si="475"/>
        <v>Check Data</v>
      </c>
    </row>
    <row r="3371" spans="1:26" x14ac:dyDescent="0.3">
      <c r="A3371" t="s">
        <v>2719</v>
      </c>
      <c r="B3371">
        <v>32</v>
      </c>
      <c r="C3371" t="s">
        <v>14</v>
      </c>
      <c r="D3371" t="s">
        <v>50</v>
      </c>
      <c r="E3371">
        <v>131.94999999999999</v>
      </c>
      <c r="F3371">
        <v>9</v>
      </c>
      <c r="G3371">
        <v>72</v>
      </c>
      <c r="H3371">
        <v>1</v>
      </c>
      <c r="I3371" t="s">
        <v>16</v>
      </c>
      <c r="J3371">
        <v>53</v>
      </c>
      <c r="K3371" s="1">
        <v>45058</v>
      </c>
      <c r="L3371">
        <v>7</v>
      </c>
      <c r="M3371">
        <v>0.56000000000000005</v>
      </c>
      <c r="N3371">
        <f>IF(E3371="",Data_Validation!$B$1,E3371)</f>
        <v>131.94999999999999</v>
      </c>
      <c r="O3371">
        <f>IF(J3371="",Data_Validation!$B$2,J3371)</f>
        <v>53</v>
      </c>
      <c r="P3371">
        <f t="shared" si="468"/>
        <v>2</v>
      </c>
      <c r="Q3371" s="2">
        <f>CustomerData[[#This Row],[avg_order_value_clean]]*CustomerData[[#This Row],[total_orders]]</f>
        <v>1187.55</v>
      </c>
      <c r="R3371" s="2" t="str">
        <f t="shared" si="476"/>
        <v>At Risk</v>
      </c>
      <c r="S3371" s="2" t="str">
        <f t="shared" si="469"/>
        <v>High Risk</v>
      </c>
      <c r="T3371" s="2" t="str">
        <f t="shared" si="470"/>
        <v>25-34</v>
      </c>
      <c r="U3371" s="1">
        <f t="shared" ca="1" si="471"/>
        <v>1203</v>
      </c>
      <c r="V3371" s="2" t="str">
        <f t="shared" si="472"/>
        <v>Low Loyalty</v>
      </c>
      <c r="W3371" s="2" t="str">
        <f t="shared" si="473"/>
        <v>Fraudulent</v>
      </c>
      <c r="X3371" s="2" t="str">
        <f>IF(Q3371&lt;Data_Validation!$B$8,"Low Value",IF(Q3371&lt;Data_Validation!$B$9,"Medium Value","High Value"))</f>
        <v>Low Value</v>
      </c>
      <c r="Y3371" s="2" t="str">
        <f t="shared" si="474"/>
        <v>At Risk - Develop</v>
      </c>
      <c r="Z3371" s="2" t="str">
        <f t="shared" si="475"/>
        <v>Check Data</v>
      </c>
    </row>
    <row r="3372" spans="1:26" x14ac:dyDescent="0.3">
      <c r="A3372" t="s">
        <v>2805</v>
      </c>
      <c r="B3372">
        <v>61</v>
      </c>
      <c r="C3372" t="s">
        <v>14</v>
      </c>
      <c r="D3372" t="s">
        <v>22</v>
      </c>
      <c r="E3372">
        <v>189.33</v>
      </c>
      <c r="F3372">
        <v>11</v>
      </c>
      <c r="G3372">
        <v>350</v>
      </c>
      <c r="H3372">
        <v>0</v>
      </c>
      <c r="I3372" t="s">
        <v>40</v>
      </c>
      <c r="J3372">
        <v>14.3</v>
      </c>
      <c r="K3372" s="1">
        <v>44445</v>
      </c>
      <c r="L3372">
        <v>55</v>
      </c>
      <c r="M3372">
        <v>0.41</v>
      </c>
      <c r="N3372">
        <f>IF(E3372="",Data_Validation!$B$1,E3372)</f>
        <v>189.33</v>
      </c>
      <c r="O3372">
        <f>IF(J3372="",Data_Validation!$B$2,J3372)</f>
        <v>14.3</v>
      </c>
      <c r="P3372">
        <f t="shared" si="468"/>
        <v>1</v>
      </c>
      <c r="Q3372" s="2">
        <f>CustomerData[[#This Row],[avg_order_value_clean]]*CustomerData[[#This Row],[total_orders]]</f>
        <v>2082.63</v>
      </c>
      <c r="R3372" s="2" t="str">
        <f t="shared" si="476"/>
        <v>Inactive</v>
      </c>
      <c r="S3372" s="2" t="str">
        <f t="shared" si="469"/>
        <v>Medium Risk</v>
      </c>
      <c r="T3372" s="2" t="str">
        <f t="shared" si="470"/>
        <v>55+</v>
      </c>
      <c r="U3372" s="1">
        <f t="shared" ca="1" si="471"/>
        <v>1816</v>
      </c>
      <c r="V3372" s="2" t="str">
        <f t="shared" si="472"/>
        <v>Medium Loyalty</v>
      </c>
      <c r="W3372" s="2" t="str">
        <f t="shared" si="473"/>
        <v>Legitimate</v>
      </c>
      <c r="X3372" s="2" t="str">
        <f>IF(Q3372&lt;Data_Validation!$B$8,"Low Value",IF(Q3372&lt;Data_Validation!$B$9,"Medium Value","High Value"))</f>
        <v>High Value</v>
      </c>
      <c r="Y3372" s="2" t="str">
        <f t="shared" si="474"/>
        <v>High Value - Maintain</v>
      </c>
      <c r="Z3372" s="2" t="str">
        <f t="shared" si="475"/>
        <v>Check Data</v>
      </c>
    </row>
    <row r="3373" spans="1:26" x14ac:dyDescent="0.3">
      <c r="A3373" t="s">
        <v>2806</v>
      </c>
      <c r="B3373">
        <v>34</v>
      </c>
      <c r="C3373" t="s">
        <v>14</v>
      </c>
      <c r="D3373" t="s">
        <v>18</v>
      </c>
      <c r="F3373">
        <v>12</v>
      </c>
      <c r="G3373">
        <v>27</v>
      </c>
      <c r="H3373">
        <v>0</v>
      </c>
      <c r="I3373" t="s">
        <v>40</v>
      </c>
      <c r="J3373">
        <v>22.5</v>
      </c>
      <c r="K3373" s="1">
        <v>45825</v>
      </c>
      <c r="L3373">
        <v>14</v>
      </c>
      <c r="M3373">
        <v>0.23</v>
      </c>
      <c r="N3373">
        <f>IF(E3373="",Data_Validation!$B$1,E3373)</f>
        <v>250</v>
      </c>
      <c r="O3373">
        <f>IF(J3373="",Data_Validation!$B$2,J3373)</f>
        <v>22.5</v>
      </c>
      <c r="P3373">
        <f t="shared" si="468"/>
        <v>1</v>
      </c>
      <c r="Q3373" s="2">
        <f>CustomerData[[#This Row],[avg_order_value_clean]]*CustomerData[[#This Row],[total_orders]]</f>
        <v>3000</v>
      </c>
      <c r="R3373" s="2" t="str">
        <f t="shared" si="476"/>
        <v>Active</v>
      </c>
      <c r="S3373" s="2" t="str">
        <f t="shared" si="469"/>
        <v>Medium Risk</v>
      </c>
      <c r="T3373" s="2" t="str">
        <f t="shared" si="470"/>
        <v>25-34</v>
      </c>
      <c r="U3373" s="1">
        <f t="shared" ca="1" si="471"/>
        <v>436</v>
      </c>
      <c r="V3373" s="2" t="str">
        <f t="shared" si="472"/>
        <v>Low Loyalty</v>
      </c>
      <c r="W3373" s="2" t="str">
        <f t="shared" si="473"/>
        <v>Legitimate</v>
      </c>
      <c r="X3373" s="2" t="str">
        <f>IF(Q3373&lt;Data_Validation!$B$8,"Low Value",IF(Q3373&lt;Data_Validation!$B$9,"Medium Value","High Value"))</f>
        <v>High Value</v>
      </c>
      <c r="Y3373" s="2" t="str">
        <f t="shared" si="474"/>
        <v>High Value - Maintain</v>
      </c>
      <c r="Z3373" s="2" t="str">
        <f t="shared" si="475"/>
        <v>Check Data</v>
      </c>
    </row>
    <row r="3374" spans="1:26" x14ac:dyDescent="0.3">
      <c r="A3374" t="s">
        <v>947</v>
      </c>
      <c r="B3374">
        <v>50</v>
      </c>
      <c r="C3374" t="s">
        <v>14</v>
      </c>
      <c r="D3374" t="s">
        <v>52</v>
      </c>
      <c r="E3374">
        <v>69.760000000000005</v>
      </c>
      <c r="F3374">
        <v>8</v>
      </c>
      <c r="G3374">
        <v>24</v>
      </c>
      <c r="H3374">
        <v>0</v>
      </c>
      <c r="I3374" t="s">
        <v>19</v>
      </c>
      <c r="J3374">
        <v>41.8</v>
      </c>
      <c r="K3374" s="1">
        <v>45597</v>
      </c>
      <c r="L3374">
        <v>76</v>
      </c>
      <c r="M3374">
        <v>0.55000000000000004</v>
      </c>
      <c r="N3374">
        <f>IF(E3374="",Data_Validation!$B$1,E3374)</f>
        <v>69.760000000000005</v>
      </c>
      <c r="O3374">
        <f>IF(J3374="",Data_Validation!$B$2,J3374)</f>
        <v>41.8</v>
      </c>
      <c r="P3374">
        <f t="shared" si="468"/>
        <v>4</v>
      </c>
      <c r="Q3374" s="2">
        <f>CustomerData[[#This Row],[avg_order_value_clean]]*CustomerData[[#This Row],[total_orders]]</f>
        <v>558.08000000000004</v>
      </c>
      <c r="R3374" s="2" t="str">
        <f t="shared" si="476"/>
        <v>Active</v>
      </c>
      <c r="S3374" s="2" t="str">
        <f t="shared" si="469"/>
        <v>High Risk</v>
      </c>
      <c r="T3374" s="2" t="str">
        <f t="shared" si="470"/>
        <v>45-54</v>
      </c>
      <c r="U3374" s="1">
        <f t="shared" ca="1" si="471"/>
        <v>664</v>
      </c>
      <c r="V3374" s="2" t="str">
        <f t="shared" si="472"/>
        <v>High Loyalty</v>
      </c>
      <c r="W3374" s="2" t="str">
        <f t="shared" si="473"/>
        <v>Legitimate</v>
      </c>
      <c r="X3374" s="2" t="str">
        <f>IF(Q3374&lt;Data_Validation!$B$8,"Low Value",IF(Q3374&lt;Data_Validation!$B$9,"Medium Value","High Value"))</f>
        <v>Low Value</v>
      </c>
      <c r="Y3374" s="2" t="str">
        <f t="shared" si="474"/>
        <v>At Risk - Develop</v>
      </c>
      <c r="Z3374" s="2" t="str">
        <f t="shared" si="475"/>
        <v>Check Data</v>
      </c>
    </row>
    <row r="3375" spans="1:26" x14ac:dyDescent="0.3">
      <c r="A3375" t="s">
        <v>2807</v>
      </c>
      <c r="B3375">
        <v>64</v>
      </c>
      <c r="C3375" t="s">
        <v>14</v>
      </c>
      <c r="D3375" t="s">
        <v>28</v>
      </c>
      <c r="F3375">
        <v>9</v>
      </c>
      <c r="G3375">
        <v>354</v>
      </c>
      <c r="H3375">
        <v>0</v>
      </c>
      <c r="I3375" t="s">
        <v>29</v>
      </c>
      <c r="J3375">
        <v>72.900000000000006</v>
      </c>
      <c r="K3375" s="1">
        <v>44567</v>
      </c>
      <c r="L3375">
        <v>85</v>
      </c>
      <c r="M3375">
        <v>0.26</v>
      </c>
      <c r="N3375">
        <f>IF(E3375="",Data_Validation!$B$1,E3375)</f>
        <v>250</v>
      </c>
      <c r="O3375">
        <f>IF(J3375="",Data_Validation!$B$2,J3375)</f>
        <v>72.900000000000006</v>
      </c>
      <c r="P3375">
        <f t="shared" si="468"/>
        <v>2</v>
      </c>
      <c r="Q3375" s="2">
        <f>CustomerData[[#This Row],[avg_order_value_clean]]*CustomerData[[#This Row],[total_orders]]</f>
        <v>2250</v>
      </c>
      <c r="R3375" s="2" t="str">
        <f t="shared" si="476"/>
        <v>Inactive</v>
      </c>
      <c r="S3375" s="2" t="str">
        <f t="shared" si="469"/>
        <v>Medium Risk</v>
      </c>
      <c r="T3375" s="2" t="str">
        <f t="shared" si="470"/>
        <v>55+</v>
      </c>
      <c r="U3375" s="1">
        <f t="shared" ca="1" si="471"/>
        <v>1694</v>
      </c>
      <c r="V3375" s="2" t="str">
        <f t="shared" si="472"/>
        <v>High Loyalty</v>
      </c>
      <c r="W3375" s="2" t="str">
        <f t="shared" si="473"/>
        <v>Legitimate</v>
      </c>
      <c r="X3375" s="2" t="str">
        <f>IF(Q3375&lt;Data_Validation!$B$8,"Low Value",IF(Q3375&lt;Data_Validation!$B$9,"Medium Value","High Value"))</f>
        <v>High Value</v>
      </c>
      <c r="Y3375" s="2" t="str">
        <f t="shared" si="474"/>
        <v>High Value - Maintain</v>
      </c>
      <c r="Z3375" s="2" t="str">
        <f t="shared" si="475"/>
        <v>Check Data</v>
      </c>
    </row>
    <row r="3376" spans="1:26" x14ac:dyDescent="0.3">
      <c r="A3376" t="s">
        <v>2808</v>
      </c>
      <c r="B3376">
        <v>63</v>
      </c>
      <c r="C3376" t="s">
        <v>21</v>
      </c>
      <c r="D3376" t="s">
        <v>26</v>
      </c>
      <c r="E3376">
        <v>35.49</v>
      </c>
      <c r="F3376">
        <v>9</v>
      </c>
      <c r="G3376">
        <v>64</v>
      </c>
      <c r="H3376">
        <v>0</v>
      </c>
      <c r="I3376" t="s">
        <v>23</v>
      </c>
      <c r="J3376">
        <v>54.5</v>
      </c>
      <c r="K3376" s="1">
        <v>44524</v>
      </c>
      <c r="L3376">
        <v>34</v>
      </c>
      <c r="M3376">
        <v>0.55000000000000004</v>
      </c>
      <c r="N3376">
        <f>IF(E3376="",Data_Validation!$B$1,E3376)</f>
        <v>35.49</v>
      </c>
      <c r="O3376">
        <f>IF(J3376="",Data_Validation!$B$2,J3376)</f>
        <v>54.5</v>
      </c>
      <c r="P3376">
        <f t="shared" si="468"/>
        <v>1</v>
      </c>
      <c r="Q3376" s="2">
        <f>CustomerData[[#This Row],[avg_order_value_clean]]*CustomerData[[#This Row],[total_orders]]</f>
        <v>319.41000000000003</v>
      </c>
      <c r="R3376" s="2" t="str">
        <f t="shared" si="476"/>
        <v>At Risk</v>
      </c>
      <c r="S3376" s="2" t="str">
        <f t="shared" si="469"/>
        <v>High Risk</v>
      </c>
      <c r="T3376" s="2" t="str">
        <f t="shared" si="470"/>
        <v>55+</v>
      </c>
      <c r="U3376" s="1">
        <f t="shared" ca="1" si="471"/>
        <v>1737</v>
      </c>
      <c r="V3376" s="2" t="str">
        <f t="shared" si="472"/>
        <v>Low Loyalty</v>
      </c>
      <c r="W3376" s="2" t="str">
        <f t="shared" si="473"/>
        <v>Legitimate</v>
      </c>
      <c r="X3376" s="2" t="str">
        <f>IF(Q3376&lt;Data_Validation!$B$8,"Low Value",IF(Q3376&lt;Data_Validation!$B$9,"Medium Value","High Value"))</f>
        <v>Low Value</v>
      </c>
      <c r="Y3376" s="2" t="str">
        <f t="shared" si="474"/>
        <v>At Risk - Develop</v>
      </c>
      <c r="Z3376" s="2" t="str">
        <f t="shared" si="475"/>
        <v>Check Data</v>
      </c>
    </row>
    <row r="3377" spans="1:26" x14ac:dyDescent="0.3">
      <c r="A3377" t="s">
        <v>2809</v>
      </c>
      <c r="B3377">
        <v>69</v>
      </c>
      <c r="C3377" t="s">
        <v>21</v>
      </c>
      <c r="D3377" t="s">
        <v>37</v>
      </c>
      <c r="E3377">
        <v>68.3</v>
      </c>
      <c r="F3377">
        <v>14</v>
      </c>
      <c r="G3377">
        <v>193</v>
      </c>
      <c r="H3377">
        <v>0</v>
      </c>
      <c r="I3377" t="s">
        <v>23</v>
      </c>
      <c r="J3377">
        <v>43.8</v>
      </c>
      <c r="K3377" s="1">
        <v>45620</v>
      </c>
      <c r="L3377">
        <v>21</v>
      </c>
      <c r="M3377">
        <v>0.42</v>
      </c>
      <c r="N3377">
        <f>IF(E3377="",Data_Validation!$B$1,E3377)</f>
        <v>68.3</v>
      </c>
      <c r="O3377">
        <f>IF(J3377="",Data_Validation!$B$2,J3377)</f>
        <v>43.8</v>
      </c>
      <c r="P3377">
        <f t="shared" si="468"/>
        <v>1</v>
      </c>
      <c r="Q3377" s="2">
        <f>CustomerData[[#This Row],[avg_order_value_clean]]*CustomerData[[#This Row],[total_orders]]</f>
        <v>956.19999999999993</v>
      </c>
      <c r="R3377" s="2" t="str">
        <f t="shared" si="476"/>
        <v>Inactive</v>
      </c>
      <c r="S3377" s="2" t="str">
        <f t="shared" si="469"/>
        <v>Medium Risk</v>
      </c>
      <c r="T3377" s="2" t="str">
        <f t="shared" si="470"/>
        <v>55+</v>
      </c>
      <c r="U3377" s="1">
        <f t="shared" ca="1" si="471"/>
        <v>641</v>
      </c>
      <c r="V3377" s="2" t="str">
        <f t="shared" si="472"/>
        <v>Low Loyalty</v>
      </c>
      <c r="W3377" s="2" t="str">
        <f t="shared" si="473"/>
        <v>Legitimate</v>
      </c>
      <c r="X3377" s="2" t="str">
        <f>IF(Q3377&lt;Data_Validation!$B$8,"Low Value",IF(Q3377&lt;Data_Validation!$B$9,"Medium Value","High Value"))</f>
        <v>Low Value</v>
      </c>
      <c r="Y3377" s="2" t="str">
        <f t="shared" si="474"/>
        <v>Stable</v>
      </c>
      <c r="Z3377" s="2" t="str">
        <f t="shared" si="475"/>
        <v>Check Data</v>
      </c>
    </row>
    <row r="3378" spans="1:26" x14ac:dyDescent="0.3">
      <c r="A3378" t="s">
        <v>2810</v>
      </c>
      <c r="B3378">
        <v>71</v>
      </c>
      <c r="C3378" t="s">
        <v>14</v>
      </c>
      <c r="D3378" t="s">
        <v>18</v>
      </c>
      <c r="E3378">
        <v>162.44</v>
      </c>
      <c r="F3378">
        <v>7</v>
      </c>
      <c r="G3378">
        <v>206</v>
      </c>
      <c r="H3378">
        <v>0</v>
      </c>
      <c r="I3378" t="s">
        <v>16</v>
      </c>
      <c r="J3378">
        <v>47.8</v>
      </c>
      <c r="K3378" s="1">
        <v>44132</v>
      </c>
      <c r="L3378">
        <v>36</v>
      </c>
      <c r="M3378">
        <v>0.61</v>
      </c>
      <c r="N3378">
        <f>IF(E3378="",Data_Validation!$B$1,E3378)</f>
        <v>162.44</v>
      </c>
      <c r="O3378">
        <f>IF(J3378="",Data_Validation!$B$2,J3378)</f>
        <v>47.8</v>
      </c>
      <c r="P3378">
        <f t="shared" si="468"/>
        <v>2</v>
      </c>
      <c r="Q3378" s="2">
        <f>CustomerData[[#This Row],[avg_order_value_clean]]*CustomerData[[#This Row],[total_orders]]</f>
        <v>1137.08</v>
      </c>
      <c r="R3378" s="2" t="str">
        <f t="shared" si="476"/>
        <v>Inactive</v>
      </c>
      <c r="S3378" s="2" t="str">
        <f t="shared" si="469"/>
        <v>High Risk</v>
      </c>
      <c r="T3378" s="2" t="str">
        <f t="shared" si="470"/>
        <v>55+</v>
      </c>
      <c r="U3378" s="1">
        <f t="shared" ca="1" si="471"/>
        <v>2129</v>
      </c>
      <c r="V3378" s="2" t="str">
        <f t="shared" si="472"/>
        <v>Low Loyalty</v>
      </c>
      <c r="W3378" s="2" t="str">
        <f t="shared" si="473"/>
        <v>Legitimate</v>
      </c>
      <c r="X3378" s="2" t="str">
        <f>IF(Q3378&lt;Data_Validation!$B$8,"Low Value",IF(Q3378&lt;Data_Validation!$B$9,"Medium Value","High Value"))</f>
        <v>Low Value</v>
      </c>
      <c r="Y3378" s="2" t="str">
        <f t="shared" si="474"/>
        <v>At Risk - Develop</v>
      </c>
      <c r="Z3378" s="2" t="str">
        <f t="shared" si="475"/>
        <v>Check Data</v>
      </c>
    </row>
    <row r="3379" spans="1:26" x14ac:dyDescent="0.3">
      <c r="A3379" t="s">
        <v>1054</v>
      </c>
      <c r="B3379">
        <v>33</v>
      </c>
      <c r="C3379" t="s">
        <v>14</v>
      </c>
      <c r="D3379" t="s">
        <v>15</v>
      </c>
      <c r="E3379">
        <v>40.4</v>
      </c>
      <c r="F3379">
        <v>10</v>
      </c>
      <c r="G3379">
        <v>298</v>
      </c>
      <c r="H3379">
        <v>0</v>
      </c>
      <c r="I3379" t="s">
        <v>29</v>
      </c>
      <c r="J3379">
        <v>74.099999999999994</v>
      </c>
      <c r="K3379" s="1">
        <v>45801</v>
      </c>
      <c r="L3379">
        <v>63</v>
      </c>
      <c r="M3379">
        <v>0.25</v>
      </c>
      <c r="N3379">
        <f>IF(E3379="",Data_Validation!$B$1,E3379)</f>
        <v>40.4</v>
      </c>
      <c r="O3379">
        <f>IF(J3379="",Data_Validation!$B$2,J3379)</f>
        <v>74.099999999999994</v>
      </c>
      <c r="P3379">
        <f t="shared" si="468"/>
        <v>2</v>
      </c>
      <c r="Q3379" s="2">
        <f>CustomerData[[#This Row],[avg_order_value_clean]]*CustomerData[[#This Row],[total_orders]]</f>
        <v>404</v>
      </c>
      <c r="R3379" s="2" t="str">
        <f t="shared" si="476"/>
        <v>Inactive</v>
      </c>
      <c r="S3379" s="2" t="str">
        <f t="shared" si="469"/>
        <v>Medium Risk</v>
      </c>
      <c r="T3379" s="2" t="str">
        <f t="shared" si="470"/>
        <v>25-34</v>
      </c>
      <c r="U3379" s="1">
        <f t="shared" ca="1" si="471"/>
        <v>460</v>
      </c>
      <c r="V3379" s="2" t="str">
        <f t="shared" si="472"/>
        <v>Medium Loyalty</v>
      </c>
      <c r="W3379" s="2" t="str">
        <f t="shared" si="473"/>
        <v>Legitimate</v>
      </c>
      <c r="X3379" s="2" t="str">
        <f>IF(Q3379&lt;Data_Validation!$B$8,"Low Value",IF(Q3379&lt;Data_Validation!$B$9,"Medium Value","High Value"))</f>
        <v>Low Value</v>
      </c>
      <c r="Y3379" s="2" t="str">
        <f t="shared" si="474"/>
        <v>Stable</v>
      </c>
      <c r="Z3379" s="2" t="str">
        <f t="shared" si="475"/>
        <v>Check Data</v>
      </c>
    </row>
    <row r="3380" spans="1:26" x14ac:dyDescent="0.3">
      <c r="A3380" t="s">
        <v>1840</v>
      </c>
      <c r="B3380">
        <v>46</v>
      </c>
      <c r="C3380" t="s">
        <v>21</v>
      </c>
      <c r="D3380" t="s">
        <v>26</v>
      </c>
      <c r="E3380">
        <v>84</v>
      </c>
      <c r="F3380">
        <v>16</v>
      </c>
      <c r="G3380">
        <v>39</v>
      </c>
      <c r="H3380">
        <v>0</v>
      </c>
      <c r="I3380" t="s">
        <v>19</v>
      </c>
      <c r="J3380">
        <v>3.4</v>
      </c>
      <c r="K3380" s="1">
        <v>44419</v>
      </c>
      <c r="L3380">
        <v>42</v>
      </c>
      <c r="M3380">
        <v>0.13</v>
      </c>
      <c r="N3380">
        <f>IF(E3380="",Data_Validation!$B$1,E3380)</f>
        <v>84</v>
      </c>
      <c r="O3380">
        <f>IF(J3380="",Data_Validation!$B$2,J3380)</f>
        <v>3.4</v>
      </c>
      <c r="P3380">
        <f t="shared" si="468"/>
        <v>2</v>
      </c>
      <c r="Q3380" s="2">
        <f>CustomerData[[#This Row],[avg_order_value_clean]]*CustomerData[[#This Row],[total_orders]]</f>
        <v>1344</v>
      </c>
      <c r="R3380" s="2" t="str">
        <f t="shared" si="476"/>
        <v>At Risk</v>
      </c>
      <c r="S3380" s="2" t="str">
        <f t="shared" si="469"/>
        <v>Low Risk</v>
      </c>
      <c r="T3380" s="2" t="str">
        <f t="shared" si="470"/>
        <v>45-54</v>
      </c>
      <c r="U3380" s="1">
        <f t="shared" ca="1" si="471"/>
        <v>1842</v>
      </c>
      <c r="V3380" s="2" t="str">
        <f t="shared" si="472"/>
        <v>Medium Loyalty</v>
      </c>
      <c r="W3380" s="2" t="str">
        <f t="shared" si="473"/>
        <v>Legitimate</v>
      </c>
      <c r="X3380" s="2" t="str">
        <f>IF(Q3380&lt;Data_Validation!$B$8,"Low Value",IF(Q3380&lt;Data_Validation!$B$9,"Medium Value","High Value"))</f>
        <v>Low Value</v>
      </c>
      <c r="Y3380" s="2" t="str">
        <f t="shared" si="474"/>
        <v>Stable</v>
      </c>
      <c r="Z3380" s="2" t="str">
        <f t="shared" si="475"/>
        <v>Check Data</v>
      </c>
    </row>
    <row r="3381" spans="1:26" x14ac:dyDescent="0.3">
      <c r="A3381" t="s">
        <v>2811</v>
      </c>
      <c r="B3381">
        <v>26</v>
      </c>
      <c r="C3381" t="s">
        <v>14</v>
      </c>
      <c r="D3381" t="s">
        <v>50</v>
      </c>
      <c r="E3381">
        <v>268.45999999999998</v>
      </c>
      <c r="F3381">
        <v>14</v>
      </c>
      <c r="G3381">
        <v>22</v>
      </c>
      <c r="H3381">
        <v>0</v>
      </c>
      <c r="I3381" t="s">
        <v>23</v>
      </c>
      <c r="J3381">
        <v>44.3</v>
      </c>
      <c r="K3381" s="1">
        <v>45729</v>
      </c>
      <c r="L3381">
        <v>49</v>
      </c>
      <c r="M3381">
        <v>0.42</v>
      </c>
      <c r="N3381">
        <f>IF(E3381="",Data_Validation!$B$1,E3381)</f>
        <v>268.45999999999998</v>
      </c>
      <c r="O3381">
        <f>IF(J3381="",Data_Validation!$B$2,J3381)</f>
        <v>44.3</v>
      </c>
      <c r="P3381">
        <f t="shared" si="468"/>
        <v>1</v>
      </c>
      <c r="Q3381" s="2">
        <f>CustomerData[[#This Row],[avg_order_value_clean]]*CustomerData[[#This Row],[total_orders]]</f>
        <v>3758.4399999999996</v>
      </c>
      <c r="R3381" s="2" t="str">
        <f t="shared" si="476"/>
        <v>Active</v>
      </c>
      <c r="S3381" s="2" t="str">
        <f t="shared" si="469"/>
        <v>Medium Risk</v>
      </c>
      <c r="T3381" s="2" t="str">
        <f t="shared" si="470"/>
        <v>25-34</v>
      </c>
      <c r="U3381" s="1">
        <f t="shared" ca="1" si="471"/>
        <v>532</v>
      </c>
      <c r="V3381" s="2" t="str">
        <f t="shared" si="472"/>
        <v>Medium Loyalty</v>
      </c>
      <c r="W3381" s="2" t="str">
        <f t="shared" si="473"/>
        <v>Legitimate</v>
      </c>
      <c r="X3381" s="2" t="str">
        <f>IF(Q3381&lt;Data_Validation!$B$8,"Low Value",IF(Q3381&lt;Data_Validation!$B$9,"Medium Value","High Value"))</f>
        <v>High Value</v>
      </c>
      <c r="Y3381" s="2" t="str">
        <f t="shared" si="474"/>
        <v>High Value - Maintain</v>
      </c>
      <c r="Z3381" s="2" t="str">
        <f t="shared" si="475"/>
        <v>Check Data</v>
      </c>
    </row>
    <row r="3382" spans="1:26" x14ac:dyDescent="0.3">
      <c r="A3382" t="s">
        <v>2812</v>
      </c>
      <c r="B3382">
        <v>50</v>
      </c>
      <c r="C3382" t="s">
        <v>21</v>
      </c>
      <c r="D3382" t="s">
        <v>35</v>
      </c>
      <c r="E3382">
        <v>75.75</v>
      </c>
      <c r="F3382">
        <v>9</v>
      </c>
      <c r="G3382">
        <v>176</v>
      </c>
      <c r="H3382">
        <v>0</v>
      </c>
      <c r="I3382" t="s">
        <v>16</v>
      </c>
      <c r="J3382">
        <v>57.3</v>
      </c>
      <c r="K3382" s="1">
        <v>44472</v>
      </c>
      <c r="L3382">
        <v>71</v>
      </c>
      <c r="M3382">
        <v>0.27</v>
      </c>
      <c r="N3382">
        <f>IF(E3382="",Data_Validation!$B$1,E3382)</f>
        <v>75.75</v>
      </c>
      <c r="O3382">
        <f>IF(J3382="",Data_Validation!$B$2,J3382)</f>
        <v>57.3</v>
      </c>
      <c r="P3382">
        <f t="shared" si="468"/>
        <v>2</v>
      </c>
      <c r="Q3382" s="2">
        <f>CustomerData[[#This Row],[avg_order_value_clean]]*CustomerData[[#This Row],[total_orders]]</f>
        <v>681.75</v>
      </c>
      <c r="R3382" s="2" t="str">
        <f t="shared" si="476"/>
        <v>Inactive</v>
      </c>
      <c r="S3382" s="2" t="str">
        <f t="shared" si="469"/>
        <v>Medium Risk</v>
      </c>
      <c r="T3382" s="2" t="str">
        <f t="shared" si="470"/>
        <v>45-54</v>
      </c>
      <c r="U3382" s="1">
        <f t="shared" ca="1" si="471"/>
        <v>1789</v>
      </c>
      <c r="V3382" s="2" t="str">
        <f t="shared" si="472"/>
        <v>High Loyalty</v>
      </c>
      <c r="W3382" s="2" t="str">
        <f t="shared" si="473"/>
        <v>Legitimate</v>
      </c>
      <c r="X3382" s="2" t="str">
        <f>IF(Q3382&lt;Data_Validation!$B$8,"Low Value",IF(Q3382&lt;Data_Validation!$B$9,"Medium Value","High Value"))</f>
        <v>Low Value</v>
      </c>
      <c r="Y3382" s="2" t="str">
        <f t="shared" si="474"/>
        <v>Stable</v>
      </c>
      <c r="Z3382" s="2" t="str">
        <f t="shared" si="475"/>
        <v>Check Data</v>
      </c>
    </row>
    <row r="3383" spans="1:26" x14ac:dyDescent="0.3">
      <c r="A3383" t="s">
        <v>2813</v>
      </c>
      <c r="B3383">
        <v>77</v>
      </c>
      <c r="C3383" t="s">
        <v>14</v>
      </c>
      <c r="D3383" t="s">
        <v>50</v>
      </c>
      <c r="E3383">
        <v>134.24</v>
      </c>
      <c r="F3383">
        <v>13</v>
      </c>
      <c r="G3383">
        <v>263</v>
      </c>
      <c r="H3383">
        <v>0</v>
      </c>
      <c r="I3383" t="s">
        <v>40</v>
      </c>
      <c r="J3383">
        <v>58.9</v>
      </c>
      <c r="K3383" s="1">
        <v>44132</v>
      </c>
      <c r="L3383">
        <v>85</v>
      </c>
      <c r="M3383">
        <v>0.14000000000000001</v>
      </c>
      <c r="N3383">
        <f>IF(E3383="",Data_Validation!$B$1,E3383)</f>
        <v>134.24</v>
      </c>
      <c r="O3383">
        <f>IF(J3383="",Data_Validation!$B$2,J3383)</f>
        <v>58.9</v>
      </c>
      <c r="P3383">
        <f t="shared" si="468"/>
        <v>1</v>
      </c>
      <c r="Q3383" s="2">
        <f>CustomerData[[#This Row],[avg_order_value_clean]]*CustomerData[[#This Row],[total_orders]]</f>
        <v>1745.1200000000001</v>
      </c>
      <c r="R3383" s="2" t="str">
        <f t="shared" si="476"/>
        <v>Inactive</v>
      </c>
      <c r="S3383" s="2" t="str">
        <f t="shared" si="469"/>
        <v>Low Risk</v>
      </c>
      <c r="T3383" s="2" t="str">
        <f t="shared" si="470"/>
        <v>55+</v>
      </c>
      <c r="U3383" s="1">
        <f t="shared" ca="1" si="471"/>
        <v>2129</v>
      </c>
      <c r="V3383" s="2" t="str">
        <f t="shared" si="472"/>
        <v>High Loyalty</v>
      </c>
      <c r="W3383" s="2" t="str">
        <f t="shared" si="473"/>
        <v>Legitimate</v>
      </c>
      <c r="X3383" s="2" t="str">
        <f>IF(Q3383&lt;Data_Validation!$B$8,"Low Value",IF(Q3383&lt;Data_Validation!$B$9,"Medium Value","High Value"))</f>
        <v>High Value</v>
      </c>
      <c r="Y3383" s="2" t="str">
        <f t="shared" si="474"/>
        <v>High Value - Maintain</v>
      </c>
      <c r="Z3383" s="2" t="str">
        <f t="shared" si="475"/>
        <v>Check Data</v>
      </c>
    </row>
    <row r="3384" spans="1:26" x14ac:dyDescent="0.3">
      <c r="A3384" t="s">
        <v>2814</v>
      </c>
      <c r="B3384">
        <v>66</v>
      </c>
      <c r="C3384" t="s">
        <v>14</v>
      </c>
      <c r="D3384" t="s">
        <v>37</v>
      </c>
      <c r="E3384">
        <v>106.73</v>
      </c>
      <c r="F3384">
        <v>13</v>
      </c>
      <c r="G3384">
        <v>127</v>
      </c>
      <c r="H3384">
        <v>0</v>
      </c>
      <c r="I3384" t="s">
        <v>40</v>
      </c>
      <c r="J3384">
        <v>61.9</v>
      </c>
      <c r="K3384" s="1">
        <v>45480</v>
      </c>
      <c r="L3384">
        <v>10</v>
      </c>
      <c r="M3384">
        <v>0.31</v>
      </c>
      <c r="N3384">
        <f>IF(E3384="",Data_Validation!$B$1,E3384)</f>
        <v>106.73</v>
      </c>
      <c r="O3384">
        <f>IF(J3384="",Data_Validation!$B$2,J3384)</f>
        <v>61.9</v>
      </c>
      <c r="P3384">
        <f t="shared" si="468"/>
        <v>1</v>
      </c>
      <c r="Q3384" s="2">
        <f>CustomerData[[#This Row],[avg_order_value_clean]]*CustomerData[[#This Row],[total_orders]]</f>
        <v>1387.49</v>
      </c>
      <c r="R3384" s="2" t="str">
        <f t="shared" si="476"/>
        <v>Inactive</v>
      </c>
      <c r="S3384" s="2" t="str">
        <f t="shared" si="469"/>
        <v>Medium Risk</v>
      </c>
      <c r="T3384" s="2" t="str">
        <f t="shared" si="470"/>
        <v>55+</v>
      </c>
      <c r="U3384" s="1">
        <f t="shared" ca="1" si="471"/>
        <v>781</v>
      </c>
      <c r="V3384" s="2" t="str">
        <f t="shared" si="472"/>
        <v>Low Loyalty</v>
      </c>
      <c r="W3384" s="2" t="str">
        <f t="shared" si="473"/>
        <v>Legitimate</v>
      </c>
      <c r="X3384" s="2" t="str">
        <f>IF(Q3384&lt;Data_Validation!$B$8,"Low Value",IF(Q3384&lt;Data_Validation!$B$9,"Medium Value","High Value"))</f>
        <v>Low Value</v>
      </c>
      <c r="Y3384" s="2" t="str">
        <f t="shared" si="474"/>
        <v>Stable</v>
      </c>
      <c r="Z3384" s="2" t="str">
        <f t="shared" si="475"/>
        <v>Check Data</v>
      </c>
    </row>
    <row r="3385" spans="1:26" x14ac:dyDescent="0.3">
      <c r="A3385" t="s">
        <v>2815</v>
      </c>
      <c r="B3385">
        <v>46</v>
      </c>
      <c r="C3385" t="s">
        <v>25</v>
      </c>
      <c r="D3385" t="s">
        <v>26</v>
      </c>
      <c r="E3385">
        <v>125.47</v>
      </c>
      <c r="F3385">
        <v>11</v>
      </c>
      <c r="G3385">
        <v>262</v>
      </c>
      <c r="H3385">
        <v>0</v>
      </c>
      <c r="I3385" t="s">
        <v>19</v>
      </c>
      <c r="J3385">
        <v>5.3</v>
      </c>
      <c r="K3385" s="1">
        <v>44118</v>
      </c>
      <c r="L3385">
        <v>21</v>
      </c>
      <c r="M3385">
        <v>0.33</v>
      </c>
      <c r="N3385">
        <f>IF(E3385="",Data_Validation!$B$1,E3385)</f>
        <v>125.47</v>
      </c>
      <c r="O3385">
        <f>IF(J3385="",Data_Validation!$B$2,J3385)</f>
        <v>5.3</v>
      </c>
      <c r="P3385">
        <f t="shared" si="468"/>
        <v>2</v>
      </c>
      <c r="Q3385" s="2">
        <f>CustomerData[[#This Row],[avg_order_value_clean]]*CustomerData[[#This Row],[total_orders]]</f>
        <v>1380.17</v>
      </c>
      <c r="R3385" s="2" t="str">
        <f t="shared" si="476"/>
        <v>Inactive</v>
      </c>
      <c r="S3385" s="2" t="str">
        <f t="shared" si="469"/>
        <v>Medium Risk</v>
      </c>
      <c r="T3385" s="2" t="str">
        <f t="shared" si="470"/>
        <v>45-54</v>
      </c>
      <c r="U3385" s="1">
        <f t="shared" ca="1" si="471"/>
        <v>2143</v>
      </c>
      <c r="V3385" s="2" t="str">
        <f t="shared" si="472"/>
        <v>Low Loyalty</v>
      </c>
      <c r="W3385" s="2" t="str">
        <f t="shared" si="473"/>
        <v>Legitimate</v>
      </c>
      <c r="X3385" s="2" t="str">
        <f>IF(Q3385&lt;Data_Validation!$B$8,"Low Value",IF(Q3385&lt;Data_Validation!$B$9,"Medium Value","High Value"))</f>
        <v>Low Value</v>
      </c>
      <c r="Y3385" s="2" t="str">
        <f t="shared" si="474"/>
        <v>Stable</v>
      </c>
      <c r="Z3385" s="2" t="str">
        <f t="shared" si="475"/>
        <v>Check Data</v>
      </c>
    </row>
    <row r="3386" spans="1:26" x14ac:dyDescent="0.3">
      <c r="A3386" t="s">
        <v>2816</v>
      </c>
      <c r="B3386">
        <v>30</v>
      </c>
      <c r="C3386" t="s">
        <v>21</v>
      </c>
      <c r="D3386" t="s">
        <v>35</v>
      </c>
      <c r="E3386">
        <v>31.16</v>
      </c>
      <c r="F3386">
        <v>11</v>
      </c>
      <c r="G3386">
        <v>276</v>
      </c>
      <c r="H3386">
        <v>0</v>
      </c>
      <c r="I3386" t="s">
        <v>23</v>
      </c>
      <c r="J3386">
        <v>55.8</v>
      </c>
      <c r="K3386" s="1">
        <v>45367</v>
      </c>
      <c r="L3386">
        <v>80</v>
      </c>
      <c r="M3386">
        <v>0.22</v>
      </c>
      <c r="N3386">
        <f>IF(E3386="",Data_Validation!$B$1,E3386)</f>
        <v>31.16</v>
      </c>
      <c r="O3386">
        <f>IF(J3386="",Data_Validation!$B$2,J3386)</f>
        <v>55.8</v>
      </c>
      <c r="P3386">
        <f t="shared" si="468"/>
        <v>1</v>
      </c>
      <c r="Q3386" s="2">
        <f>CustomerData[[#This Row],[avg_order_value_clean]]*CustomerData[[#This Row],[total_orders]]</f>
        <v>342.76</v>
      </c>
      <c r="R3386" s="2" t="str">
        <f t="shared" si="476"/>
        <v>Inactive</v>
      </c>
      <c r="S3386" s="2" t="str">
        <f t="shared" si="469"/>
        <v>Medium Risk</v>
      </c>
      <c r="T3386" s="2" t="str">
        <f t="shared" si="470"/>
        <v>25-34</v>
      </c>
      <c r="U3386" s="1">
        <f t="shared" ca="1" si="471"/>
        <v>894</v>
      </c>
      <c r="V3386" s="2" t="str">
        <f t="shared" si="472"/>
        <v>High Loyalty</v>
      </c>
      <c r="W3386" s="2" t="str">
        <f t="shared" si="473"/>
        <v>Legitimate</v>
      </c>
      <c r="X3386" s="2" t="str">
        <f>IF(Q3386&lt;Data_Validation!$B$8,"Low Value",IF(Q3386&lt;Data_Validation!$B$9,"Medium Value","High Value"))</f>
        <v>Low Value</v>
      </c>
      <c r="Y3386" s="2" t="str">
        <f t="shared" si="474"/>
        <v>Stable</v>
      </c>
      <c r="Z3386" s="2" t="str">
        <f t="shared" si="475"/>
        <v>Check Data</v>
      </c>
    </row>
    <row r="3387" spans="1:26" x14ac:dyDescent="0.3">
      <c r="A3387" t="s">
        <v>2817</v>
      </c>
      <c r="B3387">
        <v>38</v>
      </c>
      <c r="C3387" t="s">
        <v>14</v>
      </c>
      <c r="D3387" t="s">
        <v>22</v>
      </c>
      <c r="E3387">
        <v>85.8</v>
      </c>
      <c r="F3387">
        <v>17</v>
      </c>
      <c r="G3387">
        <v>34</v>
      </c>
      <c r="H3387">
        <v>0</v>
      </c>
      <c r="I3387" t="s">
        <v>40</v>
      </c>
      <c r="J3387">
        <v>55.1</v>
      </c>
      <c r="K3387" s="1">
        <v>44085</v>
      </c>
      <c r="L3387">
        <v>63</v>
      </c>
      <c r="M3387">
        <v>0.16</v>
      </c>
      <c r="N3387">
        <f>IF(E3387="",Data_Validation!$B$1,E3387)</f>
        <v>85.8</v>
      </c>
      <c r="O3387">
        <f>IF(J3387="",Data_Validation!$B$2,J3387)</f>
        <v>55.1</v>
      </c>
      <c r="P3387">
        <f t="shared" si="468"/>
        <v>2</v>
      </c>
      <c r="Q3387" s="2">
        <f>CustomerData[[#This Row],[avg_order_value_clean]]*CustomerData[[#This Row],[total_orders]]</f>
        <v>1458.6</v>
      </c>
      <c r="R3387" s="2" t="str">
        <f t="shared" si="476"/>
        <v>At Risk</v>
      </c>
      <c r="S3387" s="2" t="str">
        <f t="shared" si="469"/>
        <v>Low Risk</v>
      </c>
      <c r="T3387" s="2" t="str">
        <f t="shared" si="470"/>
        <v>35-44</v>
      </c>
      <c r="U3387" s="1">
        <f t="shared" ca="1" si="471"/>
        <v>2176</v>
      </c>
      <c r="V3387" s="2" t="str">
        <f t="shared" si="472"/>
        <v>Medium Loyalty</v>
      </c>
      <c r="W3387" s="2" t="str">
        <f t="shared" si="473"/>
        <v>Legitimate</v>
      </c>
      <c r="X3387" s="2" t="str">
        <f>IF(Q3387&lt;Data_Validation!$B$8,"Low Value",IF(Q3387&lt;Data_Validation!$B$9,"Medium Value","High Value"))</f>
        <v>Low Value</v>
      </c>
      <c r="Y3387" s="2" t="str">
        <f t="shared" si="474"/>
        <v>Stable</v>
      </c>
      <c r="Z3387" s="2" t="str">
        <f t="shared" si="475"/>
        <v>Check Data</v>
      </c>
    </row>
    <row r="3388" spans="1:26" x14ac:dyDescent="0.3">
      <c r="A3388" t="s">
        <v>2818</v>
      </c>
      <c r="B3388">
        <v>75</v>
      </c>
      <c r="C3388" t="s">
        <v>21</v>
      </c>
      <c r="D3388" t="s">
        <v>15</v>
      </c>
      <c r="E3388">
        <v>109.33</v>
      </c>
      <c r="F3388">
        <v>12</v>
      </c>
      <c r="G3388">
        <v>100</v>
      </c>
      <c r="H3388">
        <v>0</v>
      </c>
      <c r="I3388" t="s">
        <v>16</v>
      </c>
      <c r="J3388">
        <v>85.5</v>
      </c>
      <c r="K3388" s="1">
        <v>45759</v>
      </c>
      <c r="L3388">
        <v>89</v>
      </c>
      <c r="M3388">
        <v>0.38</v>
      </c>
      <c r="N3388">
        <f>IF(E3388="",Data_Validation!$B$1,E3388)</f>
        <v>109.33</v>
      </c>
      <c r="O3388">
        <f>IF(J3388="",Data_Validation!$B$2,J3388)</f>
        <v>85.5</v>
      </c>
      <c r="P3388">
        <f t="shared" si="468"/>
        <v>1</v>
      </c>
      <c r="Q3388" s="2">
        <f>CustomerData[[#This Row],[avg_order_value_clean]]*CustomerData[[#This Row],[total_orders]]</f>
        <v>1311.96</v>
      </c>
      <c r="R3388" s="2" t="str">
        <f t="shared" si="476"/>
        <v>Inactive</v>
      </c>
      <c r="S3388" s="2" t="str">
        <f t="shared" si="469"/>
        <v>Medium Risk</v>
      </c>
      <c r="T3388" s="2" t="str">
        <f t="shared" si="470"/>
        <v>55+</v>
      </c>
      <c r="U3388" s="1">
        <f t="shared" ca="1" si="471"/>
        <v>502</v>
      </c>
      <c r="V3388" s="2" t="str">
        <f t="shared" si="472"/>
        <v>High Loyalty</v>
      </c>
      <c r="W3388" s="2" t="str">
        <f t="shared" si="473"/>
        <v>Legitimate</v>
      </c>
      <c r="X3388" s="2" t="str">
        <f>IF(Q3388&lt;Data_Validation!$B$8,"Low Value",IF(Q3388&lt;Data_Validation!$B$9,"Medium Value","High Value"))</f>
        <v>Low Value</v>
      </c>
      <c r="Y3388" s="2" t="str">
        <f t="shared" si="474"/>
        <v>Stable</v>
      </c>
      <c r="Z3388" s="2" t="str">
        <f t="shared" si="475"/>
        <v>Check Data</v>
      </c>
    </row>
    <row r="3389" spans="1:26" x14ac:dyDescent="0.3">
      <c r="A3389" t="s">
        <v>2819</v>
      </c>
      <c r="B3389">
        <v>38</v>
      </c>
      <c r="C3389" t="s">
        <v>21</v>
      </c>
      <c r="D3389" t="s">
        <v>50</v>
      </c>
      <c r="E3389">
        <v>68.290000000000006</v>
      </c>
      <c r="F3389">
        <v>17</v>
      </c>
      <c r="G3389">
        <v>224</v>
      </c>
      <c r="H3389">
        <v>0</v>
      </c>
      <c r="I3389" t="s">
        <v>16</v>
      </c>
      <c r="J3389">
        <v>76</v>
      </c>
      <c r="K3389" s="1">
        <v>44955</v>
      </c>
      <c r="L3389">
        <v>77</v>
      </c>
      <c r="M3389">
        <v>0.26</v>
      </c>
      <c r="N3389">
        <f>IF(E3389="",Data_Validation!$B$1,E3389)</f>
        <v>68.290000000000006</v>
      </c>
      <c r="O3389">
        <f>IF(J3389="",Data_Validation!$B$2,J3389)</f>
        <v>76</v>
      </c>
      <c r="P3389">
        <f t="shared" si="468"/>
        <v>2</v>
      </c>
      <c r="Q3389" s="2">
        <f>CustomerData[[#This Row],[avg_order_value_clean]]*CustomerData[[#This Row],[total_orders]]</f>
        <v>1160.93</v>
      </c>
      <c r="R3389" s="2" t="str">
        <f t="shared" si="476"/>
        <v>Inactive</v>
      </c>
      <c r="S3389" s="2" t="str">
        <f t="shared" si="469"/>
        <v>Medium Risk</v>
      </c>
      <c r="T3389" s="2" t="str">
        <f t="shared" si="470"/>
        <v>35-44</v>
      </c>
      <c r="U3389" s="1">
        <f t="shared" ca="1" si="471"/>
        <v>1306</v>
      </c>
      <c r="V3389" s="2" t="str">
        <f t="shared" si="472"/>
        <v>High Loyalty</v>
      </c>
      <c r="W3389" s="2" t="str">
        <f t="shared" si="473"/>
        <v>Legitimate</v>
      </c>
      <c r="X3389" s="2" t="str">
        <f>IF(Q3389&lt;Data_Validation!$B$8,"Low Value",IF(Q3389&lt;Data_Validation!$B$9,"Medium Value","High Value"))</f>
        <v>Low Value</v>
      </c>
      <c r="Y3389" s="2" t="str">
        <f t="shared" si="474"/>
        <v>Stable</v>
      </c>
      <c r="Z3389" s="2" t="str">
        <f t="shared" si="475"/>
        <v>Check Data</v>
      </c>
    </row>
    <row r="3390" spans="1:26" x14ac:dyDescent="0.3">
      <c r="A3390" t="s">
        <v>2820</v>
      </c>
      <c r="B3390">
        <v>22</v>
      </c>
      <c r="C3390" t="s">
        <v>21</v>
      </c>
      <c r="D3390" t="s">
        <v>15</v>
      </c>
      <c r="E3390">
        <v>35.950000000000003</v>
      </c>
      <c r="F3390">
        <v>6</v>
      </c>
      <c r="G3390">
        <v>228</v>
      </c>
      <c r="H3390">
        <v>0</v>
      </c>
      <c r="I3390" t="s">
        <v>23</v>
      </c>
      <c r="J3390">
        <v>3.1</v>
      </c>
      <c r="K3390" s="1">
        <v>45618</v>
      </c>
      <c r="L3390">
        <v>50</v>
      </c>
      <c r="M3390">
        <v>0.28999999999999998</v>
      </c>
      <c r="N3390">
        <f>IF(E3390="",Data_Validation!$B$1,E3390)</f>
        <v>35.950000000000003</v>
      </c>
      <c r="O3390">
        <f>IF(J3390="",Data_Validation!$B$2,J3390)</f>
        <v>3.1</v>
      </c>
      <c r="P3390">
        <f t="shared" si="468"/>
        <v>1</v>
      </c>
      <c r="Q3390" s="2">
        <f>CustomerData[[#This Row],[avg_order_value_clean]]*CustomerData[[#This Row],[total_orders]]</f>
        <v>215.70000000000002</v>
      </c>
      <c r="R3390" s="2" t="str">
        <f t="shared" si="476"/>
        <v>Inactive</v>
      </c>
      <c r="S3390" s="2" t="str">
        <f t="shared" si="469"/>
        <v>Medium Risk</v>
      </c>
      <c r="T3390" s="2" t="str">
        <f t="shared" si="470"/>
        <v>Under 25</v>
      </c>
      <c r="U3390" s="1">
        <f t="shared" ca="1" si="471"/>
        <v>643</v>
      </c>
      <c r="V3390" s="2" t="str">
        <f t="shared" si="472"/>
        <v>Medium Loyalty</v>
      </c>
      <c r="W3390" s="2" t="str">
        <f t="shared" si="473"/>
        <v>Legitimate</v>
      </c>
      <c r="X3390" s="2" t="str">
        <f>IF(Q3390&lt;Data_Validation!$B$8,"Low Value",IF(Q3390&lt;Data_Validation!$B$9,"Medium Value","High Value"))</f>
        <v>Low Value</v>
      </c>
      <c r="Y3390" s="2" t="str">
        <f t="shared" si="474"/>
        <v>Stable</v>
      </c>
      <c r="Z3390" s="2" t="str">
        <f t="shared" si="475"/>
        <v>Check Data</v>
      </c>
    </row>
    <row r="3391" spans="1:26" x14ac:dyDescent="0.3">
      <c r="A3391" t="s">
        <v>2821</v>
      </c>
      <c r="B3391">
        <v>27</v>
      </c>
      <c r="C3391" t="s">
        <v>14</v>
      </c>
      <c r="D3391" t="s">
        <v>26</v>
      </c>
      <c r="E3391">
        <v>93.67</v>
      </c>
      <c r="F3391">
        <v>6</v>
      </c>
      <c r="G3391">
        <v>98</v>
      </c>
      <c r="H3391">
        <v>0</v>
      </c>
      <c r="I3391" t="s">
        <v>19</v>
      </c>
      <c r="J3391">
        <v>55.6</v>
      </c>
      <c r="K3391" s="1">
        <v>44809</v>
      </c>
      <c r="L3391">
        <v>27</v>
      </c>
      <c r="M3391">
        <v>0.24</v>
      </c>
      <c r="N3391">
        <f>IF(E3391="",Data_Validation!$B$1,E3391)</f>
        <v>93.67</v>
      </c>
      <c r="O3391">
        <f>IF(J3391="",Data_Validation!$B$2,J3391)</f>
        <v>55.6</v>
      </c>
      <c r="P3391">
        <f t="shared" si="468"/>
        <v>1</v>
      </c>
      <c r="Q3391" s="2">
        <f>CustomerData[[#This Row],[avg_order_value_clean]]*CustomerData[[#This Row],[total_orders]]</f>
        <v>562.02</v>
      </c>
      <c r="R3391" s="2" t="str">
        <f t="shared" si="476"/>
        <v>Inactive</v>
      </c>
      <c r="S3391" s="2" t="str">
        <f t="shared" si="469"/>
        <v>Medium Risk</v>
      </c>
      <c r="T3391" s="2" t="str">
        <f t="shared" si="470"/>
        <v>25-34</v>
      </c>
      <c r="U3391" s="1">
        <f t="shared" ca="1" si="471"/>
        <v>1452</v>
      </c>
      <c r="V3391" s="2" t="str">
        <f t="shared" si="472"/>
        <v>Low Loyalty</v>
      </c>
      <c r="W3391" s="2" t="str">
        <f t="shared" si="473"/>
        <v>Legitimate</v>
      </c>
      <c r="X3391" s="2" t="str">
        <f>IF(Q3391&lt;Data_Validation!$B$8,"Low Value",IF(Q3391&lt;Data_Validation!$B$9,"Medium Value","High Value"))</f>
        <v>Low Value</v>
      </c>
      <c r="Y3391" s="2" t="str">
        <f t="shared" si="474"/>
        <v>Stable</v>
      </c>
      <c r="Z3391" s="2" t="str">
        <f t="shared" si="475"/>
        <v>Check Data</v>
      </c>
    </row>
    <row r="3392" spans="1:26" x14ac:dyDescent="0.3">
      <c r="A3392" t="s">
        <v>2822</v>
      </c>
      <c r="B3392">
        <v>23</v>
      </c>
      <c r="C3392" t="s">
        <v>14</v>
      </c>
      <c r="D3392" t="s">
        <v>18</v>
      </c>
      <c r="F3392">
        <v>7</v>
      </c>
      <c r="G3392">
        <v>81</v>
      </c>
      <c r="H3392">
        <v>0</v>
      </c>
      <c r="I3392" t="s">
        <v>16</v>
      </c>
      <c r="J3392">
        <v>69.099999999999994</v>
      </c>
      <c r="K3392" s="1">
        <v>45188</v>
      </c>
      <c r="L3392">
        <v>8</v>
      </c>
      <c r="M3392">
        <v>0.1</v>
      </c>
      <c r="N3392">
        <f>IF(E3392="",Data_Validation!$B$1,E3392)</f>
        <v>250</v>
      </c>
      <c r="O3392">
        <f>IF(J3392="",Data_Validation!$B$2,J3392)</f>
        <v>69.099999999999994</v>
      </c>
      <c r="P3392">
        <f t="shared" si="468"/>
        <v>1</v>
      </c>
      <c r="Q3392" s="2">
        <f>CustomerData[[#This Row],[avg_order_value_clean]]*CustomerData[[#This Row],[total_orders]]</f>
        <v>1750</v>
      </c>
      <c r="R3392" s="2" t="str">
        <f t="shared" si="476"/>
        <v>At Risk</v>
      </c>
      <c r="S3392" s="2" t="str">
        <f t="shared" si="469"/>
        <v>Low Risk</v>
      </c>
      <c r="T3392" s="2" t="str">
        <f t="shared" si="470"/>
        <v>Under 25</v>
      </c>
      <c r="U3392" s="1">
        <f t="shared" ca="1" si="471"/>
        <v>1073</v>
      </c>
      <c r="V3392" s="2" t="str">
        <f t="shared" si="472"/>
        <v>Low Loyalty</v>
      </c>
      <c r="W3392" s="2" t="str">
        <f t="shared" si="473"/>
        <v>Legitimate</v>
      </c>
      <c r="X3392" s="2" t="str">
        <f>IF(Q3392&lt;Data_Validation!$B$8,"Low Value",IF(Q3392&lt;Data_Validation!$B$9,"Medium Value","High Value"))</f>
        <v>High Value</v>
      </c>
      <c r="Y3392" s="2" t="str">
        <f t="shared" si="474"/>
        <v>High Value - Maintain</v>
      </c>
      <c r="Z3392" s="2" t="str">
        <f t="shared" si="475"/>
        <v>Check Data</v>
      </c>
    </row>
    <row r="3393" spans="1:26" x14ac:dyDescent="0.3">
      <c r="A3393" t="s">
        <v>1713</v>
      </c>
      <c r="B3393">
        <v>73</v>
      </c>
      <c r="C3393" t="s">
        <v>21</v>
      </c>
      <c r="D3393" t="s">
        <v>26</v>
      </c>
      <c r="E3393">
        <v>50.69</v>
      </c>
      <c r="F3393">
        <v>8</v>
      </c>
      <c r="G3393">
        <v>316</v>
      </c>
      <c r="H3393">
        <v>0</v>
      </c>
      <c r="I3393" t="s">
        <v>29</v>
      </c>
      <c r="J3393">
        <v>58</v>
      </c>
      <c r="K3393" s="1">
        <v>44889</v>
      </c>
      <c r="L3393">
        <v>30</v>
      </c>
      <c r="M3393">
        <v>0.33</v>
      </c>
      <c r="N3393">
        <f>IF(E3393="",Data_Validation!$B$1,E3393)</f>
        <v>50.69</v>
      </c>
      <c r="O3393">
        <f>IF(J3393="",Data_Validation!$B$2,J3393)</f>
        <v>58</v>
      </c>
      <c r="P3393">
        <f t="shared" si="468"/>
        <v>2</v>
      </c>
      <c r="Q3393" s="2">
        <f>CustomerData[[#This Row],[avg_order_value_clean]]*CustomerData[[#This Row],[total_orders]]</f>
        <v>405.52</v>
      </c>
      <c r="R3393" s="2" t="str">
        <f t="shared" si="476"/>
        <v>Inactive</v>
      </c>
      <c r="S3393" s="2" t="str">
        <f t="shared" si="469"/>
        <v>Medium Risk</v>
      </c>
      <c r="T3393" s="2" t="str">
        <f t="shared" si="470"/>
        <v>55+</v>
      </c>
      <c r="U3393" s="1">
        <f t="shared" ca="1" si="471"/>
        <v>1372</v>
      </c>
      <c r="V3393" s="2" t="str">
        <f t="shared" si="472"/>
        <v>Low Loyalty</v>
      </c>
      <c r="W3393" s="2" t="str">
        <f t="shared" si="473"/>
        <v>Legitimate</v>
      </c>
      <c r="X3393" s="2" t="str">
        <f>IF(Q3393&lt;Data_Validation!$B$8,"Low Value",IF(Q3393&lt;Data_Validation!$B$9,"Medium Value","High Value"))</f>
        <v>Low Value</v>
      </c>
      <c r="Y3393" s="2" t="str">
        <f t="shared" si="474"/>
        <v>Stable</v>
      </c>
      <c r="Z3393" s="2" t="str">
        <f t="shared" si="475"/>
        <v>Check Data</v>
      </c>
    </row>
    <row r="3394" spans="1:26" x14ac:dyDescent="0.3">
      <c r="A3394" t="s">
        <v>2823</v>
      </c>
      <c r="B3394">
        <v>68</v>
      </c>
      <c r="C3394" t="s">
        <v>14</v>
      </c>
      <c r="D3394" t="s">
        <v>28</v>
      </c>
      <c r="E3394">
        <v>84.48</v>
      </c>
      <c r="F3394">
        <v>13</v>
      </c>
      <c r="G3394">
        <v>329</v>
      </c>
      <c r="H3394">
        <v>0</v>
      </c>
      <c r="I3394" t="s">
        <v>16</v>
      </c>
      <c r="J3394">
        <v>67.599999999999994</v>
      </c>
      <c r="K3394" s="1">
        <v>45727</v>
      </c>
      <c r="L3394">
        <v>95</v>
      </c>
      <c r="M3394">
        <v>0.21</v>
      </c>
      <c r="N3394">
        <f>IF(E3394="",Data_Validation!$B$1,E3394)</f>
        <v>84.48</v>
      </c>
      <c r="O3394">
        <f>IF(J3394="",Data_Validation!$B$2,J3394)</f>
        <v>67.599999999999994</v>
      </c>
      <c r="P3394">
        <f t="shared" ref="P3394:P3457" si="477">COUNTIF($A$2:$A$5001,A3394)</f>
        <v>1</v>
      </c>
      <c r="Q3394" s="2">
        <f>CustomerData[[#This Row],[avg_order_value_clean]]*CustomerData[[#This Row],[total_orders]]</f>
        <v>1098.24</v>
      </c>
      <c r="R3394" s="2" t="str">
        <f t="shared" si="476"/>
        <v>Inactive</v>
      </c>
      <c r="S3394" s="2" t="str">
        <f t="shared" ref="S3394:S3457" si="478">IF(M3394&lt;0.2,"Low Risk",IF(M3394&lt;0.5,"Medium Risk","High Risk"))</f>
        <v>Medium Risk</v>
      </c>
      <c r="T3394" s="2" t="str">
        <f t="shared" ref="T3394:T3457" si="479">IF(B3394&lt;25,"Under 25",IF(B3394&lt;35,"25-34",IF(B3394&lt;45,"35-44",IF(B3394&lt;55,"45-54","55+"))))</f>
        <v>55+</v>
      </c>
      <c r="U3394" s="1">
        <f t="shared" ref="U3394:U3457" ca="1" si="480">TODAY()-K3394</f>
        <v>534</v>
      </c>
      <c r="V3394" s="2" t="str">
        <f t="shared" ref="V3394:V3457" si="481">IF(L3394&lt;40,"Low Loyalty",IF(L3394&lt;70,"Medium Loyalty","High Loyalty"))</f>
        <v>High Loyalty</v>
      </c>
      <c r="W3394" s="2" t="str">
        <f t="shared" ref="W3394:W3457" si="482">IF(H3394=1,"Fraudulent","Legitimate")</f>
        <v>Legitimate</v>
      </c>
      <c r="X3394" s="2" t="str">
        <f>IF(Q3394&lt;Data_Validation!$B$8,"Low Value",IF(Q3394&lt;Data_Validation!$B$9,"Medium Value","High Value"))</f>
        <v>Low Value</v>
      </c>
      <c r="Y3394" s="2" t="str">
        <f t="shared" ref="Y3394:Y3457" si="483">IF(AND(X3394="High Value",S3394="High Risk"),"Critical - Retain",IF(AND(X3394="High Value",S3394&lt;&gt;"High Risk"),"High Value - Maintain",IF(AND(X3394&lt;&gt;"High Value",S3394="High Risk"),"At Risk - Develop","Stable")))</f>
        <v>Stable</v>
      </c>
      <c r="Z3394" s="2" t="str">
        <f t="shared" ref="Z3394:Z3457" si="484">IF(OR(B3394&lt;18,F3394&lt;0,N3394&lt;0,O3394&lt;0,O3394&gt;1,M3394&lt;0,M3394&gt;1),"Check Data","Valid")</f>
        <v>Check Data</v>
      </c>
    </row>
    <row r="3395" spans="1:26" x14ac:dyDescent="0.3">
      <c r="A3395" t="s">
        <v>2824</v>
      </c>
      <c r="B3395">
        <v>74</v>
      </c>
      <c r="C3395" t="s">
        <v>14</v>
      </c>
      <c r="D3395" t="s">
        <v>35</v>
      </c>
      <c r="E3395">
        <v>204.15</v>
      </c>
      <c r="F3395">
        <v>9</v>
      </c>
      <c r="G3395">
        <v>195</v>
      </c>
      <c r="H3395">
        <v>0</v>
      </c>
      <c r="I3395" t="s">
        <v>19</v>
      </c>
      <c r="K3395" s="1">
        <v>45113</v>
      </c>
      <c r="L3395">
        <v>71</v>
      </c>
      <c r="M3395">
        <v>0.62</v>
      </c>
      <c r="N3395">
        <f>IF(E3395="",Data_Validation!$B$1,E3395)</f>
        <v>204.15</v>
      </c>
      <c r="O3395">
        <f>IF(J3395="",Data_Validation!$B$2,J3395)</f>
        <v>250</v>
      </c>
      <c r="P3395">
        <f t="shared" si="477"/>
        <v>1</v>
      </c>
      <c r="Q3395" s="2">
        <f>CustomerData[[#This Row],[avg_order_value_clean]]*CustomerData[[#This Row],[total_orders]]</f>
        <v>1837.3500000000001</v>
      </c>
      <c r="R3395" s="2" t="str">
        <f t="shared" ref="R3395:R3458" si="485">IF(G3395&lt;=30,"Active",IF(G3395&lt;=90,"At Risk","Inactive"))</f>
        <v>Inactive</v>
      </c>
      <c r="S3395" s="2" t="str">
        <f t="shared" si="478"/>
        <v>High Risk</v>
      </c>
      <c r="T3395" s="2" t="str">
        <f t="shared" si="479"/>
        <v>55+</v>
      </c>
      <c r="U3395" s="1">
        <f t="shared" ca="1" si="480"/>
        <v>1148</v>
      </c>
      <c r="V3395" s="2" t="str">
        <f t="shared" si="481"/>
        <v>High Loyalty</v>
      </c>
      <c r="W3395" s="2" t="str">
        <f t="shared" si="482"/>
        <v>Legitimate</v>
      </c>
      <c r="X3395" s="2" t="str">
        <f>IF(Q3395&lt;Data_Validation!$B$8,"Low Value",IF(Q3395&lt;Data_Validation!$B$9,"Medium Value","High Value"))</f>
        <v>High Value</v>
      </c>
      <c r="Y3395" s="2" t="str">
        <f t="shared" si="483"/>
        <v>Critical - Retain</v>
      </c>
      <c r="Z3395" s="2" t="str">
        <f t="shared" si="484"/>
        <v>Check Data</v>
      </c>
    </row>
    <row r="3396" spans="1:26" x14ac:dyDescent="0.3">
      <c r="A3396" t="s">
        <v>2825</v>
      </c>
      <c r="B3396">
        <v>30</v>
      </c>
      <c r="C3396" t="s">
        <v>14</v>
      </c>
      <c r="D3396" t="s">
        <v>18</v>
      </c>
      <c r="E3396">
        <v>172.39</v>
      </c>
      <c r="F3396">
        <v>10</v>
      </c>
      <c r="G3396">
        <v>364</v>
      </c>
      <c r="H3396">
        <v>0</v>
      </c>
      <c r="I3396" t="s">
        <v>16</v>
      </c>
      <c r="J3396">
        <v>16.899999999999999</v>
      </c>
      <c r="K3396" s="1">
        <v>44567</v>
      </c>
      <c r="L3396">
        <v>30</v>
      </c>
      <c r="M3396">
        <v>0.02</v>
      </c>
      <c r="N3396">
        <f>IF(E3396="",Data_Validation!$B$1,E3396)</f>
        <v>172.39</v>
      </c>
      <c r="O3396">
        <f>IF(J3396="",Data_Validation!$B$2,J3396)</f>
        <v>16.899999999999999</v>
      </c>
      <c r="P3396">
        <f t="shared" si="477"/>
        <v>1</v>
      </c>
      <c r="Q3396" s="2">
        <f>CustomerData[[#This Row],[avg_order_value_clean]]*CustomerData[[#This Row],[total_orders]]</f>
        <v>1723.8999999999999</v>
      </c>
      <c r="R3396" s="2" t="str">
        <f t="shared" si="485"/>
        <v>Inactive</v>
      </c>
      <c r="S3396" s="2" t="str">
        <f t="shared" si="478"/>
        <v>Low Risk</v>
      </c>
      <c r="T3396" s="2" t="str">
        <f t="shared" si="479"/>
        <v>25-34</v>
      </c>
      <c r="U3396" s="1">
        <f t="shared" ca="1" si="480"/>
        <v>1694</v>
      </c>
      <c r="V3396" s="2" t="str">
        <f t="shared" si="481"/>
        <v>Low Loyalty</v>
      </c>
      <c r="W3396" s="2" t="str">
        <f t="shared" si="482"/>
        <v>Legitimate</v>
      </c>
      <c r="X3396" s="2" t="str">
        <f>IF(Q3396&lt;Data_Validation!$B$8,"Low Value",IF(Q3396&lt;Data_Validation!$B$9,"Medium Value","High Value"))</f>
        <v>High Value</v>
      </c>
      <c r="Y3396" s="2" t="str">
        <f t="shared" si="483"/>
        <v>High Value - Maintain</v>
      </c>
      <c r="Z3396" s="2" t="str">
        <f t="shared" si="484"/>
        <v>Check Data</v>
      </c>
    </row>
    <row r="3397" spans="1:26" x14ac:dyDescent="0.3">
      <c r="A3397" t="s">
        <v>2826</v>
      </c>
      <c r="B3397">
        <v>18</v>
      </c>
      <c r="C3397" t="s">
        <v>25</v>
      </c>
      <c r="D3397" t="s">
        <v>50</v>
      </c>
      <c r="E3397">
        <v>155.55000000000001</v>
      </c>
      <c r="F3397">
        <v>8</v>
      </c>
      <c r="G3397">
        <v>67</v>
      </c>
      <c r="H3397">
        <v>0</v>
      </c>
      <c r="I3397" t="s">
        <v>40</v>
      </c>
      <c r="J3397">
        <v>58.3</v>
      </c>
      <c r="K3397" s="1">
        <v>44216</v>
      </c>
      <c r="L3397">
        <v>18</v>
      </c>
      <c r="M3397">
        <v>0.34</v>
      </c>
      <c r="N3397">
        <f>IF(E3397="",Data_Validation!$B$1,E3397)</f>
        <v>155.55000000000001</v>
      </c>
      <c r="O3397">
        <f>IF(J3397="",Data_Validation!$B$2,J3397)</f>
        <v>58.3</v>
      </c>
      <c r="P3397">
        <f t="shared" si="477"/>
        <v>1</v>
      </c>
      <c r="Q3397" s="2">
        <f>CustomerData[[#This Row],[avg_order_value_clean]]*CustomerData[[#This Row],[total_orders]]</f>
        <v>1244.4000000000001</v>
      </c>
      <c r="R3397" s="2" t="str">
        <f t="shared" si="485"/>
        <v>At Risk</v>
      </c>
      <c r="S3397" s="2" t="str">
        <f t="shared" si="478"/>
        <v>Medium Risk</v>
      </c>
      <c r="T3397" s="2" t="str">
        <f t="shared" si="479"/>
        <v>Under 25</v>
      </c>
      <c r="U3397" s="1">
        <f t="shared" ca="1" si="480"/>
        <v>2045</v>
      </c>
      <c r="V3397" s="2" t="str">
        <f t="shared" si="481"/>
        <v>Low Loyalty</v>
      </c>
      <c r="W3397" s="2" t="str">
        <f t="shared" si="482"/>
        <v>Legitimate</v>
      </c>
      <c r="X3397" s="2" t="str">
        <f>IF(Q3397&lt;Data_Validation!$B$8,"Low Value",IF(Q3397&lt;Data_Validation!$B$9,"Medium Value","High Value"))</f>
        <v>Low Value</v>
      </c>
      <c r="Y3397" s="2" t="str">
        <f t="shared" si="483"/>
        <v>Stable</v>
      </c>
      <c r="Z3397" s="2" t="str">
        <f t="shared" si="484"/>
        <v>Check Data</v>
      </c>
    </row>
    <row r="3398" spans="1:26" x14ac:dyDescent="0.3">
      <c r="A3398" t="s">
        <v>2827</v>
      </c>
      <c r="B3398">
        <v>37</v>
      </c>
      <c r="C3398" t="s">
        <v>21</v>
      </c>
      <c r="D3398" t="s">
        <v>22</v>
      </c>
      <c r="E3398">
        <v>82.65</v>
      </c>
      <c r="F3398">
        <v>12</v>
      </c>
      <c r="G3398">
        <v>272</v>
      </c>
      <c r="H3398">
        <v>0</v>
      </c>
      <c r="I3398" t="s">
        <v>19</v>
      </c>
      <c r="J3398">
        <v>80.099999999999994</v>
      </c>
      <c r="K3398" s="1">
        <v>44075</v>
      </c>
      <c r="L3398">
        <v>23</v>
      </c>
      <c r="M3398">
        <v>0.54</v>
      </c>
      <c r="N3398">
        <f>IF(E3398="",Data_Validation!$B$1,E3398)</f>
        <v>82.65</v>
      </c>
      <c r="O3398">
        <f>IF(J3398="",Data_Validation!$B$2,J3398)</f>
        <v>80.099999999999994</v>
      </c>
      <c r="P3398">
        <f t="shared" si="477"/>
        <v>1</v>
      </c>
      <c r="Q3398" s="2">
        <f>CustomerData[[#This Row],[avg_order_value_clean]]*CustomerData[[#This Row],[total_orders]]</f>
        <v>991.80000000000007</v>
      </c>
      <c r="R3398" s="2" t="str">
        <f t="shared" si="485"/>
        <v>Inactive</v>
      </c>
      <c r="S3398" s="2" t="str">
        <f t="shared" si="478"/>
        <v>High Risk</v>
      </c>
      <c r="T3398" s="2" t="str">
        <f t="shared" si="479"/>
        <v>35-44</v>
      </c>
      <c r="U3398" s="1">
        <f t="shared" ca="1" si="480"/>
        <v>2186</v>
      </c>
      <c r="V3398" s="2" t="str">
        <f t="shared" si="481"/>
        <v>Low Loyalty</v>
      </c>
      <c r="W3398" s="2" t="str">
        <f t="shared" si="482"/>
        <v>Legitimate</v>
      </c>
      <c r="X3398" s="2" t="str">
        <f>IF(Q3398&lt;Data_Validation!$B$8,"Low Value",IF(Q3398&lt;Data_Validation!$B$9,"Medium Value","High Value"))</f>
        <v>Low Value</v>
      </c>
      <c r="Y3398" s="2" t="str">
        <f t="shared" si="483"/>
        <v>At Risk - Develop</v>
      </c>
      <c r="Z3398" s="2" t="str">
        <f t="shared" si="484"/>
        <v>Check Data</v>
      </c>
    </row>
    <row r="3399" spans="1:26" x14ac:dyDescent="0.3">
      <c r="A3399" t="s">
        <v>2828</v>
      </c>
      <c r="B3399">
        <v>74</v>
      </c>
      <c r="C3399" t="s">
        <v>25</v>
      </c>
      <c r="D3399" t="s">
        <v>15</v>
      </c>
      <c r="E3399">
        <v>59.07</v>
      </c>
      <c r="F3399">
        <v>12</v>
      </c>
      <c r="G3399">
        <v>298</v>
      </c>
      <c r="H3399">
        <v>0</v>
      </c>
      <c r="I3399" t="s">
        <v>40</v>
      </c>
      <c r="J3399">
        <v>2.6</v>
      </c>
      <c r="K3399" s="1">
        <v>45149</v>
      </c>
      <c r="L3399">
        <v>38</v>
      </c>
      <c r="M3399">
        <v>0.09</v>
      </c>
      <c r="N3399">
        <f>IF(E3399="",Data_Validation!$B$1,E3399)</f>
        <v>59.07</v>
      </c>
      <c r="O3399">
        <f>IF(J3399="",Data_Validation!$B$2,J3399)</f>
        <v>2.6</v>
      </c>
      <c r="P3399">
        <f t="shared" si="477"/>
        <v>1</v>
      </c>
      <c r="Q3399" s="2">
        <f>CustomerData[[#This Row],[avg_order_value_clean]]*CustomerData[[#This Row],[total_orders]]</f>
        <v>708.84</v>
      </c>
      <c r="R3399" s="2" t="str">
        <f t="shared" si="485"/>
        <v>Inactive</v>
      </c>
      <c r="S3399" s="2" t="str">
        <f t="shared" si="478"/>
        <v>Low Risk</v>
      </c>
      <c r="T3399" s="2" t="str">
        <f t="shared" si="479"/>
        <v>55+</v>
      </c>
      <c r="U3399" s="1">
        <f t="shared" ca="1" si="480"/>
        <v>1112</v>
      </c>
      <c r="V3399" s="2" t="str">
        <f t="shared" si="481"/>
        <v>Low Loyalty</v>
      </c>
      <c r="W3399" s="2" t="str">
        <f t="shared" si="482"/>
        <v>Legitimate</v>
      </c>
      <c r="X3399" s="2" t="str">
        <f>IF(Q3399&lt;Data_Validation!$B$8,"Low Value",IF(Q3399&lt;Data_Validation!$B$9,"Medium Value","High Value"))</f>
        <v>Low Value</v>
      </c>
      <c r="Y3399" s="2" t="str">
        <f t="shared" si="483"/>
        <v>Stable</v>
      </c>
      <c r="Z3399" s="2" t="str">
        <f t="shared" si="484"/>
        <v>Check Data</v>
      </c>
    </row>
    <row r="3400" spans="1:26" x14ac:dyDescent="0.3">
      <c r="A3400" t="s">
        <v>814</v>
      </c>
      <c r="B3400">
        <v>64</v>
      </c>
      <c r="C3400" t="s">
        <v>14</v>
      </c>
      <c r="D3400" t="s">
        <v>26</v>
      </c>
      <c r="E3400">
        <v>260.83999999999997</v>
      </c>
      <c r="F3400">
        <v>9</v>
      </c>
      <c r="G3400">
        <v>358</v>
      </c>
      <c r="H3400">
        <v>0</v>
      </c>
      <c r="I3400" t="s">
        <v>40</v>
      </c>
      <c r="J3400">
        <v>43.6</v>
      </c>
      <c r="K3400" s="1">
        <v>44687</v>
      </c>
      <c r="L3400">
        <v>30</v>
      </c>
      <c r="M3400">
        <v>0.24</v>
      </c>
      <c r="N3400">
        <f>IF(E3400="",Data_Validation!$B$1,E3400)</f>
        <v>260.83999999999997</v>
      </c>
      <c r="O3400">
        <f>IF(J3400="",Data_Validation!$B$2,J3400)</f>
        <v>43.6</v>
      </c>
      <c r="P3400">
        <f t="shared" si="477"/>
        <v>3</v>
      </c>
      <c r="Q3400" s="2">
        <f>CustomerData[[#This Row],[avg_order_value_clean]]*CustomerData[[#This Row],[total_orders]]</f>
        <v>2347.56</v>
      </c>
      <c r="R3400" s="2" t="str">
        <f t="shared" si="485"/>
        <v>Inactive</v>
      </c>
      <c r="S3400" s="2" t="str">
        <f t="shared" si="478"/>
        <v>Medium Risk</v>
      </c>
      <c r="T3400" s="2" t="str">
        <f t="shared" si="479"/>
        <v>55+</v>
      </c>
      <c r="U3400" s="1">
        <f t="shared" ca="1" si="480"/>
        <v>1574</v>
      </c>
      <c r="V3400" s="2" t="str">
        <f t="shared" si="481"/>
        <v>Low Loyalty</v>
      </c>
      <c r="W3400" s="2" t="str">
        <f t="shared" si="482"/>
        <v>Legitimate</v>
      </c>
      <c r="X3400" s="2" t="str">
        <f>IF(Q3400&lt;Data_Validation!$B$8,"Low Value",IF(Q3400&lt;Data_Validation!$B$9,"Medium Value","High Value"))</f>
        <v>High Value</v>
      </c>
      <c r="Y3400" s="2" t="str">
        <f t="shared" si="483"/>
        <v>High Value - Maintain</v>
      </c>
      <c r="Z3400" s="2" t="str">
        <f t="shared" si="484"/>
        <v>Check Data</v>
      </c>
    </row>
    <row r="3401" spans="1:26" x14ac:dyDescent="0.3">
      <c r="A3401" t="s">
        <v>2829</v>
      </c>
      <c r="B3401">
        <v>63</v>
      </c>
      <c r="C3401" t="s">
        <v>21</v>
      </c>
      <c r="D3401" t="s">
        <v>44</v>
      </c>
      <c r="E3401">
        <v>142.66999999999999</v>
      </c>
      <c r="F3401">
        <v>8</v>
      </c>
      <c r="G3401">
        <v>343</v>
      </c>
      <c r="H3401">
        <v>0</v>
      </c>
      <c r="I3401" t="s">
        <v>23</v>
      </c>
      <c r="J3401">
        <v>99.2</v>
      </c>
      <c r="K3401" s="1">
        <v>44138</v>
      </c>
      <c r="L3401">
        <v>30</v>
      </c>
      <c r="M3401">
        <v>0.43</v>
      </c>
      <c r="N3401">
        <f>IF(E3401="",Data_Validation!$B$1,E3401)</f>
        <v>142.66999999999999</v>
      </c>
      <c r="O3401">
        <f>IF(J3401="",Data_Validation!$B$2,J3401)</f>
        <v>99.2</v>
      </c>
      <c r="P3401">
        <f t="shared" si="477"/>
        <v>1</v>
      </c>
      <c r="Q3401" s="2">
        <f>CustomerData[[#This Row],[avg_order_value_clean]]*CustomerData[[#This Row],[total_orders]]</f>
        <v>1141.3599999999999</v>
      </c>
      <c r="R3401" s="2" t="str">
        <f t="shared" si="485"/>
        <v>Inactive</v>
      </c>
      <c r="S3401" s="2" t="str">
        <f t="shared" si="478"/>
        <v>Medium Risk</v>
      </c>
      <c r="T3401" s="2" t="str">
        <f t="shared" si="479"/>
        <v>55+</v>
      </c>
      <c r="U3401" s="1">
        <f t="shared" ca="1" si="480"/>
        <v>2123</v>
      </c>
      <c r="V3401" s="2" t="str">
        <f t="shared" si="481"/>
        <v>Low Loyalty</v>
      </c>
      <c r="W3401" s="2" t="str">
        <f t="shared" si="482"/>
        <v>Legitimate</v>
      </c>
      <c r="X3401" s="2" t="str">
        <f>IF(Q3401&lt;Data_Validation!$B$8,"Low Value",IF(Q3401&lt;Data_Validation!$B$9,"Medium Value","High Value"))</f>
        <v>Low Value</v>
      </c>
      <c r="Y3401" s="2" t="str">
        <f t="shared" si="483"/>
        <v>Stable</v>
      </c>
      <c r="Z3401" s="2" t="str">
        <f t="shared" si="484"/>
        <v>Check Data</v>
      </c>
    </row>
    <row r="3402" spans="1:26" x14ac:dyDescent="0.3">
      <c r="A3402" t="s">
        <v>1080</v>
      </c>
      <c r="B3402">
        <v>25</v>
      </c>
      <c r="C3402" t="s">
        <v>21</v>
      </c>
      <c r="D3402" t="s">
        <v>37</v>
      </c>
      <c r="E3402">
        <v>64.099999999999994</v>
      </c>
      <c r="F3402">
        <v>10</v>
      </c>
      <c r="G3402">
        <v>358</v>
      </c>
      <c r="H3402">
        <v>0</v>
      </c>
      <c r="I3402" t="s">
        <v>19</v>
      </c>
      <c r="J3402">
        <v>76.599999999999994</v>
      </c>
      <c r="K3402" s="1">
        <v>44316</v>
      </c>
      <c r="L3402">
        <v>72</v>
      </c>
      <c r="M3402">
        <v>0.13</v>
      </c>
      <c r="N3402">
        <f>IF(E3402="",Data_Validation!$B$1,E3402)</f>
        <v>64.099999999999994</v>
      </c>
      <c r="O3402">
        <f>IF(J3402="",Data_Validation!$B$2,J3402)</f>
        <v>76.599999999999994</v>
      </c>
      <c r="P3402">
        <f t="shared" si="477"/>
        <v>2</v>
      </c>
      <c r="Q3402" s="2">
        <f>CustomerData[[#This Row],[avg_order_value_clean]]*CustomerData[[#This Row],[total_orders]]</f>
        <v>641</v>
      </c>
      <c r="R3402" s="2" t="str">
        <f t="shared" si="485"/>
        <v>Inactive</v>
      </c>
      <c r="S3402" s="2" t="str">
        <f t="shared" si="478"/>
        <v>Low Risk</v>
      </c>
      <c r="T3402" s="2" t="str">
        <f t="shared" si="479"/>
        <v>25-34</v>
      </c>
      <c r="U3402" s="1">
        <f t="shared" ca="1" si="480"/>
        <v>1945</v>
      </c>
      <c r="V3402" s="2" t="str">
        <f t="shared" si="481"/>
        <v>High Loyalty</v>
      </c>
      <c r="W3402" s="2" t="str">
        <f t="shared" si="482"/>
        <v>Legitimate</v>
      </c>
      <c r="X3402" s="2" t="str">
        <f>IF(Q3402&lt;Data_Validation!$B$8,"Low Value",IF(Q3402&lt;Data_Validation!$B$9,"Medium Value","High Value"))</f>
        <v>Low Value</v>
      </c>
      <c r="Y3402" s="2" t="str">
        <f t="shared" si="483"/>
        <v>Stable</v>
      </c>
      <c r="Z3402" s="2" t="str">
        <f t="shared" si="484"/>
        <v>Check Data</v>
      </c>
    </row>
    <row r="3403" spans="1:26" x14ac:dyDescent="0.3">
      <c r="A3403" t="s">
        <v>2830</v>
      </c>
      <c r="B3403">
        <v>27</v>
      </c>
      <c r="C3403" t="s">
        <v>21</v>
      </c>
      <c r="D3403" t="s">
        <v>50</v>
      </c>
      <c r="E3403">
        <v>80.459999999999994</v>
      </c>
      <c r="F3403">
        <v>8</v>
      </c>
      <c r="G3403">
        <v>140</v>
      </c>
      <c r="H3403">
        <v>0</v>
      </c>
      <c r="I3403" t="s">
        <v>40</v>
      </c>
      <c r="J3403">
        <v>45</v>
      </c>
      <c r="K3403" s="1">
        <v>44428</v>
      </c>
      <c r="L3403">
        <v>76</v>
      </c>
      <c r="M3403">
        <v>0.2</v>
      </c>
      <c r="N3403">
        <f>IF(E3403="",Data_Validation!$B$1,E3403)</f>
        <v>80.459999999999994</v>
      </c>
      <c r="O3403">
        <f>IF(J3403="",Data_Validation!$B$2,J3403)</f>
        <v>45</v>
      </c>
      <c r="P3403">
        <f t="shared" si="477"/>
        <v>1</v>
      </c>
      <c r="Q3403" s="2">
        <f>CustomerData[[#This Row],[avg_order_value_clean]]*CustomerData[[#This Row],[total_orders]]</f>
        <v>643.67999999999995</v>
      </c>
      <c r="R3403" s="2" t="str">
        <f t="shared" si="485"/>
        <v>Inactive</v>
      </c>
      <c r="S3403" s="2" t="str">
        <f t="shared" si="478"/>
        <v>Medium Risk</v>
      </c>
      <c r="T3403" s="2" t="str">
        <f t="shared" si="479"/>
        <v>25-34</v>
      </c>
      <c r="U3403" s="1">
        <f t="shared" ca="1" si="480"/>
        <v>1833</v>
      </c>
      <c r="V3403" s="2" t="str">
        <f t="shared" si="481"/>
        <v>High Loyalty</v>
      </c>
      <c r="W3403" s="2" t="str">
        <f t="shared" si="482"/>
        <v>Legitimate</v>
      </c>
      <c r="X3403" s="2" t="str">
        <f>IF(Q3403&lt;Data_Validation!$B$8,"Low Value",IF(Q3403&lt;Data_Validation!$B$9,"Medium Value","High Value"))</f>
        <v>Low Value</v>
      </c>
      <c r="Y3403" s="2" t="str">
        <f t="shared" si="483"/>
        <v>Stable</v>
      </c>
      <c r="Z3403" s="2" t="str">
        <f t="shared" si="484"/>
        <v>Check Data</v>
      </c>
    </row>
    <row r="3404" spans="1:26" x14ac:dyDescent="0.3">
      <c r="A3404" t="s">
        <v>1401</v>
      </c>
      <c r="B3404">
        <v>26</v>
      </c>
      <c r="C3404" t="s">
        <v>21</v>
      </c>
      <c r="D3404" t="s">
        <v>37</v>
      </c>
      <c r="E3404">
        <v>131.27000000000001</v>
      </c>
      <c r="F3404">
        <v>8</v>
      </c>
      <c r="G3404">
        <v>184</v>
      </c>
      <c r="H3404">
        <v>0</v>
      </c>
      <c r="I3404" t="s">
        <v>23</v>
      </c>
      <c r="J3404">
        <v>9.8000000000000007</v>
      </c>
      <c r="K3404" s="1">
        <v>45795</v>
      </c>
      <c r="L3404">
        <v>74</v>
      </c>
      <c r="M3404">
        <v>0.28000000000000003</v>
      </c>
      <c r="N3404">
        <f>IF(E3404="",Data_Validation!$B$1,E3404)</f>
        <v>131.27000000000001</v>
      </c>
      <c r="O3404">
        <f>IF(J3404="",Data_Validation!$B$2,J3404)</f>
        <v>9.8000000000000007</v>
      </c>
      <c r="P3404">
        <f t="shared" si="477"/>
        <v>2</v>
      </c>
      <c r="Q3404" s="2">
        <f>CustomerData[[#This Row],[avg_order_value_clean]]*CustomerData[[#This Row],[total_orders]]</f>
        <v>1050.1600000000001</v>
      </c>
      <c r="R3404" s="2" t="str">
        <f t="shared" si="485"/>
        <v>Inactive</v>
      </c>
      <c r="S3404" s="2" t="str">
        <f t="shared" si="478"/>
        <v>Medium Risk</v>
      </c>
      <c r="T3404" s="2" t="str">
        <f t="shared" si="479"/>
        <v>25-34</v>
      </c>
      <c r="U3404" s="1">
        <f t="shared" ca="1" si="480"/>
        <v>466</v>
      </c>
      <c r="V3404" s="2" t="str">
        <f t="shared" si="481"/>
        <v>High Loyalty</v>
      </c>
      <c r="W3404" s="2" t="str">
        <f t="shared" si="482"/>
        <v>Legitimate</v>
      </c>
      <c r="X3404" s="2" t="str">
        <f>IF(Q3404&lt;Data_Validation!$B$8,"Low Value",IF(Q3404&lt;Data_Validation!$B$9,"Medium Value","High Value"))</f>
        <v>Low Value</v>
      </c>
      <c r="Y3404" s="2" t="str">
        <f t="shared" si="483"/>
        <v>Stable</v>
      </c>
      <c r="Z3404" s="2" t="str">
        <f t="shared" si="484"/>
        <v>Check Data</v>
      </c>
    </row>
    <row r="3405" spans="1:26" x14ac:dyDescent="0.3">
      <c r="A3405" t="s">
        <v>1327</v>
      </c>
      <c r="B3405">
        <v>66</v>
      </c>
      <c r="C3405" t="s">
        <v>14</v>
      </c>
      <c r="D3405" t="s">
        <v>18</v>
      </c>
      <c r="E3405">
        <v>113.74</v>
      </c>
      <c r="F3405">
        <v>3</v>
      </c>
      <c r="G3405">
        <v>153</v>
      </c>
      <c r="H3405">
        <v>0</v>
      </c>
      <c r="I3405" t="s">
        <v>23</v>
      </c>
      <c r="J3405">
        <v>35.9</v>
      </c>
      <c r="K3405" s="1">
        <v>44389</v>
      </c>
      <c r="L3405">
        <v>71</v>
      </c>
      <c r="M3405">
        <v>0.16</v>
      </c>
      <c r="N3405">
        <f>IF(E3405="",Data_Validation!$B$1,E3405)</f>
        <v>113.74</v>
      </c>
      <c r="O3405">
        <f>IF(J3405="",Data_Validation!$B$2,J3405)</f>
        <v>35.9</v>
      </c>
      <c r="P3405">
        <f t="shared" si="477"/>
        <v>3</v>
      </c>
      <c r="Q3405" s="2">
        <f>CustomerData[[#This Row],[avg_order_value_clean]]*CustomerData[[#This Row],[total_orders]]</f>
        <v>341.21999999999997</v>
      </c>
      <c r="R3405" s="2" t="str">
        <f t="shared" si="485"/>
        <v>Inactive</v>
      </c>
      <c r="S3405" s="2" t="str">
        <f t="shared" si="478"/>
        <v>Low Risk</v>
      </c>
      <c r="T3405" s="2" t="str">
        <f t="shared" si="479"/>
        <v>55+</v>
      </c>
      <c r="U3405" s="1">
        <f t="shared" ca="1" si="480"/>
        <v>1872</v>
      </c>
      <c r="V3405" s="2" t="str">
        <f t="shared" si="481"/>
        <v>High Loyalty</v>
      </c>
      <c r="W3405" s="2" t="str">
        <f t="shared" si="482"/>
        <v>Legitimate</v>
      </c>
      <c r="X3405" s="2" t="str">
        <f>IF(Q3405&lt;Data_Validation!$B$8,"Low Value",IF(Q3405&lt;Data_Validation!$B$9,"Medium Value","High Value"))</f>
        <v>Low Value</v>
      </c>
      <c r="Y3405" s="2" t="str">
        <f t="shared" si="483"/>
        <v>Stable</v>
      </c>
      <c r="Z3405" s="2" t="str">
        <f t="shared" si="484"/>
        <v>Check Data</v>
      </c>
    </row>
    <row r="3406" spans="1:26" x14ac:dyDescent="0.3">
      <c r="A3406" t="s">
        <v>2033</v>
      </c>
      <c r="B3406">
        <v>58</v>
      </c>
      <c r="C3406" t="s">
        <v>14</v>
      </c>
      <c r="D3406" t="s">
        <v>28</v>
      </c>
      <c r="E3406">
        <v>36.97</v>
      </c>
      <c r="F3406">
        <v>10</v>
      </c>
      <c r="G3406">
        <v>188</v>
      </c>
      <c r="H3406">
        <v>0</v>
      </c>
      <c r="I3406" t="s">
        <v>40</v>
      </c>
      <c r="J3406">
        <v>15.4</v>
      </c>
      <c r="K3406" s="1">
        <v>44709</v>
      </c>
      <c r="L3406">
        <v>39</v>
      </c>
      <c r="M3406">
        <v>0.36</v>
      </c>
      <c r="N3406">
        <f>IF(E3406="",Data_Validation!$B$1,E3406)</f>
        <v>36.97</v>
      </c>
      <c r="O3406">
        <f>IF(J3406="",Data_Validation!$B$2,J3406)</f>
        <v>15.4</v>
      </c>
      <c r="P3406">
        <f t="shared" si="477"/>
        <v>2</v>
      </c>
      <c r="Q3406" s="2">
        <f>CustomerData[[#This Row],[avg_order_value_clean]]*CustomerData[[#This Row],[total_orders]]</f>
        <v>369.7</v>
      </c>
      <c r="R3406" s="2" t="str">
        <f t="shared" si="485"/>
        <v>Inactive</v>
      </c>
      <c r="S3406" s="2" t="str">
        <f t="shared" si="478"/>
        <v>Medium Risk</v>
      </c>
      <c r="T3406" s="2" t="str">
        <f t="shared" si="479"/>
        <v>55+</v>
      </c>
      <c r="U3406" s="1">
        <f t="shared" ca="1" si="480"/>
        <v>1552</v>
      </c>
      <c r="V3406" s="2" t="str">
        <f t="shared" si="481"/>
        <v>Low Loyalty</v>
      </c>
      <c r="W3406" s="2" t="str">
        <f t="shared" si="482"/>
        <v>Legitimate</v>
      </c>
      <c r="X3406" s="2" t="str">
        <f>IF(Q3406&lt;Data_Validation!$B$8,"Low Value",IF(Q3406&lt;Data_Validation!$B$9,"Medium Value","High Value"))</f>
        <v>Low Value</v>
      </c>
      <c r="Y3406" s="2" t="str">
        <f t="shared" si="483"/>
        <v>Stable</v>
      </c>
      <c r="Z3406" s="2" t="str">
        <f t="shared" si="484"/>
        <v>Check Data</v>
      </c>
    </row>
    <row r="3407" spans="1:26" x14ac:dyDescent="0.3">
      <c r="A3407" t="s">
        <v>1691</v>
      </c>
      <c r="B3407">
        <v>20</v>
      </c>
      <c r="C3407" t="s">
        <v>14</v>
      </c>
      <c r="D3407" t="s">
        <v>50</v>
      </c>
      <c r="E3407">
        <v>87.15</v>
      </c>
      <c r="F3407">
        <v>14</v>
      </c>
      <c r="G3407">
        <v>61</v>
      </c>
      <c r="H3407">
        <v>0</v>
      </c>
      <c r="I3407" t="s">
        <v>40</v>
      </c>
      <c r="J3407">
        <v>92.1</v>
      </c>
      <c r="K3407" s="1">
        <v>45331</v>
      </c>
      <c r="L3407">
        <v>17</v>
      </c>
      <c r="M3407">
        <v>0.32</v>
      </c>
      <c r="N3407">
        <f>IF(E3407="",Data_Validation!$B$1,E3407)</f>
        <v>87.15</v>
      </c>
      <c r="O3407">
        <f>IF(J3407="",Data_Validation!$B$2,J3407)</f>
        <v>92.1</v>
      </c>
      <c r="P3407">
        <f t="shared" si="477"/>
        <v>2</v>
      </c>
      <c r="Q3407" s="2">
        <f>CustomerData[[#This Row],[avg_order_value_clean]]*CustomerData[[#This Row],[total_orders]]</f>
        <v>1220.1000000000001</v>
      </c>
      <c r="R3407" s="2" t="str">
        <f t="shared" si="485"/>
        <v>At Risk</v>
      </c>
      <c r="S3407" s="2" t="str">
        <f t="shared" si="478"/>
        <v>Medium Risk</v>
      </c>
      <c r="T3407" s="2" t="str">
        <f t="shared" si="479"/>
        <v>Under 25</v>
      </c>
      <c r="U3407" s="1">
        <f t="shared" ca="1" si="480"/>
        <v>930</v>
      </c>
      <c r="V3407" s="2" t="str">
        <f t="shared" si="481"/>
        <v>Low Loyalty</v>
      </c>
      <c r="W3407" s="2" t="str">
        <f t="shared" si="482"/>
        <v>Legitimate</v>
      </c>
      <c r="X3407" s="2" t="str">
        <f>IF(Q3407&lt;Data_Validation!$B$8,"Low Value",IF(Q3407&lt;Data_Validation!$B$9,"Medium Value","High Value"))</f>
        <v>Low Value</v>
      </c>
      <c r="Y3407" s="2" t="str">
        <f t="shared" si="483"/>
        <v>Stable</v>
      </c>
      <c r="Z3407" s="2" t="str">
        <f t="shared" si="484"/>
        <v>Check Data</v>
      </c>
    </row>
    <row r="3408" spans="1:26" x14ac:dyDescent="0.3">
      <c r="A3408" t="s">
        <v>2831</v>
      </c>
      <c r="B3408">
        <v>28</v>
      </c>
      <c r="C3408" t="s">
        <v>14</v>
      </c>
      <c r="D3408" t="s">
        <v>28</v>
      </c>
      <c r="E3408">
        <v>20.25</v>
      </c>
      <c r="F3408">
        <v>9</v>
      </c>
      <c r="G3408">
        <v>18</v>
      </c>
      <c r="H3408">
        <v>0</v>
      </c>
      <c r="I3408" t="s">
        <v>29</v>
      </c>
      <c r="J3408">
        <v>68.599999999999994</v>
      </c>
      <c r="K3408" s="1">
        <v>45300</v>
      </c>
      <c r="L3408">
        <v>96</v>
      </c>
      <c r="M3408">
        <v>0.14000000000000001</v>
      </c>
      <c r="N3408">
        <f>IF(E3408="",Data_Validation!$B$1,E3408)</f>
        <v>20.25</v>
      </c>
      <c r="O3408">
        <f>IF(J3408="",Data_Validation!$B$2,J3408)</f>
        <v>68.599999999999994</v>
      </c>
      <c r="P3408">
        <f t="shared" si="477"/>
        <v>1</v>
      </c>
      <c r="Q3408" s="2">
        <f>CustomerData[[#This Row],[avg_order_value_clean]]*CustomerData[[#This Row],[total_orders]]</f>
        <v>182.25</v>
      </c>
      <c r="R3408" s="2" t="str">
        <f t="shared" si="485"/>
        <v>Active</v>
      </c>
      <c r="S3408" s="2" t="str">
        <f t="shared" si="478"/>
        <v>Low Risk</v>
      </c>
      <c r="T3408" s="2" t="str">
        <f t="shared" si="479"/>
        <v>25-34</v>
      </c>
      <c r="U3408" s="1">
        <f t="shared" ca="1" si="480"/>
        <v>961</v>
      </c>
      <c r="V3408" s="2" t="str">
        <f t="shared" si="481"/>
        <v>High Loyalty</v>
      </c>
      <c r="W3408" s="2" t="str">
        <f t="shared" si="482"/>
        <v>Legitimate</v>
      </c>
      <c r="X3408" s="2" t="str">
        <f>IF(Q3408&lt;Data_Validation!$B$8,"Low Value",IF(Q3408&lt;Data_Validation!$B$9,"Medium Value","High Value"))</f>
        <v>Low Value</v>
      </c>
      <c r="Y3408" s="2" t="str">
        <f t="shared" si="483"/>
        <v>Stable</v>
      </c>
      <c r="Z3408" s="2" t="str">
        <f t="shared" si="484"/>
        <v>Check Data</v>
      </c>
    </row>
    <row r="3409" spans="1:26" x14ac:dyDescent="0.3">
      <c r="A3409" t="s">
        <v>2832</v>
      </c>
      <c r="B3409">
        <v>29</v>
      </c>
      <c r="C3409" t="s">
        <v>21</v>
      </c>
      <c r="D3409" t="s">
        <v>28</v>
      </c>
      <c r="E3409">
        <v>44.13</v>
      </c>
      <c r="F3409">
        <v>9</v>
      </c>
      <c r="G3409">
        <v>80</v>
      </c>
      <c r="H3409">
        <v>0</v>
      </c>
      <c r="I3409" t="s">
        <v>19</v>
      </c>
      <c r="J3409">
        <v>85.6</v>
      </c>
      <c r="K3409" s="1">
        <v>44496</v>
      </c>
      <c r="L3409">
        <v>69</v>
      </c>
      <c r="M3409">
        <v>0.31</v>
      </c>
      <c r="N3409">
        <f>IF(E3409="",Data_Validation!$B$1,E3409)</f>
        <v>44.13</v>
      </c>
      <c r="O3409">
        <f>IF(J3409="",Data_Validation!$B$2,J3409)</f>
        <v>85.6</v>
      </c>
      <c r="P3409">
        <f t="shared" si="477"/>
        <v>2</v>
      </c>
      <c r="Q3409" s="2">
        <f>CustomerData[[#This Row],[avg_order_value_clean]]*CustomerData[[#This Row],[total_orders]]</f>
        <v>397.17</v>
      </c>
      <c r="R3409" s="2" t="str">
        <f t="shared" si="485"/>
        <v>At Risk</v>
      </c>
      <c r="S3409" s="2" t="str">
        <f t="shared" si="478"/>
        <v>Medium Risk</v>
      </c>
      <c r="T3409" s="2" t="str">
        <f t="shared" si="479"/>
        <v>25-34</v>
      </c>
      <c r="U3409" s="1">
        <f t="shared" ca="1" si="480"/>
        <v>1765</v>
      </c>
      <c r="V3409" s="2" t="str">
        <f t="shared" si="481"/>
        <v>Medium Loyalty</v>
      </c>
      <c r="W3409" s="2" t="str">
        <f t="shared" si="482"/>
        <v>Legitimate</v>
      </c>
      <c r="X3409" s="2" t="str">
        <f>IF(Q3409&lt;Data_Validation!$B$8,"Low Value",IF(Q3409&lt;Data_Validation!$B$9,"Medium Value","High Value"))</f>
        <v>Low Value</v>
      </c>
      <c r="Y3409" s="2" t="str">
        <f t="shared" si="483"/>
        <v>Stable</v>
      </c>
      <c r="Z3409" s="2" t="str">
        <f t="shared" si="484"/>
        <v>Check Data</v>
      </c>
    </row>
    <row r="3410" spans="1:26" x14ac:dyDescent="0.3">
      <c r="A3410" t="s">
        <v>2833</v>
      </c>
      <c r="B3410">
        <v>27</v>
      </c>
      <c r="C3410" t="s">
        <v>14</v>
      </c>
      <c r="D3410" t="s">
        <v>22</v>
      </c>
      <c r="E3410">
        <v>220.32</v>
      </c>
      <c r="F3410">
        <v>11</v>
      </c>
      <c r="G3410">
        <v>29</v>
      </c>
      <c r="H3410">
        <v>0</v>
      </c>
      <c r="I3410" t="s">
        <v>23</v>
      </c>
      <c r="J3410">
        <v>89.7</v>
      </c>
      <c r="K3410" s="1">
        <v>44456</v>
      </c>
      <c r="L3410">
        <v>85</v>
      </c>
      <c r="M3410">
        <v>0.24</v>
      </c>
      <c r="N3410">
        <f>IF(E3410="",Data_Validation!$B$1,E3410)</f>
        <v>220.32</v>
      </c>
      <c r="O3410">
        <f>IF(J3410="",Data_Validation!$B$2,J3410)</f>
        <v>89.7</v>
      </c>
      <c r="P3410">
        <f t="shared" si="477"/>
        <v>1</v>
      </c>
      <c r="Q3410" s="2">
        <f>CustomerData[[#This Row],[avg_order_value_clean]]*CustomerData[[#This Row],[total_orders]]</f>
        <v>2423.52</v>
      </c>
      <c r="R3410" s="2" t="str">
        <f t="shared" si="485"/>
        <v>Active</v>
      </c>
      <c r="S3410" s="2" t="str">
        <f t="shared" si="478"/>
        <v>Medium Risk</v>
      </c>
      <c r="T3410" s="2" t="str">
        <f t="shared" si="479"/>
        <v>25-34</v>
      </c>
      <c r="U3410" s="1">
        <f t="shared" ca="1" si="480"/>
        <v>1805</v>
      </c>
      <c r="V3410" s="2" t="str">
        <f t="shared" si="481"/>
        <v>High Loyalty</v>
      </c>
      <c r="W3410" s="2" t="str">
        <f t="shared" si="482"/>
        <v>Legitimate</v>
      </c>
      <c r="X3410" s="2" t="str">
        <f>IF(Q3410&lt;Data_Validation!$B$8,"Low Value",IF(Q3410&lt;Data_Validation!$B$9,"Medium Value","High Value"))</f>
        <v>High Value</v>
      </c>
      <c r="Y3410" s="2" t="str">
        <f t="shared" si="483"/>
        <v>High Value - Maintain</v>
      </c>
      <c r="Z3410" s="2" t="str">
        <f t="shared" si="484"/>
        <v>Check Data</v>
      </c>
    </row>
    <row r="3411" spans="1:26" x14ac:dyDescent="0.3">
      <c r="A3411" t="s">
        <v>2834</v>
      </c>
      <c r="B3411">
        <v>42</v>
      </c>
      <c r="C3411" t="s">
        <v>21</v>
      </c>
      <c r="D3411" t="s">
        <v>18</v>
      </c>
      <c r="E3411">
        <v>151.97999999999999</v>
      </c>
      <c r="F3411">
        <v>7</v>
      </c>
      <c r="G3411">
        <v>126</v>
      </c>
      <c r="H3411">
        <v>0</v>
      </c>
      <c r="I3411" t="s">
        <v>19</v>
      </c>
      <c r="J3411">
        <v>60.7</v>
      </c>
      <c r="K3411" s="1">
        <v>45669</v>
      </c>
      <c r="L3411">
        <v>95</v>
      </c>
      <c r="M3411">
        <v>0.4</v>
      </c>
      <c r="N3411">
        <f>IF(E3411="",Data_Validation!$B$1,E3411)</f>
        <v>151.97999999999999</v>
      </c>
      <c r="O3411">
        <f>IF(J3411="",Data_Validation!$B$2,J3411)</f>
        <v>60.7</v>
      </c>
      <c r="P3411">
        <f t="shared" si="477"/>
        <v>1</v>
      </c>
      <c r="Q3411" s="2">
        <f>CustomerData[[#This Row],[avg_order_value_clean]]*CustomerData[[#This Row],[total_orders]]</f>
        <v>1063.8599999999999</v>
      </c>
      <c r="R3411" s="2" t="str">
        <f t="shared" si="485"/>
        <v>Inactive</v>
      </c>
      <c r="S3411" s="2" t="str">
        <f t="shared" si="478"/>
        <v>Medium Risk</v>
      </c>
      <c r="T3411" s="2" t="str">
        <f t="shared" si="479"/>
        <v>35-44</v>
      </c>
      <c r="U3411" s="1">
        <f t="shared" ca="1" si="480"/>
        <v>592</v>
      </c>
      <c r="V3411" s="2" t="str">
        <f t="shared" si="481"/>
        <v>High Loyalty</v>
      </c>
      <c r="W3411" s="2" t="str">
        <f t="shared" si="482"/>
        <v>Legitimate</v>
      </c>
      <c r="X3411" s="2" t="str">
        <f>IF(Q3411&lt;Data_Validation!$B$8,"Low Value",IF(Q3411&lt;Data_Validation!$B$9,"Medium Value","High Value"))</f>
        <v>Low Value</v>
      </c>
      <c r="Y3411" s="2" t="str">
        <f t="shared" si="483"/>
        <v>Stable</v>
      </c>
      <c r="Z3411" s="2" t="str">
        <f t="shared" si="484"/>
        <v>Check Data</v>
      </c>
    </row>
    <row r="3412" spans="1:26" x14ac:dyDescent="0.3">
      <c r="A3412" t="s">
        <v>2835</v>
      </c>
      <c r="B3412">
        <v>66</v>
      </c>
      <c r="C3412" t="s">
        <v>25</v>
      </c>
      <c r="D3412" t="s">
        <v>26</v>
      </c>
      <c r="E3412">
        <v>139.47</v>
      </c>
      <c r="F3412">
        <v>7</v>
      </c>
      <c r="G3412">
        <v>217</v>
      </c>
      <c r="H3412">
        <v>0</v>
      </c>
      <c r="I3412" t="s">
        <v>23</v>
      </c>
      <c r="J3412">
        <v>0.7</v>
      </c>
      <c r="K3412" s="1">
        <v>44459</v>
      </c>
      <c r="L3412">
        <v>52</v>
      </c>
      <c r="M3412">
        <v>0.17</v>
      </c>
      <c r="N3412">
        <f>IF(E3412="",Data_Validation!$B$1,E3412)</f>
        <v>139.47</v>
      </c>
      <c r="O3412">
        <f>IF(J3412="",Data_Validation!$B$2,J3412)</f>
        <v>0.7</v>
      </c>
      <c r="P3412">
        <f t="shared" si="477"/>
        <v>1</v>
      </c>
      <c r="Q3412" s="2">
        <f>CustomerData[[#This Row],[avg_order_value_clean]]*CustomerData[[#This Row],[total_orders]]</f>
        <v>976.29</v>
      </c>
      <c r="R3412" s="2" t="str">
        <f t="shared" si="485"/>
        <v>Inactive</v>
      </c>
      <c r="S3412" s="2" t="str">
        <f t="shared" si="478"/>
        <v>Low Risk</v>
      </c>
      <c r="T3412" s="2" t="str">
        <f t="shared" si="479"/>
        <v>55+</v>
      </c>
      <c r="U3412" s="1">
        <f t="shared" ca="1" si="480"/>
        <v>1802</v>
      </c>
      <c r="V3412" s="2" t="str">
        <f t="shared" si="481"/>
        <v>Medium Loyalty</v>
      </c>
      <c r="W3412" s="2" t="str">
        <f t="shared" si="482"/>
        <v>Legitimate</v>
      </c>
      <c r="X3412" s="2" t="str">
        <f>IF(Q3412&lt;Data_Validation!$B$8,"Low Value",IF(Q3412&lt;Data_Validation!$B$9,"Medium Value","High Value"))</f>
        <v>Low Value</v>
      </c>
      <c r="Y3412" s="2" t="str">
        <f t="shared" si="483"/>
        <v>Stable</v>
      </c>
      <c r="Z3412" s="2" t="str">
        <f t="shared" si="484"/>
        <v>Valid</v>
      </c>
    </row>
    <row r="3413" spans="1:26" x14ac:dyDescent="0.3">
      <c r="A3413" t="s">
        <v>2836</v>
      </c>
      <c r="B3413">
        <v>66</v>
      </c>
      <c r="C3413" t="s">
        <v>21</v>
      </c>
      <c r="D3413" t="s">
        <v>44</v>
      </c>
      <c r="E3413">
        <v>87.98</v>
      </c>
      <c r="F3413">
        <v>12</v>
      </c>
      <c r="G3413">
        <v>12</v>
      </c>
      <c r="H3413">
        <v>0</v>
      </c>
      <c r="I3413" t="s">
        <v>16</v>
      </c>
      <c r="J3413">
        <v>55.6</v>
      </c>
      <c r="K3413" s="1">
        <v>44323</v>
      </c>
      <c r="L3413">
        <v>79</v>
      </c>
      <c r="M3413">
        <v>0.16</v>
      </c>
      <c r="N3413">
        <f>IF(E3413="",Data_Validation!$B$1,E3413)</f>
        <v>87.98</v>
      </c>
      <c r="O3413">
        <f>IF(J3413="",Data_Validation!$B$2,J3413)</f>
        <v>55.6</v>
      </c>
      <c r="P3413">
        <f t="shared" si="477"/>
        <v>1</v>
      </c>
      <c r="Q3413" s="2">
        <f>CustomerData[[#This Row],[avg_order_value_clean]]*CustomerData[[#This Row],[total_orders]]</f>
        <v>1055.76</v>
      </c>
      <c r="R3413" s="2" t="str">
        <f t="shared" si="485"/>
        <v>Active</v>
      </c>
      <c r="S3413" s="2" t="str">
        <f t="shared" si="478"/>
        <v>Low Risk</v>
      </c>
      <c r="T3413" s="2" t="str">
        <f t="shared" si="479"/>
        <v>55+</v>
      </c>
      <c r="U3413" s="1">
        <f t="shared" ca="1" si="480"/>
        <v>1938</v>
      </c>
      <c r="V3413" s="2" t="str">
        <f t="shared" si="481"/>
        <v>High Loyalty</v>
      </c>
      <c r="W3413" s="2" t="str">
        <f t="shared" si="482"/>
        <v>Legitimate</v>
      </c>
      <c r="X3413" s="2" t="str">
        <f>IF(Q3413&lt;Data_Validation!$B$8,"Low Value",IF(Q3413&lt;Data_Validation!$B$9,"Medium Value","High Value"))</f>
        <v>Low Value</v>
      </c>
      <c r="Y3413" s="2" t="str">
        <f t="shared" si="483"/>
        <v>Stable</v>
      </c>
      <c r="Z3413" s="2" t="str">
        <f t="shared" si="484"/>
        <v>Check Data</v>
      </c>
    </row>
    <row r="3414" spans="1:26" x14ac:dyDescent="0.3">
      <c r="A3414" t="s">
        <v>2721</v>
      </c>
      <c r="B3414">
        <v>42</v>
      </c>
      <c r="C3414" t="s">
        <v>25</v>
      </c>
      <c r="D3414" t="s">
        <v>35</v>
      </c>
      <c r="E3414">
        <v>209.3</v>
      </c>
      <c r="F3414">
        <v>13</v>
      </c>
      <c r="G3414">
        <v>176</v>
      </c>
      <c r="H3414">
        <v>0</v>
      </c>
      <c r="I3414" t="s">
        <v>16</v>
      </c>
      <c r="J3414">
        <v>80.2</v>
      </c>
      <c r="K3414" s="1">
        <v>45383</v>
      </c>
      <c r="L3414">
        <v>13</v>
      </c>
      <c r="M3414">
        <v>0.11</v>
      </c>
      <c r="N3414">
        <f>IF(E3414="",Data_Validation!$B$1,E3414)</f>
        <v>209.3</v>
      </c>
      <c r="O3414">
        <f>IF(J3414="",Data_Validation!$B$2,J3414)</f>
        <v>80.2</v>
      </c>
      <c r="P3414">
        <f t="shared" si="477"/>
        <v>2</v>
      </c>
      <c r="Q3414" s="2">
        <f>CustomerData[[#This Row],[avg_order_value_clean]]*CustomerData[[#This Row],[total_orders]]</f>
        <v>2720.9</v>
      </c>
      <c r="R3414" s="2" t="str">
        <f t="shared" si="485"/>
        <v>Inactive</v>
      </c>
      <c r="S3414" s="2" t="str">
        <f t="shared" si="478"/>
        <v>Low Risk</v>
      </c>
      <c r="T3414" s="2" t="str">
        <f t="shared" si="479"/>
        <v>35-44</v>
      </c>
      <c r="U3414" s="1">
        <f t="shared" ca="1" si="480"/>
        <v>878</v>
      </c>
      <c r="V3414" s="2" t="str">
        <f t="shared" si="481"/>
        <v>Low Loyalty</v>
      </c>
      <c r="W3414" s="2" t="str">
        <f t="shared" si="482"/>
        <v>Legitimate</v>
      </c>
      <c r="X3414" s="2" t="str">
        <f>IF(Q3414&lt;Data_Validation!$B$8,"Low Value",IF(Q3414&lt;Data_Validation!$B$9,"Medium Value","High Value"))</f>
        <v>High Value</v>
      </c>
      <c r="Y3414" s="2" t="str">
        <f t="shared" si="483"/>
        <v>High Value - Maintain</v>
      </c>
      <c r="Z3414" s="2" t="str">
        <f t="shared" si="484"/>
        <v>Check Data</v>
      </c>
    </row>
    <row r="3415" spans="1:26" x14ac:dyDescent="0.3">
      <c r="A3415" t="s">
        <v>2837</v>
      </c>
      <c r="B3415">
        <v>28</v>
      </c>
      <c r="C3415" t="s">
        <v>21</v>
      </c>
      <c r="D3415" t="s">
        <v>28</v>
      </c>
      <c r="E3415">
        <v>79.95</v>
      </c>
      <c r="F3415">
        <v>10</v>
      </c>
      <c r="G3415">
        <v>337</v>
      </c>
      <c r="H3415">
        <v>0</v>
      </c>
      <c r="I3415" t="s">
        <v>23</v>
      </c>
      <c r="J3415">
        <v>31.4</v>
      </c>
      <c r="K3415" s="1">
        <v>45104</v>
      </c>
      <c r="L3415">
        <v>7</v>
      </c>
      <c r="M3415">
        <v>0.49</v>
      </c>
      <c r="N3415">
        <f>IF(E3415="",Data_Validation!$B$1,E3415)</f>
        <v>79.95</v>
      </c>
      <c r="O3415">
        <f>IF(J3415="",Data_Validation!$B$2,J3415)</f>
        <v>31.4</v>
      </c>
      <c r="P3415">
        <f t="shared" si="477"/>
        <v>1</v>
      </c>
      <c r="Q3415" s="2">
        <f>CustomerData[[#This Row],[avg_order_value_clean]]*CustomerData[[#This Row],[total_orders]]</f>
        <v>799.5</v>
      </c>
      <c r="R3415" s="2" t="str">
        <f t="shared" si="485"/>
        <v>Inactive</v>
      </c>
      <c r="S3415" s="2" t="str">
        <f t="shared" si="478"/>
        <v>Medium Risk</v>
      </c>
      <c r="T3415" s="2" t="str">
        <f t="shared" si="479"/>
        <v>25-34</v>
      </c>
      <c r="U3415" s="1">
        <f t="shared" ca="1" si="480"/>
        <v>1157</v>
      </c>
      <c r="V3415" s="2" t="str">
        <f t="shared" si="481"/>
        <v>Low Loyalty</v>
      </c>
      <c r="W3415" s="2" t="str">
        <f t="shared" si="482"/>
        <v>Legitimate</v>
      </c>
      <c r="X3415" s="2" t="str">
        <f>IF(Q3415&lt;Data_Validation!$B$8,"Low Value",IF(Q3415&lt;Data_Validation!$B$9,"Medium Value","High Value"))</f>
        <v>Low Value</v>
      </c>
      <c r="Y3415" s="2" t="str">
        <f t="shared" si="483"/>
        <v>Stable</v>
      </c>
      <c r="Z3415" s="2" t="str">
        <f t="shared" si="484"/>
        <v>Check Data</v>
      </c>
    </row>
    <row r="3416" spans="1:26" x14ac:dyDescent="0.3">
      <c r="A3416" t="s">
        <v>2838</v>
      </c>
      <c r="B3416">
        <v>79</v>
      </c>
      <c r="C3416" t="s">
        <v>21</v>
      </c>
      <c r="D3416" t="s">
        <v>18</v>
      </c>
      <c r="E3416">
        <v>157.72</v>
      </c>
      <c r="F3416">
        <v>11</v>
      </c>
      <c r="G3416">
        <v>120</v>
      </c>
      <c r="H3416">
        <v>0</v>
      </c>
      <c r="I3416" t="s">
        <v>29</v>
      </c>
      <c r="J3416">
        <v>92.8</v>
      </c>
      <c r="K3416" s="1">
        <v>45643</v>
      </c>
      <c r="L3416">
        <v>88</v>
      </c>
      <c r="M3416">
        <v>0.23</v>
      </c>
      <c r="N3416">
        <f>IF(E3416="",Data_Validation!$B$1,E3416)</f>
        <v>157.72</v>
      </c>
      <c r="O3416">
        <f>IF(J3416="",Data_Validation!$B$2,J3416)</f>
        <v>92.8</v>
      </c>
      <c r="P3416">
        <f t="shared" si="477"/>
        <v>2</v>
      </c>
      <c r="Q3416" s="2">
        <f>CustomerData[[#This Row],[avg_order_value_clean]]*CustomerData[[#This Row],[total_orders]]</f>
        <v>1734.92</v>
      </c>
      <c r="R3416" s="2" t="str">
        <f t="shared" si="485"/>
        <v>Inactive</v>
      </c>
      <c r="S3416" s="2" t="str">
        <f t="shared" si="478"/>
        <v>Medium Risk</v>
      </c>
      <c r="T3416" s="2" t="str">
        <f t="shared" si="479"/>
        <v>55+</v>
      </c>
      <c r="U3416" s="1">
        <f t="shared" ca="1" si="480"/>
        <v>618</v>
      </c>
      <c r="V3416" s="2" t="str">
        <f t="shared" si="481"/>
        <v>High Loyalty</v>
      </c>
      <c r="W3416" s="2" t="str">
        <f t="shared" si="482"/>
        <v>Legitimate</v>
      </c>
      <c r="X3416" s="2" t="str">
        <f>IF(Q3416&lt;Data_Validation!$B$8,"Low Value",IF(Q3416&lt;Data_Validation!$B$9,"Medium Value","High Value"))</f>
        <v>High Value</v>
      </c>
      <c r="Y3416" s="2" t="str">
        <f t="shared" si="483"/>
        <v>High Value - Maintain</v>
      </c>
      <c r="Z3416" s="2" t="str">
        <f t="shared" si="484"/>
        <v>Check Data</v>
      </c>
    </row>
    <row r="3417" spans="1:26" x14ac:dyDescent="0.3">
      <c r="A3417" t="s">
        <v>2839</v>
      </c>
      <c r="B3417">
        <v>71</v>
      </c>
      <c r="C3417" t="s">
        <v>21</v>
      </c>
      <c r="D3417" t="s">
        <v>22</v>
      </c>
      <c r="E3417">
        <v>65.010000000000005</v>
      </c>
      <c r="F3417">
        <v>12</v>
      </c>
      <c r="G3417">
        <v>178</v>
      </c>
      <c r="H3417">
        <v>0</v>
      </c>
      <c r="I3417" t="s">
        <v>16</v>
      </c>
      <c r="J3417">
        <v>99.7</v>
      </c>
      <c r="K3417" s="1">
        <v>45234</v>
      </c>
      <c r="L3417">
        <v>68</v>
      </c>
      <c r="M3417">
        <v>0.31</v>
      </c>
      <c r="N3417">
        <f>IF(E3417="",Data_Validation!$B$1,E3417)</f>
        <v>65.010000000000005</v>
      </c>
      <c r="O3417">
        <f>IF(J3417="",Data_Validation!$B$2,J3417)</f>
        <v>99.7</v>
      </c>
      <c r="P3417">
        <f t="shared" si="477"/>
        <v>1</v>
      </c>
      <c r="Q3417" s="2">
        <f>CustomerData[[#This Row],[avg_order_value_clean]]*CustomerData[[#This Row],[total_orders]]</f>
        <v>780.12000000000012</v>
      </c>
      <c r="R3417" s="2" t="str">
        <f t="shared" si="485"/>
        <v>Inactive</v>
      </c>
      <c r="S3417" s="2" t="str">
        <f t="shared" si="478"/>
        <v>Medium Risk</v>
      </c>
      <c r="T3417" s="2" t="str">
        <f t="shared" si="479"/>
        <v>55+</v>
      </c>
      <c r="U3417" s="1">
        <f t="shared" ca="1" si="480"/>
        <v>1027</v>
      </c>
      <c r="V3417" s="2" t="str">
        <f t="shared" si="481"/>
        <v>Medium Loyalty</v>
      </c>
      <c r="W3417" s="2" t="str">
        <f t="shared" si="482"/>
        <v>Legitimate</v>
      </c>
      <c r="X3417" s="2" t="str">
        <f>IF(Q3417&lt;Data_Validation!$B$8,"Low Value",IF(Q3417&lt;Data_Validation!$B$9,"Medium Value","High Value"))</f>
        <v>Low Value</v>
      </c>
      <c r="Y3417" s="2" t="str">
        <f t="shared" si="483"/>
        <v>Stable</v>
      </c>
      <c r="Z3417" s="2" t="str">
        <f t="shared" si="484"/>
        <v>Check Data</v>
      </c>
    </row>
    <row r="3418" spans="1:26" x14ac:dyDescent="0.3">
      <c r="A3418" t="s">
        <v>2840</v>
      </c>
      <c r="B3418">
        <v>53</v>
      </c>
      <c r="C3418" t="s">
        <v>14</v>
      </c>
      <c r="D3418" t="s">
        <v>50</v>
      </c>
      <c r="E3418">
        <v>19.84</v>
      </c>
      <c r="F3418">
        <v>17</v>
      </c>
      <c r="G3418">
        <v>110</v>
      </c>
      <c r="H3418">
        <v>0</v>
      </c>
      <c r="I3418" t="s">
        <v>19</v>
      </c>
      <c r="J3418">
        <v>54.9</v>
      </c>
      <c r="K3418" s="1">
        <v>44288</v>
      </c>
      <c r="L3418">
        <v>60</v>
      </c>
      <c r="M3418">
        <v>0.28999999999999998</v>
      </c>
      <c r="N3418">
        <f>IF(E3418="",Data_Validation!$B$1,E3418)</f>
        <v>19.84</v>
      </c>
      <c r="O3418">
        <f>IF(J3418="",Data_Validation!$B$2,J3418)</f>
        <v>54.9</v>
      </c>
      <c r="P3418">
        <f t="shared" si="477"/>
        <v>1</v>
      </c>
      <c r="Q3418" s="2">
        <f>CustomerData[[#This Row],[avg_order_value_clean]]*CustomerData[[#This Row],[total_orders]]</f>
        <v>337.28</v>
      </c>
      <c r="R3418" s="2" t="str">
        <f t="shared" si="485"/>
        <v>Inactive</v>
      </c>
      <c r="S3418" s="2" t="str">
        <f t="shared" si="478"/>
        <v>Medium Risk</v>
      </c>
      <c r="T3418" s="2" t="str">
        <f t="shared" si="479"/>
        <v>45-54</v>
      </c>
      <c r="U3418" s="1">
        <f t="shared" ca="1" si="480"/>
        <v>1973</v>
      </c>
      <c r="V3418" s="2" t="str">
        <f t="shared" si="481"/>
        <v>Medium Loyalty</v>
      </c>
      <c r="W3418" s="2" t="str">
        <f t="shared" si="482"/>
        <v>Legitimate</v>
      </c>
      <c r="X3418" s="2" t="str">
        <f>IF(Q3418&lt;Data_Validation!$B$8,"Low Value",IF(Q3418&lt;Data_Validation!$B$9,"Medium Value","High Value"))</f>
        <v>Low Value</v>
      </c>
      <c r="Y3418" s="2" t="str">
        <f t="shared" si="483"/>
        <v>Stable</v>
      </c>
      <c r="Z3418" s="2" t="str">
        <f t="shared" si="484"/>
        <v>Check Data</v>
      </c>
    </row>
    <row r="3419" spans="1:26" x14ac:dyDescent="0.3">
      <c r="A3419" t="s">
        <v>2841</v>
      </c>
      <c r="B3419">
        <v>56</v>
      </c>
      <c r="C3419" t="s">
        <v>14</v>
      </c>
      <c r="D3419" t="s">
        <v>52</v>
      </c>
      <c r="E3419">
        <v>55.34</v>
      </c>
      <c r="F3419">
        <v>10</v>
      </c>
      <c r="G3419">
        <v>8</v>
      </c>
      <c r="H3419">
        <v>0</v>
      </c>
      <c r="I3419" t="s">
        <v>40</v>
      </c>
      <c r="J3419">
        <v>53.1</v>
      </c>
      <c r="K3419" s="1">
        <v>45819</v>
      </c>
      <c r="L3419">
        <v>83</v>
      </c>
      <c r="M3419">
        <v>0.21</v>
      </c>
      <c r="N3419">
        <f>IF(E3419="",Data_Validation!$B$1,E3419)</f>
        <v>55.34</v>
      </c>
      <c r="O3419">
        <f>IF(J3419="",Data_Validation!$B$2,J3419)</f>
        <v>53.1</v>
      </c>
      <c r="P3419">
        <f t="shared" si="477"/>
        <v>1</v>
      </c>
      <c r="Q3419" s="2">
        <f>CustomerData[[#This Row],[avg_order_value_clean]]*CustomerData[[#This Row],[total_orders]]</f>
        <v>553.40000000000009</v>
      </c>
      <c r="R3419" s="2" t="str">
        <f t="shared" si="485"/>
        <v>Active</v>
      </c>
      <c r="S3419" s="2" t="str">
        <f t="shared" si="478"/>
        <v>Medium Risk</v>
      </c>
      <c r="T3419" s="2" t="str">
        <f t="shared" si="479"/>
        <v>55+</v>
      </c>
      <c r="U3419" s="1">
        <f t="shared" ca="1" si="480"/>
        <v>442</v>
      </c>
      <c r="V3419" s="2" t="str">
        <f t="shared" si="481"/>
        <v>High Loyalty</v>
      </c>
      <c r="W3419" s="2" t="str">
        <f t="shared" si="482"/>
        <v>Legitimate</v>
      </c>
      <c r="X3419" s="2" t="str">
        <f>IF(Q3419&lt;Data_Validation!$B$8,"Low Value",IF(Q3419&lt;Data_Validation!$B$9,"Medium Value","High Value"))</f>
        <v>Low Value</v>
      </c>
      <c r="Y3419" s="2" t="str">
        <f t="shared" si="483"/>
        <v>Stable</v>
      </c>
      <c r="Z3419" s="2" t="str">
        <f t="shared" si="484"/>
        <v>Check Data</v>
      </c>
    </row>
    <row r="3420" spans="1:26" x14ac:dyDescent="0.3">
      <c r="A3420" t="s">
        <v>1055</v>
      </c>
      <c r="B3420">
        <v>70</v>
      </c>
      <c r="C3420" t="s">
        <v>21</v>
      </c>
      <c r="D3420" t="s">
        <v>52</v>
      </c>
      <c r="E3420">
        <v>87.81</v>
      </c>
      <c r="F3420">
        <v>8</v>
      </c>
      <c r="G3420">
        <v>221</v>
      </c>
      <c r="H3420">
        <v>0</v>
      </c>
      <c r="I3420" t="s">
        <v>19</v>
      </c>
      <c r="J3420">
        <v>65.5</v>
      </c>
      <c r="K3420" s="1">
        <v>45144</v>
      </c>
      <c r="L3420">
        <v>46</v>
      </c>
      <c r="M3420">
        <v>0.28000000000000003</v>
      </c>
      <c r="N3420">
        <f>IF(E3420="",Data_Validation!$B$1,E3420)</f>
        <v>87.81</v>
      </c>
      <c r="O3420">
        <f>IF(J3420="",Data_Validation!$B$2,J3420)</f>
        <v>65.5</v>
      </c>
      <c r="P3420">
        <f t="shared" si="477"/>
        <v>2</v>
      </c>
      <c r="Q3420" s="2">
        <f>CustomerData[[#This Row],[avg_order_value_clean]]*CustomerData[[#This Row],[total_orders]]</f>
        <v>702.48</v>
      </c>
      <c r="R3420" s="2" t="str">
        <f t="shared" si="485"/>
        <v>Inactive</v>
      </c>
      <c r="S3420" s="2" t="str">
        <f t="shared" si="478"/>
        <v>Medium Risk</v>
      </c>
      <c r="T3420" s="2" t="str">
        <f t="shared" si="479"/>
        <v>55+</v>
      </c>
      <c r="U3420" s="1">
        <f t="shared" ca="1" si="480"/>
        <v>1117</v>
      </c>
      <c r="V3420" s="2" t="str">
        <f t="shared" si="481"/>
        <v>Medium Loyalty</v>
      </c>
      <c r="W3420" s="2" t="str">
        <f t="shared" si="482"/>
        <v>Legitimate</v>
      </c>
      <c r="X3420" s="2" t="str">
        <f>IF(Q3420&lt;Data_Validation!$B$8,"Low Value",IF(Q3420&lt;Data_Validation!$B$9,"Medium Value","High Value"))</f>
        <v>Low Value</v>
      </c>
      <c r="Y3420" s="2" t="str">
        <f t="shared" si="483"/>
        <v>Stable</v>
      </c>
      <c r="Z3420" s="2" t="str">
        <f t="shared" si="484"/>
        <v>Check Data</v>
      </c>
    </row>
    <row r="3421" spans="1:26" x14ac:dyDescent="0.3">
      <c r="A3421" t="s">
        <v>2842</v>
      </c>
      <c r="B3421">
        <v>43</v>
      </c>
      <c r="C3421" t="s">
        <v>25</v>
      </c>
      <c r="D3421" t="s">
        <v>44</v>
      </c>
      <c r="E3421">
        <v>174.43</v>
      </c>
      <c r="F3421">
        <v>9</v>
      </c>
      <c r="G3421">
        <v>284</v>
      </c>
      <c r="H3421">
        <v>0</v>
      </c>
      <c r="I3421" t="s">
        <v>19</v>
      </c>
      <c r="J3421">
        <v>56.6</v>
      </c>
      <c r="K3421" s="1">
        <v>45256</v>
      </c>
      <c r="L3421">
        <v>35</v>
      </c>
      <c r="M3421">
        <v>0.1</v>
      </c>
      <c r="N3421">
        <f>IF(E3421="",Data_Validation!$B$1,E3421)</f>
        <v>174.43</v>
      </c>
      <c r="O3421">
        <f>IF(J3421="",Data_Validation!$B$2,J3421)</f>
        <v>56.6</v>
      </c>
      <c r="P3421">
        <f t="shared" si="477"/>
        <v>1</v>
      </c>
      <c r="Q3421" s="2">
        <f>CustomerData[[#This Row],[avg_order_value_clean]]*CustomerData[[#This Row],[total_orders]]</f>
        <v>1569.8700000000001</v>
      </c>
      <c r="R3421" s="2" t="str">
        <f t="shared" si="485"/>
        <v>Inactive</v>
      </c>
      <c r="S3421" s="2" t="str">
        <f t="shared" si="478"/>
        <v>Low Risk</v>
      </c>
      <c r="T3421" s="2" t="str">
        <f t="shared" si="479"/>
        <v>35-44</v>
      </c>
      <c r="U3421" s="1">
        <f t="shared" ca="1" si="480"/>
        <v>1005</v>
      </c>
      <c r="V3421" s="2" t="str">
        <f t="shared" si="481"/>
        <v>Low Loyalty</v>
      </c>
      <c r="W3421" s="2" t="str">
        <f t="shared" si="482"/>
        <v>Legitimate</v>
      </c>
      <c r="X3421" s="2" t="str">
        <f>IF(Q3421&lt;Data_Validation!$B$8,"Low Value",IF(Q3421&lt;Data_Validation!$B$9,"Medium Value","High Value"))</f>
        <v>High Value</v>
      </c>
      <c r="Y3421" s="2" t="str">
        <f t="shared" si="483"/>
        <v>High Value - Maintain</v>
      </c>
      <c r="Z3421" s="2" t="str">
        <f t="shared" si="484"/>
        <v>Check Data</v>
      </c>
    </row>
    <row r="3422" spans="1:26" x14ac:dyDescent="0.3">
      <c r="A3422" t="s">
        <v>682</v>
      </c>
      <c r="B3422">
        <v>31</v>
      </c>
      <c r="C3422" t="s">
        <v>14</v>
      </c>
      <c r="D3422" t="s">
        <v>22</v>
      </c>
      <c r="E3422">
        <v>63.07</v>
      </c>
      <c r="F3422">
        <v>10</v>
      </c>
      <c r="G3422">
        <v>348</v>
      </c>
      <c r="H3422">
        <v>0</v>
      </c>
      <c r="I3422" t="s">
        <v>19</v>
      </c>
      <c r="J3422">
        <v>16</v>
      </c>
      <c r="K3422" s="1">
        <v>44362</v>
      </c>
      <c r="L3422">
        <v>29</v>
      </c>
      <c r="M3422">
        <v>0.18</v>
      </c>
      <c r="N3422">
        <f>IF(E3422="",Data_Validation!$B$1,E3422)</f>
        <v>63.07</v>
      </c>
      <c r="O3422">
        <f>IF(J3422="",Data_Validation!$B$2,J3422)</f>
        <v>16</v>
      </c>
      <c r="P3422">
        <f t="shared" si="477"/>
        <v>2</v>
      </c>
      <c r="Q3422" s="2">
        <f>CustomerData[[#This Row],[avg_order_value_clean]]*CustomerData[[#This Row],[total_orders]]</f>
        <v>630.70000000000005</v>
      </c>
      <c r="R3422" s="2" t="str">
        <f t="shared" si="485"/>
        <v>Inactive</v>
      </c>
      <c r="S3422" s="2" t="str">
        <f t="shared" si="478"/>
        <v>Low Risk</v>
      </c>
      <c r="T3422" s="2" t="str">
        <f t="shared" si="479"/>
        <v>25-34</v>
      </c>
      <c r="U3422" s="1">
        <f t="shared" ca="1" si="480"/>
        <v>1899</v>
      </c>
      <c r="V3422" s="2" t="str">
        <f t="shared" si="481"/>
        <v>Low Loyalty</v>
      </c>
      <c r="W3422" s="2" t="str">
        <f t="shared" si="482"/>
        <v>Legitimate</v>
      </c>
      <c r="X3422" s="2" t="str">
        <f>IF(Q3422&lt;Data_Validation!$B$8,"Low Value",IF(Q3422&lt;Data_Validation!$B$9,"Medium Value","High Value"))</f>
        <v>Low Value</v>
      </c>
      <c r="Y3422" s="2" t="str">
        <f t="shared" si="483"/>
        <v>Stable</v>
      </c>
      <c r="Z3422" s="2" t="str">
        <f t="shared" si="484"/>
        <v>Check Data</v>
      </c>
    </row>
    <row r="3423" spans="1:26" x14ac:dyDescent="0.3">
      <c r="A3423" t="s">
        <v>2843</v>
      </c>
      <c r="B3423">
        <v>56</v>
      </c>
      <c r="C3423" t="s">
        <v>14</v>
      </c>
      <c r="D3423" t="s">
        <v>18</v>
      </c>
      <c r="E3423">
        <v>88.75</v>
      </c>
      <c r="F3423">
        <v>14</v>
      </c>
      <c r="G3423">
        <v>109</v>
      </c>
      <c r="H3423">
        <v>1</v>
      </c>
      <c r="I3423" t="s">
        <v>23</v>
      </c>
      <c r="J3423">
        <v>27.1</v>
      </c>
      <c r="K3423" s="1">
        <v>45091</v>
      </c>
      <c r="L3423">
        <v>34</v>
      </c>
      <c r="M3423">
        <v>0.41</v>
      </c>
      <c r="N3423">
        <f>IF(E3423="",Data_Validation!$B$1,E3423)</f>
        <v>88.75</v>
      </c>
      <c r="O3423">
        <f>IF(J3423="",Data_Validation!$B$2,J3423)</f>
        <v>27.1</v>
      </c>
      <c r="P3423">
        <f t="shared" si="477"/>
        <v>1</v>
      </c>
      <c r="Q3423" s="2">
        <f>CustomerData[[#This Row],[avg_order_value_clean]]*CustomerData[[#This Row],[total_orders]]</f>
        <v>1242.5</v>
      </c>
      <c r="R3423" s="2" t="str">
        <f t="shared" si="485"/>
        <v>Inactive</v>
      </c>
      <c r="S3423" s="2" t="str">
        <f t="shared" si="478"/>
        <v>Medium Risk</v>
      </c>
      <c r="T3423" s="2" t="str">
        <f t="shared" si="479"/>
        <v>55+</v>
      </c>
      <c r="U3423" s="1">
        <f t="shared" ca="1" si="480"/>
        <v>1170</v>
      </c>
      <c r="V3423" s="2" t="str">
        <f t="shared" si="481"/>
        <v>Low Loyalty</v>
      </c>
      <c r="W3423" s="2" t="str">
        <f t="shared" si="482"/>
        <v>Fraudulent</v>
      </c>
      <c r="X3423" s="2" t="str">
        <f>IF(Q3423&lt;Data_Validation!$B$8,"Low Value",IF(Q3423&lt;Data_Validation!$B$9,"Medium Value","High Value"))</f>
        <v>Low Value</v>
      </c>
      <c r="Y3423" s="2" t="str">
        <f t="shared" si="483"/>
        <v>Stable</v>
      </c>
      <c r="Z3423" s="2" t="str">
        <f t="shared" si="484"/>
        <v>Check Data</v>
      </c>
    </row>
    <row r="3424" spans="1:26" x14ac:dyDescent="0.3">
      <c r="A3424" t="s">
        <v>2844</v>
      </c>
      <c r="B3424">
        <v>73</v>
      </c>
      <c r="C3424" t="s">
        <v>14</v>
      </c>
      <c r="D3424" t="s">
        <v>22</v>
      </c>
      <c r="E3424">
        <v>173.72</v>
      </c>
      <c r="F3424">
        <v>6</v>
      </c>
      <c r="G3424">
        <v>135</v>
      </c>
      <c r="H3424">
        <v>0</v>
      </c>
      <c r="I3424" t="s">
        <v>23</v>
      </c>
      <c r="J3424">
        <v>20.2</v>
      </c>
      <c r="K3424" s="1">
        <v>44865</v>
      </c>
      <c r="L3424">
        <v>8</v>
      </c>
      <c r="M3424">
        <v>0.13</v>
      </c>
      <c r="N3424">
        <f>IF(E3424="",Data_Validation!$B$1,E3424)</f>
        <v>173.72</v>
      </c>
      <c r="O3424">
        <f>IF(J3424="",Data_Validation!$B$2,J3424)</f>
        <v>20.2</v>
      </c>
      <c r="P3424">
        <f t="shared" si="477"/>
        <v>1</v>
      </c>
      <c r="Q3424" s="2">
        <f>CustomerData[[#This Row],[avg_order_value_clean]]*CustomerData[[#This Row],[total_orders]]</f>
        <v>1042.32</v>
      </c>
      <c r="R3424" s="2" t="str">
        <f t="shared" si="485"/>
        <v>Inactive</v>
      </c>
      <c r="S3424" s="2" t="str">
        <f t="shared" si="478"/>
        <v>Low Risk</v>
      </c>
      <c r="T3424" s="2" t="str">
        <f t="shared" si="479"/>
        <v>55+</v>
      </c>
      <c r="U3424" s="1">
        <f t="shared" ca="1" si="480"/>
        <v>1396</v>
      </c>
      <c r="V3424" s="2" t="str">
        <f t="shared" si="481"/>
        <v>Low Loyalty</v>
      </c>
      <c r="W3424" s="2" t="str">
        <f t="shared" si="482"/>
        <v>Legitimate</v>
      </c>
      <c r="X3424" s="2" t="str">
        <f>IF(Q3424&lt;Data_Validation!$B$8,"Low Value",IF(Q3424&lt;Data_Validation!$B$9,"Medium Value","High Value"))</f>
        <v>Low Value</v>
      </c>
      <c r="Y3424" s="2" t="str">
        <f t="shared" si="483"/>
        <v>Stable</v>
      </c>
      <c r="Z3424" s="2" t="str">
        <f t="shared" si="484"/>
        <v>Check Data</v>
      </c>
    </row>
    <row r="3425" spans="1:26" x14ac:dyDescent="0.3">
      <c r="A3425" t="s">
        <v>2397</v>
      </c>
      <c r="B3425">
        <v>57</v>
      </c>
      <c r="C3425" t="s">
        <v>21</v>
      </c>
      <c r="D3425" t="s">
        <v>35</v>
      </c>
      <c r="E3425">
        <v>72.739999999999995</v>
      </c>
      <c r="F3425">
        <v>9</v>
      </c>
      <c r="G3425">
        <v>107</v>
      </c>
      <c r="H3425">
        <v>0</v>
      </c>
      <c r="I3425" t="s">
        <v>19</v>
      </c>
      <c r="K3425" s="1">
        <v>44620</v>
      </c>
      <c r="L3425">
        <v>66</v>
      </c>
      <c r="M3425">
        <v>0.42</v>
      </c>
      <c r="N3425">
        <f>IF(E3425="",Data_Validation!$B$1,E3425)</f>
        <v>72.739999999999995</v>
      </c>
      <c r="O3425">
        <f>IF(J3425="",Data_Validation!$B$2,J3425)</f>
        <v>250</v>
      </c>
      <c r="P3425">
        <f t="shared" si="477"/>
        <v>2</v>
      </c>
      <c r="Q3425" s="2">
        <f>CustomerData[[#This Row],[avg_order_value_clean]]*CustomerData[[#This Row],[total_orders]]</f>
        <v>654.66</v>
      </c>
      <c r="R3425" s="2" t="str">
        <f t="shared" si="485"/>
        <v>Inactive</v>
      </c>
      <c r="S3425" s="2" t="str">
        <f t="shared" si="478"/>
        <v>Medium Risk</v>
      </c>
      <c r="T3425" s="2" t="str">
        <f t="shared" si="479"/>
        <v>55+</v>
      </c>
      <c r="U3425" s="1">
        <f t="shared" ca="1" si="480"/>
        <v>1641</v>
      </c>
      <c r="V3425" s="2" t="str">
        <f t="shared" si="481"/>
        <v>Medium Loyalty</v>
      </c>
      <c r="W3425" s="2" t="str">
        <f t="shared" si="482"/>
        <v>Legitimate</v>
      </c>
      <c r="X3425" s="2" t="str">
        <f>IF(Q3425&lt;Data_Validation!$B$8,"Low Value",IF(Q3425&lt;Data_Validation!$B$9,"Medium Value","High Value"))</f>
        <v>Low Value</v>
      </c>
      <c r="Y3425" s="2" t="str">
        <f t="shared" si="483"/>
        <v>Stable</v>
      </c>
      <c r="Z3425" s="2" t="str">
        <f t="shared" si="484"/>
        <v>Check Data</v>
      </c>
    </row>
    <row r="3426" spans="1:26" x14ac:dyDescent="0.3">
      <c r="A3426" t="s">
        <v>2845</v>
      </c>
      <c r="B3426">
        <v>18</v>
      </c>
      <c r="C3426" t="s">
        <v>21</v>
      </c>
      <c r="D3426" t="s">
        <v>35</v>
      </c>
      <c r="E3426">
        <v>95.18</v>
      </c>
      <c r="F3426">
        <v>9</v>
      </c>
      <c r="G3426">
        <v>336</v>
      </c>
      <c r="H3426">
        <v>0</v>
      </c>
      <c r="I3426" t="s">
        <v>40</v>
      </c>
      <c r="J3426">
        <v>14</v>
      </c>
      <c r="K3426" s="1">
        <v>44541</v>
      </c>
      <c r="L3426">
        <v>4</v>
      </c>
      <c r="M3426">
        <v>0.13</v>
      </c>
      <c r="N3426">
        <f>IF(E3426="",Data_Validation!$B$1,E3426)</f>
        <v>95.18</v>
      </c>
      <c r="O3426">
        <f>IF(J3426="",Data_Validation!$B$2,J3426)</f>
        <v>14</v>
      </c>
      <c r="P3426">
        <f t="shared" si="477"/>
        <v>1</v>
      </c>
      <c r="Q3426" s="2">
        <f>CustomerData[[#This Row],[avg_order_value_clean]]*CustomerData[[#This Row],[total_orders]]</f>
        <v>856.62000000000012</v>
      </c>
      <c r="R3426" s="2" t="str">
        <f t="shared" si="485"/>
        <v>Inactive</v>
      </c>
      <c r="S3426" s="2" t="str">
        <f t="shared" si="478"/>
        <v>Low Risk</v>
      </c>
      <c r="T3426" s="2" t="str">
        <f t="shared" si="479"/>
        <v>Under 25</v>
      </c>
      <c r="U3426" s="1">
        <f t="shared" ca="1" si="480"/>
        <v>1720</v>
      </c>
      <c r="V3426" s="2" t="str">
        <f t="shared" si="481"/>
        <v>Low Loyalty</v>
      </c>
      <c r="W3426" s="2" t="str">
        <f t="shared" si="482"/>
        <v>Legitimate</v>
      </c>
      <c r="X3426" s="2" t="str">
        <f>IF(Q3426&lt;Data_Validation!$B$8,"Low Value",IF(Q3426&lt;Data_Validation!$B$9,"Medium Value","High Value"))</f>
        <v>Low Value</v>
      </c>
      <c r="Y3426" s="2" t="str">
        <f t="shared" si="483"/>
        <v>Stable</v>
      </c>
      <c r="Z3426" s="2" t="str">
        <f t="shared" si="484"/>
        <v>Check Data</v>
      </c>
    </row>
    <row r="3427" spans="1:26" x14ac:dyDescent="0.3">
      <c r="A3427" t="s">
        <v>2846</v>
      </c>
      <c r="B3427">
        <v>73</v>
      </c>
      <c r="C3427" t="s">
        <v>25</v>
      </c>
      <c r="D3427" t="s">
        <v>26</v>
      </c>
      <c r="E3427">
        <v>91.07</v>
      </c>
      <c r="F3427">
        <v>12</v>
      </c>
      <c r="G3427">
        <v>203</v>
      </c>
      <c r="H3427">
        <v>0</v>
      </c>
      <c r="I3427" t="s">
        <v>29</v>
      </c>
      <c r="J3427">
        <v>97.2</v>
      </c>
      <c r="K3427" s="1">
        <v>45226</v>
      </c>
      <c r="L3427">
        <v>66</v>
      </c>
      <c r="M3427">
        <v>0.55000000000000004</v>
      </c>
      <c r="N3427">
        <f>IF(E3427="",Data_Validation!$B$1,E3427)</f>
        <v>91.07</v>
      </c>
      <c r="O3427">
        <f>IF(J3427="",Data_Validation!$B$2,J3427)</f>
        <v>97.2</v>
      </c>
      <c r="P3427">
        <f t="shared" si="477"/>
        <v>1</v>
      </c>
      <c r="Q3427" s="2">
        <f>CustomerData[[#This Row],[avg_order_value_clean]]*CustomerData[[#This Row],[total_orders]]</f>
        <v>1092.8399999999999</v>
      </c>
      <c r="R3427" s="2" t="str">
        <f t="shared" si="485"/>
        <v>Inactive</v>
      </c>
      <c r="S3427" s="2" t="str">
        <f t="shared" si="478"/>
        <v>High Risk</v>
      </c>
      <c r="T3427" s="2" t="str">
        <f t="shared" si="479"/>
        <v>55+</v>
      </c>
      <c r="U3427" s="1">
        <f t="shared" ca="1" si="480"/>
        <v>1035</v>
      </c>
      <c r="V3427" s="2" t="str">
        <f t="shared" si="481"/>
        <v>Medium Loyalty</v>
      </c>
      <c r="W3427" s="2" t="str">
        <f t="shared" si="482"/>
        <v>Legitimate</v>
      </c>
      <c r="X3427" s="2" t="str">
        <f>IF(Q3427&lt;Data_Validation!$B$8,"Low Value",IF(Q3427&lt;Data_Validation!$B$9,"Medium Value","High Value"))</f>
        <v>Low Value</v>
      </c>
      <c r="Y3427" s="2" t="str">
        <f t="shared" si="483"/>
        <v>At Risk - Develop</v>
      </c>
      <c r="Z3427" s="2" t="str">
        <f t="shared" si="484"/>
        <v>Check Data</v>
      </c>
    </row>
    <row r="3428" spans="1:26" x14ac:dyDescent="0.3">
      <c r="A3428" t="s">
        <v>2847</v>
      </c>
      <c r="B3428">
        <v>71</v>
      </c>
      <c r="C3428" t="s">
        <v>25</v>
      </c>
      <c r="D3428" t="s">
        <v>52</v>
      </c>
      <c r="E3428">
        <v>115.66</v>
      </c>
      <c r="F3428">
        <v>9</v>
      </c>
      <c r="G3428">
        <v>14</v>
      </c>
      <c r="H3428">
        <v>1</v>
      </c>
      <c r="I3428" t="s">
        <v>29</v>
      </c>
      <c r="K3428" s="1">
        <v>44464</v>
      </c>
      <c r="L3428">
        <v>94</v>
      </c>
      <c r="M3428">
        <v>0.4</v>
      </c>
      <c r="N3428">
        <f>IF(E3428="",Data_Validation!$B$1,E3428)</f>
        <v>115.66</v>
      </c>
      <c r="O3428">
        <f>IF(J3428="",Data_Validation!$B$2,J3428)</f>
        <v>250</v>
      </c>
      <c r="P3428">
        <f t="shared" si="477"/>
        <v>1</v>
      </c>
      <c r="Q3428" s="2">
        <f>CustomerData[[#This Row],[avg_order_value_clean]]*CustomerData[[#This Row],[total_orders]]</f>
        <v>1040.94</v>
      </c>
      <c r="R3428" s="2" t="str">
        <f t="shared" si="485"/>
        <v>Active</v>
      </c>
      <c r="S3428" s="2" t="str">
        <f t="shared" si="478"/>
        <v>Medium Risk</v>
      </c>
      <c r="T3428" s="2" t="str">
        <f t="shared" si="479"/>
        <v>55+</v>
      </c>
      <c r="U3428" s="1">
        <f t="shared" ca="1" si="480"/>
        <v>1797</v>
      </c>
      <c r="V3428" s="2" t="str">
        <f t="shared" si="481"/>
        <v>High Loyalty</v>
      </c>
      <c r="W3428" s="2" t="str">
        <f t="shared" si="482"/>
        <v>Fraudulent</v>
      </c>
      <c r="X3428" s="2" t="str">
        <f>IF(Q3428&lt;Data_Validation!$B$8,"Low Value",IF(Q3428&lt;Data_Validation!$B$9,"Medium Value","High Value"))</f>
        <v>Low Value</v>
      </c>
      <c r="Y3428" s="2" t="str">
        <f t="shared" si="483"/>
        <v>Stable</v>
      </c>
      <c r="Z3428" s="2" t="str">
        <f t="shared" si="484"/>
        <v>Check Data</v>
      </c>
    </row>
    <row r="3429" spans="1:26" x14ac:dyDescent="0.3">
      <c r="A3429" t="s">
        <v>2848</v>
      </c>
      <c r="B3429">
        <v>21</v>
      </c>
      <c r="C3429" t="s">
        <v>25</v>
      </c>
      <c r="D3429" t="s">
        <v>52</v>
      </c>
      <c r="E3429">
        <v>66.69</v>
      </c>
      <c r="F3429">
        <v>6</v>
      </c>
      <c r="G3429">
        <v>161</v>
      </c>
      <c r="H3429">
        <v>0</v>
      </c>
      <c r="I3429" t="s">
        <v>16</v>
      </c>
      <c r="J3429">
        <v>12.6</v>
      </c>
      <c r="K3429" s="1">
        <v>44373</v>
      </c>
      <c r="L3429">
        <v>57</v>
      </c>
      <c r="M3429">
        <v>0.34</v>
      </c>
      <c r="N3429">
        <f>IF(E3429="",Data_Validation!$B$1,E3429)</f>
        <v>66.69</v>
      </c>
      <c r="O3429">
        <f>IF(J3429="",Data_Validation!$B$2,J3429)</f>
        <v>12.6</v>
      </c>
      <c r="P3429">
        <f t="shared" si="477"/>
        <v>1</v>
      </c>
      <c r="Q3429" s="2">
        <f>CustomerData[[#This Row],[avg_order_value_clean]]*CustomerData[[#This Row],[total_orders]]</f>
        <v>400.14</v>
      </c>
      <c r="R3429" s="2" t="str">
        <f t="shared" si="485"/>
        <v>Inactive</v>
      </c>
      <c r="S3429" s="2" t="str">
        <f t="shared" si="478"/>
        <v>Medium Risk</v>
      </c>
      <c r="T3429" s="2" t="str">
        <f t="shared" si="479"/>
        <v>Under 25</v>
      </c>
      <c r="U3429" s="1">
        <f t="shared" ca="1" si="480"/>
        <v>1888</v>
      </c>
      <c r="V3429" s="2" t="str">
        <f t="shared" si="481"/>
        <v>Medium Loyalty</v>
      </c>
      <c r="W3429" s="2" t="str">
        <f t="shared" si="482"/>
        <v>Legitimate</v>
      </c>
      <c r="X3429" s="2" t="str">
        <f>IF(Q3429&lt;Data_Validation!$B$8,"Low Value",IF(Q3429&lt;Data_Validation!$B$9,"Medium Value","High Value"))</f>
        <v>Low Value</v>
      </c>
      <c r="Y3429" s="2" t="str">
        <f t="shared" si="483"/>
        <v>Stable</v>
      </c>
      <c r="Z3429" s="2" t="str">
        <f t="shared" si="484"/>
        <v>Check Data</v>
      </c>
    </row>
    <row r="3430" spans="1:26" x14ac:dyDescent="0.3">
      <c r="A3430" t="s">
        <v>46</v>
      </c>
      <c r="B3430">
        <v>78</v>
      </c>
      <c r="C3430" t="s">
        <v>25</v>
      </c>
      <c r="D3430" t="s">
        <v>35</v>
      </c>
      <c r="E3430">
        <v>97.31</v>
      </c>
      <c r="F3430">
        <v>4</v>
      </c>
      <c r="G3430">
        <v>194</v>
      </c>
      <c r="H3430">
        <v>0</v>
      </c>
      <c r="I3430" t="s">
        <v>16</v>
      </c>
      <c r="J3430">
        <v>71.3</v>
      </c>
      <c r="K3430" s="1">
        <v>44195</v>
      </c>
      <c r="L3430">
        <v>93</v>
      </c>
      <c r="M3430">
        <v>0.3</v>
      </c>
      <c r="N3430">
        <f>IF(E3430="",Data_Validation!$B$1,E3430)</f>
        <v>97.31</v>
      </c>
      <c r="O3430">
        <f>IF(J3430="",Data_Validation!$B$2,J3430)</f>
        <v>71.3</v>
      </c>
      <c r="P3430">
        <f t="shared" si="477"/>
        <v>4</v>
      </c>
      <c r="Q3430" s="2">
        <f>CustomerData[[#This Row],[avg_order_value_clean]]*CustomerData[[#This Row],[total_orders]]</f>
        <v>389.24</v>
      </c>
      <c r="R3430" s="2" t="str">
        <f t="shared" si="485"/>
        <v>Inactive</v>
      </c>
      <c r="S3430" s="2" t="str">
        <f t="shared" si="478"/>
        <v>Medium Risk</v>
      </c>
      <c r="T3430" s="2" t="str">
        <f t="shared" si="479"/>
        <v>55+</v>
      </c>
      <c r="U3430" s="1">
        <f t="shared" ca="1" si="480"/>
        <v>2066</v>
      </c>
      <c r="V3430" s="2" t="str">
        <f t="shared" si="481"/>
        <v>High Loyalty</v>
      </c>
      <c r="W3430" s="2" t="str">
        <f t="shared" si="482"/>
        <v>Legitimate</v>
      </c>
      <c r="X3430" s="2" t="str">
        <f>IF(Q3430&lt;Data_Validation!$B$8,"Low Value",IF(Q3430&lt;Data_Validation!$B$9,"Medium Value","High Value"))</f>
        <v>Low Value</v>
      </c>
      <c r="Y3430" s="2" t="str">
        <f t="shared" si="483"/>
        <v>Stable</v>
      </c>
      <c r="Z3430" s="2" t="str">
        <f t="shared" si="484"/>
        <v>Check Data</v>
      </c>
    </row>
    <row r="3431" spans="1:26" x14ac:dyDescent="0.3">
      <c r="A3431" t="s">
        <v>32</v>
      </c>
      <c r="B3431">
        <v>47</v>
      </c>
      <c r="C3431" t="s">
        <v>21</v>
      </c>
      <c r="D3431" t="s">
        <v>22</v>
      </c>
      <c r="F3431">
        <v>11</v>
      </c>
      <c r="G3431">
        <v>260</v>
      </c>
      <c r="H3431">
        <v>0</v>
      </c>
      <c r="I3431" t="s">
        <v>40</v>
      </c>
      <c r="K3431" s="1">
        <v>45594</v>
      </c>
      <c r="L3431">
        <v>4</v>
      </c>
      <c r="M3431">
        <v>0.15</v>
      </c>
      <c r="N3431">
        <f>IF(E3431="",Data_Validation!$B$1,E3431)</f>
        <v>250</v>
      </c>
      <c r="O3431">
        <f>IF(J3431="",Data_Validation!$B$2,J3431)</f>
        <v>250</v>
      </c>
      <c r="P3431">
        <f t="shared" si="477"/>
        <v>3</v>
      </c>
      <c r="Q3431" s="2">
        <f>CustomerData[[#This Row],[avg_order_value_clean]]*CustomerData[[#This Row],[total_orders]]</f>
        <v>2750</v>
      </c>
      <c r="R3431" s="2" t="str">
        <f t="shared" si="485"/>
        <v>Inactive</v>
      </c>
      <c r="S3431" s="2" t="str">
        <f t="shared" si="478"/>
        <v>Low Risk</v>
      </c>
      <c r="T3431" s="2" t="str">
        <f t="shared" si="479"/>
        <v>45-54</v>
      </c>
      <c r="U3431" s="1">
        <f t="shared" ca="1" si="480"/>
        <v>667</v>
      </c>
      <c r="V3431" s="2" t="str">
        <f t="shared" si="481"/>
        <v>Low Loyalty</v>
      </c>
      <c r="W3431" s="2" t="str">
        <f t="shared" si="482"/>
        <v>Legitimate</v>
      </c>
      <c r="X3431" s="2" t="str">
        <f>IF(Q3431&lt;Data_Validation!$B$8,"Low Value",IF(Q3431&lt;Data_Validation!$B$9,"Medium Value","High Value"))</f>
        <v>High Value</v>
      </c>
      <c r="Y3431" s="2" t="str">
        <f t="shared" si="483"/>
        <v>High Value - Maintain</v>
      </c>
      <c r="Z3431" s="2" t="str">
        <f t="shared" si="484"/>
        <v>Check Data</v>
      </c>
    </row>
    <row r="3432" spans="1:26" x14ac:dyDescent="0.3">
      <c r="A3432" t="s">
        <v>2849</v>
      </c>
      <c r="B3432">
        <v>29</v>
      </c>
      <c r="C3432" t="s">
        <v>14</v>
      </c>
      <c r="D3432" t="s">
        <v>44</v>
      </c>
      <c r="E3432">
        <v>124.82</v>
      </c>
      <c r="F3432">
        <v>5</v>
      </c>
      <c r="G3432">
        <v>353</v>
      </c>
      <c r="H3432">
        <v>0</v>
      </c>
      <c r="I3432" t="s">
        <v>19</v>
      </c>
      <c r="J3432">
        <v>22.5</v>
      </c>
      <c r="K3432" s="1">
        <v>45701</v>
      </c>
      <c r="L3432">
        <v>85</v>
      </c>
      <c r="M3432">
        <v>0.3</v>
      </c>
      <c r="N3432">
        <f>IF(E3432="",Data_Validation!$B$1,E3432)</f>
        <v>124.82</v>
      </c>
      <c r="O3432">
        <f>IF(J3432="",Data_Validation!$B$2,J3432)</f>
        <v>22.5</v>
      </c>
      <c r="P3432">
        <f t="shared" si="477"/>
        <v>1</v>
      </c>
      <c r="Q3432" s="2">
        <f>CustomerData[[#This Row],[avg_order_value_clean]]*CustomerData[[#This Row],[total_orders]]</f>
        <v>624.09999999999991</v>
      </c>
      <c r="R3432" s="2" t="str">
        <f t="shared" si="485"/>
        <v>Inactive</v>
      </c>
      <c r="S3432" s="2" t="str">
        <f t="shared" si="478"/>
        <v>Medium Risk</v>
      </c>
      <c r="T3432" s="2" t="str">
        <f t="shared" si="479"/>
        <v>25-34</v>
      </c>
      <c r="U3432" s="1">
        <f t="shared" ca="1" si="480"/>
        <v>560</v>
      </c>
      <c r="V3432" s="2" t="str">
        <f t="shared" si="481"/>
        <v>High Loyalty</v>
      </c>
      <c r="W3432" s="2" t="str">
        <f t="shared" si="482"/>
        <v>Legitimate</v>
      </c>
      <c r="X3432" s="2" t="str">
        <f>IF(Q3432&lt;Data_Validation!$B$8,"Low Value",IF(Q3432&lt;Data_Validation!$B$9,"Medium Value","High Value"))</f>
        <v>Low Value</v>
      </c>
      <c r="Y3432" s="2" t="str">
        <f t="shared" si="483"/>
        <v>Stable</v>
      </c>
      <c r="Z3432" s="2" t="str">
        <f t="shared" si="484"/>
        <v>Check Data</v>
      </c>
    </row>
    <row r="3433" spans="1:26" x14ac:dyDescent="0.3">
      <c r="A3433" t="s">
        <v>2850</v>
      </c>
      <c r="B3433">
        <v>73</v>
      </c>
      <c r="C3433" t="s">
        <v>21</v>
      </c>
      <c r="D3433" t="s">
        <v>44</v>
      </c>
      <c r="E3433">
        <v>19.03</v>
      </c>
      <c r="F3433">
        <v>8</v>
      </c>
      <c r="G3433">
        <v>8</v>
      </c>
      <c r="H3433">
        <v>0</v>
      </c>
      <c r="I3433" t="s">
        <v>23</v>
      </c>
      <c r="J3433">
        <v>94.4</v>
      </c>
      <c r="K3433" s="1">
        <v>45115</v>
      </c>
      <c r="L3433">
        <v>73</v>
      </c>
      <c r="M3433">
        <v>0.09</v>
      </c>
      <c r="N3433">
        <f>IF(E3433="",Data_Validation!$B$1,E3433)</f>
        <v>19.03</v>
      </c>
      <c r="O3433">
        <f>IF(J3433="",Data_Validation!$B$2,J3433)</f>
        <v>94.4</v>
      </c>
      <c r="P3433">
        <f t="shared" si="477"/>
        <v>2</v>
      </c>
      <c r="Q3433" s="2">
        <f>CustomerData[[#This Row],[avg_order_value_clean]]*CustomerData[[#This Row],[total_orders]]</f>
        <v>152.24</v>
      </c>
      <c r="R3433" s="2" t="str">
        <f t="shared" si="485"/>
        <v>Active</v>
      </c>
      <c r="S3433" s="2" t="str">
        <f t="shared" si="478"/>
        <v>Low Risk</v>
      </c>
      <c r="T3433" s="2" t="str">
        <f t="shared" si="479"/>
        <v>55+</v>
      </c>
      <c r="U3433" s="1">
        <f t="shared" ca="1" si="480"/>
        <v>1146</v>
      </c>
      <c r="V3433" s="2" t="str">
        <f t="shared" si="481"/>
        <v>High Loyalty</v>
      </c>
      <c r="W3433" s="2" t="str">
        <f t="shared" si="482"/>
        <v>Legitimate</v>
      </c>
      <c r="X3433" s="2" t="str">
        <f>IF(Q3433&lt;Data_Validation!$B$8,"Low Value",IF(Q3433&lt;Data_Validation!$B$9,"Medium Value","High Value"))</f>
        <v>Low Value</v>
      </c>
      <c r="Y3433" s="2" t="str">
        <f t="shared" si="483"/>
        <v>Stable</v>
      </c>
      <c r="Z3433" s="2" t="str">
        <f t="shared" si="484"/>
        <v>Check Data</v>
      </c>
    </row>
    <row r="3434" spans="1:26" x14ac:dyDescent="0.3">
      <c r="A3434" t="s">
        <v>2851</v>
      </c>
      <c r="B3434">
        <v>52</v>
      </c>
      <c r="C3434" t="s">
        <v>25</v>
      </c>
      <c r="D3434" t="s">
        <v>28</v>
      </c>
      <c r="E3434">
        <v>217.2</v>
      </c>
      <c r="F3434">
        <v>12</v>
      </c>
      <c r="G3434">
        <v>215</v>
      </c>
      <c r="H3434">
        <v>0</v>
      </c>
      <c r="I3434" t="s">
        <v>16</v>
      </c>
      <c r="J3434">
        <v>22.5</v>
      </c>
      <c r="K3434" s="1">
        <v>44156</v>
      </c>
      <c r="L3434">
        <v>66</v>
      </c>
      <c r="M3434">
        <v>0.27</v>
      </c>
      <c r="N3434">
        <f>IF(E3434="",Data_Validation!$B$1,E3434)</f>
        <v>217.2</v>
      </c>
      <c r="O3434">
        <f>IF(J3434="",Data_Validation!$B$2,J3434)</f>
        <v>22.5</v>
      </c>
      <c r="P3434">
        <f t="shared" si="477"/>
        <v>1</v>
      </c>
      <c r="Q3434" s="2">
        <f>CustomerData[[#This Row],[avg_order_value_clean]]*CustomerData[[#This Row],[total_orders]]</f>
        <v>2606.3999999999996</v>
      </c>
      <c r="R3434" s="2" t="str">
        <f t="shared" si="485"/>
        <v>Inactive</v>
      </c>
      <c r="S3434" s="2" t="str">
        <f t="shared" si="478"/>
        <v>Medium Risk</v>
      </c>
      <c r="T3434" s="2" t="str">
        <f t="shared" si="479"/>
        <v>45-54</v>
      </c>
      <c r="U3434" s="1">
        <f t="shared" ca="1" si="480"/>
        <v>2105</v>
      </c>
      <c r="V3434" s="2" t="str">
        <f t="shared" si="481"/>
        <v>Medium Loyalty</v>
      </c>
      <c r="W3434" s="2" t="str">
        <f t="shared" si="482"/>
        <v>Legitimate</v>
      </c>
      <c r="X3434" s="2" t="str">
        <f>IF(Q3434&lt;Data_Validation!$B$8,"Low Value",IF(Q3434&lt;Data_Validation!$B$9,"Medium Value","High Value"))</f>
        <v>High Value</v>
      </c>
      <c r="Y3434" s="2" t="str">
        <f t="shared" si="483"/>
        <v>High Value - Maintain</v>
      </c>
      <c r="Z3434" s="2" t="str">
        <f t="shared" si="484"/>
        <v>Check Data</v>
      </c>
    </row>
    <row r="3435" spans="1:26" x14ac:dyDescent="0.3">
      <c r="A3435" t="s">
        <v>2852</v>
      </c>
      <c r="B3435">
        <v>30</v>
      </c>
      <c r="C3435" t="s">
        <v>14</v>
      </c>
      <c r="D3435" t="s">
        <v>50</v>
      </c>
      <c r="E3435">
        <v>123.86</v>
      </c>
      <c r="F3435">
        <v>6</v>
      </c>
      <c r="G3435">
        <v>260</v>
      </c>
      <c r="H3435">
        <v>0</v>
      </c>
      <c r="I3435" t="s">
        <v>19</v>
      </c>
      <c r="J3435">
        <v>9.8000000000000007</v>
      </c>
      <c r="K3435" s="1">
        <v>44297</v>
      </c>
      <c r="L3435">
        <v>20</v>
      </c>
      <c r="M3435">
        <v>0.69</v>
      </c>
      <c r="N3435">
        <f>IF(E3435="",Data_Validation!$B$1,E3435)</f>
        <v>123.86</v>
      </c>
      <c r="O3435">
        <f>IF(J3435="",Data_Validation!$B$2,J3435)</f>
        <v>9.8000000000000007</v>
      </c>
      <c r="P3435">
        <f t="shared" si="477"/>
        <v>1</v>
      </c>
      <c r="Q3435" s="2">
        <f>CustomerData[[#This Row],[avg_order_value_clean]]*CustomerData[[#This Row],[total_orders]]</f>
        <v>743.16</v>
      </c>
      <c r="R3435" s="2" t="str">
        <f t="shared" si="485"/>
        <v>Inactive</v>
      </c>
      <c r="S3435" s="2" t="str">
        <f t="shared" si="478"/>
        <v>High Risk</v>
      </c>
      <c r="T3435" s="2" t="str">
        <f t="shared" si="479"/>
        <v>25-34</v>
      </c>
      <c r="U3435" s="1">
        <f t="shared" ca="1" si="480"/>
        <v>1964</v>
      </c>
      <c r="V3435" s="2" t="str">
        <f t="shared" si="481"/>
        <v>Low Loyalty</v>
      </c>
      <c r="W3435" s="2" t="str">
        <f t="shared" si="482"/>
        <v>Legitimate</v>
      </c>
      <c r="X3435" s="2" t="str">
        <f>IF(Q3435&lt;Data_Validation!$B$8,"Low Value",IF(Q3435&lt;Data_Validation!$B$9,"Medium Value","High Value"))</f>
        <v>Low Value</v>
      </c>
      <c r="Y3435" s="2" t="str">
        <f t="shared" si="483"/>
        <v>At Risk - Develop</v>
      </c>
      <c r="Z3435" s="2" t="str">
        <f t="shared" si="484"/>
        <v>Check Data</v>
      </c>
    </row>
    <row r="3436" spans="1:26" x14ac:dyDescent="0.3">
      <c r="A3436" t="s">
        <v>2853</v>
      </c>
      <c r="B3436">
        <v>69</v>
      </c>
      <c r="C3436" t="s">
        <v>14</v>
      </c>
      <c r="D3436" t="s">
        <v>52</v>
      </c>
      <c r="E3436">
        <v>41.3</v>
      </c>
      <c r="F3436">
        <v>10</v>
      </c>
      <c r="G3436">
        <v>112</v>
      </c>
      <c r="H3436">
        <v>0</v>
      </c>
      <c r="I3436" t="s">
        <v>29</v>
      </c>
      <c r="J3436">
        <v>20.6</v>
      </c>
      <c r="K3436" s="1">
        <v>44072</v>
      </c>
      <c r="L3436">
        <v>97</v>
      </c>
      <c r="M3436">
        <v>0.28000000000000003</v>
      </c>
      <c r="N3436">
        <f>IF(E3436="",Data_Validation!$B$1,E3436)</f>
        <v>41.3</v>
      </c>
      <c r="O3436">
        <f>IF(J3436="",Data_Validation!$B$2,J3436)</f>
        <v>20.6</v>
      </c>
      <c r="P3436">
        <f t="shared" si="477"/>
        <v>1</v>
      </c>
      <c r="Q3436" s="2">
        <f>CustomerData[[#This Row],[avg_order_value_clean]]*CustomerData[[#This Row],[total_orders]]</f>
        <v>413</v>
      </c>
      <c r="R3436" s="2" t="str">
        <f t="shared" si="485"/>
        <v>Inactive</v>
      </c>
      <c r="S3436" s="2" t="str">
        <f t="shared" si="478"/>
        <v>Medium Risk</v>
      </c>
      <c r="T3436" s="2" t="str">
        <f t="shared" si="479"/>
        <v>55+</v>
      </c>
      <c r="U3436" s="1">
        <f t="shared" ca="1" si="480"/>
        <v>2189</v>
      </c>
      <c r="V3436" s="2" t="str">
        <f t="shared" si="481"/>
        <v>High Loyalty</v>
      </c>
      <c r="W3436" s="2" t="str">
        <f t="shared" si="482"/>
        <v>Legitimate</v>
      </c>
      <c r="X3436" s="2" t="str">
        <f>IF(Q3436&lt;Data_Validation!$B$8,"Low Value",IF(Q3436&lt;Data_Validation!$B$9,"Medium Value","High Value"))</f>
        <v>Low Value</v>
      </c>
      <c r="Y3436" s="2" t="str">
        <f t="shared" si="483"/>
        <v>Stable</v>
      </c>
      <c r="Z3436" s="2" t="str">
        <f t="shared" si="484"/>
        <v>Check Data</v>
      </c>
    </row>
    <row r="3437" spans="1:26" x14ac:dyDescent="0.3">
      <c r="A3437" t="s">
        <v>2854</v>
      </c>
      <c r="B3437">
        <v>48</v>
      </c>
      <c r="C3437" t="s">
        <v>14</v>
      </c>
      <c r="D3437" t="s">
        <v>35</v>
      </c>
      <c r="E3437">
        <v>55.49</v>
      </c>
      <c r="F3437">
        <v>9</v>
      </c>
      <c r="G3437">
        <v>116</v>
      </c>
      <c r="H3437">
        <v>0</v>
      </c>
      <c r="I3437" t="s">
        <v>40</v>
      </c>
      <c r="J3437">
        <v>91.2</v>
      </c>
      <c r="K3437" s="1">
        <v>45143</v>
      </c>
      <c r="L3437">
        <v>55</v>
      </c>
      <c r="M3437">
        <v>0.26</v>
      </c>
      <c r="N3437">
        <f>IF(E3437="",Data_Validation!$B$1,E3437)</f>
        <v>55.49</v>
      </c>
      <c r="O3437">
        <f>IF(J3437="",Data_Validation!$B$2,J3437)</f>
        <v>91.2</v>
      </c>
      <c r="P3437">
        <f t="shared" si="477"/>
        <v>1</v>
      </c>
      <c r="Q3437" s="2">
        <f>CustomerData[[#This Row],[avg_order_value_clean]]*CustomerData[[#This Row],[total_orders]]</f>
        <v>499.41</v>
      </c>
      <c r="R3437" s="2" t="str">
        <f t="shared" si="485"/>
        <v>Inactive</v>
      </c>
      <c r="S3437" s="2" t="str">
        <f t="shared" si="478"/>
        <v>Medium Risk</v>
      </c>
      <c r="T3437" s="2" t="str">
        <f t="shared" si="479"/>
        <v>45-54</v>
      </c>
      <c r="U3437" s="1">
        <f t="shared" ca="1" si="480"/>
        <v>1118</v>
      </c>
      <c r="V3437" s="2" t="str">
        <f t="shared" si="481"/>
        <v>Medium Loyalty</v>
      </c>
      <c r="W3437" s="2" t="str">
        <f t="shared" si="482"/>
        <v>Legitimate</v>
      </c>
      <c r="X3437" s="2" t="str">
        <f>IF(Q3437&lt;Data_Validation!$B$8,"Low Value",IF(Q3437&lt;Data_Validation!$B$9,"Medium Value","High Value"))</f>
        <v>Low Value</v>
      </c>
      <c r="Y3437" s="2" t="str">
        <f t="shared" si="483"/>
        <v>Stable</v>
      </c>
      <c r="Z3437" s="2" t="str">
        <f t="shared" si="484"/>
        <v>Check Data</v>
      </c>
    </row>
    <row r="3438" spans="1:26" x14ac:dyDescent="0.3">
      <c r="A3438" t="s">
        <v>2855</v>
      </c>
      <c r="B3438">
        <v>55</v>
      </c>
      <c r="C3438" t="s">
        <v>21</v>
      </c>
      <c r="D3438" t="s">
        <v>22</v>
      </c>
      <c r="E3438">
        <v>56.3</v>
      </c>
      <c r="F3438">
        <v>11</v>
      </c>
      <c r="G3438">
        <v>339</v>
      </c>
      <c r="H3438">
        <v>0</v>
      </c>
      <c r="I3438" t="s">
        <v>23</v>
      </c>
      <c r="J3438">
        <v>85.8</v>
      </c>
      <c r="K3438" s="1">
        <v>44779</v>
      </c>
      <c r="L3438">
        <v>6</v>
      </c>
      <c r="M3438">
        <v>0.38</v>
      </c>
      <c r="N3438">
        <f>IF(E3438="",Data_Validation!$B$1,E3438)</f>
        <v>56.3</v>
      </c>
      <c r="O3438">
        <f>IF(J3438="",Data_Validation!$B$2,J3438)</f>
        <v>85.8</v>
      </c>
      <c r="P3438">
        <f t="shared" si="477"/>
        <v>1</v>
      </c>
      <c r="Q3438" s="2">
        <f>CustomerData[[#This Row],[avg_order_value_clean]]*CustomerData[[#This Row],[total_orders]]</f>
        <v>619.29999999999995</v>
      </c>
      <c r="R3438" s="2" t="str">
        <f t="shared" si="485"/>
        <v>Inactive</v>
      </c>
      <c r="S3438" s="2" t="str">
        <f t="shared" si="478"/>
        <v>Medium Risk</v>
      </c>
      <c r="T3438" s="2" t="str">
        <f t="shared" si="479"/>
        <v>55+</v>
      </c>
      <c r="U3438" s="1">
        <f t="shared" ca="1" si="480"/>
        <v>1482</v>
      </c>
      <c r="V3438" s="2" t="str">
        <f t="shared" si="481"/>
        <v>Low Loyalty</v>
      </c>
      <c r="W3438" s="2" t="str">
        <f t="shared" si="482"/>
        <v>Legitimate</v>
      </c>
      <c r="X3438" s="2" t="str">
        <f>IF(Q3438&lt;Data_Validation!$B$8,"Low Value",IF(Q3438&lt;Data_Validation!$B$9,"Medium Value","High Value"))</f>
        <v>Low Value</v>
      </c>
      <c r="Y3438" s="2" t="str">
        <f t="shared" si="483"/>
        <v>Stable</v>
      </c>
      <c r="Z3438" s="2" t="str">
        <f t="shared" si="484"/>
        <v>Check Data</v>
      </c>
    </row>
    <row r="3439" spans="1:26" x14ac:dyDescent="0.3">
      <c r="A3439" t="s">
        <v>2856</v>
      </c>
      <c r="B3439">
        <v>60</v>
      </c>
      <c r="C3439" t="s">
        <v>21</v>
      </c>
      <c r="D3439" t="s">
        <v>18</v>
      </c>
      <c r="E3439">
        <v>58.85</v>
      </c>
      <c r="F3439">
        <v>11</v>
      </c>
      <c r="G3439">
        <v>46</v>
      </c>
      <c r="H3439">
        <v>0</v>
      </c>
      <c r="I3439" t="s">
        <v>23</v>
      </c>
      <c r="J3439">
        <v>89.4</v>
      </c>
      <c r="K3439" s="1">
        <v>44589</v>
      </c>
      <c r="L3439">
        <v>29</v>
      </c>
      <c r="M3439">
        <v>0.48</v>
      </c>
      <c r="N3439">
        <f>IF(E3439="",Data_Validation!$B$1,E3439)</f>
        <v>58.85</v>
      </c>
      <c r="O3439">
        <f>IF(J3439="",Data_Validation!$B$2,J3439)</f>
        <v>89.4</v>
      </c>
      <c r="P3439">
        <f t="shared" si="477"/>
        <v>1</v>
      </c>
      <c r="Q3439" s="2">
        <f>CustomerData[[#This Row],[avg_order_value_clean]]*CustomerData[[#This Row],[total_orders]]</f>
        <v>647.35</v>
      </c>
      <c r="R3439" s="2" t="str">
        <f t="shared" si="485"/>
        <v>At Risk</v>
      </c>
      <c r="S3439" s="2" t="str">
        <f t="shared" si="478"/>
        <v>Medium Risk</v>
      </c>
      <c r="T3439" s="2" t="str">
        <f t="shared" si="479"/>
        <v>55+</v>
      </c>
      <c r="U3439" s="1">
        <f t="shared" ca="1" si="480"/>
        <v>1672</v>
      </c>
      <c r="V3439" s="2" t="str">
        <f t="shared" si="481"/>
        <v>Low Loyalty</v>
      </c>
      <c r="W3439" s="2" t="str">
        <f t="shared" si="482"/>
        <v>Legitimate</v>
      </c>
      <c r="X3439" s="2" t="str">
        <f>IF(Q3439&lt;Data_Validation!$B$8,"Low Value",IF(Q3439&lt;Data_Validation!$B$9,"Medium Value","High Value"))</f>
        <v>Low Value</v>
      </c>
      <c r="Y3439" s="2" t="str">
        <f t="shared" si="483"/>
        <v>Stable</v>
      </c>
      <c r="Z3439" s="2" t="str">
        <f t="shared" si="484"/>
        <v>Check Data</v>
      </c>
    </row>
    <row r="3440" spans="1:26" x14ac:dyDescent="0.3">
      <c r="A3440" t="s">
        <v>2857</v>
      </c>
      <c r="B3440">
        <v>40</v>
      </c>
      <c r="C3440" t="s">
        <v>14</v>
      </c>
      <c r="D3440" t="s">
        <v>50</v>
      </c>
      <c r="E3440">
        <v>172.67</v>
      </c>
      <c r="F3440">
        <v>6</v>
      </c>
      <c r="G3440">
        <v>317</v>
      </c>
      <c r="H3440">
        <v>0</v>
      </c>
      <c r="I3440" t="s">
        <v>16</v>
      </c>
      <c r="J3440">
        <v>91.6</v>
      </c>
      <c r="K3440" s="1">
        <v>45062</v>
      </c>
      <c r="L3440">
        <v>80</v>
      </c>
      <c r="M3440">
        <v>0.25</v>
      </c>
      <c r="N3440">
        <f>IF(E3440="",Data_Validation!$B$1,E3440)</f>
        <v>172.67</v>
      </c>
      <c r="O3440">
        <f>IF(J3440="",Data_Validation!$B$2,J3440)</f>
        <v>91.6</v>
      </c>
      <c r="P3440">
        <f t="shared" si="477"/>
        <v>1</v>
      </c>
      <c r="Q3440" s="2">
        <f>CustomerData[[#This Row],[avg_order_value_clean]]*CustomerData[[#This Row],[total_orders]]</f>
        <v>1036.02</v>
      </c>
      <c r="R3440" s="2" t="str">
        <f t="shared" si="485"/>
        <v>Inactive</v>
      </c>
      <c r="S3440" s="2" t="str">
        <f t="shared" si="478"/>
        <v>Medium Risk</v>
      </c>
      <c r="T3440" s="2" t="str">
        <f t="shared" si="479"/>
        <v>35-44</v>
      </c>
      <c r="U3440" s="1">
        <f t="shared" ca="1" si="480"/>
        <v>1199</v>
      </c>
      <c r="V3440" s="2" t="str">
        <f t="shared" si="481"/>
        <v>High Loyalty</v>
      </c>
      <c r="W3440" s="2" t="str">
        <f t="shared" si="482"/>
        <v>Legitimate</v>
      </c>
      <c r="X3440" s="2" t="str">
        <f>IF(Q3440&lt;Data_Validation!$B$8,"Low Value",IF(Q3440&lt;Data_Validation!$B$9,"Medium Value","High Value"))</f>
        <v>Low Value</v>
      </c>
      <c r="Y3440" s="2" t="str">
        <f t="shared" si="483"/>
        <v>Stable</v>
      </c>
      <c r="Z3440" s="2" t="str">
        <f t="shared" si="484"/>
        <v>Check Data</v>
      </c>
    </row>
    <row r="3441" spans="1:26" x14ac:dyDescent="0.3">
      <c r="A3441" t="s">
        <v>2858</v>
      </c>
      <c r="B3441">
        <v>21</v>
      </c>
      <c r="C3441" t="s">
        <v>14</v>
      </c>
      <c r="D3441" t="s">
        <v>44</v>
      </c>
      <c r="E3441">
        <v>183.21</v>
      </c>
      <c r="F3441">
        <v>17</v>
      </c>
      <c r="G3441">
        <v>300</v>
      </c>
      <c r="H3441">
        <v>0</v>
      </c>
      <c r="I3441" t="s">
        <v>19</v>
      </c>
      <c r="J3441">
        <v>7.7</v>
      </c>
      <c r="K3441" s="1">
        <v>44503</v>
      </c>
      <c r="L3441">
        <v>5</v>
      </c>
      <c r="M3441">
        <v>0.21</v>
      </c>
      <c r="N3441">
        <f>IF(E3441="",Data_Validation!$B$1,E3441)</f>
        <v>183.21</v>
      </c>
      <c r="O3441">
        <f>IF(J3441="",Data_Validation!$B$2,J3441)</f>
        <v>7.7</v>
      </c>
      <c r="P3441">
        <f t="shared" si="477"/>
        <v>1</v>
      </c>
      <c r="Q3441" s="2">
        <f>CustomerData[[#This Row],[avg_order_value_clean]]*CustomerData[[#This Row],[total_orders]]</f>
        <v>3114.57</v>
      </c>
      <c r="R3441" s="2" t="str">
        <f t="shared" si="485"/>
        <v>Inactive</v>
      </c>
      <c r="S3441" s="2" t="str">
        <f t="shared" si="478"/>
        <v>Medium Risk</v>
      </c>
      <c r="T3441" s="2" t="str">
        <f t="shared" si="479"/>
        <v>Under 25</v>
      </c>
      <c r="U3441" s="1">
        <f t="shared" ca="1" si="480"/>
        <v>1758</v>
      </c>
      <c r="V3441" s="2" t="str">
        <f t="shared" si="481"/>
        <v>Low Loyalty</v>
      </c>
      <c r="W3441" s="2" t="str">
        <f t="shared" si="482"/>
        <v>Legitimate</v>
      </c>
      <c r="X3441" s="2" t="str">
        <f>IF(Q3441&lt;Data_Validation!$B$8,"Low Value",IF(Q3441&lt;Data_Validation!$B$9,"Medium Value","High Value"))</f>
        <v>High Value</v>
      </c>
      <c r="Y3441" s="2" t="str">
        <f t="shared" si="483"/>
        <v>High Value - Maintain</v>
      </c>
      <c r="Z3441" s="2" t="str">
        <f t="shared" si="484"/>
        <v>Check Data</v>
      </c>
    </row>
    <row r="3442" spans="1:26" x14ac:dyDescent="0.3">
      <c r="A3442" t="s">
        <v>2859</v>
      </c>
      <c r="B3442">
        <v>69</v>
      </c>
      <c r="C3442" t="s">
        <v>21</v>
      </c>
      <c r="D3442" t="s">
        <v>37</v>
      </c>
      <c r="E3442">
        <v>141.05000000000001</v>
      </c>
      <c r="F3442">
        <v>13</v>
      </c>
      <c r="G3442">
        <v>321</v>
      </c>
      <c r="H3442">
        <v>0</v>
      </c>
      <c r="I3442" t="s">
        <v>23</v>
      </c>
      <c r="K3442" s="1">
        <v>44434</v>
      </c>
      <c r="L3442">
        <v>37</v>
      </c>
      <c r="M3442">
        <v>0.21</v>
      </c>
      <c r="N3442">
        <f>IF(E3442="",Data_Validation!$B$1,E3442)</f>
        <v>141.05000000000001</v>
      </c>
      <c r="O3442">
        <f>IF(J3442="",Data_Validation!$B$2,J3442)</f>
        <v>250</v>
      </c>
      <c r="P3442">
        <f t="shared" si="477"/>
        <v>1</v>
      </c>
      <c r="Q3442" s="2">
        <f>CustomerData[[#This Row],[avg_order_value_clean]]*CustomerData[[#This Row],[total_orders]]</f>
        <v>1833.65</v>
      </c>
      <c r="R3442" s="2" t="str">
        <f t="shared" si="485"/>
        <v>Inactive</v>
      </c>
      <c r="S3442" s="2" t="str">
        <f t="shared" si="478"/>
        <v>Medium Risk</v>
      </c>
      <c r="T3442" s="2" t="str">
        <f t="shared" si="479"/>
        <v>55+</v>
      </c>
      <c r="U3442" s="1">
        <f t="shared" ca="1" si="480"/>
        <v>1827</v>
      </c>
      <c r="V3442" s="2" t="str">
        <f t="shared" si="481"/>
        <v>Low Loyalty</v>
      </c>
      <c r="W3442" s="2" t="str">
        <f t="shared" si="482"/>
        <v>Legitimate</v>
      </c>
      <c r="X3442" s="2" t="str">
        <f>IF(Q3442&lt;Data_Validation!$B$8,"Low Value",IF(Q3442&lt;Data_Validation!$B$9,"Medium Value","High Value"))</f>
        <v>High Value</v>
      </c>
      <c r="Y3442" s="2" t="str">
        <f t="shared" si="483"/>
        <v>High Value - Maintain</v>
      </c>
      <c r="Z3442" s="2" t="str">
        <f t="shared" si="484"/>
        <v>Check Data</v>
      </c>
    </row>
    <row r="3443" spans="1:26" x14ac:dyDescent="0.3">
      <c r="A3443" t="s">
        <v>2860</v>
      </c>
      <c r="B3443">
        <v>33</v>
      </c>
      <c r="C3443" t="s">
        <v>14</v>
      </c>
      <c r="D3443" t="s">
        <v>37</v>
      </c>
      <c r="E3443">
        <v>41.3</v>
      </c>
      <c r="F3443">
        <v>11</v>
      </c>
      <c r="G3443">
        <v>278</v>
      </c>
      <c r="H3443">
        <v>0</v>
      </c>
      <c r="I3443" t="s">
        <v>29</v>
      </c>
      <c r="J3443">
        <v>66.5</v>
      </c>
      <c r="K3443" s="1">
        <v>45219</v>
      </c>
      <c r="L3443">
        <v>9</v>
      </c>
      <c r="M3443">
        <v>0.21</v>
      </c>
      <c r="N3443">
        <f>IF(E3443="",Data_Validation!$B$1,E3443)</f>
        <v>41.3</v>
      </c>
      <c r="O3443">
        <f>IF(J3443="",Data_Validation!$B$2,J3443)</f>
        <v>66.5</v>
      </c>
      <c r="P3443">
        <f t="shared" si="477"/>
        <v>1</v>
      </c>
      <c r="Q3443" s="2">
        <f>CustomerData[[#This Row],[avg_order_value_clean]]*CustomerData[[#This Row],[total_orders]]</f>
        <v>454.29999999999995</v>
      </c>
      <c r="R3443" s="2" t="str">
        <f t="shared" si="485"/>
        <v>Inactive</v>
      </c>
      <c r="S3443" s="2" t="str">
        <f t="shared" si="478"/>
        <v>Medium Risk</v>
      </c>
      <c r="T3443" s="2" t="str">
        <f t="shared" si="479"/>
        <v>25-34</v>
      </c>
      <c r="U3443" s="1">
        <f t="shared" ca="1" si="480"/>
        <v>1042</v>
      </c>
      <c r="V3443" s="2" t="str">
        <f t="shared" si="481"/>
        <v>Low Loyalty</v>
      </c>
      <c r="W3443" s="2" t="str">
        <f t="shared" si="482"/>
        <v>Legitimate</v>
      </c>
      <c r="X3443" s="2" t="str">
        <f>IF(Q3443&lt;Data_Validation!$B$8,"Low Value",IF(Q3443&lt;Data_Validation!$B$9,"Medium Value","High Value"))</f>
        <v>Low Value</v>
      </c>
      <c r="Y3443" s="2" t="str">
        <f t="shared" si="483"/>
        <v>Stable</v>
      </c>
      <c r="Z3443" s="2" t="str">
        <f t="shared" si="484"/>
        <v>Check Data</v>
      </c>
    </row>
    <row r="3444" spans="1:26" x14ac:dyDescent="0.3">
      <c r="A3444" t="s">
        <v>2861</v>
      </c>
      <c r="B3444">
        <v>24</v>
      </c>
      <c r="C3444" t="s">
        <v>14</v>
      </c>
      <c r="D3444" t="s">
        <v>22</v>
      </c>
      <c r="E3444">
        <v>71.319999999999993</v>
      </c>
      <c r="F3444">
        <v>2</v>
      </c>
      <c r="G3444">
        <v>97</v>
      </c>
      <c r="H3444">
        <v>0</v>
      </c>
      <c r="I3444" t="s">
        <v>29</v>
      </c>
      <c r="K3444" s="1">
        <v>44919</v>
      </c>
      <c r="L3444">
        <v>96</v>
      </c>
      <c r="M3444">
        <v>0.21</v>
      </c>
      <c r="N3444">
        <f>IF(E3444="",Data_Validation!$B$1,E3444)</f>
        <v>71.319999999999993</v>
      </c>
      <c r="O3444">
        <f>IF(J3444="",Data_Validation!$B$2,J3444)</f>
        <v>250</v>
      </c>
      <c r="P3444">
        <f t="shared" si="477"/>
        <v>1</v>
      </c>
      <c r="Q3444" s="2">
        <f>CustomerData[[#This Row],[avg_order_value_clean]]*CustomerData[[#This Row],[total_orders]]</f>
        <v>142.63999999999999</v>
      </c>
      <c r="R3444" s="2" t="str">
        <f t="shared" si="485"/>
        <v>Inactive</v>
      </c>
      <c r="S3444" s="2" t="str">
        <f t="shared" si="478"/>
        <v>Medium Risk</v>
      </c>
      <c r="T3444" s="2" t="str">
        <f t="shared" si="479"/>
        <v>Under 25</v>
      </c>
      <c r="U3444" s="1">
        <f t="shared" ca="1" si="480"/>
        <v>1342</v>
      </c>
      <c r="V3444" s="2" t="str">
        <f t="shared" si="481"/>
        <v>High Loyalty</v>
      </c>
      <c r="W3444" s="2" t="str">
        <f t="shared" si="482"/>
        <v>Legitimate</v>
      </c>
      <c r="X3444" s="2" t="str">
        <f>IF(Q3444&lt;Data_Validation!$B$8,"Low Value",IF(Q3444&lt;Data_Validation!$B$9,"Medium Value","High Value"))</f>
        <v>Low Value</v>
      </c>
      <c r="Y3444" s="2" t="str">
        <f t="shared" si="483"/>
        <v>Stable</v>
      </c>
      <c r="Z3444" s="2" t="str">
        <f t="shared" si="484"/>
        <v>Check Data</v>
      </c>
    </row>
    <row r="3445" spans="1:26" x14ac:dyDescent="0.3">
      <c r="A3445" t="s">
        <v>2862</v>
      </c>
      <c r="B3445">
        <v>39</v>
      </c>
      <c r="C3445" t="s">
        <v>21</v>
      </c>
      <c r="D3445" t="s">
        <v>15</v>
      </c>
      <c r="E3445">
        <v>52.04</v>
      </c>
      <c r="F3445">
        <v>13</v>
      </c>
      <c r="G3445">
        <v>92</v>
      </c>
      <c r="H3445">
        <v>0</v>
      </c>
      <c r="I3445" t="s">
        <v>40</v>
      </c>
      <c r="J3445">
        <v>71.5</v>
      </c>
      <c r="K3445" s="1">
        <v>44793</v>
      </c>
      <c r="L3445">
        <v>37</v>
      </c>
      <c r="M3445">
        <v>0.09</v>
      </c>
      <c r="N3445">
        <f>IF(E3445="",Data_Validation!$B$1,E3445)</f>
        <v>52.04</v>
      </c>
      <c r="O3445">
        <f>IF(J3445="",Data_Validation!$B$2,J3445)</f>
        <v>71.5</v>
      </c>
      <c r="P3445">
        <f t="shared" si="477"/>
        <v>2</v>
      </c>
      <c r="Q3445" s="2">
        <f>CustomerData[[#This Row],[avg_order_value_clean]]*CustomerData[[#This Row],[total_orders]]</f>
        <v>676.52</v>
      </c>
      <c r="R3445" s="2" t="str">
        <f t="shared" si="485"/>
        <v>Inactive</v>
      </c>
      <c r="S3445" s="2" t="str">
        <f t="shared" si="478"/>
        <v>Low Risk</v>
      </c>
      <c r="T3445" s="2" t="str">
        <f t="shared" si="479"/>
        <v>35-44</v>
      </c>
      <c r="U3445" s="1">
        <f t="shared" ca="1" si="480"/>
        <v>1468</v>
      </c>
      <c r="V3445" s="2" t="str">
        <f t="shared" si="481"/>
        <v>Low Loyalty</v>
      </c>
      <c r="W3445" s="2" t="str">
        <f t="shared" si="482"/>
        <v>Legitimate</v>
      </c>
      <c r="X3445" s="2" t="str">
        <f>IF(Q3445&lt;Data_Validation!$B$8,"Low Value",IF(Q3445&lt;Data_Validation!$B$9,"Medium Value","High Value"))</f>
        <v>Low Value</v>
      </c>
      <c r="Y3445" s="2" t="str">
        <f t="shared" si="483"/>
        <v>Stable</v>
      </c>
      <c r="Z3445" s="2" t="str">
        <f t="shared" si="484"/>
        <v>Check Data</v>
      </c>
    </row>
    <row r="3446" spans="1:26" x14ac:dyDescent="0.3">
      <c r="A3446" t="s">
        <v>2863</v>
      </c>
      <c r="B3446">
        <v>46</v>
      </c>
      <c r="C3446" t="s">
        <v>21</v>
      </c>
      <c r="D3446" t="s">
        <v>15</v>
      </c>
      <c r="E3446">
        <v>55.85</v>
      </c>
      <c r="F3446">
        <v>9</v>
      </c>
      <c r="G3446">
        <v>298</v>
      </c>
      <c r="H3446">
        <v>0</v>
      </c>
      <c r="I3446" t="s">
        <v>40</v>
      </c>
      <c r="J3446">
        <v>79.2</v>
      </c>
      <c r="K3446" s="1">
        <v>44434</v>
      </c>
      <c r="L3446">
        <v>98</v>
      </c>
      <c r="M3446">
        <v>0.32</v>
      </c>
      <c r="N3446">
        <f>IF(E3446="",Data_Validation!$B$1,E3446)</f>
        <v>55.85</v>
      </c>
      <c r="O3446">
        <f>IF(J3446="",Data_Validation!$B$2,J3446)</f>
        <v>79.2</v>
      </c>
      <c r="P3446">
        <f t="shared" si="477"/>
        <v>1</v>
      </c>
      <c r="Q3446" s="2">
        <f>CustomerData[[#This Row],[avg_order_value_clean]]*CustomerData[[#This Row],[total_orders]]</f>
        <v>502.65000000000003</v>
      </c>
      <c r="R3446" s="2" t="str">
        <f t="shared" si="485"/>
        <v>Inactive</v>
      </c>
      <c r="S3446" s="2" t="str">
        <f t="shared" si="478"/>
        <v>Medium Risk</v>
      </c>
      <c r="T3446" s="2" t="str">
        <f t="shared" si="479"/>
        <v>45-54</v>
      </c>
      <c r="U3446" s="1">
        <f t="shared" ca="1" si="480"/>
        <v>1827</v>
      </c>
      <c r="V3446" s="2" t="str">
        <f t="shared" si="481"/>
        <v>High Loyalty</v>
      </c>
      <c r="W3446" s="2" t="str">
        <f t="shared" si="482"/>
        <v>Legitimate</v>
      </c>
      <c r="X3446" s="2" t="str">
        <f>IF(Q3446&lt;Data_Validation!$B$8,"Low Value",IF(Q3446&lt;Data_Validation!$B$9,"Medium Value","High Value"))</f>
        <v>Low Value</v>
      </c>
      <c r="Y3446" s="2" t="str">
        <f t="shared" si="483"/>
        <v>Stable</v>
      </c>
      <c r="Z3446" s="2" t="str">
        <f t="shared" si="484"/>
        <v>Check Data</v>
      </c>
    </row>
    <row r="3447" spans="1:26" x14ac:dyDescent="0.3">
      <c r="A3447" t="s">
        <v>714</v>
      </c>
      <c r="B3447">
        <v>28</v>
      </c>
      <c r="C3447" t="s">
        <v>14</v>
      </c>
      <c r="D3447" t="s">
        <v>52</v>
      </c>
      <c r="E3447">
        <v>64.95</v>
      </c>
      <c r="F3447">
        <v>13</v>
      </c>
      <c r="G3447">
        <v>251</v>
      </c>
      <c r="H3447">
        <v>0</v>
      </c>
      <c r="I3447" t="s">
        <v>29</v>
      </c>
      <c r="J3447">
        <v>71.5</v>
      </c>
      <c r="K3447" s="1">
        <v>45260</v>
      </c>
      <c r="L3447">
        <v>39</v>
      </c>
      <c r="M3447">
        <v>0.34</v>
      </c>
      <c r="N3447">
        <f>IF(E3447="",Data_Validation!$B$1,E3447)</f>
        <v>64.95</v>
      </c>
      <c r="O3447">
        <f>IF(J3447="",Data_Validation!$B$2,J3447)</f>
        <v>71.5</v>
      </c>
      <c r="P3447">
        <f t="shared" si="477"/>
        <v>3</v>
      </c>
      <c r="Q3447" s="2">
        <f>CustomerData[[#This Row],[avg_order_value_clean]]*CustomerData[[#This Row],[total_orders]]</f>
        <v>844.35</v>
      </c>
      <c r="R3447" s="2" t="str">
        <f t="shared" si="485"/>
        <v>Inactive</v>
      </c>
      <c r="S3447" s="2" t="str">
        <f t="shared" si="478"/>
        <v>Medium Risk</v>
      </c>
      <c r="T3447" s="2" t="str">
        <f t="shared" si="479"/>
        <v>25-34</v>
      </c>
      <c r="U3447" s="1">
        <f t="shared" ca="1" si="480"/>
        <v>1001</v>
      </c>
      <c r="V3447" s="2" t="str">
        <f t="shared" si="481"/>
        <v>Low Loyalty</v>
      </c>
      <c r="W3447" s="2" t="str">
        <f t="shared" si="482"/>
        <v>Legitimate</v>
      </c>
      <c r="X3447" s="2" t="str">
        <f>IF(Q3447&lt;Data_Validation!$B$8,"Low Value",IF(Q3447&lt;Data_Validation!$B$9,"Medium Value","High Value"))</f>
        <v>Low Value</v>
      </c>
      <c r="Y3447" s="2" t="str">
        <f t="shared" si="483"/>
        <v>Stable</v>
      </c>
      <c r="Z3447" s="2" t="str">
        <f t="shared" si="484"/>
        <v>Check Data</v>
      </c>
    </row>
    <row r="3448" spans="1:26" x14ac:dyDescent="0.3">
      <c r="A3448" t="s">
        <v>2864</v>
      </c>
      <c r="B3448">
        <v>73</v>
      </c>
      <c r="C3448" t="s">
        <v>14</v>
      </c>
      <c r="D3448" t="s">
        <v>18</v>
      </c>
      <c r="E3448">
        <v>55.22</v>
      </c>
      <c r="F3448">
        <v>12</v>
      </c>
      <c r="G3448">
        <v>162</v>
      </c>
      <c r="H3448">
        <v>1</v>
      </c>
      <c r="I3448" t="s">
        <v>29</v>
      </c>
      <c r="J3448">
        <v>62.1</v>
      </c>
      <c r="K3448" s="1">
        <v>44798</v>
      </c>
      <c r="L3448">
        <v>63</v>
      </c>
      <c r="M3448">
        <v>0.11</v>
      </c>
      <c r="N3448">
        <f>IF(E3448="",Data_Validation!$B$1,E3448)</f>
        <v>55.22</v>
      </c>
      <c r="O3448">
        <f>IF(J3448="",Data_Validation!$B$2,J3448)</f>
        <v>62.1</v>
      </c>
      <c r="P3448">
        <f t="shared" si="477"/>
        <v>1</v>
      </c>
      <c r="Q3448" s="2">
        <f>CustomerData[[#This Row],[avg_order_value_clean]]*CustomerData[[#This Row],[total_orders]]</f>
        <v>662.64</v>
      </c>
      <c r="R3448" s="2" t="str">
        <f t="shared" si="485"/>
        <v>Inactive</v>
      </c>
      <c r="S3448" s="2" t="str">
        <f t="shared" si="478"/>
        <v>Low Risk</v>
      </c>
      <c r="T3448" s="2" t="str">
        <f t="shared" si="479"/>
        <v>55+</v>
      </c>
      <c r="U3448" s="1">
        <f t="shared" ca="1" si="480"/>
        <v>1463</v>
      </c>
      <c r="V3448" s="2" t="str">
        <f t="shared" si="481"/>
        <v>Medium Loyalty</v>
      </c>
      <c r="W3448" s="2" t="str">
        <f t="shared" si="482"/>
        <v>Fraudulent</v>
      </c>
      <c r="X3448" s="2" t="str">
        <f>IF(Q3448&lt;Data_Validation!$B$8,"Low Value",IF(Q3448&lt;Data_Validation!$B$9,"Medium Value","High Value"))</f>
        <v>Low Value</v>
      </c>
      <c r="Y3448" s="2" t="str">
        <f t="shared" si="483"/>
        <v>Stable</v>
      </c>
      <c r="Z3448" s="2" t="str">
        <f t="shared" si="484"/>
        <v>Check Data</v>
      </c>
    </row>
    <row r="3449" spans="1:26" x14ac:dyDescent="0.3">
      <c r="A3449" t="s">
        <v>2865</v>
      </c>
      <c r="B3449">
        <v>50</v>
      </c>
      <c r="C3449" t="s">
        <v>14</v>
      </c>
      <c r="D3449" t="s">
        <v>28</v>
      </c>
      <c r="E3449">
        <v>57.98</v>
      </c>
      <c r="F3449">
        <v>8</v>
      </c>
      <c r="G3449">
        <v>157</v>
      </c>
      <c r="H3449">
        <v>0</v>
      </c>
      <c r="I3449" t="s">
        <v>19</v>
      </c>
      <c r="J3449">
        <v>55.3</v>
      </c>
      <c r="K3449" s="1">
        <v>44340</v>
      </c>
      <c r="L3449">
        <v>57</v>
      </c>
      <c r="M3449">
        <v>0.51</v>
      </c>
      <c r="N3449">
        <f>IF(E3449="",Data_Validation!$B$1,E3449)</f>
        <v>57.98</v>
      </c>
      <c r="O3449">
        <f>IF(J3449="",Data_Validation!$B$2,J3449)</f>
        <v>55.3</v>
      </c>
      <c r="P3449">
        <f t="shared" si="477"/>
        <v>1</v>
      </c>
      <c r="Q3449" s="2">
        <f>CustomerData[[#This Row],[avg_order_value_clean]]*CustomerData[[#This Row],[total_orders]]</f>
        <v>463.84</v>
      </c>
      <c r="R3449" s="2" t="str">
        <f t="shared" si="485"/>
        <v>Inactive</v>
      </c>
      <c r="S3449" s="2" t="str">
        <f t="shared" si="478"/>
        <v>High Risk</v>
      </c>
      <c r="T3449" s="2" t="str">
        <f t="shared" si="479"/>
        <v>45-54</v>
      </c>
      <c r="U3449" s="1">
        <f t="shared" ca="1" si="480"/>
        <v>1921</v>
      </c>
      <c r="V3449" s="2" t="str">
        <f t="shared" si="481"/>
        <v>Medium Loyalty</v>
      </c>
      <c r="W3449" s="2" t="str">
        <f t="shared" si="482"/>
        <v>Legitimate</v>
      </c>
      <c r="X3449" s="2" t="str">
        <f>IF(Q3449&lt;Data_Validation!$B$8,"Low Value",IF(Q3449&lt;Data_Validation!$B$9,"Medium Value","High Value"))</f>
        <v>Low Value</v>
      </c>
      <c r="Y3449" s="2" t="str">
        <f t="shared" si="483"/>
        <v>At Risk - Develop</v>
      </c>
      <c r="Z3449" s="2" t="str">
        <f t="shared" si="484"/>
        <v>Check Data</v>
      </c>
    </row>
    <row r="3450" spans="1:26" x14ac:dyDescent="0.3">
      <c r="A3450" t="s">
        <v>1261</v>
      </c>
      <c r="B3450">
        <v>75</v>
      </c>
      <c r="C3450" t="s">
        <v>14</v>
      </c>
      <c r="D3450" t="s">
        <v>22</v>
      </c>
      <c r="E3450">
        <v>110.47</v>
      </c>
      <c r="F3450">
        <v>3</v>
      </c>
      <c r="G3450">
        <v>66</v>
      </c>
      <c r="H3450">
        <v>0</v>
      </c>
      <c r="I3450" t="s">
        <v>23</v>
      </c>
      <c r="J3450">
        <v>96.9</v>
      </c>
      <c r="K3450" s="1">
        <v>45782</v>
      </c>
      <c r="L3450">
        <v>40</v>
      </c>
      <c r="M3450">
        <v>0.19</v>
      </c>
      <c r="N3450">
        <f>IF(E3450="",Data_Validation!$B$1,E3450)</f>
        <v>110.47</v>
      </c>
      <c r="O3450">
        <f>IF(J3450="",Data_Validation!$B$2,J3450)</f>
        <v>96.9</v>
      </c>
      <c r="P3450">
        <f t="shared" si="477"/>
        <v>2</v>
      </c>
      <c r="Q3450" s="2">
        <f>CustomerData[[#This Row],[avg_order_value_clean]]*CustomerData[[#This Row],[total_orders]]</f>
        <v>331.40999999999997</v>
      </c>
      <c r="R3450" s="2" t="str">
        <f t="shared" si="485"/>
        <v>At Risk</v>
      </c>
      <c r="S3450" s="2" t="str">
        <f t="shared" si="478"/>
        <v>Low Risk</v>
      </c>
      <c r="T3450" s="2" t="str">
        <f t="shared" si="479"/>
        <v>55+</v>
      </c>
      <c r="U3450" s="1">
        <f t="shared" ca="1" si="480"/>
        <v>479</v>
      </c>
      <c r="V3450" s="2" t="str">
        <f t="shared" si="481"/>
        <v>Medium Loyalty</v>
      </c>
      <c r="W3450" s="2" t="str">
        <f t="shared" si="482"/>
        <v>Legitimate</v>
      </c>
      <c r="X3450" s="2" t="str">
        <f>IF(Q3450&lt;Data_Validation!$B$8,"Low Value",IF(Q3450&lt;Data_Validation!$B$9,"Medium Value","High Value"))</f>
        <v>Low Value</v>
      </c>
      <c r="Y3450" s="2" t="str">
        <f t="shared" si="483"/>
        <v>Stable</v>
      </c>
      <c r="Z3450" s="2" t="str">
        <f t="shared" si="484"/>
        <v>Check Data</v>
      </c>
    </row>
    <row r="3451" spans="1:26" x14ac:dyDescent="0.3">
      <c r="A3451" t="s">
        <v>2866</v>
      </c>
      <c r="B3451">
        <v>46</v>
      </c>
      <c r="C3451" t="s">
        <v>21</v>
      </c>
      <c r="D3451" t="s">
        <v>37</v>
      </c>
      <c r="E3451">
        <v>74.52</v>
      </c>
      <c r="F3451">
        <v>12</v>
      </c>
      <c r="G3451">
        <v>137</v>
      </c>
      <c r="H3451">
        <v>0</v>
      </c>
      <c r="I3451" t="s">
        <v>19</v>
      </c>
      <c r="J3451">
        <v>93.6</v>
      </c>
      <c r="K3451" s="1">
        <v>44971</v>
      </c>
      <c r="L3451">
        <v>93</v>
      </c>
      <c r="M3451">
        <v>0.27</v>
      </c>
      <c r="N3451">
        <f>IF(E3451="",Data_Validation!$B$1,E3451)</f>
        <v>74.52</v>
      </c>
      <c r="O3451">
        <f>IF(J3451="",Data_Validation!$B$2,J3451)</f>
        <v>93.6</v>
      </c>
      <c r="P3451">
        <f t="shared" si="477"/>
        <v>1</v>
      </c>
      <c r="Q3451" s="2">
        <f>CustomerData[[#This Row],[avg_order_value_clean]]*CustomerData[[#This Row],[total_orders]]</f>
        <v>894.24</v>
      </c>
      <c r="R3451" s="2" t="str">
        <f t="shared" si="485"/>
        <v>Inactive</v>
      </c>
      <c r="S3451" s="2" t="str">
        <f t="shared" si="478"/>
        <v>Medium Risk</v>
      </c>
      <c r="T3451" s="2" t="str">
        <f t="shared" si="479"/>
        <v>45-54</v>
      </c>
      <c r="U3451" s="1">
        <f t="shared" ca="1" si="480"/>
        <v>1290</v>
      </c>
      <c r="V3451" s="2" t="str">
        <f t="shared" si="481"/>
        <v>High Loyalty</v>
      </c>
      <c r="W3451" s="2" t="str">
        <f t="shared" si="482"/>
        <v>Legitimate</v>
      </c>
      <c r="X3451" s="2" t="str">
        <f>IF(Q3451&lt;Data_Validation!$B$8,"Low Value",IF(Q3451&lt;Data_Validation!$B$9,"Medium Value","High Value"))</f>
        <v>Low Value</v>
      </c>
      <c r="Y3451" s="2" t="str">
        <f t="shared" si="483"/>
        <v>Stable</v>
      </c>
      <c r="Z3451" s="2" t="str">
        <f t="shared" si="484"/>
        <v>Check Data</v>
      </c>
    </row>
    <row r="3452" spans="1:26" x14ac:dyDescent="0.3">
      <c r="A3452" t="s">
        <v>2867</v>
      </c>
      <c r="B3452">
        <v>76</v>
      </c>
      <c r="C3452" t="s">
        <v>14</v>
      </c>
      <c r="D3452" t="s">
        <v>37</v>
      </c>
      <c r="E3452">
        <v>213.72</v>
      </c>
      <c r="F3452">
        <v>17</v>
      </c>
      <c r="G3452">
        <v>311</v>
      </c>
      <c r="H3452">
        <v>0</v>
      </c>
      <c r="I3452" t="s">
        <v>40</v>
      </c>
      <c r="J3452">
        <v>43.8</v>
      </c>
      <c r="K3452" s="1">
        <v>44066</v>
      </c>
      <c r="L3452">
        <v>64</v>
      </c>
      <c r="M3452">
        <v>0.3</v>
      </c>
      <c r="N3452">
        <f>IF(E3452="",Data_Validation!$B$1,E3452)</f>
        <v>213.72</v>
      </c>
      <c r="O3452">
        <f>IF(J3452="",Data_Validation!$B$2,J3452)</f>
        <v>43.8</v>
      </c>
      <c r="P3452">
        <f t="shared" si="477"/>
        <v>1</v>
      </c>
      <c r="Q3452" s="2">
        <f>CustomerData[[#This Row],[avg_order_value_clean]]*CustomerData[[#This Row],[total_orders]]</f>
        <v>3633.24</v>
      </c>
      <c r="R3452" s="2" t="str">
        <f t="shared" si="485"/>
        <v>Inactive</v>
      </c>
      <c r="S3452" s="2" t="str">
        <f t="shared" si="478"/>
        <v>Medium Risk</v>
      </c>
      <c r="T3452" s="2" t="str">
        <f t="shared" si="479"/>
        <v>55+</v>
      </c>
      <c r="U3452" s="1">
        <f t="shared" ca="1" si="480"/>
        <v>2195</v>
      </c>
      <c r="V3452" s="2" t="str">
        <f t="shared" si="481"/>
        <v>Medium Loyalty</v>
      </c>
      <c r="W3452" s="2" t="str">
        <f t="shared" si="482"/>
        <v>Legitimate</v>
      </c>
      <c r="X3452" s="2" t="str">
        <f>IF(Q3452&lt;Data_Validation!$B$8,"Low Value",IF(Q3452&lt;Data_Validation!$B$9,"Medium Value","High Value"))</f>
        <v>High Value</v>
      </c>
      <c r="Y3452" s="2" t="str">
        <f t="shared" si="483"/>
        <v>High Value - Maintain</v>
      </c>
      <c r="Z3452" s="2" t="str">
        <f t="shared" si="484"/>
        <v>Check Data</v>
      </c>
    </row>
    <row r="3453" spans="1:26" x14ac:dyDescent="0.3">
      <c r="A3453" t="s">
        <v>2868</v>
      </c>
      <c r="B3453">
        <v>56</v>
      </c>
      <c r="C3453" t="s">
        <v>21</v>
      </c>
      <c r="D3453" t="s">
        <v>18</v>
      </c>
      <c r="E3453">
        <v>23.32</v>
      </c>
      <c r="F3453">
        <v>8</v>
      </c>
      <c r="G3453">
        <v>289</v>
      </c>
      <c r="H3453">
        <v>0</v>
      </c>
      <c r="I3453" t="s">
        <v>40</v>
      </c>
      <c r="J3453">
        <v>28.4</v>
      </c>
      <c r="K3453" s="1">
        <v>45501</v>
      </c>
      <c r="L3453">
        <v>95</v>
      </c>
      <c r="M3453">
        <v>0.27</v>
      </c>
      <c r="N3453">
        <f>IF(E3453="",Data_Validation!$B$1,E3453)</f>
        <v>23.32</v>
      </c>
      <c r="O3453">
        <f>IF(J3453="",Data_Validation!$B$2,J3453)</f>
        <v>28.4</v>
      </c>
      <c r="P3453">
        <f t="shared" si="477"/>
        <v>1</v>
      </c>
      <c r="Q3453" s="2">
        <f>CustomerData[[#This Row],[avg_order_value_clean]]*CustomerData[[#This Row],[total_orders]]</f>
        <v>186.56</v>
      </c>
      <c r="R3453" s="2" t="str">
        <f t="shared" si="485"/>
        <v>Inactive</v>
      </c>
      <c r="S3453" s="2" t="str">
        <f t="shared" si="478"/>
        <v>Medium Risk</v>
      </c>
      <c r="T3453" s="2" t="str">
        <f t="shared" si="479"/>
        <v>55+</v>
      </c>
      <c r="U3453" s="1">
        <f t="shared" ca="1" si="480"/>
        <v>760</v>
      </c>
      <c r="V3453" s="2" t="str">
        <f t="shared" si="481"/>
        <v>High Loyalty</v>
      </c>
      <c r="W3453" s="2" t="str">
        <f t="shared" si="482"/>
        <v>Legitimate</v>
      </c>
      <c r="X3453" s="2" t="str">
        <f>IF(Q3453&lt;Data_Validation!$B$8,"Low Value",IF(Q3453&lt;Data_Validation!$B$9,"Medium Value","High Value"))</f>
        <v>Low Value</v>
      </c>
      <c r="Y3453" s="2" t="str">
        <f t="shared" si="483"/>
        <v>Stable</v>
      </c>
      <c r="Z3453" s="2" t="str">
        <f t="shared" si="484"/>
        <v>Check Data</v>
      </c>
    </row>
    <row r="3454" spans="1:26" x14ac:dyDescent="0.3">
      <c r="A3454" t="s">
        <v>2869</v>
      </c>
      <c r="B3454">
        <v>29</v>
      </c>
      <c r="C3454" t="s">
        <v>21</v>
      </c>
      <c r="D3454" t="s">
        <v>52</v>
      </c>
      <c r="E3454">
        <v>100.44</v>
      </c>
      <c r="F3454">
        <v>21</v>
      </c>
      <c r="G3454">
        <v>64</v>
      </c>
      <c r="H3454">
        <v>0</v>
      </c>
      <c r="I3454" t="s">
        <v>40</v>
      </c>
      <c r="J3454">
        <v>50.9</v>
      </c>
      <c r="K3454" s="1">
        <v>44295</v>
      </c>
      <c r="L3454">
        <v>3</v>
      </c>
      <c r="M3454">
        <v>0.16</v>
      </c>
      <c r="N3454">
        <f>IF(E3454="",Data_Validation!$B$1,E3454)</f>
        <v>100.44</v>
      </c>
      <c r="O3454">
        <f>IF(J3454="",Data_Validation!$B$2,J3454)</f>
        <v>50.9</v>
      </c>
      <c r="P3454">
        <f t="shared" si="477"/>
        <v>1</v>
      </c>
      <c r="Q3454" s="2">
        <f>CustomerData[[#This Row],[avg_order_value_clean]]*CustomerData[[#This Row],[total_orders]]</f>
        <v>2109.2399999999998</v>
      </c>
      <c r="R3454" s="2" t="str">
        <f t="shared" si="485"/>
        <v>At Risk</v>
      </c>
      <c r="S3454" s="2" t="str">
        <f t="shared" si="478"/>
        <v>Low Risk</v>
      </c>
      <c r="T3454" s="2" t="str">
        <f t="shared" si="479"/>
        <v>25-34</v>
      </c>
      <c r="U3454" s="1">
        <f t="shared" ca="1" si="480"/>
        <v>1966</v>
      </c>
      <c r="V3454" s="2" t="str">
        <f t="shared" si="481"/>
        <v>Low Loyalty</v>
      </c>
      <c r="W3454" s="2" t="str">
        <f t="shared" si="482"/>
        <v>Legitimate</v>
      </c>
      <c r="X3454" s="2" t="str">
        <f>IF(Q3454&lt;Data_Validation!$B$8,"Low Value",IF(Q3454&lt;Data_Validation!$B$9,"Medium Value","High Value"))</f>
        <v>High Value</v>
      </c>
      <c r="Y3454" s="2" t="str">
        <f t="shared" si="483"/>
        <v>High Value - Maintain</v>
      </c>
      <c r="Z3454" s="2" t="str">
        <f t="shared" si="484"/>
        <v>Check Data</v>
      </c>
    </row>
    <row r="3455" spans="1:26" x14ac:dyDescent="0.3">
      <c r="A3455" t="s">
        <v>2870</v>
      </c>
      <c r="B3455">
        <v>24</v>
      </c>
      <c r="C3455" t="s">
        <v>14</v>
      </c>
      <c r="D3455" t="s">
        <v>15</v>
      </c>
      <c r="F3455">
        <v>8</v>
      </c>
      <c r="G3455">
        <v>261</v>
      </c>
      <c r="H3455">
        <v>0</v>
      </c>
      <c r="I3455" t="s">
        <v>23</v>
      </c>
      <c r="J3455">
        <v>74.599999999999994</v>
      </c>
      <c r="K3455" s="1">
        <v>45335</v>
      </c>
      <c r="L3455">
        <v>43</v>
      </c>
      <c r="M3455">
        <v>0.06</v>
      </c>
      <c r="N3455">
        <f>IF(E3455="",Data_Validation!$B$1,E3455)</f>
        <v>250</v>
      </c>
      <c r="O3455">
        <f>IF(J3455="",Data_Validation!$B$2,J3455)</f>
        <v>74.599999999999994</v>
      </c>
      <c r="P3455">
        <f t="shared" si="477"/>
        <v>2</v>
      </c>
      <c r="Q3455" s="2">
        <f>CustomerData[[#This Row],[avg_order_value_clean]]*CustomerData[[#This Row],[total_orders]]</f>
        <v>2000</v>
      </c>
      <c r="R3455" s="2" t="str">
        <f t="shared" si="485"/>
        <v>Inactive</v>
      </c>
      <c r="S3455" s="2" t="str">
        <f t="shared" si="478"/>
        <v>Low Risk</v>
      </c>
      <c r="T3455" s="2" t="str">
        <f t="shared" si="479"/>
        <v>Under 25</v>
      </c>
      <c r="U3455" s="1">
        <f t="shared" ca="1" si="480"/>
        <v>926</v>
      </c>
      <c r="V3455" s="2" t="str">
        <f t="shared" si="481"/>
        <v>Medium Loyalty</v>
      </c>
      <c r="W3455" s="2" t="str">
        <f t="shared" si="482"/>
        <v>Legitimate</v>
      </c>
      <c r="X3455" s="2" t="str">
        <f>IF(Q3455&lt;Data_Validation!$B$8,"Low Value",IF(Q3455&lt;Data_Validation!$B$9,"Medium Value","High Value"))</f>
        <v>High Value</v>
      </c>
      <c r="Y3455" s="2" t="str">
        <f t="shared" si="483"/>
        <v>High Value - Maintain</v>
      </c>
      <c r="Z3455" s="2" t="str">
        <f t="shared" si="484"/>
        <v>Check Data</v>
      </c>
    </row>
    <row r="3456" spans="1:26" x14ac:dyDescent="0.3">
      <c r="A3456" t="s">
        <v>2871</v>
      </c>
      <c r="B3456">
        <v>76</v>
      </c>
      <c r="C3456" t="s">
        <v>25</v>
      </c>
      <c r="D3456" t="s">
        <v>26</v>
      </c>
      <c r="E3456">
        <v>180.84</v>
      </c>
      <c r="F3456">
        <v>11</v>
      </c>
      <c r="G3456">
        <v>197</v>
      </c>
      <c r="H3456">
        <v>0</v>
      </c>
      <c r="I3456" t="s">
        <v>16</v>
      </c>
      <c r="J3456">
        <v>40.1</v>
      </c>
      <c r="K3456" s="1">
        <v>44950</v>
      </c>
      <c r="L3456">
        <v>25</v>
      </c>
      <c r="M3456">
        <v>0.26</v>
      </c>
      <c r="N3456">
        <f>IF(E3456="",Data_Validation!$B$1,E3456)</f>
        <v>180.84</v>
      </c>
      <c r="O3456">
        <f>IF(J3456="",Data_Validation!$B$2,J3456)</f>
        <v>40.1</v>
      </c>
      <c r="P3456">
        <f t="shared" si="477"/>
        <v>2</v>
      </c>
      <c r="Q3456" s="2">
        <f>CustomerData[[#This Row],[avg_order_value_clean]]*CustomerData[[#This Row],[total_orders]]</f>
        <v>1989.24</v>
      </c>
      <c r="R3456" s="2" t="str">
        <f t="shared" si="485"/>
        <v>Inactive</v>
      </c>
      <c r="S3456" s="2" t="str">
        <f t="shared" si="478"/>
        <v>Medium Risk</v>
      </c>
      <c r="T3456" s="2" t="str">
        <f t="shared" si="479"/>
        <v>55+</v>
      </c>
      <c r="U3456" s="1">
        <f t="shared" ca="1" si="480"/>
        <v>1311</v>
      </c>
      <c r="V3456" s="2" t="str">
        <f t="shared" si="481"/>
        <v>Low Loyalty</v>
      </c>
      <c r="W3456" s="2" t="str">
        <f t="shared" si="482"/>
        <v>Legitimate</v>
      </c>
      <c r="X3456" s="2" t="str">
        <f>IF(Q3456&lt;Data_Validation!$B$8,"Low Value",IF(Q3456&lt;Data_Validation!$B$9,"Medium Value","High Value"))</f>
        <v>High Value</v>
      </c>
      <c r="Y3456" s="2" t="str">
        <f t="shared" si="483"/>
        <v>High Value - Maintain</v>
      </c>
      <c r="Z3456" s="2" t="str">
        <f t="shared" si="484"/>
        <v>Check Data</v>
      </c>
    </row>
    <row r="3457" spans="1:26" x14ac:dyDescent="0.3">
      <c r="A3457" t="s">
        <v>1647</v>
      </c>
      <c r="B3457">
        <v>72</v>
      </c>
      <c r="C3457" t="s">
        <v>21</v>
      </c>
      <c r="D3457" t="s">
        <v>52</v>
      </c>
      <c r="E3457">
        <v>98.92</v>
      </c>
      <c r="F3457">
        <v>12</v>
      </c>
      <c r="G3457">
        <v>170</v>
      </c>
      <c r="H3457">
        <v>0</v>
      </c>
      <c r="I3457" t="s">
        <v>40</v>
      </c>
      <c r="J3457">
        <v>53.7</v>
      </c>
      <c r="K3457" s="1">
        <v>44907</v>
      </c>
      <c r="L3457">
        <v>55</v>
      </c>
      <c r="M3457">
        <v>0.1</v>
      </c>
      <c r="N3457">
        <f>IF(E3457="",Data_Validation!$B$1,E3457)</f>
        <v>98.92</v>
      </c>
      <c r="O3457">
        <f>IF(J3457="",Data_Validation!$B$2,J3457)</f>
        <v>53.7</v>
      </c>
      <c r="P3457">
        <f t="shared" si="477"/>
        <v>3</v>
      </c>
      <c r="Q3457" s="2">
        <f>CustomerData[[#This Row],[avg_order_value_clean]]*CustomerData[[#This Row],[total_orders]]</f>
        <v>1187.04</v>
      </c>
      <c r="R3457" s="2" t="str">
        <f t="shared" si="485"/>
        <v>Inactive</v>
      </c>
      <c r="S3457" s="2" t="str">
        <f t="shared" si="478"/>
        <v>Low Risk</v>
      </c>
      <c r="T3457" s="2" t="str">
        <f t="shared" si="479"/>
        <v>55+</v>
      </c>
      <c r="U3457" s="1">
        <f t="shared" ca="1" si="480"/>
        <v>1354</v>
      </c>
      <c r="V3457" s="2" t="str">
        <f t="shared" si="481"/>
        <v>Medium Loyalty</v>
      </c>
      <c r="W3457" s="2" t="str">
        <f t="shared" si="482"/>
        <v>Legitimate</v>
      </c>
      <c r="X3457" s="2" t="str">
        <f>IF(Q3457&lt;Data_Validation!$B$8,"Low Value",IF(Q3457&lt;Data_Validation!$B$9,"Medium Value","High Value"))</f>
        <v>Low Value</v>
      </c>
      <c r="Y3457" s="2" t="str">
        <f t="shared" si="483"/>
        <v>Stable</v>
      </c>
      <c r="Z3457" s="2" t="str">
        <f t="shared" si="484"/>
        <v>Check Data</v>
      </c>
    </row>
    <row r="3458" spans="1:26" x14ac:dyDescent="0.3">
      <c r="A3458" t="s">
        <v>1586</v>
      </c>
      <c r="B3458">
        <v>56</v>
      </c>
      <c r="C3458" t="s">
        <v>21</v>
      </c>
      <c r="D3458" t="s">
        <v>52</v>
      </c>
      <c r="E3458">
        <v>68.98</v>
      </c>
      <c r="F3458">
        <v>8</v>
      </c>
      <c r="G3458">
        <v>15</v>
      </c>
      <c r="H3458">
        <v>0</v>
      </c>
      <c r="I3458" t="s">
        <v>40</v>
      </c>
      <c r="J3458">
        <v>29.9</v>
      </c>
      <c r="K3458" s="1">
        <v>45663</v>
      </c>
      <c r="L3458">
        <v>36</v>
      </c>
      <c r="M3458">
        <v>0.24</v>
      </c>
      <c r="N3458">
        <f>IF(E3458="",Data_Validation!$B$1,E3458)</f>
        <v>68.98</v>
      </c>
      <c r="O3458">
        <f>IF(J3458="",Data_Validation!$B$2,J3458)</f>
        <v>29.9</v>
      </c>
      <c r="P3458">
        <f t="shared" ref="P3458:P3521" si="486">COUNTIF($A$2:$A$5001,A3458)</f>
        <v>2</v>
      </c>
      <c r="Q3458" s="2">
        <f>CustomerData[[#This Row],[avg_order_value_clean]]*CustomerData[[#This Row],[total_orders]]</f>
        <v>551.84</v>
      </c>
      <c r="R3458" s="2" t="str">
        <f t="shared" si="485"/>
        <v>Active</v>
      </c>
      <c r="S3458" s="2" t="str">
        <f t="shared" ref="S3458:S3521" si="487">IF(M3458&lt;0.2,"Low Risk",IF(M3458&lt;0.5,"Medium Risk","High Risk"))</f>
        <v>Medium Risk</v>
      </c>
      <c r="T3458" s="2" t="str">
        <f t="shared" ref="T3458:T3521" si="488">IF(B3458&lt;25,"Under 25",IF(B3458&lt;35,"25-34",IF(B3458&lt;45,"35-44",IF(B3458&lt;55,"45-54","55+"))))</f>
        <v>55+</v>
      </c>
      <c r="U3458" s="1">
        <f t="shared" ref="U3458:U3521" ca="1" si="489">TODAY()-K3458</f>
        <v>598</v>
      </c>
      <c r="V3458" s="2" t="str">
        <f t="shared" ref="V3458:V3521" si="490">IF(L3458&lt;40,"Low Loyalty",IF(L3458&lt;70,"Medium Loyalty","High Loyalty"))</f>
        <v>Low Loyalty</v>
      </c>
      <c r="W3458" s="2" t="str">
        <f t="shared" ref="W3458:W3521" si="491">IF(H3458=1,"Fraudulent","Legitimate")</f>
        <v>Legitimate</v>
      </c>
      <c r="X3458" s="2" t="str">
        <f>IF(Q3458&lt;Data_Validation!$B$8,"Low Value",IF(Q3458&lt;Data_Validation!$B$9,"Medium Value","High Value"))</f>
        <v>Low Value</v>
      </c>
      <c r="Y3458" s="2" t="str">
        <f t="shared" ref="Y3458:Y3521" si="492">IF(AND(X3458="High Value",S3458="High Risk"),"Critical - Retain",IF(AND(X3458="High Value",S3458&lt;&gt;"High Risk"),"High Value - Maintain",IF(AND(X3458&lt;&gt;"High Value",S3458="High Risk"),"At Risk - Develop","Stable")))</f>
        <v>Stable</v>
      </c>
      <c r="Z3458" s="2" t="str">
        <f t="shared" ref="Z3458:Z3521" si="493">IF(OR(B3458&lt;18,F3458&lt;0,N3458&lt;0,O3458&lt;0,O3458&gt;1,M3458&lt;0,M3458&gt;1),"Check Data","Valid")</f>
        <v>Check Data</v>
      </c>
    </row>
    <row r="3459" spans="1:26" x14ac:dyDescent="0.3">
      <c r="A3459" t="s">
        <v>2872</v>
      </c>
      <c r="B3459">
        <v>59</v>
      </c>
      <c r="C3459" t="s">
        <v>14</v>
      </c>
      <c r="D3459" t="s">
        <v>44</v>
      </c>
      <c r="E3459">
        <v>89.32</v>
      </c>
      <c r="F3459">
        <v>9</v>
      </c>
      <c r="G3459">
        <v>190</v>
      </c>
      <c r="H3459">
        <v>1</v>
      </c>
      <c r="I3459" t="s">
        <v>19</v>
      </c>
      <c r="J3459">
        <v>42.8</v>
      </c>
      <c r="K3459" s="1">
        <v>44092</v>
      </c>
      <c r="L3459">
        <v>58</v>
      </c>
      <c r="M3459">
        <v>0.33</v>
      </c>
      <c r="N3459">
        <f>IF(E3459="",Data_Validation!$B$1,E3459)</f>
        <v>89.32</v>
      </c>
      <c r="O3459">
        <f>IF(J3459="",Data_Validation!$B$2,J3459)</f>
        <v>42.8</v>
      </c>
      <c r="P3459">
        <f t="shared" si="486"/>
        <v>1</v>
      </c>
      <c r="Q3459" s="2">
        <f>CustomerData[[#This Row],[avg_order_value_clean]]*CustomerData[[#This Row],[total_orders]]</f>
        <v>803.87999999999988</v>
      </c>
      <c r="R3459" s="2" t="str">
        <f t="shared" ref="R3459:R3522" si="494">IF(G3459&lt;=30,"Active",IF(G3459&lt;=90,"At Risk","Inactive"))</f>
        <v>Inactive</v>
      </c>
      <c r="S3459" s="2" t="str">
        <f t="shared" si="487"/>
        <v>Medium Risk</v>
      </c>
      <c r="T3459" s="2" t="str">
        <f t="shared" si="488"/>
        <v>55+</v>
      </c>
      <c r="U3459" s="1">
        <f t="shared" ca="1" si="489"/>
        <v>2169</v>
      </c>
      <c r="V3459" s="2" t="str">
        <f t="shared" si="490"/>
        <v>Medium Loyalty</v>
      </c>
      <c r="W3459" s="2" t="str">
        <f t="shared" si="491"/>
        <v>Fraudulent</v>
      </c>
      <c r="X3459" s="2" t="str">
        <f>IF(Q3459&lt;Data_Validation!$B$8,"Low Value",IF(Q3459&lt;Data_Validation!$B$9,"Medium Value","High Value"))</f>
        <v>Low Value</v>
      </c>
      <c r="Y3459" s="2" t="str">
        <f t="shared" si="492"/>
        <v>Stable</v>
      </c>
      <c r="Z3459" s="2" t="str">
        <f t="shared" si="493"/>
        <v>Check Data</v>
      </c>
    </row>
    <row r="3460" spans="1:26" x14ac:dyDescent="0.3">
      <c r="A3460" t="s">
        <v>2287</v>
      </c>
      <c r="B3460">
        <v>79</v>
      </c>
      <c r="C3460" t="s">
        <v>14</v>
      </c>
      <c r="D3460" t="s">
        <v>28</v>
      </c>
      <c r="E3460">
        <v>23.59</v>
      </c>
      <c r="F3460">
        <v>16</v>
      </c>
      <c r="G3460">
        <v>24</v>
      </c>
      <c r="H3460">
        <v>0</v>
      </c>
      <c r="I3460" t="s">
        <v>19</v>
      </c>
      <c r="J3460">
        <v>95.7</v>
      </c>
      <c r="K3460" s="1">
        <v>45490</v>
      </c>
      <c r="L3460">
        <v>77</v>
      </c>
      <c r="M3460">
        <v>0.1</v>
      </c>
      <c r="N3460">
        <f>IF(E3460="",Data_Validation!$B$1,E3460)</f>
        <v>23.59</v>
      </c>
      <c r="O3460">
        <f>IF(J3460="",Data_Validation!$B$2,J3460)</f>
        <v>95.7</v>
      </c>
      <c r="P3460">
        <f t="shared" si="486"/>
        <v>2</v>
      </c>
      <c r="Q3460" s="2">
        <f>CustomerData[[#This Row],[avg_order_value_clean]]*CustomerData[[#This Row],[total_orders]]</f>
        <v>377.44</v>
      </c>
      <c r="R3460" s="2" t="str">
        <f t="shared" si="494"/>
        <v>Active</v>
      </c>
      <c r="S3460" s="2" t="str">
        <f t="shared" si="487"/>
        <v>Low Risk</v>
      </c>
      <c r="T3460" s="2" t="str">
        <f t="shared" si="488"/>
        <v>55+</v>
      </c>
      <c r="U3460" s="1">
        <f t="shared" ca="1" si="489"/>
        <v>771</v>
      </c>
      <c r="V3460" s="2" t="str">
        <f t="shared" si="490"/>
        <v>High Loyalty</v>
      </c>
      <c r="W3460" s="2" t="str">
        <f t="shared" si="491"/>
        <v>Legitimate</v>
      </c>
      <c r="X3460" s="2" t="str">
        <f>IF(Q3460&lt;Data_Validation!$B$8,"Low Value",IF(Q3460&lt;Data_Validation!$B$9,"Medium Value","High Value"))</f>
        <v>Low Value</v>
      </c>
      <c r="Y3460" s="2" t="str">
        <f t="shared" si="492"/>
        <v>Stable</v>
      </c>
      <c r="Z3460" s="2" t="str">
        <f t="shared" si="493"/>
        <v>Check Data</v>
      </c>
    </row>
    <row r="3461" spans="1:26" x14ac:dyDescent="0.3">
      <c r="A3461" t="s">
        <v>2873</v>
      </c>
      <c r="B3461">
        <v>65</v>
      </c>
      <c r="C3461" t="s">
        <v>14</v>
      </c>
      <c r="D3461" t="s">
        <v>28</v>
      </c>
      <c r="E3461">
        <v>55.82</v>
      </c>
      <c r="F3461">
        <v>4</v>
      </c>
      <c r="G3461">
        <v>249</v>
      </c>
      <c r="H3461">
        <v>0</v>
      </c>
      <c r="I3461" t="s">
        <v>16</v>
      </c>
      <c r="J3461">
        <v>21.5</v>
      </c>
      <c r="K3461" s="1">
        <v>44738</v>
      </c>
      <c r="L3461">
        <v>19</v>
      </c>
      <c r="M3461">
        <v>0.19</v>
      </c>
      <c r="N3461">
        <f>IF(E3461="",Data_Validation!$B$1,E3461)</f>
        <v>55.82</v>
      </c>
      <c r="O3461">
        <f>IF(J3461="",Data_Validation!$B$2,J3461)</f>
        <v>21.5</v>
      </c>
      <c r="P3461">
        <f t="shared" si="486"/>
        <v>1</v>
      </c>
      <c r="Q3461" s="2">
        <f>CustomerData[[#This Row],[avg_order_value_clean]]*CustomerData[[#This Row],[total_orders]]</f>
        <v>223.28</v>
      </c>
      <c r="R3461" s="2" t="str">
        <f t="shared" si="494"/>
        <v>Inactive</v>
      </c>
      <c r="S3461" s="2" t="str">
        <f t="shared" si="487"/>
        <v>Low Risk</v>
      </c>
      <c r="T3461" s="2" t="str">
        <f t="shared" si="488"/>
        <v>55+</v>
      </c>
      <c r="U3461" s="1">
        <f t="shared" ca="1" si="489"/>
        <v>1523</v>
      </c>
      <c r="V3461" s="2" t="str">
        <f t="shared" si="490"/>
        <v>Low Loyalty</v>
      </c>
      <c r="W3461" s="2" t="str">
        <f t="shared" si="491"/>
        <v>Legitimate</v>
      </c>
      <c r="X3461" s="2" t="str">
        <f>IF(Q3461&lt;Data_Validation!$B$8,"Low Value",IF(Q3461&lt;Data_Validation!$B$9,"Medium Value","High Value"))</f>
        <v>Low Value</v>
      </c>
      <c r="Y3461" s="2" t="str">
        <f t="shared" si="492"/>
        <v>Stable</v>
      </c>
      <c r="Z3461" s="2" t="str">
        <f t="shared" si="493"/>
        <v>Check Data</v>
      </c>
    </row>
    <row r="3462" spans="1:26" x14ac:dyDescent="0.3">
      <c r="A3462" t="s">
        <v>2874</v>
      </c>
      <c r="B3462">
        <v>43</v>
      </c>
      <c r="C3462" t="s">
        <v>14</v>
      </c>
      <c r="D3462" t="s">
        <v>37</v>
      </c>
      <c r="E3462">
        <v>238.58</v>
      </c>
      <c r="F3462">
        <v>14</v>
      </c>
      <c r="G3462">
        <v>26</v>
      </c>
      <c r="H3462">
        <v>0</v>
      </c>
      <c r="I3462" t="s">
        <v>16</v>
      </c>
      <c r="J3462">
        <v>98.9</v>
      </c>
      <c r="K3462" s="1">
        <v>45290</v>
      </c>
      <c r="L3462">
        <v>59</v>
      </c>
      <c r="M3462">
        <v>0.11</v>
      </c>
      <c r="N3462">
        <f>IF(E3462="",Data_Validation!$B$1,E3462)</f>
        <v>238.58</v>
      </c>
      <c r="O3462">
        <f>IF(J3462="",Data_Validation!$B$2,J3462)</f>
        <v>98.9</v>
      </c>
      <c r="P3462">
        <f t="shared" si="486"/>
        <v>1</v>
      </c>
      <c r="Q3462" s="2">
        <f>CustomerData[[#This Row],[avg_order_value_clean]]*CustomerData[[#This Row],[total_orders]]</f>
        <v>3340.1200000000003</v>
      </c>
      <c r="R3462" s="2" t="str">
        <f t="shared" si="494"/>
        <v>Active</v>
      </c>
      <c r="S3462" s="2" t="str">
        <f t="shared" si="487"/>
        <v>Low Risk</v>
      </c>
      <c r="T3462" s="2" t="str">
        <f t="shared" si="488"/>
        <v>35-44</v>
      </c>
      <c r="U3462" s="1">
        <f t="shared" ca="1" si="489"/>
        <v>971</v>
      </c>
      <c r="V3462" s="2" t="str">
        <f t="shared" si="490"/>
        <v>Medium Loyalty</v>
      </c>
      <c r="W3462" s="2" t="str">
        <f t="shared" si="491"/>
        <v>Legitimate</v>
      </c>
      <c r="X3462" s="2" t="str">
        <f>IF(Q3462&lt;Data_Validation!$B$8,"Low Value",IF(Q3462&lt;Data_Validation!$B$9,"Medium Value","High Value"))</f>
        <v>High Value</v>
      </c>
      <c r="Y3462" s="2" t="str">
        <f t="shared" si="492"/>
        <v>High Value - Maintain</v>
      </c>
      <c r="Z3462" s="2" t="str">
        <f t="shared" si="493"/>
        <v>Check Data</v>
      </c>
    </row>
    <row r="3463" spans="1:26" x14ac:dyDescent="0.3">
      <c r="A3463" t="s">
        <v>2875</v>
      </c>
      <c r="B3463">
        <v>57</v>
      </c>
      <c r="C3463" t="s">
        <v>14</v>
      </c>
      <c r="D3463" t="s">
        <v>28</v>
      </c>
      <c r="E3463">
        <v>163.58000000000001</v>
      </c>
      <c r="F3463">
        <v>18</v>
      </c>
      <c r="G3463">
        <v>169</v>
      </c>
      <c r="H3463">
        <v>0</v>
      </c>
      <c r="I3463" t="s">
        <v>16</v>
      </c>
      <c r="J3463">
        <v>21.6</v>
      </c>
      <c r="K3463" s="1">
        <v>45317</v>
      </c>
      <c r="L3463">
        <v>16</v>
      </c>
      <c r="M3463">
        <v>0.18</v>
      </c>
      <c r="N3463">
        <f>IF(E3463="",Data_Validation!$B$1,E3463)</f>
        <v>163.58000000000001</v>
      </c>
      <c r="O3463">
        <f>IF(J3463="",Data_Validation!$B$2,J3463)</f>
        <v>21.6</v>
      </c>
      <c r="P3463">
        <f t="shared" si="486"/>
        <v>1</v>
      </c>
      <c r="Q3463" s="2">
        <f>CustomerData[[#This Row],[avg_order_value_clean]]*CustomerData[[#This Row],[total_orders]]</f>
        <v>2944.44</v>
      </c>
      <c r="R3463" s="2" t="str">
        <f t="shared" si="494"/>
        <v>Inactive</v>
      </c>
      <c r="S3463" s="2" t="str">
        <f t="shared" si="487"/>
        <v>Low Risk</v>
      </c>
      <c r="T3463" s="2" t="str">
        <f t="shared" si="488"/>
        <v>55+</v>
      </c>
      <c r="U3463" s="1">
        <f t="shared" ca="1" si="489"/>
        <v>944</v>
      </c>
      <c r="V3463" s="2" t="str">
        <f t="shared" si="490"/>
        <v>Low Loyalty</v>
      </c>
      <c r="W3463" s="2" t="str">
        <f t="shared" si="491"/>
        <v>Legitimate</v>
      </c>
      <c r="X3463" s="2" t="str">
        <f>IF(Q3463&lt;Data_Validation!$B$8,"Low Value",IF(Q3463&lt;Data_Validation!$B$9,"Medium Value","High Value"))</f>
        <v>High Value</v>
      </c>
      <c r="Y3463" s="2" t="str">
        <f t="shared" si="492"/>
        <v>High Value - Maintain</v>
      </c>
      <c r="Z3463" s="2" t="str">
        <f t="shared" si="493"/>
        <v>Check Data</v>
      </c>
    </row>
    <row r="3464" spans="1:26" x14ac:dyDescent="0.3">
      <c r="A3464" t="s">
        <v>2876</v>
      </c>
      <c r="B3464">
        <v>26</v>
      </c>
      <c r="C3464" t="s">
        <v>14</v>
      </c>
      <c r="D3464" t="s">
        <v>37</v>
      </c>
      <c r="E3464">
        <v>105.34</v>
      </c>
      <c r="F3464">
        <v>14</v>
      </c>
      <c r="G3464">
        <v>116</v>
      </c>
      <c r="H3464">
        <v>0</v>
      </c>
      <c r="I3464" t="s">
        <v>16</v>
      </c>
      <c r="J3464">
        <v>31.9</v>
      </c>
      <c r="K3464" s="1">
        <v>44703</v>
      </c>
      <c r="L3464">
        <v>94</v>
      </c>
      <c r="M3464">
        <v>0.17</v>
      </c>
      <c r="N3464">
        <f>IF(E3464="",Data_Validation!$B$1,E3464)</f>
        <v>105.34</v>
      </c>
      <c r="O3464">
        <f>IF(J3464="",Data_Validation!$B$2,J3464)</f>
        <v>31.9</v>
      </c>
      <c r="P3464">
        <f t="shared" si="486"/>
        <v>1</v>
      </c>
      <c r="Q3464" s="2">
        <f>CustomerData[[#This Row],[avg_order_value_clean]]*CustomerData[[#This Row],[total_orders]]</f>
        <v>1474.76</v>
      </c>
      <c r="R3464" s="2" t="str">
        <f t="shared" si="494"/>
        <v>Inactive</v>
      </c>
      <c r="S3464" s="2" t="str">
        <f t="shared" si="487"/>
        <v>Low Risk</v>
      </c>
      <c r="T3464" s="2" t="str">
        <f t="shared" si="488"/>
        <v>25-34</v>
      </c>
      <c r="U3464" s="1">
        <f t="shared" ca="1" si="489"/>
        <v>1558</v>
      </c>
      <c r="V3464" s="2" t="str">
        <f t="shared" si="490"/>
        <v>High Loyalty</v>
      </c>
      <c r="W3464" s="2" t="str">
        <f t="shared" si="491"/>
        <v>Legitimate</v>
      </c>
      <c r="X3464" s="2" t="str">
        <f>IF(Q3464&lt;Data_Validation!$B$8,"Low Value",IF(Q3464&lt;Data_Validation!$B$9,"Medium Value","High Value"))</f>
        <v>Low Value</v>
      </c>
      <c r="Y3464" s="2" t="str">
        <f t="shared" si="492"/>
        <v>Stable</v>
      </c>
      <c r="Z3464" s="2" t="str">
        <f t="shared" si="493"/>
        <v>Check Data</v>
      </c>
    </row>
    <row r="3465" spans="1:26" x14ac:dyDescent="0.3">
      <c r="A3465" t="s">
        <v>2456</v>
      </c>
      <c r="B3465">
        <v>58</v>
      </c>
      <c r="C3465" t="s">
        <v>21</v>
      </c>
      <c r="D3465" t="s">
        <v>52</v>
      </c>
      <c r="E3465">
        <v>59.69</v>
      </c>
      <c r="F3465">
        <v>4</v>
      </c>
      <c r="G3465">
        <v>54</v>
      </c>
      <c r="H3465">
        <v>0</v>
      </c>
      <c r="I3465" t="s">
        <v>19</v>
      </c>
      <c r="J3465">
        <v>8.6999999999999993</v>
      </c>
      <c r="K3465" s="1">
        <v>44613</v>
      </c>
      <c r="L3465">
        <v>99</v>
      </c>
      <c r="M3465">
        <v>0.38</v>
      </c>
      <c r="N3465">
        <f>IF(E3465="",Data_Validation!$B$1,E3465)</f>
        <v>59.69</v>
      </c>
      <c r="O3465">
        <f>IF(J3465="",Data_Validation!$B$2,J3465)</f>
        <v>8.6999999999999993</v>
      </c>
      <c r="P3465">
        <f t="shared" si="486"/>
        <v>2</v>
      </c>
      <c r="Q3465" s="2">
        <f>CustomerData[[#This Row],[avg_order_value_clean]]*CustomerData[[#This Row],[total_orders]]</f>
        <v>238.76</v>
      </c>
      <c r="R3465" s="2" t="str">
        <f t="shared" si="494"/>
        <v>At Risk</v>
      </c>
      <c r="S3465" s="2" t="str">
        <f t="shared" si="487"/>
        <v>Medium Risk</v>
      </c>
      <c r="T3465" s="2" t="str">
        <f t="shared" si="488"/>
        <v>55+</v>
      </c>
      <c r="U3465" s="1">
        <f t="shared" ca="1" si="489"/>
        <v>1648</v>
      </c>
      <c r="V3465" s="2" t="str">
        <f t="shared" si="490"/>
        <v>High Loyalty</v>
      </c>
      <c r="W3465" s="2" t="str">
        <f t="shared" si="491"/>
        <v>Legitimate</v>
      </c>
      <c r="X3465" s="2" t="str">
        <f>IF(Q3465&lt;Data_Validation!$B$8,"Low Value",IF(Q3465&lt;Data_Validation!$B$9,"Medium Value","High Value"))</f>
        <v>Low Value</v>
      </c>
      <c r="Y3465" s="2" t="str">
        <f t="shared" si="492"/>
        <v>Stable</v>
      </c>
      <c r="Z3465" s="2" t="str">
        <f t="shared" si="493"/>
        <v>Check Data</v>
      </c>
    </row>
    <row r="3466" spans="1:26" x14ac:dyDescent="0.3">
      <c r="A3466" t="s">
        <v>2297</v>
      </c>
      <c r="B3466">
        <v>51</v>
      </c>
      <c r="C3466" t="s">
        <v>21</v>
      </c>
      <c r="D3466" t="s">
        <v>18</v>
      </c>
      <c r="E3466">
        <v>105.2</v>
      </c>
      <c r="F3466">
        <v>9</v>
      </c>
      <c r="G3466">
        <v>362</v>
      </c>
      <c r="H3466">
        <v>0</v>
      </c>
      <c r="I3466" t="s">
        <v>40</v>
      </c>
      <c r="J3466">
        <v>75.2</v>
      </c>
      <c r="K3466" s="1">
        <v>45290</v>
      </c>
      <c r="L3466">
        <v>2</v>
      </c>
      <c r="M3466">
        <v>0.39</v>
      </c>
      <c r="N3466">
        <f>IF(E3466="",Data_Validation!$B$1,E3466)</f>
        <v>105.2</v>
      </c>
      <c r="O3466">
        <f>IF(J3466="",Data_Validation!$B$2,J3466)</f>
        <v>75.2</v>
      </c>
      <c r="P3466">
        <f t="shared" si="486"/>
        <v>3</v>
      </c>
      <c r="Q3466" s="2">
        <f>CustomerData[[#This Row],[avg_order_value_clean]]*CustomerData[[#This Row],[total_orders]]</f>
        <v>946.80000000000007</v>
      </c>
      <c r="R3466" s="2" t="str">
        <f t="shared" si="494"/>
        <v>Inactive</v>
      </c>
      <c r="S3466" s="2" t="str">
        <f t="shared" si="487"/>
        <v>Medium Risk</v>
      </c>
      <c r="T3466" s="2" t="str">
        <f t="shared" si="488"/>
        <v>45-54</v>
      </c>
      <c r="U3466" s="1">
        <f t="shared" ca="1" si="489"/>
        <v>971</v>
      </c>
      <c r="V3466" s="2" t="str">
        <f t="shared" si="490"/>
        <v>Low Loyalty</v>
      </c>
      <c r="W3466" s="2" t="str">
        <f t="shared" si="491"/>
        <v>Legitimate</v>
      </c>
      <c r="X3466" s="2" t="str">
        <f>IF(Q3466&lt;Data_Validation!$B$8,"Low Value",IF(Q3466&lt;Data_Validation!$B$9,"Medium Value","High Value"))</f>
        <v>Low Value</v>
      </c>
      <c r="Y3466" s="2" t="str">
        <f t="shared" si="492"/>
        <v>Stable</v>
      </c>
      <c r="Z3466" s="2" t="str">
        <f t="shared" si="493"/>
        <v>Check Data</v>
      </c>
    </row>
    <row r="3467" spans="1:26" x14ac:dyDescent="0.3">
      <c r="A3467" t="s">
        <v>1846</v>
      </c>
      <c r="B3467">
        <v>62</v>
      </c>
      <c r="C3467" t="s">
        <v>21</v>
      </c>
      <c r="D3467" t="s">
        <v>26</v>
      </c>
      <c r="F3467">
        <v>12</v>
      </c>
      <c r="G3467">
        <v>25</v>
      </c>
      <c r="H3467">
        <v>0</v>
      </c>
      <c r="I3467" t="s">
        <v>19</v>
      </c>
      <c r="J3467">
        <v>1.8</v>
      </c>
      <c r="K3467" s="1">
        <v>45041</v>
      </c>
      <c r="L3467">
        <v>65</v>
      </c>
      <c r="M3467">
        <v>0.11</v>
      </c>
      <c r="N3467">
        <f>IF(E3467="",Data_Validation!$B$1,E3467)</f>
        <v>250</v>
      </c>
      <c r="O3467">
        <f>IF(J3467="",Data_Validation!$B$2,J3467)</f>
        <v>1.8</v>
      </c>
      <c r="P3467">
        <f t="shared" si="486"/>
        <v>3</v>
      </c>
      <c r="Q3467" s="2">
        <f>CustomerData[[#This Row],[avg_order_value_clean]]*CustomerData[[#This Row],[total_orders]]</f>
        <v>3000</v>
      </c>
      <c r="R3467" s="2" t="str">
        <f t="shared" si="494"/>
        <v>Active</v>
      </c>
      <c r="S3467" s="2" t="str">
        <f t="shared" si="487"/>
        <v>Low Risk</v>
      </c>
      <c r="T3467" s="2" t="str">
        <f t="shared" si="488"/>
        <v>55+</v>
      </c>
      <c r="U3467" s="1">
        <f t="shared" ca="1" si="489"/>
        <v>1220</v>
      </c>
      <c r="V3467" s="2" t="str">
        <f t="shared" si="490"/>
        <v>Medium Loyalty</v>
      </c>
      <c r="W3467" s="2" t="str">
        <f t="shared" si="491"/>
        <v>Legitimate</v>
      </c>
      <c r="X3467" s="2" t="str">
        <f>IF(Q3467&lt;Data_Validation!$B$8,"Low Value",IF(Q3467&lt;Data_Validation!$B$9,"Medium Value","High Value"))</f>
        <v>High Value</v>
      </c>
      <c r="Y3467" s="2" t="str">
        <f t="shared" si="492"/>
        <v>High Value - Maintain</v>
      </c>
      <c r="Z3467" s="2" t="str">
        <f t="shared" si="493"/>
        <v>Check Data</v>
      </c>
    </row>
    <row r="3468" spans="1:26" x14ac:dyDescent="0.3">
      <c r="A3468" t="s">
        <v>1878</v>
      </c>
      <c r="B3468">
        <v>30</v>
      </c>
      <c r="C3468" t="s">
        <v>14</v>
      </c>
      <c r="D3468" t="s">
        <v>18</v>
      </c>
      <c r="E3468">
        <v>173.09</v>
      </c>
      <c r="F3468">
        <v>11</v>
      </c>
      <c r="G3468">
        <v>271</v>
      </c>
      <c r="H3468">
        <v>0</v>
      </c>
      <c r="I3468" t="s">
        <v>29</v>
      </c>
      <c r="J3468">
        <v>78.8</v>
      </c>
      <c r="K3468" s="1">
        <v>44080</v>
      </c>
      <c r="L3468">
        <v>59</v>
      </c>
      <c r="M3468">
        <v>0.53</v>
      </c>
      <c r="N3468">
        <f>IF(E3468="",Data_Validation!$B$1,E3468)</f>
        <v>173.09</v>
      </c>
      <c r="O3468">
        <f>IF(J3468="",Data_Validation!$B$2,J3468)</f>
        <v>78.8</v>
      </c>
      <c r="P3468">
        <f t="shared" si="486"/>
        <v>2</v>
      </c>
      <c r="Q3468" s="2">
        <f>CustomerData[[#This Row],[avg_order_value_clean]]*CustomerData[[#This Row],[total_orders]]</f>
        <v>1903.99</v>
      </c>
      <c r="R3468" s="2" t="str">
        <f t="shared" si="494"/>
        <v>Inactive</v>
      </c>
      <c r="S3468" s="2" t="str">
        <f t="shared" si="487"/>
        <v>High Risk</v>
      </c>
      <c r="T3468" s="2" t="str">
        <f t="shared" si="488"/>
        <v>25-34</v>
      </c>
      <c r="U3468" s="1">
        <f t="shared" ca="1" si="489"/>
        <v>2181</v>
      </c>
      <c r="V3468" s="2" t="str">
        <f t="shared" si="490"/>
        <v>Medium Loyalty</v>
      </c>
      <c r="W3468" s="2" t="str">
        <f t="shared" si="491"/>
        <v>Legitimate</v>
      </c>
      <c r="X3468" s="2" t="str">
        <f>IF(Q3468&lt;Data_Validation!$B$8,"Low Value",IF(Q3468&lt;Data_Validation!$B$9,"Medium Value","High Value"))</f>
        <v>High Value</v>
      </c>
      <c r="Y3468" s="2" t="str">
        <f t="shared" si="492"/>
        <v>Critical - Retain</v>
      </c>
      <c r="Z3468" s="2" t="str">
        <f t="shared" si="493"/>
        <v>Check Data</v>
      </c>
    </row>
    <row r="3469" spans="1:26" x14ac:dyDescent="0.3">
      <c r="A3469" t="s">
        <v>2877</v>
      </c>
      <c r="B3469">
        <v>72</v>
      </c>
      <c r="C3469" t="s">
        <v>25</v>
      </c>
      <c r="D3469" t="s">
        <v>52</v>
      </c>
      <c r="E3469">
        <v>16.12</v>
      </c>
      <c r="F3469">
        <v>8</v>
      </c>
      <c r="G3469">
        <v>364</v>
      </c>
      <c r="H3469">
        <v>0</v>
      </c>
      <c r="I3469" t="s">
        <v>29</v>
      </c>
      <c r="J3469">
        <v>57.7</v>
      </c>
      <c r="K3469" s="1">
        <v>44069</v>
      </c>
      <c r="L3469">
        <v>48</v>
      </c>
      <c r="M3469">
        <v>0.13</v>
      </c>
      <c r="N3469">
        <f>IF(E3469="",Data_Validation!$B$1,E3469)</f>
        <v>16.12</v>
      </c>
      <c r="O3469">
        <f>IF(J3469="",Data_Validation!$B$2,J3469)</f>
        <v>57.7</v>
      </c>
      <c r="P3469">
        <f t="shared" si="486"/>
        <v>1</v>
      </c>
      <c r="Q3469" s="2">
        <f>CustomerData[[#This Row],[avg_order_value_clean]]*CustomerData[[#This Row],[total_orders]]</f>
        <v>128.96</v>
      </c>
      <c r="R3469" s="2" t="str">
        <f t="shared" si="494"/>
        <v>Inactive</v>
      </c>
      <c r="S3469" s="2" t="str">
        <f t="shared" si="487"/>
        <v>Low Risk</v>
      </c>
      <c r="T3469" s="2" t="str">
        <f t="shared" si="488"/>
        <v>55+</v>
      </c>
      <c r="U3469" s="1">
        <f t="shared" ca="1" si="489"/>
        <v>2192</v>
      </c>
      <c r="V3469" s="2" t="str">
        <f t="shared" si="490"/>
        <v>Medium Loyalty</v>
      </c>
      <c r="W3469" s="2" t="str">
        <f t="shared" si="491"/>
        <v>Legitimate</v>
      </c>
      <c r="X3469" s="2" t="str">
        <f>IF(Q3469&lt;Data_Validation!$B$8,"Low Value",IF(Q3469&lt;Data_Validation!$B$9,"Medium Value","High Value"))</f>
        <v>Low Value</v>
      </c>
      <c r="Y3469" s="2" t="str">
        <f t="shared" si="492"/>
        <v>Stable</v>
      </c>
      <c r="Z3469" s="2" t="str">
        <f t="shared" si="493"/>
        <v>Check Data</v>
      </c>
    </row>
    <row r="3470" spans="1:26" x14ac:dyDescent="0.3">
      <c r="A3470" t="s">
        <v>2878</v>
      </c>
      <c r="B3470">
        <v>72</v>
      </c>
      <c r="C3470" t="s">
        <v>14</v>
      </c>
      <c r="D3470" t="s">
        <v>35</v>
      </c>
      <c r="E3470">
        <v>30.92</v>
      </c>
      <c r="F3470">
        <v>10</v>
      </c>
      <c r="G3470">
        <v>107</v>
      </c>
      <c r="H3470">
        <v>0</v>
      </c>
      <c r="I3470" t="s">
        <v>40</v>
      </c>
      <c r="J3470">
        <v>74.900000000000006</v>
      </c>
      <c r="K3470" s="1">
        <v>45034</v>
      </c>
      <c r="L3470">
        <v>3</v>
      </c>
      <c r="M3470">
        <v>0.17</v>
      </c>
      <c r="N3470">
        <f>IF(E3470="",Data_Validation!$B$1,E3470)</f>
        <v>30.92</v>
      </c>
      <c r="O3470">
        <f>IF(J3470="",Data_Validation!$B$2,J3470)</f>
        <v>74.900000000000006</v>
      </c>
      <c r="P3470">
        <f t="shared" si="486"/>
        <v>1</v>
      </c>
      <c r="Q3470" s="2">
        <f>CustomerData[[#This Row],[avg_order_value_clean]]*CustomerData[[#This Row],[total_orders]]</f>
        <v>309.20000000000005</v>
      </c>
      <c r="R3470" s="2" t="str">
        <f t="shared" si="494"/>
        <v>Inactive</v>
      </c>
      <c r="S3470" s="2" t="str">
        <f t="shared" si="487"/>
        <v>Low Risk</v>
      </c>
      <c r="T3470" s="2" t="str">
        <f t="shared" si="488"/>
        <v>55+</v>
      </c>
      <c r="U3470" s="1">
        <f t="shared" ca="1" si="489"/>
        <v>1227</v>
      </c>
      <c r="V3470" s="2" t="str">
        <f t="shared" si="490"/>
        <v>Low Loyalty</v>
      </c>
      <c r="W3470" s="2" t="str">
        <f t="shared" si="491"/>
        <v>Legitimate</v>
      </c>
      <c r="X3470" s="2" t="str">
        <f>IF(Q3470&lt;Data_Validation!$B$8,"Low Value",IF(Q3470&lt;Data_Validation!$B$9,"Medium Value","High Value"))</f>
        <v>Low Value</v>
      </c>
      <c r="Y3470" s="2" t="str">
        <f t="shared" si="492"/>
        <v>Stable</v>
      </c>
      <c r="Z3470" s="2" t="str">
        <f t="shared" si="493"/>
        <v>Check Data</v>
      </c>
    </row>
    <row r="3471" spans="1:26" x14ac:dyDescent="0.3">
      <c r="A3471" t="s">
        <v>2678</v>
      </c>
      <c r="B3471">
        <v>53</v>
      </c>
      <c r="C3471" t="s">
        <v>21</v>
      </c>
      <c r="D3471" t="s">
        <v>22</v>
      </c>
      <c r="E3471">
        <v>109.54</v>
      </c>
      <c r="F3471">
        <v>13</v>
      </c>
      <c r="G3471">
        <v>89</v>
      </c>
      <c r="H3471">
        <v>0</v>
      </c>
      <c r="I3471" t="s">
        <v>16</v>
      </c>
      <c r="K3471" s="1">
        <v>45691</v>
      </c>
      <c r="L3471">
        <v>26</v>
      </c>
      <c r="M3471">
        <v>0.15</v>
      </c>
      <c r="N3471">
        <f>IF(E3471="",Data_Validation!$B$1,E3471)</f>
        <v>109.54</v>
      </c>
      <c r="O3471">
        <f>IF(J3471="",Data_Validation!$B$2,J3471)</f>
        <v>250</v>
      </c>
      <c r="P3471">
        <f t="shared" si="486"/>
        <v>2</v>
      </c>
      <c r="Q3471" s="2">
        <f>CustomerData[[#This Row],[avg_order_value_clean]]*CustomerData[[#This Row],[total_orders]]</f>
        <v>1424.02</v>
      </c>
      <c r="R3471" s="2" t="str">
        <f t="shared" si="494"/>
        <v>At Risk</v>
      </c>
      <c r="S3471" s="2" t="str">
        <f t="shared" si="487"/>
        <v>Low Risk</v>
      </c>
      <c r="T3471" s="2" t="str">
        <f t="shared" si="488"/>
        <v>45-54</v>
      </c>
      <c r="U3471" s="1">
        <f t="shared" ca="1" si="489"/>
        <v>570</v>
      </c>
      <c r="V3471" s="2" t="str">
        <f t="shared" si="490"/>
        <v>Low Loyalty</v>
      </c>
      <c r="W3471" s="2" t="str">
        <f t="shared" si="491"/>
        <v>Legitimate</v>
      </c>
      <c r="X3471" s="2" t="str">
        <f>IF(Q3471&lt;Data_Validation!$B$8,"Low Value",IF(Q3471&lt;Data_Validation!$B$9,"Medium Value","High Value"))</f>
        <v>Low Value</v>
      </c>
      <c r="Y3471" s="2" t="str">
        <f t="shared" si="492"/>
        <v>Stable</v>
      </c>
      <c r="Z3471" s="2" t="str">
        <f t="shared" si="493"/>
        <v>Check Data</v>
      </c>
    </row>
    <row r="3472" spans="1:26" x14ac:dyDescent="0.3">
      <c r="A3472" t="s">
        <v>2879</v>
      </c>
      <c r="B3472">
        <v>42</v>
      </c>
      <c r="C3472" t="s">
        <v>21</v>
      </c>
      <c r="D3472" t="s">
        <v>15</v>
      </c>
      <c r="E3472">
        <v>116.71</v>
      </c>
      <c r="F3472">
        <v>9</v>
      </c>
      <c r="G3472">
        <v>356</v>
      </c>
      <c r="H3472">
        <v>0</v>
      </c>
      <c r="I3472" t="s">
        <v>40</v>
      </c>
      <c r="J3472">
        <v>12.4</v>
      </c>
      <c r="K3472" s="1">
        <v>45530</v>
      </c>
      <c r="L3472">
        <v>92</v>
      </c>
      <c r="M3472">
        <v>0.12</v>
      </c>
      <c r="N3472">
        <f>IF(E3472="",Data_Validation!$B$1,E3472)</f>
        <v>116.71</v>
      </c>
      <c r="O3472">
        <f>IF(J3472="",Data_Validation!$B$2,J3472)</f>
        <v>12.4</v>
      </c>
      <c r="P3472">
        <f t="shared" si="486"/>
        <v>2</v>
      </c>
      <c r="Q3472" s="2">
        <f>CustomerData[[#This Row],[avg_order_value_clean]]*CustomerData[[#This Row],[total_orders]]</f>
        <v>1050.3899999999999</v>
      </c>
      <c r="R3472" s="2" t="str">
        <f t="shared" si="494"/>
        <v>Inactive</v>
      </c>
      <c r="S3472" s="2" t="str">
        <f t="shared" si="487"/>
        <v>Low Risk</v>
      </c>
      <c r="T3472" s="2" t="str">
        <f t="shared" si="488"/>
        <v>35-44</v>
      </c>
      <c r="U3472" s="1">
        <f t="shared" ca="1" si="489"/>
        <v>731</v>
      </c>
      <c r="V3472" s="2" t="str">
        <f t="shared" si="490"/>
        <v>High Loyalty</v>
      </c>
      <c r="W3472" s="2" t="str">
        <f t="shared" si="491"/>
        <v>Legitimate</v>
      </c>
      <c r="X3472" s="2" t="str">
        <f>IF(Q3472&lt;Data_Validation!$B$8,"Low Value",IF(Q3472&lt;Data_Validation!$B$9,"Medium Value","High Value"))</f>
        <v>Low Value</v>
      </c>
      <c r="Y3472" s="2" t="str">
        <f t="shared" si="492"/>
        <v>Stable</v>
      </c>
      <c r="Z3472" s="2" t="str">
        <f t="shared" si="493"/>
        <v>Check Data</v>
      </c>
    </row>
    <row r="3473" spans="1:26" x14ac:dyDescent="0.3">
      <c r="A3473" t="s">
        <v>2880</v>
      </c>
      <c r="B3473">
        <v>41</v>
      </c>
      <c r="C3473" t="s">
        <v>21</v>
      </c>
      <c r="D3473" t="s">
        <v>22</v>
      </c>
      <c r="E3473">
        <v>145.24</v>
      </c>
      <c r="F3473">
        <v>10</v>
      </c>
      <c r="G3473">
        <v>121</v>
      </c>
      <c r="H3473">
        <v>0</v>
      </c>
      <c r="I3473" t="s">
        <v>29</v>
      </c>
      <c r="J3473">
        <v>2.1</v>
      </c>
      <c r="K3473" s="1">
        <v>44163</v>
      </c>
      <c r="L3473">
        <v>91</v>
      </c>
      <c r="M3473">
        <v>0.37</v>
      </c>
      <c r="N3473">
        <f>IF(E3473="",Data_Validation!$B$1,E3473)</f>
        <v>145.24</v>
      </c>
      <c r="O3473">
        <f>IF(J3473="",Data_Validation!$B$2,J3473)</f>
        <v>2.1</v>
      </c>
      <c r="P3473">
        <f t="shared" si="486"/>
        <v>1</v>
      </c>
      <c r="Q3473" s="2">
        <f>CustomerData[[#This Row],[avg_order_value_clean]]*CustomerData[[#This Row],[total_orders]]</f>
        <v>1452.4</v>
      </c>
      <c r="R3473" s="2" t="str">
        <f t="shared" si="494"/>
        <v>Inactive</v>
      </c>
      <c r="S3473" s="2" t="str">
        <f t="shared" si="487"/>
        <v>Medium Risk</v>
      </c>
      <c r="T3473" s="2" t="str">
        <f t="shared" si="488"/>
        <v>35-44</v>
      </c>
      <c r="U3473" s="1">
        <f t="shared" ca="1" si="489"/>
        <v>2098</v>
      </c>
      <c r="V3473" s="2" t="str">
        <f t="shared" si="490"/>
        <v>High Loyalty</v>
      </c>
      <c r="W3473" s="2" t="str">
        <f t="shared" si="491"/>
        <v>Legitimate</v>
      </c>
      <c r="X3473" s="2" t="str">
        <f>IF(Q3473&lt;Data_Validation!$B$8,"Low Value",IF(Q3473&lt;Data_Validation!$B$9,"Medium Value","High Value"))</f>
        <v>Low Value</v>
      </c>
      <c r="Y3473" s="2" t="str">
        <f t="shared" si="492"/>
        <v>Stable</v>
      </c>
      <c r="Z3473" s="2" t="str">
        <f t="shared" si="493"/>
        <v>Check Data</v>
      </c>
    </row>
    <row r="3474" spans="1:26" x14ac:dyDescent="0.3">
      <c r="A3474" t="s">
        <v>720</v>
      </c>
      <c r="B3474">
        <v>61</v>
      </c>
      <c r="C3474" t="s">
        <v>21</v>
      </c>
      <c r="D3474" t="s">
        <v>26</v>
      </c>
      <c r="E3474">
        <v>81.39</v>
      </c>
      <c r="F3474">
        <v>7</v>
      </c>
      <c r="G3474">
        <v>344</v>
      </c>
      <c r="H3474">
        <v>0</v>
      </c>
      <c r="I3474" t="s">
        <v>40</v>
      </c>
      <c r="J3474">
        <v>16.899999999999999</v>
      </c>
      <c r="K3474" s="1">
        <v>44340</v>
      </c>
      <c r="L3474">
        <v>14</v>
      </c>
      <c r="M3474">
        <v>0.31</v>
      </c>
      <c r="N3474">
        <f>IF(E3474="",Data_Validation!$B$1,E3474)</f>
        <v>81.39</v>
      </c>
      <c r="O3474">
        <f>IF(J3474="",Data_Validation!$B$2,J3474)</f>
        <v>16.899999999999999</v>
      </c>
      <c r="P3474">
        <f t="shared" si="486"/>
        <v>3</v>
      </c>
      <c r="Q3474" s="2">
        <f>CustomerData[[#This Row],[avg_order_value_clean]]*CustomerData[[#This Row],[total_orders]]</f>
        <v>569.73</v>
      </c>
      <c r="R3474" s="2" t="str">
        <f t="shared" si="494"/>
        <v>Inactive</v>
      </c>
      <c r="S3474" s="2" t="str">
        <f t="shared" si="487"/>
        <v>Medium Risk</v>
      </c>
      <c r="T3474" s="2" t="str">
        <f t="shared" si="488"/>
        <v>55+</v>
      </c>
      <c r="U3474" s="1">
        <f t="shared" ca="1" si="489"/>
        <v>1921</v>
      </c>
      <c r="V3474" s="2" t="str">
        <f t="shared" si="490"/>
        <v>Low Loyalty</v>
      </c>
      <c r="W3474" s="2" t="str">
        <f t="shared" si="491"/>
        <v>Legitimate</v>
      </c>
      <c r="X3474" s="2" t="str">
        <f>IF(Q3474&lt;Data_Validation!$B$8,"Low Value",IF(Q3474&lt;Data_Validation!$B$9,"Medium Value","High Value"))</f>
        <v>Low Value</v>
      </c>
      <c r="Y3474" s="2" t="str">
        <f t="shared" si="492"/>
        <v>Stable</v>
      </c>
      <c r="Z3474" s="2" t="str">
        <f t="shared" si="493"/>
        <v>Check Data</v>
      </c>
    </row>
    <row r="3475" spans="1:26" x14ac:dyDescent="0.3">
      <c r="A3475" t="s">
        <v>2881</v>
      </c>
      <c r="B3475">
        <v>34</v>
      </c>
      <c r="C3475" t="s">
        <v>14</v>
      </c>
      <c r="D3475" t="s">
        <v>28</v>
      </c>
      <c r="E3475">
        <v>101.44</v>
      </c>
      <c r="F3475">
        <v>11</v>
      </c>
      <c r="G3475">
        <v>242</v>
      </c>
      <c r="H3475">
        <v>0</v>
      </c>
      <c r="I3475" t="s">
        <v>16</v>
      </c>
      <c r="J3475">
        <v>38.4</v>
      </c>
      <c r="K3475" s="1">
        <v>45750</v>
      </c>
      <c r="L3475">
        <v>24</v>
      </c>
      <c r="M3475">
        <v>0.21</v>
      </c>
      <c r="N3475">
        <f>IF(E3475="",Data_Validation!$B$1,E3475)</f>
        <v>101.44</v>
      </c>
      <c r="O3475">
        <f>IF(J3475="",Data_Validation!$B$2,J3475)</f>
        <v>38.4</v>
      </c>
      <c r="P3475">
        <f t="shared" si="486"/>
        <v>1</v>
      </c>
      <c r="Q3475" s="2">
        <f>CustomerData[[#This Row],[avg_order_value_clean]]*CustomerData[[#This Row],[total_orders]]</f>
        <v>1115.8399999999999</v>
      </c>
      <c r="R3475" s="2" t="str">
        <f t="shared" si="494"/>
        <v>Inactive</v>
      </c>
      <c r="S3475" s="2" t="str">
        <f t="shared" si="487"/>
        <v>Medium Risk</v>
      </c>
      <c r="T3475" s="2" t="str">
        <f t="shared" si="488"/>
        <v>25-34</v>
      </c>
      <c r="U3475" s="1">
        <f t="shared" ca="1" si="489"/>
        <v>511</v>
      </c>
      <c r="V3475" s="2" t="str">
        <f t="shared" si="490"/>
        <v>Low Loyalty</v>
      </c>
      <c r="W3475" s="2" t="str">
        <f t="shared" si="491"/>
        <v>Legitimate</v>
      </c>
      <c r="X3475" s="2" t="str">
        <f>IF(Q3475&lt;Data_Validation!$B$8,"Low Value",IF(Q3475&lt;Data_Validation!$B$9,"Medium Value","High Value"))</f>
        <v>Low Value</v>
      </c>
      <c r="Y3475" s="2" t="str">
        <f t="shared" si="492"/>
        <v>Stable</v>
      </c>
      <c r="Z3475" s="2" t="str">
        <f t="shared" si="493"/>
        <v>Check Data</v>
      </c>
    </row>
    <row r="3476" spans="1:26" x14ac:dyDescent="0.3">
      <c r="A3476" t="s">
        <v>2882</v>
      </c>
      <c r="B3476">
        <v>19</v>
      </c>
      <c r="C3476" t="s">
        <v>25</v>
      </c>
      <c r="D3476" t="s">
        <v>22</v>
      </c>
      <c r="E3476">
        <v>160.25</v>
      </c>
      <c r="F3476">
        <v>6</v>
      </c>
      <c r="G3476">
        <v>268</v>
      </c>
      <c r="H3476">
        <v>1</v>
      </c>
      <c r="I3476" t="s">
        <v>19</v>
      </c>
      <c r="J3476">
        <v>7.3</v>
      </c>
      <c r="K3476" s="1">
        <v>45131</v>
      </c>
      <c r="L3476">
        <v>35</v>
      </c>
      <c r="M3476">
        <v>0.19</v>
      </c>
      <c r="N3476">
        <f>IF(E3476="",Data_Validation!$B$1,E3476)</f>
        <v>160.25</v>
      </c>
      <c r="O3476">
        <f>IF(J3476="",Data_Validation!$B$2,J3476)</f>
        <v>7.3</v>
      </c>
      <c r="P3476">
        <f t="shared" si="486"/>
        <v>1</v>
      </c>
      <c r="Q3476" s="2">
        <f>CustomerData[[#This Row],[avg_order_value_clean]]*CustomerData[[#This Row],[total_orders]]</f>
        <v>961.5</v>
      </c>
      <c r="R3476" s="2" t="str">
        <f t="shared" si="494"/>
        <v>Inactive</v>
      </c>
      <c r="S3476" s="2" t="str">
        <f t="shared" si="487"/>
        <v>Low Risk</v>
      </c>
      <c r="T3476" s="2" t="str">
        <f t="shared" si="488"/>
        <v>Under 25</v>
      </c>
      <c r="U3476" s="1">
        <f t="shared" ca="1" si="489"/>
        <v>1130</v>
      </c>
      <c r="V3476" s="2" t="str">
        <f t="shared" si="490"/>
        <v>Low Loyalty</v>
      </c>
      <c r="W3476" s="2" t="str">
        <f t="shared" si="491"/>
        <v>Fraudulent</v>
      </c>
      <c r="X3476" s="2" t="str">
        <f>IF(Q3476&lt;Data_Validation!$B$8,"Low Value",IF(Q3476&lt;Data_Validation!$B$9,"Medium Value","High Value"))</f>
        <v>Low Value</v>
      </c>
      <c r="Y3476" s="2" t="str">
        <f t="shared" si="492"/>
        <v>Stable</v>
      </c>
      <c r="Z3476" s="2" t="str">
        <f t="shared" si="493"/>
        <v>Check Data</v>
      </c>
    </row>
    <row r="3477" spans="1:26" x14ac:dyDescent="0.3">
      <c r="A3477" t="s">
        <v>2883</v>
      </c>
      <c r="B3477">
        <v>30</v>
      </c>
      <c r="C3477" t="s">
        <v>25</v>
      </c>
      <c r="D3477" t="s">
        <v>28</v>
      </c>
      <c r="E3477">
        <v>228.3</v>
      </c>
      <c r="F3477">
        <v>12</v>
      </c>
      <c r="G3477">
        <v>251</v>
      </c>
      <c r="H3477">
        <v>0</v>
      </c>
      <c r="I3477" t="s">
        <v>16</v>
      </c>
      <c r="J3477">
        <v>45.7</v>
      </c>
      <c r="K3477" s="1">
        <v>45188</v>
      </c>
      <c r="L3477">
        <v>98</v>
      </c>
      <c r="M3477">
        <v>0.41</v>
      </c>
      <c r="N3477">
        <f>IF(E3477="",Data_Validation!$B$1,E3477)</f>
        <v>228.3</v>
      </c>
      <c r="O3477">
        <f>IF(J3477="",Data_Validation!$B$2,J3477)</f>
        <v>45.7</v>
      </c>
      <c r="P3477">
        <f t="shared" si="486"/>
        <v>2</v>
      </c>
      <c r="Q3477" s="2">
        <f>CustomerData[[#This Row],[avg_order_value_clean]]*CustomerData[[#This Row],[total_orders]]</f>
        <v>2739.6000000000004</v>
      </c>
      <c r="R3477" s="2" t="str">
        <f t="shared" si="494"/>
        <v>Inactive</v>
      </c>
      <c r="S3477" s="2" t="str">
        <f t="shared" si="487"/>
        <v>Medium Risk</v>
      </c>
      <c r="T3477" s="2" t="str">
        <f t="shared" si="488"/>
        <v>25-34</v>
      </c>
      <c r="U3477" s="1">
        <f t="shared" ca="1" si="489"/>
        <v>1073</v>
      </c>
      <c r="V3477" s="2" t="str">
        <f t="shared" si="490"/>
        <v>High Loyalty</v>
      </c>
      <c r="W3477" s="2" t="str">
        <f t="shared" si="491"/>
        <v>Legitimate</v>
      </c>
      <c r="X3477" s="2" t="str">
        <f>IF(Q3477&lt;Data_Validation!$B$8,"Low Value",IF(Q3477&lt;Data_Validation!$B$9,"Medium Value","High Value"))</f>
        <v>High Value</v>
      </c>
      <c r="Y3477" s="2" t="str">
        <f t="shared" si="492"/>
        <v>High Value - Maintain</v>
      </c>
      <c r="Z3477" s="2" t="str">
        <f t="shared" si="493"/>
        <v>Check Data</v>
      </c>
    </row>
    <row r="3478" spans="1:26" x14ac:dyDescent="0.3">
      <c r="A3478" t="s">
        <v>2884</v>
      </c>
      <c r="B3478">
        <v>48</v>
      </c>
      <c r="C3478" t="s">
        <v>14</v>
      </c>
      <c r="D3478" t="s">
        <v>52</v>
      </c>
      <c r="E3478">
        <v>43.47</v>
      </c>
      <c r="F3478">
        <v>6</v>
      </c>
      <c r="G3478">
        <v>74</v>
      </c>
      <c r="H3478">
        <v>0</v>
      </c>
      <c r="I3478" t="s">
        <v>19</v>
      </c>
      <c r="J3478">
        <v>28.5</v>
      </c>
      <c r="K3478" s="1">
        <v>44712</v>
      </c>
      <c r="L3478">
        <v>88</v>
      </c>
      <c r="M3478">
        <v>0.19</v>
      </c>
      <c r="N3478">
        <f>IF(E3478="",Data_Validation!$B$1,E3478)</f>
        <v>43.47</v>
      </c>
      <c r="O3478">
        <f>IF(J3478="",Data_Validation!$B$2,J3478)</f>
        <v>28.5</v>
      </c>
      <c r="P3478">
        <f t="shared" si="486"/>
        <v>1</v>
      </c>
      <c r="Q3478" s="2">
        <f>CustomerData[[#This Row],[avg_order_value_clean]]*CustomerData[[#This Row],[total_orders]]</f>
        <v>260.82</v>
      </c>
      <c r="R3478" s="2" t="str">
        <f t="shared" si="494"/>
        <v>At Risk</v>
      </c>
      <c r="S3478" s="2" t="str">
        <f t="shared" si="487"/>
        <v>Low Risk</v>
      </c>
      <c r="T3478" s="2" t="str">
        <f t="shared" si="488"/>
        <v>45-54</v>
      </c>
      <c r="U3478" s="1">
        <f t="shared" ca="1" si="489"/>
        <v>1549</v>
      </c>
      <c r="V3478" s="2" t="str">
        <f t="shared" si="490"/>
        <v>High Loyalty</v>
      </c>
      <c r="W3478" s="2" t="str">
        <f t="shared" si="491"/>
        <v>Legitimate</v>
      </c>
      <c r="X3478" s="2" t="str">
        <f>IF(Q3478&lt;Data_Validation!$B$8,"Low Value",IF(Q3478&lt;Data_Validation!$B$9,"Medium Value","High Value"))</f>
        <v>Low Value</v>
      </c>
      <c r="Y3478" s="2" t="str">
        <f t="shared" si="492"/>
        <v>Stable</v>
      </c>
      <c r="Z3478" s="2" t="str">
        <f t="shared" si="493"/>
        <v>Check Data</v>
      </c>
    </row>
    <row r="3479" spans="1:26" x14ac:dyDescent="0.3">
      <c r="A3479" t="s">
        <v>2885</v>
      </c>
      <c r="B3479">
        <v>46</v>
      </c>
      <c r="C3479" t="s">
        <v>14</v>
      </c>
      <c r="D3479" t="s">
        <v>26</v>
      </c>
      <c r="E3479">
        <v>52.17</v>
      </c>
      <c r="F3479">
        <v>10</v>
      </c>
      <c r="G3479">
        <v>111</v>
      </c>
      <c r="H3479">
        <v>0</v>
      </c>
      <c r="I3479" t="s">
        <v>29</v>
      </c>
      <c r="J3479">
        <v>36.4</v>
      </c>
      <c r="K3479" s="1">
        <v>45085</v>
      </c>
      <c r="L3479">
        <v>6</v>
      </c>
      <c r="M3479">
        <v>0.01</v>
      </c>
      <c r="N3479">
        <f>IF(E3479="",Data_Validation!$B$1,E3479)</f>
        <v>52.17</v>
      </c>
      <c r="O3479">
        <f>IF(J3479="",Data_Validation!$B$2,J3479)</f>
        <v>36.4</v>
      </c>
      <c r="P3479">
        <f t="shared" si="486"/>
        <v>1</v>
      </c>
      <c r="Q3479" s="2">
        <f>CustomerData[[#This Row],[avg_order_value_clean]]*CustomerData[[#This Row],[total_orders]]</f>
        <v>521.70000000000005</v>
      </c>
      <c r="R3479" s="2" t="str">
        <f t="shared" si="494"/>
        <v>Inactive</v>
      </c>
      <c r="S3479" s="2" t="str">
        <f t="shared" si="487"/>
        <v>Low Risk</v>
      </c>
      <c r="T3479" s="2" t="str">
        <f t="shared" si="488"/>
        <v>45-54</v>
      </c>
      <c r="U3479" s="1">
        <f t="shared" ca="1" si="489"/>
        <v>1176</v>
      </c>
      <c r="V3479" s="2" t="str">
        <f t="shared" si="490"/>
        <v>Low Loyalty</v>
      </c>
      <c r="W3479" s="2" t="str">
        <f t="shared" si="491"/>
        <v>Legitimate</v>
      </c>
      <c r="X3479" s="2" t="str">
        <f>IF(Q3479&lt;Data_Validation!$B$8,"Low Value",IF(Q3479&lt;Data_Validation!$B$9,"Medium Value","High Value"))</f>
        <v>Low Value</v>
      </c>
      <c r="Y3479" s="2" t="str">
        <f t="shared" si="492"/>
        <v>Stable</v>
      </c>
      <c r="Z3479" s="2" t="str">
        <f t="shared" si="493"/>
        <v>Check Data</v>
      </c>
    </row>
    <row r="3480" spans="1:26" x14ac:dyDescent="0.3">
      <c r="A3480" t="s">
        <v>2886</v>
      </c>
      <c r="B3480">
        <v>67</v>
      </c>
      <c r="C3480" t="s">
        <v>14</v>
      </c>
      <c r="D3480" t="s">
        <v>44</v>
      </c>
      <c r="E3480">
        <v>64.06</v>
      </c>
      <c r="F3480">
        <v>9</v>
      </c>
      <c r="G3480">
        <v>150</v>
      </c>
      <c r="H3480">
        <v>0</v>
      </c>
      <c r="I3480" t="s">
        <v>23</v>
      </c>
      <c r="K3480" s="1">
        <v>44532</v>
      </c>
      <c r="L3480">
        <v>62</v>
      </c>
      <c r="M3480">
        <v>0.39</v>
      </c>
      <c r="N3480">
        <f>IF(E3480="",Data_Validation!$B$1,E3480)</f>
        <v>64.06</v>
      </c>
      <c r="O3480">
        <f>IF(J3480="",Data_Validation!$B$2,J3480)</f>
        <v>250</v>
      </c>
      <c r="P3480">
        <f t="shared" si="486"/>
        <v>1</v>
      </c>
      <c r="Q3480" s="2">
        <f>CustomerData[[#This Row],[avg_order_value_clean]]*CustomerData[[#This Row],[total_orders]]</f>
        <v>576.54</v>
      </c>
      <c r="R3480" s="2" t="str">
        <f t="shared" si="494"/>
        <v>Inactive</v>
      </c>
      <c r="S3480" s="2" t="str">
        <f t="shared" si="487"/>
        <v>Medium Risk</v>
      </c>
      <c r="T3480" s="2" t="str">
        <f t="shared" si="488"/>
        <v>55+</v>
      </c>
      <c r="U3480" s="1">
        <f t="shared" ca="1" si="489"/>
        <v>1729</v>
      </c>
      <c r="V3480" s="2" t="str">
        <f t="shared" si="490"/>
        <v>Medium Loyalty</v>
      </c>
      <c r="W3480" s="2" t="str">
        <f t="shared" si="491"/>
        <v>Legitimate</v>
      </c>
      <c r="X3480" s="2" t="str">
        <f>IF(Q3480&lt;Data_Validation!$B$8,"Low Value",IF(Q3480&lt;Data_Validation!$B$9,"Medium Value","High Value"))</f>
        <v>Low Value</v>
      </c>
      <c r="Y3480" s="2" t="str">
        <f t="shared" si="492"/>
        <v>Stable</v>
      </c>
      <c r="Z3480" s="2" t="str">
        <f t="shared" si="493"/>
        <v>Check Data</v>
      </c>
    </row>
    <row r="3481" spans="1:26" x14ac:dyDescent="0.3">
      <c r="A3481" t="s">
        <v>2887</v>
      </c>
      <c r="B3481">
        <v>45</v>
      </c>
      <c r="C3481" t="s">
        <v>21</v>
      </c>
      <c r="D3481" t="s">
        <v>15</v>
      </c>
      <c r="E3481">
        <v>75.209999999999994</v>
      </c>
      <c r="F3481">
        <v>4</v>
      </c>
      <c r="G3481">
        <v>269</v>
      </c>
      <c r="H3481">
        <v>0</v>
      </c>
      <c r="I3481" t="s">
        <v>40</v>
      </c>
      <c r="J3481">
        <v>72.400000000000006</v>
      </c>
      <c r="K3481" s="1">
        <v>45836</v>
      </c>
      <c r="L3481">
        <v>95</v>
      </c>
      <c r="M3481">
        <v>0.49</v>
      </c>
      <c r="N3481">
        <f>IF(E3481="",Data_Validation!$B$1,E3481)</f>
        <v>75.209999999999994</v>
      </c>
      <c r="O3481">
        <f>IF(J3481="",Data_Validation!$B$2,J3481)</f>
        <v>72.400000000000006</v>
      </c>
      <c r="P3481">
        <f t="shared" si="486"/>
        <v>1</v>
      </c>
      <c r="Q3481" s="2">
        <f>CustomerData[[#This Row],[avg_order_value_clean]]*CustomerData[[#This Row],[total_orders]]</f>
        <v>300.83999999999997</v>
      </c>
      <c r="R3481" s="2" t="str">
        <f t="shared" si="494"/>
        <v>Inactive</v>
      </c>
      <c r="S3481" s="2" t="str">
        <f t="shared" si="487"/>
        <v>Medium Risk</v>
      </c>
      <c r="T3481" s="2" t="str">
        <f t="shared" si="488"/>
        <v>45-54</v>
      </c>
      <c r="U3481" s="1">
        <f t="shared" ca="1" si="489"/>
        <v>425</v>
      </c>
      <c r="V3481" s="2" t="str">
        <f t="shared" si="490"/>
        <v>High Loyalty</v>
      </c>
      <c r="W3481" s="2" t="str">
        <f t="shared" si="491"/>
        <v>Legitimate</v>
      </c>
      <c r="X3481" s="2" t="str">
        <f>IF(Q3481&lt;Data_Validation!$B$8,"Low Value",IF(Q3481&lt;Data_Validation!$B$9,"Medium Value","High Value"))</f>
        <v>Low Value</v>
      </c>
      <c r="Y3481" s="2" t="str">
        <f t="shared" si="492"/>
        <v>Stable</v>
      </c>
      <c r="Z3481" s="2" t="str">
        <f t="shared" si="493"/>
        <v>Check Data</v>
      </c>
    </row>
    <row r="3482" spans="1:26" x14ac:dyDescent="0.3">
      <c r="A3482" t="s">
        <v>2888</v>
      </c>
      <c r="B3482">
        <v>77</v>
      </c>
      <c r="C3482" t="s">
        <v>14</v>
      </c>
      <c r="D3482" t="s">
        <v>15</v>
      </c>
      <c r="F3482">
        <v>4</v>
      </c>
      <c r="G3482">
        <v>97</v>
      </c>
      <c r="H3482">
        <v>0</v>
      </c>
      <c r="I3482" t="s">
        <v>23</v>
      </c>
      <c r="J3482">
        <v>65.8</v>
      </c>
      <c r="K3482" s="1">
        <v>44769</v>
      </c>
      <c r="L3482">
        <v>93</v>
      </c>
      <c r="M3482">
        <v>0.28999999999999998</v>
      </c>
      <c r="N3482">
        <f>IF(E3482="",Data_Validation!$B$1,E3482)</f>
        <v>250</v>
      </c>
      <c r="O3482">
        <f>IF(J3482="",Data_Validation!$B$2,J3482)</f>
        <v>65.8</v>
      </c>
      <c r="P3482">
        <f t="shared" si="486"/>
        <v>1</v>
      </c>
      <c r="Q3482" s="2">
        <f>CustomerData[[#This Row],[avg_order_value_clean]]*CustomerData[[#This Row],[total_orders]]</f>
        <v>1000</v>
      </c>
      <c r="R3482" s="2" t="str">
        <f t="shared" si="494"/>
        <v>Inactive</v>
      </c>
      <c r="S3482" s="2" t="str">
        <f t="shared" si="487"/>
        <v>Medium Risk</v>
      </c>
      <c r="T3482" s="2" t="str">
        <f t="shared" si="488"/>
        <v>55+</v>
      </c>
      <c r="U3482" s="1">
        <f t="shared" ca="1" si="489"/>
        <v>1492</v>
      </c>
      <c r="V3482" s="2" t="str">
        <f t="shared" si="490"/>
        <v>High Loyalty</v>
      </c>
      <c r="W3482" s="2" t="str">
        <f t="shared" si="491"/>
        <v>Legitimate</v>
      </c>
      <c r="X3482" s="2" t="str">
        <f>IF(Q3482&lt;Data_Validation!$B$8,"Low Value",IF(Q3482&lt;Data_Validation!$B$9,"Medium Value","High Value"))</f>
        <v>Low Value</v>
      </c>
      <c r="Y3482" s="2" t="str">
        <f t="shared" si="492"/>
        <v>Stable</v>
      </c>
      <c r="Z3482" s="2" t="str">
        <f t="shared" si="493"/>
        <v>Check Data</v>
      </c>
    </row>
    <row r="3483" spans="1:26" x14ac:dyDescent="0.3">
      <c r="A3483" t="s">
        <v>2889</v>
      </c>
      <c r="B3483">
        <v>44</v>
      </c>
      <c r="C3483" t="s">
        <v>14</v>
      </c>
      <c r="D3483" t="s">
        <v>35</v>
      </c>
      <c r="E3483">
        <v>52.07</v>
      </c>
      <c r="F3483">
        <v>8</v>
      </c>
      <c r="G3483">
        <v>359</v>
      </c>
      <c r="H3483">
        <v>0</v>
      </c>
      <c r="I3483" t="s">
        <v>16</v>
      </c>
      <c r="K3483" s="1">
        <v>45239</v>
      </c>
      <c r="L3483">
        <v>36</v>
      </c>
      <c r="M3483">
        <v>0.28999999999999998</v>
      </c>
      <c r="N3483">
        <f>IF(E3483="",Data_Validation!$B$1,E3483)</f>
        <v>52.07</v>
      </c>
      <c r="O3483">
        <f>IF(J3483="",Data_Validation!$B$2,J3483)</f>
        <v>250</v>
      </c>
      <c r="P3483">
        <f t="shared" si="486"/>
        <v>1</v>
      </c>
      <c r="Q3483" s="2">
        <f>CustomerData[[#This Row],[avg_order_value_clean]]*CustomerData[[#This Row],[total_orders]]</f>
        <v>416.56</v>
      </c>
      <c r="R3483" s="2" t="str">
        <f t="shared" si="494"/>
        <v>Inactive</v>
      </c>
      <c r="S3483" s="2" t="str">
        <f t="shared" si="487"/>
        <v>Medium Risk</v>
      </c>
      <c r="T3483" s="2" t="str">
        <f t="shared" si="488"/>
        <v>35-44</v>
      </c>
      <c r="U3483" s="1">
        <f t="shared" ca="1" si="489"/>
        <v>1022</v>
      </c>
      <c r="V3483" s="2" t="str">
        <f t="shared" si="490"/>
        <v>Low Loyalty</v>
      </c>
      <c r="W3483" s="2" t="str">
        <f t="shared" si="491"/>
        <v>Legitimate</v>
      </c>
      <c r="X3483" s="2" t="str">
        <f>IF(Q3483&lt;Data_Validation!$B$8,"Low Value",IF(Q3483&lt;Data_Validation!$B$9,"Medium Value","High Value"))</f>
        <v>Low Value</v>
      </c>
      <c r="Y3483" s="2" t="str">
        <f t="shared" si="492"/>
        <v>Stable</v>
      </c>
      <c r="Z3483" s="2" t="str">
        <f t="shared" si="493"/>
        <v>Check Data</v>
      </c>
    </row>
    <row r="3484" spans="1:26" x14ac:dyDescent="0.3">
      <c r="A3484" t="s">
        <v>2890</v>
      </c>
      <c r="B3484">
        <v>32</v>
      </c>
      <c r="C3484" t="s">
        <v>14</v>
      </c>
      <c r="D3484" t="s">
        <v>44</v>
      </c>
      <c r="E3484">
        <v>35.049999999999997</v>
      </c>
      <c r="F3484">
        <v>7</v>
      </c>
      <c r="G3484">
        <v>254</v>
      </c>
      <c r="H3484">
        <v>0</v>
      </c>
      <c r="I3484" t="s">
        <v>19</v>
      </c>
      <c r="J3484">
        <v>55.5</v>
      </c>
      <c r="K3484" s="1">
        <v>44603</v>
      </c>
      <c r="L3484">
        <v>29</v>
      </c>
      <c r="M3484">
        <v>0.06</v>
      </c>
      <c r="N3484">
        <f>IF(E3484="",Data_Validation!$B$1,E3484)</f>
        <v>35.049999999999997</v>
      </c>
      <c r="O3484">
        <f>IF(J3484="",Data_Validation!$B$2,J3484)</f>
        <v>55.5</v>
      </c>
      <c r="P3484">
        <f t="shared" si="486"/>
        <v>1</v>
      </c>
      <c r="Q3484" s="2">
        <f>CustomerData[[#This Row],[avg_order_value_clean]]*CustomerData[[#This Row],[total_orders]]</f>
        <v>245.34999999999997</v>
      </c>
      <c r="R3484" s="2" t="str">
        <f t="shared" si="494"/>
        <v>Inactive</v>
      </c>
      <c r="S3484" s="2" t="str">
        <f t="shared" si="487"/>
        <v>Low Risk</v>
      </c>
      <c r="T3484" s="2" t="str">
        <f t="shared" si="488"/>
        <v>25-34</v>
      </c>
      <c r="U3484" s="1">
        <f t="shared" ca="1" si="489"/>
        <v>1658</v>
      </c>
      <c r="V3484" s="2" t="str">
        <f t="shared" si="490"/>
        <v>Low Loyalty</v>
      </c>
      <c r="W3484" s="2" t="str">
        <f t="shared" si="491"/>
        <v>Legitimate</v>
      </c>
      <c r="X3484" s="2" t="str">
        <f>IF(Q3484&lt;Data_Validation!$B$8,"Low Value",IF(Q3484&lt;Data_Validation!$B$9,"Medium Value","High Value"))</f>
        <v>Low Value</v>
      </c>
      <c r="Y3484" s="2" t="str">
        <f t="shared" si="492"/>
        <v>Stable</v>
      </c>
      <c r="Z3484" s="2" t="str">
        <f t="shared" si="493"/>
        <v>Check Data</v>
      </c>
    </row>
    <row r="3485" spans="1:26" x14ac:dyDescent="0.3">
      <c r="A3485" t="s">
        <v>1159</v>
      </c>
      <c r="B3485">
        <v>48</v>
      </c>
      <c r="C3485" t="s">
        <v>21</v>
      </c>
      <c r="D3485" t="s">
        <v>37</v>
      </c>
      <c r="E3485">
        <v>65.819999999999993</v>
      </c>
      <c r="F3485">
        <v>6</v>
      </c>
      <c r="G3485">
        <v>167</v>
      </c>
      <c r="H3485">
        <v>0</v>
      </c>
      <c r="I3485" t="s">
        <v>16</v>
      </c>
      <c r="J3485">
        <v>51.3</v>
      </c>
      <c r="K3485" s="1">
        <v>44187</v>
      </c>
      <c r="L3485">
        <v>13</v>
      </c>
      <c r="M3485">
        <v>0.4</v>
      </c>
      <c r="N3485">
        <f>IF(E3485="",Data_Validation!$B$1,E3485)</f>
        <v>65.819999999999993</v>
      </c>
      <c r="O3485">
        <f>IF(J3485="",Data_Validation!$B$2,J3485)</f>
        <v>51.3</v>
      </c>
      <c r="P3485">
        <f t="shared" si="486"/>
        <v>3</v>
      </c>
      <c r="Q3485" s="2">
        <f>CustomerData[[#This Row],[avg_order_value_clean]]*CustomerData[[#This Row],[total_orders]]</f>
        <v>394.91999999999996</v>
      </c>
      <c r="R3485" s="2" t="str">
        <f t="shared" si="494"/>
        <v>Inactive</v>
      </c>
      <c r="S3485" s="2" t="str">
        <f t="shared" si="487"/>
        <v>Medium Risk</v>
      </c>
      <c r="T3485" s="2" t="str">
        <f t="shared" si="488"/>
        <v>45-54</v>
      </c>
      <c r="U3485" s="1">
        <f t="shared" ca="1" si="489"/>
        <v>2074</v>
      </c>
      <c r="V3485" s="2" t="str">
        <f t="shared" si="490"/>
        <v>Low Loyalty</v>
      </c>
      <c r="W3485" s="2" t="str">
        <f t="shared" si="491"/>
        <v>Legitimate</v>
      </c>
      <c r="X3485" s="2" t="str">
        <f>IF(Q3485&lt;Data_Validation!$B$8,"Low Value",IF(Q3485&lt;Data_Validation!$B$9,"Medium Value","High Value"))</f>
        <v>Low Value</v>
      </c>
      <c r="Y3485" s="2" t="str">
        <f t="shared" si="492"/>
        <v>Stable</v>
      </c>
      <c r="Z3485" s="2" t="str">
        <f t="shared" si="493"/>
        <v>Check Data</v>
      </c>
    </row>
    <row r="3486" spans="1:26" x14ac:dyDescent="0.3">
      <c r="A3486" t="s">
        <v>2786</v>
      </c>
      <c r="B3486">
        <v>57</v>
      </c>
      <c r="C3486" t="s">
        <v>21</v>
      </c>
      <c r="D3486" t="s">
        <v>15</v>
      </c>
      <c r="E3486">
        <v>131.1</v>
      </c>
      <c r="F3486">
        <v>9</v>
      </c>
      <c r="G3486">
        <v>249</v>
      </c>
      <c r="H3486">
        <v>1</v>
      </c>
      <c r="I3486" t="s">
        <v>16</v>
      </c>
      <c r="J3486">
        <v>88.2</v>
      </c>
      <c r="K3486" s="1">
        <v>44752</v>
      </c>
      <c r="L3486">
        <v>8</v>
      </c>
      <c r="M3486">
        <v>0.34</v>
      </c>
      <c r="N3486">
        <f>IF(E3486="",Data_Validation!$B$1,E3486)</f>
        <v>131.1</v>
      </c>
      <c r="O3486">
        <f>IF(J3486="",Data_Validation!$B$2,J3486)</f>
        <v>88.2</v>
      </c>
      <c r="P3486">
        <f t="shared" si="486"/>
        <v>3</v>
      </c>
      <c r="Q3486" s="2">
        <f>CustomerData[[#This Row],[avg_order_value_clean]]*CustomerData[[#This Row],[total_orders]]</f>
        <v>1179.8999999999999</v>
      </c>
      <c r="R3486" s="2" t="str">
        <f t="shared" si="494"/>
        <v>Inactive</v>
      </c>
      <c r="S3486" s="2" t="str">
        <f t="shared" si="487"/>
        <v>Medium Risk</v>
      </c>
      <c r="T3486" s="2" t="str">
        <f t="shared" si="488"/>
        <v>55+</v>
      </c>
      <c r="U3486" s="1">
        <f t="shared" ca="1" si="489"/>
        <v>1509</v>
      </c>
      <c r="V3486" s="2" t="str">
        <f t="shared" si="490"/>
        <v>Low Loyalty</v>
      </c>
      <c r="W3486" s="2" t="str">
        <f t="shared" si="491"/>
        <v>Fraudulent</v>
      </c>
      <c r="X3486" s="2" t="str">
        <f>IF(Q3486&lt;Data_Validation!$B$8,"Low Value",IF(Q3486&lt;Data_Validation!$B$9,"Medium Value","High Value"))</f>
        <v>Low Value</v>
      </c>
      <c r="Y3486" s="2" t="str">
        <f t="shared" si="492"/>
        <v>Stable</v>
      </c>
      <c r="Z3486" s="2" t="str">
        <f t="shared" si="493"/>
        <v>Check Data</v>
      </c>
    </row>
    <row r="3487" spans="1:26" x14ac:dyDescent="0.3">
      <c r="A3487" t="s">
        <v>2891</v>
      </c>
      <c r="B3487">
        <v>32</v>
      </c>
      <c r="C3487" t="s">
        <v>21</v>
      </c>
      <c r="D3487" t="s">
        <v>50</v>
      </c>
      <c r="E3487">
        <v>112.66</v>
      </c>
      <c r="F3487">
        <v>10</v>
      </c>
      <c r="G3487">
        <v>319</v>
      </c>
      <c r="H3487">
        <v>0</v>
      </c>
      <c r="I3487" t="s">
        <v>29</v>
      </c>
      <c r="J3487">
        <v>7.5</v>
      </c>
      <c r="K3487" s="1">
        <v>45673</v>
      </c>
      <c r="L3487">
        <v>15</v>
      </c>
      <c r="M3487">
        <v>0.26</v>
      </c>
      <c r="N3487">
        <f>IF(E3487="",Data_Validation!$B$1,E3487)</f>
        <v>112.66</v>
      </c>
      <c r="O3487">
        <f>IF(J3487="",Data_Validation!$B$2,J3487)</f>
        <v>7.5</v>
      </c>
      <c r="P3487">
        <f t="shared" si="486"/>
        <v>2</v>
      </c>
      <c r="Q3487" s="2">
        <f>CustomerData[[#This Row],[avg_order_value_clean]]*CustomerData[[#This Row],[total_orders]]</f>
        <v>1126.5999999999999</v>
      </c>
      <c r="R3487" s="2" t="str">
        <f t="shared" si="494"/>
        <v>Inactive</v>
      </c>
      <c r="S3487" s="2" t="str">
        <f t="shared" si="487"/>
        <v>Medium Risk</v>
      </c>
      <c r="T3487" s="2" t="str">
        <f t="shared" si="488"/>
        <v>25-34</v>
      </c>
      <c r="U3487" s="1">
        <f t="shared" ca="1" si="489"/>
        <v>588</v>
      </c>
      <c r="V3487" s="2" t="str">
        <f t="shared" si="490"/>
        <v>Low Loyalty</v>
      </c>
      <c r="W3487" s="2" t="str">
        <f t="shared" si="491"/>
        <v>Legitimate</v>
      </c>
      <c r="X3487" s="2" t="str">
        <f>IF(Q3487&lt;Data_Validation!$B$8,"Low Value",IF(Q3487&lt;Data_Validation!$B$9,"Medium Value","High Value"))</f>
        <v>Low Value</v>
      </c>
      <c r="Y3487" s="2" t="str">
        <f t="shared" si="492"/>
        <v>Stable</v>
      </c>
      <c r="Z3487" s="2" t="str">
        <f t="shared" si="493"/>
        <v>Check Data</v>
      </c>
    </row>
    <row r="3488" spans="1:26" x14ac:dyDescent="0.3">
      <c r="A3488" t="s">
        <v>2892</v>
      </c>
      <c r="B3488">
        <v>50</v>
      </c>
      <c r="C3488" t="s">
        <v>25</v>
      </c>
      <c r="D3488" t="s">
        <v>37</v>
      </c>
      <c r="E3488">
        <v>503.63</v>
      </c>
      <c r="F3488">
        <v>7</v>
      </c>
      <c r="G3488">
        <v>245</v>
      </c>
      <c r="H3488">
        <v>0</v>
      </c>
      <c r="I3488" t="s">
        <v>16</v>
      </c>
      <c r="J3488">
        <v>28.9</v>
      </c>
      <c r="K3488" s="1">
        <v>44690</v>
      </c>
      <c r="L3488">
        <v>33</v>
      </c>
      <c r="M3488">
        <v>0.52</v>
      </c>
      <c r="N3488">
        <f>IF(E3488="",Data_Validation!$B$1,E3488)</f>
        <v>503.63</v>
      </c>
      <c r="O3488">
        <f>IF(J3488="",Data_Validation!$B$2,J3488)</f>
        <v>28.9</v>
      </c>
      <c r="P3488">
        <f t="shared" si="486"/>
        <v>1</v>
      </c>
      <c r="Q3488" s="2">
        <f>CustomerData[[#This Row],[avg_order_value_clean]]*CustomerData[[#This Row],[total_orders]]</f>
        <v>3525.41</v>
      </c>
      <c r="R3488" s="2" t="str">
        <f t="shared" si="494"/>
        <v>Inactive</v>
      </c>
      <c r="S3488" s="2" t="str">
        <f t="shared" si="487"/>
        <v>High Risk</v>
      </c>
      <c r="T3488" s="2" t="str">
        <f t="shared" si="488"/>
        <v>45-54</v>
      </c>
      <c r="U3488" s="1">
        <f t="shared" ca="1" si="489"/>
        <v>1571</v>
      </c>
      <c r="V3488" s="2" t="str">
        <f t="shared" si="490"/>
        <v>Low Loyalty</v>
      </c>
      <c r="W3488" s="2" t="str">
        <f t="shared" si="491"/>
        <v>Legitimate</v>
      </c>
      <c r="X3488" s="2" t="str">
        <f>IF(Q3488&lt;Data_Validation!$B$8,"Low Value",IF(Q3488&lt;Data_Validation!$B$9,"Medium Value","High Value"))</f>
        <v>High Value</v>
      </c>
      <c r="Y3488" s="2" t="str">
        <f t="shared" si="492"/>
        <v>Critical - Retain</v>
      </c>
      <c r="Z3488" s="2" t="str">
        <f t="shared" si="493"/>
        <v>Check Data</v>
      </c>
    </row>
    <row r="3489" spans="1:26" x14ac:dyDescent="0.3">
      <c r="A3489" t="s">
        <v>2893</v>
      </c>
      <c r="B3489">
        <v>37</v>
      </c>
      <c r="C3489" t="s">
        <v>21</v>
      </c>
      <c r="D3489" t="s">
        <v>15</v>
      </c>
      <c r="E3489">
        <v>187.26</v>
      </c>
      <c r="F3489">
        <v>8</v>
      </c>
      <c r="G3489">
        <v>212</v>
      </c>
      <c r="H3489">
        <v>0</v>
      </c>
      <c r="I3489" t="s">
        <v>40</v>
      </c>
      <c r="J3489">
        <v>10.4</v>
      </c>
      <c r="K3489" s="1">
        <v>45166</v>
      </c>
      <c r="L3489">
        <v>89</v>
      </c>
      <c r="M3489">
        <v>0.03</v>
      </c>
      <c r="N3489">
        <f>IF(E3489="",Data_Validation!$B$1,E3489)</f>
        <v>187.26</v>
      </c>
      <c r="O3489">
        <f>IF(J3489="",Data_Validation!$B$2,J3489)</f>
        <v>10.4</v>
      </c>
      <c r="P3489">
        <f t="shared" si="486"/>
        <v>1</v>
      </c>
      <c r="Q3489" s="2">
        <f>CustomerData[[#This Row],[avg_order_value_clean]]*CustomerData[[#This Row],[total_orders]]</f>
        <v>1498.08</v>
      </c>
      <c r="R3489" s="2" t="str">
        <f t="shared" si="494"/>
        <v>Inactive</v>
      </c>
      <c r="S3489" s="2" t="str">
        <f t="shared" si="487"/>
        <v>Low Risk</v>
      </c>
      <c r="T3489" s="2" t="str">
        <f t="shared" si="488"/>
        <v>35-44</v>
      </c>
      <c r="U3489" s="1">
        <f t="shared" ca="1" si="489"/>
        <v>1095</v>
      </c>
      <c r="V3489" s="2" t="str">
        <f t="shared" si="490"/>
        <v>High Loyalty</v>
      </c>
      <c r="W3489" s="2" t="str">
        <f t="shared" si="491"/>
        <v>Legitimate</v>
      </c>
      <c r="X3489" s="2" t="str">
        <f>IF(Q3489&lt;Data_Validation!$B$8,"Low Value",IF(Q3489&lt;Data_Validation!$B$9,"Medium Value","High Value"))</f>
        <v>Low Value</v>
      </c>
      <c r="Y3489" s="2" t="str">
        <f t="shared" si="492"/>
        <v>Stable</v>
      </c>
      <c r="Z3489" s="2" t="str">
        <f t="shared" si="493"/>
        <v>Check Data</v>
      </c>
    </row>
    <row r="3490" spans="1:26" x14ac:dyDescent="0.3">
      <c r="A3490" t="s">
        <v>2894</v>
      </c>
      <c r="B3490">
        <v>59</v>
      </c>
      <c r="C3490" t="s">
        <v>14</v>
      </c>
      <c r="D3490" t="s">
        <v>52</v>
      </c>
      <c r="E3490">
        <v>90.04</v>
      </c>
      <c r="F3490">
        <v>7</v>
      </c>
      <c r="G3490">
        <v>275</v>
      </c>
      <c r="H3490">
        <v>0</v>
      </c>
      <c r="I3490" t="s">
        <v>29</v>
      </c>
      <c r="J3490">
        <v>1.1000000000000001</v>
      </c>
      <c r="K3490" s="1">
        <v>44475</v>
      </c>
      <c r="L3490">
        <v>16</v>
      </c>
      <c r="M3490">
        <v>0.35</v>
      </c>
      <c r="N3490">
        <f>IF(E3490="",Data_Validation!$B$1,E3490)</f>
        <v>90.04</v>
      </c>
      <c r="O3490">
        <f>IF(J3490="",Data_Validation!$B$2,J3490)</f>
        <v>1.1000000000000001</v>
      </c>
      <c r="P3490">
        <f t="shared" si="486"/>
        <v>1</v>
      </c>
      <c r="Q3490" s="2">
        <f>CustomerData[[#This Row],[avg_order_value_clean]]*CustomerData[[#This Row],[total_orders]]</f>
        <v>630.28000000000009</v>
      </c>
      <c r="R3490" s="2" t="str">
        <f t="shared" si="494"/>
        <v>Inactive</v>
      </c>
      <c r="S3490" s="2" t="str">
        <f t="shared" si="487"/>
        <v>Medium Risk</v>
      </c>
      <c r="T3490" s="2" t="str">
        <f t="shared" si="488"/>
        <v>55+</v>
      </c>
      <c r="U3490" s="1">
        <f t="shared" ca="1" si="489"/>
        <v>1786</v>
      </c>
      <c r="V3490" s="2" t="str">
        <f t="shared" si="490"/>
        <v>Low Loyalty</v>
      </c>
      <c r="W3490" s="2" t="str">
        <f t="shared" si="491"/>
        <v>Legitimate</v>
      </c>
      <c r="X3490" s="2" t="str">
        <f>IF(Q3490&lt;Data_Validation!$B$8,"Low Value",IF(Q3490&lt;Data_Validation!$B$9,"Medium Value","High Value"))</f>
        <v>Low Value</v>
      </c>
      <c r="Y3490" s="2" t="str">
        <f t="shared" si="492"/>
        <v>Stable</v>
      </c>
      <c r="Z3490" s="2" t="str">
        <f t="shared" si="493"/>
        <v>Check Data</v>
      </c>
    </row>
    <row r="3491" spans="1:26" x14ac:dyDescent="0.3">
      <c r="A3491" t="s">
        <v>2895</v>
      </c>
      <c r="B3491">
        <v>29</v>
      </c>
      <c r="C3491" t="s">
        <v>14</v>
      </c>
      <c r="D3491" t="s">
        <v>26</v>
      </c>
      <c r="E3491">
        <v>110.61</v>
      </c>
      <c r="F3491">
        <v>9</v>
      </c>
      <c r="G3491">
        <v>333</v>
      </c>
      <c r="H3491">
        <v>0</v>
      </c>
      <c r="I3491" t="s">
        <v>23</v>
      </c>
      <c r="J3491">
        <v>1.4</v>
      </c>
      <c r="K3491" s="1">
        <v>45772</v>
      </c>
      <c r="L3491">
        <v>85</v>
      </c>
      <c r="M3491">
        <v>0.14000000000000001</v>
      </c>
      <c r="N3491">
        <f>IF(E3491="",Data_Validation!$B$1,E3491)</f>
        <v>110.61</v>
      </c>
      <c r="O3491">
        <f>IF(J3491="",Data_Validation!$B$2,J3491)</f>
        <v>1.4</v>
      </c>
      <c r="P3491">
        <f t="shared" si="486"/>
        <v>1</v>
      </c>
      <c r="Q3491" s="2">
        <f>CustomerData[[#This Row],[avg_order_value_clean]]*CustomerData[[#This Row],[total_orders]]</f>
        <v>995.49</v>
      </c>
      <c r="R3491" s="2" t="str">
        <f t="shared" si="494"/>
        <v>Inactive</v>
      </c>
      <c r="S3491" s="2" t="str">
        <f t="shared" si="487"/>
        <v>Low Risk</v>
      </c>
      <c r="T3491" s="2" t="str">
        <f t="shared" si="488"/>
        <v>25-34</v>
      </c>
      <c r="U3491" s="1">
        <f t="shared" ca="1" si="489"/>
        <v>489</v>
      </c>
      <c r="V3491" s="2" t="str">
        <f t="shared" si="490"/>
        <v>High Loyalty</v>
      </c>
      <c r="W3491" s="2" t="str">
        <f t="shared" si="491"/>
        <v>Legitimate</v>
      </c>
      <c r="X3491" s="2" t="str">
        <f>IF(Q3491&lt;Data_Validation!$B$8,"Low Value",IF(Q3491&lt;Data_Validation!$B$9,"Medium Value","High Value"))</f>
        <v>Low Value</v>
      </c>
      <c r="Y3491" s="2" t="str">
        <f t="shared" si="492"/>
        <v>Stable</v>
      </c>
      <c r="Z3491" s="2" t="str">
        <f t="shared" si="493"/>
        <v>Check Data</v>
      </c>
    </row>
    <row r="3492" spans="1:26" x14ac:dyDescent="0.3">
      <c r="A3492" t="s">
        <v>2896</v>
      </c>
      <c r="B3492">
        <v>54</v>
      </c>
      <c r="C3492" t="s">
        <v>21</v>
      </c>
      <c r="D3492" t="s">
        <v>26</v>
      </c>
      <c r="E3492">
        <v>23.6</v>
      </c>
      <c r="F3492">
        <v>8</v>
      </c>
      <c r="G3492">
        <v>279</v>
      </c>
      <c r="H3492">
        <v>0</v>
      </c>
      <c r="I3492" t="s">
        <v>16</v>
      </c>
      <c r="J3492">
        <v>2.4</v>
      </c>
      <c r="K3492" s="1">
        <v>45001</v>
      </c>
      <c r="L3492">
        <v>52</v>
      </c>
      <c r="M3492">
        <v>0.26</v>
      </c>
      <c r="N3492">
        <f>IF(E3492="",Data_Validation!$B$1,E3492)</f>
        <v>23.6</v>
      </c>
      <c r="O3492">
        <f>IF(J3492="",Data_Validation!$B$2,J3492)</f>
        <v>2.4</v>
      </c>
      <c r="P3492">
        <f t="shared" si="486"/>
        <v>1</v>
      </c>
      <c r="Q3492" s="2">
        <f>CustomerData[[#This Row],[avg_order_value_clean]]*CustomerData[[#This Row],[total_orders]]</f>
        <v>188.8</v>
      </c>
      <c r="R3492" s="2" t="str">
        <f t="shared" si="494"/>
        <v>Inactive</v>
      </c>
      <c r="S3492" s="2" t="str">
        <f t="shared" si="487"/>
        <v>Medium Risk</v>
      </c>
      <c r="T3492" s="2" t="str">
        <f t="shared" si="488"/>
        <v>45-54</v>
      </c>
      <c r="U3492" s="1">
        <f t="shared" ca="1" si="489"/>
        <v>1260</v>
      </c>
      <c r="V3492" s="2" t="str">
        <f t="shared" si="490"/>
        <v>Medium Loyalty</v>
      </c>
      <c r="W3492" s="2" t="str">
        <f t="shared" si="491"/>
        <v>Legitimate</v>
      </c>
      <c r="X3492" s="2" t="str">
        <f>IF(Q3492&lt;Data_Validation!$B$8,"Low Value",IF(Q3492&lt;Data_Validation!$B$9,"Medium Value","High Value"))</f>
        <v>Low Value</v>
      </c>
      <c r="Y3492" s="2" t="str">
        <f t="shared" si="492"/>
        <v>Stable</v>
      </c>
      <c r="Z3492" s="2" t="str">
        <f t="shared" si="493"/>
        <v>Check Data</v>
      </c>
    </row>
    <row r="3493" spans="1:26" x14ac:dyDescent="0.3">
      <c r="A3493" t="s">
        <v>2897</v>
      </c>
      <c r="B3493">
        <v>26</v>
      </c>
      <c r="C3493" t="s">
        <v>14</v>
      </c>
      <c r="D3493" t="s">
        <v>50</v>
      </c>
      <c r="E3493">
        <v>66.06</v>
      </c>
      <c r="F3493">
        <v>13</v>
      </c>
      <c r="G3493">
        <v>45</v>
      </c>
      <c r="H3493">
        <v>0</v>
      </c>
      <c r="I3493" t="s">
        <v>23</v>
      </c>
      <c r="J3493">
        <v>68.2</v>
      </c>
      <c r="K3493" s="1">
        <v>44772</v>
      </c>
      <c r="L3493">
        <v>81</v>
      </c>
      <c r="M3493">
        <v>7.0000000000000007E-2</v>
      </c>
      <c r="N3493">
        <f>IF(E3493="",Data_Validation!$B$1,E3493)</f>
        <v>66.06</v>
      </c>
      <c r="O3493">
        <f>IF(J3493="",Data_Validation!$B$2,J3493)</f>
        <v>68.2</v>
      </c>
      <c r="P3493">
        <f t="shared" si="486"/>
        <v>1</v>
      </c>
      <c r="Q3493" s="2">
        <f>CustomerData[[#This Row],[avg_order_value_clean]]*CustomerData[[#This Row],[total_orders]]</f>
        <v>858.78</v>
      </c>
      <c r="R3493" s="2" t="str">
        <f t="shared" si="494"/>
        <v>At Risk</v>
      </c>
      <c r="S3493" s="2" t="str">
        <f t="shared" si="487"/>
        <v>Low Risk</v>
      </c>
      <c r="T3493" s="2" t="str">
        <f t="shared" si="488"/>
        <v>25-34</v>
      </c>
      <c r="U3493" s="1">
        <f t="shared" ca="1" si="489"/>
        <v>1489</v>
      </c>
      <c r="V3493" s="2" t="str">
        <f t="shared" si="490"/>
        <v>High Loyalty</v>
      </c>
      <c r="W3493" s="2" t="str">
        <f t="shared" si="491"/>
        <v>Legitimate</v>
      </c>
      <c r="X3493" s="2" t="str">
        <f>IF(Q3493&lt;Data_Validation!$B$8,"Low Value",IF(Q3493&lt;Data_Validation!$B$9,"Medium Value","High Value"))</f>
        <v>Low Value</v>
      </c>
      <c r="Y3493" s="2" t="str">
        <f t="shared" si="492"/>
        <v>Stable</v>
      </c>
      <c r="Z3493" s="2" t="str">
        <f t="shared" si="493"/>
        <v>Check Data</v>
      </c>
    </row>
    <row r="3494" spans="1:26" x14ac:dyDescent="0.3">
      <c r="A3494" t="s">
        <v>2898</v>
      </c>
      <c r="B3494">
        <v>40</v>
      </c>
      <c r="C3494" t="s">
        <v>14</v>
      </c>
      <c r="D3494" t="s">
        <v>52</v>
      </c>
      <c r="E3494">
        <v>111.01</v>
      </c>
      <c r="F3494">
        <v>11</v>
      </c>
      <c r="G3494">
        <v>17</v>
      </c>
      <c r="H3494">
        <v>0</v>
      </c>
      <c r="I3494" t="s">
        <v>40</v>
      </c>
      <c r="J3494">
        <v>11.1</v>
      </c>
      <c r="K3494" s="1">
        <v>44164</v>
      </c>
      <c r="L3494">
        <v>34</v>
      </c>
      <c r="M3494">
        <v>0.2</v>
      </c>
      <c r="N3494">
        <f>IF(E3494="",Data_Validation!$B$1,E3494)</f>
        <v>111.01</v>
      </c>
      <c r="O3494">
        <f>IF(J3494="",Data_Validation!$B$2,J3494)</f>
        <v>11.1</v>
      </c>
      <c r="P3494">
        <f t="shared" si="486"/>
        <v>2</v>
      </c>
      <c r="Q3494" s="2">
        <f>CustomerData[[#This Row],[avg_order_value_clean]]*CustomerData[[#This Row],[total_orders]]</f>
        <v>1221.1100000000001</v>
      </c>
      <c r="R3494" s="2" t="str">
        <f t="shared" si="494"/>
        <v>Active</v>
      </c>
      <c r="S3494" s="2" t="str">
        <f t="shared" si="487"/>
        <v>Medium Risk</v>
      </c>
      <c r="T3494" s="2" t="str">
        <f t="shared" si="488"/>
        <v>35-44</v>
      </c>
      <c r="U3494" s="1">
        <f t="shared" ca="1" si="489"/>
        <v>2097</v>
      </c>
      <c r="V3494" s="2" t="str">
        <f t="shared" si="490"/>
        <v>Low Loyalty</v>
      </c>
      <c r="W3494" s="2" t="str">
        <f t="shared" si="491"/>
        <v>Legitimate</v>
      </c>
      <c r="X3494" s="2" t="str">
        <f>IF(Q3494&lt;Data_Validation!$B$8,"Low Value",IF(Q3494&lt;Data_Validation!$B$9,"Medium Value","High Value"))</f>
        <v>Low Value</v>
      </c>
      <c r="Y3494" s="2" t="str">
        <f t="shared" si="492"/>
        <v>Stable</v>
      </c>
      <c r="Z3494" s="2" t="str">
        <f t="shared" si="493"/>
        <v>Check Data</v>
      </c>
    </row>
    <row r="3495" spans="1:26" x14ac:dyDescent="0.3">
      <c r="A3495" t="s">
        <v>1019</v>
      </c>
      <c r="B3495">
        <v>25</v>
      </c>
      <c r="C3495" t="s">
        <v>14</v>
      </c>
      <c r="D3495" t="s">
        <v>50</v>
      </c>
      <c r="E3495">
        <v>171.33</v>
      </c>
      <c r="F3495">
        <v>6</v>
      </c>
      <c r="G3495">
        <v>245</v>
      </c>
      <c r="H3495">
        <v>0</v>
      </c>
      <c r="I3495" t="s">
        <v>40</v>
      </c>
      <c r="J3495">
        <v>20.2</v>
      </c>
      <c r="K3495" s="1">
        <v>44212</v>
      </c>
      <c r="L3495">
        <v>77</v>
      </c>
      <c r="M3495">
        <v>0.27</v>
      </c>
      <c r="N3495">
        <f>IF(E3495="",Data_Validation!$B$1,E3495)</f>
        <v>171.33</v>
      </c>
      <c r="O3495">
        <f>IF(J3495="",Data_Validation!$B$2,J3495)</f>
        <v>20.2</v>
      </c>
      <c r="P3495">
        <f t="shared" si="486"/>
        <v>2</v>
      </c>
      <c r="Q3495" s="2">
        <f>CustomerData[[#This Row],[avg_order_value_clean]]*CustomerData[[#This Row],[total_orders]]</f>
        <v>1027.98</v>
      </c>
      <c r="R3495" s="2" t="str">
        <f t="shared" si="494"/>
        <v>Inactive</v>
      </c>
      <c r="S3495" s="2" t="str">
        <f t="shared" si="487"/>
        <v>Medium Risk</v>
      </c>
      <c r="T3495" s="2" t="str">
        <f t="shared" si="488"/>
        <v>25-34</v>
      </c>
      <c r="U3495" s="1">
        <f t="shared" ca="1" si="489"/>
        <v>2049</v>
      </c>
      <c r="V3495" s="2" t="str">
        <f t="shared" si="490"/>
        <v>High Loyalty</v>
      </c>
      <c r="W3495" s="2" t="str">
        <f t="shared" si="491"/>
        <v>Legitimate</v>
      </c>
      <c r="X3495" s="2" t="str">
        <f>IF(Q3495&lt;Data_Validation!$B$8,"Low Value",IF(Q3495&lt;Data_Validation!$B$9,"Medium Value","High Value"))</f>
        <v>Low Value</v>
      </c>
      <c r="Y3495" s="2" t="str">
        <f t="shared" si="492"/>
        <v>Stable</v>
      </c>
      <c r="Z3495" s="2" t="str">
        <f t="shared" si="493"/>
        <v>Check Data</v>
      </c>
    </row>
    <row r="3496" spans="1:26" x14ac:dyDescent="0.3">
      <c r="A3496" t="s">
        <v>2899</v>
      </c>
      <c r="B3496">
        <v>49</v>
      </c>
      <c r="C3496" t="s">
        <v>25</v>
      </c>
      <c r="D3496" t="s">
        <v>28</v>
      </c>
      <c r="E3496">
        <v>82.41</v>
      </c>
      <c r="F3496">
        <v>11</v>
      </c>
      <c r="G3496">
        <v>349</v>
      </c>
      <c r="H3496">
        <v>0</v>
      </c>
      <c r="I3496" t="s">
        <v>40</v>
      </c>
      <c r="J3496">
        <v>41.9</v>
      </c>
      <c r="K3496" s="1">
        <v>45731</v>
      </c>
      <c r="L3496">
        <v>34</v>
      </c>
      <c r="M3496">
        <v>0.15</v>
      </c>
      <c r="N3496">
        <f>IF(E3496="",Data_Validation!$B$1,E3496)</f>
        <v>82.41</v>
      </c>
      <c r="O3496">
        <f>IF(J3496="",Data_Validation!$B$2,J3496)</f>
        <v>41.9</v>
      </c>
      <c r="P3496">
        <f t="shared" si="486"/>
        <v>1</v>
      </c>
      <c r="Q3496" s="2">
        <f>CustomerData[[#This Row],[avg_order_value_clean]]*CustomerData[[#This Row],[total_orders]]</f>
        <v>906.51</v>
      </c>
      <c r="R3496" s="2" t="str">
        <f t="shared" si="494"/>
        <v>Inactive</v>
      </c>
      <c r="S3496" s="2" t="str">
        <f t="shared" si="487"/>
        <v>Low Risk</v>
      </c>
      <c r="T3496" s="2" t="str">
        <f t="shared" si="488"/>
        <v>45-54</v>
      </c>
      <c r="U3496" s="1">
        <f t="shared" ca="1" si="489"/>
        <v>530</v>
      </c>
      <c r="V3496" s="2" t="str">
        <f t="shared" si="490"/>
        <v>Low Loyalty</v>
      </c>
      <c r="W3496" s="2" t="str">
        <f t="shared" si="491"/>
        <v>Legitimate</v>
      </c>
      <c r="X3496" s="2" t="str">
        <f>IF(Q3496&lt;Data_Validation!$B$8,"Low Value",IF(Q3496&lt;Data_Validation!$B$9,"Medium Value","High Value"))</f>
        <v>Low Value</v>
      </c>
      <c r="Y3496" s="2" t="str">
        <f t="shared" si="492"/>
        <v>Stable</v>
      </c>
      <c r="Z3496" s="2" t="str">
        <f t="shared" si="493"/>
        <v>Check Data</v>
      </c>
    </row>
    <row r="3497" spans="1:26" x14ac:dyDescent="0.3">
      <c r="A3497" t="s">
        <v>2900</v>
      </c>
      <c r="B3497">
        <v>65</v>
      </c>
      <c r="C3497" t="s">
        <v>21</v>
      </c>
      <c r="D3497" t="s">
        <v>18</v>
      </c>
      <c r="E3497">
        <v>115.33</v>
      </c>
      <c r="F3497">
        <v>11</v>
      </c>
      <c r="G3497">
        <v>219</v>
      </c>
      <c r="H3497">
        <v>0</v>
      </c>
      <c r="I3497" t="s">
        <v>23</v>
      </c>
      <c r="J3497">
        <v>26.9</v>
      </c>
      <c r="K3497" s="1">
        <v>44915</v>
      </c>
      <c r="L3497">
        <v>43</v>
      </c>
      <c r="M3497">
        <v>0.11</v>
      </c>
      <c r="N3497">
        <f>IF(E3497="",Data_Validation!$B$1,E3497)</f>
        <v>115.33</v>
      </c>
      <c r="O3497">
        <f>IF(J3497="",Data_Validation!$B$2,J3497)</f>
        <v>26.9</v>
      </c>
      <c r="P3497">
        <f t="shared" si="486"/>
        <v>1</v>
      </c>
      <c r="Q3497" s="2">
        <f>CustomerData[[#This Row],[avg_order_value_clean]]*CustomerData[[#This Row],[total_orders]]</f>
        <v>1268.6299999999999</v>
      </c>
      <c r="R3497" s="2" t="str">
        <f t="shared" si="494"/>
        <v>Inactive</v>
      </c>
      <c r="S3497" s="2" t="str">
        <f t="shared" si="487"/>
        <v>Low Risk</v>
      </c>
      <c r="T3497" s="2" t="str">
        <f t="shared" si="488"/>
        <v>55+</v>
      </c>
      <c r="U3497" s="1">
        <f t="shared" ca="1" si="489"/>
        <v>1346</v>
      </c>
      <c r="V3497" s="2" t="str">
        <f t="shared" si="490"/>
        <v>Medium Loyalty</v>
      </c>
      <c r="W3497" s="2" t="str">
        <f t="shared" si="491"/>
        <v>Legitimate</v>
      </c>
      <c r="X3497" s="2" t="str">
        <f>IF(Q3497&lt;Data_Validation!$B$8,"Low Value",IF(Q3497&lt;Data_Validation!$B$9,"Medium Value","High Value"))</f>
        <v>Low Value</v>
      </c>
      <c r="Y3497" s="2" t="str">
        <f t="shared" si="492"/>
        <v>Stable</v>
      </c>
      <c r="Z3497" s="2" t="str">
        <f t="shared" si="493"/>
        <v>Check Data</v>
      </c>
    </row>
    <row r="3498" spans="1:26" x14ac:dyDescent="0.3">
      <c r="A3498" t="s">
        <v>1091</v>
      </c>
      <c r="B3498">
        <v>31</v>
      </c>
      <c r="C3498" t="s">
        <v>21</v>
      </c>
      <c r="D3498" t="s">
        <v>15</v>
      </c>
      <c r="E3498">
        <v>181.46</v>
      </c>
      <c r="F3498">
        <v>15</v>
      </c>
      <c r="G3498">
        <v>175</v>
      </c>
      <c r="H3498">
        <v>0</v>
      </c>
      <c r="I3498" t="s">
        <v>23</v>
      </c>
      <c r="J3498">
        <v>81.7</v>
      </c>
      <c r="K3498" s="1">
        <v>44702</v>
      </c>
      <c r="L3498">
        <v>61</v>
      </c>
      <c r="M3498">
        <v>0.5</v>
      </c>
      <c r="N3498">
        <f>IF(E3498="",Data_Validation!$B$1,E3498)</f>
        <v>181.46</v>
      </c>
      <c r="O3498">
        <f>IF(J3498="",Data_Validation!$B$2,J3498)</f>
        <v>81.7</v>
      </c>
      <c r="P3498">
        <f t="shared" si="486"/>
        <v>2</v>
      </c>
      <c r="Q3498" s="2">
        <f>CustomerData[[#This Row],[avg_order_value_clean]]*CustomerData[[#This Row],[total_orders]]</f>
        <v>2721.9</v>
      </c>
      <c r="R3498" s="2" t="str">
        <f t="shared" si="494"/>
        <v>Inactive</v>
      </c>
      <c r="S3498" s="2" t="str">
        <f t="shared" si="487"/>
        <v>High Risk</v>
      </c>
      <c r="T3498" s="2" t="str">
        <f t="shared" si="488"/>
        <v>25-34</v>
      </c>
      <c r="U3498" s="1">
        <f t="shared" ca="1" si="489"/>
        <v>1559</v>
      </c>
      <c r="V3498" s="2" t="str">
        <f t="shared" si="490"/>
        <v>Medium Loyalty</v>
      </c>
      <c r="W3498" s="2" t="str">
        <f t="shared" si="491"/>
        <v>Legitimate</v>
      </c>
      <c r="X3498" s="2" t="str">
        <f>IF(Q3498&lt;Data_Validation!$B$8,"Low Value",IF(Q3498&lt;Data_Validation!$B$9,"Medium Value","High Value"))</f>
        <v>High Value</v>
      </c>
      <c r="Y3498" s="2" t="str">
        <f t="shared" si="492"/>
        <v>Critical - Retain</v>
      </c>
      <c r="Z3498" s="2" t="str">
        <f t="shared" si="493"/>
        <v>Check Data</v>
      </c>
    </row>
    <row r="3499" spans="1:26" x14ac:dyDescent="0.3">
      <c r="A3499" t="s">
        <v>2901</v>
      </c>
      <c r="B3499">
        <v>44</v>
      </c>
      <c r="C3499" t="s">
        <v>14</v>
      </c>
      <c r="D3499" t="s">
        <v>52</v>
      </c>
      <c r="E3499">
        <v>67.430000000000007</v>
      </c>
      <c r="F3499">
        <v>10</v>
      </c>
      <c r="G3499">
        <v>233</v>
      </c>
      <c r="H3499">
        <v>0</v>
      </c>
      <c r="I3499" t="s">
        <v>19</v>
      </c>
      <c r="J3499">
        <v>62.3</v>
      </c>
      <c r="K3499" s="1">
        <v>44792</v>
      </c>
      <c r="L3499">
        <v>79</v>
      </c>
      <c r="M3499">
        <v>0.46</v>
      </c>
      <c r="N3499">
        <f>IF(E3499="",Data_Validation!$B$1,E3499)</f>
        <v>67.430000000000007</v>
      </c>
      <c r="O3499">
        <f>IF(J3499="",Data_Validation!$B$2,J3499)</f>
        <v>62.3</v>
      </c>
      <c r="P3499">
        <f t="shared" si="486"/>
        <v>1</v>
      </c>
      <c r="Q3499" s="2">
        <f>CustomerData[[#This Row],[avg_order_value_clean]]*CustomerData[[#This Row],[total_orders]]</f>
        <v>674.30000000000007</v>
      </c>
      <c r="R3499" s="2" t="str">
        <f t="shared" si="494"/>
        <v>Inactive</v>
      </c>
      <c r="S3499" s="2" t="str">
        <f t="shared" si="487"/>
        <v>Medium Risk</v>
      </c>
      <c r="T3499" s="2" t="str">
        <f t="shared" si="488"/>
        <v>35-44</v>
      </c>
      <c r="U3499" s="1">
        <f t="shared" ca="1" si="489"/>
        <v>1469</v>
      </c>
      <c r="V3499" s="2" t="str">
        <f t="shared" si="490"/>
        <v>High Loyalty</v>
      </c>
      <c r="W3499" s="2" t="str">
        <f t="shared" si="491"/>
        <v>Legitimate</v>
      </c>
      <c r="X3499" s="2" t="str">
        <f>IF(Q3499&lt;Data_Validation!$B$8,"Low Value",IF(Q3499&lt;Data_Validation!$B$9,"Medium Value","High Value"))</f>
        <v>Low Value</v>
      </c>
      <c r="Y3499" s="2" t="str">
        <f t="shared" si="492"/>
        <v>Stable</v>
      </c>
      <c r="Z3499" s="2" t="str">
        <f t="shared" si="493"/>
        <v>Check Data</v>
      </c>
    </row>
    <row r="3500" spans="1:26" x14ac:dyDescent="0.3">
      <c r="A3500" t="s">
        <v>2902</v>
      </c>
      <c r="B3500">
        <v>42</v>
      </c>
      <c r="C3500" t="s">
        <v>14</v>
      </c>
      <c r="D3500" t="s">
        <v>18</v>
      </c>
      <c r="E3500">
        <v>61.38</v>
      </c>
      <c r="F3500">
        <v>10</v>
      </c>
      <c r="G3500">
        <v>148</v>
      </c>
      <c r="H3500">
        <v>0</v>
      </c>
      <c r="I3500" t="s">
        <v>29</v>
      </c>
      <c r="J3500">
        <v>33.299999999999997</v>
      </c>
      <c r="K3500" s="1">
        <v>44600</v>
      </c>
      <c r="L3500">
        <v>22</v>
      </c>
      <c r="M3500">
        <v>0.23</v>
      </c>
      <c r="N3500">
        <f>IF(E3500="",Data_Validation!$B$1,E3500)</f>
        <v>61.38</v>
      </c>
      <c r="O3500">
        <f>IF(J3500="",Data_Validation!$B$2,J3500)</f>
        <v>33.299999999999997</v>
      </c>
      <c r="P3500">
        <f t="shared" si="486"/>
        <v>1</v>
      </c>
      <c r="Q3500" s="2">
        <f>CustomerData[[#This Row],[avg_order_value_clean]]*CustomerData[[#This Row],[total_orders]]</f>
        <v>613.80000000000007</v>
      </c>
      <c r="R3500" s="2" t="str">
        <f t="shared" si="494"/>
        <v>Inactive</v>
      </c>
      <c r="S3500" s="2" t="str">
        <f t="shared" si="487"/>
        <v>Medium Risk</v>
      </c>
      <c r="T3500" s="2" t="str">
        <f t="shared" si="488"/>
        <v>35-44</v>
      </c>
      <c r="U3500" s="1">
        <f t="shared" ca="1" si="489"/>
        <v>1661</v>
      </c>
      <c r="V3500" s="2" t="str">
        <f t="shared" si="490"/>
        <v>Low Loyalty</v>
      </c>
      <c r="W3500" s="2" t="str">
        <f t="shared" si="491"/>
        <v>Legitimate</v>
      </c>
      <c r="X3500" s="2" t="str">
        <f>IF(Q3500&lt;Data_Validation!$B$8,"Low Value",IF(Q3500&lt;Data_Validation!$B$9,"Medium Value","High Value"))</f>
        <v>Low Value</v>
      </c>
      <c r="Y3500" s="2" t="str">
        <f t="shared" si="492"/>
        <v>Stable</v>
      </c>
      <c r="Z3500" s="2" t="str">
        <f t="shared" si="493"/>
        <v>Check Data</v>
      </c>
    </row>
    <row r="3501" spans="1:26" x14ac:dyDescent="0.3">
      <c r="A3501" t="s">
        <v>2067</v>
      </c>
      <c r="B3501">
        <v>30</v>
      </c>
      <c r="C3501" t="s">
        <v>25</v>
      </c>
      <c r="D3501" t="s">
        <v>18</v>
      </c>
      <c r="E3501">
        <v>162.74</v>
      </c>
      <c r="F3501">
        <v>12</v>
      </c>
      <c r="G3501">
        <v>97</v>
      </c>
      <c r="H3501">
        <v>0</v>
      </c>
      <c r="I3501" t="s">
        <v>16</v>
      </c>
      <c r="J3501">
        <v>31.8</v>
      </c>
      <c r="K3501" s="1">
        <v>44494</v>
      </c>
      <c r="L3501">
        <v>51</v>
      </c>
      <c r="M3501">
        <v>0.23</v>
      </c>
      <c r="N3501">
        <f>IF(E3501="",Data_Validation!$B$1,E3501)</f>
        <v>162.74</v>
      </c>
      <c r="O3501">
        <f>IF(J3501="",Data_Validation!$B$2,J3501)</f>
        <v>31.8</v>
      </c>
      <c r="P3501">
        <f t="shared" si="486"/>
        <v>2</v>
      </c>
      <c r="Q3501" s="2">
        <f>CustomerData[[#This Row],[avg_order_value_clean]]*CustomerData[[#This Row],[total_orders]]</f>
        <v>1952.88</v>
      </c>
      <c r="R3501" s="2" t="str">
        <f t="shared" si="494"/>
        <v>Inactive</v>
      </c>
      <c r="S3501" s="2" t="str">
        <f t="shared" si="487"/>
        <v>Medium Risk</v>
      </c>
      <c r="T3501" s="2" t="str">
        <f t="shared" si="488"/>
        <v>25-34</v>
      </c>
      <c r="U3501" s="1">
        <f t="shared" ca="1" si="489"/>
        <v>1767</v>
      </c>
      <c r="V3501" s="2" t="str">
        <f t="shared" si="490"/>
        <v>Medium Loyalty</v>
      </c>
      <c r="W3501" s="2" t="str">
        <f t="shared" si="491"/>
        <v>Legitimate</v>
      </c>
      <c r="X3501" s="2" t="str">
        <f>IF(Q3501&lt;Data_Validation!$B$8,"Low Value",IF(Q3501&lt;Data_Validation!$B$9,"Medium Value","High Value"))</f>
        <v>High Value</v>
      </c>
      <c r="Y3501" s="2" t="str">
        <f t="shared" si="492"/>
        <v>High Value - Maintain</v>
      </c>
      <c r="Z3501" s="2" t="str">
        <f t="shared" si="493"/>
        <v>Check Data</v>
      </c>
    </row>
    <row r="3502" spans="1:26" x14ac:dyDescent="0.3">
      <c r="A3502" t="s">
        <v>2903</v>
      </c>
      <c r="B3502">
        <v>72</v>
      </c>
      <c r="C3502" t="s">
        <v>14</v>
      </c>
      <c r="D3502" t="s">
        <v>26</v>
      </c>
      <c r="E3502">
        <v>20.16</v>
      </c>
      <c r="F3502">
        <v>10</v>
      </c>
      <c r="G3502">
        <v>4</v>
      </c>
      <c r="H3502">
        <v>0</v>
      </c>
      <c r="I3502" t="s">
        <v>29</v>
      </c>
      <c r="J3502">
        <v>68.400000000000006</v>
      </c>
      <c r="K3502" s="1">
        <v>45099</v>
      </c>
      <c r="L3502">
        <v>4</v>
      </c>
      <c r="M3502">
        <v>0.39</v>
      </c>
      <c r="N3502">
        <f>IF(E3502="",Data_Validation!$B$1,E3502)</f>
        <v>20.16</v>
      </c>
      <c r="O3502">
        <f>IF(J3502="",Data_Validation!$B$2,J3502)</f>
        <v>68.400000000000006</v>
      </c>
      <c r="P3502">
        <f t="shared" si="486"/>
        <v>1</v>
      </c>
      <c r="Q3502" s="2">
        <f>CustomerData[[#This Row],[avg_order_value_clean]]*CustomerData[[#This Row],[total_orders]]</f>
        <v>201.6</v>
      </c>
      <c r="R3502" s="2" t="str">
        <f t="shared" si="494"/>
        <v>Active</v>
      </c>
      <c r="S3502" s="2" t="str">
        <f t="shared" si="487"/>
        <v>Medium Risk</v>
      </c>
      <c r="T3502" s="2" t="str">
        <f t="shared" si="488"/>
        <v>55+</v>
      </c>
      <c r="U3502" s="1">
        <f t="shared" ca="1" si="489"/>
        <v>1162</v>
      </c>
      <c r="V3502" s="2" t="str">
        <f t="shared" si="490"/>
        <v>Low Loyalty</v>
      </c>
      <c r="W3502" s="2" t="str">
        <f t="shared" si="491"/>
        <v>Legitimate</v>
      </c>
      <c r="X3502" s="2" t="str">
        <f>IF(Q3502&lt;Data_Validation!$B$8,"Low Value",IF(Q3502&lt;Data_Validation!$B$9,"Medium Value","High Value"))</f>
        <v>Low Value</v>
      </c>
      <c r="Y3502" s="2" t="str">
        <f t="shared" si="492"/>
        <v>Stable</v>
      </c>
      <c r="Z3502" s="2" t="str">
        <f t="shared" si="493"/>
        <v>Check Data</v>
      </c>
    </row>
    <row r="3503" spans="1:26" x14ac:dyDescent="0.3">
      <c r="A3503" t="s">
        <v>2904</v>
      </c>
      <c r="B3503">
        <v>38</v>
      </c>
      <c r="C3503" t="s">
        <v>25</v>
      </c>
      <c r="D3503" t="s">
        <v>26</v>
      </c>
      <c r="E3503">
        <v>101.62</v>
      </c>
      <c r="F3503">
        <v>8</v>
      </c>
      <c r="G3503">
        <v>158</v>
      </c>
      <c r="H3503">
        <v>0</v>
      </c>
      <c r="I3503" t="s">
        <v>40</v>
      </c>
      <c r="J3503">
        <v>17.100000000000001</v>
      </c>
      <c r="K3503" s="1">
        <v>45623</v>
      </c>
      <c r="L3503">
        <v>49</v>
      </c>
      <c r="M3503">
        <v>0.05</v>
      </c>
      <c r="N3503">
        <f>IF(E3503="",Data_Validation!$B$1,E3503)</f>
        <v>101.62</v>
      </c>
      <c r="O3503">
        <f>IF(J3503="",Data_Validation!$B$2,J3503)</f>
        <v>17.100000000000001</v>
      </c>
      <c r="P3503">
        <f t="shared" si="486"/>
        <v>1</v>
      </c>
      <c r="Q3503" s="2">
        <f>CustomerData[[#This Row],[avg_order_value_clean]]*CustomerData[[#This Row],[total_orders]]</f>
        <v>812.96</v>
      </c>
      <c r="R3503" s="2" t="str">
        <f t="shared" si="494"/>
        <v>Inactive</v>
      </c>
      <c r="S3503" s="2" t="str">
        <f t="shared" si="487"/>
        <v>Low Risk</v>
      </c>
      <c r="T3503" s="2" t="str">
        <f t="shared" si="488"/>
        <v>35-44</v>
      </c>
      <c r="U3503" s="1">
        <f t="shared" ca="1" si="489"/>
        <v>638</v>
      </c>
      <c r="V3503" s="2" t="str">
        <f t="shared" si="490"/>
        <v>Medium Loyalty</v>
      </c>
      <c r="W3503" s="2" t="str">
        <f t="shared" si="491"/>
        <v>Legitimate</v>
      </c>
      <c r="X3503" s="2" t="str">
        <f>IF(Q3503&lt;Data_Validation!$B$8,"Low Value",IF(Q3503&lt;Data_Validation!$B$9,"Medium Value","High Value"))</f>
        <v>Low Value</v>
      </c>
      <c r="Y3503" s="2" t="str">
        <f t="shared" si="492"/>
        <v>Stable</v>
      </c>
      <c r="Z3503" s="2" t="str">
        <f t="shared" si="493"/>
        <v>Check Data</v>
      </c>
    </row>
    <row r="3504" spans="1:26" x14ac:dyDescent="0.3">
      <c r="A3504" t="s">
        <v>2905</v>
      </c>
      <c r="B3504">
        <v>62</v>
      </c>
      <c r="C3504" t="s">
        <v>14</v>
      </c>
      <c r="D3504" t="s">
        <v>44</v>
      </c>
      <c r="E3504">
        <v>82.02</v>
      </c>
      <c r="F3504">
        <v>7</v>
      </c>
      <c r="G3504">
        <v>86</v>
      </c>
      <c r="H3504">
        <v>0</v>
      </c>
      <c r="I3504" t="s">
        <v>16</v>
      </c>
      <c r="J3504">
        <v>28.1</v>
      </c>
      <c r="K3504" s="1">
        <v>45221</v>
      </c>
      <c r="L3504">
        <v>39</v>
      </c>
      <c r="M3504">
        <v>0.28000000000000003</v>
      </c>
      <c r="N3504">
        <f>IF(E3504="",Data_Validation!$B$1,E3504)</f>
        <v>82.02</v>
      </c>
      <c r="O3504">
        <f>IF(J3504="",Data_Validation!$B$2,J3504)</f>
        <v>28.1</v>
      </c>
      <c r="P3504">
        <f t="shared" si="486"/>
        <v>1</v>
      </c>
      <c r="Q3504" s="2">
        <f>CustomerData[[#This Row],[avg_order_value_clean]]*CustomerData[[#This Row],[total_orders]]</f>
        <v>574.14</v>
      </c>
      <c r="R3504" s="2" t="str">
        <f t="shared" si="494"/>
        <v>At Risk</v>
      </c>
      <c r="S3504" s="2" t="str">
        <f t="shared" si="487"/>
        <v>Medium Risk</v>
      </c>
      <c r="T3504" s="2" t="str">
        <f t="shared" si="488"/>
        <v>55+</v>
      </c>
      <c r="U3504" s="1">
        <f t="shared" ca="1" si="489"/>
        <v>1040</v>
      </c>
      <c r="V3504" s="2" t="str">
        <f t="shared" si="490"/>
        <v>Low Loyalty</v>
      </c>
      <c r="W3504" s="2" t="str">
        <f t="shared" si="491"/>
        <v>Legitimate</v>
      </c>
      <c r="X3504" s="2" t="str">
        <f>IF(Q3504&lt;Data_Validation!$B$8,"Low Value",IF(Q3504&lt;Data_Validation!$B$9,"Medium Value","High Value"))</f>
        <v>Low Value</v>
      </c>
      <c r="Y3504" s="2" t="str">
        <f t="shared" si="492"/>
        <v>Stable</v>
      </c>
      <c r="Z3504" s="2" t="str">
        <f t="shared" si="493"/>
        <v>Check Data</v>
      </c>
    </row>
    <row r="3505" spans="1:26" x14ac:dyDescent="0.3">
      <c r="A3505" t="s">
        <v>2906</v>
      </c>
      <c r="B3505">
        <v>48</v>
      </c>
      <c r="C3505" t="s">
        <v>14</v>
      </c>
      <c r="D3505" t="s">
        <v>28</v>
      </c>
      <c r="E3505">
        <v>199.19</v>
      </c>
      <c r="F3505">
        <v>7</v>
      </c>
      <c r="G3505">
        <v>230</v>
      </c>
      <c r="H3505">
        <v>0</v>
      </c>
      <c r="I3505" t="s">
        <v>19</v>
      </c>
      <c r="J3505">
        <v>35.299999999999997</v>
      </c>
      <c r="K3505" s="1">
        <v>44893</v>
      </c>
      <c r="L3505">
        <v>87</v>
      </c>
      <c r="M3505">
        <v>0.31</v>
      </c>
      <c r="N3505">
        <f>IF(E3505="",Data_Validation!$B$1,E3505)</f>
        <v>199.19</v>
      </c>
      <c r="O3505">
        <f>IF(J3505="",Data_Validation!$B$2,J3505)</f>
        <v>35.299999999999997</v>
      </c>
      <c r="P3505">
        <f t="shared" si="486"/>
        <v>2</v>
      </c>
      <c r="Q3505" s="2">
        <f>CustomerData[[#This Row],[avg_order_value_clean]]*CustomerData[[#This Row],[total_orders]]</f>
        <v>1394.33</v>
      </c>
      <c r="R3505" s="2" t="str">
        <f t="shared" si="494"/>
        <v>Inactive</v>
      </c>
      <c r="S3505" s="2" t="str">
        <f t="shared" si="487"/>
        <v>Medium Risk</v>
      </c>
      <c r="T3505" s="2" t="str">
        <f t="shared" si="488"/>
        <v>45-54</v>
      </c>
      <c r="U3505" s="1">
        <f t="shared" ca="1" si="489"/>
        <v>1368</v>
      </c>
      <c r="V3505" s="2" t="str">
        <f t="shared" si="490"/>
        <v>High Loyalty</v>
      </c>
      <c r="W3505" s="2" t="str">
        <f t="shared" si="491"/>
        <v>Legitimate</v>
      </c>
      <c r="X3505" s="2" t="str">
        <f>IF(Q3505&lt;Data_Validation!$B$8,"Low Value",IF(Q3505&lt;Data_Validation!$B$9,"Medium Value","High Value"))</f>
        <v>Low Value</v>
      </c>
      <c r="Y3505" s="2" t="str">
        <f t="shared" si="492"/>
        <v>Stable</v>
      </c>
      <c r="Z3505" s="2" t="str">
        <f t="shared" si="493"/>
        <v>Check Data</v>
      </c>
    </row>
    <row r="3506" spans="1:26" x14ac:dyDescent="0.3">
      <c r="A3506" t="s">
        <v>2907</v>
      </c>
      <c r="B3506">
        <v>54</v>
      </c>
      <c r="C3506" t="s">
        <v>14</v>
      </c>
      <c r="D3506" t="s">
        <v>52</v>
      </c>
      <c r="E3506">
        <v>80.349999999999994</v>
      </c>
      <c r="F3506">
        <v>9</v>
      </c>
      <c r="G3506">
        <v>119</v>
      </c>
      <c r="H3506">
        <v>0</v>
      </c>
      <c r="I3506" t="s">
        <v>29</v>
      </c>
      <c r="J3506">
        <v>45.5</v>
      </c>
      <c r="K3506" s="1">
        <v>45771</v>
      </c>
      <c r="L3506">
        <v>77</v>
      </c>
      <c r="M3506">
        <v>0.3</v>
      </c>
      <c r="N3506">
        <f>IF(E3506="",Data_Validation!$B$1,E3506)</f>
        <v>80.349999999999994</v>
      </c>
      <c r="O3506">
        <f>IF(J3506="",Data_Validation!$B$2,J3506)</f>
        <v>45.5</v>
      </c>
      <c r="P3506">
        <f t="shared" si="486"/>
        <v>1</v>
      </c>
      <c r="Q3506" s="2">
        <f>CustomerData[[#This Row],[avg_order_value_clean]]*CustomerData[[#This Row],[total_orders]]</f>
        <v>723.15</v>
      </c>
      <c r="R3506" s="2" t="str">
        <f t="shared" si="494"/>
        <v>Inactive</v>
      </c>
      <c r="S3506" s="2" t="str">
        <f t="shared" si="487"/>
        <v>Medium Risk</v>
      </c>
      <c r="T3506" s="2" t="str">
        <f t="shared" si="488"/>
        <v>45-54</v>
      </c>
      <c r="U3506" s="1">
        <f t="shared" ca="1" si="489"/>
        <v>490</v>
      </c>
      <c r="V3506" s="2" t="str">
        <f t="shared" si="490"/>
        <v>High Loyalty</v>
      </c>
      <c r="W3506" s="2" t="str">
        <f t="shared" si="491"/>
        <v>Legitimate</v>
      </c>
      <c r="X3506" s="2" t="str">
        <f>IF(Q3506&lt;Data_Validation!$B$8,"Low Value",IF(Q3506&lt;Data_Validation!$B$9,"Medium Value","High Value"))</f>
        <v>Low Value</v>
      </c>
      <c r="Y3506" s="2" t="str">
        <f t="shared" si="492"/>
        <v>Stable</v>
      </c>
      <c r="Z3506" s="2" t="str">
        <f t="shared" si="493"/>
        <v>Check Data</v>
      </c>
    </row>
    <row r="3507" spans="1:26" x14ac:dyDescent="0.3">
      <c r="A3507" t="s">
        <v>2908</v>
      </c>
      <c r="B3507">
        <v>65</v>
      </c>
      <c r="C3507" t="s">
        <v>21</v>
      </c>
      <c r="D3507" t="s">
        <v>35</v>
      </c>
      <c r="E3507">
        <v>50.99</v>
      </c>
      <c r="F3507">
        <v>6</v>
      </c>
      <c r="G3507">
        <v>171</v>
      </c>
      <c r="H3507">
        <v>0</v>
      </c>
      <c r="I3507" t="s">
        <v>40</v>
      </c>
      <c r="J3507">
        <v>19.100000000000001</v>
      </c>
      <c r="K3507" s="1">
        <v>45510</v>
      </c>
      <c r="L3507">
        <v>72</v>
      </c>
      <c r="M3507">
        <v>0.48</v>
      </c>
      <c r="N3507">
        <f>IF(E3507="",Data_Validation!$B$1,E3507)</f>
        <v>50.99</v>
      </c>
      <c r="O3507">
        <f>IF(J3507="",Data_Validation!$B$2,J3507)</f>
        <v>19.100000000000001</v>
      </c>
      <c r="P3507">
        <f t="shared" si="486"/>
        <v>1</v>
      </c>
      <c r="Q3507" s="2">
        <f>CustomerData[[#This Row],[avg_order_value_clean]]*CustomerData[[#This Row],[total_orders]]</f>
        <v>305.94</v>
      </c>
      <c r="R3507" s="2" t="str">
        <f t="shared" si="494"/>
        <v>Inactive</v>
      </c>
      <c r="S3507" s="2" t="str">
        <f t="shared" si="487"/>
        <v>Medium Risk</v>
      </c>
      <c r="T3507" s="2" t="str">
        <f t="shared" si="488"/>
        <v>55+</v>
      </c>
      <c r="U3507" s="1">
        <f t="shared" ca="1" si="489"/>
        <v>751</v>
      </c>
      <c r="V3507" s="2" t="str">
        <f t="shared" si="490"/>
        <v>High Loyalty</v>
      </c>
      <c r="W3507" s="2" t="str">
        <f t="shared" si="491"/>
        <v>Legitimate</v>
      </c>
      <c r="X3507" s="2" t="str">
        <f>IF(Q3507&lt;Data_Validation!$B$8,"Low Value",IF(Q3507&lt;Data_Validation!$B$9,"Medium Value","High Value"))</f>
        <v>Low Value</v>
      </c>
      <c r="Y3507" s="2" t="str">
        <f t="shared" si="492"/>
        <v>Stable</v>
      </c>
      <c r="Z3507" s="2" t="str">
        <f t="shared" si="493"/>
        <v>Check Data</v>
      </c>
    </row>
    <row r="3508" spans="1:26" x14ac:dyDescent="0.3">
      <c r="A3508" t="s">
        <v>2909</v>
      </c>
      <c r="B3508">
        <v>75</v>
      </c>
      <c r="C3508" t="s">
        <v>25</v>
      </c>
      <c r="D3508" t="s">
        <v>52</v>
      </c>
      <c r="E3508">
        <v>53.69</v>
      </c>
      <c r="F3508">
        <v>8</v>
      </c>
      <c r="G3508">
        <v>63</v>
      </c>
      <c r="H3508">
        <v>0</v>
      </c>
      <c r="I3508" t="s">
        <v>16</v>
      </c>
      <c r="J3508">
        <v>15.7</v>
      </c>
      <c r="K3508" s="1">
        <v>45818</v>
      </c>
      <c r="L3508">
        <v>1</v>
      </c>
      <c r="M3508">
        <v>0.11</v>
      </c>
      <c r="N3508">
        <f>IF(E3508="",Data_Validation!$B$1,E3508)</f>
        <v>53.69</v>
      </c>
      <c r="O3508">
        <f>IF(J3508="",Data_Validation!$B$2,J3508)</f>
        <v>15.7</v>
      </c>
      <c r="P3508">
        <f t="shared" si="486"/>
        <v>1</v>
      </c>
      <c r="Q3508" s="2">
        <f>CustomerData[[#This Row],[avg_order_value_clean]]*CustomerData[[#This Row],[total_orders]]</f>
        <v>429.52</v>
      </c>
      <c r="R3508" s="2" t="str">
        <f t="shared" si="494"/>
        <v>At Risk</v>
      </c>
      <c r="S3508" s="2" t="str">
        <f t="shared" si="487"/>
        <v>Low Risk</v>
      </c>
      <c r="T3508" s="2" t="str">
        <f t="shared" si="488"/>
        <v>55+</v>
      </c>
      <c r="U3508" s="1">
        <f t="shared" ca="1" si="489"/>
        <v>443</v>
      </c>
      <c r="V3508" s="2" t="str">
        <f t="shared" si="490"/>
        <v>Low Loyalty</v>
      </c>
      <c r="W3508" s="2" t="str">
        <f t="shared" si="491"/>
        <v>Legitimate</v>
      </c>
      <c r="X3508" s="2" t="str">
        <f>IF(Q3508&lt;Data_Validation!$B$8,"Low Value",IF(Q3508&lt;Data_Validation!$B$9,"Medium Value","High Value"))</f>
        <v>Low Value</v>
      </c>
      <c r="Y3508" s="2" t="str">
        <f t="shared" si="492"/>
        <v>Stable</v>
      </c>
      <c r="Z3508" s="2" t="str">
        <f t="shared" si="493"/>
        <v>Check Data</v>
      </c>
    </row>
    <row r="3509" spans="1:26" x14ac:dyDescent="0.3">
      <c r="A3509" t="s">
        <v>2910</v>
      </c>
      <c r="B3509">
        <v>60</v>
      </c>
      <c r="C3509" t="s">
        <v>21</v>
      </c>
      <c r="D3509" t="s">
        <v>28</v>
      </c>
      <c r="E3509">
        <v>132.12</v>
      </c>
      <c r="F3509">
        <v>10</v>
      </c>
      <c r="G3509">
        <v>93</v>
      </c>
      <c r="H3509">
        <v>0</v>
      </c>
      <c r="I3509" t="s">
        <v>16</v>
      </c>
      <c r="J3509">
        <v>99</v>
      </c>
      <c r="K3509" s="1">
        <v>45520</v>
      </c>
      <c r="L3509">
        <v>41</v>
      </c>
      <c r="M3509">
        <v>0.24</v>
      </c>
      <c r="N3509">
        <f>IF(E3509="",Data_Validation!$B$1,E3509)</f>
        <v>132.12</v>
      </c>
      <c r="O3509">
        <f>IF(J3509="",Data_Validation!$B$2,J3509)</f>
        <v>99</v>
      </c>
      <c r="P3509">
        <f t="shared" si="486"/>
        <v>1</v>
      </c>
      <c r="Q3509" s="2">
        <f>CustomerData[[#This Row],[avg_order_value_clean]]*CustomerData[[#This Row],[total_orders]]</f>
        <v>1321.2</v>
      </c>
      <c r="R3509" s="2" t="str">
        <f t="shared" si="494"/>
        <v>Inactive</v>
      </c>
      <c r="S3509" s="2" t="str">
        <f t="shared" si="487"/>
        <v>Medium Risk</v>
      </c>
      <c r="T3509" s="2" t="str">
        <f t="shared" si="488"/>
        <v>55+</v>
      </c>
      <c r="U3509" s="1">
        <f t="shared" ca="1" si="489"/>
        <v>741</v>
      </c>
      <c r="V3509" s="2" t="str">
        <f t="shared" si="490"/>
        <v>Medium Loyalty</v>
      </c>
      <c r="W3509" s="2" t="str">
        <f t="shared" si="491"/>
        <v>Legitimate</v>
      </c>
      <c r="X3509" s="2" t="str">
        <f>IF(Q3509&lt;Data_Validation!$B$8,"Low Value",IF(Q3509&lt;Data_Validation!$B$9,"Medium Value","High Value"))</f>
        <v>Low Value</v>
      </c>
      <c r="Y3509" s="2" t="str">
        <f t="shared" si="492"/>
        <v>Stable</v>
      </c>
      <c r="Z3509" s="2" t="str">
        <f t="shared" si="493"/>
        <v>Check Data</v>
      </c>
    </row>
    <row r="3510" spans="1:26" x14ac:dyDescent="0.3">
      <c r="A3510" t="s">
        <v>2911</v>
      </c>
      <c r="B3510">
        <v>71</v>
      </c>
      <c r="C3510" t="s">
        <v>14</v>
      </c>
      <c r="D3510" t="s">
        <v>26</v>
      </c>
      <c r="E3510">
        <v>90.38</v>
      </c>
      <c r="F3510">
        <v>9</v>
      </c>
      <c r="G3510">
        <v>169</v>
      </c>
      <c r="H3510">
        <v>0</v>
      </c>
      <c r="I3510" t="s">
        <v>40</v>
      </c>
      <c r="J3510">
        <v>91.3</v>
      </c>
      <c r="K3510" s="1">
        <v>45053</v>
      </c>
      <c r="L3510">
        <v>50</v>
      </c>
      <c r="M3510">
        <v>0.05</v>
      </c>
      <c r="N3510">
        <f>IF(E3510="",Data_Validation!$B$1,E3510)</f>
        <v>90.38</v>
      </c>
      <c r="O3510">
        <f>IF(J3510="",Data_Validation!$B$2,J3510)</f>
        <v>91.3</v>
      </c>
      <c r="P3510">
        <f t="shared" si="486"/>
        <v>1</v>
      </c>
      <c r="Q3510" s="2">
        <f>CustomerData[[#This Row],[avg_order_value_clean]]*CustomerData[[#This Row],[total_orders]]</f>
        <v>813.42</v>
      </c>
      <c r="R3510" s="2" t="str">
        <f t="shared" si="494"/>
        <v>Inactive</v>
      </c>
      <c r="S3510" s="2" t="str">
        <f t="shared" si="487"/>
        <v>Low Risk</v>
      </c>
      <c r="T3510" s="2" t="str">
        <f t="shared" si="488"/>
        <v>55+</v>
      </c>
      <c r="U3510" s="1">
        <f t="shared" ca="1" si="489"/>
        <v>1208</v>
      </c>
      <c r="V3510" s="2" t="str">
        <f t="shared" si="490"/>
        <v>Medium Loyalty</v>
      </c>
      <c r="W3510" s="2" t="str">
        <f t="shared" si="491"/>
        <v>Legitimate</v>
      </c>
      <c r="X3510" s="2" t="str">
        <f>IF(Q3510&lt;Data_Validation!$B$8,"Low Value",IF(Q3510&lt;Data_Validation!$B$9,"Medium Value","High Value"))</f>
        <v>Low Value</v>
      </c>
      <c r="Y3510" s="2" t="str">
        <f t="shared" si="492"/>
        <v>Stable</v>
      </c>
      <c r="Z3510" s="2" t="str">
        <f t="shared" si="493"/>
        <v>Check Data</v>
      </c>
    </row>
    <row r="3511" spans="1:26" x14ac:dyDescent="0.3">
      <c r="A3511" t="s">
        <v>334</v>
      </c>
      <c r="B3511">
        <v>22</v>
      </c>
      <c r="C3511" t="s">
        <v>21</v>
      </c>
      <c r="D3511" t="s">
        <v>26</v>
      </c>
      <c r="E3511">
        <v>63.61</v>
      </c>
      <c r="F3511">
        <v>11</v>
      </c>
      <c r="G3511">
        <v>234</v>
      </c>
      <c r="H3511">
        <v>0</v>
      </c>
      <c r="I3511" t="s">
        <v>23</v>
      </c>
      <c r="K3511" s="1">
        <v>45029</v>
      </c>
      <c r="L3511">
        <v>81</v>
      </c>
      <c r="M3511">
        <v>0.24</v>
      </c>
      <c r="N3511">
        <f>IF(E3511="",Data_Validation!$B$1,E3511)</f>
        <v>63.61</v>
      </c>
      <c r="O3511">
        <f>IF(J3511="",Data_Validation!$B$2,J3511)</f>
        <v>250</v>
      </c>
      <c r="P3511">
        <f t="shared" si="486"/>
        <v>4</v>
      </c>
      <c r="Q3511" s="2">
        <f>CustomerData[[#This Row],[avg_order_value_clean]]*CustomerData[[#This Row],[total_orders]]</f>
        <v>699.71</v>
      </c>
      <c r="R3511" s="2" t="str">
        <f t="shared" si="494"/>
        <v>Inactive</v>
      </c>
      <c r="S3511" s="2" t="str">
        <f t="shared" si="487"/>
        <v>Medium Risk</v>
      </c>
      <c r="T3511" s="2" t="str">
        <f t="shared" si="488"/>
        <v>Under 25</v>
      </c>
      <c r="U3511" s="1">
        <f t="shared" ca="1" si="489"/>
        <v>1232</v>
      </c>
      <c r="V3511" s="2" t="str">
        <f t="shared" si="490"/>
        <v>High Loyalty</v>
      </c>
      <c r="W3511" s="2" t="str">
        <f t="shared" si="491"/>
        <v>Legitimate</v>
      </c>
      <c r="X3511" s="2" t="str">
        <f>IF(Q3511&lt;Data_Validation!$B$8,"Low Value",IF(Q3511&lt;Data_Validation!$B$9,"Medium Value","High Value"))</f>
        <v>Low Value</v>
      </c>
      <c r="Y3511" s="2" t="str">
        <f t="shared" si="492"/>
        <v>Stable</v>
      </c>
      <c r="Z3511" s="2" t="str">
        <f t="shared" si="493"/>
        <v>Check Data</v>
      </c>
    </row>
    <row r="3512" spans="1:26" x14ac:dyDescent="0.3">
      <c r="A3512" t="s">
        <v>1418</v>
      </c>
      <c r="B3512">
        <v>30</v>
      </c>
      <c r="C3512" t="s">
        <v>14</v>
      </c>
      <c r="D3512" t="s">
        <v>15</v>
      </c>
      <c r="E3512">
        <v>129.24</v>
      </c>
      <c r="F3512">
        <v>10</v>
      </c>
      <c r="G3512">
        <v>120</v>
      </c>
      <c r="H3512">
        <v>0</v>
      </c>
      <c r="I3512" t="s">
        <v>29</v>
      </c>
      <c r="J3512">
        <v>76.599999999999994</v>
      </c>
      <c r="K3512" s="1">
        <v>45387</v>
      </c>
      <c r="L3512">
        <v>17</v>
      </c>
      <c r="M3512">
        <v>0.48</v>
      </c>
      <c r="N3512">
        <f>IF(E3512="",Data_Validation!$B$1,E3512)</f>
        <v>129.24</v>
      </c>
      <c r="O3512">
        <f>IF(J3512="",Data_Validation!$B$2,J3512)</f>
        <v>76.599999999999994</v>
      </c>
      <c r="P3512">
        <f t="shared" si="486"/>
        <v>3</v>
      </c>
      <c r="Q3512" s="2">
        <f>CustomerData[[#This Row],[avg_order_value_clean]]*CustomerData[[#This Row],[total_orders]]</f>
        <v>1292.4000000000001</v>
      </c>
      <c r="R3512" s="2" t="str">
        <f t="shared" si="494"/>
        <v>Inactive</v>
      </c>
      <c r="S3512" s="2" t="str">
        <f t="shared" si="487"/>
        <v>Medium Risk</v>
      </c>
      <c r="T3512" s="2" t="str">
        <f t="shared" si="488"/>
        <v>25-34</v>
      </c>
      <c r="U3512" s="1">
        <f t="shared" ca="1" si="489"/>
        <v>874</v>
      </c>
      <c r="V3512" s="2" t="str">
        <f t="shared" si="490"/>
        <v>Low Loyalty</v>
      </c>
      <c r="W3512" s="2" t="str">
        <f t="shared" si="491"/>
        <v>Legitimate</v>
      </c>
      <c r="X3512" s="2" t="str">
        <f>IF(Q3512&lt;Data_Validation!$B$8,"Low Value",IF(Q3512&lt;Data_Validation!$B$9,"Medium Value","High Value"))</f>
        <v>Low Value</v>
      </c>
      <c r="Y3512" s="2" t="str">
        <f t="shared" si="492"/>
        <v>Stable</v>
      </c>
      <c r="Z3512" s="2" t="str">
        <f t="shared" si="493"/>
        <v>Check Data</v>
      </c>
    </row>
    <row r="3513" spans="1:26" x14ac:dyDescent="0.3">
      <c r="A3513" t="s">
        <v>764</v>
      </c>
      <c r="B3513">
        <v>45</v>
      </c>
      <c r="C3513" t="s">
        <v>14</v>
      </c>
      <c r="D3513" t="s">
        <v>22</v>
      </c>
      <c r="E3513">
        <v>116.23</v>
      </c>
      <c r="F3513">
        <v>8</v>
      </c>
      <c r="G3513">
        <v>99</v>
      </c>
      <c r="H3513">
        <v>0</v>
      </c>
      <c r="I3513" t="s">
        <v>16</v>
      </c>
      <c r="J3513">
        <v>67.400000000000006</v>
      </c>
      <c r="K3513" s="1">
        <v>44425</v>
      </c>
      <c r="L3513">
        <v>8</v>
      </c>
      <c r="M3513">
        <v>0.16</v>
      </c>
      <c r="N3513">
        <f>IF(E3513="",Data_Validation!$B$1,E3513)</f>
        <v>116.23</v>
      </c>
      <c r="O3513">
        <f>IF(J3513="",Data_Validation!$B$2,J3513)</f>
        <v>67.400000000000006</v>
      </c>
      <c r="P3513">
        <f t="shared" si="486"/>
        <v>3</v>
      </c>
      <c r="Q3513" s="2">
        <f>CustomerData[[#This Row],[avg_order_value_clean]]*CustomerData[[#This Row],[total_orders]]</f>
        <v>929.84</v>
      </c>
      <c r="R3513" s="2" t="str">
        <f t="shared" si="494"/>
        <v>Inactive</v>
      </c>
      <c r="S3513" s="2" t="str">
        <f t="shared" si="487"/>
        <v>Low Risk</v>
      </c>
      <c r="T3513" s="2" t="str">
        <f t="shared" si="488"/>
        <v>45-54</v>
      </c>
      <c r="U3513" s="1">
        <f t="shared" ca="1" si="489"/>
        <v>1836</v>
      </c>
      <c r="V3513" s="2" t="str">
        <f t="shared" si="490"/>
        <v>Low Loyalty</v>
      </c>
      <c r="W3513" s="2" t="str">
        <f t="shared" si="491"/>
        <v>Legitimate</v>
      </c>
      <c r="X3513" s="2" t="str">
        <f>IF(Q3513&lt;Data_Validation!$B$8,"Low Value",IF(Q3513&lt;Data_Validation!$B$9,"Medium Value","High Value"))</f>
        <v>Low Value</v>
      </c>
      <c r="Y3513" s="2" t="str">
        <f t="shared" si="492"/>
        <v>Stable</v>
      </c>
      <c r="Z3513" s="2" t="str">
        <f t="shared" si="493"/>
        <v>Check Data</v>
      </c>
    </row>
    <row r="3514" spans="1:26" x14ac:dyDescent="0.3">
      <c r="A3514" t="s">
        <v>2912</v>
      </c>
      <c r="B3514">
        <v>60</v>
      </c>
      <c r="C3514" t="s">
        <v>21</v>
      </c>
      <c r="D3514" t="s">
        <v>26</v>
      </c>
      <c r="F3514">
        <v>8</v>
      </c>
      <c r="G3514">
        <v>134</v>
      </c>
      <c r="H3514">
        <v>0</v>
      </c>
      <c r="I3514" t="s">
        <v>23</v>
      </c>
      <c r="J3514">
        <v>7.5</v>
      </c>
      <c r="K3514" s="1">
        <v>45254</v>
      </c>
      <c r="L3514">
        <v>67</v>
      </c>
      <c r="M3514">
        <v>0.13</v>
      </c>
      <c r="N3514">
        <f>IF(E3514="",Data_Validation!$B$1,E3514)</f>
        <v>250</v>
      </c>
      <c r="O3514">
        <f>IF(J3514="",Data_Validation!$B$2,J3514)</f>
        <v>7.5</v>
      </c>
      <c r="P3514">
        <f t="shared" si="486"/>
        <v>1</v>
      </c>
      <c r="Q3514" s="2">
        <f>CustomerData[[#This Row],[avg_order_value_clean]]*CustomerData[[#This Row],[total_orders]]</f>
        <v>2000</v>
      </c>
      <c r="R3514" s="2" t="str">
        <f t="shared" si="494"/>
        <v>Inactive</v>
      </c>
      <c r="S3514" s="2" t="str">
        <f t="shared" si="487"/>
        <v>Low Risk</v>
      </c>
      <c r="T3514" s="2" t="str">
        <f t="shared" si="488"/>
        <v>55+</v>
      </c>
      <c r="U3514" s="1">
        <f t="shared" ca="1" si="489"/>
        <v>1007</v>
      </c>
      <c r="V3514" s="2" t="str">
        <f t="shared" si="490"/>
        <v>Medium Loyalty</v>
      </c>
      <c r="W3514" s="2" t="str">
        <f t="shared" si="491"/>
        <v>Legitimate</v>
      </c>
      <c r="X3514" s="2" t="str">
        <f>IF(Q3514&lt;Data_Validation!$B$8,"Low Value",IF(Q3514&lt;Data_Validation!$B$9,"Medium Value","High Value"))</f>
        <v>High Value</v>
      </c>
      <c r="Y3514" s="2" t="str">
        <f t="shared" si="492"/>
        <v>High Value - Maintain</v>
      </c>
      <c r="Z3514" s="2" t="str">
        <f t="shared" si="493"/>
        <v>Check Data</v>
      </c>
    </row>
    <row r="3515" spans="1:26" x14ac:dyDescent="0.3">
      <c r="A3515" t="s">
        <v>2913</v>
      </c>
      <c r="B3515">
        <v>42</v>
      </c>
      <c r="C3515" t="s">
        <v>14</v>
      </c>
      <c r="D3515" t="s">
        <v>50</v>
      </c>
      <c r="E3515">
        <v>157.19</v>
      </c>
      <c r="F3515">
        <v>8</v>
      </c>
      <c r="G3515">
        <v>314</v>
      </c>
      <c r="H3515">
        <v>0</v>
      </c>
      <c r="I3515" t="s">
        <v>19</v>
      </c>
      <c r="J3515">
        <v>51.8</v>
      </c>
      <c r="K3515" s="1">
        <v>45736</v>
      </c>
      <c r="L3515">
        <v>93</v>
      </c>
      <c r="M3515">
        <v>0.16</v>
      </c>
      <c r="N3515">
        <f>IF(E3515="",Data_Validation!$B$1,E3515)</f>
        <v>157.19</v>
      </c>
      <c r="O3515">
        <f>IF(J3515="",Data_Validation!$B$2,J3515)</f>
        <v>51.8</v>
      </c>
      <c r="P3515">
        <f t="shared" si="486"/>
        <v>2</v>
      </c>
      <c r="Q3515" s="2">
        <f>CustomerData[[#This Row],[avg_order_value_clean]]*CustomerData[[#This Row],[total_orders]]</f>
        <v>1257.52</v>
      </c>
      <c r="R3515" s="2" t="str">
        <f t="shared" si="494"/>
        <v>Inactive</v>
      </c>
      <c r="S3515" s="2" t="str">
        <f t="shared" si="487"/>
        <v>Low Risk</v>
      </c>
      <c r="T3515" s="2" t="str">
        <f t="shared" si="488"/>
        <v>35-44</v>
      </c>
      <c r="U3515" s="1">
        <f t="shared" ca="1" si="489"/>
        <v>525</v>
      </c>
      <c r="V3515" s="2" t="str">
        <f t="shared" si="490"/>
        <v>High Loyalty</v>
      </c>
      <c r="W3515" s="2" t="str">
        <f t="shared" si="491"/>
        <v>Legitimate</v>
      </c>
      <c r="X3515" s="2" t="str">
        <f>IF(Q3515&lt;Data_Validation!$B$8,"Low Value",IF(Q3515&lt;Data_Validation!$B$9,"Medium Value","High Value"))</f>
        <v>Low Value</v>
      </c>
      <c r="Y3515" s="2" t="str">
        <f t="shared" si="492"/>
        <v>Stable</v>
      </c>
      <c r="Z3515" s="2" t="str">
        <f t="shared" si="493"/>
        <v>Check Data</v>
      </c>
    </row>
    <row r="3516" spans="1:26" x14ac:dyDescent="0.3">
      <c r="A3516" t="s">
        <v>2914</v>
      </c>
      <c r="B3516">
        <v>68</v>
      </c>
      <c r="C3516" t="s">
        <v>21</v>
      </c>
      <c r="D3516" t="s">
        <v>15</v>
      </c>
      <c r="E3516">
        <v>139.59</v>
      </c>
      <c r="F3516">
        <v>7</v>
      </c>
      <c r="G3516">
        <v>68</v>
      </c>
      <c r="H3516">
        <v>0</v>
      </c>
      <c r="I3516" t="s">
        <v>16</v>
      </c>
      <c r="J3516">
        <v>18.399999999999999</v>
      </c>
      <c r="K3516" s="1">
        <v>45387</v>
      </c>
      <c r="L3516">
        <v>86</v>
      </c>
      <c r="M3516">
        <v>0.72</v>
      </c>
      <c r="N3516">
        <f>IF(E3516="",Data_Validation!$B$1,E3516)</f>
        <v>139.59</v>
      </c>
      <c r="O3516">
        <f>IF(J3516="",Data_Validation!$B$2,J3516)</f>
        <v>18.399999999999999</v>
      </c>
      <c r="P3516">
        <f t="shared" si="486"/>
        <v>1</v>
      </c>
      <c r="Q3516" s="2">
        <f>CustomerData[[#This Row],[avg_order_value_clean]]*CustomerData[[#This Row],[total_orders]]</f>
        <v>977.13</v>
      </c>
      <c r="R3516" s="2" t="str">
        <f t="shared" si="494"/>
        <v>At Risk</v>
      </c>
      <c r="S3516" s="2" t="str">
        <f t="shared" si="487"/>
        <v>High Risk</v>
      </c>
      <c r="T3516" s="2" t="str">
        <f t="shared" si="488"/>
        <v>55+</v>
      </c>
      <c r="U3516" s="1">
        <f t="shared" ca="1" si="489"/>
        <v>874</v>
      </c>
      <c r="V3516" s="2" t="str">
        <f t="shared" si="490"/>
        <v>High Loyalty</v>
      </c>
      <c r="W3516" s="2" t="str">
        <f t="shared" si="491"/>
        <v>Legitimate</v>
      </c>
      <c r="X3516" s="2" t="str">
        <f>IF(Q3516&lt;Data_Validation!$B$8,"Low Value",IF(Q3516&lt;Data_Validation!$B$9,"Medium Value","High Value"))</f>
        <v>Low Value</v>
      </c>
      <c r="Y3516" s="2" t="str">
        <f t="shared" si="492"/>
        <v>At Risk - Develop</v>
      </c>
      <c r="Z3516" s="2" t="str">
        <f t="shared" si="493"/>
        <v>Check Data</v>
      </c>
    </row>
    <row r="3517" spans="1:26" x14ac:dyDescent="0.3">
      <c r="A3517" t="s">
        <v>2915</v>
      </c>
      <c r="B3517">
        <v>52</v>
      </c>
      <c r="C3517" t="s">
        <v>14</v>
      </c>
      <c r="D3517" t="s">
        <v>37</v>
      </c>
      <c r="E3517">
        <v>213.17</v>
      </c>
      <c r="F3517">
        <v>11</v>
      </c>
      <c r="G3517">
        <v>197</v>
      </c>
      <c r="H3517">
        <v>0</v>
      </c>
      <c r="I3517" t="s">
        <v>16</v>
      </c>
      <c r="J3517">
        <v>58.4</v>
      </c>
      <c r="K3517" s="1">
        <v>45765</v>
      </c>
      <c r="L3517">
        <v>66</v>
      </c>
      <c r="M3517">
        <v>0.49</v>
      </c>
      <c r="N3517">
        <f>IF(E3517="",Data_Validation!$B$1,E3517)</f>
        <v>213.17</v>
      </c>
      <c r="O3517">
        <f>IF(J3517="",Data_Validation!$B$2,J3517)</f>
        <v>58.4</v>
      </c>
      <c r="P3517">
        <f t="shared" si="486"/>
        <v>1</v>
      </c>
      <c r="Q3517" s="2">
        <f>CustomerData[[#This Row],[avg_order_value_clean]]*CustomerData[[#This Row],[total_orders]]</f>
        <v>2344.87</v>
      </c>
      <c r="R3517" s="2" t="str">
        <f t="shared" si="494"/>
        <v>Inactive</v>
      </c>
      <c r="S3517" s="2" t="str">
        <f t="shared" si="487"/>
        <v>Medium Risk</v>
      </c>
      <c r="T3517" s="2" t="str">
        <f t="shared" si="488"/>
        <v>45-54</v>
      </c>
      <c r="U3517" s="1">
        <f t="shared" ca="1" si="489"/>
        <v>496</v>
      </c>
      <c r="V3517" s="2" t="str">
        <f t="shared" si="490"/>
        <v>Medium Loyalty</v>
      </c>
      <c r="W3517" s="2" t="str">
        <f t="shared" si="491"/>
        <v>Legitimate</v>
      </c>
      <c r="X3517" s="2" t="str">
        <f>IF(Q3517&lt;Data_Validation!$B$8,"Low Value",IF(Q3517&lt;Data_Validation!$B$9,"Medium Value","High Value"))</f>
        <v>High Value</v>
      </c>
      <c r="Y3517" s="2" t="str">
        <f t="shared" si="492"/>
        <v>High Value - Maintain</v>
      </c>
      <c r="Z3517" s="2" t="str">
        <f t="shared" si="493"/>
        <v>Check Data</v>
      </c>
    </row>
    <row r="3518" spans="1:26" x14ac:dyDescent="0.3">
      <c r="A3518" t="s">
        <v>2916</v>
      </c>
      <c r="B3518">
        <v>64</v>
      </c>
      <c r="C3518" t="s">
        <v>21</v>
      </c>
      <c r="D3518" t="s">
        <v>22</v>
      </c>
      <c r="E3518">
        <v>174.36</v>
      </c>
      <c r="F3518">
        <v>12</v>
      </c>
      <c r="G3518">
        <v>304</v>
      </c>
      <c r="H3518">
        <v>0</v>
      </c>
      <c r="I3518" t="s">
        <v>19</v>
      </c>
      <c r="J3518">
        <v>6.2</v>
      </c>
      <c r="K3518" s="1">
        <v>45315</v>
      </c>
      <c r="L3518">
        <v>2</v>
      </c>
      <c r="M3518">
        <v>0.48</v>
      </c>
      <c r="N3518">
        <f>IF(E3518="",Data_Validation!$B$1,E3518)</f>
        <v>174.36</v>
      </c>
      <c r="O3518">
        <f>IF(J3518="",Data_Validation!$B$2,J3518)</f>
        <v>6.2</v>
      </c>
      <c r="P3518">
        <f t="shared" si="486"/>
        <v>2</v>
      </c>
      <c r="Q3518" s="2">
        <f>CustomerData[[#This Row],[avg_order_value_clean]]*CustomerData[[#This Row],[total_orders]]</f>
        <v>2092.3200000000002</v>
      </c>
      <c r="R3518" s="2" t="str">
        <f t="shared" si="494"/>
        <v>Inactive</v>
      </c>
      <c r="S3518" s="2" t="str">
        <f t="shared" si="487"/>
        <v>Medium Risk</v>
      </c>
      <c r="T3518" s="2" t="str">
        <f t="shared" si="488"/>
        <v>55+</v>
      </c>
      <c r="U3518" s="1">
        <f t="shared" ca="1" si="489"/>
        <v>946</v>
      </c>
      <c r="V3518" s="2" t="str">
        <f t="shared" si="490"/>
        <v>Low Loyalty</v>
      </c>
      <c r="W3518" s="2" t="str">
        <f t="shared" si="491"/>
        <v>Legitimate</v>
      </c>
      <c r="X3518" s="2" t="str">
        <f>IF(Q3518&lt;Data_Validation!$B$8,"Low Value",IF(Q3518&lt;Data_Validation!$B$9,"Medium Value","High Value"))</f>
        <v>High Value</v>
      </c>
      <c r="Y3518" s="2" t="str">
        <f t="shared" si="492"/>
        <v>High Value - Maintain</v>
      </c>
      <c r="Z3518" s="2" t="str">
        <f t="shared" si="493"/>
        <v>Check Data</v>
      </c>
    </row>
    <row r="3519" spans="1:26" x14ac:dyDescent="0.3">
      <c r="A3519" t="s">
        <v>2917</v>
      </c>
      <c r="B3519">
        <v>56</v>
      </c>
      <c r="C3519" t="s">
        <v>21</v>
      </c>
      <c r="D3519" t="s">
        <v>22</v>
      </c>
      <c r="E3519">
        <v>123.41</v>
      </c>
      <c r="F3519">
        <v>10</v>
      </c>
      <c r="G3519">
        <v>205</v>
      </c>
      <c r="H3519">
        <v>0</v>
      </c>
      <c r="I3519" t="s">
        <v>19</v>
      </c>
      <c r="J3519">
        <v>16.3</v>
      </c>
      <c r="K3519" s="1">
        <v>44417</v>
      </c>
      <c r="L3519">
        <v>17</v>
      </c>
      <c r="M3519">
        <v>0.13</v>
      </c>
      <c r="N3519">
        <f>IF(E3519="",Data_Validation!$B$1,E3519)</f>
        <v>123.41</v>
      </c>
      <c r="O3519">
        <f>IF(J3519="",Data_Validation!$B$2,J3519)</f>
        <v>16.3</v>
      </c>
      <c r="P3519">
        <f t="shared" si="486"/>
        <v>1</v>
      </c>
      <c r="Q3519" s="2">
        <f>CustomerData[[#This Row],[avg_order_value_clean]]*CustomerData[[#This Row],[total_orders]]</f>
        <v>1234.0999999999999</v>
      </c>
      <c r="R3519" s="2" t="str">
        <f t="shared" si="494"/>
        <v>Inactive</v>
      </c>
      <c r="S3519" s="2" t="str">
        <f t="shared" si="487"/>
        <v>Low Risk</v>
      </c>
      <c r="T3519" s="2" t="str">
        <f t="shared" si="488"/>
        <v>55+</v>
      </c>
      <c r="U3519" s="1">
        <f t="shared" ca="1" si="489"/>
        <v>1844</v>
      </c>
      <c r="V3519" s="2" t="str">
        <f t="shared" si="490"/>
        <v>Low Loyalty</v>
      </c>
      <c r="W3519" s="2" t="str">
        <f t="shared" si="491"/>
        <v>Legitimate</v>
      </c>
      <c r="X3519" s="2" t="str">
        <f>IF(Q3519&lt;Data_Validation!$B$8,"Low Value",IF(Q3519&lt;Data_Validation!$B$9,"Medium Value","High Value"))</f>
        <v>Low Value</v>
      </c>
      <c r="Y3519" s="2" t="str">
        <f t="shared" si="492"/>
        <v>Stable</v>
      </c>
      <c r="Z3519" s="2" t="str">
        <f t="shared" si="493"/>
        <v>Check Data</v>
      </c>
    </row>
    <row r="3520" spans="1:26" x14ac:dyDescent="0.3">
      <c r="A3520" t="s">
        <v>2918</v>
      </c>
      <c r="B3520">
        <v>24</v>
      </c>
      <c r="C3520" t="s">
        <v>21</v>
      </c>
      <c r="D3520" t="s">
        <v>50</v>
      </c>
      <c r="E3520">
        <v>175.33</v>
      </c>
      <c r="F3520">
        <v>8</v>
      </c>
      <c r="G3520">
        <v>10</v>
      </c>
      <c r="H3520">
        <v>0</v>
      </c>
      <c r="I3520" t="s">
        <v>16</v>
      </c>
      <c r="J3520">
        <v>78.2</v>
      </c>
      <c r="K3520" s="1">
        <v>45771</v>
      </c>
      <c r="L3520">
        <v>73</v>
      </c>
      <c r="M3520">
        <v>0.41</v>
      </c>
      <c r="N3520">
        <f>IF(E3520="",Data_Validation!$B$1,E3520)</f>
        <v>175.33</v>
      </c>
      <c r="O3520">
        <f>IF(J3520="",Data_Validation!$B$2,J3520)</f>
        <v>78.2</v>
      </c>
      <c r="P3520">
        <f t="shared" si="486"/>
        <v>1</v>
      </c>
      <c r="Q3520" s="2">
        <f>CustomerData[[#This Row],[avg_order_value_clean]]*CustomerData[[#This Row],[total_orders]]</f>
        <v>1402.64</v>
      </c>
      <c r="R3520" s="2" t="str">
        <f t="shared" si="494"/>
        <v>Active</v>
      </c>
      <c r="S3520" s="2" t="str">
        <f t="shared" si="487"/>
        <v>Medium Risk</v>
      </c>
      <c r="T3520" s="2" t="str">
        <f t="shared" si="488"/>
        <v>Under 25</v>
      </c>
      <c r="U3520" s="1">
        <f t="shared" ca="1" si="489"/>
        <v>490</v>
      </c>
      <c r="V3520" s="2" t="str">
        <f t="shared" si="490"/>
        <v>High Loyalty</v>
      </c>
      <c r="W3520" s="2" t="str">
        <f t="shared" si="491"/>
        <v>Legitimate</v>
      </c>
      <c r="X3520" s="2" t="str">
        <f>IF(Q3520&lt;Data_Validation!$B$8,"Low Value",IF(Q3520&lt;Data_Validation!$B$9,"Medium Value","High Value"))</f>
        <v>Low Value</v>
      </c>
      <c r="Y3520" s="2" t="str">
        <f t="shared" si="492"/>
        <v>Stable</v>
      </c>
      <c r="Z3520" s="2" t="str">
        <f t="shared" si="493"/>
        <v>Check Data</v>
      </c>
    </row>
    <row r="3521" spans="1:26" x14ac:dyDescent="0.3">
      <c r="A3521" t="s">
        <v>2919</v>
      </c>
      <c r="B3521">
        <v>55</v>
      </c>
      <c r="C3521" t="s">
        <v>14</v>
      </c>
      <c r="D3521" t="s">
        <v>22</v>
      </c>
      <c r="E3521">
        <v>101.81</v>
      </c>
      <c r="F3521">
        <v>8</v>
      </c>
      <c r="G3521">
        <v>356</v>
      </c>
      <c r="H3521">
        <v>0</v>
      </c>
      <c r="I3521" t="s">
        <v>40</v>
      </c>
      <c r="J3521">
        <v>84.3</v>
      </c>
      <c r="K3521" s="1">
        <v>44789</v>
      </c>
      <c r="L3521">
        <v>33</v>
      </c>
      <c r="M3521">
        <v>0.05</v>
      </c>
      <c r="N3521">
        <f>IF(E3521="",Data_Validation!$B$1,E3521)</f>
        <v>101.81</v>
      </c>
      <c r="O3521">
        <f>IF(J3521="",Data_Validation!$B$2,J3521)</f>
        <v>84.3</v>
      </c>
      <c r="P3521">
        <f t="shared" si="486"/>
        <v>1</v>
      </c>
      <c r="Q3521" s="2">
        <f>CustomerData[[#This Row],[avg_order_value_clean]]*CustomerData[[#This Row],[total_orders]]</f>
        <v>814.48</v>
      </c>
      <c r="R3521" s="2" t="str">
        <f t="shared" si="494"/>
        <v>Inactive</v>
      </c>
      <c r="S3521" s="2" t="str">
        <f t="shared" si="487"/>
        <v>Low Risk</v>
      </c>
      <c r="T3521" s="2" t="str">
        <f t="shared" si="488"/>
        <v>55+</v>
      </c>
      <c r="U3521" s="1">
        <f t="shared" ca="1" si="489"/>
        <v>1472</v>
      </c>
      <c r="V3521" s="2" t="str">
        <f t="shared" si="490"/>
        <v>Low Loyalty</v>
      </c>
      <c r="W3521" s="2" t="str">
        <f t="shared" si="491"/>
        <v>Legitimate</v>
      </c>
      <c r="X3521" s="2" t="str">
        <f>IF(Q3521&lt;Data_Validation!$B$8,"Low Value",IF(Q3521&lt;Data_Validation!$B$9,"Medium Value","High Value"))</f>
        <v>Low Value</v>
      </c>
      <c r="Y3521" s="2" t="str">
        <f t="shared" si="492"/>
        <v>Stable</v>
      </c>
      <c r="Z3521" s="2" t="str">
        <f t="shared" si="493"/>
        <v>Check Data</v>
      </c>
    </row>
    <row r="3522" spans="1:26" x14ac:dyDescent="0.3">
      <c r="A3522" t="s">
        <v>2920</v>
      </c>
      <c r="B3522">
        <v>49</v>
      </c>
      <c r="C3522" t="s">
        <v>21</v>
      </c>
      <c r="D3522" t="s">
        <v>35</v>
      </c>
      <c r="E3522">
        <v>128.63</v>
      </c>
      <c r="F3522">
        <v>19</v>
      </c>
      <c r="G3522">
        <v>129</v>
      </c>
      <c r="H3522">
        <v>0</v>
      </c>
      <c r="I3522" t="s">
        <v>19</v>
      </c>
      <c r="J3522">
        <v>90.7</v>
      </c>
      <c r="K3522" s="1">
        <v>45229</v>
      </c>
      <c r="L3522">
        <v>93</v>
      </c>
      <c r="M3522">
        <v>0.13</v>
      </c>
      <c r="N3522">
        <f>IF(E3522="",Data_Validation!$B$1,E3522)</f>
        <v>128.63</v>
      </c>
      <c r="O3522">
        <f>IF(J3522="",Data_Validation!$B$2,J3522)</f>
        <v>90.7</v>
      </c>
      <c r="P3522">
        <f t="shared" ref="P3522:P3585" si="495">COUNTIF($A$2:$A$5001,A3522)</f>
        <v>2</v>
      </c>
      <c r="Q3522" s="2">
        <f>CustomerData[[#This Row],[avg_order_value_clean]]*CustomerData[[#This Row],[total_orders]]</f>
        <v>2443.9699999999998</v>
      </c>
      <c r="R3522" s="2" t="str">
        <f t="shared" si="494"/>
        <v>Inactive</v>
      </c>
      <c r="S3522" s="2" t="str">
        <f t="shared" ref="S3522:S3585" si="496">IF(M3522&lt;0.2,"Low Risk",IF(M3522&lt;0.5,"Medium Risk","High Risk"))</f>
        <v>Low Risk</v>
      </c>
      <c r="T3522" s="2" t="str">
        <f t="shared" ref="T3522:T3585" si="497">IF(B3522&lt;25,"Under 25",IF(B3522&lt;35,"25-34",IF(B3522&lt;45,"35-44",IF(B3522&lt;55,"45-54","55+"))))</f>
        <v>45-54</v>
      </c>
      <c r="U3522" s="1">
        <f t="shared" ref="U3522:U3585" ca="1" si="498">TODAY()-K3522</f>
        <v>1032</v>
      </c>
      <c r="V3522" s="2" t="str">
        <f t="shared" ref="V3522:V3585" si="499">IF(L3522&lt;40,"Low Loyalty",IF(L3522&lt;70,"Medium Loyalty","High Loyalty"))</f>
        <v>High Loyalty</v>
      </c>
      <c r="W3522" s="2" t="str">
        <f t="shared" ref="W3522:W3585" si="500">IF(H3522=1,"Fraudulent","Legitimate")</f>
        <v>Legitimate</v>
      </c>
      <c r="X3522" s="2" t="str">
        <f>IF(Q3522&lt;Data_Validation!$B$8,"Low Value",IF(Q3522&lt;Data_Validation!$B$9,"Medium Value","High Value"))</f>
        <v>High Value</v>
      </c>
      <c r="Y3522" s="2" t="str">
        <f t="shared" ref="Y3522:Y3585" si="501">IF(AND(X3522="High Value",S3522="High Risk"),"Critical - Retain",IF(AND(X3522="High Value",S3522&lt;&gt;"High Risk"),"High Value - Maintain",IF(AND(X3522&lt;&gt;"High Value",S3522="High Risk"),"At Risk - Develop","Stable")))</f>
        <v>High Value - Maintain</v>
      </c>
      <c r="Z3522" s="2" t="str">
        <f t="shared" ref="Z3522:Z3585" si="502">IF(OR(B3522&lt;18,F3522&lt;0,N3522&lt;0,O3522&lt;0,O3522&gt;1,M3522&lt;0,M3522&gt;1),"Check Data","Valid")</f>
        <v>Check Data</v>
      </c>
    </row>
    <row r="3523" spans="1:26" x14ac:dyDescent="0.3">
      <c r="A3523" t="s">
        <v>805</v>
      </c>
      <c r="B3523">
        <v>20</v>
      </c>
      <c r="C3523" t="s">
        <v>25</v>
      </c>
      <c r="D3523" t="s">
        <v>26</v>
      </c>
      <c r="E3523">
        <v>82.2</v>
      </c>
      <c r="F3523">
        <v>7</v>
      </c>
      <c r="G3523">
        <v>222</v>
      </c>
      <c r="H3523">
        <v>0</v>
      </c>
      <c r="I3523" t="s">
        <v>23</v>
      </c>
      <c r="J3523">
        <v>89.7</v>
      </c>
      <c r="K3523" s="1">
        <v>45434</v>
      </c>
      <c r="L3523">
        <v>93</v>
      </c>
      <c r="M3523">
        <v>0.2</v>
      </c>
      <c r="N3523">
        <f>IF(E3523="",Data_Validation!$B$1,E3523)</f>
        <v>82.2</v>
      </c>
      <c r="O3523">
        <f>IF(J3523="",Data_Validation!$B$2,J3523)</f>
        <v>89.7</v>
      </c>
      <c r="P3523">
        <f t="shared" si="495"/>
        <v>2</v>
      </c>
      <c r="Q3523" s="2">
        <f>CustomerData[[#This Row],[avg_order_value_clean]]*CustomerData[[#This Row],[total_orders]]</f>
        <v>575.4</v>
      </c>
      <c r="R3523" s="2" t="str">
        <f t="shared" ref="R3523:R3586" si="503">IF(G3523&lt;=30,"Active",IF(G3523&lt;=90,"At Risk","Inactive"))</f>
        <v>Inactive</v>
      </c>
      <c r="S3523" s="2" t="str">
        <f t="shared" si="496"/>
        <v>Medium Risk</v>
      </c>
      <c r="T3523" s="2" t="str">
        <f t="shared" si="497"/>
        <v>Under 25</v>
      </c>
      <c r="U3523" s="1">
        <f t="shared" ca="1" si="498"/>
        <v>827</v>
      </c>
      <c r="V3523" s="2" t="str">
        <f t="shared" si="499"/>
        <v>High Loyalty</v>
      </c>
      <c r="W3523" s="2" t="str">
        <f t="shared" si="500"/>
        <v>Legitimate</v>
      </c>
      <c r="X3523" s="2" t="str">
        <f>IF(Q3523&lt;Data_Validation!$B$8,"Low Value",IF(Q3523&lt;Data_Validation!$B$9,"Medium Value","High Value"))</f>
        <v>Low Value</v>
      </c>
      <c r="Y3523" s="2" t="str">
        <f t="shared" si="501"/>
        <v>Stable</v>
      </c>
      <c r="Z3523" s="2" t="str">
        <f t="shared" si="502"/>
        <v>Check Data</v>
      </c>
    </row>
    <row r="3524" spans="1:26" x14ac:dyDescent="0.3">
      <c r="A3524" t="s">
        <v>2921</v>
      </c>
      <c r="B3524">
        <v>79</v>
      </c>
      <c r="C3524" t="s">
        <v>21</v>
      </c>
      <c r="D3524" t="s">
        <v>26</v>
      </c>
      <c r="E3524">
        <v>96.31</v>
      </c>
      <c r="F3524">
        <v>11</v>
      </c>
      <c r="G3524">
        <v>109</v>
      </c>
      <c r="H3524">
        <v>0</v>
      </c>
      <c r="I3524" t="s">
        <v>19</v>
      </c>
      <c r="J3524">
        <v>90.7</v>
      </c>
      <c r="K3524" s="1">
        <v>44994</v>
      </c>
      <c r="L3524">
        <v>54</v>
      </c>
      <c r="M3524">
        <v>0.53</v>
      </c>
      <c r="N3524">
        <f>IF(E3524="",Data_Validation!$B$1,E3524)</f>
        <v>96.31</v>
      </c>
      <c r="O3524">
        <f>IF(J3524="",Data_Validation!$B$2,J3524)</f>
        <v>90.7</v>
      </c>
      <c r="P3524">
        <f t="shared" si="495"/>
        <v>1</v>
      </c>
      <c r="Q3524" s="2">
        <f>CustomerData[[#This Row],[avg_order_value_clean]]*CustomerData[[#This Row],[total_orders]]</f>
        <v>1059.4100000000001</v>
      </c>
      <c r="R3524" s="2" t="str">
        <f t="shared" si="503"/>
        <v>Inactive</v>
      </c>
      <c r="S3524" s="2" t="str">
        <f t="shared" si="496"/>
        <v>High Risk</v>
      </c>
      <c r="T3524" s="2" t="str">
        <f t="shared" si="497"/>
        <v>55+</v>
      </c>
      <c r="U3524" s="1">
        <f t="shared" ca="1" si="498"/>
        <v>1267</v>
      </c>
      <c r="V3524" s="2" t="str">
        <f t="shared" si="499"/>
        <v>Medium Loyalty</v>
      </c>
      <c r="W3524" s="2" t="str">
        <f t="shared" si="500"/>
        <v>Legitimate</v>
      </c>
      <c r="X3524" s="2" t="str">
        <f>IF(Q3524&lt;Data_Validation!$B$8,"Low Value",IF(Q3524&lt;Data_Validation!$B$9,"Medium Value","High Value"))</f>
        <v>Low Value</v>
      </c>
      <c r="Y3524" s="2" t="str">
        <f t="shared" si="501"/>
        <v>At Risk - Develop</v>
      </c>
      <c r="Z3524" s="2" t="str">
        <f t="shared" si="502"/>
        <v>Check Data</v>
      </c>
    </row>
    <row r="3525" spans="1:26" x14ac:dyDescent="0.3">
      <c r="A3525" t="s">
        <v>2639</v>
      </c>
      <c r="B3525">
        <v>62</v>
      </c>
      <c r="C3525" t="s">
        <v>21</v>
      </c>
      <c r="D3525" t="s">
        <v>15</v>
      </c>
      <c r="E3525">
        <v>69.7</v>
      </c>
      <c r="F3525">
        <v>9</v>
      </c>
      <c r="G3525">
        <v>26</v>
      </c>
      <c r="H3525">
        <v>0</v>
      </c>
      <c r="I3525" t="s">
        <v>16</v>
      </c>
      <c r="J3525">
        <v>9.5</v>
      </c>
      <c r="K3525" s="1">
        <v>45816</v>
      </c>
      <c r="L3525">
        <v>70</v>
      </c>
      <c r="M3525">
        <v>0.52</v>
      </c>
      <c r="N3525">
        <f>IF(E3525="",Data_Validation!$B$1,E3525)</f>
        <v>69.7</v>
      </c>
      <c r="O3525">
        <f>IF(J3525="",Data_Validation!$B$2,J3525)</f>
        <v>9.5</v>
      </c>
      <c r="P3525">
        <f t="shared" si="495"/>
        <v>2</v>
      </c>
      <c r="Q3525" s="2">
        <f>CustomerData[[#This Row],[avg_order_value_clean]]*CustomerData[[#This Row],[total_orders]]</f>
        <v>627.30000000000007</v>
      </c>
      <c r="R3525" s="2" t="str">
        <f t="shared" si="503"/>
        <v>Active</v>
      </c>
      <c r="S3525" s="2" t="str">
        <f t="shared" si="496"/>
        <v>High Risk</v>
      </c>
      <c r="T3525" s="2" t="str">
        <f t="shared" si="497"/>
        <v>55+</v>
      </c>
      <c r="U3525" s="1">
        <f t="shared" ca="1" si="498"/>
        <v>445</v>
      </c>
      <c r="V3525" s="2" t="str">
        <f t="shared" si="499"/>
        <v>High Loyalty</v>
      </c>
      <c r="W3525" s="2" t="str">
        <f t="shared" si="500"/>
        <v>Legitimate</v>
      </c>
      <c r="X3525" s="2" t="str">
        <f>IF(Q3525&lt;Data_Validation!$B$8,"Low Value",IF(Q3525&lt;Data_Validation!$B$9,"Medium Value","High Value"))</f>
        <v>Low Value</v>
      </c>
      <c r="Y3525" s="2" t="str">
        <f t="shared" si="501"/>
        <v>At Risk - Develop</v>
      </c>
      <c r="Z3525" s="2" t="str">
        <f t="shared" si="502"/>
        <v>Check Data</v>
      </c>
    </row>
    <row r="3526" spans="1:26" x14ac:dyDescent="0.3">
      <c r="A3526" t="s">
        <v>852</v>
      </c>
      <c r="B3526">
        <v>56</v>
      </c>
      <c r="C3526" t="s">
        <v>21</v>
      </c>
      <c r="D3526" t="s">
        <v>28</v>
      </c>
      <c r="E3526">
        <v>81.739999999999995</v>
      </c>
      <c r="F3526">
        <v>7</v>
      </c>
      <c r="G3526">
        <v>319</v>
      </c>
      <c r="H3526">
        <v>0</v>
      </c>
      <c r="I3526" t="s">
        <v>16</v>
      </c>
      <c r="J3526">
        <v>65.900000000000006</v>
      </c>
      <c r="K3526" s="1">
        <v>45599</v>
      </c>
      <c r="L3526">
        <v>6</v>
      </c>
      <c r="M3526">
        <v>0.48</v>
      </c>
      <c r="N3526">
        <f>IF(E3526="",Data_Validation!$B$1,E3526)</f>
        <v>81.739999999999995</v>
      </c>
      <c r="O3526">
        <f>IF(J3526="",Data_Validation!$B$2,J3526)</f>
        <v>65.900000000000006</v>
      </c>
      <c r="P3526">
        <f t="shared" si="495"/>
        <v>2</v>
      </c>
      <c r="Q3526" s="2">
        <f>CustomerData[[#This Row],[avg_order_value_clean]]*CustomerData[[#This Row],[total_orders]]</f>
        <v>572.17999999999995</v>
      </c>
      <c r="R3526" s="2" t="str">
        <f t="shared" si="503"/>
        <v>Inactive</v>
      </c>
      <c r="S3526" s="2" t="str">
        <f t="shared" si="496"/>
        <v>Medium Risk</v>
      </c>
      <c r="T3526" s="2" t="str">
        <f t="shared" si="497"/>
        <v>55+</v>
      </c>
      <c r="U3526" s="1">
        <f t="shared" ca="1" si="498"/>
        <v>662</v>
      </c>
      <c r="V3526" s="2" t="str">
        <f t="shared" si="499"/>
        <v>Low Loyalty</v>
      </c>
      <c r="W3526" s="2" t="str">
        <f t="shared" si="500"/>
        <v>Legitimate</v>
      </c>
      <c r="X3526" s="2" t="str">
        <f>IF(Q3526&lt;Data_Validation!$B$8,"Low Value",IF(Q3526&lt;Data_Validation!$B$9,"Medium Value","High Value"))</f>
        <v>Low Value</v>
      </c>
      <c r="Y3526" s="2" t="str">
        <f t="shared" si="501"/>
        <v>Stable</v>
      </c>
      <c r="Z3526" s="2" t="str">
        <f t="shared" si="502"/>
        <v>Check Data</v>
      </c>
    </row>
    <row r="3527" spans="1:26" x14ac:dyDescent="0.3">
      <c r="A3527" t="s">
        <v>2922</v>
      </c>
      <c r="B3527">
        <v>54</v>
      </c>
      <c r="C3527" t="s">
        <v>21</v>
      </c>
      <c r="D3527" t="s">
        <v>50</v>
      </c>
      <c r="F3527">
        <v>7</v>
      </c>
      <c r="G3527">
        <v>193</v>
      </c>
      <c r="H3527">
        <v>0</v>
      </c>
      <c r="I3527" t="s">
        <v>29</v>
      </c>
      <c r="J3527">
        <v>70.099999999999994</v>
      </c>
      <c r="K3527" s="1">
        <v>45497</v>
      </c>
      <c r="L3527">
        <v>52</v>
      </c>
      <c r="M3527">
        <v>0.4</v>
      </c>
      <c r="N3527">
        <f>IF(E3527="",Data_Validation!$B$1,E3527)</f>
        <v>250</v>
      </c>
      <c r="O3527">
        <f>IF(J3527="",Data_Validation!$B$2,J3527)</f>
        <v>70.099999999999994</v>
      </c>
      <c r="P3527">
        <f t="shared" si="495"/>
        <v>1</v>
      </c>
      <c r="Q3527" s="2">
        <f>CustomerData[[#This Row],[avg_order_value_clean]]*CustomerData[[#This Row],[total_orders]]</f>
        <v>1750</v>
      </c>
      <c r="R3527" s="2" t="str">
        <f t="shared" si="503"/>
        <v>Inactive</v>
      </c>
      <c r="S3527" s="2" t="str">
        <f t="shared" si="496"/>
        <v>Medium Risk</v>
      </c>
      <c r="T3527" s="2" t="str">
        <f t="shared" si="497"/>
        <v>45-54</v>
      </c>
      <c r="U3527" s="1">
        <f t="shared" ca="1" si="498"/>
        <v>764</v>
      </c>
      <c r="V3527" s="2" t="str">
        <f t="shared" si="499"/>
        <v>Medium Loyalty</v>
      </c>
      <c r="W3527" s="2" t="str">
        <f t="shared" si="500"/>
        <v>Legitimate</v>
      </c>
      <c r="X3527" s="2" t="str">
        <f>IF(Q3527&lt;Data_Validation!$B$8,"Low Value",IF(Q3527&lt;Data_Validation!$B$9,"Medium Value","High Value"))</f>
        <v>High Value</v>
      </c>
      <c r="Y3527" s="2" t="str">
        <f t="shared" si="501"/>
        <v>High Value - Maintain</v>
      </c>
      <c r="Z3527" s="2" t="str">
        <f t="shared" si="502"/>
        <v>Check Data</v>
      </c>
    </row>
    <row r="3528" spans="1:26" x14ac:dyDescent="0.3">
      <c r="A3528" t="s">
        <v>2923</v>
      </c>
      <c r="B3528">
        <v>72</v>
      </c>
      <c r="C3528" t="s">
        <v>14</v>
      </c>
      <c r="D3528" t="s">
        <v>26</v>
      </c>
      <c r="E3528">
        <v>35.01</v>
      </c>
      <c r="F3528">
        <v>8</v>
      </c>
      <c r="G3528">
        <v>345</v>
      </c>
      <c r="H3528">
        <v>0</v>
      </c>
      <c r="I3528" t="s">
        <v>23</v>
      </c>
      <c r="J3528">
        <v>26.8</v>
      </c>
      <c r="K3528" s="1">
        <v>44271</v>
      </c>
      <c r="L3528">
        <v>45</v>
      </c>
      <c r="M3528">
        <v>0.17</v>
      </c>
      <c r="N3528">
        <f>IF(E3528="",Data_Validation!$B$1,E3528)</f>
        <v>35.01</v>
      </c>
      <c r="O3528">
        <f>IF(J3528="",Data_Validation!$B$2,J3528)</f>
        <v>26.8</v>
      </c>
      <c r="P3528">
        <f t="shared" si="495"/>
        <v>1</v>
      </c>
      <c r="Q3528" s="2">
        <f>CustomerData[[#This Row],[avg_order_value_clean]]*CustomerData[[#This Row],[total_orders]]</f>
        <v>280.08</v>
      </c>
      <c r="R3528" s="2" t="str">
        <f t="shared" si="503"/>
        <v>Inactive</v>
      </c>
      <c r="S3528" s="2" t="str">
        <f t="shared" si="496"/>
        <v>Low Risk</v>
      </c>
      <c r="T3528" s="2" t="str">
        <f t="shared" si="497"/>
        <v>55+</v>
      </c>
      <c r="U3528" s="1">
        <f t="shared" ca="1" si="498"/>
        <v>1990</v>
      </c>
      <c r="V3528" s="2" t="str">
        <f t="shared" si="499"/>
        <v>Medium Loyalty</v>
      </c>
      <c r="W3528" s="2" t="str">
        <f t="shared" si="500"/>
        <v>Legitimate</v>
      </c>
      <c r="X3528" s="2" t="str">
        <f>IF(Q3528&lt;Data_Validation!$B$8,"Low Value",IF(Q3528&lt;Data_Validation!$B$9,"Medium Value","High Value"))</f>
        <v>Low Value</v>
      </c>
      <c r="Y3528" s="2" t="str">
        <f t="shared" si="501"/>
        <v>Stable</v>
      </c>
      <c r="Z3528" s="2" t="str">
        <f t="shared" si="502"/>
        <v>Check Data</v>
      </c>
    </row>
    <row r="3529" spans="1:26" x14ac:dyDescent="0.3">
      <c r="A3529" t="s">
        <v>2041</v>
      </c>
      <c r="B3529">
        <v>67</v>
      </c>
      <c r="C3529" t="s">
        <v>14</v>
      </c>
      <c r="D3529" t="s">
        <v>18</v>
      </c>
      <c r="E3529">
        <v>40.94</v>
      </c>
      <c r="F3529">
        <v>4</v>
      </c>
      <c r="G3529">
        <v>15</v>
      </c>
      <c r="H3529">
        <v>0</v>
      </c>
      <c r="I3529" t="s">
        <v>29</v>
      </c>
      <c r="J3529">
        <v>99.3</v>
      </c>
      <c r="K3529" s="1">
        <v>44321</v>
      </c>
      <c r="L3529">
        <v>1</v>
      </c>
      <c r="M3529">
        <v>0.23</v>
      </c>
      <c r="N3529">
        <f>IF(E3529="",Data_Validation!$B$1,E3529)</f>
        <v>40.94</v>
      </c>
      <c r="O3529">
        <f>IF(J3529="",Data_Validation!$B$2,J3529)</f>
        <v>99.3</v>
      </c>
      <c r="P3529">
        <f t="shared" si="495"/>
        <v>2</v>
      </c>
      <c r="Q3529" s="2">
        <f>CustomerData[[#This Row],[avg_order_value_clean]]*CustomerData[[#This Row],[total_orders]]</f>
        <v>163.76</v>
      </c>
      <c r="R3529" s="2" t="str">
        <f t="shared" si="503"/>
        <v>Active</v>
      </c>
      <c r="S3529" s="2" t="str">
        <f t="shared" si="496"/>
        <v>Medium Risk</v>
      </c>
      <c r="T3529" s="2" t="str">
        <f t="shared" si="497"/>
        <v>55+</v>
      </c>
      <c r="U3529" s="1">
        <f t="shared" ca="1" si="498"/>
        <v>1940</v>
      </c>
      <c r="V3529" s="2" t="str">
        <f t="shared" si="499"/>
        <v>Low Loyalty</v>
      </c>
      <c r="W3529" s="2" t="str">
        <f t="shared" si="500"/>
        <v>Legitimate</v>
      </c>
      <c r="X3529" s="2" t="str">
        <f>IF(Q3529&lt;Data_Validation!$B$8,"Low Value",IF(Q3529&lt;Data_Validation!$B$9,"Medium Value","High Value"))</f>
        <v>Low Value</v>
      </c>
      <c r="Y3529" s="2" t="str">
        <f t="shared" si="501"/>
        <v>Stable</v>
      </c>
      <c r="Z3529" s="2" t="str">
        <f t="shared" si="502"/>
        <v>Check Data</v>
      </c>
    </row>
    <row r="3530" spans="1:26" x14ac:dyDescent="0.3">
      <c r="A3530" t="s">
        <v>786</v>
      </c>
      <c r="B3530">
        <v>39</v>
      </c>
      <c r="C3530" t="s">
        <v>14</v>
      </c>
      <c r="D3530" t="s">
        <v>44</v>
      </c>
      <c r="E3530">
        <v>39.21</v>
      </c>
      <c r="F3530">
        <v>9</v>
      </c>
      <c r="G3530">
        <v>72</v>
      </c>
      <c r="H3530">
        <v>0</v>
      </c>
      <c r="I3530" t="s">
        <v>19</v>
      </c>
      <c r="K3530" s="1">
        <v>44717</v>
      </c>
      <c r="L3530">
        <v>80</v>
      </c>
      <c r="M3530">
        <v>0.41</v>
      </c>
      <c r="N3530">
        <f>IF(E3530="",Data_Validation!$B$1,E3530)</f>
        <v>39.21</v>
      </c>
      <c r="O3530">
        <f>IF(J3530="",Data_Validation!$B$2,J3530)</f>
        <v>250</v>
      </c>
      <c r="P3530">
        <f t="shared" si="495"/>
        <v>2</v>
      </c>
      <c r="Q3530" s="2">
        <f>CustomerData[[#This Row],[avg_order_value_clean]]*CustomerData[[#This Row],[total_orders]]</f>
        <v>352.89</v>
      </c>
      <c r="R3530" s="2" t="str">
        <f t="shared" si="503"/>
        <v>At Risk</v>
      </c>
      <c r="S3530" s="2" t="str">
        <f t="shared" si="496"/>
        <v>Medium Risk</v>
      </c>
      <c r="T3530" s="2" t="str">
        <f t="shared" si="497"/>
        <v>35-44</v>
      </c>
      <c r="U3530" s="1">
        <f t="shared" ca="1" si="498"/>
        <v>1544</v>
      </c>
      <c r="V3530" s="2" t="str">
        <f t="shared" si="499"/>
        <v>High Loyalty</v>
      </c>
      <c r="W3530" s="2" t="str">
        <f t="shared" si="500"/>
        <v>Legitimate</v>
      </c>
      <c r="X3530" s="2" t="str">
        <f>IF(Q3530&lt;Data_Validation!$B$8,"Low Value",IF(Q3530&lt;Data_Validation!$B$9,"Medium Value","High Value"))</f>
        <v>Low Value</v>
      </c>
      <c r="Y3530" s="2" t="str">
        <f t="shared" si="501"/>
        <v>Stable</v>
      </c>
      <c r="Z3530" s="2" t="str">
        <f t="shared" si="502"/>
        <v>Check Data</v>
      </c>
    </row>
    <row r="3531" spans="1:26" x14ac:dyDescent="0.3">
      <c r="A3531" t="s">
        <v>947</v>
      </c>
      <c r="B3531">
        <v>79</v>
      </c>
      <c r="C3531" t="s">
        <v>21</v>
      </c>
      <c r="D3531" t="s">
        <v>26</v>
      </c>
      <c r="E3531">
        <v>80.45</v>
      </c>
      <c r="F3531">
        <v>8</v>
      </c>
      <c r="G3531">
        <v>115</v>
      </c>
      <c r="H3531">
        <v>1</v>
      </c>
      <c r="I3531" t="s">
        <v>29</v>
      </c>
      <c r="J3531">
        <v>57.5</v>
      </c>
      <c r="K3531" s="1">
        <v>44401</v>
      </c>
      <c r="L3531">
        <v>51</v>
      </c>
      <c r="M3531">
        <v>0.3</v>
      </c>
      <c r="N3531">
        <f>IF(E3531="",Data_Validation!$B$1,E3531)</f>
        <v>80.45</v>
      </c>
      <c r="O3531">
        <f>IF(J3531="",Data_Validation!$B$2,J3531)</f>
        <v>57.5</v>
      </c>
      <c r="P3531">
        <f t="shared" si="495"/>
        <v>4</v>
      </c>
      <c r="Q3531" s="2">
        <f>CustomerData[[#This Row],[avg_order_value_clean]]*CustomerData[[#This Row],[total_orders]]</f>
        <v>643.6</v>
      </c>
      <c r="R3531" s="2" t="str">
        <f t="shared" si="503"/>
        <v>Inactive</v>
      </c>
      <c r="S3531" s="2" t="str">
        <f t="shared" si="496"/>
        <v>Medium Risk</v>
      </c>
      <c r="T3531" s="2" t="str">
        <f t="shared" si="497"/>
        <v>55+</v>
      </c>
      <c r="U3531" s="1">
        <f t="shared" ca="1" si="498"/>
        <v>1860</v>
      </c>
      <c r="V3531" s="2" t="str">
        <f t="shared" si="499"/>
        <v>Medium Loyalty</v>
      </c>
      <c r="W3531" s="2" t="str">
        <f t="shared" si="500"/>
        <v>Fraudulent</v>
      </c>
      <c r="X3531" s="2" t="str">
        <f>IF(Q3531&lt;Data_Validation!$B$8,"Low Value",IF(Q3531&lt;Data_Validation!$B$9,"Medium Value","High Value"))</f>
        <v>Low Value</v>
      </c>
      <c r="Y3531" s="2" t="str">
        <f t="shared" si="501"/>
        <v>Stable</v>
      </c>
      <c r="Z3531" s="2" t="str">
        <f t="shared" si="502"/>
        <v>Check Data</v>
      </c>
    </row>
    <row r="3532" spans="1:26" x14ac:dyDescent="0.3">
      <c r="A3532" t="s">
        <v>2924</v>
      </c>
      <c r="B3532">
        <v>25</v>
      </c>
      <c r="C3532" t="s">
        <v>21</v>
      </c>
      <c r="D3532" t="s">
        <v>52</v>
      </c>
      <c r="E3532">
        <v>169.66</v>
      </c>
      <c r="F3532">
        <v>8</v>
      </c>
      <c r="G3532">
        <v>200</v>
      </c>
      <c r="H3532">
        <v>0</v>
      </c>
      <c r="I3532" t="s">
        <v>16</v>
      </c>
      <c r="K3532" s="1">
        <v>44276</v>
      </c>
      <c r="L3532">
        <v>11</v>
      </c>
      <c r="M3532">
        <v>0.67</v>
      </c>
      <c r="N3532">
        <f>IF(E3532="",Data_Validation!$B$1,E3532)</f>
        <v>169.66</v>
      </c>
      <c r="O3532">
        <f>IF(J3532="",Data_Validation!$B$2,J3532)</f>
        <v>250</v>
      </c>
      <c r="P3532">
        <f t="shared" si="495"/>
        <v>1</v>
      </c>
      <c r="Q3532" s="2">
        <f>CustomerData[[#This Row],[avg_order_value_clean]]*CustomerData[[#This Row],[total_orders]]</f>
        <v>1357.28</v>
      </c>
      <c r="R3532" s="2" t="str">
        <f t="shared" si="503"/>
        <v>Inactive</v>
      </c>
      <c r="S3532" s="2" t="str">
        <f t="shared" si="496"/>
        <v>High Risk</v>
      </c>
      <c r="T3532" s="2" t="str">
        <f t="shared" si="497"/>
        <v>25-34</v>
      </c>
      <c r="U3532" s="1">
        <f t="shared" ca="1" si="498"/>
        <v>1985</v>
      </c>
      <c r="V3532" s="2" t="str">
        <f t="shared" si="499"/>
        <v>Low Loyalty</v>
      </c>
      <c r="W3532" s="2" t="str">
        <f t="shared" si="500"/>
        <v>Legitimate</v>
      </c>
      <c r="X3532" s="2" t="str">
        <f>IF(Q3532&lt;Data_Validation!$B$8,"Low Value",IF(Q3532&lt;Data_Validation!$B$9,"Medium Value","High Value"))</f>
        <v>Low Value</v>
      </c>
      <c r="Y3532" s="2" t="str">
        <f t="shared" si="501"/>
        <v>At Risk - Develop</v>
      </c>
      <c r="Z3532" s="2" t="str">
        <f t="shared" si="502"/>
        <v>Check Data</v>
      </c>
    </row>
    <row r="3533" spans="1:26" x14ac:dyDescent="0.3">
      <c r="A3533" t="s">
        <v>2925</v>
      </c>
      <c r="B3533">
        <v>34</v>
      </c>
      <c r="C3533" t="s">
        <v>14</v>
      </c>
      <c r="D3533" t="s">
        <v>18</v>
      </c>
      <c r="E3533">
        <v>139.41999999999999</v>
      </c>
      <c r="F3533">
        <v>10</v>
      </c>
      <c r="G3533">
        <v>132</v>
      </c>
      <c r="H3533">
        <v>1</v>
      </c>
      <c r="I3533" t="s">
        <v>40</v>
      </c>
      <c r="J3533">
        <v>28.9</v>
      </c>
      <c r="K3533" s="1">
        <v>44065</v>
      </c>
      <c r="L3533">
        <v>22</v>
      </c>
      <c r="M3533">
        <v>0.19</v>
      </c>
      <c r="N3533">
        <f>IF(E3533="",Data_Validation!$B$1,E3533)</f>
        <v>139.41999999999999</v>
      </c>
      <c r="O3533">
        <f>IF(J3533="",Data_Validation!$B$2,J3533)</f>
        <v>28.9</v>
      </c>
      <c r="P3533">
        <f t="shared" si="495"/>
        <v>1</v>
      </c>
      <c r="Q3533" s="2">
        <f>CustomerData[[#This Row],[avg_order_value_clean]]*CustomerData[[#This Row],[total_orders]]</f>
        <v>1394.1999999999998</v>
      </c>
      <c r="R3533" s="2" t="str">
        <f t="shared" si="503"/>
        <v>Inactive</v>
      </c>
      <c r="S3533" s="2" t="str">
        <f t="shared" si="496"/>
        <v>Low Risk</v>
      </c>
      <c r="T3533" s="2" t="str">
        <f t="shared" si="497"/>
        <v>25-34</v>
      </c>
      <c r="U3533" s="1">
        <f t="shared" ca="1" si="498"/>
        <v>2196</v>
      </c>
      <c r="V3533" s="2" t="str">
        <f t="shared" si="499"/>
        <v>Low Loyalty</v>
      </c>
      <c r="W3533" s="2" t="str">
        <f t="shared" si="500"/>
        <v>Fraudulent</v>
      </c>
      <c r="X3533" s="2" t="str">
        <f>IF(Q3533&lt;Data_Validation!$B$8,"Low Value",IF(Q3533&lt;Data_Validation!$B$9,"Medium Value","High Value"))</f>
        <v>Low Value</v>
      </c>
      <c r="Y3533" s="2" t="str">
        <f t="shared" si="501"/>
        <v>Stable</v>
      </c>
      <c r="Z3533" s="2" t="str">
        <f t="shared" si="502"/>
        <v>Check Data</v>
      </c>
    </row>
    <row r="3534" spans="1:26" x14ac:dyDescent="0.3">
      <c r="A3534" t="s">
        <v>2926</v>
      </c>
      <c r="B3534">
        <v>69</v>
      </c>
      <c r="C3534" t="s">
        <v>25</v>
      </c>
      <c r="D3534" t="s">
        <v>28</v>
      </c>
      <c r="E3534">
        <v>63.01</v>
      </c>
      <c r="F3534">
        <v>9</v>
      </c>
      <c r="G3534">
        <v>163</v>
      </c>
      <c r="H3534">
        <v>0</v>
      </c>
      <c r="I3534" t="s">
        <v>19</v>
      </c>
      <c r="J3534">
        <v>60.7</v>
      </c>
      <c r="K3534" s="1">
        <v>45075</v>
      </c>
      <c r="L3534">
        <v>34</v>
      </c>
      <c r="M3534">
        <v>0.37</v>
      </c>
      <c r="N3534">
        <f>IF(E3534="",Data_Validation!$B$1,E3534)</f>
        <v>63.01</v>
      </c>
      <c r="O3534">
        <f>IF(J3534="",Data_Validation!$B$2,J3534)</f>
        <v>60.7</v>
      </c>
      <c r="P3534">
        <f t="shared" si="495"/>
        <v>1</v>
      </c>
      <c r="Q3534" s="2">
        <f>CustomerData[[#This Row],[avg_order_value_clean]]*CustomerData[[#This Row],[total_orders]]</f>
        <v>567.09</v>
      </c>
      <c r="R3534" s="2" t="str">
        <f t="shared" si="503"/>
        <v>Inactive</v>
      </c>
      <c r="S3534" s="2" t="str">
        <f t="shared" si="496"/>
        <v>Medium Risk</v>
      </c>
      <c r="T3534" s="2" t="str">
        <f t="shared" si="497"/>
        <v>55+</v>
      </c>
      <c r="U3534" s="1">
        <f t="shared" ca="1" si="498"/>
        <v>1186</v>
      </c>
      <c r="V3534" s="2" t="str">
        <f t="shared" si="499"/>
        <v>Low Loyalty</v>
      </c>
      <c r="W3534" s="2" t="str">
        <f t="shared" si="500"/>
        <v>Legitimate</v>
      </c>
      <c r="X3534" s="2" t="str">
        <f>IF(Q3534&lt;Data_Validation!$B$8,"Low Value",IF(Q3534&lt;Data_Validation!$B$9,"Medium Value","High Value"))</f>
        <v>Low Value</v>
      </c>
      <c r="Y3534" s="2" t="str">
        <f t="shared" si="501"/>
        <v>Stable</v>
      </c>
      <c r="Z3534" s="2" t="str">
        <f t="shared" si="502"/>
        <v>Check Data</v>
      </c>
    </row>
    <row r="3535" spans="1:26" x14ac:dyDescent="0.3">
      <c r="A3535" t="s">
        <v>2927</v>
      </c>
      <c r="B3535">
        <v>44</v>
      </c>
      <c r="C3535" t="s">
        <v>21</v>
      </c>
      <c r="D3535" t="s">
        <v>18</v>
      </c>
      <c r="E3535">
        <v>102.28</v>
      </c>
      <c r="F3535">
        <v>9</v>
      </c>
      <c r="G3535">
        <v>6</v>
      </c>
      <c r="H3535">
        <v>0</v>
      </c>
      <c r="I3535" t="s">
        <v>16</v>
      </c>
      <c r="J3535">
        <v>72</v>
      </c>
      <c r="K3535" s="1">
        <v>45361</v>
      </c>
      <c r="L3535">
        <v>1</v>
      </c>
      <c r="M3535">
        <v>0.37</v>
      </c>
      <c r="N3535">
        <f>IF(E3535="",Data_Validation!$B$1,E3535)</f>
        <v>102.28</v>
      </c>
      <c r="O3535">
        <f>IF(J3535="",Data_Validation!$B$2,J3535)</f>
        <v>72</v>
      </c>
      <c r="P3535">
        <f t="shared" si="495"/>
        <v>2</v>
      </c>
      <c r="Q3535" s="2">
        <f>CustomerData[[#This Row],[avg_order_value_clean]]*CustomerData[[#This Row],[total_orders]]</f>
        <v>920.52</v>
      </c>
      <c r="R3535" s="2" t="str">
        <f t="shared" si="503"/>
        <v>Active</v>
      </c>
      <c r="S3535" s="2" t="str">
        <f t="shared" si="496"/>
        <v>Medium Risk</v>
      </c>
      <c r="T3535" s="2" t="str">
        <f t="shared" si="497"/>
        <v>35-44</v>
      </c>
      <c r="U3535" s="1">
        <f t="shared" ca="1" si="498"/>
        <v>900</v>
      </c>
      <c r="V3535" s="2" t="str">
        <f t="shared" si="499"/>
        <v>Low Loyalty</v>
      </c>
      <c r="W3535" s="2" t="str">
        <f t="shared" si="500"/>
        <v>Legitimate</v>
      </c>
      <c r="X3535" s="2" t="str">
        <f>IF(Q3535&lt;Data_Validation!$B$8,"Low Value",IF(Q3535&lt;Data_Validation!$B$9,"Medium Value","High Value"))</f>
        <v>Low Value</v>
      </c>
      <c r="Y3535" s="2" t="str">
        <f t="shared" si="501"/>
        <v>Stable</v>
      </c>
      <c r="Z3535" s="2" t="str">
        <f t="shared" si="502"/>
        <v>Check Data</v>
      </c>
    </row>
    <row r="3536" spans="1:26" x14ac:dyDescent="0.3">
      <c r="A3536" t="s">
        <v>2928</v>
      </c>
      <c r="B3536">
        <v>50</v>
      </c>
      <c r="C3536" t="s">
        <v>14</v>
      </c>
      <c r="D3536" t="s">
        <v>22</v>
      </c>
      <c r="E3536">
        <v>89.07</v>
      </c>
      <c r="F3536">
        <v>10</v>
      </c>
      <c r="G3536">
        <v>60</v>
      </c>
      <c r="H3536">
        <v>0</v>
      </c>
      <c r="I3536" t="s">
        <v>19</v>
      </c>
      <c r="J3536">
        <v>62.7</v>
      </c>
      <c r="K3536" s="1">
        <v>44951</v>
      </c>
      <c r="L3536">
        <v>77</v>
      </c>
      <c r="M3536">
        <v>0.22</v>
      </c>
      <c r="N3536">
        <f>IF(E3536="",Data_Validation!$B$1,E3536)</f>
        <v>89.07</v>
      </c>
      <c r="O3536">
        <f>IF(J3536="",Data_Validation!$B$2,J3536)</f>
        <v>62.7</v>
      </c>
      <c r="P3536">
        <f t="shared" si="495"/>
        <v>2</v>
      </c>
      <c r="Q3536" s="2">
        <f>CustomerData[[#This Row],[avg_order_value_clean]]*CustomerData[[#This Row],[total_orders]]</f>
        <v>890.69999999999993</v>
      </c>
      <c r="R3536" s="2" t="str">
        <f t="shared" si="503"/>
        <v>At Risk</v>
      </c>
      <c r="S3536" s="2" t="str">
        <f t="shared" si="496"/>
        <v>Medium Risk</v>
      </c>
      <c r="T3536" s="2" t="str">
        <f t="shared" si="497"/>
        <v>45-54</v>
      </c>
      <c r="U3536" s="1">
        <f t="shared" ca="1" si="498"/>
        <v>1310</v>
      </c>
      <c r="V3536" s="2" t="str">
        <f t="shared" si="499"/>
        <v>High Loyalty</v>
      </c>
      <c r="W3536" s="2" t="str">
        <f t="shared" si="500"/>
        <v>Legitimate</v>
      </c>
      <c r="X3536" s="2" t="str">
        <f>IF(Q3536&lt;Data_Validation!$B$8,"Low Value",IF(Q3536&lt;Data_Validation!$B$9,"Medium Value","High Value"))</f>
        <v>Low Value</v>
      </c>
      <c r="Y3536" s="2" t="str">
        <f t="shared" si="501"/>
        <v>Stable</v>
      </c>
      <c r="Z3536" s="2" t="str">
        <f t="shared" si="502"/>
        <v>Check Data</v>
      </c>
    </row>
    <row r="3537" spans="1:26" x14ac:dyDescent="0.3">
      <c r="A3537" t="s">
        <v>1553</v>
      </c>
      <c r="B3537">
        <v>63</v>
      </c>
      <c r="C3537" t="s">
        <v>21</v>
      </c>
      <c r="D3537" t="s">
        <v>44</v>
      </c>
      <c r="E3537">
        <v>267.75</v>
      </c>
      <c r="F3537">
        <v>10</v>
      </c>
      <c r="G3537">
        <v>351</v>
      </c>
      <c r="H3537">
        <v>0</v>
      </c>
      <c r="I3537" t="s">
        <v>29</v>
      </c>
      <c r="J3537">
        <v>40.6</v>
      </c>
      <c r="K3537" s="1">
        <v>44095</v>
      </c>
      <c r="L3537">
        <v>49</v>
      </c>
      <c r="M3537">
        <v>0.36</v>
      </c>
      <c r="N3537">
        <f>IF(E3537="",Data_Validation!$B$1,E3537)</f>
        <v>267.75</v>
      </c>
      <c r="O3537">
        <f>IF(J3537="",Data_Validation!$B$2,J3537)</f>
        <v>40.6</v>
      </c>
      <c r="P3537">
        <f t="shared" si="495"/>
        <v>3</v>
      </c>
      <c r="Q3537" s="2">
        <f>CustomerData[[#This Row],[avg_order_value_clean]]*CustomerData[[#This Row],[total_orders]]</f>
        <v>2677.5</v>
      </c>
      <c r="R3537" s="2" t="str">
        <f t="shared" si="503"/>
        <v>Inactive</v>
      </c>
      <c r="S3537" s="2" t="str">
        <f t="shared" si="496"/>
        <v>Medium Risk</v>
      </c>
      <c r="T3537" s="2" t="str">
        <f t="shared" si="497"/>
        <v>55+</v>
      </c>
      <c r="U3537" s="1">
        <f t="shared" ca="1" si="498"/>
        <v>2166</v>
      </c>
      <c r="V3537" s="2" t="str">
        <f t="shared" si="499"/>
        <v>Medium Loyalty</v>
      </c>
      <c r="W3537" s="2" t="str">
        <f t="shared" si="500"/>
        <v>Legitimate</v>
      </c>
      <c r="X3537" s="2" t="str">
        <f>IF(Q3537&lt;Data_Validation!$B$8,"Low Value",IF(Q3537&lt;Data_Validation!$B$9,"Medium Value","High Value"))</f>
        <v>High Value</v>
      </c>
      <c r="Y3537" s="2" t="str">
        <f t="shared" si="501"/>
        <v>High Value - Maintain</v>
      </c>
      <c r="Z3537" s="2" t="str">
        <f t="shared" si="502"/>
        <v>Check Data</v>
      </c>
    </row>
    <row r="3538" spans="1:26" x14ac:dyDescent="0.3">
      <c r="A3538" t="s">
        <v>509</v>
      </c>
      <c r="B3538">
        <v>34</v>
      </c>
      <c r="C3538" t="s">
        <v>21</v>
      </c>
      <c r="D3538" t="s">
        <v>37</v>
      </c>
      <c r="E3538">
        <v>104.98</v>
      </c>
      <c r="F3538">
        <v>11</v>
      </c>
      <c r="G3538">
        <v>119</v>
      </c>
      <c r="H3538">
        <v>0</v>
      </c>
      <c r="I3538" t="s">
        <v>29</v>
      </c>
      <c r="J3538">
        <v>94.5</v>
      </c>
      <c r="K3538" s="1">
        <v>44226</v>
      </c>
      <c r="L3538">
        <v>49</v>
      </c>
      <c r="M3538">
        <v>0.52</v>
      </c>
      <c r="N3538">
        <f>IF(E3538="",Data_Validation!$B$1,E3538)</f>
        <v>104.98</v>
      </c>
      <c r="O3538">
        <f>IF(J3538="",Data_Validation!$B$2,J3538)</f>
        <v>94.5</v>
      </c>
      <c r="P3538">
        <f t="shared" si="495"/>
        <v>2</v>
      </c>
      <c r="Q3538" s="2">
        <f>CustomerData[[#This Row],[avg_order_value_clean]]*CustomerData[[#This Row],[total_orders]]</f>
        <v>1154.78</v>
      </c>
      <c r="R3538" s="2" t="str">
        <f t="shared" si="503"/>
        <v>Inactive</v>
      </c>
      <c r="S3538" s="2" t="str">
        <f t="shared" si="496"/>
        <v>High Risk</v>
      </c>
      <c r="T3538" s="2" t="str">
        <f t="shared" si="497"/>
        <v>25-34</v>
      </c>
      <c r="U3538" s="1">
        <f t="shared" ca="1" si="498"/>
        <v>2035</v>
      </c>
      <c r="V3538" s="2" t="str">
        <f t="shared" si="499"/>
        <v>Medium Loyalty</v>
      </c>
      <c r="W3538" s="2" t="str">
        <f t="shared" si="500"/>
        <v>Legitimate</v>
      </c>
      <c r="X3538" s="2" t="str">
        <f>IF(Q3538&lt;Data_Validation!$B$8,"Low Value",IF(Q3538&lt;Data_Validation!$B$9,"Medium Value","High Value"))</f>
        <v>Low Value</v>
      </c>
      <c r="Y3538" s="2" t="str">
        <f t="shared" si="501"/>
        <v>At Risk - Develop</v>
      </c>
      <c r="Z3538" s="2" t="str">
        <f t="shared" si="502"/>
        <v>Check Data</v>
      </c>
    </row>
    <row r="3539" spans="1:26" x14ac:dyDescent="0.3">
      <c r="A3539" t="s">
        <v>2506</v>
      </c>
      <c r="B3539">
        <v>59</v>
      </c>
      <c r="C3539" t="s">
        <v>14</v>
      </c>
      <c r="D3539" t="s">
        <v>44</v>
      </c>
      <c r="E3539">
        <v>26.48</v>
      </c>
      <c r="F3539">
        <v>3</v>
      </c>
      <c r="G3539">
        <v>30</v>
      </c>
      <c r="H3539">
        <v>0</v>
      </c>
      <c r="I3539" t="s">
        <v>19</v>
      </c>
      <c r="J3539">
        <v>61.2</v>
      </c>
      <c r="K3539" s="1">
        <v>44362</v>
      </c>
      <c r="L3539">
        <v>42</v>
      </c>
      <c r="M3539">
        <v>0.27</v>
      </c>
      <c r="N3539">
        <f>IF(E3539="",Data_Validation!$B$1,E3539)</f>
        <v>26.48</v>
      </c>
      <c r="O3539">
        <f>IF(J3539="",Data_Validation!$B$2,J3539)</f>
        <v>61.2</v>
      </c>
      <c r="P3539">
        <f t="shared" si="495"/>
        <v>2</v>
      </c>
      <c r="Q3539" s="2">
        <f>CustomerData[[#This Row],[avg_order_value_clean]]*CustomerData[[#This Row],[total_orders]]</f>
        <v>79.44</v>
      </c>
      <c r="R3539" s="2" t="str">
        <f t="shared" si="503"/>
        <v>Active</v>
      </c>
      <c r="S3539" s="2" t="str">
        <f t="shared" si="496"/>
        <v>Medium Risk</v>
      </c>
      <c r="T3539" s="2" t="str">
        <f t="shared" si="497"/>
        <v>55+</v>
      </c>
      <c r="U3539" s="1">
        <f t="shared" ca="1" si="498"/>
        <v>1899</v>
      </c>
      <c r="V3539" s="2" t="str">
        <f t="shared" si="499"/>
        <v>Medium Loyalty</v>
      </c>
      <c r="W3539" s="2" t="str">
        <f t="shared" si="500"/>
        <v>Legitimate</v>
      </c>
      <c r="X3539" s="2" t="str">
        <f>IF(Q3539&lt;Data_Validation!$B$8,"Low Value",IF(Q3539&lt;Data_Validation!$B$9,"Medium Value","High Value"))</f>
        <v>Low Value</v>
      </c>
      <c r="Y3539" s="2" t="str">
        <f t="shared" si="501"/>
        <v>Stable</v>
      </c>
      <c r="Z3539" s="2" t="str">
        <f t="shared" si="502"/>
        <v>Check Data</v>
      </c>
    </row>
    <row r="3540" spans="1:26" x14ac:dyDescent="0.3">
      <c r="A3540" t="s">
        <v>451</v>
      </c>
      <c r="B3540">
        <v>29</v>
      </c>
      <c r="C3540" t="s">
        <v>21</v>
      </c>
      <c r="D3540" t="s">
        <v>26</v>
      </c>
      <c r="E3540">
        <v>56.93</v>
      </c>
      <c r="F3540">
        <v>10</v>
      </c>
      <c r="G3540">
        <v>47</v>
      </c>
      <c r="H3540">
        <v>0</v>
      </c>
      <c r="I3540" t="s">
        <v>19</v>
      </c>
      <c r="J3540">
        <v>22.4</v>
      </c>
      <c r="K3540" s="1">
        <v>44144</v>
      </c>
      <c r="L3540">
        <v>92</v>
      </c>
      <c r="M3540">
        <v>0.13</v>
      </c>
      <c r="N3540">
        <f>IF(E3540="",Data_Validation!$B$1,E3540)</f>
        <v>56.93</v>
      </c>
      <c r="O3540">
        <f>IF(J3540="",Data_Validation!$B$2,J3540)</f>
        <v>22.4</v>
      </c>
      <c r="P3540">
        <f t="shared" si="495"/>
        <v>2</v>
      </c>
      <c r="Q3540" s="2">
        <f>CustomerData[[#This Row],[avg_order_value_clean]]*CustomerData[[#This Row],[total_orders]]</f>
        <v>569.29999999999995</v>
      </c>
      <c r="R3540" s="2" t="str">
        <f t="shared" si="503"/>
        <v>At Risk</v>
      </c>
      <c r="S3540" s="2" t="str">
        <f t="shared" si="496"/>
        <v>Low Risk</v>
      </c>
      <c r="T3540" s="2" t="str">
        <f t="shared" si="497"/>
        <v>25-34</v>
      </c>
      <c r="U3540" s="1">
        <f t="shared" ca="1" si="498"/>
        <v>2117</v>
      </c>
      <c r="V3540" s="2" t="str">
        <f t="shared" si="499"/>
        <v>High Loyalty</v>
      </c>
      <c r="W3540" s="2" t="str">
        <f t="shared" si="500"/>
        <v>Legitimate</v>
      </c>
      <c r="X3540" s="2" t="str">
        <f>IF(Q3540&lt;Data_Validation!$B$8,"Low Value",IF(Q3540&lt;Data_Validation!$B$9,"Medium Value","High Value"))</f>
        <v>Low Value</v>
      </c>
      <c r="Y3540" s="2" t="str">
        <f t="shared" si="501"/>
        <v>Stable</v>
      </c>
      <c r="Z3540" s="2" t="str">
        <f t="shared" si="502"/>
        <v>Check Data</v>
      </c>
    </row>
    <row r="3541" spans="1:26" x14ac:dyDescent="0.3">
      <c r="A3541" t="s">
        <v>2929</v>
      </c>
      <c r="B3541">
        <v>65</v>
      </c>
      <c r="C3541" t="s">
        <v>14</v>
      </c>
      <c r="D3541" t="s">
        <v>15</v>
      </c>
      <c r="E3541">
        <v>28.18</v>
      </c>
      <c r="F3541">
        <v>6</v>
      </c>
      <c r="G3541">
        <v>90</v>
      </c>
      <c r="H3541">
        <v>0</v>
      </c>
      <c r="I3541" t="s">
        <v>29</v>
      </c>
      <c r="J3541">
        <v>80.599999999999994</v>
      </c>
      <c r="K3541" s="1">
        <v>45315</v>
      </c>
      <c r="L3541">
        <v>49</v>
      </c>
      <c r="M3541">
        <v>0.17</v>
      </c>
      <c r="N3541">
        <f>IF(E3541="",Data_Validation!$B$1,E3541)</f>
        <v>28.18</v>
      </c>
      <c r="O3541">
        <f>IF(J3541="",Data_Validation!$B$2,J3541)</f>
        <v>80.599999999999994</v>
      </c>
      <c r="P3541">
        <f t="shared" si="495"/>
        <v>1</v>
      </c>
      <c r="Q3541" s="2">
        <f>CustomerData[[#This Row],[avg_order_value_clean]]*CustomerData[[#This Row],[total_orders]]</f>
        <v>169.07999999999998</v>
      </c>
      <c r="R3541" s="2" t="str">
        <f t="shared" si="503"/>
        <v>At Risk</v>
      </c>
      <c r="S3541" s="2" t="str">
        <f t="shared" si="496"/>
        <v>Low Risk</v>
      </c>
      <c r="T3541" s="2" t="str">
        <f t="shared" si="497"/>
        <v>55+</v>
      </c>
      <c r="U3541" s="1">
        <f t="shared" ca="1" si="498"/>
        <v>946</v>
      </c>
      <c r="V3541" s="2" t="str">
        <f t="shared" si="499"/>
        <v>Medium Loyalty</v>
      </c>
      <c r="W3541" s="2" t="str">
        <f t="shared" si="500"/>
        <v>Legitimate</v>
      </c>
      <c r="X3541" s="2" t="str">
        <f>IF(Q3541&lt;Data_Validation!$B$8,"Low Value",IF(Q3541&lt;Data_Validation!$B$9,"Medium Value","High Value"))</f>
        <v>Low Value</v>
      </c>
      <c r="Y3541" s="2" t="str">
        <f t="shared" si="501"/>
        <v>Stable</v>
      </c>
      <c r="Z3541" s="2" t="str">
        <f t="shared" si="502"/>
        <v>Check Data</v>
      </c>
    </row>
    <row r="3542" spans="1:26" x14ac:dyDescent="0.3">
      <c r="A3542" t="s">
        <v>2930</v>
      </c>
      <c r="B3542">
        <v>63</v>
      </c>
      <c r="C3542" t="s">
        <v>21</v>
      </c>
      <c r="D3542" t="s">
        <v>35</v>
      </c>
      <c r="E3542">
        <v>58.69</v>
      </c>
      <c r="F3542">
        <v>12</v>
      </c>
      <c r="G3542">
        <v>5</v>
      </c>
      <c r="H3542">
        <v>0</v>
      </c>
      <c r="I3542" t="s">
        <v>19</v>
      </c>
      <c r="J3542">
        <v>65.599999999999994</v>
      </c>
      <c r="K3542" s="1">
        <v>45366</v>
      </c>
      <c r="L3542">
        <v>13</v>
      </c>
      <c r="M3542">
        <v>0.22</v>
      </c>
      <c r="N3542">
        <f>IF(E3542="",Data_Validation!$B$1,E3542)</f>
        <v>58.69</v>
      </c>
      <c r="O3542">
        <f>IF(J3542="",Data_Validation!$B$2,J3542)</f>
        <v>65.599999999999994</v>
      </c>
      <c r="P3542">
        <f t="shared" si="495"/>
        <v>2</v>
      </c>
      <c r="Q3542" s="2">
        <f>CustomerData[[#This Row],[avg_order_value_clean]]*CustomerData[[#This Row],[total_orders]]</f>
        <v>704.28</v>
      </c>
      <c r="R3542" s="2" t="str">
        <f t="shared" si="503"/>
        <v>Active</v>
      </c>
      <c r="S3542" s="2" t="str">
        <f t="shared" si="496"/>
        <v>Medium Risk</v>
      </c>
      <c r="T3542" s="2" t="str">
        <f t="shared" si="497"/>
        <v>55+</v>
      </c>
      <c r="U3542" s="1">
        <f t="shared" ca="1" si="498"/>
        <v>895</v>
      </c>
      <c r="V3542" s="2" t="str">
        <f t="shared" si="499"/>
        <v>Low Loyalty</v>
      </c>
      <c r="W3542" s="2" t="str">
        <f t="shared" si="500"/>
        <v>Legitimate</v>
      </c>
      <c r="X3542" s="2" t="str">
        <f>IF(Q3542&lt;Data_Validation!$B$8,"Low Value",IF(Q3542&lt;Data_Validation!$B$9,"Medium Value","High Value"))</f>
        <v>Low Value</v>
      </c>
      <c r="Y3542" s="2" t="str">
        <f t="shared" si="501"/>
        <v>Stable</v>
      </c>
      <c r="Z3542" s="2" t="str">
        <f t="shared" si="502"/>
        <v>Check Data</v>
      </c>
    </row>
    <row r="3543" spans="1:26" x14ac:dyDescent="0.3">
      <c r="A3543" t="s">
        <v>2337</v>
      </c>
      <c r="B3543">
        <v>79</v>
      </c>
      <c r="C3543" t="s">
        <v>14</v>
      </c>
      <c r="D3543" t="s">
        <v>28</v>
      </c>
      <c r="E3543">
        <v>147.16</v>
      </c>
      <c r="F3543">
        <v>13</v>
      </c>
      <c r="G3543">
        <v>284</v>
      </c>
      <c r="H3543">
        <v>0</v>
      </c>
      <c r="I3543" t="s">
        <v>29</v>
      </c>
      <c r="J3543">
        <v>11</v>
      </c>
      <c r="K3543" s="1">
        <v>45450</v>
      </c>
      <c r="L3543">
        <v>94</v>
      </c>
      <c r="M3543">
        <v>0.17</v>
      </c>
      <c r="N3543">
        <f>IF(E3543="",Data_Validation!$B$1,E3543)</f>
        <v>147.16</v>
      </c>
      <c r="O3543">
        <f>IF(J3543="",Data_Validation!$B$2,J3543)</f>
        <v>11</v>
      </c>
      <c r="P3543">
        <f t="shared" si="495"/>
        <v>2</v>
      </c>
      <c r="Q3543" s="2">
        <f>CustomerData[[#This Row],[avg_order_value_clean]]*CustomerData[[#This Row],[total_orders]]</f>
        <v>1913.08</v>
      </c>
      <c r="R3543" s="2" t="str">
        <f t="shared" si="503"/>
        <v>Inactive</v>
      </c>
      <c r="S3543" s="2" t="str">
        <f t="shared" si="496"/>
        <v>Low Risk</v>
      </c>
      <c r="T3543" s="2" t="str">
        <f t="shared" si="497"/>
        <v>55+</v>
      </c>
      <c r="U3543" s="1">
        <f t="shared" ca="1" si="498"/>
        <v>811</v>
      </c>
      <c r="V3543" s="2" t="str">
        <f t="shared" si="499"/>
        <v>High Loyalty</v>
      </c>
      <c r="W3543" s="2" t="str">
        <f t="shared" si="500"/>
        <v>Legitimate</v>
      </c>
      <c r="X3543" s="2" t="str">
        <f>IF(Q3543&lt;Data_Validation!$B$8,"Low Value",IF(Q3543&lt;Data_Validation!$B$9,"Medium Value","High Value"))</f>
        <v>High Value</v>
      </c>
      <c r="Y3543" s="2" t="str">
        <f t="shared" si="501"/>
        <v>High Value - Maintain</v>
      </c>
      <c r="Z3543" s="2" t="str">
        <f t="shared" si="502"/>
        <v>Check Data</v>
      </c>
    </row>
    <row r="3544" spans="1:26" x14ac:dyDescent="0.3">
      <c r="A3544" t="s">
        <v>2931</v>
      </c>
      <c r="B3544">
        <v>44</v>
      </c>
      <c r="C3544" t="s">
        <v>21</v>
      </c>
      <c r="D3544" t="s">
        <v>15</v>
      </c>
      <c r="E3544">
        <v>114.05</v>
      </c>
      <c r="F3544">
        <v>10</v>
      </c>
      <c r="G3544">
        <v>83</v>
      </c>
      <c r="H3544">
        <v>0</v>
      </c>
      <c r="I3544" t="s">
        <v>19</v>
      </c>
      <c r="J3544">
        <v>27.8</v>
      </c>
      <c r="K3544" s="1">
        <v>45203</v>
      </c>
      <c r="L3544">
        <v>68</v>
      </c>
      <c r="M3544">
        <v>0.54</v>
      </c>
      <c r="N3544">
        <f>IF(E3544="",Data_Validation!$B$1,E3544)</f>
        <v>114.05</v>
      </c>
      <c r="O3544">
        <f>IF(J3544="",Data_Validation!$B$2,J3544)</f>
        <v>27.8</v>
      </c>
      <c r="P3544">
        <f t="shared" si="495"/>
        <v>1</v>
      </c>
      <c r="Q3544" s="2">
        <f>CustomerData[[#This Row],[avg_order_value_clean]]*CustomerData[[#This Row],[total_orders]]</f>
        <v>1140.5</v>
      </c>
      <c r="R3544" s="2" t="str">
        <f t="shared" si="503"/>
        <v>At Risk</v>
      </c>
      <c r="S3544" s="2" t="str">
        <f t="shared" si="496"/>
        <v>High Risk</v>
      </c>
      <c r="T3544" s="2" t="str">
        <f t="shared" si="497"/>
        <v>35-44</v>
      </c>
      <c r="U3544" s="1">
        <f t="shared" ca="1" si="498"/>
        <v>1058</v>
      </c>
      <c r="V3544" s="2" t="str">
        <f t="shared" si="499"/>
        <v>Medium Loyalty</v>
      </c>
      <c r="W3544" s="2" t="str">
        <f t="shared" si="500"/>
        <v>Legitimate</v>
      </c>
      <c r="X3544" s="2" t="str">
        <f>IF(Q3544&lt;Data_Validation!$B$8,"Low Value",IF(Q3544&lt;Data_Validation!$B$9,"Medium Value","High Value"))</f>
        <v>Low Value</v>
      </c>
      <c r="Y3544" s="2" t="str">
        <f t="shared" si="501"/>
        <v>At Risk - Develop</v>
      </c>
      <c r="Z3544" s="2" t="str">
        <f t="shared" si="502"/>
        <v>Check Data</v>
      </c>
    </row>
    <row r="3545" spans="1:26" x14ac:dyDescent="0.3">
      <c r="A3545" t="s">
        <v>1430</v>
      </c>
      <c r="B3545">
        <v>65</v>
      </c>
      <c r="C3545" t="s">
        <v>25</v>
      </c>
      <c r="D3545" t="s">
        <v>26</v>
      </c>
      <c r="E3545">
        <v>78.75</v>
      </c>
      <c r="F3545">
        <v>12</v>
      </c>
      <c r="G3545">
        <v>138</v>
      </c>
      <c r="H3545">
        <v>0</v>
      </c>
      <c r="I3545" t="s">
        <v>40</v>
      </c>
      <c r="J3545">
        <v>15.8</v>
      </c>
      <c r="K3545" s="1">
        <v>44850</v>
      </c>
      <c r="L3545">
        <v>14</v>
      </c>
      <c r="M3545">
        <v>0.06</v>
      </c>
      <c r="N3545">
        <f>IF(E3545="",Data_Validation!$B$1,E3545)</f>
        <v>78.75</v>
      </c>
      <c r="O3545">
        <f>IF(J3545="",Data_Validation!$B$2,J3545)</f>
        <v>15.8</v>
      </c>
      <c r="P3545">
        <f t="shared" si="495"/>
        <v>2</v>
      </c>
      <c r="Q3545" s="2">
        <f>CustomerData[[#This Row],[avg_order_value_clean]]*CustomerData[[#This Row],[total_orders]]</f>
        <v>945</v>
      </c>
      <c r="R3545" s="2" t="str">
        <f t="shared" si="503"/>
        <v>Inactive</v>
      </c>
      <c r="S3545" s="2" t="str">
        <f t="shared" si="496"/>
        <v>Low Risk</v>
      </c>
      <c r="T3545" s="2" t="str">
        <f t="shared" si="497"/>
        <v>55+</v>
      </c>
      <c r="U3545" s="1">
        <f t="shared" ca="1" si="498"/>
        <v>1411</v>
      </c>
      <c r="V3545" s="2" t="str">
        <f t="shared" si="499"/>
        <v>Low Loyalty</v>
      </c>
      <c r="W3545" s="2" t="str">
        <f t="shared" si="500"/>
        <v>Legitimate</v>
      </c>
      <c r="X3545" s="2" t="str">
        <f>IF(Q3545&lt;Data_Validation!$B$8,"Low Value",IF(Q3545&lt;Data_Validation!$B$9,"Medium Value","High Value"))</f>
        <v>Low Value</v>
      </c>
      <c r="Y3545" s="2" t="str">
        <f t="shared" si="501"/>
        <v>Stable</v>
      </c>
      <c r="Z3545" s="2" t="str">
        <f t="shared" si="502"/>
        <v>Check Data</v>
      </c>
    </row>
    <row r="3546" spans="1:26" x14ac:dyDescent="0.3">
      <c r="A3546" t="s">
        <v>2932</v>
      </c>
      <c r="B3546">
        <v>25</v>
      </c>
      <c r="C3546" t="s">
        <v>21</v>
      </c>
      <c r="D3546" t="s">
        <v>15</v>
      </c>
      <c r="E3546">
        <v>156.21</v>
      </c>
      <c r="F3546">
        <v>17</v>
      </c>
      <c r="G3546">
        <v>274</v>
      </c>
      <c r="H3546">
        <v>0</v>
      </c>
      <c r="I3546" t="s">
        <v>19</v>
      </c>
      <c r="J3546">
        <v>7.3</v>
      </c>
      <c r="K3546" s="1">
        <v>45693</v>
      </c>
      <c r="L3546">
        <v>36</v>
      </c>
      <c r="M3546">
        <v>0.05</v>
      </c>
      <c r="N3546">
        <f>IF(E3546="",Data_Validation!$B$1,E3546)</f>
        <v>156.21</v>
      </c>
      <c r="O3546">
        <f>IF(J3546="",Data_Validation!$B$2,J3546)</f>
        <v>7.3</v>
      </c>
      <c r="P3546">
        <f t="shared" si="495"/>
        <v>1</v>
      </c>
      <c r="Q3546" s="2">
        <f>CustomerData[[#This Row],[avg_order_value_clean]]*CustomerData[[#This Row],[total_orders]]</f>
        <v>2655.57</v>
      </c>
      <c r="R3546" s="2" t="str">
        <f t="shared" si="503"/>
        <v>Inactive</v>
      </c>
      <c r="S3546" s="2" t="str">
        <f t="shared" si="496"/>
        <v>Low Risk</v>
      </c>
      <c r="T3546" s="2" t="str">
        <f t="shared" si="497"/>
        <v>25-34</v>
      </c>
      <c r="U3546" s="1">
        <f t="shared" ca="1" si="498"/>
        <v>568</v>
      </c>
      <c r="V3546" s="2" t="str">
        <f t="shared" si="499"/>
        <v>Low Loyalty</v>
      </c>
      <c r="W3546" s="2" t="str">
        <f t="shared" si="500"/>
        <v>Legitimate</v>
      </c>
      <c r="X3546" s="2" t="str">
        <f>IF(Q3546&lt;Data_Validation!$B$8,"Low Value",IF(Q3546&lt;Data_Validation!$B$9,"Medium Value","High Value"))</f>
        <v>High Value</v>
      </c>
      <c r="Y3546" s="2" t="str">
        <f t="shared" si="501"/>
        <v>High Value - Maintain</v>
      </c>
      <c r="Z3546" s="2" t="str">
        <f t="shared" si="502"/>
        <v>Check Data</v>
      </c>
    </row>
    <row r="3547" spans="1:26" x14ac:dyDescent="0.3">
      <c r="A3547" t="s">
        <v>2933</v>
      </c>
      <c r="B3547">
        <v>40</v>
      </c>
      <c r="C3547" t="s">
        <v>14</v>
      </c>
      <c r="D3547" t="s">
        <v>52</v>
      </c>
      <c r="E3547">
        <v>107.6</v>
      </c>
      <c r="F3547">
        <v>14</v>
      </c>
      <c r="G3547">
        <v>329</v>
      </c>
      <c r="H3547">
        <v>0</v>
      </c>
      <c r="I3547" t="s">
        <v>19</v>
      </c>
      <c r="J3547">
        <v>23</v>
      </c>
      <c r="K3547" s="1">
        <v>44529</v>
      </c>
      <c r="L3547">
        <v>56</v>
      </c>
      <c r="M3547">
        <v>0.52</v>
      </c>
      <c r="N3547">
        <f>IF(E3547="",Data_Validation!$B$1,E3547)</f>
        <v>107.6</v>
      </c>
      <c r="O3547">
        <f>IF(J3547="",Data_Validation!$B$2,J3547)</f>
        <v>23</v>
      </c>
      <c r="P3547">
        <f t="shared" si="495"/>
        <v>1</v>
      </c>
      <c r="Q3547" s="2">
        <f>CustomerData[[#This Row],[avg_order_value_clean]]*CustomerData[[#This Row],[total_orders]]</f>
        <v>1506.3999999999999</v>
      </c>
      <c r="R3547" s="2" t="str">
        <f t="shared" si="503"/>
        <v>Inactive</v>
      </c>
      <c r="S3547" s="2" t="str">
        <f t="shared" si="496"/>
        <v>High Risk</v>
      </c>
      <c r="T3547" s="2" t="str">
        <f t="shared" si="497"/>
        <v>35-44</v>
      </c>
      <c r="U3547" s="1">
        <f t="shared" ca="1" si="498"/>
        <v>1732</v>
      </c>
      <c r="V3547" s="2" t="str">
        <f t="shared" si="499"/>
        <v>Medium Loyalty</v>
      </c>
      <c r="W3547" s="2" t="str">
        <f t="shared" si="500"/>
        <v>Legitimate</v>
      </c>
      <c r="X3547" s="2" t="str">
        <f>IF(Q3547&lt;Data_Validation!$B$8,"Low Value",IF(Q3547&lt;Data_Validation!$B$9,"Medium Value","High Value"))</f>
        <v>Low Value</v>
      </c>
      <c r="Y3547" s="2" t="str">
        <f t="shared" si="501"/>
        <v>At Risk - Develop</v>
      </c>
      <c r="Z3547" s="2" t="str">
        <f t="shared" si="502"/>
        <v>Check Data</v>
      </c>
    </row>
    <row r="3548" spans="1:26" x14ac:dyDescent="0.3">
      <c r="A3548" t="s">
        <v>2934</v>
      </c>
      <c r="B3548">
        <v>77</v>
      </c>
      <c r="C3548" t="s">
        <v>14</v>
      </c>
      <c r="D3548" t="s">
        <v>18</v>
      </c>
      <c r="E3548">
        <v>224.97</v>
      </c>
      <c r="F3548">
        <v>15</v>
      </c>
      <c r="G3548">
        <v>132</v>
      </c>
      <c r="H3548">
        <v>0</v>
      </c>
      <c r="I3548" t="s">
        <v>16</v>
      </c>
      <c r="J3548">
        <v>27.8</v>
      </c>
      <c r="K3548" s="1">
        <v>44491</v>
      </c>
      <c r="L3548">
        <v>87</v>
      </c>
      <c r="M3548">
        <v>0.21</v>
      </c>
      <c r="N3548">
        <f>IF(E3548="",Data_Validation!$B$1,E3548)</f>
        <v>224.97</v>
      </c>
      <c r="O3548">
        <f>IF(J3548="",Data_Validation!$B$2,J3548)</f>
        <v>27.8</v>
      </c>
      <c r="P3548">
        <f t="shared" si="495"/>
        <v>1</v>
      </c>
      <c r="Q3548" s="2">
        <f>CustomerData[[#This Row],[avg_order_value_clean]]*CustomerData[[#This Row],[total_orders]]</f>
        <v>3374.55</v>
      </c>
      <c r="R3548" s="2" t="str">
        <f t="shared" si="503"/>
        <v>Inactive</v>
      </c>
      <c r="S3548" s="2" t="str">
        <f t="shared" si="496"/>
        <v>Medium Risk</v>
      </c>
      <c r="T3548" s="2" t="str">
        <f t="shared" si="497"/>
        <v>55+</v>
      </c>
      <c r="U3548" s="1">
        <f t="shared" ca="1" si="498"/>
        <v>1770</v>
      </c>
      <c r="V3548" s="2" t="str">
        <f t="shared" si="499"/>
        <v>High Loyalty</v>
      </c>
      <c r="W3548" s="2" t="str">
        <f t="shared" si="500"/>
        <v>Legitimate</v>
      </c>
      <c r="X3548" s="2" t="str">
        <f>IF(Q3548&lt;Data_Validation!$B$8,"Low Value",IF(Q3548&lt;Data_Validation!$B$9,"Medium Value","High Value"))</f>
        <v>High Value</v>
      </c>
      <c r="Y3548" s="2" t="str">
        <f t="shared" si="501"/>
        <v>High Value - Maintain</v>
      </c>
      <c r="Z3548" s="2" t="str">
        <f t="shared" si="502"/>
        <v>Check Data</v>
      </c>
    </row>
    <row r="3549" spans="1:26" x14ac:dyDescent="0.3">
      <c r="A3549" t="s">
        <v>2935</v>
      </c>
      <c r="B3549">
        <v>59</v>
      </c>
      <c r="C3549" t="s">
        <v>25</v>
      </c>
      <c r="D3549" t="s">
        <v>35</v>
      </c>
      <c r="E3549">
        <v>77.45</v>
      </c>
      <c r="F3549">
        <v>10</v>
      </c>
      <c r="G3549">
        <v>102</v>
      </c>
      <c r="H3549">
        <v>0</v>
      </c>
      <c r="I3549" t="s">
        <v>40</v>
      </c>
      <c r="J3549">
        <v>46.7</v>
      </c>
      <c r="K3549" s="1">
        <v>44823</v>
      </c>
      <c r="L3549">
        <v>69</v>
      </c>
      <c r="M3549">
        <v>0.47</v>
      </c>
      <c r="N3549">
        <f>IF(E3549="",Data_Validation!$B$1,E3549)</f>
        <v>77.45</v>
      </c>
      <c r="O3549">
        <f>IF(J3549="",Data_Validation!$B$2,J3549)</f>
        <v>46.7</v>
      </c>
      <c r="P3549">
        <f t="shared" si="495"/>
        <v>1</v>
      </c>
      <c r="Q3549" s="2">
        <f>CustomerData[[#This Row],[avg_order_value_clean]]*CustomerData[[#This Row],[total_orders]]</f>
        <v>774.5</v>
      </c>
      <c r="R3549" s="2" t="str">
        <f t="shared" si="503"/>
        <v>Inactive</v>
      </c>
      <c r="S3549" s="2" t="str">
        <f t="shared" si="496"/>
        <v>Medium Risk</v>
      </c>
      <c r="T3549" s="2" t="str">
        <f t="shared" si="497"/>
        <v>55+</v>
      </c>
      <c r="U3549" s="1">
        <f t="shared" ca="1" si="498"/>
        <v>1438</v>
      </c>
      <c r="V3549" s="2" t="str">
        <f t="shared" si="499"/>
        <v>Medium Loyalty</v>
      </c>
      <c r="W3549" s="2" t="str">
        <f t="shared" si="500"/>
        <v>Legitimate</v>
      </c>
      <c r="X3549" s="2" t="str">
        <f>IF(Q3549&lt;Data_Validation!$B$8,"Low Value",IF(Q3549&lt;Data_Validation!$B$9,"Medium Value","High Value"))</f>
        <v>Low Value</v>
      </c>
      <c r="Y3549" s="2" t="str">
        <f t="shared" si="501"/>
        <v>Stable</v>
      </c>
      <c r="Z3549" s="2" t="str">
        <f t="shared" si="502"/>
        <v>Check Data</v>
      </c>
    </row>
    <row r="3550" spans="1:26" x14ac:dyDescent="0.3">
      <c r="A3550" t="s">
        <v>2936</v>
      </c>
      <c r="B3550">
        <v>78</v>
      </c>
      <c r="C3550" t="s">
        <v>14</v>
      </c>
      <c r="D3550" t="s">
        <v>26</v>
      </c>
      <c r="E3550">
        <v>33.270000000000003</v>
      </c>
      <c r="F3550">
        <v>4</v>
      </c>
      <c r="G3550">
        <v>325</v>
      </c>
      <c r="H3550">
        <v>0</v>
      </c>
      <c r="I3550" t="s">
        <v>29</v>
      </c>
      <c r="J3550">
        <v>96.9</v>
      </c>
      <c r="K3550" s="1">
        <v>45081</v>
      </c>
      <c r="L3550">
        <v>46</v>
      </c>
      <c r="M3550">
        <v>0.64</v>
      </c>
      <c r="N3550">
        <f>IF(E3550="",Data_Validation!$B$1,E3550)</f>
        <v>33.270000000000003</v>
      </c>
      <c r="O3550">
        <f>IF(J3550="",Data_Validation!$B$2,J3550)</f>
        <v>96.9</v>
      </c>
      <c r="P3550">
        <f t="shared" si="495"/>
        <v>1</v>
      </c>
      <c r="Q3550" s="2">
        <f>CustomerData[[#This Row],[avg_order_value_clean]]*CustomerData[[#This Row],[total_orders]]</f>
        <v>133.08000000000001</v>
      </c>
      <c r="R3550" s="2" t="str">
        <f t="shared" si="503"/>
        <v>Inactive</v>
      </c>
      <c r="S3550" s="2" t="str">
        <f t="shared" si="496"/>
        <v>High Risk</v>
      </c>
      <c r="T3550" s="2" t="str">
        <f t="shared" si="497"/>
        <v>55+</v>
      </c>
      <c r="U3550" s="1">
        <f t="shared" ca="1" si="498"/>
        <v>1180</v>
      </c>
      <c r="V3550" s="2" t="str">
        <f t="shared" si="499"/>
        <v>Medium Loyalty</v>
      </c>
      <c r="W3550" s="2" t="str">
        <f t="shared" si="500"/>
        <v>Legitimate</v>
      </c>
      <c r="X3550" s="2" t="str">
        <f>IF(Q3550&lt;Data_Validation!$B$8,"Low Value",IF(Q3550&lt;Data_Validation!$B$9,"Medium Value","High Value"))</f>
        <v>Low Value</v>
      </c>
      <c r="Y3550" s="2" t="str">
        <f t="shared" si="501"/>
        <v>At Risk - Develop</v>
      </c>
      <c r="Z3550" s="2" t="str">
        <f t="shared" si="502"/>
        <v>Check Data</v>
      </c>
    </row>
    <row r="3551" spans="1:26" x14ac:dyDescent="0.3">
      <c r="A3551" t="s">
        <v>2937</v>
      </c>
      <c r="B3551">
        <v>66</v>
      </c>
      <c r="C3551" t="s">
        <v>14</v>
      </c>
      <c r="D3551" t="s">
        <v>22</v>
      </c>
      <c r="E3551">
        <v>101.04</v>
      </c>
      <c r="F3551">
        <v>13</v>
      </c>
      <c r="G3551">
        <v>94</v>
      </c>
      <c r="H3551">
        <v>0</v>
      </c>
      <c r="I3551" t="s">
        <v>29</v>
      </c>
      <c r="J3551">
        <v>94.3</v>
      </c>
      <c r="K3551" s="1">
        <v>44719</v>
      </c>
      <c r="L3551">
        <v>15</v>
      </c>
      <c r="M3551">
        <v>0.44</v>
      </c>
      <c r="N3551">
        <f>IF(E3551="",Data_Validation!$B$1,E3551)</f>
        <v>101.04</v>
      </c>
      <c r="O3551">
        <f>IF(J3551="",Data_Validation!$B$2,J3551)</f>
        <v>94.3</v>
      </c>
      <c r="P3551">
        <f t="shared" si="495"/>
        <v>1</v>
      </c>
      <c r="Q3551" s="2">
        <f>CustomerData[[#This Row],[avg_order_value_clean]]*CustomerData[[#This Row],[total_orders]]</f>
        <v>1313.52</v>
      </c>
      <c r="R3551" s="2" t="str">
        <f t="shared" si="503"/>
        <v>Inactive</v>
      </c>
      <c r="S3551" s="2" t="str">
        <f t="shared" si="496"/>
        <v>Medium Risk</v>
      </c>
      <c r="T3551" s="2" t="str">
        <f t="shared" si="497"/>
        <v>55+</v>
      </c>
      <c r="U3551" s="1">
        <f t="shared" ca="1" si="498"/>
        <v>1542</v>
      </c>
      <c r="V3551" s="2" t="str">
        <f t="shared" si="499"/>
        <v>Low Loyalty</v>
      </c>
      <c r="W3551" s="2" t="str">
        <f t="shared" si="500"/>
        <v>Legitimate</v>
      </c>
      <c r="X3551" s="2" t="str">
        <f>IF(Q3551&lt;Data_Validation!$B$8,"Low Value",IF(Q3551&lt;Data_Validation!$B$9,"Medium Value","High Value"))</f>
        <v>Low Value</v>
      </c>
      <c r="Y3551" s="2" t="str">
        <f t="shared" si="501"/>
        <v>Stable</v>
      </c>
      <c r="Z3551" s="2" t="str">
        <f t="shared" si="502"/>
        <v>Check Data</v>
      </c>
    </row>
    <row r="3552" spans="1:26" x14ac:dyDescent="0.3">
      <c r="A3552" t="s">
        <v>59</v>
      </c>
      <c r="B3552">
        <v>76</v>
      </c>
      <c r="C3552" t="s">
        <v>21</v>
      </c>
      <c r="D3552" t="s">
        <v>28</v>
      </c>
      <c r="E3552">
        <v>143.13999999999999</v>
      </c>
      <c r="F3552">
        <v>8</v>
      </c>
      <c r="G3552">
        <v>17</v>
      </c>
      <c r="H3552">
        <v>0</v>
      </c>
      <c r="I3552" t="s">
        <v>23</v>
      </c>
      <c r="J3552">
        <v>75.400000000000006</v>
      </c>
      <c r="K3552" s="1">
        <v>44295</v>
      </c>
      <c r="L3552">
        <v>87</v>
      </c>
      <c r="M3552">
        <v>0.04</v>
      </c>
      <c r="N3552">
        <f>IF(E3552="",Data_Validation!$B$1,E3552)</f>
        <v>143.13999999999999</v>
      </c>
      <c r="O3552">
        <f>IF(J3552="",Data_Validation!$B$2,J3552)</f>
        <v>75.400000000000006</v>
      </c>
      <c r="P3552">
        <f t="shared" si="495"/>
        <v>2</v>
      </c>
      <c r="Q3552" s="2">
        <f>CustomerData[[#This Row],[avg_order_value_clean]]*CustomerData[[#This Row],[total_orders]]</f>
        <v>1145.1199999999999</v>
      </c>
      <c r="R3552" s="2" t="str">
        <f t="shared" si="503"/>
        <v>Active</v>
      </c>
      <c r="S3552" s="2" t="str">
        <f t="shared" si="496"/>
        <v>Low Risk</v>
      </c>
      <c r="T3552" s="2" t="str">
        <f t="shared" si="497"/>
        <v>55+</v>
      </c>
      <c r="U3552" s="1">
        <f t="shared" ca="1" si="498"/>
        <v>1966</v>
      </c>
      <c r="V3552" s="2" t="str">
        <f t="shared" si="499"/>
        <v>High Loyalty</v>
      </c>
      <c r="W3552" s="2" t="str">
        <f t="shared" si="500"/>
        <v>Legitimate</v>
      </c>
      <c r="X3552" s="2" t="str">
        <f>IF(Q3552&lt;Data_Validation!$B$8,"Low Value",IF(Q3552&lt;Data_Validation!$B$9,"Medium Value","High Value"))</f>
        <v>Low Value</v>
      </c>
      <c r="Y3552" s="2" t="str">
        <f t="shared" si="501"/>
        <v>Stable</v>
      </c>
      <c r="Z3552" s="2" t="str">
        <f t="shared" si="502"/>
        <v>Check Data</v>
      </c>
    </row>
    <row r="3553" spans="1:26" x14ac:dyDescent="0.3">
      <c r="A3553" t="s">
        <v>2938</v>
      </c>
      <c r="B3553">
        <v>79</v>
      </c>
      <c r="C3553" t="s">
        <v>21</v>
      </c>
      <c r="D3553" t="s">
        <v>22</v>
      </c>
      <c r="E3553">
        <v>103.06</v>
      </c>
      <c r="F3553">
        <v>9</v>
      </c>
      <c r="G3553">
        <v>20</v>
      </c>
      <c r="H3553">
        <v>0</v>
      </c>
      <c r="I3553" t="s">
        <v>40</v>
      </c>
      <c r="J3553">
        <v>64.7</v>
      </c>
      <c r="K3553" s="1">
        <v>44682</v>
      </c>
      <c r="L3553">
        <v>8</v>
      </c>
      <c r="M3553">
        <v>0.32</v>
      </c>
      <c r="N3553">
        <f>IF(E3553="",Data_Validation!$B$1,E3553)</f>
        <v>103.06</v>
      </c>
      <c r="O3553">
        <f>IF(J3553="",Data_Validation!$B$2,J3553)</f>
        <v>64.7</v>
      </c>
      <c r="P3553">
        <f t="shared" si="495"/>
        <v>1</v>
      </c>
      <c r="Q3553" s="2">
        <f>CustomerData[[#This Row],[avg_order_value_clean]]*CustomerData[[#This Row],[total_orders]]</f>
        <v>927.54</v>
      </c>
      <c r="R3553" s="2" t="str">
        <f t="shared" si="503"/>
        <v>Active</v>
      </c>
      <c r="S3553" s="2" t="str">
        <f t="shared" si="496"/>
        <v>Medium Risk</v>
      </c>
      <c r="T3553" s="2" t="str">
        <f t="shared" si="497"/>
        <v>55+</v>
      </c>
      <c r="U3553" s="1">
        <f t="shared" ca="1" si="498"/>
        <v>1579</v>
      </c>
      <c r="V3553" s="2" t="str">
        <f t="shared" si="499"/>
        <v>Low Loyalty</v>
      </c>
      <c r="W3553" s="2" t="str">
        <f t="shared" si="500"/>
        <v>Legitimate</v>
      </c>
      <c r="X3553" s="2" t="str">
        <f>IF(Q3553&lt;Data_Validation!$B$8,"Low Value",IF(Q3553&lt;Data_Validation!$B$9,"Medium Value","High Value"))</f>
        <v>Low Value</v>
      </c>
      <c r="Y3553" s="2" t="str">
        <f t="shared" si="501"/>
        <v>Stable</v>
      </c>
      <c r="Z3553" s="2" t="str">
        <f t="shared" si="502"/>
        <v>Check Data</v>
      </c>
    </row>
    <row r="3554" spans="1:26" x14ac:dyDescent="0.3">
      <c r="A3554" t="s">
        <v>2772</v>
      </c>
      <c r="B3554">
        <v>46</v>
      </c>
      <c r="C3554" t="s">
        <v>21</v>
      </c>
      <c r="D3554" t="s">
        <v>18</v>
      </c>
      <c r="E3554">
        <v>202.57</v>
      </c>
      <c r="F3554">
        <v>9</v>
      </c>
      <c r="G3554">
        <v>5</v>
      </c>
      <c r="H3554">
        <v>0</v>
      </c>
      <c r="I3554" t="s">
        <v>40</v>
      </c>
      <c r="J3554">
        <v>94.7</v>
      </c>
      <c r="K3554" s="1">
        <v>45577</v>
      </c>
      <c r="L3554">
        <v>56</v>
      </c>
      <c r="M3554">
        <v>0.21</v>
      </c>
      <c r="N3554">
        <f>IF(E3554="",Data_Validation!$B$1,E3554)</f>
        <v>202.57</v>
      </c>
      <c r="O3554">
        <f>IF(J3554="",Data_Validation!$B$2,J3554)</f>
        <v>94.7</v>
      </c>
      <c r="P3554">
        <f t="shared" si="495"/>
        <v>2</v>
      </c>
      <c r="Q3554" s="2">
        <f>CustomerData[[#This Row],[avg_order_value_clean]]*CustomerData[[#This Row],[total_orders]]</f>
        <v>1823.1299999999999</v>
      </c>
      <c r="R3554" s="2" t="str">
        <f t="shared" si="503"/>
        <v>Active</v>
      </c>
      <c r="S3554" s="2" t="str">
        <f t="shared" si="496"/>
        <v>Medium Risk</v>
      </c>
      <c r="T3554" s="2" t="str">
        <f t="shared" si="497"/>
        <v>45-54</v>
      </c>
      <c r="U3554" s="1">
        <f t="shared" ca="1" si="498"/>
        <v>684</v>
      </c>
      <c r="V3554" s="2" t="str">
        <f t="shared" si="499"/>
        <v>Medium Loyalty</v>
      </c>
      <c r="W3554" s="2" t="str">
        <f t="shared" si="500"/>
        <v>Legitimate</v>
      </c>
      <c r="X3554" s="2" t="str">
        <f>IF(Q3554&lt;Data_Validation!$B$8,"Low Value",IF(Q3554&lt;Data_Validation!$B$9,"Medium Value","High Value"))</f>
        <v>High Value</v>
      </c>
      <c r="Y3554" s="2" t="str">
        <f t="shared" si="501"/>
        <v>High Value - Maintain</v>
      </c>
      <c r="Z3554" s="2" t="str">
        <f t="shared" si="502"/>
        <v>Check Data</v>
      </c>
    </row>
    <row r="3555" spans="1:26" x14ac:dyDescent="0.3">
      <c r="A3555" t="s">
        <v>2256</v>
      </c>
      <c r="B3555">
        <v>67</v>
      </c>
      <c r="C3555" t="s">
        <v>21</v>
      </c>
      <c r="D3555" t="s">
        <v>35</v>
      </c>
      <c r="E3555">
        <v>83.24</v>
      </c>
      <c r="F3555">
        <v>7</v>
      </c>
      <c r="G3555">
        <v>23</v>
      </c>
      <c r="H3555">
        <v>0</v>
      </c>
      <c r="I3555" t="s">
        <v>19</v>
      </c>
      <c r="J3555">
        <v>14.2</v>
      </c>
      <c r="K3555" s="1">
        <v>44492</v>
      </c>
      <c r="L3555">
        <v>11</v>
      </c>
      <c r="M3555">
        <v>0.18</v>
      </c>
      <c r="N3555">
        <f>IF(E3555="",Data_Validation!$B$1,E3555)</f>
        <v>83.24</v>
      </c>
      <c r="O3555">
        <f>IF(J3555="",Data_Validation!$B$2,J3555)</f>
        <v>14.2</v>
      </c>
      <c r="P3555">
        <f t="shared" si="495"/>
        <v>2</v>
      </c>
      <c r="Q3555" s="2">
        <f>CustomerData[[#This Row],[avg_order_value_clean]]*CustomerData[[#This Row],[total_orders]]</f>
        <v>582.67999999999995</v>
      </c>
      <c r="R3555" s="2" t="str">
        <f t="shared" si="503"/>
        <v>Active</v>
      </c>
      <c r="S3555" s="2" t="str">
        <f t="shared" si="496"/>
        <v>Low Risk</v>
      </c>
      <c r="T3555" s="2" t="str">
        <f t="shared" si="497"/>
        <v>55+</v>
      </c>
      <c r="U3555" s="1">
        <f t="shared" ca="1" si="498"/>
        <v>1769</v>
      </c>
      <c r="V3555" s="2" t="str">
        <f t="shared" si="499"/>
        <v>Low Loyalty</v>
      </c>
      <c r="W3555" s="2" t="str">
        <f t="shared" si="500"/>
        <v>Legitimate</v>
      </c>
      <c r="X3555" s="2" t="str">
        <f>IF(Q3555&lt;Data_Validation!$B$8,"Low Value",IF(Q3555&lt;Data_Validation!$B$9,"Medium Value","High Value"))</f>
        <v>Low Value</v>
      </c>
      <c r="Y3555" s="2" t="str">
        <f t="shared" si="501"/>
        <v>Stable</v>
      </c>
      <c r="Z3555" s="2" t="str">
        <f t="shared" si="502"/>
        <v>Check Data</v>
      </c>
    </row>
    <row r="3556" spans="1:26" x14ac:dyDescent="0.3">
      <c r="A3556" t="s">
        <v>2465</v>
      </c>
      <c r="B3556">
        <v>37</v>
      </c>
      <c r="C3556" t="s">
        <v>25</v>
      </c>
      <c r="D3556" t="s">
        <v>18</v>
      </c>
      <c r="E3556">
        <v>38.659999999999997</v>
      </c>
      <c r="F3556">
        <v>6</v>
      </c>
      <c r="G3556">
        <v>224</v>
      </c>
      <c r="H3556">
        <v>0</v>
      </c>
      <c r="I3556" t="s">
        <v>16</v>
      </c>
      <c r="J3556">
        <v>33</v>
      </c>
      <c r="K3556" s="1">
        <v>44127</v>
      </c>
      <c r="L3556">
        <v>71</v>
      </c>
      <c r="M3556">
        <v>0.3</v>
      </c>
      <c r="N3556">
        <f>IF(E3556="",Data_Validation!$B$1,E3556)</f>
        <v>38.659999999999997</v>
      </c>
      <c r="O3556">
        <f>IF(J3556="",Data_Validation!$B$2,J3556)</f>
        <v>33</v>
      </c>
      <c r="P3556">
        <f t="shared" si="495"/>
        <v>2</v>
      </c>
      <c r="Q3556" s="2">
        <f>CustomerData[[#This Row],[avg_order_value_clean]]*CustomerData[[#This Row],[total_orders]]</f>
        <v>231.95999999999998</v>
      </c>
      <c r="R3556" s="2" t="str">
        <f t="shared" si="503"/>
        <v>Inactive</v>
      </c>
      <c r="S3556" s="2" t="str">
        <f t="shared" si="496"/>
        <v>Medium Risk</v>
      </c>
      <c r="T3556" s="2" t="str">
        <f t="shared" si="497"/>
        <v>35-44</v>
      </c>
      <c r="U3556" s="1">
        <f t="shared" ca="1" si="498"/>
        <v>2134</v>
      </c>
      <c r="V3556" s="2" t="str">
        <f t="shared" si="499"/>
        <v>High Loyalty</v>
      </c>
      <c r="W3556" s="2" t="str">
        <f t="shared" si="500"/>
        <v>Legitimate</v>
      </c>
      <c r="X3556" s="2" t="str">
        <f>IF(Q3556&lt;Data_Validation!$B$8,"Low Value",IF(Q3556&lt;Data_Validation!$B$9,"Medium Value","High Value"))</f>
        <v>Low Value</v>
      </c>
      <c r="Y3556" s="2" t="str">
        <f t="shared" si="501"/>
        <v>Stable</v>
      </c>
      <c r="Z3556" s="2" t="str">
        <f t="shared" si="502"/>
        <v>Check Data</v>
      </c>
    </row>
    <row r="3557" spans="1:26" x14ac:dyDescent="0.3">
      <c r="A3557" t="s">
        <v>2939</v>
      </c>
      <c r="B3557">
        <v>33</v>
      </c>
      <c r="C3557" t="s">
        <v>21</v>
      </c>
      <c r="D3557" t="s">
        <v>50</v>
      </c>
      <c r="E3557">
        <v>53.71</v>
      </c>
      <c r="F3557">
        <v>5</v>
      </c>
      <c r="G3557">
        <v>59</v>
      </c>
      <c r="H3557">
        <v>0</v>
      </c>
      <c r="I3557" t="s">
        <v>29</v>
      </c>
      <c r="J3557">
        <v>55.3</v>
      </c>
      <c r="K3557" s="1">
        <v>44053</v>
      </c>
      <c r="L3557">
        <v>23</v>
      </c>
      <c r="M3557">
        <v>0.47</v>
      </c>
      <c r="N3557">
        <f>IF(E3557="",Data_Validation!$B$1,E3557)</f>
        <v>53.71</v>
      </c>
      <c r="O3557">
        <f>IF(J3557="",Data_Validation!$B$2,J3557)</f>
        <v>55.3</v>
      </c>
      <c r="P3557">
        <f t="shared" si="495"/>
        <v>1</v>
      </c>
      <c r="Q3557" s="2">
        <f>CustomerData[[#This Row],[avg_order_value_clean]]*CustomerData[[#This Row],[total_orders]]</f>
        <v>268.55</v>
      </c>
      <c r="R3557" s="2" t="str">
        <f t="shared" si="503"/>
        <v>At Risk</v>
      </c>
      <c r="S3557" s="2" t="str">
        <f t="shared" si="496"/>
        <v>Medium Risk</v>
      </c>
      <c r="T3557" s="2" t="str">
        <f t="shared" si="497"/>
        <v>25-34</v>
      </c>
      <c r="U3557" s="1">
        <f t="shared" ca="1" si="498"/>
        <v>2208</v>
      </c>
      <c r="V3557" s="2" t="str">
        <f t="shared" si="499"/>
        <v>Low Loyalty</v>
      </c>
      <c r="W3557" s="2" t="str">
        <f t="shared" si="500"/>
        <v>Legitimate</v>
      </c>
      <c r="X3557" s="2" t="str">
        <f>IF(Q3557&lt;Data_Validation!$B$8,"Low Value",IF(Q3557&lt;Data_Validation!$B$9,"Medium Value","High Value"))</f>
        <v>Low Value</v>
      </c>
      <c r="Y3557" s="2" t="str">
        <f t="shared" si="501"/>
        <v>Stable</v>
      </c>
      <c r="Z3557" s="2" t="str">
        <f t="shared" si="502"/>
        <v>Check Data</v>
      </c>
    </row>
    <row r="3558" spans="1:26" x14ac:dyDescent="0.3">
      <c r="A3558" t="s">
        <v>2940</v>
      </c>
      <c r="B3558">
        <v>34</v>
      </c>
      <c r="C3558" t="s">
        <v>14</v>
      </c>
      <c r="D3558" t="s">
        <v>22</v>
      </c>
      <c r="E3558">
        <v>25.65</v>
      </c>
      <c r="F3558">
        <v>10</v>
      </c>
      <c r="G3558">
        <v>283</v>
      </c>
      <c r="H3558">
        <v>0</v>
      </c>
      <c r="I3558" t="s">
        <v>29</v>
      </c>
      <c r="J3558">
        <v>81.400000000000006</v>
      </c>
      <c r="K3558" s="1">
        <v>44532</v>
      </c>
      <c r="L3558">
        <v>45</v>
      </c>
      <c r="M3558">
        <v>0.43</v>
      </c>
      <c r="N3558">
        <f>IF(E3558="",Data_Validation!$B$1,E3558)</f>
        <v>25.65</v>
      </c>
      <c r="O3558">
        <f>IF(J3558="",Data_Validation!$B$2,J3558)</f>
        <v>81.400000000000006</v>
      </c>
      <c r="P3558">
        <f t="shared" si="495"/>
        <v>1</v>
      </c>
      <c r="Q3558" s="2">
        <f>CustomerData[[#This Row],[avg_order_value_clean]]*CustomerData[[#This Row],[total_orders]]</f>
        <v>256.5</v>
      </c>
      <c r="R3558" s="2" t="str">
        <f t="shared" si="503"/>
        <v>Inactive</v>
      </c>
      <c r="S3558" s="2" t="str">
        <f t="shared" si="496"/>
        <v>Medium Risk</v>
      </c>
      <c r="T3558" s="2" t="str">
        <f t="shared" si="497"/>
        <v>25-34</v>
      </c>
      <c r="U3558" s="1">
        <f t="shared" ca="1" si="498"/>
        <v>1729</v>
      </c>
      <c r="V3558" s="2" t="str">
        <f t="shared" si="499"/>
        <v>Medium Loyalty</v>
      </c>
      <c r="W3558" s="2" t="str">
        <f t="shared" si="500"/>
        <v>Legitimate</v>
      </c>
      <c r="X3558" s="2" t="str">
        <f>IF(Q3558&lt;Data_Validation!$B$8,"Low Value",IF(Q3558&lt;Data_Validation!$B$9,"Medium Value","High Value"))</f>
        <v>Low Value</v>
      </c>
      <c r="Y3558" s="2" t="str">
        <f t="shared" si="501"/>
        <v>Stable</v>
      </c>
      <c r="Z3558" s="2" t="str">
        <f t="shared" si="502"/>
        <v>Check Data</v>
      </c>
    </row>
    <row r="3559" spans="1:26" x14ac:dyDescent="0.3">
      <c r="A3559" t="s">
        <v>2463</v>
      </c>
      <c r="B3559">
        <v>33</v>
      </c>
      <c r="C3559" t="s">
        <v>14</v>
      </c>
      <c r="D3559" t="s">
        <v>18</v>
      </c>
      <c r="E3559">
        <v>120.76</v>
      </c>
      <c r="F3559">
        <v>9</v>
      </c>
      <c r="G3559">
        <v>219</v>
      </c>
      <c r="H3559">
        <v>0</v>
      </c>
      <c r="I3559" t="s">
        <v>16</v>
      </c>
      <c r="J3559">
        <v>62.4</v>
      </c>
      <c r="K3559" s="1">
        <v>45694</v>
      </c>
      <c r="L3559">
        <v>27</v>
      </c>
      <c r="M3559">
        <v>0.24</v>
      </c>
      <c r="N3559">
        <f>IF(E3559="",Data_Validation!$B$1,E3559)</f>
        <v>120.76</v>
      </c>
      <c r="O3559">
        <f>IF(J3559="",Data_Validation!$B$2,J3559)</f>
        <v>62.4</v>
      </c>
      <c r="P3559">
        <f t="shared" si="495"/>
        <v>2</v>
      </c>
      <c r="Q3559" s="2">
        <f>CustomerData[[#This Row],[avg_order_value_clean]]*CustomerData[[#This Row],[total_orders]]</f>
        <v>1086.8400000000001</v>
      </c>
      <c r="R3559" s="2" t="str">
        <f t="shared" si="503"/>
        <v>Inactive</v>
      </c>
      <c r="S3559" s="2" t="str">
        <f t="shared" si="496"/>
        <v>Medium Risk</v>
      </c>
      <c r="T3559" s="2" t="str">
        <f t="shared" si="497"/>
        <v>25-34</v>
      </c>
      <c r="U3559" s="1">
        <f t="shared" ca="1" si="498"/>
        <v>567</v>
      </c>
      <c r="V3559" s="2" t="str">
        <f t="shared" si="499"/>
        <v>Low Loyalty</v>
      </c>
      <c r="W3559" s="2" t="str">
        <f t="shared" si="500"/>
        <v>Legitimate</v>
      </c>
      <c r="X3559" s="2" t="str">
        <f>IF(Q3559&lt;Data_Validation!$B$8,"Low Value",IF(Q3559&lt;Data_Validation!$B$9,"Medium Value","High Value"))</f>
        <v>Low Value</v>
      </c>
      <c r="Y3559" s="2" t="str">
        <f t="shared" si="501"/>
        <v>Stable</v>
      </c>
      <c r="Z3559" s="2" t="str">
        <f t="shared" si="502"/>
        <v>Check Data</v>
      </c>
    </row>
    <row r="3560" spans="1:26" x14ac:dyDescent="0.3">
      <c r="A3560" t="s">
        <v>116</v>
      </c>
      <c r="B3560">
        <v>36</v>
      </c>
      <c r="C3560" t="s">
        <v>14</v>
      </c>
      <c r="D3560" t="s">
        <v>18</v>
      </c>
      <c r="E3560">
        <v>112.42</v>
      </c>
      <c r="F3560">
        <v>10</v>
      </c>
      <c r="G3560">
        <v>329</v>
      </c>
      <c r="H3560">
        <v>0</v>
      </c>
      <c r="I3560" t="s">
        <v>16</v>
      </c>
      <c r="J3560">
        <v>80.900000000000006</v>
      </c>
      <c r="K3560" s="1">
        <v>44688</v>
      </c>
      <c r="L3560">
        <v>31</v>
      </c>
      <c r="M3560">
        <v>0.79</v>
      </c>
      <c r="N3560">
        <f>IF(E3560="",Data_Validation!$B$1,E3560)</f>
        <v>112.42</v>
      </c>
      <c r="O3560">
        <f>IF(J3560="",Data_Validation!$B$2,J3560)</f>
        <v>80.900000000000006</v>
      </c>
      <c r="P3560">
        <f t="shared" si="495"/>
        <v>3</v>
      </c>
      <c r="Q3560" s="2">
        <f>CustomerData[[#This Row],[avg_order_value_clean]]*CustomerData[[#This Row],[total_orders]]</f>
        <v>1124.2</v>
      </c>
      <c r="R3560" s="2" t="str">
        <f t="shared" si="503"/>
        <v>Inactive</v>
      </c>
      <c r="S3560" s="2" t="str">
        <f t="shared" si="496"/>
        <v>High Risk</v>
      </c>
      <c r="T3560" s="2" t="str">
        <f t="shared" si="497"/>
        <v>35-44</v>
      </c>
      <c r="U3560" s="1">
        <f t="shared" ca="1" si="498"/>
        <v>1573</v>
      </c>
      <c r="V3560" s="2" t="str">
        <f t="shared" si="499"/>
        <v>Low Loyalty</v>
      </c>
      <c r="W3560" s="2" t="str">
        <f t="shared" si="500"/>
        <v>Legitimate</v>
      </c>
      <c r="X3560" s="2" t="str">
        <f>IF(Q3560&lt;Data_Validation!$B$8,"Low Value",IF(Q3560&lt;Data_Validation!$B$9,"Medium Value","High Value"))</f>
        <v>Low Value</v>
      </c>
      <c r="Y3560" s="2" t="str">
        <f t="shared" si="501"/>
        <v>At Risk - Develop</v>
      </c>
      <c r="Z3560" s="2" t="str">
        <f t="shared" si="502"/>
        <v>Check Data</v>
      </c>
    </row>
    <row r="3561" spans="1:26" x14ac:dyDescent="0.3">
      <c r="A3561" t="s">
        <v>2392</v>
      </c>
      <c r="B3561">
        <v>73</v>
      </c>
      <c r="C3561" t="s">
        <v>14</v>
      </c>
      <c r="D3561" t="s">
        <v>15</v>
      </c>
      <c r="E3561">
        <v>155.84</v>
      </c>
      <c r="F3561">
        <v>9</v>
      </c>
      <c r="G3561">
        <v>278</v>
      </c>
      <c r="H3561">
        <v>0</v>
      </c>
      <c r="I3561" t="s">
        <v>40</v>
      </c>
      <c r="J3561">
        <v>15.3</v>
      </c>
      <c r="K3561" s="1">
        <v>44378</v>
      </c>
      <c r="L3561">
        <v>47</v>
      </c>
      <c r="M3561">
        <v>0.22</v>
      </c>
      <c r="N3561">
        <f>IF(E3561="",Data_Validation!$B$1,E3561)</f>
        <v>155.84</v>
      </c>
      <c r="O3561">
        <f>IF(J3561="",Data_Validation!$B$2,J3561)</f>
        <v>15.3</v>
      </c>
      <c r="P3561">
        <f t="shared" si="495"/>
        <v>2</v>
      </c>
      <c r="Q3561" s="2">
        <f>CustomerData[[#This Row],[avg_order_value_clean]]*CustomerData[[#This Row],[total_orders]]</f>
        <v>1402.56</v>
      </c>
      <c r="R3561" s="2" t="str">
        <f t="shared" si="503"/>
        <v>Inactive</v>
      </c>
      <c r="S3561" s="2" t="str">
        <f t="shared" si="496"/>
        <v>Medium Risk</v>
      </c>
      <c r="T3561" s="2" t="str">
        <f t="shared" si="497"/>
        <v>55+</v>
      </c>
      <c r="U3561" s="1">
        <f t="shared" ca="1" si="498"/>
        <v>1883</v>
      </c>
      <c r="V3561" s="2" t="str">
        <f t="shared" si="499"/>
        <v>Medium Loyalty</v>
      </c>
      <c r="W3561" s="2" t="str">
        <f t="shared" si="500"/>
        <v>Legitimate</v>
      </c>
      <c r="X3561" s="2" t="str">
        <f>IF(Q3561&lt;Data_Validation!$B$8,"Low Value",IF(Q3561&lt;Data_Validation!$B$9,"Medium Value","High Value"))</f>
        <v>Low Value</v>
      </c>
      <c r="Y3561" s="2" t="str">
        <f t="shared" si="501"/>
        <v>Stable</v>
      </c>
      <c r="Z3561" s="2" t="str">
        <f t="shared" si="502"/>
        <v>Check Data</v>
      </c>
    </row>
    <row r="3562" spans="1:26" x14ac:dyDescent="0.3">
      <c r="A3562" t="s">
        <v>2941</v>
      </c>
      <c r="B3562">
        <v>73</v>
      </c>
      <c r="C3562" t="s">
        <v>21</v>
      </c>
      <c r="D3562" t="s">
        <v>26</v>
      </c>
      <c r="E3562">
        <v>23.93</v>
      </c>
      <c r="F3562">
        <v>10</v>
      </c>
      <c r="G3562">
        <v>334</v>
      </c>
      <c r="H3562">
        <v>0</v>
      </c>
      <c r="I3562" t="s">
        <v>16</v>
      </c>
      <c r="J3562">
        <v>19.3</v>
      </c>
      <c r="K3562" s="1">
        <v>45023</v>
      </c>
      <c r="L3562">
        <v>66</v>
      </c>
      <c r="M3562">
        <v>0.3</v>
      </c>
      <c r="N3562">
        <f>IF(E3562="",Data_Validation!$B$1,E3562)</f>
        <v>23.93</v>
      </c>
      <c r="O3562">
        <f>IF(J3562="",Data_Validation!$B$2,J3562)</f>
        <v>19.3</v>
      </c>
      <c r="P3562">
        <f t="shared" si="495"/>
        <v>2</v>
      </c>
      <c r="Q3562" s="2">
        <f>CustomerData[[#This Row],[avg_order_value_clean]]*CustomerData[[#This Row],[total_orders]]</f>
        <v>239.3</v>
      </c>
      <c r="R3562" s="2" t="str">
        <f t="shared" si="503"/>
        <v>Inactive</v>
      </c>
      <c r="S3562" s="2" t="str">
        <f t="shared" si="496"/>
        <v>Medium Risk</v>
      </c>
      <c r="T3562" s="2" t="str">
        <f t="shared" si="497"/>
        <v>55+</v>
      </c>
      <c r="U3562" s="1">
        <f t="shared" ca="1" si="498"/>
        <v>1238</v>
      </c>
      <c r="V3562" s="2" t="str">
        <f t="shared" si="499"/>
        <v>Medium Loyalty</v>
      </c>
      <c r="W3562" s="2" t="str">
        <f t="shared" si="500"/>
        <v>Legitimate</v>
      </c>
      <c r="X3562" s="2" t="str">
        <f>IF(Q3562&lt;Data_Validation!$B$8,"Low Value",IF(Q3562&lt;Data_Validation!$B$9,"Medium Value","High Value"))</f>
        <v>Low Value</v>
      </c>
      <c r="Y3562" s="2" t="str">
        <f t="shared" si="501"/>
        <v>Stable</v>
      </c>
      <c r="Z3562" s="2" t="str">
        <f t="shared" si="502"/>
        <v>Check Data</v>
      </c>
    </row>
    <row r="3563" spans="1:26" x14ac:dyDescent="0.3">
      <c r="A3563" t="s">
        <v>2819</v>
      </c>
      <c r="B3563">
        <v>25</v>
      </c>
      <c r="C3563" t="s">
        <v>14</v>
      </c>
      <c r="D3563" t="s">
        <v>15</v>
      </c>
      <c r="E3563">
        <v>101.99</v>
      </c>
      <c r="F3563">
        <v>4</v>
      </c>
      <c r="G3563">
        <v>45</v>
      </c>
      <c r="H3563">
        <v>0</v>
      </c>
      <c r="I3563" t="s">
        <v>16</v>
      </c>
      <c r="J3563">
        <v>74.099999999999994</v>
      </c>
      <c r="K3563" s="1">
        <v>45724</v>
      </c>
      <c r="L3563">
        <v>95</v>
      </c>
      <c r="M3563">
        <v>0.2</v>
      </c>
      <c r="N3563">
        <f>IF(E3563="",Data_Validation!$B$1,E3563)</f>
        <v>101.99</v>
      </c>
      <c r="O3563">
        <f>IF(J3563="",Data_Validation!$B$2,J3563)</f>
        <v>74.099999999999994</v>
      </c>
      <c r="P3563">
        <f t="shared" si="495"/>
        <v>2</v>
      </c>
      <c r="Q3563" s="2">
        <f>CustomerData[[#This Row],[avg_order_value_clean]]*CustomerData[[#This Row],[total_orders]]</f>
        <v>407.96</v>
      </c>
      <c r="R3563" s="2" t="str">
        <f t="shared" si="503"/>
        <v>At Risk</v>
      </c>
      <c r="S3563" s="2" t="str">
        <f t="shared" si="496"/>
        <v>Medium Risk</v>
      </c>
      <c r="T3563" s="2" t="str">
        <f t="shared" si="497"/>
        <v>25-34</v>
      </c>
      <c r="U3563" s="1">
        <f t="shared" ca="1" si="498"/>
        <v>537</v>
      </c>
      <c r="V3563" s="2" t="str">
        <f t="shared" si="499"/>
        <v>High Loyalty</v>
      </c>
      <c r="W3563" s="2" t="str">
        <f t="shared" si="500"/>
        <v>Legitimate</v>
      </c>
      <c r="X3563" s="2" t="str">
        <f>IF(Q3563&lt;Data_Validation!$B$8,"Low Value",IF(Q3563&lt;Data_Validation!$B$9,"Medium Value","High Value"))</f>
        <v>Low Value</v>
      </c>
      <c r="Y3563" s="2" t="str">
        <f t="shared" si="501"/>
        <v>Stable</v>
      </c>
      <c r="Z3563" s="2" t="str">
        <f t="shared" si="502"/>
        <v>Check Data</v>
      </c>
    </row>
    <row r="3564" spans="1:26" x14ac:dyDescent="0.3">
      <c r="A3564" t="s">
        <v>701</v>
      </c>
      <c r="B3564">
        <v>55</v>
      </c>
      <c r="C3564" t="s">
        <v>21</v>
      </c>
      <c r="D3564" t="s">
        <v>50</v>
      </c>
      <c r="E3564">
        <v>48.3</v>
      </c>
      <c r="F3564">
        <v>11</v>
      </c>
      <c r="G3564">
        <v>292</v>
      </c>
      <c r="H3564">
        <v>0</v>
      </c>
      <c r="I3564" t="s">
        <v>19</v>
      </c>
      <c r="J3564">
        <v>34.799999999999997</v>
      </c>
      <c r="K3564" s="1">
        <v>45368</v>
      </c>
      <c r="L3564">
        <v>61</v>
      </c>
      <c r="M3564">
        <v>0.18</v>
      </c>
      <c r="N3564">
        <f>IF(E3564="",Data_Validation!$B$1,E3564)</f>
        <v>48.3</v>
      </c>
      <c r="O3564">
        <f>IF(J3564="",Data_Validation!$B$2,J3564)</f>
        <v>34.799999999999997</v>
      </c>
      <c r="P3564">
        <f t="shared" si="495"/>
        <v>2</v>
      </c>
      <c r="Q3564" s="2">
        <f>CustomerData[[#This Row],[avg_order_value_clean]]*CustomerData[[#This Row],[total_orders]]</f>
        <v>531.29999999999995</v>
      </c>
      <c r="R3564" s="2" t="str">
        <f t="shared" si="503"/>
        <v>Inactive</v>
      </c>
      <c r="S3564" s="2" t="str">
        <f t="shared" si="496"/>
        <v>Low Risk</v>
      </c>
      <c r="T3564" s="2" t="str">
        <f t="shared" si="497"/>
        <v>55+</v>
      </c>
      <c r="U3564" s="1">
        <f t="shared" ca="1" si="498"/>
        <v>893</v>
      </c>
      <c r="V3564" s="2" t="str">
        <f t="shared" si="499"/>
        <v>Medium Loyalty</v>
      </c>
      <c r="W3564" s="2" t="str">
        <f t="shared" si="500"/>
        <v>Legitimate</v>
      </c>
      <c r="X3564" s="2" t="str">
        <f>IF(Q3564&lt;Data_Validation!$B$8,"Low Value",IF(Q3564&lt;Data_Validation!$B$9,"Medium Value","High Value"))</f>
        <v>Low Value</v>
      </c>
      <c r="Y3564" s="2" t="str">
        <f t="shared" si="501"/>
        <v>Stable</v>
      </c>
      <c r="Z3564" s="2" t="str">
        <f t="shared" si="502"/>
        <v>Check Data</v>
      </c>
    </row>
    <row r="3565" spans="1:26" x14ac:dyDescent="0.3">
      <c r="A3565" t="s">
        <v>2942</v>
      </c>
      <c r="B3565">
        <v>55</v>
      </c>
      <c r="C3565" t="s">
        <v>25</v>
      </c>
      <c r="D3565" t="s">
        <v>44</v>
      </c>
      <c r="E3565">
        <v>26.99</v>
      </c>
      <c r="F3565">
        <v>5</v>
      </c>
      <c r="G3565">
        <v>141</v>
      </c>
      <c r="H3565">
        <v>0</v>
      </c>
      <c r="I3565" t="s">
        <v>40</v>
      </c>
      <c r="J3565">
        <v>43.6</v>
      </c>
      <c r="K3565" s="1">
        <v>45323</v>
      </c>
      <c r="L3565">
        <v>8</v>
      </c>
      <c r="M3565">
        <v>7.0000000000000007E-2</v>
      </c>
      <c r="N3565">
        <f>IF(E3565="",Data_Validation!$B$1,E3565)</f>
        <v>26.99</v>
      </c>
      <c r="O3565">
        <f>IF(J3565="",Data_Validation!$B$2,J3565)</f>
        <v>43.6</v>
      </c>
      <c r="P3565">
        <f t="shared" si="495"/>
        <v>1</v>
      </c>
      <c r="Q3565" s="2">
        <f>CustomerData[[#This Row],[avg_order_value_clean]]*CustomerData[[#This Row],[total_orders]]</f>
        <v>134.94999999999999</v>
      </c>
      <c r="R3565" s="2" t="str">
        <f t="shared" si="503"/>
        <v>Inactive</v>
      </c>
      <c r="S3565" s="2" t="str">
        <f t="shared" si="496"/>
        <v>Low Risk</v>
      </c>
      <c r="T3565" s="2" t="str">
        <f t="shared" si="497"/>
        <v>55+</v>
      </c>
      <c r="U3565" s="1">
        <f t="shared" ca="1" si="498"/>
        <v>938</v>
      </c>
      <c r="V3565" s="2" t="str">
        <f t="shared" si="499"/>
        <v>Low Loyalty</v>
      </c>
      <c r="W3565" s="2" t="str">
        <f t="shared" si="500"/>
        <v>Legitimate</v>
      </c>
      <c r="X3565" s="2" t="str">
        <f>IF(Q3565&lt;Data_Validation!$B$8,"Low Value",IF(Q3565&lt;Data_Validation!$B$9,"Medium Value","High Value"))</f>
        <v>Low Value</v>
      </c>
      <c r="Y3565" s="2" t="str">
        <f t="shared" si="501"/>
        <v>Stable</v>
      </c>
      <c r="Z3565" s="2" t="str">
        <f t="shared" si="502"/>
        <v>Check Data</v>
      </c>
    </row>
    <row r="3566" spans="1:26" x14ac:dyDescent="0.3">
      <c r="A3566" t="s">
        <v>1971</v>
      </c>
      <c r="B3566">
        <v>70</v>
      </c>
      <c r="C3566" t="s">
        <v>14</v>
      </c>
      <c r="D3566" t="s">
        <v>44</v>
      </c>
      <c r="E3566">
        <v>137.57</v>
      </c>
      <c r="F3566">
        <v>8</v>
      </c>
      <c r="G3566">
        <v>303</v>
      </c>
      <c r="H3566">
        <v>0</v>
      </c>
      <c r="I3566" t="s">
        <v>23</v>
      </c>
      <c r="J3566">
        <v>79.2</v>
      </c>
      <c r="K3566" s="1">
        <v>45231</v>
      </c>
      <c r="L3566">
        <v>65</v>
      </c>
      <c r="M3566">
        <v>0.23</v>
      </c>
      <c r="N3566">
        <f>IF(E3566="",Data_Validation!$B$1,E3566)</f>
        <v>137.57</v>
      </c>
      <c r="O3566">
        <f>IF(J3566="",Data_Validation!$B$2,J3566)</f>
        <v>79.2</v>
      </c>
      <c r="P3566">
        <f t="shared" si="495"/>
        <v>2</v>
      </c>
      <c r="Q3566" s="2">
        <f>CustomerData[[#This Row],[avg_order_value_clean]]*CustomerData[[#This Row],[total_orders]]</f>
        <v>1100.56</v>
      </c>
      <c r="R3566" s="2" t="str">
        <f t="shared" si="503"/>
        <v>Inactive</v>
      </c>
      <c r="S3566" s="2" t="str">
        <f t="shared" si="496"/>
        <v>Medium Risk</v>
      </c>
      <c r="T3566" s="2" t="str">
        <f t="shared" si="497"/>
        <v>55+</v>
      </c>
      <c r="U3566" s="1">
        <f t="shared" ca="1" si="498"/>
        <v>1030</v>
      </c>
      <c r="V3566" s="2" t="str">
        <f t="shared" si="499"/>
        <v>Medium Loyalty</v>
      </c>
      <c r="W3566" s="2" t="str">
        <f t="shared" si="500"/>
        <v>Legitimate</v>
      </c>
      <c r="X3566" s="2" t="str">
        <f>IF(Q3566&lt;Data_Validation!$B$8,"Low Value",IF(Q3566&lt;Data_Validation!$B$9,"Medium Value","High Value"))</f>
        <v>Low Value</v>
      </c>
      <c r="Y3566" s="2" t="str">
        <f t="shared" si="501"/>
        <v>Stable</v>
      </c>
      <c r="Z3566" s="2" t="str">
        <f t="shared" si="502"/>
        <v>Check Data</v>
      </c>
    </row>
    <row r="3567" spans="1:26" x14ac:dyDescent="0.3">
      <c r="A3567" t="s">
        <v>2943</v>
      </c>
      <c r="B3567">
        <v>46</v>
      </c>
      <c r="C3567" t="s">
        <v>25</v>
      </c>
      <c r="D3567" t="s">
        <v>15</v>
      </c>
      <c r="E3567">
        <v>209.22</v>
      </c>
      <c r="F3567">
        <v>15</v>
      </c>
      <c r="G3567">
        <v>77</v>
      </c>
      <c r="H3567">
        <v>0</v>
      </c>
      <c r="I3567" t="s">
        <v>23</v>
      </c>
      <c r="J3567">
        <v>7</v>
      </c>
      <c r="K3567" s="1">
        <v>44055</v>
      </c>
      <c r="L3567">
        <v>25</v>
      </c>
      <c r="M3567">
        <v>0.23</v>
      </c>
      <c r="N3567">
        <f>IF(E3567="",Data_Validation!$B$1,E3567)</f>
        <v>209.22</v>
      </c>
      <c r="O3567">
        <f>IF(J3567="",Data_Validation!$B$2,J3567)</f>
        <v>7</v>
      </c>
      <c r="P3567">
        <f t="shared" si="495"/>
        <v>2</v>
      </c>
      <c r="Q3567" s="2">
        <f>CustomerData[[#This Row],[avg_order_value_clean]]*CustomerData[[#This Row],[total_orders]]</f>
        <v>3138.3</v>
      </c>
      <c r="R3567" s="2" t="str">
        <f t="shared" si="503"/>
        <v>At Risk</v>
      </c>
      <c r="S3567" s="2" t="str">
        <f t="shared" si="496"/>
        <v>Medium Risk</v>
      </c>
      <c r="T3567" s="2" t="str">
        <f t="shared" si="497"/>
        <v>45-54</v>
      </c>
      <c r="U3567" s="1">
        <f t="shared" ca="1" si="498"/>
        <v>2206</v>
      </c>
      <c r="V3567" s="2" t="str">
        <f t="shared" si="499"/>
        <v>Low Loyalty</v>
      </c>
      <c r="W3567" s="2" t="str">
        <f t="shared" si="500"/>
        <v>Legitimate</v>
      </c>
      <c r="X3567" s="2" t="str">
        <f>IF(Q3567&lt;Data_Validation!$B$8,"Low Value",IF(Q3567&lt;Data_Validation!$B$9,"Medium Value","High Value"))</f>
        <v>High Value</v>
      </c>
      <c r="Y3567" s="2" t="str">
        <f t="shared" si="501"/>
        <v>High Value - Maintain</v>
      </c>
      <c r="Z3567" s="2" t="str">
        <f t="shared" si="502"/>
        <v>Check Data</v>
      </c>
    </row>
    <row r="3568" spans="1:26" x14ac:dyDescent="0.3">
      <c r="A3568" t="s">
        <v>2944</v>
      </c>
      <c r="B3568">
        <v>58</v>
      </c>
      <c r="C3568" t="s">
        <v>21</v>
      </c>
      <c r="D3568" t="s">
        <v>37</v>
      </c>
      <c r="E3568">
        <v>26.77</v>
      </c>
      <c r="F3568">
        <v>6</v>
      </c>
      <c r="G3568">
        <v>198</v>
      </c>
      <c r="H3568">
        <v>0</v>
      </c>
      <c r="I3568" t="s">
        <v>29</v>
      </c>
      <c r="J3568">
        <v>16.8</v>
      </c>
      <c r="K3568" s="1">
        <v>44698</v>
      </c>
      <c r="L3568">
        <v>17</v>
      </c>
      <c r="M3568">
        <v>0.38</v>
      </c>
      <c r="N3568">
        <f>IF(E3568="",Data_Validation!$B$1,E3568)</f>
        <v>26.77</v>
      </c>
      <c r="O3568">
        <f>IF(J3568="",Data_Validation!$B$2,J3568)</f>
        <v>16.8</v>
      </c>
      <c r="P3568">
        <f t="shared" si="495"/>
        <v>1</v>
      </c>
      <c r="Q3568" s="2">
        <f>CustomerData[[#This Row],[avg_order_value_clean]]*CustomerData[[#This Row],[total_orders]]</f>
        <v>160.62</v>
      </c>
      <c r="R3568" s="2" t="str">
        <f t="shared" si="503"/>
        <v>Inactive</v>
      </c>
      <c r="S3568" s="2" t="str">
        <f t="shared" si="496"/>
        <v>Medium Risk</v>
      </c>
      <c r="T3568" s="2" t="str">
        <f t="shared" si="497"/>
        <v>55+</v>
      </c>
      <c r="U3568" s="1">
        <f t="shared" ca="1" si="498"/>
        <v>1563</v>
      </c>
      <c r="V3568" s="2" t="str">
        <f t="shared" si="499"/>
        <v>Low Loyalty</v>
      </c>
      <c r="W3568" s="2" t="str">
        <f t="shared" si="500"/>
        <v>Legitimate</v>
      </c>
      <c r="X3568" s="2" t="str">
        <f>IF(Q3568&lt;Data_Validation!$B$8,"Low Value",IF(Q3568&lt;Data_Validation!$B$9,"Medium Value","High Value"))</f>
        <v>Low Value</v>
      </c>
      <c r="Y3568" s="2" t="str">
        <f t="shared" si="501"/>
        <v>Stable</v>
      </c>
      <c r="Z3568" s="2" t="str">
        <f t="shared" si="502"/>
        <v>Check Data</v>
      </c>
    </row>
    <row r="3569" spans="1:26" x14ac:dyDescent="0.3">
      <c r="A3569" t="s">
        <v>2945</v>
      </c>
      <c r="B3569">
        <v>53</v>
      </c>
      <c r="C3569" t="s">
        <v>21</v>
      </c>
      <c r="D3569" t="s">
        <v>22</v>
      </c>
      <c r="E3569">
        <v>151.21</v>
      </c>
      <c r="F3569">
        <v>9</v>
      </c>
      <c r="G3569">
        <v>114</v>
      </c>
      <c r="H3569">
        <v>0</v>
      </c>
      <c r="I3569" t="s">
        <v>16</v>
      </c>
      <c r="J3569">
        <v>29.6</v>
      </c>
      <c r="K3569" s="1">
        <v>44303</v>
      </c>
      <c r="L3569">
        <v>30</v>
      </c>
      <c r="M3569">
        <v>7.0000000000000007E-2</v>
      </c>
      <c r="N3569">
        <f>IF(E3569="",Data_Validation!$B$1,E3569)</f>
        <v>151.21</v>
      </c>
      <c r="O3569">
        <f>IF(J3569="",Data_Validation!$B$2,J3569)</f>
        <v>29.6</v>
      </c>
      <c r="P3569">
        <f t="shared" si="495"/>
        <v>1</v>
      </c>
      <c r="Q3569" s="2">
        <f>CustomerData[[#This Row],[avg_order_value_clean]]*CustomerData[[#This Row],[total_orders]]</f>
        <v>1360.89</v>
      </c>
      <c r="R3569" s="2" t="str">
        <f t="shared" si="503"/>
        <v>Inactive</v>
      </c>
      <c r="S3569" s="2" t="str">
        <f t="shared" si="496"/>
        <v>Low Risk</v>
      </c>
      <c r="T3569" s="2" t="str">
        <f t="shared" si="497"/>
        <v>45-54</v>
      </c>
      <c r="U3569" s="1">
        <f t="shared" ca="1" si="498"/>
        <v>1958</v>
      </c>
      <c r="V3569" s="2" t="str">
        <f t="shared" si="499"/>
        <v>Low Loyalty</v>
      </c>
      <c r="W3569" s="2" t="str">
        <f t="shared" si="500"/>
        <v>Legitimate</v>
      </c>
      <c r="X3569" s="2" t="str">
        <f>IF(Q3569&lt;Data_Validation!$B$8,"Low Value",IF(Q3569&lt;Data_Validation!$B$9,"Medium Value","High Value"))</f>
        <v>Low Value</v>
      </c>
      <c r="Y3569" s="2" t="str">
        <f t="shared" si="501"/>
        <v>Stable</v>
      </c>
      <c r="Z3569" s="2" t="str">
        <f t="shared" si="502"/>
        <v>Check Data</v>
      </c>
    </row>
    <row r="3570" spans="1:26" x14ac:dyDescent="0.3">
      <c r="A3570" t="s">
        <v>2946</v>
      </c>
      <c r="B3570">
        <v>43</v>
      </c>
      <c r="C3570" t="s">
        <v>21</v>
      </c>
      <c r="D3570" t="s">
        <v>15</v>
      </c>
      <c r="E3570">
        <v>63.43</v>
      </c>
      <c r="F3570">
        <v>13</v>
      </c>
      <c r="G3570">
        <v>35</v>
      </c>
      <c r="H3570">
        <v>0</v>
      </c>
      <c r="I3570" t="s">
        <v>19</v>
      </c>
      <c r="J3570">
        <v>88.3</v>
      </c>
      <c r="K3570" s="1">
        <v>44542</v>
      </c>
      <c r="L3570">
        <v>24</v>
      </c>
      <c r="M3570">
        <v>0.31</v>
      </c>
      <c r="N3570">
        <f>IF(E3570="",Data_Validation!$B$1,E3570)</f>
        <v>63.43</v>
      </c>
      <c r="O3570">
        <f>IF(J3570="",Data_Validation!$B$2,J3570)</f>
        <v>88.3</v>
      </c>
      <c r="P3570">
        <f t="shared" si="495"/>
        <v>1</v>
      </c>
      <c r="Q3570" s="2">
        <f>CustomerData[[#This Row],[avg_order_value_clean]]*CustomerData[[#This Row],[total_orders]]</f>
        <v>824.59</v>
      </c>
      <c r="R3570" s="2" t="str">
        <f t="shared" si="503"/>
        <v>At Risk</v>
      </c>
      <c r="S3570" s="2" t="str">
        <f t="shared" si="496"/>
        <v>Medium Risk</v>
      </c>
      <c r="T3570" s="2" t="str">
        <f t="shared" si="497"/>
        <v>35-44</v>
      </c>
      <c r="U3570" s="1">
        <f t="shared" ca="1" si="498"/>
        <v>1719</v>
      </c>
      <c r="V3570" s="2" t="str">
        <f t="shared" si="499"/>
        <v>Low Loyalty</v>
      </c>
      <c r="W3570" s="2" t="str">
        <f t="shared" si="500"/>
        <v>Legitimate</v>
      </c>
      <c r="X3570" s="2" t="str">
        <f>IF(Q3570&lt;Data_Validation!$B$8,"Low Value",IF(Q3570&lt;Data_Validation!$B$9,"Medium Value","High Value"))</f>
        <v>Low Value</v>
      </c>
      <c r="Y3570" s="2" t="str">
        <f t="shared" si="501"/>
        <v>Stable</v>
      </c>
      <c r="Z3570" s="2" t="str">
        <f t="shared" si="502"/>
        <v>Check Data</v>
      </c>
    </row>
    <row r="3571" spans="1:26" x14ac:dyDescent="0.3">
      <c r="A3571" t="s">
        <v>2947</v>
      </c>
      <c r="B3571">
        <v>48</v>
      </c>
      <c r="C3571" t="s">
        <v>21</v>
      </c>
      <c r="D3571" t="s">
        <v>52</v>
      </c>
      <c r="E3571">
        <v>96.99</v>
      </c>
      <c r="F3571">
        <v>6</v>
      </c>
      <c r="G3571">
        <v>59</v>
      </c>
      <c r="H3571">
        <v>0</v>
      </c>
      <c r="I3571" t="s">
        <v>16</v>
      </c>
      <c r="K3571" s="1">
        <v>44171</v>
      </c>
      <c r="L3571">
        <v>95</v>
      </c>
      <c r="M3571">
        <v>0.49</v>
      </c>
      <c r="N3571">
        <f>IF(E3571="",Data_Validation!$B$1,E3571)</f>
        <v>96.99</v>
      </c>
      <c r="O3571">
        <f>IF(J3571="",Data_Validation!$B$2,J3571)</f>
        <v>250</v>
      </c>
      <c r="P3571">
        <f t="shared" si="495"/>
        <v>1</v>
      </c>
      <c r="Q3571" s="2">
        <f>CustomerData[[#This Row],[avg_order_value_clean]]*CustomerData[[#This Row],[total_orders]]</f>
        <v>581.93999999999994</v>
      </c>
      <c r="R3571" s="2" t="str">
        <f t="shared" si="503"/>
        <v>At Risk</v>
      </c>
      <c r="S3571" s="2" t="str">
        <f t="shared" si="496"/>
        <v>Medium Risk</v>
      </c>
      <c r="T3571" s="2" t="str">
        <f t="shared" si="497"/>
        <v>45-54</v>
      </c>
      <c r="U3571" s="1">
        <f t="shared" ca="1" si="498"/>
        <v>2090</v>
      </c>
      <c r="V3571" s="2" t="str">
        <f t="shared" si="499"/>
        <v>High Loyalty</v>
      </c>
      <c r="W3571" s="2" t="str">
        <f t="shared" si="500"/>
        <v>Legitimate</v>
      </c>
      <c r="X3571" s="2" t="str">
        <f>IF(Q3571&lt;Data_Validation!$B$8,"Low Value",IF(Q3571&lt;Data_Validation!$B$9,"Medium Value","High Value"))</f>
        <v>Low Value</v>
      </c>
      <c r="Y3571" s="2" t="str">
        <f t="shared" si="501"/>
        <v>Stable</v>
      </c>
      <c r="Z3571" s="2" t="str">
        <f t="shared" si="502"/>
        <v>Check Data</v>
      </c>
    </row>
    <row r="3572" spans="1:26" x14ac:dyDescent="0.3">
      <c r="A3572" t="s">
        <v>2788</v>
      </c>
      <c r="B3572">
        <v>61</v>
      </c>
      <c r="C3572" t="s">
        <v>21</v>
      </c>
      <c r="D3572" t="s">
        <v>52</v>
      </c>
      <c r="E3572">
        <v>150.22999999999999</v>
      </c>
      <c r="F3572">
        <v>15</v>
      </c>
      <c r="G3572">
        <v>244</v>
      </c>
      <c r="H3572">
        <v>0</v>
      </c>
      <c r="I3572" t="s">
        <v>29</v>
      </c>
      <c r="J3572">
        <v>25.2</v>
      </c>
      <c r="K3572" s="1">
        <v>45390</v>
      </c>
      <c r="L3572">
        <v>52</v>
      </c>
      <c r="M3572">
        <v>0.05</v>
      </c>
      <c r="N3572">
        <f>IF(E3572="",Data_Validation!$B$1,E3572)</f>
        <v>150.22999999999999</v>
      </c>
      <c r="O3572">
        <f>IF(J3572="",Data_Validation!$B$2,J3572)</f>
        <v>25.2</v>
      </c>
      <c r="P3572">
        <f t="shared" si="495"/>
        <v>2</v>
      </c>
      <c r="Q3572" s="2">
        <f>CustomerData[[#This Row],[avg_order_value_clean]]*CustomerData[[#This Row],[total_orders]]</f>
        <v>2253.4499999999998</v>
      </c>
      <c r="R3572" s="2" t="str">
        <f t="shared" si="503"/>
        <v>Inactive</v>
      </c>
      <c r="S3572" s="2" t="str">
        <f t="shared" si="496"/>
        <v>Low Risk</v>
      </c>
      <c r="T3572" s="2" t="str">
        <f t="shared" si="497"/>
        <v>55+</v>
      </c>
      <c r="U3572" s="1">
        <f t="shared" ca="1" si="498"/>
        <v>871</v>
      </c>
      <c r="V3572" s="2" t="str">
        <f t="shared" si="499"/>
        <v>Medium Loyalty</v>
      </c>
      <c r="W3572" s="2" t="str">
        <f t="shared" si="500"/>
        <v>Legitimate</v>
      </c>
      <c r="X3572" s="2" t="str">
        <f>IF(Q3572&lt;Data_Validation!$B$8,"Low Value",IF(Q3572&lt;Data_Validation!$B$9,"Medium Value","High Value"))</f>
        <v>High Value</v>
      </c>
      <c r="Y3572" s="2" t="str">
        <f t="shared" si="501"/>
        <v>High Value - Maintain</v>
      </c>
      <c r="Z3572" s="2" t="str">
        <f t="shared" si="502"/>
        <v>Check Data</v>
      </c>
    </row>
    <row r="3573" spans="1:26" x14ac:dyDescent="0.3">
      <c r="A3573" t="s">
        <v>2948</v>
      </c>
      <c r="B3573">
        <v>77</v>
      </c>
      <c r="C3573" t="s">
        <v>14</v>
      </c>
      <c r="D3573" t="s">
        <v>28</v>
      </c>
      <c r="E3573">
        <v>48.91</v>
      </c>
      <c r="F3573">
        <v>11</v>
      </c>
      <c r="G3573">
        <v>78</v>
      </c>
      <c r="H3573">
        <v>0</v>
      </c>
      <c r="I3573" t="s">
        <v>16</v>
      </c>
      <c r="J3573">
        <v>67.8</v>
      </c>
      <c r="K3573" s="1">
        <v>44855</v>
      </c>
      <c r="L3573">
        <v>63</v>
      </c>
      <c r="M3573">
        <v>0.28000000000000003</v>
      </c>
      <c r="N3573">
        <f>IF(E3573="",Data_Validation!$B$1,E3573)</f>
        <v>48.91</v>
      </c>
      <c r="O3573">
        <f>IF(J3573="",Data_Validation!$B$2,J3573)</f>
        <v>67.8</v>
      </c>
      <c r="P3573">
        <f t="shared" si="495"/>
        <v>1</v>
      </c>
      <c r="Q3573" s="2">
        <f>CustomerData[[#This Row],[avg_order_value_clean]]*CustomerData[[#This Row],[total_orders]]</f>
        <v>538.01</v>
      </c>
      <c r="R3573" s="2" t="str">
        <f t="shared" si="503"/>
        <v>At Risk</v>
      </c>
      <c r="S3573" s="2" t="str">
        <f t="shared" si="496"/>
        <v>Medium Risk</v>
      </c>
      <c r="T3573" s="2" t="str">
        <f t="shared" si="497"/>
        <v>55+</v>
      </c>
      <c r="U3573" s="1">
        <f t="shared" ca="1" si="498"/>
        <v>1406</v>
      </c>
      <c r="V3573" s="2" t="str">
        <f t="shared" si="499"/>
        <v>Medium Loyalty</v>
      </c>
      <c r="W3573" s="2" t="str">
        <f t="shared" si="500"/>
        <v>Legitimate</v>
      </c>
      <c r="X3573" s="2" t="str">
        <f>IF(Q3573&lt;Data_Validation!$B$8,"Low Value",IF(Q3573&lt;Data_Validation!$B$9,"Medium Value","High Value"))</f>
        <v>Low Value</v>
      </c>
      <c r="Y3573" s="2" t="str">
        <f t="shared" si="501"/>
        <v>Stable</v>
      </c>
      <c r="Z3573" s="2" t="str">
        <f t="shared" si="502"/>
        <v>Check Data</v>
      </c>
    </row>
    <row r="3574" spans="1:26" x14ac:dyDescent="0.3">
      <c r="A3574" t="s">
        <v>733</v>
      </c>
      <c r="B3574">
        <v>29</v>
      </c>
      <c r="C3574" t="s">
        <v>21</v>
      </c>
      <c r="D3574" t="s">
        <v>50</v>
      </c>
      <c r="E3574">
        <v>107.42</v>
      </c>
      <c r="F3574">
        <v>11</v>
      </c>
      <c r="G3574">
        <v>190</v>
      </c>
      <c r="H3574">
        <v>0</v>
      </c>
      <c r="I3574" t="s">
        <v>23</v>
      </c>
      <c r="J3574">
        <v>3</v>
      </c>
      <c r="K3574" s="1">
        <v>45781</v>
      </c>
      <c r="L3574">
        <v>61</v>
      </c>
      <c r="M3574">
        <v>0.48</v>
      </c>
      <c r="N3574">
        <f>IF(E3574="",Data_Validation!$B$1,E3574)</f>
        <v>107.42</v>
      </c>
      <c r="O3574">
        <f>IF(J3574="",Data_Validation!$B$2,J3574)</f>
        <v>3</v>
      </c>
      <c r="P3574">
        <f t="shared" si="495"/>
        <v>3</v>
      </c>
      <c r="Q3574" s="2">
        <f>CustomerData[[#This Row],[avg_order_value_clean]]*CustomerData[[#This Row],[total_orders]]</f>
        <v>1181.6200000000001</v>
      </c>
      <c r="R3574" s="2" t="str">
        <f t="shared" si="503"/>
        <v>Inactive</v>
      </c>
      <c r="S3574" s="2" t="str">
        <f t="shared" si="496"/>
        <v>Medium Risk</v>
      </c>
      <c r="T3574" s="2" t="str">
        <f t="shared" si="497"/>
        <v>25-34</v>
      </c>
      <c r="U3574" s="1">
        <f t="shared" ca="1" si="498"/>
        <v>480</v>
      </c>
      <c r="V3574" s="2" t="str">
        <f t="shared" si="499"/>
        <v>Medium Loyalty</v>
      </c>
      <c r="W3574" s="2" t="str">
        <f t="shared" si="500"/>
        <v>Legitimate</v>
      </c>
      <c r="X3574" s="2" t="str">
        <f>IF(Q3574&lt;Data_Validation!$B$8,"Low Value",IF(Q3574&lt;Data_Validation!$B$9,"Medium Value","High Value"))</f>
        <v>Low Value</v>
      </c>
      <c r="Y3574" s="2" t="str">
        <f t="shared" si="501"/>
        <v>Stable</v>
      </c>
      <c r="Z3574" s="2" t="str">
        <f t="shared" si="502"/>
        <v>Check Data</v>
      </c>
    </row>
    <row r="3575" spans="1:26" x14ac:dyDescent="0.3">
      <c r="A3575" t="s">
        <v>2815</v>
      </c>
      <c r="B3575">
        <v>72</v>
      </c>
      <c r="C3575" t="s">
        <v>14</v>
      </c>
      <c r="D3575" t="s">
        <v>50</v>
      </c>
      <c r="E3575">
        <v>87.89</v>
      </c>
      <c r="F3575">
        <v>3</v>
      </c>
      <c r="G3575">
        <v>96</v>
      </c>
      <c r="H3575">
        <v>0</v>
      </c>
      <c r="I3575" t="s">
        <v>40</v>
      </c>
      <c r="J3575">
        <v>77.5</v>
      </c>
      <c r="K3575" s="1">
        <v>45759</v>
      </c>
      <c r="L3575">
        <v>77</v>
      </c>
      <c r="M3575">
        <v>0.57999999999999996</v>
      </c>
      <c r="N3575">
        <f>IF(E3575="",Data_Validation!$B$1,E3575)</f>
        <v>87.89</v>
      </c>
      <c r="O3575">
        <f>IF(J3575="",Data_Validation!$B$2,J3575)</f>
        <v>77.5</v>
      </c>
      <c r="P3575">
        <f t="shared" si="495"/>
        <v>2</v>
      </c>
      <c r="Q3575" s="2">
        <f>CustomerData[[#This Row],[avg_order_value_clean]]*CustomerData[[#This Row],[total_orders]]</f>
        <v>263.67</v>
      </c>
      <c r="R3575" s="2" t="str">
        <f t="shared" si="503"/>
        <v>Inactive</v>
      </c>
      <c r="S3575" s="2" t="str">
        <f t="shared" si="496"/>
        <v>High Risk</v>
      </c>
      <c r="T3575" s="2" t="str">
        <f t="shared" si="497"/>
        <v>55+</v>
      </c>
      <c r="U3575" s="1">
        <f t="shared" ca="1" si="498"/>
        <v>502</v>
      </c>
      <c r="V3575" s="2" t="str">
        <f t="shared" si="499"/>
        <v>High Loyalty</v>
      </c>
      <c r="W3575" s="2" t="str">
        <f t="shared" si="500"/>
        <v>Legitimate</v>
      </c>
      <c r="X3575" s="2" t="str">
        <f>IF(Q3575&lt;Data_Validation!$B$8,"Low Value",IF(Q3575&lt;Data_Validation!$B$9,"Medium Value","High Value"))</f>
        <v>Low Value</v>
      </c>
      <c r="Y3575" s="2" t="str">
        <f t="shared" si="501"/>
        <v>At Risk - Develop</v>
      </c>
      <c r="Z3575" s="2" t="str">
        <f t="shared" si="502"/>
        <v>Check Data</v>
      </c>
    </row>
    <row r="3576" spans="1:26" x14ac:dyDescent="0.3">
      <c r="A3576" t="s">
        <v>2949</v>
      </c>
      <c r="B3576">
        <v>34</v>
      </c>
      <c r="C3576" t="s">
        <v>14</v>
      </c>
      <c r="D3576" t="s">
        <v>15</v>
      </c>
      <c r="E3576">
        <v>80.7</v>
      </c>
      <c r="F3576">
        <v>6</v>
      </c>
      <c r="G3576">
        <v>303</v>
      </c>
      <c r="H3576">
        <v>0</v>
      </c>
      <c r="I3576" t="s">
        <v>16</v>
      </c>
      <c r="K3576" s="1">
        <v>44393</v>
      </c>
      <c r="L3576">
        <v>58</v>
      </c>
      <c r="M3576">
        <v>0.26</v>
      </c>
      <c r="N3576">
        <f>IF(E3576="",Data_Validation!$B$1,E3576)</f>
        <v>80.7</v>
      </c>
      <c r="O3576">
        <f>IF(J3576="",Data_Validation!$B$2,J3576)</f>
        <v>250</v>
      </c>
      <c r="P3576">
        <f t="shared" si="495"/>
        <v>1</v>
      </c>
      <c r="Q3576" s="2">
        <f>CustomerData[[#This Row],[avg_order_value_clean]]*CustomerData[[#This Row],[total_orders]]</f>
        <v>484.20000000000005</v>
      </c>
      <c r="R3576" s="2" t="str">
        <f t="shared" si="503"/>
        <v>Inactive</v>
      </c>
      <c r="S3576" s="2" t="str">
        <f t="shared" si="496"/>
        <v>Medium Risk</v>
      </c>
      <c r="T3576" s="2" t="str">
        <f t="shared" si="497"/>
        <v>25-34</v>
      </c>
      <c r="U3576" s="1">
        <f t="shared" ca="1" si="498"/>
        <v>1868</v>
      </c>
      <c r="V3576" s="2" t="str">
        <f t="shared" si="499"/>
        <v>Medium Loyalty</v>
      </c>
      <c r="W3576" s="2" t="str">
        <f t="shared" si="500"/>
        <v>Legitimate</v>
      </c>
      <c r="X3576" s="2" t="str">
        <f>IF(Q3576&lt;Data_Validation!$B$8,"Low Value",IF(Q3576&lt;Data_Validation!$B$9,"Medium Value","High Value"))</f>
        <v>Low Value</v>
      </c>
      <c r="Y3576" s="2" t="str">
        <f t="shared" si="501"/>
        <v>Stable</v>
      </c>
      <c r="Z3576" s="2" t="str">
        <f t="shared" si="502"/>
        <v>Check Data</v>
      </c>
    </row>
    <row r="3577" spans="1:26" x14ac:dyDescent="0.3">
      <c r="A3577" t="s">
        <v>2950</v>
      </c>
      <c r="B3577">
        <v>32</v>
      </c>
      <c r="C3577" t="s">
        <v>14</v>
      </c>
      <c r="D3577" t="s">
        <v>35</v>
      </c>
      <c r="E3577">
        <v>41.73</v>
      </c>
      <c r="F3577">
        <v>13</v>
      </c>
      <c r="G3577">
        <v>149</v>
      </c>
      <c r="H3577">
        <v>0</v>
      </c>
      <c r="I3577" t="s">
        <v>23</v>
      </c>
      <c r="J3577">
        <v>5.5</v>
      </c>
      <c r="K3577" s="1">
        <v>45293</v>
      </c>
      <c r="L3577">
        <v>79</v>
      </c>
      <c r="M3577">
        <v>0.38</v>
      </c>
      <c r="N3577">
        <f>IF(E3577="",Data_Validation!$B$1,E3577)</f>
        <v>41.73</v>
      </c>
      <c r="O3577">
        <f>IF(J3577="",Data_Validation!$B$2,J3577)</f>
        <v>5.5</v>
      </c>
      <c r="P3577">
        <f t="shared" si="495"/>
        <v>1</v>
      </c>
      <c r="Q3577" s="2">
        <f>CustomerData[[#This Row],[avg_order_value_clean]]*CustomerData[[#This Row],[total_orders]]</f>
        <v>542.49</v>
      </c>
      <c r="R3577" s="2" t="str">
        <f t="shared" si="503"/>
        <v>Inactive</v>
      </c>
      <c r="S3577" s="2" t="str">
        <f t="shared" si="496"/>
        <v>Medium Risk</v>
      </c>
      <c r="T3577" s="2" t="str">
        <f t="shared" si="497"/>
        <v>25-34</v>
      </c>
      <c r="U3577" s="1">
        <f t="shared" ca="1" si="498"/>
        <v>968</v>
      </c>
      <c r="V3577" s="2" t="str">
        <f t="shared" si="499"/>
        <v>High Loyalty</v>
      </c>
      <c r="W3577" s="2" t="str">
        <f t="shared" si="500"/>
        <v>Legitimate</v>
      </c>
      <c r="X3577" s="2" t="str">
        <f>IF(Q3577&lt;Data_Validation!$B$8,"Low Value",IF(Q3577&lt;Data_Validation!$B$9,"Medium Value","High Value"))</f>
        <v>Low Value</v>
      </c>
      <c r="Y3577" s="2" t="str">
        <f t="shared" si="501"/>
        <v>Stable</v>
      </c>
      <c r="Z3577" s="2" t="str">
        <f t="shared" si="502"/>
        <v>Check Data</v>
      </c>
    </row>
    <row r="3578" spans="1:26" x14ac:dyDescent="0.3">
      <c r="A3578" t="s">
        <v>2951</v>
      </c>
      <c r="B3578">
        <v>26</v>
      </c>
      <c r="C3578" t="s">
        <v>21</v>
      </c>
      <c r="D3578" t="s">
        <v>18</v>
      </c>
      <c r="E3578">
        <v>171.2</v>
      </c>
      <c r="F3578">
        <v>10</v>
      </c>
      <c r="G3578">
        <v>42</v>
      </c>
      <c r="H3578">
        <v>0</v>
      </c>
      <c r="I3578" t="s">
        <v>23</v>
      </c>
      <c r="J3578">
        <v>49.8</v>
      </c>
      <c r="K3578" s="1">
        <v>45223</v>
      </c>
      <c r="L3578">
        <v>90</v>
      </c>
      <c r="M3578">
        <v>0.17</v>
      </c>
      <c r="N3578">
        <f>IF(E3578="",Data_Validation!$B$1,E3578)</f>
        <v>171.2</v>
      </c>
      <c r="O3578">
        <f>IF(J3578="",Data_Validation!$B$2,J3578)</f>
        <v>49.8</v>
      </c>
      <c r="P3578">
        <f t="shared" si="495"/>
        <v>2</v>
      </c>
      <c r="Q3578" s="2">
        <f>CustomerData[[#This Row],[avg_order_value_clean]]*CustomerData[[#This Row],[total_orders]]</f>
        <v>1712</v>
      </c>
      <c r="R3578" s="2" t="str">
        <f t="shared" si="503"/>
        <v>At Risk</v>
      </c>
      <c r="S3578" s="2" t="str">
        <f t="shared" si="496"/>
        <v>Low Risk</v>
      </c>
      <c r="T3578" s="2" t="str">
        <f t="shared" si="497"/>
        <v>25-34</v>
      </c>
      <c r="U3578" s="1">
        <f t="shared" ca="1" si="498"/>
        <v>1038</v>
      </c>
      <c r="V3578" s="2" t="str">
        <f t="shared" si="499"/>
        <v>High Loyalty</v>
      </c>
      <c r="W3578" s="2" t="str">
        <f t="shared" si="500"/>
        <v>Legitimate</v>
      </c>
      <c r="X3578" s="2" t="str">
        <f>IF(Q3578&lt;Data_Validation!$B$8,"Low Value",IF(Q3578&lt;Data_Validation!$B$9,"Medium Value","High Value"))</f>
        <v>High Value</v>
      </c>
      <c r="Y3578" s="2" t="str">
        <f t="shared" si="501"/>
        <v>High Value - Maintain</v>
      </c>
      <c r="Z3578" s="2" t="str">
        <f t="shared" si="502"/>
        <v>Check Data</v>
      </c>
    </row>
    <row r="3579" spans="1:26" x14ac:dyDescent="0.3">
      <c r="A3579" t="s">
        <v>2952</v>
      </c>
      <c r="B3579">
        <v>56</v>
      </c>
      <c r="C3579" t="s">
        <v>21</v>
      </c>
      <c r="D3579" t="s">
        <v>26</v>
      </c>
      <c r="E3579">
        <v>137.54</v>
      </c>
      <c r="F3579">
        <v>9</v>
      </c>
      <c r="G3579">
        <v>296</v>
      </c>
      <c r="H3579">
        <v>0</v>
      </c>
      <c r="I3579" t="s">
        <v>29</v>
      </c>
      <c r="J3579">
        <v>40.4</v>
      </c>
      <c r="K3579" s="1">
        <v>45555</v>
      </c>
      <c r="L3579">
        <v>32</v>
      </c>
      <c r="M3579">
        <v>0.41</v>
      </c>
      <c r="N3579">
        <f>IF(E3579="",Data_Validation!$B$1,E3579)</f>
        <v>137.54</v>
      </c>
      <c r="O3579">
        <f>IF(J3579="",Data_Validation!$B$2,J3579)</f>
        <v>40.4</v>
      </c>
      <c r="P3579">
        <f t="shared" si="495"/>
        <v>1</v>
      </c>
      <c r="Q3579" s="2">
        <f>CustomerData[[#This Row],[avg_order_value_clean]]*CustomerData[[#This Row],[total_orders]]</f>
        <v>1237.8599999999999</v>
      </c>
      <c r="R3579" s="2" t="str">
        <f t="shared" si="503"/>
        <v>Inactive</v>
      </c>
      <c r="S3579" s="2" t="str">
        <f t="shared" si="496"/>
        <v>Medium Risk</v>
      </c>
      <c r="T3579" s="2" t="str">
        <f t="shared" si="497"/>
        <v>55+</v>
      </c>
      <c r="U3579" s="1">
        <f t="shared" ca="1" si="498"/>
        <v>706</v>
      </c>
      <c r="V3579" s="2" t="str">
        <f t="shared" si="499"/>
        <v>Low Loyalty</v>
      </c>
      <c r="W3579" s="2" t="str">
        <f t="shared" si="500"/>
        <v>Legitimate</v>
      </c>
      <c r="X3579" s="2" t="str">
        <f>IF(Q3579&lt;Data_Validation!$B$8,"Low Value",IF(Q3579&lt;Data_Validation!$B$9,"Medium Value","High Value"))</f>
        <v>Low Value</v>
      </c>
      <c r="Y3579" s="2" t="str">
        <f t="shared" si="501"/>
        <v>Stable</v>
      </c>
      <c r="Z3579" s="2" t="str">
        <f t="shared" si="502"/>
        <v>Check Data</v>
      </c>
    </row>
    <row r="3580" spans="1:26" x14ac:dyDescent="0.3">
      <c r="A3580" t="s">
        <v>1392</v>
      </c>
      <c r="B3580">
        <v>59</v>
      </c>
      <c r="C3580" t="s">
        <v>14</v>
      </c>
      <c r="D3580" t="s">
        <v>18</v>
      </c>
      <c r="E3580">
        <v>229.37</v>
      </c>
      <c r="F3580">
        <v>13</v>
      </c>
      <c r="G3580">
        <v>318</v>
      </c>
      <c r="H3580">
        <v>0</v>
      </c>
      <c r="I3580" t="s">
        <v>40</v>
      </c>
      <c r="J3580">
        <v>15.8</v>
      </c>
      <c r="K3580" s="1">
        <v>45642</v>
      </c>
      <c r="L3580">
        <v>35</v>
      </c>
      <c r="M3580">
        <v>0.17</v>
      </c>
      <c r="N3580">
        <f>IF(E3580="",Data_Validation!$B$1,E3580)</f>
        <v>229.37</v>
      </c>
      <c r="O3580">
        <f>IF(J3580="",Data_Validation!$B$2,J3580)</f>
        <v>15.8</v>
      </c>
      <c r="P3580">
        <f t="shared" si="495"/>
        <v>2</v>
      </c>
      <c r="Q3580" s="2">
        <f>CustomerData[[#This Row],[avg_order_value_clean]]*CustomerData[[#This Row],[total_orders]]</f>
        <v>2981.81</v>
      </c>
      <c r="R3580" s="2" t="str">
        <f t="shared" si="503"/>
        <v>Inactive</v>
      </c>
      <c r="S3580" s="2" t="str">
        <f t="shared" si="496"/>
        <v>Low Risk</v>
      </c>
      <c r="T3580" s="2" t="str">
        <f t="shared" si="497"/>
        <v>55+</v>
      </c>
      <c r="U3580" s="1">
        <f t="shared" ca="1" si="498"/>
        <v>619</v>
      </c>
      <c r="V3580" s="2" t="str">
        <f t="shared" si="499"/>
        <v>Low Loyalty</v>
      </c>
      <c r="W3580" s="2" t="str">
        <f t="shared" si="500"/>
        <v>Legitimate</v>
      </c>
      <c r="X3580" s="2" t="str">
        <f>IF(Q3580&lt;Data_Validation!$B$8,"Low Value",IF(Q3580&lt;Data_Validation!$B$9,"Medium Value","High Value"))</f>
        <v>High Value</v>
      </c>
      <c r="Y3580" s="2" t="str">
        <f t="shared" si="501"/>
        <v>High Value - Maintain</v>
      </c>
      <c r="Z3580" s="2" t="str">
        <f t="shared" si="502"/>
        <v>Check Data</v>
      </c>
    </row>
    <row r="3581" spans="1:26" x14ac:dyDescent="0.3">
      <c r="A3581" t="s">
        <v>2953</v>
      </c>
      <c r="B3581">
        <v>65</v>
      </c>
      <c r="C3581" t="s">
        <v>21</v>
      </c>
      <c r="D3581" t="s">
        <v>18</v>
      </c>
      <c r="F3581">
        <v>9</v>
      </c>
      <c r="G3581">
        <v>217</v>
      </c>
      <c r="H3581">
        <v>0</v>
      </c>
      <c r="I3581" t="s">
        <v>29</v>
      </c>
      <c r="J3581">
        <v>15.4</v>
      </c>
      <c r="K3581" s="1">
        <v>45228</v>
      </c>
      <c r="L3581">
        <v>16</v>
      </c>
      <c r="M3581">
        <v>0.27</v>
      </c>
      <c r="N3581">
        <f>IF(E3581="",Data_Validation!$B$1,E3581)</f>
        <v>250</v>
      </c>
      <c r="O3581">
        <f>IF(J3581="",Data_Validation!$B$2,J3581)</f>
        <v>15.4</v>
      </c>
      <c r="P3581">
        <f t="shared" si="495"/>
        <v>1</v>
      </c>
      <c r="Q3581" s="2">
        <f>CustomerData[[#This Row],[avg_order_value_clean]]*CustomerData[[#This Row],[total_orders]]</f>
        <v>2250</v>
      </c>
      <c r="R3581" s="2" t="str">
        <f t="shared" si="503"/>
        <v>Inactive</v>
      </c>
      <c r="S3581" s="2" t="str">
        <f t="shared" si="496"/>
        <v>Medium Risk</v>
      </c>
      <c r="T3581" s="2" t="str">
        <f t="shared" si="497"/>
        <v>55+</v>
      </c>
      <c r="U3581" s="1">
        <f t="shared" ca="1" si="498"/>
        <v>1033</v>
      </c>
      <c r="V3581" s="2" t="str">
        <f t="shared" si="499"/>
        <v>Low Loyalty</v>
      </c>
      <c r="W3581" s="2" t="str">
        <f t="shared" si="500"/>
        <v>Legitimate</v>
      </c>
      <c r="X3581" s="2" t="str">
        <f>IF(Q3581&lt;Data_Validation!$B$8,"Low Value",IF(Q3581&lt;Data_Validation!$B$9,"Medium Value","High Value"))</f>
        <v>High Value</v>
      </c>
      <c r="Y3581" s="2" t="str">
        <f t="shared" si="501"/>
        <v>High Value - Maintain</v>
      </c>
      <c r="Z3581" s="2" t="str">
        <f t="shared" si="502"/>
        <v>Check Data</v>
      </c>
    </row>
    <row r="3582" spans="1:26" x14ac:dyDescent="0.3">
      <c r="A3582" t="s">
        <v>2120</v>
      </c>
      <c r="B3582">
        <v>29</v>
      </c>
      <c r="C3582" t="s">
        <v>14</v>
      </c>
      <c r="D3582" t="s">
        <v>50</v>
      </c>
      <c r="E3582">
        <v>179.67</v>
      </c>
      <c r="F3582">
        <v>14</v>
      </c>
      <c r="G3582">
        <v>206</v>
      </c>
      <c r="H3582">
        <v>0</v>
      </c>
      <c r="I3582" t="s">
        <v>19</v>
      </c>
      <c r="J3582">
        <v>16</v>
      </c>
      <c r="K3582" s="1">
        <v>44574</v>
      </c>
      <c r="L3582">
        <v>9</v>
      </c>
      <c r="M3582">
        <v>0.32</v>
      </c>
      <c r="N3582">
        <f>IF(E3582="",Data_Validation!$B$1,E3582)</f>
        <v>179.67</v>
      </c>
      <c r="O3582">
        <f>IF(J3582="",Data_Validation!$B$2,J3582)</f>
        <v>16</v>
      </c>
      <c r="P3582">
        <f t="shared" si="495"/>
        <v>2</v>
      </c>
      <c r="Q3582" s="2">
        <f>CustomerData[[#This Row],[avg_order_value_clean]]*CustomerData[[#This Row],[total_orders]]</f>
        <v>2515.3799999999997</v>
      </c>
      <c r="R3582" s="2" t="str">
        <f t="shared" si="503"/>
        <v>Inactive</v>
      </c>
      <c r="S3582" s="2" t="str">
        <f t="shared" si="496"/>
        <v>Medium Risk</v>
      </c>
      <c r="T3582" s="2" t="str">
        <f t="shared" si="497"/>
        <v>25-34</v>
      </c>
      <c r="U3582" s="1">
        <f t="shared" ca="1" si="498"/>
        <v>1687</v>
      </c>
      <c r="V3582" s="2" t="str">
        <f t="shared" si="499"/>
        <v>Low Loyalty</v>
      </c>
      <c r="W3582" s="2" t="str">
        <f t="shared" si="500"/>
        <v>Legitimate</v>
      </c>
      <c r="X3582" s="2" t="str">
        <f>IF(Q3582&lt;Data_Validation!$B$8,"Low Value",IF(Q3582&lt;Data_Validation!$B$9,"Medium Value","High Value"))</f>
        <v>High Value</v>
      </c>
      <c r="Y3582" s="2" t="str">
        <f t="shared" si="501"/>
        <v>High Value - Maintain</v>
      </c>
      <c r="Z3582" s="2" t="str">
        <f t="shared" si="502"/>
        <v>Check Data</v>
      </c>
    </row>
    <row r="3583" spans="1:26" x14ac:dyDescent="0.3">
      <c r="A3583" t="s">
        <v>2954</v>
      </c>
      <c r="B3583">
        <v>49</v>
      </c>
      <c r="C3583" t="s">
        <v>21</v>
      </c>
      <c r="D3583" t="s">
        <v>50</v>
      </c>
      <c r="E3583">
        <v>108.38</v>
      </c>
      <c r="F3583">
        <v>9</v>
      </c>
      <c r="G3583">
        <v>145</v>
      </c>
      <c r="H3583">
        <v>0</v>
      </c>
      <c r="I3583" t="s">
        <v>40</v>
      </c>
      <c r="J3583">
        <v>60</v>
      </c>
      <c r="K3583" s="1">
        <v>44844</v>
      </c>
      <c r="L3583">
        <v>19</v>
      </c>
      <c r="M3583">
        <v>0.23</v>
      </c>
      <c r="N3583">
        <f>IF(E3583="",Data_Validation!$B$1,E3583)</f>
        <v>108.38</v>
      </c>
      <c r="O3583">
        <f>IF(J3583="",Data_Validation!$B$2,J3583)</f>
        <v>60</v>
      </c>
      <c r="P3583">
        <f t="shared" si="495"/>
        <v>1</v>
      </c>
      <c r="Q3583" s="2">
        <f>CustomerData[[#This Row],[avg_order_value_clean]]*CustomerData[[#This Row],[total_orders]]</f>
        <v>975.42</v>
      </c>
      <c r="R3583" s="2" t="str">
        <f t="shared" si="503"/>
        <v>Inactive</v>
      </c>
      <c r="S3583" s="2" t="str">
        <f t="shared" si="496"/>
        <v>Medium Risk</v>
      </c>
      <c r="T3583" s="2" t="str">
        <f t="shared" si="497"/>
        <v>45-54</v>
      </c>
      <c r="U3583" s="1">
        <f t="shared" ca="1" si="498"/>
        <v>1417</v>
      </c>
      <c r="V3583" s="2" t="str">
        <f t="shared" si="499"/>
        <v>Low Loyalty</v>
      </c>
      <c r="W3583" s="2" t="str">
        <f t="shared" si="500"/>
        <v>Legitimate</v>
      </c>
      <c r="X3583" s="2" t="str">
        <f>IF(Q3583&lt;Data_Validation!$B$8,"Low Value",IF(Q3583&lt;Data_Validation!$B$9,"Medium Value","High Value"))</f>
        <v>Low Value</v>
      </c>
      <c r="Y3583" s="2" t="str">
        <f t="shared" si="501"/>
        <v>Stable</v>
      </c>
      <c r="Z3583" s="2" t="str">
        <f t="shared" si="502"/>
        <v>Check Data</v>
      </c>
    </row>
    <row r="3584" spans="1:26" x14ac:dyDescent="0.3">
      <c r="A3584" t="s">
        <v>2491</v>
      </c>
      <c r="B3584">
        <v>42</v>
      </c>
      <c r="C3584" t="s">
        <v>14</v>
      </c>
      <c r="D3584" t="s">
        <v>52</v>
      </c>
      <c r="E3584">
        <v>29.31</v>
      </c>
      <c r="F3584">
        <v>11</v>
      </c>
      <c r="G3584">
        <v>327</v>
      </c>
      <c r="H3584">
        <v>0</v>
      </c>
      <c r="I3584" t="s">
        <v>19</v>
      </c>
      <c r="J3584">
        <v>17.100000000000001</v>
      </c>
      <c r="K3584" s="1">
        <v>45422</v>
      </c>
      <c r="L3584">
        <v>40</v>
      </c>
      <c r="M3584">
        <v>0.13</v>
      </c>
      <c r="N3584">
        <f>IF(E3584="",Data_Validation!$B$1,E3584)</f>
        <v>29.31</v>
      </c>
      <c r="O3584">
        <f>IF(J3584="",Data_Validation!$B$2,J3584)</f>
        <v>17.100000000000001</v>
      </c>
      <c r="P3584">
        <f t="shared" si="495"/>
        <v>2</v>
      </c>
      <c r="Q3584" s="2">
        <f>CustomerData[[#This Row],[avg_order_value_clean]]*CustomerData[[#This Row],[total_orders]]</f>
        <v>322.40999999999997</v>
      </c>
      <c r="R3584" s="2" t="str">
        <f t="shared" si="503"/>
        <v>Inactive</v>
      </c>
      <c r="S3584" s="2" t="str">
        <f t="shared" si="496"/>
        <v>Low Risk</v>
      </c>
      <c r="T3584" s="2" t="str">
        <f t="shared" si="497"/>
        <v>35-44</v>
      </c>
      <c r="U3584" s="1">
        <f t="shared" ca="1" si="498"/>
        <v>839</v>
      </c>
      <c r="V3584" s="2" t="str">
        <f t="shared" si="499"/>
        <v>Medium Loyalty</v>
      </c>
      <c r="W3584" s="2" t="str">
        <f t="shared" si="500"/>
        <v>Legitimate</v>
      </c>
      <c r="X3584" s="2" t="str">
        <f>IF(Q3584&lt;Data_Validation!$B$8,"Low Value",IF(Q3584&lt;Data_Validation!$B$9,"Medium Value","High Value"))</f>
        <v>Low Value</v>
      </c>
      <c r="Y3584" s="2" t="str">
        <f t="shared" si="501"/>
        <v>Stable</v>
      </c>
      <c r="Z3584" s="2" t="str">
        <f t="shared" si="502"/>
        <v>Check Data</v>
      </c>
    </row>
    <row r="3585" spans="1:26" x14ac:dyDescent="0.3">
      <c r="A3585" t="s">
        <v>2955</v>
      </c>
      <c r="B3585">
        <v>56</v>
      </c>
      <c r="C3585" t="s">
        <v>14</v>
      </c>
      <c r="D3585" t="s">
        <v>50</v>
      </c>
      <c r="E3585">
        <v>78.42</v>
      </c>
      <c r="F3585">
        <v>10</v>
      </c>
      <c r="G3585">
        <v>258</v>
      </c>
      <c r="H3585">
        <v>0</v>
      </c>
      <c r="I3585" t="s">
        <v>40</v>
      </c>
      <c r="J3585">
        <v>6</v>
      </c>
      <c r="K3585" s="1">
        <v>44046</v>
      </c>
      <c r="L3585">
        <v>40</v>
      </c>
      <c r="M3585">
        <v>0.39</v>
      </c>
      <c r="N3585">
        <f>IF(E3585="",Data_Validation!$B$1,E3585)</f>
        <v>78.42</v>
      </c>
      <c r="O3585">
        <f>IF(J3585="",Data_Validation!$B$2,J3585)</f>
        <v>6</v>
      </c>
      <c r="P3585">
        <f t="shared" si="495"/>
        <v>1</v>
      </c>
      <c r="Q3585" s="2">
        <f>CustomerData[[#This Row],[avg_order_value_clean]]*CustomerData[[#This Row],[total_orders]]</f>
        <v>784.2</v>
      </c>
      <c r="R3585" s="2" t="str">
        <f t="shared" si="503"/>
        <v>Inactive</v>
      </c>
      <c r="S3585" s="2" t="str">
        <f t="shared" si="496"/>
        <v>Medium Risk</v>
      </c>
      <c r="T3585" s="2" t="str">
        <f t="shared" si="497"/>
        <v>55+</v>
      </c>
      <c r="U3585" s="1">
        <f t="shared" ca="1" si="498"/>
        <v>2215</v>
      </c>
      <c r="V3585" s="2" t="str">
        <f t="shared" si="499"/>
        <v>Medium Loyalty</v>
      </c>
      <c r="W3585" s="2" t="str">
        <f t="shared" si="500"/>
        <v>Legitimate</v>
      </c>
      <c r="X3585" s="2" t="str">
        <f>IF(Q3585&lt;Data_Validation!$B$8,"Low Value",IF(Q3585&lt;Data_Validation!$B$9,"Medium Value","High Value"))</f>
        <v>Low Value</v>
      </c>
      <c r="Y3585" s="2" t="str">
        <f t="shared" si="501"/>
        <v>Stable</v>
      </c>
      <c r="Z3585" s="2" t="str">
        <f t="shared" si="502"/>
        <v>Check Data</v>
      </c>
    </row>
    <row r="3586" spans="1:26" x14ac:dyDescent="0.3">
      <c r="A3586" t="s">
        <v>1026</v>
      </c>
      <c r="B3586">
        <v>35</v>
      </c>
      <c r="C3586" t="s">
        <v>14</v>
      </c>
      <c r="D3586" t="s">
        <v>15</v>
      </c>
      <c r="E3586">
        <v>221.27</v>
      </c>
      <c r="F3586">
        <v>10</v>
      </c>
      <c r="G3586">
        <v>53</v>
      </c>
      <c r="H3586">
        <v>0</v>
      </c>
      <c r="I3586" t="s">
        <v>23</v>
      </c>
      <c r="J3586">
        <v>95.8</v>
      </c>
      <c r="K3586" s="1">
        <v>44087</v>
      </c>
      <c r="L3586">
        <v>46</v>
      </c>
      <c r="M3586">
        <v>0.39</v>
      </c>
      <c r="N3586">
        <f>IF(E3586="",Data_Validation!$B$1,E3586)</f>
        <v>221.27</v>
      </c>
      <c r="O3586">
        <f>IF(J3586="",Data_Validation!$B$2,J3586)</f>
        <v>95.8</v>
      </c>
      <c r="P3586">
        <f t="shared" ref="P3586:P3649" si="504">COUNTIF($A$2:$A$5001,A3586)</f>
        <v>2</v>
      </c>
      <c r="Q3586" s="2">
        <f>CustomerData[[#This Row],[avg_order_value_clean]]*CustomerData[[#This Row],[total_orders]]</f>
        <v>2212.7000000000003</v>
      </c>
      <c r="R3586" s="2" t="str">
        <f t="shared" si="503"/>
        <v>At Risk</v>
      </c>
      <c r="S3586" s="2" t="str">
        <f t="shared" ref="S3586:S3649" si="505">IF(M3586&lt;0.2,"Low Risk",IF(M3586&lt;0.5,"Medium Risk","High Risk"))</f>
        <v>Medium Risk</v>
      </c>
      <c r="T3586" s="2" t="str">
        <f t="shared" ref="T3586:T3649" si="506">IF(B3586&lt;25,"Under 25",IF(B3586&lt;35,"25-34",IF(B3586&lt;45,"35-44",IF(B3586&lt;55,"45-54","55+"))))</f>
        <v>35-44</v>
      </c>
      <c r="U3586" s="1">
        <f t="shared" ref="U3586:U3649" ca="1" si="507">TODAY()-K3586</f>
        <v>2174</v>
      </c>
      <c r="V3586" s="2" t="str">
        <f t="shared" ref="V3586:V3649" si="508">IF(L3586&lt;40,"Low Loyalty",IF(L3586&lt;70,"Medium Loyalty","High Loyalty"))</f>
        <v>Medium Loyalty</v>
      </c>
      <c r="W3586" s="2" t="str">
        <f t="shared" ref="W3586:W3649" si="509">IF(H3586=1,"Fraudulent","Legitimate")</f>
        <v>Legitimate</v>
      </c>
      <c r="X3586" s="2" t="str">
        <f>IF(Q3586&lt;Data_Validation!$B$8,"Low Value",IF(Q3586&lt;Data_Validation!$B$9,"Medium Value","High Value"))</f>
        <v>High Value</v>
      </c>
      <c r="Y3586" s="2" t="str">
        <f t="shared" ref="Y3586:Y3649" si="510">IF(AND(X3586="High Value",S3586="High Risk"),"Critical - Retain",IF(AND(X3586="High Value",S3586&lt;&gt;"High Risk"),"High Value - Maintain",IF(AND(X3586&lt;&gt;"High Value",S3586="High Risk"),"At Risk - Develop","Stable")))</f>
        <v>High Value - Maintain</v>
      </c>
      <c r="Z3586" s="2" t="str">
        <f t="shared" ref="Z3586:Z3649" si="511">IF(OR(B3586&lt;18,F3586&lt;0,N3586&lt;0,O3586&lt;0,O3586&gt;1,M3586&lt;0,M3586&gt;1),"Check Data","Valid")</f>
        <v>Check Data</v>
      </c>
    </row>
    <row r="3587" spans="1:26" x14ac:dyDescent="0.3">
      <c r="A3587" t="s">
        <v>2956</v>
      </c>
      <c r="B3587">
        <v>32</v>
      </c>
      <c r="C3587" t="s">
        <v>21</v>
      </c>
      <c r="D3587" t="s">
        <v>52</v>
      </c>
      <c r="E3587">
        <v>143.22999999999999</v>
      </c>
      <c r="F3587">
        <v>18</v>
      </c>
      <c r="G3587">
        <v>118</v>
      </c>
      <c r="H3587">
        <v>0</v>
      </c>
      <c r="I3587" t="s">
        <v>19</v>
      </c>
      <c r="J3587">
        <v>3.9</v>
      </c>
      <c r="K3587" s="1">
        <v>45219</v>
      </c>
      <c r="L3587">
        <v>3</v>
      </c>
      <c r="M3587">
        <v>0.28000000000000003</v>
      </c>
      <c r="N3587">
        <f>IF(E3587="",Data_Validation!$B$1,E3587)</f>
        <v>143.22999999999999</v>
      </c>
      <c r="O3587">
        <f>IF(J3587="",Data_Validation!$B$2,J3587)</f>
        <v>3.9</v>
      </c>
      <c r="P3587">
        <f t="shared" si="504"/>
        <v>2</v>
      </c>
      <c r="Q3587" s="2">
        <f>CustomerData[[#This Row],[avg_order_value_clean]]*CustomerData[[#This Row],[total_orders]]</f>
        <v>2578.14</v>
      </c>
      <c r="R3587" s="2" t="str">
        <f t="shared" ref="R3587:R3650" si="512">IF(G3587&lt;=30,"Active",IF(G3587&lt;=90,"At Risk","Inactive"))</f>
        <v>Inactive</v>
      </c>
      <c r="S3587" s="2" t="str">
        <f t="shared" si="505"/>
        <v>Medium Risk</v>
      </c>
      <c r="T3587" s="2" t="str">
        <f t="shared" si="506"/>
        <v>25-34</v>
      </c>
      <c r="U3587" s="1">
        <f t="shared" ca="1" si="507"/>
        <v>1042</v>
      </c>
      <c r="V3587" s="2" t="str">
        <f t="shared" si="508"/>
        <v>Low Loyalty</v>
      </c>
      <c r="W3587" s="2" t="str">
        <f t="shared" si="509"/>
        <v>Legitimate</v>
      </c>
      <c r="X3587" s="2" t="str">
        <f>IF(Q3587&lt;Data_Validation!$B$8,"Low Value",IF(Q3587&lt;Data_Validation!$B$9,"Medium Value","High Value"))</f>
        <v>High Value</v>
      </c>
      <c r="Y3587" s="2" t="str">
        <f t="shared" si="510"/>
        <v>High Value - Maintain</v>
      </c>
      <c r="Z3587" s="2" t="str">
        <f t="shared" si="511"/>
        <v>Check Data</v>
      </c>
    </row>
    <row r="3588" spans="1:26" x14ac:dyDescent="0.3">
      <c r="A3588" t="s">
        <v>2957</v>
      </c>
      <c r="B3588">
        <v>49</v>
      </c>
      <c r="C3588" t="s">
        <v>21</v>
      </c>
      <c r="D3588" t="s">
        <v>22</v>
      </c>
      <c r="E3588">
        <v>174.41</v>
      </c>
      <c r="F3588">
        <v>15</v>
      </c>
      <c r="G3588">
        <v>242</v>
      </c>
      <c r="H3588">
        <v>0</v>
      </c>
      <c r="I3588" t="s">
        <v>40</v>
      </c>
      <c r="K3588" s="1">
        <v>45722</v>
      </c>
      <c r="L3588">
        <v>26</v>
      </c>
      <c r="M3588">
        <v>0.27</v>
      </c>
      <c r="N3588">
        <f>IF(E3588="",Data_Validation!$B$1,E3588)</f>
        <v>174.41</v>
      </c>
      <c r="O3588">
        <f>IF(J3588="",Data_Validation!$B$2,J3588)</f>
        <v>250</v>
      </c>
      <c r="P3588">
        <f t="shared" si="504"/>
        <v>1</v>
      </c>
      <c r="Q3588" s="2">
        <f>CustomerData[[#This Row],[avg_order_value_clean]]*CustomerData[[#This Row],[total_orders]]</f>
        <v>2616.15</v>
      </c>
      <c r="R3588" s="2" t="str">
        <f t="shared" si="512"/>
        <v>Inactive</v>
      </c>
      <c r="S3588" s="2" t="str">
        <f t="shared" si="505"/>
        <v>Medium Risk</v>
      </c>
      <c r="T3588" s="2" t="str">
        <f t="shared" si="506"/>
        <v>45-54</v>
      </c>
      <c r="U3588" s="1">
        <f t="shared" ca="1" si="507"/>
        <v>539</v>
      </c>
      <c r="V3588" s="2" t="str">
        <f t="shared" si="508"/>
        <v>Low Loyalty</v>
      </c>
      <c r="W3588" s="2" t="str">
        <f t="shared" si="509"/>
        <v>Legitimate</v>
      </c>
      <c r="X3588" s="2" t="str">
        <f>IF(Q3588&lt;Data_Validation!$B$8,"Low Value",IF(Q3588&lt;Data_Validation!$B$9,"Medium Value","High Value"))</f>
        <v>High Value</v>
      </c>
      <c r="Y3588" s="2" t="str">
        <f t="shared" si="510"/>
        <v>High Value - Maintain</v>
      </c>
      <c r="Z3588" s="2" t="str">
        <f t="shared" si="511"/>
        <v>Check Data</v>
      </c>
    </row>
    <row r="3589" spans="1:26" x14ac:dyDescent="0.3">
      <c r="A3589" t="s">
        <v>552</v>
      </c>
      <c r="B3589">
        <v>23</v>
      </c>
      <c r="C3589" t="s">
        <v>14</v>
      </c>
      <c r="D3589" t="s">
        <v>18</v>
      </c>
      <c r="E3589">
        <v>40.299999999999997</v>
      </c>
      <c r="F3589">
        <v>7</v>
      </c>
      <c r="G3589">
        <v>141</v>
      </c>
      <c r="H3589">
        <v>0</v>
      </c>
      <c r="I3589" t="s">
        <v>40</v>
      </c>
      <c r="J3589">
        <v>93.6</v>
      </c>
      <c r="K3589" s="1">
        <v>45349</v>
      </c>
      <c r="L3589">
        <v>72</v>
      </c>
      <c r="M3589">
        <v>0.1</v>
      </c>
      <c r="N3589">
        <f>IF(E3589="",Data_Validation!$B$1,E3589)</f>
        <v>40.299999999999997</v>
      </c>
      <c r="O3589">
        <f>IF(J3589="",Data_Validation!$B$2,J3589)</f>
        <v>93.6</v>
      </c>
      <c r="P3589">
        <f t="shared" si="504"/>
        <v>2</v>
      </c>
      <c r="Q3589" s="2">
        <f>CustomerData[[#This Row],[avg_order_value_clean]]*CustomerData[[#This Row],[total_orders]]</f>
        <v>282.09999999999997</v>
      </c>
      <c r="R3589" s="2" t="str">
        <f t="shared" si="512"/>
        <v>Inactive</v>
      </c>
      <c r="S3589" s="2" t="str">
        <f t="shared" si="505"/>
        <v>Low Risk</v>
      </c>
      <c r="T3589" s="2" t="str">
        <f t="shared" si="506"/>
        <v>Under 25</v>
      </c>
      <c r="U3589" s="1">
        <f t="shared" ca="1" si="507"/>
        <v>912</v>
      </c>
      <c r="V3589" s="2" t="str">
        <f t="shared" si="508"/>
        <v>High Loyalty</v>
      </c>
      <c r="W3589" s="2" t="str">
        <f t="shared" si="509"/>
        <v>Legitimate</v>
      </c>
      <c r="X3589" s="2" t="str">
        <f>IF(Q3589&lt;Data_Validation!$B$8,"Low Value",IF(Q3589&lt;Data_Validation!$B$9,"Medium Value","High Value"))</f>
        <v>Low Value</v>
      </c>
      <c r="Y3589" s="2" t="str">
        <f t="shared" si="510"/>
        <v>Stable</v>
      </c>
      <c r="Z3589" s="2" t="str">
        <f t="shared" si="511"/>
        <v>Check Data</v>
      </c>
    </row>
    <row r="3590" spans="1:26" x14ac:dyDescent="0.3">
      <c r="A3590" t="s">
        <v>2958</v>
      </c>
      <c r="B3590">
        <v>75</v>
      </c>
      <c r="C3590" t="s">
        <v>14</v>
      </c>
      <c r="D3590" t="s">
        <v>22</v>
      </c>
      <c r="E3590">
        <v>62.24</v>
      </c>
      <c r="F3590">
        <v>10</v>
      </c>
      <c r="G3590">
        <v>289</v>
      </c>
      <c r="H3590">
        <v>0</v>
      </c>
      <c r="I3590" t="s">
        <v>19</v>
      </c>
      <c r="K3590" s="1">
        <v>45401</v>
      </c>
      <c r="L3590">
        <v>70</v>
      </c>
      <c r="M3590">
        <v>7.0000000000000007E-2</v>
      </c>
      <c r="N3590">
        <f>IF(E3590="",Data_Validation!$B$1,E3590)</f>
        <v>62.24</v>
      </c>
      <c r="O3590">
        <f>IF(J3590="",Data_Validation!$B$2,J3590)</f>
        <v>250</v>
      </c>
      <c r="P3590">
        <f t="shared" si="504"/>
        <v>1</v>
      </c>
      <c r="Q3590" s="2">
        <f>CustomerData[[#This Row],[avg_order_value_clean]]*CustomerData[[#This Row],[total_orders]]</f>
        <v>622.4</v>
      </c>
      <c r="R3590" s="2" t="str">
        <f t="shared" si="512"/>
        <v>Inactive</v>
      </c>
      <c r="S3590" s="2" t="str">
        <f t="shared" si="505"/>
        <v>Low Risk</v>
      </c>
      <c r="T3590" s="2" t="str">
        <f t="shared" si="506"/>
        <v>55+</v>
      </c>
      <c r="U3590" s="1">
        <f t="shared" ca="1" si="507"/>
        <v>860</v>
      </c>
      <c r="V3590" s="2" t="str">
        <f t="shared" si="508"/>
        <v>High Loyalty</v>
      </c>
      <c r="W3590" s="2" t="str">
        <f t="shared" si="509"/>
        <v>Legitimate</v>
      </c>
      <c r="X3590" s="2" t="str">
        <f>IF(Q3590&lt;Data_Validation!$B$8,"Low Value",IF(Q3590&lt;Data_Validation!$B$9,"Medium Value","High Value"))</f>
        <v>Low Value</v>
      </c>
      <c r="Y3590" s="2" t="str">
        <f t="shared" si="510"/>
        <v>Stable</v>
      </c>
      <c r="Z3590" s="2" t="str">
        <f t="shared" si="511"/>
        <v>Check Data</v>
      </c>
    </row>
    <row r="3591" spans="1:26" x14ac:dyDescent="0.3">
      <c r="A3591" t="s">
        <v>2959</v>
      </c>
      <c r="B3591">
        <v>61</v>
      </c>
      <c r="C3591" t="s">
        <v>21</v>
      </c>
      <c r="D3591" t="s">
        <v>18</v>
      </c>
      <c r="E3591">
        <v>77.930000000000007</v>
      </c>
      <c r="F3591">
        <v>11</v>
      </c>
      <c r="G3591">
        <v>126</v>
      </c>
      <c r="H3591">
        <v>0</v>
      </c>
      <c r="I3591" t="s">
        <v>40</v>
      </c>
      <c r="J3591">
        <v>96.6</v>
      </c>
      <c r="K3591" s="1">
        <v>44124</v>
      </c>
      <c r="L3591">
        <v>5</v>
      </c>
      <c r="M3591">
        <v>0.25</v>
      </c>
      <c r="N3591">
        <f>IF(E3591="",Data_Validation!$B$1,E3591)</f>
        <v>77.930000000000007</v>
      </c>
      <c r="O3591">
        <f>IF(J3591="",Data_Validation!$B$2,J3591)</f>
        <v>96.6</v>
      </c>
      <c r="P3591">
        <f t="shared" si="504"/>
        <v>1</v>
      </c>
      <c r="Q3591" s="2">
        <f>CustomerData[[#This Row],[avg_order_value_clean]]*CustomerData[[#This Row],[total_orders]]</f>
        <v>857.23</v>
      </c>
      <c r="R3591" s="2" t="str">
        <f t="shared" si="512"/>
        <v>Inactive</v>
      </c>
      <c r="S3591" s="2" t="str">
        <f t="shared" si="505"/>
        <v>Medium Risk</v>
      </c>
      <c r="T3591" s="2" t="str">
        <f t="shared" si="506"/>
        <v>55+</v>
      </c>
      <c r="U3591" s="1">
        <f t="shared" ca="1" si="507"/>
        <v>2137</v>
      </c>
      <c r="V3591" s="2" t="str">
        <f t="shared" si="508"/>
        <v>Low Loyalty</v>
      </c>
      <c r="W3591" s="2" t="str">
        <f t="shared" si="509"/>
        <v>Legitimate</v>
      </c>
      <c r="X3591" s="2" t="str">
        <f>IF(Q3591&lt;Data_Validation!$B$8,"Low Value",IF(Q3591&lt;Data_Validation!$B$9,"Medium Value","High Value"))</f>
        <v>Low Value</v>
      </c>
      <c r="Y3591" s="2" t="str">
        <f t="shared" si="510"/>
        <v>Stable</v>
      </c>
      <c r="Z3591" s="2" t="str">
        <f t="shared" si="511"/>
        <v>Check Data</v>
      </c>
    </row>
    <row r="3592" spans="1:26" x14ac:dyDescent="0.3">
      <c r="A3592" t="s">
        <v>491</v>
      </c>
      <c r="B3592">
        <v>60</v>
      </c>
      <c r="C3592" t="s">
        <v>21</v>
      </c>
      <c r="D3592" t="s">
        <v>18</v>
      </c>
      <c r="E3592">
        <v>131.74</v>
      </c>
      <c r="F3592">
        <v>12</v>
      </c>
      <c r="G3592">
        <v>224</v>
      </c>
      <c r="H3592">
        <v>0</v>
      </c>
      <c r="I3592" t="s">
        <v>29</v>
      </c>
      <c r="J3592">
        <v>50.2</v>
      </c>
      <c r="K3592" s="1">
        <v>45237</v>
      </c>
      <c r="L3592">
        <v>85</v>
      </c>
      <c r="M3592">
        <v>7.0000000000000007E-2</v>
      </c>
      <c r="N3592">
        <f>IF(E3592="",Data_Validation!$B$1,E3592)</f>
        <v>131.74</v>
      </c>
      <c r="O3592">
        <f>IF(J3592="",Data_Validation!$B$2,J3592)</f>
        <v>50.2</v>
      </c>
      <c r="P3592">
        <f t="shared" si="504"/>
        <v>3</v>
      </c>
      <c r="Q3592" s="2">
        <f>CustomerData[[#This Row],[avg_order_value_clean]]*CustomerData[[#This Row],[total_orders]]</f>
        <v>1580.88</v>
      </c>
      <c r="R3592" s="2" t="str">
        <f t="shared" si="512"/>
        <v>Inactive</v>
      </c>
      <c r="S3592" s="2" t="str">
        <f t="shared" si="505"/>
        <v>Low Risk</v>
      </c>
      <c r="T3592" s="2" t="str">
        <f t="shared" si="506"/>
        <v>55+</v>
      </c>
      <c r="U3592" s="1">
        <f t="shared" ca="1" si="507"/>
        <v>1024</v>
      </c>
      <c r="V3592" s="2" t="str">
        <f t="shared" si="508"/>
        <v>High Loyalty</v>
      </c>
      <c r="W3592" s="2" t="str">
        <f t="shared" si="509"/>
        <v>Legitimate</v>
      </c>
      <c r="X3592" s="2" t="str">
        <f>IF(Q3592&lt;Data_Validation!$B$8,"Low Value",IF(Q3592&lt;Data_Validation!$B$9,"Medium Value","High Value"))</f>
        <v>High Value</v>
      </c>
      <c r="Y3592" s="2" t="str">
        <f t="shared" si="510"/>
        <v>High Value - Maintain</v>
      </c>
      <c r="Z3592" s="2" t="str">
        <f t="shared" si="511"/>
        <v>Check Data</v>
      </c>
    </row>
    <row r="3593" spans="1:26" x14ac:dyDescent="0.3">
      <c r="A3593" t="s">
        <v>2960</v>
      </c>
      <c r="B3593">
        <v>69</v>
      </c>
      <c r="C3593" t="s">
        <v>21</v>
      </c>
      <c r="D3593" t="s">
        <v>28</v>
      </c>
      <c r="E3593">
        <v>194.74</v>
      </c>
      <c r="F3593">
        <v>10</v>
      </c>
      <c r="G3593">
        <v>228</v>
      </c>
      <c r="H3593">
        <v>0</v>
      </c>
      <c r="I3593" t="s">
        <v>29</v>
      </c>
      <c r="J3593">
        <v>78.5</v>
      </c>
      <c r="K3593" s="1">
        <v>44229</v>
      </c>
      <c r="L3593">
        <v>27</v>
      </c>
      <c r="M3593">
        <v>0.35</v>
      </c>
      <c r="N3593">
        <f>IF(E3593="",Data_Validation!$B$1,E3593)</f>
        <v>194.74</v>
      </c>
      <c r="O3593">
        <f>IF(J3593="",Data_Validation!$B$2,J3593)</f>
        <v>78.5</v>
      </c>
      <c r="P3593">
        <f t="shared" si="504"/>
        <v>1</v>
      </c>
      <c r="Q3593" s="2">
        <f>CustomerData[[#This Row],[avg_order_value_clean]]*CustomerData[[#This Row],[total_orders]]</f>
        <v>1947.4</v>
      </c>
      <c r="R3593" s="2" t="str">
        <f t="shared" si="512"/>
        <v>Inactive</v>
      </c>
      <c r="S3593" s="2" t="str">
        <f t="shared" si="505"/>
        <v>Medium Risk</v>
      </c>
      <c r="T3593" s="2" t="str">
        <f t="shared" si="506"/>
        <v>55+</v>
      </c>
      <c r="U3593" s="1">
        <f t="shared" ca="1" si="507"/>
        <v>2032</v>
      </c>
      <c r="V3593" s="2" t="str">
        <f t="shared" si="508"/>
        <v>Low Loyalty</v>
      </c>
      <c r="W3593" s="2" t="str">
        <f t="shared" si="509"/>
        <v>Legitimate</v>
      </c>
      <c r="X3593" s="2" t="str">
        <f>IF(Q3593&lt;Data_Validation!$B$8,"Low Value",IF(Q3593&lt;Data_Validation!$B$9,"Medium Value","High Value"))</f>
        <v>High Value</v>
      </c>
      <c r="Y3593" s="2" t="str">
        <f t="shared" si="510"/>
        <v>High Value - Maintain</v>
      </c>
      <c r="Z3593" s="2" t="str">
        <f t="shared" si="511"/>
        <v>Check Data</v>
      </c>
    </row>
    <row r="3594" spans="1:26" x14ac:dyDescent="0.3">
      <c r="A3594" t="s">
        <v>2961</v>
      </c>
      <c r="B3594">
        <v>52</v>
      </c>
      <c r="C3594" t="s">
        <v>14</v>
      </c>
      <c r="D3594" t="s">
        <v>18</v>
      </c>
      <c r="E3594">
        <v>72.69</v>
      </c>
      <c r="F3594">
        <v>4</v>
      </c>
      <c r="G3594">
        <v>240</v>
      </c>
      <c r="H3594">
        <v>0</v>
      </c>
      <c r="I3594" t="s">
        <v>19</v>
      </c>
      <c r="K3594" s="1">
        <v>44572</v>
      </c>
      <c r="L3594">
        <v>44</v>
      </c>
      <c r="M3594">
        <v>0.33</v>
      </c>
      <c r="N3594">
        <f>IF(E3594="",Data_Validation!$B$1,E3594)</f>
        <v>72.69</v>
      </c>
      <c r="O3594">
        <f>IF(J3594="",Data_Validation!$B$2,J3594)</f>
        <v>250</v>
      </c>
      <c r="P3594">
        <f t="shared" si="504"/>
        <v>1</v>
      </c>
      <c r="Q3594" s="2">
        <f>CustomerData[[#This Row],[avg_order_value_clean]]*CustomerData[[#This Row],[total_orders]]</f>
        <v>290.76</v>
      </c>
      <c r="R3594" s="2" t="str">
        <f t="shared" si="512"/>
        <v>Inactive</v>
      </c>
      <c r="S3594" s="2" t="str">
        <f t="shared" si="505"/>
        <v>Medium Risk</v>
      </c>
      <c r="T3594" s="2" t="str">
        <f t="shared" si="506"/>
        <v>45-54</v>
      </c>
      <c r="U3594" s="1">
        <f t="shared" ca="1" si="507"/>
        <v>1689</v>
      </c>
      <c r="V3594" s="2" t="str">
        <f t="shared" si="508"/>
        <v>Medium Loyalty</v>
      </c>
      <c r="W3594" s="2" t="str">
        <f t="shared" si="509"/>
        <v>Legitimate</v>
      </c>
      <c r="X3594" s="2" t="str">
        <f>IF(Q3594&lt;Data_Validation!$B$8,"Low Value",IF(Q3594&lt;Data_Validation!$B$9,"Medium Value","High Value"))</f>
        <v>Low Value</v>
      </c>
      <c r="Y3594" s="2" t="str">
        <f t="shared" si="510"/>
        <v>Stable</v>
      </c>
      <c r="Z3594" s="2" t="str">
        <f t="shared" si="511"/>
        <v>Check Data</v>
      </c>
    </row>
    <row r="3595" spans="1:26" x14ac:dyDescent="0.3">
      <c r="A3595" t="s">
        <v>2962</v>
      </c>
      <c r="B3595">
        <v>51</v>
      </c>
      <c r="C3595" t="s">
        <v>21</v>
      </c>
      <c r="D3595" t="s">
        <v>35</v>
      </c>
      <c r="E3595">
        <v>55.76</v>
      </c>
      <c r="F3595">
        <v>7</v>
      </c>
      <c r="G3595">
        <v>256</v>
      </c>
      <c r="H3595">
        <v>0</v>
      </c>
      <c r="I3595" t="s">
        <v>23</v>
      </c>
      <c r="J3595">
        <v>61.7</v>
      </c>
      <c r="K3595" s="1">
        <v>45782</v>
      </c>
      <c r="L3595">
        <v>38</v>
      </c>
      <c r="M3595">
        <v>0.67</v>
      </c>
      <c r="N3595">
        <f>IF(E3595="",Data_Validation!$B$1,E3595)</f>
        <v>55.76</v>
      </c>
      <c r="O3595">
        <f>IF(J3595="",Data_Validation!$B$2,J3595)</f>
        <v>61.7</v>
      </c>
      <c r="P3595">
        <f t="shared" si="504"/>
        <v>1</v>
      </c>
      <c r="Q3595" s="2">
        <f>CustomerData[[#This Row],[avg_order_value_clean]]*CustomerData[[#This Row],[total_orders]]</f>
        <v>390.32</v>
      </c>
      <c r="R3595" s="2" t="str">
        <f t="shared" si="512"/>
        <v>Inactive</v>
      </c>
      <c r="S3595" s="2" t="str">
        <f t="shared" si="505"/>
        <v>High Risk</v>
      </c>
      <c r="T3595" s="2" t="str">
        <f t="shared" si="506"/>
        <v>45-54</v>
      </c>
      <c r="U3595" s="1">
        <f t="shared" ca="1" si="507"/>
        <v>479</v>
      </c>
      <c r="V3595" s="2" t="str">
        <f t="shared" si="508"/>
        <v>Low Loyalty</v>
      </c>
      <c r="W3595" s="2" t="str">
        <f t="shared" si="509"/>
        <v>Legitimate</v>
      </c>
      <c r="X3595" s="2" t="str">
        <f>IF(Q3595&lt;Data_Validation!$B$8,"Low Value",IF(Q3595&lt;Data_Validation!$B$9,"Medium Value","High Value"))</f>
        <v>Low Value</v>
      </c>
      <c r="Y3595" s="2" t="str">
        <f t="shared" si="510"/>
        <v>At Risk - Develop</v>
      </c>
      <c r="Z3595" s="2" t="str">
        <f t="shared" si="511"/>
        <v>Check Data</v>
      </c>
    </row>
    <row r="3596" spans="1:26" x14ac:dyDescent="0.3">
      <c r="A3596" t="s">
        <v>2240</v>
      </c>
      <c r="B3596">
        <v>55</v>
      </c>
      <c r="C3596" t="s">
        <v>14</v>
      </c>
      <c r="D3596" t="s">
        <v>22</v>
      </c>
      <c r="E3596">
        <v>74.92</v>
      </c>
      <c r="F3596">
        <v>8</v>
      </c>
      <c r="G3596">
        <v>244</v>
      </c>
      <c r="H3596">
        <v>0</v>
      </c>
      <c r="I3596" t="s">
        <v>16</v>
      </c>
      <c r="J3596">
        <v>78.900000000000006</v>
      </c>
      <c r="K3596" s="1">
        <v>44122</v>
      </c>
      <c r="L3596">
        <v>72</v>
      </c>
      <c r="M3596">
        <v>0.4</v>
      </c>
      <c r="N3596">
        <f>IF(E3596="",Data_Validation!$B$1,E3596)</f>
        <v>74.92</v>
      </c>
      <c r="O3596">
        <f>IF(J3596="",Data_Validation!$B$2,J3596)</f>
        <v>78.900000000000006</v>
      </c>
      <c r="P3596">
        <f t="shared" si="504"/>
        <v>2</v>
      </c>
      <c r="Q3596" s="2">
        <f>CustomerData[[#This Row],[avg_order_value_clean]]*CustomerData[[#This Row],[total_orders]]</f>
        <v>599.36</v>
      </c>
      <c r="R3596" s="2" t="str">
        <f t="shared" si="512"/>
        <v>Inactive</v>
      </c>
      <c r="S3596" s="2" t="str">
        <f t="shared" si="505"/>
        <v>Medium Risk</v>
      </c>
      <c r="T3596" s="2" t="str">
        <f t="shared" si="506"/>
        <v>55+</v>
      </c>
      <c r="U3596" s="1">
        <f t="shared" ca="1" si="507"/>
        <v>2139</v>
      </c>
      <c r="V3596" s="2" t="str">
        <f t="shared" si="508"/>
        <v>High Loyalty</v>
      </c>
      <c r="W3596" s="2" t="str">
        <f t="shared" si="509"/>
        <v>Legitimate</v>
      </c>
      <c r="X3596" s="2" t="str">
        <f>IF(Q3596&lt;Data_Validation!$B$8,"Low Value",IF(Q3596&lt;Data_Validation!$B$9,"Medium Value","High Value"))</f>
        <v>Low Value</v>
      </c>
      <c r="Y3596" s="2" t="str">
        <f t="shared" si="510"/>
        <v>Stable</v>
      </c>
      <c r="Z3596" s="2" t="str">
        <f t="shared" si="511"/>
        <v>Check Data</v>
      </c>
    </row>
    <row r="3597" spans="1:26" x14ac:dyDescent="0.3">
      <c r="A3597" t="s">
        <v>2963</v>
      </c>
      <c r="B3597">
        <v>73</v>
      </c>
      <c r="C3597" t="s">
        <v>14</v>
      </c>
      <c r="D3597" t="s">
        <v>18</v>
      </c>
      <c r="E3597">
        <v>25.49</v>
      </c>
      <c r="F3597">
        <v>11</v>
      </c>
      <c r="G3597">
        <v>175</v>
      </c>
      <c r="H3597">
        <v>1</v>
      </c>
      <c r="I3597" t="s">
        <v>19</v>
      </c>
      <c r="J3597">
        <v>6.5</v>
      </c>
      <c r="K3597" s="1">
        <v>44220</v>
      </c>
      <c r="L3597">
        <v>86</v>
      </c>
      <c r="M3597">
        <v>0.27</v>
      </c>
      <c r="N3597">
        <f>IF(E3597="",Data_Validation!$B$1,E3597)</f>
        <v>25.49</v>
      </c>
      <c r="O3597">
        <f>IF(J3597="",Data_Validation!$B$2,J3597)</f>
        <v>6.5</v>
      </c>
      <c r="P3597">
        <f t="shared" si="504"/>
        <v>1</v>
      </c>
      <c r="Q3597" s="2">
        <f>CustomerData[[#This Row],[avg_order_value_clean]]*CustomerData[[#This Row],[total_orders]]</f>
        <v>280.39</v>
      </c>
      <c r="R3597" s="2" t="str">
        <f t="shared" si="512"/>
        <v>Inactive</v>
      </c>
      <c r="S3597" s="2" t="str">
        <f t="shared" si="505"/>
        <v>Medium Risk</v>
      </c>
      <c r="T3597" s="2" t="str">
        <f t="shared" si="506"/>
        <v>55+</v>
      </c>
      <c r="U3597" s="1">
        <f t="shared" ca="1" si="507"/>
        <v>2041</v>
      </c>
      <c r="V3597" s="2" t="str">
        <f t="shared" si="508"/>
        <v>High Loyalty</v>
      </c>
      <c r="W3597" s="2" t="str">
        <f t="shared" si="509"/>
        <v>Fraudulent</v>
      </c>
      <c r="X3597" s="2" t="str">
        <f>IF(Q3597&lt;Data_Validation!$B$8,"Low Value",IF(Q3597&lt;Data_Validation!$B$9,"Medium Value","High Value"))</f>
        <v>Low Value</v>
      </c>
      <c r="Y3597" s="2" t="str">
        <f t="shared" si="510"/>
        <v>Stable</v>
      </c>
      <c r="Z3597" s="2" t="str">
        <f t="shared" si="511"/>
        <v>Check Data</v>
      </c>
    </row>
    <row r="3598" spans="1:26" x14ac:dyDescent="0.3">
      <c r="A3598" t="s">
        <v>800</v>
      </c>
      <c r="B3598">
        <v>71</v>
      </c>
      <c r="C3598" t="s">
        <v>14</v>
      </c>
      <c r="D3598" t="s">
        <v>37</v>
      </c>
      <c r="E3598">
        <v>72.92</v>
      </c>
      <c r="F3598">
        <v>13</v>
      </c>
      <c r="G3598">
        <v>354</v>
      </c>
      <c r="H3598">
        <v>0</v>
      </c>
      <c r="I3598" t="s">
        <v>19</v>
      </c>
      <c r="K3598" s="1">
        <v>45294</v>
      </c>
      <c r="L3598">
        <v>87</v>
      </c>
      <c r="M3598">
        <v>0.15</v>
      </c>
      <c r="N3598">
        <f>IF(E3598="",Data_Validation!$B$1,E3598)</f>
        <v>72.92</v>
      </c>
      <c r="O3598">
        <f>IF(J3598="",Data_Validation!$B$2,J3598)</f>
        <v>250</v>
      </c>
      <c r="P3598">
        <f t="shared" si="504"/>
        <v>2</v>
      </c>
      <c r="Q3598" s="2">
        <f>CustomerData[[#This Row],[avg_order_value_clean]]*CustomerData[[#This Row],[total_orders]]</f>
        <v>947.96</v>
      </c>
      <c r="R3598" s="2" t="str">
        <f t="shared" si="512"/>
        <v>Inactive</v>
      </c>
      <c r="S3598" s="2" t="str">
        <f t="shared" si="505"/>
        <v>Low Risk</v>
      </c>
      <c r="T3598" s="2" t="str">
        <f t="shared" si="506"/>
        <v>55+</v>
      </c>
      <c r="U3598" s="1">
        <f t="shared" ca="1" si="507"/>
        <v>967</v>
      </c>
      <c r="V3598" s="2" t="str">
        <f t="shared" si="508"/>
        <v>High Loyalty</v>
      </c>
      <c r="W3598" s="2" t="str">
        <f t="shared" si="509"/>
        <v>Legitimate</v>
      </c>
      <c r="X3598" s="2" t="str">
        <f>IF(Q3598&lt;Data_Validation!$B$8,"Low Value",IF(Q3598&lt;Data_Validation!$B$9,"Medium Value","High Value"))</f>
        <v>Low Value</v>
      </c>
      <c r="Y3598" s="2" t="str">
        <f t="shared" si="510"/>
        <v>Stable</v>
      </c>
      <c r="Z3598" s="2" t="str">
        <f t="shared" si="511"/>
        <v>Check Data</v>
      </c>
    </row>
    <row r="3599" spans="1:26" x14ac:dyDescent="0.3">
      <c r="A3599" t="s">
        <v>2555</v>
      </c>
      <c r="B3599">
        <v>74</v>
      </c>
      <c r="C3599" t="s">
        <v>14</v>
      </c>
      <c r="D3599" t="s">
        <v>37</v>
      </c>
      <c r="E3599">
        <v>53.57</v>
      </c>
      <c r="F3599">
        <v>9</v>
      </c>
      <c r="G3599">
        <v>9</v>
      </c>
      <c r="H3599">
        <v>0</v>
      </c>
      <c r="I3599" t="s">
        <v>19</v>
      </c>
      <c r="J3599">
        <v>97</v>
      </c>
      <c r="K3599" s="1">
        <v>45797</v>
      </c>
      <c r="L3599">
        <v>89</v>
      </c>
      <c r="M3599">
        <v>0.64</v>
      </c>
      <c r="N3599">
        <f>IF(E3599="",Data_Validation!$B$1,E3599)</f>
        <v>53.57</v>
      </c>
      <c r="O3599">
        <f>IF(J3599="",Data_Validation!$B$2,J3599)</f>
        <v>97</v>
      </c>
      <c r="P3599">
        <f t="shared" si="504"/>
        <v>2</v>
      </c>
      <c r="Q3599" s="2">
        <f>CustomerData[[#This Row],[avg_order_value_clean]]*CustomerData[[#This Row],[total_orders]]</f>
        <v>482.13</v>
      </c>
      <c r="R3599" s="2" t="str">
        <f t="shared" si="512"/>
        <v>Active</v>
      </c>
      <c r="S3599" s="2" t="str">
        <f t="shared" si="505"/>
        <v>High Risk</v>
      </c>
      <c r="T3599" s="2" t="str">
        <f t="shared" si="506"/>
        <v>55+</v>
      </c>
      <c r="U3599" s="1">
        <f t="shared" ca="1" si="507"/>
        <v>464</v>
      </c>
      <c r="V3599" s="2" t="str">
        <f t="shared" si="508"/>
        <v>High Loyalty</v>
      </c>
      <c r="W3599" s="2" t="str">
        <f t="shared" si="509"/>
        <v>Legitimate</v>
      </c>
      <c r="X3599" s="2" t="str">
        <f>IF(Q3599&lt;Data_Validation!$B$8,"Low Value",IF(Q3599&lt;Data_Validation!$B$9,"Medium Value","High Value"))</f>
        <v>Low Value</v>
      </c>
      <c r="Y3599" s="2" t="str">
        <f t="shared" si="510"/>
        <v>At Risk - Develop</v>
      </c>
      <c r="Z3599" s="2" t="str">
        <f t="shared" si="511"/>
        <v>Check Data</v>
      </c>
    </row>
    <row r="3600" spans="1:26" x14ac:dyDescent="0.3">
      <c r="A3600" t="s">
        <v>668</v>
      </c>
      <c r="B3600">
        <v>79</v>
      </c>
      <c r="C3600" t="s">
        <v>14</v>
      </c>
      <c r="D3600" t="s">
        <v>37</v>
      </c>
      <c r="E3600">
        <v>126.36</v>
      </c>
      <c r="F3600">
        <v>10</v>
      </c>
      <c r="G3600">
        <v>82</v>
      </c>
      <c r="H3600">
        <v>0</v>
      </c>
      <c r="I3600" t="s">
        <v>19</v>
      </c>
      <c r="J3600">
        <v>5.5</v>
      </c>
      <c r="K3600" s="1">
        <v>45486</v>
      </c>
      <c r="L3600">
        <v>71</v>
      </c>
      <c r="M3600">
        <v>0.11</v>
      </c>
      <c r="N3600">
        <f>IF(E3600="",Data_Validation!$B$1,E3600)</f>
        <v>126.36</v>
      </c>
      <c r="O3600">
        <f>IF(J3600="",Data_Validation!$B$2,J3600)</f>
        <v>5.5</v>
      </c>
      <c r="P3600">
        <f t="shared" si="504"/>
        <v>2</v>
      </c>
      <c r="Q3600" s="2">
        <f>CustomerData[[#This Row],[avg_order_value_clean]]*CustomerData[[#This Row],[total_orders]]</f>
        <v>1263.5999999999999</v>
      </c>
      <c r="R3600" s="2" t="str">
        <f t="shared" si="512"/>
        <v>At Risk</v>
      </c>
      <c r="S3600" s="2" t="str">
        <f t="shared" si="505"/>
        <v>Low Risk</v>
      </c>
      <c r="T3600" s="2" t="str">
        <f t="shared" si="506"/>
        <v>55+</v>
      </c>
      <c r="U3600" s="1">
        <f t="shared" ca="1" si="507"/>
        <v>775</v>
      </c>
      <c r="V3600" s="2" t="str">
        <f t="shared" si="508"/>
        <v>High Loyalty</v>
      </c>
      <c r="W3600" s="2" t="str">
        <f t="shared" si="509"/>
        <v>Legitimate</v>
      </c>
      <c r="X3600" s="2" t="str">
        <f>IF(Q3600&lt;Data_Validation!$B$8,"Low Value",IF(Q3600&lt;Data_Validation!$B$9,"Medium Value","High Value"))</f>
        <v>Low Value</v>
      </c>
      <c r="Y3600" s="2" t="str">
        <f t="shared" si="510"/>
        <v>Stable</v>
      </c>
      <c r="Z3600" s="2" t="str">
        <f t="shared" si="511"/>
        <v>Check Data</v>
      </c>
    </row>
    <row r="3601" spans="1:26" x14ac:dyDescent="0.3">
      <c r="A3601" t="s">
        <v>2964</v>
      </c>
      <c r="B3601">
        <v>22</v>
      </c>
      <c r="C3601" t="s">
        <v>14</v>
      </c>
      <c r="D3601" t="s">
        <v>15</v>
      </c>
      <c r="E3601">
        <v>139.65</v>
      </c>
      <c r="F3601">
        <v>10</v>
      </c>
      <c r="G3601">
        <v>138</v>
      </c>
      <c r="H3601">
        <v>0</v>
      </c>
      <c r="I3601" t="s">
        <v>29</v>
      </c>
      <c r="J3601">
        <v>26.3</v>
      </c>
      <c r="K3601" s="1">
        <v>44638</v>
      </c>
      <c r="L3601">
        <v>78</v>
      </c>
      <c r="M3601">
        <v>0.37</v>
      </c>
      <c r="N3601">
        <f>IF(E3601="",Data_Validation!$B$1,E3601)</f>
        <v>139.65</v>
      </c>
      <c r="O3601">
        <f>IF(J3601="",Data_Validation!$B$2,J3601)</f>
        <v>26.3</v>
      </c>
      <c r="P3601">
        <f t="shared" si="504"/>
        <v>1</v>
      </c>
      <c r="Q3601" s="2">
        <f>CustomerData[[#This Row],[avg_order_value_clean]]*CustomerData[[#This Row],[total_orders]]</f>
        <v>1396.5</v>
      </c>
      <c r="R3601" s="2" t="str">
        <f t="shared" si="512"/>
        <v>Inactive</v>
      </c>
      <c r="S3601" s="2" t="str">
        <f t="shared" si="505"/>
        <v>Medium Risk</v>
      </c>
      <c r="T3601" s="2" t="str">
        <f t="shared" si="506"/>
        <v>Under 25</v>
      </c>
      <c r="U3601" s="1">
        <f t="shared" ca="1" si="507"/>
        <v>1623</v>
      </c>
      <c r="V3601" s="2" t="str">
        <f t="shared" si="508"/>
        <v>High Loyalty</v>
      </c>
      <c r="W3601" s="2" t="str">
        <f t="shared" si="509"/>
        <v>Legitimate</v>
      </c>
      <c r="X3601" s="2" t="str">
        <f>IF(Q3601&lt;Data_Validation!$B$8,"Low Value",IF(Q3601&lt;Data_Validation!$B$9,"Medium Value","High Value"))</f>
        <v>Low Value</v>
      </c>
      <c r="Y3601" s="2" t="str">
        <f t="shared" si="510"/>
        <v>Stable</v>
      </c>
      <c r="Z3601" s="2" t="str">
        <f t="shared" si="511"/>
        <v>Check Data</v>
      </c>
    </row>
    <row r="3602" spans="1:26" x14ac:dyDescent="0.3">
      <c r="A3602" t="s">
        <v>515</v>
      </c>
      <c r="B3602">
        <v>35</v>
      </c>
      <c r="C3602" t="s">
        <v>21</v>
      </c>
      <c r="D3602" t="s">
        <v>52</v>
      </c>
      <c r="E3602">
        <v>118.65</v>
      </c>
      <c r="F3602">
        <v>11</v>
      </c>
      <c r="G3602">
        <v>118</v>
      </c>
      <c r="H3602">
        <v>0</v>
      </c>
      <c r="I3602" t="s">
        <v>19</v>
      </c>
      <c r="J3602">
        <v>67.2</v>
      </c>
      <c r="K3602" s="1">
        <v>44651</v>
      </c>
      <c r="L3602">
        <v>41</v>
      </c>
      <c r="M3602">
        <v>0.27</v>
      </c>
      <c r="N3602">
        <f>IF(E3602="",Data_Validation!$B$1,E3602)</f>
        <v>118.65</v>
      </c>
      <c r="O3602">
        <f>IF(J3602="",Data_Validation!$B$2,J3602)</f>
        <v>67.2</v>
      </c>
      <c r="P3602">
        <f t="shared" si="504"/>
        <v>2</v>
      </c>
      <c r="Q3602" s="2">
        <f>CustomerData[[#This Row],[avg_order_value_clean]]*CustomerData[[#This Row],[total_orders]]</f>
        <v>1305.1500000000001</v>
      </c>
      <c r="R3602" s="2" t="str">
        <f t="shared" si="512"/>
        <v>Inactive</v>
      </c>
      <c r="S3602" s="2" t="str">
        <f t="shared" si="505"/>
        <v>Medium Risk</v>
      </c>
      <c r="T3602" s="2" t="str">
        <f t="shared" si="506"/>
        <v>35-44</v>
      </c>
      <c r="U3602" s="1">
        <f t="shared" ca="1" si="507"/>
        <v>1610</v>
      </c>
      <c r="V3602" s="2" t="str">
        <f t="shared" si="508"/>
        <v>Medium Loyalty</v>
      </c>
      <c r="W3602" s="2" t="str">
        <f t="shared" si="509"/>
        <v>Legitimate</v>
      </c>
      <c r="X3602" s="2" t="str">
        <f>IF(Q3602&lt;Data_Validation!$B$8,"Low Value",IF(Q3602&lt;Data_Validation!$B$9,"Medium Value","High Value"))</f>
        <v>Low Value</v>
      </c>
      <c r="Y3602" s="2" t="str">
        <f t="shared" si="510"/>
        <v>Stable</v>
      </c>
      <c r="Z3602" s="2" t="str">
        <f t="shared" si="511"/>
        <v>Check Data</v>
      </c>
    </row>
    <row r="3603" spans="1:26" x14ac:dyDescent="0.3">
      <c r="A3603" t="s">
        <v>2668</v>
      </c>
      <c r="B3603">
        <v>33</v>
      </c>
      <c r="C3603" t="s">
        <v>21</v>
      </c>
      <c r="D3603" t="s">
        <v>22</v>
      </c>
      <c r="E3603">
        <v>74.59</v>
      </c>
      <c r="F3603">
        <v>8</v>
      </c>
      <c r="G3603">
        <v>126</v>
      </c>
      <c r="H3603">
        <v>0</v>
      </c>
      <c r="I3603" t="s">
        <v>23</v>
      </c>
      <c r="J3603">
        <v>10</v>
      </c>
      <c r="K3603" s="1">
        <v>45655</v>
      </c>
      <c r="L3603">
        <v>58</v>
      </c>
      <c r="M3603">
        <v>0.18</v>
      </c>
      <c r="N3603">
        <f>IF(E3603="",Data_Validation!$B$1,E3603)</f>
        <v>74.59</v>
      </c>
      <c r="O3603">
        <f>IF(J3603="",Data_Validation!$B$2,J3603)</f>
        <v>10</v>
      </c>
      <c r="P3603">
        <f t="shared" si="504"/>
        <v>2</v>
      </c>
      <c r="Q3603" s="2">
        <f>CustomerData[[#This Row],[avg_order_value_clean]]*CustomerData[[#This Row],[total_orders]]</f>
        <v>596.72</v>
      </c>
      <c r="R3603" s="2" t="str">
        <f t="shared" si="512"/>
        <v>Inactive</v>
      </c>
      <c r="S3603" s="2" t="str">
        <f t="shared" si="505"/>
        <v>Low Risk</v>
      </c>
      <c r="T3603" s="2" t="str">
        <f t="shared" si="506"/>
        <v>25-34</v>
      </c>
      <c r="U3603" s="1">
        <f t="shared" ca="1" si="507"/>
        <v>606</v>
      </c>
      <c r="V3603" s="2" t="str">
        <f t="shared" si="508"/>
        <v>Medium Loyalty</v>
      </c>
      <c r="W3603" s="2" t="str">
        <f t="shared" si="509"/>
        <v>Legitimate</v>
      </c>
      <c r="X3603" s="2" t="str">
        <f>IF(Q3603&lt;Data_Validation!$B$8,"Low Value",IF(Q3603&lt;Data_Validation!$B$9,"Medium Value","High Value"))</f>
        <v>Low Value</v>
      </c>
      <c r="Y3603" s="2" t="str">
        <f t="shared" si="510"/>
        <v>Stable</v>
      </c>
      <c r="Z3603" s="2" t="str">
        <f t="shared" si="511"/>
        <v>Check Data</v>
      </c>
    </row>
    <row r="3604" spans="1:26" x14ac:dyDescent="0.3">
      <c r="A3604" t="s">
        <v>2965</v>
      </c>
      <c r="B3604">
        <v>25</v>
      </c>
      <c r="C3604" t="s">
        <v>14</v>
      </c>
      <c r="D3604" t="s">
        <v>18</v>
      </c>
      <c r="E3604">
        <v>30.49</v>
      </c>
      <c r="F3604">
        <v>14</v>
      </c>
      <c r="G3604">
        <v>98</v>
      </c>
      <c r="H3604">
        <v>0</v>
      </c>
      <c r="I3604" t="s">
        <v>16</v>
      </c>
      <c r="J3604">
        <v>53.7</v>
      </c>
      <c r="K3604" s="1">
        <v>44128</v>
      </c>
      <c r="L3604">
        <v>29</v>
      </c>
      <c r="M3604">
        <v>0.45</v>
      </c>
      <c r="N3604">
        <f>IF(E3604="",Data_Validation!$B$1,E3604)</f>
        <v>30.49</v>
      </c>
      <c r="O3604">
        <f>IF(J3604="",Data_Validation!$B$2,J3604)</f>
        <v>53.7</v>
      </c>
      <c r="P3604">
        <f t="shared" si="504"/>
        <v>1</v>
      </c>
      <c r="Q3604" s="2">
        <f>CustomerData[[#This Row],[avg_order_value_clean]]*CustomerData[[#This Row],[total_orders]]</f>
        <v>426.85999999999996</v>
      </c>
      <c r="R3604" s="2" t="str">
        <f t="shared" si="512"/>
        <v>Inactive</v>
      </c>
      <c r="S3604" s="2" t="str">
        <f t="shared" si="505"/>
        <v>Medium Risk</v>
      </c>
      <c r="T3604" s="2" t="str">
        <f t="shared" si="506"/>
        <v>25-34</v>
      </c>
      <c r="U3604" s="1">
        <f t="shared" ca="1" si="507"/>
        <v>2133</v>
      </c>
      <c r="V3604" s="2" t="str">
        <f t="shared" si="508"/>
        <v>Low Loyalty</v>
      </c>
      <c r="W3604" s="2" t="str">
        <f t="shared" si="509"/>
        <v>Legitimate</v>
      </c>
      <c r="X3604" s="2" t="str">
        <f>IF(Q3604&lt;Data_Validation!$B$8,"Low Value",IF(Q3604&lt;Data_Validation!$B$9,"Medium Value","High Value"))</f>
        <v>Low Value</v>
      </c>
      <c r="Y3604" s="2" t="str">
        <f t="shared" si="510"/>
        <v>Stable</v>
      </c>
      <c r="Z3604" s="2" t="str">
        <f t="shared" si="511"/>
        <v>Check Data</v>
      </c>
    </row>
    <row r="3605" spans="1:26" x14ac:dyDescent="0.3">
      <c r="A3605" t="s">
        <v>2966</v>
      </c>
      <c r="B3605">
        <v>42</v>
      </c>
      <c r="C3605" t="s">
        <v>14</v>
      </c>
      <c r="D3605" t="s">
        <v>44</v>
      </c>
      <c r="E3605">
        <v>42.99</v>
      </c>
      <c r="F3605">
        <v>12</v>
      </c>
      <c r="G3605">
        <v>65</v>
      </c>
      <c r="H3605">
        <v>0</v>
      </c>
      <c r="I3605" t="s">
        <v>16</v>
      </c>
      <c r="J3605">
        <v>71.3</v>
      </c>
      <c r="K3605" s="1">
        <v>44537</v>
      </c>
      <c r="L3605">
        <v>81</v>
      </c>
      <c r="M3605">
        <v>0.16</v>
      </c>
      <c r="N3605">
        <f>IF(E3605="",Data_Validation!$B$1,E3605)</f>
        <v>42.99</v>
      </c>
      <c r="O3605">
        <f>IF(J3605="",Data_Validation!$B$2,J3605)</f>
        <v>71.3</v>
      </c>
      <c r="P3605">
        <f t="shared" si="504"/>
        <v>1</v>
      </c>
      <c r="Q3605" s="2">
        <f>CustomerData[[#This Row],[avg_order_value_clean]]*CustomerData[[#This Row],[total_orders]]</f>
        <v>515.88</v>
      </c>
      <c r="R3605" s="2" t="str">
        <f t="shared" si="512"/>
        <v>At Risk</v>
      </c>
      <c r="S3605" s="2" t="str">
        <f t="shared" si="505"/>
        <v>Low Risk</v>
      </c>
      <c r="T3605" s="2" t="str">
        <f t="shared" si="506"/>
        <v>35-44</v>
      </c>
      <c r="U3605" s="1">
        <f t="shared" ca="1" si="507"/>
        <v>1724</v>
      </c>
      <c r="V3605" s="2" t="str">
        <f t="shared" si="508"/>
        <v>High Loyalty</v>
      </c>
      <c r="W3605" s="2" t="str">
        <f t="shared" si="509"/>
        <v>Legitimate</v>
      </c>
      <c r="X3605" s="2" t="str">
        <f>IF(Q3605&lt;Data_Validation!$B$8,"Low Value",IF(Q3605&lt;Data_Validation!$B$9,"Medium Value","High Value"))</f>
        <v>Low Value</v>
      </c>
      <c r="Y3605" s="2" t="str">
        <f t="shared" si="510"/>
        <v>Stable</v>
      </c>
      <c r="Z3605" s="2" t="str">
        <f t="shared" si="511"/>
        <v>Check Data</v>
      </c>
    </row>
    <row r="3606" spans="1:26" x14ac:dyDescent="0.3">
      <c r="A3606" t="s">
        <v>583</v>
      </c>
      <c r="B3606">
        <v>49</v>
      </c>
      <c r="C3606" t="s">
        <v>14</v>
      </c>
      <c r="D3606" t="s">
        <v>52</v>
      </c>
      <c r="E3606">
        <v>21.79</v>
      </c>
      <c r="F3606">
        <v>8</v>
      </c>
      <c r="G3606">
        <v>258</v>
      </c>
      <c r="H3606">
        <v>0</v>
      </c>
      <c r="I3606" t="s">
        <v>23</v>
      </c>
      <c r="J3606">
        <v>75.7</v>
      </c>
      <c r="K3606" s="1">
        <v>44064</v>
      </c>
      <c r="L3606">
        <v>51</v>
      </c>
      <c r="M3606">
        <v>0.52</v>
      </c>
      <c r="N3606">
        <f>IF(E3606="",Data_Validation!$B$1,E3606)</f>
        <v>21.79</v>
      </c>
      <c r="O3606">
        <f>IF(J3606="",Data_Validation!$B$2,J3606)</f>
        <v>75.7</v>
      </c>
      <c r="P3606">
        <f t="shared" si="504"/>
        <v>5</v>
      </c>
      <c r="Q3606" s="2">
        <f>CustomerData[[#This Row],[avg_order_value_clean]]*CustomerData[[#This Row],[total_orders]]</f>
        <v>174.32</v>
      </c>
      <c r="R3606" s="2" t="str">
        <f t="shared" si="512"/>
        <v>Inactive</v>
      </c>
      <c r="S3606" s="2" t="str">
        <f t="shared" si="505"/>
        <v>High Risk</v>
      </c>
      <c r="T3606" s="2" t="str">
        <f t="shared" si="506"/>
        <v>45-54</v>
      </c>
      <c r="U3606" s="1">
        <f t="shared" ca="1" si="507"/>
        <v>2197</v>
      </c>
      <c r="V3606" s="2" t="str">
        <f t="shared" si="508"/>
        <v>Medium Loyalty</v>
      </c>
      <c r="W3606" s="2" t="str">
        <f t="shared" si="509"/>
        <v>Legitimate</v>
      </c>
      <c r="X3606" s="2" t="str">
        <f>IF(Q3606&lt;Data_Validation!$B$8,"Low Value",IF(Q3606&lt;Data_Validation!$B$9,"Medium Value","High Value"))</f>
        <v>Low Value</v>
      </c>
      <c r="Y3606" s="2" t="str">
        <f t="shared" si="510"/>
        <v>At Risk - Develop</v>
      </c>
      <c r="Z3606" s="2" t="str">
        <f t="shared" si="511"/>
        <v>Check Data</v>
      </c>
    </row>
    <row r="3607" spans="1:26" x14ac:dyDescent="0.3">
      <c r="A3607" t="s">
        <v>2967</v>
      </c>
      <c r="B3607">
        <v>79</v>
      </c>
      <c r="C3607" t="s">
        <v>21</v>
      </c>
      <c r="D3607" t="s">
        <v>44</v>
      </c>
      <c r="E3607">
        <v>114.08</v>
      </c>
      <c r="F3607">
        <v>16</v>
      </c>
      <c r="G3607">
        <v>142</v>
      </c>
      <c r="H3607">
        <v>0</v>
      </c>
      <c r="I3607" t="s">
        <v>19</v>
      </c>
      <c r="J3607">
        <v>56.1</v>
      </c>
      <c r="K3607" s="1">
        <v>45130</v>
      </c>
      <c r="L3607">
        <v>70</v>
      </c>
      <c r="M3607">
        <v>0.16</v>
      </c>
      <c r="N3607">
        <f>IF(E3607="",Data_Validation!$B$1,E3607)</f>
        <v>114.08</v>
      </c>
      <c r="O3607">
        <f>IF(J3607="",Data_Validation!$B$2,J3607)</f>
        <v>56.1</v>
      </c>
      <c r="P3607">
        <f t="shared" si="504"/>
        <v>3</v>
      </c>
      <c r="Q3607" s="2">
        <f>CustomerData[[#This Row],[avg_order_value_clean]]*CustomerData[[#This Row],[total_orders]]</f>
        <v>1825.28</v>
      </c>
      <c r="R3607" s="2" t="str">
        <f t="shared" si="512"/>
        <v>Inactive</v>
      </c>
      <c r="S3607" s="2" t="str">
        <f t="shared" si="505"/>
        <v>Low Risk</v>
      </c>
      <c r="T3607" s="2" t="str">
        <f t="shared" si="506"/>
        <v>55+</v>
      </c>
      <c r="U3607" s="1">
        <f t="shared" ca="1" si="507"/>
        <v>1131</v>
      </c>
      <c r="V3607" s="2" t="str">
        <f t="shared" si="508"/>
        <v>High Loyalty</v>
      </c>
      <c r="W3607" s="2" t="str">
        <f t="shared" si="509"/>
        <v>Legitimate</v>
      </c>
      <c r="X3607" s="2" t="str">
        <f>IF(Q3607&lt;Data_Validation!$B$8,"Low Value",IF(Q3607&lt;Data_Validation!$B$9,"Medium Value","High Value"))</f>
        <v>High Value</v>
      </c>
      <c r="Y3607" s="2" t="str">
        <f t="shared" si="510"/>
        <v>High Value - Maintain</v>
      </c>
      <c r="Z3607" s="2" t="str">
        <f t="shared" si="511"/>
        <v>Check Data</v>
      </c>
    </row>
    <row r="3608" spans="1:26" x14ac:dyDescent="0.3">
      <c r="A3608" t="s">
        <v>2968</v>
      </c>
      <c r="B3608">
        <v>43</v>
      </c>
      <c r="C3608" t="s">
        <v>14</v>
      </c>
      <c r="D3608" t="s">
        <v>26</v>
      </c>
      <c r="E3608">
        <v>72.260000000000005</v>
      </c>
      <c r="F3608">
        <v>13</v>
      </c>
      <c r="G3608">
        <v>58</v>
      </c>
      <c r="H3608">
        <v>0</v>
      </c>
      <c r="I3608" t="s">
        <v>16</v>
      </c>
      <c r="J3608">
        <v>50.1</v>
      </c>
      <c r="K3608" s="1">
        <v>44469</v>
      </c>
      <c r="L3608">
        <v>96</v>
      </c>
      <c r="M3608">
        <v>7.0000000000000007E-2</v>
      </c>
      <c r="N3608">
        <f>IF(E3608="",Data_Validation!$B$1,E3608)</f>
        <v>72.260000000000005</v>
      </c>
      <c r="O3608">
        <f>IF(J3608="",Data_Validation!$B$2,J3608)</f>
        <v>50.1</v>
      </c>
      <c r="P3608">
        <f t="shared" si="504"/>
        <v>1</v>
      </c>
      <c r="Q3608" s="2">
        <f>CustomerData[[#This Row],[avg_order_value_clean]]*CustomerData[[#This Row],[total_orders]]</f>
        <v>939.38000000000011</v>
      </c>
      <c r="R3608" s="2" t="str">
        <f t="shared" si="512"/>
        <v>At Risk</v>
      </c>
      <c r="S3608" s="2" t="str">
        <f t="shared" si="505"/>
        <v>Low Risk</v>
      </c>
      <c r="T3608" s="2" t="str">
        <f t="shared" si="506"/>
        <v>35-44</v>
      </c>
      <c r="U3608" s="1">
        <f t="shared" ca="1" si="507"/>
        <v>1792</v>
      </c>
      <c r="V3608" s="2" t="str">
        <f t="shared" si="508"/>
        <v>High Loyalty</v>
      </c>
      <c r="W3608" s="2" t="str">
        <f t="shared" si="509"/>
        <v>Legitimate</v>
      </c>
      <c r="X3608" s="2" t="str">
        <f>IF(Q3608&lt;Data_Validation!$B$8,"Low Value",IF(Q3608&lt;Data_Validation!$B$9,"Medium Value","High Value"))</f>
        <v>Low Value</v>
      </c>
      <c r="Y3608" s="2" t="str">
        <f t="shared" si="510"/>
        <v>Stable</v>
      </c>
      <c r="Z3608" s="2" t="str">
        <f t="shared" si="511"/>
        <v>Check Data</v>
      </c>
    </row>
    <row r="3609" spans="1:26" x14ac:dyDescent="0.3">
      <c r="A3609" t="s">
        <v>2741</v>
      </c>
      <c r="B3609">
        <v>69</v>
      </c>
      <c r="C3609" t="s">
        <v>21</v>
      </c>
      <c r="D3609" t="s">
        <v>35</v>
      </c>
      <c r="E3609">
        <v>209.81</v>
      </c>
      <c r="F3609">
        <v>6</v>
      </c>
      <c r="G3609">
        <v>243</v>
      </c>
      <c r="H3609">
        <v>0</v>
      </c>
      <c r="I3609" t="s">
        <v>29</v>
      </c>
      <c r="J3609">
        <v>71.400000000000006</v>
      </c>
      <c r="K3609" s="1">
        <v>44378</v>
      </c>
      <c r="L3609">
        <v>63</v>
      </c>
      <c r="M3609">
        <v>0.32</v>
      </c>
      <c r="N3609">
        <f>IF(E3609="",Data_Validation!$B$1,E3609)</f>
        <v>209.81</v>
      </c>
      <c r="O3609">
        <f>IF(J3609="",Data_Validation!$B$2,J3609)</f>
        <v>71.400000000000006</v>
      </c>
      <c r="P3609">
        <f t="shared" si="504"/>
        <v>2</v>
      </c>
      <c r="Q3609" s="2">
        <f>CustomerData[[#This Row],[avg_order_value_clean]]*CustomerData[[#This Row],[total_orders]]</f>
        <v>1258.8600000000001</v>
      </c>
      <c r="R3609" s="2" t="str">
        <f t="shared" si="512"/>
        <v>Inactive</v>
      </c>
      <c r="S3609" s="2" t="str">
        <f t="shared" si="505"/>
        <v>Medium Risk</v>
      </c>
      <c r="T3609" s="2" t="str">
        <f t="shared" si="506"/>
        <v>55+</v>
      </c>
      <c r="U3609" s="1">
        <f t="shared" ca="1" si="507"/>
        <v>1883</v>
      </c>
      <c r="V3609" s="2" t="str">
        <f t="shared" si="508"/>
        <v>Medium Loyalty</v>
      </c>
      <c r="W3609" s="2" t="str">
        <f t="shared" si="509"/>
        <v>Legitimate</v>
      </c>
      <c r="X3609" s="2" t="str">
        <f>IF(Q3609&lt;Data_Validation!$B$8,"Low Value",IF(Q3609&lt;Data_Validation!$B$9,"Medium Value","High Value"))</f>
        <v>Low Value</v>
      </c>
      <c r="Y3609" s="2" t="str">
        <f t="shared" si="510"/>
        <v>Stable</v>
      </c>
      <c r="Z3609" s="2" t="str">
        <f t="shared" si="511"/>
        <v>Check Data</v>
      </c>
    </row>
    <row r="3610" spans="1:26" x14ac:dyDescent="0.3">
      <c r="A3610" t="s">
        <v>2969</v>
      </c>
      <c r="B3610">
        <v>39</v>
      </c>
      <c r="C3610" t="s">
        <v>14</v>
      </c>
      <c r="D3610" t="s">
        <v>26</v>
      </c>
      <c r="E3610">
        <v>167.64</v>
      </c>
      <c r="F3610">
        <v>11</v>
      </c>
      <c r="G3610">
        <v>360</v>
      </c>
      <c r="H3610">
        <v>0</v>
      </c>
      <c r="I3610" t="s">
        <v>16</v>
      </c>
      <c r="J3610">
        <v>14.5</v>
      </c>
      <c r="K3610" s="1">
        <v>45763</v>
      </c>
      <c r="L3610">
        <v>19</v>
      </c>
      <c r="M3610">
        <v>0.15</v>
      </c>
      <c r="N3610">
        <f>IF(E3610="",Data_Validation!$B$1,E3610)</f>
        <v>167.64</v>
      </c>
      <c r="O3610">
        <f>IF(J3610="",Data_Validation!$B$2,J3610)</f>
        <v>14.5</v>
      </c>
      <c r="P3610">
        <f t="shared" si="504"/>
        <v>1</v>
      </c>
      <c r="Q3610" s="2">
        <f>CustomerData[[#This Row],[avg_order_value_clean]]*CustomerData[[#This Row],[total_orders]]</f>
        <v>1844.04</v>
      </c>
      <c r="R3610" s="2" t="str">
        <f t="shared" si="512"/>
        <v>Inactive</v>
      </c>
      <c r="S3610" s="2" t="str">
        <f t="shared" si="505"/>
        <v>Low Risk</v>
      </c>
      <c r="T3610" s="2" t="str">
        <f t="shared" si="506"/>
        <v>35-44</v>
      </c>
      <c r="U3610" s="1">
        <f t="shared" ca="1" si="507"/>
        <v>498</v>
      </c>
      <c r="V3610" s="2" t="str">
        <f t="shared" si="508"/>
        <v>Low Loyalty</v>
      </c>
      <c r="W3610" s="2" t="str">
        <f t="shared" si="509"/>
        <v>Legitimate</v>
      </c>
      <c r="X3610" s="2" t="str">
        <f>IF(Q3610&lt;Data_Validation!$B$8,"Low Value",IF(Q3610&lt;Data_Validation!$B$9,"Medium Value","High Value"))</f>
        <v>High Value</v>
      </c>
      <c r="Y3610" s="2" t="str">
        <f t="shared" si="510"/>
        <v>High Value - Maintain</v>
      </c>
      <c r="Z3610" s="2" t="str">
        <f t="shared" si="511"/>
        <v>Check Data</v>
      </c>
    </row>
    <row r="3611" spans="1:26" x14ac:dyDescent="0.3">
      <c r="A3611" t="s">
        <v>2970</v>
      </c>
      <c r="B3611">
        <v>48</v>
      </c>
      <c r="C3611" t="s">
        <v>21</v>
      </c>
      <c r="D3611" t="s">
        <v>50</v>
      </c>
      <c r="E3611">
        <v>109</v>
      </c>
      <c r="F3611">
        <v>13</v>
      </c>
      <c r="G3611">
        <v>191</v>
      </c>
      <c r="H3611">
        <v>0</v>
      </c>
      <c r="I3611" t="s">
        <v>23</v>
      </c>
      <c r="K3611" s="1">
        <v>44483</v>
      </c>
      <c r="L3611">
        <v>27</v>
      </c>
      <c r="M3611">
        <v>0.33</v>
      </c>
      <c r="N3611">
        <f>IF(E3611="",Data_Validation!$B$1,E3611)</f>
        <v>109</v>
      </c>
      <c r="O3611">
        <f>IF(J3611="",Data_Validation!$B$2,J3611)</f>
        <v>250</v>
      </c>
      <c r="P3611">
        <f t="shared" si="504"/>
        <v>1</v>
      </c>
      <c r="Q3611" s="2">
        <f>CustomerData[[#This Row],[avg_order_value_clean]]*CustomerData[[#This Row],[total_orders]]</f>
        <v>1417</v>
      </c>
      <c r="R3611" s="2" t="str">
        <f t="shared" si="512"/>
        <v>Inactive</v>
      </c>
      <c r="S3611" s="2" t="str">
        <f t="shared" si="505"/>
        <v>Medium Risk</v>
      </c>
      <c r="T3611" s="2" t="str">
        <f t="shared" si="506"/>
        <v>45-54</v>
      </c>
      <c r="U3611" s="1">
        <f t="shared" ca="1" si="507"/>
        <v>1778</v>
      </c>
      <c r="V3611" s="2" t="str">
        <f t="shared" si="508"/>
        <v>Low Loyalty</v>
      </c>
      <c r="W3611" s="2" t="str">
        <f t="shared" si="509"/>
        <v>Legitimate</v>
      </c>
      <c r="X3611" s="2" t="str">
        <f>IF(Q3611&lt;Data_Validation!$B$8,"Low Value",IF(Q3611&lt;Data_Validation!$B$9,"Medium Value","High Value"))</f>
        <v>Low Value</v>
      </c>
      <c r="Y3611" s="2" t="str">
        <f t="shared" si="510"/>
        <v>Stable</v>
      </c>
      <c r="Z3611" s="2" t="str">
        <f t="shared" si="511"/>
        <v>Check Data</v>
      </c>
    </row>
    <row r="3612" spans="1:26" x14ac:dyDescent="0.3">
      <c r="A3612" t="s">
        <v>2971</v>
      </c>
      <c r="B3612">
        <v>60</v>
      </c>
      <c r="C3612" t="s">
        <v>14</v>
      </c>
      <c r="D3612" t="s">
        <v>52</v>
      </c>
      <c r="E3612">
        <v>59.59</v>
      </c>
      <c r="F3612">
        <v>12</v>
      </c>
      <c r="G3612">
        <v>347</v>
      </c>
      <c r="H3612">
        <v>0</v>
      </c>
      <c r="I3612" t="s">
        <v>16</v>
      </c>
      <c r="J3612">
        <v>91.9</v>
      </c>
      <c r="K3612" s="1">
        <v>45160</v>
      </c>
      <c r="L3612">
        <v>94</v>
      </c>
      <c r="M3612">
        <v>0.28999999999999998</v>
      </c>
      <c r="N3612">
        <f>IF(E3612="",Data_Validation!$B$1,E3612)</f>
        <v>59.59</v>
      </c>
      <c r="O3612">
        <f>IF(J3612="",Data_Validation!$B$2,J3612)</f>
        <v>91.9</v>
      </c>
      <c r="P3612">
        <f t="shared" si="504"/>
        <v>2</v>
      </c>
      <c r="Q3612" s="2">
        <f>CustomerData[[#This Row],[avg_order_value_clean]]*CustomerData[[#This Row],[total_orders]]</f>
        <v>715.08</v>
      </c>
      <c r="R3612" s="2" t="str">
        <f t="shared" si="512"/>
        <v>Inactive</v>
      </c>
      <c r="S3612" s="2" t="str">
        <f t="shared" si="505"/>
        <v>Medium Risk</v>
      </c>
      <c r="T3612" s="2" t="str">
        <f t="shared" si="506"/>
        <v>55+</v>
      </c>
      <c r="U3612" s="1">
        <f t="shared" ca="1" si="507"/>
        <v>1101</v>
      </c>
      <c r="V3612" s="2" t="str">
        <f t="shared" si="508"/>
        <v>High Loyalty</v>
      </c>
      <c r="W3612" s="2" t="str">
        <f t="shared" si="509"/>
        <v>Legitimate</v>
      </c>
      <c r="X3612" s="2" t="str">
        <f>IF(Q3612&lt;Data_Validation!$B$8,"Low Value",IF(Q3612&lt;Data_Validation!$B$9,"Medium Value","High Value"))</f>
        <v>Low Value</v>
      </c>
      <c r="Y3612" s="2" t="str">
        <f t="shared" si="510"/>
        <v>Stable</v>
      </c>
      <c r="Z3612" s="2" t="str">
        <f t="shared" si="511"/>
        <v>Check Data</v>
      </c>
    </row>
    <row r="3613" spans="1:26" x14ac:dyDescent="0.3">
      <c r="A3613" t="s">
        <v>2972</v>
      </c>
      <c r="B3613">
        <v>27</v>
      </c>
      <c r="C3613" t="s">
        <v>21</v>
      </c>
      <c r="D3613" t="s">
        <v>44</v>
      </c>
      <c r="E3613">
        <v>200.44</v>
      </c>
      <c r="F3613">
        <v>4</v>
      </c>
      <c r="G3613">
        <v>129</v>
      </c>
      <c r="H3613">
        <v>0</v>
      </c>
      <c r="I3613" t="s">
        <v>23</v>
      </c>
      <c r="J3613">
        <v>68.3</v>
      </c>
      <c r="K3613" s="1">
        <v>44014</v>
      </c>
      <c r="L3613">
        <v>53</v>
      </c>
      <c r="M3613">
        <v>0.19</v>
      </c>
      <c r="N3613">
        <f>IF(E3613="",Data_Validation!$B$1,E3613)</f>
        <v>200.44</v>
      </c>
      <c r="O3613">
        <f>IF(J3613="",Data_Validation!$B$2,J3613)</f>
        <v>68.3</v>
      </c>
      <c r="P3613">
        <f t="shared" si="504"/>
        <v>2</v>
      </c>
      <c r="Q3613" s="2">
        <f>CustomerData[[#This Row],[avg_order_value_clean]]*CustomerData[[#This Row],[total_orders]]</f>
        <v>801.76</v>
      </c>
      <c r="R3613" s="2" t="str">
        <f t="shared" si="512"/>
        <v>Inactive</v>
      </c>
      <c r="S3613" s="2" t="str">
        <f t="shared" si="505"/>
        <v>Low Risk</v>
      </c>
      <c r="T3613" s="2" t="str">
        <f t="shared" si="506"/>
        <v>25-34</v>
      </c>
      <c r="U3613" s="1">
        <f t="shared" ca="1" si="507"/>
        <v>2247</v>
      </c>
      <c r="V3613" s="2" t="str">
        <f t="shared" si="508"/>
        <v>Medium Loyalty</v>
      </c>
      <c r="W3613" s="2" t="str">
        <f t="shared" si="509"/>
        <v>Legitimate</v>
      </c>
      <c r="X3613" s="2" t="str">
        <f>IF(Q3613&lt;Data_Validation!$B$8,"Low Value",IF(Q3613&lt;Data_Validation!$B$9,"Medium Value","High Value"))</f>
        <v>Low Value</v>
      </c>
      <c r="Y3613" s="2" t="str">
        <f t="shared" si="510"/>
        <v>Stable</v>
      </c>
      <c r="Z3613" s="2" t="str">
        <f t="shared" si="511"/>
        <v>Check Data</v>
      </c>
    </row>
    <row r="3614" spans="1:26" x14ac:dyDescent="0.3">
      <c r="A3614" t="s">
        <v>346</v>
      </c>
      <c r="B3614">
        <v>73</v>
      </c>
      <c r="C3614" t="s">
        <v>21</v>
      </c>
      <c r="D3614" t="s">
        <v>28</v>
      </c>
      <c r="E3614">
        <v>55.18</v>
      </c>
      <c r="F3614">
        <v>3</v>
      </c>
      <c r="G3614">
        <v>157</v>
      </c>
      <c r="H3614">
        <v>0</v>
      </c>
      <c r="I3614" t="s">
        <v>19</v>
      </c>
      <c r="J3614">
        <v>4.7</v>
      </c>
      <c r="K3614" s="1">
        <v>44431</v>
      </c>
      <c r="L3614">
        <v>97</v>
      </c>
      <c r="M3614">
        <v>0.28000000000000003</v>
      </c>
      <c r="N3614">
        <f>IF(E3614="",Data_Validation!$B$1,E3614)</f>
        <v>55.18</v>
      </c>
      <c r="O3614">
        <f>IF(J3614="",Data_Validation!$B$2,J3614)</f>
        <v>4.7</v>
      </c>
      <c r="P3614">
        <f t="shared" si="504"/>
        <v>6</v>
      </c>
      <c r="Q3614" s="2">
        <f>CustomerData[[#This Row],[avg_order_value_clean]]*CustomerData[[#This Row],[total_orders]]</f>
        <v>165.54</v>
      </c>
      <c r="R3614" s="2" t="str">
        <f t="shared" si="512"/>
        <v>Inactive</v>
      </c>
      <c r="S3614" s="2" t="str">
        <f t="shared" si="505"/>
        <v>Medium Risk</v>
      </c>
      <c r="T3614" s="2" t="str">
        <f t="shared" si="506"/>
        <v>55+</v>
      </c>
      <c r="U3614" s="1">
        <f t="shared" ca="1" si="507"/>
        <v>1830</v>
      </c>
      <c r="V3614" s="2" t="str">
        <f t="shared" si="508"/>
        <v>High Loyalty</v>
      </c>
      <c r="W3614" s="2" t="str">
        <f t="shared" si="509"/>
        <v>Legitimate</v>
      </c>
      <c r="X3614" s="2" t="str">
        <f>IF(Q3614&lt;Data_Validation!$B$8,"Low Value",IF(Q3614&lt;Data_Validation!$B$9,"Medium Value","High Value"))</f>
        <v>Low Value</v>
      </c>
      <c r="Y3614" s="2" t="str">
        <f t="shared" si="510"/>
        <v>Stable</v>
      </c>
      <c r="Z3614" s="2" t="str">
        <f t="shared" si="511"/>
        <v>Check Data</v>
      </c>
    </row>
    <row r="3615" spans="1:26" x14ac:dyDescent="0.3">
      <c r="A3615" t="s">
        <v>1014</v>
      </c>
      <c r="B3615">
        <v>74</v>
      </c>
      <c r="C3615" t="s">
        <v>14</v>
      </c>
      <c r="D3615" t="s">
        <v>18</v>
      </c>
      <c r="E3615">
        <v>65.14</v>
      </c>
      <c r="F3615">
        <v>5</v>
      </c>
      <c r="G3615">
        <v>165</v>
      </c>
      <c r="H3615">
        <v>0</v>
      </c>
      <c r="I3615" t="s">
        <v>16</v>
      </c>
      <c r="J3615">
        <v>50.6</v>
      </c>
      <c r="K3615" s="1">
        <v>45075</v>
      </c>
      <c r="L3615">
        <v>45</v>
      </c>
      <c r="M3615">
        <v>0.34</v>
      </c>
      <c r="N3615">
        <f>IF(E3615="",Data_Validation!$B$1,E3615)</f>
        <v>65.14</v>
      </c>
      <c r="O3615">
        <f>IF(J3615="",Data_Validation!$B$2,J3615)</f>
        <v>50.6</v>
      </c>
      <c r="P3615">
        <f t="shared" si="504"/>
        <v>2</v>
      </c>
      <c r="Q3615" s="2">
        <f>CustomerData[[#This Row],[avg_order_value_clean]]*CustomerData[[#This Row],[total_orders]]</f>
        <v>325.7</v>
      </c>
      <c r="R3615" s="2" t="str">
        <f t="shared" si="512"/>
        <v>Inactive</v>
      </c>
      <c r="S3615" s="2" t="str">
        <f t="shared" si="505"/>
        <v>Medium Risk</v>
      </c>
      <c r="T3615" s="2" t="str">
        <f t="shared" si="506"/>
        <v>55+</v>
      </c>
      <c r="U3615" s="1">
        <f t="shared" ca="1" si="507"/>
        <v>1186</v>
      </c>
      <c r="V3615" s="2" t="str">
        <f t="shared" si="508"/>
        <v>Medium Loyalty</v>
      </c>
      <c r="W3615" s="2" t="str">
        <f t="shared" si="509"/>
        <v>Legitimate</v>
      </c>
      <c r="X3615" s="2" t="str">
        <f>IF(Q3615&lt;Data_Validation!$B$8,"Low Value",IF(Q3615&lt;Data_Validation!$B$9,"Medium Value","High Value"))</f>
        <v>Low Value</v>
      </c>
      <c r="Y3615" s="2" t="str">
        <f t="shared" si="510"/>
        <v>Stable</v>
      </c>
      <c r="Z3615" s="2" t="str">
        <f t="shared" si="511"/>
        <v>Check Data</v>
      </c>
    </row>
    <row r="3616" spans="1:26" x14ac:dyDescent="0.3">
      <c r="A3616" t="s">
        <v>2973</v>
      </c>
      <c r="B3616">
        <v>29</v>
      </c>
      <c r="C3616" t="s">
        <v>21</v>
      </c>
      <c r="D3616" t="s">
        <v>15</v>
      </c>
      <c r="E3616">
        <v>64.59</v>
      </c>
      <c r="F3616">
        <v>10</v>
      </c>
      <c r="G3616">
        <v>260</v>
      </c>
      <c r="H3616">
        <v>0</v>
      </c>
      <c r="I3616" t="s">
        <v>23</v>
      </c>
      <c r="J3616">
        <v>72.599999999999994</v>
      </c>
      <c r="K3616" s="1">
        <v>45613</v>
      </c>
      <c r="L3616">
        <v>11</v>
      </c>
      <c r="M3616">
        <v>0.26</v>
      </c>
      <c r="N3616">
        <f>IF(E3616="",Data_Validation!$B$1,E3616)</f>
        <v>64.59</v>
      </c>
      <c r="O3616">
        <f>IF(J3616="",Data_Validation!$B$2,J3616)</f>
        <v>72.599999999999994</v>
      </c>
      <c r="P3616">
        <f t="shared" si="504"/>
        <v>1</v>
      </c>
      <c r="Q3616" s="2">
        <f>CustomerData[[#This Row],[avg_order_value_clean]]*CustomerData[[#This Row],[total_orders]]</f>
        <v>645.90000000000009</v>
      </c>
      <c r="R3616" s="2" t="str">
        <f t="shared" si="512"/>
        <v>Inactive</v>
      </c>
      <c r="S3616" s="2" t="str">
        <f t="shared" si="505"/>
        <v>Medium Risk</v>
      </c>
      <c r="T3616" s="2" t="str">
        <f t="shared" si="506"/>
        <v>25-34</v>
      </c>
      <c r="U3616" s="1">
        <f t="shared" ca="1" si="507"/>
        <v>648</v>
      </c>
      <c r="V3616" s="2" t="str">
        <f t="shared" si="508"/>
        <v>Low Loyalty</v>
      </c>
      <c r="W3616" s="2" t="str">
        <f t="shared" si="509"/>
        <v>Legitimate</v>
      </c>
      <c r="X3616" s="2" t="str">
        <f>IF(Q3616&lt;Data_Validation!$B$8,"Low Value",IF(Q3616&lt;Data_Validation!$B$9,"Medium Value","High Value"))</f>
        <v>Low Value</v>
      </c>
      <c r="Y3616" s="2" t="str">
        <f t="shared" si="510"/>
        <v>Stable</v>
      </c>
      <c r="Z3616" s="2" t="str">
        <f t="shared" si="511"/>
        <v>Check Data</v>
      </c>
    </row>
    <row r="3617" spans="1:26" x14ac:dyDescent="0.3">
      <c r="A3617" t="s">
        <v>1248</v>
      </c>
      <c r="B3617">
        <v>70</v>
      </c>
      <c r="C3617" t="s">
        <v>14</v>
      </c>
      <c r="D3617" t="s">
        <v>22</v>
      </c>
      <c r="E3617">
        <v>199.01</v>
      </c>
      <c r="F3617">
        <v>8</v>
      </c>
      <c r="G3617">
        <v>132</v>
      </c>
      <c r="H3617">
        <v>0</v>
      </c>
      <c r="I3617" t="s">
        <v>29</v>
      </c>
      <c r="J3617">
        <v>4.3</v>
      </c>
      <c r="K3617" s="1">
        <v>45811</v>
      </c>
      <c r="L3617">
        <v>10</v>
      </c>
      <c r="M3617">
        <v>0.13</v>
      </c>
      <c r="N3617">
        <f>IF(E3617="",Data_Validation!$B$1,E3617)</f>
        <v>199.01</v>
      </c>
      <c r="O3617">
        <f>IF(J3617="",Data_Validation!$B$2,J3617)</f>
        <v>4.3</v>
      </c>
      <c r="P3617">
        <f t="shared" si="504"/>
        <v>2</v>
      </c>
      <c r="Q3617" s="2">
        <f>CustomerData[[#This Row],[avg_order_value_clean]]*CustomerData[[#This Row],[total_orders]]</f>
        <v>1592.08</v>
      </c>
      <c r="R3617" s="2" t="str">
        <f t="shared" si="512"/>
        <v>Inactive</v>
      </c>
      <c r="S3617" s="2" t="str">
        <f t="shared" si="505"/>
        <v>Low Risk</v>
      </c>
      <c r="T3617" s="2" t="str">
        <f t="shared" si="506"/>
        <v>55+</v>
      </c>
      <c r="U3617" s="1">
        <f t="shared" ca="1" si="507"/>
        <v>450</v>
      </c>
      <c r="V3617" s="2" t="str">
        <f t="shared" si="508"/>
        <v>Low Loyalty</v>
      </c>
      <c r="W3617" s="2" t="str">
        <f t="shared" si="509"/>
        <v>Legitimate</v>
      </c>
      <c r="X3617" s="2" t="str">
        <f>IF(Q3617&lt;Data_Validation!$B$8,"Low Value",IF(Q3617&lt;Data_Validation!$B$9,"Medium Value","High Value"))</f>
        <v>High Value</v>
      </c>
      <c r="Y3617" s="2" t="str">
        <f t="shared" si="510"/>
        <v>High Value - Maintain</v>
      </c>
      <c r="Z3617" s="2" t="str">
        <f t="shared" si="511"/>
        <v>Check Data</v>
      </c>
    </row>
    <row r="3618" spans="1:26" x14ac:dyDescent="0.3">
      <c r="A3618" t="s">
        <v>2974</v>
      </c>
      <c r="B3618">
        <v>45</v>
      </c>
      <c r="C3618" t="s">
        <v>14</v>
      </c>
      <c r="D3618" t="s">
        <v>18</v>
      </c>
      <c r="E3618">
        <v>81.83</v>
      </c>
      <c r="F3618">
        <v>9</v>
      </c>
      <c r="G3618">
        <v>11</v>
      </c>
      <c r="H3618">
        <v>0</v>
      </c>
      <c r="I3618" t="s">
        <v>29</v>
      </c>
      <c r="J3618">
        <v>76.2</v>
      </c>
      <c r="K3618" s="1">
        <v>45095</v>
      </c>
      <c r="L3618">
        <v>93</v>
      </c>
      <c r="M3618">
        <v>0.24</v>
      </c>
      <c r="N3618">
        <f>IF(E3618="",Data_Validation!$B$1,E3618)</f>
        <v>81.83</v>
      </c>
      <c r="O3618">
        <f>IF(J3618="",Data_Validation!$B$2,J3618)</f>
        <v>76.2</v>
      </c>
      <c r="P3618">
        <f t="shared" si="504"/>
        <v>1</v>
      </c>
      <c r="Q3618" s="2">
        <f>CustomerData[[#This Row],[avg_order_value_clean]]*CustomerData[[#This Row],[total_orders]]</f>
        <v>736.47</v>
      </c>
      <c r="R3618" s="2" t="str">
        <f t="shared" si="512"/>
        <v>Active</v>
      </c>
      <c r="S3618" s="2" t="str">
        <f t="shared" si="505"/>
        <v>Medium Risk</v>
      </c>
      <c r="T3618" s="2" t="str">
        <f t="shared" si="506"/>
        <v>45-54</v>
      </c>
      <c r="U3618" s="1">
        <f t="shared" ca="1" si="507"/>
        <v>1166</v>
      </c>
      <c r="V3618" s="2" t="str">
        <f t="shared" si="508"/>
        <v>High Loyalty</v>
      </c>
      <c r="W3618" s="2" t="str">
        <f t="shared" si="509"/>
        <v>Legitimate</v>
      </c>
      <c r="X3618" s="2" t="str">
        <f>IF(Q3618&lt;Data_Validation!$B$8,"Low Value",IF(Q3618&lt;Data_Validation!$B$9,"Medium Value","High Value"))</f>
        <v>Low Value</v>
      </c>
      <c r="Y3618" s="2" t="str">
        <f t="shared" si="510"/>
        <v>Stable</v>
      </c>
      <c r="Z3618" s="2" t="str">
        <f t="shared" si="511"/>
        <v>Check Data</v>
      </c>
    </row>
    <row r="3619" spans="1:26" x14ac:dyDescent="0.3">
      <c r="A3619" t="s">
        <v>1271</v>
      </c>
      <c r="B3619">
        <v>23</v>
      </c>
      <c r="C3619" t="s">
        <v>14</v>
      </c>
      <c r="D3619" t="s">
        <v>22</v>
      </c>
      <c r="E3619">
        <v>63.42</v>
      </c>
      <c r="F3619">
        <v>12</v>
      </c>
      <c r="G3619">
        <v>131</v>
      </c>
      <c r="H3619">
        <v>0</v>
      </c>
      <c r="I3619" t="s">
        <v>40</v>
      </c>
      <c r="J3619">
        <v>28.2</v>
      </c>
      <c r="K3619" s="1">
        <v>44292</v>
      </c>
      <c r="L3619">
        <v>86</v>
      </c>
      <c r="M3619">
        <v>0.06</v>
      </c>
      <c r="N3619">
        <f>IF(E3619="",Data_Validation!$B$1,E3619)</f>
        <v>63.42</v>
      </c>
      <c r="O3619">
        <f>IF(J3619="",Data_Validation!$B$2,J3619)</f>
        <v>28.2</v>
      </c>
      <c r="P3619">
        <f t="shared" si="504"/>
        <v>2</v>
      </c>
      <c r="Q3619" s="2">
        <f>CustomerData[[#This Row],[avg_order_value_clean]]*CustomerData[[#This Row],[total_orders]]</f>
        <v>761.04</v>
      </c>
      <c r="R3619" s="2" t="str">
        <f t="shared" si="512"/>
        <v>Inactive</v>
      </c>
      <c r="S3619" s="2" t="str">
        <f t="shared" si="505"/>
        <v>Low Risk</v>
      </c>
      <c r="T3619" s="2" t="str">
        <f t="shared" si="506"/>
        <v>Under 25</v>
      </c>
      <c r="U3619" s="1">
        <f t="shared" ca="1" si="507"/>
        <v>1969</v>
      </c>
      <c r="V3619" s="2" t="str">
        <f t="shared" si="508"/>
        <v>High Loyalty</v>
      </c>
      <c r="W3619" s="2" t="str">
        <f t="shared" si="509"/>
        <v>Legitimate</v>
      </c>
      <c r="X3619" s="2" t="str">
        <f>IF(Q3619&lt;Data_Validation!$B$8,"Low Value",IF(Q3619&lt;Data_Validation!$B$9,"Medium Value","High Value"))</f>
        <v>Low Value</v>
      </c>
      <c r="Y3619" s="2" t="str">
        <f t="shared" si="510"/>
        <v>Stable</v>
      </c>
      <c r="Z3619" s="2" t="str">
        <f t="shared" si="511"/>
        <v>Check Data</v>
      </c>
    </row>
    <row r="3620" spans="1:26" x14ac:dyDescent="0.3">
      <c r="A3620" t="s">
        <v>2975</v>
      </c>
      <c r="B3620">
        <v>76</v>
      </c>
      <c r="C3620" t="s">
        <v>21</v>
      </c>
      <c r="D3620" t="s">
        <v>28</v>
      </c>
      <c r="E3620">
        <v>153.54</v>
      </c>
      <c r="F3620">
        <v>12</v>
      </c>
      <c r="G3620">
        <v>152</v>
      </c>
      <c r="H3620">
        <v>0</v>
      </c>
      <c r="I3620" t="s">
        <v>16</v>
      </c>
      <c r="J3620">
        <v>58.9</v>
      </c>
      <c r="K3620" s="1">
        <v>44087</v>
      </c>
      <c r="L3620">
        <v>20</v>
      </c>
      <c r="M3620">
        <v>0.22</v>
      </c>
      <c r="N3620">
        <f>IF(E3620="",Data_Validation!$B$1,E3620)</f>
        <v>153.54</v>
      </c>
      <c r="O3620">
        <f>IF(J3620="",Data_Validation!$B$2,J3620)</f>
        <v>58.9</v>
      </c>
      <c r="P3620">
        <f t="shared" si="504"/>
        <v>1</v>
      </c>
      <c r="Q3620" s="2">
        <f>CustomerData[[#This Row],[avg_order_value_clean]]*CustomerData[[#This Row],[total_orders]]</f>
        <v>1842.48</v>
      </c>
      <c r="R3620" s="2" t="str">
        <f t="shared" si="512"/>
        <v>Inactive</v>
      </c>
      <c r="S3620" s="2" t="str">
        <f t="shared" si="505"/>
        <v>Medium Risk</v>
      </c>
      <c r="T3620" s="2" t="str">
        <f t="shared" si="506"/>
        <v>55+</v>
      </c>
      <c r="U3620" s="1">
        <f t="shared" ca="1" si="507"/>
        <v>2174</v>
      </c>
      <c r="V3620" s="2" t="str">
        <f t="shared" si="508"/>
        <v>Low Loyalty</v>
      </c>
      <c r="W3620" s="2" t="str">
        <f t="shared" si="509"/>
        <v>Legitimate</v>
      </c>
      <c r="X3620" s="2" t="str">
        <f>IF(Q3620&lt;Data_Validation!$B$8,"Low Value",IF(Q3620&lt;Data_Validation!$B$9,"Medium Value","High Value"))</f>
        <v>High Value</v>
      </c>
      <c r="Y3620" s="2" t="str">
        <f t="shared" si="510"/>
        <v>High Value - Maintain</v>
      </c>
      <c r="Z3620" s="2" t="str">
        <f t="shared" si="511"/>
        <v>Check Data</v>
      </c>
    </row>
    <row r="3621" spans="1:26" x14ac:dyDescent="0.3">
      <c r="A3621" t="s">
        <v>2976</v>
      </c>
      <c r="B3621">
        <v>37</v>
      </c>
      <c r="C3621" t="s">
        <v>14</v>
      </c>
      <c r="D3621" t="s">
        <v>18</v>
      </c>
      <c r="E3621">
        <v>78.489999999999995</v>
      </c>
      <c r="F3621">
        <v>6</v>
      </c>
      <c r="G3621">
        <v>281</v>
      </c>
      <c r="H3621">
        <v>0</v>
      </c>
      <c r="I3621" t="s">
        <v>19</v>
      </c>
      <c r="J3621">
        <v>96.6</v>
      </c>
      <c r="K3621" s="1">
        <v>44050</v>
      </c>
      <c r="L3621">
        <v>19</v>
      </c>
      <c r="M3621">
        <v>0.3</v>
      </c>
      <c r="N3621">
        <f>IF(E3621="",Data_Validation!$B$1,E3621)</f>
        <v>78.489999999999995</v>
      </c>
      <c r="O3621">
        <f>IF(J3621="",Data_Validation!$B$2,J3621)</f>
        <v>96.6</v>
      </c>
      <c r="P3621">
        <f t="shared" si="504"/>
        <v>3</v>
      </c>
      <c r="Q3621" s="2">
        <f>CustomerData[[#This Row],[avg_order_value_clean]]*CustomerData[[#This Row],[total_orders]]</f>
        <v>470.93999999999994</v>
      </c>
      <c r="R3621" s="2" t="str">
        <f t="shared" si="512"/>
        <v>Inactive</v>
      </c>
      <c r="S3621" s="2" t="str">
        <f t="shared" si="505"/>
        <v>Medium Risk</v>
      </c>
      <c r="T3621" s="2" t="str">
        <f t="shared" si="506"/>
        <v>35-44</v>
      </c>
      <c r="U3621" s="1">
        <f t="shared" ca="1" si="507"/>
        <v>2211</v>
      </c>
      <c r="V3621" s="2" t="str">
        <f t="shared" si="508"/>
        <v>Low Loyalty</v>
      </c>
      <c r="W3621" s="2" t="str">
        <f t="shared" si="509"/>
        <v>Legitimate</v>
      </c>
      <c r="X3621" s="2" t="str">
        <f>IF(Q3621&lt;Data_Validation!$B$8,"Low Value",IF(Q3621&lt;Data_Validation!$B$9,"Medium Value","High Value"))</f>
        <v>Low Value</v>
      </c>
      <c r="Y3621" s="2" t="str">
        <f t="shared" si="510"/>
        <v>Stable</v>
      </c>
      <c r="Z3621" s="2" t="str">
        <f t="shared" si="511"/>
        <v>Check Data</v>
      </c>
    </row>
    <row r="3622" spans="1:26" x14ac:dyDescent="0.3">
      <c r="A3622" t="s">
        <v>1382</v>
      </c>
      <c r="B3622">
        <v>22</v>
      </c>
      <c r="C3622" t="s">
        <v>14</v>
      </c>
      <c r="D3622" t="s">
        <v>35</v>
      </c>
      <c r="E3622">
        <v>54.18</v>
      </c>
      <c r="F3622">
        <v>17</v>
      </c>
      <c r="G3622">
        <v>54</v>
      </c>
      <c r="H3622">
        <v>0</v>
      </c>
      <c r="I3622" t="s">
        <v>40</v>
      </c>
      <c r="J3622">
        <v>99.5</v>
      </c>
      <c r="K3622" s="1">
        <v>45139</v>
      </c>
      <c r="L3622">
        <v>88</v>
      </c>
      <c r="M3622">
        <v>0.21</v>
      </c>
      <c r="N3622">
        <f>IF(E3622="",Data_Validation!$B$1,E3622)</f>
        <v>54.18</v>
      </c>
      <c r="O3622">
        <f>IF(J3622="",Data_Validation!$B$2,J3622)</f>
        <v>99.5</v>
      </c>
      <c r="P3622">
        <f t="shared" si="504"/>
        <v>2</v>
      </c>
      <c r="Q3622" s="2">
        <f>CustomerData[[#This Row],[avg_order_value_clean]]*CustomerData[[#This Row],[total_orders]]</f>
        <v>921.06</v>
      </c>
      <c r="R3622" s="2" t="str">
        <f t="shared" si="512"/>
        <v>At Risk</v>
      </c>
      <c r="S3622" s="2" t="str">
        <f t="shared" si="505"/>
        <v>Medium Risk</v>
      </c>
      <c r="T3622" s="2" t="str">
        <f t="shared" si="506"/>
        <v>Under 25</v>
      </c>
      <c r="U3622" s="1">
        <f t="shared" ca="1" si="507"/>
        <v>1122</v>
      </c>
      <c r="V3622" s="2" t="str">
        <f t="shared" si="508"/>
        <v>High Loyalty</v>
      </c>
      <c r="W3622" s="2" t="str">
        <f t="shared" si="509"/>
        <v>Legitimate</v>
      </c>
      <c r="X3622" s="2" t="str">
        <f>IF(Q3622&lt;Data_Validation!$B$8,"Low Value",IF(Q3622&lt;Data_Validation!$B$9,"Medium Value","High Value"))</f>
        <v>Low Value</v>
      </c>
      <c r="Y3622" s="2" t="str">
        <f t="shared" si="510"/>
        <v>Stable</v>
      </c>
      <c r="Z3622" s="2" t="str">
        <f t="shared" si="511"/>
        <v>Check Data</v>
      </c>
    </row>
    <row r="3623" spans="1:26" x14ac:dyDescent="0.3">
      <c r="A3623" t="s">
        <v>2977</v>
      </c>
      <c r="B3623">
        <v>40</v>
      </c>
      <c r="C3623" t="s">
        <v>14</v>
      </c>
      <c r="D3623" t="s">
        <v>50</v>
      </c>
      <c r="E3623">
        <v>90.38</v>
      </c>
      <c r="F3623">
        <v>7</v>
      </c>
      <c r="G3623">
        <v>255</v>
      </c>
      <c r="H3623">
        <v>1</v>
      </c>
      <c r="I3623" t="s">
        <v>16</v>
      </c>
      <c r="J3623">
        <v>63.4</v>
      </c>
      <c r="K3623" s="1">
        <v>44033</v>
      </c>
      <c r="L3623">
        <v>92</v>
      </c>
      <c r="M3623">
        <v>0.1</v>
      </c>
      <c r="N3623">
        <f>IF(E3623="",Data_Validation!$B$1,E3623)</f>
        <v>90.38</v>
      </c>
      <c r="O3623">
        <f>IF(J3623="",Data_Validation!$B$2,J3623)</f>
        <v>63.4</v>
      </c>
      <c r="P3623">
        <f t="shared" si="504"/>
        <v>1</v>
      </c>
      <c r="Q3623" s="2">
        <f>CustomerData[[#This Row],[avg_order_value_clean]]*CustomerData[[#This Row],[total_orders]]</f>
        <v>632.66</v>
      </c>
      <c r="R3623" s="2" t="str">
        <f t="shared" si="512"/>
        <v>Inactive</v>
      </c>
      <c r="S3623" s="2" t="str">
        <f t="shared" si="505"/>
        <v>Low Risk</v>
      </c>
      <c r="T3623" s="2" t="str">
        <f t="shared" si="506"/>
        <v>35-44</v>
      </c>
      <c r="U3623" s="1">
        <f t="shared" ca="1" si="507"/>
        <v>2228</v>
      </c>
      <c r="V3623" s="2" t="str">
        <f t="shared" si="508"/>
        <v>High Loyalty</v>
      </c>
      <c r="W3623" s="2" t="str">
        <f t="shared" si="509"/>
        <v>Fraudulent</v>
      </c>
      <c r="X3623" s="2" t="str">
        <f>IF(Q3623&lt;Data_Validation!$B$8,"Low Value",IF(Q3623&lt;Data_Validation!$B$9,"Medium Value","High Value"))</f>
        <v>Low Value</v>
      </c>
      <c r="Y3623" s="2" t="str">
        <f t="shared" si="510"/>
        <v>Stable</v>
      </c>
      <c r="Z3623" s="2" t="str">
        <f t="shared" si="511"/>
        <v>Check Data</v>
      </c>
    </row>
    <row r="3624" spans="1:26" x14ac:dyDescent="0.3">
      <c r="A3624" t="s">
        <v>2978</v>
      </c>
      <c r="B3624">
        <v>26</v>
      </c>
      <c r="C3624" t="s">
        <v>14</v>
      </c>
      <c r="D3624" t="s">
        <v>37</v>
      </c>
      <c r="E3624">
        <v>68.12</v>
      </c>
      <c r="F3624">
        <v>13</v>
      </c>
      <c r="G3624">
        <v>125</v>
      </c>
      <c r="H3624">
        <v>0</v>
      </c>
      <c r="I3624" t="s">
        <v>29</v>
      </c>
      <c r="J3624">
        <v>49.1</v>
      </c>
      <c r="K3624" s="1">
        <v>45497</v>
      </c>
      <c r="L3624">
        <v>2</v>
      </c>
      <c r="M3624">
        <v>0.1</v>
      </c>
      <c r="N3624">
        <f>IF(E3624="",Data_Validation!$B$1,E3624)</f>
        <v>68.12</v>
      </c>
      <c r="O3624">
        <f>IF(J3624="",Data_Validation!$B$2,J3624)</f>
        <v>49.1</v>
      </c>
      <c r="P3624">
        <f t="shared" si="504"/>
        <v>1</v>
      </c>
      <c r="Q3624" s="2">
        <f>CustomerData[[#This Row],[avg_order_value_clean]]*CustomerData[[#This Row],[total_orders]]</f>
        <v>885.56000000000006</v>
      </c>
      <c r="R3624" s="2" t="str">
        <f t="shared" si="512"/>
        <v>Inactive</v>
      </c>
      <c r="S3624" s="2" t="str">
        <f t="shared" si="505"/>
        <v>Low Risk</v>
      </c>
      <c r="T3624" s="2" t="str">
        <f t="shared" si="506"/>
        <v>25-34</v>
      </c>
      <c r="U3624" s="1">
        <f t="shared" ca="1" si="507"/>
        <v>764</v>
      </c>
      <c r="V3624" s="2" t="str">
        <f t="shared" si="508"/>
        <v>Low Loyalty</v>
      </c>
      <c r="W3624" s="2" t="str">
        <f t="shared" si="509"/>
        <v>Legitimate</v>
      </c>
      <c r="X3624" s="2" t="str">
        <f>IF(Q3624&lt;Data_Validation!$B$8,"Low Value",IF(Q3624&lt;Data_Validation!$B$9,"Medium Value","High Value"))</f>
        <v>Low Value</v>
      </c>
      <c r="Y3624" s="2" t="str">
        <f t="shared" si="510"/>
        <v>Stable</v>
      </c>
      <c r="Z3624" s="2" t="str">
        <f t="shared" si="511"/>
        <v>Check Data</v>
      </c>
    </row>
    <row r="3625" spans="1:26" x14ac:dyDescent="0.3">
      <c r="A3625" t="s">
        <v>827</v>
      </c>
      <c r="B3625">
        <v>75</v>
      </c>
      <c r="C3625" t="s">
        <v>21</v>
      </c>
      <c r="D3625" t="s">
        <v>28</v>
      </c>
      <c r="E3625">
        <v>239.28</v>
      </c>
      <c r="F3625">
        <v>11</v>
      </c>
      <c r="G3625">
        <v>45</v>
      </c>
      <c r="H3625">
        <v>0</v>
      </c>
      <c r="I3625" t="s">
        <v>19</v>
      </c>
      <c r="J3625">
        <v>17.8</v>
      </c>
      <c r="K3625" s="1">
        <v>45475</v>
      </c>
      <c r="L3625">
        <v>40</v>
      </c>
      <c r="M3625">
        <v>0.06</v>
      </c>
      <c r="N3625">
        <f>IF(E3625="",Data_Validation!$B$1,E3625)</f>
        <v>239.28</v>
      </c>
      <c r="O3625">
        <f>IF(J3625="",Data_Validation!$B$2,J3625)</f>
        <v>17.8</v>
      </c>
      <c r="P3625">
        <f t="shared" si="504"/>
        <v>3</v>
      </c>
      <c r="Q3625" s="2">
        <f>CustomerData[[#This Row],[avg_order_value_clean]]*CustomerData[[#This Row],[total_orders]]</f>
        <v>2632.08</v>
      </c>
      <c r="R3625" s="2" t="str">
        <f t="shared" si="512"/>
        <v>At Risk</v>
      </c>
      <c r="S3625" s="2" t="str">
        <f t="shared" si="505"/>
        <v>Low Risk</v>
      </c>
      <c r="T3625" s="2" t="str">
        <f t="shared" si="506"/>
        <v>55+</v>
      </c>
      <c r="U3625" s="1">
        <f t="shared" ca="1" si="507"/>
        <v>786</v>
      </c>
      <c r="V3625" s="2" t="str">
        <f t="shared" si="508"/>
        <v>Medium Loyalty</v>
      </c>
      <c r="W3625" s="2" t="str">
        <f t="shared" si="509"/>
        <v>Legitimate</v>
      </c>
      <c r="X3625" s="2" t="str">
        <f>IF(Q3625&lt;Data_Validation!$B$8,"Low Value",IF(Q3625&lt;Data_Validation!$B$9,"Medium Value","High Value"))</f>
        <v>High Value</v>
      </c>
      <c r="Y3625" s="2" t="str">
        <f t="shared" si="510"/>
        <v>High Value - Maintain</v>
      </c>
      <c r="Z3625" s="2" t="str">
        <f t="shared" si="511"/>
        <v>Check Data</v>
      </c>
    </row>
    <row r="3626" spans="1:26" x14ac:dyDescent="0.3">
      <c r="A3626" t="s">
        <v>1313</v>
      </c>
      <c r="B3626">
        <v>76</v>
      </c>
      <c r="C3626" t="s">
        <v>21</v>
      </c>
      <c r="D3626" t="s">
        <v>50</v>
      </c>
      <c r="E3626">
        <v>61.1</v>
      </c>
      <c r="F3626">
        <v>13</v>
      </c>
      <c r="G3626">
        <v>173</v>
      </c>
      <c r="H3626">
        <v>0</v>
      </c>
      <c r="I3626" t="s">
        <v>29</v>
      </c>
      <c r="J3626">
        <v>20.8</v>
      </c>
      <c r="K3626" s="1">
        <v>44428</v>
      </c>
      <c r="L3626">
        <v>18</v>
      </c>
      <c r="M3626">
        <v>0.48</v>
      </c>
      <c r="N3626">
        <f>IF(E3626="",Data_Validation!$B$1,E3626)</f>
        <v>61.1</v>
      </c>
      <c r="O3626">
        <f>IF(J3626="",Data_Validation!$B$2,J3626)</f>
        <v>20.8</v>
      </c>
      <c r="P3626">
        <f t="shared" si="504"/>
        <v>3</v>
      </c>
      <c r="Q3626" s="2">
        <f>CustomerData[[#This Row],[avg_order_value_clean]]*CustomerData[[#This Row],[total_orders]]</f>
        <v>794.30000000000007</v>
      </c>
      <c r="R3626" s="2" t="str">
        <f t="shared" si="512"/>
        <v>Inactive</v>
      </c>
      <c r="S3626" s="2" t="str">
        <f t="shared" si="505"/>
        <v>Medium Risk</v>
      </c>
      <c r="T3626" s="2" t="str">
        <f t="shared" si="506"/>
        <v>55+</v>
      </c>
      <c r="U3626" s="1">
        <f t="shared" ca="1" si="507"/>
        <v>1833</v>
      </c>
      <c r="V3626" s="2" t="str">
        <f t="shared" si="508"/>
        <v>Low Loyalty</v>
      </c>
      <c r="W3626" s="2" t="str">
        <f t="shared" si="509"/>
        <v>Legitimate</v>
      </c>
      <c r="X3626" s="2" t="str">
        <f>IF(Q3626&lt;Data_Validation!$B$8,"Low Value",IF(Q3626&lt;Data_Validation!$B$9,"Medium Value","High Value"))</f>
        <v>Low Value</v>
      </c>
      <c r="Y3626" s="2" t="str">
        <f t="shared" si="510"/>
        <v>Stable</v>
      </c>
      <c r="Z3626" s="2" t="str">
        <f t="shared" si="511"/>
        <v>Check Data</v>
      </c>
    </row>
    <row r="3627" spans="1:26" x14ac:dyDescent="0.3">
      <c r="A3627" t="s">
        <v>2979</v>
      </c>
      <c r="B3627">
        <v>46</v>
      </c>
      <c r="C3627" t="s">
        <v>21</v>
      </c>
      <c r="D3627" t="s">
        <v>18</v>
      </c>
      <c r="E3627">
        <v>24.03</v>
      </c>
      <c r="F3627">
        <v>3</v>
      </c>
      <c r="G3627">
        <v>298</v>
      </c>
      <c r="H3627">
        <v>0</v>
      </c>
      <c r="I3627" t="s">
        <v>16</v>
      </c>
      <c r="J3627">
        <v>42.9</v>
      </c>
      <c r="K3627" s="1">
        <v>44053</v>
      </c>
      <c r="L3627">
        <v>82</v>
      </c>
      <c r="M3627">
        <v>0.41</v>
      </c>
      <c r="N3627">
        <f>IF(E3627="",Data_Validation!$B$1,E3627)</f>
        <v>24.03</v>
      </c>
      <c r="O3627">
        <f>IF(J3627="",Data_Validation!$B$2,J3627)</f>
        <v>42.9</v>
      </c>
      <c r="P3627">
        <f t="shared" si="504"/>
        <v>1</v>
      </c>
      <c r="Q3627" s="2">
        <f>CustomerData[[#This Row],[avg_order_value_clean]]*CustomerData[[#This Row],[total_orders]]</f>
        <v>72.09</v>
      </c>
      <c r="R3627" s="2" t="str">
        <f t="shared" si="512"/>
        <v>Inactive</v>
      </c>
      <c r="S3627" s="2" t="str">
        <f t="shared" si="505"/>
        <v>Medium Risk</v>
      </c>
      <c r="T3627" s="2" t="str">
        <f t="shared" si="506"/>
        <v>45-54</v>
      </c>
      <c r="U3627" s="1">
        <f t="shared" ca="1" si="507"/>
        <v>2208</v>
      </c>
      <c r="V3627" s="2" t="str">
        <f t="shared" si="508"/>
        <v>High Loyalty</v>
      </c>
      <c r="W3627" s="2" t="str">
        <f t="shared" si="509"/>
        <v>Legitimate</v>
      </c>
      <c r="X3627" s="2" t="str">
        <f>IF(Q3627&lt;Data_Validation!$B$8,"Low Value",IF(Q3627&lt;Data_Validation!$B$9,"Medium Value","High Value"))</f>
        <v>Low Value</v>
      </c>
      <c r="Y3627" s="2" t="str">
        <f t="shared" si="510"/>
        <v>Stable</v>
      </c>
      <c r="Z3627" s="2" t="str">
        <f t="shared" si="511"/>
        <v>Check Data</v>
      </c>
    </row>
    <row r="3628" spans="1:26" x14ac:dyDescent="0.3">
      <c r="A3628" t="s">
        <v>2980</v>
      </c>
      <c r="B3628">
        <v>33</v>
      </c>
      <c r="C3628" t="s">
        <v>21</v>
      </c>
      <c r="D3628" t="s">
        <v>44</v>
      </c>
      <c r="E3628">
        <v>235.27</v>
      </c>
      <c r="F3628">
        <v>14</v>
      </c>
      <c r="G3628">
        <v>20</v>
      </c>
      <c r="H3628">
        <v>0</v>
      </c>
      <c r="I3628" t="s">
        <v>19</v>
      </c>
      <c r="J3628">
        <v>70.2</v>
      </c>
      <c r="K3628" s="1">
        <v>45794</v>
      </c>
      <c r="L3628">
        <v>2</v>
      </c>
      <c r="M3628">
        <v>0.5</v>
      </c>
      <c r="N3628">
        <f>IF(E3628="",Data_Validation!$B$1,E3628)</f>
        <v>235.27</v>
      </c>
      <c r="O3628">
        <f>IF(J3628="",Data_Validation!$B$2,J3628)</f>
        <v>70.2</v>
      </c>
      <c r="P3628">
        <f t="shared" si="504"/>
        <v>1</v>
      </c>
      <c r="Q3628" s="2">
        <f>CustomerData[[#This Row],[avg_order_value_clean]]*CustomerData[[#This Row],[total_orders]]</f>
        <v>3293.78</v>
      </c>
      <c r="R3628" s="2" t="str">
        <f t="shared" si="512"/>
        <v>Active</v>
      </c>
      <c r="S3628" s="2" t="str">
        <f t="shared" si="505"/>
        <v>High Risk</v>
      </c>
      <c r="T3628" s="2" t="str">
        <f t="shared" si="506"/>
        <v>25-34</v>
      </c>
      <c r="U3628" s="1">
        <f t="shared" ca="1" si="507"/>
        <v>467</v>
      </c>
      <c r="V3628" s="2" t="str">
        <f t="shared" si="508"/>
        <v>Low Loyalty</v>
      </c>
      <c r="W3628" s="2" t="str">
        <f t="shared" si="509"/>
        <v>Legitimate</v>
      </c>
      <c r="X3628" s="2" t="str">
        <f>IF(Q3628&lt;Data_Validation!$B$8,"Low Value",IF(Q3628&lt;Data_Validation!$B$9,"Medium Value","High Value"))</f>
        <v>High Value</v>
      </c>
      <c r="Y3628" s="2" t="str">
        <f t="shared" si="510"/>
        <v>Critical - Retain</v>
      </c>
      <c r="Z3628" s="2" t="str">
        <f t="shared" si="511"/>
        <v>Check Data</v>
      </c>
    </row>
    <row r="3629" spans="1:26" x14ac:dyDescent="0.3">
      <c r="A3629" t="s">
        <v>2981</v>
      </c>
      <c r="B3629">
        <v>71</v>
      </c>
      <c r="C3629" t="s">
        <v>21</v>
      </c>
      <c r="D3629" t="s">
        <v>50</v>
      </c>
      <c r="E3629">
        <v>114.05</v>
      </c>
      <c r="F3629">
        <v>12</v>
      </c>
      <c r="G3629">
        <v>254</v>
      </c>
      <c r="H3629">
        <v>0</v>
      </c>
      <c r="I3629" t="s">
        <v>19</v>
      </c>
      <c r="K3629" s="1">
        <v>44272</v>
      </c>
      <c r="L3629">
        <v>47</v>
      </c>
      <c r="M3629">
        <v>0.32</v>
      </c>
      <c r="N3629">
        <f>IF(E3629="",Data_Validation!$B$1,E3629)</f>
        <v>114.05</v>
      </c>
      <c r="O3629">
        <f>IF(J3629="",Data_Validation!$B$2,J3629)</f>
        <v>250</v>
      </c>
      <c r="P3629">
        <f t="shared" si="504"/>
        <v>1</v>
      </c>
      <c r="Q3629" s="2">
        <f>CustomerData[[#This Row],[avg_order_value_clean]]*CustomerData[[#This Row],[total_orders]]</f>
        <v>1368.6</v>
      </c>
      <c r="R3629" s="2" t="str">
        <f t="shared" si="512"/>
        <v>Inactive</v>
      </c>
      <c r="S3629" s="2" t="str">
        <f t="shared" si="505"/>
        <v>Medium Risk</v>
      </c>
      <c r="T3629" s="2" t="str">
        <f t="shared" si="506"/>
        <v>55+</v>
      </c>
      <c r="U3629" s="1">
        <f t="shared" ca="1" si="507"/>
        <v>1989</v>
      </c>
      <c r="V3629" s="2" t="str">
        <f t="shared" si="508"/>
        <v>Medium Loyalty</v>
      </c>
      <c r="W3629" s="2" t="str">
        <f t="shared" si="509"/>
        <v>Legitimate</v>
      </c>
      <c r="X3629" s="2" t="str">
        <f>IF(Q3629&lt;Data_Validation!$B$8,"Low Value",IF(Q3629&lt;Data_Validation!$B$9,"Medium Value","High Value"))</f>
        <v>Low Value</v>
      </c>
      <c r="Y3629" s="2" t="str">
        <f t="shared" si="510"/>
        <v>Stable</v>
      </c>
      <c r="Z3629" s="2" t="str">
        <f t="shared" si="511"/>
        <v>Check Data</v>
      </c>
    </row>
    <row r="3630" spans="1:26" x14ac:dyDescent="0.3">
      <c r="A3630" t="s">
        <v>2982</v>
      </c>
      <c r="B3630">
        <v>63</v>
      </c>
      <c r="C3630" t="s">
        <v>14</v>
      </c>
      <c r="D3630" t="s">
        <v>15</v>
      </c>
      <c r="E3630">
        <v>138.96</v>
      </c>
      <c r="F3630">
        <v>15</v>
      </c>
      <c r="G3630">
        <v>164</v>
      </c>
      <c r="H3630">
        <v>0</v>
      </c>
      <c r="I3630" t="s">
        <v>40</v>
      </c>
      <c r="J3630">
        <v>22.2</v>
      </c>
      <c r="K3630" s="1">
        <v>45358</v>
      </c>
      <c r="L3630">
        <v>49</v>
      </c>
      <c r="M3630">
        <v>0.57999999999999996</v>
      </c>
      <c r="N3630">
        <f>IF(E3630="",Data_Validation!$B$1,E3630)</f>
        <v>138.96</v>
      </c>
      <c r="O3630">
        <f>IF(J3630="",Data_Validation!$B$2,J3630)</f>
        <v>22.2</v>
      </c>
      <c r="P3630">
        <f t="shared" si="504"/>
        <v>1</v>
      </c>
      <c r="Q3630" s="2">
        <f>CustomerData[[#This Row],[avg_order_value_clean]]*CustomerData[[#This Row],[total_orders]]</f>
        <v>2084.4</v>
      </c>
      <c r="R3630" s="2" t="str">
        <f t="shared" si="512"/>
        <v>Inactive</v>
      </c>
      <c r="S3630" s="2" t="str">
        <f t="shared" si="505"/>
        <v>High Risk</v>
      </c>
      <c r="T3630" s="2" t="str">
        <f t="shared" si="506"/>
        <v>55+</v>
      </c>
      <c r="U3630" s="1">
        <f t="shared" ca="1" si="507"/>
        <v>903</v>
      </c>
      <c r="V3630" s="2" t="str">
        <f t="shared" si="508"/>
        <v>Medium Loyalty</v>
      </c>
      <c r="W3630" s="2" t="str">
        <f t="shared" si="509"/>
        <v>Legitimate</v>
      </c>
      <c r="X3630" s="2" t="str">
        <f>IF(Q3630&lt;Data_Validation!$B$8,"Low Value",IF(Q3630&lt;Data_Validation!$B$9,"Medium Value","High Value"))</f>
        <v>High Value</v>
      </c>
      <c r="Y3630" s="2" t="str">
        <f t="shared" si="510"/>
        <v>Critical - Retain</v>
      </c>
      <c r="Z3630" s="2" t="str">
        <f t="shared" si="511"/>
        <v>Check Data</v>
      </c>
    </row>
    <row r="3631" spans="1:26" x14ac:dyDescent="0.3">
      <c r="A3631" t="s">
        <v>2983</v>
      </c>
      <c r="B3631">
        <v>39</v>
      </c>
      <c r="C3631" t="s">
        <v>14</v>
      </c>
      <c r="D3631" t="s">
        <v>50</v>
      </c>
      <c r="E3631">
        <v>170.56</v>
      </c>
      <c r="F3631">
        <v>16</v>
      </c>
      <c r="G3631">
        <v>267</v>
      </c>
      <c r="H3631">
        <v>0</v>
      </c>
      <c r="I3631" t="s">
        <v>19</v>
      </c>
      <c r="K3631" s="1">
        <v>44569</v>
      </c>
      <c r="L3631">
        <v>23</v>
      </c>
      <c r="M3631">
        <v>0.22</v>
      </c>
      <c r="N3631">
        <f>IF(E3631="",Data_Validation!$B$1,E3631)</f>
        <v>170.56</v>
      </c>
      <c r="O3631">
        <f>IF(J3631="",Data_Validation!$B$2,J3631)</f>
        <v>250</v>
      </c>
      <c r="P3631">
        <f t="shared" si="504"/>
        <v>1</v>
      </c>
      <c r="Q3631" s="2">
        <f>CustomerData[[#This Row],[avg_order_value_clean]]*CustomerData[[#This Row],[total_orders]]</f>
        <v>2728.96</v>
      </c>
      <c r="R3631" s="2" t="str">
        <f t="shared" si="512"/>
        <v>Inactive</v>
      </c>
      <c r="S3631" s="2" t="str">
        <f t="shared" si="505"/>
        <v>Medium Risk</v>
      </c>
      <c r="T3631" s="2" t="str">
        <f t="shared" si="506"/>
        <v>35-44</v>
      </c>
      <c r="U3631" s="1">
        <f t="shared" ca="1" si="507"/>
        <v>1692</v>
      </c>
      <c r="V3631" s="2" t="str">
        <f t="shared" si="508"/>
        <v>Low Loyalty</v>
      </c>
      <c r="W3631" s="2" t="str">
        <f t="shared" si="509"/>
        <v>Legitimate</v>
      </c>
      <c r="X3631" s="2" t="str">
        <f>IF(Q3631&lt;Data_Validation!$B$8,"Low Value",IF(Q3631&lt;Data_Validation!$B$9,"Medium Value","High Value"))</f>
        <v>High Value</v>
      </c>
      <c r="Y3631" s="2" t="str">
        <f t="shared" si="510"/>
        <v>High Value - Maintain</v>
      </c>
      <c r="Z3631" s="2" t="str">
        <f t="shared" si="511"/>
        <v>Check Data</v>
      </c>
    </row>
    <row r="3632" spans="1:26" x14ac:dyDescent="0.3">
      <c r="A3632" t="s">
        <v>2984</v>
      </c>
      <c r="B3632">
        <v>25</v>
      </c>
      <c r="C3632" t="s">
        <v>21</v>
      </c>
      <c r="D3632" t="s">
        <v>26</v>
      </c>
      <c r="E3632">
        <v>138.03</v>
      </c>
      <c r="F3632">
        <v>13</v>
      </c>
      <c r="G3632">
        <v>100</v>
      </c>
      <c r="H3632">
        <v>0</v>
      </c>
      <c r="I3632" t="s">
        <v>16</v>
      </c>
      <c r="J3632">
        <v>59.2</v>
      </c>
      <c r="K3632" s="1">
        <v>45705</v>
      </c>
      <c r="L3632">
        <v>47</v>
      </c>
      <c r="M3632">
        <v>0.3</v>
      </c>
      <c r="N3632">
        <f>IF(E3632="",Data_Validation!$B$1,E3632)</f>
        <v>138.03</v>
      </c>
      <c r="O3632">
        <f>IF(J3632="",Data_Validation!$B$2,J3632)</f>
        <v>59.2</v>
      </c>
      <c r="P3632">
        <f t="shared" si="504"/>
        <v>1</v>
      </c>
      <c r="Q3632" s="2">
        <f>CustomerData[[#This Row],[avg_order_value_clean]]*CustomerData[[#This Row],[total_orders]]</f>
        <v>1794.39</v>
      </c>
      <c r="R3632" s="2" t="str">
        <f t="shared" si="512"/>
        <v>Inactive</v>
      </c>
      <c r="S3632" s="2" t="str">
        <f t="shared" si="505"/>
        <v>Medium Risk</v>
      </c>
      <c r="T3632" s="2" t="str">
        <f t="shared" si="506"/>
        <v>25-34</v>
      </c>
      <c r="U3632" s="1">
        <f t="shared" ca="1" si="507"/>
        <v>556</v>
      </c>
      <c r="V3632" s="2" t="str">
        <f t="shared" si="508"/>
        <v>Medium Loyalty</v>
      </c>
      <c r="W3632" s="2" t="str">
        <f t="shared" si="509"/>
        <v>Legitimate</v>
      </c>
      <c r="X3632" s="2" t="str">
        <f>IF(Q3632&lt;Data_Validation!$B$8,"Low Value",IF(Q3632&lt;Data_Validation!$B$9,"Medium Value","High Value"))</f>
        <v>High Value</v>
      </c>
      <c r="Y3632" s="2" t="str">
        <f t="shared" si="510"/>
        <v>High Value - Maintain</v>
      </c>
      <c r="Z3632" s="2" t="str">
        <f t="shared" si="511"/>
        <v>Check Data</v>
      </c>
    </row>
    <row r="3633" spans="1:26" x14ac:dyDescent="0.3">
      <c r="A3633" t="s">
        <v>2985</v>
      </c>
      <c r="B3633">
        <v>76</v>
      </c>
      <c r="C3633" t="s">
        <v>25</v>
      </c>
      <c r="D3633" t="s">
        <v>35</v>
      </c>
      <c r="E3633">
        <v>129.68</v>
      </c>
      <c r="F3633">
        <v>10</v>
      </c>
      <c r="G3633">
        <v>148</v>
      </c>
      <c r="H3633">
        <v>0</v>
      </c>
      <c r="I3633" t="s">
        <v>23</v>
      </c>
      <c r="J3633">
        <v>89.3</v>
      </c>
      <c r="K3633" s="1">
        <v>45208</v>
      </c>
      <c r="L3633">
        <v>79</v>
      </c>
      <c r="M3633">
        <v>0.08</v>
      </c>
      <c r="N3633">
        <f>IF(E3633="",Data_Validation!$B$1,E3633)</f>
        <v>129.68</v>
      </c>
      <c r="O3633">
        <f>IF(J3633="",Data_Validation!$B$2,J3633)</f>
        <v>89.3</v>
      </c>
      <c r="P3633">
        <f t="shared" si="504"/>
        <v>1</v>
      </c>
      <c r="Q3633" s="2">
        <f>CustomerData[[#This Row],[avg_order_value_clean]]*CustomerData[[#This Row],[total_orders]]</f>
        <v>1296.8000000000002</v>
      </c>
      <c r="R3633" s="2" t="str">
        <f t="shared" si="512"/>
        <v>Inactive</v>
      </c>
      <c r="S3633" s="2" t="str">
        <f t="shared" si="505"/>
        <v>Low Risk</v>
      </c>
      <c r="T3633" s="2" t="str">
        <f t="shared" si="506"/>
        <v>55+</v>
      </c>
      <c r="U3633" s="1">
        <f t="shared" ca="1" si="507"/>
        <v>1053</v>
      </c>
      <c r="V3633" s="2" t="str">
        <f t="shared" si="508"/>
        <v>High Loyalty</v>
      </c>
      <c r="W3633" s="2" t="str">
        <f t="shared" si="509"/>
        <v>Legitimate</v>
      </c>
      <c r="X3633" s="2" t="str">
        <f>IF(Q3633&lt;Data_Validation!$B$8,"Low Value",IF(Q3633&lt;Data_Validation!$B$9,"Medium Value","High Value"))</f>
        <v>Low Value</v>
      </c>
      <c r="Y3633" s="2" t="str">
        <f t="shared" si="510"/>
        <v>Stable</v>
      </c>
      <c r="Z3633" s="2" t="str">
        <f t="shared" si="511"/>
        <v>Check Data</v>
      </c>
    </row>
    <row r="3634" spans="1:26" x14ac:dyDescent="0.3">
      <c r="A3634" t="s">
        <v>2986</v>
      </c>
      <c r="B3634">
        <v>37</v>
      </c>
      <c r="C3634" t="s">
        <v>14</v>
      </c>
      <c r="D3634" t="s">
        <v>28</v>
      </c>
      <c r="E3634">
        <v>25.34</v>
      </c>
      <c r="F3634">
        <v>11</v>
      </c>
      <c r="G3634">
        <v>140</v>
      </c>
      <c r="H3634">
        <v>0</v>
      </c>
      <c r="I3634" t="s">
        <v>23</v>
      </c>
      <c r="J3634">
        <v>87.6</v>
      </c>
      <c r="K3634" s="1">
        <v>45283</v>
      </c>
      <c r="L3634">
        <v>89</v>
      </c>
      <c r="M3634">
        <v>0.21</v>
      </c>
      <c r="N3634">
        <f>IF(E3634="",Data_Validation!$B$1,E3634)</f>
        <v>25.34</v>
      </c>
      <c r="O3634">
        <f>IF(J3634="",Data_Validation!$B$2,J3634)</f>
        <v>87.6</v>
      </c>
      <c r="P3634">
        <f t="shared" si="504"/>
        <v>1</v>
      </c>
      <c r="Q3634" s="2">
        <f>CustomerData[[#This Row],[avg_order_value_clean]]*CustomerData[[#This Row],[total_orders]]</f>
        <v>278.74</v>
      </c>
      <c r="R3634" s="2" t="str">
        <f t="shared" si="512"/>
        <v>Inactive</v>
      </c>
      <c r="S3634" s="2" t="str">
        <f t="shared" si="505"/>
        <v>Medium Risk</v>
      </c>
      <c r="T3634" s="2" t="str">
        <f t="shared" si="506"/>
        <v>35-44</v>
      </c>
      <c r="U3634" s="1">
        <f t="shared" ca="1" si="507"/>
        <v>978</v>
      </c>
      <c r="V3634" s="2" t="str">
        <f t="shared" si="508"/>
        <v>High Loyalty</v>
      </c>
      <c r="W3634" s="2" t="str">
        <f t="shared" si="509"/>
        <v>Legitimate</v>
      </c>
      <c r="X3634" s="2" t="str">
        <f>IF(Q3634&lt;Data_Validation!$B$8,"Low Value",IF(Q3634&lt;Data_Validation!$B$9,"Medium Value","High Value"))</f>
        <v>Low Value</v>
      </c>
      <c r="Y3634" s="2" t="str">
        <f t="shared" si="510"/>
        <v>Stable</v>
      </c>
      <c r="Z3634" s="2" t="str">
        <f t="shared" si="511"/>
        <v>Check Data</v>
      </c>
    </row>
    <row r="3635" spans="1:26" x14ac:dyDescent="0.3">
      <c r="A3635" t="s">
        <v>1221</v>
      </c>
      <c r="B3635">
        <v>68</v>
      </c>
      <c r="C3635" t="s">
        <v>25</v>
      </c>
      <c r="D3635" t="s">
        <v>37</v>
      </c>
      <c r="E3635">
        <v>175.53</v>
      </c>
      <c r="F3635">
        <v>8</v>
      </c>
      <c r="G3635">
        <v>32</v>
      </c>
      <c r="H3635">
        <v>0</v>
      </c>
      <c r="I3635" t="s">
        <v>19</v>
      </c>
      <c r="J3635">
        <v>81.7</v>
      </c>
      <c r="K3635" s="1">
        <v>44103</v>
      </c>
      <c r="L3635">
        <v>45</v>
      </c>
      <c r="M3635">
        <v>0.22</v>
      </c>
      <c r="N3635">
        <f>IF(E3635="",Data_Validation!$B$1,E3635)</f>
        <v>175.53</v>
      </c>
      <c r="O3635">
        <f>IF(J3635="",Data_Validation!$B$2,J3635)</f>
        <v>81.7</v>
      </c>
      <c r="P3635">
        <f t="shared" si="504"/>
        <v>3</v>
      </c>
      <c r="Q3635" s="2">
        <f>CustomerData[[#This Row],[avg_order_value_clean]]*CustomerData[[#This Row],[total_orders]]</f>
        <v>1404.24</v>
      </c>
      <c r="R3635" s="2" t="str">
        <f t="shared" si="512"/>
        <v>At Risk</v>
      </c>
      <c r="S3635" s="2" t="str">
        <f t="shared" si="505"/>
        <v>Medium Risk</v>
      </c>
      <c r="T3635" s="2" t="str">
        <f t="shared" si="506"/>
        <v>55+</v>
      </c>
      <c r="U3635" s="1">
        <f t="shared" ca="1" si="507"/>
        <v>2158</v>
      </c>
      <c r="V3635" s="2" t="str">
        <f t="shared" si="508"/>
        <v>Medium Loyalty</v>
      </c>
      <c r="W3635" s="2" t="str">
        <f t="shared" si="509"/>
        <v>Legitimate</v>
      </c>
      <c r="X3635" s="2" t="str">
        <f>IF(Q3635&lt;Data_Validation!$B$8,"Low Value",IF(Q3635&lt;Data_Validation!$B$9,"Medium Value","High Value"))</f>
        <v>Low Value</v>
      </c>
      <c r="Y3635" s="2" t="str">
        <f t="shared" si="510"/>
        <v>Stable</v>
      </c>
      <c r="Z3635" s="2" t="str">
        <f t="shared" si="511"/>
        <v>Check Data</v>
      </c>
    </row>
    <row r="3636" spans="1:26" x14ac:dyDescent="0.3">
      <c r="A3636" t="s">
        <v>2987</v>
      </c>
      <c r="B3636">
        <v>31</v>
      </c>
      <c r="C3636" t="s">
        <v>14</v>
      </c>
      <c r="D3636" t="s">
        <v>18</v>
      </c>
      <c r="E3636">
        <v>73.47</v>
      </c>
      <c r="F3636">
        <v>11</v>
      </c>
      <c r="G3636">
        <v>235</v>
      </c>
      <c r="H3636">
        <v>0</v>
      </c>
      <c r="I3636" t="s">
        <v>23</v>
      </c>
      <c r="J3636">
        <v>51.7</v>
      </c>
      <c r="K3636" s="1">
        <v>44223</v>
      </c>
      <c r="L3636">
        <v>82</v>
      </c>
      <c r="M3636">
        <v>0.13</v>
      </c>
      <c r="N3636">
        <f>IF(E3636="",Data_Validation!$B$1,E3636)</f>
        <v>73.47</v>
      </c>
      <c r="O3636">
        <f>IF(J3636="",Data_Validation!$B$2,J3636)</f>
        <v>51.7</v>
      </c>
      <c r="P3636">
        <f t="shared" si="504"/>
        <v>1</v>
      </c>
      <c r="Q3636" s="2">
        <f>CustomerData[[#This Row],[avg_order_value_clean]]*CustomerData[[#This Row],[total_orders]]</f>
        <v>808.17</v>
      </c>
      <c r="R3636" s="2" t="str">
        <f t="shared" si="512"/>
        <v>Inactive</v>
      </c>
      <c r="S3636" s="2" t="str">
        <f t="shared" si="505"/>
        <v>Low Risk</v>
      </c>
      <c r="T3636" s="2" t="str">
        <f t="shared" si="506"/>
        <v>25-34</v>
      </c>
      <c r="U3636" s="1">
        <f t="shared" ca="1" si="507"/>
        <v>2038</v>
      </c>
      <c r="V3636" s="2" t="str">
        <f t="shared" si="508"/>
        <v>High Loyalty</v>
      </c>
      <c r="W3636" s="2" t="str">
        <f t="shared" si="509"/>
        <v>Legitimate</v>
      </c>
      <c r="X3636" s="2" t="str">
        <f>IF(Q3636&lt;Data_Validation!$B$8,"Low Value",IF(Q3636&lt;Data_Validation!$B$9,"Medium Value","High Value"))</f>
        <v>Low Value</v>
      </c>
      <c r="Y3636" s="2" t="str">
        <f t="shared" si="510"/>
        <v>Stable</v>
      </c>
      <c r="Z3636" s="2" t="str">
        <f t="shared" si="511"/>
        <v>Check Data</v>
      </c>
    </row>
    <row r="3637" spans="1:26" x14ac:dyDescent="0.3">
      <c r="A3637" t="s">
        <v>2988</v>
      </c>
      <c r="B3637">
        <v>56</v>
      </c>
      <c r="C3637" t="s">
        <v>14</v>
      </c>
      <c r="D3637" t="s">
        <v>28</v>
      </c>
      <c r="E3637">
        <v>319.02</v>
      </c>
      <c r="F3637">
        <v>11</v>
      </c>
      <c r="G3637">
        <v>197</v>
      </c>
      <c r="H3637">
        <v>0</v>
      </c>
      <c r="I3637" t="s">
        <v>16</v>
      </c>
      <c r="J3637">
        <v>6.5</v>
      </c>
      <c r="K3637" s="1">
        <v>44020</v>
      </c>
      <c r="L3637">
        <v>21</v>
      </c>
      <c r="M3637">
        <v>0.09</v>
      </c>
      <c r="N3637">
        <f>IF(E3637="",Data_Validation!$B$1,E3637)</f>
        <v>319.02</v>
      </c>
      <c r="O3637">
        <f>IF(J3637="",Data_Validation!$B$2,J3637)</f>
        <v>6.5</v>
      </c>
      <c r="P3637">
        <f t="shared" si="504"/>
        <v>1</v>
      </c>
      <c r="Q3637" s="2">
        <f>CustomerData[[#This Row],[avg_order_value_clean]]*CustomerData[[#This Row],[total_orders]]</f>
        <v>3509.22</v>
      </c>
      <c r="R3637" s="2" t="str">
        <f t="shared" si="512"/>
        <v>Inactive</v>
      </c>
      <c r="S3637" s="2" t="str">
        <f t="shared" si="505"/>
        <v>Low Risk</v>
      </c>
      <c r="T3637" s="2" t="str">
        <f t="shared" si="506"/>
        <v>55+</v>
      </c>
      <c r="U3637" s="1">
        <f t="shared" ca="1" si="507"/>
        <v>2241</v>
      </c>
      <c r="V3637" s="2" t="str">
        <f t="shared" si="508"/>
        <v>Low Loyalty</v>
      </c>
      <c r="W3637" s="2" t="str">
        <f t="shared" si="509"/>
        <v>Legitimate</v>
      </c>
      <c r="X3637" s="2" t="str">
        <f>IF(Q3637&lt;Data_Validation!$B$8,"Low Value",IF(Q3637&lt;Data_Validation!$B$9,"Medium Value","High Value"))</f>
        <v>High Value</v>
      </c>
      <c r="Y3637" s="2" t="str">
        <f t="shared" si="510"/>
        <v>High Value - Maintain</v>
      </c>
      <c r="Z3637" s="2" t="str">
        <f t="shared" si="511"/>
        <v>Check Data</v>
      </c>
    </row>
    <row r="3638" spans="1:26" x14ac:dyDescent="0.3">
      <c r="A3638" t="s">
        <v>2989</v>
      </c>
      <c r="B3638">
        <v>54</v>
      </c>
      <c r="C3638" t="s">
        <v>21</v>
      </c>
      <c r="D3638" t="s">
        <v>52</v>
      </c>
      <c r="E3638">
        <v>302.5</v>
      </c>
      <c r="F3638">
        <v>13</v>
      </c>
      <c r="G3638">
        <v>234</v>
      </c>
      <c r="H3638">
        <v>0</v>
      </c>
      <c r="I3638" t="s">
        <v>40</v>
      </c>
      <c r="J3638">
        <v>33.4</v>
      </c>
      <c r="K3638" s="1">
        <v>45693</v>
      </c>
      <c r="L3638">
        <v>47</v>
      </c>
      <c r="M3638">
        <v>0.32</v>
      </c>
      <c r="N3638">
        <f>IF(E3638="",Data_Validation!$B$1,E3638)</f>
        <v>302.5</v>
      </c>
      <c r="O3638">
        <f>IF(J3638="",Data_Validation!$B$2,J3638)</f>
        <v>33.4</v>
      </c>
      <c r="P3638">
        <f t="shared" si="504"/>
        <v>1</v>
      </c>
      <c r="Q3638" s="2">
        <f>CustomerData[[#This Row],[avg_order_value_clean]]*CustomerData[[#This Row],[total_orders]]</f>
        <v>3932.5</v>
      </c>
      <c r="R3638" s="2" t="str">
        <f t="shared" si="512"/>
        <v>Inactive</v>
      </c>
      <c r="S3638" s="2" t="str">
        <f t="shared" si="505"/>
        <v>Medium Risk</v>
      </c>
      <c r="T3638" s="2" t="str">
        <f t="shared" si="506"/>
        <v>45-54</v>
      </c>
      <c r="U3638" s="1">
        <f t="shared" ca="1" si="507"/>
        <v>568</v>
      </c>
      <c r="V3638" s="2" t="str">
        <f t="shared" si="508"/>
        <v>Medium Loyalty</v>
      </c>
      <c r="W3638" s="2" t="str">
        <f t="shared" si="509"/>
        <v>Legitimate</v>
      </c>
      <c r="X3638" s="2" t="str">
        <f>IF(Q3638&lt;Data_Validation!$B$8,"Low Value",IF(Q3638&lt;Data_Validation!$B$9,"Medium Value","High Value"))</f>
        <v>High Value</v>
      </c>
      <c r="Y3638" s="2" t="str">
        <f t="shared" si="510"/>
        <v>High Value - Maintain</v>
      </c>
      <c r="Z3638" s="2" t="str">
        <f t="shared" si="511"/>
        <v>Check Data</v>
      </c>
    </row>
    <row r="3639" spans="1:26" x14ac:dyDescent="0.3">
      <c r="A3639" t="s">
        <v>2990</v>
      </c>
      <c r="B3639">
        <v>67</v>
      </c>
      <c r="C3639" t="s">
        <v>21</v>
      </c>
      <c r="D3639" t="s">
        <v>28</v>
      </c>
      <c r="E3639">
        <v>94.85</v>
      </c>
      <c r="F3639">
        <v>10</v>
      </c>
      <c r="G3639">
        <v>331</v>
      </c>
      <c r="H3639">
        <v>0</v>
      </c>
      <c r="I3639" t="s">
        <v>29</v>
      </c>
      <c r="J3639">
        <v>62.2</v>
      </c>
      <c r="K3639" s="1">
        <v>45158</v>
      </c>
      <c r="L3639">
        <v>32</v>
      </c>
      <c r="M3639">
        <v>0.18</v>
      </c>
      <c r="N3639">
        <f>IF(E3639="",Data_Validation!$B$1,E3639)</f>
        <v>94.85</v>
      </c>
      <c r="O3639">
        <f>IF(J3639="",Data_Validation!$B$2,J3639)</f>
        <v>62.2</v>
      </c>
      <c r="P3639">
        <f t="shared" si="504"/>
        <v>1</v>
      </c>
      <c r="Q3639" s="2">
        <f>CustomerData[[#This Row],[avg_order_value_clean]]*CustomerData[[#This Row],[total_orders]]</f>
        <v>948.5</v>
      </c>
      <c r="R3639" s="2" t="str">
        <f t="shared" si="512"/>
        <v>Inactive</v>
      </c>
      <c r="S3639" s="2" t="str">
        <f t="shared" si="505"/>
        <v>Low Risk</v>
      </c>
      <c r="T3639" s="2" t="str">
        <f t="shared" si="506"/>
        <v>55+</v>
      </c>
      <c r="U3639" s="1">
        <f t="shared" ca="1" si="507"/>
        <v>1103</v>
      </c>
      <c r="V3639" s="2" t="str">
        <f t="shared" si="508"/>
        <v>Low Loyalty</v>
      </c>
      <c r="W3639" s="2" t="str">
        <f t="shared" si="509"/>
        <v>Legitimate</v>
      </c>
      <c r="X3639" s="2" t="str">
        <f>IF(Q3639&lt;Data_Validation!$B$8,"Low Value",IF(Q3639&lt;Data_Validation!$B$9,"Medium Value","High Value"))</f>
        <v>Low Value</v>
      </c>
      <c r="Y3639" s="2" t="str">
        <f t="shared" si="510"/>
        <v>Stable</v>
      </c>
      <c r="Z3639" s="2" t="str">
        <f t="shared" si="511"/>
        <v>Check Data</v>
      </c>
    </row>
    <row r="3640" spans="1:26" x14ac:dyDescent="0.3">
      <c r="A3640" t="s">
        <v>642</v>
      </c>
      <c r="B3640">
        <v>51</v>
      </c>
      <c r="C3640" t="s">
        <v>21</v>
      </c>
      <c r="D3640" t="s">
        <v>15</v>
      </c>
      <c r="E3640">
        <v>303.3</v>
      </c>
      <c r="F3640">
        <v>8</v>
      </c>
      <c r="G3640">
        <v>119</v>
      </c>
      <c r="H3640">
        <v>0</v>
      </c>
      <c r="I3640" t="s">
        <v>29</v>
      </c>
      <c r="J3640">
        <v>63.8</v>
      </c>
      <c r="K3640" s="1">
        <v>45169</v>
      </c>
      <c r="L3640">
        <v>19</v>
      </c>
      <c r="M3640">
        <v>0.55000000000000004</v>
      </c>
      <c r="N3640">
        <f>IF(E3640="",Data_Validation!$B$1,E3640)</f>
        <v>303.3</v>
      </c>
      <c r="O3640">
        <f>IF(J3640="",Data_Validation!$B$2,J3640)</f>
        <v>63.8</v>
      </c>
      <c r="P3640">
        <f t="shared" si="504"/>
        <v>3</v>
      </c>
      <c r="Q3640" s="2">
        <f>CustomerData[[#This Row],[avg_order_value_clean]]*CustomerData[[#This Row],[total_orders]]</f>
        <v>2426.4</v>
      </c>
      <c r="R3640" s="2" t="str">
        <f t="shared" si="512"/>
        <v>Inactive</v>
      </c>
      <c r="S3640" s="2" t="str">
        <f t="shared" si="505"/>
        <v>High Risk</v>
      </c>
      <c r="T3640" s="2" t="str">
        <f t="shared" si="506"/>
        <v>45-54</v>
      </c>
      <c r="U3640" s="1">
        <f t="shared" ca="1" si="507"/>
        <v>1092</v>
      </c>
      <c r="V3640" s="2" t="str">
        <f t="shared" si="508"/>
        <v>Low Loyalty</v>
      </c>
      <c r="W3640" s="2" t="str">
        <f t="shared" si="509"/>
        <v>Legitimate</v>
      </c>
      <c r="X3640" s="2" t="str">
        <f>IF(Q3640&lt;Data_Validation!$B$8,"Low Value",IF(Q3640&lt;Data_Validation!$B$9,"Medium Value","High Value"))</f>
        <v>High Value</v>
      </c>
      <c r="Y3640" s="2" t="str">
        <f t="shared" si="510"/>
        <v>Critical - Retain</v>
      </c>
      <c r="Z3640" s="2" t="str">
        <f t="shared" si="511"/>
        <v>Check Data</v>
      </c>
    </row>
    <row r="3641" spans="1:26" x14ac:dyDescent="0.3">
      <c r="A3641" t="s">
        <v>360</v>
      </c>
      <c r="B3641">
        <v>28</v>
      </c>
      <c r="C3641" t="s">
        <v>14</v>
      </c>
      <c r="D3641" t="s">
        <v>28</v>
      </c>
      <c r="E3641">
        <v>98.7</v>
      </c>
      <c r="F3641">
        <v>9</v>
      </c>
      <c r="G3641">
        <v>157</v>
      </c>
      <c r="H3641">
        <v>0</v>
      </c>
      <c r="I3641" t="s">
        <v>16</v>
      </c>
      <c r="J3641">
        <v>84.9</v>
      </c>
      <c r="K3641" s="1">
        <v>44666</v>
      </c>
      <c r="L3641">
        <v>18</v>
      </c>
      <c r="M3641">
        <v>0.48</v>
      </c>
      <c r="N3641">
        <f>IF(E3641="",Data_Validation!$B$1,E3641)</f>
        <v>98.7</v>
      </c>
      <c r="O3641">
        <f>IF(J3641="",Data_Validation!$B$2,J3641)</f>
        <v>84.9</v>
      </c>
      <c r="P3641">
        <f t="shared" si="504"/>
        <v>2</v>
      </c>
      <c r="Q3641" s="2">
        <f>CustomerData[[#This Row],[avg_order_value_clean]]*CustomerData[[#This Row],[total_orders]]</f>
        <v>888.30000000000007</v>
      </c>
      <c r="R3641" s="2" t="str">
        <f t="shared" si="512"/>
        <v>Inactive</v>
      </c>
      <c r="S3641" s="2" t="str">
        <f t="shared" si="505"/>
        <v>Medium Risk</v>
      </c>
      <c r="T3641" s="2" t="str">
        <f t="shared" si="506"/>
        <v>25-34</v>
      </c>
      <c r="U3641" s="1">
        <f t="shared" ca="1" si="507"/>
        <v>1595</v>
      </c>
      <c r="V3641" s="2" t="str">
        <f t="shared" si="508"/>
        <v>Low Loyalty</v>
      </c>
      <c r="W3641" s="2" t="str">
        <f t="shared" si="509"/>
        <v>Legitimate</v>
      </c>
      <c r="X3641" s="2" t="str">
        <f>IF(Q3641&lt;Data_Validation!$B$8,"Low Value",IF(Q3641&lt;Data_Validation!$B$9,"Medium Value","High Value"))</f>
        <v>Low Value</v>
      </c>
      <c r="Y3641" s="2" t="str">
        <f t="shared" si="510"/>
        <v>Stable</v>
      </c>
      <c r="Z3641" s="2" t="str">
        <f t="shared" si="511"/>
        <v>Check Data</v>
      </c>
    </row>
    <row r="3642" spans="1:26" x14ac:dyDescent="0.3">
      <c r="A3642" t="s">
        <v>2991</v>
      </c>
      <c r="B3642">
        <v>71</v>
      </c>
      <c r="C3642" t="s">
        <v>21</v>
      </c>
      <c r="D3642" t="s">
        <v>52</v>
      </c>
      <c r="F3642">
        <v>4</v>
      </c>
      <c r="G3642">
        <v>36</v>
      </c>
      <c r="H3642">
        <v>0</v>
      </c>
      <c r="I3642" t="s">
        <v>40</v>
      </c>
      <c r="J3642">
        <v>37.9</v>
      </c>
      <c r="K3642" s="1">
        <v>44654</v>
      </c>
      <c r="L3642">
        <v>24</v>
      </c>
      <c r="M3642">
        <v>0.19</v>
      </c>
      <c r="N3642">
        <f>IF(E3642="",Data_Validation!$B$1,E3642)</f>
        <v>250</v>
      </c>
      <c r="O3642">
        <f>IF(J3642="",Data_Validation!$B$2,J3642)</f>
        <v>37.9</v>
      </c>
      <c r="P3642">
        <f t="shared" si="504"/>
        <v>1</v>
      </c>
      <c r="Q3642" s="2">
        <f>CustomerData[[#This Row],[avg_order_value_clean]]*CustomerData[[#This Row],[total_orders]]</f>
        <v>1000</v>
      </c>
      <c r="R3642" s="2" t="str">
        <f t="shared" si="512"/>
        <v>At Risk</v>
      </c>
      <c r="S3642" s="2" t="str">
        <f t="shared" si="505"/>
        <v>Low Risk</v>
      </c>
      <c r="T3642" s="2" t="str">
        <f t="shared" si="506"/>
        <v>55+</v>
      </c>
      <c r="U3642" s="1">
        <f t="shared" ca="1" si="507"/>
        <v>1607</v>
      </c>
      <c r="V3642" s="2" t="str">
        <f t="shared" si="508"/>
        <v>Low Loyalty</v>
      </c>
      <c r="W3642" s="2" t="str">
        <f t="shared" si="509"/>
        <v>Legitimate</v>
      </c>
      <c r="X3642" s="2" t="str">
        <f>IF(Q3642&lt;Data_Validation!$B$8,"Low Value",IF(Q3642&lt;Data_Validation!$B$9,"Medium Value","High Value"))</f>
        <v>Low Value</v>
      </c>
      <c r="Y3642" s="2" t="str">
        <f t="shared" si="510"/>
        <v>Stable</v>
      </c>
      <c r="Z3642" s="2" t="str">
        <f t="shared" si="511"/>
        <v>Check Data</v>
      </c>
    </row>
    <row r="3643" spans="1:26" x14ac:dyDescent="0.3">
      <c r="A3643" t="s">
        <v>2992</v>
      </c>
      <c r="B3643">
        <v>57</v>
      </c>
      <c r="C3643" t="s">
        <v>14</v>
      </c>
      <c r="D3643" t="s">
        <v>50</v>
      </c>
      <c r="E3643">
        <v>107.48</v>
      </c>
      <c r="F3643">
        <v>15</v>
      </c>
      <c r="G3643">
        <v>337</v>
      </c>
      <c r="H3643">
        <v>0</v>
      </c>
      <c r="I3643" t="s">
        <v>16</v>
      </c>
      <c r="J3643">
        <v>93.7</v>
      </c>
      <c r="K3643" s="1">
        <v>44190</v>
      </c>
      <c r="L3643">
        <v>47</v>
      </c>
      <c r="M3643">
        <v>0.17</v>
      </c>
      <c r="N3643">
        <f>IF(E3643="",Data_Validation!$B$1,E3643)</f>
        <v>107.48</v>
      </c>
      <c r="O3643">
        <f>IF(J3643="",Data_Validation!$B$2,J3643)</f>
        <v>93.7</v>
      </c>
      <c r="P3643">
        <f t="shared" si="504"/>
        <v>1</v>
      </c>
      <c r="Q3643" s="2">
        <f>CustomerData[[#This Row],[avg_order_value_clean]]*CustomerData[[#This Row],[total_orders]]</f>
        <v>1612.2</v>
      </c>
      <c r="R3643" s="2" t="str">
        <f t="shared" si="512"/>
        <v>Inactive</v>
      </c>
      <c r="S3643" s="2" t="str">
        <f t="shared" si="505"/>
        <v>Low Risk</v>
      </c>
      <c r="T3643" s="2" t="str">
        <f t="shared" si="506"/>
        <v>55+</v>
      </c>
      <c r="U3643" s="1">
        <f t="shared" ca="1" si="507"/>
        <v>2071</v>
      </c>
      <c r="V3643" s="2" t="str">
        <f t="shared" si="508"/>
        <v>Medium Loyalty</v>
      </c>
      <c r="W3643" s="2" t="str">
        <f t="shared" si="509"/>
        <v>Legitimate</v>
      </c>
      <c r="X3643" s="2" t="str">
        <f>IF(Q3643&lt;Data_Validation!$B$8,"Low Value",IF(Q3643&lt;Data_Validation!$B$9,"Medium Value","High Value"))</f>
        <v>High Value</v>
      </c>
      <c r="Y3643" s="2" t="str">
        <f t="shared" si="510"/>
        <v>High Value - Maintain</v>
      </c>
      <c r="Z3643" s="2" t="str">
        <f t="shared" si="511"/>
        <v>Check Data</v>
      </c>
    </row>
    <row r="3644" spans="1:26" x14ac:dyDescent="0.3">
      <c r="A3644" t="s">
        <v>2906</v>
      </c>
      <c r="B3644">
        <v>50</v>
      </c>
      <c r="C3644" t="s">
        <v>21</v>
      </c>
      <c r="D3644" t="s">
        <v>26</v>
      </c>
      <c r="E3644">
        <v>57.95</v>
      </c>
      <c r="F3644">
        <v>11</v>
      </c>
      <c r="G3644">
        <v>143</v>
      </c>
      <c r="H3644">
        <v>0</v>
      </c>
      <c r="I3644" t="s">
        <v>19</v>
      </c>
      <c r="J3644">
        <v>16.3</v>
      </c>
      <c r="K3644" s="1">
        <v>44650</v>
      </c>
      <c r="L3644">
        <v>30</v>
      </c>
      <c r="M3644">
        <v>0.18</v>
      </c>
      <c r="N3644">
        <f>IF(E3644="",Data_Validation!$B$1,E3644)</f>
        <v>57.95</v>
      </c>
      <c r="O3644">
        <f>IF(J3644="",Data_Validation!$B$2,J3644)</f>
        <v>16.3</v>
      </c>
      <c r="P3644">
        <f t="shared" si="504"/>
        <v>2</v>
      </c>
      <c r="Q3644" s="2">
        <f>CustomerData[[#This Row],[avg_order_value_clean]]*CustomerData[[#This Row],[total_orders]]</f>
        <v>637.45000000000005</v>
      </c>
      <c r="R3644" s="2" t="str">
        <f t="shared" si="512"/>
        <v>Inactive</v>
      </c>
      <c r="S3644" s="2" t="str">
        <f t="shared" si="505"/>
        <v>Low Risk</v>
      </c>
      <c r="T3644" s="2" t="str">
        <f t="shared" si="506"/>
        <v>45-54</v>
      </c>
      <c r="U3644" s="1">
        <f t="shared" ca="1" si="507"/>
        <v>1611</v>
      </c>
      <c r="V3644" s="2" t="str">
        <f t="shared" si="508"/>
        <v>Low Loyalty</v>
      </c>
      <c r="W3644" s="2" t="str">
        <f t="shared" si="509"/>
        <v>Legitimate</v>
      </c>
      <c r="X3644" s="2" t="str">
        <f>IF(Q3644&lt;Data_Validation!$B$8,"Low Value",IF(Q3644&lt;Data_Validation!$B$9,"Medium Value","High Value"))</f>
        <v>Low Value</v>
      </c>
      <c r="Y3644" s="2" t="str">
        <f t="shared" si="510"/>
        <v>Stable</v>
      </c>
      <c r="Z3644" s="2" t="str">
        <f t="shared" si="511"/>
        <v>Check Data</v>
      </c>
    </row>
    <row r="3645" spans="1:26" x14ac:dyDescent="0.3">
      <c r="A3645" t="s">
        <v>2993</v>
      </c>
      <c r="B3645">
        <v>48</v>
      </c>
      <c r="C3645" t="s">
        <v>14</v>
      </c>
      <c r="D3645" t="s">
        <v>50</v>
      </c>
      <c r="E3645">
        <v>107.19</v>
      </c>
      <c r="F3645">
        <v>14</v>
      </c>
      <c r="G3645">
        <v>44</v>
      </c>
      <c r="H3645">
        <v>0</v>
      </c>
      <c r="I3645" t="s">
        <v>40</v>
      </c>
      <c r="J3645">
        <v>5</v>
      </c>
      <c r="K3645" s="1">
        <v>45206</v>
      </c>
      <c r="L3645">
        <v>93</v>
      </c>
      <c r="M3645">
        <v>0.17</v>
      </c>
      <c r="N3645">
        <f>IF(E3645="",Data_Validation!$B$1,E3645)</f>
        <v>107.19</v>
      </c>
      <c r="O3645">
        <f>IF(J3645="",Data_Validation!$B$2,J3645)</f>
        <v>5</v>
      </c>
      <c r="P3645">
        <f t="shared" si="504"/>
        <v>2</v>
      </c>
      <c r="Q3645" s="2">
        <f>CustomerData[[#This Row],[avg_order_value_clean]]*CustomerData[[#This Row],[total_orders]]</f>
        <v>1500.6599999999999</v>
      </c>
      <c r="R3645" s="2" t="str">
        <f t="shared" si="512"/>
        <v>At Risk</v>
      </c>
      <c r="S3645" s="2" t="str">
        <f t="shared" si="505"/>
        <v>Low Risk</v>
      </c>
      <c r="T3645" s="2" t="str">
        <f t="shared" si="506"/>
        <v>45-54</v>
      </c>
      <c r="U3645" s="1">
        <f t="shared" ca="1" si="507"/>
        <v>1055</v>
      </c>
      <c r="V3645" s="2" t="str">
        <f t="shared" si="508"/>
        <v>High Loyalty</v>
      </c>
      <c r="W3645" s="2" t="str">
        <f t="shared" si="509"/>
        <v>Legitimate</v>
      </c>
      <c r="X3645" s="2" t="str">
        <f>IF(Q3645&lt;Data_Validation!$B$8,"Low Value",IF(Q3645&lt;Data_Validation!$B$9,"Medium Value","High Value"))</f>
        <v>Low Value</v>
      </c>
      <c r="Y3645" s="2" t="str">
        <f t="shared" si="510"/>
        <v>Stable</v>
      </c>
      <c r="Z3645" s="2" t="str">
        <f t="shared" si="511"/>
        <v>Check Data</v>
      </c>
    </row>
    <row r="3646" spans="1:26" x14ac:dyDescent="0.3">
      <c r="A3646" t="s">
        <v>1809</v>
      </c>
      <c r="B3646">
        <v>76</v>
      </c>
      <c r="C3646" t="s">
        <v>21</v>
      </c>
      <c r="D3646" t="s">
        <v>50</v>
      </c>
      <c r="E3646">
        <v>67.3</v>
      </c>
      <c r="F3646">
        <v>6</v>
      </c>
      <c r="G3646">
        <v>198</v>
      </c>
      <c r="H3646">
        <v>0</v>
      </c>
      <c r="I3646" t="s">
        <v>23</v>
      </c>
      <c r="J3646">
        <v>17.7</v>
      </c>
      <c r="K3646" s="1">
        <v>44458</v>
      </c>
      <c r="L3646">
        <v>85</v>
      </c>
      <c r="M3646">
        <v>0.43</v>
      </c>
      <c r="N3646">
        <f>IF(E3646="",Data_Validation!$B$1,E3646)</f>
        <v>67.3</v>
      </c>
      <c r="O3646">
        <f>IF(J3646="",Data_Validation!$B$2,J3646)</f>
        <v>17.7</v>
      </c>
      <c r="P3646">
        <f t="shared" si="504"/>
        <v>2</v>
      </c>
      <c r="Q3646" s="2">
        <f>CustomerData[[#This Row],[avg_order_value_clean]]*CustomerData[[#This Row],[total_orders]]</f>
        <v>403.79999999999995</v>
      </c>
      <c r="R3646" s="2" t="str">
        <f t="shared" si="512"/>
        <v>Inactive</v>
      </c>
      <c r="S3646" s="2" t="str">
        <f t="shared" si="505"/>
        <v>Medium Risk</v>
      </c>
      <c r="T3646" s="2" t="str">
        <f t="shared" si="506"/>
        <v>55+</v>
      </c>
      <c r="U3646" s="1">
        <f t="shared" ca="1" si="507"/>
        <v>1803</v>
      </c>
      <c r="V3646" s="2" t="str">
        <f t="shared" si="508"/>
        <v>High Loyalty</v>
      </c>
      <c r="W3646" s="2" t="str">
        <f t="shared" si="509"/>
        <v>Legitimate</v>
      </c>
      <c r="X3646" s="2" t="str">
        <f>IF(Q3646&lt;Data_Validation!$B$8,"Low Value",IF(Q3646&lt;Data_Validation!$B$9,"Medium Value","High Value"))</f>
        <v>Low Value</v>
      </c>
      <c r="Y3646" s="2" t="str">
        <f t="shared" si="510"/>
        <v>Stable</v>
      </c>
      <c r="Z3646" s="2" t="str">
        <f t="shared" si="511"/>
        <v>Check Data</v>
      </c>
    </row>
    <row r="3647" spans="1:26" x14ac:dyDescent="0.3">
      <c r="A3647" t="s">
        <v>2994</v>
      </c>
      <c r="B3647">
        <v>71</v>
      </c>
      <c r="C3647" t="s">
        <v>21</v>
      </c>
      <c r="D3647" t="s">
        <v>52</v>
      </c>
      <c r="E3647">
        <v>89.55</v>
      </c>
      <c r="F3647">
        <v>10</v>
      </c>
      <c r="G3647">
        <v>237</v>
      </c>
      <c r="H3647">
        <v>0</v>
      </c>
      <c r="I3647" t="s">
        <v>19</v>
      </c>
      <c r="K3647" s="1">
        <v>44228</v>
      </c>
      <c r="L3647">
        <v>21</v>
      </c>
      <c r="M3647">
        <v>0.22</v>
      </c>
      <c r="N3647">
        <f>IF(E3647="",Data_Validation!$B$1,E3647)</f>
        <v>89.55</v>
      </c>
      <c r="O3647">
        <f>IF(J3647="",Data_Validation!$B$2,J3647)</f>
        <v>250</v>
      </c>
      <c r="P3647">
        <f t="shared" si="504"/>
        <v>1</v>
      </c>
      <c r="Q3647" s="2">
        <f>CustomerData[[#This Row],[avg_order_value_clean]]*CustomerData[[#This Row],[total_orders]]</f>
        <v>895.5</v>
      </c>
      <c r="R3647" s="2" t="str">
        <f t="shared" si="512"/>
        <v>Inactive</v>
      </c>
      <c r="S3647" s="2" t="str">
        <f t="shared" si="505"/>
        <v>Medium Risk</v>
      </c>
      <c r="T3647" s="2" t="str">
        <f t="shared" si="506"/>
        <v>55+</v>
      </c>
      <c r="U3647" s="1">
        <f t="shared" ca="1" si="507"/>
        <v>2033</v>
      </c>
      <c r="V3647" s="2" t="str">
        <f t="shared" si="508"/>
        <v>Low Loyalty</v>
      </c>
      <c r="W3647" s="2" t="str">
        <f t="shared" si="509"/>
        <v>Legitimate</v>
      </c>
      <c r="X3647" s="2" t="str">
        <f>IF(Q3647&lt;Data_Validation!$B$8,"Low Value",IF(Q3647&lt;Data_Validation!$B$9,"Medium Value","High Value"))</f>
        <v>Low Value</v>
      </c>
      <c r="Y3647" s="2" t="str">
        <f t="shared" si="510"/>
        <v>Stable</v>
      </c>
      <c r="Z3647" s="2" t="str">
        <f t="shared" si="511"/>
        <v>Check Data</v>
      </c>
    </row>
    <row r="3648" spans="1:26" x14ac:dyDescent="0.3">
      <c r="A3648" t="s">
        <v>2995</v>
      </c>
      <c r="B3648">
        <v>61</v>
      </c>
      <c r="C3648" t="s">
        <v>21</v>
      </c>
      <c r="D3648" t="s">
        <v>22</v>
      </c>
      <c r="E3648">
        <v>256.39999999999998</v>
      </c>
      <c r="F3648">
        <v>9</v>
      </c>
      <c r="G3648">
        <v>128</v>
      </c>
      <c r="H3648">
        <v>0</v>
      </c>
      <c r="I3648" t="s">
        <v>23</v>
      </c>
      <c r="J3648">
        <v>82.3</v>
      </c>
      <c r="K3648" s="1">
        <v>44284</v>
      </c>
      <c r="L3648">
        <v>48</v>
      </c>
      <c r="M3648">
        <v>0.21</v>
      </c>
      <c r="N3648">
        <f>IF(E3648="",Data_Validation!$B$1,E3648)</f>
        <v>256.39999999999998</v>
      </c>
      <c r="O3648">
        <f>IF(J3648="",Data_Validation!$B$2,J3648)</f>
        <v>82.3</v>
      </c>
      <c r="P3648">
        <f t="shared" si="504"/>
        <v>1</v>
      </c>
      <c r="Q3648" s="2">
        <f>CustomerData[[#This Row],[avg_order_value_clean]]*CustomerData[[#This Row],[total_orders]]</f>
        <v>2307.6</v>
      </c>
      <c r="R3648" s="2" t="str">
        <f t="shared" si="512"/>
        <v>Inactive</v>
      </c>
      <c r="S3648" s="2" t="str">
        <f t="shared" si="505"/>
        <v>Medium Risk</v>
      </c>
      <c r="T3648" s="2" t="str">
        <f t="shared" si="506"/>
        <v>55+</v>
      </c>
      <c r="U3648" s="1">
        <f t="shared" ca="1" si="507"/>
        <v>1977</v>
      </c>
      <c r="V3648" s="2" t="str">
        <f t="shared" si="508"/>
        <v>Medium Loyalty</v>
      </c>
      <c r="W3648" s="2" t="str">
        <f t="shared" si="509"/>
        <v>Legitimate</v>
      </c>
      <c r="X3648" s="2" t="str">
        <f>IF(Q3648&lt;Data_Validation!$B$8,"Low Value",IF(Q3648&lt;Data_Validation!$B$9,"Medium Value","High Value"))</f>
        <v>High Value</v>
      </c>
      <c r="Y3648" s="2" t="str">
        <f t="shared" si="510"/>
        <v>High Value - Maintain</v>
      </c>
      <c r="Z3648" s="2" t="str">
        <f t="shared" si="511"/>
        <v>Check Data</v>
      </c>
    </row>
    <row r="3649" spans="1:26" x14ac:dyDescent="0.3">
      <c r="A3649" t="s">
        <v>2996</v>
      </c>
      <c r="B3649">
        <v>51</v>
      </c>
      <c r="C3649" t="s">
        <v>21</v>
      </c>
      <c r="D3649" t="s">
        <v>37</v>
      </c>
      <c r="E3649">
        <v>122.47</v>
      </c>
      <c r="F3649">
        <v>7</v>
      </c>
      <c r="G3649">
        <v>180</v>
      </c>
      <c r="H3649">
        <v>0</v>
      </c>
      <c r="I3649" t="s">
        <v>19</v>
      </c>
      <c r="J3649">
        <v>15.4</v>
      </c>
      <c r="K3649" s="1">
        <v>45766</v>
      </c>
      <c r="L3649">
        <v>66</v>
      </c>
      <c r="M3649">
        <v>0.21</v>
      </c>
      <c r="N3649">
        <f>IF(E3649="",Data_Validation!$B$1,E3649)</f>
        <v>122.47</v>
      </c>
      <c r="O3649">
        <f>IF(J3649="",Data_Validation!$B$2,J3649)</f>
        <v>15.4</v>
      </c>
      <c r="P3649">
        <f t="shared" si="504"/>
        <v>1</v>
      </c>
      <c r="Q3649" s="2">
        <f>CustomerData[[#This Row],[avg_order_value_clean]]*CustomerData[[#This Row],[total_orders]]</f>
        <v>857.29</v>
      </c>
      <c r="R3649" s="2" t="str">
        <f t="shared" si="512"/>
        <v>Inactive</v>
      </c>
      <c r="S3649" s="2" t="str">
        <f t="shared" si="505"/>
        <v>Medium Risk</v>
      </c>
      <c r="T3649" s="2" t="str">
        <f t="shared" si="506"/>
        <v>45-54</v>
      </c>
      <c r="U3649" s="1">
        <f t="shared" ca="1" si="507"/>
        <v>495</v>
      </c>
      <c r="V3649" s="2" t="str">
        <f t="shared" si="508"/>
        <v>Medium Loyalty</v>
      </c>
      <c r="W3649" s="2" t="str">
        <f t="shared" si="509"/>
        <v>Legitimate</v>
      </c>
      <c r="X3649" s="2" t="str">
        <f>IF(Q3649&lt;Data_Validation!$B$8,"Low Value",IF(Q3649&lt;Data_Validation!$B$9,"Medium Value","High Value"))</f>
        <v>Low Value</v>
      </c>
      <c r="Y3649" s="2" t="str">
        <f t="shared" si="510"/>
        <v>Stable</v>
      </c>
      <c r="Z3649" s="2" t="str">
        <f t="shared" si="511"/>
        <v>Check Data</v>
      </c>
    </row>
    <row r="3650" spans="1:26" x14ac:dyDescent="0.3">
      <c r="A3650" t="s">
        <v>2997</v>
      </c>
      <c r="B3650">
        <v>67</v>
      </c>
      <c r="C3650" t="s">
        <v>21</v>
      </c>
      <c r="D3650" t="s">
        <v>52</v>
      </c>
      <c r="E3650">
        <v>199.79</v>
      </c>
      <c r="F3650">
        <v>8</v>
      </c>
      <c r="G3650">
        <v>27</v>
      </c>
      <c r="H3650">
        <v>0</v>
      </c>
      <c r="I3650" t="s">
        <v>19</v>
      </c>
      <c r="J3650">
        <v>54.8</v>
      </c>
      <c r="K3650" s="1">
        <v>45309</v>
      </c>
      <c r="L3650">
        <v>45</v>
      </c>
      <c r="M3650">
        <v>0.08</v>
      </c>
      <c r="N3650">
        <f>IF(E3650="",Data_Validation!$B$1,E3650)</f>
        <v>199.79</v>
      </c>
      <c r="O3650">
        <f>IF(J3650="",Data_Validation!$B$2,J3650)</f>
        <v>54.8</v>
      </c>
      <c r="P3650">
        <f t="shared" ref="P3650:P3713" si="513">COUNTIF($A$2:$A$5001,A3650)</f>
        <v>2</v>
      </c>
      <c r="Q3650" s="2">
        <f>CustomerData[[#This Row],[avg_order_value_clean]]*CustomerData[[#This Row],[total_orders]]</f>
        <v>1598.32</v>
      </c>
      <c r="R3650" s="2" t="str">
        <f t="shared" si="512"/>
        <v>Active</v>
      </c>
      <c r="S3650" s="2" t="str">
        <f t="shared" ref="S3650:S3713" si="514">IF(M3650&lt;0.2,"Low Risk",IF(M3650&lt;0.5,"Medium Risk","High Risk"))</f>
        <v>Low Risk</v>
      </c>
      <c r="T3650" s="2" t="str">
        <f t="shared" ref="T3650:T3713" si="515">IF(B3650&lt;25,"Under 25",IF(B3650&lt;35,"25-34",IF(B3650&lt;45,"35-44",IF(B3650&lt;55,"45-54","55+"))))</f>
        <v>55+</v>
      </c>
      <c r="U3650" s="1">
        <f t="shared" ref="U3650:U3713" ca="1" si="516">TODAY()-K3650</f>
        <v>952</v>
      </c>
      <c r="V3650" s="2" t="str">
        <f t="shared" ref="V3650:V3713" si="517">IF(L3650&lt;40,"Low Loyalty",IF(L3650&lt;70,"Medium Loyalty","High Loyalty"))</f>
        <v>Medium Loyalty</v>
      </c>
      <c r="W3650" s="2" t="str">
        <f t="shared" ref="W3650:W3713" si="518">IF(H3650=1,"Fraudulent","Legitimate")</f>
        <v>Legitimate</v>
      </c>
      <c r="X3650" s="2" t="str">
        <f>IF(Q3650&lt;Data_Validation!$B$8,"Low Value",IF(Q3650&lt;Data_Validation!$B$9,"Medium Value","High Value"))</f>
        <v>High Value</v>
      </c>
      <c r="Y3650" s="2" t="str">
        <f t="shared" ref="Y3650:Y3713" si="519">IF(AND(X3650="High Value",S3650="High Risk"),"Critical - Retain",IF(AND(X3650="High Value",S3650&lt;&gt;"High Risk"),"High Value - Maintain",IF(AND(X3650&lt;&gt;"High Value",S3650="High Risk"),"At Risk - Develop","Stable")))</f>
        <v>High Value - Maintain</v>
      </c>
      <c r="Z3650" s="2" t="str">
        <f t="shared" ref="Z3650:Z3713" si="520">IF(OR(B3650&lt;18,F3650&lt;0,N3650&lt;0,O3650&lt;0,O3650&gt;1,M3650&lt;0,M3650&gt;1),"Check Data","Valid")</f>
        <v>Check Data</v>
      </c>
    </row>
    <row r="3651" spans="1:26" x14ac:dyDescent="0.3">
      <c r="A3651" t="s">
        <v>2998</v>
      </c>
      <c r="B3651">
        <v>24</v>
      </c>
      <c r="C3651" t="s">
        <v>14</v>
      </c>
      <c r="D3651" t="s">
        <v>50</v>
      </c>
      <c r="F3651">
        <v>8</v>
      </c>
      <c r="G3651">
        <v>299</v>
      </c>
      <c r="H3651">
        <v>0</v>
      </c>
      <c r="I3651" t="s">
        <v>19</v>
      </c>
      <c r="J3651">
        <v>77.7</v>
      </c>
      <c r="K3651" s="1">
        <v>44699</v>
      </c>
      <c r="L3651">
        <v>1</v>
      </c>
      <c r="M3651">
        <v>0.48</v>
      </c>
      <c r="N3651">
        <f>IF(E3651="",Data_Validation!$B$1,E3651)</f>
        <v>250</v>
      </c>
      <c r="O3651">
        <f>IF(J3651="",Data_Validation!$B$2,J3651)</f>
        <v>77.7</v>
      </c>
      <c r="P3651">
        <f t="shared" si="513"/>
        <v>1</v>
      </c>
      <c r="Q3651" s="2">
        <f>CustomerData[[#This Row],[avg_order_value_clean]]*CustomerData[[#This Row],[total_orders]]</f>
        <v>2000</v>
      </c>
      <c r="R3651" s="2" t="str">
        <f t="shared" ref="R3651:R3714" si="521">IF(G3651&lt;=30,"Active",IF(G3651&lt;=90,"At Risk","Inactive"))</f>
        <v>Inactive</v>
      </c>
      <c r="S3651" s="2" t="str">
        <f t="shared" si="514"/>
        <v>Medium Risk</v>
      </c>
      <c r="T3651" s="2" t="str">
        <f t="shared" si="515"/>
        <v>Under 25</v>
      </c>
      <c r="U3651" s="1">
        <f t="shared" ca="1" si="516"/>
        <v>1562</v>
      </c>
      <c r="V3651" s="2" t="str">
        <f t="shared" si="517"/>
        <v>Low Loyalty</v>
      </c>
      <c r="W3651" s="2" t="str">
        <f t="shared" si="518"/>
        <v>Legitimate</v>
      </c>
      <c r="X3651" s="2" t="str">
        <f>IF(Q3651&lt;Data_Validation!$B$8,"Low Value",IF(Q3651&lt;Data_Validation!$B$9,"Medium Value","High Value"))</f>
        <v>High Value</v>
      </c>
      <c r="Y3651" s="2" t="str">
        <f t="shared" si="519"/>
        <v>High Value - Maintain</v>
      </c>
      <c r="Z3651" s="2" t="str">
        <f t="shared" si="520"/>
        <v>Check Data</v>
      </c>
    </row>
    <row r="3652" spans="1:26" x14ac:dyDescent="0.3">
      <c r="A3652" t="s">
        <v>2999</v>
      </c>
      <c r="B3652">
        <v>75</v>
      </c>
      <c r="C3652" t="s">
        <v>21</v>
      </c>
      <c r="D3652" t="s">
        <v>28</v>
      </c>
      <c r="E3652">
        <v>122.54</v>
      </c>
      <c r="F3652">
        <v>17</v>
      </c>
      <c r="G3652">
        <v>66</v>
      </c>
      <c r="H3652">
        <v>0</v>
      </c>
      <c r="I3652" t="s">
        <v>19</v>
      </c>
      <c r="J3652">
        <v>3.5</v>
      </c>
      <c r="K3652" s="1">
        <v>44057</v>
      </c>
      <c r="L3652">
        <v>22</v>
      </c>
      <c r="M3652">
        <v>0.53</v>
      </c>
      <c r="N3652">
        <f>IF(E3652="",Data_Validation!$B$1,E3652)</f>
        <v>122.54</v>
      </c>
      <c r="O3652">
        <f>IF(J3652="",Data_Validation!$B$2,J3652)</f>
        <v>3.5</v>
      </c>
      <c r="P3652">
        <f t="shared" si="513"/>
        <v>1</v>
      </c>
      <c r="Q3652" s="2">
        <f>CustomerData[[#This Row],[avg_order_value_clean]]*CustomerData[[#This Row],[total_orders]]</f>
        <v>2083.1800000000003</v>
      </c>
      <c r="R3652" s="2" t="str">
        <f t="shared" si="521"/>
        <v>At Risk</v>
      </c>
      <c r="S3652" s="2" t="str">
        <f t="shared" si="514"/>
        <v>High Risk</v>
      </c>
      <c r="T3652" s="2" t="str">
        <f t="shared" si="515"/>
        <v>55+</v>
      </c>
      <c r="U3652" s="1">
        <f t="shared" ca="1" si="516"/>
        <v>2204</v>
      </c>
      <c r="V3652" s="2" t="str">
        <f t="shared" si="517"/>
        <v>Low Loyalty</v>
      </c>
      <c r="W3652" s="2" t="str">
        <f t="shared" si="518"/>
        <v>Legitimate</v>
      </c>
      <c r="X3652" s="2" t="str">
        <f>IF(Q3652&lt;Data_Validation!$B$8,"Low Value",IF(Q3652&lt;Data_Validation!$B$9,"Medium Value","High Value"))</f>
        <v>High Value</v>
      </c>
      <c r="Y3652" s="2" t="str">
        <f t="shared" si="519"/>
        <v>Critical - Retain</v>
      </c>
      <c r="Z3652" s="2" t="str">
        <f t="shared" si="520"/>
        <v>Check Data</v>
      </c>
    </row>
    <row r="3653" spans="1:26" x14ac:dyDescent="0.3">
      <c r="A3653" t="s">
        <v>3000</v>
      </c>
      <c r="B3653">
        <v>66</v>
      </c>
      <c r="C3653" t="s">
        <v>21</v>
      </c>
      <c r="D3653" t="s">
        <v>37</v>
      </c>
      <c r="E3653">
        <v>155.55000000000001</v>
      </c>
      <c r="F3653">
        <v>15</v>
      </c>
      <c r="G3653">
        <v>241</v>
      </c>
      <c r="H3653">
        <v>0</v>
      </c>
      <c r="I3653" t="s">
        <v>40</v>
      </c>
      <c r="K3653" s="1">
        <v>45479</v>
      </c>
      <c r="L3653">
        <v>56</v>
      </c>
      <c r="M3653">
        <v>0.53</v>
      </c>
      <c r="N3653">
        <f>IF(E3653="",Data_Validation!$B$1,E3653)</f>
        <v>155.55000000000001</v>
      </c>
      <c r="O3653">
        <f>IF(J3653="",Data_Validation!$B$2,J3653)</f>
        <v>250</v>
      </c>
      <c r="P3653">
        <f t="shared" si="513"/>
        <v>1</v>
      </c>
      <c r="Q3653" s="2">
        <f>CustomerData[[#This Row],[avg_order_value_clean]]*CustomerData[[#This Row],[total_orders]]</f>
        <v>2333.25</v>
      </c>
      <c r="R3653" s="2" t="str">
        <f t="shared" si="521"/>
        <v>Inactive</v>
      </c>
      <c r="S3653" s="2" t="str">
        <f t="shared" si="514"/>
        <v>High Risk</v>
      </c>
      <c r="T3653" s="2" t="str">
        <f t="shared" si="515"/>
        <v>55+</v>
      </c>
      <c r="U3653" s="1">
        <f t="shared" ca="1" si="516"/>
        <v>782</v>
      </c>
      <c r="V3653" s="2" t="str">
        <f t="shared" si="517"/>
        <v>Medium Loyalty</v>
      </c>
      <c r="W3653" s="2" t="str">
        <f t="shared" si="518"/>
        <v>Legitimate</v>
      </c>
      <c r="X3653" s="2" t="str">
        <f>IF(Q3653&lt;Data_Validation!$B$8,"Low Value",IF(Q3653&lt;Data_Validation!$B$9,"Medium Value","High Value"))</f>
        <v>High Value</v>
      </c>
      <c r="Y3653" s="2" t="str">
        <f t="shared" si="519"/>
        <v>Critical - Retain</v>
      </c>
      <c r="Z3653" s="2" t="str">
        <f t="shared" si="520"/>
        <v>Check Data</v>
      </c>
    </row>
    <row r="3654" spans="1:26" x14ac:dyDescent="0.3">
      <c r="A3654" t="s">
        <v>3001</v>
      </c>
      <c r="B3654">
        <v>71</v>
      </c>
      <c r="C3654" t="s">
        <v>14</v>
      </c>
      <c r="D3654" t="s">
        <v>18</v>
      </c>
      <c r="E3654">
        <v>31.85</v>
      </c>
      <c r="F3654">
        <v>10</v>
      </c>
      <c r="G3654">
        <v>362</v>
      </c>
      <c r="H3654">
        <v>0</v>
      </c>
      <c r="I3654" t="s">
        <v>40</v>
      </c>
      <c r="J3654">
        <v>49.1</v>
      </c>
      <c r="K3654" s="1">
        <v>45336</v>
      </c>
      <c r="L3654">
        <v>40</v>
      </c>
      <c r="M3654">
        <v>0.26</v>
      </c>
      <c r="N3654">
        <f>IF(E3654="",Data_Validation!$B$1,E3654)</f>
        <v>31.85</v>
      </c>
      <c r="O3654">
        <f>IF(J3654="",Data_Validation!$B$2,J3654)</f>
        <v>49.1</v>
      </c>
      <c r="P3654">
        <f t="shared" si="513"/>
        <v>3</v>
      </c>
      <c r="Q3654" s="2">
        <f>CustomerData[[#This Row],[avg_order_value_clean]]*CustomerData[[#This Row],[total_orders]]</f>
        <v>318.5</v>
      </c>
      <c r="R3654" s="2" t="str">
        <f t="shared" si="521"/>
        <v>Inactive</v>
      </c>
      <c r="S3654" s="2" t="str">
        <f t="shared" si="514"/>
        <v>Medium Risk</v>
      </c>
      <c r="T3654" s="2" t="str">
        <f t="shared" si="515"/>
        <v>55+</v>
      </c>
      <c r="U3654" s="1">
        <f t="shared" ca="1" si="516"/>
        <v>925</v>
      </c>
      <c r="V3654" s="2" t="str">
        <f t="shared" si="517"/>
        <v>Medium Loyalty</v>
      </c>
      <c r="W3654" s="2" t="str">
        <f t="shared" si="518"/>
        <v>Legitimate</v>
      </c>
      <c r="X3654" s="2" t="str">
        <f>IF(Q3654&lt;Data_Validation!$B$8,"Low Value",IF(Q3654&lt;Data_Validation!$B$9,"Medium Value","High Value"))</f>
        <v>Low Value</v>
      </c>
      <c r="Y3654" s="2" t="str">
        <f t="shared" si="519"/>
        <v>Stable</v>
      </c>
      <c r="Z3654" s="2" t="str">
        <f t="shared" si="520"/>
        <v>Check Data</v>
      </c>
    </row>
    <row r="3655" spans="1:26" x14ac:dyDescent="0.3">
      <c r="A3655" t="s">
        <v>1383</v>
      </c>
      <c r="B3655">
        <v>79</v>
      </c>
      <c r="C3655" t="s">
        <v>21</v>
      </c>
      <c r="D3655" t="s">
        <v>44</v>
      </c>
      <c r="E3655">
        <v>54.87</v>
      </c>
      <c r="F3655">
        <v>20</v>
      </c>
      <c r="G3655">
        <v>243</v>
      </c>
      <c r="H3655">
        <v>0</v>
      </c>
      <c r="I3655" t="s">
        <v>19</v>
      </c>
      <c r="J3655">
        <v>18.3</v>
      </c>
      <c r="K3655" s="1">
        <v>44519</v>
      </c>
      <c r="L3655">
        <v>38</v>
      </c>
      <c r="M3655">
        <v>0.27</v>
      </c>
      <c r="N3655">
        <f>IF(E3655="",Data_Validation!$B$1,E3655)</f>
        <v>54.87</v>
      </c>
      <c r="O3655">
        <f>IF(J3655="",Data_Validation!$B$2,J3655)</f>
        <v>18.3</v>
      </c>
      <c r="P3655">
        <f t="shared" si="513"/>
        <v>3</v>
      </c>
      <c r="Q3655" s="2">
        <f>CustomerData[[#This Row],[avg_order_value_clean]]*CustomerData[[#This Row],[total_orders]]</f>
        <v>1097.3999999999999</v>
      </c>
      <c r="R3655" s="2" t="str">
        <f t="shared" si="521"/>
        <v>Inactive</v>
      </c>
      <c r="S3655" s="2" t="str">
        <f t="shared" si="514"/>
        <v>Medium Risk</v>
      </c>
      <c r="T3655" s="2" t="str">
        <f t="shared" si="515"/>
        <v>55+</v>
      </c>
      <c r="U3655" s="1">
        <f t="shared" ca="1" si="516"/>
        <v>1742</v>
      </c>
      <c r="V3655" s="2" t="str">
        <f t="shared" si="517"/>
        <v>Low Loyalty</v>
      </c>
      <c r="W3655" s="2" t="str">
        <f t="shared" si="518"/>
        <v>Legitimate</v>
      </c>
      <c r="X3655" s="2" t="str">
        <f>IF(Q3655&lt;Data_Validation!$B$8,"Low Value",IF(Q3655&lt;Data_Validation!$B$9,"Medium Value","High Value"))</f>
        <v>Low Value</v>
      </c>
      <c r="Y3655" s="2" t="str">
        <f t="shared" si="519"/>
        <v>Stable</v>
      </c>
      <c r="Z3655" s="2" t="str">
        <f t="shared" si="520"/>
        <v>Check Data</v>
      </c>
    </row>
    <row r="3656" spans="1:26" x14ac:dyDescent="0.3">
      <c r="A3656" t="s">
        <v>2728</v>
      </c>
      <c r="B3656">
        <v>40</v>
      </c>
      <c r="C3656" t="s">
        <v>25</v>
      </c>
      <c r="D3656" t="s">
        <v>18</v>
      </c>
      <c r="E3656">
        <v>173.18</v>
      </c>
      <c r="F3656">
        <v>7</v>
      </c>
      <c r="G3656">
        <v>166</v>
      </c>
      <c r="H3656">
        <v>0</v>
      </c>
      <c r="I3656" t="s">
        <v>16</v>
      </c>
      <c r="J3656">
        <v>45.1</v>
      </c>
      <c r="K3656" s="1">
        <v>44265</v>
      </c>
      <c r="L3656">
        <v>19</v>
      </c>
      <c r="M3656">
        <v>0.32</v>
      </c>
      <c r="N3656">
        <f>IF(E3656="",Data_Validation!$B$1,E3656)</f>
        <v>173.18</v>
      </c>
      <c r="O3656">
        <f>IF(J3656="",Data_Validation!$B$2,J3656)</f>
        <v>45.1</v>
      </c>
      <c r="P3656">
        <f t="shared" si="513"/>
        <v>2</v>
      </c>
      <c r="Q3656" s="2">
        <f>CustomerData[[#This Row],[avg_order_value_clean]]*CustomerData[[#This Row],[total_orders]]</f>
        <v>1212.26</v>
      </c>
      <c r="R3656" s="2" t="str">
        <f t="shared" si="521"/>
        <v>Inactive</v>
      </c>
      <c r="S3656" s="2" t="str">
        <f t="shared" si="514"/>
        <v>Medium Risk</v>
      </c>
      <c r="T3656" s="2" t="str">
        <f t="shared" si="515"/>
        <v>35-44</v>
      </c>
      <c r="U3656" s="1">
        <f t="shared" ca="1" si="516"/>
        <v>1996</v>
      </c>
      <c r="V3656" s="2" t="str">
        <f t="shared" si="517"/>
        <v>Low Loyalty</v>
      </c>
      <c r="W3656" s="2" t="str">
        <f t="shared" si="518"/>
        <v>Legitimate</v>
      </c>
      <c r="X3656" s="2" t="str">
        <f>IF(Q3656&lt;Data_Validation!$B$8,"Low Value",IF(Q3656&lt;Data_Validation!$B$9,"Medium Value","High Value"))</f>
        <v>Low Value</v>
      </c>
      <c r="Y3656" s="2" t="str">
        <f t="shared" si="519"/>
        <v>Stable</v>
      </c>
      <c r="Z3656" s="2" t="str">
        <f t="shared" si="520"/>
        <v>Check Data</v>
      </c>
    </row>
    <row r="3657" spans="1:26" x14ac:dyDescent="0.3">
      <c r="A3657" t="s">
        <v>3002</v>
      </c>
      <c r="B3657">
        <v>63</v>
      </c>
      <c r="C3657" t="s">
        <v>25</v>
      </c>
      <c r="D3657" t="s">
        <v>15</v>
      </c>
      <c r="E3657">
        <v>120.33</v>
      </c>
      <c r="F3657">
        <v>14</v>
      </c>
      <c r="G3657">
        <v>265</v>
      </c>
      <c r="H3657">
        <v>0</v>
      </c>
      <c r="I3657" t="s">
        <v>19</v>
      </c>
      <c r="J3657">
        <v>4.4000000000000004</v>
      </c>
      <c r="K3657" s="1">
        <v>44768</v>
      </c>
      <c r="L3657">
        <v>19</v>
      </c>
      <c r="M3657">
        <v>0.17</v>
      </c>
      <c r="N3657">
        <f>IF(E3657="",Data_Validation!$B$1,E3657)</f>
        <v>120.33</v>
      </c>
      <c r="O3657">
        <f>IF(J3657="",Data_Validation!$B$2,J3657)</f>
        <v>4.4000000000000004</v>
      </c>
      <c r="P3657">
        <f t="shared" si="513"/>
        <v>1</v>
      </c>
      <c r="Q3657" s="2">
        <f>CustomerData[[#This Row],[avg_order_value_clean]]*CustomerData[[#This Row],[total_orders]]</f>
        <v>1684.62</v>
      </c>
      <c r="R3657" s="2" t="str">
        <f t="shared" si="521"/>
        <v>Inactive</v>
      </c>
      <c r="S3657" s="2" t="str">
        <f t="shared" si="514"/>
        <v>Low Risk</v>
      </c>
      <c r="T3657" s="2" t="str">
        <f t="shared" si="515"/>
        <v>55+</v>
      </c>
      <c r="U3657" s="1">
        <f t="shared" ca="1" si="516"/>
        <v>1493</v>
      </c>
      <c r="V3657" s="2" t="str">
        <f t="shared" si="517"/>
        <v>Low Loyalty</v>
      </c>
      <c r="W3657" s="2" t="str">
        <f t="shared" si="518"/>
        <v>Legitimate</v>
      </c>
      <c r="X3657" s="2" t="str">
        <f>IF(Q3657&lt;Data_Validation!$B$8,"Low Value",IF(Q3657&lt;Data_Validation!$B$9,"Medium Value","High Value"))</f>
        <v>High Value</v>
      </c>
      <c r="Y3657" s="2" t="str">
        <f t="shared" si="519"/>
        <v>High Value - Maintain</v>
      </c>
      <c r="Z3657" s="2" t="str">
        <f t="shared" si="520"/>
        <v>Check Data</v>
      </c>
    </row>
    <row r="3658" spans="1:26" x14ac:dyDescent="0.3">
      <c r="A3658" t="s">
        <v>3003</v>
      </c>
      <c r="B3658">
        <v>73</v>
      </c>
      <c r="C3658" t="s">
        <v>21</v>
      </c>
      <c r="D3658" t="s">
        <v>50</v>
      </c>
      <c r="E3658">
        <v>36.409999999999997</v>
      </c>
      <c r="F3658">
        <v>10</v>
      </c>
      <c r="G3658">
        <v>50</v>
      </c>
      <c r="H3658">
        <v>0</v>
      </c>
      <c r="I3658" t="s">
        <v>19</v>
      </c>
      <c r="J3658">
        <v>97.7</v>
      </c>
      <c r="K3658" s="1">
        <v>44678</v>
      </c>
      <c r="L3658">
        <v>66</v>
      </c>
      <c r="M3658">
        <v>0.5</v>
      </c>
      <c r="N3658">
        <f>IF(E3658="",Data_Validation!$B$1,E3658)</f>
        <v>36.409999999999997</v>
      </c>
      <c r="O3658">
        <f>IF(J3658="",Data_Validation!$B$2,J3658)</f>
        <v>97.7</v>
      </c>
      <c r="P3658">
        <f t="shared" si="513"/>
        <v>1</v>
      </c>
      <c r="Q3658" s="2">
        <f>CustomerData[[#This Row],[avg_order_value_clean]]*CustomerData[[#This Row],[total_orders]]</f>
        <v>364.09999999999997</v>
      </c>
      <c r="R3658" s="2" t="str">
        <f t="shared" si="521"/>
        <v>At Risk</v>
      </c>
      <c r="S3658" s="2" t="str">
        <f t="shared" si="514"/>
        <v>High Risk</v>
      </c>
      <c r="T3658" s="2" t="str">
        <f t="shared" si="515"/>
        <v>55+</v>
      </c>
      <c r="U3658" s="1">
        <f t="shared" ca="1" si="516"/>
        <v>1583</v>
      </c>
      <c r="V3658" s="2" t="str">
        <f t="shared" si="517"/>
        <v>Medium Loyalty</v>
      </c>
      <c r="W3658" s="2" t="str">
        <f t="shared" si="518"/>
        <v>Legitimate</v>
      </c>
      <c r="X3658" s="2" t="str">
        <f>IF(Q3658&lt;Data_Validation!$B$8,"Low Value",IF(Q3658&lt;Data_Validation!$B$9,"Medium Value","High Value"))</f>
        <v>Low Value</v>
      </c>
      <c r="Y3658" s="2" t="str">
        <f t="shared" si="519"/>
        <v>At Risk - Develop</v>
      </c>
      <c r="Z3658" s="2" t="str">
        <f t="shared" si="520"/>
        <v>Check Data</v>
      </c>
    </row>
    <row r="3659" spans="1:26" x14ac:dyDescent="0.3">
      <c r="A3659" t="s">
        <v>3004</v>
      </c>
      <c r="B3659">
        <v>24</v>
      </c>
      <c r="C3659" t="s">
        <v>21</v>
      </c>
      <c r="D3659" t="s">
        <v>28</v>
      </c>
      <c r="E3659">
        <v>175.24</v>
      </c>
      <c r="F3659">
        <v>10</v>
      </c>
      <c r="G3659">
        <v>108</v>
      </c>
      <c r="H3659">
        <v>0</v>
      </c>
      <c r="I3659" t="s">
        <v>16</v>
      </c>
      <c r="K3659" s="1">
        <v>45237</v>
      </c>
      <c r="L3659">
        <v>93</v>
      </c>
      <c r="M3659">
        <v>0.51</v>
      </c>
      <c r="N3659">
        <f>IF(E3659="",Data_Validation!$B$1,E3659)</f>
        <v>175.24</v>
      </c>
      <c r="O3659">
        <f>IF(J3659="",Data_Validation!$B$2,J3659)</f>
        <v>250</v>
      </c>
      <c r="P3659">
        <f t="shared" si="513"/>
        <v>1</v>
      </c>
      <c r="Q3659" s="2">
        <f>CustomerData[[#This Row],[avg_order_value_clean]]*CustomerData[[#This Row],[total_orders]]</f>
        <v>1752.4</v>
      </c>
      <c r="R3659" s="2" t="str">
        <f t="shared" si="521"/>
        <v>Inactive</v>
      </c>
      <c r="S3659" s="2" t="str">
        <f t="shared" si="514"/>
        <v>High Risk</v>
      </c>
      <c r="T3659" s="2" t="str">
        <f t="shared" si="515"/>
        <v>Under 25</v>
      </c>
      <c r="U3659" s="1">
        <f t="shared" ca="1" si="516"/>
        <v>1024</v>
      </c>
      <c r="V3659" s="2" t="str">
        <f t="shared" si="517"/>
        <v>High Loyalty</v>
      </c>
      <c r="W3659" s="2" t="str">
        <f t="shared" si="518"/>
        <v>Legitimate</v>
      </c>
      <c r="X3659" s="2" t="str">
        <f>IF(Q3659&lt;Data_Validation!$B$8,"Low Value",IF(Q3659&lt;Data_Validation!$B$9,"Medium Value","High Value"))</f>
        <v>High Value</v>
      </c>
      <c r="Y3659" s="2" t="str">
        <f t="shared" si="519"/>
        <v>Critical - Retain</v>
      </c>
      <c r="Z3659" s="2" t="str">
        <f t="shared" si="520"/>
        <v>Check Data</v>
      </c>
    </row>
    <row r="3660" spans="1:26" x14ac:dyDescent="0.3">
      <c r="A3660" t="s">
        <v>2862</v>
      </c>
      <c r="B3660">
        <v>71</v>
      </c>
      <c r="C3660" t="s">
        <v>21</v>
      </c>
      <c r="D3660" t="s">
        <v>22</v>
      </c>
      <c r="F3660">
        <v>6</v>
      </c>
      <c r="G3660">
        <v>334</v>
      </c>
      <c r="H3660">
        <v>0</v>
      </c>
      <c r="I3660" t="s">
        <v>16</v>
      </c>
      <c r="J3660">
        <v>68.7</v>
      </c>
      <c r="K3660" s="1">
        <v>45623</v>
      </c>
      <c r="L3660">
        <v>87</v>
      </c>
      <c r="M3660">
        <v>0.4</v>
      </c>
      <c r="N3660">
        <f>IF(E3660="",Data_Validation!$B$1,E3660)</f>
        <v>250</v>
      </c>
      <c r="O3660">
        <f>IF(J3660="",Data_Validation!$B$2,J3660)</f>
        <v>68.7</v>
      </c>
      <c r="P3660">
        <f t="shared" si="513"/>
        <v>2</v>
      </c>
      <c r="Q3660" s="2">
        <f>CustomerData[[#This Row],[avg_order_value_clean]]*CustomerData[[#This Row],[total_orders]]</f>
        <v>1500</v>
      </c>
      <c r="R3660" s="2" t="str">
        <f t="shared" si="521"/>
        <v>Inactive</v>
      </c>
      <c r="S3660" s="2" t="str">
        <f t="shared" si="514"/>
        <v>Medium Risk</v>
      </c>
      <c r="T3660" s="2" t="str">
        <f t="shared" si="515"/>
        <v>55+</v>
      </c>
      <c r="U3660" s="1">
        <f t="shared" ca="1" si="516"/>
        <v>638</v>
      </c>
      <c r="V3660" s="2" t="str">
        <f t="shared" si="517"/>
        <v>High Loyalty</v>
      </c>
      <c r="W3660" s="2" t="str">
        <f t="shared" si="518"/>
        <v>Legitimate</v>
      </c>
      <c r="X3660" s="2" t="str">
        <f>IF(Q3660&lt;Data_Validation!$B$8,"Low Value",IF(Q3660&lt;Data_Validation!$B$9,"Medium Value","High Value"))</f>
        <v>Low Value</v>
      </c>
      <c r="Y3660" s="2" t="str">
        <f t="shared" si="519"/>
        <v>Stable</v>
      </c>
      <c r="Z3660" s="2" t="str">
        <f t="shared" si="520"/>
        <v>Check Data</v>
      </c>
    </row>
    <row r="3661" spans="1:26" x14ac:dyDescent="0.3">
      <c r="A3661" t="s">
        <v>3005</v>
      </c>
      <c r="B3661">
        <v>42</v>
      </c>
      <c r="C3661" t="s">
        <v>14</v>
      </c>
      <c r="D3661" t="s">
        <v>26</v>
      </c>
      <c r="E3661">
        <v>19.96</v>
      </c>
      <c r="F3661">
        <v>9</v>
      </c>
      <c r="G3661">
        <v>133</v>
      </c>
      <c r="H3661">
        <v>0</v>
      </c>
      <c r="I3661" t="s">
        <v>19</v>
      </c>
      <c r="J3661">
        <v>51</v>
      </c>
      <c r="K3661" s="1">
        <v>45221</v>
      </c>
      <c r="L3661">
        <v>47</v>
      </c>
      <c r="M3661">
        <v>0.25</v>
      </c>
      <c r="N3661">
        <f>IF(E3661="",Data_Validation!$B$1,E3661)</f>
        <v>19.96</v>
      </c>
      <c r="O3661">
        <f>IF(J3661="",Data_Validation!$B$2,J3661)</f>
        <v>51</v>
      </c>
      <c r="P3661">
        <f t="shared" si="513"/>
        <v>1</v>
      </c>
      <c r="Q3661" s="2">
        <f>CustomerData[[#This Row],[avg_order_value_clean]]*CustomerData[[#This Row],[total_orders]]</f>
        <v>179.64000000000001</v>
      </c>
      <c r="R3661" s="2" t="str">
        <f t="shared" si="521"/>
        <v>Inactive</v>
      </c>
      <c r="S3661" s="2" t="str">
        <f t="shared" si="514"/>
        <v>Medium Risk</v>
      </c>
      <c r="T3661" s="2" t="str">
        <f t="shared" si="515"/>
        <v>35-44</v>
      </c>
      <c r="U3661" s="1">
        <f t="shared" ca="1" si="516"/>
        <v>1040</v>
      </c>
      <c r="V3661" s="2" t="str">
        <f t="shared" si="517"/>
        <v>Medium Loyalty</v>
      </c>
      <c r="W3661" s="2" t="str">
        <f t="shared" si="518"/>
        <v>Legitimate</v>
      </c>
      <c r="X3661" s="2" t="str">
        <f>IF(Q3661&lt;Data_Validation!$B$8,"Low Value",IF(Q3661&lt;Data_Validation!$B$9,"Medium Value","High Value"))</f>
        <v>Low Value</v>
      </c>
      <c r="Y3661" s="2" t="str">
        <f t="shared" si="519"/>
        <v>Stable</v>
      </c>
      <c r="Z3661" s="2" t="str">
        <f t="shared" si="520"/>
        <v>Check Data</v>
      </c>
    </row>
    <row r="3662" spans="1:26" x14ac:dyDescent="0.3">
      <c r="A3662" t="s">
        <v>2951</v>
      </c>
      <c r="B3662">
        <v>78</v>
      </c>
      <c r="C3662" t="s">
        <v>14</v>
      </c>
      <c r="D3662" t="s">
        <v>26</v>
      </c>
      <c r="E3662">
        <v>162.34</v>
      </c>
      <c r="F3662">
        <v>10</v>
      </c>
      <c r="G3662">
        <v>166</v>
      </c>
      <c r="H3662">
        <v>0</v>
      </c>
      <c r="I3662" t="s">
        <v>29</v>
      </c>
      <c r="J3662">
        <v>82.5</v>
      </c>
      <c r="K3662" s="1">
        <v>44363</v>
      </c>
      <c r="L3662">
        <v>58</v>
      </c>
      <c r="M3662">
        <v>0.33</v>
      </c>
      <c r="N3662">
        <f>IF(E3662="",Data_Validation!$B$1,E3662)</f>
        <v>162.34</v>
      </c>
      <c r="O3662">
        <f>IF(J3662="",Data_Validation!$B$2,J3662)</f>
        <v>82.5</v>
      </c>
      <c r="P3662">
        <f t="shared" si="513"/>
        <v>2</v>
      </c>
      <c r="Q3662" s="2">
        <f>CustomerData[[#This Row],[avg_order_value_clean]]*CustomerData[[#This Row],[total_orders]]</f>
        <v>1623.4</v>
      </c>
      <c r="R3662" s="2" t="str">
        <f t="shared" si="521"/>
        <v>Inactive</v>
      </c>
      <c r="S3662" s="2" t="str">
        <f t="shared" si="514"/>
        <v>Medium Risk</v>
      </c>
      <c r="T3662" s="2" t="str">
        <f t="shared" si="515"/>
        <v>55+</v>
      </c>
      <c r="U3662" s="1">
        <f t="shared" ca="1" si="516"/>
        <v>1898</v>
      </c>
      <c r="V3662" s="2" t="str">
        <f t="shared" si="517"/>
        <v>Medium Loyalty</v>
      </c>
      <c r="W3662" s="2" t="str">
        <f t="shared" si="518"/>
        <v>Legitimate</v>
      </c>
      <c r="X3662" s="2" t="str">
        <f>IF(Q3662&lt;Data_Validation!$B$8,"Low Value",IF(Q3662&lt;Data_Validation!$B$9,"Medium Value","High Value"))</f>
        <v>High Value</v>
      </c>
      <c r="Y3662" s="2" t="str">
        <f t="shared" si="519"/>
        <v>High Value - Maintain</v>
      </c>
      <c r="Z3662" s="2" t="str">
        <f t="shared" si="520"/>
        <v>Check Data</v>
      </c>
    </row>
    <row r="3663" spans="1:26" x14ac:dyDescent="0.3">
      <c r="A3663" t="s">
        <v>2927</v>
      </c>
      <c r="B3663">
        <v>20</v>
      </c>
      <c r="C3663" t="s">
        <v>14</v>
      </c>
      <c r="D3663" t="s">
        <v>37</v>
      </c>
      <c r="E3663">
        <v>152.9</v>
      </c>
      <c r="F3663">
        <v>6</v>
      </c>
      <c r="G3663">
        <v>79</v>
      </c>
      <c r="H3663">
        <v>0</v>
      </c>
      <c r="I3663" t="s">
        <v>29</v>
      </c>
      <c r="J3663">
        <v>83.3</v>
      </c>
      <c r="K3663" s="1">
        <v>44938</v>
      </c>
      <c r="L3663">
        <v>57</v>
      </c>
      <c r="M3663">
        <v>0.39</v>
      </c>
      <c r="N3663">
        <f>IF(E3663="",Data_Validation!$B$1,E3663)</f>
        <v>152.9</v>
      </c>
      <c r="O3663">
        <f>IF(J3663="",Data_Validation!$B$2,J3663)</f>
        <v>83.3</v>
      </c>
      <c r="P3663">
        <f t="shared" si="513"/>
        <v>2</v>
      </c>
      <c r="Q3663" s="2">
        <f>CustomerData[[#This Row],[avg_order_value_clean]]*CustomerData[[#This Row],[total_orders]]</f>
        <v>917.40000000000009</v>
      </c>
      <c r="R3663" s="2" t="str">
        <f t="shared" si="521"/>
        <v>At Risk</v>
      </c>
      <c r="S3663" s="2" t="str">
        <f t="shared" si="514"/>
        <v>Medium Risk</v>
      </c>
      <c r="T3663" s="2" t="str">
        <f t="shared" si="515"/>
        <v>Under 25</v>
      </c>
      <c r="U3663" s="1">
        <f t="shared" ca="1" si="516"/>
        <v>1323</v>
      </c>
      <c r="V3663" s="2" t="str">
        <f t="shared" si="517"/>
        <v>Medium Loyalty</v>
      </c>
      <c r="W3663" s="2" t="str">
        <f t="shared" si="518"/>
        <v>Legitimate</v>
      </c>
      <c r="X3663" s="2" t="str">
        <f>IF(Q3663&lt;Data_Validation!$B$8,"Low Value",IF(Q3663&lt;Data_Validation!$B$9,"Medium Value","High Value"))</f>
        <v>Low Value</v>
      </c>
      <c r="Y3663" s="2" t="str">
        <f t="shared" si="519"/>
        <v>Stable</v>
      </c>
      <c r="Z3663" s="2" t="str">
        <f t="shared" si="520"/>
        <v>Check Data</v>
      </c>
    </row>
    <row r="3664" spans="1:26" x14ac:dyDescent="0.3">
      <c r="A3664" t="s">
        <v>882</v>
      </c>
      <c r="B3664">
        <v>76</v>
      </c>
      <c r="C3664" t="s">
        <v>14</v>
      </c>
      <c r="D3664" t="s">
        <v>22</v>
      </c>
      <c r="E3664">
        <v>222.65</v>
      </c>
      <c r="F3664">
        <v>10</v>
      </c>
      <c r="G3664">
        <v>337</v>
      </c>
      <c r="H3664">
        <v>0</v>
      </c>
      <c r="I3664" t="s">
        <v>16</v>
      </c>
      <c r="J3664">
        <v>15.9</v>
      </c>
      <c r="K3664" s="1">
        <v>44956</v>
      </c>
      <c r="L3664">
        <v>48</v>
      </c>
      <c r="M3664">
        <v>0.39</v>
      </c>
      <c r="N3664">
        <f>IF(E3664="",Data_Validation!$B$1,E3664)</f>
        <v>222.65</v>
      </c>
      <c r="O3664">
        <f>IF(J3664="",Data_Validation!$B$2,J3664)</f>
        <v>15.9</v>
      </c>
      <c r="P3664">
        <f t="shared" si="513"/>
        <v>2</v>
      </c>
      <c r="Q3664" s="2">
        <f>CustomerData[[#This Row],[avg_order_value_clean]]*CustomerData[[#This Row],[total_orders]]</f>
        <v>2226.5</v>
      </c>
      <c r="R3664" s="2" t="str">
        <f t="shared" si="521"/>
        <v>Inactive</v>
      </c>
      <c r="S3664" s="2" t="str">
        <f t="shared" si="514"/>
        <v>Medium Risk</v>
      </c>
      <c r="T3664" s="2" t="str">
        <f t="shared" si="515"/>
        <v>55+</v>
      </c>
      <c r="U3664" s="1">
        <f t="shared" ca="1" si="516"/>
        <v>1305</v>
      </c>
      <c r="V3664" s="2" t="str">
        <f t="shared" si="517"/>
        <v>Medium Loyalty</v>
      </c>
      <c r="W3664" s="2" t="str">
        <f t="shared" si="518"/>
        <v>Legitimate</v>
      </c>
      <c r="X3664" s="2" t="str">
        <f>IF(Q3664&lt;Data_Validation!$B$8,"Low Value",IF(Q3664&lt;Data_Validation!$B$9,"Medium Value","High Value"))</f>
        <v>High Value</v>
      </c>
      <c r="Y3664" s="2" t="str">
        <f t="shared" si="519"/>
        <v>High Value - Maintain</v>
      </c>
      <c r="Z3664" s="2" t="str">
        <f t="shared" si="520"/>
        <v>Check Data</v>
      </c>
    </row>
    <row r="3665" spans="1:26" x14ac:dyDescent="0.3">
      <c r="A3665" t="s">
        <v>2157</v>
      </c>
      <c r="B3665">
        <v>55</v>
      </c>
      <c r="C3665" t="s">
        <v>21</v>
      </c>
      <c r="D3665" t="s">
        <v>44</v>
      </c>
      <c r="E3665">
        <v>169.27</v>
      </c>
      <c r="F3665">
        <v>18</v>
      </c>
      <c r="G3665">
        <v>98</v>
      </c>
      <c r="H3665">
        <v>0</v>
      </c>
      <c r="I3665" t="s">
        <v>19</v>
      </c>
      <c r="J3665">
        <v>76.8</v>
      </c>
      <c r="K3665" s="1">
        <v>44185</v>
      </c>
      <c r="L3665">
        <v>91</v>
      </c>
      <c r="M3665">
        <v>0.28000000000000003</v>
      </c>
      <c r="N3665">
        <f>IF(E3665="",Data_Validation!$B$1,E3665)</f>
        <v>169.27</v>
      </c>
      <c r="O3665">
        <f>IF(J3665="",Data_Validation!$B$2,J3665)</f>
        <v>76.8</v>
      </c>
      <c r="P3665">
        <f t="shared" si="513"/>
        <v>2</v>
      </c>
      <c r="Q3665" s="2">
        <f>CustomerData[[#This Row],[avg_order_value_clean]]*CustomerData[[#This Row],[total_orders]]</f>
        <v>3046.86</v>
      </c>
      <c r="R3665" s="2" t="str">
        <f t="shared" si="521"/>
        <v>Inactive</v>
      </c>
      <c r="S3665" s="2" t="str">
        <f t="shared" si="514"/>
        <v>Medium Risk</v>
      </c>
      <c r="T3665" s="2" t="str">
        <f t="shared" si="515"/>
        <v>55+</v>
      </c>
      <c r="U3665" s="1">
        <f t="shared" ca="1" si="516"/>
        <v>2076</v>
      </c>
      <c r="V3665" s="2" t="str">
        <f t="shared" si="517"/>
        <v>High Loyalty</v>
      </c>
      <c r="W3665" s="2" t="str">
        <f t="shared" si="518"/>
        <v>Legitimate</v>
      </c>
      <c r="X3665" s="2" t="str">
        <f>IF(Q3665&lt;Data_Validation!$B$8,"Low Value",IF(Q3665&lt;Data_Validation!$B$9,"Medium Value","High Value"))</f>
        <v>High Value</v>
      </c>
      <c r="Y3665" s="2" t="str">
        <f t="shared" si="519"/>
        <v>High Value - Maintain</v>
      </c>
      <c r="Z3665" s="2" t="str">
        <f t="shared" si="520"/>
        <v>Check Data</v>
      </c>
    </row>
    <row r="3666" spans="1:26" x14ac:dyDescent="0.3">
      <c r="A3666" t="s">
        <v>3006</v>
      </c>
      <c r="B3666">
        <v>37</v>
      </c>
      <c r="C3666" t="s">
        <v>14</v>
      </c>
      <c r="D3666" t="s">
        <v>18</v>
      </c>
      <c r="E3666">
        <v>261.12</v>
      </c>
      <c r="F3666">
        <v>11</v>
      </c>
      <c r="G3666">
        <v>152</v>
      </c>
      <c r="H3666">
        <v>0</v>
      </c>
      <c r="I3666" t="s">
        <v>23</v>
      </c>
      <c r="J3666">
        <v>56.7</v>
      </c>
      <c r="K3666" s="1">
        <v>45406</v>
      </c>
      <c r="L3666">
        <v>45</v>
      </c>
      <c r="M3666">
        <v>0.21</v>
      </c>
      <c r="N3666">
        <f>IF(E3666="",Data_Validation!$B$1,E3666)</f>
        <v>261.12</v>
      </c>
      <c r="O3666">
        <f>IF(J3666="",Data_Validation!$B$2,J3666)</f>
        <v>56.7</v>
      </c>
      <c r="P3666">
        <f t="shared" si="513"/>
        <v>2</v>
      </c>
      <c r="Q3666" s="2">
        <f>CustomerData[[#This Row],[avg_order_value_clean]]*CustomerData[[#This Row],[total_orders]]</f>
        <v>2872.32</v>
      </c>
      <c r="R3666" s="2" t="str">
        <f t="shared" si="521"/>
        <v>Inactive</v>
      </c>
      <c r="S3666" s="2" t="str">
        <f t="shared" si="514"/>
        <v>Medium Risk</v>
      </c>
      <c r="T3666" s="2" t="str">
        <f t="shared" si="515"/>
        <v>35-44</v>
      </c>
      <c r="U3666" s="1">
        <f t="shared" ca="1" si="516"/>
        <v>855</v>
      </c>
      <c r="V3666" s="2" t="str">
        <f t="shared" si="517"/>
        <v>Medium Loyalty</v>
      </c>
      <c r="W3666" s="2" t="str">
        <f t="shared" si="518"/>
        <v>Legitimate</v>
      </c>
      <c r="X3666" s="2" t="str">
        <f>IF(Q3666&lt;Data_Validation!$B$8,"Low Value",IF(Q3666&lt;Data_Validation!$B$9,"Medium Value","High Value"))</f>
        <v>High Value</v>
      </c>
      <c r="Y3666" s="2" t="str">
        <f t="shared" si="519"/>
        <v>High Value - Maintain</v>
      </c>
      <c r="Z3666" s="2" t="str">
        <f t="shared" si="520"/>
        <v>Check Data</v>
      </c>
    </row>
    <row r="3667" spans="1:26" x14ac:dyDescent="0.3">
      <c r="A3667" t="s">
        <v>2554</v>
      </c>
      <c r="B3667">
        <v>51</v>
      </c>
      <c r="C3667" t="s">
        <v>14</v>
      </c>
      <c r="D3667" t="s">
        <v>44</v>
      </c>
      <c r="E3667">
        <v>51.96</v>
      </c>
      <c r="F3667">
        <v>13</v>
      </c>
      <c r="G3667">
        <v>288</v>
      </c>
      <c r="H3667">
        <v>0</v>
      </c>
      <c r="I3667" t="s">
        <v>23</v>
      </c>
      <c r="K3667" s="1">
        <v>45810</v>
      </c>
      <c r="L3667">
        <v>87</v>
      </c>
      <c r="M3667">
        <v>0.27</v>
      </c>
      <c r="N3667">
        <f>IF(E3667="",Data_Validation!$B$1,E3667)</f>
        <v>51.96</v>
      </c>
      <c r="O3667">
        <f>IF(J3667="",Data_Validation!$B$2,J3667)</f>
        <v>250</v>
      </c>
      <c r="P3667">
        <f t="shared" si="513"/>
        <v>2</v>
      </c>
      <c r="Q3667" s="2">
        <f>CustomerData[[#This Row],[avg_order_value_clean]]*CustomerData[[#This Row],[total_orders]]</f>
        <v>675.48</v>
      </c>
      <c r="R3667" s="2" t="str">
        <f t="shared" si="521"/>
        <v>Inactive</v>
      </c>
      <c r="S3667" s="2" t="str">
        <f t="shared" si="514"/>
        <v>Medium Risk</v>
      </c>
      <c r="T3667" s="2" t="str">
        <f t="shared" si="515"/>
        <v>45-54</v>
      </c>
      <c r="U3667" s="1">
        <f t="shared" ca="1" si="516"/>
        <v>451</v>
      </c>
      <c r="V3667" s="2" t="str">
        <f t="shared" si="517"/>
        <v>High Loyalty</v>
      </c>
      <c r="W3667" s="2" t="str">
        <f t="shared" si="518"/>
        <v>Legitimate</v>
      </c>
      <c r="X3667" s="2" t="str">
        <f>IF(Q3667&lt;Data_Validation!$B$8,"Low Value",IF(Q3667&lt;Data_Validation!$B$9,"Medium Value","High Value"))</f>
        <v>Low Value</v>
      </c>
      <c r="Y3667" s="2" t="str">
        <f t="shared" si="519"/>
        <v>Stable</v>
      </c>
      <c r="Z3667" s="2" t="str">
        <f t="shared" si="520"/>
        <v>Check Data</v>
      </c>
    </row>
    <row r="3668" spans="1:26" x14ac:dyDescent="0.3">
      <c r="A3668" t="s">
        <v>3007</v>
      </c>
      <c r="B3668">
        <v>66</v>
      </c>
      <c r="C3668" t="s">
        <v>14</v>
      </c>
      <c r="D3668" t="s">
        <v>35</v>
      </c>
      <c r="E3668">
        <v>72.36</v>
      </c>
      <c r="F3668">
        <v>5</v>
      </c>
      <c r="G3668">
        <v>82</v>
      </c>
      <c r="H3668">
        <v>0</v>
      </c>
      <c r="I3668" t="s">
        <v>19</v>
      </c>
      <c r="J3668">
        <v>91.9</v>
      </c>
      <c r="K3668" s="1">
        <v>44211</v>
      </c>
      <c r="L3668">
        <v>92</v>
      </c>
      <c r="M3668">
        <v>0.19</v>
      </c>
      <c r="N3668">
        <f>IF(E3668="",Data_Validation!$B$1,E3668)</f>
        <v>72.36</v>
      </c>
      <c r="O3668">
        <f>IF(J3668="",Data_Validation!$B$2,J3668)</f>
        <v>91.9</v>
      </c>
      <c r="P3668">
        <f t="shared" si="513"/>
        <v>1</v>
      </c>
      <c r="Q3668" s="2">
        <f>CustomerData[[#This Row],[avg_order_value_clean]]*CustomerData[[#This Row],[total_orders]]</f>
        <v>361.8</v>
      </c>
      <c r="R3668" s="2" t="str">
        <f t="shared" si="521"/>
        <v>At Risk</v>
      </c>
      <c r="S3668" s="2" t="str">
        <f t="shared" si="514"/>
        <v>Low Risk</v>
      </c>
      <c r="T3668" s="2" t="str">
        <f t="shared" si="515"/>
        <v>55+</v>
      </c>
      <c r="U3668" s="1">
        <f t="shared" ca="1" si="516"/>
        <v>2050</v>
      </c>
      <c r="V3668" s="2" t="str">
        <f t="shared" si="517"/>
        <v>High Loyalty</v>
      </c>
      <c r="W3668" s="2" t="str">
        <f t="shared" si="518"/>
        <v>Legitimate</v>
      </c>
      <c r="X3668" s="2" t="str">
        <f>IF(Q3668&lt;Data_Validation!$B$8,"Low Value",IF(Q3668&lt;Data_Validation!$B$9,"Medium Value","High Value"))</f>
        <v>Low Value</v>
      </c>
      <c r="Y3668" s="2" t="str">
        <f t="shared" si="519"/>
        <v>Stable</v>
      </c>
      <c r="Z3668" s="2" t="str">
        <f t="shared" si="520"/>
        <v>Check Data</v>
      </c>
    </row>
    <row r="3669" spans="1:26" x14ac:dyDescent="0.3">
      <c r="A3669" t="s">
        <v>3008</v>
      </c>
      <c r="B3669">
        <v>61</v>
      </c>
      <c r="C3669" t="s">
        <v>14</v>
      </c>
      <c r="D3669" t="s">
        <v>18</v>
      </c>
      <c r="E3669">
        <v>232.55</v>
      </c>
      <c r="F3669">
        <v>13</v>
      </c>
      <c r="G3669">
        <v>101</v>
      </c>
      <c r="H3669">
        <v>0</v>
      </c>
      <c r="I3669" t="s">
        <v>19</v>
      </c>
      <c r="J3669">
        <v>33.5</v>
      </c>
      <c r="K3669" s="1">
        <v>44705</v>
      </c>
      <c r="L3669">
        <v>28</v>
      </c>
      <c r="M3669">
        <v>0.12</v>
      </c>
      <c r="N3669">
        <f>IF(E3669="",Data_Validation!$B$1,E3669)</f>
        <v>232.55</v>
      </c>
      <c r="O3669">
        <f>IF(J3669="",Data_Validation!$B$2,J3669)</f>
        <v>33.5</v>
      </c>
      <c r="P3669">
        <f t="shared" si="513"/>
        <v>2</v>
      </c>
      <c r="Q3669" s="2">
        <f>CustomerData[[#This Row],[avg_order_value_clean]]*CustomerData[[#This Row],[total_orders]]</f>
        <v>3023.15</v>
      </c>
      <c r="R3669" s="2" t="str">
        <f t="shared" si="521"/>
        <v>Inactive</v>
      </c>
      <c r="S3669" s="2" t="str">
        <f t="shared" si="514"/>
        <v>Low Risk</v>
      </c>
      <c r="T3669" s="2" t="str">
        <f t="shared" si="515"/>
        <v>55+</v>
      </c>
      <c r="U3669" s="1">
        <f t="shared" ca="1" si="516"/>
        <v>1556</v>
      </c>
      <c r="V3669" s="2" t="str">
        <f t="shared" si="517"/>
        <v>Low Loyalty</v>
      </c>
      <c r="W3669" s="2" t="str">
        <f t="shared" si="518"/>
        <v>Legitimate</v>
      </c>
      <c r="X3669" s="2" t="str">
        <f>IF(Q3669&lt;Data_Validation!$B$8,"Low Value",IF(Q3669&lt;Data_Validation!$B$9,"Medium Value","High Value"))</f>
        <v>High Value</v>
      </c>
      <c r="Y3669" s="2" t="str">
        <f t="shared" si="519"/>
        <v>High Value - Maintain</v>
      </c>
      <c r="Z3669" s="2" t="str">
        <f t="shared" si="520"/>
        <v>Check Data</v>
      </c>
    </row>
    <row r="3670" spans="1:26" x14ac:dyDescent="0.3">
      <c r="A3670" t="s">
        <v>3009</v>
      </c>
      <c r="B3670">
        <v>61</v>
      </c>
      <c r="C3670" t="s">
        <v>14</v>
      </c>
      <c r="D3670" t="s">
        <v>18</v>
      </c>
      <c r="E3670">
        <v>63.73</v>
      </c>
      <c r="F3670">
        <v>13</v>
      </c>
      <c r="G3670">
        <v>330</v>
      </c>
      <c r="H3670">
        <v>0</v>
      </c>
      <c r="I3670" t="s">
        <v>19</v>
      </c>
      <c r="J3670">
        <v>57.1</v>
      </c>
      <c r="K3670" s="1">
        <v>44435</v>
      </c>
      <c r="L3670">
        <v>60</v>
      </c>
      <c r="M3670">
        <v>0.1</v>
      </c>
      <c r="N3670">
        <f>IF(E3670="",Data_Validation!$B$1,E3670)</f>
        <v>63.73</v>
      </c>
      <c r="O3670">
        <f>IF(J3670="",Data_Validation!$B$2,J3670)</f>
        <v>57.1</v>
      </c>
      <c r="P3670">
        <f t="shared" si="513"/>
        <v>3</v>
      </c>
      <c r="Q3670" s="2">
        <f>CustomerData[[#This Row],[avg_order_value_clean]]*CustomerData[[#This Row],[total_orders]]</f>
        <v>828.49</v>
      </c>
      <c r="R3670" s="2" t="str">
        <f t="shared" si="521"/>
        <v>Inactive</v>
      </c>
      <c r="S3670" s="2" t="str">
        <f t="shared" si="514"/>
        <v>Low Risk</v>
      </c>
      <c r="T3670" s="2" t="str">
        <f t="shared" si="515"/>
        <v>55+</v>
      </c>
      <c r="U3670" s="1">
        <f t="shared" ca="1" si="516"/>
        <v>1826</v>
      </c>
      <c r="V3670" s="2" t="str">
        <f t="shared" si="517"/>
        <v>Medium Loyalty</v>
      </c>
      <c r="W3670" s="2" t="str">
        <f t="shared" si="518"/>
        <v>Legitimate</v>
      </c>
      <c r="X3670" s="2" t="str">
        <f>IF(Q3670&lt;Data_Validation!$B$8,"Low Value",IF(Q3670&lt;Data_Validation!$B$9,"Medium Value","High Value"))</f>
        <v>Low Value</v>
      </c>
      <c r="Y3670" s="2" t="str">
        <f t="shared" si="519"/>
        <v>Stable</v>
      </c>
      <c r="Z3670" s="2" t="str">
        <f t="shared" si="520"/>
        <v>Check Data</v>
      </c>
    </row>
    <row r="3671" spans="1:26" x14ac:dyDescent="0.3">
      <c r="A3671" t="s">
        <v>3010</v>
      </c>
      <c r="B3671">
        <v>47</v>
      </c>
      <c r="C3671" t="s">
        <v>21</v>
      </c>
      <c r="D3671" t="s">
        <v>18</v>
      </c>
      <c r="E3671">
        <v>380.3</v>
      </c>
      <c r="F3671">
        <v>7</v>
      </c>
      <c r="G3671">
        <v>230</v>
      </c>
      <c r="H3671">
        <v>0</v>
      </c>
      <c r="I3671" t="s">
        <v>23</v>
      </c>
      <c r="J3671">
        <v>78.7</v>
      </c>
      <c r="K3671" s="1">
        <v>45199</v>
      </c>
      <c r="L3671">
        <v>5</v>
      </c>
      <c r="M3671">
        <v>0.11</v>
      </c>
      <c r="N3671">
        <f>IF(E3671="",Data_Validation!$B$1,E3671)</f>
        <v>380.3</v>
      </c>
      <c r="O3671">
        <f>IF(J3671="",Data_Validation!$B$2,J3671)</f>
        <v>78.7</v>
      </c>
      <c r="P3671">
        <f t="shared" si="513"/>
        <v>1</v>
      </c>
      <c r="Q3671" s="2">
        <f>CustomerData[[#This Row],[avg_order_value_clean]]*CustomerData[[#This Row],[total_orders]]</f>
        <v>2662.1</v>
      </c>
      <c r="R3671" s="2" t="str">
        <f t="shared" si="521"/>
        <v>Inactive</v>
      </c>
      <c r="S3671" s="2" t="str">
        <f t="shared" si="514"/>
        <v>Low Risk</v>
      </c>
      <c r="T3671" s="2" t="str">
        <f t="shared" si="515"/>
        <v>45-54</v>
      </c>
      <c r="U3671" s="1">
        <f t="shared" ca="1" si="516"/>
        <v>1062</v>
      </c>
      <c r="V3671" s="2" t="str">
        <f t="shared" si="517"/>
        <v>Low Loyalty</v>
      </c>
      <c r="W3671" s="2" t="str">
        <f t="shared" si="518"/>
        <v>Legitimate</v>
      </c>
      <c r="X3671" s="2" t="str">
        <f>IF(Q3671&lt;Data_Validation!$B$8,"Low Value",IF(Q3671&lt;Data_Validation!$B$9,"Medium Value","High Value"))</f>
        <v>High Value</v>
      </c>
      <c r="Y3671" s="2" t="str">
        <f t="shared" si="519"/>
        <v>High Value - Maintain</v>
      </c>
      <c r="Z3671" s="2" t="str">
        <f t="shared" si="520"/>
        <v>Check Data</v>
      </c>
    </row>
    <row r="3672" spans="1:26" x14ac:dyDescent="0.3">
      <c r="A3672" t="s">
        <v>398</v>
      </c>
      <c r="B3672">
        <v>34</v>
      </c>
      <c r="C3672" t="s">
        <v>21</v>
      </c>
      <c r="D3672" t="s">
        <v>28</v>
      </c>
      <c r="E3672">
        <v>26.36</v>
      </c>
      <c r="F3672">
        <v>11</v>
      </c>
      <c r="G3672">
        <v>251</v>
      </c>
      <c r="H3672">
        <v>0</v>
      </c>
      <c r="I3672" t="s">
        <v>23</v>
      </c>
      <c r="J3672">
        <v>98.7</v>
      </c>
      <c r="K3672" s="1">
        <v>44695</v>
      </c>
      <c r="L3672">
        <v>18</v>
      </c>
      <c r="M3672">
        <v>0.32</v>
      </c>
      <c r="N3672">
        <f>IF(E3672="",Data_Validation!$B$1,E3672)</f>
        <v>26.36</v>
      </c>
      <c r="O3672">
        <f>IF(J3672="",Data_Validation!$B$2,J3672)</f>
        <v>98.7</v>
      </c>
      <c r="P3672">
        <f t="shared" si="513"/>
        <v>2</v>
      </c>
      <c r="Q3672" s="2">
        <f>CustomerData[[#This Row],[avg_order_value_clean]]*CustomerData[[#This Row],[total_orders]]</f>
        <v>289.95999999999998</v>
      </c>
      <c r="R3672" s="2" t="str">
        <f t="shared" si="521"/>
        <v>Inactive</v>
      </c>
      <c r="S3672" s="2" t="str">
        <f t="shared" si="514"/>
        <v>Medium Risk</v>
      </c>
      <c r="T3672" s="2" t="str">
        <f t="shared" si="515"/>
        <v>25-34</v>
      </c>
      <c r="U3672" s="1">
        <f t="shared" ca="1" si="516"/>
        <v>1566</v>
      </c>
      <c r="V3672" s="2" t="str">
        <f t="shared" si="517"/>
        <v>Low Loyalty</v>
      </c>
      <c r="W3672" s="2" t="str">
        <f t="shared" si="518"/>
        <v>Legitimate</v>
      </c>
      <c r="X3672" s="2" t="str">
        <f>IF(Q3672&lt;Data_Validation!$B$8,"Low Value",IF(Q3672&lt;Data_Validation!$B$9,"Medium Value","High Value"))</f>
        <v>Low Value</v>
      </c>
      <c r="Y3672" s="2" t="str">
        <f t="shared" si="519"/>
        <v>Stable</v>
      </c>
      <c r="Z3672" s="2" t="str">
        <f t="shared" si="520"/>
        <v>Check Data</v>
      </c>
    </row>
    <row r="3673" spans="1:26" x14ac:dyDescent="0.3">
      <c r="A3673" t="s">
        <v>1220</v>
      </c>
      <c r="B3673">
        <v>76</v>
      </c>
      <c r="C3673" t="s">
        <v>14</v>
      </c>
      <c r="D3673" t="s">
        <v>52</v>
      </c>
      <c r="E3673">
        <v>25.22</v>
      </c>
      <c r="F3673">
        <v>16</v>
      </c>
      <c r="G3673">
        <v>357</v>
      </c>
      <c r="H3673">
        <v>0</v>
      </c>
      <c r="I3673" t="s">
        <v>16</v>
      </c>
      <c r="J3673">
        <v>61.3</v>
      </c>
      <c r="K3673" s="1">
        <v>44753</v>
      </c>
      <c r="L3673">
        <v>94</v>
      </c>
      <c r="M3673">
        <v>0.47</v>
      </c>
      <c r="N3673">
        <f>IF(E3673="",Data_Validation!$B$1,E3673)</f>
        <v>25.22</v>
      </c>
      <c r="O3673">
        <f>IF(J3673="",Data_Validation!$B$2,J3673)</f>
        <v>61.3</v>
      </c>
      <c r="P3673">
        <f t="shared" si="513"/>
        <v>2</v>
      </c>
      <c r="Q3673" s="2">
        <f>CustomerData[[#This Row],[avg_order_value_clean]]*CustomerData[[#This Row],[total_orders]]</f>
        <v>403.52</v>
      </c>
      <c r="R3673" s="2" t="str">
        <f t="shared" si="521"/>
        <v>Inactive</v>
      </c>
      <c r="S3673" s="2" t="str">
        <f t="shared" si="514"/>
        <v>Medium Risk</v>
      </c>
      <c r="T3673" s="2" t="str">
        <f t="shared" si="515"/>
        <v>55+</v>
      </c>
      <c r="U3673" s="1">
        <f t="shared" ca="1" si="516"/>
        <v>1508</v>
      </c>
      <c r="V3673" s="2" t="str">
        <f t="shared" si="517"/>
        <v>High Loyalty</v>
      </c>
      <c r="W3673" s="2" t="str">
        <f t="shared" si="518"/>
        <v>Legitimate</v>
      </c>
      <c r="X3673" s="2" t="str">
        <f>IF(Q3673&lt;Data_Validation!$B$8,"Low Value",IF(Q3673&lt;Data_Validation!$B$9,"Medium Value","High Value"))</f>
        <v>Low Value</v>
      </c>
      <c r="Y3673" s="2" t="str">
        <f t="shared" si="519"/>
        <v>Stable</v>
      </c>
      <c r="Z3673" s="2" t="str">
        <f t="shared" si="520"/>
        <v>Check Data</v>
      </c>
    </row>
    <row r="3674" spans="1:26" x14ac:dyDescent="0.3">
      <c r="A3674" t="s">
        <v>2850</v>
      </c>
      <c r="B3674">
        <v>27</v>
      </c>
      <c r="C3674" t="s">
        <v>21</v>
      </c>
      <c r="D3674" t="s">
        <v>28</v>
      </c>
      <c r="E3674">
        <v>40.03</v>
      </c>
      <c r="F3674">
        <v>6</v>
      </c>
      <c r="G3674">
        <v>320</v>
      </c>
      <c r="H3674">
        <v>0</v>
      </c>
      <c r="I3674" t="s">
        <v>40</v>
      </c>
      <c r="J3674">
        <v>72.099999999999994</v>
      </c>
      <c r="K3674" s="1">
        <v>44178</v>
      </c>
      <c r="L3674">
        <v>88</v>
      </c>
      <c r="M3674">
        <v>0.12</v>
      </c>
      <c r="N3674">
        <f>IF(E3674="",Data_Validation!$B$1,E3674)</f>
        <v>40.03</v>
      </c>
      <c r="O3674">
        <f>IF(J3674="",Data_Validation!$B$2,J3674)</f>
        <v>72.099999999999994</v>
      </c>
      <c r="P3674">
        <f t="shared" si="513"/>
        <v>2</v>
      </c>
      <c r="Q3674" s="2">
        <f>CustomerData[[#This Row],[avg_order_value_clean]]*CustomerData[[#This Row],[total_orders]]</f>
        <v>240.18</v>
      </c>
      <c r="R3674" s="2" t="str">
        <f t="shared" si="521"/>
        <v>Inactive</v>
      </c>
      <c r="S3674" s="2" t="str">
        <f t="shared" si="514"/>
        <v>Low Risk</v>
      </c>
      <c r="T3674" s="2" t="str">
        <f t="shared" si="515"/>
        <v>25-34</v>
      </c>
      <c r="U3674" s="1">
        <f t="shared" ca="1" si="516"/>
        <v>2083</v>
      </c>
      <c r="V3674" s="2" t="str">
        <f t="shared" si="517"/>
        <v>High Loyalty</v>
      </c>
      <c r="W3674" s="2" t="str">
        <f t="shared" si="518"/>
        <v>Legitimate</v>
      </c>
      <c r="X3674" s="2" t="str">
        <f>IF(Q3674&lt;Data_Validation!$B$8,"Low Value",IF(Q3674&lt;Data_Validation!$B$9,"Medium Value","High Value"))</f>
        <v>Low Value</v>
      </c>
      <c r="Y3674" s="2" t="str">
        <f t="shared" si="519"/>
        <v>Stable</v>
      </c>
      <c r="Z3674" s="2" t="str">
        <f t="shared" si="520"/>
        <v>Check Data</v>
      </c>
    </row>
    <row r="3675" spans="1:26" x14ac:dyDescent="0.3">
      <c r="A3675" t="s">
        <v>3011</v>
      </c>
      <c r="B3675">
        <v>52</v>
      </c>
      <c r="C3675" t="s">
        <v>25</v>
      </c>
      <c r="D3675" t="s">
        <v>26</v>
      </c>
      <c r="E3675">
        <v>99.67</v>
      </c>
      <c r="F3675">
        <v>16</v>
      </c>
      <c r="G3675">
        <v>24</v>
      </c>
      <c r="H3675">
        <v>0</v>
      </c>
      <c r="I3675" t="s">
        <v>16</v>
      </c>
      <c r="J3675">
        <v>84.6</v>
      </c>
      <c r="K3675" s="1">
        <v>44996</v>
      </c>
      <c r="L3675">
        <v>37</v>
      </c>
      <c r="M3675">
        <v>0.42</v>
      </c>
      <c r="N3675">
        <f>IF(E3675="",Data_Validation!$B$1,E3675)</f>
        <v>99.67</v>
      </c>
      <c r="O3675">
        <f>IF(J3675="",Data_Validation!$B$2,J3675)</f>
        <v>84.6</v>
      </c>
      <c r="P3675">
        <f t="shared" si="513"/>
        <v>1</v>
      </c>
      <c r="Q3675" s="2">
        <f>CustomerData[[#This Row],[avg_order_value_clean]]*CustomerData[[#This Row],[total_orders]]</f>
        <v>1594.72</v>
      </c>
      <c r="R3675" s="2" t="str">
        <f t="shared" si="521"/>
        <v>Active</v>
      </c>
      <c r="S3675" s="2" t="str">
        <f t="shared" si="514"/>
        <v>Medium Risk</v>
      </c>
      <c r="T3675" s="2" t="str">
        <f t="shared" si="515"/>
        <v>45-54</v>
      </c>
      <c r="U3675" s="1">
        <f t="shared" ca="1" si="516"/>
        <v>1265</v>
      </c>
      <c r="V3675" s="2" t="str">
        <f t="shared" si="517"/>
        <v>Low Loyalty</v>
      </c>
      <c r="W3675" s="2" t="str">
        <f t="shared" si="518"/>
        <v>Legitimate</v>
      </c>
      <c r="X3675" s="2" t="str">
        <f>IF(Q3675&lt;Data_Validation!$B$8,"Low Value",IF(Q3675&lt;Data_Validation!$B$9,"Medium Value","High Value"))</f>
        <v>High Value</v>
      </c>
      <c r="Y3675" s="2" t="str">
        <f t="shared" si="519"/>
        <v>High Value - Maintain</v>
      </c>
      <c r="Z3675" s="2" t="str">
        <f t="shared" si="520"/>
        <v>Check Data</v>
      </c>
    </row>
    <row r="3676" spans="1:26" x14ac:dyDescent="0.3">
      <c r="A3676" t="s">
        <v>1622</v>
      </c>
      <c r="B3676">
        <v>37</v>
      </c>
      <c r="C3676" t="s">
        <v>21</v>
      </c>
      <c r="D3676" t="s">
        <v>28</v>
      </c>
      <c r="E3676">
        <v>194.41</v>
      </c>
      <c r="F3676">
        <v>10</v>
      </c>
      <c r="G3676">
        <v>56</v>
      </c>
      <c r="H3676">
        <v>0</v>
      </c>
      <c r="I3676" t="s">
        <v>16</v>
      </c>
      <c r="J3676">
        <v>75.099999999999994</v>
      </c>
      <c r="K3676" s="1">
        <v>45355</v>
      </c>
      <c r="L3676">
        <v>80</v>
      </c>
      <c r="M3676">
        <v>0.42</v>
      </c>
      <c r="N3676">
        <f>IF(E3676="",Data_Validation!$B$1,E3676)</f>
        <v>194.41</v>
      </c>
      <c r="O3676">
        <f>IF(J3676="",Data_Validation!$B$2,J3676)</f>
        <v>75.099999999999994</v>
      </c>
      <c r="P3676">
        <f t="shared" si="513"/>
        <v>2</v>
      </c>
      <c r="Q3676" s="2">
        <f>CustomerData[[#This Row],[avg_order_value_clean]]*CustomerData[[#This Row],[total_orders]]</f>
        <v>1944.1</v>
      </c>
      <c r="R3676" s="2" t="str">
        <f t="shared" si="521"/>
        <v>At Risk</v>
      </c>
      <c r="S3676" s="2" t="str">
        <f t="shared" si="514"/>
        <v>Medium Risk</v>
      </c>
      <c r="T3676" s="2" t="str">
        <f t="shared" si="515"/>
        <v>35-44</v>
      </c>
      <c r="U3676" s="1">
        <f t="shared" ca="1" si="516"/>
        <v>906</v>
      </c>
      <c r="V3676" s="2" t="str">
        <f t="shared" si="517"/>
        <v>High Loyalty</v>
      </c>
      <c r="W3676" s="2" t="str">
        <f t="shared" si="518"/>
        <v>Legitimate</v>
      </c>
      <c r="X3676" s="2" t="str">
        <f>IF(Q3676&lt;Data_Validation!$B$8,"Low Value",IF(Q3676&lt;Data_Validation!$B$9,"Medium Value","High Value"))</f>
        <v>High Value</v>
      </c>
      <c r="Y3676" s="2" t="str">
        <f t="shared" si="519"/>
        <v>High Value - Maintain</v>
      </c>
      <c r="Z3676" s="2" t="str">
        <f t="shared" si="520"/>
        <v>Check Data</v>
      </c>
    </row>
    <row r="3677" spans="1:26" x14ac:dyDescent="0.3">
      <c r="A3677" t="s">
        <v>2883</v>
      </c>
      <c r="B3677">
        <v>35</v>
      </c>
      <c r="C3677" t="s">
        <v>14</v>
      </c>
      <c r="D3677" t="s">
        <v>44</v>
      </c>
      <c r="E3677">
        <v>135.44999999999999</v>
      </c>
      <c r="F3677">
        <v>7</v>
      </c>
      <c r="G3677">
        <v>301</v>
      </c>
      <c r="H3677">
        <v>0</v>
      </c>
      <c r="I3677" t="s">
        <v>29</v>
      </c>
      <c r="J3677">
        <v>94.2</v>
      </c>
      <c r="K3677" s="1">
        <v>45415</v>
      </c>
      <c r="L3677">
        <v>93</v>
      </c>
      <c r="M3677">
        <v>0.24</v>
      </c>
      <c r="N3677">
        <f>IF(E3677="",Data_Validation!$B$1,E3677)</f>
        <v>135.44999999999999</v>
      </c>
      <c r="O3677">
        <f>IF(J3677="",Data_Validation!$B$2,J3677)</f>
        <v>94.2</v>
      </c>
      <c r="P3677">
        <f t="shared" si="513"/>
        <v>2</v>
      </c>
      <c r="Q3677" s="2">
        <f>CustomerData[[#This Row],[avg_order_value_clean]]*CustomerData[[#This Row],[total_orders]]</f>
        <v>948.14999999999986</v>
      </c>
      <c r="R3677" s="2" t="str">
        <f t="shared" si="521"/>
        <v>Inactive</v>
      </c>
      <c r="S3677" s="2" t="str">
        <f t="shared" si="514"/>
        <v>Medium Risk</v>
      </c>
      <c r="T3677" s="2" t="str">
        <f t="shared" si="515"/>
        <v>35-44</v>
      </c>
      <c r="U3677" s="1">
        <f t="shared" ca="1" si="516"/>
        <v>846</v>
      </c>
      <c r="V3677" s="2" t="str">
        <f t="shared" si="517"/>
        <v>High Loyalty</v>
      </c>
      <c r="W3677" s="2" t="str">
        <f t="shared" si="518"/>
        <v>Legitimate</v>
      </c>
      <c r="X3677" s="2" t="str">
        <f>IF(Q3677&lt;Data_Validation!$B$8,"Low Value",IF(Q3677&lt;Data_Validation!$B$9,"Medium Value","High Value"))</f>
        <v>Low Value</v>
      </c>
      <c r="Y3677" s="2" t="str">
        <f t="shared" si="519"/>
        <v>Stable</v>
      </c>
      <c r="Z3677" s="2" t="str">
        <f t="shared" si="520"/>
        <v>Check Data</v>
      </c>
    </row>
    <row r="3678" spans="1:26" x14ac:dyDescent="0.3">
      <c r="A3678" t="s">
        <v>3012</v>
      </c>
      <c r="B3678">
        <v>62</v>
      </c>
      <c r="C3678" t="s">
        <v>14</v>
      </c>
      <c r="D3678" t="s">
        <v>28</v>
      </c>
      <c r="E3678">
        <v>127.31</v>
      </c>
      <c r="F3678">
        <v>7</v>
      </c>
      <c r="G3678">
        <v>99</v>
      </c>
      <c r="H3678">
        <v>0</v>
      </c>
      <c r="I3678" t="s">
        <v>16</v>
      </c>
      <c r="J3678">
        <v>23</v>
      </c>
      <c r="K3678" s="1">
        <v>44442</v>
      </c>
      <c r="L3678">
        <v>94</v>
      </c>
      <c r="M3678">
        <v>0.33</v>
      </c>
      <c r="N3678">
        <f>IF(E3678="",Data_Validation!$B$1,E3678)</f>
        <v>127.31</v>
      </c>
      <c r="O3678">
        <f>IF(J3678="",Data_Validation!$B$2,J3678)</f>
        <v>23</v>
      </c>
      <c r="P3678">
        <f t="shared" si="513"/>
        <v>1</v>
      </c>
      <c r="Q3678" s="2">
        <f>CustomerData[[#This Row],[avg_order_value_clean]]*CustomerData[[#This Row],[total_orders]]</f>
        <v>891.17000000000007</v>
      </c>
      <c r="R3678" s="2" t="str">
        <f t="shared" si="521"/>
        <v>Inactive</v>
      </c>
      <c r="S3678" s="2" t="str">
        <f t="shared" si="514"/>
        <v>Medium Risk</v>
      </c>
      <c r="T3678" s="2" t="str">
        <f t="shared" si="515"/>
        <v>55+</v>
      </c>
      <c r="U3678" s="1">
        <f t="shared" ca="1" si="516"/>
        <v>1819</v>
      </c>
      <c r="V3678" s="2" t="str">
        <f t="shared" si="517"/>
        <v>High Loyalty</v>
      </c>
      <c r="W3678" s="2" t="str">
        <f t="shared" si="518"/>
        <v>Legitimate</v>
      </c>
      <c r="X3678" s="2" t="str">
        <f>IF(Q3678&lt;Data_Validation!$B$8,"Low Value",IF(Q3678&lt;Data_Validation!$B$9,"Medium Value","High Value"))</f>
        <v>Low Value</v>
      </c>
      <c r="Y3678" s="2" t="str">
        <f t="shared" si="519"/>
        <v>Stable</v>
      </c>
      <c r="Z3678" s="2" t="str">
        <f t="shared" si="520"/>
        <v>Check Data</v>
      </c>
    </row>
    <row r="3679" spans="1:26" x14ac:dyDescent="0.3">
      <c r="A3679" t="s">
        <v>3013</v>
      </c>
      <c r="B3679">
        <v>61</v>
      </c>
      <c r="C3679" t="s">
        <v>21</v>
      </c>
      <c r="D3679" t="s">
        <v>52</v>
      </c>
      <c r="E3679">
        <v>85.82</v>
      </c>
      <c r="F3679">
        <v>12</v>
      </c>
      <c r="G3679">
        <v>118</v>
      </c>
      <c r="H3679">
        <v>0</v>
      </c>
      <c r="I3679" t="s">
        <v>16</v>
      </c>
      <c r="J3679">
        <v>90.8</v>
      </c>
      <c r="K3679" s="1">
        <v>45323</v>
      </c>
      <c r="L3679">
        <v>25</v>
      </c>
      <c r="M3679">
        <v>0.22</v>
      </c>
      <c r="N3679">
        <f>IF(E3679="",Data_Validation!$B$1,E3679)</f>
        <v>85.82</v>
      </c>
      <c r="O3679">
        <f>IF(J3679="",Data_Validation!$B$2,J3679)</f>
        <v>90.8</v>
      </c>
      <c r="P3679">
        <f t="shared" si="513"/>
        <v>1</v>
      </c>
      <c r="Q3679" s="2">
        <f>CustomerData[[#This Row],[avg_order_value_clean]]*CustomerData[[#This Row],[total_orders]]</f>
        <v>1029.8399999999999</v>
      </c>
      <c r="R3679" s="2" t="str">
        <f t="shared" si="521"/>
        <v>Inactive</v>
      </c>
      <c r="S3679" s="2" t="str">
        <f t="shared" si="514"/>
        <v>Medium Risk</v>
      </c>
      <c r="T3679" s="2" t="str">
        <f t="shared" si="515"/>
        <v>55+</v>
      </c>
      <c r="U3679" s="1">
        <f t="shared" ca="1" si="516"/>
        <v>938</v>
      </c>
      <c r="V3679" s="2" t="str">
        <f t="shared" si="517"/>
        <v>Low Loyalty</v>
      </c>
      <c r="W3679" s="2" t="str">
        <f t="shared" si="518"/>
        <v>Legitimate</v>
      </c>
      <c r="X3679" s="2" t="str">
        <f>IF(Q3679&lt;Data_Validation!$B$8,"Low Value",IF(Q3679&lt;Data_Validation!$B$9,"Medium Value","High Value"))</f>
        <v>Low Value</v>
      </c>
      <c r="Y3679" s="2" t="str">
        <f t="shared" si="519"/>
        <v>Stable</v>
      </c>
      <c r="Z3679" s="2" t="str">
        <f t="shared" si="520"/>
        <v>Check Data</v>
      </c>
    </row>
    <row r="3680" spans="1:26" x14ac:dyDescent="0.3">
      <c r="A3680" t="s">
        <v>3014</v>
      </c>
      <c r="B3680">
        <v>44</v>
      </c>
      <c r="C3680" t="s">
        <v>25</v>
      </c>
      <c r="D3680" t="s">
        <v>37</v>
      </c>
      <c r="E3680">
        <v>28.06</v>
      </c>
      <c r="F3680">
        <v>15</v>
      </c>
      <c r="G3680">
        <v>150</v>
      </c>
      <c r="H3680">
        <v>0</v>
      </c>
      <c r="I3680" t="s">
        <v>16</v>
      </c>
      <c r="J3680">
        <v>20.7</v>
      </c>
      <c r="K3680" s="1">
        <v>44469</v>
      </c>
      <c r="L3680">
        <v>38</v>
      </c>
      <c r="M3680">
        <v>0.14000000000000001</v>
      </c>
      <c r="N3680">
        <f>IF(E3680="",Data_Validation!$B$1,E3680)</f>
        <v>28.06</v>
      </c>
      <c r="O3680">
        <f>IF(J3680="",Data_Validation!$B$2,J3680)</f>
        <v>20.7</v>
      </c>
      <c r="P3680">
        <f t="shared" si="513"/>
        <v>1</v>
      </c>
      <c r="Q3680" s="2">
        <f>CustomerData[[#This Row],[avg_order_value_clean]]*CustomerData[[#This Row],[total_orders]]</f>
        <v>420.9</v>
      </c>
      <c r="R3680" s="2" t="str">
        <f t="shared" si="521"/>
        <v>Inactive</v>
      </c>
      <c r="S3680" s="2" t="str">
        <f t="shared" si="514"/>
        <v>Low Risk</v>
      </c>
      <c r="T3680" s="2" t="str">
        <f t="shared" si="515"/>
        <v>35-44</v>
      </c>
      <c r="U3680" s="1">
        <f t="shared" ca="1" si="516"/>
        <v>1792</v>
      </c>
      <c r="V3680" s="2" t="str">
        <f t="shared" si="517"/>
        <v>Low Loyalty</v>
      </c>
      <c r="W3680" s="2" t="str">
        <f t="shared" si="518"/>
        <v>Legitimate</v>
      </c>
      <c r="X3680" s="2" t="str">
        <f>IF(Q3680&lt;Data_Validation!$B$8,"Low Value",IF(Q3680&lt;Data_Validation!$B$9,"Medium Value","High Value"))</f>
        <v>Low Value</v>
      </c>
      <c r="Y3680" s="2" t="str">
        <f t="shared" si="519"/>
        <v>Stable</v>
      </c>
      <c r="Z3680" s="2" t="str">
        <f t="shared" si="520"/>
        <v>Check Data</v>
      </c>
    </row>
    <row r="3681" spans="1:26" x14ac:dyDescent="0.3">
      <c r="A3681" t="s">
        <v>3015</v>
      </c>
      <c r="B3681">
        <v>76</v>
      </c>
      <c r="C3681" t="s">
        <v>14</v>
      </c>
      <c r="D3681" t="s">
        <v>22</v>
      </c>
      <c r="E3681">
        <v>33.53</v>
      </c>
      <c r="F3681">
        <v>7</v>
      </c>
      <c r="G3681">
        <v>79</v>
      </c>
      <c r="H3681">
        <v>0</v>
      </c>
      <c r="I3681" t="s">
        <v>16</v>
      </c>
      <c r="K3681" s="1">
        <v>45183</v>
      </c>
      <c r="L3681">
        <v>1</v>
      </c>
      <c r="M3681">
        <v>0.17</v>
      </c>
      <c r="N3681">
        <f>IF(E3681="",Data_Validation!$B$1,E3681)</f>
        <v>33.53</v>
      </c>
      <c r="O3681">
        <f>IF(J3681="",Data_Validation!$B$2,J3681)</f>
        <v>250</v>
      </c>
      <c r="P3681">
        <f t="shared" si="513"/>
        <v>1</v>
      </c>
      <c r="Q3681" s="2">
        <f>CustomerData[[#This Row],[avg_order_value_clean]]*CustomerData[[#This Row],[total_orders]]</f>
        <v>234.71</v>
      </c>
      <c r="R3681" s="2" t="str">
        <f t="shared" si="521"/>
        <v>At Risk</v>
      </c>
      <c r="S3681" s="2" t="str">
        <f t="shared" si="514"/>
        <v>Low Risk</v>
      </c>
      <c r="T3681" s="2" t="str">
        <f t="shared" si="515"/>
        <v>55+</v>
      </c>
      <c r="U3681" s="1">
        <f t="shared" ca="1" si="516"/>
        <v>1078</v>
      </c>
      <c r="V3681" s="2" t="str">
        <f t="shared" si="517"/>
        <v>Low Loyalty</v>
      </c>
      <c r="W3681" s="2" t="str">
        <f t="shared" si="518"/>
        <v>Legitimate</v>
      </c>
      <c r="X3681" s="2" t="str">
        <f>IF(Q3681&lt;Data_Validation!$B$8,"Low Value",IF(Q3681&lt;Data_Validation!$B$9,"Medium Value","High Value"))</f>
        <v>Low Value</v>
      </c>
      <c r="Y3681" s="2" t="str">
        <f t="shared" si="519"/>
        <v>Stable</v>
      </c>
      <c r="Z3681" s="2" t="str">
        <f t="shared" si="520"/>
        <v>Check Data</v>
      </c>
    </row>
    <row r="3682" spans="1:26" x14ac:dyDescent="0.3">
      <c r="A3682" t="s">
        <v>3016</v>
      </c>
      <c r="B3682">
        <v>79</v>
      </c>
      <c r="C3682" t="s">
        <v>14</v>
      </c>
      <c r="D3682" t="s">
        <v>37</v>
      </c>
      <c r="E3682">
        <v>23.41</v>
      </c>
      <c r="F3682">
        <v>9</v>
      </c>
      <c r="G3682">
        <v>330</v>
      </c>
      <c r="H3682">
        <v>0</v>
      </c>
      <c r="I3682" t="s">
        <v>40</v>
      </c>
      <c r="J3682">
        <v>52.3</v>
      </c>
      <c r="K3682" s="1">
        <v>45035</v>
      </c>
      <c r="L3682">
        <v>40</v>
      </c>
      <c r="M3682">
        <v>0.5</v>
      </c>
      <c r="N3682">
        <f>IF(E3682="",Data_Validation!$B$1,E3682)</f>
        <v>23.41</v>
      </c>
      <c r="O3682">
        <f>IF(J3682="",Data_Validation!$B$2,J3682)</f>
        <v>52.3</v>
      </c>
      <c r="P3682">
        <f t="shared" si="513"/>
        <v>1</v>
      </c>
      <c r="Q3682" s="2">
        <f>CustomerData[[#This Row],[avg_order_value_clean]]*CustomerData[[#This Row],[total_orders]]</f>
        <v>210.69</v>
      </c>
      <c r="R3682" s="2" t="str">
        <f t="shared" si="521"/>
        <v>Inactive</v>
      </c>
      <c r="S3682" s="2" t="str">
        <f t="shared" si="514"/>
        <v>High Risk</v>
      </c>
      <c r="T3682" s="2" t="str">
        <f t="shared" si="515"/>
        <v>55+</v>
      </c>
      <c r="U3682" s="1">
        <f t="shared" ca="1" si="516"/>
        <v>1226</v>
      </c>
      <c r="V3682" s="2" t="str">
        <f t="shared" si="517"/>
        <v>Medium Loyalty</v>
      </c>
      <c r="W3682" s="2" t="str">
        <f t="shared" si="518"/>
        <v>Legitimate</v>
      </c>
      <c r="X3682" s="2" t="str">
        <f>IF(Q3682&lt;Data_Validation!$B$8,"Low Value",IF(Q3682&lt;Data_Validation!$B$9,"Medium Value","High Value"))</f>
        <v>Low Value</v>
      </c>
      <c r="Y3682" s="2" t="str">
        <f t="shared" si="519"/>
        <v>At Risk - Develop</v>
      </c>
      <c r="Z3682" s="2" t="str">
        <f t="shared" si="520"/>
        <v>Check Data</v>
      </c>
    </row>
    <row r="3683" spans="1:26" x14ac:dyDescent="0.3">
      <c r="A3683" t="s">
        <v>3017</v>
      </c>
      <c r="B3683">
        <v>76</v>
      </c>
      <c r="C3683" t="s">
        <v>21</v>
      </c>
      <c r="D3683" t="s">
        <v>35</v>
      </c>
      <c r="F3683">
        <v>10</v>
      </c>
      <c r="G3683">
        <v>149</v>
      </c>
      <c r="H3683">
        <v>0</v>
      </c>
      <c r="I3683" t="s">
        <v>29</v>
      </c>
      <c r="J3683">
        <v>83.1</v>
      </c>
      <c r="K3683" s="1">
        <v>44652</v>
      </c>
      <c r="L3683">
        <v>55</v>
      </c>
      <c r="M3683">
        <v>0.14000000000000001</v>
      </c>
      <c r="N3683">
        <f>IF(E3683="",Data_Validation!$B$1,E3683)</f>
        <v>250</v>
      </c>
      <c r="O3683">
        <f>IF(J3683="",Data_Validation!$B$2,J3683)</f>
        <v>83.1</v>
      </c>
      <c r="P3683">
        <f t="shared" si="513"/>
        <v>2</v>
      </c>
      <c r="Q3683" s="2">
        <f>CustomerData[[#This Row],[avg_order_value_clean]]*CustomerData[[#This Row],[total_orders]]</f>
        <v>2500</v>
      </c>
      <c r="R3683" s="2" t="str">
        <f t="shared" si="521"/>
        <v>Inactive</v>
      </c>
      <c r="S3683" s="2" t="str">
        <f t="shared" si="514"/>
        <v>Low Risk</v>
      </c>
      <c r="T3683" s="2" t="str">
        <f t="shared" si="515"/>
        <v>55+</v>
      </c>
      <c r="U3683" s="1">
        <f t="shared" ca="1" si="516"/>
        <v>1609</v>
      </c>
      <c r="V3683" s="2" t="str">
        <f t="shared" si="517"/>
        <v>Medium Loyalty</v>
      </c>
      <c r="W3683" s="2" t="str">
        <f t="shared" si="518"/>
        <v>Legitimate</v>
      </c>
      <c r="X3683" s="2" t="str">
        <f>IF(Q3683&lt;Data_Validation!$B$8,"Low Value",IF(Q3683&lt;Data_Validation!$B$9,"Medium Value","High Value"))</f>
        <v>High Value</v>
      </c>
      <c r="Y3683" s="2" t="str">
        <f t="shared" si="519"/>
        <v>High Value - Maintain</v>
      </c>
      <c r="Z3683" s="2" t="str">
        <f t="shared" si="520"/>
        <v>Check Data</v>
      </c>
    </row>
    <row r="3684" spans="1:26" x14ac:dyDescent="0.3">
      <c r="A3684" t="s">
        <v>3018</v>
      </c>
      <c r="B3684">
        <v>66</v>
      </c>
      <c r="C3684" t="s">
        <v>21</v>
      </c>
      <c r="D3684" t="s">
        <v>26</v>
      </c>
      <c r="E3684">
        <v>43.17</v>
      </c>
      <c r="F3684">
        <v>5</v>
      </c>
      <c r="G3684">
        <v>358</v>
      </c>
      <c r="H3684">
        <v>0</v>
      </c>
      <c r="I3684" t="s">
        <v>23</v>
      </c>
      <c r="J3684">
        <v>39.9</v>
      </c>
      <c r="K3684" s="1">
        <v>45107</v>
      </c>
      <c r="L3684">
        <v>95</v>
      </c>
      <c r="M3684">
        <v>0.2</v>
      </c>
      <c r="N3684">
        <f>IF(E3684="",Data_Validation!$B$1,E3684)</f>
        <v>43.17</v>
      </c>
      <c r="O3684">
        <f>IF(J3684="",Data_Validation!$B$2,J3684)</f>
        <v>39.9</v>
      </c>
      <c r="P3684">
        <f t="shared" si="513"/>
        <v>1</v>
      </c>
      <c r="Q3684" s="2">
        <f>CustomerData[[#This Row],[avg_order_value_clean]]*CustomerData[[#This Row],[total_orders]]</f>
        <v>215.85000000000002</v>
      </c>
      <c r="R3684" s="2" t="str">
        <f t="shared" si="521"/>
        <v>Inactive</v>
      </c>
      <c r="S3684" s="2" t="str">
        <f t="shared" si="514"/>
        <v>Medium Risk</v>
      </c>
      <c r="T3684" s="2" t="str">
        <f t="shared" si="515"/>
        <v>55+</v>
      </c>
      <c r="U3684" s="1">
        <f t="shared" ca="1" si="516"/>
        <v>1154</v>
      </c>
      <c r="V3684" s="2" t="str">
        <f t="shared" si="517"/>
        <v>High Loyalty</v>
      </c>
      <c r="W3684" s="2" t="str">
        <f t="shared" si="518"/>
        <v>Legitimate</v>
      </c>
      <c r="X3684" s="2" t="str">
        <f>IF(Q3684&lt;Data_Validation!$B$8,"Low Value",IF(Q3684&lt;Data_Validation!$B$9,"Medium Value","High Value"))</f>
        <v>Low Value</v>
      </c>
      <c r="Y3684" s="2" t="str">
        <f t="shared" si="519"/>
        <v>Stable</v>
      </c>
      <c r="Z3684" s="2" t="str">
        <f t="shared" si="520"/>
        <v>Check Data</v>
      </c>
    </row>
    <row r="3685" spans="1:26" x14ac:dyDescent="0.3">
      <c r="A3685" t="s">
        <v>3019</v>
      </c>
      <c r="B3685">
        <v>53</v>
      </c>
      <c r="C3685" t="s">
        <v>21</v>
      </c>
      <c r="D3685" t="s">
        <v>35</v>
      </c>
      <c r="E3685">
        <v>99.72</v>
      </c>
      <c r="F3685">
        <v>11</v>
      </c>
      <c r="G3685">
        <v>125</v>
      </c>
      <c r="H3685">
        <v>0</v>
      </c>
      <c r="I3685" t="s">
        <v>19</v>
      </c>
      <c r="J3685">
        <v>14.3</v>
      </c>
      <c r="K3685" s="1">
        <v>44220</v>
      </c>
      <c r="L3685">
        <v>39</v>
      </c>
      <c r="M3685">
        <v>0.18</v>
      </c>
      <c r="N3685">
        <f>IF(E3685="",Data_Validation!$B$1,E3685)</f>
        <v>99.72</v>
      </c>
      <c r="O3685">
        <f>IF(J3685="",Data_Validation!$B$2,J3685)</f>
        <v>14.3</v>
      </c>
      <c r="P3685">
        <f t="shared" si="513"/>
        <v>1</v>
      </c>
      <c r="Q3685" s="2">
        <f>CustomerData[[#This Row],[avg_order_value_clean]]*CustomerData[[#This Row],[total_orders]]</f>
        <v>1096.92</v>
      </c>
      <c r="R3685" s="2" t="str">
        <f t="shared" si="521"/>
        <v>Inactive</v>
      </c>
      <c r="S3685" s="2" t="str">
        <f t="shared" si="514"/>
        <v>Low Risk</v>
      </c>
      <c r="T3685" s="2" t="str">
        <f t="shared" si="515"/>
        <v>45-54</v>
      </c>
      <c r="U3685" s="1">
        <f t="shared" ca="1" si="516"/>
        <v>2041</v>
      </c>
      <c r="V3685" s="2" t="str">
        <f t="shared" si="517"/>
        <v>Low Loyalty</v>
      </c>
      <c r="W3685" s="2" t="str">
        <f t="shared" si="518"/>
        <v>Legitimate</v>
      </c>
      <c r="X3685" s="2" t="str">
        <f>IF(Q3685&lt;Data_Validation!$B$8,"Low Value",IF(Q3685&lt;Data_Validation!$B$9,"Medium Value","High Value"))</f>
        <v>Low Value</v>
      </c>
      <c r="Y3685" s="2" t="str">
        <f t="shared" si="519"/>
        <v>Stable</v>
      </c>
      <c r="Z3685" s="2" t="str">
        <f t="shared" si="520"/>
        <v>Check Data</v>
      </c>
    </row>
    <row r="3686" spans="1:26" x14ac:dyDescent="0.3">
      <c r="A3686" t="s">
        <v>3020</v>
      </c>
      <c r="B3686">
        <v>40</v>
      </c>
      <c r="C3686" t="s">
        <v>21</v>
      </c>
      <c r="D3686" t="s">
        <v>35</v>
      </c>
      <c r="E3686">
        <v>75.8</v>
      </c>
      <c r="F3686">
        <v>6</v>
      </c>
      <c r="G3686">
        <v>288</v>
      </c>
      <c r="H3686">
        <v>0</v>
      </c>
      <c r="I3686" t="s">
        <v>23</v>
      </c>
      <c r="J3686">
        <v>70.7</v>
      </c>
      <c r="K3686" s="1">
        <v>45415</v>
      </c>
      <c r="L3686">
        <v>95</v>
      </c>
      <c r="M3686">
        <v>0.12</v>
      </c>
      <c r="N3686">
        <f>IF(E3686="",Data_Validation!$B$1,E3686)</f>
        <v>75.8</v>
      </c>
      <c r="O3686">
        <f>IF(J3686="",Data_Validation!$B$2,J3686)</f>
        <v>70.7</v>
      </c>
      <c r="P3686">
        <f t="shared" si="513"/>
        <v>1</v>
      </c>
      <c r="Q3686" s="2">
        <f>CustomerData[[#This Row],[avg_order_value_clean]]*CustomerData[[#This Row],[total_orders]]</f>
        <v>454.79999999999995</v>
      </c>
      <c r="R3686" s="2" t="str">
        <f t="shared" si="521"/>
        <v>Inactive</v>
      </c>
      <c r="S3686" s="2" t="str">
        <f t="shared" si="514"/>
        <v>Low Risk</v>
      </c>
      <c r="T3686" s="2" t="str">
        <f t="shared" si="515"/>
        <v>35-44</v>
      </c>
      <c r="U3686" s="1">
        <f t="shared" ca="1" si="516"/>
        <v>846</v>
      </c>
      <c r="V3686" s="2" t="str">
        <f t="shared" si="517"/>
        <v>High Loyalty</v>
      </c>
      <c r="W3686" s="2" t="str">
        <f t="shared" si="518"/>
        <v>Legitimate</v>
      </c>
      <c r="X3686" s="2" t="str">
        <f>IF(Q3686&lt;Data_Validation!$B$8,"Low Value",IF(Q3686&lt;Data_Validation!$B$9,"Medium Value","High Value"))</f>
        <v>Low Value</v>
      </c>
      <c r="Y3686" s="2" t="str">
        <f t="shared" si="519"/>
        <v>Stable</v>
      </c>
      <c r="Z3686" s="2" t="str">
        <f t="shared" si="520"/>
        <v>Check Data</v>
      </c>
    </row>
    <row r="3687" spans="1:26" x14ac:dyDescent="0.3">
      <c r="A3687" t="s">
        <v>3021</v>
      </c>
      <c r="B3687">
        <v>49</v>
      </c>
      <c r="C3687" t="s">
        <v>14</v>
      </c>
      <c r="D3687" t="s">
        <v>22</v>
      </c>
      <c r="E3687">
        <v>56.08</v>
      </c>
      <c r="F3687">
        <v>10</v>
      </c>
      <c r="G3687">
        <v>40</v>
      </c>
      <c r="H3687">
        <v>0</v>
      </c>
      <c r="I3687" t="s">
        <v>29</v>
      </c>
      <c r="J3687">
        <v>60.7</v>
      </c>
      <c r="K3687" s="1">
        <v>45612</v>
      </c>
      <c r="L3687">
        <v>97</v>
      </c>
      <c r="M3687">
        <v>0.3</v>
      </c>
      <c r="N3687">
        <f>IF(E3687="",Data_Validation!$B$1,E3687)</f>
        <v>56.08</v>
      </c>
      <c r="O3687">
        <f>IF(J3687="",Data_Validation!$B$2,J3687)</f>
        <v>60.7</v>
      </c>
      <c r="P3687">
        <f t="shared" si="513"/>
        <v>1</v>
      </c>
      <c r="Q3687" s="2">
        <f>CustomerData[[#This Row],[avg_order_value_clean]]*CustomerData[[#This Row],[total_orders]]</f>
        <v>560.79999999999995</v>
      </c>
      <c r="R3687" s="2" t="str">
        <f t="shared" si="521"/>
        <v>At Risk</v>
      </c>
      <c r="S3687" s="2" t="str">
        <f t="shared" si="514"/>
        <v>Medium Risk</v>
      </c>
      <c r="T3687" s="2" t="str">
        <f t="shared" si="515"/>
        <v>45-54</v>
      </c>
      <c r="U3687" s="1">
        <f t="shared" ca="1" si="516"/>
        <v>649</v>
      </c>
      <c r="V3687" s="2" t="str">
        <f t="shared" si="517"/>
        <v>High Loyalty</v>
      </c>
      <c r="W3687" s="2" t="str">
        <f t="shared" si="518"/>
        <v>Legitimate</v>
      </c>
      <c r="X3687" s="2" t="str">
        <f>IF(Q3687&lt;Data_Validation!$B$8,"Low Value",IF(Q3687&lt;Data_Validation!$B$9,"Medium Value","High Value"))</f>
        <v>Low Value</v>
      </c>
      <c r="Y3687" s="2" t="str">
        <f t="shared" si="519"/>
        <v>Stable</v>
      </c>
      <c r="Z3687" s="2" t="str">
        <f t="shared" si="520"/>
        <v>Check Data</v>
      </c>
    </row>
    <row r="3688" spans="1:26" x14ac:dyDescent="0.3">
      <c r="A3688" t="s">
        <v>3022</v>
      </c>
      <c r="B3688">
        <v>27</v>
      </c>
      <c r="C3688" t="s">
        <v>25</v>
      </c>
      <c r="D3688" t="s">
        <v>22</v>
      </c>
      <c r="E3688">
        <v>79.84</v>
      </c>
      <c r="F3688">
        <v>6</v>
      </c>
      <c r="G3688">
        <v>189</v>
      </c>
      <c r="H3688">
        <v>0</v>
      </c>
      <c r="I3688" t="s">
        <v>16</v>
      </c>
      <c r="J3688">
        <v>82.7</v>
      </c>
      <c r="K3688" s="1">
        <v>45675</v>
      </c>
      <c r="L3688">
        <v>76</v>
      </c>
      <c r="M3688">
        <v>0.1</v>
      </c>
      <c r="N3688">
        <f>IF(E3688="",Data_Validation!$B$1,E3688)</f>
        <v>79.84</v>
      </c>
      <c r="O3688">
        <f>IF(J3688="",Data_Validation!$B$2,J3688)</f>
        <v>82.7</v>
      </c>
      <c r="P3688">
        <f t="shared" si="513"/>
        <v>2</v>
      </c>
      <c r="Q3688" s="2">
        <f>CustomerData[[#This Row],[avg_order_value_clean]]*CustomerData[[#This Row],[total_orders]]</f>
        <v>479.04</v>
      </c>
      <c r="R3688" s="2" t="str">
        <f t="shared" si="521"/>
        <v>Inactive</v>
      </c>
      <c r="S3688" s="2" t="str">
        <f t="shared" si="514"/>
        <v>Low Risk</v>
      </c>
      <c r="T3688" s="2" t="str">
        <f t="shared" si="515"/>
        <v>25-34</v>
      </c>
      <c r="U3688" s="1">
        <f t="shared" ca="1" si="516"/>
        <v>586</v>
      </c>
      <c r="V3688" s="2" t="str">
        <f t="shared" si="517"/>
        <v>High Loyalty</v>
      </c>
      <c r="W3688" s="2" t="str">
        <f t="shared" si="518"/>
        <v>Legitimate</v>
      </c>
      <c r="X3688" s="2" t="str">
        <f>IF(Q3688&lt;Data_Validation!$B$8,"Low Value",IF(Q3688&lt;Data_Validation!$B$9,"Medium Value","High Value"))</f>
        <v>Low Value</v>
      </c>
      <c r="Y3688" s="2" t="str">
        <f t="shared" si="519"/>
        <v>Stable</v>
      </c>
      <c r="Z3688" s="2" t="str">
        <f t="shared" si="520"/>
        <v>Check Data</v>
      </c>
    </row>
    <row r="3689" spans="1:26" x14ac:dyDescent="0.3">
      <c r="A3689" t="s">
        <v>3023</v>
      </c>
      <c r="B3689">
        <v>28</v>
      </c>
      <c r="C3689" t="s">
        <v>14</v>
      </c>
      <c r="D3689" t="s">
        <v>52</v>
      </c>
      <c r="E3689">
        <v>88.5</v>
      </c>
      <c r="F3689">
        <v>7</v>
      </c>
      <c r="G3689">
        <v>62</v>
      </c>
      <c r="H3689">
        <v>0</v>
      </c>
      <c r="I3689" t="s">
        <v>23</v>
      </c>
      <c r="J3689">
        <v>75.900000000000006</v>
      </c>
      <c r="K3689" s="1">
        <v>45627</v>
      </c>
      <c r="L3689">
        <v>25</v>
      </c>
      <c r="M3689">
        <v>0.51</v>
      </c>
      <c r="N3689">
        <f>IF(E3689="",Data_Validation!$B$1,E3689)</f>
        <v>88.5</v>
      </c>
      <c r="O3689">
        <f>IF(J3689="",Data_Validation!$B$2,J3689)</f>
        <v>75.900000000000006</v>
      </c>
      <c r="P3689">
        <f t="shared" si="513"/>
        <v>1</v>
      </c>
      <c r="Q3689" s="2">
        <f>CustomerData[[#This Row],[avg_order_value_clean]]*CustomerData[[#This Row],[total_orders]]</f>
        <v>619.5</v>
      </c>
      <c r="R3689" s="2" t="str">
        <f t="shared" si="521"/>
        <v>At Risk</v>
      </c>
      <c r="S3689" s="2" t="str">
        <f t="shared" si="514"/>
        <v>High Risk</v>
      </c>
      <c r="T3689" s="2" t="str">
        <f t="shared" si="515"/>
        <v>25-34</v>
      </c>
      <c r="U3689" s="1">
        <f t="shared" ca="1" si="516"/>
        <v>634</v>
      </c>
      <c r="V3689" s="2" t="str">
        <f t="shared" si="517"/>
        <v>Low Loyalty</v>
      </c>
      <c r="W3689" s="2" t="str">
        <f t="shared" si="518"/>
        <v>Legitimate</v>
      </c>
      <c r="X3689" s="2" t="str">
        <f>IF(Q3689&lt;Data_Validation!$B$8,"Low Value",IF(Q3689&lt;Data_Validation!$B$9,"Medium Value","High Value"))</f>
        <v>Low Value</v>
      </c>
      <c r="Y3689" s="2" t="str">
        <f t="shared" si="519"/>
        <v>At Risk - Develop</v>
      </c>
      <c r="Z3689" s="2" t="str">
        <f t="shared" si="520"/>
        <v>Check Data</v>
      </c>
    </row>
    <row r="3690" spans="1:26" x14ac:dyDescent="0.3">
      <c r="A3690" t="s">
        <v>3024</v>
      </c>
      <c r="B3690">
        <v>55</v>
      </c>
      <c r="C3690" t="s">
        <v>14</v>
      </c>
      <c r="D3690" t="s">
        <v>52</v>
      </c>
      <c r="E3690">
        <v>31.47</v>
      </c>
      <c r="F3690">
        <v>3</v>
      </c>
      <c r="G3690">
        <v>204</v>
      </c>
      <c r="H3690">
        <v>0</v>
      </c>
      <c r="I3690" t="s">
        <v>16</v>
      </c>
      <c r="J3690">
        <v>89.5</v>
      </c>
      <c r="K3690" s="1">
        <v>44811</v>
      </c>
      <c r="L3690">
        <v>23</v>
      </c>
      <c r="M3690">
        <v>0.24</v>
      </c>
      <c r="N3690">
        <f>IF(E3690="",Data_Validation!$B$1,E3690)</f>
        <v>31.47</v>
      </c>
      <c r="O3690">
        <f>IF(J3690="",Data_Validation!$B$2,J3690)</f>
        <v>89.5</v>
      </c>
      <c r="P3690">
        <f t="shared" si="513"/>
        <v>1</v>
      </c>
      <c r="Q3690" s="2">
        <f>CustomerData[[#This Row],[avg_order_value_clean]]*CustomerData[[#This Row],[total_orders]]</f>
        <v>94.41</v>
      </c>
      <c r="R3690" s="2" t="str">
        <f t="shared" si="521"/>
        <v>Inactive</v>
      </c>
      <c r="S3690" s="2" t="str">
        <f t="shared" si="514"/>
        <v>Medium Risk</v>
      </c>
      <c r="T3690" s="2" t="str">
        <f t="shared" si="515"/>
        <v>55+</v>
      </c>
      <c r="U3690" s="1">
        <f t="shared" ca="1" si="516"/>
        <v>1450</v>
      </c>
      <c r="V3690" s="2" t="str">
        <f t="shared" si="517"/>
        <v>Low Loyalty</v>
      </c>
      <c r="W3690" s="2" t="str">
        <f t="shared" si="518"/>
        <v>Legitimate</v>
      </c>
      <c r="X3690" s="2" t="str">
        <f>IF(Q3690&lt;Data_Validation!$B$8,"Low Value",IF(Q3690&lt;Data_Validation!$B$9,"Medium Value","High Value"))</f>
        <v>Low Value</v>
      </c>
      <c r="Y3690" s="2" t="str">
        <f t="shared" si="519"/>
        <v>Stable</v>
      </c>
      <c r="Z3690" s="2" t="str">
        <f t="shared" si="520"/>
        <v>Check Data</v>
      </c>
    </row>
    <row r="3691" spans="1:26" x14ac:dyDescent="0.3">
      <c r="A3691" t="s">
        <v>3025</v>
      </c>
      <c r="B3691">
        <v>23</v>
      </c>
      <c r="C3691" t="s">
        <v>14</v>
      </c>
      <c r="D3691" t="s">
        <v>37</v>
      </c>
      <c r="E3691">
        <v>73.430000000000007</v>
      </c>
      <c r="F3691">
        <v>10</v>
      </c>
      <c r="G3691">
        <v>340</v>
      </c>
      <c r="H3691">
        <v>0</v>
      </c>
      <c r="I3691" t="s">
        <v>40</v>
      </c>
      <c r="K3691" s="1">
        <v>44839</v>
      </c>
      <c r="L3691">
        <v>43</v>
      </c>
      <c r="M3691">
        <v>0.47</v>
      </c>
      <c r="N3691">
        <f>IF(E3691="",Data_Validation!$B$1,E3691)</f>
        <v>73.430000000000007</v>
      </c>
      <c r="O3691">
        <f>IF(J3691="",Data_Validation!$B$2,J3691)</f>
        <v>250</v>
      </c>
      <c r="P3691">
        <f t="shared" si="513"/>
        <v>1</v>
      </c>
      <c r="Q3691" s="2">
        <f>CustomerData[[#This Row],[avg_order_value_clean]]*CustomerData[[#This Row],[total_orders]]</f>
        <v>734.30000000000007</v>
      </c>
      <c r="R3691" s="2" t="str">
        <f t="shared" si="521"/>
        <v>Inactive</v>
      </c>
      <c r="S3691" s="2" t="str">
        <f t="shared" si="514"/>
        <v>Medium Risk</v>
      </c>
      <c r="T3691" s="2" t="str">
        <f t="shared" si="515"/>
        <v>Under 25</v>
      </c>
      <c r="U3691" s="1">
        <f t="shared" ca="1" si="516"/>
        <v>1422</v>
      </c>
      <c r="V3691" s="2" t="str">
        <f t="shared" si="517"/>
        <v>Medium Loyalty</v>
      </c>
      <c r="W3691" s="2" t="str">
        <f t="shared" si="518"/>
        <v>Legitimate</v>
      </c>
      <c r="X3691" s="2" t="str">
        <f>IF(Q3691&lt;Data_Validation!$B$8,"Low Value",IF(Q3691&lt;Data_Validation!$B$9,"Medium Value","High Value"))</f>
        <v>Low Value</v>
      </c>
      <c r="Y3691" s="2" t="str">
        <f t="shared" si="519"/>
        <v>Stable</v>
      </c>
      <c r="Z3691" s="2" t="str">
        <f t="shared" si="520"/>
        <v>Check Data</v>
      </c>
    </row>
    <row r="3692" spans="1:26" x14ac:dyDescent="0.3">
      <c r="A3692" t="s">
        <v>3026</v>
      </c>
      <c r="B3692">
        <v>76</v>
      </c>
      <c r="C3692" t="s">
        <v>14</v>
      </c>
      <c r="D3692" t="s">
        <v>52</v>
      </c>
      <c r="E3692">
        <v>52.79</v>
      </c>
      <c r="F3692">
        <v>12</v>
      </c>
      <c r="G3692">
        <v>203</v>
      </c>
      <c r="H3692">
        <v>0</v>
      </c>
      <c r="I3692" t="s">
        <v>40</v>
      </c>
      <c r="J3692">
        <v>68.599999999999994</v>
      </c>
      <c r="K3692" s="1">
        <v>44070</v>
      </c>
      <c r="L3692">
        <v>48</v>
      </c>
      <c r="M3692">
        <v>0.75</v>
      </c>
      <c r="N3692">
        <f>IF(E3692="",Data_Validation!$B$1,E3692)</f>
        <v>52.79</v>
      </c>
      <c r="O3692">
        <f>IF(J3692="",Data_Validation!$B$2,J3692)</f>
        <v>68.599999999999994</v>
      </c>
      <c r="P3692">
        <f t="shared" si="513"/>
        <v>1</v>
      </c>
      <c r="Q3692" s="2">
        <f>CustomerData[[#This Row],[avg_order_value_clean]]*CustomerData[[#This Row],[total_orders]]</f>
        <v>633.48</v>
      </c>
      <c r="R3692" s="2" t="str">
        <f t="shared" si="521"/>
        <v>Inactive</v>
      </c>
      <c r="S3692" s="2" t="str">
        <f t="shared" si="514"/>
        <v>High Risk</v>
      </c>
      <c r="T3692" s="2" t="str">
        <f t="shared" si="515"/>
        <v>55+</v>
      </c>
      <c r="U3692" s="1">
        <f t="shared" ca="1" si="516"/>
        <v>2191</v>
      </c>
      <c r="V3692" s="2" t="str">
        <f t="shared" si="517"/>
        <v>Medium Loyalty</v>
      </c>
      <c r="W3692" s="2" t="str">
        <f t="shared" si="518"/>
        <v>Legitimate</v>
      </c>
      <c r="X3692" s="2" t="str">
        <f>IF(Q3692&lt;Data_Validation!$B$8,"Low Value",IF(Q3692&lt;Data_Validation!$B$9,"Medium Value","High Value"))</f>
        <v>Low Value</v>
      </c>
      <c r="Y3692" s="2" t="str">
        <f t="shared" si="519"/>
        <v>At Risk - Develop</v>
      </c>
      <c r="Z3692" s="2" t="str">
        <f t="shared" si="520"/>
        <v>Check Data</v>
      </c>
    </row>
    <row r="3693" spans="1:26" x14ac:dyDescent="0.3">
      <c r="A3693" t="s">
        <v>865</v>
      </c>
      <c r="B3693">
        <v>58</v>
      </c>
      <c r="C3693" t="s">
        <v>14</v>
      </c>
      <c r="D3693" t="s">
        <v>52</v>
      </c>
      <c r="E3693">
        <v>51.5</v>
      </c>
      <c r="F3693">
        <v>8</v>
      </c>
      <c r="G3693">
        <v>178</v>
      </c>
      <c r="H3693">
        <v>0</v>
      </c>
      <c r="I3693" t="s">
        <v>29</v>
      </c>
      <c r="J3693">
        <v>46.6</v>
      </c>
      <c r="K3693" s="1">
        <v>44251</v>
      </c>
      <c r="L3693">
        <v>92</v>
      </c>
      <c r="M3693">
        <v>0.45</v>
      </c>
      <c r="N3693">
        <f>IF(E3693="",Data_Validation!$B$1,E3693)</f>
        <v>51.5</v>
      </c>
      <c r="O3693">
        <f>IF(J3693="",Data_Validation!$B$2,J3693)</f>
        <v>46.6</v>
      </c>
      <c r="P3693">
        <f t="shared" si="513"/>
        <v>2</v>
      </c>
      <c r="Q3693" s="2">
        <f>CustomerData[[#This Row],[avg_order_value_clean]]*CustomerData[[#This Row],[total_orders]]</f>
        <v>412</v>
      </c>
      <c r="R3693" s="2" t="str">
        <f t="shared" si="521"/>
        <v>Inactive</v>
      </c>
      <c r="S3693" s="2" t="str">
        <f t="shared" si="514"/>
        <v>Medium Risk</v>
      </c>
      <c r="T3693" s="2" t="str">
        <f t="shared" si="515"/>
        <v>55+</v>
      </c>
      <c r="U3693" s="1">
        <f t="shared" ca="1" si="516"/>
        <v>2010</v>
      </c>
      <c r="V3693" s="2" t="str">
        <f t="shared" si="517"/>
        <v>High Loyalty</v>
      </c>
      <c r="W3693" s="2" t="str">
        <f t="shared" si="518"/>
        <v>Legitimate</v>
      </c>
      <c r="X3693" s="2" t="str">
        <f>IF(Q3693&lt;Data_Validation!$B$8,"Low Value",IF(Q3693&lt;Data_Validation!$B$9,"Medium Value","High Value"))</f>
        <v>Low Value</v>
      </c>
      <c r="Y3693" s="2" t="str">
        <f t="shared" si="519"/>
        <v>Stable</v>
      </c>
      <c r="Z3693" s="2" t="str">
        <f t="shared" si="520"/>
        <v>Check Data</v>
      </c>
    </row>
    <row r="3694" spans="1:26" x14ac:dyDescent="0.3">
      <c r="A3694" t="s">
        <v>3027</v>
      </c>
      <c r="B3694">
        <v>79</v>
      </c>
      <c r="C3694" t="s">
        <v>14</v>
      </c>
      <c r="D3694" t="s">
        <v>15</v>
      </c>
      <c r="E3694">
        <v>96.42</v>
      </c>
      <c r="F3694">
        <v>13</v>
      </c>
      <c r="G3694">
        <v>345</v>
      </c>
      <c r="H3694">
        <v>0</v>
      </c>
      <c r="I3694" t="s">
        <v>23</v>
      </c>
      <c r="J3694">
        <v>2</v>
      </c>
      <c r="K3694" s="1">
        <v>45244</v>
      </c>
      <c r="L3694">
        <v>97</v>
      </c>
      <c r="M3694">
        <v>0.08</v>
      </c>
      <c r="N3694">
        <f>IF(E3694="",Data_Validation!$B$1,E3694)</f>
        <v>96.42</v>
      </c>
      <c r="O3694">
        <f>IF(J3694="",Data_Validation!$B$2,J3694)</f>
        <v>2</v>
      </c>
      <c r="P3694">
        <f t="shared" si="513"/>
        <v>1</v>
      </c>
      <c r="Q3694" s="2">
        <f>CustomerData[[#This Row],[avg_order_value_clean]]*CustomerData[[#This Row],[total_orders]]</f>
        <v>1253.46</v>
      </c>
      <c r="R3694" s="2" t="str">
        <f t="shared" si="521"/>
        <v>Inactive</v>
      </c>
      <c r="S3694" s="2" t="str">
        <f t="shared" si="514"/>
        <v>Low Risk</v>
      </c>
      <c r="T3694" s="2" t="str">
        <f t="shared" si="515"/>
        <v>55+</v>
      </c>
      <c r="U3694" s="1">
        <f t="shared" ca="1" si="516"/>
        <v>1017</v>
      </c>
      <c r="V3694" s="2" t="str">
        <f t="shared" si="517"/>
        <v>High Loyalty</v>
      </c>
      <c r="W3694" s="2" t="str">
        <f t="shared" si="518"/>
        <v>Legitimate</v>
      </c>
      <c r="X3694" s="2" t="str">
        <f>IF(Q3694&lt;Data_Validation!$B$8,"Low Value",IF(Q3694&lt;Data_Validation!$B$9,"Medium Value","High Value"))</f>
        <v>Low Value</v>
      </c>
      <c r="Y3694" s="2" t="str">
        <f t="shared" si="519"/>
        <v>Stable</v>
      </c>
      <c r="Z3694" s="2" t="str">
        <f t="shared" si="520"/>
        <v>Check Data</v>
      </c>
    </row>
    <row r="3695" spans="1:26" x14ac:dyDescent="0.3">
      <c r="A3695" t="s">
        <v>3028</v>
      </c>
      <c r="B3695">
        <v>64</v>
      </c>
      <c r="C3695" t="s">
        <v>14</v>
      </c>
      <c r="D3695" t="s">
        <v>50</v>
      </c>
      <c r="E3695">
        <v>192.83</v>
      </c>
      <c r="F3695">
        <v>10</v>
      </c>
      <c r="G3695">
        <v>320</v>
      </c>
      <c r="H3695">
        <v>0</v>
      </c>
      <c r="I3695" t="s">
        <v>40</v>
      </c>
      <c r="J3695">
        <v>30.8</v>
      </c>
      <c r="K3695" s="1">
        <v>45423</v>
      </c>
      <c r="L3695">
        <v>38</v>
      </c>
      <c r="M3695">
        <v>0.28000000000000003</v>
      </c>
      <c r="N3695">
        <f>IF(E3695="",Data_Validation!$B$1,E3695)</f>
        <v>192.83</v>
      </c>
      <c r="O3695">
        <f>IF(J3695="",Data_Validation!$B$2,J3695)</f>
        <v>30.8</v>
      </c>
      <c r="P3695">
        <f t="shared" si="513"/>
        <v>1</v>
      </c>
      <c r="Q3695" s="2">
        <f>CustomerData[[#This Row],[avg_order_value_clean]]*CustomerData[[#This Row],[total_orders]]</f>
        <v>1928.3000000000002</v>
      </c>
      <c r="R3695" s="2" t="str">
        <f t="shared" si="521"/>
        <v>Inactive</v>
      </c>
      <c r="S3695" s="2" t="str">
        <f t="shared" si="514"/>
        <v>Medium Risk</v>
      </c>
      <c r="T3695" s="2" t="str">
        <f t="shared" si="515"/>
        <v>55+</v>
      </c>
      <c r="U3695" s="1">
        <f t="shared" ca="1" si="516"/>
        <v>838</v>
      </c>
      <c r="V3695" s="2" t="str">
        <f t="shared" si="517"/>
        <v>Low Loyalty</v>
      </c>
      <c r="W3695" s="2" t="str">
        <f t="shared" si="518"/>
        <v>Legitimate</v>
      </c>
      <c r="X3695" s="2" t="str">
        <f>IF(Q3695&lt;Data_Validation!$B$8,"Low Value",IF(Q3695&lt;Data_Validation!$B$9,"Medium Value","High Value"))</f>
        <v>High Value</v>
      </c>
      <c r="Y3695" s="2" t="str">
        <f t="shared" si="519"/>
        <v>High Value - Maintain</v>
      </c>
      <c r="Z3695" s="2" t="str">
        <f t="shared" si="520"/>
        <v>Check Data</v>
      </c>
    </row>
    <row r="3696" spans="1:26" x14ac:dyDescent="0.3">
      <c r="A3696" t="s">
        <v>3029</v>
      </c>
      <c r="B3696">
        <v>51</v>
      </c>
      <c r="C3696" t="s">
        <v>21</v>
      </c>
      <c r="D3696" t="s">
        <v>37</v>
      </c>
      <c r="E3696">
        <v>97.72</v>
      </c>
      <c r="F3696">
        <v>13</v>
      </c>
      <c r="G3696">
        <v>104</v>
      </c>
      <c r="H3696">
        <v>0</v>
      </c>
      <c r="I3696" t="s">
        <v>29</v>
      </c>
      <c r="J3696">
        <v>72.8</v>
      </c>
      <c r="K3696" s="1">
        <v>45350</v>
      </c>
      <c r="L3696">
        <v>90</v>
      </c>
      <c r="M3696">
        <v>0.34</v>
      </c>
      <c r="N3696">
        <f>IF(E3696="",Data_Validation!$B$1,E3696)</f>
        <v>97.72</v>
      </c>
      <c r="O3696">
        <f>IF(J3696="",Data_Validation!$B$2,J3696)</f>
        <v>72.8</v>
      </c>
      <c r="P3696">
        <f t="shared" si="513"/>
        <v>1</v>
      </c>
      <c r="Q3696" s="2">
        <f>CustomerData[[#This Row],[avg_order_value_clean]]*CustomerData[[#This Row],[total_orders]]</f>
        <v>1270.3599999999999</v>
      </c>
      <c r="R3696" s="2" t="str">
        <f t="shared" si="521"/>
        <v>Inactive</v>
      </c>
      <c r="S3696" s="2" t="str">
        <f t="shared" si="514"/>
        <v>Medium Risk</v>
      </c>
      <c r="T3696" s="2" t="str">
        <f t="shared" si="515"/>
        <v>45-54</v>
      </c>
      <c r="U3696" s="1">
        <f t="shared" ca="1" si="516"/>
        <v>911</v>
      </c>
      <c r="V3696" s="2" t="str">
        <f t="shared" si="517"/>
        <v>High Loyalty</v>
      </c>
      <c r="W3696" s="2" t="str">
        <f t="shared" si="518"/>
        <v>Legitimate</v>
      </c>
      <c r="X3696" s="2" t="str">
        <f>IF(Q3696&lt;Data_Validation!$B$8,"Low Value",IF(Q3696&lt;Data_Validation!$B$9,"Medium Value","High Value"))</f>
        <v>Low Value</v>
      </c>
      <c r="Y3696" s="2" t="str">
        <f t="shared" si="519"/>
        <v>Stable</v>
      </c>
      <c r="Z3696" s="2" t="str">
        <f t="shared" si="520"/>
        <v>Check Data</v>
      </c>
    </row>
    <row r="3697" spans="1:26" x14ac:dyDescent="0.3">
      <c r="A3697" t="s">
        <v>3030</v>
      </c>
      <c r="B3697">
        <v>53</v>
      </c>
      <c r="C3697" t="s">
        <v>21</v>
      </c>
      <c r="D3697" t="s">
        <v>22</v>
      </c>
      <c r="E3697">
        <v>366.02</v>
      </c>
      <c r="F3697">
        <v>7</v>
      </c>
      <c r="G3697">
        <v>312</v>
      </c>
      <c r="H3697">
        <v>0</v>
      </c>
      <c r="I3697" t="s">
        <v>29</v>
      </c>
      <c r="J3697">
        <v>6</v>
      </c>
      <c r="K3697" s="1">
        <v>45468</v>
      </c>
      <c r="L3697">
        <v>24</v>
      </c>
      <c r="M3697">
        <v>0.38</v>
      </c>
      <c r="N3697">
        <f>IF(E3697="",Data_Validation!$B$1,E3697)</f>
        <v>366.02</v>
      </c>
      <c r="O3697">
        <f>IF(J3697="",Data_Validation!$B$2,J3697)</f>
        <v>6</v>
      </c>
      <c r="P3697">
        <f t="shared" si="513"/>
        <v>2</v>
      </c>
      <c r="Q3697" s="2">
        <f>CustomerData[[#This Row],[avg_order_value_clean]]*CustomerData[[#This Row],[total_orders]]</f>
        <v>2562.14</v>
      </c>
      <c r="R3697" s="2" t="str">
        <f t="shared" si="521"/>
        <v>Inactive</v>
      </c>
      <c r="S3697" s="2" t="str">
        <f t="shared" si="514"/>
        <v>Medium Risk</v>
      </c>
      <c r="T3697" s="2" t="str">
        <f t="shared" si="515"/>
        <v>45-54</v>
      </c>
      <c r="U3697" s="1">
        <f t="shared" ca="1" si="516"/>
        <v>793</v>
      </c>
      <c r="V3697" s="2" t="str">
        <f t="shared" si="517"/>
        <v>Low Loyalty</v>
      </c>
      <c r="W3697" s="2" t="str">
        <f t="shared" si="518"/>
        <v>Legitimate</v>
      </c>
      <c r="X3697" s="2" t="str">
        <f>IF(Q3697&lt;Data_Validation!$B$8,"Low Value",IF(Q3697&lt;Data_Validation!$B$9,"Medium Value","High Value"))</f>
        <v>High Value</v>
      </c>
      <c r="Y3697" s="2" t="str">
        <f t="shared" si="519"/>
        <v>High Value - Maintain</v>
      </c>
      <c r="Z3697" s="2" t="str">
        <f t="shared" si="520"/>
        <v>Check Data</v>
      </c>
    </row>
    <row r="3698" spans="1:26" x14ac:dyDescent="0.3">
      <c r="A3698" t="s">
        <v>3031</v>
      </c>
      <c r="B3698">
        <v>54</v>
      </c>
      <c r="C3698" t="s">
        <v>14</v>
      </c>
      <c r="D3698" t="s">
        <v>37</v>
      </c>
      <c r="E3698">
        <v>107.12</v>
      </c>
      <c r="F3698">
        <v>12</v>
      </c>
      <c r="G3698">
        <v>85</v>
      </c>
      <c r="H3698">
        <v>0</v>
      </c>
      <c r="I3698" t="s">
        <v>29</v>
      </c>
      <c r="K3698" s="1">
        <v>44727</v>
      </c>
      <c r="L3698">
        <v>5</v>
      </c>
      <c r="M3698">
        <v>0.53</v>
      </c>
      <c r="N3698">
        <f>IF(E3698="",Data_Validation!$B$1,E3698)</f>
        <v>107.12</v>
      </c>
      <c r="O3698">
        <f>IF(J3698="",Data_Validation!$B$2,J3698)</f>
        <v>250</v>
      </c>
      <c r="P3698">
        <f t="shared" si="513"/>
        <v>1</v>
      </c>
      <c r="Q3698" s="2">
        <f>CustomerData[[#This Row],[avg_order_value_clean]]*CustomerData[[#This Row],[total_orders]]</f>
        <v>1285.44</v>
      </c>
      <c r="R3698" s="2" t="str">
        <f t="shared" si="521"/>
        <v>At Risk</v>
      </c>
      <c r="S3698" s="2" t="str">
        <f t="shared" si="514"/>
        <v>High Risk</v>
      </c>
      <c r="T3698" s="2" t="str">
        <f t="shared" si="515"/>
        <v>45-54</v>
      </c>
      <c r="U3698" s="1">
        <f t="shared" ca="1" si="516"/>
        <v>1534</v>
      </c>
      <c r="V3698" s="2" t="str">
        <f t="shared" si="517"/>
        <v>Low Loyalty</v>
      </c>
      <c r="W3698" s="2" t="str">
        <f t="shared" si="518"/>
        <v>Legitimate</v>
      </c>
      <c r="X3698" s="2" t="str">
        <f>IF(Q3698&lt;Data_Validation!$B$8,"Low Value",IF(Q3698&lt;Data_Validation!$B$9,"Medium Value","High Value"))</f>
        <v>Low Value</v>
      </c>
      <c r="Y3698" s="2" t="str">
        <f t="shared" si="519"/>
        <v>At Risk - Develop</v>
      </c>
      <c r="Z3698" s="2" t="str">
        <f t="shared" si="520"/>
        <v>Check Data</v>
      </c>
    </row>
    <row r="3699" spans="1:26" x14ac:dyDescent="0.3">
      <c r="A3699" t="s">
        <v>3032</v>
      </c>
      <c r="B3699">
        <v>34</v>
      </c>
      <c r="C3699" t="s">
        <v>14</v>
      </c>
      <c r="D3699" t="s">
        <v>22</v>
      </c>
      <c r="E3699">
        <v>189.15</v>
      </c>
      <c r="F3699">
        <v>13</v>
      </c>
      <c r="G3699">
        <v>327</v>
      </c>
      <c r="H3699">
        <v>0</v>
      </c>
      <c r="I3699" t="s">
        <v>23</v>
      </c>
      <c r="J3699">
        <v>51.6</v>
      </c>
      <c r="K3699" s="1">
        <v>45331</v>
      </c>
      <c r="L3699">
        <v>60</v>
      </c>
      <c r="M3699">
        <v>0.38</v>
      </c>
      <c r="N3699">
        <f>IF(E3699="",Data_Validation!$B$1,E3699)</f>
        <v>189.15</v>
      </c>
      <c r="O3699">
        <f>IF(J3699="",Data_Validation!$B$2,J3699)</f>
        <v>51.6</v>
      </c>
      <c r="P3699">
        <f t="shared" si="513"/>
        <v>2</v>
      </c>
      <c r="Q3699" s="2">
        <f>CustomerData[[#This Row],[avg_order_value_clean]]*CustomerData[[#This Row],[total_orders]]</f>
        <v>2458.9500000000003</v>
      </c>
      <c r="R3699" s="2" t="str">
        <f t="shared" si="521"/>
        <v>Inactive</v>
      </c>
      <c r="S3699" s="2" t="str">
        <f t="shared" si="514"/>
        <v>Medium Risk</v>
      </c>
      <c r="T3699" s="2" t="str">
        <f t="shared" si="515"/>
        <v>25-34</v>
      </c>
      <c r="U3699" s="1">
        <f t="shared" ca="1" si="516"/>
        <v>930</v>
      </c>
      <c r="V3699" s="2" t="str">
        <f t="shared" si="517"/>
        <v>Medium Loyalty</v>
      </c>
      <c r="W3699" s="2" t="str">
        <f t="shared" si="518"/>
        <v>Legitimate</v>
      </c>
      <c r="X3699" s="2" t="str">
        <f>IF(Q3699&lt;Data_Validation!$B$8,"Low Value",IF(Q3699&lt;Data_Validation!$B$9,"Medium Value","High Value"))</f>
        <v>High Value</v>
      </c>
      <c r="Y3699" s="2" t="str">
        <f t="shared" si="519"/>
        <v>High Value - Maintain</v>
      </c>
      <c r="Z3699" s="2" t="str">
        <f t="shared" si="520"/>
        <v>Check Data</v>
      </c>
    </row>
    <row r="3700" spans="1:26" x14ac:dyDescent="0.3">
      <c r="A3700" t="s">
        <v>3033</v>
      </c>
      <c r="B3700">
        <v>57</v>
      </c>
      <c r="C3700" t="s">
        <v>14</v>
      </c>
      <c r="D3700" t="s">
        <v>28</v>
      </c>
      <c r="E3700">
        <v>39.229999999999997</v>
      </c>
      <c r="F3700">
        <v>11</v>
      </c>
      <c r="G3700">
        <v>250</v>
      </c>
      <c r="H3700">
        <v>0</v>
      </c>
      <c r="I3700" t="s">
        <v>23</v>
      </c>
      <c r="J3700">
        <v>86.8</v>
      </c>
      <c r="K3700" s="1">
        <v>44705</v>
      </c>
      <c r="L3700">
        <v>17</v>
      </c>
      <c r="M3700">
        <v>0.46</v>
      </c>
      <c r="N3700">
        <f>IF(E3700="",Data_Validation!$B$1,E3700)</f>
        <v>39.229999999999997</v>
      </c>
      <c r="O3700">
        <f>IF(J3700="",Data_Validation!$B$2,J3700)</f>
        <v>86.8</v>
      </c>
      <c r="P3700">
        <f t="shared" si="513"/>
        <v>1</v>
      </c>
      <c r="Q3700" s="2">
        <f>CustomerData[[#This Row],[avg_order_value_clean]]*CustomerData[[#This Row],[total_orders]]</f>
        <v>431.53</v>
      </c>
      <c r="R3700" s="2" t="str">
        <f t="shared" si="521"/>
        <v>Inactive</v>
      </c>
      <c r="S3700" s="2" t="str">
        <f t="shared" si="514"/>
        <v>Medium Risk</v>
      </c>
      <c r="T3700" s="2" t="str">
        <f t="shared" si="515"/>
        <v>55+</v>
      </c>
      <c r="U3700" s="1">
        <f t="shared" ca="1" si="516"/>
        <v>1556</v>
      </c>
      <c r="V3700" s="2" t="str">
        <f t="shared" si="517"/>
        <v>Low Loyalty</v>
      </c>
      <c r="W3700" s="2" t="str">
        <f t="shared" si="518"/>
        <v>Legitimate</v>
      </c>
      <c r="X3700" s="2" t="str">
        <f>IF(Q3700&lt;Data_Validation!$B$8,"Low Value",IF(Q3700&lt;Data_Validation!$B$9,"Medium Value","High Value"))</f>
        <v>Low Value</v>
      </c>
      <c r="Y3700" s="2" t="str">
        <f t="shared" si="519"/>
        <v>Stable</v>
      </c>
      <c r="Z3700" s="2" t="str">
        <f t="shared" si="520"/>
        <v>Check Data</v>
      </c>
    </row>
    <row r="3701" spans="1:26" x14ac:dyDescent="0.3">
      <c r="A3701" t="s">
        <v>3034</v>
      </c>
      <c r="B3701">
        <v>57</v>
      </c>
      <c r="C3701" t="s">
        <v>25</v>
      </c>
      <c r="D3701" t="s">
        <v>50</v>
      </c>
      <c r="E3701">
        <v>42.15</v>
      </c>
      <c r="F3701">
        <v>7</v>
      </c>
      <c r="G3701">
        <v>337</v>
      </c>
      <c r="H3701">
        <v>0</v>
      </c>
      <c r="I3701" t="s">
        <v>29</v>
      </c>
      <c r="J3701">
        <v>66</v>
      </c>
      <c r="K3701" s="1">
        <v>44236</v>
      </c>
      <c r="L3701">
        <v>37</v>
      </c>
      <c r="M3701">
        <v>0.13</v>
      </c>
      <c r="N3701">
        <f>IF(E3701="",Data_Validation!$B$1,E3701)</f>
        <v>42.15</v>
      </c>
      <c r="O3701">
        <f>IF(J3701="",Data_Validation!$B$2,J3701)</f>
        <v>66</v>
      </c>
      <c r="P3701">
        <f t="shared" si="513"/>
        <v>1</v>
      </c>
      <c r="Q3701" s="2">
        <f>CustomerData[[#This Row],[avg_order_value_clean]]*CustomerData[[#This Row],[total_orders]]</f>
        <v>295.05</v>
      </c>
      <c r="R3701" s="2" t="str">
        <f t="shared" si="521"/>
        <v>Inactive</v>
      </c>
      <c r="S3701" s="2" t="str">
        <f t="shared" si="514"/>
        <v>Low Risk</v>
      </c>
      <c r="T3701" s="2" t="str">
        <f t="shared" si="515"/>
        <v>55+</v>
      </c>
      <c r="U3701" s="1">
        <f t="shared" ca="1" si="516"/>
        <v>2025</v>
      </c>
      <c r="V3701" s="2" t="str">
        <f t="shared" si="517"/>
        <v>Low Loyalty</v>
      </c>
      <c r="W3701" s="2" t="str">
        <f t="shared" si="518"/>
        <v>Legitimate</v>
      </c>
      <c r="X3701" s="2" t="str">
        <f>IF(Q3701&lt;Data_Validation!$B$8,"Low Value",IF(Q3701&lt;Data_Validation!$B$9,"Medium Value","High Value"))</f>
        <v>Low Value</v>
      </c>
      <c r="Y3701" s="2" t="str">
        <f t="shared" si="519"/>
        <v>Stable</v>
      </c>
      <c r="Z3701" s="2" t="str">
        <f t="shared" si="520"/>
        <v>Check Data</v>
      </c>
    </row>
    <row r="3702" spans="1:26" x14ac:dyDescent="0.3">
      <c r="A3702" t="s">
        <v>3035</v>
      </c>
      <c r="B3702">
        <v>71</v>
      </c>
      <c r="C3702" t="s">
        <v>21</v>
      </c>
      <c r="D3702" t="s">
        <v>15</v>
      </c>
      <c r="E3702">
        <v>100.72</v>
      </c>
      <c r="F3702">
        <v>9</v>
      </c>
      <c r="G3702">
        <v>3</v>
      </c>
      <c r="H3702">
        <v>0</v>
      </c>
      <c r="I3702" t="s">
        <v>19</v>
      </c>
      <c r="J3702">
        <v>79.8</v>
      </c>
      <c r="K3702" s="1">
        <v>44920</v>
      </c>
      <c r="L3702">
        <v>15</v>
      </c>
      <c r="M3702">
        <v>0.28999999999999998</v>
      </c>
      <c r="N3702">
        <f>IF(E3702="",Data_Validation!$B$1,E3702)</f>
        <v>100.72</v>
      </c>
      <c r="O3702">
        <f>IF(J3702="",Data_Validation!$B$2,J3702)</f>
        <v>79.8</v>
      </c>
      <c r="P3702">
        <f t="shared" si="513"/>
        <v>1</v>
      </c>
      <c r="Q3702" s="2">
        <f>CustomerData[[#This Row],[avg_order_value_clean]]*CustomerData[[#This Row],[total_orders]]</f>
        <v>906.48</v>
      </c>
      <c r="R3702" s="2" t="str">
        <f t="shared" si="521"/>
        <v>Active</v>
      </c>
      <c r="S3702" s="2" t="str">
        <f t="shared" si="514"/>
        <v>Medium Risk</v>
      </c>
      <c r="T3702" s="2" t="str">
        <f t="shared" si="515"/>
        <v>55+</v>
      </c>
      <c r="U3702" s="1">
        <f t="shared" ca="1" si="516"/>
        <v>1341</v>
      </c>
      <c r="V3702" s="2" t="str">
        <f t="shared" si="517"/>
        <v>Low Loyalty</v>
      </c>
      <c r="W3702" s="2" t="str">
        <f t="shared" si="518"/>
        <v>Legitimate</v>
      </c>
      <c r="X3702" s="2" t="str">
        <f>IF(Q3702&lt;Data_Validation!$B$8,"Low Value",IF(Q3702&lt;Data_Validation!$B$9,"Medium Value","High Value"))</f>
        <v>Low Value</v>
      </c>
      <c r="Y3702" s="2" t="str">
        <f t="shared" si="519"/>
        <v>Stable</v>
      </c>
      <c r="Z3702" s="2" t="str">
        <f t="shared" si="520"/>
        <v>Check Data</v>
      </c>
    </row>
    <row r="3703" spans="1:26" x14ac:dyDescent="0.3">
      <c r="A3703" t="s">
        <v>3036</v>
      </c>
      <c r="B3703">
        <v>29</v>
      </c>
      <c r="C3703" t="s">
        <v>14</v>
      </c>
      <c r="D3703" t="s">
        <v>15</v>
      </c>
      <c r="E3703">
        <v>59.66</v>
      </c>
      <c r="F3703">
        <v>8</v>
      </c>
      <c r="G3703">
        <v>320</v>
      </c>
      <c r="H3703">
        <v>0</v>
      </c>
      <c r="I3703" t="s">
        <v>23</v>
      </c>
      <c r="J3703">
        <v>17.2</v>
      </c>
      <c r="K3703" s="1">
        <v>44840</v>
      </c>
      <c r="L3703">
        <v>66</v>
      </c>
      <c r="M3703">
        <v>0.38</v>
      </c>
      <c r="N3703">
        <f>IF(E3703="",Data_Validation!$B$1,E3703)</f>
        <v>59.66</v>
      </c>
      <c r="O3703">
        <f>IF(J3703="",Data_Validation!$B$2,J3703)</f>
        <v>17.2</v>
      </c>
      <c r="P3703">
        <f t="shared" si="513"/>
        <v>1</v>
      </c>
      <c r="Q3703" s="2">
        <f>CustomerData[[#This Row],[avg_order_value_clean]]*CustomerData[[#This Row],[total_orders]]</f>
        <v>477.28</v>
      </c>
      <c r="R3703" s="2" t="str">
        <f t="shared" si="521"/>
        <v>Inactive</v>
      </c>
      <c r="S3703" s="2" t="str">
        <f t="shared" si="514"/>
        <v>Medium Risk</v>
      </c>
      <c r="T3703" s="2" t="str">
        <f t="shared" si="515"/>
        <v>25-34</v>
      </c>
      <c r="U3703" s="1">
        <f t="shared" ca="1" si="516"/>
        <v>1421</v>
      </c>
      <c r="V3703" s="2" t="str">
        <f t="shared" si="517"/>
        <v>Medium Loyalty</v>
      </c>
      <c r="W3703" s="2" t="str">
        <f t="shared" si="518"/>
        <v>Legitimate</v>
      </c>
      <c r="X3703" s="2" t="str">
        <f>IF(Q3703&lt;Data_Validation!$B$8,"Low Value",IF(Q3703&lt;Data_Validation!$B$9,"Medium Value","High Value"))</f>
        <v>Low Value</v>
      </c>
      <c r="Y3703" s="2" t="str">
        <f t="shared" si="519"/>
        <v>Stable</v>
      </c>
      <c r="Z3703" s="2" t="str">
        <f t="shared" si="520"/>
        <v>Check Data</v>
      </c>
    </row>
    <row r="3704" spans="1:26" x14ac:dyDescent="0.3">
      <c r="A3704" t="s">
        <v>3037</v>
      </c>
      <c r="B3704">
        <v>38</v>
      </c>
      <c r="C3704" t="s">
        <v>21</v>
      </c>
      <c r="D3704" t="s">
        <v>44</v>
      </c>
      <c r="E3704">
        <v>178.8</v>
      </c>
      <c r="F3704">
        <v>13</v>
      </c>
      <c r="G3704">
        <v>183</v>
      </c>
      <c r="H3704">
        <v>0</v>
      </c>
      <c r="I3704" t="s">
        <v>23</v>
      </c>
      <c r="J3704">
        <v>17.3</v>
      </c>
      <c r="K3704" s="1">
        <v>45769</v>
      </c>
      <c r="L3704">
        <v>98</v>
      </c>
      <c r="M3704">
        <v>0.12</v>
      </c>
      <c r="N3704">
        <f>IF(E3704="",Data_Validation!$B$1,E3704)</f>
        <v>178.8</v>
      </c>
      <c r="O3704">
        <f>IF(J3704="",Data_Validation!$B$2,J3704)</f>
        <v>17.3</v>
      </c>
      <c r="P3704">
        <f t="shared" si="513"/>
        <v>1</v>
      </c>
      <c r="Q3704" s="2">
        <f>CustomerData[[#This Row],[avg_order_value_clean]]*CustomerData[[#This Row],[total_orders]]</f>
        <v>2324.4</v>
      </c>
      <c r="R3704" s="2" t="str">
        <f t="shared" si="521"/>
        <v>Inactive</v>
      </c>
      <c r="S3704" s="2" t="str">
        <f t="shared" si="514"/>
        <v>Low Risk</v>
      </c>
      <c r="T3704" s="2" t="str">
        <f t="shared" si="515"/>
        <v>35-44</v>
      </c>
      <c r="U3704" s="1">
        <f t="shared" ca="1" si="516"/>
        <v>492</v>
      </c>
      <c r="V3704" s="2" t="str">
        <f t="shared" si="517"/>
        <v>High Loyalty</v>
      </c>
      <c r="W3704" s="2" t="str">
        <f t="shared" si="518"/>
        <v>Legitimate</v>
      </c>
      <c r="X3704" s="2" t="str">
        <f>IF(Q3704&lt;Data_Validation!$B$8,"Low Value",IF(Q3704&lt;Data_Validation!$B$9,"Medium Value","High Value"))</f>
        <v>High Value</v>
      </c>
      <c r="Y3704" s="2" t="str">
        <f t="shared" si="519"/>
        <v>High Value - Maintain</v>
      </c>
      <c r="Z3704" s="2" t="str">
        <f t="shared" si="520"/>
        <v>Check Data</v>
      </c>
    </row>
    <row r="3705" spans="1:26" x14ac:dyDescent="0.3">
      <c r="A3705" t="s">
        <v>178</v>
      </c>
      <c r="B3705">
        <v>57</v>
      </c>
      <c r="C3705" t="s">
        <v>14</v>
      </c>
      <c r="D3705" t="s">
        <v>26</v>
      </c>
      <c r="E3705">
        <v>125.67</v>
      </c>
      <c r="F3705">
        <v>8</v>
      </c>
      <c r="G3705">
        <v>180</v>
      </c>
      <c r="H3705">
        <v>0</v>
      </c>
      <c r="I3705" t="s">
        <v>19</v>
      </c>
      <c r="J3705">
        <v>21.1</v>
      </c>
      <c r="K3705" s="1">
        <v>44227</v>
      </c>
      <c r="L3705">
        <v>20</v>
      </c>
      <c r="M3705">
        <v>0.13</v>
      </c>
      <c r="N3705">
        <f>IF(E3705="",Data_Validation!$B$1,E3705)</f>
        <v>125.67</v>
      </c>
      <c r="O3705">
        <f>IF(J3705="",Data_Validation!$B$2,J3705)</f>
        <v>21.1</v>
      </c>
      <c r="P3705">
        <f t="shared" si="513"/>
        <v>4</v>
      </c>
      <c r="Q3705" s="2">
        <f>CustomerData[[#This Row],[avg_order_value_clean]]*CustomerData[[#This Row],[total_orders]]</f>
        <v>1005.36</v>
      </c>
      <c r="R3705" s="2" t="str">
        <f t="shared" si="521"/>
        <v>Inactive</v>
      </c>
      <c r="S3705" s="2" t="str">
        <f t="shared" si="514"/>
        <v>Low Risk</v>
      </c>
      <c r="T3705" s="2" t="str">
        <f t="shared" si="515"/>
        <v>55+</v>
      </c>
      <c r="U3705" s="1">
        <f t="shared" ca="1" si="516"/>
        <v>2034</v>
      </c>
      <c r="V3705" s="2" t="str">
        <f t="shared" si="517"/>
        <v>Low Loyalty</v>
      </c>
      <c r="W3705" s="2" t="str">
        <f t="shared" si="518"/>
        <v>Legitimate</v>
      </c>
      <c r="X3705" s="2" t="str">
        <f>IF(Q3705&lt;Data_Validation!$B$8,"Low Value",IF(Q3705&lt;Data_Validation!$B$9,"Medium Value","High Value"))</f>
        <v>Low Value</v>
      </c>
      <c r="Y3705" s="2" t="str">
        <f t="shared" si="519"/>
        <v>Stable</v>
      </c>
      <c r="Z3705" s="2" t="str">
        <f t="shared" si="520"/>
        <v>Check Data</v>
      </c>
    </row>
    <row r="3706" spans="1:26" x14ac:dyDescent="0.3">
      <c r="A3706" t="s">
        <v>3038</v>
      </c>
      <c r="B3706">
        <v>36</v>
      </c>
      <c r="C3706" t="s">
        <v>14</v>
      </c>
      <c r="D3706" t="s">
        <v>22</v>
      </c>
      <c r="E3706">
        <v>97.28</v>
      </c>
      <c r="F3706">
        <v>8</v>
      </c>
      <c r="G3706">
        <v>299</v>
      </c>
      <c r="H3706">
        <v>0</v>
      </c>
      <c r="I3706" t="s">
        <v>23</v>
      </c>
      <c r="J3706">
        <v>33.299999999999997</v>
      </c>
      <c r="K3706" s="1">
        <v>45379</v>
      </c>
      <c r="L3706">
        <v>30</v>
      </c>
      <c r="M3706">
        <v>0.56999999999999995</v>
      </c>
      <c r="N3706">
        <f>IF(E3706="",Data_Validation!$B$1,E3706)</f>
        <v>97.28</v>
      </c>
      <c r="O3706">
        <f>IF(J3706="",Data_Validation!$B$2,J3706)</f>
        <v>33.299999999999997</v>
      </c>
      <c r="P3706">
        <f t="shared" si="513"/>
        <v>1</v>
      </c>
      <c r="Q3706" s="2">
        <f>CustomerData[[#This Row],[avg_order_value_clean]]*CustomerData[[#This Row],[total_orders]]</f>
        <v>778.24</v>
      </c>
      <c r="R3706" s="2" t="str">
        <f t="shared" si="521"/>
        <v>Inactive</v>
      </c>
      <c r="S3706" s="2" t="str">
        <f t="shared" si="514"/>
        <v>High Risk</v>
      </c>
      <c r="T3706" s="2" t="str">
        <f t="shared" si="515"/>
        <v>35-44</v>
      </c>
      <c r="U3706" s="1">
        <f t="shared" ca="1" si="516"/>
        <v>882</v>
      </c>
      <c r="V3706" s="2" t="str">
        <f t="shared" si="517"/>
        <v>Low Loyalty</v>
      </c>
      <c r="W3706" s="2" t="str">
        <f t="shared" si="518"/>
        <v>Legitimate</v>
      </c>
      <c r="X3706" s="2" t="str">
        <f>IF(Q3706&lt;Data_Validation!$B$8,"Low Value",IF(Q3706&lt;Data_Validation!$B$9,"Medium Value","High Value"))</f>
        <v>Low Value</v>
      </c>
      <c r="Y3706" s="2" t="str">
        <f t="shared" si="519"/>
        <v>At Risk - Develop</v>
      </c>
      <c r="Z3706" s="2" t="str">
        <f t="shared" si="520"/>
        <v>Check Data</v>
      </c>
    </row>
    <row r="3707" spans="1:26" x14ac:dyDescent="0.3">
      <c r="A3707" t="s">
        <v>2967</v>
      </c>
      <c r="B3707">
        <v>20</v>
      </c>
      <c r="C3707" t="s">
        <v>21</v>
      </c>
      <c r="D3707" t="s">
        <v>26</v>
      </c>
      <c r="E3707">
        <v>85.17</v>
      </c>
      <c r="F3707">
        <v>5</v>
      </c>
      <c r="G3707">
        <v>15</v>
      </c>
      <c r="H3707">
        <v>0</v>
      </c>
      <c r="I3707" t="s">
        <v>23</v>
      </c>
      <c r="J3707">
        <v>90.4</v>
      </c>
      <c r="K3707" s="1">
        <v>44216</v>
      </c>
      <c r="L3707">
        <v>16</v>
      </c>
      <c r="M3707">
        <v>0.17</v>
      </c>
      <c r="N3707">
        <f>IF(E3707="",Data_Validation!$B$1,E3707)</f>
        <v>85.17</v>
      </c>
      <c r="O3707">
        <f>IF(J3707="",Data_Validation!$B$2,J3707)</f>
        <v>90.4</v>
      </c>
      <c r="P3707">
        <f t="shared" si="513"/>
        <v>3</v>
      </c>
      <c r="Q3707" s="2">
        <f>CustomerData[[#This Row],[avg_order_value_clean]]*CustomerData[[#This Row],[total_orders]]</f>
        <v>425.85</v>
      </c>
      <c r="R3707" s="2" t="str">
        <f t="shared" si="521"/>
        <v>Active</v>
      </c>
      <c r="S3707" s="2" t="str">
        <f t="shared" si="514"/>
        <v>Low Risk</v>
      </c>
      <c r="T3707" s="2" t="str">
        <f t="shared" si="515"/>
        <v>Under 25</v>
      </c>
      <c r="U3707" s="1">
        <f t="shared" ca="1" si="516"/>
        <v>2045</v>
      </c>
      <c r="V3707" s="2" t="str">
        <f t="shared" si="517"/>
        <v>Low Loyalty</v>
      </c>
      <c r="W3707" s="2" t="str">
        <f t="shared" si="518"/>
        <v>Legitimate</v>
      </c>
      <c r="X3707" s="2" t="str">
        <f>IF(Q3707&lt;Data_Validation!$B$8,"Low Value",IF(Q3707&lt;Data_Validation!$B$9,"Medium Value","High Value"))</f>
        <v>Low Value</v>
      </c>
      <c r="Y3707" s="2" t="str">
        <f t="shared" si="519"/>
        <v>Stable</v>
      </c>
      <c r="Z3707" s="2" t="str">
        <f t="shared" si="520"/>
        <v>Check Data</v>
      </c>
    </row>
    <row r="3708" spans="1:26" x14ac:dyDescent="0.3">
      <c r="A3708" t="s">
        <v>3039</v>
      </c>
      <c r="B3708">
        <v>35</v>
      </c>
      <c r="C3708" t="s">
        <v>14</v>
      </c>
      <c r="D3708" t="s">
        <v>28</v>
      </c>
      <c r="E3708">
        <v>104.06</v>
      </c>
      <c r="F3708">
        <v>8</v>
      </c>
      <c r="G3708">
        <v>93</v>
      </c>
      <c r="H3708">
        <v>0</v>
      </c>
      <c r="I3708" t="s">
        <v>40</v>
      </c>
      <c r="J3708">
        <v>77.400000000000006</v>
      </c>
      <c r="K3708" s="1">
        <v>45374</v>
      </c>
      <c r="L3708">
        <v>44</v>
      </c>
      <c r="M3708">
        <v>0.25</v>
      </c>
      <c r="N3708">
        <f>IF(E3708="",Data_Validation!$B$1,E3708)</f>
        <v>104.06</v>
      </c>
      <c r="O3708">
        <f>IF(J3708="",Data_Validation!$B$2,J3708)</f>
        <v>77.400000000000006</v>
      </c>
      <c r="P3708">
        <f t="shared" si="513"/>
        <v>1</v>
      </c>
      <c r="Q3708" s="2">
        <f>CustomerData[[#This Row],[avg_order_value_clean]]*CustomerData[[#This Row],[total_orders]]</f>
        <v>832.48</v>
      </c>
      <c r="R3708" s="2" t="str">
        <f t="shared" si="521"/>
        <v>Inactive</v>
      </c>
      <c r="S3708" s="2" t="str">
        <f t="shared" si="514"/>
        <v>Medium Risk</v>
      </c>
      <c r="T3708" s="2" t="str">
        <f t="shared" si="515"/>
        <v>35-44</v>
      </c>
      <c r="U3708" s="1">
        <f t="shared" ca="1" si="516"/>
        <v>887</v>
      </c>
      <c r="V3708" s="2" t="str">
        <f t="shared" si="517"/>
        <v>Medium Loyalty</v>
      </c>
      <c r="W3708" s="2" t="str">
        <f t="shared" si="518"/>
        <v>Legitimate</v>
      </c>
      <c r="X3708" s="2" t="str">
        <f>IF(Q3708&lt;Data_Validation!$B$8,"Low Value",IF(Q3708&lt;Data_Validation!$B$9,"Medium Value","High Value"))</f>
        <v>Low Value</v>
      </c>
      <c r="Y3708" s="2" t="str">
        <f t="shared" si="519"/>
        <v>Stable</v>
      </c>
      <c r="Z3708" s="2" t="str">
        <f t="shared" si="520"/>
        <v>Check Data</v>
      </c>
    </row>
    <row r="3709" spans="1:26" x14ac:dyDescent="0.3">
      <c r="A3709" t="s">
        <v>3040</v>
      </c>
      <c r="B3709">
        <v>70</v>
      </c>
      <c r="C3709" t="s">
        <v>14</v>
      </c>
      <c r="D3709" t="s">
        <v>15</v>
      </c>
      <c r="E3709">
        <v>69.3</v>
      </c>
      <c r="F3709">
        <v>7</v>
      </c>
      <c r="G3709">
        <v>278</v>
      </c>
      <c r="H3709">
        <v>0</v>
      </c>
      <c r="I3709" t="s">
        <v>19</v>
      </c>
      <c r="J3709">
        <v>36.5</v>
      </c>
      <c r="K3709" s="1">
        <v>44277</v>
      </c>
      <c r="L3709">
        <v>59</v>
      </c>
      <c r="M3709">
        <v>0.15</v>
      </c>
      <c r="N3709">
        <f>IF(E3709="",Data_Validation!$B$1,E3709)</f>
        <v>69.3</v>
      </c>
      <c r="O3709">
        <f>IF(J3709="",Data_Validation!$B$2,J3709)</f>
        <v>36.5</v>
      </c>
      <c r="P3709">
        <f t="shared" si="513"/>
        <v>2</v>
      </c>
      <c r="Q3709" s="2">
        <f>CustomerData[[#This Row],[avg_order_value_clean]]*CustomerData[[#This Row],[total_orders]]</f>
        <v>485.09999999999997</v>
      </c>
      <c r="R3709" s="2" t="str">
        <f t="shared" si="521"/>
        <v>Inactive</v>
      </c>
      <c r="S3709" s="2" t="str">
        <f t="shared" si="514"/>
        <v>Low Risk</v>
      </c>
      <c r="T3709" s="2" t="str">
        <f t="shared" si="515"/>
        <v>55+</v>
      </c>
      <c r="U3709" s="1">
        <f t="shared" ca="1" si="516"/>
        <v>1984</v>
      </c>
      <c r="V3709" s="2" t="str">
        <f t="shared" si="517"/>
        <v>Medium Loyalty</v>
      </c>
      <c r="W3709" s="2" t="str">
        <f t="shared" si="518"/>
        <v>Legitimate</v>
      </c>
      <c r="X3709" s="2" t="str">
        <f>IF(Q3709&lt;Data_Validation!$B$8,"Low Value",IF(Q3709&lt;Data_Validation!$B$9,"Medium Value","High Value"))</f>
        <v>Low Value</v>
      </c>
      <c r="Y3709" s="2" t="str">
        <f t="shared" si="519"/>
        <v>Stable</v>
      </c>
      <c r="Z3709" s="2" t="str">
        <f t="shared" si="520"/>
        <v>Check Data</v>
      </c>
    </row>
    <row r="3710" spans="1:26" x14ac:dyDescent="0.3">
      <c r="A3710" t="s">
        <v>3041</v>
      </c>
      <c r="B3710">
        <v>68</v>
      </c>
      <c r="C3710" t="s">
        <v>21</v>
      </c>
      <c r="D3710" t="s">
        <v>28</v>
      </c>
      <c r="E3710">
        <v>51.8</v>
      </c>
      <c r="F3710">
        <v>9</v>
      </c>
      <c r="G3710">
        <v>155</v>
      </c>
      <c r="H3710">
        <v>0</v>
      </c>
      <c r="I3710" t="s">
        <v>40</v>
      </c>
      <c r="J3710">
        <v>91.8</v>
      </c>
      <c r="K3710" s="1">
        <v>44500</v>
      </c>
      <c r="L3710">
        <v>4</v>
      </c>
      <c r="M3710">
        <v>0.3</v>
      </c>
      <c r="N3710">
        <f>IF(E3710="",Data_Validation!$B$1,E3710)</f>
        <v>51.8</v>
      </c>
      <c r="O3710">
        <f>IF(J3710="",Data_Validation!$B$2,J3710)</f>
        <v>91.8</v>
      </c>
      <c r="P3710">
        <f t="shared" si="513"/>
        <v>1</v>
      </c>
      <c r="Q3710" s="2">
        <f>CustomerData[[#This Row],[avg_order_value_clean]]*CustomerData[[#This Row],[total_orders]]</f>
        <v>466.2</v>
      </c>
      <c r="R3710" s="2" t="str">
        <f t="shared" si="521"/>
        <v>Inactive</v>
      </c>
      <c r="S3710" s="2" t="str">
        <f t="shared" si="514"/>
        <v>Medium Risk</v>
      </c>
      <c r="T3710" s="2" t="str">
        <f t="shared" si="515"/>
        <v>55+</v>
      </c>
      <c r="U3710" s="1">
        <f t="shared" ca="1" si="516"/>
        <v>1761</v>
      </c>
      <c r="V3710" s="2" t="str">
        <f t="shared" si="517"/>
        <v>Low Loyalty</v>
      </c>
      <c r="W3710" s="2" t="str">
        <f t="shared" si="518"/>
        <v>Legitimate</v>
      </c>
      <c r="X3710" s="2" t="str">
        <f>IF(Q3710&lt;Data_Validation!$B$8,"Low Value",IF(Q3710&lt;Data_Validation!$B$9,"Medium Value","High Value"))</f>
        <v>Low Value</v>
      </c>
      <c r="Y3710" s="2" t="str">
        <f t="shared" si="519"/>
        <v>Stable</v>
      </c>
      <c r="Z3710" s="2" t="str">
        <f t="shared" si="520"/>
        <v>Check Data</v>
      </c>
    </row>
    <row r="3711" spans="1:26" x14ac:dyDescent="0.3">
      <c r="A3711" t="s">
        <v>3042</v>
      </c>
      <c r="B3711">
        <v>36</v>
      </c>
      <c r="C3711" t="s">
        <v>14</v>
      </c>
      <c r="D3711" t="s">
        <v>35</v>
      </c>
      <c r="E3711">
        <v>140.44999999999999</v>
      </c>
      <c r="F3711">
        <v>4</v>
      </c>
      <c r="G3711">
        <v>356</v>
      </c>
      <c r="H3711">
        <v>0</v>
      </c>
      <c r="I3711" t="s">
        <v>19</v>
      </c>
      <c r="J3711">
        <v>77.900000000000006</v>
      </c>
      <c r="K3711" s="1">
        <v>45139</v>
      </c>
      <c r="L3711">
        <v>31</v>
      </c>
      <c r="M3711">
        <v>0.24</v>
      </c>
      <c r="N3711">
        <f>IF(E3711="",Data_Validation!$B$1,E3711)</f>
        <v>140.44999999999999</v>
      </c>
      <c r="O3711">
        <f>IF(J3711="",Data_Validation!$B$2,J3711)</f>
        <v>77.900000000000006</v>
      </c>
      <c r="P3711">
        <f t="shared" si="513"/>
        <v>1</v>
      </c>
      <c r="Q3711" s="2">
        <f>CustomerData[[#This Row],[avg_order_value_clean]]*CustomerData[[#This Row],[total_orders]]</f>
        <v>561.79999999999995</v>
      </c>
      <c r="R3711" s="2" t="str">
        <f t="shared" si="521"/>
        <v>Inactive</v>
      </c>
      <c r="S3711" s="2" t="str">
        <f t="shared" si="514"/>
        <v>Medium Risk</v>
      </c>
      <c r="T3711" s="2" t="str">
        <f t="shared" si="515"/>
        <v>35-44</v>
      </c>
      <c r="U3711" s="1">
        <f t="shared" ca="1" si="516"/>
        <v>1122</v>
      </c>
      <c r="V3711" s="2" t="str">
        <f t="shared" si="517"/>
        <v>Low Loyalty</v>
      </c>
      <c r="W3711" s="2" t="str">
        <f t="shared" si="518"/>
        <v>Legitimate</v>
      </c>
      <c r="X3711" s="2" t="str">
        <f>IF(Q3711&lt;Data_Validation!$B$8,"Low Value",IF(Q3711&lt;Data_Validation!$B$9,"Medium Value","High Value"))</f>
        <v>Low Value</v>
      </c>
      <c r="Y3711" s="2" t="str">
        <f t="shared" si="519"/>
        <v>Stable</v>
      </c>
      <c r="Z3711" s="2" t="str">
        <f t="shared" si="520"/>
        <v>Check Data</v>
      </c>
    </row>
    <row r="3712" spans="1:26" x14ac:dyDescent="0.3">
      <c r="A3712" t="s">
        <v>1549</v>
      </c>
      <c r="B3712">
        <v>64</v>
      </c>
      <c r="C3712" t="s">
        <v>14</v>
      </c>
      <c r="D3712" t="s">
        <v>50</v>
      </c>
      <c r="E3712">
        <v>50.67</v>
      </c>
      <c r="F3712">
        <v>12</v>
      </c>
      <c r="G3712">
        <v>15</v>
      </c>
      <c r="H3712">
        <v>0</v>
      </c>
      <c r="I3712" t="s">
        <v>19</v>
      </c>
      <c r="J3712">
        <v>65.599999999999994</v>
      </c>
      <c r="K3712" s="1">
        <v>44713</v>
      </c>
      <c r="L3712">
        <v>26</v>
      </c>
      <c r="M3712">
        <v>0.11</v>
      </c>
      <c r="N3712">
        <f>IF(E3712="",Data_Validation!$B$1,E3712)</f>
        <v>50.67</v>
      </c>
      <c r="O3712">
        <f>IF(J3712="",Data_Validation!$B$2,J3712)</f>
        <v>65.599999999999994</v>
      </c>
      <c r="P3712">
        <f t="shared" si="513"/>
        <v>2</v>
      </c>
      <c r="Q3712" s="2">
        <f>CustomerData[[#This Row],[avg_order_value_clean]]*CustomerData[[#This Row],[total_orders]]</f>
        <v>608.04</v>
      </c>
      <c r="R3712" s="2" t="str">
        <f t="shared" si="521"/>
        <v>Active</v>
      </c>
      <c r="S3712" s="2" t="str">
        <f t="shared" si="514"/>
        <v>Low Risk</v>
      </c>
      <c r="T3712" s="2" t="str">
        <f t="shared" si="515"/>
        <v>55+</v>
      </c>
      <c r="U3712" s="1">
        <f t="shared" ca="1" si="516"/>
        <v>1548</v>
      </c>
      <c r="V3712" s="2" t="str">
        <f t="shared" si="517"/>
        <v>Low Loyalty</v>
      </c>
      <c r="W3712" s="2" t="str">
        <f t="shared" si="518"/>
        <v>Legitimate</v>
      </c>
      <c r="X3712" s="2" t="str">
        <f>IF(Q3712&lt;Data_Validation!$B$8,"Low Value",IF(Q3712&lt;Data_Validation!$B$9,"Medium Value","High Value"))</f>
        <v>Low Value</v>
      </c>
      <c r="Y3712" s="2" t="str">
        <f t="shared" si="519"/>
        <v>Stable</v>
      </c>
      <c r="Z3712" s="2" t="str">
        <f t="shared" si="520"/>
        <v>Check Data</v>
      </c>
    </row>
    <row r="3713" spans="1:26" x14ac:dyDescent="0.3">
      <c r="A3713" t="s">
        <v>1782</v>
      </c>
      <c r="B3713">
        <v>23</v>
      </c>
      <c r="C3713" t="s">
        <v>25</v>
      </c>
      <c r="D3713" t="s">
        <v>44</v>
      </c>
      <c r="E3713">
        <v>110.33</v>
      </c>
      <c r="F3713">
        <v>17</v>
      </c>
      <c r="G3713">
        <v>40</v>
      </c>
      <c r="H3713">
        <v>0</v>
      </c>
      <c r="I3713" t="s">
        <v>19</v>
      </c>
      <c r="J3713">
        <v>43.7</v>
      </c>
      <c r="K3713" s="1">
        <v>44333</v>
      </c>
      <c r="L3713">
        <v>41</v>
      </c>
      <c r="M3713">
        <v>0.15</v>
      </c>
      <c r="N3713">
        <f>IF(E3713="",Data_Validation!$B$1,E3713)</f>
        <v>110.33</v>
      </c>
      <c r="O3713">
        <f>IF(J3713="",Data_Validation!$B$2,J3713)</f>
        <v>43.7</v>
      </c>
      <c r="P3713">
        <f t="shared" si="513"/>
        <v>2</v>
      </c>
      <c r="Q3713" s="2">
        <f>CustomerData[[#This Row],[avg_order_value_clean]]*CustomerData[[#This Row],[total_orders]]</f>
        <v>1875.61</v>
      </c>
      <c r="R3713" s="2" t="str">
        <f t="shared" si="521"/>
        <v>At Risk</v>
      </c>
      <c r="S3713" s="2" t="str">
        <f t="shared" si="514"/>
        <v>Low Risk</v>
      </c>
      <c r="T3713" s="2" t="str">
        <f t="shared" si="515"/>
        <v>Under 25</v>
      </c>
      <c r="U3713" s="1">
        <f t="shared" ca="1" si="516"/>
        <v>1928</v>
      </c>
      <c r="V3713" s="2" t="str">
        <f t="shared" si="517"/>
        <v>Medium Loyalty</v>
      </c>
      <c r="W3713" s="2" t="str">
        <f t="shared" si="518"/>
        <v>Legitimate</v>
      </c>
      <c r="X3713" s="2" t="str">
        <f>IF(Q3713&lt;Data_Validation!$B$8,"Low Value",IF(Q3713&lt;Data_Validation!$B$9,"Medium Value","High Value"))</f>
        <v>High Value</v>
      </c>
      <c r="Y3713" s="2" t="str">
        <f t="shared" si="519"/>
        <v>High Value - Maintain</v>
      </c>
      <c r="Z3713" s="2" t="str">
        <f t="shared" si="520"/>
        <v>Check Data</v>
      </c>
    </row>
    <row r="3714" spans="1:26" x14ac:dyDescent="0.3">
      <c r="A3714" t="s">
        <v>3043</v>
      </c>
      <c r="B3714">
        <v>33</v>
      </c>
      <c r="C3714" t="s">
        <v>21</v>
      </c>
      <c r="D3714" t="s">
        <v>28</v>
      </c>
      <c r="E3714">
        <v>297.56</v>
      </c>
      <c r="F3714">
        <v>7</v>
      </c>
      <c r="G3714">
        <v>136</v>
      </c>
      <c r="H3714">
        <v>0</v>
      </c>
      <c r="I3714" t="s">
        <v>23</v>
      </c>
      <c r="J3714">
        <v>65.2</v>
      </c>
      <c r="K3714" s="1">
        <v>45548</v>
      </c>
      <c r="L3714">
        <v>76</v>
      </c>
      <c r="M3714">
        <v>0.2</v>
      </c>
      <c r="N3714">
        <f>IF(E3714="",Data_Validation!$B$1,E3714)</f>
        <v>297.56</v>
      </c>
      <c r="O3714">
        <f>IF(J3714="",Data_Validation!$B$2,J3714)</f>
        <v>65.2</v>
      </c>
      <c r="P3714">
        <f t="shared" ref="P3714:P3777" si="522">COUNTIF($A$2:$A$5001,A3714)</f>
        <v>1</v>
      </c>
      <c r="Q3714" s="2">
        <f>CustomerData[[#This Row],[avg_order_value_clean]]*CustomerData[[#This Row],[total_orders]]</f>
        <v>2082.92</v>
      </c>
      <c r="R3714" s="2" t="str">
        <f t="shared" si="521"/>
        <v>Inactive</v>
      </c>
      <c r="S3714" s="2" t="str">
        <f t="shared" ref="S3714:S3777" si="523">IF(M3714&lt;0.2,"Low Risk",IF(M3714&lt;0.5,"Medium Risk","High Risk"))</f>
        <v>Medium Risk</v>
      </c>
      <c r="T3714" s="2" t="str">
        <f t="shared" ref="T3714:T3777" si="524">IF(B3714&lt;25,"Under 25",IF(B3714&lt;35,"25-34",IF(B3714&lt;45,"35-44",IF(B3714&lt;55,"45-54","55+"))))</f>
        <v>25-34</v>
      </c>
      <c r="U3714" s="1">
        <f t="shared" ref="U3714:U3777" ca="1" si="525">TODAY()-K3714</f>
        <v>713</v>
      </c>
      <c r="V3714" s="2" t="str">
        <f t="shared" ref="V3714:V3777" si="526">IF(L3714&lt;40,"Low Loyalty",IF(L3714&lt;70,"Medium Loyalty","High Loyalty"))</f>
        <v>High Loyalty</v>
      </c>
      <c r="W3714" s="2" t="str">
        <f t="shared" ref="W3714:W3777" si="527">IF(H3714=1,"Fraudulent","Legitimate")</f>
        <v>Legitimate</v>
      </c>
      <c r="X3714" s="2" t="str">
        <f>IF(Q3714&lt;Data_Validation!$B$8,"Low Value",IF(Q3714&lt;Data_Validation!$B$9,"Medium Value","High Value"))</f>
        <v>High Value</v>
      </c>
      <c r="Y3714" s="2" t="str">
        <f t="shared" ref="Y3714:Y3777" si="528">IF(AND(X3714="High Value",S3714="High Risk"),"Critical - Retain",IF(AND(X3714="High Value",S3714&lt;&gt;"High Risk"),"High Value - Maintain",IF(AND(X3714&lt;&gt;"High Value",S3714="High Risk"),"At Risk - Develop","Stable")))</f>
        <v>High Value - Maintain</v>
      </c>
      <c r="Z3714" s="2" t="str">
        <f t="shared" ref="Z3714:Z3777" si="529">IF(OR(B3714&lt;18,F3714&lt;0,N3714&lt;0,O3714&lt;0,O3714&gt;1,M3714&lt;0,M3714&gt;1),"Check Data","Valid")</f>
        <v>Check Data</v>
      </c>
    </row>
    <row r="3715" spans="1:26" x14ac:dyDescent="0.3">
      <c r="A3715" t="s">
        <v>1726</v>
      </c>
      <c r="B3715">
        <v>25</v>
      </c>
      <c r="C3715" t="s">
        <v>21</v>
      </c>
      <c r="D3715" t="s">
        <v>44</v>
      </c>
      <c r="E3715">
        <v>214.44</v>
      </c>
      <c r="F3715">
        <v>9</v>
      </c>
      <c r="G3715">
        <v>257</v>
      </c>
      <c r="H3715">
        <v>0</v>
      </c>
      <c r="I3715" t="s">
        <v>29</v>
      </c>
      <c r="J3715">
        <v>59.3</v>
      </c>
      <c r="K3715" s="1">
        <v>45321</v>
      </c>
      <c r="L3715">
        <v>2</v>
      </c>
      <c r="M3715">
        <v>0.16</v>
      </c>
      <c r="N3715">
        <f>IF(E3715="",Data_Validation!$B$1,E3715)</f>
        <v>214.44</v>
      </c>
      <c r="O3715">
        <f>IF(J3715="",Data_Validation!$B$2,J3715)</f>
        <v>59.3</v>
      </c>
      <c r="P3715">
        <f t="shared" si="522"/>
        <v>3</v>
      </c>
      <c r="Q3715" s="2">
        <f>CustomerData[[#This Row],[avg_order_value_clean]]*CustomerData[[#This Row],[total_orders]]</f>
        <v>1929.96</v>
      </c>
      <c r="R3715" s="2" t="str">
        <f t="shared" ref="R3715:R3778" si="530">IF(G3715&lt;=30,"Active",IF(G3715&lt;=90,"At Risk","Inactive"))</f>
        <v>Inactive</v>
      </c>
      <c r="S3715" s="2" t="str">
        <f t="shared" si="523"/>
        <v>Low Risk</v>
      </c>
      <c r="T3715" s="2" t="str">
        <f t="shared" si="524"/>
        <v>25-34</v>
      </c>
      <c r="U3715" s="1">
        <f t="shared" ca="1" si="525"/>
        <v>940</v>
      </c>
      <c r="V3715" s="2" t="str">
        <f t="shared" si="526"/>
        <v>Low Loyalty</v>
      </c>
      <c r="W3715" s="2" t="str">
        <f t="shared" si="527"/>
        <v>Legitimate</v>
      </c>
      <c r="X3715" s="2" t="str">
        <f>IF(Q3715&lt;Data_Validation!$B$8,"Low Value",IF(Q3715&lt;Data_Validation!$B$9,"Medium Value","High Value"))</f>
        <v>High Value</v>
      </c>
      <c r="Y3715" s="2" t="str">
        <f t="shared" si="528"/>
        <v>High Value - Maintain</v>
      </c>
      <c r="Z3715" s="2" t="str">
        <f t="shared" si="529"/>
        <v>Check Data</v>
      </c>
    </row>
    <row r="3716" spans="1:26" x14ac:dyDescent="0.3">
      <c r="A3716" t="s">
        <v>3044</v>
      </c>
      <c r="B3716">
        <v>65</v>
      </c>
      <c r="C3716" t="s">
        <v>14</v>
      </c>
      <c r="D3716" t="s">
        <v>50</v>
      </c>
      <c r="E3716">
        <v>61.71</v>
      </c>
      <c r="F3716">
        <v>12</v>
      </c>
      <c r="G3716">
        <v>42</v>
      </c>
      <c r="H3716">
        <v>0</v>
      </c>
      <c r="I3716" t="s">
        <v>16</v>
      </c>
      <c r="K3716" s="1">
        <v>45190</v>
      </c>
      <c r="L3716">
        <v>8</v>
      </c>
      <c r="M3716">
        <v>0.45</v>
      </c>
      <c r="N3716">
        <f>IF(E3716="",Data_Validation!$B$1,E3716)</f>
        <v>61.71</v>
      </c>
      <c r="O3716">
        <f>IF(J3716="",Data_Validation!$B$2,J3716)</f>
        <v>250</v>
      </c>
      <c r="P3716">
        <f t="shared" si="522"/>
        <v>1</v>
      </c>
      <c r="Q3716" s="2">
        <f>CustomerData[[#This Row],[avg_order_value_clean]]*CustomerData[[#This Row],[total_orders]]</f>
        <v>740.52</v>
      </c>
      <c r="R3716" s="2" t="str">
        <f t="shared" si="530"/>
        <v>At Risk</v>
      </c>
      <c r="S3716" s="2" t="str">
        <f t="shared" si="523"/>
        <v>Medium Risk</v>
      </c>
      <c r="T3716" s="2" t="str">
        <f t="shared" si="524"/>
        <v>55+</v>
      </c>
      <c r="U3716" s="1">
        <f t="shared" ca="1" si="525"/>
        <v>1071</v>
      </c>
      <c r="V3716" s="2" t="str">
        <f t="shared" si="526"/>
        <v>Low Loyalty</v>
      </c>
      <c r="W3716" s="2" t="str">
        <f t="shared" si="527"/>
        <v>Legitimate</v>
      </c>
      <c r="X3716" s="2" t="str">
        <f>IF(Q3716&lt;Data_Validation!$B$8,"Low Value",IF(Q3716&lt;Data_Validation!$B$9,"Medium Value","High Value"))</f>
        <v>Low Value</v>
      </c>
      <c r="Y3716" s="2" t="str">
        <f t="shared" si="528"/>
        <v>Stable</v>
      </c>
      <c r="Z3716" s="2" t="str">
        <f t="shared" si="529"/>
        <v>Check Data</v>
      </c>
    </row>
    <row r="3717" spans="1:26" x14ac:dyDescent="0.3">
      <c r="A3717" t="s">
        <v>3045</v>
      </c>
      <c r="B3717">
        <v>35</v>
      </c>
      <c r="C3717" t="s">
        <v>21</v>
      </c>
      <c r="D3717" t="s">
        <v>37</v>
      </c>
      <c r="E3717">
        <v>72.099999999999994</v>
      </c>
      <c r="F3717">
        <v>3</v>
      </c>
      <c r="G3717">
        <v>65</v>
      </c>
      <c r="H3717">
        <v>0</v>
      </c>
      <c r="I3717" t="s">
        <v>29</v>
      </c>
      <c r="J3717">
        <v>22.6</v>
      </c>
      <c r="K3717" s="1">
        <v>45167</v>
      </c>
      <c r="L3717">
        <v>78</v>
      </c>
      <c r="M3717">
        <v>0.19</v>
      </c>
      <c r="N3717">
        <f>IF(E3717="",Data_Validation!$B$1,E3717)</f>
        <v>72.099999999999994</v>
      </c>
      <c r="O3717">
        <f>IF(J3717="",Data_Validation!$B$2,J3717)</f>
        <v>22.6</v>
      </c>
      <c r="P3717">
        <f t="shared" si="522"/>
        <v>1</v>
      </c>
      <c r="Q3717" s="2">
        <f>CustomerData[[#This Row],[avg_order_value_clean]]*CustomerData[[#This Row],[total_orders]]</f>
        <v>216.29999999999998</v>
      </c>
      <c r="R3717" s="2" t="str">
        <f t="shared" si="530"/>
        <v>At Risk</v>
      </c>
      <c r="S3717" s="2" t="str">
        <f t="shared" si="523"/>
        <v>Low Risk</v>
      </c>
      <c r="T3717" s="2" t="str">
        <f t="shared" si="524"/>
        <v>35-44</v>
      </c>
      <c r="U3717" s="1">
        <f t="shared" ca="1" si="525"/>
        <v>1094</v>
      </c>
      <c r="V3717" s="2" t="str">
        <f t="shared" si="526"/>
        <v>High Loyalty</v>
      </c>
      <c r="W3717" s="2" t="str">
        <f t="shared" si="527"/>
        <v>Legitimate</v>
      </c>
      <c r="X3717" s="2" t="str">
        <f>IF(Q3717&lt;Data_Validation!$B$8,"Low Value",IF(Q3717&lt;Data_Validation!$B$9,"Medium Value","High Value"))</f>
        <v>Low Value</v>
      </c>
      <c r="Y3717" s="2" t="str">
        <f t="shared" si="528"/>
        <v>Stable</v>
      </c>
      <c r="Z3717" s="2" t="str">
        <f t="shared" si="529"/>
        <v>Check Data</v>
      </c>
    </row>
    <row r="3718" spans="1:26" x14ac:dyDescent="0.3">
      <c r="A3718" t="s">
        <v>1807</v>
      </c>
      <c r="B3718">
        <v>69</v>
      </c>
      <c r="C3718" t="s">
        <v>25</v>
      </c>
      <c r="D3718" t="s">
        <v>28</v>
      </c>
      <c r="E3718">
        <v>243.96</v>
      </c>
      <c r="F3718">
        <v>10</v>
      </c>
      <c r="G3718">
        <v>351</v>
      </c>
      <c r="H3718">
        <v>0</v>
      </c>
      <c r="I3718" t="s">
        <v>23</v>
      </c>
      <c r="J3718">
        <v>88.6</v>
      </c>
      <c r="K3718" s="1">
        <v>45232</v>
      </c>
      <c r="L3718">
        <v>24</v>
      </c>
      <c r="M3718">
        <v>0.12</v>
      </c>
      <c r="N3718">
        <f>IF(E3718="",Data_Validation!$B$1,E3718)</f>
        <v>243.96</v>
      </c>
      <c r="O3718">
        <f>IF(J3718="",Data_Validation!$B$2,J3718)</f>
        <v>88.6</v>
      </c>
      <c r="P3718">
        <f t="shared" si="522"/>
        <v>2</v>
      </c>
      <c r="Q3718" s="2">
        <f>CustomerData[[#This Row],[avg_order_value_clean]]*CustomerData[[#This Row],[total_orders]]</f>
        <v>2439.6</v>
      </c>
      <c r="R3718" s="2" t="str">
        <f t="shared" si="530"/>
        <v>Inactive</v>
      </c>
      <c r="S3718" s="2" t="str">
        <f t="shared" si="523"/>
        <v>Low Risk</v>
      </c>
      <c r="T3718" s="2" t="str">
        <f t="shared" si="524"/>
        <v>55+</v>
      </c>
      <c r="U3718" s="1">
        <f t="shared" ca="1" si="525"/>
        <v>1029</v>
      </c>
      <c r="V3718" s="2" t="str">
        <f t="shared" si="526"/>
        <v>Low Loyalty</v>
      </c>
      <c r="W3718" s="2" t="str">
        <f t="shared" si="527"/>
        <v>Legitimate</v>
      </c>
      <c r="X3718" s="2" t="str">
        <f>IF(Q3718&lt;Data_Validation!$B$8,"Low Value",IF(Q3718&lt;Data_Validation!$B$9,"Medium Value","High Value"))</f>
        <v>High Value</v>
      </c>
      <c r="Y3718" s="2" t="str">
        <f t="shared" si="528"/>
        <v>High Value - Maintain</v>
      </c>
      <c r="Z3718" s="2" t="str">
        <f t="shared" si="529"/>
        <v>Check Data</v>
      </c>
    </row>
    <row r="3719" spans="1:26" x14ac:dyDescent="0.3">
      <c r="A3719" t="s">
        <v>3046</v>
      </c>
      <c r="B3719">
        <v>65</v>
      </c>
      <c r="C3719" t="s">
        <v>21</v>
      </c>
      <c r="D3719" t="s">
        <v>52</v>
      </c>
      <c r="F3719">
        <v>10</v>
      </c>
      <c r="G3719">
        <v>207</v>
      </c>
      <c r="H3719">
        <v>0</v>
      </c>
      <c r="I3719" t="s">
        <v>23</v>
      </c>
      <c r="J3719">
        <v>59.2</v>
      </c>
      <c r="K3719" s="1">
        <v>45378</v>
      </c>
      <c r="L3719">
        <v>40</v>
      </c>
      <c r="M3719">
        <v>0.45</v>
      </c>
      <c r="N3719">
        <f>IF(E3719="",Data_Validation!$B$1,E3719)</f>
        <v>250</v>
      </c>
      <c r="O3719">
        <f>IF(J3719="",Data_Validation!$B$2,J3719)</f>
        <v>59.2</v>
      </c>
      <c r="P3719">
        <f t="shared" si="522"/>
        <v>1</v>
      </c>
      <c r="Q3719" s="2">
        <f>CustomerData[[#This Row],[avg_order_value_clean]]*CustomerData[[#This Row],[total_orders]]</f>
        <v>2500</v>
      </c>
      <c r="R3719" s="2" t="str">
        <f t="shared" si="530"/>
        <v>Inactive</v>
      </c>
      <c r="S3719" s="2" t="str">
        <f t="shared" si="523"/>
        <v>Medium Risk</v>
      </c>
      <c r="T3719" s="2" t="str">
        <f t="shared" si="524"/>
        <v>55+</v>
      </c>
      <c r="U3719" s="1">
        <f t="shared" ca="1" si="525"/>
        <v>883</v>
      </c>
      <c r="V3719" s="2" t="str">
        <f t="shared" si="526"/>
        <v>Medium Loyalty</v>
      </c>
      <c r="W3719" s="2" t="str">
        <f t="shared" si="527"/>
        <v>Legitimate</v>
      </c>
      <c r="X3719" s="2" t="str">
        <f>IF(Q3719&lt;Data_Validation!$B$8,"Low Value",IF(Q3719&lt;Data_Validation!$B$9,"Medium Value","High Value"))</f>
        <v>High Value</v>
      </c>
      <c r="Y3719" s="2" t="str">
        <f t="shared" si="528"/>
        <v>High Value - Maintain</v>
      </c>
      <c r="Z3719" s="2" t="str">
        <f t="shared" si="529"/>
        <v>Check Data</v>
      </c>
    </row>
    <row r="3720" spans="1:26" x14ac:dyDescent="0.3">
      <c r="A3720" t="s">
        <v>3047</v>
      </c>
      <c r="B3720">
        <v>60</v>
      </c>
      <c r="C3720" t="s">
        <v>14</v>
      </c>
      <c r="D3720" t="s">
        <v>18</v>
      </c>
      <c r="E3720">
        <v>199.58</v>
      </c>
      <c r="F3720">
        <v>9</v>
      </c>
      <c r="G3720">
        <v>244</v>
      </c>
      <c r="H3720">
        <v>0</v>
      </c>
      <c r="I3720" t="s">
        <v>16</v>
      </c>
      <c r="J3720">
        <v>80.7</v>
      </c>
      <c r="K3720" s="1">
        <v>45267</v>
      </c>
      <c r="L3720">
        <v>25</v>
      </c>
      <c r="M3720">
        <v>0.09</v>
      </c>
      <c r="N3720">
        <f>IF(E3720="",Data_Validation!$B$1,E3720)</f>
        <v>199.58</v>
      </c>
      <c r="O3720">
        <f>IF(J3720="",Data_Validation!$B$2,J3720)</f>
        <v>80.7</v>
      </c>
      <c r="P3720">
        <f t="shared" si="522"/>
        <v>1</v>
      </c>
      <c r="Q3720" s="2">
        <f>CustomerData[[#This Row],[avg_order_value_clean]]*CustomerData[[#This Row],[total_orders]]</f>
        <v>1796.22</v>
      </c>
      <c r="R3720" s="2" t="str">
        <f t="shared" si="530"/>
        <v>Inactive</v>
      </c>
      <c r="S3720" s="2" t="str">
        <f t="shared" si="523"/>
        <v>Low Risk</v>
      </c>
      <c r="T3720" s="2" t="str">
        <f t="shared" si="524"/>
        <v>55+</v>
      </c>
      <c r="U3720" s="1">
        <f t="shared" ca="1" si="525"/>
        <v>994</v>
      </c>
      <c r="V3720" s="2" t="str">
        <f t="shared" si="526"/>
        <v>Low Loyalty</v>
      </c>
      <c r="W3720" s="2" t="str">
        <f t="shared" si="527"/>
        <v>Legitimate</v>
      </c>
      <c r="X3720" s="2" t="str">
        <f>IF(Q3720&lt;Data_Validation!$B$8,"Low Value",IF(Q3720&lt;Data_Validation!$B$9,"Medium Value","High Value"))</f>
        <v>High Value</v>
      </c>
      <c r="Y3720" s="2" t="str">
        <f t="shared" si="528"/>
        <v>High Value - Maintain</v>
      </c>
      <c r="Z3720" s="2" t="str">
        <f t="shared" si="529"/>
        <v>Check Data</v>
      </c>
    </row>
    <row r="3721" spans="1:26" x14ac:dyDescent="0.3">
      <c r="A3721" t="s">
        <v>2720</v>
      </c>
      <c r="B3721">
        <v>56</v>
      </c>
      <c r="C3721" t="s">
        <v>14</v>
      </c>
      <c r="D3721" t="s">
        <v>15</v>
      </c>
      <c r="E3721">
        <v>94.9</v>
      </c>
      <c r="F3721">
        <v>12</v>
      </c>
      <c r="G3721">
        <v>242</v>
      </c>
      <c r="H3721">
        <v>0</v>
      </c>
      <c r="I3721" t="s">
        <v>23</v>
      </c>
      <c r="J3721">
        <v>34.700000000000003</v>
      </c>
      <c r="K3721" s="1">
        <v>45318</v>
      </c>
      <c r="L3721">
        <v>62</v>
      </c>
      <c r="M3721">
        <v>0.55000000000000004</v>
      </c>
      <c r="N3721">
        <f>IF(E3721="",Data_Validation!$B$1,E3721)</f>
        <v>94.9</v>
      </c>
      <c r="O3721">
        <f>IF(J3721="",Data_Validation!$B$2,J3721)</f>
        <v>34.700000000000003</v>
      </c>
      <c r="P3721">
        <f t="shared" si="522"/>
        <v>2</v>
      </c>
      <c r="Q3721" s="2">
        <f>CustomerData[[#This Row],[avg_order_value_clean]]*CustomerData[[#This Row],[total_orders]]</f>
        <v>1138.8000000000002</v>
      </c>
      <c r="R3721" s="2" t="str">
        <f t="shared" si="530"/>
        <v>Inactive</v>
      </c>
      <c r="S3721" s="2" t="str">
        <f t="shared" si="523"/>
        <v>High Risk</v>
      </c>
      <c r="T3721" s="2" t="str">
        <f t="shared" si="524"/>
        <v>55+</v>
      </c>
      <c r="U3721" s="1">
        <f t="shared" ca="1" si="525"/>
        <v>943</v>
      </c>
      <c r="V3721" s="2" t="str">
        <f t="shared" si="526"/>
        <v>Medium Loyalty</v>
      </c>
      <c r="W3721" s="2" t="str">
        <f t="shared" si="527"/>
        <v>Legitimate</v>
      </c>
      <c r="X3721" s="2" t="str">
        <f>IF(Q3721&lt;Data_Validation!$B$8,"Low Value",IF(Q3721&lt;Data_Validation!$B$9,"Medium Value","High Value"))</f>
        <v>Low Value</v>
      </c>
      <c r="Y3721" s="2" t="str">
        <f t="shared" si="528"/>
        <v>At Risk - Develop</v>
      </c>
      <c r="Z3721" s="2" t="str">
        <f t="shared" si="529"/>
        <v>Check Data</v>
      </c>
    </row>
    <row r="3722" spans="1:26" x14ac:dyDescent="0.3">
      <c r="A3722" t="s">
        <v>3048</v>
      </c>
      <c r="B3722">
        <v>66</v>
      </c>
      <c r="C3722" t="s">
        <v>21</v>
      </c>
      <c r="D3722" t="s">
        <v>15</v>
      </c>
      <c r="E3722">
        <v>118.84</v>
      </c>
      <c r="F3722">
        <v>8</v>
      </c>
      <c r="G3722">
        <v>76</v>
      </c>
      <c r="H3722">
        <v>0</v>
      </c>
      <c r="I3722" t="s">
        <v>19</v>
      </c>
      <c r="J3722">
        <v>39.200000000000003</v>
      </c>
      <c r="K3722" s="1">
        <v>45507</v>
      </c>
      <c r="L3722">
        <v>58</v>
      </c>
      <c r="M3722">
        <v>0.26</v>
      </c>
      <c r="N3722">
        <f>IF(E3722="",Data_Validation!$B$1,E3722)</f>
        <v>118.84</v>
      </c>
      <c r="O3722">
        <f>IF(J3722="",Data_Validation!$B$2,J3722)</f>
        <v>39.200000000000003</v>
      </c>
      <c r="P3722">
        <f t="shared" si="522"/>
        <v>1</v>
      </c>
      <c r="Q3722" s="2">
        <f>CustomerData[[#This Row],[avg_order_value_clean]]*CustomerData[[#This Row],[total_orders]]</f>
        <v>950.72</v>
      </c>
      <c r="R3722" s="2" t="str">
        <f t="shared" si="530"/>
        <v>At Risk</v>
      </c>
      <c r="S3722" s="2" t="str">
        <f t="shared" si="523"/>
        <v>Medium Risk</v>
      </c>
      <c r="T3722" s="2" t="str">
        <f t="shared" si="524"/>
        <v>55+</v>
      </c>
      <c r="U3722" s="1">
        <f t="shared" ca="1" si="525"/>
        <v>754</v>
      </c>
      <c r="V3722" s="2" t="str">
        <f t="shared" si="526"/>
        <v>Medium Loyalty</v>
      </c>
      <c r="W3722" s="2" t="str">
        <f t="shared" si="527"/>
        <v>Legitimate</v>
      </c>
      <c r="X3722" s="2" t="str">
        <f>IF(Q3722&lt;Data_Validation!$B$8,"Low Value",IF(Q3722&lt;Data_Validation!$B$9,"Medium Value","High Value"))</f>
        <v>Low Value</v>
      </c>
      <c r="Y3722" s="2" t="str">
        <f t="shared" si="528"/>
        <v>Stable</v>
      </c>
      <c r="Z3722" s="2" t="str">
        <f t="shared" si="529"/>
        <v>Check Data</v>
      </c>
    </row>
    <row r="3723" spans="1:26" x14ac:dyDescent="0.3">
      <c r="A3723" t="s">
        <v>941</v>
      </c>
      <c r="B3723">
        <v>66</v>
      </c>
      <c r="C3723" t="s">
        <v>21</v>
      </c>
      <c r="D3723" t="s">
        <v>15</v>
      </c>
      <c r="E3723">
        <v>91.05</v>
      </c>
      <c r="F3723">
        <v>9</v>
      </c>
      <c r="G3723">
        <v>218</v>
      </c>
      <c r="H3723">
        <v>0</v>
      </c>
      <c r="I3723" t="s">
        <v>40</v>
      </c>
      <c r="J3723">
        <v>93.7</v>
      </c>
      <c r="K3723" s="1">
        <v>44040</v>
      </c>
      <c r="L3723">
        <v>71</v>
      </c>
      <c r="M3723">
        <v>0.06</v>
      </c>
      <c r="N3723">
        <f>IF(E3723="",Data_Validation!$B$1,E3723)</f>
        <v>91.05</v>
      </c>
      <c r="O3723">
        <f>IF(J3723="",Data_Validation!$B$2,J3723)</f>
        <v>93.7</v>
      </c>
      <c r="P3723">
        <f t="shared" si="522"/>
        <v>2</v>
      </c>
      <c r="Q3723" s="2">
        <f>CustomerData[[#This Row],[avg_order_value_clean]]*CustomerData[[#This Row],[total_orders]]</f>
        <v>819.44999999999993</v>
      </c>
      <c r="R3723" s="2" t="str">
        <f t="shared" si="530"/>
        <v>Inactive</v>
      </c>
      <c r="S3723" s="2" t="str">
        <f t="shared" si="523"/>
        <v>Low Risk</v>
      </c>
      <c r="T3723" s="2" t="str">
        <f t="shared" si="524"/>
        <v>55+</v>
      </c>
      <c r="U3723" s="1">
        <f t="shared" ca="1" si="525"/>
        <v>2221</v>
      </c>
      <c r="V3723" s="2" t="str">
        <f t="shared" si="526"/>
        <v>High Loyalty</v>
      </c>
      <c r="W3723" s="2" t="str">
        <f t="shared" si="527"/>
        <v>Legitimate</v>
      </c>
      <c r="X3723" s="2" t="str">
        <f>IF(Q3723&lt;Data_Validation!$B$8,"Low Value",IF(Q3723&lt;Data_Validation!$B$9,"Medium Value","High Value"))</f>
        <v>Low Value</v>
      </c>
      <c r="Y3723" s="2" t="str">
        <f t="shared" si="528"/>
        <v>Stable</v>
      </c>
      <c r="Z3723" s="2" t="str">
        <f t="shared" si="529"/>
        <v>Check Data</v>
      </c>
    </row>
    <row r="3724" spans="1:26" x14ac:dyDescent="0.3">
      <c r="A3724" t="s">
        <v>3049</v>
      </c>
      <c r="B3724">
        <v>29</v>
      </c>
      <c r="C3724" t="s">
        <v>14</v>
      </c>
      <c r="D3724" t="s">
        <v>37</v>
      </c>
      <c r="E3724">
        <v>102.18</v>
      </c>
      <c r="F3724">
        <v>15</v>
      </c>
      <c r="G3724">
        <v>222</v>
      </c>
      <c r="H3724">
        <v>0</v>
      </c>
      <c r="I3724" t="s">
        <v>40</v>
      </c>
      <c r="J3724">
        <v>62.2</v>
      </c>
      <c r="K3724" s="1">
        <v>45048</v>
      </c>
      <c r="L3724">
        <v>32</v>
      </c>
      <c r="M3724">
        <v>0.11</v>
      </c>
      <c r="N3724">
        <f>IF(E3724="",Data_Validation!$B$1,E3724)</f>
        <v>102.18</v>
      </c>
      <c r="O3724">
        <f>IF(J3724="",Data_Validation!$B$2,J3724)</f>
        <v>62.2</v>
      </c>
      <c r="P3724">
        <f t="shared" si="522"/>
        <v>1</v>
      </c>
      <c r="Q3724" s="2">
        <f>CustomerData[[#This Row],[avg_order_value_clean]]*CustomerData[[#This Row],[total_orders]]</f>
        <v>1532.7</v>
      </c>
      <c r="R3724" s="2" t="str">
        <f t="shared" si="530"/>
        <v>Inactive</v>
      </c>
      <c r="S3724" s="2" t="str">
        <f t="shared" si="523"/>
        <v>Low Risk</v>
      </c>
      <c r="T3724" s="2" t="str">
        <f t="shared" si="524"/>
        <v>25-34</v>
      </c>
      <c r="U3724" s="1">
        <f t="shared" ca="1" si="525"/>
        <v>1213</v>
      </c>
      <c r="V3724" s="2" t="str">
        <f t="shared" si="526"/>
        <v>Low Loyalty</v>
      </c>
      <c r="W3724" s="2" t="str">
        <f t="shared" si="527"/>
        <v>Legitimate</v>
      </c>
      <c r="X3724" s="2" t="str">
        <f>IF(Q3724&lt;Data_Validation!$B$8,"Low Value",IF(Q3724&lt;Data_Validation!$B$9,"Medium Value","High Value"))</f>
        <v>High Value</v>
      </c>
      <c r="Y3724" s="2" t="str">
        <f t="shared" si="528"/>
        <v>High Value - Maintain</v>
      </c>
      <c r="Z3724" s="2" t="str">
        <f t="shared" si="529"/>
        <v>Check Data</v>
      </c>
    </row>
    <row r="3725" spans="1:26" x14ac:dyDescent="0.3">
      <c r="A3725" t="s">
        <v>3050</v>
      </c>
      <c r="B3725">
        <v>62</v>
      </c>
      <c r="C3725" t="s">
        <v>14</v>
      </c>
      <c r="D3725" t="s">
        <v>18</v>
      </c>
      <c r="E3725">
        <v>249.68</v>
      </c>
      <c r="F3725">
        <v>10</v>
      </c>
      <c r="G3725">
        <v>352</v>
      </c>
      <c r="H3725">
        <v>0</v>
      </c>
      <c r="I3725" t="s">
        <v>19</v>
      </c>
      <c r="J3725">
        <v>31.8</v>
      </c>
      <c r="K3725" s="1">
        <v>45724</v>
      </c>
      <c r="L3725">
        <v>87</v>
      </c>
      <c r="M3725">
        <v>0.4</v>
      </c>
      <c r="N3725">
        <f>IF(E3725="",Data_Validation!$B$1,E3725)</f>
        <v>249.68</v>
      </c>
      <c r="O3725">
        <f>IF(J3725="",Data_Validation!$B$2,J3725)</f>
        <v>31.8</v>
      </c>
      <c r="P3725">
        <f t="shared" si="522"/>
        <v>1</v>
      </c>
      <c r="Q3725" s="2">
        <f>CustomerData[[#This Row],[avg_order_value_clean]]*CustomerData[[#This Row],[total_orders]]</f>
        <v>2496.8000000000002</v>
      </c>
      <c r="R3725" s="2" t="str">
        <f t="shared" si="530"/>
        <v>Inactive</v>
      </c>
      <c r="S3725" s="2" t="str">
        <f t="shared" si="523"/>
        <v>Medium Risk</v>
      </c>
      <c r="T3725" s="2" t="str">
        <f t="shared" si="524"/>
        <v>55+</v>
      </c>
      <c r="U3725" s="1">
        <f t="shared" ca="1" si="525"/>
        <v>537</v>
      </c>
      <c r="V3725" s="2" t="str">
        <f t="shared" si="526"/>
        <v>High Loyalty</v>
      </c>
      <c r="W3725" s="2" t="str">
        <f t="shared" si="527"/>
        <v>Legitimate</v>
      </c>
      <c r="X3725" s="2" t="str">
        <f>IF(Q3725&lt;Data_Validation!$B$8,"Low Value",IF(Q3725&lt;Data_Validation!$B$9,"Medium Value","High Value"))</f>
        <v>High Value</v>
      </c>
      <c r="Y3725" s="2" t="str">
        <f t="shared" si="528"/>
        <v>High Value - Maintain</v>
      </c>
      <c r="Z3725" s="2" t="str">
        <f t="shared" si="529"/>
        <v>Check Data</v>
      </c>
    </row>
    <row r="3726" spans="1:26" x14ac:dyDescent="0.3">
      <c r="A3726" t="s">
        <v>3051</v>
      </c>
      <c r="B3726">
        <v>27</v>
      </c>
      <c r="C3726" t="s">
        <v>21</v>
      </c>
      <c r="D3726" t="s">
        <v>50</v>
      </c>
      <c r="E3726">
        <v>16.010000000000002</v>
      </c>
      <c r="F3726">
        <v>5</v>
      </c>
      <c r="G3726">
        <v>20</v>
      </c>
      <c r="H3726">
        <v>0</v>
      </c>
      <c r="I3726" t="s">
        <v>29</v>
      </c>
      <c r="J3726">
        <v>8.1999999999999993</v>
      </c>
      <c r="K3726" s="1">
        <v>45388</v>
      </c>
      <c r="L3726">
        <v>46</v>
      </c>
      <c r="M3726">
        <v>0.24</v>
      </c>
      <c r="N3726">
        <f>IF(E3726="",Data_Validation!$B$1,E3726)</f>
        <v>16.010000000000002</v>
      </c>
      <c r="O3726">
        <f>IF(J3726="",Data_Validation!$B$2,J3726)</f>
        <v>8.1999999999999993</v>
      </c>
      <c r="P3726">
        <f t="shared" si="522"/>
        <v>1</v>
      </c>
      <c r="Q3726" s="2">
        <f>CustomerData[[#This Row],[avg_order_value_clean]]*CustomerData[[#This Row],[total_orders]]</f>
        <v>80.050000000000011</v>
      </c>
      <c r="R3726" s="2" t="str">
        <f t="shared" si="530"/>
        <v>Active</v>
      </c>
      <c r="S3726" s="2" t="str">
        <f t="shared" si="523"/>
        <v>Medium Risk</v>
      </c>
      <c r="T3726" s="2" t="str">
        <f t="shared" si="524"/>
        <v>25-34</v>
      </c>
      <c r="U3726" s="1">
        <f t="shared" ca="1" si="525"/>
        <v>873</v>
      </c>
      <c r="V3726" s="2" t="str">
        <f t="shared" si="526"/>
        <v>Medium Loyalty</v>
      </c>
      <c r="W3726" s="2" t="str">
        <f t="shared" si="527"/>
        <v>Legitimate</v>
      </c>
      <c r="X3726" s="2" t="str">
        <f>IF(Q3726&lt;Data_Validation!$B$8,"Low Value",IF(Q3726&lt;Data_Validation!$B$9,"Medium Value","High Value"))</f>
        <v>Low Value</v>
      </c>
      <c r="Y3726" s="2" t="str">
        <f t="shared" si="528"/>
        <v>Stable</v>
      </c>
      <c r="Z3726" s="2" t="str">
        <f t="shared" si="529"/>
        <v>Check Data</v>
      </c>
    </row>
    <row r="3727" spans="1:26" x14ac:dyDescent="0.3">
      <c r="A3727" t="s">
        <v>3052</v>
      </c>
      <c r="B3727">
        <v>24</v>
      </c>
      <c r="C3727" t="s">
        <v>25</v>
      </c>
      <c r="D3727" t="s">
        <v>37</v>
      </c>
      <c r="E3727">
        <v>145.88999999999999</v>
      </c>
      <c r="F3727">
        <v>8</v>
      </c>
      <c r="G3727">
        <v>146</v>
      </c>
      <c r="H3727">
        <v>0</v>
      </c>
      <c r="I3727" t="s">
        <v>40</v>
      </c>
      <c r="J3727">
        <v>43.4</v>
      </c>
      <c r="K3727" s="1">
        <v>44702</v>
      </c>
      <c r="L3727">
        <v>26</v>
      </c>
      <c r="M3727">
        <v>0.09</v>
      </c>
      <c r="N3727">
        <f>IF(E3727="",Data_Validation!$B$1,E3727)</f>
        <v>145.88999999999999</v>
      </c>
      <c r="O3727">
        <f>IF(J3727="",Data_Validation!$B$2,J3727)</f>
        <v>43.4</v>
      </c>
      <c r="P3727">
        <f t="shared" si="522"/>
        <v>1</v>
      </c>
      <c r="Q3727" s="2">
        <f>CustomerData[[#This Row],[avg_order_value_clean]]*CustomerData[[#This Row],[total_orders]]</f>
        <v>1167.1199999999999</v>
      </c>
      <c r="R3727" s="2" t="str">
        <f t="shared" si="530"/>
        <v>Inactive</v>
      </c>
      <c r="S3727" s="2" t="str">
        <f t="shared" si="523"/>
        <v>Low Risk</v>
      </c>
      <c r="T3727" s="2" t="str">
        <f t="shared" si="524"/>
        <v>Under 25</v>
      </c>
      <c r="U3727" s="1">
        <f t="shared" ca="1" si="525"/>
        <v>1559</v>
      </c>
      <c r="V3727" s="2" t="str">
        <f t="shared" si="526"/>
        <v>Low Loyalty</v>
      </c>
      <c r="W3727" s="2" t="str">
        <f t="shared" si="527"/>
        <v>Legitimate</v>
      </c>
      <c r="X3727" s="2" t="str">
        <f>IF(Q3727&lt;Data_Validation!$B$8,"Low Value",IF(Q3727&lt;Data_Validation!$B$9,"Medium Value","High Value"))</f>
        <v>Low Value</v>
      </c>
      <c r="Y3727" s="2" t="str">
        <f t="shared" si="528"/>
        <v>Stable</v>
      </c>
      <c r="Z3727" s="2" t="str">
        <f t="shared" si="529"/>
        <v>Check Data</v>
      </c>
    </row>
    <row r="3728" spans="1:26" x14ac:dyDescent="0.3">
      <c r="A3728" t="s">
        <v>269</v>
      </c>
      <c r="B3728">
        <v>63</v>
      </c>
      <c r="C3728" t="s">
        <v>21</v>
      </c>
      <c r="D3728" t="s">
        <v>15</v>
      </c>
      <c r="E3728">
        <v>103.69</v>
      </c>
      <c r="F3728">
        <v>12</v>
      </c>
      <c r="G3728">
        <v>312</v>
      </c>
      <c r="H3728">
        <v>0</v>
      </c>
      <c r="I3728" t="s">
        <v>19</v>
      </c>
      <c r="J3728">
        <v>84.9</v>
      </c>
      <c r="K3728" s="1">
        <v>45714</v>
      </c>
      <c r="L3728">
        <v>42</v>
      </c>
      <c r="M3728">
        <v>0.21</v>
      </c>
      <c r="N3728">
        <f>IF(E3728="",Data_Validation!$B$1,E3728)</f>
        <v>103.69</v>
      </c>
      <c r="O3728">
        <f>IF(J3728="",Data_Validation!$B$2,J3728)</f>
        <v>84.9</v>
      </c>
      <c r="P3728">
        <f t="shared" si="522"/>
        <v>4</v>
      </c>
      <c r="Q3728" s="2">
        <f>CustomerData[[#This Row],[avg_order_value_clean]]*CustomerData[[#This Row],[total_orders]]</f>
        <v>1244.28</v>
      </c>
      <c r="R3728" s="2" t="str">
        <f t="shared" si="530"/>
        <v>Inactive</v>
      </c>
      <c r="S3728" s="2" t="str">
        <f t="shared" si="523"/>
        <v>Medium Risk</v>
      </c>
      <c r="T3728" s="2" t="str">
        <f t="shared" si="524"/>
        <v>55+</v>
      </c>
      <c r="U3728" s="1">
        <f t="shared" ca="1" si="525"/>
        <v>547</v>
      </c>
      <c r="V3728" s="2" t="str">
        <f t="shared" si="526"/>
        <v>Medium Loyalty</v>
      </c>
      <c r="W3728" s="2" t="str">
        <f t="shared" si="527"/>
        <v>Legitimate</v>
      </c>
      <c r="X3728" s="2" t="str">
        <f>IF(Q3728&lt;Data_Validation!$B$8,"Low Value",IF(Q3728&lt;Data_Validation!$B$9,"Medium Value","High Value"))</f>
        <v>Low Value</v>
      </c>
      <c r="Y3728" s="2" t="str">
        <f t="shared" si="528"/>
        <v>Stable</v>
      </c>
      <c r="Z3728" s="2" t="str">
        <f t="shared" si="529"/>
        <v>Check Data</v>
      </c>
    </row>
    <row r="3729" spans="1:26" x14ac:dyDescent="0.3">
      <c r="A3729" t="s">
        <v>3053</v>
      </c>
      <c r="B3729">
        <v>72</v>
      </c>
      <c r="C3729" t="s">
        <v>21</v>
      </c>
      <c r="D3729" t="s">
        <v>15</v>
      </c>
      <c r="E3729">
        <v>201.13</v>
      </c>
      <c r="F3729">
        <v>13</v>
      </c>
      <c r="G3729">
        <v>76</v>
      </c>
      <c r="H3729">
        <v>0</v>
      </c>
      <c r="I3729" t="s">
        <v>29</v>
      </c>
      <c r="J3729">
        <v>25.1</v>
      </c>
      <c r="K3729" s="1">
        <v>45559</v>
      </c>
      <c r="L3729">
        <v>7</v>
      </c>
      <c r="M3729">
        <v>0.56999999999999995</v>
      </c>
      <c r="N3729">
        <f>IF(E3729="",Data_Validation!$B$1,E3729)</f>
        <v>201.13</v>
      </c>
      <c r="O3729">
        <f>IF(J3729="",Data_Validation!$B$2,J3729)</f>
        <v>25.1</v>
      </c>
      <c r="P3729">
        <f t="shared" si="522"/>
        <v>1</v>
      </c>
      <c r="Q3729" s="2">
        <f>CustomerData[[#This Row],[avg_order_value_clean]]*CustomerData[[#This Row],[total_orders]]</f>
        <v>2614.69</v>
      </c>
      <c r="R3729" s="2" t="str">
        <f t="shared" si="530"/>
        <v>At Risk</v>
      </c>
      <c r="S3729" s="2" t="str">
        <f t="shared" si="523"/>
        <v>High Risk</v>
      </c>
      <c r="T3729" s="2" t="str">
        <f t="shared" si="524"/>
        <v>55+</v>
      </c>
      <c r="U3729" s="1">
        <f t="shared" ca="1" si="525"/>
        <v>702</v>
      </c>
      <c r="V3729" s="2" t="str">
        <f t="shared" si="526"/>
        <v>Low Loyalty</v>
      </c>
      <c r="W3729" s="2" t="str">
        <f t="shared" si="527"/>
        <v>Legitimate</v>
      </c>
      <c r="X3729" s="2" t="str">
        <f>IF(Q3729&lt;Data_Validation!$B$8,"Low Value",IF(Q3729&lt;Data_Validation!$B$9,"Medium Value","High Value"))</f>
        <v>High Value</v>
      </c>
      <c r="Y3729" s="2" t="str">
        <f t="shared" si="528"/>
        <v>Critical - Retain</v>
      </c>
      <c r="Z3729" s="2" t="str">
        <f t="shared" si="529"/>
        <v>Check Data</v>
      </c>
    </row>
    <row r="3730" spans="1:26" x14ac:dyDescent="0.3">
      <c r="A3730" t="s">
        <v>2255</v>
      </c>
      <c r="B3730">
        <v>18</v>
      </c>
      <c r="C3730" t="s">
        <v>14</v>
      </c>
      <c r="D3730" t="s">
        <v>26</v>
      </c>
      <c r="E3730">
        <v>110.59</v>
      </c>
      <c r="F3730">
        <v>8</v>
      </c>
      <c r="G3730">
        <v>315</v>
      </c>
      <c r="H3730">
        <v>0</v>
      </c>
      <c r="I3730" t="s">
        <v>40</v>
      </c>
      <c r="J3730">
        <v>86</v>
      </c>
      <c r="K3730" s="1">
        <v>44182</v>
      </c>
      <c r="L3730">
        <v>56</v>
      </c>
      <c r="M3730">
        <v>0.13</v>
      </c>
      <c r="N3730">
        <f>IF(E3730="",Data_Validation!$B$1,E3730)</f>
        <v>110.59</v>
      </c>
      <c r="O3730">
        <f>IF(J3730="",Data_Validation!$B$2,J3730)</f>
        <v>86</v>
      </c>
      <c r="P3730">
        <f t="shared" si="522"/>
        <v>2</v>
      </c>
      <c r="Q3730" s="2">
        <f>CustomerData[[#This Row],[avg_order_value_clean]]*CustomerData[[#This Row],[total_orders]]</f>
        <v>884.72</v>
      </c>
      <c r="R3730" s="2" t="str">
        <f t="shared" si="530"/>
        <v>Inactive</v>
      </c>
      <c r="S3730" s="2" t="str">
        <f t="shared" si="523"/>
        <v>Low Risk</v>
      </c>
      <c r="T3730" s="2" t="str">
        <f t="shared" si="524"/>
        <v>Under 25</v>
      </c>
      <c r="U3730" s="1">
        <f t="shared" ca="1" si="525"/>
        <v>2079</v>
      </c>
      <c r="V3730" s="2" t="str">
        <f t="shared" si="526"/>
        <v>Medium Loyalty</v>
      </c>
      <c r="W3730" s="2" t="str">
        <f t="shared" si="527"/>
        <v>Legitimate</v>
      </c>
      <c r="X3730" s="2" t="str">
        <f>IF(Q3730&lt;Data_Validation!$B$8,"Low Value",IF(Q3730&lt;Data_Validation!$B$9,"Medium Value","High Value"))</f>
        <v>Low Value</v>
      </c>
      <c r="Y3730" s="2" t="str">
        <f t="shared" si="528"/>
        <v>Stable</v>
      </c>
      <c r="Z3730" s="2" t="str">
        <f t="shared" si="529"/>
        <v>Check Data</v>
      </c>
    </row>
    <row r="3731" spans="1:26" x14ac:dyDescent="0.3">
      <c r="A3731" t="s">
        <v>3054</v>
      </c>
      <c r="B3731">
        <v>66</v>
      </c>
      <c r="C3731" t="s">
        <v>21</v>
      </c>
      <c r="D3731" t="s">
        <v>44</v>
      </c>
      <c r="E3731">
        <v>137.88999999999999</v>
      </c>
      <c r="F3731">
        <v>6</v>
      </c>
      <c r="G3731">
        <v>354</v>
      </c>
      <c r="H3731">
        <v>0</v>
      </c>
      <c r="I3731" t="s">
        <v>19</v>
      </c>
      <c r="J3731">
        <v>16.2</v>
      </c>
      <c r="K3731" s="1">
        <v>45611</v>
      </c>
      <c r="L3731">
        <v>47</v>
      </c>
      <c r="M3731">
        <v>0.43</v>
      </c>
      <c r="N3731">
        <f>IF(E3731="",Data_Validation!$B$1,E3731)</f>
        <v>137.88999999999999</v>
      </c>
      <c r="O3731">
        <f>IF(J3731="",Data_Validation!$B$2,J3731)</f>
        <v>16.2</v>
      </c>
      <c r="P3731">
        <f t="shared" si="522"/>
        <v>1</v>
      </c>
      <c r="Q3731" s="2">
        <f>CustomerData[[#This Row],[avg_order_value_clean]]*CustomerData[[#This Row],[total_orders]]</f>
        <v>827.33999999999992</v>
      </c>
      <c r="R3731" s="2" t="str">
        <f t="shared" si="530"/>
        <v>Inactive</v>
      </c>
      <c r="S3731" s="2" t="str">
        <f t="shared" si="523"/>
        <v>Medium Risk</v>
      </c>
      <c r="T3731" s="2" t="str">
        <f t="shared" si="524"/>
        <v>55+</v>
      </c>
      <c r="U3731" s="1">
        <f t="shared" ca="1" si="525"/>
        <v>650</v>
      </c>
      <c r="V3731" s="2" t="str">
        <f t="shared" si="526"/>
        <v>Medium Loyalty</v>
      </c>
      <c r="W3731" s="2" t="str">
        <f t="shared" si="527"/>
        <v>Legitimate</v>
      </c>
      <c r="X3731" s="2" t="str">
        <f>IF(Q3731&lt;Data_Validation!$B$8,"Low Value",IF(Q3731&lt;Data_Validation!$B$9,"Medium Value","High Value"))</f>
        <v>Low Value</v>
      </c>
      <c r="Y3731" s="2" t="str">
        <f t="shared" si="528"/>
        <v>Stable</v>
      </c>
      <c r="Z3731" s="2" t="str">
        <f t="shared" si="529"/>
        <v>Check Data</v>
      </c>
    </row>
    <row r="3732" spans="1:26" x14ac:dyDescent="0.3">
      <c r="A3732" t="s">
        <v>663</v>
      </c>
      <c r="B3732">
        <v>53</v>
      </c>
      <c r="C3732" t="s">
        <v>25</v>
      </c>
      <c r="D3732" t="s">
        <v>44</v>
      </c>
      <c r="E3732">
        <v>90.5</v>
      </c>
      <c r="F3732">
        <v>4</v>
      </c>
      <c r="G3732">
        <v>34</v>
      </c>
      <c r="H3732">
        <v>0</v>
      </c>
      <c r="I3732" t="s">
        <v>40</v>
      </c>
      <c r="J3732">
        <v>13</v>
      </c>
      <c r="K3732" s="1">
        <v>44211</v>
      </c>
      <c r="L3732">
        <v>50</v>
      </c>
      <c r="M3732">
        <v>0.23</v>
      </c>
      <c r="N3732">
        <f>IF(E3732="",Data_Validation!$B$1,E3732)</f>
        <v>90.5</v>
      </c>
      <c r="O3732">
        <f>IF(J3732="",Data_Validation!$B$2,J3732)</f>
        <v>13</v>
      </c>
      <c r="P3732">
        <f t="shared" si="522"/>
        <v>3</v>
      </c>
      <c r="Q3732" s="2">
        <f>CustomerData[[#This Row],[avg_order_value_clean]]*CustomerData[[#This Row],[total_orders]]</f>
        <v>362</v>
      </c>
      <c r="R3732" s="2" t="str">
        <f t="shared" si="530"/>
        <v>At Risk</v>
      </c>
      <c r="S3732" s="2" t="str">
        <f t="shared" si="523"/>
        <v>Medium Risk</v>
      </c>
      <c r="T3732" s="2" t="str">
        <f t="shared" si="524"/>
        <v>45-54</v>
      </c>
      <c r="U3732" s="1">
        <f t="shared" ca="1" si="525"/>
        <v>2050</v>
      </c>
      <c r="V3732" s="2" t="str">
        <f t="shared" si="526"/>
        <v>Medium Loyalty</v>
      </c>
      <c r="W3732" s="2" t="str">
        <f t="shared" si="527"/>
        <v>Legitimate</v>
      </c>
      <c r="X3732" s="2" t="str">
        <f>IF(Q3732&lt;Data_Validation!$B$8,"Low Value",IF(Q3732&lt;Data_Validation!$B$9,"Medium Value","High Value"))</f>
        <v>Low Value</v>
      </c>
      <c r="Y3732" s="2" t="str">
        <f t="shared" si="528"/>
        <v>Stable</v>
      </c>
      <c r="Z3732" s="2" t="str">
        <f t="shared" si="529"/>
        <v>Check Data</v>
      </c>
    </row>
    <row r="3733" spans="1:26" x14ac:dyDescent="0.3">
      <c r="A3733" t="s">
        <v>49</v>
      </c>
      <c r="B3733">
        <v>38</v>
      </c>
      <c r="C3733" t="s">
        <v>21</v>
      </c>
      <c r="D3733" t="s">
        <v>26</v>
      </c>
      <c r="F3733">
        <v>8</v>
      </c>
      <c r="G3733">
        <v>125</v>
      </c>
      <c r="H3733">
        <v>0</v>
      </c>
      <c r="I3733" t="s">
        <v>40</v>
      </c>
      <c r="J3733">
        <v>60.6</v>
      </c>
      <c r="K3733" s="1">
        <v>44916</v>
      </c>
      <c r="L3733">
        <v>45</v>
      </c>
      <c r="M3733">
        <v>0.25</v>
      </c>
      <c r="N3733">
        <f>IF(E3733="",Data_Validation!$B$1,E3733)</f>
        <v>250</v>
      </c>
      <c r="O3733">
        <f>IF(J3733="",Data_Validation!$B$2,J3733)</f>
        <v>60.6</v>
      </c>
      <c r="P3733">
        <f t="shared" si="522"/>
        <v>3</v>
      </c>
      <c r="Q3733" s="2">
        <f>CustomerData[[#This Row],[avg_order_value_clean]]*CustomerData[[#This Row],[total_orders]]</f>
        <v>2000</v>
      </c>
      <c r="R3733" s="2" t="str">
        <f t="shared" si="530"/>
        <v>Inactive</v>
      </c>
      <c r="S3733" s="2" t="str">
        <f t="shared" si="523"/>
        <v>Medium Risk</v>
      </c>
      <c r="T3733" s="2" t="str">
        <f t="shared" si="524"/>
        <v>35-44</v>
      </c>
      <c r="U3733" s="1">
        <f t="shared" ca="1" si="525"/>
        <v>1345</v>
      </c>
      <c r="V3733" s="2" t="str">
        <f t="shared" si="526"/>
        <v>Medium Loyalty</v>
      </c>
      <c r="W3733" s="2" t="str">
        <f t="shared" si="527"/>
        <v>Legitimate</v>
      </c>
      <c r="X3733" s="2" t="str">
        <f>IF(Q3733&lt;Data_Validation!$B$8,"Low Value",IF(Q3733&lt;Data_Validation!$B$9,"Medium Value","High Value"))</f>
        <v>High Value</v>
      </c>
      <c r="Y3733" s="2" t="str">
        <f t="shared" si="528"/>
        <v>High Value - Maintain</v>
      </c>
      <c r="Z3733" s="2" t="str">
        <f t="shared" si="529"/>
        <v>Check Data</v>
      </c>
    </row>
    <row r="3734" spans="1:26" x14ac:dyDescent="0.3">
      <c r="A3734" t="s">
        <v>2428</v>
      </c>
      <c r="B3734">
        <v>54</v>
      </c>
      <c r="C3734" t="s">
        <v>21</v>
      </c>
      <c r="D3734" t="s">
        <v>35</v>
      </c>
      <c r="E3734">
        <v>47.31</v>
      </c>
      <c r="F3734">
        <v>9</v>
      </c>
      <c r="G3734">
        <v>322</v>
      </c>
      <c r="H3734">
        <v>0</v>
      </c>
      <c r="I3734" t="s">
        <v>40</v>
      </c>
      <c r="J3734">
        <v>80.5</v>
      </c>
      <c r="K3734" s="1">
        <v>45793</v>
      </c>
      <c r="L3734">
        <v>68</v>
      </c>
      <c r="M3734">
        <v>0.28999999999999998</v>
      </c>
      <c r="N3734">
        <f>IF(E3734="",Data_Validation!$B$1,E3734)</f>
        <v>47.31</v>
      </c>
      <c r="O3734">
        <f>IF(J3734="",Data_Validation!$B$2,J3734)</f>
        <v>80.5</v>
      </c>
      <c r="P3734">
        <f t="shared" si="522"/>
        <v>3</v>
      </c>
      <c r="Q3734" s="2">
        <f>CustomerData[[#This Row],[avg_order_value_clean]]*CustomerData[[#This Row],[total_orders]]</f>
        <v>425.79</v>
      </c>
      <c r="R3734" s="2" t="str">
        <f t="shared" si="530"/>
        <v>Inactive</v>
      </c>
      <c r="S3734" s="2" t="str">
        <f t="shared" si="523"/>
        <v>Medium Risk</v>
      </c>
      <c r="T3734" s="2" t="str">
        <f t="shared" si="524"/>
        <v>45-54</v>
      </c>
      <c r="U3734" s="1">
        <f t="shared" ca="1" si="525"/>
        <v>468</v>
      </c>
      <c r="V3734" s="2" t="str">
        <f t="shared" si="526"/>
        <v>Medium Loyalty</v>
      </c>
      <c r="W3734" s="2" t="str">
        <f t="shared" si="527"/>
        <v>Legitimate</v>
      </c>
      <c r="X3734" s="2" t="str">
        <f>IF(Q3734&lt;Data_Validation!$B$8,"Low Value",IF(Q3734&lt;Data_Validation!$B$9,"Medium Value","High Value"))</f>
        <v>Low Value</v>
      </c>
      <c r="Y3734" s="2" t="str">
        <f t="shared" si="528"/>
        <v>Stable</v>
      </c>
      <c r="Z3734" s="2" t="str">
        <f t="shared" si="529"/>
        <v>Check Data</v>
      </c>
    </row>
    <row r="3735" spans="1:26" x14ac:dyDescent="0.3">
      <c r="A3735" t="s">
        <v>3055</v>
      </c>
      <c r="B3735">
        <v>69</v>
      </c>
      <c r="C3735" t="s">
        <v>21</v>
      </c>
      <c r="D3735" t="s">
        <v>26</v>
      </c>
      <c r="E3735">
        <v>158.9</v>
      </c>
      <c r="F3735">
        <v>10</v>
      </c>
      <c r="G3735">
        <v>231</v>
      </c>
      <c r="H3735">
        <v>0</v>
      </c>
      <c r="I3735" t="s">
        <v>16</v>
      </c>
      <c r="J3735">
        <v>78</v>
      </c>
      <c r="K3735" s="1">
        <v>44840</v>
      </c>
      <c r="L3735">
        <v>44</v>
      </c>
      <c r="M3735">
        <v>0.35</v>
      </c>
      <c r="N3735">
        <f>IF(E3735="",Data_Validation!$B$1,E3735)</f>
        <v>158.9</v>
      </c>
      <c r="O3735">
        <f>IF(J3735="",Data_Validation!$B$2,J3735)</f>
        <v>78</v>
      </c>
      <c r="P3735">
        <f t="shared" si="522"/>
        <v>2</v>
      </c>
      <c r="Q3735" s="2">
        <f>CustomerData[[#This Row],[avg_order_value_clean]]*CustomerData[[#This Row],[total_orders]]</f>
        <v>1589</v>
      </c>
      <c r="R3735" s="2" t="str">
        <f t="shared" si="530"/>
        <v>Inactive</v>
      </c>
      <c r="S3735" s="2" t="str">
        <f t="shared" si="523"/>
        <v>Medium Risk</v>
      </c>
      <c r="T3735" s="2" t="str">
        <f t="shared" si="524"/>
        <v>55+</v>
      </c>
      <c r="U3735" s="1">
        <f t="shared" ca="1" si="525"/>
        <v>1421</v>
      </c>
      <c r="V3735" s="2" t="str">
        <f t="shared" si="526"/>
        <v>Medium Loyalty</v>
      </c>
      <c r="W3735" s="2" t="str">
        <f t="shared" si="527"/>
        <v>Legitimate</v>
      </c>
      <c r="X3735" s="2" t="str">
        <f>IF(Q3735&lt;Data_Validation!$B$8,"Low Value",IF(Q3735&lt;Data_Validation!$B$9,"Medium Value","High Value"))</f>
        <v>High Value</v>
      </c>
      <c r="Y3735" s="2" t="str">
        <f t="shared" si="528"/>
        <v>High Value - Maintain</v>
      </c>
      <c r="Z3735" s="2" t="str">
        <f t="shared" si="529"/>
        <v>Check Data</v>
      </c>
    </row>
    <row r="3736" spans="1:26" x14ac:dyDescent="0.3">
      <c r="A3736" t="s">
        <v>1710</v>
      </c>
      <c r="B3736">
        <v>41</v>
      </c>
      <c r="C3736" t="s">
        <v>14</v>
      </c>
      <c r="D3736" t="s">
        <v>44</v>
      </c>
      <c r="E3736">
        <v>145.16</v>
      </c>
      <c r="F3736">
        <v>11</v>
      </c>
      <c r="G3736">
        <v>86</v>
      </c>
      <c r="H3736">
        <v>0</v>
      </c>
      <c r="I3736" t="s">
        <v>29</v>
      </c>
      <c r="J3736">
        <v>54.4</v>
      </c>
      <c r="K3736" s="1">
        <v>44422</v>
      </c>
      <c r="L3736">
        <v>25</v>
      </c>
      <c r="M3736">
        <v>0.37</v>
      </c>
      <c r="N3736">
        <f>IF(E3736="",Data_Validation!$B$1,E3736)</f>
        <v>145.16</v>
      </c>
      <c r="O3736">
        <f>IF(J3736="",Data_Validation!$B$2,J3736)</f>
        <v>54.4</v>
      </c>
      <c r="P3736">
        <f t="shared" si="522"/>
        <v>2</v>
      </c>
      <c r="Q3736" s="2">
        <f>CustomerData[[#This Row],[avg_order_value_clean]]*CustomerData[[#This Row],[total_orders]]</f>
        <v>1596.76</v>
      </c>
      <c r="R3736" s="2" t="str">
        <f t="shared" si="530"/>
        <v>At Risk</v>
      </c>
      <c r="S3736" s="2" t="str">
        <f t="shared" si="523"/>
        <v>Medium Risk</v>
      </c>
      <c r="T3736" s="2" t="str">
        <f t="shared" si="524"/>
        <v>35-44</v>
      </c>
      <c r="U3736" s="1">
        <f t="shared" ca="1" si="525"/>
        <v>1839</v>
      </c>
      <c r="V3736" s="2" t="str">
        <f t="shared" si="526"/>
        <v>Low Loyalty</v>
      </c>
      <c r="W3736" s="2" t="str">
        <f t="shared" si="527"/>
        <v>Legitimate</v>
      </c>
      <c r="X3736" s="2" t="str">
        <f>IF(Q3736&lt;Data_Validation!$B$8,"Low Value",IF(Q3736&lt;Data_Validation!$B$9,"Medium Value","High Value"))</f>
        <v>High Value</v>
      </c>
      <c r="Y3736" s="2" t="str">
        <f t="shared" si="528"/>
        <v>High Value - Maintain</v>
      </c>
      <c r="Z3736" s="2" t="str">
        <f t="shared" si="529"/>
        <v>Check Data</v>
      </c>
    </row>
    <row r="3737" spans="1:26" x14ac:dyDescent="0.3">
      <c r="A3737" t="s">
        <v>3056</v>
      </c>
      <c r="B3737">
        <v>72</v>
      </c>
      <c r="C3737" t="s">
        <v>14</v>
      </c>
      <c r="D3737" t="s">
        <v>15</v>
      </c>
      <c r="E3737">
        <v>59.16</v>
      </c>
      <c r="F3737">
        <v>8</v>
      </c>
      <c r="G3737">
        <v>303</v>
      </c>
      <c r="H3737">
        <v>0</v>
      </c>
      <c r="I3737" t="s">
        <v>40</v>
      </c>
      <c r="J3737">
        <v>63.9</v>
      </c>
      <c r="K3737" s="1">
        <v>45765</v>
      </c>
      <c r="L3737">
        <v>52</v>
      </c>
      <c r="M3737">
        <v>0.11</v>
      </c>
      <c r="N3737">
        <f>IF(E3737="",Data_Validation!$B$1,E3737)</f>
        <v>59.16</v>
      </c>
      <c r="O3737">
        <f>IF(J3737="",Data_Validation!$B$2,J3737)</f>
        <v>63.9</v>
      </c>
      <c r="P3737">
        <f t="shared" si="522"/>
        <v>1</v>
      </c>
      <c r="Q3737" s="2">
        <f>CustomerData[[#This Row],[avg_order_value_clean]]*CustomerData[[#This Row],[total_orders]]</f>
        <v>473.28</v>
      </c>
      <c r="R3737" s="2" t="str">
        <f t="shared" si="530"/>
        <v>Inactive</v>
      </c>
      <c r="S3737" s="2" t="str">
        <f t="shared" si="523"/>
        <v>Low Risk</v>
      </c>
      <c r="T3737" s="2" t="str">
        <f t="shared" si="524"/>
        <v>55+</v>
      </c>
      <c r="U3737" s="1">
        <f t="shared" ca="1" si="525"/>
        <v>496</v>
      </c>
      <c r="V3737" s="2" t="str">
        <f t="shared" si="526"/>
        <v>Medium Loyalty</v>
      </c>
      <c r="W3737" s="2" t="str">
        <f t="shared" si="527"/>
        <v>Legitimate</v>
      </c>
      <c r="X3737" s="2" t="str">
        <f>IF(Q3737&lt;Data_Validation!$B$8,"Low Value",IF(Q3737&lt;Data_Validation!$B$9,"Medium Value","High Value"))</f>
        <v>Low Value</v>
      </c>
      <c r="Y3737" s="2" t="str">
        <f t="shared" si="528"/>
        <v>Stable</v>
      </c>
      <c r="Z3737" s="2" t="str">
        <f t="shared" si="529"/>
        <v>Check Data</v>
      </c>
    </row>
    <row r="3738" spans="1:26" x14ac:dyDescent="0.3">
      <c r="A3738" t="s">
        <v>1346</v>
      </c>
      <c r="B3738">
        <v>42</v>
      </c>
      <c r="C3738" t="s">
        <v>14</v>
      </c>
      <c r="D3738" t="s">
        <v>52</v>
      </c>
      <c r="E3738">
        <v>54.13</v>
      </c>
      <c r="F3738">
        <v>8</v>
      </c>
      <c r="G3738">
        <v>187</v>
      </c>
      <c r="H3738">
        <v>0</v>
      </c>
      <c r="I3738" t="s">
        <v>19</v>
      </c>
      <c r="J3738">
        <v>25.8</v>
      </c>
      <c r="K3738" s="1">
        <v>44099</v>
      </c>
      <c r="L3738">
        <v>18</v>
      </c>
      <c r="M3738">
        <v>0.63</v>
      </c>
      <c r="N3738">
        <f>IF(E3738="",Data_Validation!$B$1,E3738)</f>
        <v>54.13</v>
      </c>
      <c r="O3738">
        <f>IF(J3738="",Data_Validation!$B$2,J3738)</f>
        <v>25.8</v>
      </c>
      <c r="P3738">
        <f t="shared" si="522"/>
        <v>2</v>
      </c>
      <c r="Q3738" s="2">
        <f>CustomerData[[#This Row],[avg_order_value_clean]]*CustomerData[[#This Row],[total_orders]]</f>
        <v>433.04</v>
      </c>
      <c r="R3738" s="2" t="str">
        <f t="shared" si="530"/>
        <v>Inactive</v>
      </c>
      <c r="S3738" s="2" t="str">
        <f t="shared" si="523"/>
        <v>High Risk</v>
      </c>
      <c r="T3738" s="2" t="str">
        <f t="shared" si="524"/>
        <v>35-44</v>
      </c>
      <c r="U3738" s="1">
        <f t="shared" ca="1" si="525"/>
        <v>2162</v>
      </c>
      <c r="V3738" s="2" t="str">
        <f t="shared" si="526"/>
        <v>Low Loyalty</v>
      </c>
      <c r="W3738" s="2" t="str">
        <f t="shared" si="527"/>
        <v>Legitimate</v>
      </c>
      <c r="X3738" s="2" t="str">
        <f>IF(Q3738&lt;Data_Validation!$B$8,"Low Value",IF(Q3738&lt;Data_Validation!$B$9,"Medium Value","High Value"))</f>
        <v>Low Value</v>
      </c>
      <c r="Y3738" s="2" t="str">
        <f t="shared" si="528"/>
        <v>At Risk - Develop</v>
      </c>
      <c r="Z3738" s="2" t="str">
        <f t="shared" si="529"/>
        <v>Check Data</v>
      </c>
    </row>
    <row r="3739" spans="1:26" x14ac:dyDescent="0.3">
      <c r="A3739" t="s">
        <v>3055</v>
      </c>
      <c r="B3739">
        <v>24</v>
      </c>
      <c r="C3739" t="s">
        <v>21</v>
      </c>
      <c r="D3739" t="s">
        <v>44</v>
      </c>
      <c r="E3739">
        <v>90.88</v>
      </c>
      <c r="F3739">
        <v>6</v>
      </c>
      <c r="G3739">
        <v>44</v>
      </c>
      <c r="H3739">
        <v>0</v>
      </c>
      <c r="I3739" t="s">
        <v>16</v>
      </c>
      <c r="J3739">
        <v>55.1</v>
      </c>
      <c r="K3739" s="1">
        <v>44094</v>
      </c>
      <c r="L3739">
        <v>7</v>
      </c>
      <c r="M3739">
        <v>0.2</v>
      </c>
      <c r="N3739">
        <f>IF(E3739="",Data_Validation!$B$1,E3739)</f>
        <v>90.88</v>
      </c>
      <c r="O3739">
        <f>IF(J3739="",Data_Validation!$B$2,J3739)</f>
        <v>55.1</v>
      </c>
      <c r="P3739">
        <f t="shared" si="522"/>
        <v>2</v>
      </c>
      <c r="Q3739" s="2">
        <f>CustomerData[[#This Row],[avg_order_value_clean]]*CustomerData[[#This Row],[total_orders]]</f>
        <v>545.28</v>
      </c>
      <c r="R3739" s="2" t="str">
        <f t="shared" si="530"/>
        <v>At Risk</v>
      </c>
      <c r="S3739" s="2" t="str">
        <f t="shared" si="523"/>
        <v>Medium Risk</v>
      </c>
      <c r="T3739" s="2" t="str">
        <f t="shared" si="524"/>
        <v>Under 25</v>
      </c>
      <c r="U3739" s="1">
        <f t="shared" ca="1" si="525"/>
        <v>2167</v>
      </c>
      <c r="V3739" s="2" t="str">
        <f t="shared" si="526"/>
        <v>Low Loyalty</v>
      </c>
      <c r="W3739" s="2" t="str">
        <f t="shared" si="527"/>
        <v>Legitimate</v>
      </c>
      <c r="X3739" s="2" t="str">
        <f>IF(Q3739&lt;Data_Validation!$B$8,"Low Value",IF(Q3739&lt;Data_Validation!$B$9,"Medium Value","High Value"))</f>
        <v>Low Value</v>
      </c>
      <c r="Y3739" s="2" t="str">
        <f t="shared" si="528"/>
        <v>Stable</v>
      </c>
      <c r="Z3739" s="2" t="str">
        <f t="shared" si="529"/>
        <v>Check Data</v>
      </c>
    </row>
    <row r="3740" spans="1:26" x14ac:dyDescent="0.3">
      <c r="A3740" t="s">
        <v>3057</v>
      </c>
      <c r="B3740">
        <v>59</v>
      </c>
      <c r="C3740" t="s">
        <v>21</v>
      </c>
      <c r="D3740" t="s">
        <v>18</v>
      </c>
      <c r="E3740">
        <v>68.23</v>
      </c>
      <c r="F3740">
        <v>12</v>
      </c>
      <c r="G3740">
        <v>330</v>
      </c>
      <c r="H3740">
        <v>0</v>
      </c>
      <c r="I3740" t="s">
        <v>23</v>
      </c>
      <c r="J3740">
        <v>20.8</v>
      </c>
      <c r="K3740" s="1">
        <v>45645</v>
      </c>
      <c r="L3740">
        <v>22</v>
      </c>
      <c r="M3740">
        <v>0.13</v>
      </c>
      <c r="N3740">
        <f>IF(E3740="",Data_Validation!$B$1,E3740)</f>
        <v>68.23</v>
      </c>
      <c r="O3740">
        <f>IF(J3740="",Data_Validation!$B$2,J3740)</f>
        <v>20.8</v>
      </c>
      <c r="P3740">
        <f t="shared" si="522"/>
        <v>2</v>
      </c>
      <c r="Q3740" s="2">
        <f>CustomerData[[#This Row],[avg_order_value_clean]]*CustomerData[[#This Row],[total_orders]]</f>
        <v>818.76</v>
      </c>
      <c r="R3740" s="2" t="str">
        <f t="shared" si="530"/>
        <v>Inactive</v>
      </c>
      <c r="S3740" s="2" t="str">
        <f t="shared" si="523"/>
        <v>Low Risk</v>
      </c>
      <c r="T3740" s="2" t="str">
        <f t="shared" si="524"/>
        <v>55+</v>
      </c>
      <c r="U3740" s="1">
        <f t="shared" ca="1" si="525"/>
        <v>616</v>
      </c>
      <c r="V3740" s="2" t="str">
        <f t="shared" si="526"/>
        <v>Low Loyalty</v>
      </c>
      <c r="W3740" s="2" t="str">
        <f t="shared" si="527"/>
        <v>Legitimate</v>
      </c>
      <c r="X3740" s="2" t="str">
        <f>IF(Q3740&lt;Data_Validation!$B$8,"Low Value",IF(Q3740&lt;Data_Validation!$B$9,"Medium Value","High Value"))</f>
        <v>Low Value</v>
      </c>
      <c r="Y3740" s="2" t="str">
        <f t="shared" si="528"/>
        <v>Stable</v>
      </c>
      <c r="Z3740" s="2" t="str">
        <f t="shared" si="529"/>
        <v>Check Data</v>
      </c>
    </row>
    <row r="3741" spans="1:26" x14ac:dyDescent="0.3">
      <c r="A3741" t="s">
        <v>3058</v>
      </c>
      <c r="B3741">
        <v>34</v>
      </c>
      <c r="C3741" t="s">
        <v>14</v>
      </c>
      <c r="D3741" t="s">
        <v>52</v>
      </c>
      <c r="F3741">
        <v>16</v>
      </c>
      <c r="G3741">
        <v>323</v>
      </c>
      <c r="H3741">
        <v>0</v>
      </c>
      <c r="I3741" t="s">
        <v>23</v>
      </c>
      <c r="J3741">
        <v>92.8</v>
      </c>
      <c r="K3741" s="1">
        <v>45737</v>
      </c>
      <c r="L3741">
        <v>4</v>
      </c>
      <c r="M3741">
        <v>0.18</v>
      </c>
      <c r="N3741">
        <f>IF(E3741="",Data_Validation!$B$1,E3741)</f>
        <v>250</v>
      </c>
      <c r="O3741">
        <f>IF(J3741="",Data_Validation!$B$2,J3741)</f>
        <v>92.8</v>
      </c>
      <c r="P3741">
        <f t="shared" si="522"/>
        <v>2</v>
      </c>
      <c r="Q3741" s="2">
        <f>CustomerData[[#This Row],[avg_order_value_clean]]*CustomerData[[#This Row],[total_orders]]</f>
        <v>4000</v>
      </c>
      <c r="R3741" s="2" t="str">
        <f t="shared" si="530"/>
        <v>Inactive</v>
      </c>
      <c r="S3741" s="2" t="str">
        <f t="shared" si="523"/>
        <v>Low Risk</v>
      </c>
      <c r="T3741" s="2" t="str">
        <f t="shared" si="524"/>
        <v>25-34</v>
      </c>
      <c r="U3741" s="1">
        <f t="shared" ca="1" si="525"/>
        <v>524</v>
      </c>
      <c r="V3741" s="2" t="str">
        <f t="shared" si="526"/>
        <v>Low Loyalty</v>
      </c>
      <c r="W3741" s="2" t="str">
        <f t="shared" si="527"/>
        <v>Legitimate</v>
      </c>
      <c r="X3741" s="2" t="str">
        <f>IF(Q3741&lt;Data_Validation!$B$8,"Low Value",IF(Q3741&lt;Data_Validation!$B$9,"Medium Value","High Value"))</f>
        <v>High Value</v>
      </c>
      <c r="Y3741" s="2" t="str">
        <f t="shared" si="528"/>
        <v>High Value - Maintain</v>
      </c>
      <c r="Z3741" s="2" t="str">
        <f t="shared" si="529"/>
        <v>Check Data</v>
      </c>
    </row>
    <row r="3742" spans="1:26" x14ac:dyDescent="0.3">
      <c r="A3742" t="s">
        <v>3059</v>
      </c>
      <c r="B3742">
        <v>46</v>
      </c>
      <c r="C3742" t="s">
        <v>21</v>
      </c>
      <c r="D3742" t="s">
        <v>37</v>
      </c>
      <c r="E3742">
        <v>117.11</v>
      </c>
      <c r="F3742">
        <v>11</v>
      </c>
      <c r="G3742">
        <v>347</v>
      </c>
      <c r="H3742">
        <v>0</v>
      </c>
      <c r="I3742" t="s">
        <v>29</v>
      </c>
      <c r="J3742">
        <v>67.8</v>
      </c>
      <c r="K3742" s="1">
        <v>45712</v>
      </c>
      <c r="L3742">
        <v>29</v>
      </c>
      <c r="M3742">
        <v>0.3</v>
      </c>
      <c r="N3742">
        <f>IF(E3742="",Data_Validation!$B$1,E3742)</f>
        <v>117.11</v>
      </c>
      <c r="O3742">
        <f>IF(J3742="",Data_Validation!$B$2,J3742)</f>
        <v>67.8</v>
      </c>
      <c r="P3742">
        <f t="shared" si="522"/>
        <v>1</v>
      </c>
      <c r="Q3742" s="2">
        <f>CustomerData[[#This Row],[avg_order_value_clean]]*CustomerData[[#This Row],[total_orders]]</f>
        <v>1288.21</v>
      </c>
      <c r="R3742" s="2" t="str">
        <f t="shared" si="530"/>
        <v>Inactive</v>
      </c>
      <c r="S3742" s="2" t="str">
        <f t="shared" si="523"/>
        <v>Medium Risk</v>
      </c>
      <c r="T3742" s="2" t="str">
        <f t="shared" si="524"/>
        <v>45-54</v>
      </c>
      <c r="U3742" s="1">
        <f t="shared" ca="1" si="525"/>
        <v>549</v>
      </c>
      <c r="V3742" s="2" t="str">
        <f t="shared" si="526"/>
        <v>Low Loyalty</v>
      </c>
      <c r="W3742" s="2" t="str">
        <f t="shared" si="527"/>
        <v>Legitimate</v>
      </c>
      <c r="X3742" s="2" t="str">
        <f>IF(Q3742&lt;Data_Validation!$B$8,"Low Value",IF(Q3742&lt;Data_Validation!$B$9,"Medium Value","High Value"))</f>
        <v>Low Value</v>
      </c>
      <c r="Y3742" s="2" t="str">
        <f t="shared" si="528"/>
        <v>Stable</v>
      </c>
      <c r="Z3742" s="2" t="str">
        <f t="shared" si="529"/>
        <v>Check Data</v>
      </c>
    </row>
    <row r="3743" spans="1:26" x14ac:dyDescent="0.3">
      <c r="A3743" t="s">
        <v>3060</v>
      </c>
      <c r="B3743">
        <v>47</v>
      </c>
      <c r="C3743" t="s">
        <v>14</v>
      </c>
      <c r="D3743" t="s">
        <v>44</v>
      </c>
      <c r="E3743">
        <v>53.46</v>
      </c>
      <c r="F3743">
        <v>10</v>
      </c>
      <c r="G3743">
        <v>71</v>
      </c>
      <c r="H3743">
        <v>0</v>
      </c>
      <c r="I3743" t="s">
        <v>19</v>
      </c>
      <c r="J3743">
        <v>56.5</v>
      </c>
      <c r="K3743" s="1">
        <v>44330</v>
      </c>
      <c r="L3743">
        <v>88</v>
      </c>
      <c r="M3743">
        <v>0.1</v>
      </c>
      <c r="N3743">
        <f>IF(E3743="",Data_Validation!$B$1,E3743)</f>
        <v>53.46</v>
      </c>
      <c r="O3743">
        <f>IF(J3743="",Data_Validation!$B$2,J3743)</f>
        <v>56.5</v>
      </c>
      <c r="P3743">
        <f t="shared" si="522"/>
        <v>1</v>
      </c>
      <c r="Q3743" s="2">
        <f>CustomerData[[#This Row],[avg_order_value_clean]]*CustomerData[[#This Row],[total_orders]]</f>
        <v>534.6</v>
      </c>
      <c r="R3743" s="2" t="str">
        <f t="shared" si="530"/>
        <v>At Risk</v>
      </c>
      <c r="S3743" s="2" t="str">
        <f t="shared" si="523"/>
        <v>Low Risk</v>
      </c>
      <c r="T3743" s="2" t="str">
        <f t="shared" si="524"/>
        <v>45-54</v>
      </c>
      <c r="U3743" s="1">
        <f t="shared" ca="1" si="525"/>
        <v>1931</v>
      </c>
      <c r="V3743" s="2" t="str">
        <f t="shared" si="526"/>
        <v>High Loyalty</v>
      </c>
      <c r="W3743" s="2" t="str">
        <f t="shared" si="527"/>
        <v>Legitimate</v>
      </c>
      <c r="X3743" s="2" t="str">
        <f>IF(Q3743&lt;Data_Validation!$B$8,"Low Value",IF(Q3743&lt;Data_Validation!$B$9,"Medium Value","High Value"))</f>
        <v>Low Value</v>
      </c>
      <c r="Y3743" s="2" t="str">
        <f t="shared" si="528"/>
        <v>Stable</v>
      </c>
      <c r="Z3743" s="2" t="str">
        <f t="shared" si="529"/>
        <v>Check Data</v>
      </c>
    </row>
    <row r="3744" spans="1:26" x14ac:dyDescent="0.3">
      <c r="A3744" t="s">
        <v>3061</v>
      </c>
      <c r="B3744">
        <v>24</v>
      </c>
      <c r="C3744" t="s">
        <v>21</v>
      </c>
      <c r="D3744" t="s">
        <v>50</v>
      </c>
      <c r="E3744">
        <v>148.62</v>
      </c>
      <c r="F3744">
        <v>10</v>
      </c>
      <c r="G3744">
        <v>215</v>
      </c>
      <c r="H3744">
        <v>0</v>
      </c>
      <c r="I3744" t="s">
        <v>16</v>
      </c>
      <c r="J3744">
        <v>24.7</v>
      </c>
      <c r="K3744" s="1">
        <v>45238</v>
      </c>
      <c r="L3744">
        <v>40</v>
      </c>
      <c r="M3744">
        <v>0.32</v>
      </c>
      <c r="N3744">
        <f>IF(E3744="",Data_Validation!$B$1,E3744)</f>
        <v>148.62</v>
      </c>
      <c r="O3744">
        <f>IF(J3744="",Data_Validation!$B$2,J3744)</f>
        <v>24.7</v>
      </c>
      <c r="P3744">
        <f t="shared" si="522"/>
        <v>1</v>
      </c>
      <c r="Q3744" s="2">
        <f>CustomerData[[#This Row],[avg_order_value_clean]]*CustomerData[[#This Row],[total_orders]]</f>
        <v>1486.2</v>
      </c>
      <c r="R3744" s="2" t="str">
        <f t="shared" si="530"/>
        <v>Inactive</v>
      </c>
      <c r="S3744" s="2" t="str">
        <f t="shared" si="523"/>
        <v>Medium Risk</v>
      </c>
      <c r="T3744" s="2" t="str">
        <f t="shared" si="524"/>
        <v>Under 25</v>
      </c>
      <c r="U3744" s="1">
        <f t="shared" ca="1" si="525"/>
        <v>1023</v>
      </c>
      <c r="V3744" s="2" t="str">
        <f t="shared" si="526"/>
        <v>Medium Loyalty</v>
      </c>
      <c r="W3744" s="2" t="str">
        <f t="shared" si="527"/>
        <v>Legitimate</v>
      </c>
      <c r="X3744" s="2" t="str">
        <f>IF(Q3744&lt;Data_Validation!$B$8,"Low Value",IF(Q3744&lt;Data_Validation!$B$9,"Medium Value","High Value"))</f>
        <v>Low Value</v>
      </c>
      <c r="Y3744" s="2" t="str">
        <f t="shared" si="528"/>
        <v>Stable</v>
      </c>
      <c r="Z3744" s="2" t="str">
        <f t="shared" si="529"/>
        <v>Check Data</v>
      </c>
    </row>
    <row r="3745" spans="1:26" x14ac:dyDescent="0.3">
      <c r="A3745" t="s">
        <v>1365</v>
      </c>
      <c r="B3745">
        <v>50</v>
      </c>
      <c r="C3745" t="s">
        <v>14</v>
      </c>
      <c r="D3745" t="s">
        <v>28</v>
      </c>
      <c r="E3745">
        <v>70.150000000000006</v>
      </c>
      <c r="F3745">
        <v>13</v>
      </c>
      <c r="G3745">
        <v>97</v>
      </c>
      <c r="H3745">
        <v>0</v>
      </c>
      <c r="I3745" t="s">
        <v>19</v>
      </c>
      <c r="J3745">
        <v>40.9</v>
      </c>
      <c r="K3745" s="1">
        <v>44825</v>
      </c>
      <c r="L3745">
        <v>52</v>
      </c>
      <c r="M3745">
        <v>0.43</v>
      </c>
      <c r="N3745">
        <f>IF(E3745="",Data_Validation!$B$1,E3745)</f>
        <v>70.150000000000006</v>
      </c>
      <c r="O3745">
        <f>IF(J3745="",Data_Validation!$B$2,J3745)</f>
        <v>40.9</v>
      </c>
      <c r="P3745">
        <f t="shared" si="522"/>
        <v>2</v>
      </c>
      <c r="Q3745" s="2">
        <f>CustomerData[[#This Row],[avg_order_value_clean]]*CustomerData[[#This Row],[total_orders]]</f>
        <v>911.95</v>
      </c>
      <c r="R3745" s="2" t="str">
        <f t="shared" si="530"/>
        <v>Inactive</v>
      </c>
      <c r="S3745" s="2" t="str">
        <f t="shared" si="523"/>
        <v>Medium Risk</v>
      </c>
      <c r="T3745" s="2" t="str">
        <f t="shared" si="524"/>
        <v>45-54</v>
      </c>
      <c r="U3745" s="1">
        <f t="shared" ca="1" si="525"/>
        <v>1436</v>
      </c>
      <c r="V3745" s="2" t="str">
        <f t="shared" si="526"/>
        <v>Medium Loyalty</v>
      </c>
      <c r="W3745" s="2" t="str">
        <f t="shared" si="527"/>
        <v>Legitimate</v>
      </c>
      <c r="X3745" s="2" t="str">
        <f>IF(Q3745&lt;Data_Validation!$B$8,"Low Value",IF(Q3745&lt;Data_Validation!$B$9,"Medium Value","High Value"))</f>
        <v>Low Value</v>
      </c>
      <c r="Y3745" s="2" t="str">
        <f t="shared" si="528"/>
        <v>Stable</v>
      </c>
      <c r="Z3745" s="2" t="str">
        <f t="shared" si="529"/>
        <v>Check Data</v>
      </c>
    </row>
    <row r="3746" spans="1:26" x14ac:dyDescent="0.3">
      <c r="A3746" t="s">
        <v>1816</v>
      </c>
      <c r="B3746">
        <v>24</v>
      </c>
      <c r="C3746" t="s">
        <v>21</v>
      </c>
      <c r="D3746" t="s">
        <v>28</v>
      </c>
      <c r="E3746">
        <v>87.71</v>
      </c>
      <c r="F3746">
        <v>16</v>
      </c>
      <c r="G3746">
        <v>270</v>
      </c>
      <c r="H3746">
        <v>0</v>
      </c>
      <c r="I3746" t="s">
        <v>16</v>
      </c>
      <c r="J3746">
        <v>78</v>
      </c>
      <c r="K3746" s="1">
        <v>44842</v>
      </c>
      <c r="L3746">
        <v>60</v>
      </c>
      <c r="M3746">
        <v>0.16</v>
      </c>
      <c r="N3746">
        <f>IF(E3746="",Data_Validation!$B$1,E3746)</f>
        <v>87.71</v>
      </c>
      <c r="O3746">
        <f>IF(J3746="",Data_Validation!$B$2,J3746)</f>
        <v>78</v>
      </c>
      <c r="P3746">
        <f t="shared" si="522"/>
        <v>2</v>
      </c>
      <c r="Q3746" s="2">
        <f>CustomerData[[#This Row],[avg_order_value_clean]]*CustomerData[[#This Row],[total_orders]]</f>
        <v>1403.36</v>
      </c>
      <c r="R3746" s="2" t="str">
        <f t="shared" si="530"/>
        <v>Inactive</v>
      </c>
      <c r="S3746" s="2" t="str">
        <f t="shared" si="523"/>
        <v>Low Risk</v>
      </c>
      <c r="T3746" s="2" t="str">
        <f t="shared" si="524"/>
        <v>Under 25</v>
      </c>
      <c r="U3746" s="1">
        <f t="shared" ca="1" si="525"/>
        <v>1419</v>
      </c>
      <c r="V3746" s="2" t="str">
        <f t="shared" si="526"/>
        <v>Medium Loyalty</v>
      </c>
      <c r="W3746" s="2" t="str">
        <f t="shared" si="527"/>
        <v>Legitimate</v>
      </c>
      <c r="X3746" s="2" t="str">
        <f>IF(Q3746&lt;Data_Validation!$B$8,"Low Value",IF(Q3746&lt;Data_Validation!$B$9,"Medium Value","High Value"))</f>
        <v>Low Value</v>
      </c>
      <c r="Y3746" s="2" t="str">
        <f t="shared" si="528"/>
        <v>Stable</v>
      </c>
      <c r="Z3746" s="2" t="str">
        <f t="shared" si="529"/>
        <v>Check Data</v>
      </c>
    </row>
    <row r="3747" spans="1:26" x14ac:dyDescent="0.3">
      <c r="A3747" t="s">
        <v>3062</v>
      </c>
      <c r="B3747">
        <v>75</v>
      </c>
      <c r="C3747" t="s">
        <v>14</v>
      </c>
      <c r="D3747" t="s">
        <v>18</v>
      </c>
      <c r="E3747">
        <v>16.23</v>
      </c>
      <c r="F3747">
        <v>5</v>
      </c>
      <c r="G3747">
        <v>90</v>
      </c>
      <c r="H3747">
        <v>0</v>
      </c>
      <c r="I3747" t="s">
        <v>16</v>
      </c>
      <c r="J3747">
        <v>23.9</v>
      </c>
      <c r="K3747" s="1">
        <v>44437</v>
      </c>
      <c r="L3747">
        <v>41</v>
      </c>
      <c r="M3747">
        <v>0.22</v>
      </c>
      <c r="N3747">
        <f>IF(E3747="",Data_Validation!$B$1,E3747)</f>
        <v>16.23</v>
      </c>
      <c r="O3747">
        <f>IF(J3747="",Data_Validation!$B$2,J3747)</f>
        <v>23.9</v>
      </c>
      <c r="P3747">
        <f t="shared" si="522"/>
        <v>1</v>
      </c>
      <c r="Q3747" s="2">
        <f>CustomerData[[#This Row],[avg_order_value_clean]]*CustomerData[[#This Row],[total_orders]]</f>
        <v>81.150000000000006</v>
      </c>
      <c r="R3747" s="2" t="str">
        <f t="shared" si="530"/>
        <v>At Risk</v>
      </c>
      <c r="S3747" s="2" t="str">
        <f t="shared" si="523"/>
        <v>Medium Risk</v>
      </c>
      <c r="T3747" s="2" t="str">
        <f t="shared" si="524"/>
        <v>55+</v>
      </c>
      <c r="U3747" s="1">
        <f t="shared" ca="1" si="525"/>
        <v>1824</v>
      </c>
      <c r="V3747" s="2" t="str">
        <f t="shared" si="526"/>
        <v>Medium Loyalty</v>
      </c>
      <c r="W3747" s="2" t="str">
        <f t="shared" si="527"/>
        <v>Legitimate</v>
      </c>
      <c r="X3747" s="2" t="str">
        <f>IF(Q3747&lt;Data_Validation!$B$8,"Low Value",IF(Q3747&lt;Data_Validation!$B$9,"Medium Value","High Value"))</f>
        <v>Low Value</v>
      </c>
      <c r="Y3747" s="2" t="str">
        <f t="shared" si="528"/>
        <v>Stable</v>
      </c>
      <c r="Z3747" s="2" t="str">
        <f t="shared" si="529"/>
        <v>Check Data</v>
      </c>
    </row>
    <row r="3748" spans="1:26" x14ac:dyDescent="0.3">
      <c r="A3748" t="s">
        <v>3063</v>
      </c>
      <c r="B3748">
        <v>41</v>
      </c>
      <c r="C3748" t="s">
        <v>21</v>
      </c>
      <c r="D3748" t="s">
        <v>22</v>
      </c>
      <c r="E3748">
        <v>270.18</v>
      </c>
      <c r="F3748">
        <v>12</v>
      </c>
      <c r="G3748">
        <v>141</v>
      </c>
      <c r="H3748">
        <v>0</v>
      </c>
      <c r="I3748" t="s">
        <v>23</v>
      </c>
      <c r="J3748">
        <v>12.9</v>
      </c>
      <c r="K3748" s="1">
        <v>44331</v>
      </c>
      <c r="L3748">
        <v>76</v>
      </c>
      <c r="M3748">
        <v>0.45</v>
      </c>
      <c r="N3748">
        <f>IF(E3748="",Data_Validation!$B$1,E3748)</f>
        <v>270.18</v>
      </c>
      <c r="O3748">
        <f>IF(J3748="",Data_Validation!$B$2,J3748)</f>
        <v>12.9</v>
      </c>
      <c r="P3748">
        <f t="shared" si="522"/>
        <v>1</v>
      </c>
      <c r="Q3748" s="2">
        <f>CustomerData[[#This Row],[avg_order_value_clean]]*CustomerData[[#This Row],[total_orders]]</f>
        <v>3242.16</v>
      </c>
      <c r="R3748" s="2" t="str">
        <f t="shared" si="530"/>
        <v>Inactive</v>
      </c>
      <c r="S3748" s="2" t="str">
        <f t="shared" si="523"/>
        <v>Medium Risk</v>
      </c>
      <c r="T3748" s="2" t="str">
        <f t="shared" si="524"/>
        <v>35-44</v>
      </c>
      <c r="U3748" s="1">
        <f t="shared" ca="1" si="525"/>
        <v>1930</v>
      </c>
      <c r="V3748" s="2" t="str">
        <f t="shared" si="526"/>
        <v>High Loyalty</v>
      </c>
      <c r="W3748" s="2" t="str">
        <f t="shared" si="527"/>
        <v>Legitimate</v>
      </c>
      <c r="X3748" s="2" t="str">
        <f>IF(Q3748&lt;Data_Validation!$B$8,"Low Value",IF(Q3748&lt;Data_Validation!$B$9,"Medium Value","High Value"))</f>
        <v>High Value</v>
      </c>
      <c r="Y3748" s="2" t="str">
        <f t="shared" si="528"/>
        <v>High Value - Maintain</v>
      </c>
      <c r="Z3748" s="2" t="str">
        <f t="shared" si="529"/>
        <v>Check Data</v>
      </c>
    </row>
    <row r="3749" spans="1:26" x14ac:dyDescent="0.3">
      <c r="A3749" t="s">
        <v>1863</v>
      </c>
      <c r="B3749">
        <v>28</v>
      </c>
      <c r="C3749" t="s">
        <v>21</v>
      </c>
      <c r="D3749" t="s">
        <v>28</v>
      </c>
      <c r="E3749">
        <v>64.5</v>
      </c>
      <c r="F3749">
        <v>9</v>
      </c>
      <c r="G3749">
        <v>116</v>
      </c>
      <c r="H3749">
        <v>0</v>
      </c>
      <c r="I3749" t="s">
        <v>29</v>
      </c>
      <c r="J3749">
        <v>30.7</v>
      </c>
      <c r="K3749" s="1">
        <v>44437</v>
      </c>
      <c r="L3749">
        <v>73</v>
      </c>
      <c r="M3749">
        <v>7.0000000000000007E-2</v>
      </c>
      <c r="N3749">
        <f>IF(E3749="",Data_Validation!$B$1,E3749)</f>
        <v>64.5</v>
      </c>
      <c r="O3749">
        <f>IF(J3749="",Data_Validation!$B$2,J3749)</f>
        <v>30.7</v>
      </c>
      <c r="P3749">
        <f t="shared" si="522"/>
        <v>2</v>
      </c>
      <c r="Q3749" s="2">
        <f>CustomerData[[#This Row],[avg_order_value_clean]]*CustomerData[[#This Row],[total_orders]]</f>
        <v>580.5</v>
      </c>
      <c r="R3749" s="2" t="str">
        <f t="shared" si="530"/>
        <v>Inactive</v>
      </c>
      <c r="S3749" s="2" t="str">
        <f t="shared" si="523"/>
        <v>Low Risk</v>
      </c>
      <c r="T3749" s="2" t="str">
        <f t="shared" si="524"/>
        <v>25-34</v>
      </c>
      <c r="U3749" s="1">
        <f t="shared" ca="1" si="525"/>
        <v>1824</v>
      </c>
      <c r="V3749" s="2" t="str">
        <f t="shared" si="526"/>
        <v>High Loyalty</v>
      </c>
      <c r="W3749" s="2" t="str">
        <f t="shared" si="527"/>
        <v>Legitimate</v>
      </c>
      <c r="X3749" s="2" t="str">
        <f>IF(Q3749&lt;Data_Validation!$B$8,"Low Value",IF(Q3749&lt;Data_Validation!$B$9,"Medium Value","High Value"))</f>
        <v>Low Value</v>
      </c>
      <c r="Y3749" s="2" t="str">
        <f t="shared" si="528"/>
        <v>Stable</v>
      </c>
      <c r="Z3749" s="2" t="str">
        <f t="shared" si="529"/>
        <v>Check Data</v>
      </c>
    </row>
    <row r="3750" spans="1:26" x14ac:dyDescent="0.3">
      <c r="A3750" t="s">
        <v>604</v>
      </c>
      <c r="B3750">
        <v>26</v>
      </c>
      <c r="C3750" t="s">
        <v>21</v>
      </c>
      <c r="D3750" t="s">
        <v>18</v>
      </c>
      <c r="E3750">
        <v>51.81</v>
      </c>
      <c r="F3750">
        <v>7</v>
      </c>
      <c r="G3750">
        <v>1</v>
      </c>
      <c r="H3750">
        <v>0</v>
      </c>
      <c r="I3750" t="s">
        <v>29</v>
      </c>
      <c r="J3750">
        <v>79.400000000000006</v>
      </c>
      <c r="K3750" s="1">
        <v>45124</v>
      </c>
      <c r="L3750">
        <v>15</v>
      </c>
      <c r="M3750">
        <v>0.44</v>
      </c>
      <c r="N3750">
        <f>IF(E3750="",Data_Validation!$B$1,E3750)</f>
        <v>51.81</v>
      </c>
      <c r="O3750">
        <f>IF(J3750="",Data_Validation!$B$2,J3750)</f>
        <v>79.400000000000006</v>
      </c>
      <c r="P3750">
        <f t="shared" si="522"/>
        <v>2</v>
      </c>
      <c r="Q3750" s="2">
        <f>CustomerData[[#This Row],[avg_order_value_clean]]*CustomerData[[#This Row],[total_orders]]</f>
        <v>362.67</v>
      </c>
      <c r="R3750" s="2" t="str">
        <f t="shared" si="530"/>
        <v>Active</v>
      </c>
      <c r="S3750" s="2" t="str">
        <f t="shared" si="523"/>
        <v>Medium Risk</v>
      </c>
      <c r="T3750" s="2" t="str">
        <f t="shared" si="524"/>
        <v>25-34</v>
      </c>
      <c r="U3750" s="1">
        <f t="shared" ca="1" si="525"/>
        <v>1137</v>
      </c>
      <c r="V3750" s="2" t="str">
        <f t="shared" si="526"/>
        <v>Low Loyalty</v>
      </c>
      <c r="W3750" s="2" t="str">
        <f t="shared" si="527"/>
        <v>Legitimate</v>
      </c>
      <c r="X3750" s="2" t="str">
        <f>IF(Q3750&lt;Data_Validation!$B$8,"Low Value",IF(Q3750&lt;Data_Validation!$B$9,"Medium Value","High Value"))</f>
        <v>Low Value</v>
      </c>
      <c r="Y3750" s="2" t="str">
        <f t="shared" si="528"/>
        <v>Stable</v>
      </c>
      <c r="Z3750" s="2" t="str">
        <f t="shared" si="529"/>
        <v>Check Data</v>
      </c>
    </row>
    <row r="3751" spans="1:26" x14ac:dyDescent="0.3">
      <c r="A3751" t="s">
        <v>3064</v>
      </c>
      <c r="B3751">
        <v>29</v>
      </c>
      <c r="C3751" t="s">
        <v>21</v>
      </c>
      <c r="D3751" t="s">
        <v>22</v>
      </c>
      <c r="E3751">
        <v>21.58</v>
      </c>
      <c r="F3751">
        <v>5</v>
      </c>
      <c r="G3751">
        <v>42</v>
      </c>
      <c r="H3751">
        <v>0</v>
      </c>
      <c r="I3751" t="s">
        <v>19</v>
      </c>
      <c r="J3751">
        <v>88.3</v>
      </c>
      <c r="K3751" s="1">
        <v>44218</v>
      </c>
      <c r="L3751">
        <v>77</v>
      </c>
      <c r="M3751">
        <v>0.13</v>
      </c>
      <c r="N3751">
        <f>IF(E3751="",Data_Validation!$B$1,E3751)</f>
        <v>21.58</v>
      </c>
      <c r="O3751">
        <f>IF(J3751="",Data_Validation!$B$2,J3751)</f>
        <v>88.3</v>
      </c>
      <c r="P3751">
        <f t="shared" si="522"/>
        <v>1</v>
      </c>
      <c r="Q3751" s="2">
        <f>CustomerData[[#This Row],[avg_order_value_clean]]*CustomerData[[#This Row],[total_orders]]</f>
        <v>107.89999999999999</v>
      </c>
      <c r="R3751" s="2" t="str">
        <f t="shared" si="530"/>
        <v>At Risk</v>
      </c>
      <c r="S3751" s="2" t="str">
        <f t="shared" si="523"/>
        <v>Low Risk</v>
      </c>
      <c r="T3751" s="2" t="str">
        <f t="shared" si="524"/>
        <v>25-34</v>
      </c>
      <c r="U3751" s="1">
        <f t="shared" ca="1" si="525"/>
        <v>2043</v>
      </c>
      <c r="V3751" s="2" t="str">
        <f t="shared" si="526"/>
        <v>High Loyalty</v>
      </c>
      <c r="W3751" s="2" t="str">
        <f t="shared" si="527"/>
        <v>Legitimate</v>
      </c>
      <c r="X3751" s="2" t="str">
        <f>IF(Q3751&lt;Data_Validation!$B$8,"Low Value",IF(Q3751&lt;Data_Validation!$B$9,"Medium Value","High Value"))</f>
        <v>Low Value</v>
      </c>
      <c r="Y3751" s="2" t="str">
        <f t="shared" si="528"/>
        <v>Stable</v>
      </c>
      <c r="Z3751" s="2" t="str">
        <f t="shared" si="529"/>
        <v>Check Data</v>
      </c>
    </row>
    <row r="3752" spans="1:26" x14ac:dyDescent="0.3">
      <c r="A3752" t="s">
        <v>3065</v>
      </c>
      <c r="B3752">
        <v>52</v>
      </c>
      <c r="C3752" t="s">
        <v>21</v>
      </c>
      <c r="D3752" t="s">
        <v>37</v>
      </c>
      <c r="E3752">
        <v>73.069999999999993</v>
      </c>
      <c r="F3752">
        <v>15</v>
      </c>
      <c r="G3752">
        <v>70</v>
      </c>
      <c r="H3752">
        <v>0</v>
      </c>
      <c r="I3752" t="s">
        <v>16</v>
      </c>
      <c r="J3752">
        <v>41.4</v>
      </c>
      <c r="K3752" s="1">
        <v>44265</v>
      </c>
      <c r="L3752">
        <v>57</v>
      </c>
      <c r="M3752">
        <v>0.4</v>
      </c>
      <c r="N3752">
        <f>IF(E3752="",Data_Validation!$B$1,E3752)</f>
        <v>73.069999999999993</v>
      </c>
      <c r="O3752">
        <f>IF(J3752="",Data_Validation!$B$2,J3752)</f>
        <v>41.4</v>
      </c>
      <c r="P3752">
        <f t="shared" si="522"/>
        <v>1</v>
      </c>
      <c r="Q3752" s="2">
        <f>CustomerData[[#This Row],[avg_order_value_clean]]*CustomerData[[#This Row],[total_orders]]</f>
        <v>1096.05</v>
      </c>
      <c r="R3752" s="2" t="str">
        <f t="shared" si="530"/>
        <v>At Risk</v>
      </c>
      <c r="S3752" s="2" t="str">
        <f t="shared" si="523"/>
        <v>Medium Risk</v>
      </c>
      <c r="T3752" s="2" t="str">
        <f t="shared" si="524"/>
        <v>45-54</v>
      </c>
      <c r="U3752" s="1">
        <f t="shared" ca="1" si="525"/>
        <v>1996</v>
      </c>
      <c r="V3752" s="2" t="str">
        <f t="shared" si="526"/>
        <v>Medium Loyalty</v>
      </c>
      <c r="W3752" s="2" t="str">
        <f t="shared" si="527"/>
        <v>Legitimate</v>
      </c>
      <c r="X3752" s="2" t="str">
        <f>IF(Q3752&lt;Data_Validation!$B$8,"Low Value",IF(Q3752&lt;Data_Validation!$B$9,"Medium Value","High Value"))</f>
        <v>Low Value</v>
      </c>
      <c r="Y3752" s="2" t="str">
        <f t="shared" si="528"/>
        <v>Stable</v>
      </c>
      <c r="Z3752" s="2" t="str">
        <f t="shared" si="529"/>
        <v>Check Data</v>
      </c>
    </row>
    <row r="3753" spans="1:26" x14ac:dyDescent="0.3">
      <c r="A3753" t="s">
        <v>3066</v>
      </c>
      <c r="B3753">
        <v>21</v>
      </c>
      <c r="C3753" t="s">
        <v>14</v>
      </c>
      <c r="D3753" t="s">
        <v>22</v>
      </c>
      <c r="E3753">
        <v>51.76</v>
      </c>
      <c r="F3753">
        <v>11</v>
      </c>
      <c r="G3753">
        <v>143</v>
      </c>
      <c r="H3753">
        <v>0</v>
      </c>
      <c r="I3753" t="s">
        <v>16</v>
      </c>
      <c r="J3753">
        <v>78.099999999999994</v>
      </c>
      <c r="K3753" s="1">
        <v>45007</v>
      </c>
      <c r="L3753">
        <v>94</v>
      </c>
      <c r="M3753">
        <v>0.56999999999999995</v>
      </c>
      <c r="N3753">
        <f>IF(E3753="",Data_Validation!$B$1,E3753)</f>
        <v>51.76</v>
      </c>
      <c r="O3753">
        <f>IF(J3753="",Data_Validation!$B$2,J3753)</f>
        <v>78.099999999999994</v>
      </c>
      <c r="P3753">
        <f t="shared" si="522"/>
        <v>2</v>
      </c>
      <c r="Q3753" s="2">
        <f>CustomerData[[#This Row],[avg_order_value_clean]]*CustomerData[[#This Row],[total_orders]]</f>
        <v>569.36</v>
      </c>
      <c r="R3753" s="2" t="str">
        <f t="shared" si="530"/>
        <v>Inactive</v>
      </c>
      <c r="S3753" s="2" t="str">
        <f t="shared" si="523"/>
        <v>High Risk</v>
      </c>
      <c r="T3753" s="2" t="str">
        <f t="shared" si="524"/>
        <v>Under 25</v>
      </c>
      <c r="U3753" s="1">
        <f t="shared" ca="1" si="525"/>
        <v>1254</v>
      </c>
      <c r="V3753" s="2" t="str">
        <f t="shared" si="526"/>
        <v>High Loyalty</v>
      </c>
      <c r="W3753" s="2" t="str">
        <f t="shared" si="527"/>
        <v>Legitimate</v>
      </c>
      <c r="X3753" s="2" t="str">
        <f>IF(Q3753&lt;Data_Validation!$B$8,"Low Value",IF(Q3753&lt;Data_Validation!$B$9,"Medium Value","High Value"))</f>
        <v>Low Value</v>
      </c>
      <c r="Y3753" s="2" t="str">
        <f t="shared" si="528"/>
        <v>At Risk - Develop</v>
      </c>
      <c r="Z3753" s="2" t="str">
        <f t="shared" si="529"/>
        <v>Check Data</v>
      </c>
    </row>
    <row r="3754" spans="1:26" x14ac:dyDescent="0.3">
      <c r="A3754" t="s">
        <v>2210</v>
      </c>
      <c r="B3754">
        <v>53</v>
      </c>
      <c r="C3754" t="s">
        <v>14</v>
      </c>
      <c r="D3754" t="s">
        <v>50</v>
      </c>
      <c r="E3754">
        <v>196.16</v>
      </c>
      <c r="F3754">
        <v>7</v>
      </c>
      <c r="G3754">
        <v>341</v>
      </c>
      <c r="H3754">
        <v>0</v>
      </c>
      <c r="I3754" t="s">
        <v>40</v>
      </c>
      <c r="J3754">
        <v>33.200000000000003</v>
      </c>
      <c r="K3754" s="1">
        <v>45410</v>
      </c>
      <c r="L3754">
        <v>99</v>
      </c>
      <c r="M3754">
        <v>0.34</v>
      </c>
      <c r="N3754">
        <f>IF(E3754="",Data_Validation!$B$1,E3754)</f>
        <v>196.16</v>
      </c>
      <c r="O3754">
        <f>IF(J3754="",Data_Validation!$B$2,J3754)</f>
        <v>33.200000000000003</v>
      </c>
      <c r="P3754">
        <f t="shared" si="522"/>
        <v>3</v>
      </c>
      <c r="Q3754" s="2">
        <f>CustomerData[[#This Row],[avg_order_value_clean]]*CustomerData[[#This Row],[total_orders]]</f>
        <v>1373.12</v>
      </c>
      <c r="R3754" s="2" t="str">
        <f t="shared" si="530"/>
        <v>Inactive</v>
      </c>
      <c r="S3754" s="2" t="str">
        <f t="shared" si="523"/>
        <v>Medium Risk</v>
      </c>
      <c r="T3754" s="2" t="str">
        <f t="shared" si="524"/>
        <v>45-54</v>
      </c>
      <c r="U3754" s="1">
        <f t="shared" ca="1" si="525"/>
        <v>851</v>
      </c>
      <c r="V3754" s="2" t="str">
        <f t="shared" si="526"/>
        <v>High Loyalty</v>
      </c>
      <c r="W3754" s="2" t="str">
        <f t="shared" si="527"/>
        <v>Legitimate</v>
      </c>
      <c r="X3754" s="2" t="str">
        <f>IF(Q3754&lt;Data_Validation!$B$8,"Low Value",IF(Q3754&lt;Data_Validation!$B$9,"Medium Value","High Value"))</f>
        <v>Low Value</v>
      </c>
      <c r="Y3754" s="2" t="str">
        <f t="shared" si="528"/>
        <v>Stable</v>
      </c>
      <c r="Z3754" s="2" t="str">
        <f t="shared" si="529"/>
        <v>Check Data</v>
      </c>
    </row>
    <row r="3755" spans="1:26" x14ac:dyDescent="0.3">
      <c r="A3755" t="s">
        <v>3067</v>
      </c>
      <c r="B3755">
        <v>45</v>
      </c>
      <c r="C3755" t="s">
        <v>14</v>
      </c>
      <c r="D3755" t="s">
        <v>44</v>
      </c>
      <c r="E3755">
        <v>83.5</v>
      </c>
      <c r="F3755">
        <v>8</v>
      </c>
      <c r="G3755">
        <v>245</v>
      </c>
      <c r="H3755">
        <v>0</v>
      </c>
      <c r="I3755" t="s">
        <v>29</v>
      </c>
      <c r="J3755">
        <v>50.9</v>
      </c>
      <c r="K3755" s="1">
        <v>45070</v>
      </c>
      <c r="L3755">
        <v>35</v>
      </c>
      <c r="M3755">
        <v>0.41</v>
      </c>
      <c r="N3755">
        <f>IF(E3755="",Data_Validation!$B$1,E3755)</f>
        <v>83.5</v>
      </c>
      <c r="O3755">
        <f>IF(J3755="",Data_Validation!$B$2,J3755)</f>
        <v>50.9</v>
      </c>
      <c r="P3755">
        <f t="shared" si="522"/>
        <v>1</v>
      </c>
      <c r="Q3755" s="2">
        <f>CustomerData[[#This Row],[avg_order_value_clean]]*CustomerData[[#This Row],[total_orders]]</f>
        <v>668</v>
      </c>
      <c r="R3755" s="2" t="str">
        <f t="shared" si="530"/>
        <v>Inactive</v>
      </c>
      <c r="S3755" s="2" t="str">
        <f t="shared" si="523"/>
        <v>Medium Risk</v>
      </c>
      <c r="T3755" s="2" t="str">
        <f t="shared" si="524"/>
        <v>45-54</v>
      </c>
      <c r="U3755" s="1">
        <f t="shared" ca="1" si="525"/>
        <v>1191</v>
      </c>
      <c r="V3755" s="2" t="str">
        <f t="shared" si="526"/>
        <v>Low Loyalty</v>
      </c>
      <c r="W3755" s="2" t="str">
        <f t="shared" si="527"/>
        <v>Legitimate</v>
      </c>
      <c r="X3755" s="2" t="str">
        <f>IF(Q3755&lt;Data_Validation!$B$8,"Low Value",IF(Q3755&lt;Data_Validation!$B$9,"Medium Value","High Value"))</f>
        <v>Low Value</v>
      </c>
      <c r="Y3755" s="2" t="str">
        <f t="shared" si="528"/>
        <v>Stable</v>
      </c>
      <c r="Z3755" s="2" t="str">
        <f t="shared" si="529"/>
        <v>Check Data</v>
      </c>
    </row>
    <row r="3756" spans="1:26" x14ac:dyDescent="0.3">
      <c r="A3756" t="s">
        <v>1996</v>
      </c>
      <c r="B3756">
        <v>74</v>
      </c>
      <c r="C3756" t="s">
        <v>14</v>
      </c>
      <c r="D3756" t="s">
        <v>28</v>
      </c>
      <c r="E3756">
        <v>76.13</v>
      </c>
      <c r="F3756">
        <v>10</v>
      </c>
      <c r="G3756">
        <v>283</v>
      </c>
      <c r="H3756">
        <v>0</v>
      </c>
      <c r="I3756" t="s">
        <v>16</v>
      </c>
      <c r="J3756">
        <v>2</v>
      </c>
      <c r="K3756" s="1">
        <v>44328</v>
      </c>
      <c r="L3756">
        <v>90</v>
      </c>
      <c r="M3756">
        <v>0.23</v>
      </c>
      <c r="N3756">
        <f>IF(E3756="",Data_Validation!$B$1,E3756)</f>
        <v>76.13</v>
      </c>
      <c r="O3756">
        <f>IF(J3756="",Data_Validation!$B$2,J3756)</f>
        <v>2</v>
      </c>
      <c r="P3756">
        <f t="shared" si="522"/>
        <v>2</v>
      </c>
      <c r="Q3756" s="2">
        <f>CustomerData[[#This Row],[avg_order_value_clean]]*CustomerData[[#This Row],[total_orders]]</f>
        <v>761.3</v>
      </c>
      <c r="R3756" s="2" t="str">
        <f t="shared" si="530"/>
        <v>Inactive</v>
      </c>
      <c r="S3756" s="2" t="str">
        <f t="shared" si="523"/>
        <v>Medium Risk</v>
      </c>
      <c r="T3756" s="2" t="str">
        <f t="shared" si="524"/>
        <v>55+</v>
      </c>
      <c r="U3756" s="1">
        <f t="shared" ca="1" si="525"/>
        <v>1933</v>
      </c>
      <c r="V3756" s="2" t="str">
        <f t="shared" si="526"/>
        <v>High Loyalty</v>
      </c>
      <c r="W3756" s="2" t="str">
        <f t="shared" si="527"/>
        <v>Legitimate</v>
      </c>
      <c r="X3756" s="2" t="str">
        <f>IF(Q3756&lt;Data_Validation!$B$8,"Low Value",IF(Q3756&lt;Data_Validation!$B$9,"Medium Value","High Value"))</f>
        <v>Low Value</v>
      </c>
      <c r="Y3756" s="2" t="str">
        <f t="shared" si="528"/>
        <v>Stable</v>
      </c>
      <c r="Z3756" s="2" t="str">
        <f t="shared" si="529"/>
        <v>Check Data</v>
      </c>
    </row>
    <row r="3757" spans="1:26" x14ac:dyDescent="0.3">
      <c r="A3757" t="s">
        <v>3068</v>
      </c>
      <c r="B3757">
        <v>30</v>
      </c>
      <c r="C3757" t="s">
        <v>14</v>
      </c>
      <c r="D3757" t="s">
        <v>15</v>
      </c>
      <c r="E3757">
        <v>62.46</v>
      </c>
      <c r="F3757">
        <v>4</v>
      </c>
      <c r="G3757">
        <v>326</v>
      </c>
      <c r="H3757">
        <v>0</v>
      </c>
      <c r="I3757" t="s">
        <v>19</v>
      </c>
      <c r="J3757">
        <v>71.2</v>
      </c>
      <c r="K3757" s="1">
        <v>44914</v>
      </c>
      <c r="L3757">
        <v>19</v>
      </c>
      <c r="M3757">
        <v>0.71</v>
      </c>
      <c r="N3757">
        <f>IF(E3757="",Data_Validation!$B$1,E3757)</f>
        <v>62.46</v>
      </c>
      <c r="O3757">
        <f>IF(J3757="",Data_Validation!$B$2,J3757)</f>
        <v>71.2</v>
      </c>
      <c r="P3757">
        <f t="shared" si="522"/>
        <v>2</v>
      </c>
      <c r="Q3757" s="2">
        <f>CustomerData[[#This Row],[avg_order_value_clean]]*CustomerData[[#This Row],[total_orders]]</f>
        <v>249.84</v>
      </c>
      <c r="R3757" s="2" t="str">
        <f t="shared" si="530"/>
        <v>Inactive</v>
      </c>
      <c r="S3757" s="2" t="str">
        <f t="shared" si="523"/>
        <v>High Risk</v>
      </c>
      <c r="T3757" s="2" t="str">
        <f t="shared" si="524"/>
        <v>25-34</v>
      </c>
      <c r="U3757" s="1">
        <f t="shared" ca="1" si="525"/>
        <v>1347</v>
      </c>
      <c r="V3757" s="2" t="str">
        <f t="shared" si="526"/>
        <v>Low Loyalty</v>
      </c>
      <c r="W3757" s="2" t="str">
        <f t="shared" si="527"/>
        <v>Legitimate</v>
      </c>
      <c r="X3757" s="2" t="str">
        <f>IF(Q3757&lt;Data_Validation!$B$8,"Low Value",IF(Q3757&lt;Data_Validation!$B$9,"Medium Value","High Value"))</f>
        <v>Low Value</v>
      </c>
      <c r="Y3757" s="2" t="str">
        <f t="shared" si="528"/>
        <v>At Risk - Develop</v>
      </c>
      <c r="Z3757" s="2" t="str">
        <f t="shared" si="529"/>
        <v>Check Data</v>
      </c>
    </row>
    <row r="3758" spans="1:26" x14ac:dyDescent="0.3">
      <c r="A3758" t="s">
        <v>1176</v>
      </c>
      <c r="B3758">
        <v>40</v>
      </c>
      <c r="C3758" t="s">
        <v>21</v>
      </c>
      <c r="D3758" t="s">
        <v>26</v>
      </c>
      <c r="E3758">
        <v>46.73</v>
      </c>
      <c r="F3758">
        <v>7</v>
      </c>
      <c r="G3758">
        <v>213</v>
      </c>
      <c r="H3758">
        <v>0</v>
      </c>
      <c r="I3758" t="s">
        <v>23</v>
      </c>
      <c r="J3758">
        <v>71.900000000000006</v>
      </c>
      <c r="K3758" s="1">
        <v>45716</v>
      </c>
      <c r="L3758">
        <v>21</v>
      </c>
      <c r="M3758">
        <v>0.38</v>
      </c>
      <c r="N3758">
        <f>IF(E3758="",Data_Validation!$B$1,E3758)</f>
        <v>46.73</v>
      </c>
      <c r="O3758">
        <f>IF(J3758="",Data_Validation!$B$2,J3758)</f>
        <v>71.900000000000006</v>
      </c>
      <c r="P3758">
        <f t="shared" si="522"/>
        <v>2</v>
      </c>
      <c r="Q3758" s="2">
        <f>CustomerData[[#This Row],[avg_order_value_clean]]*CustomerData[[#This Row],[total_orders]]</f>
        <v>327.10999999999996</v>
      </c>
      <c r="R3758" s="2" t="str">
        <f t="shared" si="530"/>
        <v>Inactive</v>
      </c>
      <c r="S3758" s="2" t="str">
        <f t="shared" si="523"/>
        <v>Medium Risk</v>
      </c>
      <c r="T3758" s="2" t="str">
        <f t="shared" si="524"/>
        <v>35-44</v>
      </c>
      <c r="U3758" s="1">
        <f t="shared" ca="1" si="525"/>
        <v>545</v>
      </c>
      <c r="V3758" s="2" t="str">
        <f t="shared" si="526"/>
        <v>Low Loyalty</v>
      </c>
      <c r="W3758" s="2" t="str">
        <f t="shared" si="527"/>
        <v>Legitimate</v>
      </c>
      <c r="X3758" s="2" t="str">
        <f>IF(Q3758&lt;Data_Validation!$B$8,"Low Value",IF(Q3758&lt;Data_Validation!$B$9,"Medium Value","High Value"))</f>
        <v>Low Value</v>
      </c>
      <c r="Y3758" s="2" t="str">
        <f t="shared" si="528"/>
        <v>Stable</v>
      </c>
      <c r="Z3758" s="2" t="str">
        <f t="shared" si="529"/>
        <v>Check Data</v>
      </c>
    </row>
    <row r="3759" spans="1:26" x14ac:dyDescent="0.3">
      <c r="A3759" t="s">
        <v>3069</v>
      </c>
      <c r="B3759">
        <v>36</v>
      </c>
      <c r="C3759" t="s">
        <v>14</v>
      </c>
      <c r="D3759" t="s">
        <v>44</v>
      </c>
      <c r="E3759">
        <v>71.010000000000005</v>
      </c>
      <c r="F3759">
        <v>13</v>
      </c>
      <c r="G3759">
        <v>106</v>
      </c>
      <c r="H3759">
        <v>0</v>
      </c>
      <c r="I3759" t="s">
        <v>23</v>
      </c>
      <c r="J3759">
        <v>10</v>
      </c>
      <c r="K3759" s="1">
        <v>44297</v>
      </c>
      <c r="L3759">
        <v>85</v>
      </c>
      <c r="M3759">
        <v>0.27</v>
      </c>
      <c r="N3759">
        <f>IF(E3759="",Data_Validation!$B$1,E3759)</f>
        <v>71.010000000000005</v>
      </c>
      <c r="O3759">
        <f>IF(J3759="",Data_Validation!$B$2,J3759)</f>
        <v>10</v>
      </c>
      <c r="P3759">
        <f t="shared" si="522"/>
        <v>1</v>
      </c>
      <c r="Q3759" s="2">
        <f>CustomerData[[#This Row],[avg_order_value_clean]]*CustomerData[[#This Row],[total_orders]]</f>
        <v>923.13000000000011</v>
      </c>
      <c r="R3759" s="2" t="str">
        <f t="shared" si="530"/>
        <v>Inactive</v>
      </c>
      <c r="S3759" s="2" t="str">
        <f t="shared" si="523"/>
        <v>Medium Risk</v>
      </c>
      <c r="T3759" s="2" t="str">
        <f t="shared" si="524"/>
        <v>35-44</v>
      </c>
      <c r="U3759" s="1">
        <f t="shared" ca="1" si="525"/>
        <v>1964</v>
      </c>
      <c r="V3759" s="2" t="str">
        <f t="shared" si="526"/>
        <v>High Loyalty</v>
      </c>
      <c r="W3759" s="2" t="str">
        <f t="shared" si="527"/>
        <v>Legitimate</v>
      </c>
      <c r="X3759" s="2" t="str">
        <f>IF(Q3759&lt;Data_Validation!$B$8,"Low Value",IF(Q3759&lt;Data_Validation!$B$9,"Medium Value","High Value"))</f>
        <v>Low Value</v>
      </c>
      <c r="Y3759" s="2" t="str">
        <f t="shared" si="528"/>
        <v>Stable</v>
      </c>
      <c r="Z3759" s="2" t="str">
        <f t="shared" si="529"/>
        <v>Check Data</v>
      </c>
    </row>
    <row r="3760" spans="1:26" x14ac:dyDescent="0.3">
      <c r="A3760" t="s">
        <v>3070</v>
      </c>
      <c r="B3760">
        <v>59</v>
      </c>
      <c r="C3760" t="s">
        <v>21</v>
      </c>
      <c r="D3760" t="s">
        <v>37</v>
      </c>
      <c r="E3760">
        <v>205.29</v>
      </c>
      <c r="F3760">
        <v>15</v>
      </c>
      <c r="G3760">
        <v>262</v>
      </c>
      <c r="H3760">
        <v>0</v>
      </c>
      <c r="I3760" t="s">
        <v>29</v>
      </c>
      <c r="J3760">
        <v>35.9</v>
      </c>
      <c r="K3760" s="1">
        <v>44068</v>
      </c>
      <c r="L3760">
        <v>13</v>
      </c>
      <c r="M3760">
        <v>0.26</v>
      </c>
      <c r="N3760">
        <f>IF(E3760="",Data_Validation!$B$1,E3760)</f>
        <v>205.29</v>
      </c>
      <c r="O3760">
        <f>IF(J3760="",Data_Validation!$B$2,J3760)</f>
        <v>35.9</v>
      </c>
      <c r="P3760">
        <f t="shared" si="522"/>
        <v>1</v>
      </c>
      <c r="Q3760" s="2">
        <f>CustomerData[[#This Row],[avg_order_value_clean]]*CustomerData[[#This Row],[total_orders]]</f>
        <v>3079.35</v>
      </c>
      <c r="R3760" s="2" t="str">
        <f t="shared" si="530"/>
        <v>Inactive</v>
      </c>
      <c r="S3760" s="2" t="str">
        <f t="shared" si="523"/>
        <v>Medium Risk</v>
      </c>
      <c r="T3760" s="2" t="str">
        <f t="shared" si="524"/>
        <v>55+</v>
      </c>
      <c r="U3760" s="1">
        <f t="shared" ca="1" si="525"/>
        <v>2193</v>
      </c>
      <c r="V3760" s="2" t="str">
        <f t="shared" si="526"/>
        <v>Low Loyalty</v>
      </c>
      <c r="W3760" s="2" t="str">
        <f t="shared" si="527"/>
        <v>Legitimate</v>
      </c>
      <c r="X3760" s="2" t="str">
        <f>IF(Q3760&lt;Data_Validation!$B$8,"Low Value",IF(Q3760&lt;Data_Validation!$B$9,"Medium Value","High Value"))</f>
        <v>High Value</v>
      </c>
      <c r="Y3760" s="2" t="str">
        <f t="shared" si="528"/>
        <v>High Value - Maintain</v>
      </c>
      <c r="Z3760" s="2" t="str">
        <f t="shared" si="529"/>
        <v>Check Data</v>
      </c>
    </row>
    <row r="3761" spans="1:26" x14ac:dyDescent="0.3">
      <c r="A3761" t="s">
        <v>3071</v>
      </c>
      <c r="B3761">
        <v>54</v>
      </c>
      <c r="C3761" t="s">
        <v>14</v>
      </c>
      <c r="D3761" t="s">
        <v>37</v>
      </c>
      <c r="E3761">
        <v>42.99</v>
      </c>
      <c r="F3761">
        <v>9</v>
      </c>
      <c r="G3761">
        <v>293</v>
      </c>
      <c r="H3761">
        <v>0</v>
      </c>
      <c r="I3761" t="s">
        <v>29</v>
      </c>
      <c r="K3761" s="1">
        <v>45514</v>
      </c>
      <c r="L3761">
        <v>21</v>
      </c>
      <c r="M3761">
        <v>0.41</v>
      </c>
      <c r="N3761">
        <f>IF(E3761="",Data_Validation!$B$1,E3761)</f>
        <v>42.99</v>
      </c>
      <c r="O3761">
        <f>IF(J3761="",Data_Validation!$B$2,J3761)</f>
        <v>250</v>
      </c>
      <c r="P3761">
        <f t="shared" si="522"/>
        <v>1</v>
      </c>
      <c r="Q3761" s="2">
        <f>CustomerData[[#This Row],[avg_order_value_clean]]*CustomerData[[#This Row],[total_orders]]</f>
        <v>386.91</v>
      </c>
      <c r="R3761" s="2" t="str">
        <f t="shared" si="530"/>
        <v>Inactive</v>
      </c>
      <c r="S3761" s="2" t="str">
        <f t="shared" si="523"/>
        <v>Medium Risk</v>
      </c>
      <c r="T3761" s="2" t="str">
        <f t="shared" si="524"/>
        <v>45-54</v>
      </c>
      <c r="U3761" s="1">
        <f t="shared" ca="1" si="525"/>
        <v>747</v>
      </c>
      <c r="V3761" s="2" t="str">
        <f t="shared" si="526"/>
        <v>Low Loyalty</v>
      </c>
      <c r="W3761" s="2" t="str">
        <f t="shared" si="527"/>
        <v>Legitimate</v>
      </c>
      <c r="X3761" s="2" t="str">
        <f>IF(Q3761&lt;Data_Validation!$B$8,"Low Value",IF(Q3761&lt;Data_Validation!$B$9,"Medium Value","High Value"))</f>
        <v>Low Value</v>
      </c>
      <c r="Y3761" s="2" t="str">
        <f t="shared" si="528"/>
        <v>Stable</v>
      </c>
      <c r="Z3761" s="2" t="str">
        <f t="shared" si="529"/>
        <v>Check Data</v>
      </c>
    </row>
    <row r="3762" spans="1:26" x14ac:dyDescent="0.3">
      <c r="A3762" t="s">
        <v>3072</v>
      </c>
      <c r="B3762">
        <v>56</v>
      </c>
      <c r="C3762" t="s">
        <v>21</v>
      </c>
      <c r="D3762" t="s">
        <v>18</v>
      </c>
      <c r="E3762">
        <v>50.51</v>
      </c>
      <c r="F3762">
        <v>11</v>
      </c>
      <c r="G3762">
        <v>175</v>
      </c>
      <c r="H3762">
        <v>0</v>
      </c>
      <c r="I3762" t="s">
        <v>40</v>
      </c>
      <c r="J3762">
        <v>77.400000000000006</v>
      </c>
      <c r="K3762" s="1">
        <v>44268</v>
      </c>
      <c r="L3762">
        <v>88</v>
      </c>
      <c r="M3762">
        <v>0.57999999999999996</v>
      </c>
      <c r="N3762">
        <f>IF(E3762="",Data_Validation!$B$1,E3762)</f>
        <v>50.51</v>
      </c>
      <c r="O3762">
        <f>IF(J3762="",Data_Validation!$B$2,J3762)</f>
        <v>77.400000000000006</v>
      </c>
      <c r="P3762">
        <f t="shared" si="522"/>
        <v>1</v>
      </c>
      <c r="Q3762" s="2">
        <f>CustomerData[[#This Row],[avg_order_value_clean]]*CustomerData[[#This Row],[total_orders]]</f>
        <v>555.61</v>
      </c>
      <c r="R3762" s="2" t="str">
        <f t="shared" si="530"/>
        <v>Inactive</v>
      </c>
      <c r="S3762" s="2" t="str">
        <f t="shared" si="523"/>
        <v>High Risk</v>
      </c>
      <c r="T3762" s="2" t="str">
        <f t="shared" si="524"/>
        <v>55+</v>
      </c>
      <c r="U3762" s="1">
        <f t="shared" ca="1" si="525"/>
        <v>1993</v>
      </c>
      <c r="V3762" s="2" t="str">
        <f t="shared" si="526"/>
        <v>High Loyalty</v>
      </c>
      <c r="W3762" s="2" t="str">
        <f t="shared" si="527"/>
        <v>Legitimate</v>
      </c>
      <c r="X3762" s="2" t="str">
        <f>IF(Q3762&lt;Data_Validation!$B$8,"Low Value",IF(Q3762&lt;Data_Validation!$B$9,"Medium Value","High Value"))</f>
        <v>Low Value</v>
      </c>
      <c r="Y3762" s="2" t="str">
        <f t="shared" si="528"/>
        <v>At Risk - Develop</v>
      </c>
      <c r="Z3762" s="2" t="str">
        <f t="shared" si="529"/>
        <v>Check Data</v>
      </c>
    </row>
    <row r="3763" spans="1:26" x14ac:dyDescent="0.3">
      <c r="A3763" t="s">
        <v>3073</v>
      </c>
      <c r="B3763">
        <v>41</v>
      </c>
      <c r="C3763" t="s">
        <v>21</v>
      </c>
      <c r="D3763" t="s">
        <v>35</v>
      </c>
      <c r="E3763">
        <v>32.409999999999997</v>
      </c>
      <c r="F3763">
        <v>15</v>
      </c>
      <c r="G3763">
        <v>106</v>
      </c>
      <c r="H3763">
        <v>0</v>
      </c>
      <c r="I3763" t="s">
        <v>29</v>
      </c>
      <c r="J3763">
        <v>82.4</v>
      </c>
      <c r="K3763" s="1">
        <v>45404</v>
      </c>
      <c r="L3763">
        <v>26</v>
      </c>
      <c r="M3763">
        <v>0.18</v>
      </c>
      <c r="N3763">
        <f>IF(E3763="",Data_Validation!$B$1,E3763)</f>
        <v>32.409999999999997</v>
      </c>
      <c r="O3763">
        <f>IF(J3763="",Data_Validation!$B$2,J3763)</f>
        <v>82.4</v>
      </c>
      <c r="P3763">
        <f t="shared" si="522"/>
        <v>1</v>
      </c>
      <c r="Q3763" s="2">
        <f>CustomerData[[#This Row],[avg_order_value_clean]]*CustomerData[[#This Row],[total_orders]]</f>
        <v>486.15</v>
      </c>
      <c r="R3763" s="2" t="str">
        <f t="shared" si="530"/>
        <v>Inactive</v>
      </c>
      <c r="S3763" s="2" t="str">
        <f t="shared" si="523"/>
        <v>Low Risk</v>
      </c>
      <c r="T3763" s="2" t="str">
        <f t="shared" si="524"/>
        <v>35-44</v>
      </c>
      <c r="U3763" s="1">
        <f t="shared" ca="1" si="525"/>
        <v>857</v>
      </c>
      <c r="V3763" s="2" t="str">
        <f t="shared" si="526"/>
        <v>Low Loyalty</v>
      </c>
      <c r="W3763" s="2" t="str">
        <f t="shared" si="527"/>
        <v>Legitimate</v>
      </c>
      <c r="X3763" s="2" t="str">
        <f>IF(Q3763&lt;Data_Validation!$B$8,"Low Value",IF(Q3763&lt;Data_Validation!$B$9,"Medium Value","High Value"))</f>
        <v>Low Value</v>
      </c>
      <c r="Y3763" s="2" t="str">
        <f t="shared" si="528"/>
        <v>Stable</v>
      </c>
      <c r="Z3763" s="2" t="str">
        <f t="shared" si="529"/>
        <v>Check Data</v>
      </c>
    </row>
    <row r="3764" spans="1:26" x14ac:dyDescent="0.3">
      <c r="A3764" t="s">
        <v>3074</v>
      </c>
      <c r="B3764">
        <v>33</v>
      </c>
      <c r="C3764" t="s">
        <v>14</v>
      </c>
      <c r="D3764" t="s">
        <v>22</v>
      </c>
      <c r="E3764">
        <v>69.69</v>
      </c>
      <c r="F3764">
        <v>11</v>
      </c>
      <c r="G3764">
        <v>85</v>
      </c>
      <c r="H3764">
        <v>0</v>
      </c>
      <c r="I3764" t="s">
        <v>16</v>
      </c>
      <c r="J3764">
        <v>71.900000000000006</v>
      </c>
      <c r="K3764" s="1">
        <v>44668</v>
      </c>
      <c r="L3764">
        <v>56</v>
      </c>
      <c r="M3764">
        <v>0.33</v>
      </c>
      <c r="N3764">
        <f>IF(E3764="",Data_Validation!$B$1,E3764)</f>
        <v>69.69</v>
      </c>
      <c r="O3764">
        <f>IF(J3764="",Data_Validation!$B$2,J3764)</f>
        <v>71.900000000000006</v>
      </c>
      <c r="P3764">
        <f t="shared" si="522"/>
        <v>1</v>
      </c>
      <c r="Q3764" s="2">
        <f>CustomerData[[#This Row],[avg_order_value_clean]]*CustomerData[[#This Row],[total_orders]]</f>
        <v>766.58999999999992</v>
      </c>
      <c r="R3764" s="2" t="str">
        <f t="shared" si="530"/>
        <v>At Risk</v>
      </c>
      <c r="S3764" s="2" t="str">
        <f t="shared" si="523"/>
        <v>Medium Risk</v>
      </c>
      <c r="T3764" s="2" t="str">
        <f t="shared" si="524"/>
        <v>25-34</v>
      </c>
      <c r="U3764" s="1">
        <f t="shared" ca="1" si="525"/>
        <v>1593</v>
      </c>
      <c r="V3764" s="2" t="str">
        <f t="shared" si="526"/>
        <v>Medium Loyalty</v>
      </c>
      <c r="W3764" s="2" t="str">
        <f t="shared" si="527"/>
        <v>Legitimate</v>
      </c>
      <c r="X3764" s="2" t="str">
        <f>IF(Q3764&lt;Data_Validation!$B$8,"Low Value",IF(Q3764&lt;Data_Validation!$B$9,"Medium Value","High Value"))</f>
        <v>Low Value</v>
      </c>
      <c r="Y3764" s="2" t="str">
        <f t="shared" si="528"/>
        <v>Stable</v>
      </c>
      <c r="Z3764" s="2" t="str">
        <f t="shared" si="529"/>
        <v>Check Data</v>
      </c>
    </row>
    <row r="3765" spans="1:26" x14ac:dyDescent="0.3">
      <c r="A3765" t="s">
        <v>2477</v>
      </c>
      <c r="B3765">
        <v>50</v>
      </c>
      <c r="C3765" t="s">
        <v>21</v>
      </c>
      <c r="D3765" t="s">
        <v>22</v>
      </c>
      <c r="E3765">
        <v>131.15</v>
      </c>
      <c r="F3765">
        <v>9</v>
      </c>
      <c r="G3765">
        <v>226</v>
      </c>
      <c r="H3765">
        <v>0</v>
      </c>
      <c r="I3765" t="s">
        <v>16</v>
      </c>
      <c r="J3765">
        <v>21.6</v>
      </c>
      <c r="K3765" s="1">
        <v>44359</v>
      </c>
      <c r="L3765">
        <v>31</v>
      </c>
      <c r="M3765">
        <v>0.27</v>
      </c>
      <c r="N3765">
        <f>IF(E3765="",Data_Validation!$B$1,E3765)</f>
        <v>131.15</v>
      </c>
      <c r="O3765">
        <f>IF(J3765="",Data_Validation!$B$2,J3765)</f>
        <v>21.6</v>
      </c>
      <c r="P3765">
        <f t="shared" si="522"/>
        <v>2</v>
      </c>
      <c r="Q3765" s="2">
        <f>CustomerData[[#This Row],[avg_order_value_clean]]*CustomerData[[#This Row],[total_orders]]</f>
        <v>1180.3500000000001</v>
      </c>
      <c r="R3765" s="2" t="str">
        <f t="shared" si="530"/>
        <v>Inactive</v>
      </c>
      <c r="S3765" s="2" t="str">
        <f t="shared" si="523"/>
        <v>Medium Risk</v>
      </c>
      <c r="T3765" s="2" t="str">
        <f t="shared" si="524"/>
        <v>45-54</v>
      </c>
      <c r="U3765" s="1">
        <f t="shared" ca="1" si="525"/>
        <v>1902</v>
      </c>
      <c r="V3765" s="2" t="str">
        <f t="shared" si="526"/>
        <v>Low Loyalty</v>
      </c>
      <c r="W3765" s="2" t="str">
        <f t="shared" si="527"/>
        <v>Legitimate</v>
      </c>
      <c r="X3765" s="2" t="str">
        <f>IF(Q3765&lt;Data_Validation!$B$8,"Low Value",IF(Q3765&lt;Data_Validation!$B$9,"Medium Value","High Value"))</f>
        <v>Low Value</v>
      </c>
      <c r="Y3765" s="2" t="str">
        <f t="shared" si="528"/>
        <v>Stable</v>
      </c>
      <c r="Z3765" s="2" t="str">
        <f t="shared" si="529"/>
        <v>Check Data</v>
      </c>
    </row>
    <row r="3766" spans="1:26" x14ac:dyDescent="0.3">
      <c r="A3766" t="s">
        <v>3075</v>
      </c>
      <c r="B3766">
        <v>29</v>
      </c>
      <c r="C3766" t="s">
        <v>14</v>
      </c>
      <c r="D3766" t="s">
        <v>18</v>
      </c>
      <c r="E3766">
        <v>67.209999999999994</v>
      </c>
      <c r="F3766">
        <v>14</v>
      </c>
      <c r="G3766">
        <v>81</v>
      </c>
      <c r="H3766">
        <v>0</v>
      </c>
      <c r="I3766" t="s">
        <v>16</v>
      </c>
      <c r="J3766">
        <v>35.6</v>
      </c>
      <c r="K3766" s="1">
        <v>45587</v>
      </c>
      <c r="L3766">
        <v>30</v>
      </c>
      <c r="M3766">
        <v>0.31</v>
      </c>
      <c r="N3766">
        <f>IF(E3766="",Data_Validation!$B$1,E3766)</f>
        <v>67.209999999999994</v>
      </c>
      <c r="O3766">
        <f>IF(J3766="",Data_Validation!$B$2,J3766)</f>
        <v>35.6</v>
      </c>
      <c r="P3766">
        <f t="shared" si="522"/>
        <v>2</v>
      </c>
      <c r="Q3766" s="2">
        <f>CustomerData[[#This Row],[avg_order_value_clean]]*CustomerData[[#This Row],[total_orders]]</f>
        <v>940.93999999999994</v>
      </c>
      <c r="R3766" s="2" t="str">
        <f t="shared" si="530"/>
        <v>At Risk</v>
      </c>
      <c r="S3766" s="2" t="str">
        <f t="shared" si="523"/>
        <v>Medium Risk</v>
      </c>
      <c r="T3766" s="2" t="str">
        <f t="shared" si="524"/>
        <v>25-34</v>
      </c>
      <c r="U3766" s="1">
        <f t="shared" ca="1" si="525"/>
        <v>674</v>
      </c>
      <c r="V3766" s="2" t="str">
        <f t="shared" si="526"/>
        <v>Low Loyalty</v>
      </c>
      <c r="W3766" s="2" t="str">
        <f t="shared" si="527"/>
        <v>Legitimate</v>
      </c>
      <c r="X3766" s="2" t="str">
        <f>IF(Q3766&lt;Data_Validation!$B$8,"Low Value",IF(Q3766&lt;Data_Validation!$B$9,"Medium Value","High Value"))</f>
        <v>Low Value</v>
      </c>
      <c r="Y3766" s="2" t="str">
        <f t="shared" si="528"/>
        <v>Stable</v>
      </c>
      <c r="Z3766" s="2" t="str">
        <f t="shared" si="529"/>
        <v>Check Data</v>
      </c>
    </row>
    <row r="3767" spans="1:26" x14ac:dyDescent="0.3">
      <c r="A3767" t="s">
        <v>3076</v>
      </c>
      <c r="B3767">
        <v>51</v>
      </c>
      <c r="C3767" t="s">
        <v>14</v>
      </c>
      <c r="D3767" t="s">
        <v>26</v>
      </c>
      <c r="E3767">
        <v>120.5</v>
      </c>
      <c r="F3767">
        <v>8</v>
      </c>
      <c r="G3767">
        <v>328</v>
      </c>
      <c r="H3767">
        <v>0</v>
      </c>
      <c r="I3767" t="s">
        <v>16</v>
      </c>
      <c r="J3767">
        <v>24.7</v>
      </c>
      <c r="K3767" s="1">
        <v>45771</v>
      </c>
      <c r="L3767">
        <v>24</v>
      </c>
      <c r="M3767">
        <v>0.28999999999999998</v>
      </c>
      <c r="N3767">
        <f>IF(E3767="",Data_Validation!$B$1,E3767)</f>
        <v>120.5</v>
      </c>
      <c r="O3767">
        <f>IF(J3767="",Data_Validation!$B$2,J3767)</f>
        <v>24.7</v>
      </c>
      <c r="P3767">
        <f t="shared" si="522"/>
        <v>2</v>
      </c>
      <c r="Q3767" s="2">
        <f>CustomerData[[#This Row],[avg_order_value_clean]]*CustomerData[[#This Row],[total_orders]]</f>
        <v>964</v>
      </c>
      <c r="R3767" s="2" t="str">
        <f t="shared" si="530"/>
        <v>Inactive</v>
      </c>
      <c r="S3767" s="2" t="str">
        <f t="shared" si="523"/>
        <v>Medium Risk</v>
      </c>
      <c r="T3767" s="2" t="str">
        <f t="shared" si="524"/>
        <v>45-54</v>
      </c>
      <c r="U3767" s="1">
        <f t="shared" ca="1" si="525"/>
        <v>490</v>
      </c>
      <c r="V3767" s="2" t="str">
        <f t="shared" si="526"/>
        <v>Low Loyalty</v>
      </c>
      <c r="W3767" s="2" t="str">
        <f t="shared" si="527"/>
        <v>Legitimate</v>
      </c>
      <c r="X3767" s="2" t="str">
        <f>IF(Q3767&lt;Data_Validation!$B$8,"Low Value",IF(Q3767&lt;Data_Validation!$B$9,"Medium Value","High Value"))</f>
        <v>Low Value</v>
      </c>
      <c r="Y3767" s="2" t="str">
        <f t="shared" si="528"/>
        <v>Stable</v>
      </c>
      <c r="Z3767" s="2" t="str">
        <f t="shared" si="529"/>
        <v>Check Data</v>
      </c>
    </row>
    <row r="3768" spans="1:26" x14ac:dyDescent="0.3">
      <c r="A3768" t="s">
        <v>3077</v>
      </c>
      <c r="B3768">
        <v>24</v>
      </c>
      <c r="C3768" t="s">
        <v>21</v>
      </c>
      <c r="D3768" t="s">
        <v>15</v>
      </c>
      <c r="E3768">
        <v>229.79</v>
      </c>
      <c r="F3768">
        <v>11</v>
      </c>
      <c r="G3768">
        <v>240</v>
      </c>
      <c r="H3768">
        <v>0</v>
      </c>
      <c r="I3768" t="s">
        <v>40</v>
      </c>
      <c r="J3768">
        <v>63.7</v>
      </c>
      <c r="K3768" s="1">
        <v>44100</v>
      </c>
      <c r="L3768">
        <v>96</v>
      </c>
      <c r="M3768">
        <v>0.33</v>
      </c>
      <c r="N3768">
        <f>IF(E3768="",Data_Validation!$B$1,E3768)</f>
        <v>229.79</v>
      </c>
      <c r="O3768">
        <f>IF(J3768="",Data_Validation!$B$2,J3768)</f>
        <v>63.7</v>
      </c>
      <c r="P3768">
        <f t="shared" si="522"/>
        <v>1</v>
      </c>
      <c r="Q3768" s="2">
        <f>CustomerData[[#This Row],[avg_order_value_clean]]*CustomerData[[#This Row],[total_orders]]</f>
        <v>2527.69</v>
      </c>
      <c r="R3768" s="2" t="str">
        <f t="shared" si="530"/>
        <v>Inactive</v>
      </c>
      <c r="S3768" s="2" t="str">
        <f t="shared" si="523"/>
        <v>Medium Risk</v>
      </c>
      <c r="T3768" s="2" t="str">
        <f t="shared" si="524"/>
        <v>Under 25</v>
      </c>
      <c r="U3768" s="1">
        <f t="shared" ca="1" si="525"/>
        <v>2161</v>
      </c>
      <c r="V3768" s="2" t="str">
        <f t="shared" si="526"/>
        <v>High Loyalty</v>
      </c>
      <c r="W3768" s="2" t="str">
        <f t="shared" si="527"/>
        <v>Legitimate</v>
      </c>
      <c r="X3768" s="2" t="str">
        <f>IF(Q3768&lt;Data_Validation!$B$8,"Low Value",IF(Q3768&lt;Data_Validation!$B$9,"Medium Value","High Value"))</f>
        <v>High Value</v>
      </c>
      <c r="Y3768" s="2" t="str">
        <f t="shared" si="528"/>
        <v>High Value - Maintain</v>
      </c>
      <c r="Z3768" s="2" t="str">
        <f t="shared" si="529"/>
        <v>Check Data</v>
      </c>
    </row>
    <row r="3769" spans="1:26" x14ac:dyDescent="0.3">
      <c r="A3769" t="s">
        <v>3078</v>
      </c>
      <c r="B3769">
        <v>28</v>
      </c>
      <c r="C3769" t="s">
        <v>21</v>
      </c>
      <c r="D3769" t="s">
        <v>37</v>
      </c>
      <c r="E3769">
        <v>87.24</v>
      </c>
      <c r="F3769">
        <v>8</v>
      </c>
      <c r="G3769">
        <v>1</v>
      </c>
      <c r="H3769">
        <v>0</v>
      </c>
      <c r="I3769" t="s">
        <v>29</v>
      </c>
      <c r="J3769">
        <v>64.7</v>
      </c>
      <c r="K3769" s="1">
        <v>45272</v>
      </c>
      <c r="L3769">
        <v>30</v>
      </c>
      <c r="M3769">
        <v>0.38</v>
      </c>
      <c r="N3769">
        <f>IF(E3769="",Data_Validation!$B$1,E3769)</f>
        <v>87.24</v>
      </c>
      <c r="O3769">
        <f>IF(J3769="",Data_Validation!$B$2,J3769)</f>
        <v>64.7</v>
      </c>
      <c r="P3769">
        <f t="shared" si="522"/>
        <v>1</v>
      </c>
      <c r="Q3769" s="2">
        <f>CustomerData[[#This Row],[avg_order_value_clean]]*CustomerData[[#This Row],[total_orders]]</f>
        <v>697.92</v>
      </c>
      <c r="R3769" s="2" t="str">
        <f t="shared" si="530"/>
        <v>Active</v>
      </c>
      <c r="S3769" s="2" t="str">
        <f t="shared" si="523"/>
        <v>Medium Risk</v>
      </c>
      <c r="T3769" s="2" t="str">
        <f t="shared" si="524"/>
        <v>25-34</v>
      </c>
      <c r="U3769" s="1">
        <f t="shared" ca="1" si="525"/>
        <v>989</v>
      </c>
      <c r="V3769" s="2" t="str">
        <f t="shared" si="526"/>
        <v>Low Loyalty</v>
      </c>
      <c r="W3769" s="2" t="str">
        <f t="shared" si="527"/>
        <v>Legitimate</v>
      </c>
      <c r="X3769" s="2" t="str">
        <f>IF(Q3769&lt;Data_Validation!$B$8,"Low Value",IF(Q3769&lt;Data_Validation!$B$9,"Medium Value","High Value"))</f>
        <v>Low Value</v>
      </c>
      <c r="Y3769" s="2" t="str">
        <f t="shared" si="528"/>
        <v>Stable</v>
      </c>
      <c r="Z3769" s="2" t="str">
        <f t="shared" si="529"/>
        <v>Check Data</v>
      </c>
    </row>
    <row r="3770" spans="1:26" x14ac:dyDescent="0.3">
      <c r="A3770" t="s">
        <v>3079</v>
      </c>
      <c r="B3770">
        <v>48</v>
      </c>
      <c r="C3770" t="s">
        <v>14</v>
      </c>
      <c r="D3770" t="s">
        <v>44</v>
      </c>
      <c r="E3770">
        <v>77.489999999999995</v>
      </c>
      <c r="F3770">
        <v>8</v>
      </c>
      <c r="G3770">
        <v>250</v>
      </c>
      <c r="H3770">
        <v>0</v>
      </c>
      <c r="I3770" t="s">
        <v>29</v>
      </c>
      <c r="J3770">
        <v>1.6</v>
      </c>
      <c r="K3770" s="1">
        <v>44695</v>
      </c>
      <c r="L3770">
        <v>26</v>
      </c>
      <c r="M3770">
        <v>0.17</v>
      </c>
      <c r="N3770">
        <f>IF(E3770="",Data_Validation!$B$1,E3770)</f>
        <v>77.489999999999995</v>
      </c>
      <c r="O3770">
        <f>IF(J3770="",Data_Validation!$B$2,J3770)</f>
        <v>1.6</v>
      </c>
      <c r="P3770">
        <f t="shared" si="522"/>
        <v>1</v>
      </c>
      <c r="Q3770" s="2">
        <f>CustomerData[[#This Row],[avg_order_value_clean]]*CustomerData[[#This Row],[total_orders]]</f>
        <v>619.91999999999996</v>
      </c>
      <c r="R3770" s="2" t="str">
        <f t="shared" si="530"/>
        <v>Inactive</v>
      </c>
      <c r="S3770" s="2" t="str">
        <f t="shared" si="523"/>
        <v>Low Risk</v>
      </c>
      <c r="T3770" s="2" t="str">
        <f t="shared" si="524"/>
        <v>45-54</v>
      </c>
      <c r="U3770" s="1">
        <f t="shared" ca="1" si="525"/>
        <v>1566</v>
      </c>
      <c r="V3770" s="2" t="str">
        <f t="shared" si="526"/>
        <v>Low Loyalty</v>
      </c>
      <c r="W3770" s="2" t="str">
        <f t="shared" si="527"/>
        <v>Legitimate</v>
      </c>
      <c r="X3770" s="2" t="str">
        <f>IF(Q3770&lt;Data_Validation!$B$8,"Low Value",IF(Q3770&lt;Data_Validation!$B$9,"Medium Value","High Value"))</f>
        <v>Low Value</v>
      </c>
      <c r="Y3770" s="2" t="str">
        <f t="shared" si="528"/>
        <v>Stable</v>
      </c>
      <c r="Z3770" s="2" t="str">
        <f t="shared" si="529"/>
        <v>Check Data</v>
      </c>
    </row>
    <row r="3771" spans="1:26" x14ac:dyDescent="0.3">
      <c r="A3771" t="s">
        <v>3080</v>
      </c>
      <c r="B3771">
        <v>46</v>
      </c>
      <c r="C3771" t="s">
        <v>14</v>
      </c>
      <c r="D3771" t="s">
        <v>26</v>
      </c>
      <c r="E3771">
        <v>136.62</v>
      </c>
      <c r="F3771">
        <v>5</v>
      </c>
      <c r="G3771">
        <v>41</v>
      </c>
      <c r="H3771">
        <v>0</v>
      </c>
      <c r="I3771" t="s">
        <v>29</v>
      </c>
      <c r="J3771">
        <v>73.2</v>
      </c>
      <c r="K3771" s="1">
        <v>44803</v>
      </c>
      <c r="L3771">
        <v>82</v>
      </c>
      <c r="M3771">
        <v>0.25</v>
      </c>
      <c r="N3771">
        <f>IF(E3771="",Data_Validation!$B$1,E3771)</f>
        <v>136.62</v>
      </c>
      <c r="O3771">
        <f>IF(J3771="",Data_Validation!$B$2,J3771)</f>
        <v>73.2</v>
      </c>
      <c r="P3771">
        <f t="shared" si="522"/>
        <v>1</v>
      </c>
      <c r="Q3771" s="2">
        <f>CustomerData[[#This Row],[avg_order_value_clean]]*CustomerData[[#This Row],[total_orders]]</f>
        <v>683.1</v>
      </c>
      <c r="R3771" s="2" t="str">
        <f t="shared" si="530"/>
        <v>At Risk</v>
      </c>
      <c r="S3771" s="2" t="str">
        <f t="shared" si="523"/>
        <v>Medium Risk</v>
      </c>
      <c r="T3771" s="2" t="str">
        <f t="shared" si="524"/>
        <v>45-54</v>
      </c>
      <c r="U3771" s="1">
        <f t="shared" ca="1" si="525"/>
        <v>1458</v>
      </c>
      <c r="V3771" s="2" t="str">
        <f t="shared" si="526"/>
        <v>High Loyalty</v>
      </c>
      <c r="W3771" s="2" t="str">
        <f t="shared" si="527"/>
        <v>Legitimate</v>
      </c>
      <c r="X3771" s="2" t="str">
        <f>IF(Q3771&lt;Data_Validation!$B$8,"Low Value",IF(Q3771&lt;Data_Validation!$B$9,"Medium Value","High Value"))</f>
        <v>Low Value</v>
      </c>
      <c r="Y3771" s="2" t="str">
        <f t="shared" si="528"/>
        <v>Stable</v>
      </c>
      <c r="Z3771" s="2" t="str">
        <f t="shared" si="529"/>
        <v>Check Data</v>
      </c>
    </row>
    <row r="3772" spans="1:26" x14ac:dyDescent="0.3">
      <c r="A3772" t="s">
        <v>185</v>
      </c>
      <c r="B3772">
        <v>79</v>
      </c>
      <c r="C3772" t="s">
        <v>21</v>
      </c>
      <c r="D3772" t="s">
        <v>15</v>
      </c>
      <c r="E3772">
        <v>66.069999999999993</v>
      </c>
      <c r="F3772">
        <v>10</v>
      </c>
      <c r="G3772">
        <v>80</v>
      </c>
      <c r="H3772">
        <v>0</v>
      </c>
      <c r="I3772" t="s">
        <v>40</v>
      </c>
      <c r="J3772">
        <v>23</v>
      </c>
      <c r="K3772" s="1">
        <v>45085</v>
      </c>
      <c r="L3772">
        <v>54</v>
      </c>
      <c r="M3772">
        <v>0.21</v>
      </c>
      <c r="N3772">
        <f>IF(E3772="",Data_Validation!$B$1,E3772)</f>
        <v>66.069999999999993</v>
      </c>
      <c r="O3772">
        <f>IF(J3772="",Data_Validation!$B$2,J3772)</f>
        <v>23</v>
      </c>
      <c r="P3772">
        <f t="shared" si="522"/>
        <v>3</v>
      </c>
      <c r="Q3772" s="2">
        <f>CustomerData[[#This Row],[avg_order_value_clean]]*CustomerData[[#This Row],[total_orders]]</f>
        <v>660.69999999999993</v>
      </c>
      <c r="R3772" s="2" t="str">
        <f t="shared" si="530"/>
        <v>At Risk</v>
      </c>
      <c r="S3772" s="2" t="str">
        <f t="shared" si="523"/>
        <v>Medium Risk</v>
      </c>
      <c r="T3772" s="2" t="str">
        <f t="shared" si="524"/>
        <v>55+</v>
      </c>
      <c r="U3772" s="1">
        <f t="shared" ca="1" si="525"/>
        <v>1176</v>
      </c>
      <c r="V3772" s="2" t="str">
        <f t="shared" si="526"/>
        <v>Medium Loyalty</v>
      </c>
      <c r="W3772" s="2" t="str">
        <f t="shared" si="527"/>
        <v>Legitimate</v>
      </c>
      <c r="X3772" s="2" t="str">
        <f>IF(Q3772&lt;Data_Validation!$B$8,"Low Value",IF(Q3772&lt;Data_Validation!$B$9,"Medium Value","High Value"))</f>
        <v>Low Value</v>
      </c>
      <c r="Y3772" s="2" t="str">
        <f t="shared" si="528"/>
        <v>Stable</v>
      </c>
      <c r="Z3772" s="2" t="str">
        <f t="shared" si="529"/>
        <v>Check Data</v>
      </c>
    </row>
    <row r="3773" spans="1:26" x14ac:dyDescent="0.3">
      <c r="A3773" t="s">
        <v>2608</v>
      </c>
      <c r="B3773">
        <v>30</v>
      </c>
      <c r="C3773" t="s">
        <v>14</v>
      </c>
      <c r="D3773" t="s">
        <v>35</v>
      </c>
      <c r="E3773">
        <v>22.98</v>
      </c>
      <c r="F3773">
        <v>7</v>
      </c>
      <c r="G3773">
        <v>261</v>
      </c>
      <c r="H3773">
        <v>0</v>
      </c>
      <c r="I3773" t="s">
        <v>40</v>
      </c>
      <c r="J3773">
        <v>80.099999999999994</v>
      </c>
      <c r="K3773" s="1">
        <v>44328</v>
      </c>
      <c r="L3773">
        <v>76</v>
      </c>
      <c r="M3773">
        <v>0.1</v>
      </c>
      <c r="N3773">
        <f>IF(E3773="",Data_Validation!$B$1,E3773)</f>
        <v>22.98</v>
      </c>
      <c r="O3773">
        <f>IF(J3773="",Data_Validation!$B$2,J3773)</f>
        <v>80.099999999999994</v>
      </c>
      <c r="P3773">
        <f t="shared" si="522"/>
        <v>2</v>
      </c>
      <c r="Q3773" s="2">
        <f>CustomerData[[#This Row],[avg_order_value_clean]]*CustomerData[[#This Row],[total_orders]]</f>
        <v>160.86000000000001</v>
      </c>
      <c r="R3773" s="2" t="str">
        <f t="shared" si="530"/>
        <v>Inactive</v>
      </c>
      <c r="S3773" s="2" t="str">
        <f t="shared" si="523"/>
        <v>Low Risk</v>
      </c>
      <c r="T3773" s="2" t="str">
        <f t="shared" si="524"/>
        <v>25-34</v>
      </c>
      <c r="U3773" s="1">
        <f t="shared" ca="1" si="525"/>
        <v>1933</v>
      </c>
      <c r="V3773" s="2" t="str">
        <f t="shared" si="526"/>
        <v>High Loyalty</v>
      </c>
      <c r="W3773" s="2" t="str">
        <f t="shared" si="527"/>
        <v>Legitimate</v>
      </c>
      <c r="X3773" s="2" t="str">
        <f>IF(Q3773&lt;Data_Validation!$B$8,"Low Value",IF(Q3773&lt;Data_Validation!$B$9,"Medium Value","High Value"))</f>
        <v>Low Value</v>
      </c>
      <c r="Y3773" s="2" t="str">
        <f t="shared" si="528"/>
        <v>Stable</v>
      </c>
      <c r="Z3773" s="2" t="str">
        <f t="shared" si="529"/>
        <v>Check Data</v>
      </c>
    </row>
    <row r="3774" spans="1:26" x14ac:dyDescent="0.3">
      <c r="A3774" t="s">
        <v>3081</v>
      </c>
      <c r="B3774">
        <v>48</v>
      </c>
      <c r="C3774" t="s">
        <v>14</v>
      </c>
      <c r="D3774" t="s">
        <v>44</v>
      </c>
      <c r="E3774">
        <v>175.72</v>
      </c>
      <c r="F3774">
        <v>8</v>
      </c>
      <c r="G3774">
        <v>196</v>
      </c>
      <c r="H3774">
        <v>0</v>
      </c>
      <c r="I3774" t="s">
        <v>16</v>
      </c>
      <c r="J3774">
        <v>83.3</v>
      </c>
      <c r="K3774" s="1">
        <v>44650</v>
      </c>
      <c r="L3774">
        <v>21</v>
      </c>
      <c r="M3774">
        <v>0.28000000000000003</v>
      </c>
      <c r="N3774">
        <f>IF(E3774="",Data_Validation!$B$1,E3774)</f>
        <v>175.72</v>
      </c>
      <c r="O3774">
        <f>IF(J3774="",Data_Validation!$B$2,J3774)</f>
        <v>83.3</v>
      </c>
      <c r="P3774">
        <f t="shared" si="522"/>
        <v>1</v>
      </c>
      <c r="Q3774" s="2">
        <f>CustomerData[[#This Row],[avg_order_value_clean]]*CustomerData[[#This Row],[total_orders]]</f>
        <v>1405.76</v>
      </c>
      <c r="R3774" s="2" t="str">
        <f t="shared" si="530"/>
        <v>Inactive</v>
      </c>
      <c r="S3774" s="2" t="str">
        <f t="shared" si="523"/>
        <v>Medium Risk</v>
      </c>
      <c r="T3774" s="2" t="str">
        <f t="shared" si="524"/>
        <v>45-54</v>
      </c>
      <c r="U3774" s="1">
        <f t="shared" ca="1" si="525"/>
        <v>1611</v>
      </c>
      <c r="V3774" s="2" t="str">
        <f t="shared" si="526"/>
        <v>Low Loyalty</v>
      </c>
      <c r="W3774" s="2" t="str">
        <f t="shared" si="527"/>
        <v>Legitimate</v>
      </c>
      <c r="X3774" s="2" t="str">
        <f>IF(Q3774&lt;Data_Validation!$B$8,"Low Value",IF(Q3774&lt;Data_Validation!$B$9,"Medium Value","High Value"))</f>
        <v>Low Value</v>
      </c>
      <c r="Y3774" s="2" t="str">
        <f t="shared" si="528"/>
        <v>Stable</v>
      </c>
      <c r="Z3774" s="2" t="str">
        <f t="shared" si="529"/>
        <v>Check Data</v>
      </c>
    </row>
    <row r="3775" spans="1:26" x14ac:dyDescent="0.3">
      <c r="A3775" t="s">
        <v>3082</v>
      </c>
      <c r="B3775">
        <v>19</v>
      </c>
      <c r="C3775" t="s">
        <v>21</v>
      </c>
      <c r="D3775" t="s">
        <v>18</v>
      </c>
      <c r="E3775">
        <v>120.9</v>
      </c>
      <c r="F3775">
        <v>6</v>
      </c>
      <c r="G3775">
        <v>247</v>
      </c>
      <c r="H3775">
        <v>0</v>
      </c>
      <c r="I3775" t="s">
        <v>40</v>
      </c>
      <c r="J3775">
        <v>79.7</v>
      </c>
      <c r="K3775" s="1">
        <v>45421</v>
      </c>
      <c r="L3775">
        <v>23</v>
      </c>
      <c r="M3775">
        <v>0.26</v>
      </c>
      <c r="N3775">
        <f>IF(E3775="",Data_Validation!$B$1,E3775)</f>
        <v>120.9</v>
      </c>
      <c r="O3775">
        <f>IF(J3775="",Data_Validation!$B$2,J3775)</f>
        <v>79.7</v>
      </c>
      <c r="P3775">
        <f t="shared" si="522"/>
        <v>2</v>
      </c>
      <c r="Q3775" s="2">
        <f>CustomerData[[#This Row],[avg_order_value_clean]]*CustomerData[[#This Row],[total_orders]]</f>
        <v>725.40000000000009</v>
      </c>
      <c r="R3775" s="2" t="str">
        <f t="shared" si="530"/>
        <v>Inactive</v>
      </c>
      <c r="S3775" s="2" t="str">
        <f t="shared" si="523"/>
        <v>Medium Risk</v>
      </c>
      <c r="T3775" s="2" t="str">
        <f t="shared" si="524"/>
        <v>Under 25</v>
      </c>
      <c r="U3775" s="1">
        <f t="shared" ca="1" si="525"/>
        <v>840</v>
      </c>
      <c r="V3775" s="2" t="str">
        <f t="shared" si="526"/>
        <v>Low Loyalty</v>
      </c>
      <c r="W3775" s="2" t="str">
        <f t="shared" si="527"/>
        <v>Legitimate</v>
      </c>
      <c r="X3775" s="2" t="str">
        <f>IF(Q3775&lt;Data_Validation!$B$8,"Low Value",IF(Q3775&lt;Data_Validation!$B$9,"Medium Value","High Value"))</f>
        <v>Low Value</v>
      </c>
      <c r="Y3775" s="2" t="str">
        <f t="shared" si="528"/>
        <v>Stable</v>
      </c>
      <c r="Z3775" s="2" t="str">
        <f t="shared" si="529"/>
        <v>Check Data</v>
      </c>
    </row>
    <row r="3776" spans="1:26" x14ac:dyDescent="0.3">
      <c r="A3776" t="s">
        <v>3083</v>
      </c>
      <c r="B3776">
        <v>56</v>
      </c>
      <c r="C3776" t="s">
        <v>21</v>
      </c>
      <c r="D3776" t="s">
        <v>44</v>
      </c>
      <c r="E3776">
        <v>131.74</v>
      </c>
      <c r="F3776">
        <v>14</v>
      </c>
      <c r="G3776">
        <v>329</v>
      </c>
      <c r="H3776">
        <v>0</v>
      </c>
      <c r="I3776" t="s">
        <v>40</v>
      </c>
      <c r="K3776" s="1">
        <v>45260</v>
      </c>
      <c r="L3776">
        <v>28</v>
      </c>
      <c r="M3776">
        <v>0.1</v>
      </c>
      <c r="N3776">
        <f>IF(E3776="",Data_Validation!$B$1,E3776)</f>
        <v>131.74</v>
      </c>
      <c r="O3776">
        <f>IF(J3776="",Data_Validation!$B$2,J3776)</f>
        <v>250</v>
      </c>
      <c r="P3776">
        <f t="shared" si="522"/>
        <v>1</v>
      </c>
      <c r="Q3776" s="2">
        <f>CustomerData[[#This Row],[avg_order_value_clean]]*CustomerData[[#This Row],[total_orders]]</f>
        <v>1844.3600000000001</v>
      </c>
      <c r="R3776" s="2" t="str">
        <f t="shared" si="530"/>
        <v>Inactive</v>
      </c>
      <c r="S3776" s="2" t="str">
        <f t="shared" si="523"/>
        <v>Low Risk</v>
      </c>
      <c r="T3776" s="2" t="str">
        <f t="shared" si="524"/>
        <v>55+</v>
      </c>
      <c r="U3776" s="1">
        <f t="shared" ca="1" si="525"/>
        <v>1001</v>
      </c>
      <c r="V3776" s="2" t="str">
        <f t="shared" si="526"/>
        <v>Low Loyalty</v>
      </c>
      <c r="W3776" s="2" t="str">
        <f t="shared" si="527"/>
        <v>Legitimate</v>
      </c>
      <c r="X3776" s="2" t="str">
        <f>IF(Q3776&lt;Data_Validation!$B$8,"Low Value",IF(Q3776&lt;Data_Validation!$B$9,"Medium Value","High Value"))</f>
        <v>High Value</v>
      </c>
      <c r="Y3776" s="2" t="str">
        <f t="shared" si="528"/>
        <v>High Value - Maintain</v>
      </c>
      <c r="Z3776" s="2" t="str">
        <f t="shared" si="529"/>
        <v>Check Data</v>
      </c>
    </row>
    <row r="3777" spans="1:26" x14ac:dyDescent="0.3">
      <c r="A3777" t="s">
        <v>265</v>
      </c>
      <c r="B3777">
        <v>32</v>
      </c>
      <c r="C3777" t="s">
        <v>14</v>
      </c>
      <c r="D3777" t="s">
        <v>50</v>
      </c>
      <c r="E3777">
        <v>238.99</v>
      </c>
      <c r="F3777">
        <v>9</v>
      </c>
      <c r="G3777">
        <v>295</v>
      </c>
      <c r="H3777">
        <v>0</v>
      </c>
      <c r="I3777" t="s">
        <v>19</v>
      </c>
      <c r="J3777">
        <v>34.799999999999997</v>
      </c>
      <c r="K3777" s="1">
        <v>44261</v>
      </c>
      <c r="L3777">
        <v>81</v>
      </c>
      <c r="M3777">
        <v>0.2</v>
      </c>
      <c r="N3777">
        <f>IF(E3777="",Data_Validation!$B$1,E3777)</f>
        <v>238.99</v>
      </c>
      <c r="O3777">
        <f>IF(J3777="",Data_Validation!$B$2,J3777)</f>
        <v>34.799999999999997</v>
      </c>
      <c r="P3777">
        <f t="shared" si="522"/>
        <v>2</v>
      </c>
      <c r="Q3777" s="2">
        <f>CustomerData[[#This Row],[avg_order_value_clean]]*CustomerData[[#This Row],[total_orders]]</f>
        <v>2150.91</v>
      </c>
      <c r="R3777" s="2" t="str">
        <f t="shared" si="530"/>
        <v>Inactive</v>
      </c>
      <c r="S3777" s="2" t="str">
        <f t="shared" si="523"/>
        <v>Medium Risk</v>
      </c>
      <c r="T3777" s="2" t="str">
        <f t="shared" si="524"/>
        <v>25-34</v>
      </c>
      <c r="U3777" s="1">
        <f t="shared" ca="1" si="525"/>
        <v>2000</v>
      </c>
      <c r="V3777" s="2" t="str">
        <f t="shared" si="526"/>
        <v>High Loyalty</v>
      </c>
      <c r="W3777" s="2" t="str">
        <f t="shared" si="527"/>
        <v>Legitimate</v>
      </c>
      <c r="X3777" s="2" t="str">
        <f>IF(Q3777&lt;Data_Validation!$B$8,"Low Value",IF(Q3777&lt;Data_Validation!$B$9,"Medium Value","High Value"))</f>
        <v>High Value</v>
      </c>
      <c r="Y3777" s="2" t="str">
        <f t="shared" si="528"/>
        <v>High Value - Maintain</v>
      </c>
      <c r="Z3777" s="2" t="str">
        <f t="shared" si="529"/>
        <v>Check Data</v>
      </c>
    </row>
    <row r="3778" spans="1:26" x14ac:dyDescent="0.3">
      <c r="A3778" t="s">
        <v>3084</v>
      </c>
      <c r="B3778">
        <v>74</v>
      </c>
      <c r="C3778" t="s">
        <v>21</v>
      </c>
      <c r="D3778" t="s">
        <v>35</v>
      </c>
      <c r="E3778">
        <v>213.81</v>
      </c>
      <c r="F3778">
        <v>9</v>
      </c>
      <c r="G3778">
        <v>35</v>
      </c>
      <c r="H3778">
        <v>0</v>
      </c>
      <c r="I3778" t="s">
        <v>16</v>
      </c>
      <c r="J3778">
        <v>43.5</v>
      </c>
      <c r="K3778" s="1">
        <v>44410</v>
      </c>
      <c r="L3778">
        <v>79</v>
      </c>
      <c r="M3778">
        <v>0.15</v>
      </c>
      <c r="N3778">
        <f>IF(E3778="",Data_Validation!$B$1,E3778)</f>
        <v>213.81</v>
      </c>
      <c r="O3778">
        <f>IF(J3778="",Data_Validation!$B$2,J3778)</f>
        <v>43.5</v>
      </c>
      <c r="P3778">
        <f t="shared" ref="P3778:P3841" si="531">COUNTIF($A$2:$A$5001,A3778)</f>
        <v>1</v>
      </c>
      <c r="Q3778" s="2">
        <f>CustomerData[[#This Row],[avg_order_value_clean]]*CustomerData[[#This Row],[total_orders]]</f>
        <v>1924.29</v>
      </c>
      <c r="R3778" s="2" t="str">
        <f t="shared" si="530"/>
        <v>At Risk</v>
      </c>
      <c r="S3778" s="2" t="str">
        <f t="shared" ref="S3778:S3841" si="532">IF(M3778&lt;0.2,"Low Risk",IF(M3778&lt;0.5,"Medium Risk","High Risk"))</f>
        <v>Low Risk</v>
      </c>
      <c r="T3778" s="2" t="str">
        <f t="shared" ref="T3778:T3841" si="533">IF(B3778&lt;25,"Under 25",IF(B3778&lt;35,"25-34",IF(B3778&lt;45,"35-44",IF(B3778&lt;55,"45-54","55+"))))</f>
        <v>55+</v>
      </c>
      <c r="U3778" s="1">
        <f t="shared" ref="U3778:U3841" ca="1" si="534">TODAY()-K3778</f>
        <v>1851</v>
      </c>
      <c r="V3778" s="2" t="str">
        <f t="shared" ref="V3778:V3841" si="535">IF(L3778&lt;40,"Low Loyalty",IF(L3778&lt;70,"Medium Loyalty","High Loyalty"))</f>
        <v>High Loyalty</v>
      </c>
      <c r="W3778" s="2" t="str">
        <f t="shared" ref="W3778:W3841" si="536">IF(H3778=1,"Fraudulent","Legitimate")</f>
        <v>Legitimate</v>
      </c>
      <c r="X3778" s="2" t="str">
        <f>IF(Q3778&lt;Data_Validation!$B$8,"Low Value",IF(Q3778&lt;Data_Validation!$B$9,"Medium Value","High Value"))</f>
        <v>High Value</v>
      </c>
      <c r="Y3778" s="2" t="str">
        <f t="shared" ref="Y3778:Y3841" si="537">IF(AND(X3778="High Value",S3778="High Risk"),"Critical - Retain",IF(AND(X3778="High Value",S3778&lt;&gt;"High Risk"),"High Value - Maintain",IF(AND(X3778&lt;&gt;"High Value",S3778="High Risk"),"At Risk - Develop","Stable")))</f>
        <v>High Value - Maintain</v>
      </c>
      <c r="Z3778" s="2" t="str">
        <f t="shared" ref="Z3778:Z3841" si="538">IF(OR(B3778&lt;18,F3778&lt;0,N3778&lt;0,O3778&lt;0,O3778&gt;1,M3778&lt;0,M3778&gt;1),"Check Data","Valid")</f>
        <v>Check Data</v>
      </c>
    </row>
    <row r="3779" spans="1:26" x14ac:dyDescent="0.3">
      <c r="A3779" t="s">
        <v>3085</v>
      </c>
      <c r="B3779">
        <v>28</v>
      </c>
      <c r="C3779" t="s">
        <v>14</v>
      </c>
      <c r="D3779" t="s">
        <v>18</v>
      </c>
      <c r="E3779">
        <v>39.11</v>
      </c>
      <c r="F3779">
        <v>9</v>
      </c>
      <c r="G3779">
        <v>102</v>
      </c>
      <c r="H3779">
        <v>0</v>
      </c>
      <c r="I3779" t="s">
        <v>16</v>
      </c>
      <c r="J3779">
        <v>52.7</v>
      </c>
      <c r="K3779" s="1">
        <v>44382</v>
      </c>
      <c r="L3779">
        <v>23</v>
      </c>
      <c r="M3779">
        <v>0.17</v>
      </c>
      <c r="N3779">
        <f>IF(E3779="",Data_Validation!$B$1,E3779)</f>
        <v>39.11</v>
      </c>
      <c r="O3779">
        <f>IF(J3779="",Data_Validation!$B$2,J3779)</f>
        <v>52.7</v>
      </c>
      <c r="P3779">
        <f t="shared" si="531"/>
        <v>2</v>
      </c>
      <c r="Q3779" s="2">
        <f>CustomerData[[#This Row],[avg_order_value_clean]]*CustomerData[[#This Row],[total_orders]]</f>
        <v>351.99</v>
      </c>
      <c r="R3779" s="2" t="str">
        <f t="shared" ref="R3779:R3842" si="539">IF(G3779&lt;=30,"Active",IF(G3779&lt;=90,"At Risk","Inactive"))</f>
        <v>Inactive</v>
      </c>
      <c r="S3779" s="2" t="str">
        <f t="shared" si="532"/>
        <v>Low Risk</v>
      </c>
      <c r="T3779" s="2" t="str">
        <f t="shared" si="533"/>
        <v>25-34</v>
      </c>
      <c r="U3779" s="1">
        <f t="shared" ca="1" si="534"/>
        <v>1879</v>
      </c>
      <c r="V3779" s="2" t="str">
        <f t="shared" si="535"/>
        <v>Low Loyalty</v>
      </c>
      <c r="W3779" s="2" t="str">
        <f t="shared" si="536"/>
        <v>Legitimate</v>
      </c>
      <c r="X3779" s="2" t="str">
        <f>IF(Q3779&lt;Data_Validation!$B$8,"Low Value",IF(Q3779&lt;Data_Validation!$B$9,"Medium Value","High Value"))</f>
        <v>Low Value</v>
      </c>
      <c r="Y3779" s="2" t="str">
        <f t="shared" si="537"/>
        <v>Stable</v>
      </c>
      <c r="Z3779" s="2" t="str">
        <f t="shared" si="538"/>
        <v>Check Data</v>
      </c>
    </row>
    <row r="3780" spans="1:26" x14ac:dyDescent="0.3">
      <c r="A3780" t="s">
        <v>1843</v>
      </c>
      <c r="B3780">
        <v>51</v>
      </c>
      <c r="C3780" t="s">
        <v>21</v>
      </c>
      <c r="D3780" t="s">
        <v>18</v>
      </c>
      <c r="E3780">
        <v>77.22</v>
      </c>
      <c r="F3780">
        <v>11</v>
      </c>
      <c r="G3780">
        <v>302</v>
      </c>
      <c r="H3780">
        <v>0</v>
      </c>
      <c r="I3780" t="s">
        <v>19</v>
      </c>
      <c r="J3780">
        <v>25</v>
      </c>
      <c r="K3780" s="1">
        <v>45152</v>
      </c>
      <c r="L3780">
        <v>59</v>
      </c>
      <c r="M3780">
        <v>0.51</v>
      </c>
      <c r="N3780">
        <f>IF(E3780="",Data_Validation!$B$1,E3780)</f>
        <v>77.22</v>
      </c>
      <c r="O3780">
        <f>IF(J3780="",Data_Validation!$B$2,J3780)</f>
        <v>25</v>
      </c>
      <c r="P3780">
        <f t="shared" si="531"/>
        <v>2</v>
      </c>
      <c r="Q3780" s="2">
        <f>CustomerData[[#This Row],[avg_order_value_clean]]*CustomerData[[#This Row],[total_orders]]</f>
        <v>849.42</v>
      </c>
      <c r="R3780" s="2" t="str">
        <f t="shared" si="539"/>
        <v>Inactive</v>
      </c>
      <c r="S3780" s="2" t="str">
        <f t="shared" si="532"/>
        <v>High Risk</v>
      </c>
      <c r="T3780" s="2" t="str">
        <f t="shared" si="533"/>
        <v>45-54</v>
      </c>
      <c r="U3780" s="1">
        <f t="shared" ca="1" si="534"/>
        <v>1109</v>
      </c>
      <c r="V3780" s="2" t="str">
        <f t="shared" si="535"/>
        <v>Medium Loyalty</v>
      </c>
      <c r="W3780" s="2" t="str">
        <f t="shared" si="536"/>
        <v>Legitimate</v>
      </c>
      <c r="X3780" s="2" t="str">
        <f>IF(Q3780&lt;Data_Validation!$B$8,"Low Value",IF(Q3780&lt;Data_Validation!$B$9,"Medium Value","High Value"))</f>
        <v>Low Value</v>
      </c>
      <c r="Y3780" s="2" t="str">
        <f t="shared" si="537"/>
        <v>At Risk - Develop</v>
      </c>
      <c r="Z3780" s="2" t="str">
        <f t="shared" si="538"/>
        <v>Check Data</v>
      </c>
    </row>
    <row r="3781" spans="1:26" x14ac:dyDescent="0.3">
      <c r="A3781" t="s">
        <v>1750</v>
      </c>
      <c r="B3781">
        <v>56</v>
      </c>
      <c r="C3781" t="s">
        <v>14</v>
      </c>
      <c r="D3781" t="s">
        <v>18</v>
      </c>
      <c r="E3781">
        <v>23.28</v>
      </c>
      <c r="F3781">
        <v>5</v>
      </c>
      <c r="G3781">
        <v>97</v>
      </c>
      <c r="H3781">
        <v>0</v>
      </c>
      <c r="I3781" t="s">
        <v>29</v>
      </c>
      <c r="J3781">
        <v>93.2</v>
      </c>
      <c r="K3781" s="1">
        <v>45409</v>
      </c>
      <c r="L3781">
        <v>53</v>
      </c>
      <c r="M3781">
        <v>0.53</v>
      </c>
      <c r="N3781">
        <f>IF(E3781="",Data_Validation!$B$1,E3781)</f>
        <v>23.28</v>
      </c>
      <c r="O3781">
        <f>IF(J3781="",Data_Validation!$B$2,J3781)</f>
        <v>93.2</v>
      </c>
      <c r="P3781">
        <f t="shared" si="531"/>
        <v>2</v>
      </c>
      <c r="Q3781" s="2">
        <f>CustomerData[[#This Row],[avg_order_value_clean]]*CustomerData[[#This Row],[total_orders]]</f>
        <v>116.4</v>
      </c>
      <c r="R3781" s="2" t="str">
        <f t="shared" si="539"/>
        <v>Inactive</v>
      </c>
      <c r="S3781" s="2" t="str">
        <f t="shared" si="532"/>
        <v>High Risk</v>
      </c>
      <c r="T3781" s="2" t="str">
        <f t="shared" si="533"/>
        <v>55+</v>
      </c>
      <c r="U3781" s="1">
        <f t="shared" ca="1" si="534"/>
        <v>852</v>
      </c>
      <c r="V3781" s="2" t="str">
        <f t="shared" si="535"/>
        <v>Medium Loyalty</v>
      </c>
      <c r="W3781" s="2" t="str">
        <f t="shared" si="536"/>
        <v>Legitimate</v>
      </c>
      <c r="X3781" s="2" t="str">
        <f>IF(Q3781&lt;Data_Validation!$B$8,"Low Value",IF(Q3781&lt;Data_Validation!$B$9,"Medium Value","High Value"))</f>
        <v>Low Value</v>
      </c>
      <c r="Y3781" s="2" t="str">
        <f t="shared" si="537"/>
        <v>At Risk - Develop</v>
      </c>
      <c r="Z3781" s="2" t="str">
        <f t="shared" si="538"/>
        <v>Check Data</v>
      </c>
    </row>
    <row r="3782" spans="1:26" x14ac:dyDescent="0.3">
      <c r="A3782" t="s">
        <v>3086</v>
      </c>
      <c r="B3782">
        <v>21</v>
      </c>
      <c r="C3782" t="s">
        <v>14</v>
      </c>
      <c r="D3782" t="s">
        <v>28</v>
      </c>
      <c r="E3782">
        <v>30.55</v>
      </c>
      <c r="F3782">
        <v>8</v>
      </c>
      <c r="G3782">
        <v>144</v>
      </c>
      <c r="H3782">
        <v>0</v>
      </c>
      <c r="I3782" t="s">
        <v>19</v>
      </c>
      <c r="J3782">
        <v>50.4</v>
      </c>
      <c r="K3782" s="1">
        <v>44383</v>
      </c>
      <c r="L3782">
        <v>53</v>
      </c>
      <c r="M3782">
        <v>0.19</v>
      </c>
      <c r="N3782">
        <f>IF(E3782="",Data_Validation!$B$1,E3782)</f>
        <v>30.55</v>
      </c>
      <c r="O3782">
        <f>IF(J3782="",Data_Validation!$B$2,J3782)</f>
        <v>50.4</v>
      </c>
      <c r="P3782">
        <f t="shared" si="531"/>
        <v>1</v>
      </c>
      <c r="Q3782" s="2">
        <f>CustomerData[[#This Row],[avg_order_value_clean]]*CustomerData[[#This Row],[total_orders]]</f>
        <v>244.4</v>
      </c>
      <c r="R3782" s="2" t="str">
        <f t="shared" si="539"/>
        <v>Inactive</v>
      </c>
      <c r="S3782" s="2" t="str">
        <f t="shared" si="532"/>
        <v>Low Risk</v>
      </c>
      <c r="T3782" s="2" t="str">
        <f t="shared" si="533"/>
        <v>Under 25</v>
      </c>
      <c r="U3782" s="1">
        <f t="shared" ca="1" si="534"/>
        <v>1878</v>
      </c>
      <c r="V3782" s="2" t="str">
        <f t="shared" si="535"/>
        <v>Medium Loyalty</v>
      </c>
      <c r="W3782" s="2" t="str">
        <f t="shared" si="536"/>
        <v>Legitimate</v>
      </c>
      <c r="X3782" s="2" t="str">
        <f>IF(Q3782&lt;Data_Validation!$B$8,"Low Value",IF(Q3782&lt;Data_Validation!$B$9,"Medium Value","High Value"))</f>
        <v>Low Value</v>
      </c>
      <c r="Y3782" s="2" t="str">
        <f t="shared" si="537"/>
        <v>Stable</v>
      </c>
      <c r="Z3782" s="2" t="str">
        <f t="shared" si="538"/>
        <v>Check Data</v>
      </c>
    </row>
    <row r="3783" spans="1:26" x14ac:dyDescent="0.3">
      <c r="A3783" t="s">
        <v>3087</v>
      </c>
      <c r="B3783">
        <v>28</v>
      </c>
      <c r="C3783" t="s">
        <v>14</v>
      </c>
      <c r="D3783" t="s">
        <v>26</v>
      </c>
      <c r="E3783">
        <v>123.38</v>
      </c>
      <c r="F3783">
        <v>5</v>
      </c>
      <c r="G3783">
        <v>281</v>
      </c>
      <c r="H3783">
        <v>0</v>
      </c>
      <c r="I3783" t="s">
        <v>19</v>
      </c>
      <c r="J3783">
        <v>7.3</v>
      </c>
      <c r="K3783" s="1">
        <v>44538</v>
      </c>
      <c r="L3783">
        <v>34</v>
      </c>
      <c r="M3783">
        <v>0.14000000000000001</v>
      </c>
      <c r="N3783">
        <f>IF(E3783="",Data_Validation!$B$1,E3783)</f>
        <v>123.38</v>
      </c>
      <c r="O3783">
        <f>IF(J3783="",Data_Validation!$B$2,J3783)</f>
        <v>7.3</v>
      </c>
      <c r="P3783">
        <f t="shared" si="531"/>
        <v>1</v>
      </c>
      <c r="Q3783" s="2">
        <f>CustomerData[[#This Row],[avg_order_value_clean]]*CustomerData[[#This Row],[total_orders]]</f>
        <v>616.9</v>
      </c>
      <c r="R3783" s="2" t="str">
        <f t="shared" si="539"/>
        <v>Inactive</v>
      </c>
      <c r="S3783" s="2" t="str">
        <f t="shared" si="532"/>
        <v>Low Risk</v>
      </c>
      <c r="T3783" s="2" t="str">
        <f t="shared" si="533"/>
        <v>25-34</v>
      </c>
      <c r="U3783" s="1">
        <f t="shared" ca="1" si="534"/>
        <v>1723</v>
      </c>
      <c r="V3783" s="2" t="str">
        <f t="shared" si="535"/>
        <v>Low Loyalty</v>
      </c>
      <c r="W3783" s="2" t="str">
        <f t="shared" si="536"/>
        <v>Legitimate</v>
      </c>
      <c r="X3783" s="2" t="str">
        <f>IF(Q3783&lt;Data_Validation!$B$8,"Low Value",IF(Q3783&lt;Data_Validation!$B$9,"Medium Value","High Value"))</f>
        <v>Low Value</v>
      </c>
      <c r="Y3783" s="2" t="str">
        <f t="shared" si="537"/>
        <v>Stable</v>
      </c>
      <c r="Z3783" s="2" t="str">
        <f t="shared" si="538"/>
        <v>Check Data</v>
      </c>
    </row>
    <row r="3784" spans="1:26" x14ac:dyDescent="0.3">
      <c r="A3784" t="s">
        <v>3088</v>
      </c>
      <c r="B3784">
        <v>46</v>
      </c>
      <c r="C3784" t="s">
        <v>21</v>
      </c>
      <c r="D3784" t="s">
        <v>15</v>
      </c>
      <c r="E3784">
        <v>295.88</v>
      </c>
      <c r="F3784">
        <v>11</v>
      </c>
      <c r="G3784">
        <v>126</v>
      </c>
      <c r="H3784">
        <v>0</v>
      </c>
      <c r="I3784" t="s">
        <v>19</v>
      </c>
      <c r="J3784">
        <v>99.7</v>
      </c>
      <c r="K3784" s="1">
        <v>44428</v>
      </c>
      <c r="L3784">
        <v>92</v>
      </c>
      <c r="M3784">
        <v>0.08</v>
      </c>
      <c r="N3784">
        <f>IF(E3784="",Data_Validation!$B$1,E3784)</f>
        <v>295.88</v>
      </c>
      <c r="O3784">
        <f>IF(J3784="",Data_Validation!$B$2,J3784)</f>
        <v>99.7</v>
      </c>
      <c r="P3784">
        <f t="shared" si="531"/>
        <v>1</v>
      </c>
      <c r="Q3784" s="2">
        <f>CustomerData[[#This Row],[avg_order_value_clean]]*CustomerData[[#This Row],[total_orders]]</f>
        <v>3254.68</v>
      </c>
      <c r="R3784" s="2" t="str">
        <f t="shared" si="539"/>
        <v>Inactive</v>
      </c>
      <c r="S3784" s="2" t="str">
        <f t="shared" si="532"/>
        <v>Low Risk</v>
      </c>
      <c r="T3784" s="2" t="str">
        <f t="shared" si="533"/>
        <v>45-54</v>
      </c>
      <c r="U3784" s="1">
        <f t="shared" ca="1" si="534"/>
        <v>1833</v>
      </c>
      <c r="V3784" s="2" t="str">
        <f t="shared" si="535"/>
        <v>High Loyalty</v>
      </c>
      <c r="W3784" s="2" t="str">
        <f t="shared" si="536"/>
        <v>Legitimate</v>
      </c>
      <c r="X3784" s="2" t="str">
        <f>IF(Q3784&lt;Data_Validation!$B$8,"Low Value",IF(Q3784&lt;Data_Validation!$B$9,"Medium Value","High Value"))</f>
        <v>High Value</v>
      </c>
      <c r="Y3784" s="2" t="str">
        <f t="shared" si="537"/>
        <v>High Value - Maintain</v>
      </c>
      <c r="Z3784" s="2" t="str">
        <f t="shared" si="538"/>
        <v>Check Data</v>
      </c>
    </row>
    <row r="3785" spans="1:26" x14ac:dyDescent="0.3">
      <c r="A3785" t="s">
        <v>3089</v>
      </c>
      <c r="B3785">
        <v>19</v>
      </c>
      <c r="C3785" t="s">
        <v>21</v>
      </c>
      <c r="D3785" t="s">
        <v>22</v>
      </c>
      <c r="E3785">
        <v>131.28</v>
      </c>
      <c r="F3785">
        <v>8</v>
      </c>
      <c r="G3785">
        <v>303</v>
      </c>
      <c r="H3785">
        <v>0</v>
      </c>
      <c r="I3785" t="s">
        <v>40</v>
      </c>
      <c r="J3785">
        <v>48.4</v>
      </c>
      <c r="K3785" s="1">
        <v>44413</v>
      </c>
      <c r="L3785">
        <v>68</v>
      </c>
      <c r="M3785">
        <v>0.44</v>
      </c>
      <c r="N3785">
        <f>IF(E3785="",Data_Validation!$B$1,E3785)</f>
        <v>131.28</v>
      </c>
      <c r="O3785">
        <f>IF(J3785="",Data_Validation!$B$2,J3785)</f>
        <v>48.4</v>
      </c>
      <c r="P3785">
        <f t="shared" si="531"/>
        <v>1</v>
      </c>
      <c r="Q3785" s="2">
        <f>CustomerData[[#This Row],[avg_order_value_clean]]*CustomerData[[#This Row],[total_orders]]</f>
        <v>1050.24</v>
      </c>
      <c r="R3785" s="2" t="str">
        <f t="shared" si="539"/>
        <v>Inactive</v>
      </c>
      <c r="S3785" s="2" t="str">
        <f t="shared" si="532"/>
        <v>Medium Risk</v>
      </c>
      <c r="T3785" s="2" t="str">
        <f t="shared" si="533"/>
        <v>Under 25</v>
      </c>
      <c r="U3785" s="1">
        <f t="shared" ca="1" si="534"/>
        <v>1848</v>
      </c>
      <c r="V3785" s="2" t="str">
        <f t="shared" si="535"/>
        <v>Medium Loyalty</v>
      </c>
      <c r="W3785" s="2" t="str">
        <f t="shared" si="536"/>
        <v>Legitimate</v>
      </c>
      <c r="X3785" s="2" t="str">
        <f>IF(Q3785&lt;Data_Validation!$B$8,"Low Value",IF(Q3785&lt;Data_Validation!$B$9,"Medium Value","High Value"))</f>
        <v>Low Value</v>
      </c>
      <c r="Y3785" s="2" t="str">
        <f t="shared" si="537"/>
        <v>Stable</v>
      </c>
      <c r="Z3785" s="2" t="str">
        <f t="shared" si="538"/>
        <v>Check Data</v>
      </c>
    </row>
    <row r="3786" spans="1:26" x14ac:dyDescent="0.3">
      <c r="A3786" t="s">
        <v>3090</v>
      </c>
      <c r="B3786">
        <v>78</v>
      </c>
      <c r="C3786" t="s">
        <v>14</v>
      </c>
      <c r="D3786" t="s">
        <v>37</v>
      </c>
      <c r="E3786">
        <v>26.29</v>
      </c>
      <c r="F3786">
        <v>13</v>
      </c>
      <c r="G3786">
        <v>282</v>
      </c>
      <c r="H3786">
        <v>0</v>
      </c>
      <c r="I3786" t="s">
        <v>19</v>
      </c>
      <c r="J3786">
        <v>94.7</v>
      </c>
      <c r="K3786" s="1">
        <v>44767</v>
      </c>
      <c r="L3786">
        <v>12</v>
      </c>
      <c r="M3786">
        <v>0.46</v>
      </c>
      <c r="N3786">
        <f>IF(E3786="",Data_Validation!$B$1,E3786)</f>
        <v>26.29</v>
      </c>
      <c r="O3786">
        <f>IF(J3786="",Data_Validation!$B$2,J3786)</f>
        <v>94.7</v>
      </c>
      <c r="P3786">
        <f t="shared" si="531"/>
        <v>1</v>
      </c>
      <c r="Q3786" s="2">
        <f>CustomerData[[#This Row],[avg_order_value_clean]]*CustomerData[[#This Row],[total_orders]]</f>
        <v>341.77</v>
      </c>
      <c r="R3786" s="2" t="str">
        <f t="shared" si="539"/>
        <v>Inactive</v>
      </c>
      <c r="S3786" s="2" t="str">
        <f t="shared" si="532"/>
        <v>Medium Risk</v>
      </c>
      <c r="T3786" s="2" t="str">
        <f t="shared" si="533"/>
        <v>55+</v>
      </c>
      <c r="U3786" s="1">
        <f t="shared" ca="1" si="534"/>
        <v>1494</v>
      </c>
      <c r="V3786" s="2" t="str">
        <f t="shared" si="535"/>
        <v>Low Loyalty</v>
      </c>
      <c r="W3786" s="2" t="str">
        <f t="shared" si="536"/>
        <v>Legitimate</v>
      </c>
      <c r="X3786" s="2" t="str">
        <f>IF(Q3786&lt;Data_Validation!$B$8,"Low Value",IF(Q3786&lt;Data_Validation!$B$9,"Medium Value","High Value"))</f>
        <v>Low Value</v>
      </c>
      <c r="Y3786" s="2" t="str">
        <f t="shared" si="537"/>
        <v>Stable</v>
      </c>
      <c r="Z3786" s="2" t="str">
        <f t="shared" si="538"/>
        <v>Check Data</v>
      </c>
    </row>
    <row r="3787" spans="1:26" x14ac:dyDescent="0.3">
      <c r="A3787" t="s">
        <v>1372</v>
      </c>
      <c r="B3787">
        <v>33</v>
      </c>
      <c r="C3787" t="s">
        <v>21</v>
      </c>
      <c r="D3787" t="s">
        <v>37</v>
      </c>
      <c r="E3787">
        <v>15.34</v>
      </c>
      <c r="F3787">
        <v>6</v>
      </c>
      <c r="G3787">
        <v>301</v>
      </c>
      <c r="H3787">
        <v>0</v>
      </c>
      <c r="I3787" t="s">
        <v>23</v>
      </c>
      <c r="J3787">
        <v>39</v>
      </c>
      <c r="K3787" s="1">
        <v>44642</v>
      </c>
      <c r="L3787">
        <v>2</v>
      </c>
      <c r="M3787">
        <v>0.44</v>
      </c>
      <c r="N3787">
        <f>IF(E3787="",Data_Validation!$B$1,E3787)</f>
        <v>15.34</v>
      </c>
      <c r="O3787">
        <f>IF(J3787="",Data_Validation!$B$2,J3787)</f>
        <v>39</v>
      </c>
      <c r="P3787">
        <f t="shared" si="531"/>
        <v>2</v>
      </c>
      <c r="Q3787" s="2">
        <f>CustomerData[[#This Row],[avg_order_value_clean]]*CustomerData[[#This Row],[total_orders]]</f>
        <v>92.039999999999992</v>
      </c>
      <c r="R3787" s="2" t="str">
        <f t="shared" si="539"/>
        <v>Inactive</v>
      </c>
      <c r="S3787" s="2" t="str">
        <f t="shared" si="532"/>
        <v>Medium Risk</v>
      </c>
      <c r="T3787" s="2" t="str">
        <f t="shared" si="533"/>
        <v>25-34</v>
      </c>
      <c r="U3787" s="1">
        <f t="shared" ca="1" si="534"/>
        <v>1619</v>
      </c>
      <c r="V3787" s="2" t="str">
        <f t="shared" si="535"/>
        <v>Low Loyalty</v>
      </c>
      <c r="W3787" s="2" t="str">
        <f t="shared" si="536"/>
        <v>Legitimate</v>
      </c>
      <c r="X3787" s="2" t="str">
        <f>IF(Q3787&lt;Data_Validation!$B$8,"Low Value",IF(Q3787&lt;Data_Validation!$B$9,"Medium Value","High Value"))</f>
        <v>Low Value</v>
      </c>
      <c r="Y3787" s="2" t="str">
        <f t="shared" si="537"/>
        <v>Stable</v>
      </c>
      <c r="Z3787" s="2" t="str">
        <f t="shared" si="538"/>
        <v>Check Data</v>
      </c>
    </row>
    <row r="3788" spans="1:26" x14ac:dyDescent="0.3">
      <c r="A3788" t="s">
        <v>3091</v>
      </c>
      <c r="B3788">
        <v>56</v>
      </c>
      <c r="C3788" t="s">
        <v>21</v>
      </c>
      <c r="D3788" t="s">
        <v>50</v>
      </c>
      <c r="E3788">
        <v>64.569999999999993</v>
      </c>
      <c r="F3788">
        <v>8</v>
      </c>
      <c r="G3788">
        <v>66</v>
      </c>
      <c r="H3788">
        <v>0</v>
      </c>
      <c r="I3788" t="s">
        <v>19</v>
      </c>
      <c r="J3788">
        <v>22.5</v>
      </c>
      <c r="K3788" s="1">
        <v>45570</v>
      </c>
      <c r="L3788">
        <v>25</v>
      </c>
      <c r="M3788">
        <v>0.28000000000000003</v>
      </c>
      <c r="N3788">
        <f>IF(E3788="",Data_Validation!$B$1,E3788)</f>
        <v>64.569999999999993</v>
      </c>
      <c r="O3788">
        <f>IF(J3788="",Data_Validation!$B$2,J3788)</f>
        <v>22.5</v>
      </c>
      <c r="P3788">
        <f t="shared" si="531"/>
        <v>1</v>
      </c>
      <c r="Q3788" s="2">
        <f>CustomerData[[#This Row],[avg_order_value_clean]]*CustomerData[[#This Row],[total_orders]]</f>
        <v>516.55999999999995</v>
      </c>
      <c r="R3788" s="2" t="str">
        <f t="shared" si="539"/>
        <v>At Risk</v>
      </c>
      <c r="S3788" s="2" t="str">
        <f t="shared" si="532"/>
        <v>Medium Risk</v>
      </c>
      <c r="T3788" s="2" t="str">
        <f t="shared" si="533"/>
        <v>55+</v>
      </c>
      <c r="U3788" s="1">
        <f t="shared" ca="1" si="534"/>
        <v>691</v>
      </c>
      <c r="V3788" s="2" t="str">
        <f t="shared" si="535"/>
        <v>Low Loyalty</v>
      </c>
      <c r="W3788" s="2" t="str">
        <f t="shared" si="536"/>
        <v>Legitimate</v>
      </c>
      <c r="X3788" s="2" t="str">
        <f>IF(Q3788&lt;Data_Validation!$B$8,"Low Value",IF(Q3788&lt;Data_Validation!$B$9,"Medium Value","High Value"))</f>
        <v>Low Value</v>
      </c>
      <c r="Y3788" s="2" t="str">
        <f t="shared" si="537"/>
        <v>Stable</v>
      </c>
      <c r="Z3788" s="2" t="str">
        <f t="shared" si="538"/>
        <v>Check Data</v>
      </c>
    </row>
    <row r="3789" spans="1:26" x14ac:dyDescent="0.3">
      <c r="A3789" t="s">
        <v>2399</v>
      </c>
      <c r="B3789">
        <v>30</v>
      </c>
      <c r="C3789" t="s">
        <v>25</v>
      </c>
      <c r="D3789" t="s">
        <v>50</v>
      </c>
      <c r="E3789">
        <v>180.23</v>
      </c>
      <c r="F3789">
        <v>11</v>
      </c>
      <c r="G3789">
        <v>146</v>
      </c>
      <c r="H3789">
        <v>0</v>
      </c>
      <c r="I3789" t="s">
        <v>29</v>
      </c>
      <c r="J3789">
        <v>73.7</v>
      </c>
      <c r="K3789" s="1">
        <v>45797</v>
      </c>
      <c r="L3789">
        <v>88</v>
      </c>
      <c r="M3789">
        <v>0.23</v>
      </c>
      <c r="N3789">
        <f>IF(E3789="",Data_Validation!$B$1,E3789)</f>
        <v>180.23</v>
      </c>
      <c r="O3789">
        <f>IF(J3789="",Data_Validation!$B$2,J3789)</f>
        <v>73.7</v>
      </c>
      <c r="P3789">
        <f t="shared" si="531"/>
        <v>2</v>
      </c>
      <c r="Q3789" s="2">
        <f>CustomerData[[#This Row],[avg_order_value_clean]]*CustomerData[[#This Row],[total_orders]]</f>
        <v>1982.53</v>
      </c>
      <c r="R3789" s="2" t="str">
        <f t="shared" si="539"/>
        <v>Inactive</v>
      </c>
      <c r="S3789" s="2" t="str">
        <f t="shared" si="532"/>
        <v>Medium Risk</v>
      </c>
      <c r="T3789" s="2" t="str">
        <f t="shared" si="533"/>
        <v>25-34</v>
      </c>
      <c r="U3789" s="1">
        <f t="shared" ca="1" si="534"/>
        <v>464</v>
      </c>
      <c r="V3789" s="2" t="str">
        <f t="shared" si="535"/>
        <v>High Loyalty</v>
      </c>
      <c r="W3789" s="2" t="str">
        <f t="shared" si="536"/>
        <v>Legitimate</v>
      </c>
      <c r="X3789" s="2" t="str">
        <f>IF(Q3789&lt;Data_Validation!$B$8,"Low Value",IF(Q3789&lt;Data_Validation!$B$9,"Medium Value","High Value"))</f>
        <v>High Value</v>
      </c>
      <c r="Y3789" s="2" t="str">
        <f t="shared" si="537"/>
        <v>High Value - Maintain</v>
      </c>
      <c r="Z3789" s="2" t="str">
        <f t="shared" si="538"/>
        <v>Check Data</v>
      </c>
    </row>
    <row r="3790" spans="1:26" x14ac:dyDescent="0.3">
      <c r="A3790" t="s">
        <v>3092</v>
      </c>
      <c r="B3790">
        <v>54</v>
      </c>
      <c r="C3790" t="s">
        <v>21</v>
      </c>
      <c r="D3790" t="s">
        <v>50</v>
      </c>
      <c r="E3790">
        <v>64.150000000000006</v>
      </c>
      <c r="F3790">
        <v>10</v>
      </c>
      <c r="G3790">
        <v>327</v>
      </c>
      <c r="H3790">
        <v>0</v>
      </c>
      <c r="I3790" t="s">
        <v>29</v>
      </c>
      <c r="J3790">
        <v>43.2</v>
      </c>
      <c r="K3790" s="1">
        <v>44872</v>
      </c>
      <c r="L3790">
        <v>95</v>
      </c>
      <c r="M3790">
        <v>0.15</v>
      </c>
      <c r="N3790">
        <f>IF(E3790="",Data_Validation!$B$1,E3790)</f>
        <v>64.150000000000006</v>
      </c>
      <c r="O3790">
        <f>IF(J3790="",Data_Validation!$B$2,J3790)</f>
        <v>43.2</v>
      </c>
      <c r="P3790">
        <f t="shared" si="531"/>
        <v>1</v>
      </c>
      <c r="Q3790" s="2">
        <f>CustomerData[[#This Row],[avg_order_value_clean]]*CustomerData[[#This Row],[total_orders]]</f>
        <v>641.5</v>
      </c>
      <c r="R3790" s="2" t="str">
        <f t="shared" si="539"/>
        <v>Inactive</v>
      </c>
      <c r="S3790" s="2" t="str">
        <f t="shared" si="532"/>
        <v>Low Risk</v>
      </c>
      <c r="T3790" s="2" t="str">
        <f t="shared" si="533"/>
        <v>45-54</v>
      </c>
      <c r="U3790" s="1">
        <f t="shared" ca="1" si="534"/>
        <v>1389</v>
      </c>
      <c r="V3790" s="2" t="str">
        <f t="shared" si="535"/>
        <v>High Loyalty</v>
      </c>
      <c r="W3790" s="2" t="str">
        <f t="shared" si="536"/>
        <v>Legitimate</v>
      </c>
      <c r="X3790" s="2" t="str">
        <f>IF(Q3790&lt;Data_Validation!$B$8,"Low Value",IF(Q3790&lt;Data_Validation!$B$9,"Medium Value","High Value"))</f>
        <v>Low Value</v>
      </c>
      <c r="Y3790" s="2" t="str">
        <f t="shared" si="537"/>
        <v>Stable</v>
      </c>
      <c r="Z3790" s="2" t="str">
        <f t="shared" si="538"/>
        <v>Check Data</v>
      </c>
    </row>
    <row r="3791" spans="1:26" x14ac:dyDescent="0.3">
      <c r="A3791" t="s">
        <v>157</v>
      </c>
      <c r="B3791">
        <v>34</v>
      </c>
      <c r="C3791" t="s">
        <v>21</v>
      </c>
      <c r="D3791" t="s">
        <v>52</v>
      </c>
      <c r="E3791">
        <v>108.73</v>
      </c>
      <c r="F3791">
        <v>10</v>
      </c>
      <c r="G3791">
        <v>80</v>
      </c>
      <c r="H3791">
        <v>0</v>
      </c>
      <c r="I3791" t="s">
        <v>29</v>
      </c>
      <c r="J3791">
        <v>88.1</v>
      </c>
      <c r="K3791" s="1">
        <v>44901</v>
      </c>
      <c r="L3791">
        <v>68</v>
      </c>
      <c r="M3791">
        <v>0.25</v>
      </c>
      <c r="N3791">
        <f>IF(E3791="",Data_Validation!$B$1,E3791)</f>
        <v>108.73</v>
      </c>
      <c r="O3791">
        <f>IF(J3791="",Data_Validation!$B$2,J3791)</f>
        <v>88.1</v>
      </c>
      <c r="P3791">
        <f t="shared" si="531"/>
        <v>2</v>
      </c>
      <c r="Q3791" s="2">
        <f>CustomerData[[#This Row],[avg_order_value_clean]]*CustomerData[[#This Row],[total_orders]]</f>
        <v>1087.3</v>
      </c>
      <c r="R3791" s="2" t="str">
        <f t="shared" si="539"/>
        <v>At Risk</v>
      </c>
      <c r="S3791" s="2" t="str">
        <f t="shared" si="532"/>
        <v>Medium Risk</v>
      </c>
      <c r="T3791" s="2" t="str">
        <f t="shared" si="533"/>
        <v>25-34</v>
      </c>
      <c r="U3791" s="1">
        <f t="shared" ca="1" si="534"/>
        <v>1360</v>
      </c>
      <c r="V3791" s="2" t="str">
        <f t="shared" si="535"/>
        <v>Medium Loyalty</v>
      </c>
      <c r="W3791" s="2" t="str">
        <f t="shared" si="536"/>
        <v>Legitimate</v>
      </c>
      <c r="X3791" s="2" t="str">
        <f>IF(Q3791&lt;Data_Validation!$B$8,"Low Value",IF(Q3791&lt;Data_Validation!$B$9,"Medium Value","High Value"))</f>
        <v>Low Value</v>
      </c>
      <c r="Y3791" s="2" t="str">
        <f t="shared" si="537"/>
        <v>Stable</v>
      </c>
      <c r="Z3791" s="2" t="str">
        <f t="shared" si="538"/>
        <v>Check Data</v>
      </c>
    </row>
    <row r="3792" spans="1:26" x14ac:dyDescent="0.3">
      <c r="A3792" t="s">
        <v>3009</v>
      </c>
      <c r="B3792">
        <v>38</v>
      </c>
      <c r="C3792" t="s">
        <v>21</v>
      </c>
      <c r="D3792" t="s">
        <v>50</v>
      </c>
      <c r="E3792">
        <v>79.17</v>
      </c>
      <c r="F3792">
        <v>11</v>
      </c>
      <c r="G3792">
        <v>252</v>
      </c>
      <c r="H3792">
        <v>0</v>
      </c>
      <c r="I3792" t="s">
        <v>19</v>
      </c>
      <c r="J3792">
        <v>46.4</v>
      </c>
      <c r="K3792" s="1">
        <v>44486</v>
      </c>
      <c r="L3792">
        <v>44</v>
      </c>
      <c r="M3792">
        <v>0.05</v>
      </c>
      <c r="N3792">
        <f>IF(E3792="",Data_Validation!$B$1,E3792)</f>
        <v>79.17</v>
      </c>
      <c r="O3792">
        <f>IF(J3792="",Data_Validation!$B$2,J3792)</f>
        <v>46.4</v>
      </c>
      <c r="P3792">
        <f t="shared" si="531"/>
        <v>3</v>
      </c>
      <c r="Q3792" s="2">
        <f>CustomerData[[#This Row],[avg_order_value_clean]]*CustomerData[[#This Row],[total_orders]]</f>
        <v>870.87</v>
      </c>
      <c r="R3792" s="2" t="str">
        <f t="shared" si="539"/>
        <v>Inactive</v>
      </c>
      <c r="S3792" s="2" t="str">
        <f t="shared" si="532"/>
        <v>Low Risk</v>
      </c>
      <c r="T3792" s="2" t="str">
        <f t="shared" si="533"/>
        <v>35-44</v>
      </c>
      <c r="U3792" s="1">
        <f t="shared" ca="1" si="534"/>
        <v>1775</v>
      </c>
      <c r="V3792" s="2" t="str">
        <f t="shared" si="535"/>
        <v>Medium Loyalty</v>
      </c>
      <c r="W3792" s="2" t="str">
        <f t="shared" si="536"/>
        <v>Legitimate</v>
      </c>
      <c r="X3792" s="2" t="str">
        <f>IF(Q3792&lt;Data_Validation!$B$8,"Low Value",IF(Q3792&lt;Data_Validation!$B$9,"Medium Value","High Value"))</f>
        <v>Low Value</v>
      </c>
      <c r="Y3792" s="2" t="str">
        <f t="shared" si="537"/>
        <v>Stable</v>
      </c>
      <c r="Z3792" s="2" t="str">
        <f t="shared" si="538"/>
        <v>Check Data</v>
      </c>
    </row>
    <row r="3793" spans="1:26" x14ac:dyDescent="0.3">
      <c r="A3793" t="s">
        <v>3093</v>
      </c>
      <c r="B3793">
        <v>61</v>
      </c>
      <c r="C3793" t="s">
        <v>14</v>
      </c>
      <c r="D3793" t="s">
        <v>37</v>
      </c>
      <c r="E3793">
        <v>33.229999999999997</v>
      </c>
      <c r="F3793">
        <v>13</v>
      </c>
      <c r="G3793">
        <v>241</v>
      </c>
      <c r="H3793">
        <v>0</v>
      </c>
      <c r="I3793" t="s">
        <v>16</v>
      </c>
      <c r="J3793">
        <v>33.799999999999997</v>
      </c>
      <c r="K3793" s="1">
        <v>44700</v>
      </c>
      <c r="L3793">
        <v>34</v>
      </c>
      <c r="M3793">
        <v>0.32</v>
      </c>
      <c r="N3793">
        <f>IF(E3793="",Data_Validation!$B$1,E3793)</f>
        <v>33.229999999999997</v>
      </c>
      <c r="O3793">
        <f>IF(J3793="",Data_Validation!$B$2,J3793)</f>
        <v>33.799999999999997</v>
      </c>
      <c r="P3793">
        <f t="shared" si="531"/>
        <v>1</v>
      </c>
      <c r="Q3793" s="2">
        <f>CustomerData[[#This Row],[avg_order_value_clean]]*CustomerData[[#This Row],[total_orders]]</f>
        <v>431.98999999999995</v>
      </c>
      <c r="R3793" s="2" t="str">
        <f t="shared" si="539"/>
        <v>Inactive</v>
      </c>
      <c r="S3793" s="2" t="str">
        <f t="shared" si="532"/>
        <v>Medium Risk</v>
      </c>
      <c r="T3793" s="2" t="str">
        <f t="shared" si="533"/>
        <v>55+</v>
      </c>
      <c r="U3793" s="1">
        <f t="shared" ca="1" si="534"/>
        <v>1561</v>
      </c>
      <c r="V3793" s="2" t="str">
        <f t="shared" si="535"/>
        <v>Low Loyalty</v>
      </c>
      <c r="W3793" s="2" t="str">
        <f t="shared" si="536"/>
        <v>Legitimate</v>
      </c>
      <c r="X3793" s="2" t="str">
        <f>IF(Q3793&lt;Data_Validation!$B$8,"Low Value",IF(Q3793&lt;Data_Validation!$B$9,"Medium Value","High Value"))</f>
        <v>Low Value</v>
      </c>
      <c r="Y3793" s="2" t="str">
        <f t="shared" si="537"/>
        <v>Stable</v>
      </c>
      <c r="Z3793" s="2" t="str">
        <f t="shared" si="538"/>
        <v>Check Data</v>
      </c>
    </row>
    <row r="3794" spans="1:26" x14ac:dyDescent="0.3">
      <c r="A3794" t="s">
        <v>3094</v>
      </c>
      <c r="B3794">
        <v>77</v>
      </c>
      <c r="C3794" t="s">
        <v>14</v>
      </c>
      <c r="D3794" t="s">
        <v>35</v>
      </c>
      <c r="E3794">
        <v>33.659999999999997</v>
      </c>
      <c r="F3794">
        <v>6</v>
      </c>
      <c r="G3794">
        <v>64</v>
      </c>
      <c r="H3794">
        <v>0</v>
      </c>
      <c r="I3794" t="s">
        <v>29</v>
      </c>
      <c r="J3794">
        <v>96.7</v>
      </c>
      <c r="K3794" s="1">
        <v>45594</v>
      </c>
      <c r="L3794">
        <v>6</v>
      </c>
      <c r="M3794">
        <v>0.11</v>
      </c>
      <c r="N3794">
        <f>IF(E3794="",Data_Validation!$B$1,E3794)</f>
        <v>33.659999999999997</v>
      </c>
      <c r="O3794">
        <f>IF(J3794="",Data_Validation!$B$2,J3794)</f>
        <v>96.7</v>
      </c>
      <c r="P3794">
        <f t="shared" si="531"/>
        <v>1</v>
      </c>
      <c r="Q3794" s="2">
        <f>CustomerData[[#This Row],[avg_order_value_clean]]*CustomerData[[#This Row],[total_orders]]</f>
        <v>201.95999999999998</v>
      </c>
      <c r="R3794" s="2" t="str">
        <f t="shared" si="539"/>
        <v>At Risk</v>
      </c>
      <c r="S3794" s="2" t="str">
        <f t="shared" si="532"/>
        <v>Low Risk</v>
      </c>
      <c r="T3794" s="2" t="str">
        <f t="shared" si="533"/>
        <v>55+</v>
      </c>
      <c r="U3794" s="1">
        <f t="shared" ca="1" si="534"/>
        <v>667</v>
      </c>
      <c r="V3794" s="2" t="str">
        <f t="shared" si="535"/>
        <v>Low Loyalty</v>
      </c>
      <c r="W3794" s="2" t="str">
        <f t="shared" si="536"/>
        <v>Legitimate</v>
      </c>
      <c r="X3794" s="2" t="str">
        <f>IF(Q3794&lt;Data_Validation!$B$8,"Low Value",IF(Q3794&lt;Data_Validation!$B$9,"Medium Value","High Value"))</f>
        <v>Low Value</v>
      </c>
      <c r="Y3794" s="2" t="str">
        <f t="shared" si="537"/>
        <v>Stable</v>
      </c>
      <c r="Z3794" s="2" t="str">
        <f t="shared" si="538"/>
        <v>Check Data</v>
      </c>
    </row>
    <row r="3795" spans="1:26" x14ac:dyDescent="0.3">
      <c r="A3795" t="s">
        <v>3095</v>
      </c>
      <c r="B3795">
        <v>36</v>
      </c>
      <c r="C3795" t="s">
        <v>21</v>
      </c>
      <c r="D3795" t="s">
        <v>15</v>
      </c>
      <c r="E3795">
        <v>198.89</v>
      </c>
      <c r="F3795">
        <v>10</v>
      </c>
      <c r="G3795">
        <v>70</v>
      </c>
      <c r="H3795">
        <v>0</v>
      </c>
      <c r="I3795" t="s">
        <v>19</v>
      </c>
      <c r="J3795">
        <v>83</v>
      </c>
      <c r="K3795" s="1">
        <v>44510</v>
      </c>
      <c r="L3795">
        <v>95</v>
      </c>
      <c r="M3795">
        <v>0.3</v>
      </c>
      <c r="N3795">
        <f>IF(E3795="",Data_Validation!$B$1,E3795)</f>
        <v>198.89</v>
      </c>
      <c r="O3795">
        <f>IF(J3795="",Data_Validation!$B$2,J3795)</f>
        <v>83</v>
      </c>
      <c r="P3795">
        <f t="shared" si="531"/>
        <v>1</v>
      </c>
      <c r="Q3795" s="2">
        <f>CustomerData[[#This Row],[avg_order_value_clean]]*CustomerData[[#This Row],[total_orders]]</f>
        <v>1988.8999999999999</v>
      </c>
      <c r="R3795" s="2" t="str">
        <f t="shared" si="539"/>
        <v>At Risk</v>
      </c>
      <c r="S3795" s="2" t="str">
        <f t="shared" si="532"/>
        <v>Medium Risk</v>
      </c>
      <c r="T3795" s="2" t="str">
        <f t="shared" si="533"/>
        <v>35-44</v>
      </c>
      <c r="U3795" s="1">
        <f t="shared" ca="1" si="534"/>
        <v>1751</v>
      </c>
      <c r="V3795" s="2" t="str">
        <f t="shared" si="535"/>
        <v>High Loyalty</v>
      </c>
      <c r="W3795" s="2" t="str">
        <f t="shared" si="536"/>
        <v>Legitimate</v>
      </c>
      <c r="X3795" s="2" t="str">
        <f>IF(Q3795&lt;Data_Validation!$B$8,"Low Value",IF(Q3795&lt;Data_Validation!$B$9,"Medium Value","High Value"))</f>
        <v>High Value</v>
      </c>
      <c r="Y3795" s="2" t="str">
        <f t="shared" si="537"/>
        <v>High Value - Maintain</v>
      </c>
      <c r="Z3795" s="2" t="str">
        <f t="shared" si="538"/>
        <v>Check Data</v>
      </c>
    </row>
    <row r="3796" spans="1:26" x14ac:dyDescent="0.3">
      <c r="A3796" t="s">
        <v>3096</v>
      </c>
      <c r="B3796">
        <v>24</v>
      </c>
      <c r="C3796" t="s">
        <v>21</v>
      </c>
      <c r="D3796" t="s">
        <v>50</v>
      </c>
      <c r="F3796">
        <v>5</v>
      </c>
      <c r="G3796">
        <v>35</v>
      </c>
      <c r="H3796">
        <v>0</v>
      </c>
      <c r="I3796" t="s">
        <v>29</v>
      </c>
      <c r="J3796">
        <v>20.6</v>
      </c>
      <c r="K3796" s="1">
        <v>45028</v>
      </c>
      <c r="L3796">
        <v>39</v>
      </c>
      <c r="M3796">
        <v>0.5</v>
      </c>
      <c r="N3796">
        <f>IF(E3796="",Data_Validation!$B$1,E3796)</f>
        <v>250</v>
      </c>
      <c r="O3796">
        <f>IF(J3796="",Data_Validation!$B$2,J3796)</f>
        <v>20.6</v>
      </c>
      <c r="P3796">
        <f t="shared" si="531"/>
        <v>1</v>
      </c>
      <c r="Q3796" s="2">
        <f>CustomerData[[#This Row],[avg_order_value_clean]]*CustomerData[[#This Row],[total_orders]]</f>
        <v>1250</v>
      </c>
      <c r="R3796" s="2" t="str">
        <f t="shared" si="539"/>
        <v>At Risk</v>
      </c>
      <c r="S3796" s="2" t="str">
        <f t="shared" si="532"/>
        <v>High Risk</v>
      </c>
      <c r="T3796" s="2" t="str">
        <f t="shared" si="533"/>
        <v>Under 25</v>
      </c>
      <c r="U3796" s="1">
        <f t="shared" ca="1" si="534"/>
        <v>1233</v>
      </c>
      <c r="V3796" s="2" t="str">
        <f t="shared" si="535"/>
        <v>Low Loyalty</v>
      </c>
      <c r="W3796" s="2" t="str">
        <f t="shared" si="536"/>
        <v>Legitimate</v>
      </c>
      <c r="X3796" s="2" t="str">
        <f>IF(Q3796&lt;Data_Validation!$B$8,"Low Value",IF(Q3796&lt;Data_Validation!$B$9,"Medium Value","High Value"))</f>
        <v>Low Value</v>
      </c>
      <c r="Y3796" s="2" t="str">
        <f t="shared" si="537"/>
        <v>At Risk - Develop</v>
      </c>
      <c r="Z3796" s="2" t="str">
        <f t="shared" si="538"/>
        <v>Check Data</v>
      </c>
    </row>
    <row r="3797" spans="1:26" x14ac:dyDescent="0.3">
      <c r="A3797" t="s">
        <v>3097</v>
      </c>
      <c r="B3797">
        <v>55</v>
      </c>
      <c r="C3797" t="s">
        <v>21</v>
      </c>
      <c r="D3797" t="s">
        <v>35</v>
      </c>
      <c r="E3797">
        <v>97.87</v>
      </c>
      <c r="F3797">
        <v>12</v>
      </c>
      <c r="G3797">
        <v>66</v>
      </c>
      <c r="H3797">
        <v>0</v>
      </c>
      <c r="I3797" t="s">
        <v>40</v>
      </c>
      <c r="J3797">
        <v>48.9</v>
      </c>
      <c r="K3797" s="1">
        <v>45660</v>
      </c>
      <c r="L3797">
        <v>50</v>
      </c>
      <c r="M3797">
        <v>0.47</v>
      </c>
      <c r="N3797">
        <f>IF(E3797="",Data_Validation!$B$1,E3797)</f>
        <v>97.87</v>
      </c>
      <c r="O3797">
        <f>IF(J3797="",Data_Validation!$B$2,J3797)</f>
        <v>48.9</v>
      </c>
      <c r="P3797">
        <f t="shared" si="531"/>
        <v>1</v>
      </c>
      <c r="Q3797" s="2">
        <f>CustomerData[[#This Row],[avg_order_value_clean]]*CustomerData[[#This Row],[total_orders]]</f>
        <v>1174.44</v>
      </c>
      <c r="R3797" s="2" t="str">
        <f t="shared" si="539"/>
        <v>At Risk</v>
      </c>
      <c r="S3797" s="2" t="str">
        <f t="shared" si="532"/>
        <v>Medium Risk</v>
      </c>
      <c r="T3797" s="2" t="str">
        <f t="shared" si="533"/>
        <v>55+</v>
      </c>
      <c r="U3797" s="1">
        <f t="shared" ca="1" si="534"/>
        <v>601</v>
      </c>
      <c r="V3797" s="2" t="str">
        <f t="shared" si="535"/>
        <v>Medium Loyalty</v>
      </c>
      <c r="W3797" s="2" t="str">
        <f t="shared" si="536"/>
        <v>Legitimate</v>
      </c>
      <c r="X3797" s="2" t="str">
        <f>IF(Q3797&lt;Data_Validation!$B$8,"Low Value",IF(Q3797&lt;Data_Validation!$B$9,"Medium Value","High Value"))</f>
        <v>Low Value</v>
      </c>
      <c r="Y3797" s="2" t="str">
        <f t="shared" si="537"/>
        <v>Stable</v>
      </c>
      <c r="Z3797" s="2" t="str">
        <f t="shared" si="538"/>
        <v>Check Data</v>
      </c>
    </row>
    <row r="3798" spans="1:26" x14ac:dyDescent="0.3">
      <c r="A3798" t="s">
        <v>2252</v>
      </c>
      <c r="B3798">
        <v>25</v>
      </c>
      <c r="C3798" t="s">
        <v>14</v>
      </c>
      <c r="D3798" t="s">
        <v>52</v>
      </c>
      <c r="E3798">
        <v>130.81</v>
      </c>
      <c r="F3798">
        <v>12</v>
      </c>
      <c r="G3798">
        <v>82</v>
      </c>
      <c r="H3798">
        <v>0</v>
      </c>
      <c r="I3798" t="s">
        <v>40</v>
      </c>
      <c r="J3798">
        <v>11.3</v>
      </c>
      <c r="K3798" s="1">
        <v>44862</v>
      </c>
      <c r="L3798">
        <v>24</v>
      </c>
      <c r="M3798">
        <v>0.24</v>
      </c>
      <c r="N3798">
        <f>IF(E3798="",Data_Validation!$B$1,E3798)</f>
        <v>130.81</v>
      </c>
      <c r="O3798">
        <f>IF(J3798="",Data_Validation!$B$2,J3798)</f>
        <v>11.3</v>
      </c>
      <c r="P3798">
        <f t="shared" si="531"/>
        <v>3</v>
      </c>
      <c r="Q3798" s="2">
        <f>CustomerData[[#This Row],[avg_order_value_clean]]*CustomerData[[#This Row],[total_orders]]</f>
        <v>1569.72</v>
      </c>
      <c r="R3798" s="2" t="str">
        <f t="shared" si="539"/>
        <v>At Risk</v>
      </c>
      <c r="S3798" s="2" t="str">
        <f t="shared" si="532"/>
        <v>Medium Risk</v>
      </c>
      <c r="T3798" s="2" t="str">
        <f t="shared" si="533"/>
        <v>25-34</v>
      </c>
      <c r="U3798" s="1">
        <f t="shared" ca="1" si="534"/>
        <v>1399</v>
      </c>
      <c r="V3798" s="2" t="str">
        <f t="shared" si="535"/>
        <v>Low Loyalty</v>
      </c>
      <c r="W3798" s="2" t="str">
        <f t="shared" si="536"/>
        <v>Legitimate</v>
      </c>
      <c r="X3798" s="2" t="str">
        <f>IF(Q3798&lt;Data_Validation!$B$8,"Low Value",IF(Q3798&lt;Data_Validation!$B$9,"Medium Value","High Value"))</f>
        <v>High Value</v>
      </c>
      <c r="Y3798" s="2" t="str">
        <f t="shared" si="537"/>
        <v>High Value - Maintain</v>
      </c>
      <c r="Z3798" s="2" t="str">
        <f t="shared" si="538"/>
        <v>Check Data</v>
      </c>
    </row>
    <row r="3799" spans="1:26" x14ac:dyDescent="0.3">
      <c r="A3799" t="s">
        <v>2439</v>
      </c>
      <c r="B3799">
        <v>30</v>
      </c>
      <c r="C3799" t="s">
        <v>21</v>
      </c>
      <c r="D3799" t="s">
        <v>52</v>
      </c>
      <c r="E3799">
        <v>115.12</v>
      </c>
      <c r="F3799">
        <v>13</v>
      </c>
      <c r="G3799">
        <v>169</v>
      </c>
      <c r="H3799">
        <v>0</v>
      </c>
      <c r="I3799" t="s">
        <v>19</v>
      </c>
      <c r="K3799" s="1">
        <v>44826</v>
      </c>
      <c r="L3799">
        <v>89</v>
      </c>
      <c r="M3799">
        <v>0.12</v>
      </c>
      <c r="N3799">
        <f>IF(E3799="",Data_Validation!$B$1,E3799)</f>
        <v>115.12</v>
      </c>
      <c r="O3799">
        <f>IF(J3799="",Data_Validation!$B$2,J3799)</f>
        <v>250</v>
      </c>
      <c r="P3799">
        <f t="shared" si="531"/>
        <v>2</v>
      </c>
      <c r="Q3799" s="2">
        <f>CustomerData[[#This Row],[avg_order_value_clean]]*CustomerData[[#This Row],[total_orders]]</f>
        <v>1496.56</v>
      </c>
      <c r="R3799" s="2" t="str">
        <f t="shared" si="539"/>
        <v>Inactive</v>
      </c>
      <c r="S3799" s="2" t="str">
        <f t="shared" si="532"/>
        <v>Low Risk</v>
      </c>
      <c r="T3799" s="2" t="str">
        <f t="shared" si="533"/>
        <v>25-34</v>
      </c>
      <c r="U3799" s="1">
        <f t="shared" ca="1" si="534"/>
        <v>1435</v>
      </c>
      <c r="V3799" s="2" t="str">
        <f t="shared" si="535"/>
        <v>High Loyalty</v>
      </c>
      <c r="W3799" s="2" t="str">
        <f t="shared" si="536"/>
        <v>Legitimate</v>
      </c>
      <c r="X3799" s="2" t="str">
        <f>IF(Q3799&lt;Data_Validation!$B$8,"Low Value",IF(Q3799&lt;Data_Validation!$B$9,"Medium Value","High Value"))</f>
        <v>Low Value</v>
      </c>
      <c r="Y3799" s="2" t="str">
        <f t="shared" si="537"/>
        <v>Stable</v>
      </c>
      <c r="Z3799" s="2" t="str">
        <f t="shared" si="538"/>
        <v>Check Data</v>
      </c>
    </row>
    <row r="3800" spans="1:26" x14ac:dyDescent="0.3">
      <c r="A3800" t="s">
        <v>3098</v>
      </c>
      <c r="B3800">
        <v>54</v>
      </c>
      <c r="C3800" t="s">
        <v>25</v>
      </c>
      <c r="D3800" t="s">
        <v>22</v>
      </c>
      <c r="E3800">
        <v>111.33</v>
      </c>
      <c r="F3800">
        <v>10</v>
      </c>
      <c r="G3800">
        <v>66</v>
      </c>
      <c r="H3800">
        <v>0</v>
      </c>
      <c r="I3800" t="s">
        <v>29</v>
      </c>
      <c r="J3800">
        <v>85.3</v>
      </c>
      <c r="K3800" s="1">
        <v>44064</v>
      </c>
      <c r="L3800">
        <v>5</v>
      </c>
      <c r="M3800">
        <v>0.45</v>
      </c>
      <c r="N3800">
        <f>IF(E3800="",Data_Validation!$B$1,E3800)</f>
        <v>111.33</v>
      </c>
      <c r="O3800">
        <f>IF(J3800="",Data_Validation!$B$2,J3800)</f>
        <v>85.3</v>
      </c>
      <c r="P3800">
        <f t="shared" si="531"/>
        <v>2</v>
      </c>
      <c r="Q3800" s="2">
        <f>CustomerData[[#This Row],[avg_order_value_clean]]*CustomerData[[#This Row],[total_orders]]</f>
        <v>1113.3</v>
      </c>
      <c r="R3800" s="2" t="str">
        <f t="shared" si="539"/>
        <v>At Risk</v>
      </c>
      <c r="S3800" s="2" t="str">
        <f t="shared" si="532"/>
        <v>Medium Risk</v>
      </c>
      <c r="T3800" s="2" t="str">
        <f t="shared" si="533"/>
        <v>45-54</v>
      </c>
      <c r="U3800" s="1">
        <f t="shared" ca="1" si="534"/>
        <v>2197</v>
      </c>
      <c r="V3800" s="2" t="str">
        <f t="shared" si="535"/>
        <v>Low Loyalty</v>
      </c>
      <c r="W3800" s="2" t="str">
        <f t="shared" si="536"/>
        <v>Legitimate</v>
      </c>
      <c r="X3800" s="2" t="str">
        <f>IF(Q3800&lt;Data_Validation!$B$8,"Low Value",IF(Q3800&lt;Data_Validation!$B$9,"Medium Value","High Value"))</f>
        <v>Low Value</v>
      </c>
      <c r="Y3800" s="2" t="str">
        <f t="shared" si="537"/>
        <v>Stable</v>
      </c>
      <c r="Z3800" s="2" t="str">
        <f t="shared" si="538"/>
        <v>Check Data</v>
      </c>
    </row>
    <row r="3801" spans="1:26" x14ac:dyDescent="0.3">
      <c r="A3801" t="s">
        <v>140</v>
      </c>
      <c r="B3801">
        <v>19</v>
      </c>
      <c r="C3801" t="s">
        <v>21</v>
      </c>
      <c r="D3801" t="s">
        <v>28</v>
      </c>
      <c r="E3801">
        <v>59.56</v>
      </c>
      <c r="F3801">
        <v>10</v>
      </c>
      <c r="G3801">
        <v>97</v>
      </c>
      <c r="H3801">
        <v>0</v>
      </c>
      <c r="I3801" t="s">
        <v>29</v>
      </c>
      <c r="J3801">
        <v>93.2</v>
      </c>
      <c r="K3801" s="1">
        <v>45070</v>
      </c>
      <c r="L3801">
        <v>54</v>
      </c>
      <c r="M3801">
        <v>0.59</v>
      </c>
      <c r="N3801">
        <f>IF(E3801="",Data_Validation!$B$1,E3801)</f>
        <v>59.56</v>
      </c>
      <c r="O3801">
        <f>IF(J3801="",Data_Validation!$B$2,J3801)</f>
        <v>93.2</v>
      </c>
      <c r="P3801">
        <f t="shared" si="531"/>
        <v>2</v>
      </c>
      <c r="Q3801" s="2">
        <f>CustomerData[[#This Row],[avg_order_value_clean]]*CustomerData[[#This Row],[total_orders]]</f>
        <v>595.6</v>
      </c>
      <c r="R3801" s="2" t="str">
        <f t="shared" si="539"/>
        <v>Inactive</v>
      </c>
      <c r="S3801" s="2" t="str">
        <f t="shared" si="532"/>
        <v>High Risk</v>
      </c>
      <c r="T3801" s="2" t="str">
        <f t="shared" si="533"/>
        <v>Under 25</v>
      </c>
      <c r="U3801" s="1">
        <f t="shared" ca="1" si="534"/>
        <v>1191</v>
      </c>
      <c r="V3801" s="2" t="str">
        <f t="shared" si="535"/>
        <v>Medium Loyalty</v>
      </c>
      <c r="W3801" s="2" t="str">
        <f t="shared" si="536"/>
        <v>Legitimate</v>
      </c>
      <c r="X3801" s="2" t="str">
        <f>IF(Q3801&lt;Data_Validation!$B$8,"Low Value",IF(Q3801&lt;Data_Validation!$B$9,"Medium Value","High Value"))</f>
        <v>Low Value</v>
      </c>
      <c r="Y3801" s="2" t="str">
        <f t="shared" si="537"/>
        <v>At Risk - Develop</v>
      </c>
      <c r="Z3801" s="2" t="str">
        <f t="shared" si="538"/>
        <v>Check Data</v>
      </c>
    </row>
    <row r="3802" spans="1:26" x14ac:dyDescent="0.3">
      <c r="A3802" t="s">
        <v>1845</v>
      </c>
      <c r="B3802">
        <v>58</v>
      </c>
      <c r="C3802" t="s">
        <v>25</v>
      </c>
      <c r="D3802" t="s">
        <v>28</v>
      </c>
      <c r="E3802">
        <v>69.36</v>
      </c>
      <c r="F3802">
        <v>13</v>
      </c>
      <c r="G3802">
        <v>324</v>
      </c>
      <c r="H3802">
        <v>0</v>
      </c>
      <c r="I3802" t="s">
        <v>23</v>
      </c>
      <c r="J3802">
        <v>73.900000000000006</v>
      </c>
      <c r="K3802" s="1">
        <v>44090</v>
      </c>
      <c r="L3802">
        <v>54</v>
      </c>
      <c r="M3802">
        <v>0.33</v>
      </c>
      <c r="N3802">
        <f>IF(E3802="",Data_Validation!$B$1,E3802)</f>
        <v>69.36</v>
      </c>
      <c r="O3802">
        <f>IF(J3802="",Data_Validation!$B$2,J3802)</f>
        <v>73.900000000000006</v>
      </c>
      <c r="P3802">
        <f t="shared" si="531"/>
        <v>4</v>
      </c>
      <c r="Q3802" s="2">
        <f>CustomerData[[#This Row],[avg_order_value_clean]]*CustomerData[[#This Row],[total_orders]]</f>
        <v>901.68</v>
      </c>
      <c r="R3802" s="2" t="str">
        <f t="shared" si="539"/>
        <v>Inactive</v>
      </c>
      <c r="S3802" s="2" t="str">
        <f t="shared" si="532"/>
        <v>Medium Risk</v>
      </c>
      <c r="T3802" s="2" t="str">
        <f t="shared" si="533"/>
        <v>55+</v>
      </c>
      <c r="U3802" s="1">
        <f t="shared" ca="1" si="534"/>
        <v>2171</v>
      </c>
      <c r="V3802" s="2" t="str">
        <f t="shared" si="535"/>
        <v>Medium Loyalty</v>
      </c>
      <c r="W3802" s="2" t="str">
        <f t="shared" si="536"/>
        <v>Legitimate</v>
      </c>
      <c r="X3802" s="2" t="str">
        <f>IF(Q3802&lt;Data_Validation!$B$8,"Low Value",IF(Q3802&lt;Data_Validation!$B$9,"Medium Value","High Value"))</f>
        <v>Low Value</v>
      </c>
      <c r="Y3802" s="2" t="str">
        <f t="shared" si="537"/>
        <v>Stable</v>
      </c>
      <c r="Z3802" s="2" t="str">
        <f t="shared" si="538"/>
        <v>Check Data</v>
      </c>
    </row>
    <row r="3803" spans="1:26" x14ac:dyDescent="0.3">
      <c r="A3803" t="s">
        <v>3099</v>
      </c>
      <c r="B3803">
        <v>79</v>
      </c>
      <c r="C3803" t="s">
        <v>21</v>
      </c>
      <c r="D3803" t="s">
        <v>44</v>
      </c>
      <c r="E3803">
        <v>54.96</v>
      </c>
      <c r="F3803">
        <v>10</v>
      </c>
      <c r="G3803">
        <v>292</v>
      </c>
      <c r="H3803">
        <v>0</v>
      </c>
      <c r="I3803" t="s">
        <v>29</v>
      </c>
      <c r="J3803">
        <v>98.9</v>
      </c>
      <c r="K3803" s="1">
        <v>45399</v>
      </c>
      <c r="L3803">
        <v>10</v>
      </c>
      <c r="M3803">
        <v>0.22</v>
      </c>
      <c r="N3803">
        <f>IF(E3803="",Data_Validation!$B$1,E3803)</f>
        <v>54.96</v>
      </c>
      <c r="O3803">
        <f>IF(J3803="",Data_Validation!$B$2,J3803)</f>
        <v>98.9</v>
      </c>
      <c r="P3803">
        <f t="shared" si="531"/>
        <v>1</v>
      </c>
      <c r="Q3803" s="2">
        <f>CustomerData[[#This Row],[avg_order_value_clean]]*CustomerData[[#This Row],[total_orders]]</f>
        <v>549.6</v>
      </c>
      <c r="R3803" s="2" t="str">
        <f t="shared" si="539"/>
        <v>Inactive</v>
      </c>
      <c r="S3803" s="2" t="str">
        <f t="shared" si="532"/>
        <v>Medium Risk</v>
      </c>
      <c r="T3803" s="2" t="str">
        <f t="shared" si="533"/>
        <v>55+</v>
      </c>
      <c r="U3803" s="1">
        <f t="shared" ca="1" si="534"/>
        <v>862</v>
      </c>
      <c r="V3803" s="2" t="str">
        <f t="shared" si="535"/>
        <v>Low Loyalty</v>
      </c>
      <c r="W3803" s="2" t="str">
        <f t="shared" si="536"/>
        <v>Legitimate</v>
      </c>
      <c r="X3803" s="2" t="str">
        <f>IF(Q3803&lt;Data_Validation!$B$8,"Low Value",IF(Q3803&lt;Data_Validation!$B$9,"Medium Value","High Value"))</f>
        <v>Low Value</v>
      </c>
      <c r="Y3803" s="2" t="str">
        <f t="shared" si="537"/>
        <v>Stable</v>
      </c>
      <c r="Z3803" s="2" t="str">
        <f t="shared" si="538"/>
        <v>Check Data</v>
      </c>
    </row>
    <row r="3804" spans="1:26" x14ac:dyDescent="0.3">
      <c r="A3804" t="s">
        <v>2263</v>
      </c>
      <c r="B3804">
        <v>28</v>
      </c>
      <c r="C3804" t="s">
        <v>14</v>
      </c>
      <c r="D3804" t="s">
        <v>28</v>
      </c>
      <c r="E3804">
        <v>57.59</v>
      </c>
      <c r="F3804">
        <v>8</v>
      </c>
      <c r="G3804">
        <v>249</v>
      </c>
      <c r="H3804">
        <v>0</v>
      </c>
      <c r="I3804" t="s">
        <v>16</v>
      </c>
      <c r="J3804">
        <v>4.5</v>
      </c>
      <c r="K3804" s="1">
        <v>44769</v>
      </c>
      <c r="L3804">
        <v>82</v>
      </c>
      <c r="M3804">
        <v>0.18</v>
      </c>
      <c r="N3804">
        <f>IF(E3804="",Data_Validation!$B$1,E3804)</f>
        <v>57.59</v>
      </c>
      <c r="O3804">
        <f>IF(J3804="",Data_Validation!$B$2,J3804)</f>
        <v>4.5</v>
      </c>
      <c r="P3804">
        <f t="shared" si="531"/>
        <v>3</v>
      </c>
      <c r="Q3804" s="2">
        <f>CustomerData[[#This Row],[avg_order_value_clean]]*CustomerData[[#This Row],[total_orders]]</f>
        <v>460.72</v>
      </c>
      <c r="R3804" s="2" t="str">
        <f t="shared" si="539"/>
        <v>Inactive</v>
      </c>
      <c r="S3804" s="2" t="str">
        <f t="shared" si="532"/>
        <v>Low Risk</v>
      </c>
      <c r="T3804" s="2" t="str">
        <f t="shared" si="533"/>
        <v>25-34</v>
      </c>
      <c r="U3804" s="1">
        <f t="shared" ca="1" si="534"/>
        <v>1492</v>
      </c>
      <c r="V3804" s="2" t="str">
        <f t="shared" si="535"/>
        <v>High Loyalty</v>
      </c>
      <c r="W3804" s="2" t="str">
        <f t="shared" si="536"/>
        <v>Legitimate</v>
      </c>
      <c r="X3804" s="2" t="str">
        <f>IF(Q3804&lt;Data_Validation!$B$8,"Low Value",IF(Q3804&lt;Data_Validation!$B$9,"Medium Value","High Value"))</f>
        <v>Low Value</v>
      </c>
      <c r="Y3804" s="2" t="str">
        <f t="shared" si="537"/>
        <v>Stable</v>
      </c>
      <c r="Z3804" s="2" t="str">
        <f t="shared" si="538"/>
        <v>Check Data</v>
      </c>
    </row>
    <row r="3805" spans="1:26" x14ac:dyDescent="0.3">
      <c r="A3805" t="s">
        <v>3100</v>
      </c>
      <c r="B3805">
        <v>41</v>
      </c>
      <c r="C3805" t="s">
        <v>21</v>
      </c>
      <c r="D3805" t="s">
        <v>44</v>
      </c>
      <c r="E3805">
        <v>78.8</v>
      </c>
      <c r="F3805">
        <v>16</v>
      </c>
      <c r="G3805">
        <v>301</v>
      </c>
      <c r="H3805">
        <v>0</v>
      </c>
      <c r="I3805" t="s">
        <v>40</v>
      </c>
      <c r="J3805">
        <v>33.200000000000003</v>
      </c>
      <c r="K3805" s="1">
        <v>45512</v>
      </c>
      <c r="L3805">
        <v>93</v>
      </c>
      <c r="M3805">
        <v>0.39</v>
      </c>
      <c r="N3805">
        <f>IF(E3805="",Data_Validation!$B$1,E3805)</f>
        <v>78.8</v>
      </c>
      <c r="O3805">
        <f>IF(J3805="",Data_Validation!$B$2,J3805)</f>
        <v>33.200000000000003</v>
      </c>
      <c r="P3805">
        <f t="shared" si="531"/>
        <v>1</v>
      </c>
      <c r="Q3805" s="2">
        <f>CustomerData[[#This Row],[avg_order_value_clean]]*CustomerData[[#This Row],[total_orders]]</f>
        <v>1260.8</v>
      </c>
      <c r="R3805" s="2" t="str">
        <f t="shared" si="539"/>
        <v>Inactive</v>
      </c>
      <c r="S3805" s="2" t="str">
        <f t="shared" si="532"/>
        <v>Medium Risk</v>
      </c>
      <c r="T3805" s="2" t="str">
        <f t="shared" si="533"/>
        <v>35-44</v>
      </c>
      <c r="U3805" s="1">
        <f t="shared" ca="1" si="534"/>
        <v>749</v>
      </c>
      <c r="V3805" s="2" t="str">
        <f t="shared" si="535"/>
        <v>High Loyalty</v>
      </c>
      <c r="W3805" s="2" t="str">
        <f t="shared" si="536"/>
        <v>Legitimate</v>
      </c>
      <c r="X3805" s="2" t="str">
        <f>IF(Q3805&lt;Data_Validation!$B$8,"Low Value",IF(Q3805&lt;Data_Validation!$B$9,"Medium Value","High Value"))</f>
        <v>Low Value</v>
      </c>
      <c r="Y3805" s="2" t="str">
        <f t="shared" si="537"/>
        <v>Stable</v>
      </c>
      <c r="Z3805" s="2" t="str">
        <f t="shared" si="538"/>
        <v>Check Data</v>
      </c>
    </row>
    <row r="3806" spans="1:26" x14ac:dyDescent="0.3">
      <c r="A3806" t="s">
        <v>3101</v>
      </c>
      <c r="B3806">
        <v>23</v>
      </c>
      <c r="C3806" t="s">
        <v>21</v>
      </c>
      <c r="D3806" t="s">
        <v>26</v>
      </c>
      <c r="E3806">
        <v>101.92</v>
      </c>
      <c r="F3806">
        <v>8</v>
      </c>
      <c r="G3806">
        <v>207</v>
      </c>
      <c r="H3806">
        <v>0</v>
      </c>
      <c r="I3806" t="s">
        <v>29</v>
      </c>
      <c r="J3806">
        <v>13.2</v>
      </c>
      <c r="K3806" s="1">
        <v>45247</v>
      </c>
      <c r="L3806">
        <v>75</v>
      </c>
      <c r="M3806">
        <v>0.22</v>
      </c>
      <c r="N3806">
        <f>IF(E3806="",Data_Validation!$B$1,E3806)</f>
        <v>101.92</v>
      </c>
      <c r="O3806">
        <f>IF(J3806="",Data_Validation!$B$2,J3806)</f>
        <v>13.2</v>
      </c>
      <c r="P3806">
        <f t="shared" si="531"/>
        <v>1</v>
      </c>
      <c r="Q3806" s="2">
        <f>CustomerData[[#This Row],[avg_order_value_clean]]*CustomerData[[#This Row],[total_orders]]</f>
        <v>815.36</v>
      </c>
      <c r="R3806" s="2" t="str">
        <f t="shared" si="539"/>
        <v>Inactive</v>
      </c>
      <c r="S3806" s="2" t="str">
        <f t="shared" si="532"/>
        <v>Medium Risk</v>
      </c>
      <c r="T3806" s="2" t="str">
        <f t="shared" si="533"/>
        <v>Under 25</v>
      </c>
      <c r="U3806" s="1">
        <f t="shared" ca="1" si="534"/>
        <v>1014</v>
      </c>
      <c r="V3806" s="2" t="str">
        <f t="shared" si="535"/>
        <v>High Loyalty</v>
      </c>
      <c r="W3806" s="2" t="str">
        <f t="shared" si="536"/>
        <v>Legitimate</v>
      </c>
      <c r="X3806" s="2" t="str">
        <f>IF(Q3806&lt;Data_Validation!$B$8,"Low Value",IF(Q3806&lt;Data_Validation!$B$9,"Medium Value","High Value"))</f>
        <v>Low Value</v>
      </c>
      <c r="Y3806" s="2" t="str">
        <f t="shared" si="537"/>
        <v>Stable</v>
      </c>
      <c r="Z3806" s="2" t="str">
        <f t="shared" si="538"/>
        <v>Check Data</v>
      </c>
    </row>
    <row r="3807" spans="1:26" x14ac:dyDescent="0.3">
      <c r="A3807" t="s">
        <v>3102</v>
      </c>
      <c r="B3807">
        <v>78</v>
      </c>
      <c r="C3807" t="s">
        <v>14</v>
      </c>
      <c r="D3807" t="s">
        <v>28</v>
      </c>
      <c r="E3807">
        <v>222.26</v>
      </c>
      <c r="F3807">
        <v>10</v>
      </c>
      <c r="G3807">
        <v>311</v>
      </c>
      <c r="H3807">
        <v>0</v>
      </c>
      <c r="I3807" t="s">
        <v>16</v>
      </c>
      <c r="J3807">
        <v>78.2</v>
      </c>
      <c r="K3807" s="1">
        <v>45648</v>
      </c>
      <c r="L3807">
        <v>94</v>
      </c>
      <c r="M3807">
        <v>0.37</v>
      </c>
      <c r="N3807">
        <f>IF(E3807="",Data_Validation!$B$1,E3807)</f>
        <v>222.26</v>
      </c>
      <c r="O3807">
        <f>IF(J3807="",Data_Validation!$B$2,J3807)</f>
        <v>78.2</v>
      </c>
      <c r="P3807">
        <f t="shared" si="531"/>
        <v>1</v>
      </c>
      <c r="Q3807" s="2">
        <f>CustomerData[[#This Row],[avg_order_value_clean]]*CustomerData[[#This Row],[total_orders]]</f>
        <v>2222.6</v>
      </c>
      <c r="R3807" s="2" t="str">
        <f t="shared" si="539"/>
        <v>Inactive</v>
      </c>
      <c r="S3807" s="2" t="str">
        <f t="shared" si="532"/>
        <v>Medium Risk</v>
      </c>
      <c r="T3807" s="2" t="str">
        <f t="shared" si="533"/>
        <v>55+</v>
      </c>
      <c r="U3807" s="1">
        <f t="shared" ca="1" si="534"/>
        <v>613</v>
      </c>
      <c r="V3807" s="2" t="str">
        <f t="shared" si="535"/>
        <v>High Loyalty</v>
      </c>
      <c r="W3807" s="2" t="str">
        <f t="shared" si="536"/>
        <v>Legitimate</v>
      </c>
      <c r="X3807" s="2" t="str">
        <f>IF(Q3807&lt;Data_Validation!$B$8,"Low Value",IF(Q3807&lt;Data_Validation!$B$9,"Medium Value","High Value"))</f>
        <v>High Value</v>
      </c>
      <c r="Y3807" s="2" t="str">
        <f t="shared" si="537"/>
        <v>High Value - Maintain</v>
      </c>
      <c r="Z3807" s="2" t="str">
        <f t="shared" si="538"/>
        <v>Check Data</v>
      </c>
    </row>
    <row r="3808" spans="1:26" x14ac:dyDescent="0.3">
      <c r="A3808" t="s">
        <v>3103</v>
      </c>
      <c r="B3808">
        <v>43</v>
      </c>
      <c r="C3808" t="s">
        <v>14</v>
      </c>
      <c r="D3808" t="s">
        <v>52</v>
      </c>
      <c r="E3808">
        <v>101.16</v>
      </c>
      <c r="F3808">
        <v>7</v>
      </c>
      <c r="G3808">
        <v>62</v>
      </c>
      <c r="H3808">
        <v>0</v>
      </c>
      <c r="I3808" t="s">
        <v>19</v>
      </c>
      <c r="J3808">
        <v>89</v>
      </c>
      <c r="K3808" s="1">
        <v>44257</v>
      </c>
      <c r="L3808">
        <v>69</v>
      </c>
      <c r="M3808">
        <v>0.28000000000000003</v>
      </c>
      <c r="N3808">
        <f>IF(E3808="",Data_Validation!$B$1,E3808)</f>
        <v>101.16</v>
      </c>
      <c r="O3808">
        <f>IF(J3808="",Data_Validation!$B$2,J3808)</f>
        <v>89</v>
      </c>
      <c r="P3808">
        <f t="shared" si="531"/>
        <v>1</v>
      </c>
      <c r="Q3808" s="2">
        <f>CustomerData[[#This Row],[avg_order_value_clean]]*CustomerData[[#This Row],[total_orders]]</f>
        <v>708.12</v>
      </c>
      <c r="R3808" s="2" t="str">
        <f t="shared" si="539"/>
        <v>At Risk</v>
      </c>
      <c r="S3808" s="2" t="str">
        <f t="shared" si="532"/>
        <v>Medium Risk</v>
      </c>
      <c r="T3808" s="2" t="str">
        <f t="shared" si="533"/>
        <v>35-44</v>
      </c>
      <c r="U3808" s="1">
        <f t="shared" ca="1" si="534"/>
        <v>2004</v>
      </c>
      <c r="V3808" s="2" t="str">
        <f t="shared" si="535"/>
        <v>Medium Loyalty</v>
      </c>
      <c r="W3808" s="2" t="str">
        <f t="shared" si="536"/>
        <v>Legitimate</v>
      </c>
      <c r="X3808" s="2" t="str">
        <f>IF(Q3808&lt;Data_Validation!$B$8,"Low Value",IF(Q3808&lt;Data_Validation!$B$9,"Medium Value","High Value"))</f>
        <v>Low Value</v>
      </c>
      <c r="Y3808" s="2" t="str">
        <f t="shared" si="537"/>
        <v>Stable</v>
      </c>
      <c r="Z3808" s="2" t="str">
        <f t="shared" si="538"/>
        <v>Check Data</v>
      </c>
    </row>
    <row r="3809" spans="1:26" x14ac:dyDescent="0.3">
      <c r="A3809" t="s">
        <v>3104</v>
      </c>
      <c r="B3809">
        <v>24</v>
      </c>
      <c r="C3809" t="s">
        <v>21</v>
      </c>
      <c r="D3809" t="s">
        <v>22</v>
      </c>
      <c r="E3809">
        <v>22.86</v>
      </c>
      <c r="F3809">
        <v>11</v>
      </c>
      <c r="G3809">
        <v>77</v>
      </c>
      <c r="H3809">
        <v>0</v>
      </c>
      <c r="I3809" t="s">
        <v>40</v>
      </c>
      <c r="J3809">
        <v>44.7</v>
      </c>
      <c r="K3809" s="1">
        <v>44808</v>
      </c>
      <c r="L3809">
        <v>6</v>
      </c>
      <c r="M3809">
        <v>0.2</v>
      </c>
      <c r="N3809">
        <f>IF(E3809="",Data_Validation!$B$1,E3809)</f>
        <v>22.86</v>
      </c>
      <c r="O3809">
        <f>IF(J3809="",Data_Validation!$B$2,J3809)</f>
        <v>44.7</v>
      </c>
      <c r="P3809">
        <f t="shared" si="531"/>
        <v>1</v>
      </c>
      <c r="Q3809" s="2">
        <f>CustomerData[[#This Row],[avg_order_value_clean]]*CustomerData[[#This Row],[total_orders]]</f>
        <v>251.45999999999998</v>
      </c>
      <c r="R3809" s="2" t="str">
        <f t="shared" si="539"/>
        <v>At Risk</v>
      </c>
      <c r="S3809" s="2" t="str">
        <f t="shared" si="532"/>
        <v>Medium Risk</v>
      </c>
      <c r="T3809" s="2" t="str">
        <f t="shared" si="533"/>
        <v>Under 25</v>
      </c>
      <c r="U3809" s="1">
        <f t="shared" ca="1" si="534"/>
        <v>1453</v>
      </c>
      <c r="V3809" s="2" t="str">
        <f t="shared" si="535"/>
        <v>Low Loyalty</v>
      </c>
      <c r="W3809" s="2" t="str">
        <f t="shared" si="536"/>
        <v>Legitimate</v>
      </c>
      <c r="X3809" s="2" t="str">
        <f>IF(Q3809&lt;Data_Validation!$B$8,"Low Value",IF(Q3809&lt;Data_Validation!$B$9,"Medium Value","High Value"))</f>
        <v>Low Value</v>
      </c>
      <c r="Y3809" s="2" t="str">
        <f t="shared" si="537"/>
        <v>Stable</v>
      </c>
      <c r="Z3809" s="2" t="str">
        <f t="shared" si="538"/>
        <v>Check Data</v>
      </c>
    </row>
    <row r="3810" spans="1:26" x14ac:dyDescent="0.3">
      <c r="A3810" t="s">
        <v>3105</v>
      </c>
      <c r="B3810">
        <v>74</v>
      </c>
      <c r="C3810" t="s">
        <v>14</v>
      </c>
      <c r="D3810" t="s">
        <v>35</v>
      </c>
      <c r="E3810">
        <v>74.05</v>
      </c>
      <c r="F3810">
        <v>12</v>
      </c>
      <c r="G3810">
        <v>29</v>
      </c>
      <c r="H3810">
        <v>0</v>
      </c>
      <c r="I3810" t="s">
        <v>19</v>
      </c>
      <c r="J3810">
        <v>82.9</v>
      </c>
      <c r="K3810" s="1">
        <v>45658</v>
      </c>
      <c r="L3810">
        <v>78</v>
      </c>
      <c r="M3810">
        <v>0.38</v>
      </c>
      <c r="N3810">
        <f>IF(E3810="",Data_Validation!$B$1,E3810)</f>
        <v>74.05</v>
      </c>
      <c r="O3810">
        <f>IF(J3810="",Data_Validation!$B$2,J3810)</f>
        <v>82.9</v>
      </c>
      <c r="P3810">
        <f t="shared" si="531"/>
        <v>1</v>
      </c>
      <c r="Q3810" s="2">
        <f>CustomerData[[#This Row],[avg_order_value_clean]]*CustomerData[[#This Row],[total_orders]]</f>
        <v>888.59999999999991</v>
      </c>
      <c r="R3810" s="2" t="str">
        <f t="shared" si="539"/>
        <v>Active</v>
      </c>
      <c r="S3810" s="2" t="str">
        <f t="shared" si="532"/>
        <v>Medium Risk</v>
      </c>
      <c r="T3810" s="2" t="str">
        <f t="shared" si="533"/>
        <v>55+</v>
      </c>
      <c r="U3810" s="1">
        <f t="shared" ca="1" si="534"/>
        <v>603</v>
      </c>
      <c r="V3810" s="2" t="str">
        <f t="shared" si="535"/>
        <v>High Loyalty</v>
      </c>
      <c r="W3810" s="2" t="str">
        <f t="shared" si="536"/>
        <v>Legitimate</v>
      </c>
      <c r="X3810" s="2" t="str">
        <f>IF(Q3810&lt;Data_Validation!$B$8,"Low Value",IF(Q3810&lt;Data_Validation!$B$9,"Medium Value","High Value"))</f>
        <v>Low Value</v>
      </c>
      <c r="Y3810" s="2" t="str">
        <f t="shared" si="537"/>
        <v>Stable</v>
      </c>
      <c r="Z3810" s="2" t="str">
        <f t="shared" si="538"/>
        <v>Check Data</v>
      </c>
    </row>
    <row r="3811" spans="1:26" x14ac:dyDescent="0.3">
      <c r="A3811" t="s">
        <v>3106</v>
      </c>
      <c r="B3811">
        <v>56</v>
      </c>
      <c r="C3811" t="s">
        <v>14</v>
      </c>
      <c r="D3811" t="s">
        <v>50</v>
      </c>
      <c r="E3811">
        <v>70.41</v>
      </c>
      <c r="F3811">
        <v>19</v>
      </c>
      <c r="G3811">
        <v>351</v>
      </c>
      <c r="H3811">
        <v>1</v>
      </c>
      <c r="I3811" t="s">
        <v>29</v>
      </c>
      <c r="J3811">
        <v>84.8</v>
      </c>
      <c r="K3811" s="1">
        <v>44396</v>
      </c>
      <c r="L3811">
        <v>16</v>
      </c>
      <c r="M3811">
        <v>0.11</v>
      </c>
      <c r="N3811">
        <f>IF(E3811="",Data_Validation!$B$1,E3811)</f>
        <v>70.41</v>
      </c>
      <c r="O3811">
        <f>IF(J3811="",Data_Validation!$B$2,J3811)</f>
        <v>84.8</v>
      </c>
      <c r="P3811">
        <f t="shared" si="531"/>
        <v>1</v>
      </c>
      <c r="Q3811" s="2">
        <f>CustomerData[[#This Row],[avg_order_value_clean]]*CustomerData[[#This Row],[total_orders]]</f>
        <v>1337.79</v>
      </c>
      <c r="R3811" s="2" t="str">
        <f t="shared" si="539"/>
        <v>Inactive</v>
      </c>
      <c r="S3811" s="2" t="str">
        <f t="shared" si="532"/>
        <v>Low Risk</v>
      </c>
      <c r="T3811" s="2" t="str">
        <f t="shared" si="533"/>
        <v>55+</v>
      </c>
      <c r="U3811" s="1">
        <f t="shared" ca="1" si="534"/>
        <v>1865</v>
      </c>
      <c r="V3811" s="2" t="str">
        <f t="shared" si="535"/>
        <v>Low Loyalty</v>
      </c>
      <c r="W3811" s="2" t="str">
        <f t="shared" si="536"/>
        <v>Fraudulent</v>
      </c>
      <c r="X3811" s="2" t="str">
        <f>IF(Q3811&lt;Data_Validation!$B$8,"Low Value",IF(Q3811&lt;Data_Validation!$B$9,"Medium Value","High Value"))</f>
        <v>Low Value</v>
      </c>
      <c r="Y3811" s="2" t="str">
        <f t="shared" si="537"/>
        <v>Stable</v>
      </c>
      <c r="Z3811" s="2" t="str">
        <f t="shared" si="538"/>
        <v>Check Data</v>
      </c>
    </row>
    <row r="3812" spans="1:26" x14ac:dyDescent="0.3">
      <c r="A3812" t="s">
        <v>3107</v>
      </c>
      <c r="B3812">
        <v>36</v>
      </c>
      <c r="C3812" t="s">
        <v>14</v>
      </c>
      <c r="D3812" t="s">
        <v>28</v>
      </c>
      <c r="E3812">
        <v>70.849999999999994</v>
      </c>
      <c r="F3812">
        <v>9</v>
      </c>
      <c r="G3812">
        <v>250</v>
      </c>
      <c r="H3812">
        <v>0</v>
      </c>
      <c r="I3812" t="s">
        <v>19</v>
      </c>
      <c r="J3812">
        <v>14</v>
      </c>
      <c r="K3812" s="1">
        <v>44159</v>
      </c>
      <c r="L3812">
        <v>60</v>
      </c>
      <c r="M3812">
        <v>0.17</v>
      </c>
      <c r="N3812">
        <f>IF(E3812="",Data_Validation!$B$1,E3812)</f>
        <v>70.849999999999994</v>
      </c>
      <c r="O3812">
        <f>IF(J3812="",Data_Validation!$B$2,J3812)</f>
        <v>14</v>
      </c>
      <c r="P3812">
        <f t="shared" si="531"/>
        <v>1</v>
      </c>
      <c r="Q3812" s="2">
        <f>CustomerData[[#This Row],[avg_order_value_clean]]*CustomerData[[#This Row],[total_orders]]</f>
        <v>637.65</v>
      </c>
      <c r="R3812" s="2" t="str">
        <f t="shared" si="539"/>
        <v>Inactive</v>
      </c>
      <c r="S3812" s="2" t="str">
        <f t="shared" si="532"/>
        <v>Low Risk</v>
      </c>
      <c r="T3812" s="2" t="str">
        <f t="shared" si="533"/>
        <v>35-44</v>
      </c>
      <c r="U3812" s="1">
        <f t="shared" ca="1" si="534"/>
        <v>2102</v>
      </c>
      <c r="V3812" s="2" t="str">
        <f t="shared" si="535"/>
        <v>Medium Loyalty</v>
      </c>
      <c r="W3812" s="2" t="str">
        <f t="shared" si="536"/>
        <v>Legitimate</v>
      </c>
      <c r="X3812" s="2" t="str">
        <f>IF(Q3812&lt;Data_Validation!$B$8,"Low Value",IF(Q3812&lt;Data_Validation!$B$9,"Medium Value","High Value"))</f>
        <v>Low Value</v>
      </c>
      <c r="Y3812" s="2" t="str">
        <f t="shared" si="537"/>
        <v>Stable</v>
      </c>
      <c r="Z3812" s="2" t="str">
        <f t="shared" si="538"/>
        <v>Check Data</v>
      </c>
    </row>
    <row r="3813" spans="1:26" x14ac:dyDescent="0.3">
      <c r="A3813" t="s">
        <v>1228</v>
      </c>
      <c r="B3813">
        <v>23</v>
      </c>
      <c r="C3813" t="s">
        <v>21</v>
      </c>
      <c r="D3813" t="s">
        <v>44</v>
      </c>
      <c r="E3813">
        <v>129.18</v>
      </c>
      <c r="F3813">
        <v>6</v>
      </c>
      <c r="G3813">
        <v>318</v>
      </c>
      <c r="H3813">
        <v>0</v>
      </c>
      <c r="I3813" t="s">
        <v>40</v>
      </c>
      <c r="K3813" s="1">
        <v>45053</v>
      </c>
      <c r="L3813">
        <v>14</v>
      </c>
      <c r="M3813">
        <v>0.35</v>
      </c>
      <c r="N3813">
        <f>IF(E3813="",Data_Validation!$B$1,E3813)</f>
        <v>129.18</v>
      </c>
      <c r="O3813">
        <f>IF(J3813="",Data_Validation!$B$2,J3813)</f>
        <v>250</v>
      </c>
      <c r="P3813">
        <f t="shared" si="531"/>
        <v>2</v>
      </c>
      <c r="Q3813" s="2">
        <f>CustomerData[[#This Row],[avg_order_value_clean]]*CustomerData[[#This Row],[total_orders]]</f>
        <v>775.08</v>
      </c>
      <c r="R3813" s="2" t="str">
        <f t="shared" si="539"/>
        <v>Inactive</v>
      </c>
      <c r="S3813" s="2" t="str">
        <f t="shared" si="532"/>
        <v>Medium Risk</v>
      </c>
      <c r="T3813" s="2" t="str">
        <f t="shared" si="533"/>
        <v>Under 25</v>
      </c>
      <c r="U3813" s="1">
        <f t="shared" ca="1" si="534"/>
        <v>1208</v>
      </c>
      <c r="V3813" s="2" t="str">
        <f t="shared" si="535"/>
        <v>Low Loyalty</v>
      </c>
      <c r="W3813" s="2" t="str">
        <f t="shared" si="536"/>
        <v>Legitimate</v>
      </c>
      <c r="X3813" s="2" t="str">
        <f>IF(Q3813&lt;Data_Validation!$B$8,"Low Value",IF(Q3813&lt;Data_Validation!$B$9,"Medium Value","High Value"))</f>
        <v>Low Value</v>
      </c>
      <c r="Y3813" s="2" t="str">
        <f t="shared" si="537"/>
        <v>Stable</v>
      </c>
      <c r="Z3813" s="2" t="str">
        <f t="shared" si="538"/>
        <v>Check Data</v>
      </c>
    </row>
    <row r="3814" spans="1:26" x14ac:dyDescent="0.3">
      <c r="A3814" t="s">
        <v>3108</v>
      </c>
      <c r="B3814">
        <v>60</v>
      </c>
      <c r="C3814" t="s">
        <v>14</v>
      </c>
      <c r="D3814" t="s">
        <v>35</v>
      </c>
      <c r="E3814">
        <v>57.8</v>
      </c>
      <c r="F3814">
        <v>10</v>
      </c>
      <c r="G3814">
        <v>114</v>
      </c>
      <c r="H3814">
        <v>0</v>
      </c>
      <c r="I3814" t="s">
        <v>19</v>
      </c>
      <c r="J3814">
        <v>18.8</v>
      </c>
      <c r="K3814" s="1">
        <v>45234</v>
      </c>
      <c r="L3814">
        <v>33</v>
      </c>
      <c r="M3814">
        <v>0.18</v>
      </c>
      <c r="N3814">
        <f>IF(E3814="",Data_Validation!$B$1,E3814)</f>
        <v>57.8</v>
      </c>
      <c r="O3814">
        <f>IF(J3814="",Data_Validation!$B$2,J3814)</f>
        <v>18.8</v>
      </c>
      <c r="P3814">
        <f t="shared" si="531"/>
        <v>1</v>
      </c>
      <c r="Q3814" s="2">
        <f>CustomerData[[#This Row],[avg_order_value_clean]]*CustomerData[[#This Row],[total_orders]]</f>
        <v>578</v>
      </c>
      <c r="R3814" s="2" t="str">
        <f t="shared" si="539"/>
        <v>Inactive</v>
      </c>
      <c r="S3814" s="2" t="str">
        <f t="shared" si="532"/>
        <v>Low Risk</v>
      </c>
      <c r="T3814" s="2" t="str">
        <f t="shared" si="533"/>
        <v>55+</v>
      </c>
      <c r="U3814" s="1">
        <f t="shared" ca="1" si="534"/>
        <v>1027</v>
      </c>
      <c r="V3814" s="2" t="str">
        <f t="shared" si="535"/>
        <v>Low Loyalty</v>
      </c>
      <c r="W3814" s="2" t="str">
        <f t="shared" si="536"/>
        <v>Legitimate</v>
      </c>
      <c r="X3814" s="2" t="str">
        <f>IF(Q3814&lt;Data_Validation!$B$8,"Low Value",IF(Q3814&lt;Data_Validation!$B$9,"Medium Value","High Value"))</f>
        <v>Low Value</v>
      </c>
      <c r="Y3814" s="2" t="str">
        <f t="shared" si="537"/>
        <v>Stable</v>
      </c>
      <c r="Z3814" s="2" t="str">
        <f t="shared" si="538"/>
        <v>Check Data</v>
      </c>
    </row>
    <row r="3815" spans="1:26" x14ac:dyDescent="0.3">
      <c r="A3815" t="s">
        <v>128</v>
      </c>
      <c r="B3815">
        <v>46</v>
      </c>
      <c r="C3815" t="s">
        <v>14</v>
      </c>
      <c r="D3815" t="s">
        <v>18</v>
      </c>
      <c r="E3815">
        <v>107.24</v>
      </c>
      <c r="F3815">
        <v>11</v>
      </c>
      <c r="G3815">
        <v>364</v>
      </c>
      <c r="H3815">
        <v>0</v>
      </c>
      <c r="I3815" t="s">
        <v>19</v>
      </c>
      <c r="J3815">
        <v>67</v>
      </c>
      <c r="K3815" s="1">
        <v>44644</v>
      </c>
      <c r="L3815">
        <v>69</v>
      </c>
      <c r="M3815">
        <v>0.22</v>
      </c>
      <c r="N3815">
        <f>IF(E3815="",Data_Validation!$B$1,E3815)</f>
        <v>107.24</v>
      </c>
      <c r="O3815">
        <f>IF(J3815="",Data_Validation!$B$2,J3815)</f>
        <v>67</v>
      </c>
      <c r="P3815">
        <f t="shared" si="531"/>
        <v>3</v>
      </c>
      <c r="Q3815" s="2">
        <f>CustomerData[[#This Row],[avg_order_value_clean]]*CustomerData[[#This Row],[total_orders]]</f>
        <v>1179.6399999999999</v>
      </c>
      <c r="R3815" s="2" t="str">
        <f t="shared" si="539"/>
        <v>Inactive</v>
      </c>
      <c r="S3815" s="2" t="str">
        <f t="shared" si="532"/>
        <v>Medium Risk</v>
      </c>
      <c r="T3815" s="2" t="str">
        <f t="shared" si="533"/>
        <v>45-54</v>
      </c>
      <c r="U3815" s="1">
        <f t="shared" ca="1" si="534"/>
        <v>1617</v>
      </c>
      <c r="V3815" s="2" t="str">
        <f t="shared" si="535"/>
        <v>Medium Loyalty</v>
      </c>
      <c r="W3815" s="2" t="str">
        <f t="shared" si="536"/>
        <v>Legitimate</v>
      </c>
      <c r="X3815" s="2" t="str">
        <f>IF(Q3815&lt;Data_Validation!$B$8,"Low Value",IF(Q3815&lt;Data_Validation!$B$9,"Medium Value","High Value"))</f>
        <v>Low Value</v>
      </c>
      <c r="Y3815" s="2" t="str">
        <f t="shared" si="537"/>
        <v>Stable</v>
      </c>
      <c r="Z3815" s="2" t="str">
        <f t="shared" si="538"/>
        <v>Check Data</v>
      </c>
    </row>
    <row r="3816" spans="1:26" x14ac:dyDescent="0.3">
      <c r="A3816" t="s">
        <v>3109</v>
      </c>
      <c r="B3816">
        <v>60</v>
      </c>
      <c r="C3816" t="s">
        <v>21</v>
      </c>
      <c r="D3816" t="s">
        <v>37</v>
      </c>
      <c r="E3816">
        <v>31.15</v>
      </c>
      <c r="F3816">
        <v>13</v>
      </c>
      <c r="G3816">
        <v>331</v>
      </c>
      <c r="H3816">
        <v>0</v>
      </c>
      <c r="I3816" t="s">
        <v>19</v>
      </c>
      <c r="J3816">
        <v>38.700000000000003</v>
      </c>
      <c r="K3816" s="1">
        <v>45823</v>
      </c>
      <c r="L3816">
        <v>40</v>
      </c>
      <c r="M3816">
        <v>0.39</v>
      </c>
      <c r="N3816">
        <f>IF(E3816="",Data_Validation!$B$1,E3816)</f>
        <v>31.15</v>
      </c>
      <c r="O3816">
        <f>IF(J3816="",Data_Validation!$B$2,J3816)</f>
        <v>38.700000000000003</v>
      </c>
      <c r="P3816">
        <f t="shared" si="531"/>
        <v>1</v>
      </c>
      <c r="Q3816" s="2">
        <f>CustomerData[[#This Row],[avg_order_value_clean]]*CustomerData[[#This Row],[total_orders]]</f>
        <v>404.95</v>
      </c>
      <c r="R3816" s="2" t="str">
        <f t="shared" si="539"/>
        <v>Inactive</v>
      </c>
      <c r="S3816" s="2" t="str">
        <f t="shared" si="532"/>
        <v>Medium Risk</v>
      </c>
      <c r="T3816" s="2" t="str">
        <f t="shared" si="533"/>
        <v>55+</v>
      </c>
      <c r="U3816" s="1">
        <f t="shared" ca="1" si="534"/>
        <v>438</v>
      </c>
      <c r="V3816" s="2" t="str">
        <f t="shared" si="535"/>
        <v>Medium Loyalty</v>
      </c>
      <c r="W3816" s="2" t="str">
        <f t="shared" si="536"/>
        <v>Legitimate</v>
      </c>
      <c r="X3816" s="2" t="str">
        <f>IF(Q3816&lt;Data_Validation!$B$8,"Low Value",IF(Q3816&lt;Data_Validation!$B$9,"Medium Value","High Value"))</f>
        <v>Low Value</v>
      </c>
      <c r="Y3816" s="2" t="str">
        <f t="shared" si="537"/>
        <v>Stable</v>
      </c>
      <c r="Z3816" s="2" t="str">
        <f t="shared" si="538"/>
        <v>Check Data</v>
      </c>
    </row>
    <row r="3817" spans="1:26" x14ac:dyDescent="0.3">
      <c r="A3817" t="s">
        <v>3110</v>
      </c>
      <c r="B3817">
        <v>56</v>
      </c>
      <c r="C3817" t="s">
        <v>14</v>
      </c>
      <c r="D3817" t="s">
        <v>28</v>
      </c>
      <c r="F3817">
        <v>9</v>
      </c>
      <c r="G3817">
        <v>218</v>
      </c>
      <c r="H3817">
        <v>0</v>
      </c>
      <c r="I3817" t="s">
        <v>16</v>
      </c>
      <c r="J3817">
        <v>66.8</v>
      </c>
      <c r="K3817" s="1">
        <v>45735</v>
      </c>
      <c r="L3817">
        <v>78</v>
      </c>
      <c r="M3817">
        <v>0.28000000000000003</v>
      </c>
      <c r="N3817">
        <f>IF(E3817="",Data_Validation!$B$1,E3817)</f>
        <v>250</v>
      </c>
      <c r="O3817">
        <f>IF(J3817="",Data_Validation!$B$2,J3817)</f>
        <v>66.8</v>
      </c>
      <c r="P3817">
        <f t="shared" si="531"/>
        <v>1</v>
      </c>
      <c r="Q3817" s="2">
        <f>CustomerData[[#This Row],[avg_order_value_clean]]*CustomerData[[#This Row],[total_orders]]</f>
        <v>2250</v>
      </c>
      <c r="R3817" s="2" t="str">
        <f t="shared" si="539"/>
        <v>Inactive</v>
      </c>
      <c r="S3817" s="2" t="str">
        <f t="shared" si="532"/>
        <v>Medium Risk</v>
      </c>
      <c r="T3817" s="2" t="str">
        <f t="shared" si="533"/>
        <v>55+</v>
      </c>
      <c r="U3817" s="1">
        <f t="shared" ca="1" si="534"/>
        <v>526</v>
      </c>
      <c r="V3817" s="2" t="str">
        <f t="shared" si="535"/>
        <v>High Loyalty</v>
      </c>
      <c r="W3817" s="2" t="str">
        <f t="shared" si="536"/>
        <v>Legitimate</v>
      </c>
      <c r="X3817" s="2" t="str">
        <f>IF(Q3817&lt;Data_Validation!$B$8,"Low Value",IF(Q3817&lt;Data_Validation!$B$9,"Medium Value","High Value"))</f>
        <v>High Value</v>
      </c>
      <c r="Y3817" s="2" t="str">
        <f t="shared" si="537"/>
        <v>High Value - Maintain</v>
      </c>
      <c r="Z3817" s="2" t="str">
        <f t="shared" si="538"/>
        <v>Check Data</v>
      </c>
    </row>
    <row r="3818" spans="1:26" x14ac:dyDescent="0.3">
      <c r="A3818" t="s">
        <v>2563</v>
      </c>
      <c r="B3818">
        <v>19</v>
      </c>
      <c r="C3818" t="s">
        <v>21</v>
      </c>
      <c r="D3818" t="s">
        <v>37</v>
      </c>
      <c r="E3818">
        <v>159.96</v>
      </c>
      <c r="F3818">
        <v>8</v>
      </c>
      <c r="G3818">
        <v>153</v>
      </c>
      <c r="H3818">
        <v>0</v>
      </c>
      <c r="I3818" t="s">
        <v>16</v>
      </c>
      <c r="J3818">
        <v>87.6</v>
      </c>
      <c r="K3818" s="1">
        <v>45027</v>
      </c>
      <c r="L3818">
        <v>40</v>
      </c>
      <c r="M3818">
        <v>0.32</v>
      </c>
      <c r="N3818">
        <f>IF(E3818="",Data_Validation!$B$1,E3818)</f>
        <v>159.96</v>
      </c>
      <c r="O3818">
        <f>IF(J3818="",Data_Validation!$B$2,J3818)</f>
        <v>87.6</v>
      </c>
      <c r="P3818">
        <f t="shared" si="531"/>
        <v>2</v>
      </c>
      <c r="Q3818" s="2">
        <f>CustomerData[[#This Row],[avg_order_value_clean]]*CustomerData[[#This Row],[total_orders]]</f>
        <v>1279.68</v>
      </c>
      <c r="R3818" s="2" t="str">
        <f t="shared" si="539"/>
        <v>Inactive</v>
      </c>
      <c r="S3818" s="2" t="str">
        <f t="shared" si="532"/>
        <v>Medium Risk</v>
      </c>
      <c r="T3818" s="2" t="str">
        <f t="shared" si="533"/>
        <v>Under 25</v>
      </c>
      <c r="U3818" s="1">
        <f t="shared" ca="1" si="534"/>
        <v>1234</v>
      </c>
      <c r="V3818" s="2" t="str">
        <f t="shared" si="535"/>
        <v>Medium Loyalty</v>
      </c>
      <c r="W3818" s="2" t="str">
        <f t="shared" si="536"/>
        <v>Legitimate</v>
      </c>
      <c r="X3818" s="2" t="str">
        <f>IF(Q3818&lt;Data_Validation!$B$8,"Low Value",IF(Q3818&lt;Data_Validation!$B$9,"Medium Value","High Value"))</f>
        <v>Low Value</v>
      </c>
      <c r="Y3818" s="2" t="str">
        <f t="shared" si="537"/>
        <v>Stable</v>
      </c>
      <c r="Z3818" s="2" t="str">
        <f t="shared" si="538"/>
        <v>Check Data</v>
      </c>
    </row>
    <row r="3819" spans="1:26" x14ac:dyDescent="0.3">
      <c r="A3819" t="s">
        <v>858</v>
      </c>
      <c r="B3819">
        <v>36</v>
      </c>
      <c r="C3819" t="s">
        <v>21</v>
      </c>
      <c r="D3819" t="s">
        <v>28</v>
      </c>
      <c r="E3819">
        <v>240.59</v>
      </c>
      <c r="F3819">
        <v>10</v>
      </c>
      <c r="G3819">
        <v>220</v>
      </c>
      <c r="H3819">
        <v>0</v>
      </c>
      <c r="I3819" t="s">
        <v>29</v>
      </c>
      <c r="J3819">
        <v>41.3</v>
      </c>
      <c r="K3819" s="1">
        <v>45720</v>
      </c>
      <c r="L3819">
        <v>9</v>
      </c>
      <c r="M3819">
        <v>0.13</v>
      </c>
      <c r="N3819">
        <f>IF(E3819="",Data_Validation!$B$1,E3819)</f>
        <v>240.59</v>
      </c>
      <c r="O3819">
        <f>IF(J3819="",Data_Validation!$B$2,J3819)</f>
        <v>41.3</v>
      </c>
      <c r="P3819">
        <f t="shared" si="531"/>
        <v>2</v>
      </c>
      <c r="Q3819" s="2">
        <f>CustomerData[[#This Row],[avg_order_value_clean]]*CustomerData[[#This Row],[total_orders]]</f>
        <v>2405.9</v>
      </c>
      <c r="R3819" s="2" t="str">
        <f t="shared" si="539"/>
        <v>Inactive</v>
      </c>
      <c r="S3819" s="2" t="str">
        <f t="shared" si="532"/>
        <v>Low Risk</v>
      </c>
      <c r="T3819" s="2" t="str">
        <f t="shared" si="533"/>
        <v>35-44</v>
      </c>
      <c r="U3819" s="1">
        <f t="shared" ca="1" si="534"/>
        <v>541</v>
      </c>
      <c r="V3819" s="2" t="str">
        <f t="shared" si="535"/>
        <v>Low Loyalty</v>
      </c>
      <c r="W3819" s="2" t="str">
        <f t="shared" si="536"/>
        <v>Legitimate</v>
      </c>
      <c r="X3819" s="2" t="str">
        <f>IF(Q3819&lt;Data_Validation!$B$8,"Low Value",IF(Q3819&lt;Data_Validation!$B$9,"Medium Value","High Value"))</f>
        <v>High Value</v>
      </c>
      <c r="Y3819" s="2" t="str">
        <f t="shared" si="537"/>
        <v>High Value - Maintain</v>
      </c>
      <c r="Z3819" s="2" t="str">
        <f t="shared" si="538"/>
        <v>Check Data</v>
      </c>
    </row>
    <row r="3820" spans="1:26" x14ac:dyDescent="0.3">
      <c r="A3820" t="s">
        <v>3111</v>
      </c>
      <c r="B3820">
        <v>21</v>
      </c>
      <c r="C3820" t="s">
        <v>14</v>
      </c>
      <c r="D3820" t="s">
        <v>18</v>
      </c>
      <c r="E3820">
        <v>40.92</v>
      </c>
      <c r="F3820">
        <v>8</v>
      </c>
      <c r="G3820">
        <v>22</v>
      </c>
      <c r="H3820">
        <v>0</v>
      </c>
      <c r="I3820" t="s">
        <v>19</v>
      </c>
      <c r="J3820">
        <v>97.2</v>
      </c>
      <c r="K3820" s="1">
        <v>45085</v>
      </c>
      <c r="L3820">
        <v>91</v>
      </c>
      <c r="M3820">
        <v>0.36</v>
      </c>
      <c r="N3820">
        <f>IF(E3820="",Data_Validation!$B$1,E3820)</f>
        <v>40.92</v>
      </c>
      <c r="O3820">
        <f>IF(J3820="",Data_Validation!$B$2,J3820)</f>
        <v>97.2</v>
      </c>
      <c r="P3820">
        <f t="shared" si="531"/>
        <v>1</v>
      </c>
      <c r="Q3820" s="2">
        <f>CustomerData[[#This Row],[avg_order_value_clean]]*CustomerData[[#This Row],[total_orders]]</f>
        <v>327.36</v>
      </c>
      <c r="R3820" s="2" t="str">
        <f t="shared" si="539"/>
        <v>Active</v>
      </c>
      <c r="S3820" s="2" t="str">
        <f t="shared" si="532"/>
        <v>Medium Risk</v>
      </c>
      <c r="T3820" s="2" t="str">
        <f t="shared" si="533"/>
        <v>Under 25</v>
      </c>
      <c r="U3820" s="1">
        <f t="shared" ca="1" si="534"/>
        <v>1176</v>
      </c>
      <c r="V3820" s="2" t="str">
        <f t="shared" si="535"/>
        <v>High Loyalty</v>
      </c>
      <c r="W3820" s="2" t="str">
        <f t="shared" si="536"/>
        <v>Legitimate</v>
      </c>
      <c r="X3820" s="2" t="str">
        <f>IF(Q3820&lt;Data_Validation!$B$8,"Low Value",IF(Q3820&lt;Data_Validation!$B$9,"Medium Value","High Value"))</f>
        <v>Low Value</v>
      </c>
      <c r="Y3820" s="2" t="str">
        <f t="shared" si="537"/>
        <v>Stable</v>
      </c>
      <c r="Z3820" s="2" t="str">
        <f t="shared" si="538"/>
        <v>Check Data</v>
      </c>
    </row>
    <row r="3821" spans="1:26" x14ac:dyDescent="0.3">
      <c r="A3821" t="s">
        <v>3112</v>
      </c>
      <c r="B3821">
        <v>75</v>
      </c>
      <c r="C3821" t="s">
        <v>14</v>
      </c>
      <c r="D3821" t="s">
        <v>50</v>
      </c>
      <c r="E3821">
        <v>42.89</v>
      </c>
      <c r="F3821">
        <v>6</v>
      </c>
      <c r="G3821">
        <v>213</v>
      </c>
      <c r="H3821">
        <v>0</v>
      </c>
      <c r="I3821" t="s">
        <v>16</v>
      </c>
      <c r="J3821">
        <v>40.9</v>
      </c>
      <c r="K3821" s="1">
        <v>45229</v>
      </c>
      <c r="L3821">
        <v>67</v>
      </c>
      <c r="M3821">
        <v>0.12</v>
      </c>
      <c r="N3821">
        <f>IF(E3821="",Data_Validation!$B$1,E3821)</f>
        <v>42.89</v>
      </c>
      <c r="O3821">
        <f>IF(J3821="",Data_Validation!$B$2,J3821)</f>
        <v>40.9</v>
      </c>
      <c r="P3821">
        <f t="shared" si="531"/>
        <v>1</v>
      </c>
      <c r="Q3821" s="2">
        <f>CustomerData[[#This Row],[avg_order_value_clean]]*CustomerData[[#This Row],[total_orders]]</f>
        <v>257.34000000000003</v>
      </c>
      <c r="R3821" s="2" t="str">
        <f t="shared" si="539"/>
        <v>Inactive</v>
      </c>
      <c r="S3821" s="2" t="str">
        <f t="shared" si="532"/>
        <v>Low Risk</v>
      </c>
      <c r="T3821" s="2" t="str">
        <f t="shared" si="533"/>
        <v>55+</v>
      </c>
      <c r="U3821" s="1">
        <f t="shared" ca="1" si="534"/>
        <v>1032</v>
      </c>
      <c r="V3821" s="2" t="str">
        <f t="shared" si="535"/>
        <v>Medium Loyalty</v>
      </c>
      <c r="W3821" s="2" t="str">
        <f t="shared" si="536"/>
        <v>Legitimate</v>
      </c>
      <c r="X3821" s="2" t="str">
        <f>IF(Q3821&lt;Data_Validation!$B$8,"Low Value",IF(Q3821&lt;Data_Validation!$B$9,"Medium Value","High Value"))</f>
        <v>Low Value</v>
      </c>
      <c r="Y3821" s="2" t="str">
        <f t="shared" si="537"/>
        <v>Stable</v>
      </c>
      <c r="Z3821" s="2" t="str">
        <f t="shared" si="538"/>
        <v>Check Data</v>
      </c>
    </row>
    <row r="3822" spans="1:26" x14ac:dyDescent="0.3">
      <c r="A3822" t="s">
        <v>1512</v>
      </c>
      <c r="B3822">
        <v>23</v>
      </c>
      <c r="C3822" t="s">
        <v>21</v>
      </c>
      <c r="D3822" t="s">
        <v>26</v>
      </c>
      <c r="E3822">
        <v>229.66</v>
      </c>
      <c r="F3822">
        <v>8</v>
      </c>
      <c r="G3822">
        <v>147</v>
      </c>
      <c r="H3822">
        <v>0</v>
      </c>
      <c r="I3822" t="s">
        <v>40</v>
      </c>
      <c r="J3822">
        <v>21.4</v>
      </c>
      <c r="K3822" s="1">
        <v>45044</v>
      </c>
      <c r="L3822">
        <v>74</v>
      </c>
      <c r="M3822">
        <v>0.18</v>
      </c>
      <c r="N3822">
        <f>IF(E3822="",Data_Validation!$B$1,E3822)</f>
        <v>229.66</v>
      </c>
      <c r="O3822">
        <f>IF(J3822="",Data_Validation!$B$2,J3822)</f>
        <v>21.4</v>
      </c>
      <c r="P3822">
        <f t="shared" si="531"/>
        <v>2</v>
      </c>
      <c r="Q3822" s="2">
        <f>CustomerData[[#This Row],[avg_order_value_clean]]*CustomerData[[#This Row],[total_orders]]</f>
        <v>1837.28</v>
      </c>
      <c r="R3822" s="2" t="str">
        <f t="shared" si="539"/>
        <v>Inactive</v>
      </c>
      <c r="S3822" s="2" t="str">
        <f t="shared" si="532"/>
        <v>Low Risk</v>
      </c>
      <c r="T3822" s="2" t="str">
        <f t="shared" si="533"/>
        <v>Under 25</v>
      </c>
      <c r="U3822" s="1">
        <f t="shared" ca="1" si="534"/>
        <v>1217</v>
      </c>
      <c r="V3822" s="2" t="str">
        <f t="shared" si="535"/>
        <v>High Loyalty</v>
      </c>
      <c r="W3822" s="2" t="str">
        <f t="shared" si="536"/>
        <v>Legitimate</v>
      </c>
      <c r="X3822" s="2" t="str">
        <f>IF(Q3822&lt;Data_Validation!$B$8,"Low Value",IF(Q3822&lt;Data_Validation!$B$9,"Medium Value","High Value"))</f>
        <v>High Value</v>
      </c>
      <c r="Y3822" s="2" t="str">
        <f t="shared" si="537"/>
        <v>High Value - Maintain</v>
      </c>
      <c r="Z3822" s="2" t="str">
        <f t="shared" si="538"/>
        <v>Check Data</v>
      </c>
    </row>
    <row r="3823" spans="1:26" x14ac:dyDescent="0.3">
      <c r="A3823" t="s">
        <v>3113</v>
      </c>
      <c r="B3823">
        <v>66</v>
      </c>
      <c r="C3823" t="s">
        <v>21</v>
      </c>
      <c r="D3823" t="s">
        <v>15</v>
      </c>
      <c r="E3823">
        <v>137.12</v>
      </c>
      <c r="F3823">
        <v>9</v>
      </c>
      <c r="G3823">
        <v>357</v>
      </c>
      <c r="H3823">
        <v>0</v>
      </c>
      <c r="I3823" t="s">
        <v>40</v>
      </c>
      <c r="J3823">
        <v>52.9</v>
      </c>
      <c r="K3823" s="1">
        <v>45742</v>
      </c>
      <c r="L3823">
        <v>48</v>
      </c>
      <c r="M3823">
        <v>0.43</v>
      </c>
      <c r="N3823">
        <f>IF(E3823="",Data_Validation!$B$1,E3823)</f>
        <v>137.12</v>
      </c>
      <c r="O3823">
        <f>IF(J3823="",Data_Validation!$B$2,J3823)</f>
        <v>52.9</v>
      </c>
      <c r="P3823">
        <f t="shared" si="531"/>
        <v>1</v>
      </c>
      <c r="Q3823" s="2">
        <f>CustomerData[[#This Row],[avg_order_value_clean]]*CustomerData[[#This Row],[total_orders]]</f>
        <v>1234.08</v>
      </c>
      <c r="R3823" s="2" t="str">
        <f t="shared" si="539"/>
        <v>Inactive</v>
      </c>
      <c r="S3823" s="2" t="str">
        <f t="shared" si="532"/>
        <v>Medium Risk</v>
      </c>
      <c r="T3823" s="2" t="str">
        <f t="shared" si="533"/>
        <v>55+</v>
      </c>
      <c r="U3823" s="1">
        <f t="shared" ca="1" si="534"/>
        <v>519</v>
      </c>
      <c r="V3823" s="2" t="str">
        <f t="shared" si="535"/>
        <v>Medium Loyalty</v>
      </c>
      <c r="W3823" s="2" t="str">
        <f t="shared" si="536"/>
        <v>Legitimate</v>
      </c>
      <c r="X3823" s="2" t="str">
        <f>IF(Q3823&lt;Data_Validation!$B$8,"Low Value",IF(Q3823&lt;Data_Validation!$B$9,"Medium Value","High Value"))</f>
        <v>Low Value</v>
      </c>
      <c r="Y3823" s="2" t="str">
        <f t="shared" si="537"/>
        <v>Stable</v>
      </c>
      <c r="Z3823" s="2" t="str">
        <f t="shared" si="538"/>
        <v>Check Data</v>
      </c>
    </row>
    <row r="3824" spans="1:26" x14ac:dyDescent="0.3">
      <c r="A3824" t="s">
        <v>3114</v>
      </c>
      <c r="B3824">
        <v>74</v>
      </c>
      <c r="C3824" t="s">
        <v>25</v>
      </c>
      <c r="D3824" t="s">
        <v>35</v>
      </c>
      <c r="E3824">
        <v>100.64</v>
      </c>
      <c r="F3824">
        <v>7</v>
      </c>
      <c r="G3824">
        <v>301</v>
      </c>
      <c r="H3824">
        <v>0</v>
      </c>
      <c r="I3824" t="s">
        <v>19</v>
      </c>
      <c r="J3824">
        <v>39.9</v>
      </c>
      <c r="K3824" s="1">
        <v>44529</v>
      </c>
      <c r="L3824">
        <v>75</v>
      </c>
      <c r="M3824">
        <v>0.06</v>
      </c>
      <c r="N3824">
        <f>IF(E3824="",Data_Validation!$B$1,E3824)</f>
        <v>100.64</v>
      </c>
      <c r="O3824">
        <f>IF(J3824="",Data_Validation!$B$2,J3824)</f>
        <v>39.9</v>
      </c>
      <c r="P3824">
        <f t="shared" si="531"/>
        <v>1</v>
      </c>
      <c r="Q3824" s="2">
        <f>CustomerData[[#This Row],[avg_order_value_clean]]*CustomerData[[#This Row],[total_orders]]</f>
        <v>704.48</v>
      </c>
      <c r="R3824" s="2" t="str">
        <f t="shared" si="539"/>
        <v>Inactive</v>
      </c>
      <c r="S3824" s="2" t="str">
        <f t="shared" si="532"/>
        <v>Low Risk</v>
      </c>
      <c r="T3824" s="2" t="str">
        <f t="shared" si="533"/>
        <v>55+</v>
      </c>
      <c r="U3824" s="1">
        <f t="shared" ca="1" si="534"/>
        <v>1732</v>
      </c>
      <c r="V3824" s="2" t="str">
        <f t="shared" si="535"/>
        <v>High Loyalty</v>
      </c>
      <c r="W3824" s="2" t="str">
        <f t="shared" si="536"/>
        <v>Legitimate</v>
      </c>
      <c r="X3824" s="2" t="str">
        <f>IF(Q3824&lt;Data_Validation!$B$8,"Low Value",IF(Q3824&lt;Data_Validation!$B$9,"Medium Value","High Value"))</f>
        <v>Low Value</v>
      </c>
      <c r="Y3824" s="2" t="str">
        <f t="shared" si="537"/>
        <v>Stable</v>
      </c>
      <c r="Z3824" s="2" t="str">
        <f t="shared" si="538"/>
        <v>Check Data</v>
      </c>
    </row>
    <row r="3825" spans="1:26" x14ac:dyDescent="0.3">
      <c r="A3825" t="s">
        <v>279</v>
      </c>
      <c r="B3825">
        <v>54</v>
      </c>
      <c r="C3825" t="s">
        <v>21</v>
      </c>
      <c r="D3825" t="s">
        <v>35</v>
      </c>
      <c r="E3825">
        <v>111.44</v>
      </c>
      <c r="F3825">
        <v>10</v>
      </c>
      <c r="G3825">
        <v>207</v>
      </c>
      <c r="H3825">
        <v>0</v>
      </c>
      <c r="I3825" t="s">
        <v>29</v>
      </c>
      <c r="K3825" s="1">
        <v>44649</v>
      </c>
      <c r="L3825">
        <v>98</v>
      </c>
      <c r="M3825">
        <v>0.5</v>
      </c>
      <c r="N3825">
        <f>IF(E3825="",Data_Validation!$B$1,E3825)</f>
        <v>111.44</v>
      </c>
      <c r="O3825">
        <f>IF(J3825="",Data_Validation!$B$2,J3825)</f>
        <v>250</v>
      </c>
      <c r="P3825">
        <f t="shared" si="531"/>
        <v>2</v>
      </c>
      <c r="Q3825" s="2">
        <f>CustomerData[[#This Row],[avg_order_value_clean]]*CustomerData[[#This Row],[total_orders]]</f>
        <v>1114.4000000000001</v>
      </c>
      <c r="R3825" s="2" t="str">
        <f t="shared" si="539"/>
        <v>Inactive</v>
      </c>
      <c r="S3825" s="2" t="str">
        <f t="shared" si="532"/>
        <v>High Risk</v>
      </c>
      <c r="T3825" s="2" t="str">
        <f t="shared" si="533"/>
        <v>45-54</v>
      </c>
      <c r="U3825" s="1">
        <f t="shared" ca="1" si="534"/>
        <v>1612</v>
      </c>
      <c r="V3825" s="2" t="str">
        <f t="shared" si="535"/>
        <v>High Loyalty</v>
      </c>
      <c r="W3825" s="2" t="str">
        <f t="shared" si="536"/>
        <v>Legitimate</v>
      </c>
      <c r="X3825" s="2" t="str">
        <f>IF(Q3825&lt;Data_Validation!$B$8,"Low Value",IF(Q3825&lt;Data_Validation!$B$9,"Medium Value","High Value"))</f>
        <v>Low Value</v>
      </c>
      <c r="Y3825" s="2" t="str">
        <f t="shared" si="537"/>
        <v>At Risk - Develop</v>
      </c>
      <c r="Z3825" s="2" t="str">
        <f t="shared" si="538"/>
        <v>Check Data</v>
      </c>
    </row>
    <row r="3826" spans="1:26" x14ac:dyDescent="0.3">
      <c r="A3826" t="s">
        <v>3115</v>
      </c>
      <c r="B3826">
        <v>78</v>
      </c>
      <c r="C3826" t="s">
        <v>14</v>
      </c>
      <c r="D3826" t="s">
        <v>50</v>
      </c>
      <c r="E3826">
        <v>74.900000000000006</v>
      </c>
      <c r="F3826">
        <v>7</v>
      </c>
      <c r="G3826">
        <v>158</v>
      </c>
      <c r="H3826">
        <v>0</v>
      </c>
      <c r="I3826" t="s">
        <v>16</v>
      </c>
      <c r="J3826">
        <v>2.2999999999999998</v>
      </c>
      <c r="K3826" s="1">
        <v>44694</v>
      </c>
      <c r="L3826">
        <v>65</v>
      </c>
      <c r="M3826">
        <v>0.49</v>
      </c>
      <c r="N3826">
        <f>IF(E3826="",Data_Validation!$B$1,E3826)</f>
        <v>74.900000000000006</v>
      </c>
      <c r="O3826">
        <f>IF(J3826="",Data_Validation!$B$2,J3826)</f>
        <v>2.2999999999999998</v>
      </c>
      <c r="P3826">
        <f t="shared" si="531"/>
        <v>2</v>
      </c>
      <c r="Q3826" s="2">
        <f>CustomerData[[#This Row],[avg_order_value_clean]]*CustomerData[[#This Row],[total_orders]]</f>
        <v>524.30000000000007</v>
      </c>
      <c r="R3826" s="2" t="str">
        <f t="shared" si="539"/>
        <v>Inactive</v>
      </c>
      <c r="S3826" s="2" t="str">
        <f t="shared" si="532"/>
        <v>Medium Risk</v>
      </c>
      <c r="T3826" s="2" t="str">
        <f t="shared" si="533"/>
        <v>55+</v>
      </c>
      <c r="U3826" s="1">
        <f t="shared" ca="1" si="534"/>
        <v>1567</v>
      </c>
      <c r="V3826" s="2" t="str">
        <f t="shared" si="535"/>
        <v>Medium Loyalty</v>
      </c>
      <c r="W3826" s="2" t="str">
        <f t="shared" si="536"/>
        <v>Legitimate</v>
      </c>
      <c r="X3826" s="2" t="str">
        <f>IF(Q3826&lt;Data_Validation!$B$8,"Low Value",IF(Q3826&lt;Data_Validation!$B$9,"Medium Value","High Value"))</f>
        <v>Low Value</v>
      </c>
      <c r="Y3826" s="2" t="str">
        <f t="shared" si="537"/>
        <v>Stable</v>
      </c>
      <c r="Z3826" s="2" t="str">
        <f t="shared" si="538"/>
        <v>Check Data</v>
      </c>
    </row>
    <row r="3827" spans="1:26" x14ac:dyDescent="0.3">
      <c r="A3827" t="s">
        <v>3116</v>
      </c>
      <c r="B3827">
        <v>45</v>
      </c>
      <c r="C3827" t="s">
        <v>14</v>
      </c>
      <c r="D3827" t="s">
        <v>22</v>
      </c>
      <c r="F3827">
        <v>15</v>
      </c>
      <c r="G3827">
        <v>306</v>
      </c>
      <c r="H3827">
        <v>0</v>
      </c>
      <c r="I3827" t="s">
        <v>16</v>
      </c>
      <c r="J3827">
        <v>74.400000000000006</v>
      </c>
      <c r="K3827" s="1">
        <v>45059</v>
      </c>
      <c r="L3827">
        <v>10</v>
      </c>
      <c r="M3827">
        <v>0.32</v>
      </c>
      <c r="N3827">
        <f>IF(E3827="",Data_Validation!$B$1,E3827)</f>
        <v>250</v>
      </c>
      <c r="O3827">
        <f>IF(J3827="",Data_Validation!$B$2,J3827)</f>
        <v>74.400000000000006</v>
      </c>
      <c r="P3827">
        <f t="shared" si="531"/>
        <v>2</v>
      </c>
      <c r="Q3827" s="2">
        <f>CustomerData[[#This Row],[avg_order_value_clean]]*CustomerData[[#This Row],[total_orders]]</f>
        <v>3750</v>
      </c>
      <c r="R3827" s="2" t="str">
        <f t="shared" si="539"/>
        <v>Inactive</v>
      </c>
      <c r="S3827" s="2" t="str">
        <f t="shared" si="532"/>
        <v>Medium Risk</v>
      </c>
      <c r="T3827" s="2" t="str">
        <f t="shared" si="533"/>
        <v>45-54</v>
      </c>
      <c r="U3827" s="1">
        <f t="shared" ca="1" si="534"/>
        <v>1202</v>
      </c>
      <c r="V3827" s="2" t="str">
        <f t="shared" si="535"/>
        <v>Low Loyalty</v>
      </c>
      <c r="W3827" s="2" t="str">
        <f t="shared" si="536"/>
        <v>Legitimate</v>
      </c>
      <c r="X3827" s="2" t="str">
        <f>IF(Q3827&lt;Data_Validation!$B$8,"Low Value",IF(Q3827&lt;Data_Validation!$B$9,"Medium Value","High Value"))</f>
        <v>High Value</v>
      </c>
      <c r="Y3827" s="2" t="str">
        <f t="shared" si="537"/>
        <v>High Value - Maintain</v>
      </c>
      <c r="Z3827" s="2" t="str">
        <f t="shared" si="538"/>
        <v>Check Data</v>
      </c>
    </row>
    <row r="3828" spans="1:26" x14ac:dyDescent="0.3">
      <c r="A3828" t="s">
        <v>3117</v>
      </c>
      <c r="B3828">
        <v>47</v>
      </c>
      <c r="C3828" t="s">
        <v>21</v>
      </c>
      <c r="D3828" t="s">
        <v>52</v>
      </c>
      <c r="E3828">
        <v>44.98</v>
      </c>
      <c r="F3828">
        <v>15</v>
      </c>
      <c r="G3828">
        <v>166</v>
      </c>
      <c r="H3828">
        <v>0</v>
      </c>
      <c r="I3828" t="s">
        <v>16</v>
      </c>
      <c r="J3828">
        <v>93.3</v>
      </c>
      <c r="K3828" s="1">
        <v>44805</v>
      </c>
      <c r="L3828">
        <v>6</v>
      </c>
      <c r="M3828">
        <v>0.28999999999999998</v>
      </c>
      <c r="N3828">
        <f>IF(E3828="",Data_Validation!$B$1,E3828)</f>
        <v>44.98</v>
      </c>
      <c r="O3828">
        <f>IF(J3828="",Data_Validation!$B$2,J3828)</f>
        <v>93.3</v>
      </c>
      <c r="P3828">
        <f t="shared" si="531"/>
        <v>1</v>
      </c>
      <c r="Q3828" s="2">
        <f>CustomerData[[#This Row],[avg_order_value_clean]]*CustomerData[[#This Row],[total_orders]]</f>
        <v>674.69999999999993</v>
      </c>
      <c r="R3828" s="2" t="str">
        <f t="shared" si="539"/>
        <v>Inactive</v>
      </c>
      <c r="S3828" s="2" t="str">
        <f t="shared" si="532"/>
        <v>Medium Risk</v>
      </c>
      <c r="T3828" s="2" t="str">
        <f t="shared" si="533"/>
        <v>45-54</v>
      </c>
      <c r="U3828" s="1">
        <f t="shared" ca="1" si="534"/>
        <v>1456</v>
      </c>
      <c r="V3828" s="2" t="str">
        <f t="shared" si="535"/>
        <v>Low Loyalty</v>
      </c>
      <c r="W3828" s="2" t="str">
        <f t="shared" si="536"/>
        <v>Legitimate</v>
      </c>
      <c r="X3828" s="2" t="str">
        <f>IF(Q3828&lt;Data_Validation!$B$8,"Low Value",IF(Q3828&lt;Data_Validation!$B$9,"Medium Value","High Value"))</f>
        <v>Low Value</v>
      </c>
      <c r="Y3828" s="2" t="str">
        <f t="shared" si="537"/>
        <v>Stable</v>
      </c>
      <c r="Z3828" s="2" t="str">
        <f t="shared" si="538"/>
        <v>Check Data</v>
      </c>
    </row>
    <row r="3829" spans="1:26" x14ac:dyDescent="0.3">
      <c r="A3829" t="s">
        <v>2533</v>
      </c>
      <c r="B3829">
        <v>24</v>
      </c>
      <c r="C3829" t="s">
        <v>25</v>
      </c>
      <c r="D3829" t="s">
        <v>28</v>
      </c>
      <c r="E3829">
        <v>71.14</v>
      </c>
      <c r="F3829">
        <v>5</v>
      </c>
      <c r="G3829">
        <v>62</v>
      </c>
      <c r="H3829">
        <v>0</v>
      </c>
      <c r="I3829" t="s">
        <v>29</v>
      </c>
      <c r="J3829">
        <v>44</v>
      </c>
      <c r="K3829" s="1">
        <v>44020</v>
      </c>
      <c r="L3829">
        <v>72</v>
      </c>
      <c r="M3829">
        <v>0.4</v>
      </c>
      <c r="N3829">
        <f>IF(E3829="",Data_Validation!$B$1,E3829)</f>
        <v>71.14</v>
      </c>
      <c r="O3829">
        <f>IF(J3829="",Data_Validation!$B$2,J3829)</f>
        <v>44</v>
      </c>
      <c r="P3829">
        <f t="shared" si="531"/>
        <v>2</v>
      </c>
      <c r="Q3829" s="2">
        <f>CustomerData[[#This Row],[avg_order_value_clean]]*CustomerData[[#This Row],[total_orders]]</f>
        <v>355.7</v>
      </c>
      <c r="R3829" s="2" t="str">
        <f t="shared" si="539"/>
        <v>At Risk</v>
      </c>
      <c r="S3829" s="2" t="str">
        <f t="shared" si="532"/>
        <v>Medium Risk</v>
      </c>
      <c r="T3829" s="2" t="str">
        <f t="shared" si="533"/>
        <v>Under 25</v>
      </c>
      <c r="U3829" s="1">
        <f t="shared" ca="1" si="534"/>
        <v>2241</v>
      </c>
      <c r="V3829" s="2" t="str">
        <f t="shared" si="535"/>
        <v>High Loyalty</v>
      </c>
      <c r="W3829" s="2" t="str">
        <f t="shared" si="536"/>
        <v>Legitimate</v>
      </c>
      <c r="X3829" s="2" t="str">
        <f>IF(Q3829&lt;Data_Validation!$B$8,"Low Value",IF(Q3829&lt;Data_Validation!$B$9,"Medium Value","High Value"))</f>
        <v>Low Value</v>
      </c>
      <c r="Y3829" s="2" t="str">
        <f t="shared" si="537"/>
        <v>Stable</v>
      </c>
      <c r="Z3829" s="2" t="str">
        <f t="shared" si="538"/>
        <v>Check Data</v>
      </c>
    </row>
    <row r="3830" spans="1:26" x14ac:dyDescent="0.3">
      <c r="A3830" t="s">
        <v>3118</v>
      </c>
      <c r="B3830">
        <v>26</v>
      </c>
      <c r="C3830" t="s">
        <v>14</v>
      </c>
      <c r="D3830" t="s">
        <v>15</v>
      </c>
      <c r="E3830">
        <v>95.07</v>
      </c>
      <c r="F3830">
        <v>6</v>
      </c>
      <c r="G3830">
        <v>324</v>
      </c>
      <c r="H3830">
        <v>0</v>
      </c>
      <c r="I3830" t="s">
        <v>23</v>
      </c>
      <c r="J3830">
        <v>6.5</v>
      </c>
      <c r="K3830" s="1">
        <v>45669</v>
      </c>
      <c r="L3830">
        <v>62</v>
      </c>
      <c r="M3830">
        <v>0.11</v>
      </c>
      <c r="N3830">
        <f>IF(E3830="",Data_Validation!$B$1,E3830)</f>
        <v>95.07</v>
      </c>
      <c r="O3830">
        <f>IF(J3830="",Data_Validation!$B$2,J3830)</f>
        <v>6.5</v>
      </c>
      <c r="P3830">
        <f t="shared" si="531"/>
        <v>1</v>
      </c>
      <c r="Q3830" s="2">
        <f>CustomerData[[#This Row],[avg_order_value_clean]]*CustomerData[[#This Row],[total_orders]]</f>
        <v>570.41999999999996</v>
      </c>
      <c r="R3830" s="2" t="str">
        <f t="shared" si="539"/>
        <v>Inactive</v>
      </c>
      <c r="S3830" s="2" t="str">
        <f t="shared" si="532"/>
        <v>Low Risk</v>
      </c>
      <c r="T3830" s="2" t="str">
        <f t="shared" si="533"/>
        <v>25-34</v>
      </c>
      <c r="U3830" s="1">
        <f t="shared" ca="1" si="534"/>
        <v>592</v>
      </c>
      <c r="V3830" s="2" t="str">
        <f t="shared" si="535"/>
        <v>Medium Loyalty</v>
      </c>
      <c r="W3830" s="2" t="str">
        <f t="shared" si="536"/>
        <v>Legitimate</v>
      </c>
      <c r="X3830" s="2" t="str">
        <f>IF(Q3830&lt;Data_Validation!$B$8,"Low Value",IF(Q3830&lt;Data_Validation!$B$9,"Medium Value","High Value"))</f>
        <v>Low Value</v>
      </c>
      <c r="Y3830" s="2" t="str">
        <f t="shared" si="537"/>
        <v>Stable</v>
      </c>
      <c r="Z3830" s="2" t="str">
        <f t="shared" si="538"/>
        <v>Check Data</v>
      </c>
    </row>
    <row r="3831" spans="1:26" x14ac:dyDescent="0.3">
      <c r="A3831" t="s">
        <v>3119</v>
      </c>
      <c r="B3831">
        <v>42</v>
      </c>
      <c r="C3831" t="s">
        <v>14</v>
      </c>
      <c r="D3831" t="s">
        <v>22</v>
      </c>
      <c r="E3831">
        <v>114.48</v>
      </c>
      <c r="F3831">
        <v>8</v>
      </c>
      <c r="G3831">
        <v>275</v>
      </c>
      <c r="H3831">
        <v>0</v>
      </c>
      <c r="I3831" t="s">
        <v>16</v>
      </c>
      <c r="J3831">
        <v>74.099999999999994</v>
      </c>
      <c r="K3831" s="1">
        <v>44249</v>
      </c>
      <c r="L3831">
        <v>31</v>
      </c>
      <c r="M3831">
        <v>0.64</v>
      </c>
      <c r="N3831">
        <f>IF(E3831="",Data_Validation!$B$1,E3831)</f>
        <v>114.48</v>
      </c>
      <c r="O3831">
        <f>IF(J3831="",Data_Validation!$B$2,J3831)</f>
        <v>74.099999999999994</v>
      </c>
      <c r="P3831">
        <f t="shared" si="531"/>
        <v>1</v>
      </c>
      <c r="Q3831" s="2">
        <f>CustomerData[[#This Row],[avg_order_value_clean]]*CustomerData[[#This Row],[total_orders]]</f>
        <v>915.84</v>
      </c>
      <c r="R3831" s="2" t="str">
        <f t="shared" si="539"/>
        <v>Inactive</v>
      </c>
      <c r="S3831" s="2" t="str">
        <f t="shared" si="532"/>
        <v>High Risk</v>
      </c>
      <c r="T3831" s="2" t="str">
        <f t="shared" si="533"/>
        <v>35-44</v>
      </c>
      <c r="U3831" s="1">
        <f t="shared" ca="1" si="534"/>
        <v>2012</v>
      </c>
      <c r="V3831" s="2" t="str">
        <f t="shared" si="535"/>
        <v>Low Loyalty</v>
      </c>
      <c r="W3831" s="2" t="str">
        <f t="shared" si="536"/>
        <v>Legitimate</v>
      </c>
      <c r="X3831" s="2" t="str">
        <f>IF(Q3831&lt;Data_Validation!$B$8,"Low Value",IF(Q3831&lt;Data_Validation!$B$9,"Medium Value","High Value"))</f>
        <v>Low Value</v>
      </c>
      <c r="Y3831" s="2" t="str">
        <f t="shared" si="537"/>
        <v>At Risk - Develop</v>
      </c>
      <c r="Z3831" s="2" t="str">
        <f t="shared" si="538"/>
        <v>Check Data</v>
      </c>
    </row>
    <row r="3832" spans="1:26" x14ac:dyDescent="0.3">
      <c r="A3832" t="s">
        <v>3120</v>
      </c>
      <c r="B3832">
        <v>50</v>
      </c>
      <c r="C3832" t="s">
        <v>14</v>
      </c>
      <c r="D3832" t="s">
        <v>15</v>
      </c>
      <c r="E3832">
        <v>60.18</v>
      </c>
      <c r="F3832">
        <v>10</v>
      </c>
      <c r="G3832">
        <v>22</v>
      </c>
      <c r="H3832">
        <v>0</v>
      </c>
      <c r="I3832" t="s">
        <v>19</v>
      </c>
      <c r="J3832">
        <v>86.7</v>
      </c>
      <c r="K3832" s="1">
        <v>44151</v>
      </c>
      <c r="L3832">
        <v>6</v>
      </c>
      <c r="M3832">
        <v>0.35</v>
      </c>
      <c r="N3832">
        <f>IF(E3832="",Data_Validation!$B$1,E3832)</f>
        <v>60.18</v>
      </c>
      <c r="O3832">
        <f>IF(J3832="",Data_Validation!$B$2,J3832)</f>
        <v>86.7</v>
      </c>
      <c r="P3832">
        <f t="shared" si="531"/>
        <v>1</v>
      </c>
      <c r="Q3832" s="2">
        <f>CustomerData[[#This Row],[avg_order_value_clean]]*CustomerData[[#This Row],[total_orders]]</f>
        <v>601.79999999999995</v>
      </c>
      <c r="R3832" s="2" t="str">
        <f t="shared" si="539"/>
        <v>Active</v>
      </c>
      <c r="S3832" s="2" t="str">
        <f t="shared" si="532"/>
        <v>Medium Risk</v>
      </c>
      <c r="T3832" s="2" t="str">
        <f t="shared" si="533"/>
        <v>45-54</v>
      </c>
      <c r="U3832" s="1">
        <f t="shared" ca="1" si="534"/>
        <v>2110</v>
      </c>
      <c r="V3832" s="2" t="str">
        <f t="shared" si="535"/>
        <v>Low Loyalty</v>
      </c>
      <c r="W3832" s="2" t="str">
        <f t="shared" si="536"/>
        <v>Legitimate</v>
      </c>
      <c r="X3832" s="2" t="str">
        <f>IF(Q3832&lt;Data_Validation!$B$8,"Low Value",IF(Q3832&lt;Data_Validation!$B$9,"Medium Value","High Value"))</f>
        <v>Low Value</v>
      </c>
      <c r="Y3832" s="2" t="str">
        <f t="shared" si="537"/>
        <v>Stable</v>
      </c>
      <c r="Z3832" s="2" t="str">
        <f t="shared" si="538"/>
        <v>Check Data</v>
      </c>
    </row>
    <row r="3833" spans="1:26" x14ac:dyDescent="0.3">
      <c r="A3833" t="s">
        <v>1588</v>
      </c>
      <c r="B3833">
        <v>18</v>
      </c>
      <c r="C3833" t="s">
        <v>14</v>
      </c>
      <c r="D3833" t="s">
        <v>52</v>
      </c>
      <c r="F3833">
        <v>7</v>
      </c>
      <c r="G3833">
        <v>223</v>
      </c>
      <c r="H3833">
        <v>0</v>
      </c>
      <c r="I3833" t="s">
        <v>16</v>
      </c>
      <c r="J3833">
        <v>32.4</v>
      </c>
      <c r="K3833" s="1">
        <v>45596</v>
      </c>
      <c r="L3833">
        <v>95</v>
      </c>
      <c r="M3833">
        <v>0.21</v>
      </c>
      <c r="N3833">
        <f>IF(E3833="",Data_Validation!$B$1,E3833)</f>
        <v>250</v>
      </c>
      <c r="O3833">
        <f>IF(J3833="",Data_Validation!$B$2,J3833)</f>
        <v>32.4</v>
      </c>
      <c r="P3833">
        <f t="shared" si="531"/>
        <v>2</v>
      </c>
      <c r="Q3833" s="2">
        <f>CustomerData[[#This Row],[avg_order_value_clean]]*CustomerData[[#This Row],[total_orders]]</f>
        <v>1750</v>
      </c>
      <c r="R3833" s="2" t="str">
        <f t="shared" si="539"/>
        <v>Inactive</v>
      </c>
      <c r="S3833" s="2" t="str">
        <f t="shared" si="532"/>
        <v>Medium Risk</v>
      </c>
      <c r="T3833" s="2" t="str">
        <f t="shared" si="533"/>
        <v>Under 25</v>
      </c>
      <c r="U3833" s="1">
        <f t="shared" ca="1" si="534"/>
        <v>665</v>
      </c>
      <c r="V3833" s="2" t="str">
        <f t="shared" si="535"/>
        <v>High Loyalty</v>
      </c>
      <c r="W3833" s="2" t="str">
        <f t="shared" si="536"/>
        <v>Legitimate</v>
      </c>
      <c r="X3833" s="2" t="str">
        <f>IF(Q3833&lt;Data_Validation!$B$8,"Low Value",IF(Q3833&lt;Data_Validation!$B$9,"Medium Value","High Value"))</f>
        <v>High Value</v>
      </c>
      <c r="Y3833" s="2" t="str">
        <f t="shared" si="537"/>
        <v>High Value - Maintain</v>
      </c>
      <c r="Z3833" s="2" t="str">
        <f t="shared" si="538"/>
        <v>Check Data</v>
      </c>
    </row>
    <row r="3834" spans="1:26" x14ac:dyDescent="0.3">
      <c r="A3834" t="s">
        <v>3121</v>
      </c>
      <c r="B3834">
        <v>68</v>
      </c>
      <c r="C3834" t="s">
        <v>14</v>
      </c>
      <c r="D3834" t="s">
        <v>37</v>
      </c>
      <c r="E3834">
        <v>198.29</v>
      </c>
      <c r="F3834">
        <v>10</v>
      </c>
      <c r="G3834">
        <v>200</v>
      </c>
      <c r="H3834">
        <v>0</v>
      </c>
      <c r="I3834" t="s">
        <v>16</v>
      </c>
      <c r="J3834">
        <v>22.2</v>
      </c>
      <c r="K3834" s="1">
        <v>45632</v>
      </c>
      <c r="L3834">
        <v>34</v>
      </c>
      <c r="M3834">
        <v>0.64</v>
      </c>
      <c r="N3834">
        <f>IF(E3834="",Data_Validation!$B$1,E3834)</f>
        <v>198.29</v>
      </c>
      <c r="O3834">
        <f>IF(J3834="",Data_Validation!$B$2,J3834)</f>
        <v>22.2</v>
      </c>
      <c r="P3834">
        <f t="shared" si="531"/>
        <v>2</v>
      </c>
      <c r="Q3834" s="2">
        <f>CustomerData[[#This Row],[avg_order_value_clean]]*CustomerData[[#This Row],[total_orders]]</f>
        <v>1982.8999999999999</v>
      </c>
      <c r="R3834" s="2" t="str">
        <f t="shared" si="539"/>
        <v>Inactive</v>
      </c>
      <c r="S3834" s="2" t="str">
        <f t="shared" si="532"/>
        <v>High Risk</v>
      </c>
      <c r="T3834" s="2" t="str">
        <f t="shared" si="533"/>
        <v>55+</v>
      </c>
      <c r="U3834" s="1">
        <f t="shared" ca="1" si="534"/>
        <v>629</v>
      </c>
      <c r="V3834" s="2" t="str">
        <f t="shared" si="535"/>
        <v>Low Loyalty</v>
      </c>
      <c r="W3834" s="2" t="str">
        <f t="shared" si="536"/>
        <v>Legitimate</v>
      </c>
      <c r="X3834" s="2" t="str">
        <f>IF(Q3834&lt;Data_Validation!$B$8,"Low Value",IF(Q3834&lt;Data_Validation!$B$9,"Medium Value","High Value"))</f>
        <v>High Value</v>
      </c>
      <c r="Y3834" s="2" t="str">
        <f t="shared" si="537"/>
        <v>Critical - Retain</v>
      </c>
      <c r="Z3834" s="2" t="str">
        <f t="shared" si="538"/>
        <v>Check Data</v>
      </c>
    </row>
    <row r="3835" spans="1:26" x14ac:dyDescent="0.3">
      <c r="A3835" t="s">
        <v>3122</v>
      </c>
      <c r="B3835">
        <v>23</v>
      </c>
      <c r="C3835" t="s">
        <v>14</v>
      </c>
      <c r="D3835" t="s">
        <v>28</v>
      </c>
      <c r="E3835">
        <v>59.55</v>
      </c>
      <c r="F3835">
        <v>8</v>
      </c>
      <c r="G3835">
        <v>282</v>
      </c>
      <c r="H3835">
        <v>0</v>
      </c>
      <c r="I3835" t="s">
        <v>23</v>
      </c>
      <c r="J3835">
        <v>33.700000000000003</v>
      </c>
      <c r="K3835" s="1">
        <v>44994</v>
      </c>
      <c r="L3835">
        <v>93</v>
      </c>
      <c r="M3835">
        <v>0.08</v>
      </c>
      <c r="N3835">
        <f>IF(E3835="",Data_Validation!$B$1,E3835)</f>
        <v>59.55</v>
      </c>
      <c r="O3835">
        <f>IF(J3835="",Data_Validation!$B$2,J3835)</f>
        <v>33.700000000000003</v>
      </c>
      <c r="P3835">
        <f t="shared" si="531"/>
        <v>1</v>
      </c>
      <c r="Q3835" s="2">
        <f>CustomerData[[#This Row],[avg_order_value_clean]]*CustomerData[[#This Row],[total_orders]]</f>
        <v>476.4</v>
      </c>
      <c r="R3835" s="2" t="str">
        <f t="shared" si="539"/>
        <v>Inactive</v>
      </c>
      <c r="S3835" s="2" t="str">
        <f t="shared" si="532"/>
        <v>Low Risk</v>
      </c>
      <c r="T3835" s="2" t="str">
        <f t="shared" si="533"/>
        <v>Under 25</v>
      </c>
      <c r="U3835" s="1">
        <f t="shared" ca="1" si="534"/>
        <v>1267</v>
      </c>
      <c r="V3835" s="2" t="str">
        <f t="shared" si="535"/>
        <v>High Loyalty</v>
      </c>
      <c r="W3835" s="2" t="str">
        <f t="shared" si="536"/>
        <v>Legitimate</v>
      </c>
      <c r="X3835" s="2" t="str">
        <f>IF(Q3835&lt;Data_Validation!$B$8,"Low Value",IF(Q3835&lt;Data_Validation!$B$9,"Medium Value","High Value"))</f>
        <v>Low Value</v>
      </c>
      <c r="Y3835" s="2" t="str">
        <f t="shared" si="537"/>
        <v>Stable</v>
      </c>
      <c r="Z3835" s="2" t="str">
        <f t="shared" si="538"/>
        <v>Check Data</v>
      </c>
    </row>
    <row r="3836" spans="1:26" x14ac:dyDescent="0.3">
      <c r="A3836" t="s">
        <v>312</v>
      </c>
      <c r="B3836">
        <v>35</v>
      </c>
      <c r="C3836" t="s">
        <v>21</v>
      </c>
      <c r="D3836" t="s">
        <v>52</v>
      </c>
      <c r="E3836">
        <v>289.64999999999998</v>
      </c>
      <c r="F3836">
        <v>7</v>
      </c>
      <c r="G3836">
        <v>346</v>
      </c>
      <c r="H3836">
        <v>0</v>
      </c>
      <c r="I3836" t="s">
        <v>19</v>
      </c>
      <c r="J3836">
        <v>90.8</v>
      </c>
      <c r="K3836" s="1">
        <v>44192</v>
      </c>
      <c r="L3836">
        <v>67</v>
      </c>
      <c r="M3836">
        <v>0.14000000000000001</v>
      </c>
      <c r="N3836">
        <f>IF(E3836="",Data_Validation!$B$1,E3836)</f>
        <v>289.64999999999998</v>
      </c>
      <c r="O3836">
        <f>IF(J3836="",Data_Validation!$B$2,J3836)</f>
        <v>90.8</v>
      </c>
      <c r="P3836">
        <f t="shared" si="531"/>
        <v>2</v>
      </c>
      <c r="Q3836" s="2">
        <f>CustomerData[[#This Row],[avg_order_value_clean]]*CustomerData[[#This Row],[total_orders]]</f>
        <v>2027.5499999999997</v>
      </c>
      <c r="R3836" s="2" t="str">
        <f t="shared" si="539"/>
        <v>Inactive</v>
      </c>
      <c r="S3836" s="2" t="str">
        <f t="shared" si="532"/>
        <v>Low Risk</v>
      </c>
      <c r="T3836" s="2" t="str">
        <f t="shared" si="533"/>
        <v>35-44</v>
      </c>
      <c r="U3836" s="1">
        <f t="shared" ca="1" si="534"/>
        <v>2069</v>
      </c>
      <c r="V3836" s="2" t="str">
        <f t="shared" si="535"/>
        <v>Medium Loyalty</v>
      </c>
      <c r="W3836" s="2" t="str">
        <f t="shared" si="536"/>
        <v>Legitimate</v>
      </c>
      <c r="X3836" s="2" t="str">
        <f>IF(Q3836&lt;Data_Validation!$B$8,"Low Value",IF(Q3836&lt;Data_Validation!$B$9,"Medium Value","High Value"))</f>
        <v>High Value</v>
      </c>
      <c r="Y3836" s="2" t="str">
        <f t="shared" si="537"/>
        <v>High Value - Maintain</v>
      </c>
      <c r="Z3836" s="2" t="str">
        <f t="shared" si="538"/>
        <v>Check Data</v>
      </c>
    </row>
    <row r="3837" spans="1:26" x14ac:dyDescent="0.3">
      <c r="A3837" t="s">
        <v>3123</v>
      </c>
      <c r="B3837">
        <v>27</v>
      </c>
      <c r="C3837" t="s">
        <v>21</v>
      </c>
      <c r="D3837" t="s">
        <v>35</v>
      </c>
      <c r="E3837">
        <v>190.82</v>
      </c>
      <c r="F3837">
        <v>10</v>
      </c>
      <c r="G3837">
        <v>335</v>
      </c>
      <c r="H3837">
        <v>0</v>
      </c>
      <c r="I3837" t="s">
        <v>19</v>
      </c>
      <c r="J3837">
        <v>41.8</v>
      </c>
      <c r="K3837" s="1">
        <v>45806</v>
      </c>
      <c r="L3837">
        <v>62</v>
      </c>
      <c r="M3837">
        <v>0.17</v>
      </c>
      <c r="N3837">
        <f>IF(E3837="",Data_Validation!$B$1,E3837)</f>
        <v>190.82</v>
      </c>
      <c r="O3837">
        <f>IF(J3837="",Data_Validation!$B$2,J3837)</f>
        <v>41.8</v>
      </c>
      <c r="P3837">
        <f t="shared" si="531"/>
        <v>1</v>
      </c>
      <c r="Q3837" s="2">
        <f>CustomerData[[#This Row],[avg_order_value_clean]]*CustomerData[[#This Row],[total_orders]]</f>
        <v>1908.1999999999998</v>
      </c>
      <c r="R3837" s="2" t="str">
        <f t="shared" si="539"/>
        <v>Inactive</v>
      </c>
      <c r="S3837" s="2" t="str">
        <f t="shared" si="532"/>
        <v>Low Risk</v>
      </c>
      <c r="T3837" s="2" t="str">
        <f t="shared" si="533"/>
        <v>25-34</v>
      </c>
      <c r="U3837" s="1">
        <f t="shared" ca="1" si="534"/>
        <v>455</v>
      </c>
      <c r="V3837" s="2" t="str">
        <f t="shared" si="535"/>
        <v>Medium Loyalty</v>
      </c>
      <c r="W3837" s="2" t="str">
        <f t="shared" si="536"/>
        <v>Legitimate</v>
      </c>
      <c r="X3837" s="2" t="str">
        <f>IF(Q3837&lt;Data_Validation!$B$8,"Low Value",IF(Q3837&lt;Data_Validation!$B$9,"Medium Value","High Value"))</f>
        <v>High Value</v>
      </c>
      <c r="Y3837" s="2" t="str">
        <f t="shared" si="537"/>
        <v>High Value - Maintain</v>
      </c>
      <c r="Z3837" s="2" t="str">
        <f t="shared" si="538"/>
        <v>Check Data</v>
      </c>
    </row>
    <row r="3838" spans="1:26" x14ac:dyDescent="0.3">
      <c r="A3838" t="s">
        <v>3124</v>
      </c>
      <c r="B3838">
        <v>45</v>
      </c>
      <c r="C3838" t="s">
        <v>21</v>
      </c>
      <c r="D3838" t="s">
        <v>35</v>
      </c>
      <c r="E3838">
        <v>135.72</v>
      </c>
      <c r="F3838">
        <v>11</v>
      </c>
      <c r="G3838">
        <v>214</v>
      </c>
      <c r="H3838">
        <v>0</v>
      </c>
      <c r="I3838" t="s">
        <v>19</v>
      </c>
      <c r="J3838">
        <v>65.400000000000006</v>
      </c>
      <c r="K3838" s="1">
        <v>45117</v>
      </c>
      <c r="L3838">
        <v>86</v>
      </c>
      <c r="M3838">
        <v>0.51</v>
      </c>
      <c r="N3838">
        <f>IF(E3838="",Data_Validation!$B$1,E3838)</f>
        <v>135.72</v>
      </c>
      <c r="O3838">
        <f>IF(J3838="",Data_Validation!$B$2,J3838)</f>
        <v>65.400000000000006</v>
      </c>
      <c r="P3838">
        <f t="shared" si="531"/>
        <v>1</v>
      </c>
      <c r="Q3838" s="2">
        <f>CustomerData[[#This Row],[avg_order_value_clean]]*CustomerData[[#This Row],[total_orders]]</f>
        <v>1492.92</v>
      </c>
      <c r="R3838" s="2" t="str">
        <f t="shared" si="539"/>
        <v>Inactive</v>
      </c>
      <c r="S3838" s="2" t="str">
        <f t="shared" si="532"/>
        <v>High Risk</v>
      </c>
      <c r="T3838" s="2" t="str">
        <f t="shared" si="533"/>
        <v>45-54</v>
      </c>
      <c r="U3838" s="1">
        <f t="shared" ca="1" si="534"/>
        <v>1144</v>
      </c>
      <c r="V3838" s="2" t="str">
        <f t="shared" si="535"/>
        <v>High Loyalty</v>
      </c>
      <c r="W3838" s="2" t="str">
        <f t="shared" si="536"/>
        <v>Legitimate</v>
      </c>
      <c r="X3838" s="2" t="str">
        <f>IF(Q3838&lt;Data_Validation!$B$8,"Low Value",IF(Q3838&lt;Data_Validation!$B$9,"Medium Value","High Value"))</f>
        <v>Low Value</v>
      </c>
      <c r="Y3838" s="2" t="str">
        <f t="shared" si="537"/>
        <v>At Risk - Develop</v>
      </c>
      <c r="Z3838" s="2" t="str">
        <f t="shared" si="538"/>
        <v>Check Data</v>
      </c>
    </row>
    <row r="3839" spans="1:26" x14ac:dyDescent="0.3">
      <c r="A3839" t="s">
        <v>3125</v>
      </c>
      <c r="B3839">
        <v>28</v>
      </c>
      <c r="C3839" t="s">
        <v>21</v>
      </c>
      <c r="D3839" t="s">
        <v>28</v>
      </c>
      <c r="E3839">
        <v>45.16</v>
      </c>
      <c r="F3839">
        <v>9</v>
      </c>
      <c r="G3839">
        <v>264</v>
      </c>
      <c r="H3839">
        <v>0</v>
      </c>
      <c r="I3839" t="s">
        <v>16</v>
      </c>
      <c r="J3839">
        <v>7.4</v>
      </c>
      <c r="K3839" s="1">
        <v>44588</v>
      </c>
      <c r="L3839">
        <v>12</v>
      </c>
      <c r="M3839">
        <v>0.31</v>
      </c>
      <c r="N3839">
        <f>IF(E3839="",Data_Validation!$B$1,E3839)</f>
        <v>45.16</v>
      </c>
      <c r="O3839">
        <f>IF(J3839="",Data_Validation!$B$2,J3839)</f>
        <v>7.4</v>
      </c>
      <c r="P3839">
        <f t="shared" si="531"/>
        <v>1</v>
      </c>
      <c r="Q3839" s="2">
        <f>CustomerData[[#This Row],[avg_order_value_clean]]*CustomerData[[#This Row],[total_orders]]</f>
        <v>406.43999999999994</v>
      </c>
      <c r="R3839" s="2" t="str">
        <f t="shared" si="539"/>
        <v>Inactive</v>
      </c>
      <c r="S3839" s="2" t="str">
        <f t="shared" si="532"/>
        <v>Medium Risk</v>
      </c>
      <c r="T3839" s="2" t="str">
        <f t="shared" si="533"/>
        <v>25-34</v>
      </c>
      <c r="U3839" s="1">
        <f t="shared" ca="1" si="534"/>
        <v>1673</v>
      </c>
      <c r="V3839" s="2" t="str">
        <f t="shared" si="535"/>
        <v>Low Loyalty</v>
      </c>
      <c r="W3839" s="2" t="str">
        <f t="shared" si="536"/>
        <v>Legitimate</v>
      </c>
      <c r="X3839" s="2" t="str">
        <f>IF(Q3839&lt;Data_Validation!$B$8,"Low Value",IF(Q3839&lt;Data_Validation!$B$9,"Medium Value","High Value"))</f>
        <v>Low Value</v>
      </c>
      <c r="Y3839" s="2" t="str">
        <f t="shared" si="537"/>
        <v>Stable</v>
      </c>
      <c r="Z3839" s="2" t="str">
        <f t="shared" si="538"/>
        <v>Check Data</v>
      </c>
    </row>
    <row r="3840" spans="1:26" x14ac:dyDescent="0.3">
      <c r="A3840" t="s">
        <v>3126</v>
      </c>
      <c r="B3840">
        <v>50</v>
      </c>
      <c r="C3840" t="s">
        <v>21</v>
      </c>
      <c r="D3840" t="s">
        <v>26</v>
      </c>
      <c r="E3840">
        <v>68.41</v>
      </c>
      <c r="F3840">
        <v>9</v>
      </c>
      <c r="G3840">
        <v>228</v>
      </c>
      <c r="H3840">
        <v>0</v>
      </c>
      <c r="I3840" t="s">
        <v>16</v>
      </c>
      <c r="J3840">
        <v>28.2</v>
      </c>
      <c r="K3840" s="1">
        <v>45684</v>
      </c>
      <c r="L3840">
        <v>38</v>
      </c>
      <c r="M3840">
        <v>0.45</v>
      </c>
      <c r="N3840">
        <f>IF(E3840="",Data_Validation!$B$1,E3840)</f>
        <v>68.41</v>
      </c>
      <c r="O3840">
        <f>IF(J3840="",Data_Validation!$B$2,J3840)</f>
        <v>28.2</v>
      </c>
      <c r="P3840">
        <f t="shared" si="531"/>
        <v>2</v>
      </c>
      <c r="Q3840" s="2">
        <f>CustomerData[[#This Row],[avg_order_value_clean]]*CustomerData[[#This Row],[total_orders]]</f>
        <v>615.68999999999994</v>
      </c>
      <c r="R3840" s="2" t="str">
        <f t="shared" si="539"/>
        <v>Inactive</v>
      </c>
      <c r="S3840" s="2" t="str">
        <f t="shared" si="532"/>
        <v>Medium Risk</v>
      </c>
      <c r="T3840" s="2" t="str">
        <f t="shared" si="533"/>
        <v>45-54</v>
      </c>
      <c r="U3840" s="1">
        <f t="shared" ca="1" si="534"/>
        <v>577</v>
      </c>
      <c r="V3840" s="2" t="str">
        <f t="shared" si="535"/>
        <v>Low Loyalty</v>
      </c>
      <c r="W3840" s="2" t="str">
        <f t="shared" si="536"/>
        <v>Legitimate</v>
      </c>
      <c r="X3840" s="2" t="str">
        <f>IF(Q3840&lt;Data_Validation!$B$8,"Low Value",IF(Q3840&lt;Data_Validation!$B$9,"Medium Value","High Value"))</f>
        <v>Low Value</v>
      </c>
      <c r="Y3840" s="2" t="str">
        <f t="shared" si="537"/>
        <v>Stable</v>
      </c>
      <c r="Z3840" s="2" t="str">
        <f t="shared" si="538"/>
        <v>Check Data</v>
      </c>
    </row>
    <row r="3841" spans="1:26" x14ac:dyDescent="0.3">
      <c r="A3841" t="s">
        <v>1131</v>
      </c>
      <c r="B3841">
        <v>18</v>
      </c>
      <c r="C3841" t="s">
        <v>14</v>
      </c>
      <c r="D3841" t="s">
        <v>50</v>
      </c>
      <c r="E3841">
        <v>190.06</v>
      </c>
      <c r="F3841">
        <v>6</v>
      </c>
      <c r="G3841">
        <v>226</v>
      </c>
      <c r="H3841">
        <v>0</v>
      </c>
      <c r="I3841" t="s">
        <v>40</v>
      </c>
      <c r="J3841">
        <v>22.8</v>
      </c>
      <c r="K3841" s="1">
        <v>44249</v>
      </c>
      <c r="L3841">
        <v>83</v>
      </c>
      <c r="M3841">
        <v>0.38</v>
      </c>
      <c r="N3841">
        <f>IF(E3841="",Data_Validation!$B$1,E3841)</f>
        <v>190.06</v>
      </c>
      <c r="O3841">
        <f>IF(J3841="",Data_Validation!$B$2,J3841)</f>
        <v>22.8</v>
      </c>
      <c r="P3841">
        <f t="shared" si="531"/>
        <v>2</v>
      </c>
      <c r="Q3841" s="2">
        <f>CustomerData[[#This Row],[avg_order_value_clean]]*CustomerData[[#This Row],[total_orders]]</f>
        <v>1140.3600000000001</v>
      </c>
      <c r="R3841" s="2" t="str">
        <f t="shared" si="539"/>
        <v>Inactive</v>
      </c>
      <c r="S3841" s="2" t="str">
        <f t="shared" si="532"/>
        <v>Medium Risk</v>
      </c>
      <c r="T3841" s="2" t="str">
        <f t="shared" si="533"/>
        <v>Under 25</v>
      </c>
      <c r="U3841" s="1">
        <f t="shared" ca="1" si="534"/>
        <v>2012</v>
      </c>
      <c r="V3841" s="2" t="str">
        <f t="shared" si="535"/>
        <v>High Loyalty</v>
      </c>
      <c r="W3841" s="2" t="str">
        <f t="shared" si="536"/>
        <v>Legitimate</v>
      </c>
      <c r="X3841" s="2" t="str">
        <f>IF(Q3841&lt;Data_Validation!$B$8,"Low Value",IF(Q3841&lt;Data_Validation!$B$9,"Medium Value","High Value"))</f>
        <v>Low Value</v>
      </c>
      <c r="Y3841" s="2" t="str">
        <f t="shared" si="537"/>
        <v>Stable</v>
      </c>
      <c r="Z3841" s="2" t="str">
        <f t="shared" si="538"/>
        <v>Check Data</v>
      </c>
    </row>
    <row r="3842" spans="1:26" x14ac:dyDescent="0.3">
      <c r="A3842" t="s">
        <v>3127</v>
      </c>
      <c r="B3842">
        <v>30</v>
      </c>
      <c r="C3842" t="s">
        <v>14</v>
      </c>
      <c r="D3842" t="s">
        <v>50</v>
      </c>
      <c r="E3842">
        <v>229.33</v>
      </c>
      <c r="F3842">
        <v>8</v>
      </c>
      <c r="G3842">
        <v>326</v>
      </c>
      <c r="H3842">
        <v>0</v>
      </c>
      <c r="I3842" t="s">
        <v>23</v>
      </c>
      <c r="J3842">
        <v>6.3</v>
      </c>
      <c r="K3842" s="1">
        <v>44523</v>
      </c>
      <c r="L3842">
        <v>7</v>
      </c>
      <c r="M3842">
        <v>0.32</v>
      </c>
      <c r="N3842">
        <f>IF(E3842="",Data_Validation!$B$1,E3842)</f>
        <v>229.33</v>
      </c>
      <c r="O3842">
        <f>IF(J3842="",Data_Validation!$B$2,J3842)</f>
        <v>6.3</v>
      </c>
      <c r="P3842">
        <f t="shared" ref="P3842:P3905" si="540">COUNTIF($A$2:$A$5001,A3842)</f>
        <v>1</v>
      </c>
      <c r="Q3842" s="2">
        <f>CustomerData[[#This Row],[avg_order_value_clean]]*CustomerData[[#This Row],[total_orders]]</f>
        <v>1834.64</v>
      </c>
      <c r="R3842" s="2" t="str">
        <f t="shared" si="539"/>
        <v>Inactive</v>
      </c>
      <c r="S3842" s="2" t="str">
        <f t="shared" ref="S3842:S3905" si="541">IF(M3842&lt;0.2,"Low Risk",IF(M3842&lt;0.5,"Medium Risk","High Risk"))</f>
        <v>Medium Risk</v>
      </c>
      <c r="T3842" s="2" t="str">
        <f t="shared" ref="T3842:T3905" si="542">IF(B3842&lt;25,"Under 25",IF(B3842&lt;35,"25-34",IF(B3842&lt;45,"35-44",IF(B3842&lt;55,"45-54","55+"))))</f>
        <v>25-34</v>
      </c>
      <c r="U3842" s="1">
        <f t="shared" ref="U3842:U3905" ca="1" si="543">TODAY()-K3842</f>
        <v>1738</v>
      </c>
      <c r="V3842" s="2" t="str">
        <f t="shared" ref="V3842:V3905" si="544">IF(L3842&lt;40,"Low Loyalty",IF(L3842&lt;70,"Medium Loyalty","High Loyalty"))</f>
        <v>Low Loyalty</v>
      </c>
      <c r="W3842" s="2" t="str">
        <f t="shared" ref="W3842:W3905" si="545">IF(H3842=1,"Fraudulent","Legitimate")</f>
        <v>Legitimate</v>
      </c>
      <c r="X3842" s="2" t="str">
        <f>IF(Q3842&lt;Data_Validation!$B$8,"Low Value",IF(Q3842&lt;Data_Validation!$B$9,"Medium Value","High Value"))</f>
        <v>High Value</v>
      </c>
      <c r="Y3842" s="2" t="str">
        <f t="shared" ref="Y3842:Y3905" si="546">IF(AND(X3842="High Value",S3842="High Risk"),"Critical - Retain",IF(AND(X3842="High Value",S3842&lt;&gt;"High Risk"),"High Value - Maintain",IF(AND(X3842&lt;&gt;"High Value",S3842="High Risk"),"At Risk - Develop","Stable")))</f>
        <v>High Value - Maintain</v>
      </c>
      <c r="Z3842" s="2" t="str">
        <f t="shared" ref="Z3842:Z3905" si="547">IF(OR(B3842&lt;18,F3842&lt;0,N3842&lt;0,O3842&lt;0,O3842&gt;1,M3842&lt;0,M3842&gt;1),"Check Data","Valid")</f>
        <v>Check Data</v>
      </c>
    </row>
    <row r="3843" spans="1:26" x14ac:dyDescent="0.3">
      <c r="A3843" t="s">
        <v>3128</v>
      </c>
      <c r="B3843">
        <v>54</v>
      </c>
      <c r="C3843" t="s">
        <v>14</v>
      </c>
      <c r="D3843" t="s">
        <v>35</v>
      </c>
      <c r="E3843">
        <v>64.52</v>
      </c>
      <c r="F3843">
        <v>9</v>
      </c>
      <c r="G3843">
        <v>334</v>
      </c>
      <c r="H3843">
        <v>0</v>
      </c>
      <c r="I3843" t="s">
        <v>19</v>
      </c>
      <c r="J3843">
        <v>12.1</v>
      </c>
      <c r="K3843" s="1">
        <v>45257</v>
      </c>
      <c r="L3843">
        <v>64</v>
      </c>
      <c r="M3843">
        <v>0.31</v>
      </c>
      <c r="N3843">
        <f>IF(E3843="",Data_Validation!$B$1,E3843)</f>
        <v>64.52</v>
      </c>
      <c r="O3843">
        <f>IF(J3843="",Data_Validation!$B$2,J3843)</f>
        <v>12.1</v>
      </c>
      <c r="P3843">
        <f t="shared" si="540"/>
        <v>1</v>
      </c>
      <c r="Q3843" s="2">
        <f>CustomerData[[#This Row],[avg_order_value_clean]]*CustomerData[[#This Row],[total_orders]]</f>
        <v>580.67999999999995</v>
      </c>
      <c r="R3843" s="2" t="str">
        <f t="shared" ref="R3843:R3906" si="548">IF(G3843&lt;=30,"Active",IF(G3843&lt;=90,"At Risk","Inactive"))</f>
        <v>Inactive</v>
      </c>
      <c r="S3843" s="2" t="str">
        <f t="shared" si="541"/>
        <v>Medium Risk</v>
      </c>
      <c r="T3843" s="2" t="str">
        <f t="shared" si="542"/>
        <v>45-54</v>
      </c>
      <c r="U3843" s="1">
        <f t="shared" ca="1" si="543"/>
        <v>1004</v>
      </c>
      <c r="V3843" s="2" t="str">
        <f t="shared" si="544"/>
        <v>Medium Loyalty</v>
      </c>
      <c r="W3843" s="2" t="str">
        <f t="shared" si="545"/>
        <v>Legitimate</v>
      </c>
      <c r="X3843" s="2" t="str">
        <f>IF(Q3843&lt;Data_Validation!$B$8,"Low Value",IF(Q3843&lt;Data_Validation!$B$9,"Medium Value","High Value"))</f>
        <v>Low Value</v>
      </c>
      <c r="Y3843" s="2" t="str">
        <f t="shared" si="546"/>
        <v>Stable</v>
      </c>
      <c r="Z3843" s="2" t="str">
        <f t="shared" si="547"/>
        <v>Check Data</v>
      </c>
    </row>
    <row r="3844" spans="1:26" x14ac:dyDescent="0.3">
      <c r="A3844" t="s">
        <v>3030</v>
      </c>
      <c r="B3844">
        <v>37</v>
      </c>
      <c r="C3844" t="s">
        <v>14</v>
      </c>
      <c r="D3844" t="s">
        <v>35</v>
      </c>
      <c r="E3844">
        <v>144.55000000000001</v>
      </c>
      <c r="F3844">
        <v>12</v>
      </c>
      <c r="G3844">
        <v>276</v>
      </c>
      <c r="H3844">
        <v>0</v>
      </c>
      <c r="I3844" t="s">
        <v>19</v>
      </c>
      <c r="J3844">
        <v>41.7</v>
      </c>
      <c r="K3844" s="1">
        <v>44227</v>
      </c>
      <c r="L3844">
        <v>87</v>
      </c>
      <c r="M3844">
        <v>0.31</v>
      </c>
      <c r="N3844">
        <f>IF(E3844="",Data_Validation!$B$1,E3844)</f>
        <v>144.55000000000001</v>
      </c>
      <c r="O3844">
        <f>IF(J3844="",Data_Validation!$B$2,J3844)</f>
        <v>41.7</v>
      </c>
      <c r="P3844">
        <f t="shared" si="540"/>
        <v>2</v>
      </c>
      <c r="Q3844" s="2">
        <f>CustomerData[[#This Row],[avg_order_value_clean]]*CustomerData[[#This Row],[total_orders]]</f>
        <v>1734.6000000000001</v>
      </c>
      <c r="R3844" s="2" t="str">
        <f t="shared" si="548"/>
        <v>Inactive</v>
      </c>
      <c r="S3844" s="2" t="str">
        <f t="shared" si="541"/>
        <v>Medium Risk</v>
      </c>
      <c r="T3844" s="2" t="str">
        <f t="shared" si="542"/>
        <v>35-44</v>
      </c>
      <c r="U3844" s="1">
        <f t="shared" ca="1" si="543"/>
        <v>2034</v>
      </c>
      <c r="V3844" s="2" t="str">
        <f t="shared" si="544"/>
        <v>High Loyalty</v>
      </c>
      <c r="W3844" s="2" t="str">
        <f t="shared" si="545"/>
        <v>Legitimate</v>
      </c>
      <c r="X3844" s="2" t="str">
        <f>IF(Q3844&lt;Data_Validation!$B$8,"Low Value",IF(Q3844&lt;Data_Validation!$B$9,"Medium Value","High Value"))</f>
        <v>High Value</v>
      </c>
      <c r="Y3844" s="2" t="str">
        <f t="shared" si="546"/>
        <v>High Value - Maintain</v>
      </c>
      <c r="Z3844" s="2" t="str">
        <f t="shared" si="547"/>
        <v>Check Data</v>
      </c>
    </row>
    <row r="3845" spans="1:26" x14ac:dyDescent="0.3">
      <c r="A3845" t="s">
        <v>3129</v>
      </c>
      <c r="B3845">
        <v>18</v>
      </c>
      <c r="C3845" t="s">
        <v>14</v>
      </c>
      <c r="D3845" t="s">
        <v>52</v>
      </c>
      <c r="E3845">
        <v>129.09</v>
      </c>
      <c r="F3845">
        <v>12</v>
      </c>
      <c r="G3845">
        <v>229</v>
      </c>
      <c r="H3845">
        <v>0</v>
      </c>
      <c r="I3845" t="s">
        <v>40</v>
      </c>
      <c r="J3845">
        <v>55.8</v>
      </c>
      <c r="K3845" s="1">
        <v>45748</v>
      </c>
      <c r="L3845">
        <v>77</v>
      </c>
      <c r="M3845">
        <v>0.13</v>
      </c>
      <c r="N3845">
        <f>IF(E3845="",Data_Validation!$B$1,E3845)</f>
        <v>129.09</v>
      </c>
      <c r="O3845">
        <f>IF(J3845="",Data_Validation!$B$2,J3845)</f>
        <v>55.8</v>
      </c>
      <c r="P3845">
        <f t="shared" si="540"/>
        <v>1</v>
      </c>
      <c r="Q3845" s="2">
        <f>CustomerData[[#This Row],[avg_order_value_clean]]*CustomerData[[#This Row],[total_orders]]</f>
        <v>1549.08</v>
      </c>
      <c r="R3845" s="2" t="str">
        <f t="shared" si="548"/>
        <v>Inactive</v>
      </c>
      <c r="S3845" s="2" t="str">
        <f t="shared" si="541"/>
        <v>Low Risk</v>
      </c>
      <c r="T3845" s="2" t="str">
        <f t="shared" si="542"/>
        <v>Under 25</v>
      </c>
      <c r="U3845" s="1">
        <f t="shared" ca="1" si="543"/>
        <v>513</v>
      </c>
      <c r="V3845" s="2" t="str">
        <f t="shared" si="544"/>
        <v>High Loyalty</v>
      </c>
      <c r="W3845" s="2" t="str">
        <f t="shared" si="545"/>
        <v>Legitimate</v>
      </c>
      <c r="X3845" s="2" t="str">
        <f>IF(Q3845&lt;Data_Validation!$B$8,"Low Value",IF(Q3845&lt;Data_Validation!$B$9,"Medium Value","High Value"))</f>
        <v>High Value</v>
      </c>
      <c r="Y3845" s="2" t="str">
        <f t="shared" si="546"/>
        <v>High Value - Maintain</v>
      </c>
      <c r="Z3845" s="2" t="str">
        <f t="shared" si="547"/>
        <v>Check Data</v>
      </c>
    </row>
    <row r="3846" spans="1:26" x14ac:dyDescent="0.3">
      <c r="A3846" t="s">
        <v>3130</v>
      </c>
      <c r="B3846">
        <v>69</v>
      </c>
      <c r="C3846" t="s">
        <v>14</v>
      </c>
      <c r="D3846" t="s">
        <v>18</v>
      </c>
      <c r="E3846">
        <v>91.42</v>
      </c>
      <c r="F3846">
        <v>15</v>
      </c>
      <c r="G3846">
        <v>355</v>
      </c>
      <c r="H3846">
        <v>0</v>
      </c>
      <c r="I3846" t="s">
        <v>16</v>
      </c>
      <c r="J3846">
        <v>31.2</v>
      </c>
      <c r="K3846" s="1">
        <v>45790</v>
      </c>
      <c r="L3846">
        <v>4</v>
      </c>
      <c r="M3846">
        <v>0.11</v>
      </c>
      <c r="N3846">
        <f>IF(E3846="",Data_Validation!$B$1,E3846)</f>
        <v>91.42</v>
      </c>
      <c r="O3846">
        <f>IF(J3846="",Data_Validation!$B$2,J3846)</f>
        <v>31.2</v>
      </c>
      <c r="P3846">
        <f t="shared" si="540"/>
        <v>1</v>
      </c>
      <c r="Q3846" s="2">
        <f>CustomerData[[#This Row],[avg_order_value_clean]]*CustomerData[[#This Row],[total_orders]]</f>
        <v>1371.3</v>
      </c>
      <c r="R3846" s="2" t="str">
        <f t="shared" si="548"/>
        <v>Inactive</v>
      </c>
      <c r="S3846" s="2" t="str">
        <f t="shared" si="541"/>
        <v>Low Risk</v>
      </c>
      <c r="T3846" s="2" t="str">
        <f t="shared" si="542"/>
        <v>55+</v>
      </c>
      <c r="U3846" s="1">
        <f t="shared" ca="1" si="543"/>
        <v>471</v>
      </c>
      <c r="V3846" s="2" t="str">
        <f t="shared" si="544"/>
        <v>Low Loyalty</v>
      </c>
      <c r="W3846" s="2" t="str">
        <f t="shared" si="545"/>
        <v>Legitimate</v>
      </c>
      <c r="X3846" s="2" t="str">
        <f>IF(Q3846&lt;Data_Validation!$B$8,"Low Value",IF(Q3846&lt;Data_Validation!$B$9,"Medium Value","High Value"))</f>
        <v>Low Value</v>
      </c>
      <c r="Y3846" s="2" t="str">
        <f t="shared" si="546"/>
        <v>Stable</v>
      </c>
      <c r="Z3846" s="2" t="str">
        <f t="shared" si="547"/>
        <v>Check Data</v>
      </c>
    </row>
    <row r="3847" spans="1:26" x14ac:dyDescent="0.3">
      <c r="A3847" t="s">
        <v>746</v>
      </c>
      <c r="B3847">
        <v>20</v>
      </c>
      <c r="C3847" t="s">
        <v>14</v>
      </c>
      <c r="D3847" t="s">
        <v>44</v>
      </c>
      <c r="E3847">
        <v>236.19</v>
      </c>
      <c r="F3847">
        <v>8</v>
      </c>
      <c r="G3847">
        <v>214</v>
      </c>
      <c r="H3847">
        <v>0</v>
      </c>
      <c r="I3847" t="s">
        <v>40</v>
      </c>
      <c r="K3847" s="1">
        <v>44804</v>
      </c>
      <c r="L3847">
        <v>21</v>
      </c>
      <c r="M3847">
        <v>0.56999999999999995</v>
      </c>
      <c r="N3847">
        <f>IF(E3847="",Data_Validation!$B$1,E3847)</f>
        <v>236.19</v>
      </c>
      <c r="O3847">
        <f>IF(J3847="",Data_Validation!$B$2,J3847)</f>
        <v>250</v>
      </c>
      <c r="P3847">
        <f t="shared" si="540"/>
        <v>2</v>
      </c>
      <c r="Q3847" s="2">
        <f>CustomerData[[#This Row],[avg_order_value_clean]]*CustomerData[[#This Row],[total_orders]]</f>
        <v>1889.52</v>
      </c>
      <c r="R3847" s="2" t="str">
        <f t="shared" si="548"/>
        <v>Inactive</v>
      </c>
      <c r="S3847" s="2" t="str">
        <f t="shared" si="541"/>
        <v>High Risk</v>
      </c>
      <c r="T3847" s="2" t="str">
        <f t="shared" si="542"/>
        <v>Under 25</v>
      </c>
      <c r="U3847" s="1">
        <f t="shared" ca="1" si="543"/>
        <v>1457</v>
      </c>
      <c r="V3847" s="2" t="str">
        <f t="shared" si="544"/>
        <v>Low Loyalty</v>
      </c>
      <c r="W3847" s="2" t="str">
        <f t="shared" si="545"/>
        <v>Legitimate</v>
      </c>
      <c r="X3847" s="2" t="str">
        <f>IF(Q3847&lt;Data_Validation!$B$8,"Low Value",IF(Q3847&lt;Data_Validation!$B$9,"Medium Value","High Value"))</f>
        <v>High Value</v>
      </c>
      <c r="Y3847" s="2" t="str">
        <f t="shared" si="546"/>
        <v>Critical - Retain</v>
      </c>
      <c r="Z3847" s="2" t="str">
        <f t="shared" si="547"/>
        <v>Check Data</v>
      </c>
    </row>
    <row r="3848" spans="1:26" x14ac:dyDescent="0.3">
      <c r="A3848" t="s">
        <v>3131</v>
      </c>
      <c r="B3848">
        <v>35</v>
      </c>
      <c r="C3848" t="s">
        <v>21</v>
      </c>
      <c r="D3848" t="s">
        <v>26</v>
      </c>
      <c r="E3848">
        <v>85.85</v>
      </c>
      <c r="F3848">
        <v>14</v>
      </c>
      <c r="G3848">
        <v>156</v>
      </c>
      <c r="H3848">
        <v>0</v>
      </c>
      <c r="I3848" t="s">
        <v>40</v>
      </c>
      <c r="J3848">
        <v>75.900000000000006</v>
      </c>
      <c r="K3848" s="1">
        <v>45481</v>
      </c>
      <c r="L3848">
        <v>78</v>
      </c>
      <c r="M3848">
        <v>0.47</v>
      </c>
      <c r="N3848">
        <f>IF(E3848="",Data_Validation!$B$1,E3848)</f>
        <v>85.85</v>
      </c>
      <c r="O3848">
        <f>IF(J3848="",Data_Validation!$B$2,J3848)</f>
        <v>75.900000000000006</v>
      </c>
      <c r="P3848">
        <f t="shared" si="540"/>
        <v>1</v>
      </c>
      <c r="Q3848" s="2">
        <f>CustomerData[[#This Row],[avg_order_value_clean]]*CustomerData[[#This Row],[total_orders]]</f>
        <v>1201.8999999999999</v>
      </c>
      <c r="R3848" s="2" t="str">
        <f t="shared" si="548"/>
        <v>Inactive</v>
      </c>
      <c r="S3848" s="2" t="str">
        <f t="shared" si="541"/>
        <v>Medium Risk</v>
      </c>
      <c r="T3848" s="2" t="str">
        <f t="shared" si="542"/>
        <v>35-44</v>
      </c>
      <c r="U3848" s="1">
        <f t="shared" ca="1" si="543"/>
        <v>780</v>
      </c>
      <c r="V3848" s="2" t="str">
        <f t="shared" si="544"/>
        <v>High Loyalty</v>
      </c>
      <c r="W3848" s="2" t="str">
        <f t="shared" si="545"/>
        <v>Legitimate</v>
      </c>
      <c r="X3848" s="2" t="str">
        <f>IF(Q3848&lt;Data_Validation!$B$8,"Low Value",IF(Q3848&lt;Data_Validation!$B$9,"Medium Value","High Value"))</f>
        <v>Low Value</v>
      </c>
      <c r="Y3848" s="2" t="str">
        <f t="shared" si="546"/>
        <v>Stable</v>
      </c>
      <c r="Z3848" s="2" t="str">
        <f t="shared" si="547"/>
        <v>Check Data</v>
      </c>
    </row>
    <row r="3849" spans="1:26" x14ac:dyDescent="0.3">
      <c r="A3849" t="s">
        <v>3132</v>
      </c>
      <c r="B3849">
        <v>58</v>
      </c>
      <c r="C3849" t="s">
        <v>25</v>
      </c>
      <c r="D3849" t="s">
        <v>22</v>
      </c>
      <c r="E3849">
        <v>84.89</v>
      </c>
      <c r="F3849">
        <v>7</v>
      </c>
      <c r="G3849">
        <v>12</v>
      </c>
      <c r="H3849">
        <v>0</v>
      </c>
      <c r="I3849" t="s">
        <v>16</v>
      </c>
      <c r="J3849">
        <v>24.7</v>
      </c>
      <c r="K3849" s="1">
        <v>45355</v>
      </c>
      <c r="L3849">
        <v>36</v>
      </c>
      <c r="M3849">
        <v>0.32</v>
      </c>
      <c r="N3849">
        <f>IF(E3849="",Data_Validation!$B$1,E3849)</f>
        <v>84.89</v>
      </c>
      <c r="O3849">
        <f>IF(J3849="",Data_Validation!$B$2,J3849)</f>
        <v>24.7</v>
      </c>
      <c r="P3849">
        <f t="shared" si="540"/>
        <v>1</v>
      </c>
      <c r="Q3849" s="2">
        <f>CustomerData[[#This Row],[avg_order_value_clean]]*CustomerData[[#This Row],[total_orders]]</f>
        <v>594.23</v>
      </c>
      <c r="R3849" s="2" t="str">
        <f t="shared" si="548"/>
        <v>Active</v>
      </c>
      <c r="S3849" s="2" t="str">
        <f t="shared" si="541"/>
        <v>Medium Risk</v>
      </c>
      <c r="T3849" s="2" t="str">
        <f t="shared" si="542"/>
        <v>55+</v>
      </c>
      <c r="U3849" s="1">
        <f t="shared" ca="1" si="543"/>
        <v>906</v>
      </c>
      <c r="V3849" s="2" t="str">
        <f t="shared" si="544"/>
        <v>Low Loyalty</v>
      </c>
      <c r="W3849" s="2" t="str">
        <f t="shared" si="545"/>
        <v>Legitimate</v>
      </c>
      <c r="X3849" s="2" t="str">
        <f>IF(Q3849&lt;Data_Validation!$B$8,"Low Value",IF(Q3849&lt;Data_Validation!$B$9,"Medium Value","High Value"))</f>
        <v>Low Value</v>
      </c>
      <c r="Y3849" s="2" t="str">
        <f t="shared" si="546"/>
        <v>Stable</v>
      </c>
      <c r="Z3849" s="2" t="str">
        <f t="shared" si="547"/>
        <v>Check Data</v>
      </c>
    </row>
    <row r="3850" spans="1:26" x14ac:dyDescent="0.3">
      <c r="A3850" t="s">
        <v>3133</v>
      </c>
      <c r="B3850">
        <v>31</v>
      </c>
      <c r="C3850" t="s">
        <v>14</v>
      </c>
      <c r="D3850" t="s">
        <v>44</v>
      </c>
      <c r="E3850">
        <v>18.61</v>
      </c>
      <c r="F3850">
        <v>6</v>
      </c>
      <c r="G3850">
        <v>196</v>
      </c>
      <c r="H3850">
        <v>0</v>
      </c>
      <c r="I3850" t="s">
        <v>29</v>
      </c>
      <c r="J3850">
        <v>3.4</v>
      </c>
      <c r="K3850" s="1">
        <v>44417</v>
      </c>
      <c r="L3850">
        <v>7</v>
      </c>
      <c r="M3850">
        <v>0.09</v>
      </c>
      <c r="N3850">
        <f>IF(E3850="",Data_Validation!$B$1,E3850)</f>
        <v>18.61</v>
      </c>
      <c r="O3850">
        <f>IF(J3850="",Data_Validation!$B$2,J3850)</f>
        <v>3.4</v>
      </c>
      <c r="P3850">
        <f t="shared" si="540"/>
        <v>1</v>
      </c>
      <c r="Q3850" s="2">
        <f>CustomerData[[#This Row],[avg_order_value_clean]]*CustomerData[[#This Row],[total_orders]]</f>
        <v>111.66</v>
      </c>
      <c r="R3850" s="2" t="str">
        <f t="shared" si="548"/>
        <v>Inactive</v>
      </c>
      <c r="S3850" s="2" t="str">
        <f t="shared" si="541"/>
        <v>Low Risk</v>
      </c>
      <c r="T3850" s="2" t="str">
        <f t="shared" si="542"/>
        <v>25-34</v>
      </c>
      <c r="U3850" s="1">
        <f t="shared" ca="1" si="543"/>
        <v>1844</v>
      </c>
      <c r="V3850" s="2" t="str">
        <f t="shared" si="544"/>
        <v>Low Loyalty</v>
      </c>
      <c r="W3850" s="2" t="str">
        <f t="shared" si="545"/>
        <v>Legitimate</v>
      </c>
      <c r="X3850" s="2" t="str">
        <f>IF(Q3850&lt;Data_Validation!$B$8,"Low Value",IF(Q3850&lt;Data_Validation!$B$9,"Medium Value","High Value"))</f>
        <v>Low Value</v>
      </c>
      <c r="Y3850" s="2" t="str">
        <f t="shared" si="546"/>
        <v>Stable</v>
      </c>
      <c r="Z3850" s="2" t="str">
        <f t="shared" si="547"/>
        <v>Check Data</v>
      </c>
    </row>
    <row r="3851" spans="1:26" x14ac:dyDescent="0.3">
      <c r="A3851" t="s">
        <v>3134</v>
      </c>
      <c r="B3851">
        <v>48</v>
      </c>
      <c r="C3851" t="s">
        <v>21</v>
      </c>
      <c r="D3851" t="s">
        <v>52</v>
      </c>
      <c r="F3851">
        <v>10</v>
      </c>
      <c r="G3851">
        <v>110</v>
      </c>
      <c r="H3851">
        <v>0</v>
      </c>
      <c r="I3851" t="s">
        <v>23</v>
      </c>
      <c r="J3851">
        <v>25.7</v>
      </c>
      <c r="K3851" s="1">
        <v>45810</v>
      </c>
      <c r="L3851">
        <v>77</v>
      </c>
      <c r="M3851">
        <v>7.0000000000000007E-2</v>
      </c>
      <c r="N3851">
        <f>IF(E3851="",Data_Validation!$B$1,E3851)</f>
        <v>250</v>
      </c>
      <c r="O3851">
        <f>IF(J3851="",Data_Validation!$B$2,J3851)</f>
        <v>25.7</v>
      </c>
      <c r="P3851">
        <f t="shared" si="540"/>
        <v>1</v>
      </c>
      <c r="Q3851" s="2">
        <f>CustomerData[[#This Row],[avg_order_value_clean]]*CustomerData[[#This Row],[total_orders]]</f>
        <v>2500</v>
      </c>
      <c r="R3851" s="2" t="str">
        <f t="shared" si="548"/>
        <v>Inactive</v>
      </c>
      <c r="S3851" s="2" t="str">
        <f t="shared" si="541"/>
        <v>Low Risk</v>
      </c>
      <c r="T3851" s="2" t="str">
        <f t="shared" si="542"/>
        <v>45-54</v>
      </c>
      <c r="U3851" s="1">
        <f t="shared" ca="1" si="543"/>
        <v>451</v>
      </c>
      <c r="V3851" s="2" t="str">
        <f t="shared" si="544"/>
        <v>High Loyalty</v>
      </c>
      <c r="W3851" s="2" t="str">
        <f t="shared" si="545"/>
        <v>Legitimate</v>
      </c>
      <c r="X3851" s="2" t="str">
        <f>IF(Q3851&lt;Data_Validation!$B$8,"Low Value",IF(Q3851&lt;Data_Validation!$B$9,"Medium Value","High Value"))</f>
        <v>High Value</v>
      </c>
      <c r="Y3851" s="2" t="str">
        <f t="shared" si="546"/>
        <v>High Value - Maintain</v>
      </c>
      <c r="Z3851" s="2" t="str">
        <f t="shared" si="547"/>
        <v>Check Data</v>
      </c>
    </row>
    <row r="3852" spans="1:26" x14ac:dyDescent="0.3">
      <c r="A3852" t="s">
        <v>3135</v>
      </c>
      <c r="B3852">
        <v>44</v>
      </c>
      <c r="C3852" t="s">
        <v>14</v>
      </c>
      <c r="D3852" t="s">
        <v>44</v>
      </c>
      <c r="E3852">
        <v>82.31</v>
      </c>
      <c r="F3852">
        <v>13</v>
      </c>
      <c r="G3852">
        <v>102</v>
      </c>
      <c r="H3852">
        <v>0</v>
      </c>
      <c r="I3852" t="s">
        <v>29</v>
      </c>
      <c r="J3852">
        <v>92.1</v>
      </c>
      <c r="K3852" s="1">
        <v>44981</v>
      </c>
      <c r="L3852">
        <v>35</v>
      </c>
      <c r="M3852">
        <v>0.35</v>
      </c>
      <c r="N3852">
        <f>IF(E3852="",Data_Validation!$B$1,E3852)</f>
        <v>82.31</v>
      </c>
      <c r="O3852">
        <f>IF(J3852="",Data_Validation!$B$2,J3852)</f>
        <v>92.1</v>
      </c>
      <c r="P3852">
        <f t="shared" si="540"/>
        <v>1</v>
      </c>
      <c r="Q3852" s="2">
        <f>CustomerData[[#This Row],[avg_order_value_clean]]*CustomerData[[#This Row],[total_orders]]</f>
        <v>1070.03</v>
      </c>
      <c r="R3852" s="2" t="str">
        <f t="shared" si="548"/>
        <v>Inactive</v>
      </c>
      <c r="S3852" s="2" t="str">
        <f t="shared" si="541"/>
        <v>Medium Risk</v>
      </c>
      <c r="T3852" s="2" t="str">
        <f t="shared" si="542"/>
        <v>35-44</v>
      </c>
      <c r="U3852" s="1">
        <f t="shared" ca="1" si="543"/>
        <v>1280</v>
      </c>
      <c r="V3852" s="2" t="str">
        <f t="shared" si="544"/>
        <v>Low Loyalty</v>
      </c>
      <c r="W3852" s="2" t="str">
        <f t="shared" si="545"/>
        <v>Legitimate</v>
      </c>
      <c r="X3852" s="2" t="str">
        <f>IF(Q3852&lt;Data_Validation!$B$8,"Low Value",IF(Q3852&lt;Data_Validation!$B$9,"Medium Value","High Value"))</f>
        <v>Low Value</v>
      </c>
      <c r="Y3852" s="2" t="str">
        <f t="shared" si="546"/>
        <v>Stable</v>
      </c>
      <c r="Z3852" s="2" t="str">
        <f t="shared" si="547"/>
        <v>Check Data</v>
      </c>
    </row>
    <row r="3853" spans="1:26" x14ac:dyDescent="0.3">
      <c r="A3853" t="s">
        <v>3136</v>
      </c>
      <c r="B3853">
        <v>34</v>
      </c>
      <c r="C3853" t="s">
        <v>14</v>
      </c>
      <c r="D3853" t="s">
        <v>44</v>
      </c>
      <c r="E3853">
        <v>73.349999999999994</v>
      </c>
      <c r="F3853">
        <v>14</v>
      </c>
      <c r="G3853">
        <v>102</v>
      </c>
      <c r="H3853">
        <v>0</v>
      </c>
      <c r="I3853" t="s">
        <v>29</v>
      </c>
      <c r="J3853">
        <v>1.8</v>
      </c>
      <c r="K3853" s="1">
        <v>44018</v>
      </c>
      <c r="L3853">
        <v>49</v>
      </c>
      <c r="M3853">
        <v>0.33</v>
      </c>
      <c r="N3853">
        <f>IF(E3853="",Data_Validation!$B$1,E3853)</f>
        <v>73.349999999999994</v>
      </c>
      <c r="O3853">
        <f>IF(J3853="",Data_Validation!$B$2,J3853)</f>
        <v>1.8</v>
      </c>
      <c r="P3853">
        <f t="shared" si="540"/>
        <v>1</v>
      </c>
      <c r="Q3853" s="2">
        <f>CustomerData[[#This Row],[avg_order_value_clean]]*CustomerData[[#This Row],[total_orders]]</f>
        <v>1026.8999999999999</v>
      </c>
      <c r="R3853" s="2" t="str">
        <f t="shared" si="548"/>
        <v>Inactive</v>
      </c>
      <c r="S3853" s="2" t="str">
        <f t="shared" si="541"/>
        <v>Medium Risk</v>
      </c>
      <c r="T3853" s="2" t="str">
        <f t="shared" si="542"/>
        <v>25-34</v>
      </c>
      <c r="U3853" s="1">
        <f t="shared" ca="1" si="543"/>
        <v>2243</v>
      </c>
      <c r="V3853" s="2" t="str">
        <f t="shared" si="544"/>
        <v>Medium Loyalty</v>
      </c>
      <c r="W3853" s="2" t="str">
        <f t="shared" si="545"/>
        <v>Legitimate</v>
      </c>
      <c r="X3853" s="2" t="str">
        <f>IF(Q3853&lt;Data_Validation!$B$8,"Low Value",IF(Q3853&lt;Data_Validation!$B$9,"Medium Value","High Value"))</f>
        <v>Low Value</v>
      </c>
      <c r="Y3853" s="2" t="str">
        <f t="shared" si="546"/>
        <v>Stable</v>
      </c>
      <c r="Z3853" s="2" t="str">
        <f t="shared" si="547"/>
        <v>Check Data</v>
      </c>
    </row>
    <row r="3854" spans="1:26" x14ac:dyDescent="0.3">
      <c r="A3854" t="s">
        <v>3137</v>
      </c>
      <c r="B3854">
        <v>72</v>
      </c>
      <c r="C3854" t="s">
        <v>21</v>
      </c>
      <c r="D3854" t="s">
        <v>52</v>
      </c>
      <c r="E3854">
        <v>50.51</v>
      </c>
      <c r="F3854">
        <v>10</v>
      </c>
      <c r="G3854">
        <v>169</v>
      </c>
      <c r="H3854">
        <v>0</v>
      </c>
      <c r="I3854" t="s">
        <v>23</v>
      </c>
      <c r="J3854">
        <v>12.9</v>
      </c>
      <c r="K3854" s="1">
        <v>45790</v>
      </c>
      <c r="L3854">
        <v>97</v>
      </c>
      <c r="M3854">
        <v>0.56999999999999995</v>
      </c>
      <c r="N3854">
        <f>IF(E3854="",Data_Validation!$B$1,E3854)</f>
        <v>50.51</v>
      </c>
      <c r="O3854">
        <f>IF(J3854="",Data_Validation!$B$2,J3854)</f>
        <v>12.9</v>
      </c>
      <c r="P3854">
        <f t="shared" si="540"/>
        <v>1</v>
      </c>
      <c r="Q3854" s="2">
        <f>CustomerData[[#This Row],[avg_order_value_clean]]*CustomerData[[#This Row],[total_orders]]</f>
        <v>505.09999999999997</v>
      </c>
      <c r="R3854" s="2" t="str">
        <f t="shared" si="548"/>
        <v>Inactive</v>
      </c>
      <c r="S3854" s="2" t="str">
        <f t="shared" si="541"/>
        <v>High Risk</v>
      </c>
      <c r="T3854" s="2" t="str">
        <f t="shared" si="542"/>
        <v>55+</v>
      </c>
      <c r="U3854" s="1">
        <f t="shared" ca="1" si="543"/>
        <v>471</v>
      </c>
      <c r="V3854" s="2" t="str">
        <f t="shared" si="544"/>
        <v>High Loyalty</v>
      </c>
      <c r="W3854" s="2" t="str">
        <f t="shared" si="545"/>
        <v>Legitimate</v>
      </c>
      <c r="X3854" s="2" t="str">
        <f>IF(Q3854&lt;Data_Validation!$B$8,"Low Value",IF(Q3854&lt;Data_Validation!$B$9,"Medium Value","High Value"))</f>
        <v>Low Value</v>
      </c>
      <c r="Y3854" s="2" t="str">
        <f t="shared" si="546"/>
        <v>At Risk - Develop</v>
      </c>
      <c r="Z3854" s="2" t="str">
        <f t="shared" si="547"/>
        <v>Check Data</v>
      </c>
    </row>
    <row r="3855" spans="1:26" x14ac:dyDescent="0.3">
      <c r="A3855" t="s">
        <v>3138</v>
      </c>
      <c r="B3855">
        <v>63</v>
      </c>
      <c r="C3855" t="s">
        <v>14</v>
      </c>
      <c r="D3855" t="s">
        <v>35</v>
      </c>
      <c r="E3855">
        <v>421.06</v>
      </c>
      <c r="F3855">
        <v>7</v>
      </c>
      <c r="G3855">
        <v>108</v>
      </c>
      <c r="H3855">
        <v>0</v>
      </c>
      <c r="I3855" t="s">
        <v>29</v>
      </c>
      <c r="K3855" s="1">
        <v>44417</v>
      </c>
      <c r="L3855">
        <v>11</v>
      </c>
      <c r="M3855">
        <v>0.12</v>
      </c>
      <c r="N3855">
        <f>IF(E3855="",Data_Validation!$B$1,E3855)</f>
        <v>421.06</v>
      </c>
      <c r="O3855">
        <f>IF(J3855="",Data_Validation!$B$2,J3855)</f>
        <v>250</v>
      </c>
      <c r="P3855">
        <f t="shared" si="540"/>
        <v>2</v>
      </c>
      <c r="Q3855" s="2">
        <f>CustomerData[[#This Row],[avg_order_value_clean]]*CustomerData[[#This Row],[total_orders]]</f>
        <v>2947.42</v>
      </c>
      <c r="R3855" s="2" t="str">
        <f t="shared" si="548"/>
        <v>Inactive</v>
      </c>
      <c r="S3855" s="2" t="str">
        <f t="shared" si="541"/>
        <v>Low Risk</v>
      </c>
      <c r="T3855" s="2" t="str">
        <f t="shared" si="542"/>
        <v>55+</v>
      </c>
      <c r="U3855" s="1">
        <f t="shared" ca="1" si="543"/>
        <v>1844</v>
      </c>
      <c r="V3855" s="2" t="str">
        <f t="shared" si="544"/>
        <v>Low Loyalty</v>
      </c>
      <c r="W3855" s="2" t="str">
        <f t="shared" si="545"/>
        <v>Legitimate</v>
      </c>
      <c r="X3855" s="2" t="str">
        <f>IF(Q3855&lt;Data_Validation!$B$8,"Low Value",IF(Q3855&lt;Data_Validation!$B$9,"Medium Value","High Value"))</f>
        <v>High Value</v>
      </c>
      <c r="Y3855" s="2" t="str">
        <f t="shared" si="546"/>
        <v>High Value - Maintain</v>
      </c>
      <c r="Z3855" s="2" t="str">
        <f t="shared" si="547"/>
        <v>Check Data</v>
      </c>
    </row>
    <row r="3856" spans="1:26" x14ac:dyDescent="0.3">
      <c r="A3856" t="s">
        <v>3139</v>
      </c>
      <c r="B3856">
        <v>46</v>
      </c>
      <c r="C3856" t="s">
        <v>21</v>
      </c>
      <c r="D3856" t="s">
        <v>35</v>
      </c>
      <c r="E3856">
        <v>242.95</v>
      </c>
      <c r="F3856">
        <v>12</v>
      </c>
      <c r="G3856">
        <v>125</v>
      </c>
      <c r="H3856">
        <v>0</v>
      </c>
      <c r="I3856" t="s">
        <v>16</v>
      </c>
      <c r="J3856">
        <v>37.700000000000003</v>
      </c>
      <c r="K3856" s="1">
        <v>44683</v>
      </c>
      <c r="L3856">
        <v>89</v>
      </c>
      <c r="M3856">
        <v>0.25</v>
      </c>
      <c r="N3856">
        <f>IF(E3856="",Data_Validation!$B$1,E3856)</f>
        <v>242.95</v>
      </c>
      <c r="O3856">
        <f>IF(J3856="",Data_Validation!$B$2,J3856)</f>
        <v>37.700000000000003</v>
      </c>
      <c r="P3856">
        <f t="shared" si="540"/>
        <v>1</v>
      </c>
      <c r="Q3856" s="2">
        <f>CustomerData[[#This Row],[avg_order_value_clean]]*CustomerData[[#This Row],[total_orders]]</f>
        <v>2915.3999999999996</v>
      </c>
      <c r="R3856" s="2" t="str">
        <f t="shared" si="548"/>
        <v>Inactive</v>
      </c>
      <c r="S3856" s="2" t="str">
        <f t="shared" si="541"/>
        <v>Medium Risk</v>
      </c>
      <c r="T3856" s="2" t="str">
        <f t="shared" si="542"/>
        <v>45-54</v>
      </c>
      <c r="U3856" s="1">
        <f t="shared" ca="1" si="543"/>
        <v>1578</v>
      </c>
      <c r="V3856" s="2" t="str">
        <f t="shared" si="544"/>
        <v>High Loyalty</v>
      </c>
      <c r="W3856" s="2" t="str">
        <f t="shared" si="545"/>
        <v>Legitimate</v>
      </c>
      <c r="X3856" s="2" t="str">
        <f>IF(Q3856&lt;Data_Validation!$B$8,"Low Value",IF(Q3856&lt;Data_Validation!$B$9,"Medium Value","High Value"))</f>
        <v>High Value</v>
      </c>
      <c r="Y3856" s="2" t="str">
        <f t="shared" si="546"/>
        <v>High Value - Maintain</v>
      </c>
      <c r="Z3856" s="2" t="str">
        <f t="shared" si="547"/>
        <v>Check Data</v>
      </c>
    </row>
    <row r="3857" spans="1:26" x14ac:dyDescent="0.3">
      <c r="A3857" t="s">
        <v>3140</v>
      </c>
      <c r="B3857">
        <v>53</v>
      </c>
      <c r="C3857" t="s">
        <v>21</v>
      </c>
      <c r="D3857" t="s">
        <v>28</v>
      </c>
      <c r="E3857">
        <v>149.75</v>
      </c>
      <c r="F3857">
        <v>9</v>
      </c>
      <c r="G3857">
        <v>234</v>
      </c>
      <c r="H3857">
        <v>0</v>
      </c>
      <c r="I3857" t="s">
        <v>29</v>
      </c>
      <c r="J3857">
        <v>64.8</v>
      </c>
      <c r="K3857" s="1">
        <v>45652</v>
      </c>
      <c r="L3857">
        <v>24</v>
      </c>
      <c r="M3857">
        <v>0.26</v>
      </c>
      <c r="N3857">
        <f>IF(E3857="",Data_Validation!$B$1,E3857)</f>
        <v>149.75</v>
      </c>
      <c r="O3857">
        <f>IF(J3857="",Data_Validation!$B$2,J3857)</f>
        <v>64.8</v>
      </c>
      <c r="P3857">
        <f t="shared" si="540"/>
        <v>1</v>
      </c>
      <c r="Q3857" s="2">
        <f>CustomerData[[#This Row],[avg_order_value_clean]]*CustomerData[[#This Row],[total_orders]]</f>
        <v>1347.75</v>
      </c>
      <c r="R3857" s="2" t="str">
        <f t="shared" si="548"/>
        <v>Inactive</v>
      </c>
      <c r="S3857" s="2" t="str">
        <f t="shared" si="541"/>
        <v>Medium Risk</v>
      </c>
      <c r="T3857" s="2" t="str">
        <f t="shared" si="542"/>
        <v>45-54</v>
      </c>
      <c r="U3857" s="1">
        <f t="shared" ca="1" si="543"/>
        <v>609</v>
      </c>
      <c r="V3857" s="2" t="str">
        <f t="shared" si="544"/>
        <v>Low Loyalty</v>
      </c>
      <c r="W3857" s="2" t="str">
        <f t="shared" si="545"/>
        <v>Legitimate</v>
      </c>
      <c r="X3857" s="2" t="str">
        <f>IF(Q3857&lt;Data_Validation!$B$8,"Low Value",IF(Q3857&lt;Data_Validation!$B$9,"Medium Value","High Value"))</f>
        <v>Low Value</v>
      </c>
      <c r="Y3857" s="2" t="str">
        <f t="shared" si="546"/>
        <v>Stable</v>
      </c>
      <c r="Z3857" s="2" t="str">
        <f t="shared" si="547"/>
        <v>Check Data</v>
      </c>
    </row>
    <row r="3858" spans="1:26" x14ac:dyDescent="0.3">
      <c r="A3858" t="s">
        <v>1289</v>
      </c>
      <c r="B3858">
        <v>54</v>
      </c>
      <c r="C3858" t="s">
        <v>25</v>
      </c>
      <c r="D3858" t="s">
        <v>44</v>
      </c>
      <c r="E3858">
        <v>96.33</v>
      </c>
      <c r="F3858">
        <v>11</v>
      </c>
      <c r="G3858">
        <v>147</v>
      </c>
      <c r="H3858">
        <v>0</v>
      </c>
      <c r="I3858" t="s">
        <v>29</v>
      </c>
      <c r="J3858">
        <v>91</v>
      </c>
      <c r="K3858" s="1">
        <v>44040</v>
      </c>
      <c r="L3858">
        <v>22</v>
      </c>
      <c r="M3858">
        <v>0.22</v>
      </c>
      <c r="N3858">
        <f>IF(E3858="",Data_Validation!$B$1,E3858)</f>
        <v>96.33</v>
      </c>
      <c r="O3858">
        <f>IF(J3858="",Data_Validation!$B$2,J3858)</f>
        <v>91</v>
      </c>
      <c r="P3858">
        <f t="shared" si="540"/>
        <v>2</v>
      </c>
      <c r="Q3858" s="2">
        <f>CustomerData[[#This Row],[avg_order_value_clean]]*CustomerData[[#This Row],[total_orders]]</f>
        <v>1059.6299999999999</v>
      </c>
      <c r="R3858" s="2" t="str">
        <f t="shared" si="548"/>
        <v>Inactive</v>
      </c>
      <c r="S3858" s="2" t="str">
        <f t="shared" si="541"/>
        <v>Medium Risk</v>
      </c>
      <c r="T3858" s="2" t="str">
        <f t="shared" si="542"/>
        <v>45-54</v>
      </c>
      <c r="U3858" s="1">
        <f t="shared" ca="1" si="543"/>
        <v>2221</v>
      </c>
      <c r="V3858" s="2" t="str">
        <f t="shared" si="544"/>
        <v>Low Loyalty</v>
      </c>
      <c r="W3858" s="2" t="str">
        <f t="shared" si="545"/>
        <v>Legitimate</v>
      </c>
      <c r="X3858" s="2" t="str">
        <f>IF(Q3858&lt;Data_Validation!$B$8,"Low Value",IF(Q3858&lt;Data_Validation!$B$9,"Medium Value","High Value"))</f>
        <v>Low Value</v>
      </c>
      <c r="Y3858" s="2" t="str">
        <f t="shared" si="546"/>
        <v>Stable</v>
      </c>
      <c r="Z3858" s="2" t="str">
        <f t="shared" si="547"/>
        <v>Check Data</v>
      </c>
    </row>
    <row r="3859" spans="1:26" x14ac:dyDescent="0.3">
      <c r="A3859" t="s">
        <v>3141</v>
      </c>
      <c r="B3859">
        <v>43</v>
      </c>
      <c r="C3859" t="s">
        <v>14</v>
      </c>
      <c r="D3859" t="s">
        <v>22</v>
      </c>
      <c r="E3859">
        <v>17.100000000000001</v>
      </c>
      <c r="F3859">
        <v>13</v>
      </c>
      <c r="G3859">
        <v>170</v>
      </c>
      <c r="H3859">
        <v>0</v>
      </c>
      <c r="I3859" t="s">
        <v>29</v>
      </c>
      <c r="J3859">
        <v>79.400000000000006</v>
      </c>
      <c r="K3859" s="1">
        <v>44279</v>
      </c>
      <c r="L3859">
        <v>43</v>
      </c>
      <c r="M3859">
        <v>0.35</v>
      </c>
      <c r="N3859">
        <f>IF(E3859="",Data_Validation!$B$1,E3859)</f>
        <v>17.100000000000001</v>
      </c>
      <c r="O3859">
        <f>IF(J3859="",Data_Validation!$B$2,J3859)</f>
        <v>79.400000000000006</v>
      </c>
      <c r="P3859">
        <f t="shared" si="540"/>
        <v>1</v>
      </c>
      <c r="Q3859" s="2">
        <f>CustomerData[[#This Row],[avg_order_value_clean]]*CustomerData[[#This Row],[total_orders]]</f>
        <v>222.3</v>
      </c>
      <c r="R3859" s="2" t="str">
        <f t="shared" si="548"/>
        <v>Inactive</v>
      </c>
      <c r="S3859" s="2" t="str">
        <f t="shared" si="541"/>
        <v>Medium Risk</v>
      </c>
      <c r="T3859" s="2" t="str">
        <f t="shared" si="542"/>
        <v>35-44</v>
      </c>
      <c r="U3859" s="1">
        <f t="shared" ca="1" si="543"/>
        <v>1982</v>
      </c>
      <c r="V3859" s="2" t="str">
        <f t="shared" si="544"/>
        <v>Medium Loyalty</v>
      </c>
      <c r="W3859" s="2" t="str">
        <f t="shared" si="545"/>
        <v>Legitimate</v>
      </c>
      <c r="X3859" s="2" t="str">
        <f>IF(Q3859&lt;Data_Validation!$B$8,"Low Value",IF(Q3859&lt;Data_Validation!$B$9,"Medium Value","High Value"))</f>
        <v>Low Value</v>
      </c>
      <c r="Y3859" s="2" t="str">
        <f t="shared" si="546"/>
        <v>Stable</v>
      </c>
      <c r="Z3859" s="2" t="str">
        <f t="shared" si="547"/>
        <v>Check Data</v>
      </c>
    </row>
    <row r="3860" spans="1:26" x14ac:dyDescent="0.3">
      <c r="A3860" t="s">
        <v>3142</v>
      </c>
      <c r="B3860">
        <v>70</v>
      </c>
      <c r="C3860" t="s">
        <v>14</v>
      </c>
      <c r="D3860" t="s">
        <v>52</v>
      </c>
      <c r="E3860">
        <v>45.66</v>
      </c>
      <c r="F3860">
        <v>7</v>
      </c>
      <c r="G3860">
        <v>0</v>
      </c>
      <c r="H3860">
        <v>0</v>
      </c>
      <c r="I3860" t="s">
        <v>16</v>
      </c>
      <c r="J3860">
        <v>25.1</v>
      </c>
      <c r="K3860" s="1">
        <v>45547</v>
      </c>
      <c r="L3860">
        <v>51</v>
      </c>
      <c r="M3860">
        <v>0.14000000000000001</v>
      </c>
      <c r="N3860">
        <f>IF(E3860="",Data_Validation!$B$1,E3860)</f>
        <v>45.66</v>
      </c>
      <c r="O3860">
        <f>IF(J3860="",Data_Validation!$B$2,J3860)</f>
        <v>25.1</v>
      </c>
      <c r="P3860">
        <f t="shared" si="540"/>
        <v>1</v>
      </c>
      <c r="Q3860" s="2">
        <f>CustomerData[[#This Row],[avg_order_value_clean]]*CustomerData[[#This Row],[total_orders]]</f>
        <v>319.62</v>
      </c>
      <c r="R3860" s="2" t="str">
        <f t="shared" si="548"/>
        <v>Active</v>
      </c>
      <c r="S3860" s="2" t="str">
        <f t="shared" si="541"/>
        <v>Low Risk</v>
      </c>
      <c r="T3860" s="2" t="str">
        <f t="shared" si="542"/>
        <v>55+</v>
      </c>
      <c r="U3860" s="1">
        <f t="shared" ca="1" si="543"/>
        <v>714</v>
      </c>
      <c r="V3860" s="2" t="str">
        <f t="shared" si="544"/>
        <v>Medium Loyalty</v>
      </c>
      <c r="W3860" s="2" t="str">
        <f t="shared" si="545"/>
        <v>Legitimate</v>
      </c>
      <c r="X3860" s="2" t="str">
        <f>IF(Q3860&lt;Data_Validation!$B$8,"Low Value",IF(Q3860&lt;Data_Validation!$B$9,"Medium Value","High Value"))</f>
        <v>Low Value</v>
      </c>
      <c r="Y3860" s="2" t="str">
        <f t="shared" si="546"/>
        <v>Stable</v>
      </c>
      <c r="Z3860" s="2" t="str">
        <f t="shared" si="547"/>
        <v>Check Data</v>
      </c>
    </row>
    <row r="3861" spans="1:26" x14ac:dyDescent="0.3">
      <c r="A3861" t="s">
        <v>2294</v>
      </c>
      <c r="B3861">
        <v>34</v>
      </c>
      <c r="C3861" t="s">
        <v>14</v>
      </c>
      <c r="D3861" t="s">
        <v>22</v>
      </c>
      <c r="E3861">
        <v>105.27</v>
      </c>
      <c r="F3861">
        <v>4</v>
      </c>
      <c r="G3861">
        <v>39</v>
      </c>
      <c r="H3861">
        <v>0</v>
      </c>
      <c r="I3861" t="s">
        <v>40</v>
      </c>
      <c r="J3861">
        <v>63.5</v>
      </c>
      <c r="K3861" s="1">
        <v>45634</v>
      </c>
      <c r="L3861">
        <v>49</v>
      </c>
      <c r="M3861">
        <v>0.28000000000000003</v>
      </c>
      <c r="N3861">
        <f>IF(E3861="",Data_Validation!$B$1,E3861)</f>
        <v>105.27</v>
      </c>
      <c r="O3861">
        <f>IF(J3861="",Data_Validation!$B$2,J3861)</f>
        <v>63.5</v>
      </c>
      <c r="P3861">
        <f t="shared" si="540"/>
        <v>2</v>
      </c>
      <c r="Q3861" s="2">
        <f>CustomerData[[#This Row],[avg_order_value_clean]]*CustomerData[[#This Row],[total_orders]]</f>
        <v>421.08</v>
      </c>
      <c r="R3861" s="2" t="str">
        <f t="shared" si="548"/>
        <v>At Risk</v>
      </c>
      <c r="S3861" s="2" t="str">
        <f t="shared" si="541"/>
        <v>Medium Risk</v>
      </c>
      <c r="T3861" s="2" t="str">
        <f t="shared" si="542"/>
        <v>25-34</v>
      </c>
      <c r="U3861" s="1">
        <f t="shared" ca="1" si="543"/>
        <v>627</v>
      </c>
      <c r="V3861" s="2" t="str">
        <f t="shared" si="544"/>
        <v>Medium Loyalty</v>
      </c>
      <c r="W3861" s="2" t="str">
        <f t="shared" si="545"/>
        <v>Legitimate</v>
      </c>
      <c r="X3861" s="2" t="str">
        <f>IF(Q3861&lt;Data_Validation!$B$8,"Low Value",IF(Q3861&lt;Data_Validation!$B$9,"Medium Value","High Value"))</f>
        <v>Low Value</v>
      </c>
      <c r="Y3861" s="2" t="str">
        <f t="shared" si="546"/>
        <v>Stable</v>
      </c>
      <c r="Z3861" s="2" t="str">
        <f t="shared" si="547"/>
        <v>Check Data</v>
      </c>
    </row>
    <row r="3862" spans="1:26" x14ac:dyDescent="0.3">
      <c r="A3862" t="s">
        <v>1303</v>
      </c>
      <c r="B3862">
        <v>39</v>
      </c>
      <c r="C3862" t="s">
        <v>21</v>
      </c>
      <c r="D3862" t="s">
        <v>15</v>
      </c>
      <c r="E3862">
        <v>35.44</v>
      </c>
      <c r="F3862">
        <v>9</v>
      </c>
      <c r="G3862">
        <v>236</v>
      </c>
      <c r="H3862">
        <v>0</v>
      </c>
      <c r="I3862" t="s">
        <v>19</v>
      </c>
      <c r="J3862">
        <v>66.400000000000006</v>
      </c>
      <c r="K3862" s="1">
        <v>45080</v>
      </c>
      <c r="L3862">
        <v>22</v>
      </c>
      <c r="M3862">
        <v>0.2</v>
      </c>
      <c r="N3862">
        <f>IF(E3862="",Data_Validation!$B$1,E3862)</f>
        <v>35.44</v>
      </c>
      <c r="O3862">
        <f>IF(J3862="",Data_Validation!$B$2,J3862)</f>
        <v>66.400000000000006</v>
      </c>
      <c r="P3862">
        <f t="shared" si="540"/>
        <v>4</v>
      </c>
      <c r="Q3862" s="2">
        <f>CustomerData[[#This Row],[avg_order_value_clean]]*CustomerData[[#This Row],[total_orders]]</f>
        <v>318.95999999999998</v>
      </c>
      <c r="R3862" s="2" t="str">
        <f t="shared" si="548"/>
        <v>Inactive</v>
      </c>
      <c r="S3862" s="2" t="str">
        <f t="shared" si="541"/>
        <v>Medium Risk</v>
      </c>
      <c r="T3862" s="2" t="str">
        <f t="shared" si="542"/>
        <v>35-44</v>
      </c>
      <c r="U3862" s="1">
        <f t="shared" ca="1" si="543"/>
        <v>1181</v>
      </c>
      <c r="V3862" s="2" t="str">
        <f t="shared" si="544"/>
        <v>Low Loyalty</v>
      </c>
      <c r="W3862" s="2" t="str">
        <f t="shared" si="545"/>
        <v>Legitimate</v>
      </c>
      <c r="X3862" s="2" t="str">
        <f>IF(Q3862&lt;Data_Validation!$B$8,"Low Value",IF(Q3862&lt;Data_Validation!$B$9,"Medium Value","High Value"))</f>
        <v>Low Value</v>
      </c>
      <c r="Y3862" s="2" t="str">
        <f t="shared" si="546"/>
        <v>Stable</v>
      </c>
      <c r="Z3862" s="2" t="str">
        <f t="shared" si="547"/>
        <v>Check Data</v>
      </c>
    </row>
    <row r="3863" spans="1:26" x14ac:dyDescent="0.3">
      <c r="A3863" t="s">
        <v>2028</v>
      </c>
      <c r="B3863">
        <v>78</v>
      </c>
      <c r="C3863" t="s">
        <v>14</v>
      </c>
      <c r="D3863" t="s">
        <v>50</v>
      </c>
      <c r="E3863">
        <v>124.07</v>
      </c>
      <c r="F3863">
        <v>8</v>
      </c>
      <c r="G3863">
        <v>6</v>
      </c>
      <c r="H3863">
        <v>0</v>
      </c>
      <c r="I3863" t="s">
        <v>23</v>
      </c>
      <c r="J3863">
        <v>9.1</v>
      </c>
      <c r="K3863" s="1">
        <v>45637</v>
      </c>
      <c r="L3863">
        <v>79</v>
      </c>
      <c r="M3863">
        <v>0.26</v>
      </c>
      <c r="N3863">
        <f>IF(E3863="",Data_Validation!$B$1,E3863)</f>
        <v>124.07</v>
      </c>
      <c r="O3863">
        <f>IF(J3863="",Data_Validation!$B$2,J3863)</f>
        <v>9.1</v>
      </c>
      <c r="P3863">
        <f t="shared" si="540"/>
        <v>3</v>
      </c>
      <c r="Q3863" s="2">
        <f>CustomerData[[#This Row],[avg_order_value_clean]]*CustomerData[[#This Row],[total_orders]]</f>
        <v>992.56</v>
      </c>
      <c r="R3863" s="2" t="str">
        <f t="shared" si="548"/>
        <v>Active</v>
      </c>
      <c r="S3863" s="2" t="str">
        <f t="shared" si="541"/>
        <v>Medium Risk</v>
      </c>
      <c r="T3863" s="2" t="str">
        <f t="shared" si="542"/>
        <v>55+</v>
      </c>
      <c r="U3863" s="1">
        <f t="shared" ca="1" si="543"/>
        <v>624</v>
      </c>
      <c r="V3863" s="2" t="str">
        <f t="shared" si="544"/>
        <v>High Loyalty</v>
      </c>
      <c r="W3863" s="2" t="str">
        <f t="shared" si="545"/>
        <v>Legitimate</v>
      </c>
      <c r="X3863" s="2" t="str">
        <f>IF(Q3863&lt;Data_Validation!$B$8,"Low Value",IF(Q3863&lt;Data_Validation!$B$9,"Medium Value","High Value"))</f>
        <v>Low Value</v>
      </c>
      <c r="Y3863" s="2" t="str">
        <f t="shared" si="546"/>
        <v>Stable</v>
      </c>
      <c r="Z3863" s="2" t="str">
        <f t="shared" si="547"/>
        <v>Check Data</v>
      </c>
    </row>
    <row r="3864" spans="1:26" x14ac:dyDescent="0.3">
      <c r="A3864" t="s">
        <v>3143</v>
      </c>
      <c r="B3864">
        <v>42</v>
      </c>
      <c r="C3864" t="s">
        <v>14</v>
      </c>
      <c r="D3864" t="s">
        <v>28</v>
      </c>
      <c r="E3864">
        <v>99.16</v>
      </c>
      <c r="F3864">
        <v>9</v>
      </c>
      <c r="G3864">
        <v>162</v>
      </c>
      <c r="H3864">
        <v>0</v>
      </c>
      <c r="I3864" t="s">
        <v>23</v>
      </c>
      <c r="J3864">
        <v>42.7</v>
      </c>
      <c r="K3864" s="1">
        <v>45685</v>
      </c>
      <c r="L3864">
        <v>18</v>
      </c>
      <c r="M3864">
        <v>0.17</v>
      </c>
      <c r="N3864">
        <f>IF(E3864="",Data_Validation!$B$1,E3864)</f>
        <v>99.16</v>
      </c>
      <c r="O3864">
        <f>IF(J3864="",Data_Validation!$B$2,J3864)</f>
        <v>42.7</v>
      </c>
      <c r="P3864">
        <f t="shared" si="540"/>
        <v>1</v>
      </c>
      <c r="Q3864" s="2">
        <f>CustomerData[[#This Row],[avg_order_value_clean]]*CustomerData[[#This Row],[total_orders]]</f>
        <v>892.43999999999994</v>
      </c>
      <c r="R3864" s="2" t="str">
        <f t="shared" si="548"/>
        <v>Inactive</v>
      </c>
      <c r="S3864" s="2" t="str">
        <f t="shared" si="541"/>
        <v>Low Risk</v>
      </c>
      <c r="T3864" s="2" t="str">
        <f t="shared" si="542"/>
        <v>35-44</v>
      </c>
      <c r="U3864" s="1">
        <f t="shared" ca="1" si="543"/>
        <v>576</v>
      </c>
      <c r="V3864" s="2" t="str">
        <f t="shared" si="544"/>
        <v>Low Loyalty</v>
      </c>
      <c r="W3864" s="2" t="str">
        <f t="shared" si="545"/>
        <v>Legitimate</v>
      </c>
      <c r="X3864" s="2" t="str">
        <f>IF(Q3864&lt;Data_Validation!$B$8,"Low Value",IF(Q3864&lt;Data_Validation!$B$9,"Medium Value","High Value"))</f>
        <v>Low Value</v>
      </c>
      <c r="Y3864" s="2" t="str">
        <f t="shared" si="546"/>
        <v>Stable</v>
      </c>
      <c r="Z3864" s="2" t="str">
        <f t="shared" si="547"/>
        <v>Check Data</v>
      </c>
    </row>
    <row r="3865" spans="1:26" x14ac:dyDescent="0.3">
      <c r="A3865" t="s">
        <v>3144</v>
      </c>
      <c r="B3865">
        <v>19</v>
      </c>
      <c r="C3865" t="s">
        <v>25</v>
      </c>
      <c r="D3865" t="s">
        <v>50</v>
      </c>
      <c r="E3865">
        <v>101.58</v>
      </c>
      <c r="F3865">
        <v>5</v>
      </c>
      <c r="G3865">
        <v>289</v>
      </c>
      <c r="H3865">
        <v>0</v>
      </c>
      <c r="I3865" t="s">
        <v>16</v>
      </c>
      <c r="J3865">
        <v>31.1</v>
      </c>
      <c r="K3865" s="1">
        <v>44081</v>
      </c>
      <c r="L3865">
        <v>44</v>
      </c>
      <c r="M3865">
        <v>0.41</v>
      </c>
      <c r="N3865">
        <f>IF(E3865="",Data_Validation!$B$1,E3865)</f>
        <v>101.58</v>
      </c>
      <c r="O3865">
        <f>IF(J3865="",Data_Validation!$B$2,J3865)</f>
        <v>31.1</v>
      </c>
      <c r="P3865">
        <f t="shared" si="540"/>
        <v>1</v>
      </c>
      <c r="Q3865" s="2">
        <f>CustomerData[[#This Row],[avg_order_value_clean]]*CustomerData[[#This Row],[total_orders]]</f>
        <v>507.9</v>
      </c>
      <c r="R3865" s="2" t="str">
        <f t="shared" si="548"/>
        <v>Inactive</v>
      </c>
      <c r="S3865" s="2" t="str">
        <f t="shared" si="541"/>
        <v>Medium Risk</v>
      </c>
      <c r="T3865" s="2" t="str">
        <f t="shared" si="542"/>
        <v>Under 25</v>
      </c>
      <c r="U3865" s="1">
        <f t="shared" ca="1" si="543"/>
        <v>2180</v>
      </c>
      <c r="V3865" s="2" t="str">
        <f t="shared" si="544"/>
        <v>Medium Loyalty</v>
      </c>
      <c r="W3865" s="2" t="str">
        <f t="shared" si="545"/>
        <v>Legitimate</v>
      </c>
      <c r="X3865" s="2" t="str">
        <f>IF(Q3865&lt;Data_Validation!$B$8,"Low Value",IF(Q3865&lt;Data_Validation!$B$9,"Medium Value","High Value"))</f>
        <v>Low Value</v>
      </c>
      <c r="Y3865" s="2" t="str">
        <f t="shared" si="546"/>
        <v>Stable</v>
      </c>
      <c r="Z3865" s="2" t="str">
        <f t="shared" si="547"/>
        <v>Check Data</v>
      </c>
    </row>
    <row r="3866" spans="1:26" x14ac:dyDescent="0.3">
      <c r="A3866" t="s">
        <v>825</v>
      </c>
      <c r="B3866">
        <v>72</v>
      </c>
      <c r="C3866" t="s">
        <v>21</v>
      </c>
      <c r="D3866" t="s">
        <v>28</v>
      </c>
      <c r="E3866">
        <v>240.68</v>
      </c>
      <c r="F3866">
        <v>13</v>
      </c>
      <c r="G3866">
        <v>324</v>
      </c>
      <c r="H3866">
        <v>0</v>
      </c>
      <c r="I3866" t="s">
        <v>19</v>
      </c>
      <c r="J3866">
        <v>15.7</v>
      </c>
      <c r="K3866" s="1">
        <v>45085</v>
      </c>
      <c r="L3866">
        <v>32</v>
      </c>
      <c r="M3866">
        <v>0.01</v>
      </c>
      <c r="N3866">
        <f>IF(E3866="",Data_Validation!$B$1,E3866)</f>
        <v>240.68</v>
      </c>
      <c r="O3866">
        <f>IF(J3866="",Data_Validation!$B$2,J3866)</f>
        <v>15.7</v>
      </c>
      <c r="P3866">
        <f t="shared" si="540"/>
        <v>3</v>
      </c>
      <c r="Q3866" s="2">
        <f>CustomerData[[#This Row],[avg_order_value_clean]]*CustomerData[[#This Row],[total_orders]]</f>
        <v>3128.84</v>
      </c>
      <c r="R3866" s="2" t="str">
        <f t="shared" si="548"/>
        <v>Inactive</v>
      </c>
      <c r="S3866" s="2" t="str">
        <f t="shared" si="541"/>
        <v>Low Risk</v>
      </c>
      <c r="T3866" s="2" t="str">
        <f t="shared" si="542"/>
        <v>55+</v>
      </c>
      <c r="U3866" s="1">
        <f t="shared" ca="1" si="543"/>
        <v>1176</v>
      </c>
      <c r="V3866" s="2" t="str">
        <f t="shared" si="544"/>
        <v>Low Loyalty</v>
      </c>
      <c r="W3866" s="2" t="str">
        <f t="shared" si="545"/>
        <v>Legitimate</v>
      </c>
      <c r="X3866" s="2" t="str">
        <f>IF(Q3866&lt;Data_Validation!$B$8,"Low Value",IF(Q3866&lt;Data_Validation!$B$9,"Medium Value","High Value"))</f>
        <v>High Value</v>
      </c>
      <c r="Y3866" s="2" t="str">
        <f t="shared" si="546"/>
        <v>High Value - Maintain</v>
      </c>
      <c r="Z3866" s="2" t="str">
        <f t="shared" si="547"/>
        <v>Check Data</v>
      </c>
    </row>
    <row r="3867" spans="1:26" x14ac:dyDescent="0.3">
      <c r="A3867" t="s">
        <v>3145</v>
      </c>
      <c r="B3867">
        <v>39</v>
      </c>
      <c r="C3867" t="s">
        <v>14</v>
      </c>
      <c r="D3867" t="s">
        <v>26</v>
      </c>
      <c r="E3867">
        <v>59.66</v>
      </c>
      <c r="F3867">
        <v>13</v>
      </c>
      <c r="G3867">
        <v>156</v>
      </c>
      <c r="H3867">
        <v>0</v>
      </c>
      <c r="I3867" t="s">
        <v>29</v>
      </c>
      <c r="J3867">
        <v>5.9</v>
      </c>
      <c r="K3867" s="1">
        <v>45122</v>
      </c>
      <c r="L3867">
        <v>58</v>
      </c>
      <c r="M3867">
        <v>0.3</v>
      </c>
      <c r="N3867">
        <f>IF(E3867="",Data_Validation!$B$1,E3867)</f>
        <v>59.66</v>
      </c>
      <c r="O3867">
        <f>IF(J3867="",Data_Validation!$B$2,J3867)</f>
        <v>5.9</v>
      </c>
      <c r="P3867">
        <f t="shared" si="540"/>
        <v>1</v>
      </c>
      <c r="Q3867" s="2">
        <f>CustomerData[[#This Row],[avg_order_value_clean]]*CustomerData[[#This Row],[total_orders]]</f>
        <v>775.57999999999993</v>
      </c>
      <c r="R3867" s="2" t="str">
        <f t="shared" si="548"/>
        <v>Inactive</v>
      </c>
      <c r="S3867" s="2" t="str">
        <f t="shared" si="541"/>
        <v>Medium Risk</v>
      </c>
      <c r="T3867" s="2" t="str">
        <f t="shared" si="542"/>
        <v>35-44</v>
      </c>
      <c r="U3867" s="1">
        <f t="shared" ca="1" si="543"/>
        <v>1139</v>
      </c>
      <c r="V3867" s="2" t="str">
        <f t="shared" si="544"/>
        <v>Medium Loyalty</v>
      </c>
      <c r="W3867" s="2" t="str">
        <f t="shared" si="545"/>
        <v>Legitimate</v>
      </c>
      <c r="X3867" s="2" t="str">
        <f>IF(Q3867&lt;Data_Validation!$B$8,"Low Value",IF(Q3867&lt;Data_Validation!$B$9,"Medium Value","High Value"))</f>
        <v>Low Value</v>
      </c>
      <c r="Y3867" s="2" t="str">
        <f t="shared" si="546"/>
        <v>Stable</v>
      </c>
      <c r="Z3867" s="2" t="str">
        <f t="shared" si="547"/>
        <v>Check Data</v>
      </c>
    </row>
    <row r="3868" spans="1:26" x14ac:dyDescent="0.3">
      <c r="A3868" t="s">
        <v>3146</v>
      </c>
      <c r="B3868">
        <v>22</v>
      </c>
      <c r="C3868" t="s">
        <v>25</v>
      </c>
      <c r="D3868" t="s">
        <v>52</v>
      </c>
      <c r="E3868">
        <v>34.369999999999997</v>
      </c>
      <c r="F3868">
        <v>10</v>
      </c>
      <c r="G3868">
        <v>113</v>
      </c>
      <c r="H3868">
        <v>0</v>
      </c>
      <c r="I3868" t="s">
        <v>23</v>
      </c>
      <c r="J3868">
        <v>2.7</v>
      </c>
      <c r="K3868" s="1">
        <v>44876</v>
      </c>
      <c r="L3868">
        <v>56</v>
      </c>
      <c r="M3868">
        <v>0.28000000000000003</v>
      </c>
      <c r="N3868">
        <f>IF(E3868="",Data_Validation!$B$1,E3868)</f>
        <v>34.369999999999997</v>
      </c>
      <c r="O3868">
        <f>IF(J3868="",Data_Validation!$B$2,J3868)</f>
        <v>2.7</v>
      </c>
      <c r="P3868">
        <f t="shared" si="540"/>
        <v>1</v>
      </c>
      <c r="Q3868" s="2">
        <f>CustomerData[[#This Row],[avg_order_value_clean]]*CustomerData[[#This Row],[total_orders]]</f>
        <v>343.7</v>
      </c>
      <c r="R3868" s="2" t="str">
        <f t="shared" si="548"/>
        <v>Inactive</v>
      </c>
      <c r="S3868" s="2" t="str">
        <f t="shared" si="541"/>
        <v>Medium Risk</v>
      </c>
      <c r="T3868" s="2" t="str">
        <f t="shared" si="542"/>
        <v>Under 25</v>
      </c>
      <c r="U3868" s="1">
        <f t="shared" ca="1" si="543"/>
        <v>1385</v>
      </c>
      <c r="V3868" s="2" t="str">
        <f t="shared" si="544"/>
        <v>Medium Loyalty</v>
      </c>
      <c r="W3868" s="2" t="str">
        <f t="shared" si="545"/>
        <v>Legitimate</v>
      </c>
      <c r="X3868" s="2" t="str">
        <f>IF(Q3868&lt;Data_Validation!$B$8,"Low Value",IF(Q3868&lt;Data_Validation!$B$9,"Medium Value","High Value"))</f>
        <v>Low Value</v>
      </c>
      <c r="Y3868" s="2" t="str">
        <f t="shared" si="546"/>
        <v>Stable</v>
      </c>
      <c r="Z3868" s="2" t="str">
        <f t="shared" si="547"/>
        <v>Check Data</v>
      </c>
    </row>
    <row r="3869" spans="1:26" x14ac:dyDescent="0.3">
      <c r="A3869" t="s">
        <v>3147</v>
      </c>
      <c r="B3869">
        <v>21</v>
      </c>
      <c r="C3869" t="s">
        <v>14</v>
      </c>
      <c r="D3869" t="s">
        <v>50</v>
      </c>
      <c r="E3869">
        <v>43.74</v>
      </c>
      <c r="F3869">
        <v>10</v>
      </c>
      <c r="G3869">
        <v>111</v>
      </c>
      <c r="H3869">
        <v>0</v>
      </c>
      <c r="I3869" t="s">
        <v>29</v>
      </c>
      <c r="J3869">
        <v>85.9</v>
      </c>
      <c r="K3869" s="1">
        <v>44510</v>
      </c>
      <c r="L3869">
        <v>74</v>
      </c>
      <c r="M3869">
        <v>0.16</v>
      </c>
      <c r="N3869">
        <f>IF(E3869="",Data_Validation!$B$1,E3869)</f>
        <v>43.74</v>
      </c>
      <c r="O3869">
        <f>IF(J3869="",Data_Validation!$B$2,J3869)</f>
        <v>85.9</v>
      </c>
      <c r="P3869">
        <f t="shared" si="540"/>
        <v>1</v>
      </c>
      <c r="Q3869" s="2">
        <f>CustomerData[[#This Row],[avg_order_value_clean]]*CustomerData[[#This Row],[total_orders]]</f>
        <v>437.40000000000003</v>
      </c>
      <c r="R3869" s="2" t="str">
        <f t="shared" si="548"/>
        <v>Inactive</v>
      </c>
      <c r="S3869" s="2" t="str">
        <f t="shared" si="541"/>
        <v>Low Risk</v>
      </c>
      <c r="T3869" s="2" t="str">
        <f t="shared" si="542"/>
        <v>Under 25</v>
      </c>
      <c r="U3869" s="1">
        <f t="shared" ca="1" si="543"/>
        <v>1751</v>
      </c>
      <c r="V3869" s="2" t="str">
        <f t="shared" si="544"/>
        <v>High Loyalty</v>
      </c>
      <c r="W3869" s="2" t="str">
        <f t="shared" si="545"/>
        <v>Legitimate</v>
      </c>
      <c r="X3869" s="2" t="str">
        <f>IF(Q3869&lt;Data_Validation!$B$8,"Low Value",IF(Q3869&lt;Data_Validation!$B$9,"Medium Value","High Value"))</f>
        <v>Low Value</v>
      </c>
      <c r="Y3869" s="2" t="str">
        <f t="shared" si="546"/>
        <v>Stable</v>
      </c>
      <c r="Z3869" s="2" t="str">
        <f t="shared" si="547"/>
        <v>Check Data</v>
      </c>
    </row>
    <row r="3870" spans="1:26" x14ac:dyDescent="0.3">
      <c r="A3870" t="s">
        <v>3148</v>
      </c>
      <c r="B3870">
        <v>53</v>
      </c>
      <c r="C3870" t="s">
        <v>25</v>
      </c>
      <c r="D3870" t="s">
        <v>22</v>
      </c>
      <c r="F3870">
        <v>14</v>
      </c>
      <c r="G3870">
        <v>256</v>
      </c>
      <c r="H3870">
        <v>0</v>
      </c>
      <c r="I3870" t="s">
        <v>16</v>
      </c>
      <c r="K3870" s="1">
        <v>45451</v>
      </c>
      <c r="L3870">
        <v>9</v>
      </c>
      <c r="M3870">
        <v>0.3</v>
      </c>
      <c r="N3870">
        <f>IF(E3870="",Data_Validation!$B$1,E3870)</f>
        <v>250</v>
      </c>
      <c r="O3870">
        <f>IF(J3870="",Data_Validation!$B$2,J3870)</f>
        <v>250</v>
      </c>
      <c r="P3870">
        <f t="shared" si="540"/>
        <v>1</v>
      </c>
      <c r="Q3870" s="2">
        <f>CustomerData[[#This Row],[avg_order_value_clean]]*CustomerData[[#This Row],[total_orders]]</f>
        <v>3500</v>
      </c>
      <c r="R3870" s="2" t="str">
        <f t="shared" si="548"/>
        <v>Inactive</v>
      </c>
      <c r="S3870" s="2" t="str">
        <f t="shared" si="541"/>
        <v>Medium Risk</v>
      </c>
      <c r="T3870" s="2" t="str">
        <f t="shared" si="542"/>
        <v>45-54</v>
      </c>
      <c r="U3870" s="1">
        <f t="shared" ca="1" si="543"/>
        <v>810</v>
      </c>
      <c r="V3870" s="2" t="str">
        <f t="shared" si="544"/>
        <v>Low Loyalty</v>
      </c>
      <c r="W3870" s="2" t="str">
        <f t="shared" si="545"/>
        <v>Legitimate</v>
      </c>
      <c r="X3870" s="2" t="str">
        <f>IF(Q3870&lt;Data_Validation!$B$8,"Low Value",IF(Q3870&lt;Data_Validation!$B$9,"Medium Value","High Value"))</f>
        <v>High Value</v>
      </c>
      <c r="Y3870" s="2" t="str">
        <f t="shared" si="546"/>
        <v>High Value - Maintain</v>
      </c>
      <c r="Z3870" s="2" t="str">
        <f t="shared" si="547"/>
        <v>Check Data</v>
      </c>
    </row>
    <row r="3871" spans="1:26" x14ac:dyDescent="0.3">
      <c r="A3871" t="s">
        <v>3149</v>
      </c>
      <c r="B3871">
        <v>23</v>
      </c>
      <c r="C3871" t="s">
        <v>21</v>
      </c>
      <c r="D3871" t="s">
        <v>52</v>
      </c>
      <c r="E3871">
        <v>346.3</v>
      </c>
      <c r="F3871">
        <v>7</v>
      </c>
      <c r="G3871">
        <v>72</v>
      </c>
      <c r="H3871">
        <v>0</v>
      </c>
      <c r="I3871" t="s">
        <v>16</v>
      </c>
      <c r="J3871">
        <v>49.3</v>
      </c>
      <c r="K3871" s="1">
        <v>44900</v>
      </c>
      <c r="L3871">
        <v>63</v>
      </c>
      <c r="M3871">
        <v>0.16</v>
      </c>
      <c r="N3871">
        <f>IF(E3871="",Data_Validation!$B$1,E3871)</f>
        <v>346.3</v>
      </c>
      <c r="O3871">
        <f>IF(J3871="",Data_Validation!$B$2,J3871)</f>
        <v>49.3</v>
      </c>
      <c r="P3871">
        <f t="shared" si="540"/>
        <v>2</v>
      </c>
      <c r="Q3871" s="2">
        <f>CustomerData[[#This Row],[avg_order_value_clean]]*CustomerData[[#This Row],[total_orders]]</f>
        <v>2424.1</v>
      </c>
      <c r="R3871" s="2" t="str">
        <f t="shared" si="548"/>
        <v>At Risk</v>
      </c>
      <c r="S3871" s="2" t="str">
        <f t="shared" si="541"/>
        <v>Low Risk</v>
      </c>
      <c r="T3871" s="2" t="str">
        <f t="shared" si="542"/>
        <v>Under 25</v>
      </c>
      <c r="U3871" s="1">
        <f t="shared" ca="1" si="543"/>
        <v>1361</v>
      </c>
      <c r="V3871" s="2" t="str">
        <f t="shared" si="544"/>
        <v>Medium Loyalty</v>
      </c>
      <c r="W3871" s="2" t="str">
        <f t="shared" si="545"/>
        <v>Legitimate</v>
      </c>
      <c r="X3871" s="2" t="str">
        <f>IF(Q3871&lt;Data_Validation!$B$8,"Low Value",IF(Q3871&lt;Data_Validation!$B$9,"Medium Value","High Value"))</f>
        <v>High Value</v>
      </c>
      <c r="Y3871" s="2" t="str">
        <f t="shared" si="546"/>
        <v>High Value - Maintain</v>
      </c>
      <c r="Z3871" s="2" t="str">
        <f t="shared" si="547"/>
        <v>Check Data</v>
      </c>
    </row>
    <row r="3872" spans="1:26" x14ac:dyDescent="0.3">
      <c r="A3872" t="s">
        <v>3150</v>
      </c>
      <c r="B3872">
        <v>69</v>
      </c>
      <c r="C3872" t="s">
        <v>25</v>
      </c>
      <c r="D3872" t="s">
        <v>22</v>
      </c>
      <c r="E3872">
        <v>61.86</v>
      </c>
      <c r="F3872">
        <v>8</v>
      </c>
      <c r="G3872">
        <v>192</v>
      </c>
      <c r="H3872">
        <v>0</v>
      </c>
      <c r="I3872" t="s">
        <v>16</v>
      </c>
      <c r="J3872">
        <v>29.2</v>
      </c>
      <c r="K3872" s="1">
        <v>45378</v>
      </c>
      <c r="L3872">
        <v>89</v>
      </c>
      <c r="M3872">
        <v>0.48</v>
      </c>
      <c r="N3872">
        <f>IF(E3872="",Data_Validation!$B$1,E3872)</f>
        <v>61.86</v>
      </c>
      <c r="O3872">
        <f>IF(J3872="",Data_Validation!$B$2,J3872)</f>
        <v>29.2</v>
      </c>
      <c r="P3872">
        <f t="shared" si="540"/>
        <v>2</v>
      </c>
      <c r="Q3872" s="2">
        <f>CustomerData[[#This Row],[avg_order_value_clean]]*CustomerData[[#This Row],[total_orders]]</f>
        <v>494.88</v>
      </c>
      <c r="R3872" s="2" t="str">
        <f t="shared" si="548"/>
        <v>Inactive</v>
      </c>
      <c r="S3872" s="2" t="str">
        <f t="shared" si="541"/>
        <v>Medium Risk</v>
      </c>
      <c r="T3872" s="2" t="str">
        <f t="shared" si="542"/>
        <v>55+</v>
      </c>
      <c r="U3872" s="1">
        <f t="shared" ca="1" si="543"/>
        <v>883</v>
      </c>
      <c r="V3872" s="2" t="str">
        <f t="shared" si="544"/>
        <v>High Loyalty</v>
      </c>
      <c r="W3872" s="2" t="str">
        <f t="shared" si="545"/>
        <v>Legitimate</v>
      </c>
      <c r="X3872" s="2" t="str">
        <f>IF(Q3872&lt;Data_Validation!$B$8,"Low Value",IF(Q3872&lt;Data_Validation!$B$9,"Medium Value","High Value"))</f>
        <v>Low Value</v>
      </c>
      <c r="Y3872" s="2" t="str">
        <f t="shared" si="546"/>
        <v>Stable</v>
      </c>
      <c r="Z3872" s="2" t="str">
        <f t="shared" si="547"/>
        <v>Check Data</v>
      </c>
    </row>
    <row r="3873" spans="1:26" x14ac:dyDescent="0.3">
      <c r="A3873" t="s">
        <v>3151</v>
      </c>
      <c r="B3873">
        <v>38</v>
      </c>
      <c r="C3873" t="s">
        <v>14</v>
      </c>
      <c r="D3873" t="s">
        <v>44</v>
      </c>
      <c r="E3873">
        <v>198.59</v>
      </c>
      <c r="F3873">
        <v>7</v>
      </c>
      <c r="G3873">
        <v>272</v>
      </c>
      <c r="H3873">
        <v>0</v>
      </c>
      <c r="I3873" t="s">
        <v>40</v>
      </c>
      <c r="J3873">
        <v>16.600000000000001</v>
      </c>
      <c r="K3873" s="1">
        <v>44430</v>
      </c>
      <c r="L3873">
        <v>4</v>
      </c>
      <c r="M3873">
        <v>0.46</v>
      </c>
      <c r="N3873">
        <f>IF(E3873="",Data_Validation!$B$1,E3873)</f>
        <v>198.59</v>
      </c>
      <c r="O3873">
        <f>IF(J3873="",Data_Validation!$B$2,J3873)</f>
        <v>16.600000000000001</v>
      </c>
      <c r="P3873">
        <f t="shared" si="540"/>
        <v>1</v>
      </c>
      <c r="Q3873" s="2">
        <f>CustomerData[[#This Row],[avg_order_value_clean]]*CustomerData[[#This Row],[total_orders]]</f>
        <v>1390.13</v>
      </c>
      <c r="R3873" s="2" t="str">
        <f t="shared" si="548"/>
        <v>Inactive</v>
      </c>
      <c r="S3873" s="2" t="str">
        <f t="shared" si="541"/>
        <v>Medium Risk</v>
      </c>
      <c r="T3873" s="2" t="str">
        <f t="shared" si="542"/>
        <v>35-44</v>
      </c>
      <c r="U3873" s="1">
        <f t="shared" ca="1" si="543"/>
        <v>1831</v>
      </c>
      <c r="V3873" s="2" t="str">
        <f t="shared" si="544"/>
        <v>Low Loyalty</v>
      </c>
      <c r="W3873" s="2" t="str">
        <f t="shared" si="545"/>
        <v>Legitimate</v>
      </c>
      <c r="X3873" s="2" t="str">
        <f>IF(Q3873&lt;Data_Validation!$B$8,"Low Value",IF(Q3873&lt;Data_Validation!$B$9,"Medium Value","High Value"))</f>
        <v>Low Value</v>
      </c>
      <c r="Y3873" s="2" t="str">
        <f t="shared" si="546"/>
        <v>Stable</v>
      </c>
      <c r="Z3873" s="2" t="str">
        <f t="shared" si="547"/>
        <v>Check Data</v>
      </c>
    </row>
    <row r="3874" spans="1:26" x14ac:dyDescent="0.3">
      <c r="A3874" t="s">
        <v>3152</v>
      </c>
      <c r="B3874">
        <v>30</v>
      </c>
      <c r="C3874" t="s">
        <v>21</v>
      </c>
      <c r="D3874" t="s">
        <v>50</v>
      </c>
      <c r="E3874">
        <v>68.7</v>
      </c>
      <c r="F3874">
        <v>17</v>
      </c>
      <c r="G3874">
        <v>223</v>
      </c>
      <c r="H3874">
        <v>0</v>
      </c>
      <c r="I3874" t="s">
        <v>16</v>
      </c>
      <c r="J3874">
        <v>26.1</v>
      </c>
      <c r="K3874" s="1">
        <v>44145</v>
      </c>
      <c r="L3874">
        <v>38</v>
      </c>
      <c r="M3874">
        <v>0.36</v>
      </c>
      <c r="N3874">
        <f>IF(E3874="",Data_Validation!$B$1,E3874)</f>
        <v>68.7</v>
      </c>
      <c r="O3874">
        <f>IF(J3874="",Data_Validation!$B$2,J3874)</f>
        <v>26.1</v>
      </c>
      <c r="P3874">
        <f t="shared" si="540"/>
        <v>1</v>
      </c>
      <c r="Q3874" s="2">
        <f>CustomerData[[#This Row],[avg_order_value_clean]]*CustomerData[[#This Row],[total_orders]]</f>
        <v>1167.9000000000001</v>
      </c>
      <c r="R3874" s="2" t="str">
        <f t="shared" si="548"/>
        <v>Inactive</v>
      </c>
      <c r="S3874" s="2" t="str">
        <f t="shared" si="541"/>
        <v>Medium Risk</v>
      </c>
      <c r="T3874" s="2" t="str">
        <f t="shared" si="542"/>
        <v>25-34</v>
      </c>
      <c r="U3874" s="1">
        <f t="shared" ca="1" si="543"/>
        <v>2116</v>
      </c>
      <c r="V3874" s="2" t="str">
        <f t="shared" si="544"/>
        <v>Low Loyalty</v>
      </c>
      <c r="W3874" s="2" t="str">
        <f t="shared" si="545"/>
        <v>Legitimate</v>
      </c>
      <c r="X3874" s="2" t="str">
        <f>IF(Q3874&lt;Data_Validation!$B$8,"Low Value",IF(Q3874&lt;Data_Validation!$B$9,"Medium Value","High Value"))</f>
        <v>Low Value</v>
      </c>
      <c r="Y3874" s="2" t="str">
        <f t="shared" si="546"/>
        <v>Stable</v>
      </c>
      <c r="Z3874" s="2" t="str">
        <f t="shared" si="547"/>
        <v>Check Data</v>
      </c>
    </row>
    <row r="3875" spans="1:26" x14ac:dyDescent="0.3">
      <c r="A3875" t="s">
        <v>3153</v>
      </c>
      <c r="B3875">
        <v>71</v>
      </c>
      <c r="C3875" t="s">
        <v>25</v>
      </c>
      <c r="D3875" t="s">
        <v>44</v>
      </c>
      <c r="E3875">
        <v>94.36</v>
      </c>
      <c r="F3875">
        <v>11</v>
      </c>
      <c r="G3875">
        <v>360</v>
      </c>
      <c r="H3875">
        <v>0</v>
      </c>
      <c r="I3875" t="s">
        <v>29</v>
      </c>
      <c r="J3875">
        <v>17</v>
      </c>
      <c r="K3875" s="1">
        <v>45305</v>
      </c>
      <c r="L3875">
        <v>42</v>
      </c>
      <c r="M3875">
        <v>0.13</v>
      </c>
      <c r="N3875">
        <f>IF(E3875="",Data_Validation!$B$1,E3875)</f>
        <v>94.36</v>
      </c>
      <c r="O3875">
        <f>IF(J3875="",Data_Validation!$B$2,J3875)</f>
        <v>17</v>
      </c>
      <c r="P3875">
        <f t="shared" si="540"/>
        <v>1</v>
      </c>
      <c r="Q3875" s="2">
        <f>CustomerData[[#This Row],[avg_order_value_clean]]*CustomerData[[#This Row],[total_orders]]</f>
        <v>1037.96</v>
      </c>
      <c r="R3875" s="2" t="str">
        <f t="shared" si="548"/>
        <v>Inactive</v>
      </c>
      <c r="S3875" s="2" t="str">
        <f t="shared" si="541"/>
        <v>Low Risk</v>
      </c>
      <c r="T3875" s="2" t="str">
        <f t="shared" si="542"/>
        <v>55+</v>
      </c>
      <c r="U3875" s="1">
        <f t="shared" ca="1" si="543"/>
        <v>956</v>
      </c>
      <c r="V3875" s="2" t="str">
        <f t="shared" si="544"/>
        <v>Medium Loyalty</v>
      </c>
      <c r="W3875" s="2" t="str">
        <f t="shared" si="545"/>
        <v>Legitimate</v>
      </c>
      <c r="X3875" s="2" t="str">
        <f>IF(Q3875&lt;Data_Validation!$B$8,"Low Value",IF(Q3875&lt;Data_Validation!$B$9,"Medium Value","High Value"))</f>
        <v>Low Value</v>
      </c>
      <c r="Y3875" s="2" t="str">
        <f t="shared" si="546"/>
        <v>Stable</v>
      </c>
      <c r="Z3875" s="2" t="str">
        <f t="shared" si="547"/>
        <v>Check Data</v>
      </c>
    </row>
    <row r="3876" spans="1:26" x14ac:dyDescent="0.3">
      <c r="A3876" t="s">
        <v>460</v>
      </c>
      <c r="B3876">
        <v>54</v>
      </c>
      <c r="C3876" t="s">
        <v>14</v>
      </c>
      <c r="D3876" t="s">
        <v>35</v>
      </c>
      <c r="E3876">
        <v>55.35</v>
      </c>
      <c r="F3876">
        <v>11</v>
      </c>
      <c r="G3876">
        <v>93</v>
      </c>
      <c r="H3876">
        <v>0</v>
      </c>
      <c r="I3876" t="s">
        <v>40</v>
      </c>
      <c r="J3876">
        <v>75.8</v>
      </c>
      <c r="K3876" s="1">
        <v>44990</v>
      </c>
      <c r="L3876">
        <v>7</v>
      </c>
      <c r="M3876">
        <v>0.1</v>
      </c>
      <c r="N3876">
        <f>IF(E3876="",Data_Validation!$B$1,E3876)</f>
        <v>55.35</v>
      </c>
      <c r="O3876">
        <f>IF(J3876="",Data_Validation!$B$2,J3876)</f>
        <v>75.8</v>
      </c>
      <c r="P3876">
        <f t="shared" si="540"/>
        <v>2</v>
      </c>
      <c r="Q3876" s="2">
        <f>CustomerData[[#This Row],[avg_order_value_clean]]*CustomerData[[#This Row],[total_orders]]</f>
        <v>608.85</v>
      </c>
      <c r="R3876" s="2" t="str">
        <f t="shared" si="548"/>
        <v>Inactive</v>
      </c>
      <c r="S3876" s="2" t="str">
        <f t="shared" si="541"/>
        <v>Low Risk</v>
      </c>
      <c r="T3876" s="2" t="str">
        <f t="shared" si="542"/>
        <v>45-54</v>
      </c>
      <c r="U3876" s="1">
        <f t="shared" ca="1" si="543"/>
        <v>1271</v>
      </c>
      <c r="V3876" s="2" t="str">
        <f t="shared" si="544"/>
        <v>Low Loyalty</v>
      </c>
      <c r="W3876" s="2" t="str">
        <f t="shared" si="545"/>
        <v>Legitimate</v>
      </c>
      <c r="X3876" s="2" t="str">
        <f>IF(Q3876&lt;Data_Validation!$B$8,"Low Value",IF(Q3876&lt;Data_Validation!$B$9,"Medium Value","High Value"))</f>
        <v>Low Value</v>
      </c>
      <c r="Y3876" s="2" t="str">
        <f t="shared" si="546"/>
        <v>Stable</v>
      </c>
      <c r="Z3876" s="2" t="str">
        <f t="shared" si="547"/>
        <v>Check Data</v>
      </c>
    </row>
    <row r="3877" spans="1:26" x14ac:dyDescent="0.3">
      <c r="A3877" t="s">
        <v>3154</v>
      </c>
      <c r="B3877">
        <v>72</v>
      </c>
      <c r="C3877" t="s">
        <v>14</v>
      </c>
      <c r="D3877" t="s">
        <v>15</v>
      </c>
      <c r="E3877">
        <v>170.49</v>
      </c>
      <c r="F3877">
        <v>11</v>
      </c>
      <c r="G3877">
        <v>206</v>
      </c>
      <c r="H3877">
        <v>0</v>
      </c>
      <c r="I3877" t="s">
        <v>29</v>
      </c>
      <c r="J3877">
        <v>90.8</v>
      </c>
      <c r="K3877" s="1">
        <v>45088</v>
      </c>
      <c r="L3877">
        <v>42</v>
      </c>
      <c r="M3877">
        <v>0.21</v>
      </c>
      <c r="N3877">
        <f>IF(E3877="",Data_Validation!$B$1,E3877)</f>
        <v>170.49</v>
      </c>
      <c r="O3877">
        <f>IF(J3877="",Data_Validation!$B$2,J3877)</f>
        <v>90.8</v>
      </c>
      <c r="P3877">
        <f t="shared" si="540"/>
        <v>1</v>
      </c>
      <c r="Q3877" s="2">
        <f>CustomerData[[#This Row],[avg_order_value_clean]]*CustomerData[[#This Row],[total_orders]]</f>
        <v>1875.39</v>
      </c>
      <c r="R3877" s="2" t="str">
        <f t="shared" si="548"/>
        <v>Inactive</v>
      </c>
      <c r="S3877" s="2" t="str">
        <f t="shared" si="541"/>
        <v>Medium Risk</v>
      </c>
      <c r="T3877" s="2" t="str">
        <f t="shared" si="542"/>
        <v>55+</v>
      </c>
      <c r="U3877" s="1">
        <f t="shared" ca="1" si="543"/>
        <v>1173</v>
      </c>
      <c r="V3877" s="2" t="str">
        <f t="shared" si="544"/>
        <v>Medium Loyalty</v>
      </c>
      <c r="W3877" s="2" t="str">
        <f t="shared" si="545"/>
        <v>Legitimate</v>
      </c>
      <c r="X3877" s="2" t="str">
        <f>IF(Q3877&lt;Data_Validation!$B$8,"Low Value",IF(Q3877&lt;Data_Validation!$B$9,"Medium Value","High Value"))</f>
        <v>High Value</v>
      </c>
      <c r="Y3877" s="2" t="str">
        <f t="shared" si="546"/>
        <v>High Value - Maintain</v>
      </c>
      <c r="Z3877" s="2" t="str">
        <f t="shared" si="547"/>
        <v>Check Data</v>
      </c>
    </row>
    <row r="3878" spans="1:26" x14ac:dyDescent="0.3">
      <c r="A3878" t="s">
        <v>3155</v>
      </c>
      <c r="B3878">
        <v>42</v>
      </c>
      <c r="C3878" t="s">
        <v>14</v>
      </c>
      <c r="D3878" t="s">
        <v>26</v>
      </c>
      <c r="E3878">
        <v>25.96</v>
      </c>
      <c r="F3878">
        <v>6</v>
      </c>
      <c r="G3878">
        <v>169</v>
      </c>
      <c r="H3878">
        <v>0</v>
      </c>
      <c r="I3878" t="s">
        <v>16</v>
      </c>
      <c r="J3878">
        <v>43.5</v>
      </c>
      <c r="K3878" s="1">
        <v>45727</v>
      </c>
      <c r="L3878">
        <v>60</v>
      </c>
      <c r="M3878">
        <v>0.47</v>
      </c>
      <c r="N3878">
        <f>IF(E3878="",Data_Validation!$B$1,E3878)</f>
        <v>25.96</v>
      </c>
      <c r="O3878">
        <f>IF(J3878="",Data_Validation!$B$2,J3878)</f>
        <v>43.5</v>
      </c>
      <c r="P3878">
        <f t="shared" si="540"/>
        <v>1</v>
      </c>
      <c r="Q3878" s="2">
        <f>CustomerData[[#This Row],[avg_order_value_clean]]*CustomerData[[#This Row],[total_orders]]</f>
        <v>155.76</v>
      </c>
      <c r="R3878" s="2" t="str">
        <f t="shared" si="548"/>
        <v>Inactive</v>
      </c>
      <c r="S3878" s="2" t="str">
        <f t="shared" si="541"/>
        <v>Medium Risk</v>
      </c>
      <c r="T3878" s="2" t="str">
        <f t="shared" si="542"/>
        <v>35-44</v>
      </c>
      <c r="U3878" s="1">
        <f t="shared" ca="1" si="543"/>
        <v>534</v>
      </c>
      <c r="V3878" s="2" t="str">
        <f t="shared" si="544"/>
        <v>Medium Loyalty</v>
      </c>
      <c r="W3878" s="2" t="str">
        <f t="shared" si="545"/>
        <v>Legitimate</v>
      </c>
      <c r="X3878" s="2" t="str">
        <f>IF(Q3878&lt;Data_Validation!$B$8,"Low Value",IF(Q3878&lt;Data_Validation!$B$9,"Medium Value","High Value"))</f>
        <v>Low Value</v>
      </c>
      <c r="Y3878" s="2" t="str">
        <f t="shared" si="546"/>
        <v>Stable</v>
      </c>
      <c r="Z3878" s="2" t="str">
        <f t="shared" si="547"/>
        <v>Check Data</v>
      </c>
    </row>
    <row r="3879" spans="1:26" x14ac:dyDescent="0.3">
      <c r="A3879" t="s">
        <v>3156</v>
      </c>
      <c r="B3879">
        <v>43</v>
      </c>
      <c r="C3879" t="s">
        <v>21</v>
      </c>
      <c r="D3879" t="s">
        <v>26</v>
      </c>
      <c r="E3879">
        <v>73.91</v>
      </c>
      <c r="F3879">
        <v>12</v>
      </c>
      <c r="G3879">
        <v>155</v>
      </c>
      <c r="H3879">
        <v>0</v>
      </c>
      <c r="I3879" t="s">
        <v>40</v>
      </c>
      <c r="J3879">
        <v>82.3</v>
      </c>
      <c r="K3879" s="1">
        <v>44637</v>
      </c>
      <c r="L3879">
        <v>90</v>
      </c>
      <c r="M3879">
        <v>0.11</v>
      </c>
      <c r="N3879">
        <f>IF(E3879="",Data_Validation!$B$1,E3879)</f>
        <v>73.91</v>
      </c>
      <c r="O3879">
        <f>IF(J3879="",Data_Validation!$B$2,J3879)</f>
        <v>82.3</v>
      </c>
      <c r="P3879">
        <f t="shared" si="540"/>
        <v>2</v>
      </c>
      <c r="Q3879" s="2">
        <f>CustomerData[[#This Row],[avg_order_value_clean]]*CustomerData[[#This Row],[total_orders]]</f>
        <v>886.92</v>
      </c>
      <c r="R3879" s="2" t="str">
        <f t="shared" si="548"/>
        <v>Inactive</v>
      </c>
      <c r="S3879" s="2" t="str">
        <f t="shared" si="541"/>
        <v>Low Risk</v>
      </c>
      <c r="T3879" s="2" t="str">
        <f t="shared" si="542"/>
        <v>35-44</v>
      </c>
      <c r="U3879" s="1">
        <f t="shared" ca="1" si="543"/>
        <v>1624</v>
      </c>
      <c r="V3879" s="2" t="str">
        <f t="shared" si="544"/>
        <v>High Loyalty</v>
      </c>
      <c r="W3879" s="2" t="str">
        <f t="shared" si="545"/>
        <v>Legitimate</v>
      </c>
      <c r="X3879" s="2" t="str">
        <f>IF(Q3879&lt;Data_Validation!$B$8,"Low Value",IF(Q3879&lt;Data_Validation!$B$9,"Medium Value","High Value"))</f>
        <v>Low Value</v>
      </c>
      <c r="Y3879" s="2" t="str">
        <f t="shared" si="546"/>
        <v>Stable</v>
      </c>
      <c r="Z3879" s="2" t="str">
        <f t="shared" si="547"/>
        <v>Check Data</v>
      </c>
    </row>
    <row r="3880" spans="1:26" x14ac:dyDescent="0.3">
      <c r="A3880" t="s">
        <v>3157</v>
      </c>
      <c r="B3880">
        <v>72</v>
      </c>
      <c r="C3880" t="s">
        <v>14</v>
      </c>
      <c r="D3880" t="s">
        <v>50</v>
      </c>
      <c r="E3880">
        <v>192.16</v>
      </c>
      <c r="F3880">
        <v>9</v>
      </c>
      <c r="G3880">
        <v>243</v>
      </c>
      <c r="H3880">
        <v>0</v>
      </c>
      <c r="I3880" t="s">
        <v>19</v>
      </c>
      <c r="J3880">
        <v>42.6</v>
      </c>
      <c r="K3880" s="1">
        <v>44056</v>
      </c>
      <c r="L3880">
        <v>20</v>
      </c>
      <c r="M3880">
        <v>0.24</v>
      </c>
      <c r="N3880">
        <f>IF(E3880="",Data_Validation!$B$1,E3880)</f>
        <v>192.16</v>
      </c>
      <c r="O3880">
        <f>IF(J3880="",Data_Validation!$B$2,J3880)</f>
        <v>42.6</v>
      </c>
      <c r="P3880">
        <f t="shared" si="540"/>
        <v>1</v>
      </c>
      <c r="Q3880" s="2">
        <f>CustomerData[[#This Row],[avg_order_value_clean]]*CustomerData[[#This Row],[total_orders]]</f>
        <v>1729.44</v>
      </c>
      <c r="R3880" s="2" t="str">
        <f t="shared" si="548"/>
        <v>Inactive</v>
      </c>
      <c r="S3880" s="2" t="str">
        <f t="shared" si="541"/>
        <v>Medium Risk</v>
      </c>
      <c r="T3880" s="2" t="str">
        <f t="shared" si="542"/>
        <v>55+</v>
      </c>
      <c r="U3880" s="1">
        <f t="shared" ca="1" si="543"/>
        <v>2205</v>
      </c>
      <c r="V3880" s="2" t="str">
        <f t="shared" si="544"/>
        <v>Low Loyalty</v>
      </c>
      <c r="W3880" s="2" t="str">
        <f t="shared" si="545"/>
        <v>Legitimate</v>
      </c>
      <c r="X3880" s="2" t="str">
        <f>IF(Q3880&lt;Data_Validation!$B$8,"Low Value",IF(Q3880&lt;Data_Validation!$B$9,"Medium Value","High Value"))</f>
        <v>High Value</v>
      </c>
      <c r="Y3880" s="2" t="str">
        <f t="shared" si="546"/>
        <v>High Value - Maintain</v>
      </c>
      <c r="Z3880" s="2" t="str">
        <f t="shared" si="547"/>
        <v>Check Data</v>
      </c>
    </row>
    <row r="3881" spans="1:26" x14ac:dyDescent="0.3">
      <c r="A3881" t="s">
        <v>3158</v>
      </c>
      <c r="B3881">
        <v>56</v>
      </c>
      <c r="C3881" t="s">
        <v>14</v>
      </c>
      <c r="D3881" t="s">
        <v>37</v>
      </c>
      <c r="E3881">
        <v>46.65</v>
      </c>
      <c r="F3881">
        <v>13</v>
      </c>
      <c r="G3881">
        <v>2</v>
      </c>
      <c r="H3881">
        <v>0</v>
      </c>
      <c r="I3881" t="s">
        <v>16</v>
      </c>
      <c r="J3881">
        <v>44.7</v>
      </c>
      <c r="K3881" s="1">
        <v>44295</v>
      </c>
      <c r="L3881">
        <v>63</v>
      </c>
      <c r="M3881">
        <v>0.36</v>
      </c>
      <c r="N3881">
        <f>IF(E3881="",Data_Validation!$B$1,E3881)</f>
        <v>46.65</v>
      </c>
      <c r="O3881">
        <f>IF(J3881="",Data_Validation!$B$2,J3881)</f>
        <v>44.7</v>
      </c>
      <c r="P3881">
        <f t="shared" si="540"/>
        <v>1</v>
      </c>
      <c r="Q3881" s="2">
        <f>CustomerData[[#This Row],[avg_order_value_clean]]*CustomerData[[#This Row],[total_orders]]</f>
        <v>606.44999999999993</v>
      </c>
      <c r="R3881" s="2" t="str">
        <f t="shared" si="548"/>
        <v>Active</v>
      </c>
      <c r="S3881" s="2" t="str">
        <f t="shared" si="541"/>
        <v>Medium Risk</v>
      </c>
      <c r="T3881" s="2" t="str">
        <f t="shared" si="542"/>
        <v>55+</v>
      </c>
      <c r="U3881" s="1">
        <f t="shared" ca="1" si="543"/>
        <v>1966</v>
      </c>
      <c r="V3881" s="2" t="str">
        <f t="shared" si="544"/>
        <v>Medium Loyalty</v>
      </c>
      <c r="W3881" s="2" t="str">
        <f t="shared" si="545"/>
        <v>Legitimate</v>
      </c>
      <c r="X3881" s="2" t="str">
        <f>IF(Q3881&lt;Data_Validation!$B$8,"Low Value",IF(Q3881&lt;Data_Validation!$B$9,"Medium Value","High Value"))</f>
        <v>Low Value</v>
      </c>
      <c r="Y3881" s="2" t="str">
        <f t="shared" si="546"/>
        <v>Stable</v>
      </c>
      <c r="Z3881" s="2" t="str">
        <f t="shared" si="547"/>
        <v>Check Data</v>
      </c>
    </row>
    <row r="3882" spans="1:26" x14ac:dyDescent="0.3">
      <c r="A3882" t="s">
        <v>2976</v>
      </c>
      <c r="B3882">
        <v>37</v>
      </c>
      <c r="C3882" t="s">
        <v>21</v>
      </c>
      <c r="D3882" t="s">
        <v>15</v>
      </c>
      <c r="F3882">
        <v>11</v>
      </c>
      <c r="G3882">
        <v>219</v>
      </c>
      <c r="H3882">
        <v>0</v>
      </c>
      <c r="I3882" t="s">
        <v>40</v>
      </c>
      <c r="J3882">
        <v>48.5</v>
      </c>
      <c r="K3882" s="1">
        <v>45190</v>
      </c>
      <c r="L3882">
        <v>21</v>
      </c>
      <c r="M3882">
        <v>0.36</v>
      </c>
      <c r="N3882">
        <f>IF(E3882="",Data_Validation!$B$1,E3882)</f>
        <v>250</v>
      </c>
      <c r="O3882">
        <f>IF(J3882="",Data_Validation!$B$2,J3882)</f>
        <v>48.5</v>
      </c>
      <c r="P3882">
        <f t="shared" si="540"/>
        <v>3</v>
      </c>
      <c r="Q3882" s="2">
        <f>CustomerData[[#This Row],[avg_order_value_clean]]*CustomerData[[#This Row],[total_orders]]</f>
        <v>2750</v>
      </c>
      <c r="R3882" s="2" t="str">
        <f t="shared" si="548"/>
        <v>Inactive</v>
      </c>
      <c r="S3882" s="2" t="str">
        <f t="shared" si="541"/>
        <v>Medium Risk</v>
      </c>
      <c r="T3882" s="2" t="str">
        <f t="shared" si="542"/>
        <v>35-44</v>
      </c>
      <c r="U3882" s="1">
        <f t="shared" ca="1" si="543"/>
        <v>1071</v>
      </c>
      <c r="V3882" s="2" t="str">
        <f t="shared" si="544"/>
        <v>Low Loyalty</v>
      </c>
      <c r="W3882" s="2" t="str">
        <f t="shared" si="545"/>
        <v>Legitimate</v>
      </c>
      <c r="X3882" s="2" t="str">
        <f>IF(Q3882&lt;Data_Validation!$B$8,"Low Value",IF(Q3882&lt;Data_Validation!$B$9,"Medium Value","High Value"))</f>
        <v>High Value</v>
      </c>
      <c r="Y3882" s="2" t="str">
        <f t="shared" si="546"/>
        <v>High Value - Maintain</v>
      </c>
      <c r="Z3882" s="2" t="str">
        <f t="shared" si="547"/>
        <v>Check Data</v>
      </c>
    </row>
    <row r="3883" spans="1:26" x14ac:dyDescent="0.3">
      <c r="A3883" t="s">
        <v>1393</v>
      </c>
      <c r="B3883">
        <v>50</v>
      </c>
      <c r="C3883" t="s">
        <v>21</v>
      </c>
      <c r="D3883" t="s">
        <v>18</v>
      </c>
      <c r="E3883">
        <v>104.57</v>
      </c>
      <c r="F3883">
        <v>9</v>
      </c>
      <c r="G3883">
        <v>4</v>
      </c>
      <c r="H3883">
        <v>0</v>
      </c>
      <c r="I3883" t="s">
        <v>40</v>
      </c>
      <c r="J3883">
        <v>82</v>
      </c>
      <c r="K3883" s="1">
        <v>44773</v>
      </c>
      <c r="L3883">
        <v>5</v>
      </c>
      <c r="M3883">
        <v>0.24</v>
      </c>
      <c r="N3883">
        <f>IF(E3883="",Data_Validation!$B$1,E3883)</f>
        <v>104.57</v>
      </c>
      <c r="O3883">
        <f>IF(J3883="",Data_Validation!$B$2,J3883)</f>
        <v>82</v>
      </c>
      <c r="P3883">
        <f t="shared" si="540"/>
        <v>2</v>
      </c>
      <c r="Q3883" s="2">
        <f>CustomerData[[#This Row],[avg_order_value_clean]]*CustomerData[[#This Row],[total_orders]]</f>
        <v>941.12999999999988</v>
      </c>
      <c r="R3883" s="2" t="str">
        <f t="shared" si="548"/>
        <v>Active</v>
      </c>
      <c r="S3883" s="2" t="str">
        <f t="shared" si="541"/>
        <v>Medium Risk</v>
      </c>
      <c r="T3883" s="2" t="str">
        <f t="shared" si="542"/>
        <v>45-54</v>
      </c>
      <c r="U3883" s="1">
        <f t="shared" ca="1" si="543"/>
        <v>1488</v>
      </c>
      <c r="V3883" s="2" t="str">
        <f t="shared" si="544"/>
        <v>Low Loyalty</v>
      </c>
      <c r="W3883" s="2" t="str">
        <f t="shared" si="545"/>
        <v>Legitimate</v>
      </c>
      <c r="X3883" s="2" t="str">
        <f>IF(Q3883&lt;Data_Validation!$B$8,"Low Value",IF(Q3883&lt;Data_Validation!$B$9,"Medium Value","High Value"))</f>
        <v>Low Value</v>
      </c>
      <c r="Y3883" s="2" t="str">
        <f t="shared" si="546"/>
        <v>Stable</v>
      </c>
      <c r="Z3883" s="2" t="str">
        <f t="shared" si="547"/>
        <v>Check Data</v>
      </c>
    </row>
    <row r="3884" spans="1:26" x14ac:dyDescent="0.3">
      <c r="A3884" t="s">
        <v>3159</v>
      </c>
      <c r="B3884">
        <v>31</v>
      </c>
      <c r="C3884" t="s">
        <v>21</v>
      </c>
      <c r="D3884" t="s">
        <v>28</v>
      </c>
      <c r="E3884">
        <v>50.88</v>
      </c>
      <c r="F3884">
        <v>9</v>
      </c>
      <c r="G3884">
        <v>193</v>
      </c>
      <c r="H3884">
        <v>0</v>
      </c>
      <c r="I3884" t="s">
        <v>40</v>
      </c>
      <c r="J3884">
        <v>93.6</v>
      </c>
      <c r="K3884" s="1">
        <v>45731</v>
      </c>
      <c r="L3884">
        <v>30</v>
      </c>
      <c r="M3884">
        <v>0.38</v>
      </c>
      <c r="N3884">
        <f>IF(E3884="",Data_Validation!$B$1,E3884)</f>
        <v>50.88</v>
      </c>
      <c r="O3884">
        <f>IF(J3884="",Data_Validation!$B$2,J3884)</f>
        <v>93.6</v>
      </c>
      <c r="P3884">
        <f t="shared" si="540"/>
        <v>1</v>
      </c>
      <c r="Q3884" s="2">
        <f>CustomerData[[#This Row],[avg_order_value_clean]]*CustomerData[[#This Row],[total_orders]]</f>
        <v>457.92</v>
      </c>
      <c r="R3884" s="2" t="str">
        <f t="shared" si="548"/>
        <v>Inactive</v>
      </c>
      <c r="S3884" s="2" t="str">
        <f t="shared" si="541"/>
        <v>Medium Risk</v>
      </c>
      <c r="T3884" s="2" t="str">
        <f t="shared" si="542"/>
        <v>25-34</v>
      </c>
      <c r="U3884" s="1">
        <f t="shared" ca="1" si="543"/>
        <v>530</v>
      </c>
      <c r="V3884" s="2" t="str">
        <f t="shared" si="544"/>
        <v>Low Loyalty</v>
      </c>
      <c r="W3884" s="2" t="str">
        <f t="shared" si="545"/>
        <v>Legitimate</v>
      </c>
      <c r="X3884" s="2" t="str">
        <f>IF(Q3884&lt;Data_Validation!$B$8,"Low Value",IF(Q3884&lt;Data_Validation!$B$9,"Medium Value","High Value"))</f>
        <v>Low Value</v>
      </c>
      <c r="Y3884" s="2" t="str">
        <f t="shared" si="546"/>
        <v>Stable</v>
      </c>
      <c r="Z3884" s="2" t="str">
        <f t="shared" si="547"/>
        <v>Check Data</v>
      </c>
    </row>
    <row r="3885" spans="1:26" x14ac:dyDescent="0.3">
      <c r="A3885" t="s">
        <v>3160</v>
      </c>
      <c r="B3885">
        <v>73</v>
      </c>
      <c r="C3885" t="s">
        <v>21</v>
      </c>
      <c r="D3885" t="s">
        <v>26</v>
      </c>
      <c r="E3885">
        <v>170.82</v>
      </c>
      <c r="F3885">
        <v>14</v>
      </c>
      <c r="G3885">
        <v>53</v>
      </c>
      <c r="H3885">
        <v>0</v>
      </c>
      <c r="I3885" t="s">
        <v>23</v>
      </c>
      <c r="J3885">
        <v>74.400000000000006</v>
      </c>
      <c r="K3885" s="1">
        <v>44215</v>
      </c>
      <c r="L3885">
        <v>63</v>
      </c>
      <c r="M3885">
        <v>0.12</v>
      </c>
      <c r="N3885">
        <f>IF(E3885="",Data_Validation!$B$1,E3885)</f>
        <v>170.82</v>
      </c>
      <c r="O3885">
        <f>IF(J3885="",Data_Validation!$B$2,J3885)</f>
        <v>74.400000000000006</v>
      </c>
      <c r="P3885">
        <f t="shared" si="540"/>
        <v>1</v>
      </c>
      <c r="Q3885" s="2">
        <f>CustomerData[[#This Row],[avg_order_value_clean]]*CustomerData[[#This Row],[total_orders]]</f>
        <v>2391.48</v>
      </c>
      <c r="R3885" s="2" t="str">
        <f t="shared" si="548"/>
        <v>At Risk</v>
      </c>
      <c r="S3885" s="2" t="str">
        <f t="shared" si="541"/>
        <v>Low Risk</v>
      </c>
      <c r="T3885" s="2" t="str">
        <f t="shared" si="542"/>
        <v>55+</v>
      </c>
      <c r="U3885" s="1">
        <f t="shared" ca="1" si="543"/>
        <v>2046</v>
      </c>
      <c r="V3885" s="2" t="str">
        <f t="shared" si="544"/>
        <v>Medium Loyalty</v>
      </c>
      <c r="W3885" s="2" t="str">
        <f t="shared" si="545"/>
        <v>Legitimate</v>
      </c>
      <c r="X3885" s="2" t="str">
        <f>IF(Q3885&lt;Data_Validation!$B$8,"Low Value",IF(Q3885&lt;Data_Validation!$B$9,"Medium Value","High Value"))</f>
        <v>High Value</v>
      </c>
      <c r="Y3885" s="2" t="str">
        <f t="shared" si="546"/>
        <v>High Value - Maintain</v>
      </c>
      <c r="Z3885" s="2" t="str">
        <f t="shared" si="547"/>
        <v>Check Data</v>
      </c>
    </row>
    <row r="3886" spans="1:26" x14ac:dyDescent="0.3">
      <c r="A3886" t="s">
        <v>2274</v>
      </c>
      <c r="B3886">
        <v>53</v>
      </c>
      <c r="C3886" t="s">
        <v>14</v>
      </c>
      <c r="D3886" t="s">
        <v>52</v>
      </c>
      <c r="E3886">
        <v>99.23</v>
      </c>
      <c r="F3886">
        <v>6</v>
      </c>
      <c r="G3886">
        <v>299</v>
      </c>
      <c r="H3886">
        <v>0</v>
      </c>
      <c r="I3886" t="s">
        <v>40</v>
      </c>
      <c r="J3886">
        <v>88.8</v>
      </c>
      <c r="K3886" s="1">
        <v>45022</v>
      </c>
      <c r="L3886">
        <v>59</v>
      </c>
      <c r="M3886">
        <v>0.05</v>
      </c>
      <c r="N3886">
        <f>IF(E3886="",Data_Validation!$B$1,E3886)</f>
        <v>99.23</v>
      </c>
      <c r="O3886">
        <f>IF(J3886="",Data_Validation!$B$2,J3886)</f>
        <v>88.8</v>
      </c>
      <c r="P3886">
        <f t="shared" si="540"/>
        <v>3</v>
      </c>
      <c r="Q3886" s="2">
        <f>CustomerData[[#This Row],[avg_order_value_clean]]*CustomerData[[#This Row],[total_orders]]</f>
        <v>595.38</v>
      </c>
      <c r="R3886" s="2" t="str">
        <f t="shared" si="548"/>
        <v>Inactive</v>
      </c>
      <c r="S3886" s="2" t="str">
        <f t="shared" si="541"/>
        <v>Low Risk</v>
      </c>
      <c r="T3886" s="2" t="str">
        <f t="shared" si="542"/>
        <v>45-54</v>
      </c>
      <c r="U3886" s="1">
        <f t="shared" ca="1" si="543"/>
        <v>1239</v>
      </c>
      <c r="V3886" s="2" t="str">
        <f t="shared" si="544"/>
        <v>Medium Loyalty</v>
      </c>
      <c r="W3886" s="2" t="str">
        <f t="shared" si="545"/>
        <v>Legitimate</v>
      </c>
      <c r="X3886" s="2" t="str">
        <f>IF(Q3886&lt;Data_Validation!$B$8,"Low Value",IF(Q3886&lt;Data_Validation!$B$9,"Medium Value","High Value"))</f>
        <v>Low Value</v>
      </c>
      <c r="Y3886" s="2" t="str">
        <f t="shared" si="546"/>
        <v>Stable</v>
      </c>
      <c r="Z3886" s="2" t="str">
        <f t="shared" si="547"/>
        <v>Check Data</v>
      </c>
    </row>
    <row r="3887" spans="1:26" x14ac:dyDescent="0.3">
      <c r="A3887" t="s">
        <v>445</v>
      </c>
      <c r="B3887">
        <v>34</v>
      </c>
      <c r="C3887" t="s">
        <v>14</v>
      </c>
      <c r="D3887" t="s">
        <v>35</v>
      </c>
      <c r="E3887">
        <v>230.13</v>
      </c>
      <c r="F3887">
        <v>7</v>
      </c>
      <c r="G3887">
        <v>208</v>
      </c>
      <c r="H3887">
        <v>0</v>
      </c>
      <c r="I3887" t="s">
        <v>19</v>
      </c>
      <c r="J3887">
        <v>64.3</v>
      </c>
      <c r="K3887" s="1">
        <v>45046</v>
      </c>
      <c r="L3887">
        <v>38</v>
      </c>
      <c r="M3887">
        <v>0.28000000000000003</v>
      </c>
      <c r="N3887">
        <f>IF(E3887="",Data_Validation!$B$1,E3887)</f>
        <v>230.13</v>
      </c>
      <c r="O3887">
        <f>IF(J3887="",Data_Validation!$B$2,J3887)</f>
        <v>64.3</v>
      </c>
      <c r="P3887">
        <f t="shared" si="540"/>
        <v>2</v>
      </c>
      <c r="Q3887" s="2">
        <f>CustomerData[[#This Row],[avg_order_value_clean]]*CustomerData[[#This Row],[total_orders]]</f>
        <v>1610.9099999999999</v>
      </c>
      <c r="R3887" s="2" t="str">
        <f t="shared" si="548"/>
        <v>Inactive</v>
      </c>
      <c r="S3887" s="2" t="str">
        <f t="shared" si="541"/>
        <v>Medium Risk</v>
      </c>
      <c r="T3887" s="2" t="str">
        <f t="shared" si="542"/>
        <v>25-34</v>
      </c>
      <c r="U3887" s="1">
        <f t="shared" ca="1" si="543"/>
        <v>1215</v>
      </c>
      <c r="V3887" s="2" t="str">
        <f t="shared" si="544"/>
        <v>Low Loyalty</v>
      </c>
      <c r="W3887" s="2" t="str">
        <f t="shared" si="545"/>
        <v>Legitimate</v>
      </c>
      <c r="X3887" s="2" t="str">
        <f>IF(Q3887&lt;Data_Validation!$B$8,"Low Value",IF(Q3887&lt;Data_Validation!$B$9,"Medium Value","High Value"))</f>
        <v>High Value</v>
      </c>
      <c r="Y3887" s="2" t="str">
        <f t="shared" si="546"/>
        <v>High Value - Maintain</v>
      </c>
      <c r="Z3887" s="2" t="str">
        <f t="shared" si="547"/>
        <v>Check Data</v>
      </c>
    </row>
    <row r="3888" spans="1:26" x14ac:dyDescent="0.3">
      <c r="A3888" t="s">
        <v>475</v>
      </c>
      <c r="B3888">
        <v>38</v>
      </c>
      <c r="C3888" t="s">
        <v>25</v>
      </c>
      <c r="D3888" t="s">
        <v>44</v>
      </c>
      <c r="E3888">
        <v>69.7</v>
      </c>
      <c r="F3888">
        <v>5</v>
      </c>
      <c r="G3888">
        <v>75</v>
      </c>
      <c r="H3888">
        <v>0</v>
      </c>
      <c r="I3888" t="s">
        <v>16</v>
      </c>
      <c r="J3888">
        <v>83.9</v>
      </c>
      <c r="K3888" s="1">
        <v>44503</v>
      </c>
      <c r="L3888">
        <v>36</v>
      </c>
      <c r="M3888">
        <v>0.08</v>
      </c>
      <c r="N3888">
        <f>IF(E3888="",Data_Validation!$B$1,E3888)</f>
        <v>69.7</v>
      </c>
      <c r="O3888">
        <f>IF(J3888="",Data_Validation!$B$2,J3888)</f>
        <v>83.9</v>
      </c>
      <c r="P3888">
        <f t="shared" si="540"/>
        <v>2</v>
      </c>
      <c r="Q3888" s="2">
        <f>CustomerData[[#This Row],[avg_order_value_clean]]*CustomerData[[#This Row],[total_orders]]</f>
        <v>348.5</v>
      </c>
      <c r="R3888" s="2" t="str">
        <f t="shared" si="548"/>
        <v>At Risk</v>
      </c>
      <c r="S3888" s="2" t="str">
        <f t="shared" si="541"/>
        <v>Low Risk</v>
      </c>
      <c r="T3888" s="2" t="str">
        <f t="shared" si="542"/>
        <v>35-44</v>
      </c>
      <c r="U3888" s="1">
        <f t="shared" ca="1" si="543"/>
        <v>1758</v>
      </c>
      <c r="V3888" s="2" t="str">
        <f t="shared" si="544"/>
        <v>Low Loyalty</v>
      </c>
      <c r="W3888" s="2" t="str">
        <f t="shared" si="545"/>
        <v>Legitimate</v>
      </c>
      <c r="X3888" s="2" t="str">
        <f>IF(Q3888&lt;Data_Validation!$B$8,"Low Value",IF(Q3888&lt;Data_Validation!$B$9,"Medium Value","High Value"))</f>
        <v>Low Value</v>
      </c>
      <c r="Y3888" s="2" t="str">
        <f t="shared" si="546"/>
        <v>Stable</v>
      </c>
      <c r="Z3888" s="2" t="str">
        <f t="shared" si="547"/>
        <v>Check Data</v>
      </c>
    </row>
    <row r="3889" spans="1:26" x14ac:dyDescent="0.3">
      <c r="A3889" t="s">
        <v>3161</v>
      </c>
      <c r="B3889">
        <v>63</v>
      </c>
      <c r="C3889" t="s">
        <v>14</v>
      </c>
      <c r="D3889" t="s">
        <v>18</v>
      </c>
      <c r="E3889">
        <v>126.95</v>
      </c>
      <c r="F3889">
        <v>8</v>
      </c>
      <c r="G3889">
        <v>217</v>
      </c>
      <c r="H3889">
        <v>0</v>
      </c>
      <c r="I3889" t="s">
        <v>16</v>
      </c>
      <c r="J3889">
        <v>55.7</v>
      </c>
      <c r="K3889" s="1">
        <v>45054</v>
      </c>
      <c r="L3889">
        <v>38</v>
      </c>
      <c r="M3889">
        <v>0.56999999999999995</v>
      </c>
      <c r="N3889">
        <f>IF(E3889="",Data_Validation!$B$1,E3889)</f>
        <v>126.95</v>
      </c>
      <c r="O3889">
        <f>IF(J3889="",Data_Validation!$B$2,J3889)</f>
        <v>55.7</v>
      </c>
      <c r="P3889">
        <f t="shared" si="540"/>
        <v>1</v>
      </c>
      <c r="Q3889" s="2">
        <f>CustomerData[[#This Row],[avg_order_value_clean]]*CustomerData[[#This Row],[total_orders]]</f>
        <v>1015.6</v>
      </c>
      <c r="R3889" s="2" t="str">
        <f t="shared" si="548"/>
        <v>Inactive</v>
      </c>
      <c r="S3889" s="2" t="str">
        <f t="shared" si="541"/>
        <v>High Risk</v>
      </c>
      <c r="T3889" s="2" t="str">
        <f t="shared" si="542"/>
        <v>55+</v>
      </c>
      <c r="U3889" s="1">
        <f t="shared" ca="1" si="543"/>
        <v>1207</v>
      </c>
      <c r="V3889" s="2" t="str">
        <f t="shared" si="544"/>
        <v>Low Loyalty</v>
      </c>
      <c r="W3889" s="2" t="str">
        <f t="shared" si="545"/>
        <v>Legitimate</v>
      </c>
      <c r="X3889" s="2" t="str">
        <f>IF(Q3889&lt;Data_Validation!$B$8,"Low Value",IF(Q3889&lt;Data_Validation!$B$9,"Medium Value","High Value"))</f>
        <v>Low Value</v>
      </c>
      <c r="Y3889" s="2" t="str">
        <f t="shared" si="546"/>
        <v>At Risk - Develop</v>
      </c>
      <c r="Z3889" s="2" t="str">
        <f t="shared" si="547"/>
        <v>Check Data</v>
      </c>
    </row>
    <row r="3890" spans="1:26" x14ac:dyDescent="0.3">
      <c r="A3890" t="s">
        <v>2162</v>
      </c>
      <c r="B3890">
        <v>33</v>
      </c>
      <c r="C3890" t="s">
        <v>21</v>
      </c>
      <c r="D3890" t="s">
        <v>52</v>
      </c>
      <c r="E3890">
        <v>82.01</v>
      </c>
      <c r="F3890">
        <v>18</v>
      </c>
      <c r="G3890">
        <v>117</v>
      </c>
      <c r="H3890">
        <v>0</v>
      </c>
      <c r="I3890" t="s">
        <v>16</v>
      </c>
      <c r="K3890" s="1">
        <v>45307</v>
      </c>
      <c r="L3890">
        <v>23</v>
      </c>
      <c r="M3890">
        <v>0.41</v>
      </c>
      <c r="N3890">
        <f>IF(E3890="",Data_Validation!$B$1,E3890)</f>
        <v>82.01</v>
      </c>
      <c r="O3890">
        <f>IF(J3890="",Data_Validation!$B$2,J3890)</f>
        <v>250</v>
      </c>
      <c r="P3890">
        <f t="shared" si="540"/>
        <v>3</v>
      </c>
      <c r="Q3890" s="2">
        <f>CustomerData[[#This Row],[avg_order_value_clean]]*CustomerData[[#This Row],[total_orders]]</f>
        <v>1476.18</v>
      </c>
      <c r="R3890" s="2" t="str">
        <f t="shared" si="548"/>
        <v>Inactive</v>
      </c>
      <c r="S3890" s="2" t="str">
        <f t="shared" si="541"/>
        <v>Medium Risk</v>
      </c>
      <c r="T3890" s="2" t="str">
        <f t="shared" si="542"/>
        <v>25-34</v>
      </c>
      <c r="U3890" s="1">
        <f t="shared" ca="1" si="543"/>
        <v>954</v>
      </c>
      <c r="V3890" s="2" t="str">
        <f t="shared" si="544"/>
        <v>Low Loyalty</v>
      </c>
      <c r="W3890" s="2" t="str">
        <f t="shared" si="545"/>
        <v>Legitimate</v>
      </c>
      <c r="X3890" s="2" t="str">
        <f>IF(Q3890&lt;Data_Validation!$B$8,"Low Value",IF(Q3890&lt;Data_Validation!$B$9,"Medium Value","High Value"))</f>
        <v>Low Value</v>
      </c>
      <c r="Y3890" s="2" t="str">
        <f t="shared" si="546"/>
        <v>Stable</v>
      </c>
      <c r="Z3890" s="2" t="str">
        <f t="shared" si="547"/>
        <v>Check Data</v>
      </c>
    </row>
    <row r="3891" spans="1:26" x14ac:dyDescent="0.3">
      <c r="A3891" t="s">
        <v>3162</v>
      </c>
      <c r="B3891">
        <v>63</v>
      </c>
      <c r="C3891" t="s">
        <v>25</v>
      </c>
      <c r="D3891" t="s">
        <v>50</v>
      </c>
      <c r="E3891">
        <v>47.49</v>
      </c>
      <c r="F3891">
        <v>14</v>
      </c>
      <c r="G3891">
        <v>279</v>
      </c>
      <c r="H3891">
        <v>0</v>
      </c>
      <c r="I3891" t="s">
        <v>40</v>
      </c>
      <c r="J3891">
        <v>70.5</v>
      </c>
      <c r="K3891" s="1">
        <v>45496</v>
      </c>
      <c r="L3891">
        <v>23</v>
      </c>
      <c r="M3891">
        <v>0.37</v>
      </c>
      <c r="N3891">
        <f>IF(E3891="",Data_Validation!$B$1,E3891)</f>
        <v>47.49</v>
      </c>
      <c r="O3891">
        <f>IF(J3891="",Data_Validation!$B$2,J3891)</f>
        <v>70.5</v>
      </c>
      <c r="P3891">
        <f t="shared" si="540"/>
        <v>1</v>
      </c>
      <c r="Q3891" s="2">
        <f>CustomerData[[#This Row],[avg_order_value_clean]]*CustomerData[[#This Row],[total_orders]]</f>
        <v>664.86</v>
      </c>
      <c r="R3891" s="2" t="str">
        <f t="shared" si="548"/>
        <v>Inactive</v>
      </c>
      <c r="S3891" s="2" t="str">
        <f t="shared" si="541"/>
        <v>Medium Risk</v>
      </c>
      <c r="T3891" s="2" t="str">
        <f t="shared" si="542"/>
        <v>55+</v>
      </c>
      <c r="U3891" s="1">
        <f t="shared" ca="1" si="543"/>
        <v>765</v>
      </c>
      <c r="V3891" s="2" t="str">
        <f t="shared" si="544"/>
        <v>Low Loyalty</v>
      </c>
      <c r="W3891" s="2" t="str">
        <f t="shared" si="545"/>
        <v>Legitimate</v>
      </c>
      <c r="X3891" s="2" t="str">
        <f>IF(Q3891&lt;Data_Validation!$B$8,"Low Value",IF(Q3891&lt;Data_Validation!$B$9,"Medium Value","High Value"))</f>
        <v>Low Value</v>
      </c>
      <c r="Y3891" s="2" t="str">
        <f t="shared" si="546"/>
        <v>Stable</v>
      </c>
      <c r="Z3891" s="2" t="str">
        <f t="shared" si="547"/>
        <v>Check Data</v>
      </c>
    </row>
    <row r="3892" spans="1:26" x14ac:dyDescent="0.3">
      <c r="A3892" t="s">
        <v>1849</v>
      </c>
      <c r="B3892">
        <v>33</v>
      </c>
      <c r="C3892" t="s">
        <v>14</v>
      </c>
      <c r="D3892" t="s">
        <v>15</v>
      </c>
      <c r="E3892">
        <v>168.76</v>
      </c>
      <c r="F3892">
        <v>10</v>
      </c>
      <c r="G3892">
        <v>79</v>
      </c>
      <c r="H3892">
        <v>0</v>
      </c>
      <c r="I3892" t="s">
        <v>16</v>
      </c>
      <c r="J3892">
        <v>74.900000000000006</v>
      </c>
      <c r="K3892" s="1">
        <v>44886</v>
      </c>
      <c r="L3892">
        <v>58</v>
      </c>
      <c r="M3892">
        <v>0.53</v>
      </c>
      <c r="N3892">
        <f>IF(E3892="",Data_Validation!$B$1,E3892)</f>
        <v>168.76</v>
      </c>
      <c r="O3892">
        <f>IF(J3892="",Data_Validation!$B$2,J3892)</f>
        <v>74.900000000000006</v>
      </c>
      <c r="P3892">
        <f t="shared" si="540"/>
        <v>2</v>
      </c>
      <c r="Q3892" s="2">
        <f>CustomerData[[#This Row],[avg_order_value_clean]]*CustomerData[[#This Row],[total_orders]]</f>
        <v>1687.6</v>
      </c>
      <c r="R3892" s="2" t="str">
        <f t="shared" si="548"/>
        <v>At Risk</v>
      </c>
      <c r="S3892" s="2" t="str">
        <f t="shared" si="541"/>
        <v>High Risk</v>
      </c>
      <c r="T3892" s="2" t="str">
        <f t="shared" si="542"/>
        <v>25-34</v>
      </c>
      <c r="U3892" s="1">
        <f t="shared" ca="1" si="543"/>
        <v>1375</v>
      </c>
      <c r="V3892" s="2" t="str">
        <f t="shared" si="544"/>
        <v>Medium Loyalty</v>
      </c>
      <c r="W3892" s="2" t="str">
        <f t="shared" si="545"/>
        <v>Legitimate</v>
      </c>
      <c r="X3892" s="2" t="str">
        <f>IF(Q3892&lt;Data_Validation!$B$8,"Low Value",IF(Q3892&lt;Data_Validation!$B$9,"Medium Value","High Value"))</f>
        <v>High Value</v>
      </c>
      <c r="Y3892" s="2" t="str">
        <f t="shared" si="546"/>
        <v>Critical - Retain</v>
      </c>
      <c r="Z3892" s="2" t="str">
        <f t="shared" si="547"/>
        <v>Check Data</v>
      </c>
    </row>
    <row r="3893" spans="1:26" x14ac:dyDescent="0.3">
      <c r="A3893" t="s">
        <v>3163</v>
      </c>
      <c r="B3893">
        <v>73</v>
      </c>
      <c r="C3893" t="s">
        <v>14</v>
      </c>
      <c r="D3893" t="s">
        <v>26</v>
      </c>
      <c r="E3893">
        <v>69.48</v>
      </c>
      <c r="F3893">
        <v>8</v>
      </c>
      <c r="G3893">
        <v>186</v>
      </c>
      <c r="H3893">
        <v>0</v>
      </c>
      <c r="I3893" t="s">
        <v>19</v>
      </c>
      <c r="J3893">
        <v>23.4</v>
      </c>
      <c r="K3893" s="1">
        <v>44688</v>
      </c>
      <c r="L3893">
        <v>48</v>
      </c>
      <c r="M3893">
        <v>0.17</v>
      </c>
      <c r="N3893">
        <f>IF(E3893="",Data_Validation!$B$1,E3893)</f>
        <v>69.48</v>
      </c>
      <c r="O3893">
        <f>IF(J3893="",Data_Validation!$B$2,J3893)</f>
        <v>23.4</v>
      </c>
      <c r="P3893">
        <f t="shared" si="540"/>
        <v>1</v>
      </c>
      <c r="Q3893" s="2">
        <f>CustomerData[[#This Row],[avg_order_value_clean]]*CustomerData[[#This Row],[total_orders]]</f>
        <v>555.84</v>
      </c>
      <c r="R3893" s="2" t="str">
        <f t="shared" si="548"/>
        <v>Inactive</v>
      </c>
      <c r="S3893" s="2" t="str">
        <f t="shared" si="541"/>
        <v>Low Risk</v>
      </c>
      <c r="T3893" s="2" t="str">
        <f t="shared" si="542"/>
        <v>55+</v>
      </c>
      <c r="U3893" s="1">
        <f t="shared" ca="1" si="543"/>
        <v>1573</v>
      </c>
      <c r="V3893" s="2" t="str">
        <f t="shared" si="544"/>
        <v>Medium Loyalty</v>
      </c>
      <c r="W3893" s="2" t="str">
        <f t="shared" si="545"/>
        <v>Legitimate</v>
      </c>
      <c r="X3893" s="2" t="str">
        <f>IF(Q3893&lt;Data_Validation!$B$8,"Low Value",IF(Q3893&lt;Data_Validation!$B$9,"Medium Value","High Value"))</f>
        <v>Low Value</v>
      </c>
      <c r="Y3893" s="2" t="str">
        <f t="shared" si="546"/>
        <v>Stable</v>
      </c>
      <c r="Z3893" s="2" t="str">
        <f t="shared" si="547"/>
        <v>Check Data</v>
      </c>
    </row>
    <row r="3894" spans="1:26" x14ac:dyDescent="0.3">
      <c r="A3894" t="s">
        <v>1335</v>
      </c>
      <c r="B3894">
        <v>37</v>
      </c>
      <c r="C3894" t="s">
        <v>14</v>
      </c>
      <c r="D3894" t="s">
        <v>28</v>
      </c>
      <c r="E3894">
        <v>28.68</v>
      </c>
      <c r="F3894">
        <v>12</v>
      </c>
      <c r="G3894">
        <v>7</v>
      </c>
      <c r="H3894">
        <v>0</v>
      </c>
      <c r="I3894" t="s">
        <v>23</v>
      </c>
      <c r="J3894">
        <v>15.4</v>
      </c>
      <c r="K3894" s="1">
        <v>45770</v>
      </c>
      <c r="L3894">
        <v>6</v>
      </c>
      <c r="M3894">
        <v>0.27</v>
      </c>
      <c r="N3894">
        <f>IF(E3894="",Data_Validation!$B$1,E3894)</f>
        <v>28.68</v>
      </c>
      <c r="O3894">
        <f>IF(J3894="",Data_Validation!$B$2,J3894)</f>
        <v>15.4</v>
      </c>
      <c r="P3894">
        <f t="shared" si="540"/>
        <v>3</v>
      </c>
      <c r="Q3894" s="2">
        <f>CustomerData[[#This Row],[avg_order_value_clean]]*CustomerData[[#This Row],[total_orders]]</f>
        <v>344.15999999999997</v>
      </c>
      <c r="R3894" s="2" t="str">
        <f t="shared" si="548"/>
        <v>Active</v>
      </c>
      <c r="S3894" s="2" t="str">
        <f t="shared" si="541"/>
        <v>Medium Risk</v>
      </c>
      <c r="T3894" s="2" t="str">
        <f t="shared" si="542"/>
        <v>35-44</v>
      </c>
      <c r="U3894" s="1">
        <f t="shared" ca="1" si="543"/>
        <v>491</v>
      </c>
      <c r="V3894" s="2" t="str">
        <f t="shared" si="544"/>
        <v>Low Loyalty</v>
      </c>
      <c r="W3894" s="2" t="str">
        <f t="shared" si="545"/>
        <v>Legitimate</v>
      </c>
      <c r="X3894" s="2" t="str">
        <f>IF(Q3894&lt;Data_Validation!$B$8,"Low Value",IF(Q3894&lt;Data_Validation!$B$9,"Medium Value","High Value"))</f>
        <v>Low Value</v>
      </c>
      <c r="Y3894" s="2" t="str">
        <f t="shared" si="546"/>
        <v>Stable</v>
      </c>
      <c r="Z3894" s="2" t="str">
        <f t="shared" si="547"/>
        <v>Check Data</v>
      </c>
    </row>
    <row r="3895" spans="1:26" x14ac:dyDescent="0.3">
      <c r="A3895" t="s">
        <v>3164</v>
      </c>
      <c r="B3895">
        <v>46</v>
      </c>
      <c r="C3895" t="s">
        <v>25</v>
      </c>
      <c r="D3895" t="s">
        <v>18</v>
      </c>
      <c r="E3895">
        <v>105.33</v>
      </c>
      <c r="F3895">
        <v>7</v>
      </c>
      <c r="G3895">
        <v>90</v>
      </c>
      <c r="H3895">
        <v>0</v>
      </c>
      <c r="I3895" t="s">
        <v>19</v>
      </c>
      <c r="J3895">
        <v>65.3</v>
      </c>
      <c r="K3895" s="1">
        <v>44375</v>
      </c>
      <c r="L3895">
        <v>46</v>
      </c>
      <c r="M3895">
        <v>0.15</v>
      </c>
      <c r="N3895">
        <f>IF(E3895="",Data_Validation!$B$1,E3895)</f>
        <v>105.33</v>
      </c>
      <c r="O3895">
        <f>IF(J3895="",Data_Validation!$B$2,J3895)</f>
        <v>65.3</v>
      </c>
      <c r="P3895">
        <f t="shared" si="540"/>
        <v>1</v>
      </c>
      <c r="Q3895" s="2">
        <f>CustomerData[[#This Row],[avg_order_value_clean]]*CustomerData[[#This Row],[total_orders]]</f>
        <v>737.31</v>
      </c>
      <c r="R3895" s="2" t="str">
        <f t="shared" si="548"/>
        <v>At Risk</v>
      </c>
      <c r="S3895" s="2" t="str">
        <f t="shared" si="541"/>
        <v>Low Risk</v>
      </c>
      <c r="T3895" s="2" t="str">
        <f t="shared" si="542"/>
        <v>45-54</v>
      </c>
      <c r="U3895" s="1">
        <f t="shared" ca="1" si="543"/>
        <v>1886</v>
      </c>
      <c r="V3895" s="2" t="str">
        <f t="shared" si="544"/>
        <v>Medium Loyalty</v>
      </c>
      <c r="W3895" s="2" t="str">
        <f t="shared" si="545"/>
        <v>Legitimate</v>
      </c>
      <c r="X3895" s="2" t="str">
        <f>IF(Q3895&lt;Data_Validation!$B$8,"Low Value",IF(Q3895&lt;Data_Validation!$B$9,"Medium Value","High Value"))</f>
        <v>Low Value</v>
      </c>
      <c r="Y3895" s="2" t="str">
        <f t="shared" si="546"/>
        <v>Stable</v>
      </c>
      <c r="Z3895" s="2" t="str">
        <f t="shared" si="547"/>
        <v>Check Data</v>
      </c>
    </row>
    <row r="3896" spans="1:26" x14ac:dyDescent="0.3">
      <c r="A3896" t="s">
        <v>3165</v>
      </c>
      <c r="B3896">
        <v>45</v>
      </c>
      <c r="C3896" t="s">
        <v>14</v>
      </c>
      <c r="D3896" t="s">
        <v>26</v>
      </c>
      <c r="E3896">
        <v>57.99</v>
      </c>
      <c r="F3896">
        <v>12</v>
      </c>
      <c r="G3896">
        <v>345</v>
      </c>
      <c r="H3896">
        <v>0</v>
      </c>
      <c r="I3896" t="s">
        <v>23</v>
      </c>
      <c r="J3896">
        <v>48.3</v>
      </c>
      <c r="K3896" s="1">
        <v>44146</v>
      </c>
      <c r="L3896">
        <v>87</v>
      </c>
      <c r="M3896">
        <v>0.28000000000000003</v>
      </c>
      <c r="N3896">
        <f>IF(E3896="",Data_Validation!$B$1,E3896)</f>
        <v>57.99</v>
      </c>
      <c r="O3896">
        <f>IF(J3896="",Data_Validation!$B$2,J3896)</f>
        <v>48.3</v>
      </c>
      <c r="P3896">
        <f t="shared" si="540"/>
        <v>1</v>
      </c>
      <c r="Q3896" s="2">
        <f>CustomerData[[#This Row],[avg_order_value_clean]]*CustomerData[[#This Row],[total_orders]]</f>
        <v>695.88</v>
      </c>
      <c r="R3896" s="2" t="str">
        <f t="shared" si="548"/>
        <v>Inactive</v>
      </c>
      <c r="S3896" s="2" t="str">
        <f t="shared" si="541"/>
        <v>Medium Risk</v>
      </c>
      <c r="T3896" s="2" t="str">
        <f t="shared" si="542"/>
        <v>45-54</v>
      </c>
      <c r="U3896" s="1">
        <f t="shared" ca="1" si="543"/>
        <v>2115</v>
      </c>
      <c r="V3896" s="2" t="str">
        <f t="shared" si="544"/>
        <v>High Loyalty</v>
      </c>
      <c r="W3896" s="2" t="str">
        <f t="shared" si="545"/>
        <v>Legitimate</v>
      </c>
      <c r="X3896" s="2" t="str">
        <f>IF(Q3896&lt;Data_Validation!$B$8,"Low Value",IF(Q3896&lt;Data_Validation!$B$9,"Medium Value","High Value"))</f>
        <v>Low Value</v>
      </c>
      <c r="Y3896" s="2" t="str">
        <f t="shared" si="546"/>
        <v>Stable</v>
      </c>
      <c r="Z3896" s="2" t="str">
        <f t="shared" si="547"/>
        <v>Check Data</v>
      </c>
    </row>
    <row r="3897" spans="1:26" x14ac:dyDescent="0.3">
      <c r="A3897" t="s">
        <v>1456</v>
      </c>
      <c r="B3897">
        <v>25</v>
      </c>
      <c r="C3897" t="s">
        <v>21</v>
      </c>
      <c r="D3897" t="s">
        <v>37</v>
      </c>
      <c r="E3897">
        <v>38.81</v>
      </c>
      <c r="F3897">
        <v>7</v>
      </c>
      <c r="G3897">
        <v>350</v>
      </c>
      <c r="H3897">
        <v>0</v>
      </c>
      <c r="I3897" t="s">
        <v>16</v>
      </c>
      <c r="K3897" s="1">
        <v>45154</v>
      </c>
      <c r="L3897">
        <v>15</v>
      </c>
      <c r="M3897">
        <v>0.11</v>
      </c>
      <c r="N3897">
        <f>IF(E3897="",Data_Validation!$B$1,E3897)</f>
        <v>38.81</v>
      </c>
      <c r="O3897">
        <f>IF(J3897="",Data_Validation!$B$2,J3897)</f>
        <v>250</v>
      </c>
      <c r="P3897">
        <f t="shared" si="540"/>
        <v>2</v>
      </c>
      <c r="Q3897" s="2">
        <f>CustomerData[[#This Row],[avg_order_value_clean]]*CustomerData[[#This Row],[total_orders]]</f>
        <v>271.67</v>
      </c>
      <c r="R3897" s="2" t="str">
        <f t="shared" si="548"/>
        <v>Inactive</v>
      </c>
      <c r="S3897" s="2" t="str">
        <f t="shared" si="541"/>
        <v>Low Risk</v>
      </c>
      <c r="T3897" s="2" t="str">
        <f t="shared" si="542"/>
        <v>25-34</v>
      </c>
      <c r="U3897" s="1">
        <f t="shared" ca="1" si="543"/>
        <v>1107</v>
      </c>
      <c r="V3897" s="2" t="str">
        <f t="shared" si="544"/>
        <v>Low Loyalty</v>
      </c>
      <c r="W3897" s="2" t="str">
        <f t="shared" si="545"/>
        <v>Legitimate</v>
      </c>
      <c r="X3897" s="2" t="str">
        <f>IF(Q3897&lt;Data_Validation!$B$8,"Low Value",IF(Q3897&lt;Data_Validation!$B$9,"Medium Value","High Value"))</f>
        <v>Low Value</v>
      </c>
      <c r="Y3897" s="2" t="str">
        <f t="shared" si="546"/>
        <v>Stable</v>
      </c>
      <c r="Z3897" s="2" t="str">
        <f t="shared" si="547"/>
        <v>Check Data</v>
      </c>
    </row>
    <row r="3898" spans="1:26" x14ac:dyDescent="0.3">
      <c r="A3898" t="s">
        <v>3166</v>
      </c>
      <c r="B3898">
        <v>41</v>
      </c>
      <c r="C3898" t="s">
        <v>14</v>
      </c>
      <c r="D3898" t="s">
        <v>37</v>
      </c>
      <c r="E3898">
        <v>94.8</v>
      </c>
      <c r="F3898">
        <v>6</v>
      </c>
      <c r="G3898">
        <v>209</v>
      </c>
      <c r="H3898">
        <v>0</v>
      </c>
      <c r="I3898" t="s">
        <v>29</v>
      </c>
      <c r="J3898">
        <v>14.7</v>
      </c>
      <c r="K3898" s="1">
        <v>45259</v>
      </c>
      <c r="L3898">
        <v>1</v>
      </c>
      <c r="M3898">
        <v>0.48</v>
      </c>
      <c r="N3898">
        <f>IF(E3898="",Data_Validation!$B$1,E3898)</f>
        <v>94.8</v>
      </c>
      <c r="O3898">
        <f>IF(J3898="",Data_Validation!$B$2,J3898)</f>
        <v>14.7</v>
      </c>
      <c r="P3898">
        <f t="shared" si="540"/>
        <v>1</v>
      </c>
      <c r="Q3898" s="2">
        <f>CustomerData[[#This Row],[avg_order_value_clean]]*CustomerData[[#This Row],[total_orders]]</f>
        <v>568.79999999999995</v>
      </c>
      <c r="R3898" s="2" t="str">
        <f t="shared" si="548"/>
        <v>Inactive</v>
      </c>
      <c r="S3898" s="2" t="str">
        <f t="shared" si="541"/>
        <v>Medium Risk</v>
      </c>
      <c r="T3898" s="2" t="str">
        <f t="shared" si="542"/>
        <v>35-44</v>
      </c>
      <c r="U3898" s="1">
        <f t="shared" ca="1" si="543"/>
        <v>1002</v>
      </c>
      <c r="V3898" s="2" t="str">
        <f t="shared" si="544"/>
        <v>Low Loyalty</v>
      </c>
      <c r="W3898" s="2" t="str">
        <f t="shared" si="545"/>
        <v>Legitimate</v>
      </c>
      <c r="X3898" s="2" t="str">
        <f>IF(Q3898&lt;Data_Validation!$B$8,"Low Value",IF(Q3898&lt;Data_Validation!$B$9,"Medium Value","High Value"))</f>
        <v>Low Value</v>
      </c>
      <c r="Y3898" s="2" t="str">
        <f t="shared" si="546"/>
        <v>Stable</v>
      </c>
      <c r="Z3898" s="2" t="str">
        <f t="shared" si="547"/>
        <v>Check Data</v>
      </c>
    </row>
    <row r="3899" spans="1:26" x14ac:dyDescent="0.3">
      <c r="A3899" t="s">
        <v>2619</v>
      </c>
      <c r="B3899">
        <v>20</v>
      </c>
      <c r="C3899" t="s">
        <v>21</v>
      </c>
      <c r="D3899" t="s">
        <v>37</v>
      </c>
      <c r="E3899">
        <v>85.09</v>
      </c>
      <c r="F3899">
        <v>12</v>
      </c>
      <c r="G3899">
        <v>257</v>
      </c>
      <c r="H3899">
        <v>0</v>
      </c>
      <c r="I3899" t="s">
        <v>23</v>
      </c>
      <c r="J3899">
        <v>94.8</v>
      </c>
      <c r="K3899" s="1">
        <v>45187</v>
      </c>
      <c r="L3899">
        <v>92</v>
      </c>
      <c r="M3899">
        <v>0.28000000000000003</v>
      </c>
      <c r="N3899">
        <f>IF(E3899="",Data_Validation!$B$1,E3899)</f>
        <v>85.09</v>
      </c>
      <c r="O3899">
        <f>IF(J3899="",Data_Validation!$B$2,J3899)</f>
        <v>94.8</v>
      </c>
      <c r="P3899">
        <f t="shared" si="540"/>
        <v>2</v>
      </c>
      <c r="Q3899" s="2">
        <f>CustomerData[[#This Row],[avg_order_value_clean]]*CustomerData[[#This Row],[total_orders]]</f>
        <v>1021.08</v>
      </c>
      <c r="R3899" s="2" t="str">
        <f t="shared" si="548"/>
        <v>Inactive</v>
      </c>
      <c r="S3899" s="2" t="str">
        <f t="shared" si="541"/>
        <v>Medium Risk</v>
      </c>
      <c r="T3899" s="2" t="str">
        <f t="shared" si="542"/>
        <v>Under 25</v>
      </c>
      <c r="U3899" s="1">
        <f t="shared" ca="1" si="543"/>
        <v>1074</v>
      </c>
      <c r="V3899" s="2" t="str">
        <f t="shared" si="544"/>
        <v>High Loyalty</v>
      </c>
      <c r="W3899" s="2" t="str">
        <f t="shared" si="545"/>
        <v>Legitimate</v>
      </c>
      <c r="X3899" s="2" t="str">
        <f>IF(Q3899&lt;Data_Validation!$B$8,"Low Value",IF(Q3899&lt;Data_Validation!$B$9,"Medium Value","High Value"))</f>
        <v>Low Value</v>
      </c>
      <c r="Y3899" s="2" t="str">
        <f t="shared" si="546"/>
        <v>Stable</v>
      </c>
      <c r="Z3899" s="2" t="str">
        <f t="shared" si="547"/>
        <v>Check Data</v>
      </c>
    </row>
    <row r="3900" spans="1:26" x14ac:dyDescent="0.3">
      <c r="A3900" t="s">
        <v>492</v>
      </c>
      <c r="B3900">
        <v>42</v>
      </c>
      <c r="C3900" t="s">
        <v>21</v>
      </c>
      <c r="D3900" t="s">
        <v>35</v>
      </c>
      <c r="E3900">
        <v>61.27</v>
      </c>
      <c r="F3900">
        <v>9</v>
      </c>
      <c r="G3900">
        <v>40</v>
      </c>
      <c r="H3900">
        <v>0</v>
      </c>
      <c r="I3900" t="s">
        <v>19</v>
      </c>
      <c r="J3900">
        <v>70.400000000000006</v>
      </c>
      <c r="K3900" s="1">
        <v>44170</v>
      </c>
      <c r="L3900">
        <v>74</v>
      </c>
      <c r="M3900">
        <v>0.03</v>
      </c>
      <c r="N3900">
        <f>IF(E3900="",Data_Validation!$B$1,E3900)</f>
        <v>61.27</v>
      </c>
      <c r="O3900">
        <f>IF(J3900="",Data_Validation!$B$2,J3900)</f>
        <v>70.400000000000006</v>
      </c>
      <c r="P3900">
        <f t="shared" si="540"/>
        <v>2</v>
      </c>
      <c r="Q3900" s="2">
        <f>CustomerData[[#This Row],[avg_order_value_clean]]*CustomerData[[#This Row],[total_orders]]</f>
        <v>551.43000000000006</v>
      </c>
      <c r="R3900" s="2" t="str">
        <f t="shared" si="548"/>
        <v>At Risk</v>
      </c>
      <c r="S3900" s="2" t="str">
        <f t="shared" si="541"/>
        <v>Low Risk</v>
      </c>
      <c r="T3900" s="2" t="str">
        <f t="shared" si="542"/>
        <v>35-44</v>
      </c>
      <c r="U3900" s="1">
        <f t="shared" ca="1" si="543"/>
        <v>2091</v>
      </c>
      <c r="V3900" s="2" t="str">
        <f t="shared" si="544"/>
        <v>High Loyalty</v>
      </c>
      <c r="W3900" s="2" t="str">
        <f t="shared" si="545"/>
        <v>Legitimate</v>
      </c>
      <c r="X3900" s="2" t="str">
        <f>IF(Q3900&lt;Data_Validation!$B$8,"Low Value",IF(Q3900&lt;Data_Validation!$B$9,"Medium Value","High Value"))</f>
        <v>Low Value</v>
      </c>
      <c r="Y3900" s="2" t="str">
        <f t="shared" si="546"/>
        <v>Stable</v>
      </c>
      <c r="Z3900" s="2" t="str">
        <f t="shared" si="547"/>
        <v>Check Data</v>
      </c>
    </row>
    <row r="3901" spans="1:26" x14ac:dyDescent="0.3">
      <c r="A3901" t="s">
        <v>1206</v>
      </c>
      <c r="B3901">
        <v>36</v>
      </c>
      <c r="C3901" t="s">
        <v>21</v>
      </c>
      <c r="D3901" t="s">
        <v>44</v>
      </c>
      <c r="E3901">
        <v>101.04</v>
      </c>
      <c r="F3901">
        <v>10</v>
      </c>
      <c r="G3901">
        <v>214</v>
      </c>
      <c r="H3901">
        <v>0</v>
      </c>
      <c r="I3901" t="s">
        <v>19</v>
      </c>
      <c r="J3901">
        <v>2.2999999999999998</v>
      </c>
      <c r="K3901" s="1">
        <v>45343</v>
      </c>
      <c r="L3901">
        <v>33</v>
      </c>
      <c r="M3901">
        <v>0.48</v>
      </c>
      <c r="N3901">
        <f>IF(E3901="",Data_Validation!$B$1,E3901)</f>
        <v>101.04</v>
      </c>
      <c r="O3901">
        <f>IF(J3901="",Data_Validation!$B$2,J3901)</f>
        <v>2.2999999999999998</v>
      </c>
      <c r="P3901">
        <f t="shared" si="540"/>
        <v>3</v>
      </c>
      <c r="Q3901" s="2">
        <f>CustomerData[[#This Row],[avg_order_value_clean]]*CustomerData[[#This Row],[total_orders]]</f>
        <v>1010.4000000000001</v>
      </c>
      <c r="R3901" s="2" t="str">
        <f t="shared" si="548"/>
        <v>Inactive</v>
      </c>
      <c r="S3901" s="2" t="str">
        <f t="shared" si="541"/>
        <v>Medium Risk</v>
      </c>
      <c r="T3901" s="2" t="str">
        <f t="shared" si="542"/>
        <v>35-44</v>
      </c>
      <c r="U3901" s="1">
        <f t="shared" ca="1" si="543"/>
        <v>918</v>
      </c>
      <c r="V3901" s="2" t="str">
        <f t="shared" si="544"/>
        <v>Low Loyalty</v>
      </c>
      <c r="W3901" s="2" t="str">
        <f t="shared" si="545"/>
        <v>Legitimate</v>
      </c>
      <c r="X3901" s="2" t="str">
        <f>IF(Q3901&lt;Data_Validation!$B$8,"Low Value",IF(Q3901&lt;Data_Validation!$B$9,"Medium Value","High Value"))</f>
        <v>Low Value</v>
      </c>
      <c r="Y3901" s="2" t="str">
        <f t="shared" si="546"/>
        <v>Stable</v>
      </c>
      <c r="Z3901" s="2" t="str">
        <f t="shared" si="547"/>
        <v>Check Data</v>
      </c>
    </row>
    <row r="3902" spans="1:26" x14ac:dyDescent="0.3">
      <c r="A3902" t="s">
        <v>3167</v>
      </c>
      <c r="B3902">
        <v>50</v>
      </c>
      <c r="C3902" t="s">
        <v>21</v>
      </c>
      <c r="D3902" t="s">
        <v>50</v>
      </c>
      <c r="E3902">
        <v>91.81</v>
      </c>
      <c r="F3902">
        <v>6</v>
      </c>
      <c r="G3902">
        <v>183</v>
      </c>
      <c r="H3902">
        <v>0</v>
      </c>
      <c r="I3902" t="s">
        <v>29</v>
      </c>
      <c r="J3902">
        <v>57.7</v>
      </c>
      <c r="K3902" s="1">
        <v>45509</v>
      </c>
      <c r="L3902">
        <v>24</v>
      </c>
      <c r="M3902">
        <v>7.0000000000000007E-2</v>
      </c>
      <c r="N3902">
        <f>IF(E3902="",Data_Validation!$B$1,E3902)</f>
        <v>91.81</v>
      </c>
      <c r="O3902">
        <f>IF(J3902="",Data_Validation!$B$2,J3902)</f>
        <v>57.7</v>
      </c>
      <c r="P3902">
        <f t="shared" si="540"/>
        <v>1</v>
      </c>
      <c r="Q3902" s="2">
        <f>CustomerData[[#This Row],[avg_order_value_clean]]*CustomerData[[#This Row],[total_orders]]</f>
        <v>550.86</v>
      </c>
      <c r="R3902" s="2" t="str">
        <f t="shared" si="548"/>
        <v>Inactive</v>
      </c>
      <c r="S3902" s="2" t="str">
        <f t="shared" si="541"/>
        <v>Low Risk</v>
      </c>
      <c r="T3902" s="2" t="str">
        <f t="shared" si="542"/>
        <v>45-54</v>
      </c>
      <c r="U3902" s="1">
        <f t="shared" ca="1" si="543"/>
        <v>752</v>
      </c>
      <c r="V3902" s="2" t="str">
        <f t="shared" si="544"/>
        <v>Low Loyalty</v>
      </c>
      <c r="W3902" s="2" t="str">
        <f t="shared" si="545"/>
        <v>Legitimate</v>
      </c>
      <c r="X3902" s="2" t="str">
        <f>IF(Q3902&lt;Data_Validation!$B$8,"Low Value",IF(Q3902&lt;Data_Validation!$B$9,"Medium Value","High Value"))</f>
        <v>Low Value</v>
      </c>
      <c r="Y3902" s="2" t="str">
        <f t="shared" si="546"/>
        <v>Stable</v>
      </c>
      <c r="Z3902" s="2" t="str">
        <f t="shared" si="547"/>
        <v>Check Data</v>
      </c>
    </row>
    <row r="3903" spans="1:26" x14ac:dyDescent="0.3">
      <c r="A3903" t="s">
        <v>3168</v>
      </c>
      <c r="B3903">
        <v>19</v>
      </c>
      <c r="C3903" t="s">
        <v>21</v>
      </c>
      <c r="D3903" t="s">
        <v>52</v>
      </c>
      <c r="E3903">
        <v>264.99</v>
      </c>
      <c r="F3903">
        <v>9</v>
      </c>
      <c r="G3903">
        <v>303</v>
      </c>
      <c r="H3903">
        <v>0</v>
      </c>
      <c r="I3903" t="s">
        <v>23</v>
      </c>
      <c r="J3903">
        <v>31.3</v>
      </c>
      <c r="K3903" s="1">
        <v>45045</v>
      </c>
      <c r="L3903">
        <v>70</v>
      </c>
      <c r="M3903">
        <v>0.45</v>
      </c>
      <c r="N3903">
        <f>IF(E3903="",Data_Validation!$B$1,E3903)</f>
        <v>264.99</v>
      </c>
      <c r="O3903">
        <f>IF(J3903="",Data_Validation!$B$2,J3903)</f>
        <v>31.3</v>
      </c>
      <c r="P3903">
        <f t="shared" si="540"/>
        <v>1</v>
      </c>
      <c r="Q3903" s="2">
        <f>CustomerData[[#This Row],[avg_order_value_clean]]*CustomerData[[#This Row],[total_orders]]</f>
        <v>2384.91</v>
      </c>
      <c r="R3903" s="2" t="str">
        <f t="shared" si="548"/>
        <v>Inactive</v>
      </c>
      <c r="S3903" s="2" t="str">
        <f t="shared" si="541"/>
        <v>Medium Risk</v>
      </c>
      <c r="T3903" s="2" t="str">
        <f t="shared" si="542"/>
        <v>Under 25</v>
      </c>
      <c r="U3903" s="1">
        <f t="shared" ca="1" si="543"/>
        <v>1216</v>
      </c>
      <c r="V3903" s="2" t="str">
        <f t="shared" si="544"/>
        <v>High Loyalty</v>
      </c>
      <c r="W3903" s="2" t="str">
        <f t="shared" si="545"/>
        <v>Legitimate</v>
      </c>
      <c r="X3903" s="2" t="str">
        <f>IF(Q3903&lt;Data_Validation!$B$8,"Low Value",IF(Q3903&lt;Data_Validation!$B$9,"Medium Value","High Value"))</f>
        <v>High Value</v>
      </c>
      <c r="Y3903" s="2" t="str">
        <f t="shared" si="546"/>
        <v>High Value - Maintain</v>
      </c>
      <c r="Z3903" s="2" t="str">
        <f t="shared" si="547"/>
        <v>Check Data</v>
      </c>
    </row>
    <row r="3904" spans="1:26" x14ac:dyDescent="0.3">
      <c r="A3904" t="s">
        <v>676</v>
      </c>
      <c r="B3904">
        <v>32</v>
      </c>
      <c r="C3904" t="s">
        <v>21</v>
      </c>
      <c r="D3904" t="s">
        <v>26</v>
      </c>
      <c r="E3904">
        <v>189.59</v>
      </c>
      <c r="F3904">
        <v>13</v>
      </c>
      <c r="G3904">
        <v>240</v>
      </c>
      <c r="H3904">
        <v>0</v>
      </c>
      <c r="I3904" t="s">
        <v>23</v>
      </c>
      <c r="J3904">
        <v>27.5</v>
      </c>
      <c r="K3904" s="1">
        <v>44109</v>
      </c>
      <c r="L3904">
        <v>14</v>
      </c>
      <c r="M3904">
        <v>0.21</v>
      </c>
      <c r="N3904">
        <f>IF(E3904="",Data_Validation!$B$1,E3904)</f>
        <v>189.59</v>
      </c>
      <c r="O3904">
        <f>IF(J3904="",Data_Validation!$B$2,J3904)</f>
        <v>27.5</v>
      </c>
      <c r="P3904">
        <f t="shared" si="540"/>
        <v>2</v>
      </c>
      <c r="Q3904" s="2">
        <f>CustomerData[[#This Row],[avg_order_value_clean]]*CustomerData[[#This Row],[total_orders]]</f>
        <v>2464.67</v>
      </c>
      <c r="R3904" s="2" t="str">
        <f t="shared" si="548"/>
        <v>Inactive</v>
      </c>
      <c r="S3904" s="2" t="str">
        <f t="shared" si="541"/>
        <v>Medium Risk</v>
      </c>
      <c r="T3904" s="2" t="str">
        <f t="shared" si="542"/>
        <v>25-34</v>
      </c>
      <c r="U3904" s="1">
        <f t="shared" ca="1" si="543"/>
        <v>2152</v>
      </c>
      <c r="V3904" s="2" t="str">
        <f t="shared" si="544"/>
        <v>Low Loyalty</v>
      </c>
      <c r="W3904" s="2" t="str">
        <f t="shared" si="545"/>
        <v>Legitimate</v>
      </c>
      <c r="X3904" s="2" t="str">
        <f>IF(Q3904&lt;Data_Validation!$B$8,"Low Value",IF(Q3904&lt;Data_Validation!$B$9,"Medium Value","High Value"))</f>
        <v>High Value</v>
      </c>
      <c r="Y3904" s="2" t="str">
        <f t="shared" si="546"/>
        <v>High Value - Maintain</v>
      </c>
      <c r="Z3904" s="2" t="str">
        <f t="shared" si="547"/>
        <v>Check Data</v>
      </c>
    </row>
    <row r="3905" spans="1:26" x14ac:dyDescent="0.3">
      <c r="A3905" t="s">
        <v>3169</v>
      </c>
      <c r="B3905">
        <v>39</v>
      </c>
      <c r="C3905" t="s">
        <v>14</v>
      </c>
      <c r="D3905" t="s">
        <v>52</v>
      </c>
      <c r="E3905">
        <v>132.96</v>
      </c>
      <c r="F3905">
        <v>14</v>
      </c>
      <c r="G3905">
        <v>105</v>
      </c>
      <c r="H3905">
        <v>0</v>
      </c>
      <c r="I3905" t="s">
        <v>19</v>
      </c>
      <c r="J3905">
        <v>90.2</v>
      </c>
      <c r="K3905" s="1">
        <v>44654</v>
      </c>
      <c r="L3905">
        <v>96</v>
      </c>
      <c r="M3905">
        <v>0.42</v>
      </c>
      <c r="N3905">
        <f>IF(E3905="",Data_Validation!$B$1,E3905)</f>
        <v>132.96</v>
      </c>
      <c r="O3905">
        <f>IF(J3905="",Data_Validation!$B$2,J3905)</f>
        <v>90.2</v>
      </c>
      <c r="P3905">
        <f t="shared" si="540"/>
        <v>1</v>
      </c>
      <c r="Q3905" s="2">
        <f>CustomerData[[#This Row],[avg_order_value_clean]]*CustomerData[[#This Row],[total_orders]]</f>
        <v>1861.44</v>
      </c>
      <c r="R3905" s="2" t="str">
        <f t="shared" si="548"/>
        <v>Inactive</v>
      </c>
      <c r="S3905" s="2" t="str">
        <f t="shared" si="541"/>
        <v>Medium Risk</v>
      </c>
      <c r="T3905" s="2" t="str">
        <f t="shared" si="542"/>
        <v>35-44</v>
      </c>
      <c r="U3905" s="1">
        <f t="shared" ca="1" si="543"/>
        <v>1607</v>
      </c>
      <c r="V3905" s="2" t="str">
        <f t="shared" si="544"/>
        <v>High Loyalty</v>
      </c>
      <c r="W3905" s="2" t="str">
        <f t="shared" si="545"/>
        <v>Legitimate</v>
      </c>
      <c r="X3905" s="2" t="str">
        <f>IF(Q3905&lt;Data_Validation!$B$8,"Low Value",IF(Q3905&lt;Data_Validation!$B$9,"Medium Value","High Value"))</f>
        <v>High Value</v>
      </c>
      <c r="Y3905" s="2" t="str">
        <f t="shared" si="546"/>
        <v>High Value - Maintain</v>
      </c>
      <c r="Z3905" s="2" t="str">
        <f t="shared" si="547"/>
        <v>Check Data</v>
      </c>
    </row>
    <row r="3906" spans="1:26" x14ac:dyDescent="0.3">
      <c r="A3906" t="s">
        <v>3170</v>
      </c>
      <c r="B3906">
        <v>77</v>
      </c>
      <c r="C3906" t="s">
        <v>14</v>
      </c>
      <c r="D3906" t="s">
        <v>52</v>
      </c>
      <c r="E3906">
        <v>130.57</v>
      </c>
      <c r="F3906">
        <v>4</v>
      </c>
      <c r="G3906">
        <v>21</v>
      </c>
      <c r="H3906">
        <v>0</v>
      </c>
      <c r="I3906" t="s">
        <v>23</v>
      </c>
      <c r="J3906">
        <v>83.6</v>
      </c>
      <c r="K3906" s="1">
        <v>44063</v>
      </c>
      <c r="L3906">
        <v>83</v>
      </c>
      <c r="M3906">
        <v>0.67</v>
      </c>
      <c r="N3906">
        <f>IF(E3906="",Data_Validation!$B$1,E3906)</f>
        <v>130.57</v>
      </c>
      <c r="O3906">
        <f>IF(J3906="",Data_Validation!$B$2,J3906)</f>
        <v>83.6</v>
      </c>
      <c r="P3906">
        <f t="shared" ref="P3906:P3969" si="549">COUNTIF($A$2:$A$5001,A3906)</f>
        <v>1</v>
      </c>
      <c r="Q3906" s="2">
        <f>CustomerData[[#This Row],[avg_order_value_clean]]*CustomerData[[#This Row],[total_orders]]</f>
        <v>522.28</v>
      </c>
      <c r="R3906" s="2" t="str">
        <f t="shared" si="548"/>
        <v>Active</v>
      </c>
      <c r="S3906" s="2" t="str">
        <f t="shared" ref="S3906:S3969" si="550">IF(M3906&lt;0.2,"Low Risk",IF(M3906&lt;0.5,"Medium Risk","High Risk"))</f>
        <v>High Risk</v>
      </c>
      <c r="T3906" s="2" t="str">
        <f t="shared" ref="T3906:T3969" si="551">IF(B3906&lt;25,"Under 25",IF(B3906&lt;35,"25-34",IF(B3906&lt;45,"35-44",IF(B3906&lt;55,"45-54","55+"))))</f>
        <v>55+</v>
      </c>
      <c r="U3906" s="1">
        <f t="shared" ref="U3906:U3969" ca="1" si="552">TODAY()-K3906</f>
        <v>2198</v>
      </c>
      <c r="V3906" s="2" t="str">
        <f t="shared" ref="V3906:V3969" si="553">IF(L3906&lt;40,"Low Loyalty",IF(L3906&lt;70,"Medium Loyalty","High Loyalty"))</f>
        <v>High Loyalty</v>
      </c>
      <c r="W3906" s="2" t="str">
        <f t="shared" ref="W3906:W3969" si="554">IF(H3906=1,"Fraudulent","Legitimate")</f>
        <v>Legitimate</v>
      </c>
      <c r="X3906" s="2" t="str">
        <f>IF(Q3906&lt;Data_Validation!$B$8,"Low Value",IF(Q3906&lt;Data_Validation!$B$9,"Medium Value","High Value"))</f>
        <v>Low Value</v>
      </c>
      <c r="Y3906" s="2" t="str">
        <f t="shared" ref="Y3906:Y3969" si="555">IF(AND(X3906="High Value",S3906="High Risk"),"Critical - Retain",IF(AND(X3906="High Value",S3906&lt;&gt;"High Risk"),"High Value - Maintain",IF(AND(X3906&lt;&gt;"High Value",S3906="High Risk"),"At Risk - Develop","Stable")))</f>
        <v>At Risk - Develop</v>
      </c>
      <c r="Z3906" s="2" t="str">
        <f t="shared" ref="Z3906:Z3969" si="556">IF(OR(B3906&lt;18,F3906&lt;0,N3906&lt;0,O3906&lt;0,O3906&gt;1,M3906&lt;0,M3906&gt;1),"Check Data","Valid")</f>
        <v>Check Data</v>
      </c>
    </row>
    <row r="3907" spans="1:26" x14ac:dyDescent="0.3">
      <c r="A3907" t="s">
        <v>1531</v>
      </c>
      <c r="B3907">
        <v>27</v>
      </c>
      <c r="C3907" t="s">
        <v>25</v>
      </c>
      <c r="D3907" t="s">
        <v>26</v>
      </c>
      <c r="E3907">
        <v>114.08</v>
      </c>
      <c r="F3907">
        <v>9</v>
      </c>
      <c r="G3907">
        <v>352</v>
      </c>
      <c r="H3907">
        <v>0</v>
      </c>
      <c r="I3907" t="s">
        <v>29</v>
      </c>
      <c r="J3907">
        <v>1</v>
      </c>
      <c r="K3907" s="1">
        <v>45160</v>
      </c>
      <c r="L3907">
        <v>70</v>
      </c>
      <c r="M3907">
        <v>0.55000000000000004</v>
      </c>
      <c r="N3907">
        <f>IF(E3907="",Data_Validation!$B$1,E3907)</f>
        <v>114.08</v>
      </c>
      <c r="O3907">
        <f>IF(J3907="",Data_Validation!$B$2,J3907)</f>
        <v>1</v>
      </c>
      <c r="P3907">
        <f t="shared" si="549"/>
        <v>2</v>
      </c>
      <c r="Q3907" s="2">
        <f>CustomerData[[#This Row],[avg_order_value_clean]]*CustomerData[[#This Row],[total_orders]]</f>
        <v>1026.72</v>
      </c>
      <c r="R3907" s="2" t="str">
        <f t="shared" ref="R3907:R3970" si="557">IF(G3907&lt;=30,"Active",IF(G3907&lt;=90,"At Risk","Inactive"))</f>
        <v>Inactive</v>
      </c>
      <c r="S3907" s="2" t="str">
        <f t="shared" si="550"/>
        <v>High Risk</v>
      </c>
      <c r="T3907" s="2" t="str">
        <f t="shared" si="551"/>
        <v>25-34</v>
      </c>
      <c r="U3907" s="1">
        <f t="shared" ca="1" si="552"/>
        <v>1101</v>
      </c>
      <c r="V3907" s="2" t="str">
        <f t="shared" si="553"/>
        <v>High Loyalty</v>
      </c>
      <c r="W3907" s="2" t="str">
        <f t="shared" si="554"/>
        <v>Legitimate</v>
      </c>
      <c r="X3907" s="2" t="str">
        <f>IF(Q3907&lt;Data_Validation!$B$8,"Low Value",IF(Q3907&lt;Data_Validation!$B$9,"Medium Value","High Value"))</f>
        <v>Low Value</v>
      </c>
      <c r="Y3907" s="2" t="str">
        <f t="shared" si="555"/>
        <v>At Risk - Develop</v>
      </c>
      <c r="Z3907" s="2" t="str">
        <f t="shared" si="556"/>
        <v>Valid</v>
      </c>
    </row>
    <row r="3908" spans="1:26" x14ac:dyDescent="0.3">
      <c r="A3908" t="s">
        <v>2060</v>
      </c>
      <c r="B3908">
        <v>35</v>
      </c>
      <c r="C3908" t="s">
        <v>21</v>
      </c>
      <c r="D3908" t="s">
        <v>44</v>
      </c>
      <c r="E3908">
        <v>87.98</v>
      </c>
      <c r="F3908">
        <v>17</v>
      </c>
      <c r="G3908">
        <v>244</v>
      </c>
      <c r="H3908">
        <v>0</v>
      </c>
      <c r="I3908" t="s">
        <v>23</v>
      </c>
      <c r="J3908">
        <v>18.2</v>
      </c>
      <c r="K3908" s="1">
        <v>44135</v>
      </c>
      <c r="L3908">
        <v>84</v>
      </c>
      <c r="M3908">
        <v>0.12</v>
      </c>
      <c r="N3908">
        <f>IF(E3908="",Data_Validation!$B$1,E3908)</f>
        <v>87.98</v>
      </c>
      <c r="O3908">
        <f>IF(J3908="",Data_Validation!$B$2,J3908)</f>
        <v>18.2</v>
      </c>
      <c r="P3908">
        <f t="shared" si="549"/>
        <v>2</v>
      </c>
      <c r="Q3908" s="2">
        <f>CustomerData[[#This Row],[avg_order_value_clean]]*CustomerData[[#This Row],[total_orders]]</f>
        <v>1495.66</v>
      </c>
      <c r="R3908" s="2" t="str">
        <f t="shared" si="557"/>
        <v>Inactive</v>
      </c>
      <c r="S3908" s="2" t="str">
        <f t="shared" si="550"/>
        <v>Low Risk</v>
      </c>
      <c r="T3908" s="2" t="str">
        <f t="shared" si="551"/>
        <v>35-44</v>
      </c>
      <c r="U3908" s="1">
        <f t="shared" ca="1" si="552"/>
        <v>2126</v>
      </c>
      <c r="V3908" s="2" t="str">
        <f t="shared" si="553"/>
        <v>High Loyalty</v>
      </c>
      <c r="W3908" s="2" t="str">
        <f t="shared" si="554"/>
        <v>Legitimate</v>
      </c>
      <c r="X3908" s="2" t="str">
        <f>IF(Q3908&lt;Data_Validation!$B$8,"Low Value",IF(Q3908&lt;Data_Validation!$B$9,"Medium Value","High Value"))</f>
        <v>Low Value</v>
      </c>
      <c r="Y3908" s="2" t="str">
        <f t="shared" si="555"/>
        <v>Stable</v>
      </c>
      <c r="Z3908" s="2" t="str">
        <f t="shared" si="556"/>
        <v>Check Data</v>
      </c>
    </row>
    <row r="3909" spans="1:26" x14ac:dyDescent="0.3">
      <c r="A3909" t="s">
        <v>1440</v>
      </c>
      <c r="B3909">
        <v>39</v>
      </c>
      <c r="C3909" t="s">
        <v>14</v>
      </c>
      <c r="D3909" t="s">
        <v>35</v>
      </c>
      <c r="E3909">
        <v>44.56</v>
      </c>
      <c r="F3909">
        <v>10</v>
      </c>
      <c r="G3909">
        <v>273</v>
      </c>
      <c r="H3909">
        <v>0</v>
      </c>
      <c r="I3909" t="s">
        <v>23</v>
      </c>
      <c r="J3909">
        <v>72</v>
      </c>
      <c r="K3909" s="1">
        <v>45725</v>
      </c>
      <c r="L3909">
        <v>89</v>
      </c>
      <c r="M3909">
        <v>0.43</v>
      </c>
      <c r="N3909">
        <f>IF(E3909="",Data_Validation!$B$1,E3909)</f>
        <v>44.56</v>
      </c>
      <c r="O3909">
        <f>IF(J3909="",Data_Validation!$B$2,J3909)</f>
        <v>72</v>
      </c>
      <c r="P3909">
        <f t="shared" si="549"/>
        <v>2</v>
      </c>
      <c r="Q3909" s="2">
        <f>CustomerData[[#This Row],[avg_order_value_clean]]*CustomerData[[#This Row],[total_orders]]</f>
        <v>445.6</v>
      </c>
      <c r="R3909" s="2" t="str">
        <f t="shared" si="557"/>
        <v>Inactive</v>
      </c>
      <c r="S3909" s="2" t="str">
        <f t="shared" si="550"/>
        <v>Medium Risk</v>
      </c>
      <c r="T3909" s="2" t="str">
        <f t="shared" si="551"/>
        <v>35-44</v>
      </c>
      <c r="U3909" s="1">
        <f t="shared" ca="1" si="552"/>
        <v>536</v>
      </c>
      <c r="V3909" s="2" t="str">
        <f t="shared" si="553"/>
        <v>High Loyalty</v>
      </c>
      <c r="W3909" s="2" t="str">
        <f t="shared" si="554"/>
        <v>Legitimate</v>
      </c>
      <c r="X3909" s="2" t="str">
        <f>IF(Q3909&lt;Data_Validation!$B$8,"Low Value",IF(Q3909&lt;Data_Validation!$B$9,"Medium Value","High Value"))</f>
        <v>Low Value</v>
      </c>
      <c r="Y3909" s="2" t="str">
        <f t="shared" si="555"/>
        <v>Stable</v>
      </c>
      <c r="Z3909" s="2" t="str">
        <f t="shared" si="556"/>
        <v>Check Data</v>
      </c>
    </row>
    <row r="3910" spans="1:26" x14ac:dyDescent="0.3">
      <c r="A3910" t="s">
        <v>3171</v>
      </c>
      <c r="B3910">
        <v>63</v>
      </c>
      <c r="C3910" t="s">
        <v>25</v>
      </c>
      <c r="D3910" t="s">
        <v>35</v>
      </c>
      <c r="E3910">
        <v>47.26</v>
      </c>
      <c r="F3910">
        <v>10</v>
      </c>
      <c r="G3910">
        <v>78</v>
      </c>
      <c r="H3910">
        <v>0</v>
      </c>
      <c r="I3910" t="s">
        <v>29</v>
      </c>
      <c r="J3910">
        <v>84.8</v>
      </c>
      <c r="K3910" s="1">
        <v>44439</v>
      </c>
      <c r="L3910">
        <v>84</v>
      </c>
      <c r="M3910">
        <v>0.09</v>
      </c>
      <c r="N3910">
        <f>IF(E3910="",Data_Validation!$B$1,E3910)</f>
        <v>47.26</v>
      </c>
      <c r="O3910">
        <f>IF(J3910="",Data_Validation!$B$2,J3910)</f>
        <v>84.8</v>
      </c>
      <c r="P3910">
        <f t="shared" si="549"/>
        <v>1</v>
      </c>
      <c r="Q3910" s="2">
        <f>CustomerData[[#This Row],[avg_order_value_clean]]*CustomerData[[#This Row],[total_orders]]</f>
        <v>472.59999999999997</v>
      </c>
      <c r="R3910" s="2" t="str">
        <f t="shared" si="557"/>
        <v>At Risk</v>
      </c>
      <c r="S3910" s="2" t="str">
        <f t="shared" si="550"/>
        <v>Low Risk</v>
      </c>
      <c r="T3910" s="2" t="str">
        <f t="shared" si="551"/>
        <v>55+</v>
      </c>
      <c r="U3910" s="1">
        <f t="shared" ca="1" si="552"/>
        <v>1822</v>
      </c>
      <c r="V3910" s="2" t="str">
        <f t="shared" si="553"/>
        <v>High Loyalty</v>
      </c>
      <c r="W3910" s="2" t="str">
        <f t="shared" si="554"/>
        <v>Legitimate</v>
      </c>
      <c r="X3910" s="2" t="str">
        <f>IF(Q3910&lt;Data_Validation!$B$8,"Low Value",IF(Q3910&lt;Data_Validation!$B$9,"Medium Value","High Value"))</f>
        <v>Low Value</v>
      </c>
      <c r="Y3910" s="2" t="str">
        <f t="shared" si="555"/>
        <v>Stable</v>
      </c>
      <c r="Z3910" s="2" t="str">
        <f t="shared" si="556"/>
        <v>Check Data</v>
      </c>
    </row>
    <row r="3911" spans="1:26" x14ac:dyDescent="0.3">
      <c r="A3911" t="s">
        <v>1796</v>
      </c>
      <c r="B3911">
        <v>66</v>
      </c>
      <c r="C3911" t="s">
        <v>21</v>
      </c>
      <c r="D3911" t="s">
        <v>15</v>
      </c>
      <c r="F3911">
        <v>11</v>
      </c>
      <c r="G3911">
        <v>322</v>
      </c>
      <c r="H3911">
        <v>0</v>
      </c>
      <c r="I3911" t="s">
        <v>16</v>
      </c>
      <c r="J3911">
        <v>71.8</v>
      </c>
      <c r="K3911" s="1">
        <v>45257</v>
      </c>
      <c r="L3911">
        <v>38</v>
      </c>
      <c r="M3911">
        <v>0.18</v>
      </c>
      <c r="N3911">
        <f>IF(E3911="",Data_Validation!$B$1,E3911)</f>
        <v>250</v>
      </c>
      <c r="O3911">
        <f>IF(J3911="",Data_Validation!$B$2,J3911)</f>
        <v>71.8</v>
      </c>
      <c r="P3911">
        <f t="shared" si="549"/>
        <v>2</v>
      </c>
      <c r="Q3911" s="2">
        <f>CustomerData[[#This Row],[avg_order_value_clean]]*CustomerData[[#This Row],[total_orders]]</f>
        <v>2750</v>
      </c>
      <c r="R3911" s="2" t="str">
        <f t="shared" si="557"/>
        <v>Inactive</v>
      </c>
      <c r="S3911" s="2" t="str">
        <f t="shared" si="550"/>
        <v>Low Risk</v>
      </c>
      <c r="T3911" s="2" t="str">
        <f t="shared" si="551"/>
        <v>55+</v>
      </c>
      <c r="U3911" s="1">
        <f t="shared" ca="1" si="552"/>
        <v>1004</v>
      </c>
      <c r="V3911" s="2" t="str">
        <f t="shared" si="553"/>
        <v>Low Loyalty</v>
      </c>
      <c r="W3911" s="2" t="str">
        <f t="shared" si="554"/>
        <v>Legitimate</v>
      </c>
      <c r="X3911" s="2" t="str">
        <f>IF(Q3911&lt;Data_Validation!$B$8,"Low Value",IF(Q3911&lt;Data_Validation!$B$9,"Medium Value","High Value"))</f>
        <v>High Value</v>
      </c>
      <c r="Y3911" s="2" t="str">
        <f t="shared" si="555"/>
        <v>High Value - Maintain</v>
      </c>
      <c r="Z3911" s="2" t="str">
        <f t="shared" si="556"/>
        <v>Check Data</v>
      </c>
    </row>
    <row r="3912" spans="1:26" x14ac:dyDescent="0.3">
      <c r="A3912" t="s">
        <v>3172</v>
      </c>
      <c r="B3912">
        <v>44</v>
      </c>
      <c r="C3912" t="s">
        <v>14</v>
      </c>
      <c r="D3912" t="s">
        <v>50</v>
      </c>
      <c r="E3912">
        <v>162.77000000000001</v>
      </c>
      <c r="F3912">
        <v>12</v>
      </c>
      <c r="G3912">
        <v>303</v>
      </c>
      <c r="H3912">
        <v>0</v>
      </c>
      <c r="I3912" t="s">
        <v>23</v>
      </c>
      <c r="J3912">
        <v>52.5</v>
      </c>
      <c r="K3912" s="1">
        <v>45683</v>
      </c>
      <c r="L3912">
        <v>11</v>
      </c>
      <c r="M3912">
        <v>0.19</v>
      </c>
      <c r="N3912">
        <f>IF(E3912="",Data_Validation!$B$1,E3912)</f>
        <v>162.77000000000001</v>
      </c>
      <c r="O3912">
        <f>IF(J3912="",Data_Validation!$B$2,J3912)</f>
        <v>52.5</v>
      </c>
      <c r="P3912">
        <f t="shared" si="549"/>
        <v>1</v>
      </c>
      <c r="Q3912" s="2">
        <f>CustomerData[[#This Row],[avg_order_value_clean]]*CustomerData[[#This Row],[total_orders]]</f>
        <v>1953.2400000000002</v>
      </c>
      <c r="R3912" s="2" t="str">
        <f t="shared" si="557"/>
        <v>Inactive</v>
      </c>
      <c r="S3912" s="2" t="str">
        <f t="shared" si="550"/>
        <v>Low Risk</v>
      </c>
      <c r="T3912" s="2" t="str">
        <f t="shared" si="551"/>
        <v>35-44</v>
      </c>
      <c r="U3912" s="1">
        <f t="shared" ca="1" si="552"/>
        <v>578</v>
      </c>
      <c r="V3912" s="2" t="str">
        <f t="shared" si="553"/>
        <v>Low Loyalty</v>
      </c>
      <c r="W3912" s="2" t="str">
        <f t="shared" si="554"/>
        <v>Legitimate</v>
      </c>
      <c r="X3912" s="2" t="str">
        <f>IF(Q3912&lt;Data_Validation!$B$8,"Low Value",IF(Q3912&lt;Data_Validation!$B$9,"Medium Value","High Value"))</f>
        <v>High Value</v>
      </c>
      <c r="Y3912" s="2" t="str">
        <f t="shared" si="555"/>
        <v>High Value - Maintain</v>
      </c>
      <c r="Z3912" s="2" t="str">
        <f t="shared" si="556"/>
        <v>Check Data</v>
      </c>
    </row>
    <row r="3913" spans="1:26" x14ac:dyDescent="0.3">
      <c r="A3913" t="s">
        <v>3173</v>
      </c>
      <c r="B3913">
        <v>30</v>
      </c>
      <c r="C3913" t="s">
        <v>14</v>
      </c>
      <c r="D3913" t="s">
        <v>15</v>
      </c>
      <c r="E3913">
        <v>73.709999999999994</v>
      </c>
      <c r="F3913">
        <v>15</v>
      </c>
      <c r="G3913">
        <v>22</v>
      </c>
      <c r="H3913">
        <v>0</v>
      </c>
      <c r="I3913" t="s">
        <v>19</v>
      </c>
      <c r="J3913">
        <v>98.5</v>
      </c>
      <c r="K3913" s="1">
        <v>44082</v>
      </c>
      <c r="L3913">
        <v>63</v>
      </c>
      <c r="M3913">
        <v>0.09</v>
      </c>
      <c r="N3913">
        <f>IF(E3913="",Data_Validation!$B$1,E3913)</f>
        <v>73.709999999999994</v>
      </c>
      <c r="O3913">
        <f>IF(J3913="",Data_Validation!$B$2,J3913)</f>
        <v>98.5</v>
      </c>
      <c r="P3913">
        <f t="shared" si="549"/>
        <v>1</v>
      </c>
      <c r="Q3913" s="2">
        <f>CustomerData[[#This Row],[avg_order_value_clean]]*CustomerData[[#This Row],[total_orders]]</f>
        <v>1105.6499999999999</v>
      </c>
      <c r="R3913" s="2" t="str">
        <f t="shared" si="557"/>
        <v>Active</v>
      </c>
      <c r="S3913" s="2" t="str">
        <f t="shared" si="550"/>
        <v>Low Risk</v>
      </c>
      <c r="T3913" s="2" t="str">
        <f t="shared" si="551"/>
        <v>25-34</v>
      </c>
      <c r="U3913" s="1">
        <f t="shared" ca="1" si="552"/>
        <v>2179</v>
      </c>
      <c r="V3913" s="2" t="str">
        <f t="shared" si="553"/>
        <v>Medium Loyalty</v>
      </c>
      <c r="W3913" s="2" t="str">
        <f t="shared" si="554"/>
        <v>Legitimate</v>
      </c>
      <c r="X3913" s="2" t="str">
        <f>IF(Q3913&lt;Data_Validation!$B$8,"Low Value",IF(Q3913&lt;Data_Validation!$B$9,"Medium Value","High Value"))</f>
        <v>Low Value</v>
      </c>
      <c r="Y3913" s="2" t="str">
        <f t="shared" si="555"/>
        <v>Stable</v>
      </c>
      <c r="Z3913" s="2" t="str">
        <f t="shared" si="556"/>
        <v>Check Data</v>
      </c>
    </row>
    <row r="3914" spans="1:26" x14ac:dyDescent="0.3">
      <c r="A3914" t="s">
        <v>3174</v>
      </c>
      <c r="B3914">
        <v>50</v>
      </c>
      <c r="C3914" t="s">
        <v>21</v>
      </c>
      <c r="D3914" t="s">
        <v>44</v>
      </c>
      <c r="E3914">
        <v>91.43</v>
      </c>
      <c r="F3914">
        <v>11</v>
      </c>
      <c r="G3914">
        <v>110</v>
      </c>
      <c r="H3914">
        <v>0</v>
      </c>
      <c r="I3914" t="s">
        <v>40</v>
      </c>
      <c r="J3914">
        <v>79.7</v>
      </c>
      <c r="K3914" s="1">
        <v>44384</v>
      </c>
      <c r="L3914">
        <v>32</v>
      </c>
      <c r="M3914">
        <v>0.23</v>
      </c>
      <c r="N3914">
        <f>IF(E3914="",Data_Validation!$B$1,E3914)</f>
        <v>91.43</v>
      </c>
      <c r="O3914">
        <f>IF(J3914="",Data_Validation!$B$2,J3914)</f>
        <v>79.7</v>
      </c>
      <c r="P3914">
        <f t="shared" si="549"/>
        <v>1</v>
      </c>
      <c r="Q3914" s="2">
        <f>CustomerData[[#This Row],[avg_order_value_clean]]*CustomerData[[#This Row],[total_orders]]</f>
        <v>1005.73</v>
      </c>
      <c r="R3914" s="2" t="str">
        <f t="shared" si="557"/>
        <v>Inactive</v>
      </c>
      <c r="S3914" s="2" t="str">
        <f t="shared" si="550"/>
        <v>Medium Risk</v>
      </c>
      <c r="T3914" s="2" t="str">
        <f t="shared" si="551"/>
        <v>45-54</v>
      </c>
      <c r="U3914" s="1">
        <f t="shared" ca="1" si="552"/>
        <v>1877</v>
      </c>
      <c r="V3914" s="2" t="str">
        <f t="shared" si="553"/>
        <v>Low Loyalty</v>
      </c>
      <c r="W3914" s="2" t="str">
        <f t="shared" si="554"/>
        <v>Legitimate</v>
      </c>
      <c r="X3914" s="2" t="str">
        <f>IF(Q3914&lt;Data_Validation!$B$8,"Low Value",IF(Q3914&lt;Data_Validation!$B$9,"Medium Value","High Value"))</f>
        <v>Low Value</v>
      </c>
      <c r="Y3914" s="2" t="str">
        <f t="shared" si="555"/>
        <v>Stable</v>
      </c>
      <c r="Z3914" s="2" t="str">
        <f t="shared" si="556"/>
        <v>Check Data</v>
      </c>
    </row>
    <row r="3915" spans="1:26" x14ac:dyDescent="0.3">
      <c r="A3915" t="s">
        <v>3175</v>
      </c>
      <c r="B3915">
        <v>22</v>
      </c>
      <c r="C3915" t="s">
        <v>14</v>
      </c>
      <c r="D3915" t="s">
        <v>52</v>
      </c>
      <c r="E3915">
        <v>33.549999999999997</v>
      </c>
      <c r="F3915">
        <v>12</v>
      </c>
      <c r="G3915">
        <v>129</v>
      </c>
      <c r="H3915">
        <v>0</v>
      </c>
      <c r="I3915" t="s">
        <v>19</v>
      </c>
      <c r="J3915">
        <v>46.8</v>
      </c>
      <c r="K3915" s="1">
        <v>44043</v>
      </c>
      <c r="L3915">
        <v>29</v>
      </c>
      <c r="M3915">
        <v>0.27</v>
      </c>
      <c r="N3915">
        <f>IF(E3915="",Data_Validation!$B$1,E3915)</f>
        <v>33.549999999999997</v>
      </c>
      <c r="O3915">
        <f>IF(J3915="",Data_Validation!$B$2,J3915)</f>
        <v>46.8</v>
      </c>
      <c r="P3915">
        <f t="shared" si="549"/>
        <v>1</v>
      </c>
      <c r="Q3915" s="2">
        <f>CustomerData[[#This Row],[avg_order_value_clean]]*CustomerData[[#This Row],[total_orders]]</f>
        <v>402.59999999999997</v>
      </c>
      <c r="R3915" s="2" t="str">
        <f t="shared" si="557"/>
        <v>Inactive</v>
      </c>
      <c r="S3915" s="2" t="str">
        <f t="shared" si="550"/>
        <v>Medium Risk</v>
      </c>
      <c r="T3915" s="2" t="str">
        <f t="shared" si="551"/>
        <v>Under 25</v>
      </c>
      <c r="U3915" s="1">
        <f t="shared" ca="1" si="552"/>
        <v>2218</v>
      </c>
      <c r="V3915" s="2" t="str">
        <f t="shared" si="553"/>
        <v>Low Loyalty</v>
      </c>
      <c r="W3915" s="2" t="str">
        <f t="shared" si="554"/>
        <v>Legitimate</v>
      </c>
      <c r="X3915" s="2" t="str">
        <f>IF(Q3915&lt;Data_Validation!$B$8,"Low Value",IF(Q3915&lt;Data_Validation!$B$9,"Medium Value","High Value"))</f>
        <v>Low Value</v>
      </c>
      <c r="Y3915" s="2" t="str">
        <f t="shared" si="555"/>
        <v>Stable</v>
      </c>
      <c r="Z3915" s="2" t="str">
        <f t="shared" si="556"/>
        <v>Check Data</v>
      </c>
    </row>
    <row r="3916" spans="1:26" x14ac:dyDescent="0.3">
      <c r="A3916" t="s">
        <v>3176</v>
      </c>
      <c r="B3916">
        <v>43</v>
      </c>
      <c r="C3916" t="s">
        <v>14</v>
      </c>
      <c r="D3916" t="s">
        <v>50</v>
      </c>
      <c r="F3916">
        <v>7</v>
      </c>
      <c r="G3916">
        <v>361</v>
      </c>
      <c r="H3916">
        <v>0</v>
      </c>
      <c r="I3916" t="s">
        <v>19</v>
      </c>
      <c r="J3916">
        <v>58.3</v>
      </c>
      <c r="K3916" s="1">
        <v>45045</v>
      </c>
      <c r="L3916">
        <v>30</v>
      </c>
      <c r="M3916">
        <v>0.38</v>
      </c>
      <c r="N3916">
        <f>IF(E3916="",Data_Validation!$B$1,E3916)</f>
        <v>250</v>
      </c>
      <c r="O3916">
        <f>IF(J3916="",Data_Validation!$B$2,J3916)</f>
        <v>58.3</v>
      </c>
      <c r="P3916">
        <f t="shared" si="549"/>
        <v>1</v>
      </c>
      <c r="Q3916" s="2">
        <f>CustomerData[[#This Row],[avg_order_value_clean]]*CustomerData[[#This Row],[total_orders]]</f>
        <v>1750</v>
      </c>
      <c r="R3916" s="2" t="str">
        <f t="shared" si="557"/>
        <v>Inactive</v>
      </c>
      <c r="S3916" s="2" t="str">
        <f t="shared" si="550"/>
        <v>Medium Risk</v>
      </c>
      <c r="T3916" s="2" t="str">
        <f t="shared" si="551"/>
        <v>35-44</v>
      </c>
      <c r="U3916" s="1">
        <f t="shared" ca="1" si="552"/>
        <v>1216</v>
      </c>
      <c r="V3916" s="2" t="str">
        <f t="shared" si="553"/>
        <v>Low Loyalty</v>
      </c>
      <c r="W3916" s="2" t="str">
        <f t="shared" si="554"/>
        <v>Legitimate</v>
      </c>
      <c r="X3916" s="2" t="str">
        <f>IF(Q3916&lt;Data_Validation!$B$8,"Low Value",IF(Q3916&lt;Data_Validation!$B$9,"Medium Value","High Value"))</f>
        <v>High Value</v>
      </c>
      <c r="Y3916" s="2" t="str">
        <f t="shared" si="555"/>
        <v>High Value - Maintain</v>
      </c>
      <c r="Z3916" s="2" t="str">
        <f t="shared" si="556"/>
        <v>Check Data</v>
      </c>
    </row>
    <row r="3917" spans="1:26" x14ac:dyDescent="0.3">
      <c r="A3917" t="s">
        <v>3177</v>
      </c>
      <c r="B3917">
        <v>30</v>
      </c>
      <c r="C3917" t="s">
        <v>21</v>
      </c>
      <c r="D3917" t="s">
        <v>15</v>
      </c>
      <c r="E3917">
        <v>36.57</v>
      </c>
      <c r="F3917">
        <v>6</v>
      </c>
      <c r="G3917">
        <v>259</v>
      </c>
      <c r="H3917">
        <v>0</v>
      </c>
      <c r="I3917" t="s">
        <v>16</v>
      </c>
      <c r="J3917">
        <v>4.5</v>
      </c>
      <c r="K3917" s="1">
        <v>44837</v>
      </c>
      <c r="L3917">
        <v>29</v>
      </c>
      <c r="M3917">
        <v>0.25</v>
      </c>
      <c r="N3917">
        <f>IF(E3917="",Data_Validation!$B$1,E3917)</f>
        <v>36.57</v>
      </c>
      <c r="O3917">
        <f>IF(J3917="",Data_Validation!$B$2,J3917)</f>
        <v>4.5</v>
      </c>
      <c r="P3917">
        <f t="shared" si="549"/>
        <v>1</v>
      </c>
      <c r="Q3917" s="2">
        <f>CustomerData[[#This Row],[avg_order_value_clean]]*CustomerData[[#This Row],[total_orders]]</f>
        <v>219.42000000000002</v>
      </c>
      <c r="R3917" s="2" t="str">
        <f t="shared" si="557"/>
        <v>Inactive</v>
      </c>
      <c r="S3917" s="2" t="str">
        <f t="shared" si="550"/>
        <v>Medium Risk</v>
      </c>
      <c r="T3917" s="2" t="str">
        <f t="shared" si="551"/>
        <v>25-34</v>
      </c>
      <c r="U3917" s="1">
        <f t="shared" ca="1" si="552"/>
        <v>1424</v>
      </c>
      <c r="V3917" s="2" t="str">
        <f t="shared" si="553"/>
        <v>Low Loyalty</v>
      </c>
      <c r="W3917" s="2" t="str">
        <f t="shared" si="554"/>
        <v>Legitimate</v>
      </c>
      <c r="X3917" s="2" t="str">
        <f>IF(Q3917&lt;Data_Validation!$B$8,"Low Value",IF(Q3917&lt;Data_Validation!$B$9,"Medium Value","High Value"))</f>
        <v>Low Value</v>
      </c>
      <c r="Y3917" s="2" t="str">
        <f t="shared" si="555"/>
        <v>Stable</v>
      </c>
      <c r="Z3917" s="2" t="str">
        <f t="shared" si="556"/>
        <v>Check Data</v>
      </c>
    </row>
    <row r="3918" spans="1:26" x14ac:dyDescent="0.3">
      <c r="A3918" t="s">
        <v>3178</v>
      </c>
      <c r="B3918">
        <v>44</v>
      </c>
      <c r="C3918" t="s">
        <v>21</v>
      </c>
      <c r="D3918" t="s">
        <v>15</v>
      </c>
      <c r="E3918">
        <v>99.67</v>
      </c>
      <c r="F3918">
        <v>12</v>
      </c>
      <c r="G3918">
        <v>153</v>
      </c>
      <c r="H3918">
        <v>0</v>
      </c>
      <c r="I3918" t="s">
        <v>16</v>
      </c>
      <c r="J3918">
        <v>96.5</v>
      </c>
      <c r="K3918" s="1">
        <v>44017</v>
      </c>
      <c r="L3918">
        <v>86</v>
      </c>
      <c r="M3918">
        <v>0.33</v>
      </c>
      <c r="N3918">
        <f>IF(E3918="",Data_Validation!$B$1,E3918)</f>
        <v>99.67</v>
      </c>
      <c r="O3918">
        <f>IF(J3918="",Data_Validation!$B$2,J3918)</f>
        <v>96.5</v>
      </c>
      <c r="P3918">
        <f t="shared" si="549"/>
        <v>1</v>
      </c>
      <c r="Q3918" s="2">
        <f>CustomerData[[#This Row],[avg_order_value_clean]]*CustomerData[[#This Row],[total_orders]]</f>
        <v>1196.04</v>
      </c>
      <c r="R3918" s="2" t="str">
        <f t="shared" si="557"/>
        <v>Inactive</v>
      </c>
      <c r="S3918" s="2" t="str">
        <f t="shared" si="550"/>
        <v>Medium Risk</v>
      </c>
      <c r="T3918" s="2" t="str">
        <f t="shared" si="551"/>
        <v>35-44</v>
      </c>
      <c r="U3918" s="1">
        <f t="shared" ca="1" si="552"/>
        <v>2244</v>
      </c>
      <c r="V3918" s="2" t="str">
        <f t="shared" si="553"/>
        <v>High Loyalty</v>
      </c>
      <c r="W3918" s="2" t="str">
        <f t="shared" si="554"/>
        <v>Legitimate</v>
      </c>
      <c r="X3918" s="2" t="str">
        <f>IF(Q3918&lt;Data_Validation!$B$8,"Low Value",IF(Q3918&lt;Data_Validation!$B$9,"Medium Value","High Value"))</f>
        <v>Low Value</v>
      </c>
      <c r="Y3918" s="2" t="str">
        <f t="shared" si="555"/>
        <v>Stable</v>
      </c>
      <c r="Z3918" s="2" t="str">
        <f t="shared" si="556"/>
        <v>Check Data</v>
      </c>
    </row>
    <row r="3919" spans="1:26" x14ac:dyDescent="0.3">
      <c r="A3919" t="s">
        <v>3179</v>
      </c>
      <c r="B3919">
        <v>74</v>
      </c>
      <c r="C3919" t="s">
        <v>21</v>
      </c>
      <c r="D3919" t="s">
        <v>37</v>
      </c>
      <c r="E3919">
        <v>67.94</v>
      </c>
      <c r="F3919">
        <v>13</v>
      </c>
      <c r="G3919">
        <v>18</v>
      </c>
      <c r="H3919">
        <v>0</v>
      </c>
      <c r="I3919" t="s">
        <v>19</v>
      </c>
      <c r="J3919">
        <v>36.299999999999997</v>
      </c>
      <c r="K3919" s="1">
        <v>45453</v>
      </c>
      <c r="L3919">
        <v>11</v>
      </c>
      <c r="M3919">
        <v>0.28999999999999998</v>
      </c>
      <c r="N3919">
        <f>IF(E3919="",Data_Validation!$B$1,E3919)</f>
        <v>67.94</v>
      </c>
      <c r="O3919">
        <f>IF(J3919="",Data_Validation!$B$2,J3919)</f>
        <v>36.299999999999997</v>
      </c>
      <c r="P3919">
        <f t="shared" si="549"/>
        <v>1</v>
      </c>
      <c r="Q3919" s="2">
        <f>CustomerData[[#This Row],[avg_order_value_clean]]*CustomerData[[#This Row],[total_orders]]</f>
        <v>883.22</v>
      </c>
      <c r="R3919" s="2" t="str">
        <f t="shared" si="557"/>
        <v>Active</v>
      </c>
      <c r="S3919" s="2" t="str">
        <f t="shared" si="550"/>
        <v>Medium Risk</v>
      </c>
      <c r="T3919" s="2" t="str">
        <f t="shared" si="551"/>
        <v>55+</v>
      </c>
      <c r="U3919" s="1">
        <f t="shared" ca="1" si="552"/>
        <v>808</v>
      </c>
      <c r="V3919" s="2" t="str">
        <f t="shared" si="553"/>
        <v>Low Loyalty</v>
      </c>
      <c r="W3919" s="2" t="str">
        <f t="shared" si="554"/>
        <v>Legitimate</v>
      </c>
      <c r="X3919" s="2" t="str">
        <f>IF(Q3919&lt;Data_Validation!$B$8,"Low Value",IF(Q3919&lt;Data_Validation!$B$9,"Medium Value","High Value"))</f>
        <v>Low Value</v>
      </c>
      <c r="Y3919" s="2" t="str">
        <f t="shared" si="555"/>
        <v>Stable</v>
      </c>
      <c r="Z3919" s="2" t="str">
        <f t="shared" si="556"/>
        <v>Check Data</v>
      </c>
    </row>
    <row r="3920" spans="1:26" x14ac:dyDescent="0.3">
      <c r="A3920" t="s">
        <v>2055</v>
      </c>
      <c r="B3920">
        <v>31</v>
      </c>
      <c r="C3920" t="s">
        <v>21</v>
      </c>
      <c r="D3920" t="s">
        <v>35</v>
      </c>
      <c r="E3920">
        <v>77.73</v>
      </c>
      <c r="F3920">
        <v>10</v>
      </c>
      <c r="G3920">
        <v>48</v>
      </c>
      <c r="H3920">
        <v>0</v>
      </c>
      <c r="I3920" t="s">
        <v>23</v>
      </c>
      <c r="K3920" s="1">
        <v>44682</v>
      </c>
      <c r="L3920">
        <v>49</v>
      </c>
      <c r="M3920">
        <v>0.04</v>
      </c>
      <c r="N3920">
        <f>IF(E3920="",Data_Validation!$B$1,E3920)</f>
        <v>77.73</v>
      </c>
      <c r="O3920">
        <f>IF(J3920="",Data_Validation!$B$2,J3920)</f>
        <v>250</v>
      </c>
      <c r="P3920">
        <f t="shared" si="549"/>
        <v>2</v>
      </c>
      <c r="Q3920" s="2">
        <f>CustomerData[[#This Row],[avg_order_value_clean]]*CustomerData[[#This Row],[total_orders]]</f>
        <v>777.30000000000007</v>
      </c>
      <c r="R3920" s="2" t="str">
        <f t="shared" si="557"/>
        <v>At Risk</v>
      </c>
      <c r="S3920" s="2" t="str">
        <f t="shared" si="550"/>
        <v>Low Risk</v>
      </c>
      <c r="T3920" s="2" t="str">
        <f t="shared" si="551"/>
        <v>25-34</v>
      </c>
      <c r="U3920" s="1">
        <f t="shared" ca="1" si="552"/>
        <v>1579</v>
      </c>
      <c r="V3920" s="2" t="str">
        <f t="shared" si="553"/>
        <v>Medium Loyalty</v>
      </c>
      <c r="W3920" s="2" t="str">
        <f t="shared" si="554"/>
        <v>Legitimate</v>
      </c>
      <c r="X3920" s="2" t="str">
        <f>IF(Q3920&lt;Data_Validation!$B$8,"Low Value",IF(Q3920&lt;Data_Validation!$B$9,"Medium Value","High Value"))</f>
        <v>Low Value</v>
      </c>
      <c r="Y3920" s="2" t="str">
        <f t="shared" si="555"/>
        <v>Stable</v>
      </c>
      <c r="Z3920" s="2" t="str">
        <f t="shared" si="556"/>
        <v>Check Data</v>
      </c>
    </row>
    <row r="3921" spans="1:26" x14ac:dyDescent="0.3">
      <c r="A3921" t="s">
        <v>1122</v>
      </c>
      <c r="B3921">
        <v>41</v>
      </c>
      <c r="C3921" t="s">
        <v>14</v>
      </c>
      <c r="D3921" t="s">
        <v>22</v>
      </c>
      <c r="E3921">
        <v>161.85</v>
      </c>
      <c r="F3921">
        <v>7</v>
      </c>
      <c r="G3921">
        <v>73</v>
      </c>
      <c r="H3921">
        <v>0</v>
      </c>
      <c r="I3921" t="s">
        <v>19</v>
      </c>
      <c r="J3921">
        <v>66.7</v>
      </c>
      <c r="K3921" s="1">
        <v>45576</v>
      </c>
      <c r="L3921">
        <v>84</v>
      </c>
      <c r="M3921">
        <v>0.14000000000000001</v>
      </c>
      <c r="N3921">
        <f>IF(E3921="",Data_Validation!$B$1,E3921)</f>
        <v>161.85</v>
      </c>
      <c r="O3921">
        <f>IF(J3921="",Data_Validation!$B$2,J3921)</f>
        <v>66.7</v>
      </c>
      <c r="P3921">
        <f t="shared" si="549"/>
        <v>2</v>
      </c>
      <c r="Q3921" s="2">
        <f>CustomerData[[#This Row],[avg_order_value_clean]]*CustomerData[[#This Row],[total_orders]]</f>
        <v>1132.95</v>
      </c>
      <c r="R3921" s="2" t="str">
        <f t="shared" si="557"/>
        <v>At Risk</v>
      </c>
      <c r="S3921" s="2" t="str">
        <f t="shared" si="550"/>
        <v>Low Risk</v>
      </c>
      <c r="T3921" s="2" t="str">
        <f t="shared" si="551"/>
        <v>35-44</v>
      </c>
      <c r="U3921" s="1">
        <f t="shared" ca="1" si="552"/>
        <v>685</v>
      </c>
      <c r="V3921" s="2" t="str">
        <f t="shared" si="553"/>
        <v>High Loyalty</v>
      </c>
      <c r="W3921" s="2" t="str">
        <f t="shared" si="554"/>
        <v>Legitimate</v>
      </c>
      <c r="X3921" s="2" t="str">
        <f>IF(Q3921&lt;Data_Validation!$B$8,"Low Value",IF(Q3921&lt;Data_Validation!$B$9,"Medium Value","High Value"))</f>
        <v>Low Value</v>
      </c>
      <c r="Y3921" s="2" t="str">
        <f t="shared" si="555"/>
        <v>Stable</v>
      </c>
      <c r="Z3921" s="2" t="str">
        <f t="shared" si="556"/>
        <v>Check Data</v>
      </c>
    </row>
    <row r="3922" spans="1:26" x14ac:dyDescent="0.3">
      <c r="A3922" t="s">
        <v>3180</v>
      </c>
      <c r="B3922">
        <v>20</v>
      </c>
      <c r="C3922" t="s">
        <v>14</v>
      </c>
      <c r="D3922" t="s">
        <v>15</v>
      </c>
      <c r="E3922">
        <v>64.709999999999994</v>
      </c>
      <c r="F3922">
        <v>7</v>
      </c>
      <c r="G3922">
        <v>213</v>
      </c>
      <c r="H3922">
        <v>0</v>
      </c>
      <c r="I3922" t="s">
        <v>23</v>
      </c>
      <c r="J3922">
        <v>5.7</v>
      </c>
      <c r="K3922" s="1">
        <v>44061</v>
      </c>
      <c r="L3922">
        <v>78</v>
      </c>
      <c r="M3922">
        <v>0.4</v>
      </c>
      <c r="N3922">
        <f>IF(E3922="",Data_Validation!$B$1,E3922)</f>
        <v>64.709999999999994</v>
      </c>
      <c r="O3922">
        <f>IF(J3922="",Data_Validation!$B$2,J3922)</f>
        <v>5.7</v>
      </c>
      <c r="P3922">
        <f t="shared" si="549"/>
        <v>1</v>
      </c>
      <c r="Q3922" s="2">
        <f>CustomerData[[#This Row],[avg_order_value_clean]]*CustomerData[[#This Row],[total_orders]]</f>
        <v>452.96999999999997</v>
      </c>
      <c r="R3922" s="2" t="str">
        <f t="shared" si="557"/>
        <v>Inactive</v>
      </c>
      <c r="S3922" s="2" t="str">
        <f t="shared" si="550"/>
        <v>Medium Risk</v>
      </c>
      <c r="T3922" s="2" t="str">
        <f t="shared" si="551"/>
        <v>Under 25</v>
      </c>
      <c r="U3922" s="1">
        <f t="shared" ca="1" si="552"/>
        <v>2200</v>
      </c>
      <c r="V3922" s="2" t="str">
        <f t="shared" si="553"/>
        <v>High Loyalty</v>
      </c>
      <c r="W3922" s="2" t="str">
        <f t="shared" si="554"/>
        <v>Legitimate</v>
      </c>
      <c r="X3922" s="2" t="str">
        <f>IF(Q3922&lt;Data_Validation!$B$8,"Low Value",IF(Q3922&lt;Data_Validation!$B$9,"Medium Value","High Value"))</f>
        <v>Low Value</v>
      </c>
      <c r="Y3922" s="2" t="str">
        <f t="shared" si="555"/>
        <v>Stable</v>
      </c>
      <c r="Z3922" s="2" t="str">
        <f t="shared" si="556"/>
        <v>Check Data</v>
      </c>
    </row>
    <row r="3923" spans="1:26" x14ac:dyDescent="0.3">
      <c r="A3923" t="s">
        <v>3181</v>
      </c>
      <c r="B3923">
        <v>64</v>
      </c>
      <c r="C3923" t="s">
        <v>21</v>
      </c>
      <c r="D3923" t="s">
        <v>18</v>
      </c>
      <c r="E3923">
        <v>46.6</v>
      </c>
      <c r="F3923">
        <v>6</v>
      </c>
      <c r="G3923">
        <v>52</v>
      </c>
      <c r="H3923">
        <v>0</v>
      </c>
      <c r="I3923" t="s">
        <v>29</v>
      </c>
      <c r="J3923">
        <v>26.6</v>
      </c>
      <c r="K3923" s="1">
        <v>45086</v>
      </c>
      <c r="L3923">
        <v>91</v>
      </c>
      <c r="M3923">
        <v>0.27</v>
      </c>
      <c r="N3923">
        <f>IF(E3923="",Data_Validation!$B$1,E3923)</f>
        <v>46.6</v>
      </c>
      <c r="O3923">
        <f>IF(J3923="",Data_Validation!$B$2,J3923)</f>
        <v>26.6</v>
      </c>
      <c r="P3923">
        <f t="shared" si="549"/>
        <v>1</v>
      </c>
      <c r="Q3923" s="2">
        <f>CustomerData[[#This Row],[avg_order_value_clean]]*CustomerData[[#This Row],[total_orders]]</f>
        <v>279.60000000000002</v>
      </c>
      <c r="R3923" s="2" t="str">
        <f t="shared" si="557"/>
        <v>At Risk</v>
      </c>
      <c r="S3923" s="2" t="str">
        <f t="shared" si="550"/>
        <v>Medium Risk</v>
      </c>
      <c r="T3923" s="2" t="str">
        <f t="shared" si="551"/>
        <v>55+</v>
      </c>
      <c r="U3923" s="1">
        <f t="shared" ca="1" si="552"/>
        <v>1175</v>
      </c>
      <c r="V3923" s="2" t="str">
        <f t="shared" si="553"/>
        <v>High Loyalty</v>
      </c>
      <c r="W3923" s="2" t="str">
        <f t="shared" si="554"/>
        <v>Legitimate</v>
      </c>
      <c r="X3923" s="2" t="str">
        <f>IF(Q3923&lt;Data_Validation!$B$8,"Low Value",IF(Q3923&lt;Data_Validation!$B$9,"Medium Value","High Value"))</f>
        <v>Low Value</v>
      </c>
      <c r="Y3923" s="2" t="str">
        <f t="shared" si="555"/>
        <v>Stable</v>
      </c>
      <c r="Z3923" s="2" t="str">
        <f t="shared" si="556"/>
        <v>Check Data</v>
      </c>
    </row>
    <row r="3924" spans="1:26" x14ac:dyDescent="0.3">
      <c r="A3924" t="s">
        <v>3182</v>
      </c>
      <c r="B3924">
        <v>68</v>
      </c>
      <c r="C3924" t="s">
        <v>25</v>
      </c>
      <c r="D3924" t="s">
        <v>37</v>
      </c>
      <c r="E3924">
        <v>214.25</v>
      </c>
      <c r="F3924">
        <v>12</v>
      </c>
      <c r="G3924">
        <v>189</v>
      </c>
      <c r="H3924">
        <v>1</v>
      </c>
      <c r="I3924" t="s">
        <v>29</v>
      </c>
      <c r="J3924">
        <v>65.599999999999994</v>
      </c>
      <c r="K3924" s="1">
        <v>44298</v>
      </c>
      <c r="L3924">
        <v>64</v>
      </c>
      <c r="M3924">
        <v>0.68</v>
      </c>
      <c r="N3924">
        <f>IF(E3924="",Data_Validation!$B$1,E3924)</f>
        <v>214.25</v>
      </c>
      <c r="O3924">
        <f>IF(J3924="",Data_Validation!$B$2,J3924)</f>
        <v>65.599999999999994</v>
      </c>
      <c r="P3924">
        <f t="shared" si="549"/>
        <v>1</v>
      </c>
      <c r="Q3924" s="2">
        <f>CustomerData[[#This Row],[avg_order_value_clean]]*CustomerData[[#This Row],[total_orders]]</f>
        <v>2571</v>
      </c>
      <c r="R3924" s="2" t="str">
        <f t="shared" si="557"/>
        <v>Inactive</v>
      </c>
      <c r="S3924" s="2" t="str">
        <f t="shared" si="550"/>
        <v>High Risk</v>
      </c>
      <c r="T3924" s="2" t="str">
        <f t="shared" si="551"/>
        <v>55+</v>
      </c>
      <c r="U3924" s="1">
        <f t="shared" ca="1" si="552"/>
        <v>1963</v>
      </c>
      <c r="V3924" s="2" t="str">
        <f t="shared" si="553"/>
        <v>Medium Loyalty</v>
      </c>
      <c r="W3924" s="2" t="str">
        <f t="shared" si="554"/>
        <v>Fraudulent</v>
      </c>
      <c r="X3924" s="2" t="str">
        <f>IF(Q3924&lt;Data_Validation!$B$8,"Low Value",IF(Q3924&lt;Data_Validation!$B$9,"Medium Value","High Value"))</f>
        <v>High Value</v>
      </c>
      <c r="Y3924" s="2" t="str">
        <f t="shared" si="555"/>
        <v>Critical - Retain</v>
      </c>
      <c r="Z3924" s="2" t="str">
        <f t="shared" si="556"/>
        <v>Check Data</v>
      </c>
    </row>
    <row r="3925" spans="1:26" x14ac:dyDescent="0.3">
      <c r="A3925" t="s">
        <v>3183</v>
      </c>
      <c r="B3925">
        <v>66</v>
      </c>
      <c r="C3925" t="s">
        <v>21</v>
      </c>
      <c r="D3925" t="s">
        <v>52</v>
      </c>
      <c r="E3925">
        <v>37.93</v>
      </c>
      <c r="F3925">
        <v>14</v>
      </c>
      <c r="G3925">
        <v>128</v>
      </c>
      <c r="H3925">
        <v>0</v>
      </c>
      <c r="I3925" t="s">
        <v>16</v>
      </c>
      <c r="J3925">
        <v>91.2</v>
      </c>
      <c r="K3925" s="1">
        <v>45642</v>
      </c>
      <c r="L3925">
        <v>38</v>
      </c>
      <c r="M3925">
        <v>0.4</v>
      </c>
      <c r="N3925">
        <f>IF(E3925="",Data_Validation!$B$1,E3925)</f>
        <v>37.93</v>
      </c>
      <c r="O3925">
        <f>IF(J3925="",Data_Validation!$B$2,J3925)</f>
        <v>91.2</v>
      </c>
      <c r="P3925">
        <f t="shared" si="549"/>
        <v>1</v>
      </c>
      <c r="Q3925" s="2">
        <f>CustomerData[[#This Row],[avg_order_value_clean]]*CustomerData[[#This Row],[total_orders]]</f>
        <v>531.02</v>
      </c>
      <c r="R3925" s="2" t="str">
        <f t="shared" si="557"/>
        <v>Inactive</v>
      </c>
      <c r="S3925" s="2" t="str">
        <f t="shared" si="550"/>
        <v>Medium Risk</v>
      </c>
      <c r="T3925" s="2" t="str">
        <f t="shared" si="551"/>
        <v>55+</v>
      </c>
      <c r="U3925" s="1">
        <f t="shared" ca="1" si="552"/>
        <v>619</v>
      </c>
      <c r="V3925" s="2" t="str">
        <f t="shared" si="553"/>
        <v>Low Loyalty</v>
      </c>
      <c r="W3925" s="2" t="str">
        <f t="shared" si="554"/>
        <v>Legitimate</v>
      </c>
      <c r="X3925" s="2" t="str">
        <f>IF(Q3925&lt;Data_Validation!$B$8,"Low Value",IF(Q3925&lt;Data_Validation!$B$9,"Medium Value","High Value"))</f>
        <v>Low Value</v>
      </c>
      <c r="Y3925" s="2" t="str">
        <f t="shared" si="555"/>
        <v>Stable</v>
      </c>
      <c r="Z3925" s="2" t="str">
        <f t="shared" si="556"/>
        <v>Check Data</v>
      </c>
    </row>
    <row r="3926" spans="1:26" x14ac:dyDescent="0.3">
      <c r="A3926" t="s">
        <v>2671</v>
      </c>
      <c r="B3926">
        <v>47</v>
      </c>
      <c r="C3926" t="s">
        <v>21</v>
      </c>
      <c r="D3926" t="s">
        <v>28</v>
      </c>
      <c r="E3926">
        <v>90.69</v>
      </c>
      <c r="F3926">
        <v>10</v>
      </c>
      <c r="G3926">
        <v>143</v>
      </c>
      <c r="H3926">
        <v>0</v>
      </c>
      <c r="I3926" t="s">
        <v>40</v>
      </c>
      <c r="J3926">
        <v>77.900000000000006</v>
      </c>
      <c r="K3926" s="1">
        <v>44646</v>
      </c>
      <c r="L3926">
        <v>60</v>
      </c>
      <c r="M3926">
        <v>0.39</v>
      </c>
      <c r="N3926">
        <f>IF(E3926="",Data_Validation!$B$1,E3926)</f>
        <v>90.69</v>
      </c>
      <c r="O3926">
        <f>IF(J3926="",Data_Validation!$B$2,J3926)</f>
        <v>77.900000000000006</v>
      </c>
      <c r="P3926">
        <f t="shared" si="549"/>
        <v>2</v>
      </c>
      <c r="Q3926" s="2">
        <f>CustomerData[[#This Row],[avg_order_value_clean]]*CustomerData[[#This Row],[total_orders]]</f>
        <v>906.9</v>
      </c>
      <c r="R3926" s="2" t="str">
        <f t="shared" si="557"/>
        <v>Inactive</v>
      </c>
      <c r="S3926" s="2" t="str">
        <f t="shared" si="550"/>
        <v>Medium Risk</v>
      </c>
      <c r="T3926" s="2" t="str">
        <f t="shared" si="551"/>
        <v>45-54</v>
      </c>
      <c r="U3926" s="1">
        <f t="shared" ca="1" si="552"/>
        <v>1615</v>
      </c>
      <c r="V3926" s="2" t="str">
        <f t="shared" si="553"/>
        <v>Medium Loyalty</v>
      </c>
      <c r="W3926" s="2" t="str">
        <f t="shared" si="554"/>
        <v>Legitimate</v>
      </c>
      <c r="X3926" s="2" t="str">
        <f>IF(Q3926&lt;Data_Validation!$B$8,"Low Value",IF(Q3926&lt;Data_Validation!$B$9,"Medium Value","High Value"))</f>
        <v>Low Value</v>
      </c>
      <c r="Y3926" s="2" t="str">
        <f t="shared" si="555"/>
        <v>Stable</v>
      </c>
      <c r="Z3926" s="2" t="str">
        <f t="shared" si="556"/>
        <v>Check Data</v>
      </c>
    </row>
    <row r="3927" spans="1:26" x14ac:dyDescent="0.3">
      <c r="A3927" t="s">
        <v>3184</v>
      </c>
      <c r="B3927">
        <v>52</v>
      </c>
      <c r="C3927" t="s">
        <v>21</v>
      </c>
      <c r="D3927" t="s">
        <v>35</v>
      </c>
      <c r="E3927">
        <v>74.25</v>
      </c>
      <c r="F3927">
        <v>9</v>
      </c>
      <c r="G3927">
        <v>247</v>
      </c>
      <c r="H3927">
        <v>0</v>
      </c>
      <c r="I3927" t="s">
        <v>40</v>
      </c>
      <c r="J3927">
        <v>58</v>
      </c>
      <c r="K3927" s="1">
        <v>44846</v>
      </c>
      <c r="L3927">
        <v>68</v>
      </c>
      <c r="M3927">
        <v>0.12</v>
      </c>
      <c r="N3927">
        <f>IF(E3927="",Data_Validation!$B$1,E3927)</f>
        <v>74.25</v>
      </c>
      <c r="O3927">
        <f>IF(J3927="",Data_Validation!$B$2,J3927)</f>
        <v>58</v>
      </c>
      <c r="P3927">
        <f t="shared" si="549"/>
        <v>1</v>
      </c>
      <c r="Q3927" s="2">
        <f>CustomerData[[#This Row],[avg_order_value_clean]]*CustomerData[[#This Row],[total_orders]]</f>
        <v>668.25</v>
      </c>
      <c r="R3927" s="2" t="str">
        <f t="shared" si="557"/>
        <v>Inactive</v>
      </c>
      <c r="S3927" s="2" t="str">
        <f t="shared" si="550"/>
        <v>Low Risk</v>
      </c>
      <c r="T3927" s="2" t="str">
        <f t="shared" si="551"/>
        <v>45-54</v>
      </c>
      <c r="U3927" s="1">
        <f t="shared" ca="1" si="552"/>
        <v>1415</v>
      </c>
      <c r="V3927" s="2" t="str">
        <f t="shared" si="553"/>
        <v>Medium Loyalty</v>
      </c>
      <c r="W3927" s="2" t="str">
        <f t="shared" si="554"/>
        <v>Legitimate</v>
      </c>
      <c r="X3927" s="2" t="str">
        <f>IF(Q3927&lt;Data_Validation!$B$8,"Low Value",IF(Q3927&lt;Data_Validation!$B$9,"Medium Value","High Value"))</f>
        <v>Low Value</v>
      </c>
      <c r="Y3927" s="2" t="str">
        <f t="shared" si="555"/>
        <v>Stable</v>
      </c>
      <c r="Z3927" s="2" t="str">
        <f t="shared" si="556"/>
        <v>Check Data</v>
      </c>
    </row>
    <row r="3928" spans="1:26" x14ac:dyDescent="0.3">
      <c r="A3928" t="s">
        <v>3185</v>
      </c>
      <c r="B3928">
        <v>65</v>
      </c>
      <c r="C3928" t="s">
        <v>14</v>
      </c>
      <c r="D3928" t="s">
        <v>44</v>
      </c>
      <c r="E3928">
        <v>70.5</v>
      </c>
      <c r="F3928">
        <v>9</v>
      </c>
      <c r="G3928">
        <v>179</v>
      </c>
      <c r="H3928">
        <v>0</v>
      </c>
      <c r="I3928" t="s">
        <v>16</v>
      </c>
      <c r="J3928">
        <v>23.2</v>
      </c>
      <c r="K3928" s="1">
        <v>44726</v>
      </c>
      <c r="L3928">
        <v>7</v>
      </c>
      <c r="M3928">
        <v>0.09</v>
      </c>
      <c r="N3928">
        <f>IF(E3928="",Data_Validation!$B$1,E3928)</f>
        <v>70.5</v>
      </c>
      <c r="O3928">
        <f>IF(J3928="",Data_Validation!$B$2,J3928)</f>
        <v>23.2</v>
      </c>
      <c r="P3928">
        <f t="shared" si="549"/>
        <v>1</v>
      </c>
      <c r="Q3928" s="2">
        <f>CustomerData[[#This Row],[avg_order_value_clean]]*CustomerData[[#This Row],[total_orders]]</f>
        <v>634.5</v>
      </c>
      <c r="R3928" s="2" t="str">
        <f t="shared" si="557"/>
        <v>Inactive</v>
      </c>
      <c r="S3928" s="2" t="str">
        <f t="shared" si="550"/>
        <v>Low Risk</v>
      </c>
      <c r="T3928" s="2" t="str">
        <f t="shared" si="551"/>
        <v>55+</v>
      </c>
      <c r="U3928" s="1">
        <f t="shared" ca="1" si="552"/>
        <v>1535</v>
      </c>
      <c r="V3928" s="2" t="str">
        <f t="shared" si="553"/>
        <v>Low Loyalty</v>
      </c>
      <c r="W3928" s="2" t="str">
        <f t="shared" si="554"/>
        <v>Legitimate</v>
      </c>
      <c r="X3928" s="2" t="str">
        <f>IF(Q3928&lt;Data_Validation!$B$8,"Low Value",IF(Q3928&lt;Data_Validation!$B$9,"Medium Value","High Value"))</f>
        <v>Low Value</v>
      </c>
      <c r="Y3928" s="2" t="str">
        <f t="shared" si="555"/>
        <v>Stable</v>
      </c>
      <c r="Z3928" s="2" t="str">
        <f t="shared" si="556"/>
        <v>Check Data</v>
      </c>
    </row>
    <row r="3929" spans="1:26" x14ac:dyDescent="0.3">
      <c r="A3929" t="s">
        <v>1904</v>
      </c>
      <c r="B3929">
        <v>31</v>
      </c>
      <c r="C3929" t="s">
        <v>21</v>
      </c>
      <c r="D3929" t="s">
        <v>26</v>
      </c>
      <c r="E3929">
        <v>107.74</v>
      </c>
      <c r="F3929">
        <v>12</v>
      </c>
      <c r="G3929">
        <v>6</v>
      </c>
      <c r="H3929">
        <v>0</v>
      </c>
      <c r="I3929" t="s">
        <v>29</v>
      </c>
      <c r="J3929">
        <v>94.9</v>
      </c>
      <c r="K3929" s="1">
        <v>44578</v>
      </c>
      <c r="L3929">
        <v>94</v>
      </c>
      <c r="M3929">
        <v>0.34</v>
      </c>
      <c r="N3929">
        <f>IF(E3929="",Data_Validation!$B$1,E3929)</f>
        <v>107.74</v>
      </c>
      <c r="O3929">
        <f>IF(J3929="",Data_Validation!$B$2,J3929)</f>
        <v>94.9</v>
      </c>
      <c r="P3929">
        <f t="shared" si="549"/>
        <v>3</v>
      </c>
      <c r="Q3929" s="2">
        <f>CustomerData[[#This Row],[avg_order_value_clean]]*CustomerData[[#This Row],[total_orders]]</f>
        <v>1292.8799999999999</v>
      </c>
      <c r="R3929" s="2" t="str">
        <f t="shared" si="557"/>
        <v>Active</v>
      </c>
      <c r="S3929" s="2" t="str">
        <f t="shared" si="550"/>
        <v>Medium Risk</v>
      </c>
      <c r="T3929" s="2" t="str">
        <f t="shared" si="551"/>
        <v>25-34</v>
      </c>
      <c r="U3929" s="1">
        <f t="shared" ca="1" si="552"/>
        <v>1683</v>
      </c>
      <c r="V3929" s="2" t="str">
        <f t="shared" si="553"/>
        <v>High Loyalty</v>
      </c>
      <c r="W3929" s="2" t="str">
        <f t="shared" si="554"/>
        <v>Legitimate</v>
      </c>
      <c r="X3929" s="2" t="str">
        <f>IF(Q3929&lt;Data_Validation!$B$8,"Low Value",IF(Q3929&lt;Data_Validation!$B$9,"Medium Value","High Value"))</f>
        <v>Low Value</v>
      </c>
      <c r="Y3929" s="2" t="str">
        <f t="shared" si="555"/>
        <v>Stable</v>
      </c>
      <c r="Z3929" s="2" t="str">
        <f t="shared" si="556"/>
        <v>Check Data</v>
      </c>
    </row>
    <row r="3930" spans="1:26" x14ac:dyDescent="0.3">
      <c r="A3930" t="s">
        <v>719</v>
      </c>
      <c r="B3930">
        <v>29</v>
      </c>
      <c r="C3930" t="s">
        <v>21</v>
      </c>
      <c r="D3930" t="s">
        <v>44</v>
      </c>
      <c r="E3930">
        <v>75.56</v>
      </c>
      <c r="F3930">
        <v>12</v>
      </c>
      <c r="G3930">
        <v>343</v>
      </c>
      <c r="H3930">
        <v>0</v>
      </c>
      <c r="I3930" t="s">
        <v>16</v>
      </c>
      <c r="J3930">
        <v>40.4</v>
      </c>
      <c r="K3930" s="1">
        <v>44627</v>
      </c>
      <c r="L3930">
        <v>74</v>
      </c>
      <c r="M3930">
        <v>0.4</v>
      </c>
      <c r="N3930">
        <f>IF(E3930="",Data_Validation!$B$1,E3930)</f>
        <v>75.56</v>
      </c>
      <c r="O3930">
        <f>IF(J3930="",Data_Validation!$B$2,J3930)</f>
        <v>40.4</v>
      </c>
      <c r="P3930">
        <f t="shared" si="549"/>
        <v>2</v>
      </c>
      <c r="Q3930" s="2">
        <f>CustomerData[[#This Row],[avg_order_value_clean]]*CustomerData[[#This Row],[total_orders]]</f>
        <v>906.72</v>
      </c>
      <c r="R3930" s="2" t="str">
        <f t="shared" si="557"/>
        <v>Inactive</v>
      </c>
      <c r="S3930" s="2" t="str">
        <f t="shared" si="550"/>
        <v>Medium Risk</v>
      </c>
      <c r="T3930" s="2" t="str">
        <f t="shared" si="551"/>
        <v>25-34</v>
      </c>
      <c r="U3930" s="1">
        <f t="shared" ca="1" si="552"/>
        <v>1634</v>
      </c>
      <c r="V3930" s="2" t="str">
        <f t="shared" si="553"/>
        <v>High Loyalty</v>
      </c>
      <c r="W3930" s="2" t="str">
        <f t="shared" si="554"/>
        <v>Legitimate</v>
      </c>
      <c r="X3930" s="2" t="str">
        <f>IF(Q3930&lt;Data_Validation!$B$8,"Low Value",IF(Q3930&lt;Data_Validation!$B$9,"Medium Value","High Value"))</f>
        <v>Low Value</v>
      </c>
      <c r="Y3930" s="2" t="str">
        <f t="shared" si="555"/>
        <v>Stable</v>
      </c>
      <c r="Z3930" s="2" t="str">
        <f t="shared" si="556"/>
        <v>Check Data</v>
      </c>
    </row>
    <row r="3931" spans="1:26" x14ac:dyDescent="0.3">
      <c r="A3931" t="s">
        <v>3186</v>
      </c>
      <c r="B3931">
        <v>45</v>
      </c>
      <c r="C3931" t="s">
        <v>21</v>
      </c>
      <c r="D3931" t="s">
        <v>37</v>
      </c>
      <c r="E3931">
        <v>83.25</v>
      </c>
      <c r="F3931">
        <v>10</v>
      </c>
      <c r="G3931">
        <v>290</v>
      </c>
      <c r="H3931">
        <v>0</v>
      </c>
      <c r="I3931" t="s">
        <v>29</v>
      </c>
      <c r="J3931">
        <v>15</v>
      </c>
      <c r="K3931" s="1">
        <v>45082</v>
      </c>
      <c r="L3931">
        <v>7</v>
      </c>
      <c r="M3931">
        <v>0.21</v>
      </c>
      <c r="N3931">
        <f>IF(E3931="",Data_Validation!$B$1,E3931)</f>
        <v>83.25</v>
      </c>
      <c r="O3931">
        <f>IF(J3931="",Data_Validation!$B$2,J3931)</f>
        <v>15</v>
      </c>
      <c r="P3931">
        <f t="shared" si="549"/>
        <v>1</v>
      </c>
      <c r="Q3931" s="2">
        <f>CustomerData[[#This Row],[avg_order_value_clean]]*CustomerData[[#This Row],[total_orders]]</f>
        <v>832.5</v>
      </c>
      <c r="R3931" s="2" t="str">
        <f t="shared" si="557"/>
        <v>Inactive</v>
      </c>
      <c r="S3931" s="2" t="str">
        <f t="shared" si="550"/>
        <v>Medium Risk</v>
      </c>
      <c r="T3931" s="2" t="str">
        <f t="shared" si="551"/>
        <v>45-54</v>
      </c>
      <c r="U3931" s="1">
        <f t="shared" ca="1" si="552"/>
        <v>1179</v>
      </c>
      <c r="V3931" s="2" t="str">
        <f t="shared" si="553"/>
        <v>Low Loyalty</v>
      </c>
      <c r="W3931" s="2" t="str">
        <f t="shared" si="554"/>
        <v>Legitimate</v>
      </c>
      <c r="X3931" s="2" t="str">
        <f>IF(Q3931&lt;Data_Validation!$B$8,"Low Value",IF(Q3931&lt;Data_Validation!$B$9,"Medium Value","High Value"))</f>
        <v>Low Value</v>
      </c>
      <c r="Y3931" s="2" t="str">
        <f t="shared" si="555"/>
        <v>Stable</v>
      </c>
      <c r="Z3931" s="2" t="str">
        <f t="shared" si="556"/>
        <v>Check Data</v>
      </c>
    </row>
    <row r="3932" spans="1:26" x14ac:dyDescent="0.3">
      <c r="A3932" t="s">
        <v>3187</v>
      </c>
      <c r="B3932">
        <v>61</v>
      </c>
      <c r="C3932" t="s">
        <v>14</v>
      </c>
      <c r="D3932" t="s">
        <v>18</v>
      </c>
      <c r="E3932">
        <v>70.38</v>
      </c>
      <c r="F3932">
        <v>15</v>
      </c>
      <c r="G3932">
        <v>205</v>
      </c>
      <c r="H3932">
        <v>0</v>
      </c>
      <c r="I3932" t="s">
        <v>23</v>
      </c>
      <c r="J3932">
        <v>2.2000000000000002</v>
      </c>
      <c r="K3932" s="1">
        <v>45100</v>
      </c>
      <c r="L3932">
        <v>5</v>
      </c>
      <c r="M3932">
        <v>0.27</v>
      </c>
      <c r="N3932">
        <f>IF(E3932="",Data_Validation!$B$1,E3932)</f>
        <v>70.38</v>
      </c>
      <c r="O3932">
        <f>IF(J3932="",Data_Validation!$B$2,J3932)</f>
        <v>2.2000000000000002</v>
      </c>
      <c r="P3932">
        <f t="shared" si="549"/>
        <v>2</v>
      </c>
      <c r="Q3932" s="2">
        <f>CustomerData[[#This Row],[avg_order_value_clean]]*CustomerData[[#This Row],[total_orders]]</f>
        <v>1055.6999999999998</v>
      </c>
      <c r="R3932" s="2" t="str">
        <f t="shared" si="557"/>
        <v>Inactive</v>
      </c>
      <c r="S3932" s="2" t="str">
        <f t="shared" si="550"/>
        <v>Medium Risk</v>
      </c>
      <c r="T3932" s="2" t="str">
        <f t="shared" si="551"/>
        <v>55+</v>
      </c>
      <c r="U3932" s="1">
        <f t="shared" ca="1" si="552"/>
        <v>1161</v>
      </c>
      <c r="V3932" s="2" t="str">
        <f t="shared" si="553"/>
        <v>Low Loyalty</v>
      </c>
      <c r="W3932" s="2" t="str">
        <f t="shared" si="554"/>
        <v>Legitimate</v>
      </c>
      <c r="X3932" s="2" t="str">
        <f>IF(Q3932&lt;Data_Validation!$B$8,"Low Value",IF(Q3932&lt;Data_Validation!$B$9,"Medium Value","High Value"))</f>
        <v>Low Value</v>
      </c>
      <c r="Y3932" s="2" t="str">
        <f t="shared" si="555"/>
        <v>Stable</v>
      </c>
      <c r="Z3932" s="2" t="str">
        <f t="shared" si="556"/>
        <v>Check Data</v>
      </c>
    </row>
    <row r="3933" spans="1:26" x14ac:dyDescent="0.3">
      <c r="A3933" t="s">
        <v>3188</v>
      </c>
      <c r="B3933">
        <v>46</v>
      </c>
      <c r="C3933" t="s">
        <v>25</v>
      </c>
      <c r="D3933" t="s">
        <v>44</v>
      </c>
      <c r="E3933">
        <v>72.010000000000005</v>
      </c>
      <c r="F3933">
        <v>7</v>
      </c>
      <c r="G3933">
        <v>67</v>
      </c>
      <c r="H3933">
        <v>1</v>
      </c>
      <c r="I3933" t="s">
        <v>29</v>
      </c>
      <c r="J3933">
        <v>95</v>
      </c>
      <c r="K3933" s="1">
        <v>44132</v>
      </c>
      <c r="L3933">
        <v>68</v>
      </c>
      <c r="M3933">
        <v>0.41</v>
      </c>
      <c r="N3933">
        <f>IF(E3933="",Data_Validation!$B$1,E3933)</f>
        <v>72.010000000000005</v>
      </c>
      <c r="O3933">
        <f>IF(J3933="",Data_Validation!$B$2,J3933)</f>
        <v>95</v>
      </c>
      <c r="P3933">
        <f t="shared" si="549"/>
        <v>1</v>
      </c>
      <c r="Q3933" s="2">
        <f>CustomerData[[#This Row],[avg_order_value_clean]]*CustomerData[[#This Row],[total_orders]]</f>
        <v>504.07000000000005</v>
      </c>
      <c r="R3933" s="2" t="str">
        <f t="shared" si="557"/>
        <v>At Risk</v>
      </c>
      <c r="S3933" s="2" t="str">
        <f t="shared" si="550"/>
        <v>Medium Risk</v>
      </c>
      <c r="T3933" s="2" t="str">
        <f t="shared" si="551"/>
        <v>45-54</v>
      </c>
      <c r="U3933" s="1">
        <f t="shared" ca="1" si="552"/>
        <v>2129</v>
      </c>
      <c r="V3933" s="2" t="str">
        <f t="shared" si="553"/>
        <v>Medium Loyalty</v>
      </c>
      <c r="W3933" s="2" t="str">
        <f t="shared" si="554"/>
        <v>Fraudulent</v>
      </c>
      <c r="X3933" s="2" t="str">
        <f>IF(Q3933&lt;Data_Validation!$B$8,"Low Value",IF(Q3933&lt;Data_Validation!$B$9,"Medium Value","High Value"))</f>
        <v>Low Value</v>
      </c>
      <c r="Y3933" s="2" t="str">
        <f t="shared" si="555"/>
        <v>Stable</v>
      </c>
      <c r="Z3933" s="2" t="str">
        <f t="shared" si="556"/>
        <v>Check Data</v>
      </c>
    </row>
    <row r="3934" spans="1:26" x14ac:dyDescent="0.3">
      <c r="A3934" t="s">
        <v>2723</v>
      </c>
      <c r="B3934">
        <v>60</v>
      </c>
      <c r="C3934" t="s">
        <v>21</v>
      </c>
      <c r="D3934" t="s">
        <v>18</v>
      </c>
      <c r="E3934">
        <v>146.97</v>
      </c>
      <c r="F3934">
        <v>6</v>
      </c>
      <c r="G3934">
        <v>360</v>
      </c>
      <c r="H3934">
        <v>0</v>
      </c>
      <c r="I3934" t="s">
        <v>29</v>
      </c>
      <c r="J3934">
        <v>77.8</v>
      </c>
      <c r="K3934" s="1">
        <v>44155</v>
      </c>
      <c r="L3934">
        <v>47</v>
      </c>
      <c r="M3934">
        <v>0.06</v>
      </c>
      <c r="N3934">
        <f>IF(E3934="",Data_Validation!$B$1,E3934)</f>
        <v>146.97</v>
      </c>
      <c r="O3934">
        <f>IF(J3934="",Data_Validation!$B$2,J3934)</f>
        <v>77.8</v>
      </c>
      <c r="P3934">
        <f t="shared" si="549"/>
        <v>2</v>
      </c>
      <c r="Q3934" s="2">
        <f>CustomerData[[#This Row],[avg_order_value_clean]]*CustomerData[[#This Row],[total_orders]]</f>
        <v>881.81999999999994</v>
      </c>
      <c r="R3934" s="2" t="str">
        <f t="shared" si="557"/>
        <v>Inactive</v>
      </c>
      <c r="S3934" s="2" t="str">
        <f t="shared" si="550"/>
        <v>Low Risk</v>
      </c>
      <c r="T3934" s="2" t="str">
        <f t="shared" si="551"/>
        <v>55+</v>
      </c>
      <c r="U3934" s="1">
        <f t="shared" ca="1" si="552"/>
        <v>2106</v>
      </c>
      <c r="V3934" s="2" t="str">
        <f t="shared" si="553"/>
        <v>Medium Loyalty</v>
      </c>
      <c r="W3934" s="2" t="str">
        <f t="shared" si="554"/>
        <v>Legitimate</v>
      </c>
      <c r="X3934" s="2" t="str">
        <f>IF(Q3934&lt;Data_Validation!$B$8,"Low Value",IF(Q3934&lt;Data_Validation!$B$9,"Medium Value","High Value"))</f>
        <v>Low Value</v>
      </c>
      <c r="Y3934" s="2" t="str">
        <f t="shared" si="555"/>
        <v>Stable</v>
      </c>
      <c r="Z3934" s="2" t="str">
        <f t="shared" si="556"/>
        <v>Check Data</v>
      </c>
    </row>
    <row r="3935" spans="1:26" x14ac:dyDescent="0.3">
      <c r="A3935" t="s">
        <v>2310</v>
      </c>
      <c r="B3935">
        <v>34</v>
      </c>
      <c r="C3935" t="s">
        <v>21</v>
      </c>
      <c r="D3935" t="s">
        <v>26</v>
      </c>
      <c r="E3935">
        <v>211.27</v>
      </c>
      <c r="F3935">
        <v>9</v>
      </c>
      <c r="G3935">
        <v>142</v>
      </c>
      <c r="H3935">
        <v>0</v>
      </c>
      <c r="I3935" t="s">
        <v>29</v>
      </c>
      <c r="J3935">
        <v>21.6</v>
      </c>
      <c r="K3935" s="1">
        <v>44856</v>
      </c>
      <c r="L3935">
        <v>36</v>
      </c>
      <c r="M3935">
        <v>0.41</v>
      </c>
      <c r="N3935">
        <f>IF(E3935="",Data_Validation!$B$1,E3935)</f>
        <v>211.27</v>
      </c>
      <c r="O3935">
        <f>IF(J3935="",Data_Validation!$B$2,J3935)</f>
        <v>21.6</v>
      </c>
      <c r="P3935">
        <f t="shared" si="549"/>
        <v>3</v>
      </c>
      <c r="Q3935" s="2">
        <f>CustomerData[[#This Row],[avg_order_value_clean]]*CustomerData[[#This Row],[total_orders]]</f>
        <v>1901.43</v>
      </c>
      <c r="R3935" s="2" t="str">
        <f t="shared" si="557"/>
        <v>Inactive</v>
      </c>
      <c r="S3935" s="2" t="str">
        <f t="shared" si="550"/>
        <v>Medium Risk</v>
      </c>
      <c r="T3935" s="2" t="str">
        <f t="shared" si="551"/>
        <v>25-34</v>
      </c>
      <c r="U3935" s="1">
        <f t="shared" ca="1" si="552"/>
        <v>1405</v>
      </c>
      <c r="V3935" s="2" t="str">
        <f t="shared" si="553"/>
        <v>Low Loyalty</v>
      </c>
      <c r="W3935" s="2" t="str">
        <f t="shared" si="554"/>
        <v>Legitimate</v>
      </c>
      <c r="X3935" s="2" t="str">
        <f>IF(Q3935&lt;Data_Validation!$B$8,"Low Value",IF(Q3935&lt;Data_Validation!$B$9,"Medium Value","High Value"))</f>
        <v>High Value</v>
      </c>
      <c r="Y3935" s="2" t="str">
        <f t="shared" si="555"/>
        <v>High Value - Maintain</v>
      </c>
      <c r="Z3935" s="2" t="str">
        <f t="shared" si="556"/>
        <v>Check Data</v>
      </c>
    </row>
    <row r="3936" spans="1:26" x14ac:dyDescent="0.3">
      <c r="A3936" t="s">
        <v>1159</v>
      </c>
      <c r="B3936">
        <v>57</v>
      </c>
      <c r="C3936" t="s">
        <v>14</v>
      </c>
      <c r="D3936" t="s">
        <v>28</v>
      </c>
      <c r="E3936">
        <v>82.67</v>
      </c>
      <c r="F3936">
        <v>10</v>
      </c>
      <c r="G3936">
        <v>107</v>
      </c>
      <c r="H3936">
        <v>0</v>
      </c>
      <c r="I3936" t="s">
        <v>40</v>
      </c>
      <c r="J3936">
        <v>14.2</v>
      </c>
      <c r="K3936" s="1">
        <v>45086</v>
      </c>
      <c r="L3936">
        <v>15</v>
      </c>
      <c r="M3936">
        <v>0.27</v>
      </c>
      <c r="N3936">
        <f>IF(E3936="",Data_Validation!$B$1,E3936)</f>
        <v>82.67</v>
      </c>
      <c r="O3936">
        <f>IF(J3936="",Data_Validation!$B$2,J3936)</f>
        <v>14.2</v>
      </c>
      <c r="P3936">
        <f t="shared" si="549"/>
        <v>3</v>
      </c>
      <c r="Q3936" s="2">
        <f>CustomerData[[#This Row],[avg_order_value_clean]]*CustomerData[[#This Row],[total_orders]]</f>
        <v>826.7</v>
      </c>
      <c r="R3936" s="2" t="str">
        <f t="shared" si="557"/>
        <v>Inactive</v>
      </c>
      <c r="S3936" s="2" t="str">
        <f t="shared" si="550"/>
        <v>Medium Risk</v>
      </c>
      <c r="T3936" s="2" t="str">
        <f t="shared" si="551"/>
        <v>55+</v>
      </c>
      <c r="U3936" s="1">
        <f t="shared" ca="1" si="552"/>
        <v>1175</v>
      </c>
      <c r="V3936" s="2" t="str">
        <f t="shared" si="553"/>
        <v>Low Loyalty</v>
      </c>
      <c r="W3936" s="2" t="str">
        <f t="shared" si="554"/>
        <v>Legitimate</v>
      </c>
      <c r="X3936" s="2" t="str">
        <f>IF(Q3936&lt;Data_Validation!$B$8,"Low Value",IF(Q3936&lt;Data_Validation!$B$9,"Medium Value","High Value"))</f>
        <v>Low Value</v>
      </c>
      <c r="Y3936" s="2" t="str">
        <f t="shared" si="555"/>
        <v>Stable</v>
      </c>
      <c r="Z3936" s="2" t="str">
        <f t="shared" si="556"/>
        <v>Check Data</v>
      </c>
    </row>
    <row r="3937" spans="1:26" x14ac:dyDescent="0.3">
      <c r="A3937" t="s">
        <v>655</v>
      </c>
      <c r="B3937">
        <v>66</v>
      </c>
      <c r="C3937" t="s">
        <v>14</v>
      </c>
      <c r="D3937" t="s">
        <v>35</v>
      </c>
      <c r="E3937">
        <v>81.2</v>
      </c>
      <c r="F3937">
        <v>7</v>
      </c>
      <c r="G3937">
        <v>184</v>
      </c>
      <c r="H3937">
        <v>0</v>
      </c>
      <c r="I3937" t="s">
        <v>29</v>
      </c>
      <c r="J3937">
        <v>95.9</v>
      </c>
      <c r="K3937" s="1">
        <v>44357</v>
      </c>
      <c r="L3937">
        <v>39</v>
      </c>
      <c r="M3937">
        <v>0.25</v>
      </c>
      <c r="N3937">
        <f>IF(E3937="",Data_Validation!$B$1,E3937)</f>
        <v>81.2</v>
      </c>
      <c r="O3937">
        <f>IF(J3937="",Data_Validation!$B$2,J3937)</f>
        <v>95.9</v>
      </c>
      <c r="P3937">
        <f t="shared" si="549"/>
        <v>3</v>
      </c>
      <c r="Q3937" s="2">
        <f>CustomerData[[#This Row],[avg_order_value_clean]]*CustomerData[[#This Row],[total_orders]]</f>
        <v>568.4</v>
      </c>
      <c r="R3937" s="2" t="str">
        <f t="shared" si="557"/>
        <v>Inactive</v>
      </c>
      <c r="S3937" s="2" t="str">
        <f t="shared" si="550"/>
        <v>Medium Risk</v>
      </c>
      <c r="T3937" s="2" t="str">
        <f t="shared" si="551"/>
        <v>55+</v>
      </c>
      <c r="U3937" s="1">
        <f t="shared" ca="1" si="552"/>
        <v>1904</v>
      </c>
      <c r="V3937" s="2" t="str">
        <f t="shared" si="553"/>
        <v>Low Loyalty</v>
      </c>
      <c r="W3937" s="2" t="str">
        <f t="shared" si="554"/>
        <v>Legitimate</v>
      </c>
      <c r="X3937" s="2" t="str">
        <f>IF(Q3937&lt;Data_Validation!$B$8,"Low Value",IF(Q3937&lt;Data_Validation!$B$9,"Medium Value","High Value"))</f>
        <v>Low Value</v>
      </c>
      <c r="Y3937" s="2" t="str">
        <f t="shared" si="555"/>
        <v>Stable</v>
      </c>
      <c r="Z3937" s="2" t="str">
        <f t="shared" si="556"/>
        <v>Check Data</v>
      </c>
    </row>
    <row r="3938" spans="1:26" x14ac:dyDescent="0.3">
      <c r="A3938" t="s">
        <v>3189</v>
      </c>
      <c r="B3938">
        <v>38</v>
      </c>
      <c r="C3938" t="s">
        <v>21</v>
      </c>
      <c r="D3938" t="s">
        <v>35</v>
      </c>
      <c r="E3938">
        <v>201.33</v>
      </c>
      <c r="F3938">
        <v>9</v>
      </c>
      <c r="G3938">
        <v>239</v>
      </c>
      <c r="H3938">
        <v>0</v>
      </c>
      <c r="I3938" t="s">
        <v>19</v>
      </c>
      <c r="J3938">
        <v>24.1</v>
      </c>
      <c r="K3938" s="1">
        <v>44148</v>
      </c>
      <c r="L3938">
        <v>38</v>
      </c>
      <c r="M3938">
        <v>0.02</v>
      </c>
      <c r="N3938">
        <f>IF(E3938="",Data_Validation!$B$1,E3938)</f>
        <v>201.33</v>
      </c>
      <c r="O3938">
        <f>IF(J3938="",Data_Validation!$B$2,J3938)</f>
        <v>24.1</v>
      </c>
      <c r="P3938">
        <f t="shared" si="549"/>
        <v>1</v>
      </c>
      <c r="Q3938" s="2">
        <f>CustomerData[[#This Row],[avg_order_value_clean]]*CustomerData[[#This Row],[total_orders]]</f>
        <v>1811.97</v>
      </c>
      <c r="R3938" s="2" t="str">
        <f t="shared" si="557"/>
        <v>Inactive</v>
      </c>
      <c r="S3938" s="2" t="str">
        <f t="shared" si="550"/>
        <v>Low Risk</v>
      </c>
      <c r="T3938" s="2" t="str">
        <f t="shared" si="551"/>
        <v>35-44</v>
      </c>
      <c r="U3938" s="1">
        <f t="shared" ca="1" si="552"/>
        <v>2113</v>
      </c>
      <c r="V3938" s="2" t="str">
        <f t="shared" si="553"/>
        <v>Low Loyalty</v>
      </c>
      <c r="W3938" s="2" t="str">
        <f t="shared" si="554"/>
        <v>Legitimate</v>
      </c>
      <c r="X3938" s="2" t="str">
        <f>IF(Q3938&lt;Data_Validation!$B$8,"Low Value",IF(Q3938&lt;Data_Validation!$B$9,"Medium Value","High Value"))</f>
        <v>High Value</v>
      </c>
      <c r="Y3938" s="2" t="str">
        <f t="shared" si="555"/>
        <v>High Value - Maintain</v>
      </c>
      <c r="Z3938" s="2" t="str">
        <f t="shared" si="556"/>
        <v>Check Data</v>
      </c>
    </row>
    <row r="3939" spans="1:26" x14ac:dyDescent="0.3">
      <c r="A3939" t="s">
        <v>3190</v>
      </c>
      <c r="B3939">
        <v>74</v>
      </c>
      <c r="C3939" t="s">
        <v>25</v>
      </c>
      <c r="D3939" t="s">
        <v>22</v>
      </c>
      <c r="E3939">
        <v>64.95</v>
      </c>
      <c r="F3939">
        <v>9</v>
      </c>
      <c r="G3939">
        <v>150</v>
      </c>
      <c r="H3939">
        <v>0</v>
      </c>
      <c r="I3939" t="s">
        <v>23</v>
      </c>
      <c r="J3939">
        <v>46.2</v>
      </c>
      <c r="K3939" s="1">
        <v>45167</v>
      </c>
      <c r="L3939">
        <v>36</v>
      </c>
      <c r="M3939">
        <v>0.32</v>
      </c>
      <c r="N3939">
        <f>IF(E3939="",Data_Validation!$B$1,E3939)</f>
        <v>64.95</v>
      </c>
      <c r="O3939">
        <f>IF(J3939="",Data_Validation!$B$2,J3939)</f>
        <v>46.2</v>
      </c>
      <c r="P3939">
        <f t="shared" si="549"/>
        <v>1</v>
      </c>
      <c r="Q3939" s="2">
        <f>CustomerData[[#This Row],[avg_order_value_clean]]*CustomerData[[#This Row],[total_orders]]</f>
        <v>584.55000000000007</v>
      </c>
      <c r="R3939" s="2" t="str">
        <f t="shared" si="557"/>
        <v>Inactive</v>
      </c>
      <c r="S3939" s="2" t="str">
        <f t="shared" si="550"/>
        <v>Medium Risk</v>
      </c>
      <c r="T3939" s="2" t="str">
        <f t="shared" si="551"/>
        <v>55+</v>
      </c>
      <c r="U3939" s="1">
        <f t="shared" ca="1" si="552"/>
        <v>1094</v>
      </c>
      <c r="V3939" s="2" t="str">
        <f t="shared" si="553"/>
        <v>Low Loyalty</v>
      </c>
      <c r="W3939" s="2" t="str">
        <f t="shared" si="554"/>
        <v>Legitimate</v>
      </c>
      <c r="X3939" s="2" t="str">
        <f>IF(Q3939&lt;Data_Validation!$B$8,"Low Value",IF(Q3939&lt;Data_Validation!$B$9,"Medium Value","High Value"))</f>
        <v>Low Value</v>
      </c>
      <c r="Y3939" s="2" t="str">
        <f t="shared" si="555"/>
        <v>Stable</v>
      </c>
      <c r="Z3939" s="2" t="str">
        <f t="shared" si="556"/>
        <v>Check Data</v>
      </c>
    </row>
    <row r="3940" spans="1:26" x14ac:dyDescent="0.3">
      <c r="A3940" t="s">
        <v>3191</v>
      </c>
      <c r="B3940">
        <v>40</v>
      </c>
      <c r="C3940" t="s">
        <v>14</v>
      </c>
      <c r="D3940" t="s">
        <v>18</v>
      </c>
      <c r="E3940">
        <v>96.33</v>
      </c>
      <c r="F3940">
        <v>7</v>
      </c>
      <c r="G3940">
        <v>210</v>
      </c>
      <c r="H3940">
        <v>0</v>
      </c>
      <c r="I3940" t="s">
        <v>40</v>
      </c>
      <c r="J3940">
        <v>61.1</v>
      </c>
      <c r="K3940" s="1">
        <v>45551</v>
      </c>
      <c r="L3940">
        <v>2</v>
      </c>
      <c r="M3940">
        <v>0.39</v>
      </c>
      <c r="N3940">
        <f>IF(E3940="",Data_Validation!$B$1,E3940)</f>
        <v>96.33</v>
      </c>
      <c r="O3940">
        <f>IF(J3940="",Data_Validation!$B$2,J3940)</f>
        <v>61.1</v>
      </c>
      <c r="P3940">
        <f t="shared" si="549"/>
        <v>3</v>
      </c>
      <c r="Q3940" s="2">
        <f>CustomerData[[#This Row],[avg_order_value_clean]]*CustomerData[[#This Row],[total_orders]]</f>
        <v>674.31</v>
      </c>
      <c r="R3940" s="2" t="str">
        <f t="shared" si="557"/>
        <v>Inactive</v>
      </c>
      <c r="S3940" s="2" t="str">
        <f t="shared" si="550"/>
        <v>Medium Risk</v>
      </c>
      <c r="T3940" s="2" t="str">
        <f t="shared" si="551"/>
        <v>35-44</v>
      </c>
      <c r="U3940" s="1">
        <f t="shared" ca="1" si="552"/>
        <v>710</v>
      </c>
      <c r="V3940" s="2" t="str">
        <f t="shared" si="553"/>
        <v>Low Loyalty</v>
      </c>
      <c r="W3940" s="2" t="str">
        <f t="shared" si="554"/>
        <v>Legitimate</v>
      </c>
      <c r="X3940" s="2" t="str">
        <f>IF(Q3940&lt;Data_Validation!$B$8,"Low Value",IF(Q3940&lt;Data_Validation!$B$9,"Medium Value","High Value"))</f>
        <v>Low Value</v>
      </c>
      <c r="Y3940" s="2" t="str">
        <f t="shared" si="555"/>
        <v>Stable</v>
      </c>
      <c r="Z3940" s="2" t="str">
        <f t="shared" si="556"/>
        <v>Check Data</v>
      </c>
    </row>
    <row r="3941" spans="1:26" x14ac:dyDescent="0.3">
      <c r="A3941" t="s">
        <v>1466</v>
      </c>
      <c r="B3941">
        <v>37</v>
      </c>
      <c r="C3941" t="s">
        <v>14</v>
      </c>
      <c r="D3941" t="s">
        <v>26</v>
      </c>
      <c r="E3941">
        <v>93.28</v>
      </c>
      <c r="F3941">
        <v>13</v>
      </c>
      <c r="G3941">
        <v>77</v>
      </c>
      <c r="H3941">
        <v>0</v>
      </c>
      <c r="I3941" t="s">
        <v>19</v>
      </c>
      <c r="J3941">
        <v>6.2</v>
      </c>
      <c r="K3941" s="1">
        <v>44215</v>
      </c>
      <c r="L3941">
        <v>15</v>
      </c>
      <c r="M3941">
        <v>0.15</v>
      </c>
      <c r="N3941">
        <f>IF(E3941="",Data_Validation!$B$1,E3941)</f>
        <v>93.28</v>
      </c>
      <c r="O3941">
        <f>IF(J3941="",Data_Validation!$B$2,J3941)</f>
        <v>6.2</v>
      </c>
      <c r="P3941">
        <f t="shared" si="549"/>
        <v>2</v>
      </c>
      <c r="Q3941" s="2">
        <f>CustomerData[[#This Row],[avg_order_value_clean]]*CustomerData[[#This Row],[total_orders]]</f>
        <v>1212.6400000000001</v>
      </c>
      <c r="R3941" s="2" t="str">
        <f t="shared" si="557"/>
        <v>At Risk</v>
      </c>
      <c r="S3941" s="2" t="str">
        <f t="shared" si="550"/>
        <v>Low Risk</v>
      </c>
      <c r="T3941" s="2" t="str">
        <f t="shared" si="551"/>
        <v>35-44</v>
      </c>
      <c r="U3941" s="1">
        <f t="shared" ca="1" si="552"/>
        <v>2046</v>
      </c>
      <c r="V3941" s="2" t="str">
        <f t="shared" si="553"/>
        <v>Low Loyalty</v>
      </c>
      <c r="W3941" s="2" t="str">
        <f t="shared" si="554"/>
        <v>Legitimate</v>
      </c>
      <c r="X3941" s="2" t="str">
        <f>IF(Q3941&lt;Data_Validation!$B$8,"Low Value",IF(Q3941&lt;Data_Validation!$B$9,"Medium Value","High Value"))</f>
        <v>Low Value</v>
      </c>
      <c r="Y3941" s="2" t="str">
        <f t="shared" si="555"/>
        <v>Stable</v>
      </c>
      <c r="Z3941" s="2" t="str">
        <f t="shared" si="556"/>
        <v>Check Data</v>
      </c>
    </row>
    <row r="3942" spans="1:26" x14ac:dyDescent="0.3">
      <c r="A3942" t="s">
        <v>3192</v>
      </c>
      <c r="B3942">
        <v>28</v>
      </c>
      <c r="C3942" t="s">
        <v>14</v>
      </c>
      <c r="D3942" t="s">
        <v>15</v>
      </c>
      <c r="E3942">
        <v>50.46</v>
      </c>
      <c r="F3942">
        <v>13</v>
      </c>
      <c r="G3942">
        <v>227</v>
      </c>
      <c r="H3942">
        <v>0</v>
      </c>
      <c r="I3942" t="s">
        <v>40</v>
      </c>
      <c r="J3942">
        <v>34.4</v>
      </c>
      <c r="K3942" s="1">
        <v>45816</v>
      </c>
      <c r="L3942">
        <v>84</v>
      </c>
      <c r="M3942">
        <v>0.36</v>
      </c>
      <c r="N3942">
        <f>IF(E3942="",Data_Validation!$B$1,E3942)</f>
        <v>50.46</v>
      </c>
      <c r="O3942">
        <f>IF(J3942="",Data_Validation!$B$2,J3942)</f>
        <v>34.4</v>
      </c>
      <c r="P3942">
        <f t="shared" si="549"/>
        <v>1</v>
      </c>
      <c r="Q3942" s="2">
        <f>CustomerData[[#This Row],[avg_order_value_clean]]*CustomerData[[#This Row],[total_orders]]</f>
        <v>655.98</v>
      </c>
      <c r="R3942" s="2" t="str">
        <f t="shared" si="557"/>
        <v>Inactive</v>
      </c>
      <c r="S3942" s="2" t="str">
        <f t="shared" si="550"/>
        <v>Medium Risk</v>
      </c>
      <c r="T3942" s="2" t="str">
        <f t="shared" si="551"/>
        <v>25-34</v>
      </c>
      <c r="U3942" s="1">
        <f t="shared" ca="1" si="552"/>
        <v>445</v>
      </c>
      <c r="V3942" s="2" t="str">
        <f t="shared" si="553"/>
        <v>High Loyalty</v>
      </c>
      <c r="W3942" s="2" t="str">
        <f t="shared" si="554"/>
        <v>Legitimate</v>
      </c>
      <c r="X3942" s="2" t="str">
        <f>IF(Q3942&lt;Data_Validation!$B$8,"Low Value",IF(Q3942&lt;Data_Validation!$B$9,"Medium Value","High Value"))</f>
        <v>Low Value</v>
      </c>
      <c r="Y3942" s="2" t="str">
        <f t="shared" si="555"/>
        <v>Stable</v>
      </c>
      <c r="Z3942" s="2" t="str">
        <f t="shared" si="556"/>
        <v>Check Data</v>
      </c>
    </row>
    <row r="3943" spans="1:26" x14ac:dyDescent="0.3">
      <c r="A3943" t="s">
        <v>3193</v>
      </c>
      <c r="B3943">
        <v>74</v>
      </c>
      <c r="C3943" t="s">
        <v>25</v>
      </c>
      <c r="D3943" t="s">
        <v>15</v>
      </c>
      <c r="E3943">
        <v>72.900000000000006</v>
      </c>
      <c r="F3943">
        <v>8</v>
      </c>
      <c r="G3943">
        <v>246</v>
      </c>
      <c r="H3943">
        <v>0</v>
      </c>
      <c r="I3943" t="s">
        <v>40</v>
      </c>
      <c r="J3943">
        <v>94.4</v>
      </c>
      <c r="K3943" s="1">
        <v>45760</v>
      </c>
      <c r="L3943">
        <v>55</v>
      </c>
      <c r="M3943">
        <v>0.1</v>
      </c>
      <c r="N3943">
        <f>IF(E3943="",Data_Validation!$B$1,E3943)</f>
        <v>72.900000000000006</v>
      </c>
      <c r="O3943">
        <f>IF(J3943="",Data_Validation!$B$2,J3943)</f>
        <v>94.4</v>
      </c>
      <c r="P3943">
        <f t="shared" si="549"/>
        <v>1</v>
      </c>
      <c r="Q3943" s="2">
        <f>CustomerData[[#This Row],[avg_order_value_clean]]*CustomerData[[#This Row],[total_orders]]</f>
        <v>583.20000000000005</v>
      </c>
      <c r="R3943" s="2" t="str">
        <f t="shared" si="557"/>
        <v>Inactive</v>
      </c>
      <c r="S3943" s="2" t="str">
        <f t="shared" si="550"/>
        <v>Low Risk</v>
      </c>
      <c r="T3943" s="2" t="str">
        <f t="shared" si="551"/>
        <v>55+</v>
      </c>
      <c r="U3943" s="1">
        <f t="shared" ca="1" si="552"/>
        <v>501</v>
      </c>
      <c r="V3943" s="2" t="str">
        <f t="shared" si="553"/>
        <v>Medium Loyalty</v>
      </c>
      <c r="W3943" s="2" t="str">
        <f t="shared" si="554"/>
        <v>Legitimate</v>
      </c>
      <c r="X3943" s="2" t="str">
        <f>IF(Q3943&lt;Data_Validation!$B$8,"Low Value",IF(Q3943&lt;Data_Validation!$B$9,"Medium Value","High Value"))</f>
        <v>Low Value</v>
      </c>
      <c r="Y3943" s="2" t="str">
        <f t="shared" si="555"/>
        <v>Stable</v>
      </c>
      <c r="Z3943" s="2" t="str">
        <f t="shared" si="556"/>
        <v>Check Data</v>
      </c>
    </row>
    <row r="3944" spans="1:26" x14ac:dyDescent="0.3">
      <c r="A3944" t="s">
        <v>2302</v>
      </c>
      <c r="B3944">
        <v>74</v>
      </c>
      <c r="C3944" t="s">
        <v>14</v>
      </c>
      <c r="D3944" t="s">
        <v>52</v>
      </c>
      <c r="E3944">
        <v>23.52</v>
      </c>
      <c r="F3944">
        <v>11</v>
      </c>
      <c r="G3944">
        <v>101</v>
      </c>
      <c r="H3944">
        <v>0</v>
      </c>
      <c r="I3944" t="s">
        <v>19</v>
      </c>
      <c r="J3944">
        <v>70</v>
      </c>
      <c r="K3944" s="1">
        <v>45274</v>
      </c>
      <c r="L3944">
        <v>98</v>
      </c>
      <c r="M3944">
        <v>0.24</v>
      </c>
      <c r="N3944">
        <f>IF(E3944="",Data_Validation!$B$1,E3944)</f>
        <v>23.52</v>
      </c>
      <c r="O3944">
        <f>IF(J3944="",Data_Validation!$B$2,J3944)</f>
        <v>70</v>
      </c>
      <c r="P3944">
        <f t="shared" si="549"/>
        <v>2</v>
      </c>
      <c r="Q3944" s="2">
        <f>CustomerData[[#This Row],[avg_order_value_clean]]*CustomerData[[#This Row],[total_orders]]</f>
        <v>258.71999999999997</v>
      </c>
      <c r="R3944" s="2" t="str">
        <f t="shared" si="557"/>
        <v>Inactive</v>
      </c>
      <c r="S3944" s="2" t="str">
        <f t="shared" si="550"/>
        <v>Medium Risk</v>
      </c>
      <c r="T3944" s="2" t="str">
        <f t="shared" si="551"/>
        <v>55+</v>
      </c>
      <c r="U3944" s="1">
        <f t="shared" ca="1" si="552"/>
        <v>987</v>
      </c>
      <c r="V3944" s="2" t="str">
        <f t="shared" si="553"/>
        <v>High Loyalty</v>
      </c>
      <c r="W3944" s="2" t="str">
        <f t="shared" si="554"/>
        <v>Legitimate</v>
      </c>
      <c r="X3944" s="2" t="str">
        <f>IF(Q3944&lt;Data_Validation!$B$8,"Low Value",IF(Q3944&lt;Data_Validation!$B$9,"Medium Value","High Value"))</f>
        <v>Low Value</v>
      </c>
      <c r="Y3944" s="2" t="str">
        <f t="shared" si="555"/>
        <v>Stable</v>
      </c>
      <c r="Z3944" s="2" t="str">
        <f t="shared" si="556"/>
        <v>Check Data</v>
      </c>
    </row>
    <row r="3945" spans="1:26" x14ac:dyDescent="0.3">
      <c r="A3945" t="s">
        <v>3194</v>
      </c>
      <c r="B3945">
        <v>51</v>
      </c>
      <c r="C3945" t="s">
        <v>21</v>
      </c>
      <c r="D3945" t="s">
        <v>18</v>
      </c>
      <c r="E3945">
        <v>89.66</v>
      </c>
      <c r="F3945">
        <v>7</v>
      </c>
      <c r="G3945">
        <v>213</v>
      </c>
      <c r="H3945">
        <v>0</v>
      </c>
      <c r="I3945" t="s">
        <v>16</v>
      </c>
      <c r="J3945">
        <v>36.799999999999997</v>
      </c>
      <c r="K3945" s="1">
        <v>44848</v>
      </c>
      <c r="L3945">
        <v>77</v>
      </c>
      <c r="M3945">
        <v>0.16</v>
      </c>
      <c r="N3945">
        <f>IF(E3945="",Data_Validation!$B$1,E3945)</f>
        <v>89.66</v>
      </c>
      <c r="O3945">
        <f>IF(J3945="",Data_Validation!$B$2,J3945)</f>
        <v>36.799999999999997</v>
      </c>
      <c r="P3945">
        <f t="shared" si="549"/>
        <v>1</v>
      </c>
      <c r="Q3945" s="2">
        <f>CustomerData[[#This Row],[avg_order_value_clean]]*CustomerData[[#This Row],[total_orders]]</f>
        <v>627.62</v>
      </c>
      <c r="R3945" s="2" t="str">
        <f t="shared" si="557"/>
        <v>Inactive</v>
      </c>
      <c r="S3945" s="2" t="str">
        <f t="shared" si="550"/>
        <v>Low Risk</v>
      </c>
      <c r="T3945" s="2" t="str">
        <f t="shared" si="551"/>
        <v>45-54</v>
      </c>
      <c r="U3945" s="1">
        <f t="shared" ca="1" si="552"/>
        <v>1413</v>
      </c>
      <c r="V3945" s="2" t="str">
        <f t="shared" si="553"/>
        <v>High Loyalty</v>
      </c>
      <c r="W3945" s="2" t="str">
        <f t="shared" si="554"/>
        <v>Legitimate</v>
      </c>
      <c r="X3945" s="2" t="str">
        <f>IF(Q3945&lt;Data_Validation!$B$8,"Low Value",IF(Q3945&lt;Data_Validation!$B$9,"Medium Value","High Value"))</f>
        <v>Low Value</v>
      </c>
      <c r="Y3945" s="2" t="str">
        <f t="shared" si="555"/>
        <v>Stable</v>
      </c>
      <c r="Z3945" s="2" t="str">
        <f t="shared" si="556"/>
        <v>Check Data</v>
      </c>
    </row>
    <row r="3946" spans="1:26" x14ac:dyDescent="0.3">
      <c r="A3946" t="s">
        <v>3195</v>
      </c>
      <c r="B3946">
        <v>27</v>
      </c>
      <c r="C3946" t="s">
        <v>21</v>
      </c>
      <c r="D3946" t="s">
        <v>50</v>
      </c>
      <c r="E3946">
        <v>55.81</v>
      </c>
      <c r="F3946">
        <v>14</v>
      </c>
      <c r="G3946">
        <v>138</v>
      </c>
      <c r="H3946">
        <v>0</v>
      </c>
      <c r="I3946" t="s">
        <v>16</v>
      </c>
      <c r="J3946">
        <v>79.2</v>
      </c>
      <c r="K3946" s="1">
        <v>45679</v>
      </c>
      <c r="L3946">
        <v>60</v>
      </c>
      <c r="M3946">
        <v>0.46</v>
      </c>
      <c r="N3946">
        <f>IF(E3946="",Data_Validation!$B$1,E3946)</f>
        <v>55.81</v>
      </c>
      <c r="O3946">
        <f>IF(J3946="",Data_Validation!$B$2,J3946)</f>
        <v>79.2</v>
      </c>
      <c r="P3946">
        <f t="shared" si="549"/>
        <v>1</v>
      </c>
      <c r="Q3946" s="2">
        <f>CustomerData[[#This Row],[avg_order_value_clean]]*CustomerData[[#This Row],[total_orders]]</f>
        <v>781.34</v>
      </c>
      <c r="R3946" s="2" t="str">
        <f t="shared" si="557"/>
        <v>Inactive</v>
      </c>
      <c r="S3946" s="2" t="str">
        <f t="shared" si="550"/>
        <v>Medium Risk</v>
      </c>
      <c r="T3946" s="2" t="str">
        <f t="shared" si="551"/>
        <v>25-34</v>
      </c>
      <c r="U3946" s="1">
        <f t="shared" ca="1" si="552"/>
        <v>582</v>
      </c>
      <c r="V3946" s="2" t="str">
        <f t="shared" si="553"/>
        <v>Medium Loyalty</v>
      </c>
      <c r="W3946" s="2" t="str">
        <f t="shared" si="554"/>
        <v>Legitimate</v>
      </c>
      <c r="X3946" s="2" t="str">
        <f>IF(Q3946&lt;Data_Validation!$B$8,"Low Value",IF(Q3946&lt;Data_Validation!$B$9,"Medium Value","High Value"))</f>
        <v>Low Value</v>
      </c>
      <c r="Y3946" s="2" t="str">
        <f t="shared" si="555"/>
        <v>Stable</v>
      </c>
      <c r="Z3946" s="2" t="str">
        <f t="shared" si="556"/>
        <v>Check Data</v>
      </c>
    </row>
    <row r="3947" spans="1:26" x14ac:dyDescent="0.3">
      <c r="A3947" t="s">
        <v>2871</v>
      </c>
      <c r="B3947">
        <v>27</v>
      </c>
      <c r="C3947" t="s">
        <v>14</v>
      </c>
      <c r="D3947" t="s">
        <v>44</v>
      </c>
      <c r="E3947">
        <v>58.06</v>
      </c>
      <c r="F3947">
        <v>7</v>
      </c>
      <c r="G3947">
        <v>185</v>
      </c>
      <c r="H3947">
        <v>0</v>
      </c>
      <c r="I3947" t="s">
        <v>29</v>
      </c>
      <c r="J3947">
        <v>83.7</v>
      </c>
      <c r="K3947" s="1">
        <v>45446</v>
      </c>
      <c r="L3947">
        <v>25</v>
      </c>
      <c r="M3947">
        <v>0.2</v>
      </c>
      <c r="N3947">
        <f>IF(E3947="",Data_Validation!$B$1,E3947)</f>
        <v>58.06</v>
      </c>
      <c r="O3947">
        <f>IF(J3947="",Data_Validation!$B$2,J3947)</f>
        <v>83.7</v>
      </c>
      <c r="P3947">
        <f t="shared" si="549"/>
        <v>2</v>
      </c>
      <c r="Q3947" s="2">
        <f>CustomerData[[#This Row],[avg_order_value_clean]]*CustomerData[[#This Row],[total_orders]]</f>
        <v>406.42</v>
      </c>
      <c r="R3947" s="2" t="str">
        <f t="shared" si="557"/>
        <v>Inactive</v>
      </c>
      <c r="S3947" s="2" t="str">
        <f t="shared" si="550"/>
        <v>Medium Risk</v>
      </c>
      <c r="T3947" s="2" t="str">
        <f t="shared" si="551"/>
        <v>25-34</v>
      </c>
      <c r="U3947" s="1">
        <f t="shared" ca="1" si="552"/>
        <v>815</v>
      </c>
      <c r="V3947" s="2" t="str">
        <f t="shared" si="553"/>
        <v>Low Loyalty</v>
      </c>
      <c r="W3947" s="2" t="str">
        <f t="shared" si="554"/>
        <v>Legitimate</v>
      </c>
      <c r="X3947" s="2" t="str">
        <f>IF(Q3947&lt;Data_Validation!$B$8,"Low Value",IF(Q3947&lt;Data_Validation!$B$9,"Medium Value","High Value"))</f>
        <v>Low Value</v>
      </c>
      <c r="Y3947" s="2" t="str">
        <f t="shared" si="555"/>
        <v>Stable</v>
      </c>
      <c r="Z3947" s="2" t="str">
        <f t="shared" si="556"/>
        <v>Check Data</v>
      </c>
    </row>
    <row r="3948" spans="1:26" x14ac:dyDescent="0.3">
      <c r="A3948" t="s">
        <v>3076</v>
      </c>
      <c r="B3948">
        <v>60</v>
      </c>
      <c r="C3948" t="s">
        <v>21</v>
      </c>
      <c r="D3948" t="s">
        <v>52</v>
      </c>
      <c r="E3948">
        <v>160.6</v>
      </c>
      <c r="F3948">
        <v>13</v>
      </c>
      <c r="G3948">
        <v>167</v>
      </c>
      <c r="H3948">
        <v>0</v>
      </c>
      <c r="I3948" t="s">
        <v>19</v>
      </c>
      <c r="J3948">
        <v>15.2</v>
      </c>
      <c r="K3948" s="1">
        <v>45018</v>
      </c>
      <c r="L3948">
        <v>14</v>
      </c>
      <c r="M3948">
        <v>0.31</v>
      </c>
      <c r="N3948">
        <f>IF(E3948="",Data_Validation!$B$1,E3948)</f>
        <v>160.6</v>
      </c>
      <c r="O3948">
        <f>IF(J3948="",Data_Validation!$B$2,J3948)</f>
        <v>15.2</v>
      </c>
      <c r="P3948">
        <f t="shared" si="549"/>
        <v>2</v>
      </c>
      <c r="Q3948" s="2">
        <f>CustomerData[[#This Row],[avg_order_value_clean]]*CustomerData[[#This Row],[total_orders]]</f>
        <v>2087.7999999999997</v>
      </c>
      <c r="R3948" s="2" t="str">
        <f t="shared" si="557"/>
        <v>Inactive</v>
      </c>
      <c r="S3948" s="2" t="str">
        <f t="shared" si="550"/>
        <v>Medium Risk</v>
      </c>
      <c r="T3948" s="2" t="str">
        <f t="shared" si="551"/>
        <v>55+</v>
      </c>
      <c r="U3948" s="1">
        <f t="shared" ca="1" si="552"/>
        <v>1243</v>
      </c>
      <c r="V3948" s="2" t="str">
        <f t="shared" si="553"/>
        <v>Low Loyalty</v>
      </c>
      <c r="W3948" s="2" t="str">
        <f t="shared" si="554"/>
        <v>Legitimate</v>
      </c>
      <c r="X3948" s="2" t="str">
        <f>IF(Q3948&lt;Data_Validation!$B$8,"Low Value",IF(Q3948&lt;Data_Validation!$B$9,"Medium Value","High Value"))</f>
        <v>High Value</v>
      </c>
      <c r="Y3948" s="2" t="str">
        <f t="shared" si="555"/>
        <v>High Value - Maintain</v>
      </c>
      <c r="Z3948" s="2" t="str">
        <f t="shared" si="556"/>
        <v>Check Data</v>
      </c>
    </row>
    <row r="3949" spans="1:26" x14ac:dyDescent="0.3">
      <c r="A3949" t="s">
        <v>3196</v>
      </c>
      <c r="B3949">
        <v>77</v>
      </c>
      <c r="C3949" t="s">
        <v>14</v>
      </c>
      <c r="D3949" t="s">
        <v>52</v>
      </c>
      <c r="E3949">
        <v>170.2</v>
      </c>
      <c r="F3949">
        <v>7</v>
      </c>
      <c r="G3949">
        <v>57</v>
      </c>
      <c r="H3949">
        <v>0</v>
      </c>
      <c r="I3949" t="s">
        <v>29</v>
      </c>
      <c r="J3949">
        <v>58.7</v>
      </c>
      <c r="K3949" s="1">
        <v>44108</v>
      </c>
      <c r="L3949">
        <v>9</v>
      </c>
      <c r="M3949">
        <v>0.44</v>
      </c>
      <c r="N3949">
        <f>IF(E3949="",Data_Validation!$B$1,E3949)</f>
        <v>170.2</v>
      </c>
      <c r="O3949">
        <f>IF(J3949="",Data_Validation!$B$2,J3949)</f>
        <v>58.7</v>
      </c>
      <c r="P3949">
        <f t="shared" si="549"/>
        <v>1</v>
      </c>
      <c r="Q3949" s="2">
        <f>CustomerData[[#This Row],[avg_order_value_clean]]*CustomerData[[#This Row],[total_orders]]</f>
        <v>1191.3999999999999</v>
      </c>
      <c r="R3949" s="2" t="str">
        <f t="shared" si="557"/>
        <v>At Risk</v>
      </c>
      <c r="S3949" s="2" t="str">
        <f t="shared" si="550"/>
        <v>Medium Risk</v>
      </c>
      <c r="T3949" s="2" t="str">
        <f t="shared" si="551"/>
        <v>55+</v>
      </c>
      <c r="U3949" s="1">
        <f t="shared" ca="1" si="552"/>
        <v>2153</v>
      </c>
      <c r="V3949" s="2" t="str">
        <f t="shared" si="553"/>
        <v>Low Loyalty</v>
      </c>
      <c r="W3949" s="2" t="str">
        <f t="shared" si="554"/>
        <v>Legitimate</v>
      </c>
      <c r="X3949" s="2" t="str">
        <f>IF(Q3949&lt;Data_Validation!$B$8,"Low Value",IF(Q3949&lt;Data_Validation!$B$9,"Medium Value","High Value"))</f>
        <v>Low Value</v>
      </c>
      <c r="Y3949" s="2" t="str">
        <f t="shared" si="555"/>
        <v>Stable</v>
      </c>
      <c r="Z3949" s="2" t="str">
        <f t="shared" si="556"/>
        <v>Check Data</v>
      </c>
    </row>
    <row r="3950" spans="1:26" x14ac:dyDescent="0.3">
      <c r="A3950" t="s">
        <v>3197</v>
      </c>
      <c r="B3950">
        <v>23</v>
      </c>
      <c r="C3950" t="s">
        <v>14</v>
      </c>
      <c r="D3950" t="s">
        <v>52</v>
      </c>
      <c r="E3950">
        <v>67.75</v>
      </c>
      <c r="F3950">
        <v>8</v>
      </c>
      <c r="G3950">
        <v>118</v>
      </c>
      <c r="H3950">
        <v>0</v>
      </c>
      <c r="I3950" t="s">
        <v>16</v>
      </c>
      <c r="J3950">
        <v>36.700000000000003</v>
      </c>
      <c r="K3950" s="1">
        <v>44458</v>
      </c>
      <c r="L3950">
        <v>49</v>
      </c>
      <c r="M3950">
        <v>0.15</v>
      </c>
      <c r="N3950">
        <f>IF(E3950="",Data_Validation!$B$1,E3950)</f>
        <v>67.75</v>
      </c>
      <c r="O3950">
        <f>IF(J3950="",Data_Validation!$B$2,J3950)</f>
        <v>36.700000000000003</v>
      </c>
      <c r="P3950">
        <f t="shared" si="549"/>
        <v>1</v>
      </c>
      <c r="Q3950" s="2">
        <f>CustomerData[[#This Row],[avg_order_value_clean]]*CustomerData[[#This Row],[total_orders]]</f>
        <v>542</v>
      </c>
      <c r="R3950" s="2" t="str">
        <f t="shared" si="557"/>
        <v>Inactive</v>
      </c>
      <c r="S3950" s="2" t="str">
        <f t="shared" si="550"/>
        <v>Low Risk</v>
      </c>
      <c r="T3950" s="2" t="str">
        <f t="shared" si="551"/>
        <v>Under 25</v>
      </c>
      <c r="U3950" s="1">
        <f t="shared" ca="1" si="552"/>
        <v>1803</v>
      </c>
      <c r="V3950" s="2" t="str">
        <f t="shared" si="553"/>
        <v>Medium Loyalty</v>
      </c>
      <c r="W3950" s="2" t="str">
        <f t="shared" si="554"/>
        <v>Legitimate</v>
      </c>
      <c r="X3950" s="2" t="str">
        <f>IF(Q3950&lt;Data_Validation!$B$8,"Low Value",IF(Q3950&lt;Data_Validation!$B$9,"Medium Value","High Value"))</f>
        <v>Low Value</v>
      </c>
      <c r="Y3950" s="2" t="str">
        <f t="shared" si="555"/>
        <v>Stable</v>
      </c>
      <c r="Z3950" s="2" t="str">
        <f t="shared" si="556"/>
        <v>Check Data</v>
      </c>
    </row>
    <row r="3951" spans="1:26" x14ac:dyDescent="0.3">
      <c r="A3951" t="s">
        <v>3001</v>
      </c>
      <c r="B3951">
        <v>53</v>
      </c>
      <c r="C3951" t="s">
        <v>14</v>
      </c>
      <c r="D3951" t="s">
        <v>26</v>
      </c>
      <c r="E3951">
        <v>43.96</v>
      </c>
      <c r="F3951">
        <v>9</v>
      </c>
      <c r="G3951">
        <v>87</v>
      </c>
      <c r="H3951">
        <v>0</v>
      </c>
      <c r="I3951" t="s">
        <v>19</v>
      </c>
      <c r="J3951">
        <v>50.7</v>
      </c>
      <c r="K3951" s="1">
        <v>45284</v>
      </c>
      <c r="L3951">
        <v>35</v>
      </c>
      <c r="M3951">
        <v>0.46</v>
      </c>
      <c r="N3951">
        <f>IF(E3951="",Data_Validation!$B$1,E3951)</f>
        <v>43.96</v>
      </c>
      <c r="O3951">
        <f>IF(J3951="",Data_Validation!$B$2,J3951)</f>
        <v>50.7</v>
      </c>
      <c r="P3951">
        <f t="shared" si="549"/>
        <v>3</v>
      </c>
      <c r="Q3951" s="2">
        <f>CustomerData[[#This Row],[avg_order_value_clean]]*CustomerData[[#This Row],[total_orders]]</f>
        <v>395.64</v>
      </c>
      <c r="R3951" s="2" t="str">
        <f t="shared" si="557"/>
        <v>At Risk</v>
      </c>
      <c r="S3951" s="2" t="str">
        <f t="shared" si="550"/>
        <v>Medium Risk</v>
      </c>
      <c r="T3951" s="2" t="str">
        <f t="shared" si="551"/>
        <v>45-54</v>
      </c>
      <c r="U3951" s="1">
        <f t="shared" ca="1" si="552"/>
        <v>977</v>
      </c>
      <c r="V3951" s="2" t="str">
        <f t="shared" si="553"/>
        <v>Low Loyalty</v>
      </c>
      <c r="W3951" s="2" t="str">
        <f t="shared" si="554"/>
        <v>Legitimate</v>
      </c>
      <c r="X3951" s="2" t="str">
        <f>IF(Q3951&lt;Data_Validation!$B$8,"Low Value",IF(Q3951&lt;Data_Validation!$B$9,"Medium Value","High Value"))</f>
        <v>Low Value</v>
      </c>
      <c r="Y3951" s="2" t="str">
        <f t="shared" si="555"/>
        <v>Stable</v>
      </c>
      <c r="Z3951" s="2" t="str">
        <f t="shared" si="556"/>
        <v>Check Data</v>
      </c>
    </row>
    <row r="3952" spans="1:26" x14ac:dyDescent="0.3">
      <c r="A3952" t="s">
        <v>3198</v>
      </c>
      <c r="B3952">
        <v>41</v>
      </c>
      <c r="C3952" t="s">
        <v>25</v>
      </c>
      <c r="D3952" t="s">
        <v>35</v>
      </c>
      <c r="E3952">
        <v>142.38</v>
      </c>
      <c r="F3952">
        <v>12</v>
      </c>
      <c r="G3952">
        <v>121</v>
      </c>
      <c r="H3952">
        <v>0</v>
      </c>
      <c r="I3952" t="s">
        <v>19</v>
      </c>
      <c r="J3952">
        <v>46.9</v>
      </c>
      <c r="K3952" s="1">
        <v>45772</v>
      </c>
      <c r="L3952">
        <v>86</v>
      </c>
      <c r="M3952">
        <v>0.81</v>
      </c>
      <c r="N3952">
        <f>IF(E3952="",Data_Validation!$B$1,E3952)</f>
        <v>142.38</v>
      </c>
      <c r="O3952">
        <f>IF(J3952="",Data_Validation!$B$2,J3952)</f>
        <v>46.9</v>
      </c>
      <c r="P3952">
        <f t="shared" si="549"/>
        <v>1</v>
      </c>
      <c r="Q3952" s="2">
        <f>CustomerData[[#This Row],[avg_order_value_clean]]*CustomerData[[#This Row],[total_orders]]</f>
        <v>1708.56</v>
      </c>
      <c r="R3952" s="2" t="str">
        <f t="shared" si="557"/>
        <v>Inactive</v>
      </c>
      <c r="S3952" s="2" t="str">
        <f t="shared" si="550"/>
        <v>High Risk</v>
      </c>
      <c r="T3952" s="2" t="str">
        <f t="shared" si="551"/>
        <v>35-44</v>
      </c>
      <c r="U3952" s="1">
        <f t="shared" ca="1" si="552"/>
        <v>489</v>
      </c>
      <c r="V3952" s="2" t="str">
        <f t="shared" si="553"/>
        <v>High Loyalty</v>
      </c>
      <c r="W3952" s="2" t="str">
        <f t="shared" si="554"/>
        <v>Legitimate</v>
      </c>
      <c r="X3952" s="2" t="str">
        <f>IF(Q3952&lt;Data_Validation!$B$8,"Low Value",IF(Q3952&lt;Data_Validation!$B$9,"Medium Value","High Value"))</f>
        <v>High Value</v>
      </c>
      <c r="Y3952" s="2" t="str">
        <f t="shared" si="555"/>
        <v>Critical - Retain</v>
      </c>
      <c r="Z3952" s="2" t="str">
        <f t="shared" si="556"/>
        <v>Check Data</v>
      </c>
    </row>
    <row r="3953" spans="1:26" x14ac:dyDescent="0.3">
      <c r="A3953" t="s">
        <v>3199</v>
      </c>
      <c r="B3953">
        <v>29</v>
      </c>
      <c r="C3953" t="s">
        <v>21</v>
      </c>
      <c r="D3953" t="s">
        <v>52</v>
      </c>
      <c r="E3953">
        <v>49.34</v>
      </c>
      <c r="F3953">
        <v>10</v>
      </c>
      <c r="G3953">
        <v>243</v>
      </c>
      <c r="H3953">
        <v>0</v>
      </c>
      <c r="I3953" t="s">
        <v>19</v>
      </c>
      <c r="J3953">
        <v>50.4</v>
      </c>
      <c r="K3953" s="1">
        <v>44341</v>
      </c>
      <c r="L3953">
        <v>5</v>
      </c>
      <c r="M3953">
        <v>0.14000000000000001</v>
      </c>
      <c r="N3953">
        <f>IF(E3953="",Data_Validation!$B$1,E3953)</f>
        <v>49.34</v>
      </c>
      <c r="O3953">
        <f>IF(J3953="",Data_Validation!$B$2,J3953)</f>
        <v>50.4</v>
      </c>
      <c r="P3953">
        <f t="shared" si="549"/>
        <v>1</v>
      </c>
      <c r="Q3953" s="2">
        <f>CustomerData[[#This Row],[avg_order_value_clean]]*CustomerData[[#This Row],[total_orders]]</f>
        <v>493.40000000000003</v>
      </c>
      <c r="R3953" s="2" t="str">
        <f t="shared" si="557"/>
        <v>Inactive</v>
      </c>
      <c r="S3953" s="2" t="str">
        <f t="shared" si="550"/>
        <v>Low Risk</v>
      </c>
      <c r="T3953" s="2" t="str">
        <f t="shared" si="551"/>
        <v>25-34</v>
      </c>
      <c r="U3953" s="1">
        <f t="shared" ca="1" si="552"/>
        <v>1920</v>
      </c>
      <c r="V3953" s="2" t="str">
        <f t="shared" si="553"/>
        <v>Low Loyalty</v>
      </c>
      <c r="W3953" s="2" t="str">
        <f t="shared" si="554"/>
        <v>Legitimate</v>
      </c>
      <c r="X3953" s="2" t="str">
        <f>IF(Q3953&lt;Data_Validation!$B$8,"Low Value",IF(Q3953&lt;Data_Validation!$B$9,"Medium Value","High Value"))</f>
        <v>Low Value</v>
      </c>
      <c r="Y3953" s="2" t="str">
        <f t="shared" si="555"/>
        <v>Stable</v>
      </c>
      <c r="Z3953" s="2" t="str">
        <f t="shared" si="556"/>
        <v>Check Data</v>
      </c>
    </row>
    <row r="3954" spans="1:26" x14ac:dyDescent="0.3">
      <c r="A3954" t="s">
        <v>3200</v>
      </c>
      <c r="B3954">
        <v>60</v>
      </c>
      <c r="C3954" t="s">
        <v>14</v>
      </c>
      <c r="D3954" t="s">
        <v>35</v>
      </c>
      <c r="E3954">
        <v>78.150000000000006</v>
      </c>
      <c r="F3954">
        <v>12</v>
      </c>
      <c r="G3954">
        <v>66</v>
      </c>
      <c r="H3954">
        <v>0</v>
      </c>
      <c r="I3954" t="s">
        <v>29</v>
      </c>
      <c r="J3954">
        <v>52.2</v>
      </c>
      <c r="K3954" s="1">
        <v>45368</v>
      </c>
      <c r="L3954">
        <v>78</v>
      </c>
      <c r="M3954">
        <v>0.24</v>
      </c>
      <c r="N3954">
        <f>IF(E3954="",Data_Validation!$B$1,E3954)</f>
        <v>78.150000000000006</v>
      </c>
      <c r="O3954">
        <f>IF(J3954="",Data_Validation!$B$2,J3954)</f>
        <v>52.2</v>
      </c>
      <c r="P3954">
        <f t="shared" si="549"/>
        <v>1</v>
      </c>
      <c r="Q3954" s="2">
        <f>CustomerData[[#This Row],[avg_order_value_clean]]*CustomerData[[#This Row],[total_orders]]</f>
        <v>937.80000000000007</v>
      </c>
      <c r="R3954" s="2" t="str">
        <f t="shared" si="557"/>
        <v>At Risk</v>
      </c>
      <c r="S3954" s="2" t="str">
        <f t="shared" si="550"/>
        <v>Medium Risk</v>
      </c>
      <c r="T3954" s="2" t="str">
        <f t="shared" si="551"/>
        <v>55+</v>
      </c>
      <c r="U3954" s="1">
        <f t="shared" ca="1" si="552"/>
        <v>893</v>
      </c>
      <c r="V3954" s="2" t="str">
        <f t="shared" si="553"/>
        <v>High Loyalty</v>
      </c>
      <c r="W3954" s="2" t="str">
        <f t="shared" si="554"/>
        <v>Legitimate</v>
      </c>
      <c r="X3954" s="2" t="str">
        <f>IF(Q3954&lt;Data_Validation!$B$8,"Low Value",IF(Q3954&lt;Data_Validation!$B$9,"Medium Value","High Value"))</f>
        <v>Low Value</v>
      </c>
      <c r="Y3954" s="2" t="str">
        <f t="shared" si="555"/>
        <v>Stable</v>
      </c>
      <c r="Z3954" s="2" t="str">
        <f t="shared" si="556"/>
        <v>Check Data</v>
      </c>
    </row>
    <row r="3955" spans="1:26" x14ac:dyDescent="0.3">
      <c r="A3955" t="s">
        <v>3201</v>
      </c>
      <c r="B3955">
        <v>72</v>
      </c>
      <c r="C3955" t="s">
        <v>14</v>
      </c>
      <c r="D3955" t="s">
        <v>35</v>
      </c>
      <c r="E3955">
        <v>15.44</v>
      </c>
      <c r="F3955">
        <v>13</v>
      </c>
      <c r="G3955">
        <v>293</v>
      </c>
      <c r="H3955">
        <v>0</v>
      </c>
      <c r="I3955" t="s">
        <v>40</v>
      </c>
      <c r="J3955">
        <v>6.9</v>
      </c>
      <c r="K3955" s="1">
        <v>44214</v>
      </c>
      <c r="L3955">
        <v>17</v>
      </c>
      <c r="M3955">
        <v>0.28999999999999998</v>
      </c>
      <c r="N3955">
        <f>IF(E3955="",Data_Validation!$B$1,E3955)</f>
        <v>15.44</v>
      </c>
      <c r="O3955">
        <f>IF(J3955="",Data_Validation!$B$2,J3955)</f>
        <v>6.9</v>
      </c>
      <c r="P3955">
        <f t="shared" si="549"/>
        <v>1</v>
      </c>
      <c r="Q3955" s="2">
        <f>CustomerData[[#This Row],[avg_order_value_clean]]*CustomerData[[#This Row],[total_orders]]</f>
        <v>200.72</v>
      </c>
      <c r="R3955" s="2" t="str">
        <f t="shared" si="557"/>
        <v>Inactive</v>
      </c>
      <c r="S3955" s="2" t="str">
        <f t="shared" si="550"/>
        <v>Medium Risk</v>
      </c>
      <c r="T3955" s="2" t="str">
        <f t="shared" si="551"/>
        <v>55+</v>
      </c>
      <c r="U3955" s="1">
        <f t="shared" ca="1" si="552"/>
        <v>2047</v>
      </c>
      <c r="V3955" s="2" t="str">
        <f t="shared" si="553"/>
        <v>Low Loyalty</v>
      </c>
      <c r="W3955" s="2" t="str">
        <f t="shared" si="554"/>
        <v>Legitimate</v>
      </c>
      <c r="X3955" s="2" t="str">
        <f>IF(Q3955&lt;Data_Validation!$B$8,"Low Value",IF(Q3955&lt;Data_Validation!$B$9,"Medium Value","High Value"))</f>
        <v>Low Value</v>
      </c>
      <c r="Y3955" s="2" t="str">
        <f t="shared" si="555"/>
        <v>Stable</v>
      </c>
      <c r="Z3955" s="2" t="str">
        <f t="shared" si="556"/>
        <v>Check Data</v>
      </c>
    </row>
    <row r="3956" spans="1:26" x14ac:dyDescent="0.3">
      <c r="A3956" t="s">
        <v>2941</v>
      </c>
      <c r="B3956">
        <v>40</v>
      </c>
      <c r="C3956" t="s">
        <v>21</v>
      </c>
      <c r="D3956" t="s">
        <v>18</v>
      </c>
      <c r="E3956">
        <v>88.2</v>
      </c>
      <c r="F3956">
        <v>17</v>
      </c>
      <c r="G3956">
        <v>129</v>
      </c>
      <c r="H3956">
        <v>0</v>
      </c>
      <c r="I3956" t="s">
        <v>40</v>
      </c>
      <c r="J3956">
        <v>17.8</v>
      </c>
      <c r="K3956" s="1">
        <v>45093</v>
      </c>
      <c r="L3956">
        <v>69</v>
      </c>
      <c r="M3956">
        <v>0.17</v>
      </c>
      <c r="N3956">
        <f>IF(E3956="",Data_Validation!$B$1,E3956)</f>
        <v>88.2</v>
      </c>
      <c r="O3956">
        <f>IF(J3956="",Data_Validation!$B$2,J3956)</f>
        <v>17.8</v>
      </c>
      <c r="P3956">
        <f t="shared" si="549"/>
        <v>2</v>
      </c>
      <c r="Q3956" s="2">
        <f>CustomerData[[#This Row],[avg_order_value_clean]]*CustomerData[[#This Row],[total_orders]]</f>
        <v>1499.4</v>
      </c>
      <c r="R3956" s="2" t="str">
        <f t="shared" si="557"/>
        <v>Inactive</v>
      </c>
      <c r="S3956" s="2" t="str">
        <f t="shared" si="550"/>
        <v>Low Risk</v>
      </c>
      <c r="T3956" s="2" t="str">
        <f t="shared" si="551"/>
        <v>35-44</v>
      </c>
      <c r="U3956" s="1">
        <f t="shared" ca="1" si="552"/>
        <v>1168</v>
      </c>
      <c r="V3956" s="2" t="str">
        <f t="shared" si="553"/>
        <v>Medium Loyalty</v>
      </c>
      <c r="W3956" s="2" t="str">
        <f t="shared" si="554"/>
        <v>Legitimate</v>
      </c>
      <c r="X3956" s="2" t="str">
        <f>IF(Q3956&lt;Data_Validation!$B$8,"Low Value",IF(Q3956&lt;Data_Validation!$B$9,"Medium Value","High Value"))</f>
        <v>Low Value</v>
      </c>
      <c r="Y3956" s="2" t="str">
        <f t="shared" si="555"/>
        <v>Stable</v>
      </c>
      <c r="Z3956" s="2" t="str">
        <f t="shared" si="556"/>
        <v>Check Data</v>
      </c>
    </row>
    <row r="3957" spans="1:26" x14ac:dyDescent="0.3">
      <c r="A3957" t="s">
        <v>1669</v>
      </c>
      <c r="B3957">
        <v>44</v>
      </c>
      <c r="C3957" t="s">
        <v>14</v>
      </c>
      <c r="D3957" t="s">
        <v>26</v>
      </c>
      <c r="E3957">
        <v>150.13999999999999</v>
      </c>
      <c r="F3957">
        <v>8</v>
      </c>
      <c r="G3957">
        <v>342</v>
      </c>
      <c r="H3957">
        <v>0</v>
      </c>
      <c r="I3957" t="s">
        <v>40</v>
      </c>
      <c r="K3957" s="1">
        <v>44864</v>
      </c>
      <c r="L3957">
        <v>77</v>
      </c>
      <c r="M3957">
        <v>0.38</v>
      </c>
      <c r="N3957">
        <f>IF(E3957="",Data_Validation!$B$1,E3957)</f>
        <v>150.13999999999999</v>
      </c>
      <c r="O3957">
        <f>IF(J3957="",Data_Validation!$B$2,J3957)</f>
        <v>250</v>
      </c>
      <c r="P3957">
        <f t="shared" si="549"/>
        <v>2</v>
      </c>
      <c r="Q3957" s="2">
        <f>CustomerData[[#This Row],[avg_order_value_clean]]*CustomerData[[#This Row],[total_orders]]</f>
        <v>1201.1199999999999</v>
      </c>
      <c r="R3957" s="2" t="str">
        <f t="shared" si="557"/>
        <v>Inactive</v>
      </c>
      <c r="S3957" s="2" t="str">
        <f t="shared" si="550"/>
        <v>Medium Risk</v>
      </c>
      <c r="T3957" s="2" t="str">
        <f t="shared" si="551"/>
        <v>35-44</v>
      </c>
      <c r="U3957" s="1">
        <f t="shared" ca="1" si="552"/>
        <v>1397</v>
      </c>
      <c r="V3957" s="2" t="str">
        <f t="shared" si="553"/>
        <v>High Loyalty</v>
      </c>
      <c r="W3957" s="2" t="str">
        <f t="shared" si="554"/>
        <v>Legitimate</v>
      </c>
      <c r="X3957" s="2" t="str">
        <f>IF(Q3957&lt;Data_Validation!$B$8,"Low Value",IF(Q3957&lt;Data_Validation!$B$9,"Medium Value","High Value"))</f>
        <v>Low Value</v>
      </c>
      <c r="Y3957" s="2" t="str">
        <f t="shared" si="555"/>
        <v>Stable</v>
      </c>
      <c r="Z3957" s="2" t="str">
        <f t="shared" si="556"/>
        <v>Check Data</v>
      </c>
    </row>
    <row r="3958" spans="1:26" x14ac:dyDescent="0.3">
      <c r="A3958" t="s">
        <v>2536</v>
      </c>
      <c r="B3958">
        <v>75</v>
      </c>
      <c r="C3958" t="s">
        <v>21</v>
      </c>
      <c r="D3958" t="s">
        <v>35</v>
      </c>
      <c r="E3958">
        <v>149.16999999999999</v>
      </c>
      <c r="F3958">
        <v>14</v>
      </c>
      <c r="G3958">
        <v>39</v>
      </c>
      <c r="H3958">
        <v>0</v>
      </c>
      <c r="I3958" t="s">
        <v>19</v>
      </c>
      <c r="J3958">
        <v>93.6</v>
      </c>
      <c r="K3958" s="1">
        <v>45146</v>
      </c>
      <c r="L3958">
        <v>54</v>
      </c>
      <c r="M3958">
        <v>0.39</v>
      </c>
      <c r="N3958">
        <f>IF(E3958="",Data_Validation!$B$1,E3958)</f>
        <v>149.16999999999999</v>
      </c>
      <c r="O3958">
        <f>IF(J3958="",Data_Validation!$B$2,J3958)</f>
        <v>93.6</v>
      </c>
      <c r="P3958">
        <f t="shared" si="549"/>
        <v>2</v>
      </c>
      <c r="Q3958" s="2">
        <f>CustomerData[[#This Row],[avg_order_value_clean]]*CustomerData[[#This Row],[total_orders]]</f>
        <v>2088.3799999999997</v>
      </c>
      <c r="R3958" s="2" t="str">
        <f t="shared" si="557"/>
        <v>At Risk</v>
      </c>
      <c r="S3958" s="2" t="str">
        <f t="shared" si="550"/>
        <v>Medium Risk</v>
      </c>
      <c r="T3958" s="2" t="str">
        <f t="shared" si="551"/>
        <v>55+</v>
      </c>
      <c r="U3958" s="1">
        <f t="shared" ca="1" si="552"/>
        <v>1115</v>
      </c>
      <c r="V3958" s="2" t="str">
        <f t="shared" si="553"/>
        <v>Medium Loyalty</v>
      </c>
      <c r="W3958" s="2" t="str">
        <f t="shared" si="554"/>
        <v>Legitimate</v>
      </c>
      <c r="X3958" s="2" t="str">
        <f>IF(Q3958&lt;Data_Validation!$B$8,"Low Value",IF(Q3958&lt;Data_Validation!$B$9,"Medium Value","High Value"))</f>
        <v>High Value</v>
      </c>
      <c r="Y3958" s="2" t="str">
        <f t="shared" si="555"/>
        <v>High Value - Maintain</v>
      </c>
      <c r="Z3958" s="2" t="str">
        <f t="shared" si="556"/>
        <v>Check Data</v>
      </c>
    </row>
    <row r="3959" spans="1:26" x14ac:dyDescent="0.3">
      <c r="A3959" t="s">
        <v>1681</v>
      </c>
      <c r="B3959">
        <v>74</v>
      </c>
      <c r="C3959" t="s">
        <v>14</v>
      </c>
      <c r="D3959" t="s">
        <v>52</v>
      </c>
      <c r="E3959">
        <v>208.16</v>
      </c>
      <c r="F3959">
        <v>8</v>
      </c>
      <c r="G3959">
        <v>211</v>
      </c>
      <c r="H3959">
        <v>0</v>
      </c>
      <c r="I3959" t="s">
        <v>16</v>
      </c>
      <c r="J3959">
        <v>74.7</v>
      </c>
      <c r="K3959" s="1">
        <v>45014</v>
      </c>
      <c r="L3959">
        <v>47</v>
      </c>
      <c r="M3959">
        <v>0.27</v>
      </c>
      <c r="N3959">
        <f>IF(E3959="",Data_Validation!$B$1,E3959)</f>
        <v>208.16</v>
      </c>
      <c r="O3959">
        <f>IF(J3959="",Data_Validation!$B$2,J3959)</f>
        <v>74.7</v>
      </c>
      <c r="P3959">
        <f t="shared" si="549"/>
        <v>2</v>
      </c>
      <c r="Q3959" s="2">
        <f>CustomerData[[#This Row],[avg_order_value_clean]]*CustomerData[[#This Row],[total_orders]]</f>
        <v>1665.28</v>
      </c>
      <c r="R3959" s="2" t="str">
        <f t="shared" si="557"/>
        <v>Inactive</v>
      </c>
      <c r="S3959" s="2" t="str">
        <f t="shared" si="550"/>
        <v>Medium Risk</v>
      </c>
      <c r="T3959" s="2" t="str">
        <f t="shared" si="551"/>
        <v>55+</v>
      </c>
      <c r="U3959" s="1">
        <f t="shared" ca="1" si="552"/>
        <v>1247</v>
      </c>
      <c r="V3959" s="2" t="str">
        <f t="shared" si="553"/>
        <v>Medium Loyalty</v>
      </c>
      <c r="W3959" s="2" t="str">
        <f t="shared" si="554"/>
        <v>Legitimate</v>
      </c>
      <c r="X3959" s="2" t="str">
        <f>IF(Q3959&lt;Data_Validation!$B$8,"Low Value",IF(Q3959&lt;Data_Validation!$B$9,"Medium Value","High Value"))</f>
        <v>High Value</v>
      </c>
      <c r="Y3959" s="2" t="str">
        <f t="shared" si="555"/>
        <v>High Value - Maintain</v>
      </c>
      <c r="Z3959" s="2" t="str">
        <f t="shared" si="556"/>
        <v>Check Data</v>
      </c>
    </row>
    <row r="3960" spans="1:26" x14ac:dyDescent="0.3">
      <c r="A3960" t="s">
        <v>3202</v>
      </c>
      <c r="B3960">
        <v>62</v>
      </c>
      <c r="C3960" t="s">
        <v>14</v>
      </c>
      <c r="D3960" t="s">
        <v>26</v>
      </c>
      <c r="E3960">
        <v>44.86</v>
      </c>
      <c r="F3960">
        <v>8</v>
      </c>
      <c r="G3960">
        <v>55</v>
      </c>
      <c r="H3960">
        <v>0</v>
      </c>
      <c r="I3960" t="s">
        <v>29</v>
      </c>
      <c r="J3960">
        <v>23.9</v>
      </c>
      <c r="K3960" s="1">
        <v>44888</v>
      </c>
      <c r="L3960">
        <v>95</v>
      </c>
      <c r="M3960">
        <v>0.44</v>
      </c>
      <c r="N3960">
        <f>IF(E3960="",Data_Validation!$B$1,E3960)</f>
        <v>44.86</v>
      </c>
      <c r="O3960">
        <f>IF(J3960="",Data_Validation!$B$2,J3960)</f>
        <v>23.9</v>
      </c>
      <c r="P3960">
        <f t="shared" si="549"/>
        <v>1</v>
      </c>
      <c r="Q3960" s="2">
        <f>CustomerData[[#This Row],[avg_order_value_clean]]*CustomerData[[#This Row],[total_orders]]</f>
        <v>358.88</v>
      </c>
      <c r="R3960" s="2" t="str">
        <f t="shared" si="557"/>
        <v>At Risk</v>
      </c>
      <c r="S3960" s="2" t="str">
        <f t="shared" si="550"/>
        <v>Medium Risk</v>
      </c>
      <c r="T3960" s="2" t="str">
        <f t="shared" si="551"/>
        <v>55+</v>
      </c>
      <c r="U3960" s="1">
        <f t="shared" ca="1" si="552"/>
        <v>1373</v>
      </c>
      <c r="V3960" s="2" t="str">
        <f t="shared" si="553"/>
        <v>High Loyalty</v>
      </c>
      <c r="W3960" s="2" t="str">
        <f t="shared" si="554"/>
        <v>Legitimate</v>
      </c>
      <c r="X3960" s="2" t="str">
        <f>IF(Q3960&lt;Data_Validation!$B$8,"Low Value",IF(Q3960&lt;Data_Validation!$B$9,"Medium Value","High Value"))</f>
        <v>Low Value</v>
      </c>
      <c r="Y3960" s="2" t="str">
        <f t="shared" si="555"/>
        <v>Stable</v>
      </c>
      <c r="Z3960" s="2" t="str">
        <f t="shared" si="556"/>
        <v>Check Data</v>
      </c>
    </row>
    <row r="3961" spans="1:26" x14ac:dyDescent="0.3">
      <c r="A3961" t="s">
        <v>2930</v>
      </c>
      <c r="B3961">
        <v>54</v>
      </c>
      <c r="C3961" t="s">
        <v>21</v>
      </c>
      <c r="D3961" t="s">
        <v>52</v>
      </c>
      <c r="E3961">
        <v>26.04</v>
      </c>
      <c r="F3961">
        <v>10</v>
      </c>
      <c r="G3961">
        <v>199</v>
      </c>
      <c r="H3961">
        <v>0</v>
      </c>
      <c r="I3961" t="s">
        <v>29</v>
      </c>
      <c r="J3961">
        <v>36.200000000000003</v>
      </c>
      <c r="K3961" s="1">
        <v>44181</v>
      </c>
      <c r="L3961">
        <v>49</v>
      </c>
      <c r="M3961">
        <v>0.19</v>
      </c>
      <c r="N3961">
        <f>IF(E3961="",Data_Validation!$B$1,E3961)</f>
        <v>26.04</v>
      </c>
      <c r="O3961">
        <f>IF(J3961="",Data_Validation!$B$2,J3961)</f>
        <v>36.200000000000003</v>
      </c>
      <c r="P3961">
        <f t="shared" si="549"/>
        <v>2</v>
      </c>
      <c r="Q3961" s="2">
        <f>CustomerData[[#This Row],[avg_order_value_clean]]*CustomerData[[#This Row],[total_orders]]</f>
        <v>260.39999999999998</v>
      </c>
      <c r="R3961" s="2" t="str">
        <f t="shared" si="557"/>
        <v>Inactive</v>
      </c>
      <c r="S3961" s="2" t="str">
        <f t="shared" si="550"/>
        <v>Low Risk</v>
      </c>
      <c r="T3961" s="2" t="str">
        <f t="shared" si="551"/>
        <v>45-54</v>
      </c>
      <c r="U3961" s="1">
        <f t="shared" ca="1" si="552"/>
        <v>2080</v>
      </c>
      <c r="V3961" s="2" t="str">
        <f t="shared" si="553"/>
        <v>Medium Loyalty</v>
      </c>
      <c r="W3961" s="2" t="str">
        <f t="shared" si="554"/>
        <v>Legitimate</v>
      </c>
      <c r="X3961" s="2" t="str">
        <f>IF(Q3961&lt;Data_Validation!$B$8,"Low Value",IF(Q3961&lt;Data_Validation!$B$9,"Medium Value","High Value"))</f>
        <v>Low Value</v>
      </c>
      <c r="Y3961" s="2" t="str">
        <f t="shared" si="555"/>
        <v>Stable</v>
      </c>
      <c r="Z3961" s="2" t="str">
        <f t="shared" si="556"/>
        <v>Check Data</v>
      </c>
    </row>
    <row r="3962" spans="1:26" x14ac:dyDescent="0.3">
      <c r="A3962" t="s">
        <v>3203</v>
      </c>
      <c r="B3962">
        <v>23</v>
      </c>
      <c r="C3962" t="s">
        <v>14</v>
      </c>
      <c r="D3962" t="s">
        <v>37</v>
      </c>
      <c r="E3962">
        <v>37.08</v>
      </c>
      <c r="F3962">
        <v>2</v>
      </c>
      <c r="G3962">
        <v>290</v>
      </c>
      <c r="H3962">
        <v>0</v>
      </c>
      <c r="I3962" t="s">
        <v>16</v>
      </c>
      <c r="J3962">
        <v>33.5</v>
      </c>
      <c r="K3962" s="1">
        <v>44711</v>
      </c>
      <c r="L3962">
        <v>74</v>
      </c>
      <c r="M3962">
        <v>0.17</v>
      </c>
      <c r="N3962">
        <f>IF(E3962="",Data_Validation!$B$1,E3962)</f>
        <v>37.08</v>
      </c>
      <c r="O3962">
        <f>IF(J3962="",Data_Validation!$B$2,J3962)</f>
        <v>33.5</v>
      </c>
      <c r="P3962">
        <f t="shared" si="549"/>
        <v>2</v>
      </c>
      <c r="Q3962" s="2">
        <f>CustomerData[[#This Row],[avg_order_value_clean]]*CustomerData[[#This Row],[total_orders]]</f>
        <v>74.16</v>
      </c>
      <c r="R3962" s="2" t="str">
        <f t="shared" si="557"/>
        <v>Inactive</v>
      </c>
      <c r="S3962" s="2" t="str">
        <f t="shared" si="550"/>
        <v>Low Risk</v>
      </c>
      <c r="T3962" s="2" t="str">
        <f t="shared" si="551"/>
        <v>Under 25</v>
      </c>
      <c r="U3962" s="1">
        <f t="shared" ca="1" si="552"/>
        <v>1550</v>
      </c>
      <c r="V3962" s="2" t="str">
        <f t="shared" si="553"/>
        <v>High Loyalty</v>
      </c>
      <c r="W3962" s="2" t="str">
        <f t="shared" si="554"/>
        <v>Legitimate</v>
      </c>
      <c r="X3962" s="2" t="str">
        <f>IF(Q3962&lt;Data_Validation!$B$8,"Low Value",IF(Q3962&lt;Data_Validation!$B$9,"Medium Value","High Value"))</f>
        <v>Low Value</v>
      </c>
      <c r="Y3962" s="2" t="str">
        <f t="shared" si="555"/>
        <v>Stable</v>
      </c>
      <c r="Z3962" s="2" t="str">
        <f t="shared" si="556"/>
        <v>Check Data</v>
      </c>
    </row>
    <row r="3963" spans="1:26" x14ac:dyDescent="0.3">
      <c r="A3963" t="s">
        <v>3204</v>
      </c>
      <c r="B3963">
        <v>18</v>
      </c>
      <c r="C3963" t="s">
        <v>14</v>
      </c>
      <c r="D3963" t="s">
        <v>44</v>
      </c>
      <c r="E3963">
        <v>37.75</v>
      </c>
      <c r="F3963">
        <v>12</v>
      </c>
      <c r="G3963">
        <v>304</v>
      </c>
      <c r="H3963">
        <v>0</v>
      </c>
      <c r="I3963" t="s">
        <v>40</v>
      </c>
      <c r="J3963">
        <v>77</v>
      </c>
      <c r="K3963" s="1">
        <v>44011</v>
      </c>
      <c r="L3963">
        <v>62</v>
      </c>
      <c r="M3963">
        <v>0.21</v>
      </c>
      <c r="N3963">
        <f>IF(E3963="",Data_Validation!$B$1,E3963)</f>
        <v>37.75</v>
      </c>
      <c r="O3963">
        <f>IF(J3963="",Data_Validation!$B$2,J3963)</f>
        <v>77</v>
      </c>
      <c r="P3963">
        <f t="shared" si="549"/>
        <v>1</v>
      </c>
      <c r="Q3963" s="2">
        <f>CustomerData[[#This Row],[avg_order_value_clean]]*CustomerData[[#This Row],[total_orders]]</f>
        <v>453</v>
      </c>
      <c r="R3963" s="2" t="str">
        <f t="shared" si="557"/>
        <v>Inactive</v>
      </c>
      <c r="S3963" s="2" t="str">
        <f t="shared" si="550"/>
        <v>Medium Risk</v>
      </c>
      <c r="T3963" s="2" t="str">
        <f t="shared" si="551"/>
        <v>Under 25</v>
      </c>
      <c r="U3963" s="1">
        <f t="shared" ca="1" si="552"/>
        <v>2250</v>
      </c>
      <c r="V3963" s="2" t="str">
        <f t="shared" si="553"/>
        <v>Medium Loyalty</v>
      </c>
      <c r="W3963" s="2" t="str">
        <f t="shared" si="554"/>
        <v>Legitimate</v>
      </c>
      <c r="X3963" s="2" t="str">
        <f>IF(Q3963&lt;Data_Validation!$B$8,"Low Value",IF(Q3963&lt;Data_Validation!$B$9,"Medium Value","High Value"))</f>
        <v>Low Value</v>
      </c>
      <c r="Y3963" s="2" t="str">
        <f t="shared" si="555"/>
        <v>Stable</v>
      </c>
      <c r="Z3963" s="2" t="str">
        <f t="shared" si="556"/>
        <v>Check Data</v>
      </c>
    </row>
    <row r="3964" spans="1:26" x14ac:dyDescent="0.3">
      <c r="A3964" t="s">
        <v>194</v>
      </c>
      <c r="B3964">
        <v>23</v>
      </c>
      <c r="C3964" t="s">
        <v>21</v>
      </c>
      <c r="D3964" t="s">
        <v>37</v>
      </c>
      <c r="E3964">
        <v>137.87</v>
      </c>
      <c r="F3964">
        <v>10</v>
      </c>
      <c r="G3964">
        <v>106</v>
      </c>
      <c r="H3964">
        <v>0</v>
      </c>
      <c r="I3964" t="s">
        <v>23</v>
      </c>
      <c r="J3964">
        <v>97.2</v>
      </c>
      <c r="K3964" s="1">
        <v>44755</v>
      </c>
      <c r="L3964">
        <v>23</v>
      </c>
      <c r="M3964">
        <v>0.42</v>
      </c>
      <c r="N3964">
        <f>IF(E3964="",Data_Validation!$B$1,E3964)</f>
        <v>137.87</v>
      </c>
      <c r="O3964">
        <f>IF(J3964="",Data_Validation!$B$2,J3964)</f>
        <v>97.2</v>
      </c>
      <c r="P3964">
        <f t="shared" si="549"/>
        <v>3</v>
      </c>
      <c r="Q3964" s="2">
        <f>CustomerData[[#This Row],[avg_order_value_clean]]*CustomerData[[#This Row],[total_orders]]</f>
        <v>1378.7</v>
      </c>
      <c r="R3964" s="2" t="str">
        <f t="shared" si="557"/>
        <v>Inactive</v>
      </c>
      <c r="S3964" s="2" t="str">
        <f t="shared" si="550"/>
        <v>Medium Risk</v>
      </c>
      <c r="T3964" s="2" t="str">
        <f t="shared" si="551"/>
        <v>Under 25</v>
      </c>
      <c r="U3964" s="1">
        <f t="shared" ca="1" si="552"/>
        <v>1506</v>
      </c>
      <c r="V3964" s="2" t="str">
        <f t="shared" si="553"/>
        <v>Low Loyalty</v>
      </c>
      <c r="W3964" s="2" t="str">
        <f t="shared" si="554"/>
        <v>Legitimate</v>
      </c>
      <c r="X3964" s="2" t="str">
        <f>IF(Q3964&lt;Data_Validation!$B$8,"Low Value",IF(Q3964&lt;Data_Validation!$B$9,"Medium Value","High Value"))</f>
        <v>Low Value</v>
      </c>
      <c r="Y3964" s="2" t="str">
        <f t="shared" si="555"/>
        <v>Stable</v>
      </c>
      <c r="Z3964" s="2" t="str">
        <f t="shared" si="556"/>
        <v>Check Data</v>
      </c>
    </row>
    <row r="3965" spans="1:26" x14ac:dyDescent="0.3">
      <c r="A3965" t="s">
        <v>3205</v>
      </c>
      <c r="B3965">
        <v>67</v>
      </c>
      <c r="C3965" t="s">
        <v>21</v>
      </c>
      <c r="D3965" t="s">
        <v>37</v>
      </c>
      <c r="E3965">
        <v>128.44</v>
      </c>
      <c r="F3965">
        <v>7</v>
      </c>
      <c r="G3965">
        <v>194</v>
      </c>
      <c r="H3965">
        <v>0</v>
      </c>
      <c r="I3965" t="s">
        <v>16</v>
      </c>
      <c r="J3965">
        <v>35.5</v>
      </c>
      <c r="K3965" s="1">
        <v>45760</v>
      </c>
      <c r="L3965">
        <v>93</v>
      </c>
      <c r="M3965">
        <v>0.59</v>
      </c>
      <c r="N3965">
        <f>IF(E3965="",Data_Validation!$B$1,E3965)</f>
        <v>128.44</v>
      </c>
      <c r="O3965">
        <f>IF(J3965="",Data_Validation!$B$2,J3965)</f>
        <v>35.5</v>
      </c>
      <c r="P3965">
        <f t="shared" si="549"/>
        <v>1</v>
      </c>
      <c r="Q3965" s="2">
        <f>CustomerData[[#This Row],[avg_order_value_clean]]*CustomerData[[#This Row],[total_orders]]</f>
        <v>899.07999999999993</v>
      </c>
      <c r="R3965" s="2" t="str">
        <f t="shared" si="557"/>
        <v>Inactive</v>
      </c>
      <c r="S3965" s="2" t="str">
        <f t="shared" si="550"/>
        <v>High Risk</v>
      </c>
      <c r="T3965" s="2" t="str">
        <f t="shared" si="551"/>
        <v>55+</v>
      </c>
      <c r="U3965" s="1">
        <f t="shared" ca="1" si="552"/>
        <v>501</v>
      </c>
      <c r="V3965" s="2" t="str">
        <f t="shared" si="553"/>
        <v>High Loyalty</v>
      </c>
      <c r="W3965" s="2" t="str">
        <f t="shared" si="554"/>
        <v>Legitimate</v>
      </c>
      <c r="X3965" s="2" t="str">
        <f>IF(Q3965&lt;Data_Validation!$B$8,"Low Value",IF(Q3965&lt;Data_Validation!$B$9,"Medium Value","High Value"))</f>
        <v>Low Value</v>
      </c>
      <c r="Y3965" s="2" t="str">
        <f t="shared" si="555"/>
        <v>At Risk - Develop</v>
      </c>
      <c r="Z3965" s="2" t="str">
        <f t="shared" si="556"/>
        <v>Check Data</v>
      </c>
    </row>
    <row r="3966" spans="1:26" x14ac:dyDescent="0.3">
      <c r="A3966" t="s">
        <v>3206</v>
      </c>
      <c r="B3966">
        <v>39</v>
      </c>
      <c r="C3966" t="s">
        <v>21</v>
      </c>
      <c r="D3966" t="s">
        <v>18</v>
      </c>
      <c r="E3966">
        <v>173.02</v>
      </c>
      <c r="F3966">
        <v>7</v>
      </c>
      <c r="G3966">
        <v>351</v>
      </c>
      <c r="H3966">
        <v>0</v>
      </c>
      <c r="I3966" t="s">
        <v>40</v>
      </c>
      <c r="J3966">
        <v>1.5</v>
      </c>
      <c r="K3966" s="1">
        <v>44962</v>
      </c>
      <c r="L3966">
        <v>16</v>
      </c>
      <c r="M3966">
        <v>0.38</v>
      </c>
      <c r="N3966">
        <f>IF(E3966="",Data_Validation!$B$1,E3966)</f>
        <v>173.02</v>
      </c>
      <c r="O3966">
        <f>IF(J3966="",Data_Validation!$B$2,J3966)</f>
        <v>1.5</v>
      </c>
      <c r="P3966">
        <f t="shared" si="549"/>
        <v>1</v>
      </c>
      <c r="Q3966" s="2">
        <f>CustomerData[[#This Row],[avg_order_value_clean]]*CustomerData[[#This Row],[total_orders]]</f>
        <v>1211.1400000000001</v>
      </c>
      <c r="R3966" s="2" t="str">
        <f t="shared" si="557"/>
        <v>Inactive</v>
      </c>
      <c r="S3966" s="2" t="str">
        <f t="shared" si="550"/>
        <v>Medium Risk</v>
      </c>
      <c r="T3966" s="2" t="str">
        <f t="shared" si="551"/>
        <v>35-44</v>
      </c>
      <c r="U3966" s="1">
        <f t="shared" ca="1" si="552"/>
        <v>1299</v>
      </c>
      <c r="V3966" s="2" t="str">
        <f t="shared" si="553"/>
        <v>Low Loyalty</v>
      </c>
      <c r="W3966" s="2" t="str">
        <f t="shared" si="554"/>
        <v>Legitimate</v>
      </c>
      <c r="X3966" s="2" t="str">
        <f>IF(Q3966&lt;Data_Validation!$B$8,"Low Value",IF(Q3966&lt;Data_Validation!$B$9,"Medium Value","High Value"))</f>
        <v>Low Value</v>
      </c>
      <c r="Y3966" s="2" t="str">
        <f t="shared" si="555"/>
        <v>Stable</v>
      </c>
      <c r="Z3966" s="2" t="str">
        <f t="shared" si="556"/>
        <v>Check Data</v>
      </c>
    </row>
    <row r="3967" spans="1:26" x14ac:dyDescent="0.3">
      <c r="A3967" t="s">
        <v>3207</v>
      </c>
      <c r="B3967">
        <v>58</v>
      </c>
      <c r="C3967" t="s">
        <v>14</v>
      </c>
      <c r="D3967" t="s">
        <v>50</v>
      </c>
      <c r="E3967">
        <v>47.4</v>
      </c>
      <c r="F3967">
        <v>5</v>
      </c>
      <c r="G3967">
        <v>121</v>
      </c>
      <c r="H3967">
        <v>0</v>
      </c>
      <c r="I3967" t="s">
        <v>19</v>
      </c>
      <c r="J3967">
        <v>93.7</v>
      </c>
      <c r="K3967" s="1">
        <v>44987</v>
      </c>
      <c r="L3967">
        <v>81</v>
      </c>
      <c r="M3967">
        <v>0.52</v>
      </c>
      <c r="N3967">
        <f>IF(E3967="",Data_Validation!$B$1,E3967)</f>
        <v>47.4</v>
      </c>
      <c r="O3967">
        <f>IF(J3967="",Data_Validation!$B$2,J3967)</f>
        <v>93.7</v>
      </c>
      <c r="P3967">
        <f t="shared" si="549"/>
        <v>1</v>
      </c>
      <c r="Q3967" s="2">
        <f>CustomerData[[#This Row],[avg_order_value_clean]]*CustomerData[[#This Row],[total_orders]]</f>
        <v>237</v>
      </c>
      <c r="R3967" s="2" t="str">
        <f t="shared" si="557"/>
        <v>Inactive</v>
      </c>
      <c r="S3967" s="2" t="str">
        <f t="shared" si="550"/>
        <v>High Risk</v>
      </c>
      <c r="T3967" s="2" t="str">
        <f t="shared" si="551"/>
        <v>55+</v>
      </c>
      <c r="U3967" s="1">
        <f t="shared" ca="1" si="552"/>
        <v>1274</v>
      </c>
      <c r="V3967" s="2" t="str">
        <f t="shared" si="553"/>
        <v>High Loyalty</v>
      </c>
      <c r="W3967" s="2" t="str">
        <f t="shared" si="554"/>
        <v>Legitimate</v>
      </c>
      <c r="X3967" s="2" t="str">
        <f>IF(Q3967&lt;Data_Validation!$B$8,"Low Value",IF(Q3967&lt;Data_Validation!$B$9,"Medium Value","High Value"))</f>
        <v>Low Value</v>
      </c>
      <c r="Y3967" s="2" t="str">
        <f t="shared" si="555"/>
        <v>At Risk - Develop</v>
      </c>
      <c r="Z3967" s="2" t="str">
        <f t="shared" si="556"/>
        <v>Check Data</v>
      </c>
    </row>
    <row r="3968" spans="1:26" x14ac:dyDescent="0.3">
      <c r="A3968" t="s">
        <v>2149</v>
      </c>
      <c r="B3968">
        <v>41</v>
      </c>
      <c r="C3968" t="s">
        <v>14</v>
      </c>
      <c r="D3968" t="s">
        <v>44</v>
      </c>
      <c r="E3968">
        <v>144.86000000000001</v>
      </c>
      <c r="F3968">
        <v>10</v>
      </c>
      <c r="G3968">
        <v>94</v>
      </c>
      <c r="H3968">
        <v>0</v>
      </c>
      <c r="I3968" t="s">
        <v>16</v>
      </c>
      <c r="J3968">
        <v>75.3</v>
      </c>
      <c r="K3968" s="1">
        <v>44811</v>
      </c>
      <c r="L3968">
        <v>7</v>
      </c>
      <c r="M3968">
        <v>0.17</v>
      </c>
      <c r="N3968">
        <f>IF(E3968="",Data_Validation!$B$1,E3968)</f>
        <v>144.86000000000001</v>
      </c>
      <c r="O3968">
        <f>IF(J3968="",Data_Validation!$B$2,J3968)</f>
        <v>75.3</v>
      </c>
      <c r="P3968">
        <f t="shared" si="549"/>
        <v>2</v>
      </c>
      <c r="Q3968" s="2">
        <f>CustomerData[[#This Row],[avg_order_value_clean]]*CustomerData[[#This Row],[total_orders]]</f>
        <v>1448.6000000000001</v>
      </c>
      <c r="R3968" s="2" t="str">
        <f t="shared" si="557"/>
        <v>Inactive</v>
      </c>
      <c r="S3968" s="2" t="str">
        <f t="shared" si="550"/>
        <v>Low Risk</v>
      </c>
      <c r="T3968" s="2" t="str">
        <f t="shared" si="551"/>
        <v>35-44</v>
      </c>
      <c r="U3968" s="1">
        <f t="shared" ca="1" si="552"/>
        <v>1450</v>
      </c>
      <c r="V3968" s="2" t="str">
        <f t="shared" si="553"/>
        <v>Low Loyalty</v>
      </c>
      <c r="W3968" s="2" t="str">
        <f t="shared" si="554"/>
        <v>Legitimate</v>
      </c>
      <c r="X3968" s="2" t="str">
        <f>IF(Q3968&lt;Data_Validation!$B$8,"Low Value",IF(Q3968&lt;Data_Validation!$B$9,"Medium Value","High Value"))</f>
        <v>Low Value</v>
      </c>
      <c r="Y3968" s="2" t="str">
        <f t="shared" si="555"/>
        <v>Stable</v>
      </c>
      <c r="Z3968" s="2" t="str">
        <f t="shared" si="556"/>
        <v>Check Data</v>
      </c>
    </row>
    <row r="3969" spans="1:26" x14ac:dyDescent="0.3">
      <c r="A3969" t="s">
        <v>94</v>
      </c>
      <c r="B3969">
        <v>42</v>
      </c>
      <c r="C3969" t="s">
        <v>25</v>
      </c>
      <c r="D3969" t="s">
        <v>18</v>
      </c>
      <c r="E3969">
        <v>157.71</v>
      </c>
      <c r="F3969">
        <v>11</v>
      </c>
      <c r="G3969">
        <v>286</v>
      </c>
      <c r="H3969">
        <v>0</v>
      </c>
      <c r="I3969" t="s">
        <v>40</v>
      </c>
      <c r="J3969">
        <v>83.4</v>
      </c>
      <c r="K3969" s="1">
        <v>45135</v>
      </c>
      <c r="L3969">
        <v>43</v>
      </c>
      <c r="M3969">
        <v>0.16</v>
      </c>
      <c r="N3969">
        <f>IF(E3969="",Data_Validation!$B$1,E3969)</f>
        <v>157.71</v>
      </c>
      <c r="O3969">
        <f>IF(J3969="",Data_Validation!$B$2,J3969)</f>
        <v>83.4</v>
      </c>
      <c r="P3969">
        <f t="shared" si="549"/>
        <v>2</v>
      </c>
      <c r="Q3969" s="2">
        <f>CustomerData[[#This Row],[avg_order_value_clean]]*CustomerData[[#This Row],[total_orders]]</f>
        <v>1734.8100000000002</v>
      </c>
      <c r="R3969" s="2" t="str">
        <f t="shared" si="557"/>
        <v>Inactive</v>
      </c>
      <c r="S3969" s="2" t="str">
        <f t="shared" si="550"/>
        <v>Low Risk</v>
      </c>
      <c r="T3969" s="2" t="str">
        <f t="shared" si="551"/>
        <v>35-44</v>
      </c>
      <c r="U3969" s="1">
        <f t="shared" ca="1" si="552"/>
        <v>1126</v>
      </c>
      <c r="V3969" s="2" t="str">
        <f t="shared" si="553"/>
        <v>Medium Loyalty</v>
      </c>
      <c r="W3969" s="2" t="str">
        <f t="shared" si="554"/>
        <v>Legitimate</v>
      </c>
      <c r="X3969" s="2" t="str">
        <f>IF(Q3969&lt;Data_Validation!$B$8,"Low Value",IF(Q3969&lt;Data_Validation!$B$9,"Medium Value","High Value"))</f>
        <v>High Value</v>
      </c>
      <c r="Y3969" s="2" t="str">
        <f t="shared" si="555"/>
        <v>High Value - Maintain</v>
      </c>
      <c r="Z3969" s="2" t="str">
        <f t="shared" si="556"/>
        <v>Check Data</v>
      </c>
    </row>
    <row r="3970" spans="1:26" x14ac:dyDescent="0.3">
      <c r="A3970" t="s">
        <v>3208</v>
      </c>
      <c r="B3970">
        <v>78</v>
      </c>
      <c r="C3970" t="s">
        <v>14</v>
      </c>
      <c r="D3970" t="s">
        <v>52</v>
      </c>
      <c r="E3970">
        <v>164.91</v>
      </c>
      <c r="F3970">
        <v>7</v>
      </c>
      <c r="G3970">
        <v>124</v>
      </c>
      <c r="H3970">
        <v>0</v>
      </c>
      <c r="I3970" t="s">
        <v>29</v>
      </c>
      <c r="J3970">
        <v>20.9</v>
      </c>
      <c r="K3970" s="1">
        <v>45506</v>
      </c>
      <c r="L3970">
        <v>78</v>
      </c>
      <c r="M3970">
        <v>0.27</v>
      </c>
      <c r="N3970">
        <f>IF(E3970="",Data_Validation!$B$1,E3970)</f>
        <v>164.91</v>
      </c>
      <c r="O3970">
        <f>IF(J3970="",Data_Validation!$B$2,J3970)</f>
        <v>20.9</v>
      </c>
      <c r="P3970">
        <f t="shared" ref="P3970:P4033" si="558">COUNTIF($A$2:$A$5001,A3970)</f>
        <v>2</v>
      </c>
      <c r="Q3970" s="2">
        <f>CustomerData[[#This Row],[avg_order_value_clean]]*CustomerData[[#This Row],[total_orders]]</f>
        <v>1154.3699999999999</v>
      </c>
      <c r="R3970" s="2" t="str">
        <f t="shared" si="557"/>
        <v>Inactive</v>
      </c>
      <c r="S3970" s="2" t="str">
        <f t="shared" ref="S3970:S4033" si="559">IF(M3970&lt;0.2,"Low Risk",IF(M3970&lt;0.5,"Medium Risk","High Risk"))</f>
        <v>Medium Risk</v>
      </c>
      <c r="T3970" s="2" t="str">
        <f t="shared" ref="T3970:T4033" si="560">IF(B3970&lt;25,"Under 25",IF(B3970&lt;35,"25-34",IF(B3970&lt;45,"35-44",IF(B3970&lt;55,"45-54","55+"))))</f>
        <v>55+</v>
      </c>
      <c r="U3970" s="1">
        <f t="shared" ref="U3970:U4033" ca="1" si="561">TODAY()-K3970</f>
        <v>755</v>
      </c>
      <c r="V3970" s="2" t="str">
        <f t="shared" ref="V3970:V4033" si="562">IF(L3970&lt;40,"Low Loyalty",IF(L3970&lt;70,"Medium Loyalty","High Loyalty"))</f>
        <v>High Loyalty</v>
      </c>
      <c r="W3970" s="2" t="str">
        <f t="shared" ref="W3970:W4033" si="563">IF(H3970=1,"Fraudulent","Legitimate")</f>
        <v>Legitimate</v>
      </c>
      <c r="X3970" s="2" t="str">
        <f>IF(Q3970&lt;Data_Validation!$B$8,"Low Value",IF(Q3970&lt;Data_Validation!$B$9,"Medium Value","High Value"))</f>
        <v>Low Value</v>
      </c>
      <c r="Y3970" s="2" t="str">
        <f t="shared" ref="Y3970:Y4033" si="564">IF(AND(X3970="High Value",S3970="High Risk"),"Critical - Retain",IF(AND(X3970="High Value",S3970&lt;&gt;"High Risk"),"High Value - Maintain",IF(AND(X3970&lt;&gt;"High Value",S3970="High Risk"),"At Risk - Develop","Stable")))</f>
        <v>Stable</v>
      </c>
      <c r="Z3970" s="2" t="str">
        <f t="shared" ref="Z3970:Z4033" si="565">IF(OR(B3970&lt;18,F3970&lt;0,N3970&lt;0,O3970&lt;0,O3970&gt;1,M3970&lt;0,M3970&gt;1),"Check Data","Valid")</f>
        <v>Check Data</v>
      </c>
    </row>
    <row r="3971" spans="1:26" x14ac:dyDescent="0.3">
      <c r="A3971" t="s">
        <v>3209</v>
      </c>
      <c r="B3971">
        <v>32</v>
      </c>
      <c r="C3971" t="s">
        <v>14</v>
      </c>
      <c r="D3971" t="s">
        <v>18</v>
      </c>
      <c r="E3971">
        <v>79.09</v>
      </c>
      <c r="F3971">
        <v>8</v>
      </c>
      <c r="G3971">
        <v>331</v>
      </c>
      <c r="H3971">
        <v>0</v>
      </c>
      <c r="I3971" t="s">
        <v>23</v>
      </c>
      <c r="J3971">
        <v>64.599999999999994</v>
      </c>
      <c r="K3971" s="1">
        <v>44662</v>
      </c>
      <c r="L3971">
        <v>44</v>
      </c>
      <c r="M3971">
        <v>0.37</v>
      </c>
      <c r="N3971">
        <f>IF(E3971="",Data_Validation!$B$1,E3971)</f>
        <v>79.09</v>
      </c>
      <c r="O3971">
        <f>IF(J3971="",Data_Validation!$B$2,J3971)</f>
        <v>64.599999999999994</v>
      </c>
      <c r="P3971">
        <f t="shared" si="558"/>
        <v>1</v>
      </c>
      <c r="Q3971" s="2">
        <f>CustomerData[[#This Row],[avg_order_value_clean]]*CustomerData[[#This Row],[total_orders]]</f>
        <v>632.72</v>
      </c>
      <c r="R3971" s="2" t="str">
        <f t="shared" ref="R3971:R4034" si="566">IF(G3971&lt;=30,"Active",IF(G3971&lt;=90,"At Risk","Inactive"))</f>
        <v>Inactive</v>
      </c>
      <c r="S3971" s="2" t="str">
        <f t="shared" si="559"/>
        <v>Medium Risk</v>
      </c>
      <c r="T3971" s="2" t="str">
        <f t="shared" si="560"/>
        <v>25-34</v>
      </c>
      <c r="U3971" s="1">
        <f t="shared" ca="1" si="561"/>
        <v>1599</v>
      </c>
      <c r="V3971" s="2" t="str">
        <f t="shared" si="562"/>
        <v>Medium Loyalty</v>
      </c>
      <c r="W3971" s="2" t="str">
        <f t="shared" si="563"/>
        <v>Legitimate</v>
      </c>
      <c r="X3971" s="2" t="str">
        <f>IF(Q3971&lt;Data_Validation!$B$8,"Low Value",IF(Q3971&lt;Data_Validation!$B$9,"Medium Value","High Value"))</f>
        <v>Low Value</v>
      </c>
      <c r="Y3971" s="2" t="str">
        <f t="shared" si="564"/>
        <v>Stable</v>
      </c>
      <c r="Z3971" s="2" t="str">
        <f t="shared" si="565"/>
        <v>Check Data</v>
      </c>
    </row>
    <row r="3972" spans="1:26" x14ac:dyDescent="0.3">
      <c r="A3972" t="s">
        <v>831</v>
      </c>
      <c r="B3972">
        <v>43</v>
      </c>
      <c r="C3972" t="s">
        <v>21</v>
      </c>
      <c r="D3972" t="s">
        <v>52</v>
      </c>
      <c r="F3972">
        <v>6</v>
      </c>
      <c r="G3972">
        <v>125</v>
      </c>
      <c r="H3972">
        <v>0</v>
      </c>
      <c r="I3972" t="s">
        <v>23</v>
      </c>
      <c r="J3972">
        <v>23.3</v>
      </c>
      <c r="K3972" s="1">
        <v>44769</v>
      </c>
      <c r="L3972">
        <v>9</v>
      </c>
      <c r="M3972">
        <v>0.28999999999999998</v>
      </c>
      <c r="N3972">
        <f>IF(E3972="",Data_Validation!$B$1,E3972)</f>
        <v>250</v>
      </c>
      <c r="O3972">
        <f>IF(J3972="",Data_Validation!$B$2,J3972)</f>
        <v>23.3</v>
      </c>
      <c r="P3972">
        <f t="shared" si="558"/>
        <v>2</v>
      </c>
      <c r="Q3972" s="2">
        <f>CustomerData[[#This Row],[avg_order_value_clean]]*CustomerData[[#This Row],[total_orders]]</f>
        <v>1500</v>
      </c>
      <c r="R3972" s="2" t="str">
        <f t="shared" si="566"/>
        <v>Inactive</v>
      </c>
      <c r="S3972" s="2" t="str">
        <f t="shared" si="559"/>
        <v>Medium Risk</v>
      </c>
      <c r="T3972" s="2" t="str">
        <f t="shared" si="560"/>
        <v>35-44</v>
      </c>
      <c r="U3972" s="1">
        <f t="shared" ca="1" si="561"/>
        <v>1492</v>
      </c>
      <c r="V3972" s="2" t="str">
        <f t="shared" si="562"/>
        <v>Low Loyalty</v>
      </c>
      <c r="W3972" s="2" t="str">
        <f t="shared" si="563"/>
        <v>Legitimate</v>
      </c>
      <c r="X3972" s="2" t="str">
        <f>IF(Q3972&lt;Data_Validation!$B$8,"Low Value",IF(Q3972&lt;Data_Validation!$B$9,"Medium Value","High Value"))</f>
        <v>Low Value</v>
      </c>
      <c r="Y3972" s="2" t="str">
        <f t="shared" si="564"/>
        <v>Stable</v>
      </c>
      <c r="Z3972" s="2" t="str">
        <f t="shared" si="565"/>
        <v>Check Data</v>
      </c>
    </row>
    <row r="3973" spans="1:26" x14ac:dyDescent="0.3">
      <c r="A3973" t="s">
        <v>3210</v>
      </c>
      <c r="B3973">
        <v>25</v>
      </c>
      <c r="C3973" t="s">
        <v>14</v>
      </c>
      <c r="D3973" t="s">
        <v>50</v>
      </c>
      <c r="E3973">
        <v>158.62</v>
      </c>
      <c r="F3973">
        <v>12</v>
      </c>
      <c r="G3973">
        <v>343</v>
      </c>
      <c r="H3973">
        <v>0</v>
      </c>
      <c r="I3973" t="s">
        <v>23</v>
      </c>
      <c r="J3973">
        <v>1.2</v>
      </c>
      <c r="K3973" s="1">
        <v>45709</v>
      </c>
      <c r="L3973">
        <v>71</v>
      </c>
      <c r="M3973">
        <v>0.16</v>
      </c>
      <c r="N3973">
        <f>IF(E3973="",Data_Validation!$B$1,E3973)</f>
        <v>158.62</v>
      </c>
      <c r="O3973">
        <f>IF(J3973="",Data_Validation!$B$2,J3973)</f>
        <v>1.2</v>
      </c>
      <c r="P3973">
        <f t="shared" si="558"/>
        <v>2</v>
      </c>
      <c r="Q3973" s="2">
        <f>CustomerData[[#This Row],[avg_order_value_clean]]*CustomerData[[#This Row],[total_orders]]</f>
        <v>1903.44</v>
      </c>
      <c r="R3973" s="2" t="str">
        <f t="shared" si="566"/>
        <v>Inactive</v>
      </c>
      <c r="S3973" s="2" t="str">
        <f t="shared" si="559"/>
        <v>Low Risk</v>
      </c>
      <c r="T3973" s="2" t="str">
        <f t="shared" si="560"/>
        <v>25-34</v>
      </c>
      <c r="U3973" s="1">
        <f t="shared" ca="1" si="561"/>
        <v>552</v>
      </c>
      <c r="V3973" s="2" t="str">
        <f t="shared" si="562"/>
        <v>High Loyalty</v>
      </c>
      <c r="W3973" s="2" t="str">
        <f t="shared" si="563"/>
        <v>Legitimate</v>
      </c>
      <c r="X3973" s="2" t="str">
        <f>IF(Q3973&lt;Data_Validation!$B$8,"Low Value",IF(Q3973&lt;Data_Validation!$B$9,"Medium Value","High Value"))</f>
        <v>High Value</v>
      </c>
      <c r="Y3973" s="2" t="str">
        <f t="shared" si="564"/>
        <v>High Value - Maintain</v>
      </c>
      <c r="Z3973" s="2" t="str">
        <f t="shared" si="565"/>
        <v>Check Data</v>
      </c>
    </row>
    <row r="3974" spans="1:26" x14ac:dyDescent="0.3">
      <c r="A3974" t="s">
        <v>3066</v>
      </c>
      <c r="B3974">
        <v>68</v>
      </c>
      <c r="C3974" t="s">
        <v>21</v>
      </c>
      <c r="D3974" t="s">
        <v>35</v>
      </c>
      <c r="E3974">
        <v>30.44</v>
      </c>
      <c r="F3974">
        <v>11</v>
      </c>
      <c r="G3974">
        <v>35</v>
      </c>
      <c r="H3974">
        <v>0</v>
      </c>
      <c r="I3974" t="s">
        <v>40</v>
      </c>
      <c r="J3974">
        <v>15.7</v>
      </c>
      <c r="K3974" s="1">
        <v>45833</v>
      </c>
      <c r="L3974">
        <v>78</v>
      </c>
      <c r="M3974">
        <v>0.36</v>
      </c>
      <c r="N3974">
        <f>IF(E3974="",Data_Validation!$B$1,E3974)</f>
        <v>30.44</v>
      </c>
      <c r="O3974">
        <f>IF(J3974="",Data_Validation!$B$2,J3974)</f>
        <v>15.7</v>
      </c>
      <c r="P3974">
        <f t="shared" si="558"/>
        <v>2</v>
      </c>
      <c r="Q3974" s="2">
        <f>CustomerData[[#This Row],[avg_order_value_clean]]*CustomerData[[#This Row],[total_orders]]</f>
        <v>334.84000000000003</v>
      </c>
      <c r="R3974" s="2" t="str">
        <f t="shared" si="566"/>
        <v>At Risk</v>
      </c>
      <c r="S3974" s="2" t="str">
        <f t="shared" si="559"/>
        <v>Medium Risk</v>
      </c>
      <c r="T3974" s="2" t="str">
        <f t="shared" si="560"/>
        <v>55+</v>
      </c>
      <c r="U3974" s="1">
        <f t="shared" ca="1" si="561"/>
        <v>428</v>
      </c>
      <c r="V3974" s="2" t="str">
        <f t="shared" si="562"/>
        <v>High Loyalty</v>
      </c>
      <c r="W3974" s="2" t="str">
        <f t="shared" si="563"/>
        <v>Legitimate</v>
      </c>
      <c r="X3974" s="2" t="str">
        <f>IF(Q3974&lt;Data_Validation!$B$8,"Low Value",IF(Q3974&lt;Data_Validation!$B$9,"Medium Value","High Value"))</f>
        <v>Low Value</v>
      </c>
      <c r="Y3974" s="2" t="str">
        <f t="shared" si="564"/>
        <v>Stable</v>
      </c>
      <c r="Z3974" s="2" t="str">
        <f t="shared" si="565"/>
        <v>Check Data</v>
      </c>
    </row>
    <row r="3975" spans="1:26" x14ac:dyDescent="0.3">
      <c r="A3975" t="s">
        <v>3211</v>
      </c>
      <c r="B3975">
        <v>41</v>
      </c>
      <c r="C3975" t="s">
        <v>21</v>
      </c>
      <c r="D3975" t="s">
        <v>18</v>
      </c>
      <c r="F3975">
        <v>9</v>
      </c>
      <c r="G3975">
        <v>216</v>
      </c>
      <c r="H3975">
        <v>0</v>
      </c>
      <c r="I3975" t="s">
        <v>40</v>
      </c>
      <c r="J3975">
        <v>92.3</v>
      </c>
      <c r="K3975" s="1">
        <v>44137</v>
      </c>
      <c r="L3975">
        <v>80</v>
      </c>
      <c r="M3975">
        <v>0.4</v>
      </c>
      <c r="N3975">
        <f>IF(E3975="",Data_Validation!$B$1,E3975)</f>
        <v>250</v>
      </c>
      <c r="O3975">
        <f>IF(J3975="",Data_Validation!$B$2,J3975)</f>
        <v>92.3</v>
      </c>
      <c r="P3975">
        <f t="shared" si="558"/>
        <v>1</v>
      </c>
      <c r="Q3975" s="2">
        <f>CustomerData[[#This Row],[avg_order_value_clean]]*CustomerData[[#This Row],[total_orders]]</f>
        <v>2250</v>
      </c>
      <c r="R3975" s="2" t="str">
        <f t="shared" si="566"/>
        <v>Inactive</v>
      </c>
      <c r="S3975" s="2" t="str">
        <f t="shared" si="559"/>
        <v>Medium Risk</v>
      </c>
      <c r="T3975" s="2" t="str">
        <f t="shared" si="560"/>
        <v>35-44</v>
      </c>
      <c r="U3975" s="1">
        <f t="shared" ca="1" si="561"/>
        <v>2124</v>
      </c>
      <c r="V3975" s="2" t="str">
        <f t="shared" si="562"/>
        <v>High Loyalty</v>
      </c>
      <c r="W3975" s="2" t="str">
        <f t="shared" si="563"/>
        <v>Legitimate</v>
      </c>
      <c r="X3975" s="2" t="str">
        <f>IF(Q3975&lt;Data_Validation!$B$8,"Low Value",IF(Q3975&lt;Data_Validation!$B$9,"Medium Value","High Value"))</f>
        <v>High Value</v>
      </c>
      <c r="Y3975" s="2" t="str">
        <f t="shared" si="564"/>
        <v>High Value - Maintain</v>
      </c>
      <c r="Z3975" s="2" t="str">
        <f t="shared" si="565"/>
        <v>Check Data</v>
      </c>
    </row>
    <row r="3976" spans="1:26" x14ac:dyDescent="0.3">
      <c r="A3976" t="s">
        <v>3212</v>
      </c>
      <c r="B3976">
        <v>65</v>
      </c>
      <c r="C3976" t="s">
        <v>14</v>
      </c>
      <c r="D3976" t="s">
        <v>22</v>
      </c>
      <c r="E3976">
        <v>114.23</v>
      </c>
      <c r="F3976">
        <v>10</v>
      </c>
      <c r="G3976">
        <v>2</v>
      </c>
      <c r="H3976">
        <v>0</v>
      </c>
      <c r="I3976" t="s">
        <v>19</v>
      </c>
      <c r="J3976">
        <v>21.5</v>
      </c>
      <c r="K3976" s="1">
        <v>44197</v>
      </c>
      <c r="L3976">
        <v>60</v>
      </c>
      <c r="M3976">
        <v>0.27</v>
      </c>
      <c r="N3976">
        <f>IF(E3976="",Data_Validation!$B$1,E3976)</f>
        <v>114.23</v>
      </c>
      <c r="O3976">
        <f>IF(J3976="",Data_Validation!$B$2,J3976)</f>
        <v>21.5</v>
      </c>
      <c r="P3976">
        <f t="shared" si="558"/>
        <v>1</v>
      </c>
      <c r="Q3976" s="2">
        <f>CustomerData[[#This Row],[avg_order_value_clean]]*CustomerData[[#This Row],[total_orders]]</f>
        <v>1142.3</v>
      </c>
      <c r="R3976" s="2" t="str">
        <f t="shared" si="566"/>
        <v>Active</v>
      </c>
      <c r="S3976" s="2" t="str">
        <f t="shared" si="559"/>
        <v>Medium Risk</v>
      </c>
      <c r="T3976" s="2" t="str">
        <f t="shared" si="560"/>
        <v>55+</v>
      </c>
      <c r="U3976" s="1">
        <f t="shared" ca="1" si="561"/>
        <v>2064</v>
      </c>
      <c r="V3976" s="2" t="str">
        <f t="shared" si="562"/>
        <v>Medium Loyalty</v>
      </c>
      <c r="W3976" s="2" t="str">
        <f t="shared" si="563"/>
        <v>Legitimate</v>
      </c>
      <c r="X3976" s="2" t="str">
        <f>IF(Q3976&lt;Data_Validation!$B$8,"Low Value",IF(Q3976&lt;Data_Validation!$B$9,"Medium Value","High Value"))</f>
        <v>Low Value</v>
      </c>
      <c r="Y3976" s="2" t="str">
        <f t="shared" si="564"/>
        <v>Stable</v>
      </c>
      <c r="Z3976" s="2" t="str">
        <f t="shared" si="565"/>
        <v>Check Data</v>
      </c>
    </row>
    <row r="3977" spans="1:26" x14ac:dyDescent="0.3">
      <c r="A3977" t="s">
        <v>3213</v>
      </c>
      <c r="B3977">
        <v>55</v>
      </c>
      <c r="C3977" t="s">
        <v>21</v>
      </c>
      <c r="D3977" t="s">
        <v>35</v>
      </c>
      <c r="E3977">
        <v>45.04</v>
      </c>
      <c r="F3977">
        <v>7</v>
      </c>
      <c r="G3977">
        <v>29</v>
      </c>
      <c r="H3977">
        <v>0</v>
      </c>
      <c r="I3977" t="s">
        <v>23</v>
      </c>
      <c r="J3977">
        <v>58.5</v>
      </c>
      <c r="K3977" s="1">
        <v>44450</v>
      </c>
      <c r="L3977">
        <v>10</v>
      </c>
      <c r="M3977">
        <v>0.02</v>
      </c>
      <c r="N3977">
        <f>IF(E3977="",Data_Validation!$B$1,E3977)</f>
        <v>45.04</v>
      </c>
      <c r="O3977">
        <f>IF(J3977="",Data_Validation!$B$2,J3977)</f>
        <v>58.5</v>
      </c>
      <c r="P3977">
        <f t="shared" si="558"/>
        <v>1</v>
      </c>
      <c r="Q3977" s="2">
        <f>CustomerData[[#This Row],[avg_order_value_clean]]*CustomerData[[#This Row],[total_orders]]</f>
        <v>315.27999999999997</v>
      </c>
      <c r="R3977" s="2" t="str">
        <f t="shared" si="566"/>
        <v>Active</v>
      </c>
      <c r="S3977" s="2" t="str">
        <f t="shared" si="559"/>
        <v>Low Risk</v>
      </c>
      <c r="T3977" s="2" t="str">
        <f t="shared" si="560"/>
        <v>55+</v>
      </c>
      <c r="U3977" s="1">
        <f t="shared" ca="1" si="561"/>
        <v>1811</v>
      </c>
      <c r="V3977" s="2" t="str">
        <f t="shared" si="562"/>
        <v>Low Loyalty</v>
      </c>
      <c r="W3977" s="2" t="str">
        <f t="shared" si="563"/>
        <v>Legitimate</v>
      </c>
      <c r="X3977" s="2" t="str">
        <f>IF(Q3977&lt;Data_Validation!$B$8,"Low Value",IF(Q3977&lt;Data_Validation!$B$9,"Medium Value","High Value"))</f>
        <v>Low Value</v>
      </c>
      <c r="Y3977" s="2" t="str">
        <f t="shared" si="564"/>
        <v>Stable</v>
      </c>
      <c r="Z3977" s="2" t="str">
        <f t="shared" si="565"/>
        <v>Check Data</v>
      </c>
    </row>
    <row r="3978" spans="1:26" x14ac:dyDescent="0.3">
      <c r="A3978" t="s">
        <v>2733</v>
      </c>
      <c r="B3978">
        <v>78</v>
      </c>
      <c r="C3978" t="s">
        <v>14</v>
      </c>
      <c r="D3978" t="s">
        <v>28</v>
      </c>
      <c r="F3978">
        <v>9</v>
      </c>
      <c r="G3978">
        <v>254</v>
      </c>
      <c r="H3978">
        <v>0</v>
      </c>
      <c r="I3978" t="s">
        <v>29</v>
      </c>
      <c r="J3978">
        <v>96.8</v>
      </c>
      <c r="K3978" s="1">
        <v>44112</v>
      </c>
      <c r="L3978">
        <v>5</v>
      </c>
      <c r="M3978">
        <v>0.18</v>
      </c>
      <c r="N3978">
        <f>IF(E3978="",Data_Validation!$B$1,E3978)</f>
        <v>250</v>
      </c>
      <c r="O3978">
        <f>IF(J3978="",Data_Validation!$B$2,J3978)</f>
        <v>96.8</v>
      </c>
      <c r="P3978">
        <f t="shared" si="558"/>
        <v>2</v>
      </c>
      <c r="Q3978" s="2">
        <f>CustomerData[[#This Row],[avg_order_value_clean]]*CustomerData[[#This Row],[total_orders]]</f>
        <v>2250</v>
      </c>
      <c r="R3978" s="2" t="str">
        <f t="shared" si="566"/>
        <v>Inactive</v>
      </c>
      <c r="S3978" s="2" t="str">
        <f t="shared" si="559"/>
        <v>Low Risk</v>
      </c>
      <c r="T3978" s="2" t="str">
        <f t="shared" si="560"/>
        <v>55+</v>
      </c>
      <c r="U3978" s="1">
        <f t="shared" ca="1" si="561"/>
        <v>2149</v>
      </c>
      <c r="V3978" s="2" t="str">
        <f t="shared" si="562"/>
        <v>Low Loyalty</v>
      </c>
      <c r="W3978" s="2" t="str">
        <f t="shared" si="563"/>
        <v>Legitimate</v>
      </c>
      <c r="X3978" s="2" t="str">
        <f>IF(Q3978&lt;Data_Validation!$B$8,"Low Value",IF(Q3978&lt;Data_Validation!$B$9,"Medium Value","High Value"))</f>
        <v>High Value</v>
      </c>
      <c r="Y3978" s="2" t="str">
        <f t="shared" si="564"/>
        <v>High Value - Maintain</v>
      </c>
      <c r="Z3978" s="2" t="str">
        <f t="shared" si="565"/>
        <v>Check Data</v>
      </c>
    </row>
    <row r="3979" spans="1:26" x14ac:dyDescent="0.3">
      <c r="A3979" t="s">
        <v>1496</v>
      </c>
      <c r="B3979">
        <v>23</v>
      </c>
      <c r="C3979" t="s">
        <v>14</v>
      </c>
      <c r="D3979" t="s">
        <v>18</v>
      </c>
      <c r="E3979">
        <v>137.41</v>
      </c>
      <c r="F3979">
        <v>7</v>
      </c>
      <c r="G3979">
        <v>44</v>
      </c>
      <c r="H3979">
        <v>0</v>
      </c>
      <c r="I3979" t="s">
        <v>23</v>
      </c>
      <c r="J3979">
        <v>7.6</v>
      </c>
      <c r="K3979" s="1">
        <v>44249</v>
      </c>
      <c r="L3979">
        <v>51</v>
      </c>
      <c r="M3979">
        <v>0.12</v>
      </c>
      <c r="N3979">
        <f>IF(E3979="",Data_Validation!$B$1,E3979)</f>
        <v>137.41</v>
      </c>
      <c r="O3979">
        <f>IF(J3979="",Data_Validation!$B$2,J3979)</f>
        <v>7.6</v>
      </c>
      <c r="P3979">
        <f t="shared" si="558"/>
        <v>2</v>
      </c>
      <c r="Q3979" s="2">
        <f>CustomerData[[#This Row],[avg_order_value_clean]]*CustomerData[[#This Row],[total_orders]]</f>
        <v>961.87</v>
      </c>
      <c r="R3979" s="2" t="str">
        <f t="shared" si="566"/>
        <v>At Risk</v>
      </c>
      <c r="S3979" s="2" t="str">
        <f t="shared" si="559"/>
        <v>Low Risk</v>
      </c>
      <c r="T3979" s="2" t="str">
        <f t="shared" si="560"/>
        <v>Under 25</v>
      </c>
      <c r="U3979" s="1">
        <f t="shared" ca="1" si="561"/>
        <v>2012</v>
      </c>
      <c r="V3979" s="2" t="str">
        <f t="shared" si="562"/>
        <v>Medium Loyalty</v>
      </c>
      <c r="W3979" s="2" t="str">
        <f t="shared" si="563"/>
        <v>Legitimate</v>
      </c>
      <c r="X3979" s="2" t="str">
        <f>IF(Q3979&lt;Data_Validation!$B$8,"Low Value",IF(Q3979&lt;Data_Validation!$B$9,"Medium Value","High Value"))</f>
        <v>Low Value</v>
      </c>
      <c r="Y3979" s="2" t="str">
        <f t="shared" si="564"/>
        <v>Stable</v>
      </c>
      <c r="Z3979" s="2" t="str">
        <f t="shared" si="565"/>
        <v>Check Data</v>
      </c>
    </row>
    <row r="3980" spans="1:26" x14ac:dyDescent="0.3">
      <c r="A3980" t="s">
        <v>1885</v>
      </c>
      <c r="B3980">
        <v>71</v>
      </c>
      <c r="C3980" t="s">
        <v>21</v>
      </c>
      <c r="D3980" t="s">
        <v>52</v>
      </c>
      <c r="E3980">
        <v>45.58</v>
      </c>
      <c r="F3980">
        <v>14</v>
      </c>
      <c r="G3980">
        <v>176</v>
      </c>
      <c r="H3980">
        <v>0</v>
      </c>
      <c r="I3980" t="s">
        <v>16</v>
      </c>
      <c r="J3980">
        <v>80.8</v>
      </c>
      <c r="K3980" s="1">
        <v>45829</v>
      </c>
      <c r="L3980">
        <v>7</v>
      </c>
      <c r="M3980">
        <v>0.23</v>
      </c>
      <c r="N3980">
        <f>IF(E3980="",Data_Validation!$B$1,E3980)</f>
        <v>45.58</v>
      </c>
      <c r="O3980">
        <f>IF(J3980="",Data_Validation!$B$2,J3980)</f>
        <v>80.8</v>
      </c>
      <c r="P3980">
        <f t="shared" si="558"/>
        <v>3</v>
      </c>
      <c r="Q3980" s="2">
        <f>CustomerData[[#This Row],[avg_order_value_clean]]*CustomerData[[#This Row],[total_orders]]</f>
        <v>638.12</v>
      </c>
      <c r="R3980" s="2" t="str">
        <f t="shared" si="566"/>
        <v>Inactive</v>
      </c>
      <c r="S3980" s="2" t="str">
        <f t="shared" si="559"/>
        <v>Medium Risk</v>
      </c>
      <c r="T3980" s="2" t="str">
        <f t="shared" si="560"/>
        <v>55+</v>
      </c>
      <c r="U3980" s="1">
        <f t="shared" ca="1" si="561"/>
        <v>432</v>
      </c>
      <c r="V3980" s="2" t="str">
        <f t="shared" si="562"/>
        <v>Low Loyalty</v>
      </c>
      <c r="W3980" s="2" t="str">
        <f t="shared" si="563"/>
        <v>Legitimate</v>
      </c>
      <c r="X3980" s="2" t="str">
        <f>IF(Q3980&lt;Data_Validation!$B$8,"Low Value",IF(Q3980&lt;Data_Validation!$B$9,"Medium Value","High Value"))</f>
        <v>Low Value</v>
      </c>
      <c r="Y3980" s="2" t="str">
        <f t="shared" si="564"/>
        <v>Stable</v>
      </c>
      <c r="Z3980" s="2" t="str">
        <f t="shared" si="565"/>
        <v>Check Data</v>
      </c>
    </row>
    <row r="3981" spans="1:26" x14ac:dyDescent="0.3">
      <c r="A3981" t="s">
        <v>3214</v>
      </c>
      <c r="B3981">
        <v>52</v>
      </c>
      <c r="C3981" t="s">
        <v>21</v>
      </c>
      <c r="D3981" t="s">
        <v>44</v>
      </c>
      <c r="E3981">
        <v>67.34</v>
      </c>
      <c r="F3981">
        <v>4</v>
      </c>
      <c r="G3981">
        <v>221</v>
      </c>
      <c r="H3981">
        <v>0</v>
      </c>
      <c r="I3981" t="s">
        <v>16</v>
      </c>
      <c r="J3981">
        <v>59.8</v>
      </c>
      <c r="K3981" s="1">
        <v>44979</v>
      </c>
      <c r="L3981">
        <v>22</v>
      </c>
      <c r="M3981">
        <v>0.28999999999999998</v>
      </c>
      <c r="N3981">
        <f>IF(E3981="",Data_Validation!$B$1,E3981)</f>
        <v>67.34</v>
      </c>
      <c r="O3981">
        <f>IF(J3981="",Data_Validation!$B$2,J3981)</f>
        <v>59.8</v>
      </c>
      <c r="P3981">
        <f t="shared" si="558"/>
        <v>1</v>
      </c>
      <c r="Q3981" s="2">
        <f>CustomerData[[#This Row],[avg_order_value_clean]]*CustomerData[[#This Row],[total_orders]]</f>
        <v>269.36</v>
      </c>
      <c r="R3981" s="2" t="str">
        <f t="shared" si="566"/>
        <v>Inactive</v>
      </c>
      <c r="S3981" s="2" t="str">
        <f t="shared" si="559"/>
        <v>Medium Risk</v>
      </c>
      <c r="T3981" s="2" t="str">
        <f t="shared" si="560"/>
        <v>45-54</v>
      </c>
      <c r="U3981" s="1">
        <f t="shared" ca="1" si="561"/>
        <v>1282</v>
      </c>
      <c r="V3981" s="2" t="str">
        <f t="shared" si="562"/>
        <v>Low Loyalty</v>
      </c>
      <c r="W3981" s="2" t="str">
        <f t="shared" si="563"/>
        <v>Legitimate</v>
      </c>
      <c r="X3981" s="2" t="str">
        <f>IF(Q3981&lt;Data_Validation!$B$8,"Low Value",IF(Q3981&lt;Data_Validation!$B$9,"Medium Value","High Value"))</f>
        <v>Low Value</v>
      </c>
      <c r="Y3981" s="2" t="str">
        <f t="shared" si="564"/>
        <v>Stable</v>
      </c>
      <c r="Z3981" s="2" t="str">
        <f t="shared" si="565"/>
        <v>Check Data</v>
      </c>
    </row>
    <row r="3982" spans="1:26" x14ac:dyDescent="0.3">
      <c r="A3982" t="s">
        <v>1886</v>
      </c>
      <c r="B3982">
        <v>59</v>
      </c>
      <c r="C3982" t="s">
        <v>14</v>
      </c>
      <c r="D3982" t="s">
        <v>18</v>
      </c>
      <c r="E3982">
        <v>132.31</v>
      </c>
      <c r="F3982">
        <v>7</v>
      </c>
      <c r="G3982">
        <v>112</v>
      </c>
      <c r="H3982">
        <v>0</v>
      </c>
      <c r="I3982" t="s">
        <v>29</v>
      </c>
      <c r="J3982">
        <v>32.299999999999997</v>
      </c>
      <c r="K3982" s="1">
        <v>44265</v>
      </c>
      <c r="L3982">
        <v>24</v>
      </c>
      <c r="M3982">
        <v>0.21</v>
      </c>
      <c r="N3982">
        <f>IF(E3982="",Data_Validation!$B$1,E3982)</f>
        <v>132.31</v>
      </c>
      <c r="O3982">
        <f>IF(J3982="",Data_Validation!$B$2,J3982)</f>
        <v>32.299999999999997</v>
      </c>
      <c r="P3982">
        <f t="shared" si="558"/>
        <v>2</v>
      </c>
      <c r="Q3982" s="2">
        <f>CustomerData[[#This Row],[avg_order_value_clean]]*CustomerData[[#This Row],[total_orders]]</f>
        <v>926.17000000000007</v>
      </c>
      <c r="R3982" s="2" t="str">
        <f t="shared" si="566"/>
        <v>Inactive</v>
      </c>
      <c r="S3982" s="2" t="str">
        <f t="shared" si="559"/>
        <v>Medium Risk</v>
      </c>
      <c r="T3982" s="2" t="str">
        <f t="shared" si="560"/>
        <v>55+</v>
      </c>
      <c r="U3982" s="1">
        <f t="shared" ca="1" si="561"/>
        <v>1996</v>
      </c>
      <c r="V3982" s="2" t="str">
        <f t="shared" si="562"/>
        <v>Low Loyalty</v>
      </c>
      <c r="W3982" s="2" t="str">
        <f t="shared" si="563"/>
        <v>Legitimate</v>
      </c>
      <c r="X3982" s="2" t="str">
        <f>IF(Q3982&lt;Data_Validation!$B$8,"Low Value",IF(Q3982&lt;Data_Validation!$B$9,"Medium Value","High Value"))</f>
        <v>Low Value</v>
      </c>
      <c r="Y3982" s="2" t="str">
        <f t="shared" si="564"/>
        <v>Stable</v>
      </c>
      <c r="Z3982" s="2" t="str">
        <f t="shared" si="565"/>
        <v>Check Data</v>
      </c>
    </row>
    <row r="3983" spans="1:26" x14ac:dyDescent="0.3">
      <c r="A3983" t="s">
        <v>3215</v>
      </c>
      <c r="B3983">
        <v>18</v>
      </c>
      <c r="C3983" t="s">
        <v>14</v>
      </c>
      <c r="D3983" t="s">
        <v>52</v>
      </c>
      <c r="E3983">
        <v>113.89</v>
      </c>
      <c r="F3983">
        <v>12</v>
      </c>
      <c r="G3983">
        <v>121</v>
      </c>
      <c r="H3983">
        <v>0</v>
      </c>
      <c r="I3983" t="s">
        <v>40</v>
      </c>
      <c r="J3983">
        <v>36.4</v>
      </c>
      <c r="K3983" s="1">
        <v>44138</v>
      </c>
      <c r="L3983">
        <v>42</v>
      </c>
      <c r="M3983">
        <v>0.08</v>
      </c>
      <c r="N3983">
        <f>IF(E3983="",Data_Validation!$B$1,E3983)</f>
        <v>113.89</v>
      </c>
      <c r="O3983">
        <f>IF(J3983="",Data_Validation!$B$2,J3983)</f>
        <v>36.4</v>
      </c>
      <c r="P3983">
        <f t="shared" si="558"/>
        <v>1</v>
      </c>
      <c r="Q3983" s="2">
        <f>CustomerData[[#This Row],[avg_order_value_clean]]*CustomerData[[#This Row],[total_orders]]</f>
        <v>1366.68</v>
      </c>
      <c r="R3983" s="2" t="str">
        <f t="shared" si="566"/>
        <v>Inactive</v>
      </c>
      <c r="S3983" s="2" t="str">
        <f t="shared" si="559"/>
        <v>Low Risk</v>
      </c>
      <c r="T3983" s="2" t="str">
        <f t="shared" si="560"/>
        <v>Under 25</v>
      </c>
      <c r="U3983" s="1">
        <f t="shared" ca="1" si="561"/>
        <v>2123</v>
      </c>
      <c r="V3983" s="2" t="str">
        <f t="shared" si="562"/>
        <v>Medium Loyalty</v>
      </c>
      <c r="W3983" s="2" t="str">
        <f t="shared" si="563"/>
        <v>Legitimate</v>
      </c>
      <c r="X3983" s="2" t="str">
        <f>IF(Q3983&lt;Data_Validation!$B$8,"Low Value",IF(Q3983&lt;Data_Validation!$B$9,"Medium Value","High Value"))</f>
        <v>Low Value</v>
      </c>
      <c r="Y3983" s="2" t="str">
        <f t="shared" si="564"/>
        <v>Stable</v>
      </c>
      <c r="Z3983" s="2" t="str">
        <f t="shared" si="565"/>
        <v>Check Data</v>
      </c>
    </row>
    <row r="3984" spans="1:26" x14ac:dyDescent="0.3">
      <c r="A3984" t="s">
        <v>2291</v>
      </c>
      <c r="B3984">
        <v>77</v>
      </c>
      <c r="C3984" t="s">
        <v>21</v>
      </c>
      <c r="D3984" t="s">
        <v>50</v>
      </c>
      <c r="E3984">
        <v>158.02000000000001</v>
      </c>
      <c r="F3984">
        <v>13</v>
      </c>
      <c r="G3984">
        <v>274</v>
      </c>
      <c r="H3984">
        <v>0</v>
      </c>
      <c r="I3984" t="s">
        <v>23</v>
      </c>
      <c r="J3984">
        <v>2.7</v>
      </c>
      <c r="K3984" s="1">
        <v>44959</v>
      </c>
      <c r="L3984">
        <v>22</v>
      </c>
      <c r="M3984">
        <v>0.47</v>
      </c>
      <c r="N3984">
        <f>IF(E3984="",Data_Validation!$B$1,E3984)</f>
        <v>158.02000000000001</v>
      </c>
      <c r="O3984">
        <f>IF(J3984="",Data_Validation!$B$2,J3984)</f>
        <v>2.7</v>
      </c>
      <c r="P3984">
        <f t="shared" si="558"/>
        <v>2</v>
      </c>
      <c r="Q3984" s="2">
        <f>CustomerData[[#This Row],[avg_order_value_clean]]*CustomerData[[#This Row],[total_orders]]</f>
        <v>2054.2600000000002</v>
      </c>
      <c r="R3984" s="2" t="str">
        <f t="shared" si="566"/>
        <v>Inactive</v>
      </c>
      <c r="S3984" s="2" t="str">
        <f t="shared" si="559"/>
        <v>Medium Risk</v>
      </c>
      <c r="T3984" s="2" t="str">
        <f t="shared" si="560"/>
        <v>55+</v>
      </c>
      <c r="U3984" s="1">
        <f t="shared" ca="1" si="561"/>
        <v>1302</v>
      </c>
      <c r="V3984" s="2" t="str">
        <f t="shared" si="562"/>
        <v>Low Loyalty</v>
      </c>
      <c r="W3984" s="2" t="str">
        <f t="shared" si="563"/>
        <v>Legitimate</v>
      </c>
      <c r="X3984" s="2" t="str">
        <f>IF(Q3984&lt;Data_Validation!$B$8,"Low Value",IF(Q3984&lt;Data_Validation!$B$9,"Medium Value","High Value"))</f>
        <v>High Value</v>
      </c>
      <c r="Y3984" s="2" t="str">
        <f t="shared" si="564"/>
        <v>High Value - Maintain</v>
      </c>
      <c r="Z3984" s="2" t="str">
        <f t="shared" si="565"/>
        <v>Check Data</v>
      </c>
    </row>
    <row r="3985" spans="1:26" x14ac:dyDescent="0.3">
      <c r="A3985" t="s">
        <v>3216</v>
      </c>
      <c r="B3985">
        <v>63</v>
      </c>
      <c r="C3985" t="s">
        <v>21</v>
      </c>
      <c r="D3985" t="s">
        <v>37</v>
      </c>
      <c r="E3985">
        <v>71.459999999999994</v>
      </c>
      <c r="F3985">
        <v>11</v>
      </c>
      <c r="G3985">
        <v>231</v>
      </c>
      <c r="H3985">
        <v>0</v>
      </c>
      <c r="I3985" t="s">
        <v>16</v>
      </c>
      <c r="J3985">
        <v>25.6</v>
      </c>
      <c r="K3985" s="1">
        <v>45057</v>
      </c>
      <c r="L3985">
        <v>35</v>
      </c>
      <c r="M3985">
        <v>0.05</v>
      </c>
      <c r="N3985">
        <f>IF(E3985="",Data_Validation!$B$1,E3985)</f>
        <v>71.459999999999994</v>
      </c>
      <c r="O3985">
        <f>IF(J3985="",Data_Validation!$B$2,J3985)</f>
        <v>25.6</v>
      </c>
      <c r="P3985">
        <f t="shared" si="558"/>
        <v>1</v>
      </c>
      <c r="Q3985" s="2">
        <f>CustomerData[[#This Row],[avg_order_value_clean]]*CustomerData[[#This Row],[total_orders]]</f>
        <v>786.06</v>
      </c>
      <c r="R3985" s="2" t="str">
        <f t="shared" si="566"/>
        <v>Inactive</v>
      </c>
      <c r="S3985" s="2" t="str">
        <f t="shared" si="559"/>
        <v>Low Risk</v>
      </c>
      <c r="T3985" s="2" t="str">
        <f t="shared" si="560"/>
        <v>55+</v>
      </c>
      <c r="U3985" s="1">
        <f t="shared" ca="1" si="561"/>
        <v>1204</v>
      </c>
      <c r="V3985" s="2" t="str">
        <f t="shared" si="562"/>
        <v>Low Loyalty</v>
      </c>
      <c r="W3985" s="2" t="str">
        <f t="shared" si="563"/>
        <v>Legitimate</v>
      </c>
      <c r="X3985" s="2" t="str">
        <f>IF(Q3985&lt;Data_Validation!$B$8,"Low Value",IF(Q3985&lt;Data_Validation!$B$9,"Medium Value","High Value"))</f>
        <v>Low Value</v>
      </c>
      <c r="Y3985" s="2" t="str">
        <f t="shared" si="564"/>
        <v>Stable</v>
      </c>
      <c r="Z3985" s="2" t="str">
        <f t="shared" si="565"/>
        <v>Check Data</v>
      </c>
    </row>
    <row r="3986" spans="1:26" x14ac:dyDescent="0.3">
      <c r="A3986" t="s">
        <v>3217</v>
      </c>
      <c r="B3986">
        <v>53</v>
      </c>
      <c r="C3986" t="s">
        <v>14</v>
      </c>
      <c r="D3986" t="s">
        <v>18</v>
      </c>
      <c r="E3986">
        <v>125.63</v>
      </c>
      <c r="F3986">
        <v>12</v>
      </c>
      <c r="G3986">
        <v>311</v>
      </c>
      <c r="H3986">
        <v>0</v>
      </c>
      <c r="I3986" t="s">
        <v>29</v>
      </c>
      <c r="J3986">
        <v>42.3</v>
      </c>
      <c r="K3986" s="1">
        <v>45078</v>
      </c>
      <c r="L3986">
        <v>55</v>
      </c>
      <c r="M3986">
        <v>0.21</v>
      </c>
      <c r="N3986">
        <f>IF(E3986="",Data_Validation!$B$1,E3986)</f>
        <v>125.63</v>
      </c>
      <c r="O3986">
        <f>IF(J3986="",Data_Validation!$B$2,J3986)</f>
        <v>42.3</v>
      </c>
      <c r="P3986">
        <f t="shared" si="558"/>
        <v>1</v>
      </c>
      <c r="Q3986" s="2">
        <f>CustomerData[[#This Row],[avg_order_value_clean]]*CustomerData[[#This Row],[total_orders]]</f>
        <v>1507.56</v>
      </c>
      <c r="R3986" s="2" t="str">
        <f t="shared" si="566"/>
        <v>Inactive</v>
      </c>
      <c r="S3986" s="2" t="str">
        <f t="shared" si="559"/>
        <v>Medium Risk</v>
      </c>
      <c r="T3986" s="2" t="str">
        <f t="shared" si="560"/>
        <v>45-54</v>
      </c>
      <c r="U3986" s="1">
        <f t="shared" ca="1" si="561"/>
        <v>1183</v>
      </c>
      <c r="V3986" s="2" t="str">
        <f t="shared" si="562"/>
        <v>Medium Loyalty</v>
      </c>
      <c r="W3986" s="2" t="str">
        <f t="shared" si="563"/>
        <v>Legitimate</v>
      </c>
      <c r="X3986" s="2" t="str">
        <f>IF(Q3986&lt;Data_Validation!$B$8,"Low Value",IF(Q3986&lt;Data_Validation!$B$9,"Medium Value","High Value"))</f>
        <v>Low Value</v>
      </c>
      <c r="Y3986" s="2" t="str">
        <f t="shared" si="564"/>
        <v>Stable</v>
      </c>
      <c r="Z3986" s="2" t="str">
        <f t="shared" si="565"/>
        <v>Check Data</v>
      </c>
    </row>
    <row r="3987" spans="1:26" x14ac:dyDescent="0.3">
      <c r="A3987" t="s">
        <v>3218</v>
      </c>
      <c r="B3987">
        <v>75</v>
      </c>
      <c r="C3987" t="s">
        <v>14</v>
      </c>
      <c r="D3987" t="s">
        <v>15</v>
      </c>
      <c r="E3987">
        <v>43.03</v>
      </c>
      <c r="F3987">
        <v>15</v>
      </c>
      <c r="G3987">
        <v>248</v>
      </c>
      <c r="H3987">
        <v>0</v>
      </c>
      <c r="I3987" t="s">
        <v>19</v>
      </c>
      <c r="J3987">
        <v>71.7</v>
      </c>
      <c r="K3987" s="1">
        <v>44719</v>
      </c>
      <c r="L3987">
        <v>3</v>
      </c>
      <c r="M3987">
        <v>0.5</v>
      </c>
      <c r="N3987">
        <f>IF(E3987="",Data_Validation!$B$1,E3987)</f>
        <v>43.03</v>
      </c>
      <c r="O3987">
        <f>IF(J3987="",Data_Validation!$B$2,J3987)</f>
        <v>71.7</v>
      </c>
      <c r="P3987">
        <f t="shared" si="558"/>
        <v>1</v>
      </c>
      <c r="Q3987" s="2">
        <f>CustomerData[[#This Row],[avg_order_value_clean]]*CustomerData[[#This Row],[total_orders]]</f>
        <v>645.45000000000005</v>
      </c>
      <c r="R3987" s="2" t="str">
        <f t="shared" si="566"/>
        <v>Inactive</v>
      </c>
      <c r="S3987" s="2" t="str">
        <f t="shared" si="559"/>
        <v>High Risk</v>
      </c>
      <c r="T3987" s="2" t="str">
        <f t="shared" si="560"/>
        <v>55+</v>
      </c>
      <c r="U3987" s="1">
        <f t="shared" ca="1" si="561"/>
        <v>1542</v>
      </c>
      <c r="V3987" s="2" t="str">
        <f t="shared" si="562"/>
        <v>Low Loyalty</v>
      </c>
      <c r="W3987" s="2" t="str">
        <f t="shared" si="563"/>
        <v>Legitimate</v>
      </c>
      <c r="X3987" s="2" t="str">
        <f>IF(Q3987&lt;Data_Validation!$B$8,"Low Value",IF(Q3987&lt;Data_Validation!$B$9,"Medium Value","High Value"))</f>
        <v>Low Value</v>
      </c>
      <c r="Y3987" s="2" t="str">
        <f t="shared" si="564"/>
        <v>At Risk - Develop</v>
      </c>
      <c r="Z3987" s="2" t="str">
        <f t="shared" si="565"/>
        <v>Check Data</v>
      </c>
    </row>
    <row r="3988" spans="1:26" x14ac:dyDescent="0.3">
      <c r="A3988" t="s">
        <v>3219</v>
      </c>
      <c r="B3988">
        <v>29</v>
      </c>
      <c r="C3988" t="s">
        <v>21</v>
      </c>
      <c r="D3988" t="s">
        <v>28</v>
      </c>
      <c r="E3988">
        <v>163.13999999999999</v>
      </c>
      <c r="F3988">
        <v>9</v>
      </c>
      <c r="G3988">
        <v>328</v>
      </c>
      <c r="H3988">
        <v>0</v>
      </c>
      <c r="I3988" t="s">
        <v>16</v>
      </c>
      <c r="J3988">
        <v>27.5</v>
      </c>
      <c r="K3988" s="1">
        <v>45403</v>
      </c>
      <c r="L3988">
        <v>71</v>
      </c>
      <c r="M3988">
        <v>0.48</v>
      </c>
      <c r="N3988">
        <f>IF(E3988="",Data_Validation!$B$1,E3988)</f>
        <v>163.13999999999999</v>
      </c>
      <c r="O3988">
        <f>IF(J3988="",Data_Validation!$B$2,J3988)</f>
        <v>27.5</v>
      </c>
      <c r="P3988">
        <f t="shared" si="558"/>
        <v>1</v>
      </c>
      <c r="Q3988" s="2">
        <f>CustomerData[[#This Row],[avg_order_value_clean]]*CustomerData[[#This Row],[total_orders]]</f>
        <v>1468.2599999999998</v>
      </c>
      <c r="R3988" s="2" t="str">
        <f t="shared" si="566"/>
        <v>Inactive</v>
      </c>
      <c r="S3988" s="2" t="str">
        <f t="shared" si="559"/>
        <v>Medium Risk</v>
      </c>
      <c r="T3988" s="2" t="str">
        <f t="shared" si="560"/>
        <v>25-34</v>
      </c>
      <c r="U3988" s="1">
        <f t="shared" ca="1" si="561"/>
        <v>858</v>
      </c>
      <c r="V3988" s="2" t="str">
        <f t="shared" si="562"/>
        <v>High Loyalty</v>
      </c>
      <c r="W3988" s="2" t="str">
        <f t="shared" si="563"/>
        <v>Legitimate</v>
      </c>
      <c r="X3988" s="2" t="str">
        <f>IF(Q3988&lt;Data_Validation!$B$8,"Low Value",IF(Q3988&lt;Data_Validation!$B$9,"Medium Value","High Value"))</f>
        <v>Low Value</v>
      </c>
      <c r="Y3988" s="2" t="str">
        <f t="shared" si="564"/>
        <v>Stable</v>
      </c>
      <c r="Z3988" s="2" t="str">
        <f t="shared" si="565"/>
        <v>Check Data</v>
      </c>
    </row>
    <row r="3989" spans="1:26" x14ac:dyDescent="0.3">
      <c r="A3989" t="s">
        <v>3220</v>
      </c>
      <c r="B3989">
        <v>55</v>
      </c>
      <c r="C3989" t="s">
        <v>21</v>
      </c>
      <c r="D3989" t="s">
        <v>15</v>
      </c>
      <c r="E3989">
        <v>106.59</v>
      </c>
      <c r="F3989">
        <v>9</v>
      </c>
      <c r="G3989">
        <v>102</v>
      </c>
      <c r="H3989">
        <v>0</v>
      </c>
      <c r="I3989" t="s">
        <v>16</v>
      </c>
      <c r="J3989">
        <v>58</v>
      </c>
      <c r="K3989" s="1">
        <v>45135</v>
      </c>
      <c r="L3989">
        <v>19</v>
      </c>
      <c r="M3989">
        <v>0.37</v>
      </c>
      <c r="N3989">
        <f>IF(E3989="",Data_Validation!$B$1,E3989)</f>
        <v>106.59</v>
      </c>
      <c r="O3989">
        <f>IF(J3989="",Data_Validation!$B$2,J3989)</f>
        <v>58</v>
      </c>
      <c r="P3989">
        <f t="shared" si="558"/>
        <v>1</v>
      </c>
      <c r="Q3989" s="2">
        <f>CustomerData[[#This Row],[avg_order_value_clean]]*CustomerData[[#This Row],[total_orders]]</f>
        <v>959.31000000000006</v>
      </c>
      <c r="R3989" s="2" t="str">
        <f t="shared" si="566"/>
        <v>Inactive</v>
      </c>
      <c r="S3989" s="2" t="str">
        <f t="shared" si="559"/>
        <v>Medium Risk</v>
      </c>
      <c r="T3989" s="2" t="str">
        <f t="shared" si="560"/>
        <v>55+</v>
      </c>
      <c r="U3989" s="1">
        <f t="shared" ca="1" si="561"/>
        <v>1126</v>
      </c>
      <c r="V3989" s="2" t="str">
        <f t="shared" si="562"/>
        <v>Low Loyalty</v>
      </c>
      <c r="W3989" s="2" t="str">
        <f t="shared" si="563"/>
        <v>Legitimate</v>
      </c>
      <c r="X3989" s="2" t="str">
        <f>IF(Q3989&lt;Data_Validation!$B$8,"Low Value",IF(Q3989&lt;Data_Validation!$B$9,"Medium Value","High Value"))</f>
        <v>Low Value</v>
      </c>
      <c r="Y3989" s="2" t="str">
        <f t="shared" si="564"/>
        <v>Stable</v>
      </c>
      <c r="Z3989" s="2" t="str">
        <f t="shared" si="565"/>
        <v>Check Data</v>
      </c>
    </row>
    <row r="3990" spans="1:26" x14ac:dyDescent="0.3">
      <c r="A3990" t="s">
        <v>3221</v>
      </c>
      <c r="B3990">
        <v>28</v>
      </c>
      <c r="C3990" t="s">
        <v>14</v>
      </c>
      <c r="D3990" t="s">
        <v>35</v>
      </c>
      <c r="E3990">
        <v>296.58</v>
      </c>
      <c r="F3990">
        <v>7</v>
      </c>
      <c r="G3990">
        <v>175</v>
      </c>
      <c r="H3990">
        <v>0</v>
      </c>
      <c r="I3990" t="s">
        <v>23</v>
      </c>
      <c r="J3990">
        <v>73.2</v>
      </c>
      <c r="K3990" s="1">
        <v>44951</v>
      </c>
      <c r="L3990">
        <v>42</v>
      </c>
      <c r="M3990">
        <v>0.23</v>
      </c>
      <c r="N3990">
        <f>IF(E3990="",Data_Validation!$B$1,E3990)</f>
        <v>296.58</v>
      </c>
      <c r="O3990">
        <f>IF(J3990="",Data_Validation!$B$2,J3990)</f>
        <v>73.2</v>
      </c>
      <c r="P3990">
        <f t="shared" si="558"/>
        <v>1</v>
      </c>
      <c r="Q3990" s="2">
        <f>CustomerData[[#This Row],[avg_order_value_clean]]*CustomerData[[#This Row],[total_orders]]</f>
        <v>2076.06</v>
      </c>
      <c r="R3990" s="2" t="str">
        <f t="shared" si="566"/>
        <v>Inactive</v>
      </c>
      <c r="S3990" s="2" t="str">
        <f t="shared" si="559"/>
        <v>Medium Risk</v>
      </c>
      <c r="T3990" s="2" t="str">
        <f t="shared" si="560"/>
        <v>25-34</v>
      </c>
      <c r="U3990" s="1">
        <f t="shared" ca="1" si="561"/>
        <v>1310</v>
      </c>
      <c r="V3990" s="2" t="str">
        <f t="shared" si="562"/>
        <v>Medium Loyalty</v>
      </c>
      <c r="W3990" s="2" t="str">
        <f t="shared" si="563"/>
        <v>Legitimate</v>
      </c>
      <c r="X3990" s="2" t="str">
        <f>IF(Q3990&lt;Data_Validation!$B$8,"Low Value",IF(Q3990&lt;Data_Validation!$B$9,"Medium Value","High Value"))</f>
        <v>High Value</v>
      </c>
      <c r="Y3990" s="2" t="str">
        <f t="shared" si="564"/>
        <v>High Value - Maintain</v>
      </c>
      <c r="Z3990" s="2" t="str">
        <f t="shared" si="565"/>
        <v>Check Data</v>
      </c>
    </row>
    <row r="3991" spans="1:26" x14ac:dyDescent="0.3">
      <c r="A3991" t="s">
        <v>1657</v>
      </c>
      <c r="B3991">
        <v>29</v>
      </c>
      <c r="C3991" t="s">
        <v>14</v>
      </c>
      <c r="D3991" t="s">
        <v>35</v>
      </c>
      <c r="E3991">
        <v>71.42</v>
      </c>
      <c r="F3991">
        <v>8</v>
      </c>
      <c r="G3991">
        <v>235</v>
      </c>
      <c r="H3991">
        <v>0</v>
      </c>
      <c r="I3991" t="s">
        <v>40</v>
      </c>
      <c r="J3991">
        <v>69.900000000000006</v>
      </c>
      <c r="K3991" s="1">
        <v>44799</v>
      </c>
      <c r="L3991">
        <v>46</v>
      </c>
      <c r="M3991">
        <v>0.14000000000000001</v>
      </c>
      <c r="N3991">
        <f>IF(E3991="",Data_Validation!$B$1,E3991)</f>
        <v>71.42</v>
      </c>
      <c r="O3991">
        <f>IF(J3991="",Data_Validation!$B$2,J3991)</f>
        <v>69.900000000000006</v>
      </c>
      <c r="P3991">
        <f t="shared" si="558"/>
        <v>3</v>
      </c>
      <c r="Q3991" s="2">
        <f>CustomerData[[#This Row],[avg_order_value_clean]]*CustomerData[[#This Row],[total_orders]]</f>
        <v>571.36</v>
      </c>
      <c r="R3991" s="2" t="str">
        <f t="shared" si="566"/>
        <v>Inactive</v>
      </c>
      <c r="S3991" s="2" t="str">
        <f t="shared" si="559"/>
        <v>Low Risk</v>
      </c>
      <c r="T3991" s="2" t="str">
        <f t="shared" si="560"/>
        <v>25-34</v>
      </c>
      <c r="U3991" s="1">
        <f t="shared" ca="1" si="561"/>
        <v>1462</v>
      </c>
      <c r="V3991" s="2" t="str">
        <f t="shared" si="562"/>
        <v>Medium Loyalty</v>
      </c>
      <c r="W3991" s="2" t="str">
        <f t="shared" si="563"/>
        <v>Legitimate</v>
      </c>
      <c r="X3991" s="2" t="str">
        <f>IF(Q3991&lt;Data_Validation!$B$8,"Low Value",IF(Q3991&lt;Data_Validation!$B$9,"Medium Value","High Value"))</f>
        <v>Low Value</v>
      </c>
      <c r="Y3991" s="2" t="str">
        <f t="shared" si="564"/>
        <v>Stable</v>
      </c>
      <c r="Z3991" s="2" t="str">
        <f t="shared" si="565"/>
        <v>Check Data</v>
      </c>
    </row>
    <row r="3992" spans="1:26" x14ac:dyDescent="0.3">
      <c r="A3992" t="s">
        <v>988</v>
      </c>
      <c r="B3992">
        <v>59</v>
      </c>
      <c r="C3992" t="s">
        <v>25</v>
      </c>
      <c r="D3992" t="s">
        <v>37</v>
      </c>
      <c r="E3992">
        <v>192.98</v>
      </c>
      <c r="F3992">
        <v>10</v>
      </c>
      <c r="G3992">
        <v>281</v>
      </c>
      <c r="H3992">
        <v>0</v>
      </c>
      <c r="I3992" t="s">
        <v>16</v>
      </c>
      <c r="J3992">
        <v>59</v>
      </c>
      <c r="K3992" s="1">
        <v>44240</v>
      </c>
      <c r="L3992">
        <v>72</v>
      </c>
      <c r="M3992">
        <v>0.36</v>
      </c>
      <c r="N3992">
        <f>IF(E3992="",Data_Validation!$B$1,E3992)</f>
        <v>192.98</v>
      </c>
      <c r="O3992">
        <f>IF(J3992="",Data_Validation!$B$2,J3992)</f>
        <v>59</v>
      </c>
      <c r="P3992">
        <f t="shared" si="558"/>
        <v>2</v>
      </c>
      <c r="Q3992" s="2">
        <f>CustomerData[[#This Row],[avg_order_value_clean]]*CustomerData[[#This Row],[total_orders]]</f>
        <v>1929.8</v>
      </c>
      <c r="R3992" s="2" t="str">
        <f t="shared" si="566"/>
        <v>Inactive</v>
      </c>
      <c r="S3992" s="2" t="str">
        <f t="shared" si="559"/>
        <v>Medium Risk</v>
      </c>
      <c r="T3992" s="2" t="str">
        <f t="shared" si="560"/>
        <v>55+</v>
      </c>
      <c r="U3992" s="1">
        <f t="shared" ca="1" si="561"/>
        <v>2021</v>
      </c>
      <c r="V3992" s="2" t="str">
        <f t="shared" si="562"/>
        <v>High Loyalty</v>
      </c>
      <c r="W3992" s="2" t="str">
        <f t="shared" si="563"/>
        <v>Legitimate</v>
      </c>
      <c r="X3992" s="2" t="str">
        <f>IF(Q3992&lt;Data_Validation!$B$8,"Low Value",IF(Q3992&lt;Data_Validation!$B$9,"Medium Value","High Value"))</f>
        <v>High Value</v>
      </c>
      <c r="Y3992" s="2" t="str">
        <f t="shared" si="564"/>
        <v>High Value - Maintain</v>
      </c>
      <c r="Z3992" s="2" t="str">
        <f t="shared" si="565"/>
        <v>Check Data</v>
      </c>
    </row>
    <row r="3993" spans="1:26" x14ac:dyDescent="0.3">
      <c r="A3993" t="s">
        <v>3222</v>
      </c>
      <c r="B3993">
        <v>67</v>
      </c>
      <c r="C3993" t="s">
        <v>14</v>
      </c>
      <c r="D3993" t="s">
        <v>37</v>
      </c>
      <c r="E3993">
        <v>157.02000000000001</v>
      </c>
      <c r="F3993">
        <v>8</v>
      </c>
      <c r="G3993">
        <v>244</v>
      </c>
      <c r="H3993">
        <v>0</v>
      </c>
      <c r="I3993" t="s">
        <v>16</v>
      </c>
      <c r="K3993" s="1">
        <v>45243</v>
      </c>
      <c r="L3993">
        <v>87</v>
      </c>
      <c r="M3993">
        <v>0.23</v>
      </c>
      <c r="N3993">
        <f>IF(E3993="",Data_Validation!$B$1,E3993)</f>
        <v>157.02000000000001</v>
      </c>
      <c r="O3993">
        <f>IF(J3993="",Data_Validation!$B$2,J3993)</f>
        <v>250</v>
      </c>
      <c r="P3993">
        <f t="shared" si="558"/>
        <v>1</v>
      </c>
      <c r="Q3993" s="2">
        <f>CustomerData[[#This Row],[avg_order_value_clean]]*CustomerData[[#This Row],[total_orders]]</f>
        <v>1256.1600000000001</v>
      </c>
      <c r="R3993" s="2" t="str">
        <f t="shared" si="566"/>
        <v>Inactive</v>
      </c>
      <c r="S3993" s="2" t="str">
        <f t="shared" si="559"/>
        <v>Medium Risk</v>
      </c>
      <c r="T3993" s="2" t="str">
        <f t="shared" si="560"/>
        <v>55+</v>
      </c>
      <c r="U3993" s="1">
        <f t="shared" ca="1" si="561"/>
        <v>1018</v>
      </c>
      <c r="V3993" s="2" t="str">
        <f t="shared" si="562"/>
        <v>High Loyalty</v>
      </c>
      <c r="W3993" s="2" t="str">
        <f t="shared" si="563"/>
        <v>Legitimate</v>
      </c>
      <c r="X3993" s="2" t="str">
        <f>IF(Q3993&lt;Data_Validation!$B$8,"Low Value",IF(Q3993&lt;Data_Validation!$B$9,"Medium Value","High Value"))</f>
        <v>Low Value</v>
      </c>
      <c r="Y3993" s="2" t="str">
        <f t="shared" si="564"/>
        <v>Stable</v>
      </c>
      <c r="Z3993" s="2" t="str">
        <f t="shared" si="565"/>
        <v>Check Data</v>
      </c>
    </row>
    <row r="3994" spans="1:26" x14ac:dyDescent="0.3">
      <c r="A3994" t="s">
        <v>2838</v>
      </c>
      <c r="B3994">
        <v>56</v>
      </c>
      <c r="C3994" t="s">
        <v>25</v>
      </c>
      <c r="D3994" t="s">
        <v>35</v>
      </c>
      <c r="E3994">
        <v>189.35</v>
      </c>
      <c r="F3994">
        <v>10</v>
      </c>
      <c r="G3994">
        <v>132</v>
      </c>
      <c r="H3994">
        <v>0</v>
      </c>
      <c r="I3994" t="s">
        <v>23</v>
      </c>
      <c r="J3994">
        <v>72.099999999999994</v>
      </c>
      <c r="K3994" s="1">
        <v>45431</v>
      </c>
      <c r="L3994">
        <v>20</v>
      </c>
      <c r="M3994">
        <v>0.17</v>
      </c>
      <c r="N3994">
        <f>IF(E3994="",Data_Validation!$B$1,E3994)</f>
        <v>189.35</v>
      </c>
      <c r="O3994">
        <f>IF(J3994="",Data_Validation!$B$2,J3994)</f>
        <v>72.099999999999994</v>
      </c>
      <c r="P3994">
        <f t="shared" si="558"/>
        <v>2</v>
      </c>
      <c r="Q3994" s="2">
        <f>CustomerData[[#This Row],[avg_order_value_clean]]*CustomerData[[#This Row],[total_orders]]</f>
        <v>1893.5</v>
      </c>
      <c r="R3994" s="2" t="str">
        <f t="shared" si="566"/>
        <v>Inactive</v>
      </c>
      <c r="S3994" s="2" t="str">
        <f t="shared" si="559"/>
        <v>Low Risk</v>
      </c>
      <c r="T3994" s="2" t="str">
        <f t="shared" si="560"/>
        <v>55+</v>
      </c>
      <c r="U3994" s="1">
        <f t="shared" ca="1" si="561"/>
        <v>830</v>
      </c>
      <c r="V3994" s="2" t="str">
        <f t="shared" si="562"/>
        <v>Low Loyalty</v>
      </c>
      <c r="W3994" s="2" t="str">
        <f t="shared" si="563"/>
        <v>Legitimate</v>
      </c>
      <c r="X3994" s="2" t="str">
        <f>IF(Q3994&lt;Data_Validation!$B$8,"Low Value",IF(Q3994&lt;Data_Validation!$B$9,"Medium Value","High Value"))</f>
        <v>High Value</v>
      </c>
      <c r="Y3994" s="2" t="str">
        <f t="shared" si="564"/>
        <v>High Value - Maintain</v>
      </c>
      <c r="Z3994" s="2" t="str">
        <f t="shared" si="565"/>
        <v>Check Data</v>
      </c>
    </row>
    <row r="3995" spans="1:26" x14ac:dyDescent="0.3">
      <c r="A3995" t="s">
        <v>1210</v>
      </c>
      <c r="B3995">
        <v>24</v>
      </c>
      <c r="C3995" t="s">
        <v>21</v>
      </c>
      <c r="D3995" t="s">
        <v>18</v>
      </c>
      <c r="E3995">
        <v>192.08</v>
      </c>
      <c r="F3995">
        <v>13</v>
      </c>
      <c r="G3995">
        <v>343</v>
      </c>
      <c r="H3995">
        <v>0</v>
      </c>
      <c r="I3995" t="s">
        <v>40</v>
      </c>
      <c r="J3995">
        <v>33.6</v>
      </c>
      <c r="K3995" s="1">
        <v>45755</v>
      </c>
      <c r="L3995">
        <v>33</v>
      </c>
      <c r="M3995">
        <v>0.41</v>
      </c>
      <c r="N3995">
        <f>IF(E3995="",Data_Validation!$B$1,E3995)</f>
        <v>192.08</v>
      </c>
      <c r="O3995">
        <f>IF(J3995="",Data_Validation!$B$2,J3995)</f>
        <v>33.6</v>
      </c>
      <c r="P3995">
        <f t="shared" si="558"/>
        <v>2</v>
      </c>
      <c r="Q3995" s="2">
        <f>CustomerData[[#This Row],[avg_order_value_clean]]*CustomerData[[#This Row],[total_orders]]</f>
        <v>2497.04</v>
      </c>
      <c r="R3995" s="2" t="str">
        <f t="shared" si="566"/>
        <v>Inactive</v>
      </c>
      <c r="S3995" s="2" t="str">
        <f t="shared" si="559"/>
        <v>Medium Risk</v>
      </c>
      <c r="T3995" s="2" t="str">
        <f t="shared" si="560"/>
        <v>Under 25</v>
      </c>
      <c r="U3995" s="1">
        <f t="shared" ca="1" si="561"/>
        <v>506</v>
      </c>
      <c r="V3995" s="2" t="str">
        <f t="shared" si="562"/>
        <v>Low Loyalty</v>
      </c>
      <c r="W3995" s="2" t="str">
        <f t="shared" si="563"/>
        <v>Legitimate</v>
      </c>
      <c r="X3995" s="2" t="str">
        <f>IF(Q3995&lt;Data_Validation!$B$8,"Low Value",IF(Q3995&lt;Data_Validation!$B$9,"Medium Value","High Value"))</f>
        <v>High Value</v>
      </c>
      <c r="Y3995" s="2" t="str">
        <f t="shared" si="564"/>
        <v>High Value - Maintain</v>
      </c>
      <c r="Z3995" s="2" t="str">
        <f t="shared" si="565"/>
        <v>Check Data</v>
      </c>
    </row>
    <row r="3996" spans="1:26" x14ac:dyDescent="0.3">
      <c r="A3996" t="s">
        <v>3223</v>
      </c>
      <c r="B3996">
        <v>28</v>
      </c>
      <c r="C3996" t="s">
        <v>14</v>
      </c>
      <c r="D3996" t="s">
        <v>26</v>
      </c>
      <c r="E3996">
        <v>107.34</v>
      </c>
      <c r="F3996">
        <v>12</v>
      </c>
      <c r="G3996">
        <v>158</v>
      </c>
      <c r="H3996">
        <v>0</v>
      </c>
      <c r="I3996" t="s">
        <v>19</v>
      </c>
      <c r="J3996">
        <v>45</v>
      </c>
      <c r="K3996" s="1">
        <v>44234</v>
      </c>
      <c r="L3996">
        <v>6</v>
      </c>
      <c r="M3996">
        <v>0.21</v>
      </c>
      <c r="N3996">
        <f>IF(E3996="",Data_Validation!$B$1,E3996)</f>
        <v>107.34</v>
      </c>
      <c r="O3996">
        <f>IF(J3996="",Data_Validation!$B$2,J3996)</f>
        <v>45</v>
      </c>
      <c r="P3996">
        <f t="shared" si="558"/>
        <v>1</v>
      </c>
      <c r="Q3996" s="2">
        <f>CustomerData[[#This Row],[avg_order_value_clean]]*CustomerData[[#This Row],[total_orders]]</f>
        <v>1288.08</v>
      </c>
      <c r="R3996" s="2" t="str">
        <f t="shared" si="566"/>
        <v>Inactive</v>
      </c>
      <c r="S3996" s="2" t="str">
        <f t="shared" si="559"/>
        <v>Medium Risk</v>
      </c>
      <c r="T3996" s="2" t="str">
        <f t="shared" si="560"/>
        <v>25-34</v>
      </c>
      <c r="U3996" s="1">
        <f t="shared" ca="1" si="561"/>
        <v>2027</v>
      </c>
      <c r="V3996" s="2" t="str">
        <f t="shared" si="562"/>
        <v>Low Loyalty</v>
      </c>
      <c r="W3996" s="2" t="str">
        <f t="shared" si="563"/>
        <v>Legitimate</v>
      </c>
      <c r="X3996" s="2" t="str">
        <f>IF(Q3996&lt;Data_Validation!$B$8,"Low Value",IF(Q3996&lt;Data_Validation!$B$9,"Medium Value","High Value"))</f>
        <v>Low Value</v>
      </c>
      <c r="Y3996" s="2" t="str">
        <f t="shared" si="564"/>
        <v>Stable</v>
      </c>
      <c r="Z3996" s="2" t="str">
        <f t="shared" si="565"/>
        <v>Check Data</v>
      </c>
    </row>
    <row r="3997" spans="1:26" x14ac:dyDescent="0.3">
      <c r="A3997" t="s">
        <v>3224</v>
      </c>
      <c r="B3997">
        <v>53</v>
      </c>
      <c r="C3997" t="s">
        <v>21</v>
      </c>
      <c r="D3997" t="s">
        <v>18</v>
      </c>
      <c r="E3997">
        <v>50.86</v>
      </c>
      <c r="F3997">
        <v>11</v>
      </c>
      <c r="G3997">
        <v>279</v>
      </c>
      <c r="H3997">
        <v>0</v>
      </c>
      <c r="I3997" t="s">
        <v>19</v>
      </c>
      <c r="J3997">
        <v>96.6</v>
      </c>
      <c r="K3997" s="1">
        <v>44609</v>
      </c>
      <c r="L3997">
        <v>15</v>
      </c>
      <c r="M3997">
        <v>0.39</v>
      </c>
      <c r="N3997">
        <f>IF(E3997="",Data_Validation!$B$1,E3997)</f>
        <v>50.86</v>
      </c>
      <c r="O3997">
        <f>IF(J3997="",Data_Validation!$B$2,J3997)</f>
        <v>96.6</v>
      </c>
      <c r="P3997">
        <f t="shared" si="558"/>
        <v>1</v>
      </c>
      <c r="Q3997" s="2">
        <f>CustomerData[[#This Row],[avg_order_value_clean]]*CustomerData[[#This Row],[total_orders]]</f>
        <v>559.46</v>
      </c>
      <c r="R3997" s="2" t="str">
        <f t="shared" si="566"/>
        <v>Inactive</v>
      </c>
      <c r="S3997" s="2" t="str">
        <f t="shared" si="559"/>
        <v>Medium Risk</v>
      </c>
      <c r="T3997" s="2" t="str">
        <f t="shared" si="560"/>
        <v>45-54</v>
      </c>
      <c r="U3997" s="1">
        <f t="shared" ca="1" si="561"/>
        <v>1652</v>
      </c>
      <c r="V3997" s="2" t="str">
        <f t="shared" si="562"/>
        <v>Low Loyalty</v>
      </c>
      <c r="W3997" s="2" t="str">
        <f t="shared" si="563"/>
        <v>Legitimate</v>
      </c>
      <c r="X3997" s="2" t="str">
        <f>IF(Q3997&lt;Data_Validation!$B$8,"Low Value",IF(Q3997&lt;Data_Validation!$B$9,"Medium Value","High Value"))</f>
        <v>Low Value</v>
      </c>
      <c r="Y3997" s="2" t="str">
        <f t="shared" si="564"/>
        <v>Stable</v>
      </c>
      <c r="Z3997" s="2" t="str">
        <f t="shared" si="565"/>
        <v>Check Data</v>
      </c>
    </row>
    <row r="3998" spans="1:26" x14ac:dyDescent="0.3">
      <c r="A3998" t="s">
        <v>168</v>
      </c>
      <c r="B3998">
        <v>69</v>
      </c>
      <c r="C3998" t="s">
        <v>14</v>
      </c>
      <c r="D3998" t="s">
        <v>28</v>
      </c>
      <c r="E3998">
        <v>43.49</v>
      </c>
      <c r="F3998">
        <v>13</v>
      </c>
      <c r="G3998">
        <v>340</v>
      </c>
      <c r="H3998">
        <v>0</v>
      </c>
      <c r="I3998" t="s">
        <v>19</v>
      </c>
      <c r="J3998">
        <v>66.900000000000006</v>
      </c>
      <c r="K3998" s="1">
        <v>45423</v>
      </c>
      <c r="L3998">
        <v>69</v>
      </c>
      <c r="M3998">
        <v>0.17</v>
      </c>
      <c r="N3998">
        <f>IF(E3998="",Data_Validation!$B$1,E3998)</f>
        <v>43.49</v>
      </c>
      <c r="O3998">
        <f>IF(J3998="",Data_Validation!$B$2,J3998)</f>
        <v>66.900000000000006</v>
      </c>
      <c r="P3998">
        <f t="shared" si="558"/>
        <v>4</v>
      </c>
      <c r="Q3998" s="2">
        <f>CustomerData[[#This Row],[avg_order_value_clean]]*CustomerData[[#This Row],[total_orders]]</f>
        <v>565.37</v>
      </c>
      <c r="R3998" s="2" t="str">
        <f t="shared" si="566"/>
        <v>Inactive</v>
      </c>
      <c r="S3998" s="2" t="str">
        <f t="shared" si="559"/>
        <v>Low Risk</v>
      </c>
      <c r="T3998" s="2" t="str">
        <f t="shared" si="560"/>
        <v>55+</v>
      </c>
      <c r="U3998" s="1">
        <f t="shared" ca="1" si="561"/>
        <v>838</v>
      </c>
      <c r="V3998" s="2" t="str">
        <f t="shared" si="562"/>
        <v>Medium Loyalty</v>
      </c>
      <c r="W3998" s="2" t="str">
        <f t="shared" si="563"/>
        <v>Legitimate</v>
      </c>
      <c r="X3998" s="2" t="str">
        <f>IF(Q3998&lt;Data_Validation!$B$8,"Low Value",IF(Q3998&lt;Data_Validation!$B$9,"Medium Value","High Value"))</f>
        <v>Low Value</v>
      </c>
      <c r="Y3998" s="2" t="str">
        <f t="shared" si="564"/>
        <v>Stable</v>
      </c>
      <c r="Z3998" s="2" t="str">
        <f t="shared" si="565"/>
        <v>Check Data</v>
      </c>
    </row>
    <row r="3999" spans="1:26" x14ac:dyDescent="0.3">
      <c r="A3999" t="s">
        <v>1861</v>
      </c>
      <c r="B3999">
        <v>48</v>
      </c>
      <c r="C3999" t="s">
        <v>14</v>
      </c>
      <c r="D3999" t="s">
        <v>35</v>
      </c>
      <c r="E3999">
        <v>51.1</v>
      </c>
      <c r="F3999">
        <v>9</v>
      </c>
      <c r="G3999">
        <v>21</v>
      </c>
      <c r="H3999">
        <v>0</v>
      </c>
      <c r="I3999" t="s">
        <v>19</v>
      </c>
      <c r="J3999">
        <v>52</v>
      </c>
      <c r="K3999" s="1">
        <v>44844</v>
      </c>
      <c r="L3999">
        <v>78</v>
      </c>
      <c r="M3999">
        <v>0.2</v>
      </c>
      <c r="N3999">
        <f>IF(E3999="",Data_Validation!$B$1,E3999)</f>
        <v>51.1</v>
      </c>
      <c r="O3999">
        <f>IF(J3999="",Data_Validation!$B$2,J3999)</f>
        <v>52</v>
      </c>
      <c r="P3999">
        <f t="shared" si="558"/>
        <v>3</v>
      </c>
      <c r="Q3999" s="2">
        <f>CustomerData[[#This Row],[avg_order_value_clean]]*CustomerData[[#This Row],[total_orders]]</f>
        <v>459.90000000000003</v>
      </c>
      <c r="R3999" s="2" t="str">
        <f t="shared" si="566"/>
        <v>Active</v>
      </c>
      <c r="S3999" s="2" t="str">
        <f t="shared" si="559"/>
        <v>Medium Risk</v>
      </c>
      <c r="T3999" s="2" t="str">
        <f t="shared" si="560"/>
        <v>45-54</v>
      </c>
      <c r="U3999" s="1">
        <f t="shared" ca="1" si="561"/>
        <v>1417</v>
      </c>
      <c r="V3999" s="2" t="str">
        <f t="shared" si="562"/>
        <v>High Loyalty</v>
      </c>
      <c r="W3999" s="2" t="str">
        <f t="shared" si="563"/>
        <v>Legitimate</v>
      </c>
      <c r="X3999" s="2" t="str">
        <f>IF(Q3999&lt;Data_Validation!$B$8,"Low Value",IF(Q3999&lt;Data_Validation!$B$9,"Medium Value","High Value"))</f>
        <v>Low Value</v>
      </c>
      <c r="Y3999" s="2" t="str">
        <f t="shared" si="564"/>
        <v>Stable</v>
      </c>
      <c r="Z3999" s="2" t="str">
        <f t="shared" si="565"/>
        <v>Check Data</v>
      </c>
    </row>
    <row r="4000" spans="1:26" x14ac:dyDescent="0.3">
      <c r="A4000" t="s">
        <v>399</v>
      </c>
      <c r="B4000">
        <v>50</v>
      </c>
      <c r="C4000" t="s">
        <v>21</v>
      </c>
      <c r="D4000" t="s">
        <v>15</v>
      </c>
      <c r="E4000">
        <v>65.540000000000006</v>
      </c>
      <c r="F4000">
        <v>13</v>
      </c>
      <c r="G4000">
        <v>101</v>
      </c>
      <c r="H4000">
        <v>0</v>
      </c>
      <c r="I4000" t="s">
        <v>40</v>
      </c>
      <c r="J4000">
        <v>57.8</v>
      </c>
      <c r="K4000" s="1">
        <v>45679</v>
      </c>
      <c r="L4000">
        <v>73</v>
      </c>
      <c r="M4000">
        <v>0.46</v>
      </c>
      <c r="N4000">
        <f>IF(E4000="",Data_Validation!$B$1,E4000)</f>
        <v>65.540000000000006</v>
      </c>
      <c r="O4000">
        <f>IF(J4000="",Data_Validation!$B$2,J4000)</f>
        <v>57.8</v>
      </c>
      <c r="P4000">
        <f t="shared" si="558"/>
        <v>2</v>
      </c>
      <c r="Q4000" s="2">
        <f>CustomerData[[#This Row],[avg_order_value_clean]]*CustomerData[[#This Row],[total_orders]]</f>
        <v>852.0200000000001</v>
      </c>
      <c r="R4000" s="2" t="str">
        <f t="shared" si="566"/>
        <v>Inactive</v>
      </c>
      <c r="S4000" s="2" t="str">
        <f t="shared" si="559"/>
        <v>Medium Risk</v>
      </c>
      <c r="T4000" s="2" t="str">
        <f t="shared" si="560"/>
        <v>45-54</v>
      </c>
      <c r="U4000" s="1">
        <f t="shared" ca="1" si="561"/>
        <v>582</v>
      </c>
      <c r="V4000" s="2" t="str">
        <f t="shared" si="562"/>
        <v>High Loyalty</v>
      </c>
      <c r="W4000" s="2" t="str">
        <f t="shared" si="563"/>
        <v>Legitimate</v>
      </c>
      <c r="X4000" s="2" t="str">
        <f>IF(Q4000&lt;Data_Validation!$B$8,"Low Value",IF(Q4000&lt;Data_Validation!$B$9,"Medium Value","High Value"))</f>
        <v>Low Value</v>
      </c>
      <c r="Y4000" s="2" t="str">
        <f t="shared" si="564"/>
        <v>Stable</v>
      </c>
      <c r="Z4000" s="2" t="str">
        <f t="shared" si="565"/>
        <v>Check Data</v>
      </c>
    </row>
    <row r="4001" spans="1:26" x14ac:dyDescent="0.3">
      <c r="A4001" t="s">
        <v>3225</v>
      </c>
      <c r="B4001">
        <v>30</v>
      </c>
      <c r="C4001" t="s">
        <v>14</v>
      </c>
      <c r="D4001" t="s">
        <v>37</v>
      </c>
      <c r="E4001">
        <v>55.39</v>
      </c>
      <c r="F4001">
        <v>7</v>
      </c>
      <c r="G4001">
        <v>149</v>
      </c>
      <c r="H4001">
        <v>0</v>
      </c>
      <c r="I4001" t="s">
        <v>19</v>
      </c>
      <c r="J4001">
        <v>10.4</v>
      </c>
      <c r="K4001" s="1">
        <v>44344</v>
      </c>
      <c r="L4001">
        <v>90</v>
      </c>
      <c r="M4001">
        <v>0.14000000000000001</v>
      </c>
      <c r="N4001">
        <f>IF(E4001="",Data_Validation!$B$1,E4001)</f>
        <v>55.39</v>
      </c>
      <c r="O4001">
        <f>IF(J4001="",Data_Validation!$B$2,J4001)</f>
        <v>10.4</v>
      </c>
      <c r="P4001">
        <f t="shared" si="558"/>
        <v>2</v>
      </c>
      <c r="Q4001" s="2">
        <f>CustomerData[[#This Row],[avg_order_value_clean]]*CustomerData[[#This Row],[total_orders]]</f>
        <v>387.73</v>
      </c>
      <c r="R4001" s="2" t="str">
        <f t="shared" si="566"/>
        <v>Inactive</v>
      </c>
      <c r="S4001" s="2" t="str">
        <f t="shared" si="559"/>
        <v>Low Risk</v>
      </c>
      <c r="T4001" s="2" t="str">
        <f t="shared" si="560"/>
        <v>25-34</v>
      </c>
      <c r="U4001" s="1">
        <f t="shared" ca="1" si="561"/>
        <v>1917</v>
      </c>
      <c r="V4001" s="2" t="str">
        <f t="shared" si="562"/>
        <v>High Loyalty</v>
      </c>
      <c r="W4001" s="2" t="str">
        <f t="shared" si="563"/>
        <v>Legitimate</v>
      </c>
      <c r="X4001" s="2" t="str">
        <f>IF(Q4001&lt;Data_Validation!$B$8,"Low Value",IF(Q4001&lt;Data_Validation!$B$9,"Medium Value","High Value"))</f>
        <v>Low Value</v>
      </c>
      <c r="Y4001" s="2" t="str">
        <f t="shared" si="564"/>
        <v>Stable</v>
      </c>
      <c r="Z4001" s="2" t="str">
        <f t="shared" si="565"/>
        <v>Check Data</v>
      </c>
    </row>
    <row r="4002" spans="1:26" x14ac:dyDescent="0.3">
      <c r="A4002" t="s">
        <v>3226</v>
      </c>
      <c r="B4002">
        <v>35</v>
      </c>
      <c r="C4002" t="s">
        <v>14</v>
      </c>
      <c r="D4002" t="s">
        <v>15</v>
      </c>
      <c r="E4002">
        <v>34.53</v>
      </c>
      <c r="F4002">
        <v>9</v>
      </c>
      <c r="G4002">
        <v>56</v>
      </c>
      <c r="H4002">
        <v>0</v>
      </c>
      <c r="I4002" t="s">
        <v>23</v>
      </c>
      <c r="J4002">
        <v>59.2</v>
      </c>
      <c r="K4002" s="1">
        <v>45226</v>
      </c>
      <c r="L4002">
        <v>96</v>
      </c>
      <c r="M4002">
        <v>0.54</v>
      </c>
      <c r="N4002">
        <f>IF(E4002="",Data_Validation!$B$1,E4002)</f>
        <v>34.53</v>
      </c>
      <c r="O4002">
        <f>IF(J4002="",Data_Validation!$B$2,J4002)</f>
        <v>59.2</v>
      </c>
      <c r="P4002">
        <f t="shared" si="558"/>
        <v>1</v>
      </c>
      <c r="Q4002" s="2">
        <f>CustomerData[[#This Row],[avg_order_value_clean]]*CustomerData[[#This Row],[total_orders]]</f>
        <v>310.77</v>
      </c>
      <c r="R4002" s="2" t="str">
        <f t="shared" si="566"/>
        <v>At Risk</v>
      </c>
      <c r="S4002" s="2" t="str">
        <f t="shared" si="559"/>
        <v>High Risk</v>
      </c>
      <c r="T4002" s="2" t="str">
        <f t="shared" si="560"/>
        <v>35-44</v>
      </c>
      <c r="U4002" s="1">
        <f t="shared" ca="1" si="561"/>
        <v>1035</v>
      </c>
      <c r="V4002" s="2" t="str">
        <f t="shared" si="562"/>
        <v>High Loyalty</v>
      </c>
      <c r="W4002" s="2" t="str">
        <f t="shared" si="563"/>
        <v>Legitimate</v>
      </c>
      <c r="X4002" s="2" t="str">
        <f>IF(Q4002&lt;Data_Validation!$B$8,"Low Value",IF(Q4002&lt;Data_Validation!$B$9,"Medium Value","High Value"))</f>
        <v>Low Value</v>
      </c>
      <c r="Y4002" s="2" t="str">
        <f t="shared" si="564"/>
        <v>At Risk - Develop</v>
      </c>
      <c r="Z4002" s="2" t="str">
        <f t="shared" si="565"/>
        <v>Check Data</v>
      </c>
    </row>
    <row r="4003" spans="1:26" x14ac:dyDescent="0.3">
      <c r="A4003" t="s">
        <v>3227</v>
      </c>
      <c r="B4003">
        <v>58</v>
      </c>
      <c r="C4003" t="s">
        <v>21</v>
      </c>
      <c r="D4003" t="s">
        <v>35</v>
      </c>
      <c r="E4003">
        <v>127.45</v>
      </c>
      <c r="F4003">
        <v>9</v>
      </c>
      <c r="G4003">
        <v>157</v>
      </c>
      <c r="H4003">
        <v>0</v>
      </c>
      <c r="I4003" t="s">
        <v>23</v>
      </c>
      <c r="J4003">
        <v>83.6</v>
      </c>
      <c r="K4003" s="1">
        <v>44200</v>
      </c>
      <c r="L4003">
        <v>31</v>
      </c>
      <c r="M4003">
        <v>0.17</v>
      </c>
      <c r="N4003">
        <f>IF(E4003="",Data_Validation!$B$1,E4003)</f>
        <v>127.45</v>
      </c>
      <c r="O4003">
        <f>IF(J4003="",Data_Validation!$B$2,J4003)</f>
        <v>83.6</v>
      </c>
      <c r="P4003">
        <f t="shared" si="558"/>
        <v>2</v>
      </c>
      <c r="Q4003" s="2">
        <f>CustomerData[[#This Row],[avg_order_value_clean]]*CustomerData[[#This Row],[total_orders]]</f>
        <v>1147.05</v>
      </c>
      <c r="R4003" s="2" t="str">
        <f t="shared" si="566"/>
        <v>Inactive</v>
      </c>
      <c r="S4003" s="2" t="str">
        <f t="shared" si="559"/>
        <v>Low Risk</v>
      </c>
      <c r="T4003" s="2" t="str">
        <f t="shared" si="560"/>
        <v>55+</v>
      </c>
      <c r="U4003" s="1">
        <f t="shared" ca="1" si="561"/>
        <v>2061</v>
      </c>
      <c r="V4003" s="2" t="str">
        <f t="shared" si="562"/>
        <v>Low Loyalty</v>
      </c>
      <c r="W4003" s="2" t="str">
        <f t="shared" si="563"/>
        <v>Legitimate</v>
      </c>
      <c r="X4003" s="2" t="str">
        <f>IF(Q4003&lt;Data_Validation!$B$8,"Low Value",IF(Q4003&lt;Data_Validation!$B$9,"Medium Value","High Value"))</f>
        <v>Low Value</v>
      </c>
      <c r="Y4003" s="2" t="str">
        <f t="shared" si="564"/>
        <v>Stable</v>
      </c>
      <c r="Z4003" s="2" t="str">
        <f t="shared" si="565"/>
        <v>Check Data</v>
      </c>
    </row>
    <row r="4004" spans="1:26" x14ac:dyDescent="0.3">
      <c r="A4004" t="s">
        <v>3228</v>
      </c>
      <c r="B4004">
        <v>75</v>
      </c>
      <c r="C4004" t="s">
        <v>14</v>
      </c>
      <c r="D4004" t="s">
        <v>50</v>
      </c>
      <c r="E4004">
        <v>119.98</v>
      </c>
      <c r="F4004">
        <v>14</v>
      </c>
      <c r="G4004">
        <v>302</v>
      </c>
      <c r="H4004">
        <v>0</v>
      </c>
      <c r="I4004" t="s">
        <v>23</v>
      </c>
      <c r="J4004">
        <v>52.4</v>
      </c>
      <c r="K4004" s="1">
        <v>45025</v>
      </c>
      <c r="L4004">
        <v>6</v>
      </c>
      <c r="M4004">
        <v>0.62</v>
      </c>
      <c r="N4004">
        <f>IF(E4004="",Data_Validation!$B$1,E4004)</f>
        <v>119.98</v>
      </c>
      <c r="O4004">
        <f>IF(J4004="",Data_Validation!$B$2,J4004)</f>
        <v>52.4</v>
      </c>
      <c r="P4004">
        <f t="shared" si="558"/>
        <v>1</v>
      </c>
      <c r="Q4004" s="2">
        <f>CustomerData[[#This Row],[avg_order_value_clean]]*CustomerData[[#This Row],[total_orders]]</f>
        <v>1679.72</v>
      </c>
      <c r="R4004" s="2" t="str">
        <f t="shared" si="566"/>
        <v>Inactive</v>
      </c>
      <c r="S4004" s="2" t="str">
        <f t="shared" si="559"/>
        <v>High Risk</v>
      </c>
      <c r="T4004" s="2" t="str">
        <f t="shared" si="560"/>
        <v>55+</v>
      </c>
      <c r="U4004" s="1">
        <f t="shared" ca="1" si="561"/>
        <v>1236</v>
      </c>
      <c r="V4004" s="2" t="str">
        <f t="shared" si="562"/>
        <v>Low Loyalty</v>
      </c>
      <c r="W4004" s="2" t="str">
        <f t="shared" si="563"/>
        <v>Legitimate</v>
      </c>
      <c r="X4004" s="2" t="str">
        <f>IF(Q4004&lt;Data_Validation!$B$8,"Low Value",IF(Q4004&lt;Data_Validation!$B$9,"Medium Value","High Value"))</f>
        <v>High Value</v>
      </c>
      <c r="Y4004" s="2" t="str">
        <f t="shared" si="564"/>
        <v>Critical - Retain</v>
      </c>
      <c r="Z4004" s="2" t="str">
        <f t="shared" si="565"/>
        <v>Check Data</v>
      </c>
    </row>
    <row r="4005" spans="1:26" x14ac:dyDescent="0.3">
      <c r="A4005" t="s">
        <v>3229</v>
      </c>
      <c r="B4005">
        <v>73</v>
      </c>
      <c r="C4005" t="s">
        <v>21</v>
      </c>
      <c r="D4005" t="s">
        <v>35</v>
      </c>
      <c r="E4005">
        <v>70.23</v>
      </c>
      <c r="F4005">
        <v>9</v>
      </c>
      <c r="G4005">
        <v>194</v>
      </c>
      <c r="H4005">
        <v>0</v>
      </c>
      <c r="I4005" t="s">
        <v>19</v>
      </c>
      <c r="J4005">
        <v>17.7</v>
      </c>
      <c r="K4005" s="1">
        <v>44576</v>
      </c>
      <c r="L4005">
        <v>1</v>
      </c>
      <c r="M4005">
        <v>0.44</v>
      </c>
      <c r="N4005">
        <f>IF(E4005="",Data_Validation!$B$1,E4005)</f>
        <v>70.23</v>
      </c>
      <c r="O4005">
        <f>IF(J4005="",Data_Validation!$B$2,J4005)</f>
        <v>17.7</v>
      </c>
      <c r="P4005">
        <f t="shared" si="558"/>
        <v>1</v>
      </c>
      <c r="Q4005" s="2">
        <f>CustomerData[[#This Row],[avg_order_value_clean]]*CustomerData[[#This Row],[total_orders]]</f>
        <v>632.07000000000005</v>
      </c>
      <c r="R4005" s="2" t="str">
        <f t="shared" si="566"/>
        <v>Inactive</v>
      </c>
      <c r="S4005" s="2" t="str">
        <f t="shared" si="559"/>
        <v>Medium Risk</v>
      </c>
      <c r="T4005" s="2" t="str">
        <f t="shared" si="560"/>
        <v>55+</v>
      </c>
      <c r="U4005" s="1">
        <f t="shared" ca="1" si="561"/>
        <v>1685</v>
      </c>
      <c r="V4005" s="2" t="str">
        <f t="shared" si="562"/>
        <v>Low Loyalty</v>
      </c>
      <c r="W4005" s="2" t="str">
        <f t="shared" si="563"/>
        <v>Legitimate</v>
      </c>
      <c r="X4005" s="2" t="str">
        <f>IF(Q4005&lt;Data_Validation!$B$8,"Low Value",IF(Q4005&lt;Data_Validation!$B$9,"Medium Value","High Value"))</f>
        <v>Low Value</v>
      </c>
      <c r="Y4005" s="2" t="str">
        <f t="shared" si="564"/>
        <v>Stable</v>
      </c>
      <c r="Z4005" s="2" t="str">
        <f t="shared" si="565"/>
        <v>Check Data</v>
      </c>
    </row>
    <row r="4006" spans="1:26" x14ac:dyDescent="0.3">
      <c r="A4006" t="s">
        <v>3230</v>
      </c>
      <c r="B4006">
        <v>41</v>
      </c>
      <c r="C4006" t="s">
        <v>21</v>
      </c>
      <c r="D4006" t="s">
        <v>22</v>
      </c>
      <c r="E4006">
        <v>82.39</v>
      </c>
      <c r="F4006">
        <v>15</v>
      </c>
      <c r="G4006">
        <v>166</v>
      </c>
      <c r="H4006">
        <v>0</v>
      </c>
      <c r="I4006" t="s">
        <v>23</v>
      </c>
      <c r="J4006">
        <v>44.8</v>
      </c>
      <c r="K4006" s="1">
        <v>44029</v>
      </c>
      <c r="L4006">
        <v>19</v>
      </c>
      <c r="M4006">
        <v>7.0000000000000007E-2</v>
      </c>
      <c r="N4006">
        <f>IF(E4006="",Data_Validation!$B$1,E4006)</f>
        <v>82.39</v>
      </c>
      <c r="O4006">
        <f>IF(J4006="",Data_Validation!$B$2,J4006)</f>
        <v>44.8</v>
      </c>
      <c r="P4006">
        <f t="shared" si="558"/>
        <v>1</v>
      </c>
      <c r="Q4006" s="2">
        <f>CustomerData[[#This Row],[avg_order_value_clean]]*CustomerData[[#This Row],[total_orders]]</f>
        <v>1235.8499999999999</v>
      </c>
      <c r="R4006" s="2" t="str">
        <f t="shared" si="566"/>
        <v>Inactive</v>
      </c>
      <c r="S4006" s="2" t="str">
        <f t="shared" si="559"/>
        <v>Low Risk</v>
      </c>
      <c r="T4006" s="2" t="str">
        <f t="shared" si="560"/>
        <v>35-44</v>
      </c>
      <c r="U4006" s="1">
        <f t="shared" ca="1" si="561"/>
        <v>2232</v>
      </c>
      <c r="V4006" s="2" t="str">
        <f t="shared" si="562"/>
        <v>Low Loyalty</v>
      </c>
      <c r="W4006" s="2" t="str">
        <f t="shared" si="563"/>
        <v>Legitimate</v>
      </c>
      <c r="X4006" s="2" t="str">
        <f>IF(Q4006&lt;Data_Validation!$B$8,"Low Value",IF(Q4006&lt;Data_Validation!$B$9,"Medium Value","High Value"))</f>
        <v>Low Value</v>
      </c>
      <c r="Y4006" s="2" t="str">
        <f t="shared" si="564"/>
        <v>Stable</v>
      </c>
      <c r="Z4006" s="2" t="str">
        <f t="shared" si="565"/>
        <v>Check Data</v>
      </c>
    </row>
    <row r="4007" spans="1:26" x14ac:dyDescent="0.3">
      <c r="A4007" t="s">
        <v>3231</v>
      </c>
      <c r="B4007">
        <v>26</v>
      </c>
      <c r="C4007" t="s">
        <v>14</v>
      </c>
      <c r="D4007" t="s">
        <v>28</v>
      </c>
      <c r="E4007">
        <v>98.33</v>
      </c>
      <c r="F4007">
        <v>11</v>
      </c>
      <c r="G4007">
        <v>344</v>
      </c>
      <c r="H4007">
        <v>0</v>
      </c>
      <c r="I4007" t="s">
        <v>23</v>
      </c>
      <c r="J4007">
        <v>27.8</v>
      </c>
      <c r="K4007" s="1">
        <v>44682</v>
      </c>
      <c r="L4007">
        <v>15</v>
      </c>
      <c r="M4007">
        <v>0.24</v>
      </c>
      <c r="N4007">
        <f>IF(E4007="",Data_Validation!$B$1,E4007)</f>
        <v>98.33</v>
      </c>
      <c r="O4007">
        <f>IF(J4007="",Data_Validation!$B$2,J4007)</f>
        <v>27.8</v>
      </c>
      <c r="P4007">
        <f t="shared" si="558"/>
        <v>1</v>
      </c>
      <c r="Q4007" s="2">
        <f>CustomerData[[#This Row],[avg_order_value_clean]]*CustomerData[[#This Row],[total_orders]]</f>
        <v>1081.6299999999999</v>
      </c>
      <c r="R4007" s="2" t="str">
        <f t="shared" si="566"/>
        <v>Inactive</v>
      </c>
      <c r="S4007" s="2" t="str">
        <f t="shared" si="559"/>
        <v>Medium Risk</v>
      </c>
      <c r="T4007" s="2" t="str">
        <f t="shared" si="560"/>
        <v>25-34</v>
      </c>
      <c r="U4007" s="1">
        <f t="shared" ca="1" si="561"/>
        <v>1579</v>
      </c>
      <c r="V4007" s="2" t="str">
        <f t="shared" si="562"/>
        <v>Low Loyalty</v>
      </c>
      <c r="W4007" s="2" t="str">
        <f t="shared" si="563"/>
        <v>Legitimate</v>
      </c>
      <c r="X4007" s="2" t="str">
        <f>IF(Q4007&lt;Data_Validation!$B$8,"Low Value",IF(Q4007&lt;Data_Validation!$B$9,"Medium Value","High Value"))</f>
        <v>Low Value</v>
      </c>
      <c r="Y4007" s="2" t="str">
        <f t="shared" si="564"/>
        <v>Stable</v>
      </c>
      <c r="Z4007" s="2" t="str">
        <f t="shared" si="565"/>
        <v>Check Data</v>
      </c>
    </row>
    <row r="4008" spans="1:26" x14ac:dyDescent="0.3">
      <c r="A4008" t="s">
        <v>3232</v>
      </c>
      <c r="B4008">
        <v>48</v>
      </c>
      <c r="C4008" t="s">
        <v>21</v>
      </c>
      <c r="D4008" t="s">
        <v>22</v>
      </c>
      <c r="E4008">
        <v>49.91</v>
      </c>
      <c r="F4008">
        <v>7</v>
      </c>
      <c r="G4008">
        <v>193</v>
      </c>
      <c r="H4008">
        <v>0</v>
      </c>
      <c r="I4008" t="s">
        <v>29</v>
      </c>
      <c r="J4008">
        <v>36</v>
      </c>
      <c r="K4008" s="1">
        <v>45757</v>
      </c>
      <c r="L4008">
        <v>34</v>
      </c>
      <c r="M4008">
        <v>0.51</v>
      </c>
      <c r="N4008">
        <f>IF(E4008="",Data_Validation!$B$1,E4008)</f>
        <v>49.91</v>
      </c>
      <c r="O4008">
        <f>IF(J4008="",Data_Validation!$B$2,J4008)</f>
        <v>36</v>
      </c>
      <c r="P4008">
        <f t="shared" si="558"/>
        <v>1</v>
      </c>
      <c r="Q4008" s="2">
        <f>CustomerData[[#This Row],[avg_order_value_clean]]*CustomerData[[#This Row],[total_orders]]</f>
        <v>349.37</v>
      </c>
      <c r="R4008" s="2" t="str">
        <f t="shared" si="566"/>
        <v>Inactive</v>
      </c>
      <c r="S4008" s="2" t="str">
        <f t="shared" si="559"/>
        <v>High Risk</v>
      </c>
      <c r="T4008" s="2" t="str">
        <f t="shared" si="560"/>
        <v>45-54</v>
      </c>
      <c r="U4008" s="1">
        <f t="shared" ca="1" si="561"/>
        <v>504</v>
      </c>
      <c r="V4008" s="2" t="str">
        <f t="shared" si="562"/>
        <v>Low Loyalty</v>
      </c>
      <c r="W4008" s="2" t="str">
        <f t="shared" si="563"/>
        <v>Legitimate</v>
      </c>
      <c r="X4008" s="2" t="str">
        <f>IF(Q4008&lt;Data_Validation!$B$8,"Low Value",IF(Q4008&lt;Data_Validation!$B$9,"Medium Value","High Value"))</f>
        <v>Low Value</v>
      </c>
      <c r="Y4008" s="2" t="str">
        <f t="shared" si="564"/>
        <v>At Risk - Develop</v>
      </c>
      <c r="Z4008" s="2" t="str">
        <f t="shared" si="565"/>
        <v>Check Data</v>
      </c>
    </row>
    <row r="4009" spans="1:26" x14ac:dyDescent="0.3">
      <c r="A4009" t="s">
        <v>3233</v>
      </c>
      <c r="B4009">
        <v>72</v>
      </c>
      <c r="C4009" t="s">
        <v>25</v>
      </c>
      <c r="D4009" t="s">
        <v>44</v>
      </c>
      <c r="E4009">
        <v>84.9</v>
      </c>
      <c r="F4009">
        <v>11</v>
      </c>
      <c r="G4009">
        <v>346</v>
      </c>
      <c r="H4009">
        <v>0</v>
      </c>
      <c r="I4009" t="s">
        <v>19</v>
      </c>
      <c r="K4009" s="1">
        <v>44652</v>
      </c>
      <c r="L4009">
        <v>64</v>
      </c>
      <c r="M4009">
        <v>0.49</v>
      </c>
      <c r="N4009">
        <f>IF(E4009="",Data_Validation!$B$1,E4009)</f>
        <v>84.9</v>
      </c>
      <c r="O4009">
        <f>IF(J4009="",Data_Validation!$B$2,J4009)</f>
        <v>250</v>
      </c>
      <c r="P4009">
        <f t="shared" si="558"/>
        <v>1</v>
      </c>
      <c r="Q4009" s="2">
        <f>CustomerData[[#This Row],[avg_order_value_clean]]*CustomerData[[#This Row],[total_orders]]</f>
        <v>933.90000000000009</v>
      </c>
      <c r="R4009" s="2" t="str">
        <f t="shared" si="566"/>
        <v>Inactive</v>
      </c>
      <c r="S4009" s="2" t="str">
        <f t="shared" si="559"/>
        <v>Medium Risk</v>
      </c>
      <c r="T4009" s="2" t="str">
        <f t="shared" si="560"/>
        <v>55+</v>
      </c>
      <c r="U4009" s="1">
        <f t="shared" ca="1" si="561"/>
        <v>1609</v>
      </c>
      <c r="V4009" s="2" t="str">
        <f t="shared" si="562"/>
        <v>Medium Loyalty</v>
      </c>
      <c r="W4009" s="2" t="str">
        <f t="shared" si="563"/>
        <v>Legitimate</v>
      </c>
      <c r="X4009" s="2" t="str">
        <f>IF(Q4009&lt;Data_Validation!$B$8,"Low Value",IF(Q4009&lt;Data_Validation!$B$9,"Medium Value","High Value"))</f>
        <v>Low Value</v>
      </c>
      <c r="Y4009" s="2" t="str">
        <f t="shared" si="564"/>
        <v>Stable</v>
      </c>
      <c r="Z4009" s="2" t="str">
        <f t="shared" si="565"/>
        <v>Check Data</v>
      </c>
    </row>
    <row r="4010" spans="1:26" x14ac:dyDescent="0.3">
      <c r="A4010" t="s">
        <v>2428</v>
      </c>
      <c r="B4010">
        <v>78</v>
      </c>
      <c r="C4010" t="s">
        <v>21</v>
      </c>
      <c r="D4010" t="s">
        <v>15</v>
      </c>
      <c r="E4010">
        <v>167.2</v>
      </c>
      <c r="F4010">
        <v>9</v>
      </c>
      <c r="G4010">
        <v>259</v>
      </c>
      <c r="H4010">
        <v>1</v>
      </c>
      <c r="I4010" t="s">
        <v>23</v>
      </c>
      <c r="J4010">
        <v>33.4</v>
      </c>
      <c r="K4010" s="1">
        <v>44057</v>
      </c>
      <c r="L4010">
        <v>83</v>
      </c>
      <c r="M4010">
        <v>0.36</v>
      </c>
      <c r="N4010">
        <f>IF(E4010="",Data_Validation!$B$1,E4010)</f>
        <v>167.2</v>
      </c>
      <c r="O4010">
        <f>IF(J4010="",Data_Validation!$B$2,J4010)</f>
        <v>33.4</v>
      </c>
      <c r="P4010">
        <f t="shared" si="558"/>
        <v>3</v>
      </c>
      <c r="Q4010" s="2">
        <f>CustomerData[[#This Row],[avg_order_value_clean]]*CustomerData[[#This Row],[total_orders]]</f>
        <v>1504.8</v>
      </c>
      <c r="R4010" s="2" t="str">
        <f t="shared" si="566"/>
        <v>Inactive</v>
      </c>
      <c r="S4010" s="2" t="str">
        <f t="shared" si="559"/>
        <v>Medium Risk</v>
      </c>
      <c r="T4010" s="2" t="str">
        <f t="shared" si="560"/>
        <v>55+</v>
      </c>
      <c r="U4010" s="1">
        <f t="shared" ca="1" si="561"/>
        <v>2204</v>
      </c>
      <c r="V4010" s="2" t="str">
        <f t="shared" si="562"/>
        <v>High Loyalty</v>
      </c>
      <c r="W4010" s="2" t="str">
        <f t="shared" si="563"/>
        <v>Fraudulent</v>
      </c>
      <c r="X4010" s="2" t="str">
        <f>IF(Q4010&lt;Data_Validation!$B$8,"Low Value",IF(Q4010&lt;Data_Validation!$B$9,"Medium Value","High Value"))</f>
        <v>Low Value</v>
      </c>
      <c r="Y4010" s="2" t="str">
        <f t="shared" si="564"/>
        <v>Stable</v>
      </c>
      <c r="Z4010" s="2" t="str">
        <f t="shared" si="565"/>
        <v>Check Data</v>
      </c>
    </row>
    <row r="4011" spans="1:26" x14ac:dyDescent="0.3">
      <c r="A4011" t="s">
        <v>2920</v>
      </c>
      <c r="B4011">
        <v>58</v>
      </c>
      <c r="C4011" t="s">
        <v>14</v>
      </c>
      <c r="D4011" t="s">
        <v>50</v>
      </c>
      <c r="E4011">
        <v>37.74</v>
      </c>
      <c r="F4011">
        <v>6</v>
      </c>
      <c r="G4011">
        <v>199</v>
      </c>
      <c r="H4011">
        <v>0</v>
      </c>
      <c r="I4011" t="s">
        <v>40</v>
      </c>
      <c r="J4011">
        <v>82.2</v>
      </c>
      <c r="K4011" s="1">
        <v>44957</v>
      </c>
      <c r="L4011">
        <v>49</v>
      </c>
      <c r="M4011">
        <v>0.28000000000000003</v>
      </c>
      <c r="N4011">
        <f>IF(E4011="",Data_Validation!$B$1,E4011)</f>
        <v>37.74</v>
      </c>
      <c r="O4011">
        <f>IF(J4011="",Data_Validation!$B$2,J4011)</f>
        <v>82.2</v>
      </c>
      <c r="P4011">
        <f t="shared" si="558"/>
        <v>2</v>
      </c>
      <c r="Q4011" s="2">
        <f>CustomerData[[#This Row],[avg_order_value_clean]]*CustomerData[[#This Row],[total_orders]]</f>
        <v>226.44</v>
      </c>
      <c r="R4011" s="2" t="str">
        <f t="shared" si="566"/>
        <v>Inactive</v>
      </c>
      <c r="S4011" s="2" t="str">
        <f t="shared" si="559"/>
        <v>Medium Risk</v>
      </c>
      <c r="T4011" s="2" t="str">
        <f t="shared" si="560"/>
        <v>55+</v>
      </c>
      <c r="U4011" s="1">
        <f t="shared" ca="1" si="561"/>
        <v>1304</v>
      </c>
      <c r="V4011" s="2" t="str">
        <f t="shared" si="562"/>
        <v>Medium Loyalty</v>
      </c>
      <c r="W4011" s="2" t="str">
        <f t="shared" si="563"/>
        <v>Legitimate</v>
      </c>
      <c r="X4011" s="2" t="str">
        <f>IF(Q4011&lt;Data_Validation!$B$8,"Low Value",IF(Q4011&lt;Data_Validation!$B$9,"Medium Value","High Value"))</f>
        <v>Low Value</v>
      </c>
      <c r="Y4011" s="2" t="str">
        <f t="shared" si="564"/>
        <v>Stable</v>
      </c>
      <c r="Z4011" s="2" t="str">
        <f t="shared" si="565"/>
        <v>Check Data</v>
      </c>
    </row>
    <row r="4012" spans="1:26" x14ac:dyDescent="0.3">
      <c r="A4012" t="s">
        <v>3234</v>
      </c>
      <c r="B4012">
        <v>27</v>
      </c>
      <c r="C4012" t="s">
        <v>14</v>
      </c>
      <c r="D4012" t="s">
        <v>28</v>
      </c>
      <c r="E4012">
        <v>160.19</v>
      </c>
      <c r="F4012">
        <v>11</v>
      </c>
      <c r="G4012">
        <v>4</v>
      </c>
      <c r="H4012">
        <v>0</v>
      </c>
      <c r="I4012" t="s">
        <v>23</v>
      </c>
      <c r="J4012">
        <v>75.8</v>
      </c>
      <c r="K4012" s="1">
        <v>45326</v>
      </c>
      <c r="L4012">
        <v>75</v>
      </c>
      <c r="M4012">
        <v>0.2</v>
      </c>
      <c r="N4012">
        <f>IF(E4012="",Data_Validation!$B$1,E4012)</f>
        <v>160.19</v>
      </c>
      <c r="O4012">
        <f>IF(J4012="",Data_Validation!$B$2,J4012)</f>
        <v>75.8</v>
      </c>
      <c r="P4012">
        <f t="shared" si="558"/>
        <v>1</v>
      </c>
      <c r="Q4012" s="2">
        <f>CustomerData[[#This Row],[avg_order_value_clean]]*CustomerData[[#This Row],[total_orders]]</f>
        <v>1762.09</v>
      </c>
      <c r="R4012" s="2" t="str">
        <f t="shared" si="566"/>
        <v>Active</v>
      </c>
      <c r="S4012" s="2" t="str">
        <f t="shared" si="559"/>
        <v>Medium Risk</v>
      </c>
      <c r="T4012" s="2" t="str">
        <f t="shared" si="560"/>
        <v>25-34</v>
      </c>
      <c r="U4012" s="1">
        <f t="shared" ca="1" si="561"/>
        <v>935</v>
      </c>
      <c r="V4012" s="2" t="str">
        <f t="shared" si="562"/>
        <v>High Loyalty</v>
      </c>
      <c r="W4012" s="2" t="str">
        <f t="shared" si="563"/>
        <v>Legitimate</v>
      </c>
      <c r="X4012" s="2" t="str">
        <f>IF(Q4012&lt;Data_Validation!$B$8,"Low Value",IF(Q4012&lt;Data_Validation!$B$9,"Medium Value","High Value"))</f>
        <v>High Value</v>
      </c>
      <c r="Y4012" s="2" t="str">
        <f t="shared" si="564"/>
        <v>High Value - Maintain</v>
      </c>
      <c r="Z4012" s="2" t="str">
        <f t="shared" si="565"/>
        <v>Check Data</v>
      </c>
    </row>
    <row r="4013" spans="1:26" x14ac:dyDescent="0.3">
      <c r="A4013" t="s">
        <v>2657</v>
      </c>
      <c r="B4013">
        <v>77</v>
      </c>
      <c r="C4013" t="s">
        <v>21</v>
      </c>
      <c r="D4013" t="s">
        <v>52</v>
      </c>
      <c r="E4013">
        <v>245.27</v>
      </c>
      <c r="F4013">
        <v>10</v>
      </c>
      <c r="G4013">
        <v>299</v>
      </c>
      <c r="H4013">
        <v>0</v>
      </c>
      <c r="I4013" t="s">
        <v>29</v>
      </c>
      <c r="J4013">
        <v>49.1</v>
      </c>
      <c r="K4013" s="1">
        <v>44084</v>
      </c>
      <c r="L4013">
        <v>82</v>
      </c>
      <c r="M4013">
        <v>0.3</v>
      </c>
      <c r="N4013">
        <f>IF(E4013="",Data_Validation!$B$1,E4013)</f>
        <v>245.27</v>
      </c>
      <c r="O4013">
        <f>IF(J4013="",Data_Validation!$B$2,J4013)</f>
        <v>49.1</v>
      </c>
      <c r="P4013">
        <f t="shared" si="558"/>
        <v>2</v>
      </c>
      <c r="Q4013" s="2">
        <f>CustomerData[[#This Row],[avg_order_value_clean]]*CustomerData[[#This Row],[total_orders]]</f>
        <v>2452.7000000000003</v>
      </c>
      <c r="R4013" s="2" t="str">
        <f t="shared" si="566"/>
        <v>Inactive</v>
      </c>
      <c r="S4013" s="2" t="str">
        <f t="shared" si="559"/>
        <v>Medium Risk</v>
      </c>
      <c r="T4013" s="2" t="str">
        <f t="shared" si="560"/>
        <v>55+</v>
      </c>
      <c r="U4013" s="1">
        <f t="shared" ca="1" si="561"/>
        <v>2177</v>
      </c>
      <c r="V4013" s="2" t="str">
        <f t="shared" si="562"/>
        <v>High Loyalty</v>
      </c>
      <c r="W4013" s="2" t="str">
        <f t="shared" si="563"/>
        <v>Legitimate</v>
      </c>
      <c r="X4013" s="2" t="str">
        <f>IF(Q4013&lt;Data_Validation!$B$8,"Low Value",IF(Q4013&lt;Data_Validation!$B$9,"Medium Value","High Value"))</f>
        <v>High Value</v>
      </c>
      <c r="Y4013" s="2" t="str">
        <f t="shared" si="564"/>
        <v>High Value - Maintain</v>
      </c>
      <c r="Z4013" s="2" t="str">
        <f t="shared" si="565"/>
        <v>Check Data</v>
      </c>
    </row>
    <row r="4014" spans="1:26" x14ac:dyDescent="0.3">
      <c r="A4014" t="s">
        <v>3235</v>
      </c>
      <c r="B4014">
        <v>19</v>
      </c>
      <c r="C4014" t="s">
        <v>21</v>
      </c>
      <c r="D4014" t="s">
        <v>44</v>
      </c>
      <c r="E4014">
        <v>169.56</v>
      </c>
      <c r="F4014">
        <v>7</v>
      </c>
      <c r="G4014">
        <v>90</v>
      </c>
      <c r="H4014">
        <v>0</v>
      </c>
      <c r="I4014" t="s">
        <v>40</v>
      </c>
      <c r="J4014">
        <v>78.3</v>
      </c>
      <c r="K4014" s="1">
        <v>45630</v>
      </c>
      <c r="L4014">
        <v>88</v>
      </c>
      <c r="M4014">
        <v>0.39</v>
      </c>
      <c r="N4014">
        <f>IF(E4014="",Data_Validation!$B$1,E4014)</f>
        <v>169.56</v>
      </c>
      <c r="O4014">
        <f>IF(J4014="",Data_Validation!$B$2,J4014)</f>
        <v>78.3</v>
      </c>
      <c r="P4014">
        <f t="shared" si="558"/>
        <v>1</v>
      </c>
      <c r="Q4014" s="2">
        <f>CustomerData[[#This Row],[avg_order_value_clean]]*CustomerData[[#This Row],[total_orders]]</f>
        <v>1186.92</v>
      </c>
      <c r="R4014" s="2" t="str">
        <f t="shared" si="566"/>
        <v>At Risk</v>
      </c>
      <c r="S4014" s="2" t="str">
        <f t="shared" si="559"/>
        <v>Medium Risk</v>
      </c>
      <c r="T4014" s="2" t="str">
        <f t="shared" si="560"/>
        <v>Under 25</v>
      </c>
      <c r="U4014" s="1">
        <f t="shared" ca="1" si="561"/>
        <v>631</v>
      </c>
      <c r="V4014" s="2" t="str">
        <f t="shared" si="562"/>
        <v>High Loyalty</v>
      </c>
      <c r="W4014" s="2" t="str">
        <f t="shared" si="563"/>
        <v>Legitimate</v>
      </c>
      <c r="X4014" s="2" t="str">
        <f>IF(Q4014&lt;Data_Validation!$B$8,"Low Value",IF(Q4014&lt;Data_Validation!$B$9,"Medium Value","High Value"))</f>
        <v>Low Value</v>
      </c>
      <c r="Y4014" s="2" t="str">
        <f t="shared" si="564"/>
        <v>Stable</v>
      </c>
      <c r="Z4014" s="2" t="str">
        <f t="shared" si="565"/>
        <v>Check Data</v>
      </c>
    </row>
    <row r="4015" spans="1:26" x14ac:dyDescent="0.3">
      <c r="A4015" t="s">
        <v>2786</v>
      </c>
      <c r="B4015">
        <v>55</v>
      </c>
      <c r="C4015" t="s">
        <v>14</v>
      </c>
      <c r="D4015" t="s">
        <v>26</v>
      </c>
      <c r="E4015">
        <v>54.75</v>
      </c>
      <c r="F4015">
        <v>13</v>
      </c>
      <c r="G4015">
        <v>23</v>
      </c>
      <c r="H4015">
        <v>0</v>
      </c>
      <c r="I4015" t="s">
        <v>40</v>
      </c>
      <c r="J4015">
        <v>97.6</v>
      </c>
      <c r="K4015" s="1">
        <v>44720</v>
      </c>
      <c r="L4015">
        <v>46</v>
      </c>
      <c r="M4015">
        <v>0.13</v>
      </c>
      <c r="N4015">
        <f>IF(E4015="",Data_Validation!$B$1,E4015)</f>
        <v>54.75</v>
      </c>
      <c r="O4015">
        <f>IF(J4015="",Data_Validation!$B$2,J4015)</f>
        <v>97.6</v>
      </c>
      <c r="P4015">
        <f t="shared" si="558"/>
        <v>3</v>
      </c>
      <c r="Q4015" s="2">
        <f>CustomerData[[#This Row],[avg_order_value_clean]]*CustomerData[[#This Row],[total_orders]]</f>
        <v>711.75</v>
      </c>
      <c r="R4015" s="2" t="str">
        <f t="shared" si="566"/>
        <v>Active</v>
      </c>
      <c r="S4015" s="2" t="str">
        <f t="shared" si="559"/>
        <v>Low Risk</v>
      </c>
      <c r="T4015" s="2" t="str">
        <f t="shared" si="560"/>
        <v>55+</v>
      </c>
      <c r="U4015" s="1">
        <f t="shared" ca="1" si="561"/>
        <v>1541</v>
      </c>
      <c r="V4015" s="2" t="str">
        <f t="shared" si="562"/>
        <v>Medium Loyalty</v>
      </c>
      <c r="W4015" s="2" t="str">
        <f t="shared" si="563"/>
        <v>Legitimate</v>
      </c>
      <c r="X4015" s="2" t="str">
        <f>IF(Q4015&lt;Data_Validation!$B$8,"Low Value",IF(Q4015&lt;Data_Validation!$B$9,"Medium Value","High Value"))</f>
        <v>Low Value</v>
      </c>
      <c r="Y4015" s="2" t="str">
        <f t="shared" si="564"/>
        <v>Stable</v>
      </c>
      <c r="Z4015" s="2" t="str">
        <f t="shared" si="565"/>
        <v>Check Data</v>
      </c>
    </row>
    <row r="4016" spans="1:26" x14ac:dyDescent="0.3">
      <c r="A4016" t="s">
        <v>3236</v>
      </c>
      <c r="B4016">
        <v>32</v>
      </c>
      <c r="C4016" t="s">
        <v>14</v>
      </c>
      <c r="D4016" t="s">
        <v>22</v>
      </c>
      <c r="F4016">
        <v>7</v>
      </c>
      <c r="G4016">
        <v>235</v>
      </c>
      <c r="H4016">
        <v>0</v>
      </c>
      <c r="I4016" t="s">
        <v>16</v>
      </c>
      <c r="J4016">
        <v>40.6</v>
      </c>
      <c r="K4016" s="1">
        <v>45176</v>
      </c>
      <c r="L4016">
        <v>51</v>
      </c>
      <c r="M4016">
        <v>0.22</v>
      </c>
      <c r="N4016">
        <f>IF(E4016="",Data_Validation!$B$1,E4016)</f>
        <v>250</v>
      </c>
      <c r="O4016">
        <f>IF(J4016="",Data_Validation!$B$2,J4016)</f>
        <v>40.6</v>
      </c>
      <c r="P4016">
        <f t="shared" si="558"/>
        <v>1</v>
      </c>
      <c r="Q4016" s="2">
        <f>CustomerData[[#This Row],[avg_order_value_clean]]*CustomerData[[#This Row],[total_orders]]</f>
        <v>1750</v>
      </c>
      <c r="R4016" s="2" t="str">
        <f t="shared" si="566"/>
        <v>Inactive</v>
      </c>
      <c r="S4016" s="2" t="str">
        <f t="shared" si="559"/>
        <v>Medium Risk</v>
      </c>
      <c r="T4016" s="2" t="str">
        <f t="shared" si="560"/>
        <v>25-34</v>
      </c>
      <c r="U4016" s="1">
        <f t="shared" ca="1" si="561"/>
        <v>1085</v>
      </c>
      <c r="V4016" s="2" t="str">
        <f t="shared" si="562"/>
        <v>Medium Loyalty</v>
      </c>
      <c r="W4016" s="2" t="str">
        <f t="shared" si="563"/>
        <v>Legitimate</v>
      </c>
      <c r="X4016" s="2" t="str">
        <f>IF(Q4016&lt;Data_Validation!$B$8,"Low Value",IF(Q4016&lt;Data_Validation!$B$9,"Medium Value","High Value"))</f>
        <v>High Value</v>
      </c>
      <c r="Y4016" s="2" t="str">
        <f t="shared" si="564"/>
        <v>High Value - Maintain</v>
      </c>
      <c r="Z4016" s="2" t="str">
        <f t="shared" si="565"/>
        <v>Check Data</v>
      </c>
    </row>
    <row r="4017" spans="1:26" x14ac:dyDescent="0.3">
      <c r="A4017" t="s">
        <v>3237</v>
      </c>
      <c r="B4017">
        <v>20</v>
      </c>
      <c r="C4017" t="s">
        <v>21</v>
      </c>
      <c r="D4017" t="s">
        <v>28</v>
      </c>
      <c r="E4017">
        <v>49.89</v>
      </c>
      <c r="F4017">
        <v>8</v>
      </c>
      <c r="G4017">
        <v>234</v>
      </c>
      <c r="H4017">
        <v>0</v>
      </c>
      <c r="I4017" t="s">
        <v>29</v>
      </c>
      <c r="J4017">
        <v>98</v>
      </c>
      <c r="K4017" s="1">
        <v>45434</v>
      </c>
      <c r="L4017">
        <v>73</v>
      </c>
      <c r="M4017">
        <v>0.41</v>
      </c>
      <c r="N4017">
        <f>IF(E4017="",Data_Validation!$B$1,E4017)</f>
        <v>49.89</v>
      </c>
      <c r="O4017">
        <f>IF(J4017="",Data_Validation!$B$2,J4017)</f>
        <v>98</v>
      </c>
      <c r="P4017">
        <f t="shared" si="558"/>
        <v>1</v>
      </c>
      <c r="Q4017" s="2">
        <f>CustomerData[[#This Row],[avg_order_value_clean]]*CustomerData[[#This Row],[total_orders]]</f>
        <v>399.12</v>
      </c>
      <c r="R4017" s="2" t="str">
        <f t="shared" si="566"/>
        <v>Inactive</v>
      </c>
      <c r="S4017" s="2" t="str">
        <f t="shared" si="559"/>
        <v>Medium Risk</v>
      </c>
      <c r="T4017" s="2" t="str">
        <f t="shared" si="560"/>
        <v>Under 25</v>
      </c>
      <c r="U4017" s="1">
        <f t="shared" ca="1" si="561"/>
        <v>827</v>
      </c>
      <c r="V4017" s="2" t="str">
        <f t="shared" si="562"/>
        <v>High Loyalty</v>
      </c>
      <c r="W4017" s="2" t="str">
        <f t="shared" si="563"/>
        <v>Legitimate</v>
      </c>
      <c r="X4017" s="2" t="str">
        <f>IF(Q4017&lt;Data_Validation!$B$8,"Low Value",IF(Q4017&lt;Data_Validation!$B$9,"Medium Value","High Value"))</f>
        <v>Low Value</v>
      </c>
      <c r="Y4017" s="2" t="str">
        <f t="shared" si="564"/>
        <v>Stable</v>
      </c>
      <c r="Z4017" s="2" t="str">
        <f t="shared" si="565"/>
        <v>Check Data</v>
      </c>
    </row>
    <row r="4018" spans="1:26" x14ac:dyDescent="0.3">
      <c r="A4018" t="s">
        <v>1165</v>
      </c>
      <c r="B4018">
        <v>60</v>
      </c>
      <c r="C4018" t="s">
        <v>14</v>
      </c>
      <c r="D4018" t="s">
        <v>28</v>
      </c>
      <c r="E4018">
        <v>95.51</v>
      </c>
      <c r="F4018">
        <v>12</v>
      </c>
      <c r="G4018">
        <v>225</v>
      </c>
      <c r="H4018">
        <v>0</v>
      </c>
      <c r="I4018" t="s">
        <v>29</v>
      </c>
      <c r="J4018">
        <v>24.6</v>
      </c>
      <c r="K4018" s="1">
        <v>45419</v>
      </c>
      <c r="L4018">
        <v>11</v>
      </c>
      <c r="M4018">
        <v>0.2</v>
      </c>
      <c r="N4018">
        <f>IF(E4018="",Data_Validation!$B$1,E4018)</f>
        <v>95.51</v>
      </c>
      <c r="O4018">
        <f>IF(J4018="",Data_Validation!$B$2,J4018)</f>
        <v>24.6</v>
      </c>
      <c r="P4018">
        <f t="shared" si="558"/>
        <v>3</v>
      </c>
      <c r="Q4018" s="2">
        <f>CustomerData[[#This Row],[avg_order_value_clean]]*CustomerData[[#This Row],[total_orders]]</f>
        <v>1146.1200000000001</v>
      </c>
      <c r="R4018" s="2" t="str">
        <f t="shared" si="566"/>
        <v>Inactive</v>
      </c>
      <c r="S4018" s="2" t="str">
        <f t="shared" si="559"/>
        <v>Medium Risk</v>
      </c>
      <c r="T4018" s="2" t="str">
        <f t="shared" si="560"/>
        <v>55+</v>
      </c>
      <c r="U4018" s="1">
        <f t="shared" ca="1" si="561"/>
        <v>842</v>
      </c>
      <c r="V4018" s="2" t="str">
        <f t="shared" si="562"/>
        <v>Low Loyalty</v>
      </c>
      <c r="W4018" s="2" t="str">
        <f t="shared" si="563"/>
        <v>Legitimate</v>
      </c>
      <c r="X4018" s="2" t="str">
        <f>IF(Q4018&lt;Data_Validation!$B$8,"Low Value",IF(Q4018&lt;Data_Validation!$B$9,"Medium Value","High Value"))</f>
        <v>Low Value</v>
      </c>
      <c r="Y4018" s="2" t="str">
        <f t="shared" si="564"/>
        <v>Stable</v>
      </c>
      <c r="Z4018" s="2" t="str">
        <f t="shared" si="565"/>
        <v>Check Data</v>
      </c>
    </row>
    <row r="4019" spans="1:26" x14ac:dyDescent="0.3">
      <c r="A4019" t="s">
        <v>3238</v>
      </c>
      <c r="B4019">
        <v>48</v>
      </c>
      <c r="C4019" t="s">
        <v>21</v>
      </c>
      <c r="D4019" t="s">
        <v>22</v>
      </c>
      <c r="E4019">
        <v>202.27</v>
      </c>
      <c r="F4019">
        <v>9</v>
      </c>
      <c r="G4019">
        <v>27</v>
      </c>
      <c r="H4019">
        <v>0</v>
      </c>
      <c r="I4019" t="s">
        <v>23</v>
      </c>
      <c r="J4019">
        <v>95.5</v>
      </c>
      <c r="K4019" s="1">
        <v>44305</v>
      </c>
      <c r="L4019">
        <v>4</v>
      </c>
      <c r="M4019">
        <v>0.18</v>
      </c>
      <c r="N4019">
        <f>IF(E4019="",Data_Validation!$B$1,E4019)</f>
        <v>202.27</v>
      </c>
      <c r="O4019">
        <f>IF(J4019="",Data_Validation!$B$2,J4019)</f>
        <v>95.5</v>
      </c>
      <c r="P4019">
        <f t="shared" si="558"/>
        <v>1</v>
      </c>
      <c r="Q4019" s="2">
        <f>CustomerData[[#This Row],[avg_order_value_clean]]*CustomerData[[#This Row],[total_orders]]</f>
        <v>1820.43</v>
      </c>
      <c r="R4019" s="2" t="str">
        <f t="shared" si="566"/>
        <v>Active</v>
      </c>
      <c r="S4019" s="2" t="str">
        <f t="shared" si="559"/>
        <v>Low Risk</v>
      </c>
      <c r="T4019" s="2" t="str">
        <f t="shared" si="560"/>
        <v>45-54</v>
      </c>
      <c r="U4019" s="1">
        <f t="shared" ca="1" si="561"/>
        <v>1956</v>
      </c>
      <c r="V4019" s="2" t="str">
        <f t="shared" si="562"/>
        <v>Low Loyalty</v>
      </c>
      <c r="W4019" s="2" t="str">
        <f t="shared" si="563"/>
        <v>Legitimate</v>
      </c>
      <c r="X4019" s="2" t="str">
        <f>IF(Q4019&lt;Data_Validation!$B$8,"Low Value",IF(Q4019&lt;Data_Validation!$B$9,"Medium Value","High Value"))</f>
        <v>High Value</v>
      </c>
      <c r="Y4019" s="2" t="str">
        <f t="shared" si="564"/>
        <v>High Value - Maintain</v>
      </c>
      <c r="Z4019" s="2" t="str">
        <f t="shared" si="565"/>
        <v>Check Data</v>
      </c>
    </row>
    <row r="4020" spans="1:26" x14ac:dyDescent="0.3">
      <c r="A4020" t="s">
        <v>3239</v>
      </c>
      <c r="B4020">
        <v>23</v>
      </c>
      <c r="C4020" t="s">
        <v>21</v>
      </c>
      <c r="D4020" t="s">
        <v>44</v>
      </c>
      <c r="F4020">
        <v>12</v>
      </c>
      <c r="G4020">
        <v>151</v>
      </c>
      <c r="H4020">
        <v>0</v>
      </c>
      <c r="I4020" t="s">
        <v>29</v>
      </c>
      <c r="J4020">
        <v>86.4</v>
      </c>
      <c r="K4020" s="1">
        <v>44878</v>
      </c>
      <c r="L4020">
        <v>82</v>
      </c>
      <c r="M4020">
        <v>0.43</v>
      </c>
      <c r="N4020">
        <f>IF(E4020="",Data_Validation!$B$1,E4020)</f>
        <v>250</v>
      </c>
      <c r="O4020">
        <f>IF(J4020="",Data_Validation!$B$2,J4020)</f>
        <v>86.4</v>
      </c>
      <c r="P4020">
        <f t="shared" si="558"/>
        <v>1</v>
      </c>
      <c r="Q4020" s="2">
        <f>CustomerData[[#This Row],[avg_order_value_clean]]*CustomerData[[#This Row],[total_orders]]</f>
        <v>3000</v>
      </c>
      <c r="R4020" s="2" t="str">
        <f t="shared" si="566"/>
        <v>Inactive</v>
      </c>
      <c r="S4020" s="2" t="str">
        <f t="shared" si="559"/>
        <v>Medium Risk</v>
      </c>
      <c r="T4020" s="2" t="str">
        <f t="shared" si="560"/>
        <v>Under 25</v>
      </c>
      <c r="U4020" s="1">
        <f t="shared" ca="1" si="561"/>
        <v>1383</v>
      </c>
      <c r="V4020" s="2" t="str">
        <f t="shared" si="562"/>
        <v>High Loyalty</v>
      </c>
      <c r="W4020" s="2" t="str">
        <f t="shared" si="563"/>
        <v>Legitimate</v>
      </c>
      <c r="X4020" s="2" t="str">
        <f>IF(Q4020&lt;Data_Validation!$B$8,"Low Value",IF(Q4020&lt;Data_Validation!$B$9,"Medium Value","High Value"))</f>
        <v>High Value</v>
      </c>
      <c r="Y4020" s="2" t="str">
        <f t="shared" si="564"/>
        <v>High Value - Maintain</v>
      </c>
      <c r="Z4020" s="2" t="str">
        <f t="shared" si="565"/>
        <v>Check Data</v>
      </c>
    </row>
    <row r="4021" spans="1:26" x14ac:dyDescent="0.3">
      <c r="A4021" t="s">
        <v>3240</v>
      </c>
      <c r="B4021">
        <v>20</v>
      </c>
      <c r="C4021" t="s">
        <v>14</v>
      </c>
      <c r="D4021" t="s">
        <v>50</v>
      </c>
      <c r="E4021">
        <v>23.8</v>
      </c>
      <c r="F4021">
        <v>8</v>
      </c>
      <c r="G4021">
        <v>245</v>
      </c>
      <c r="H4021">
        <v>0</v>
      </c>
      <c r="I4021" t="s">
        <v>40</v>
      </c>
      <c r="J4021">
        <v>19.899999999999999</v>
      </c>
      <c r="K4021" s="1">
        <v>44062</v>
      </c>
      <c r="L4021">
        <v>87</v>
      </c>
      <c r="M4021">
        <v>0.18</v>
      </c>
      <c r="N4021">
        <f>IF(E4021="",Data_Validation!$B$1,E4021)</f>
        <v>23.8</v>
      </c>
      <c r="O4021">
        <f>IF(J4021="",Data_Validation!$B$2,J4021)</f>
        <v>19.899999999999999</v>
      </c>
      <c r="P4021">
        <f t="shared" si="558"/>
        <v>1</v>
      </c>
      <c r="Q4021" s="2">
        <f>CustomerData[[#This Row],[avg_order_value_clean]]*CustomerData[[#This Row],[total_orders]]</f>
        <v>190.4</v>
      </c>
      <c r="R4021" s="2" t="str">
        <f t="shared" si="566"/>
        <v>Inactive</v>
      </c>
      <c r="S4021" s="2" t="str">
        <f t="shared" si="559"/>
        <v>Low Risk</v>
      </c>
      <c r="T4021" s="2" t="str">
        <f t="shared" si="560"/>
        <v>Under 25</v>
      </c>
      <c r="U4021" s="1">
        <f t="shared" ca="1" si="561"/>
        <v>2199</v>
      </c>
      <c r="V4021" s="2" t="str">
        <f t="shared" si="562"/>
        <v>High Loyalty</v>
      </c>
      <c r="W4021" s="2" t="str">
        <f t="shared" si="563"/>
        <v>Legitimate</v>
      </c>
      <c r="X4021" s="2" t="str">
        <f>IF(Q4021&lt;Data_Validation!$B$8,"Low Value",IF(Q4021&lt;Data_Validation!$B$9,"Medium Value","High Value"))</f>
        <v>Low Value</v>
      </c>
      <c r="Y4021" s="2" t="str">
        <f t="shared" si="564"/>
        <v>Stable</v>
      </c>
      <c r="Z4021" s="2" t="str">
        <f t="shared" si="565"/>
        <v>Check Data</v>
      </c>
    </row>
    <row r="4022" spans="1:26" x14ac:dyDescent="0.3">
      <c r="A4022" t="s">
        <v>3241</v>
      </c>
      <c r="B4022">
        <v>73</v>
      </c>
      <c r="C4022" t="s">
        <v>21</v>
      </c>
      <c r="D4022" t="s">
        <v>50</v>
      </c>
      <c r="E4022">
        <v>68.59</v>
      </c>
      <c r="F4022">
        <v>11</v>
      </c>
      <c r="G4022">
        <v>4</v>
      </c>
      <c r="H4022">
        <v>0</v>
      </c>
      <c r="I4022" t="s">
        <v>40</v>
      </c>
      <c r="J4022">
        <v>35</v>
      </c>
      <c r="K4022" s="1">
        <v>45774</v>
      </c>
      <c r="L4022">
        <v>41</v>
      </c>
      <c r="M4022">
        <v>0.39</v>
      </c>
      <c r="N4022">
        <f>IF(E4022="",Data_Validation!$B$1,E4022)</f>
        <v>68.59</v>
      </c>
      <c r="O4022">
        <f>IF(J4022="",Data_Validation!$B$2,J4022)</f>
        <v>35</v>
      </c>
      <c r="P4022">
        <f t="shared" si="558"/>
        <v>1</v>
      </c>
      <c r="Q4022" s="2">
        <f>CustomerData[[#This Row],[avg_order_value_clean]]*CustomerData[[#This Row],[total_orders]]</f>
        <v>754.49</v>
      </c>
      <c r="R4022" s="2" t="str">
        <f t="shared" si="566"/>
        <v>Active</v>
      </c>
      <c r="S4022" s="2" t="str">
        <f t="shared" si="559"/>
        <v>Medium Risk</v>
      </c>
      <c r="T4022" s="2" t="str">
        <f t="shared" si="560"/>
        <v>55+</v>
      </c>
      <c r="U4022" s="1">
        <f t="shared" ca="1" si="561"/>
        <v>487</v>
      </c>
      <c r="V4022" s="2" t="str">
        <f t="shared" si="562"/>
        <v>Medium Loyalty</v>
      </c>
      <c r="W4022" s="2" t="str">
        <f t="shared" si="563"/>
        <v>Legitimate</v>
      </c>
      <c r="X4022" s="2" t="str">
        <f>IF(Q4022&lt;Data_Validation!$B$8,"Low Value",IF(Q4022&lt;Data_Validation!$B$9,"Medium Value","High Value"))</f>
        <v>Low Value</v>
      </c>
      <c r="Y4022" s="2" t="str">
        <f t="shared" si="564"/>
        <v>Stable</v>
      </c>
      <c r="Z4022" s="2" t="str">
        <f t="shared" si="565"/>
        <v>Check Data</v>
      </c>
    </row>
    <row r="4023" spans="1:26" x14ac:dyDescent="0.3">
      <c r="A4023" t="s">
        <v>550</v>
      </c>
      <c r="B4023">
        <v>28</v>
      </c>
      <c r="C4023" t="s">
        <v>14</v>
      </c>
      <c r="D4023" t="s">
        <v>37</v>
      </c>
      <c r="E4023">
        <v>151.47999999999999</v>
      </c>
      <c r="F4023">
        <v>4</v>
      </c>
      <c r="G4023">
        <v>12</v>
      </c>
      <c r="H4023">
        <v>0</v>
      </c>
      <c r="I4023" t="s">
        <v>23</v>
      </c>
      <c r="J4023">
        <v>70.8</v>
      </c>
      <c r="K4023" s="1">
        <v>45409</v>
      </c>
      <c r="L4023">
        <v>64</v>
      </c>
      <c r="M4023">
        <v>0.37</v>
      </c>
      <c r="N4023">
        <f>IF(E4023="",Data_Validation!$B$1,E4023)</f>
        <v>151.47999999999999</v>
      </c>
      <c r="O4023">
        <f>IF(J4023="",Data_Validation!$B$2,J4023)</f>
        <v>70.8</v>
      </c>
      <c r="P4023">
        <f t="shared" si="558"/>
        <v>5</v>
      </c>
      <c r="Q4023" s="2">
        <f>CustomerData[[#This Row],[avg_order_value_clean]]*CustomerData[[#This Row],[total_orders]]</f>
        <v>605.91999999999996</v>
      </c>
      <c r="R4023" s="2" t="str">
        <f t="shared" si="566"/>
        <v>Active</v>
      </c>
      <c r="S4023" s="2" t="str">
        <f t="shared" si="559"/>
        <v>Medium Risk</v>
      </c>
      <c r="T4023" s="2" t="str">
        <f t="shared" si="560"/>
        <v>25-34</v>
      </c>
      <c r="U4023" s="1">
        <f t="shared" ca="1" si="561"/>
        <v>852</v>
      </c>
      <c r="V4023" s="2" t="str">
        <f t="shared" si="562"/>
        <v>Medium Loyalty</v>
      </c>
      <c r="W4023" s="2" t="str">
        <f t="shared" si="563"/>
        <v>Legitimate</v>
      </c>
      <c r="X4023" s="2" t="str">
        <f>IF(Q4023&lt;Data_Validation!$B$8,"Low Value",IF(Q4023&lt;Data_Validation!$B$9,"Medium Value","High Value"))</f>
        <v>Low Value</v>
      </c>
      <c r="Y4023" s="2" t="str">
        <f t="shared" si="564"/>
        <v>Stable</v>
      </c>
      <c r="Z4023" s="2" t="str">
        <f t="shared" si="565"/>
        <v>Check Data</v>
      </c>
    </row>
    <row r="4024" spans="1:26" x14ac:dyDescent="0.3">
      <c r="A4024" t="s">
        <v>467</v>
      </c>
      <c r="B4024">
        <v>32</v>
      </c>
      <c r="C4024" t="s">
        <v>14</v>
      </c>
      <c r="D4024" t="s">
        <v>18</v>
      </c>
      <c r="E4024">
        <v>52.21</v>
      </c>
      <c r="F4024">
        <v>6</v>
      </c>
      <c r="G4024">
        <v>54</v>
      </c>
      <c r="H4024">
        <v>0</v>
      </c>
      <c r="I4024" t="s">
        <v>40</v>
      </c>
      <c r="J4024">
        <v>19.2</v>
      </c>
      <c r="K4024" s="1">
        <v>45244</v>
      </c>
      <c r="L4024">
        <v>1</v>
      </c>
      <c r="M4024">
        <v>0.46</v>
      </c>
      <c r="N4024">
        <f>IF(E4024="",Data_Validation!$B$1,E4024)</f>
        <v>52.21</v>
      </c>
      <c r="O4024">
        <f>IF(J4024="",Data_Validation!$B$2,J4024)</f>
        <v>19.2</v>
      </c>
      <c r="P4024">
        <f t="shared" si="558"/>
        <v>2</v>
      </c>
      <c r="Q4024" s="2">
        <f>CustomerData[[#This Row],[avg_order_value_clean]]*CustomerData[[#This Row],[total_orders]]</f>
        <v>313.26</v>
      </c>
      <c r="R4024" s="2" t="str">
        <f t="shared" si="566"/>
        <v>At Risk</v>
      </c>
      <c r="S4024" s="2" t="str">
        <f t="shared" si="559"/>
        <v>Medium Risk</v>
      </c>
      <c r="T4024" s="2" t="str">
        <f t="shared" si="560"/>
        <v>25-34</v>
      </c>
      <c r="U4024" s="1">
        <f t="shared" ca="1" si="561"/>
        <v>1017</v>
      </c>
      <c r="V4024" s="2" t="str">
        <f t="shared" si="562"/>
        <v>Low Loyalty</v>
      </c>
      <c r="W4024" s="2" t="str">
        <f t="shared" si="563"/>
        <v>Legitimate</v>
      </c>
      <c r="X4024" s="2" t="str">
        <f>IF(Q4024&lt;Data_Validation!$B$8,"Low Value",IF(Q4024&lt;Data_Validation!$B$9,"Medium Value","High Value"))</f>
        <v>Low Value</v>
      </c>
      <c r="Y4024" s="2" t="str">
        <f t="shared" si="564"/>
        <v>Stable</v>
      </c>
      <c r="Z4024" s="2" t="str">
        <f t="shared" si="565"/>
        <v>Check Data</v>
      </c>
    </row>
    <row r="4025" spans="1:26" x14ac:dyDescent="0.3">
      <c r="A4025" t="s">
        <v>3242</v>
      </c>
      <c r="B4025">
        <v>62</v>
      </c>
      <c r="C4025" t="s">
        <v>25</v>
      </c>
      <c r="D4025" t="s">
        <v>44</v>
      </c>
      <c r="E4025">
        <v>39.89</v>
      </c>
      <c r="F4025">
        <v>7</v>
      </c>
      <c r="G4025">
        <v>285</v>
      </c>
      <c r="H4025">
        <v>0</v>
      </c>
      <c r="I4025" t="s">
        <v>23</v>
      </c>
      <c r="J4025">
        <v>59.1</v>
      </c>
      <c r="K4025" s="1">
        <v>44682</v>
      </c>
      <c r="L4025">
        <v>89</v>
      </c>
      <c r="M4025">
        <v>0.15</v>
      </c>
      <c r="N4025">
        <f>IF(E4025="",Data_Validation!$B$1,E4025)</f>
        <v>39.89</v>
      </c>
      <c r="O4025">
        <f>IF(J4025="",Data_Validation!$B$2,J4025)</f>
        <v>59.1</v>
      </c>
      <c r="P4025">
        <f t="shared" si="558"/>
        <v>1</v>
      </c>
      <c r="Q4025" s="2">
        <f>CustomerData[[#This Row],[avg_order_value_clean]]*CustomerData[[#This Row],[total_orders]]</f>
        <v>279.23</v>
      </c>
      <c r="R4025" s="2" t="str">
        <f t="shared" si="566"/>
        <v>Inactive</v>
      </c>
      <c r="S4025" s="2" t="str">
        <f t="shared" si="559"/>
        <v>Low Risk</v>
      </c>
      <c r="T4025" s="2" t="str">
        <f t="shared" si="560"/>
        <v>55+</v>
      </c>
      <c r="U4025" s="1">
        <f t="shared" ca="1" si="561"/>
        <v>1579</v>
      </c>
      <c r="V4025" s="2" t="str">
        <f t="shared" si="562"/>
        <v>High Loyalty</v>
      </c>
      <c r="W4025" s="2" t="str">
        <f t="shared" si="563"/>
        <v>Legitimate</v>
      </c>
      <c r="X4025" s="2" t="str">
        <f>IF(Q4025&lt;Data_Validation!$B$8,"Low Value",IF(Q4025&lt;Data_Validation!$B$9,"Medium Value","High Value"))</f>
        <v>Low Value</v>
      </c>
      <c r="Y4025" s="2" t="str">
        <f t="shared" si="564"/>
        <v>Stable</v>
      </c>
      <c r="Z4025" s="2" t="str">
        <f t="shared" si="565"/>
        <v>Check Data</v>
      </c>
    </row>
    <row r="4026" spans="1:26" x14ac:dyDescent="0.3">
      <c r="A4026" t="s">
        <v>3243</v>
      </c>
      <c r="B4026">
        <v>69</v>
      </c>
      <c r="C4026" t="s">
        <v>14</v>
      </c>
      <c r="D4026" t="s">
        <v>15</v>
      </c>
      <c r="E4026">
        <v>70.099999999999994</v>
      </c>
      <c r="F4026">
        <v>8</v>
      </c>
      <c r="G4026">
        <v>101</v>
      </c>
      <c r="H4026">
        <v>0</v>
      </c>
      <c r="I4026" t="s">
        <v>16</v>
      </c>
      <c r="J4026">
        <v>53.5</v>
      </c>
      <c r="K4026" s="1">
        <v>45014</v>
      </c>
      <c r="L4026">
        <v>9</v>
      </c>
      <c r="M4026">
        <v>0.23</v>
      </c>
      <c r="N4026">
        <f>IF(E4026="",Data_Validation!$B$1,E4026)</f>
        <v>70.099999999999994</v>
      </c>
      <c r="O4026">
        <f>IF(J4026="",Data_Validation!$B$2,J4026)</f>
        <v>53.5</v>
      </c>
      <c r="P4026">
        <f t="shared" si="558"/>
        <v>1</v>
      </c>
      <c r="Q4026" s="2">
        <f>CustomerData[[#This Row],[avg_order_value_clean]]*CustomerData[[#This Row],[total_orders]]</f>
        <v>560.79999999999995</v>
      </c>
      <c r="R4026" s="2" t="str">
        <f t="shared" si="566"/>
        <v>Inactive</v>
      </c>
      <c r="S4026" s="2" t="str">
        <f t="shared" si="559"/>
        <v>Medium Risk</v>
      </c>
      <c r="T4026" s="2" t="str">
        <f t="shared" si="560"/>
        <v>55+</v>
      </c>
      <c r="U4026" s="1">
        <f t="shared" ca="1" si="561"/>
        <v>1247</v>
      </c>
      <c r="V4026" s="2" t="str">
        <f t="shared" si="562"/>
        <v>Low Loyalty</v>
      </c>
      <c r="W4026" s="2" t="str">
        <f t="shared" si="563"/>
        <v>Legitimate</v>
      </c>
      <c r="X4026" s="2" t="str">
        <f>IF(Q4026&lt;Data_Validation!$B$8,"Low Value",IF(Q4026&lt;Data_Validation!$B$9,"Medium Value","High Value"))</f>
        <v>Low Value</v>
      </c>
      <c r="Y4026" s="2" t="str">
        <f t="shared" si="564"/>
        <v>Stable</v>
      </c>
      <c r="Z4026" s="2" t="str">
        <f t="shared" si="565"/>
        <v>Check Data</v>
      </c>
    </row>
    <row r="4027" spans="1:26" x14ac:dyDescent="0.3">
      <c r="A4027" t="s">
        <v>3244</v>
      </c>
      <c r="B4027">
        <v>45</v>
      </c>
      <c r="C4027" t="s">
        <v>25</v>
      </c>
      <c r="D4027" t="s">
        <v>15</v>
      </c>
      <c r="E4027">
        <v>150.11000000000001</v>
      </c>
      <c r="F4027">
        <v>8</v>
      </c>
      <c r="G4027">
        <v>338</v>
      </c>
      <c r="H4027">
        <v>0</v>
      </c>
      <c r="I4027" t="s">
        <v>29</v>
      </c>
      <c r="J4027">
        <v>29.2</v>
      </c>
      <c r="K4027" s="1">
        <v>44607</v>
      </c>
      <c r="L4027">
        <v>39</v>
      </c>
      <c r="M4027">
        <v>0.13</v>
      </c>
      <c r="N4027">
        <f>IF(E4027="",Data_Validation!$B$1,E4027)</f>
        <v>150.11000000000001</v>
      </c>
      <c r="O4027">
        <f>IF(J4027="",Data_Validation!$B$2,J4027)</f>
        <v>29.2</v>
      </c>
      <c r="P4027">
        <f t="shared" si="558"/>
        <v>1</v>
      </c>
      <c r="Q4027" s="2">
        <f>CustomerData[[#This Row],[avg_order_value_clean]]*CustomerData[[#This Row],[total_orders]]</f>
        <v>1200.8800000000001</v>
      </c>
      <c r="R4027" s="2" t="str">
        <f t="shared" si="566"/>
        <v>Inactive</v>
      </c>
      <c r="S4027" s="2" t="str">
        <f t="shared" si="559"/>
        <v>Low Risk</v>
      </c>
      <c r="T4027" s="2" t="str">
        <f t="shared" si="560"/>
        <v>45-54</v>
      </c>
      <c r="U4027" s="1">
        <f t="shared" ca="1" si="561"/>
        <v>1654</v>
      </c>
      <c r="V4027" s="2" t="str">
        <f t="shared" si="562"/>
        <v>Low Loyalty</v>
      </c>
      <c r="W4027" s="2" t="str">
        <f t="shared" si="563"/>
        <v>Legitimate</v>
      </c>
      <c r="X4027" s="2" t="str">
        <f>IF(Q4027&lt;Data_Validation!$B$8,"Low Value",IF(Q4027&lt;Data_Validation!$B$9,"Medium Value","High Value"))</f>
        <v>Low Value</v>
      </c>
      <c r="Y4027" s="2" t="str">
        <f t="shared" si="564"/>
        <v>Stable</v>
      </c>
      <c r="Z4027" s="2" t="str">
        <f t="shared" si="565"/>
        <v>Check Data</v>
      </c>
    </row>
    <row r="4028" spans="1:26" x14ac:dyDescent="0.3">
      <c r="A4028" t="s">
        <v>3245</v>
      </c>
      <c r="B4028">
        <v>27</v>
      </c>
      <c r="C4028" t="s">
        <v>14</v>
      </c>
      <c r="D4028" t="s">
        <v>44</v>
      </c>
      <c r="E4028">
        <v>136</v>
      </c>
      <c r="F4028">
        <v>8</v>
      </c>
      <c r="G4028">
        <v>213</v>
      </c>
      <c r="H4028">
        <v>0</v>
      </c>
      <c r="I4028" t="s">
        <v>29</v>
      </c>
      <c r="J4028">
        <v>30.1</v>
      </c>
      <c r="K4028" s="1">
        <v>45486</v>
      </c>
      <c r="L4028">
        <v>65</v>
      </c>
      <c r="M4028">
        <v>0.18</v>
      </c>
      <c r="N4028">
        <f>IF(E4028="",Data_Validation!$B$1,E4028)</f>
        <v>136</v>
      </c>
      <c r="O4028">
        <f>IF(J4028="",Data_Validation!$B$2,J4028)</f>
        <v>30.1</v>
      </c>
      <c r="P4028">
        <f t="shared" si="558"/>
        <v>2</v>
      </c>
      <c r="Q4028" s="2">
        <f>CustomerData[[#This Row],[avg_order_value_clean]]*CustomerData[[#This Row],[total_orders]]</f>
        <v>1088</v>
      </c>
      <c r="R4028" s="2" t="str">
        <f t="shared" si="566"/>
        <v>Inactive</v>
      </c>
      <c r="S4028" s="2" t="str">
        <f t="shared" si="559"/>
        <v>Low Risk</v>
      </c>
      <c r="T4028" s="2" t="str">
        <f t="shared" si="560"/>
        <v>25-34</v>
      </c>
      <c r="U4028" s="1">
        <f t="shared" ca="1" si="561"/>
        <v>775</v>
      </c>
      <c r="V4028" s="2" t="str">
        <f t="shared" si="562"/>
        <v>Medium Loyalty</v>
      </c>
      <c r="W4028" s="2" t="str">
        <f t="shared" si="563"/>
        <v>Legitimate</v>
      </c>
      <c r="X4028" s="2" t="str">
        <f>IF(Q4028&lt;Data_Validation!$B$8,"Low Value",IF(Q4028&lt;Data_Validation!$B$9,"Medium Value","High Value"))</f>
        <v>Low Value</v>
      </c>
      <c r="Y4028" s="2" t="str">
        <f t="shared" si="564"/>
        <v>Stable</v>
      </c>
      <c r="Z4028" s="2" t="str">
        <f t="shared" si="565"/>
        <v>Check Data</v>
      </c>
    </row>
    <row r="4029" spans="1:26" x14ac:dyDescent="0.3">
      <c r="A4029" t="s">
        <v>3246</v>
      </c>
      <c r="B4029">
        <v>55</v>
      </c>
      <c r="C4029" t="s">
        <v>14</v>
      </c>
      <c r="D4029" t="s">
        <v>22</v>
      </c>
      <c r="E4029">
        <v>105.59</v>
      </c>
      <c r="F4029">
        <v>10</v>
      </c>
      <c r="G4029">
        <v>112</v>
      </c>
      <c r="H4029">
        <v>0</v>
      </c>
      <c r="I4029" t="s">
        <v>29</v>
      </c>
      <c r="J4029">
        <v>51.6</v>
      </c>
      <c r="K4029" s="1">
        <v>45817</v>
      </c>
      <c r="L4029">
        <v>17</v>
      </c>
      <c r="M4029">
        <v>0.54</v>
      </c>
      <c r="N4029">
        <f>IF(E4029="",Data_Validation!$B$1,E4029)</f>
        <v>105.59</v>
      </c>
      <c r="O4029">
        <f>IF(J4029="",Data_Validation!$B$2,J4029)</f>
        <v>51.6</v>
      </c>
      <c r="P4029">
        <f t="shared" si="558"/>
        <v>1</v>
      </c>
      <c r="Q4029" s="2">
        <f>CustomerData[[#This Row],[avg_order_value_clean]]*CustomerData[[#This Row],[total_orders]]</f>
        <v>1055.9000000000001</v>
      </c>
      <c r="R4029" s="2" t="str">
        <f t="shared" si="566"/>
        <v>Inactive</v>
      </c>
      <c r="S4029" s="2" t="str">
        <f t="shared" si="559"/>
        <v>High Risk</v>
      </c>
      <c r="T4029" s="2" t="str">
        <f t="shared" si="560"/>
        <v>55+</v>
      </c>
      <c r="U4029" s="1">
        <f t="shared" ca="1" si="561"/>
        <v>444</v>
      </c>
      <c r="V4029" s="2" t="str">
        <f t="shared" si="562"/>
        <v>Low Loyalty</v>
      </c>
      <c r="W4029" s="2" t="str">
        <f t="shared" si="563"/>
        <v>Legitimate</v>
      </c>
      <c r="X4029" s="2" t="str">
        <f>IF(Q4029&lt;Data_Validation!$B$8,"Low Value",IF(Q4029&lt;Data_Validation!$B$9,"Medium Value","High Value"))</f>
        <v>Low Value</v>
      </c>
      <c r="Y4029" s="2" t="str">
        <f t="shared" si="564"/>
        <v>At Risk - Develop</v>
      </c>
      <c r="Z4029" s="2" t="str">
        <f t="shared" si="565"/>
        <v>Check Data</v>
      </c>
    </row>
    <row r="4030" spans="1:26" x14ac:dyDescent="0.3">
      <c r="A4030" t="s">
        <v>1553</v>
      </c>
      <c r="B4030">
        <v>64</v>
      </c>
      <c r="C4030" t="s">
        <v>25</v>
      </c>
      <c r="D4030" t="s">
        <v>15</v>
      </c>
      <c r="E4030">
        <v>129.59</v>
      </c>
      <c r="F4030">
        <v>9</v>
      </c>
      <c r="G4030">
        <v>337</v>
      </c>
      <c r="H4030">
        <v>1</v>
      </c>
      <c r="I4030" t="s">
        <v>16</v>
      </c>
      <c r="J4030">
        <v>30</v>
      </c>
      <c r="K4030" s="1">
        <v>45355</v>
      </c>
      <c r="L4030">
        <v>67</v>
      </c>
      <c r="M4030">
        <v>0.46</v>
      </c>
      <c r="N4030">
        <f>IF(E4030="",Data_Validation!$B$1,E4030)</f>
        <v>129.59</v>
      </c>
      <c r="O4030">
        <f>IF(J4030="",Data_Validation!$B$2,J4030)</f>
        <v>30</v>
      </c>
      <c r="P4030">
        <f t="shared" si="558"/>
        <v>3</v>
      </c>
      <c r="Q4030" s="2">
        <f>CustomerData[[#This Row],[avg_order_value_clean]]*CustomerData[[#This Row],[total_orders]]</f>
        <v>1166.31</v>
      </c>
      <c r="R4030" s="2" t="str">
        <f t="shared" si="566"/>
        <v>Inactive</v>
      </c>
      <c r="S4030" s="2" t="str">
        <f t="shared" si="559"/>
        <v>Medium Risk</v>
      </c>
      <c r="T4030" s="2" t="str">
        <f t="shared" si="560"/>
        <v>55+</v>
      </c>
      <c r="U4030" s="1">
        <f t="shared" ca="1" si="561"/>
        <v>906</v>
      </c>
      <c r="V4030" s="2" t="str">
        <f t="shared" si="562"/>
        <v>Medium Loyalty</v>
      </c>
      <c r="W4030" s="2" t="str">
        <f t="shared" si="563"/>
        <v>Fraudulent</v>
      </c>
      <c r="X4030" s="2" t="str">
        <f>IF(Q4030&lt;Data_Validation!$B$8,"Low Value",IF(Q4030&lt;Data_Validation!$B$9,"Medium Value","High Value"))</f>
        <v>Low Value</v>
      </c>
      <c r="Y4030" s="2" t="str">
        <f t="shared" si="564"/>
        <v>Stable</v>
      </c>
      <c r="Z4030" s="2" t="str">
        <f t="shared" si="565"/>
        <v>Check Data</v>
      </c>
    </row>
    <row r="4031" spans="1:26" x14ac:dyDescent="0.3">
      <c r="A4031" t="s">
        <v>3247</v>
      </c>
      <c r="B4031">
        <v>74</v>
      </c>
      <c r="C4031" t="s">
        <v>14</v>
      </c>
      <c r="D4031" t="s">
        <v>15</v>
      </c>
      <c r="E4031">
        <v>85.84</v>
      </c>
      <c r="F4031">
        <v>7</v>
      </c>
      <c r="G4031">
        <v>89</v>
      </c>
      <c r="H4031">
        <v>0</v>
      </c>
      <c r="I4031" t="s">
        <v>29</v>
      </c>
      <c r="J4031">
        <v>18</v>
      </c>
      <c r="K4031" s="1">
        <v>45556</v>
      </c>
      <c r="L4031">
        <v>87</v>
      </c>
      <c r="M4031">
        <v>0.84</v>
      </c>
      <c r="N4031">
        <f>IF(E4031="",Data_Validation!$B$1,E4031)</f>
        <v>85.84</v>
      </c>
      <c r="O4031">
        <f>IF(J4031="",Data_Validation!$B$2,J4031)</f>
        <v>18</v>
      </c>
      <c r="P4031">
        <f t="shared" si="558"/>
        <v>1</v>
      </c>
      <c r="Q4031" s="2">
        <f>CustomerData[[#This Row],[avg_order_value_clean]]*CustomerData[[#This Row],[total_orders]]</f>
        <v>600.88</v>
      </c>
      <c r="R4031" s="2" t="str">
        <f t="shared" si="566"/>
        <v>At Risk</v>
      </c>
      <c r="S4031" s="2" t="str">
        <f t="shared" si="559"/>
        <v>High Risk</v>
      </c>
      <c r="T4031" s="2" t="str">
        <f t="shared" si="560"/>
        <v>55+</v>
      </c>
      <c r="U4031" s="1">
        <f t="shared" ca="1" si="561"/>
        <v>705</v>
      </c>
      <c r="V4031" s="2" t="str">
        <f t="shared" si="562"/>
        <v>High Loyalty</v>
      </c>
      <c r="W4031" s="2" t="str">
        <f t="shared" si="563"/>
        <v>Legitimate</v>
      </c>
      <c r="X4031" s="2" t="str">
        <f>IF(Q4031&lt;Data_Validation!$B$8,"Low Value",IF(Q4031&lt;Data_Validation!$B$9,"Medium Value","High Value"))</f>
        <v>Low Value</v>
      </c>
      <c r="Y4031" s="2" t="str">
        <f t="shared" si="564"/>
        <v>At Risk - Develop</v>
      </c>
      <c r="Z4031" s="2" t="str">
        <f t="shared" si="565"/>
        <v>Check Data</v>
      </c>
    </row>
    <row r="4032" spans="1:26" x14ac:dyDescent="0.3">
      <c r="A4032" t="s">
        <v>3203</v>
      </c>
      <c r="B4032">
        <v>67</v>
      </c>
      <c r="C4032" t="s">
        <v>21</v>
      </c>
      <c r="D4032" t="s">
        <v>18</v>
      </c>
      <c r="E4032">
        <v>65.14</v>
      </c>
      <c r="F4032">
        <v>11</v>
      </c>
      <c r="G4032">
        <v>270</v>
      </c>
      <c r="H4032">
        <v>0</v>
      </c>
      <c r="I4032" t="s">
        <v>16</v>
      </c>
      <c r="J4032">
        <v>77.3</v>
      </c>
      <c r="K4032" s="1">
        <v>44448</v>
      </c>
      <c r="L4032">
        <v>1</v>
      </c>
      <c r="M4032">
        <v>0.25</v>
      </c>
      <c r="N4032">
        <f>IF(E4032="",Data_Validation!$B$1,E4032)</f>
        <v>65.14</v>
      </c>
      <c r="O4032">
        <f>IF(J4032="",Data_Validation!$B$2,J4032)</f>
        <v>77.3</v>
      </c>
      <c r="P4032">
        <f t="shared" si="558"/>
        <v>2</v>
      </c>
      <c r="Q4032" s="2">
        <f>CustomerData[[#This Row],[avg_order_value_clean]]*CustomerData[[#This Row],[total_orders]]</f>
        <v>716.54</v>
      </c>
      <c r="R4032" s="2" t="str">
        <f t="shared" si="566"/>
        <v>Inactive</v>
      </c>
      <c r="S4032" s="2" t="str">
        <f t="shared" si="559"/>
        <v>Medium Risk</v>
      </c>
      <c r="T4032" s="2" t="str">
        <f t="shared" si="560"/>
        <v>55+</v>
      </c>
      <c r="U4032" s="1">
        <f t="shared" ca="1" si="561"/>
        <v>1813</v>
      </c>
      <c r="V4032" s="2" t="str">
        <f t="shared" si="562"/>
        <v>Low Loyalty</v>
      </c>
      <c r="W4032" s="2" t="str">
        <f t="shared" si="563"/>
        <v>Legitimate</v>
      </c>
      <c r="X4032" s="2" t="str">
        <f>IF(Q4032&lt;Data_Validation!$B$8,"Low Value",IF(Q4032&lt;Data_Validation!$B$9,"Medium Value","High Value"))</f>
        <v>Low Value</v>
      </c>
      <c r="Y4032" s="2" t="str">
        <f t="shared" si="564"/>
        <v>Stable</v>
      </c>
      <c r="Z4032" s="2" t="str">
        <f t="shared" si="565"/>
        <v>Check Data</v>
      </c>
    </row>
    <row r="4033" spans="1:26" x14ac:dyDescent="0.3">
      <c r="A4033" t="s">
        <v>3248</v>
      </c>
      <c r="B4033">
        <v>67</v>
      </c>
      <c r="C4033" t="s">
        <v>14</v>
      </c>
      <c r="D4033" t="s">
        <v>28</v>
      </c>
      <c r="E4033">
        <v>24.04</v>
      </c>
      <c r="F4033">
        <v>10</v>
      </c>
      <c r="G4033">
        <v>246</v>
      </c>
      <c r="H4033">
        <v>0</v>
      </c>
      <c r="I4033" t="s">
        <v>16</v>
      </c>
      <c r="J4033">
        <v>58.2</v>
      </c>
      <c r="K4033" s="1">
        <v>45508</v>
      </c>
      <c r="L4033">
        <v>24</v>
      </c>
      <c r="M4033">
        <v>0.36</v>
      </c>
      <c r="N4033">
        <f>IF(E4033="",Data_Validation!$B$1,E4033)</f>
        <v>24.04</v>
      </c>
      <c r="O4033">
        <f>IF(J4033="",Data_Validation!$B$2,J4033)</f>
        <v>58.2</v>
      </c>
      <c r="P4033">
        <f t="shared" si="558"/>
        <v>1</v>
      </c>
      <c r="Q4033" s="2">
        <f>CustomerData[[#This Row],[avg_order_value_clean]]*CustomerData[[#This Row],[total_orders]]</f>
        <v>240.39999999999998</v>
      </c>
      <c r="R4033" s="2" t="str">
        <f t="shared" si="566"/>
        <v>Inactive</v>
      </c>
      <c r="S4033" s="2" t="str">
        <f t="shared" si="559"/>
        <v>Medium Risk</v>
      </c>
      <c r="T4033" s="2" t="str">
        <f t="shared" si="560"/>
        <v>55+</v>
      </c>
      <c r="U4033" s="1">
        <f t="shared" ca="1" si="561"/>
        <v>753</v>
      </c>
      <c r="V4033" s="2" t="str">
        <f t="shared" si="562"/>
        <v>Low Loyalty</v>
      </c>
      <c r="W4033" s="2" t="str">
        <f t="shared" si="563"/>
        <v>Legitimate</v>
      </c>
      <c r="X4033" s="2" t="str">
        <f>IF(Q4033&lt;Data_Validation!$B$8,"Low Value",IF(Q4033&lt;Data_Validation!$B$9,"Medium Value","High Value"))</f>
        <v>Low Value</v>
      </c>
      <c r="Y4033" s="2" t="str">
        <f t="shared" si="564"/>
        <v>Stable</v>
      </c>
      <c r="Z4033" s="2" t="str">
        <f t="shared" si="565"/>
        <v>Check Data</v>
      </c>
    </row>
    <row r="4034" spans="1:26" x14ac:dyDescent="0.3">
      <c r="A4034" t="s">
        <v>3249</v>
      </c>
      <c r="B4034">
        <v>24</v>
      </c>
      <c r="C4034" t="s">
        <v>25</v>
      </c>
      <c r="D4034" t="s">
        <v>28</v>
      </c>
      <c r="E4034">
        <v>27.6</v>
      </c>
      <c r="F4034">
        <v>16</v>
      </c>
      <c r="G4034">
        <v>29</v>
      </c>
      <c r="H4034">
        <v>0</v>
      </c>
      <c r="I4034" t="s">
        <v>23</v>
      </c>
      <c r="J4034">
        <v>43.8</v>
      </c>
      <c r="K4034" s="1">
        <v>45378</v>
      </c>
      <c r="L4034">
        <v>77</v>
      </c>
      <c r="M4034">
        <v>0.19</v>
      </c>
      <c r="N4034">
        <f>IF(E4034="",Data_Validation!$B$1,E4034)</f>
        <v>27.6</v>
      </c>
      <c r="O4034">
        <f>IF(J4034="",Data_Validation!$B$2,J4034)</f>
        <v>43.8</v>
      </c>
      <c r="P4034">
        <f t="shared" ref="P4034:P4097" si="567">COUNTIF($A$2:$A$5001,A4034)</f>
        <v>1</v>
      </c>
      <c r="Q4034" s="2">
        <f>CustomerData[[#This Row],[avg_order_value_clean]]*CustomerData[[#This Row],[total_orders]]</f>
        <v>441.6</v>
      </c>
      <c r="R4034" s="2" t="str">
        <f t="shared" si="566"/>
        <v>Active</v>
      </c>
      <c r="S4034" s="2" t="str">
        <f t="shared" ref="S4034:S4097" si="568">IF(M4034&lt;0.2,"Low Risk",IF(M4034&lt;0.5,"Medium Risk","High Risk"))</f>
        <v>Low Risk</v>
      </c>
      <c r="T4034" s="2" t="str">
        <f t="shared" ref="T4034:T4097" si="569">IF(B4034&lt;25,"Under 25",IF(B4034&lt;35,"25-34",IF(B4034&lt;45,"35-44",IF(B4034&lt;55,"45-54","55+"))))</f>
        <v>Under 25</v>
      </c>
      <c r="U4034" s="1">
        <f t="shared" ref="U4034:U4097" ca="1" si="570">TODAY()-K4034</f>
        <v>883</v>
      </c>
      <c r="V4034" s="2" t="str">
        <f t="shared" ref="V4034:V4097" si="571">IF(L4034&lt;40,"Low Loyalty",IF(L4034&lt;70,"Medium Loyalty","High Loyalty"))</f>
        <v>High Loyalty</v>
      </c>
      <c r="W4034" s="2" t="str">
        <f t="shared" ref="W4034:W4097" si="572">IF(H4034=1,"Fraudulent","Legitimate")</f>
        <v>Legitimate</v>
      </c>
      <c r="X4034" s="2" t="str">
        <f>IF(Q4034&lt;Data_Validation!$B$8,"Low Value",IF(Q4034&lt;Data_Validation!$B$9,"Medium Value","High Value"))</f>
        <v>Low Value</v>
      </c>
      <c r="Y4034" s="2" t="str">
        <f t="shared" ref="Y4034:Y4097" si="573">IF(AND(X4034="High Value",S4034="High Risk"),"Critical - Retain",IF(AND(X4034="High Value",S4034&lt;&gt;"High Risk"),"High Value - Maintain",IF(AND(X4034&lt;&gt;"High Value",S4034="High Risk"),"At Risk - Develop","Stable")))</f>
        <v>Stable</v>
      </c>
      <c r="Z4034" s="2" t="str">
        <f t="shared" ref="Z4034:Z4097" si="574">IF(OR(B4034&lt;18,F4034&lt;0,N4034&lt;0,O4034&lt;0,O4034&gt;1,M4034&lt;0,M4034&gt;1),"Check Data","Valid")</f>
        <v>Check Data</v>
      </c>
    </row>
    <row r="4035" spans="1:26" x14ac:dyDescent="0.3">
      <c r="A4035" t="s">
        <v>3250</v>
      </c>
      <c r="B4035">
        <v>32</v>
      </c>
      <c r="C4035" t="s">
        <v>14</v>
      </c>
      <c r="D4035" t="s">
        <v>44</v>
      </c>
      <c r="E4035">
        <v>177.14</v>
      </c>
      <c r="F4035">
        <v>8</v>
      </c>
      <c r="G4035">
        <v>27</v>
      </c>
      <c r="H4035">
        <v>1</v>
      </c>
      <c r="I4035" t="s">
        <v>19</v>
      </c>
      <c r="J4035">
        <v>18.100000000000001</v>
      </c>
      <c r="K4035" s="1">
        <v>44234</v>
      </c>
      <c r="L4035">
        <v>20</v>
      </c>
      <c r="M4035">
        <v>0.2</v>
      </c>
      <c r="N4035">
        <f>IF(E4035="",Data_Validation!$B$1,E4035)</f>
        <v>177.14</v>
      </c>
      <c r="O4035">
        <f>IF(J4035="",Data_Validation!$B$2,J4035)</f>
        <v>18.100000000000001</v>
      </c>
      <c r="P4035">
        <f t="shared" si="567"/>
        <v>1</v>
      </c>
      <c r="Q4035" s="2">
        <f>CustomerData[[#This Row],[avg_order_value_clean]]*CustomerData[[#This Row],[total_orders]]</f>
        <v>1417.12</v>
      </c>
      <c r="R4035" s="2" t="str">
        <f t="shared" ref="R4035:R4098" si="575">IF(G4035&lt;=30,"Active",IF(G4035&lt;=90,"At Risk","Inactive"))</f>
        <v>Active</v>
      </c>
      <c r="S4035" s="2" t="str">
        <f t="shared" si="568"/>
        <v>Medium Risk</v>
      </c>
      <c r="T4035" s="2" t="str">
        <f t="shared" si="569"/>
        <v>25-34</v>
      </c>
      <c r="U4035" s="1">
        <f t="shared" ca="1" si="570"/>
        <v>2027</v>
      </c>
      <c r="V4035" s="2" t="str">
        <f t="shared" si="571"/>
        <v>Low Loyalty</v>
      </c>
      <c r="W4035" s="2" t="str">
        <f t="shared" si="572"/>
        <v>Fraudulent</v>
      </c>
      <c r="X4035" s="2" t="str">
        <f>IF(Q4035&lt;Data_Validation!$B$8,"Low Value",IF(Q4035&lt;Data_Validation!$B$9,"Medium Value","High Value"))</f>
        <v>Low Value</v>
      </c>
      <c r="Y4035" s="2" t="str">
        <f t="shared" si="573"/>
        <v>Stable</v>
      </c>
      <c r="Z4035" s="2" t="str">
        <f t="shared" si="574"/>
        <v>Check Data</v>
      </c>
    </row>
    <row r="4036" spans="1:26" x14ac:dyDescent="0.3">
      <c r="A4036" t="s">
        <v>3251</v>
      </c>
      <c r="B4036">
        <v>35</v>
      </c>
      <c r="C4036" t="s">
        <v>14</v>
      </c>
      <c r="D4036" t="s">
        <v>35</v>
      </c>
      <c r="E4036">
        <v>156.69</v>
      </c>
      <c r="F4036">
        <v>6</v>
      </c>
      <c r="G4036">
        <v>67</v>
      </c>
      <c r="H4036">
        <v>0</v>
      </c>
      <c r="I4036" t="s">
        <v>19</v>
      </c>
      <c r="J4036">
        <v>59.4</v>
      </c>
      <c r="K4036" s="1">
        <v>44871</v>
      </c>
      <c r="L4036">
        <v>64</v>
      </c>
      <c r="M4036">
        <v>0.23</v>
      </c>
      <c r="N4036">
        <f>IF(E4036="",Data_Validation!$B$1,E4036)</f>
        <v>156.69</v>
      </c>
      <c r="O4036">
        <f>IF(J4036="",Data_Validation!$B$2,J4036)</f>
        <v>59.4</v>
      </c>
      <c r="P4036">
        <f t="shared" si="567"/>
        <v>1</v>
      </c>
      <c r="Q4036" s="2">
        <f>CustomerData[[#This Row],[avg_order_value_clean]]*CustomerData[[#This Row],[total_orders]]</f>
        <v>940.14</v>
      </c>
      <c r="R4036" s="2" t="str">
        <f t="shared" si="575"/>
        <v>At Risk</v>
      </c>
      <c r="S4036" s="2" t="str">
        <f t="shared" si="568"/>
        <v>Medium Risk</v>
      </c>
      <c r="T4036" s="2" t="str">
        <f t="shared" si="569"/>
        <v>35-44</v>
      </c>
      <c r="U4036" s="1">
        <f t="shared" ca="1" si="570"/>
        <v>1390</v>
      </c>
      <c r="V4036" s="2" t="str">
        <f t="shared" si="571"/>
        <v>Medium Loyalty</v>
      </c>
      <c r="W4036" s="2" t="str">
        <f t="shared" si="572"/>
        <v>Legitimate</v>
      </c>
      <c r="X4036" s="2" t="str">
        <f>IF(Q4036&lt;Data_Validation!$B$8,"Low Value",IF(Q4036&lt;Data_Validation!$B$9,"Medium Value","High Value"))</f>
        <v>Low Value</v>
      </c>
      <c r="Y4036" s="2" t="str">
        <f t="shared" si="573"/>
        <v>Stable</v>
      </c>
      <c r="Z4036" s="2" t="str">
        <f t="shared" si="574"/>
        <v>Check Data</v>
      </c>
    </row>
    <row r="4037" spans="1:26" x14ac:dyDescent="0.3">
      <c r="A4037" t="s">
        <v>2093</v>
      </c>
      <c r="B4037">
        <v>35</v>
      </c>
      <c r="C4037" t="s">
        <v>14</v>
      </c>
      <c r="D4037" t="s">
        <v>28</v>
      </c>
      <c r="E4037">
        <v>136.33000000000001</v>
      </c>
      <c r="F4037">
        <v>15</v>
      </c>
      <c r="G4037">
        <v>356</v>
      </c>
      <c r="H4037">
        <v>0</v>
      </c>
      <c r="I4037" t="s">
        <v>23</v>
      </c>
      <c r="J4037">
        <v>62.9</v>
      </c>
      <c r="K4037" s="1">
        <v>45167</v>
      </c>
      <c r="L4037">
        <v>20</v>
      </c>
      <c r="M4037">
        <v>0.3</v>
      </c>
      <c r="N4037">
        <f>IF(E4037="",Data_Validation!$B$1,E4037)</f>
        <v>136.33000000000001</v>
      </c>
      <c r="O4037">
        <f>IF(J4037="",Data_Validation!$B$2,J4037)</f>
        <v>62.9</v>
      </c>
      <c r="P4037">
        <f t="shared" si="567"/>
        <v>3</v>
      </c>
      <c r="Q4037" s="2">
        <f>CustomerData[[#This Row],[avg_order_value_clean]]*CustomerData[[#This Row],[total_orders]]</f>
        <v>2044.9500000000003</v>
      </c>
      <c r="R4037" s="2" t="str">
        <f t="shared" si="575"/>
        <v>Inactive</v>
      </c>
      <c r="S4037" s="2" t="str">
        <f t="shared" si="568"/>
        <v>Medium Risk</v>
      </c>
      <c r="T4037" s="2" t="str">
        <f t="shared" si="569"/>
        <v>35-44</v>
      </c>
      <c r="U4037" s="1">
        <f t="shared" ca="1" si="570"/>
        <v>1094</v>
      </c>
      <c r="V4037" s="2" t="str">
        <f t="shared" si="571"/>
        <v>Low Loyalty</v>
      </c>
      <c r="W4037" s="2" t="str">
        <f t="shared" si="572"/>
        <v>Legitimate</v>
      </c>
      <c r="X4037" s="2" t="str">
        <f>IF(Q4037&lt;Data_Validation!$B$8,"Low Value",IF(Q4037&lt;Data_Validation!$B$9,"Medium Value","High Value"))</f>
        <v>High Value</v>
      </c>
      <c r="Y4037" s="2" t="str">
        <f t="shared" si="573"/>
        <v>High Value - Maintain</v>
      </c>
      <c r="Z4037" s="2" t="str">
        <f t="shared" si="574"/>
        <v>Check Data</v>
      </c>
    </row>
    <row r="4038" spans="1:26" x14ac:dyDescent="0.3">
      <c r="A4038" t="s">
        <v>3245</v>
      </c>
      <c r="B4038">
        <v>69</v>
      </c>
      <c r="C4038" t="s">
        <v>25</v>
      </c>
      <c r="D4038" t="s">
        <v>22</v>
      </c>
      <c r="E4038">
        <v>99.41</v>
      </c>
      <c r="F4038">
        <v>11</v>
      </c>
      <c r="G4038">
        <v>142</v>
      </c>
      <c r="H4038">
        <v>0</v>
      </c>
      <c r="I4038" t="s">
        <v>23</v>
      </c>
      <c r="J4038">
        <v>48</v>
      </c>
      <c r="K4038" s="1">
        <v>45821</v>
      </c>
      <c r="L4038">
        <v>76</v>
      </c>
      <c r="M4038">
        <v>0.25</v>
      </c>
      <c r="N4038">
        <f>IF(E4038="",Data_Validation!$B$1,E4038)</f>
        <v>99.41</v>
      </c>
      <c r="O4038">
        <f>IF(J4038="",Data_Validation!$B$2,J4038)</f>
        <v>48</v>
      </c>
      <c r="P4038">
        <f t="shared" si="567"/>
        <v>2</v>
      </c>
      <c r="Q4038" s="2">
        <f>CustomerData[[#This Row],[avg_order_value_clean]]*CustomerData[[#This Row],[total_orders]]</f>
        <v>1093.51</v>
      </c>
      <c r="R4038" s="2" t="str">
        <f t="shared" si="575"/>
        <v>Inactive</v>
      </c>
      <c r="S4038" s="2" t="str">
        <f t="shared" si="568"/>
        <v>Medium Risk</v>
      </c>
      <c r="T4038" s="2" t="str">
        <f t="shared" si="569"/>
        <v>55+</v>
      </c>
      <c r="U4038" s="1">
        <f t="shared" ca="1" si="570"/>
        <v>440</v>
      </c>
      <c r="V4038" s="2" t="str">
        <f t="shared" si="571"/>
        <v>High Loyalty</v>
      </c>
      <c r="W4038" s="2" t="str">
        <f t="shared" si="572"/>
        <v>Legitimate</v>
      </c>
      <c r="X4038" s="2" t="str">
        <f>IF(Q4038&lt;Data_Validation!$B$8,"Low Value",IF(Q4038&lt;Data_Validation!$B$9,"Medium Value","High Value"))</f>
        <v>Low Value</v>
      </c>
      <c r="Y4038" s="2" t="str">
        <f t="shared" si="573"/>
        <v>Stable</v>
      </c>
      <c r="Z4038" s="2" t="str">
        <f t="shared" si="574"/>
        <v>Check Data</v>
      </c>
    </row>
    <row r="4039" spans="1:26" x14ac:dyDescent="0.3">
      <c r="A4039" t="s">
        <v>512</v>
      </c>
      <c r="B4039">
        <v>58</v>
      </c>
      <c r="C4039" t="s">
        <v>21</v>
      </c>
      <c r="D4039" t="s">
        <v>52</v>
      </c>
      <c r="E4039">
        <v>130.30000000000001</v>
      </c>
      <c r="F4039">
        <v>10</v>
      </c>
      <c r="G4039">
        <v>33</v>
      </c>
      <c r="H4039">
        <v>0</v>
      </c>
      <c r="I4039" t="s">
        <v>23</v>
      </c>
      <c r="J4039">
        <v>37.299999999999997</v>
      </c>
      <c r="K4039" s="1">
        <v>44851</v>
      </c>
      <c r="L4039">
        <v>81</v>
      </c>
      <c r="M4039">
        <v>0.05</v>
      </c>
      <c r="N4039">
        <f>IF(E4039="",Data_Validation!$B$1,E4039)</f>
        <v>130.30000000000001</v>
      </c>
      <c r="O4039">
        <f>IF(J4039="",Data_Validation!$B$2,J4039)</f>
        <v>37.299999999999997</v>
      </c>
      <c r="P4039">
        <f t="shared" si="567"/>
        <v>2</v>
      </c>
      <c r="Q4039" s="2">
        <f>CustomerData[[#This Row],[avg_order_value_clean]]*CustomerData[[#This Row],[total_orders]]</f>
        <v>1303</v>
      </c>
      <c r="R4039" s="2" t="str">
        <f t="shared" si="575"/>
        <v>At Risk</v>
      </c>
      <c r="S4039" s="2" t="str">
        <f t="shared" si="568"/>
        <v>Low Risk</v>
      </c>
      <c r="T4039" s="2" t="str">
        <f t="shared" si="569"/>
        <v>55+</v>
      </c>
      <c r="U4039" s="1">
        <f t="shared" ca="1" si="570"/>
        <v>1410</v>
      </c>
      <c r="V4039" s="2" t="str">
        <f t="shared" si="571"/>
        <v>High Loyalty</v>
      </c>
      <c r="W4039" s="2" t="str">
        <f t="shared" si="572"/>
        <v>Legitimate</v>
      </c>
      <c r="X4039" s="2" t="str">
        <f>IF(Q4039&lt;Data_Validation!$B$8,"Low Value",IF(Q4039&lt;Data_Validation!$B$9,"Medium Value","High Value"))</f>
        <v>Low Value</v>
      </c>
      <c r="Y4039" s="2" t="str">
        <f t="shared" si="573"/>
        <v>Stable</v>
      </c>
      <c r="Z4039" s="2" t="str">
        <f t="shared" si="574"/>
        <v>Check Data</v>
      </c>
    </row>
    <row r="4040" spans="1:26" x14ac:dyDescent="0.3">
      <c r="A4040" t="s">
        <v>3252</v>
      </c>
      <c r="B4040">
        <v>41</v>
      </c>
      <c r="C4040" t="s">
        <v>14</v>
      </c>
      <c r="D4040" t="s">
        <v>35</v>
      </c>
      <c r="E4040">
        <v>59.88</v>
      </c>
      <c r="F4040">
        <v>9</v>
      </c>
      <c r="G4040">
        <v>354</v>
      </c>
      <c r="H4040">
        <v>0</v>
      </c>
      <c r="I4040" t="s">
        <v>29</v>
      </c>
      <c r="J4040">
        <v>86.7</v>
      </c>
      <c r="K4040" s="1">
        <v>44545</v>
      </c>
      <c r="L4040">
        <v>85</v>
      </c>
      <c r="M4040">
        <v>0.47</v>
      </c>
      <c r="N4040">
        <f>IF(E4040="",Data_Validation!$B$1,E4040)</f>
        <v>59.88</v>
      </c>
      <c r="O4040">
        <f>IF(J4040="",Data_Validation!$B$2,J4040)</f>
        <v>86.7</v>
      </c>
      <c r="P4040">
        <f t="shared" si="567"/>
        <v>1</v>
      </c>
      <c r="Q4040" s="2">
        <f>CustomerData[[#This Row],[avg_order_value_clean]]*CustomerData[[#This Row],[total_orders]]</f>
        <v>538.92000000000007</v>
      </c>
      <c r="R4040" s="2" t="str">
        <f t="shared" si="575"/>
        <v>Inactive</v>
      </c>
      <c r="S4040" s="2" t="str">
        <f t="shared" si="568"/>
        <v>Medium Risk</v>
      </c>
      <c r="T4040" s="2" t="str">
        <f t="shared" si="569"/>
        <v>35-44</v>
      </c>
      <c r="U4040" s="1">
        <f t="shared" ca="1" si="570"/>
        <v>1716</v>
      </c>
      <c r="V4040" s="2" t="str">
        <f t="shared" si="571"/>
        <v>High Loyalty</v>
      </c>
      <c r="W4040" s="2" t="str">
        <f t="shared" si="572"/>
        <v>Legitimate</v>
      </c>
      <c r="X4040" s="2" t="str">
        <f>IF(Q4040&lt;Data_Validation!$B$8,"Low Value",IF(Q4040&lt;Data_Validation!$B$9,"Medium Value","High Value"))</f>
        <v>Low Value</v>
      </c>
      <c r="Y4040" s="2" t="str">
        <f t="shared" si="573"/>
        <v>Stable</v>
      </c>
      <c r="Z4040" s="2" t="str">
        <f t="shared" si="574"/>
        <v>Check Data</v>
      </c>
    </row>
    <row r="4041" spans="1:26" x14ac:dyDescent="0.3">
      <c r="A4041" t="s">
        <v>3253</v>
      </c>
      <c r="B4041">
        <v>19</v>
      </c>
      <c r="C4041" t="s">
        <v>21</v>
      </c>
      <c r="D4041" t="s">
        <v>18</v>
      </c>
      <c r="E4041">
        <v>63.86</v>
      </c>
      <c r="F4041">
        <v>13</v>
      </c>
      <c r="G4041">
        <v>226</v>
      </c>
      <c r="H4041">
        <v>1</v>
      </c>
      <c r="I4041" t="s">
        <v>40</v>
      </c>
      <c r="J4041">
        <v>70.5</v>
      </c>
      <c r="K4041" s="1">
        <v>44171</v>
      </c>
      <c r="L4041">
        <v>40</v>
      </c>
      <c r="M4041">
        <v>0.17</v>
      </c>
      <c r="N4041">
        <f>IF(E4041="",Data_Validation!$B$1,E4041)</f>
        <v>63.86</v>
      </c>
      <c r="O4041">
        <f>IF(J4041="",Data_Validation!$B$2,J4041)</f>
        <v>70.5</v>
      </c>
      <c r="P4041">
        <f t="shared" si="567"/>
        <v>1</v>
      </c>
      <c r="Q4041" s="2">
        <f>CustomerData[[#This Row],[avg_order_value_clean]]*CustomerData[[#This Row],[total_orders]]</f>
        <v>830.18</v>
      </c>
      <c r="R4041" s="2" t="str">
        <f t="shared" si="575"/>
        <v>Inactive</v>
      </c>
      <c r="S4041" s="2" t="str">
        <f t="shared" si="568"/>
        <v>Low Risk</v>
      </c>
      <c r="T4041" s="2" t="str">
        <f t="shared" si="569"/>
        <v>Under 25</v>
      </c>
      <c r="U4041" s="1">
        <f t="shared" ca="1" si="570"/>
        <v>2090</v>
      </c>
      <c r="V4041" s="2" t="str">
        <f t="shared" si="571"/>
        <v>Medium Loyalty</v>
      </c>
      <c r="W4041" s="2" t="str">
        <f t="shared" si="572"/>
        <v>Fraudulent</v>
      </c>
      <c r="X4041" s="2" t="str">
        <f>IF(Q4041&lt;Data_Validation!$B$8,"Low Value",IF(Q4041&lt;Data_Validation!$B$9,"Medium Value","High Value"))</f>
        <v>Low Value</v>
      </c>
      <c r="Y4041" s="2" t="str">
        <f t="shared" si="573"/>
        <v>Stable</v>
      </c>
      <c r="Z4041" s="2" t="str">
        <f t="shared" si="574"/>
        <v>Check Data</v>
      </c>
    </row>
    <row r="4042" spans="1:26" x14ac:dyDescent="0.3">
      <c r="A4042" t="s">
        <v>3254</v>
      </c>
      <c r="B4042">
        <v>57</v>
      </c>
      <c r="C4042" t="s">
        <v>14</v>
      </c>
      <c r="D4042" t="s">
        <v>22</v>
      </c>
      <c r="E4042">
        <v>94.84</v>
      </c>
      <c r="F4042">
        <v>16</v>
      </c>
      <c r="G4042">
        <v>202</v>
      </c>
      <c r="H4042">
        <v>0</v>
      </c>
      <c r="I4042" t="s">
        <v>23</v>
      </c>
      <c r="K4042" s="1">
        <v>44686</v>
      </c>
      <c r="L4042">
        <v>88</v>
      </c>
      <c r="M4042">
        <v>0.06</v>
      </c>
      <c r="N4042">
        <f>IF(E4042="",Data_Validation!$B$1,E4042)</f>
        <v>94.84</v>
      </c>
      <c r="O4042">
        <f>IF(J4042="",Data_Validation!$B$2,J4042)</f>
        <v>250</v>
      </c>
      <c r="P4042">
        <f t="shared" si="567"/>
        <v>2</v>
      </c>
      <c r="Q4042" s="2">
        <f>CustomerData[[#This Row],[avg_order_value_clean]]*CustomerData[[#This Row],[total_orders]]</f>
        <v>1517.44</v>
      </c>
      <c r="R4042" s="2" t="str">
        <f t="shared" si="575"/>
        <v>Inactive</v>
      </c>
      <c r="S4042" s="2" t="str">
        <f t="shared" si="568"/>
        <v>Low Risk</v>
      </c>
      <c r="T4042" s="2" t="str">
        <f t="shared" si="569"/>
        <v>55+</v>
      </c>
      <c r="U4042" s="1">
        <f t="shared" ca="1" si="570"/>
        <v>1575</v>
      </c>
      <c r="V4042" s="2" t="str">
        <f t="shared" si="571"/>
        <v>High Loyalty</v>
      </c>
      <c r="W4042" s="2" t="str">
        <f t="shared" si="572"/>
        <v>Legitimate</v>
      </c>
      <c r="X4042" s="2" t="str">
        <f>IF(Q4042&lt;Data_Validation!$B$8,"Low Value",IF(Q4042&lt;Data_Validation!$B$9,"Medium Value","High Value"))</f>
        <v>Low Value</v>
      </c>
      <c r="Y4042" s="2" t="str">
        <f t="shared" si="573"/>
        <v>Stable</v>
      </c>
      <c r="Z4042" s="2" t="str">
        <f t="shared" si="574"/>
        <v>Check Data</v>
      </c>
    </row>
    <row r="4043" spans="1:26" x14ac:dyDescent="0.3">
      <c r="A4043" t="s">
        <v>1986</v>
      </c>
      <c r="B4043">
        <v>37</v>
      </c>
      <c r="C4043" t="s">
        <v>14</v>
      </c>
      <c r="D4043" t="s">
        <v>50</v>
      </c>
      <c r="E4043">
        <v>70.3</v>
      </c>
      <c r="F4043">
        <v>15</v>
      </c>
      <c r="G4043">
        <v>60</v>
      </c>
      <c r="H4043">
        <v>0</v>
      </c>
      <c r="I4043" t="s">
        <v>16</v>
      </c>
      <c r="J4043">
        <v>59.3</v>
      </c>
      <c r="K4043" s="1">
        <v>44301</v>
      </c>
      <c r="L4043">
        <v>30</v>
      </c>
      <c r="M4043">
        <v>0.2</v>
      </c>
      <c r="N4043">
        <f>IF(E4043="",Data_Validation!$B$1,E4043)</f>
        <v>70.3</v>
      </c>
      <c r="O4043">
        <f>IF(J4043="",Data_Validation!$B$2,J4043)</f>
        <v>59.3</v>
      </c>
      <c r="P4043">
        <f t="shared" si="567"/>
        <v>2</v>
      </c>
      <c r="Q4043" s="2">
        <f>CustomerData[[#This Row],[avg_order_value_clean]]*CustomerData[[#This Row],[total_orders]]</f>
        <v>1054.5</v>
      </c>
      <c r="R4043" s="2" t="str">
        <f t="shared" si="575"/>
        <v>At Risk</v>
      </c>
      <c r="S4043" s="2" t="str">
        <f t="shared" si="568"/>
        <v>Medium Risk</v>
      </c>
      <c r="T4043" s="2" t="str">
        <f t="shared" si="569"/>
        <v>35-44</v>
      </c>
      <c r="U4043" s="1">
        <f t="shared" ca="1" si="570"/>
        <v>1960</v>
      </c>
      <c r="V4043" s="2" t="str">
        <f t="shared" si="571"/>
        <v>Low Loyalty</v>
      </c>
      <c r="W4043" s="2" t="str">
        <f t="shared" si="572"/>
        <v>Legitimate</v>
      </c>
      <c r="X4043" s="2" t="str">
        <f>IF(Q4043&lt;Data_Validation!$B$8,"Low Value",IF(Q4043&lt;Data_Validation!$B$9,"Medium Value","High Value"))</f>
        <v>Low Value</v>
      </c>
      <c r="Y4043" s="2" t="str">
        <f t="shared" si="573"/>
        <v>Stable</v>
      </c>
      <c r="Z4043" s="2" t="str">
        <f t="shared" si="574"/>
        <v>Check Data</v>
      </c>
    </row>
    <row r="4044" spans="1:26" x14ac:dyDescent="0.3">
      <c r="A4044" t="s">
        <v>105</v>
      </c>
      <c r="B4044">
        <v>51</v>
      </c>
      <c r="C4044" t="s">
        <v>21</v>
      </c>
      <c r="D4044" t="s">
        <v>18</v>
      </c>
      <c r="E4044">
        <v>48.48</v>
      </c>
      <c r="F4044">
        <v>12</v>
      </c>
      <c r="G4044">
        <v>190</v>
      </c>
      <c r="H4044">
        <v>0</v>
      </c>
      <c r="I4044" t="s">
        <v>19</v>
      </c>
      <c r="K4044" s="1">
        <v>44506</v>
      </c>
      <c r="L4044">
        <v>23</v>
      </c>
      <c r="M4044">
        <v>0.06</v>
      </c>
      <c r="N4044">
        <f>IF(E4044="",Data_Validation!$B$1,E4044)</f>
        <v>48.48</v>
      </c>
      <c r="O4044">
        <f>IF(J4044="",Data_Validation!$B$2,J4044)</f>
        <v>250</v>
      </c>
      <c r="P4044">
        <f t="shared" si="567"/>
        <v>3</v>
      </c>
      <c r="Q4044" s="2">
        <f>CustomerData[[#This Row],[avg_order_value_clean]]*CustomerData[[#This Row],[total_orders]]</f>
        <v>581.76</v>
      </c>
      <c r="R4044" s="2" t="str">
        <f t="shared" si="575"/>
        <v>Inactive</v>
      </c>
      <c r="S4044" s="2" t="str">
        <f t="shared" si="568"/>
        <v>Low Risk</v>
      </c>
      <c r="T4044" s="2" t="str">
        <f t="shared" si="569"/>
        <v>45-54</v>
      </c>
      <c r="U4044" s="1">
        <f t="shared" ca="1" si="570"/>
        <v>1755</v>
      </c>
      <c r="V4044" s="2" t="str">
        <f t="shared" si="571"/>
        <v>Low Loyalty</v>
      </c>
      <c r="W4044" s="2" t="str">
        <f t="shared" si="572"/>
        <v>Legitimate</v>
      </c>
      <c r="X4044" s="2" t="str">
        <f>IF(Q4044&lt;Data_Validation!$B$8,"Low Value",IF(Q4044&lt;Data_Validation!$B$9,"Medium Value","High Value"))</f>
        <v>Low Value</v>
      </c>
      <c r="Y4044" s="2" t="str">
        <f t="shared" si="573"/>
        <v>Stable</v>
      </c>
      <c r="Z4044" s="2" t="str">
        <f t="shared" si="574"/>
        <v>Check Data</v>
      </c>
    </row>
    <row r="4045" spans="1:26" x14ac:dyDescent="0.3">
      <c r="A4045" t="s">
        <v>3149</v>
      </c>
      <c r="B4045">
        <v>60</v>
      </c>
      <c r="C4045" t="s">
        <v>21</v>
      </c>
      <c r="D4045" t="s">
        <v>37</v>
      </c>
      <c r="E4045">
        <v>251.52</v>
      </c>
      <c r="F4045">
        <v>8</v>
      </c>
      <c r="G4045">
        <v>1</v>
      </c>
      <c r="H4045">
        <v>0</v>
      </c>
      <c r="I4045" t="s">
        <v>29</v>
      </c>
      <c r="J4045">
        <v>1.1000000000000001</v>
      </c>
      <c r="K4045" s="1">
        <v>45193</v>
      </c>
      <c r="L4045">
        <v>23</v>
      </c>
      <c r="M4045">
        <v>0.05</v>
      </c>
      <c r="N4045">
        <f>IF(E4045="",Data_Validation!$B$1,E4045)</f>
        <v>251.52</v>
      </c>
      <c r="O4045">
        <f>IF(J4045="",Data_Validation!$B$2,J4045)</f>
        <v>1.1000000000000001</v>
      </c>
      <c r="P4045">
        <f t="shared" si="567"/>
        <v>2</v>
      </c>
      <c r="Q4045" s="2">
        <f>CustomerData[[#This Row],[avg_order_value_clean]]*CustomerData[[#This Row],[total_orders]]</f>
        <v>2012.16</v>
      </c>
      <c r="R4045" s="2" t="str">
        <f t="shared" si="575"/>
        <v>Active</v>
      </c>
      <c r="S4045" s="2" t="str">
        <f t="shared" si="568"/>
        <v>Low Risk</v>
      </c>
      <c r="T4045" s="2" t="str">
        <f t="shared" si="569"/>
        <v>55+</v>
      </c>
      <c r="U4045" s="1">
        <f t="shared" ca="1" si="570"/>
        <v>1068</v>
      </c>
      <c r="V4045" s="2" t="str">
        <f t="shared" si="571"/>
        <v>Low Loyalty</v>
      </c>
      <c r="W4045" s="2" t="str">
        <f t="shared" si="572"/>
        <v>Legitimate</v>
      </c>
      <c r="X4045" s="2" t="str">
        <f>IF(Q4045&lt;Data_Validation!$B$8,"Low Value",IF(Q4045&lt;Data_Validation!$B$9,"Medium Value","High Value"))</f>
        <v>High Value</v>
      </c>
      <c r="Y4045" s="2" t="str">
        <f t="shared" si="573"/>
        <v>High Value - Maintain</v>
      </c>
      <c r="Z4045" s="2" t="str">
        <f t="shared" si="574"/>
        <v>Check Data</v>
      </c>
    </row>
    <row r="4046" spans="1:26" x14ac:dyDescent="0.3">
      <c r="A4046" t="s">
        <v>2928</v>
      </c>
      <c r="B4046">
        <v>43</v>
      </c>
      <c r="C4046" t="s">
        <v>14</v>
      </c>
      <c r="D4046" t="s">
        <v>15</v>
      </c>
      <c r="E4046">
        <v>107.52</v>
      </c>
      <c r="F4046">
        <v>12</v>
      </c>
      <c r="G4046">
        <v>117</v>
      </c>
      <c r="H4046">
        <v>0</v>
      </c>
      <c r="I4046" t="s">
        <v>40</v>
      </c>
      <c r="J4046">
        <v>86.9</v>
      </c>
      <c r="K4046" s="1">
        <v>44200</v>
      </c>
      <c r="L4046">
        <v>56</v>
      </c>
      <c r="M4046">
        <v>0.28999999999999998</v>
      </c>
      <c r="N4046">
        <f>IF(E4046="",Data_Validation!$B$1,E4046)</f>
        <v>107.52</v>
      </c>
      <c r="O4046">
        <f>IF(J4046="",Data_Validation!$B$2,J4046)</f>
        <v>86.9</v>
      </c>
      <c r="P4046">
        <f t="shared" si="567"/>
        <v>2</v>
      </c>
      <c r="Q4046" s="2">
        <f>CustomerData[[#This Row],[avg_order_value_clean]]*CustomerData[[#This Row],[total_orders]]</f>
        <v>1290.24</v>
      </c>
      <c r="R4046" s="2" t="str">
        <f t="shared" si="575"/>
        <v>Inactive</v>
      </c>
      <c r="S4046" s="2" t="str">
        <f t="shared" si="568"/>
        <v>Medium Risk</v>
      </c>
      <c r="T4046" s="2" t="str">
        <f t="shared" si="569"/>
        <v>35-44</v>
      </c>
      <c r="U4046" s="1">
        <f t="shared" ca="1" si="570"/>
        <v>2061</v>
      </c>
      <c r="V4046" s="2" t="str">
        <f t="shared" si="571"/>
        <v>Medium Loyalty</v>
      </c>
      <c r="W4046" s="2" t="str">
        <f t="shared" si="572"/>
        <v>Legitimate</v>
      </c>
      <c r="X4046" s="2" t="str">
        <f>IF(Q4046&lt;Data_Validation!$B$8,"Low Value",IF(Q4046&lt;Data_Validation!$B$9,"Medium Value","High Value"))</f>
        <v>Low Value</v>
      </c>
      <c r="Y4046" s="2" t="str">
        <f t="shared" si="573"/>
        <v>Stable</v>
      </c>
      <c r="Z4046" s="2" t="str">
        <f t="shared" si="574"/>
        <v>Check Data</v>
      </c>
    </row>
    <row r="4047" spans="1:26" x14ac:dyDescent="0.3">
      <c r="A4047" t="s">
        <v>1702</v>
      </c>
      <c r="B4047">
        <v>24</v>
      </c>
      <c r="C4047" t="s">
        <v>21</v>
      </c>
      <c r="D4047" t="s">
        <v>26</v>
      </c>
      <c r="E4047">
        <v>70.56</v>
      </c>
      <c r="F4047">
        <v>12</v>
      </c>
      <c r="G4047">
        <v>307</v>
      </c>
      <c r="H4047">
        <v>0</v>
      </c>
      <c r="I4047" t="s">
        <v>19</v>
      </c>
      <c r="J4047">
        <v>81.900000000000006</v>
      </c>
      <c r="K4047" s="1">
        <v>44715</v>
      </c>
      <c r="L4047">
        <v>47</v>
      </c>
      <c r="M4047">
        <v>0.25</v>
      </c>
      <c r="N4047">
        <f>IF(E4047="",Data_Validation!$B$1,E4047)</f>
        <v>70.56</v>
      </c>
      <c r="O4047">
        <f>IF(J4047="",Data_Validation!$B$2,J4047)</f>
        <v>81.900000000000006</v>
      </c>
      <c r="P4047">
        <f t="shared" si="567"/>
        <v>2</v>
      </c>
      <c r="Q4047" s="2">
        <f>CustomerData[[#This Row],[avg_order_value_clean]]*CustomerData[[#This Row],[total_orders]]</f>
        <v>846.72</v>
      </c>
      <c r="R4047" s="2" t="str">
        <f t="shared" si="575"/>
        <v>Inactive</v>
      </c>
      <c r="S4047" s="2" t="str">
        <f t="shared" si="568"/>
        <v>Medium Risk</v>
      </c>
      <c r="T4047" s="2" t="str">
        <f t="shared" si="569"/>
        <v>Under 25</v>
      </c>
      <c r="U4047" s="1">
        <f t="shared" ca="1" si="570"/>
        <v>1546</v>
      </c>
      <c r="V4047" s="2" t="str">
        <f t="shared" si="571"/>
        <v>Medium Loyalty</v>
      </c>
      <c r="W4047" s="2" t="str">
        <f t="shared" si="572"/>
        <v>Legitimate</v>
      </c>
      <c r="X4047" s="2" t="str">
        <f>IF(Q4047&lt;Data_Validation!$B$8,"Low Value",IF(Q4047&lt;Data_Validation!$B$9,"Medium Value","High Value"))</f>
        <v>Low Value</v>
      </c>
      <c r="Y4047" s="2" t="str">
        <f t="shared" si="573"/>
        <v>Stable</v>
      </c>
      <c r="Z4047" s="2" t="str">
        <f t="shared" si="574"/>
        <v>Check Data</v>
      </c>
    </row>
    <row r="4048" spans="1:26" x14ac:dyDescent="0.3">
      <c r="A4048" t="s">
        <v>3255</v>
      </c>
      <c r="B4048">
        <v>55</v>
      </c>
      <c r="C4048" t="s">
        <v>21</v>
      </c>
      <c r="D4048" t="s">
        <v>50</v>
      </c>
      <c r="E4048">
        <v>136.30000000000001</v>
      </c>
      <c r="F4048">
        <v>9</v>
      </c>
      <c r="G4048">
        <v>51</v>
      </c>
      <c r="H4048">
        <v>0</v>
      </c>
      <c r="I4048" t="s">
        <v>19</v>
      </c>
      <c r="J4048">
        <v>63.9</v>
      </c>
      <c r="K4048" s="1">
        <v>44515</v>
      </c>
      <c r="L4048">
        <v>17</v>
      </c>
      <c r="M4048">
        <v>0.38</v>
      </c>
      <c r="N4048">
        <f>IF(E4048="",Data_Validation!$B$1,E4048)</f>
        <v>136.30000000000001</v>
      </c>
      <c r="O4048">
        <f>IF(J4048="",Data_Validation!$B$2,J4048)</f>
        <v>63.9</v>
      </c>
      <c r="P4048">
        <f t="shared" si="567"/>
        <v>2</v>
      </c>
      <c r="Q4048" s="2">
        <f>CustomerData[[#This Row],[avg_order_value_clean]]*CustomerData[[#This Row],[total_orders]]</f>
        <v>1226.7</v>
      </c>
      <c r="R4048" s="2" t="str">
        <f t="shared" si="575"/>
        <v>At Risk</v>
      </c>
      <c r="S4048" s="2" t="str">
        <f t="shared" si="568"/>
        <v>Medium Risk</v>
      </c>
      <c r="T4048" s="2" t="str">
        <f t="shared" si="569"/>
        <v>55+</v>
      </c>
      <c r="U4048" s="1">
        <f t="shared" ca="1" si="570"/>
        <v>1746</v>
      </c>
      <c r="V4048" s="2" t="str">
        <f t="shared" si="571"/>
        <v>Low Loyalty</v>
      </c>
      <c r="W4048" s="2" t="str">
        <f t="shared" si="572"/>
        <v>Legitimate</v>
      </c>
      <c r="X4048" s="2" t="str">
        <f>IF(Q4048&lt;Data_Validation!$B$8,"Low Value",IF(Q4048&lt;Data_Validation!$B$9,"Medium Value","High Value"))</f>
        <v>Low Value</v>
      </c>
      <c r="Y4048" s="2" t="str">
        <f t="shared" si="573"/>
        <v>Stable</v>
      </c>
      <c r="Z4048" s="2" t="str">
        <f t="shared" si="574"/>
        <v>Check Data</v>
      </c>
    </row>
    <row r="4049" spans="1:26" x14ac:dyDescent="0.3">
      <c r="A4049" t="s">
        <v>3256</v>
      </c>
      <c r="B4049">
        <v>47</v>
      </c>
      <c r="C4049" t="s">
        <v>14</v>
      </c>
      <c r="D4049" t="s">
        <v>35</v>
      </c>
      <c r="E4049">
        <v>174.27</v>
      </c>
      <c r="F4049">
        <v>11</v>
      </c>
      <c r="G4049">
        <v>14</v>
      </c>
      <c r="H4049">
        <v>0</v>
      </c>
      <c r="I4049" t="s">
        <v>19</v>
      </c>
      <c r="J4049">
        <v>81.099999999999994</v>
      </c>
      <c r="K4049" s="1">
        <v>44940</v>
      </c>
      <c r="L4049">
        <v>2</v>
      </c>
      <c r="M4049">
        <v>0.54</v>
      </c>
      <c r="N4049">
        <f>IF(E4049="",Data_Validation!$B$1,E4049)</f>
        <v>174.27</v>
      </c>
      <c r="O4049">
        <f>IF(J4049="",Data_Validation!$B$2,J4049)</f>
        <v>81.099999999999994</v>
      </c>
      <c r="P4049">
        <f t="shared" si="567"/>
        <v>1</v>
      </c>
      <c r="Q4049" s="2">
        <f>CustomerData[[#This Row],[avg_order_value_clean]]*CustomerData[[#This Row],[total_orders]]</f>
        <v>1916.97</v>
      </c>
      <c r="R4049" s="2" t="str">
        <f t="shared" si="575"/>
        <v>Active</v>
      </c>
      <c r="S4049" s="2" t="str">
        <f t="shared" si="568"/>
        <v>High Risk</v>
      </c>
      <c r="T4049" s="2" t="str">
        <f t="shared" si="569"/>
        <v>45-54</v>
      </c>
      <c r="U4049" s="1">
        <f t="shared" ca="1" si="570"/>
        <v>1321</v>
      </c>
      <c r="V4049" s="2" t="str">
        <f t="shared" si="571"/>
        <v>Low Loyalty</v>
      </c>
      <c r="W4049" s="2" t="str">
        <f t="shared" si="572"/>
        <v>Legitimate</v>
      </c>
      <c r="X4049" s="2" t="str">
        <f>IF(Q4049&lt;Data_Validation!$B$8,"Low Value",IF(Q4049&lt;Data_Validation!$B$9,"Medium Value","High Value"))</f>
        <v>High Value</v>
      </c>
      <c r="Y4049" s="2" t="str">
        <f t="shared" si="573"/>
        <v>Critical - Retain</v>
      </c>
      <c r="Z4049" s="2" t="str">
        <f t="shared" si="574"/>
        <v>Check Data</v>
      </c>
    </row>
    <row r="4050" spans="1:26" x14ac:dyDescent="0.3">
      <c r="A4050" t="s">
        <v>2134</v>
      </c>
      <c r="B4050">
        <v>59</v>
      </c>
      <c r="C4050" t="s">
        <v>21</v>
      </c>
      <c r="D4050" t="s">
        <v>22</v>
      </c>
      <c r="E4050">
        <v>38.590000000000003</v>
      </c>
      <c r="F4050">
        <v>13</v>
      </c>
      <c r="G4050">
        <v>283</v>
      </c>
      <c r="H4050">
        <v>0</v>
      </c>
      <c r="I4050" t="s">
        <v>16</v>
      </c>
      <c r="J4050">
        <v>78.099999999999994</v>
      </c>
      <c r="K4050" s="1">
        <v>45257</v>
      </c>
      <c r="L4050">
        <v>88</v>
      </c>
      <c r="M4050">
        <v>0.23</v>
      </c>
      <c r="N4050">
        <f>IF(E4050="",Data_Validation!$B$1,E4050)</f>
        <v>38.590000000000003</v>
      </c>
      <c r="O4050">
        <f>IF(J4050="",Data_Validation!$B$2,J4050)</f>
        <v>78.099999999999994</v>
      </c>
      <c r="P4050">
        <f t="shared" si="567"/>
        <v>2</v>
      </c>
      <c r="Q4050" s="2">
        <f>CustomerData[[#This Row],[avg_order_value_clean]]*CustomerData[[#This Row],[total_orders]]</f>
        <v>501.67000000000007</v>
      </c>
      <c r="R4050" s="2" t="str">
        <f t="shared" si="575"/>
        <v>Inactive</v>
      </c>
      <c r="S4050" s="2" t="str">
        <f t="shared" si="568"/>
        <v>Medium Risk</v>
      </c>
      <c r="T4050" s="2" t="str">
        <f t="shared" si="569"/>
        <v>55+</v>
      </c>
      <c r="U4050" s="1">
        <f t="shared" ca="1" si="570"/>
        <v>1004</v>
      </c>
      <c r="V4050" s="2" t="str">
        <f t="shared" si="571"/>
        <v>High Loyalty</v>
      </c>
      <c r="W4050" s="2" t="str">
        <f t="shared" si="572"/>
        <v>Legitimate</v>
      </c>
      <c r="X4050" s="2" t="str">
        <f>IF(Q4050&lt;Data_Validation!$B$8,"Low Value",IF(Q4050&lt;Data_Validation!$B$9,"Medium Value","High Value"))</f>
        <v>Low Value</v>
      </c>
      <c r="Y4050" s="2" t="str">
        <f t="shared" si="573"/>
        <v>Stable</v>
      </c>
      <c r="Z4050" s="2" t="str">
        <f t="shared" si="574"/>
        <v>Check Data</v>
      </c>
    </row>
    <row r="4051" spans="1:26" x14ac:dyDescent="0.3">
      <c r="A4051" t="s">
        <v>3257</v>
      </c>
      <c r="B4051">
        <v>22</v>
      </c>
      <c r="C4051" t="s">
        <v>14</v>
      </c>
      <c r="D4051" t="s">
        <v>50</v>
      </c>
      <c r="E4051">
        <v>43.75</v>
      </c>
      <c r="F4051">
        <v>12</v>
      </c>
      <c r="G4051">
        <v>95</v>
      </c>
      <c r="H4051">
        <v>0</v>
      </c>
      <c r="I4051" t="s">
        <v>16</v>
      </c>
      <c r="J4051">
        <v>86</v>
      </c>
      <c r="K4051" s="1">
        <v>44161</v>
      </c>
      <c r="L4051">
        <v>33</v>
      </c>
      <c r="M4051">
        <v>0.41</v>
      </c>
      <c r="N4051">
        <f>IF(E4051="",Data_Validation!$B$1,E4051)</f>
        <v>43.75</v>
      </c>
      <c r="O4051">
        <f>IF(J4051="",Data_Validation!$B$2,J4051)</f>
        <v>86</v>
      </c>
      <c r="P4051">
        <f t="shared" si="567"/>
        <v>1</v>
      </c>
      <c r="Q4051" s="2">
        <f>CustomerData[[#This Row],[avg_order_value_clean]]*CustomerData[[#This Row],[total_orders]]</f>
        <v>525</v>
      </c>
      <c r="R4051" s="2" t="str">
        <f t="shared" si="575"/>
        <v>Inactive</v>
      </c>
      <c r="S4051" s="2" t="str">
        <f t="shared" si="568"/>
        <v>Medium Risk</v>
      </c>
      <c r="T4051" s="2" t="str">
        <f t="shared" si="569"/>
        <v>Under 25</v>
      </c>
      <c r="U4051" s="1">
        <f t="shared" ca="1" si="570"/>
        <v>2100</v>
      </c>
      <c r="V4051" s="2" t="str">
        <f t="shared" si="571"/>
        <v>Low Loyalty</v>
      </c>
      <c r="W4051" s="2" t="str">
        <f t="shared" si="572"/>
        <v>Legitimate</v>
      </c>
      <c r="X4051" s="2" t="str">
        <f>IF(Q4051&lt;Data_Validation!$B$8,"Low Value",IF(Q4051&lt;Data_Validation!$B$9,"Medium Value","High Value"))</f>
        <v>Low Value</v>
      </c>
      <c r="Y4051" s="2" t="str">
        <f t="shared" si="573"/>
        <v>Stable</v>
      </c>
      <c r="Z4051" s="2" t="str">
        <f t="shared" si="574"/>
        <v>Check Data</v>
      </c>
    </row>
    <row r="4052" spans="1:26" x14ac:dyDescent="0.3">
      <c r="A4052" t="s">
        <v>3258</v>
      </c>
      <c r="B4052">
        <v>28</v>
      </c>
      <c r="C4052" t="s">
        <v>25</v>
      </c>
      <c r="D4052" t="s">
        <v>37</v>
      </c>
      <c r="E4052">
        <v>168.01</v>
      </c>
      <c r="F4052">
        <v>6</v>
      </c>
      <c r="G4052">
        <v>97</v>
      </c>
      <c r="H4052">
        <v>0</v>
      </c>
      <c r="I4052" t="s">
        <v>16</v>
      </c>
      <c r="J4052">
        <v>89.2</v>
      </c>
      <c r="K4052" s="1">
        <v>45775</v>
      </c>
      <c r="L4052">
        <v>15</v>
      </c>
      <c r="M4052">
        <v>0.09</v>
      </c>
      <c r="N4052">
        <f>IF(E4052="",Data_Validation!$B$1,E4052)</f>
        <v>168.01</v>
      </c>
      <c r="O4052">
        <f>IF(J4052="",Data_Validation!$B$2,J4052)</f>
        <v>89.2</v>
      </c>
      <c r="P4052">
        <f t="shared" si="567"/>
        <v>1</v>
      </c>
      <c r="Q4052" s="2">
        <f>CustomerData[[#This Row],[avg_order_value_clean]]*CustomerData[[#This Row],[total_orders]]</f>
        <v>1008.06</v>
      </c>
      <c r="R4052" s="2" t="str">
        <f t="shared" si="575"/>
        <v>Inactive</v>
      </c>
      <c r="S4052" s="2" t="str">
        <f t="shared" si="568"/>
        <v>Low Risk</v>
      </c>
      <c r="T4052" s="2" t="str">
        <f t="shared" si="569"/>
        <v>25-34</v>
      </c>
      <c r="U4052" s="1">
        <f t="shared" ca="1" si="570"/>
        <v>486</v>
      </c>
      <c r="V4052" s="2" t="str">
        <f t="shared" si="571"/>
        <v>Low Loyalty</v>
      </c>
      <c r="W4052" s="2" t="str">
        <f t="shared" si="572"/>
        <v>Legitimate</v>
      </c>
      <c r="X4052" s="2" t="str">
        <f>IF(Q4052&lt;Data_Validation!$B$8,"Low Value",IF(Q4052&lt;Data_Validation!$B$9,"Medium Value","High Value"))</f>
        <v>Low Value</v>
      </c>
      <c r="Y4052" s="2" t="str">
        <f t="shared" si="573"/>
        <v>Stable</v>
      </c>
      <c r="Z4052" s="2" t="str">
        <f t="shared" si="574"/>
        <v>Check Data</v>
      </c>
    </row>
    <row r="4053" spans="1:26" x14ac:dyDescent="0.3">
      <c r="A4053" t="s">
        <v>3259</v>
      </c>
      <c r="B4053">
        <v>18</v>
      </c>
      <c r="C4053" t="s">
        <v>21</v>
      </c>
      <c r="D4053" t="s">
        <v>22</v>
      </c>
      <c r="E4053">
        <v>249.74</v>
      </c>
      <c r="F4053">
        <v>8</v>
      </c>
      <c r="G4053">
        <v>54</v>
      </c>
      <c r="H4053">
        <v>0</v>
      </c>
      <c r="I4053" t="s">
        <v>40</v>
      </c>
      <c r="J4053">
        <v>81.900000000000006</v>
      </c>
      <c r="K4053" s="1">
        <v>44271</v>
      </c>
      <c r="L4053">
        <v>32</v>
      </c>
      <c r="M4053">
        <v>0.78</v>
      </c>
      <c r="N4053">
        <f>IF(E4053="",Data_Validation!$B$1,E4053)</f>
        <v>249.74</v>
      </c>
      <c r="O4053">
        <f>IF(J4053="",Data_Validation!$B$2,J4053)</f>
        <v>81.900000000000006</v>
      </c>
      <c r="P4053">
        <f t="shared" si="567"/>
        <v>1</v>
      </c>
      <c r="Q4053" s="2">
        <f>CustomerData[[#This Row],[avg_order_value_clean]]*CustomerData[[#This Row],[total_orders]]</f>
        <v>1997.92</v>
      </c>
      <c r="R4053" s="2" t="str">
        <f t="shared" si="575"/>
        <v>At Risk</v>
      </c>
      <c r="S4053" s="2" t="str">
        <f t="shared" si="568"/>
        <v>High Risk</v>
      </c>
      <c r="T4053" s="2" t="str">
        <f t="shared" si="569"/>
        <v>Under 25</v>
      </c>
      <c r="U4053" s="1">
        <f t="shared" ca="1" si="570"/>
        <v>1990</v>
      </c>
      <c r="V4053" s="2" t="str">
        <f t="shared" si="571"/>
        <v>Low Loyalty</v>
      </c>
      <c r="W4053" s="2" t="str">
        <f t="shared" si="572"/>
        <v>Legitimate</v>
      </c>
      <c r="X4053" s="2" t="str">
        <f>IF(Q4053&lt;Data_Validation!$B$8,"Low Value",IF(Q4053&lt;Data_Validation!$B$9,"Medium Value","High Value"))</f>
        <v>High Value</v>
      </c>
      <c r="Y4053" s="2" t="str">
        <f t="shared" si="573"/>
        <v>Critical - Retain</v>
      </c>
      <c r="Z4053" s="2" t="str">
        <f t="shared" si="574"/>
        <v>Check Data</v>
      </c>
    </row>
    <row r="4054" spans="1:26" x14ac:dyDescent="0.3">
      <c r="A4054" t="s">
        <v>3260</v>
      </c>
      <c r="B4054">
        <v>51</v>
      </c>
      <c r="C4054" t="s">
        <v>21</v>
      </c>
      <c r="D4054" t="s">
        <v>26</v>
      </c>
      <c r="E4054">
        <v>148.61000000000001</v>
      </c>
      <c r="F4054">
        <v>6</v>
      </c>
      <c r="G4054">
        <v>277</v>
      </c>
      <c r="H4054">
        <v>0</v>
      </c>
      <c r="I4054" t="s">
        <v>19</v>
      </c>
      <c r="J4054">
        <v>85.2</v>
      </c>
      <c r="K4054" s="1">
        <v>44197</v>
      </c>
      <c r="L4054">
        <v>34</v>
      </c>
      <c r="M4054">
        <v>0.08</v>
      </c>
      <c r="N4054">
        <f>IF(E4054="",Data_Validation!$B$1,E4054)</f>
        <v>148.61000000000001</v>
      </c>
      <c r="O4054">
        <f>IF(J4054="",Data_Validation!$B$2,J4054)</f>
        <v>85.2</v>
      </c>
      <c r="P4054">
        <f t="shared" si="567"/>
        <v>1</v>
      </c>
      <c r="Q4054" s="2">
        <f>CustomerData[[#This Row],[avg_order_value_clean]]*CustomerData[[#This Row],[total_orders]]</f>
        <v>891.66000000000008</v>
      </c>
      <c r="R4054" s="2" t="str">
        <f t="shared" si="575"/>
        <v>Inactive</v>
      </c>
      <c r="S4054" s="2" t="str">
        <f t="shared" si="568"/>
        <v>Low Risk</v>
      </c>
      <c r="T4054" s="2" t="str">
        <f t="shared" si="569"/>
        <v>45-54</v>
      </c>
      <c r="U4054" s="1">
        <f t="shared" ca="1" si="570"/>
        <v>2064</v>
      </c>
      <c r="V4054" s="2" t="str">
        <f t="shared" si="571"/>
        <v>Low Loyalty</v>
      </c>
      <c r="W4054" s="2" t="str">
        <f t="shared" si="572"/>
        <v>Legitimate</v>
      </c>
      <c r="X4054" s="2" t="str">
        <f>IF(Q4054&lt;Data_Validation!$B$8,"Low Value",IF(Q4054&lt;Data_Validation!$B$9,"Medium Value","High Value"))</f>
        <v>Low Value</v>
      </c>
      <c r="Y4054" s="2" t="str">
        <f t="shared" si="573"/>
        <v>Stable</v>
      </c>
      <c r="Z4054" s="2" t="str">
        <f t="shared" si="574"/>
        <v>Check Data</v>
      </c>
    </row>
    <row r="4055" spans="1:26" x14ac:dyDescent="0.3">
      <c r="A4055" t="s">
        <v>3261</v>
      </c>
      <c r="B4055">
        <v>73</v>
      </c>
      <c r="C4055" t="s">
        <v>14</v>
      </c>
      <c r="D4055" t="s">
        <v>35</v>
      </c>
      <c r="E4055">
        <v>82.48</v>
      </c>
      <c r="F4055">
        <v>13</v>
      </c>
      <c r="G4055">
        <v>244</v>
      </c>
      <c r="H4055">
        <v>0</v>
      </c>
      <c r="I4055" t="s">
        <v>23</v>
      </c>
      <c r="J4055">
        <v>50.2</v>
      </c>
      <c r="K4055" s="1">
        <v>44737</v>
      </c>
      <c r="L4055">
        <v>60</v>
      </c>
      <c r="M4055">
        <v>0.21</v>
      </c>
      <c r="N4055">
        <f>IF(E4055="",Data_Validation!$B$1,E4055)</f>
        <v>82.48</v>
      </c>
      <c r="O4055">
        <f>IF(J4055="",Data_Validation!$B$2,J4055)</f>
        <v>50.2</v>
      </c>
      <c r="P4055">
        <f t="shared" si="567"/>
        <v>1</v>
      </c>
      <c r="Q4055" s="2">
        <f>CustomerData[[#This Row],[avg_order_value_clean]]*CustomerData[[#This Row],[total_orders]]</f>
        <v>1072.24</v>
      </c>
      <c r="R4055" s="2" t="str">
        <f t="shared" si="575"/>
        <v>Inactive</v>
      </c>
      <c r="S4055" s="2" t="str">
        <f t="shared" si="568"/>
        <v>Medium Risk</v>
      </c>
      <c r="T4055" s="2" t="str">
        <f t="shared" si="569"/>
        <v>55+</v>
      </c>
      <c r="U4055" s="1">
        <f t="shared" ca="1" si="570"/>
        <v>1524</v>
      </c>
      <c r="V4055" s="2" t="str">
        <f t="shared" si="571"/>
        <v>Medium Loyalty</v>
      </c>
      <c r="W4055" s="2" t="str">
        <f t="shared" si="572"/>
        <v>Legitimate</v>
      </c>
      <c r="X4055" s="2" t="str">
        <f>IF(Q4055&lt;Data_Validation!$B$8,"Low Value",IF(Q4055&lt;Data_Validation!$B$9,"Medium Value","High Value"))</f>
        <v>Low Value</v>
      </c>
      <c r="Y4055" s="2" t="str">
        <f t="shared" si="573"/>
        <v>Stable</v>
      </c>
      <c r="Z4055" s="2" t="str">
        <f t="shared" si="574"/>
        <v>Check Data</v>
      </c>
    </row>
    <row r="4056" spans="1:26" x14ac:dyDescent="0.3">
      <c r="A4056" t="s">
        <v>3262</v>
      </c>
      <c r="B4056">
        <v>18</v>
      </c>
      <c r="C4056" t="s">
        <v>14</v>
      </c>
      <c r="D4056" t="s">
        <v>18</v>
      </c>
      <c r="E4056">
        <v>154.38999999999999</v>
      </c>
      <c r="F4056">
        <v>12</v>
      </c>
      <c r="G4056">
        <v>327</v>
      </c>
      <c r="H4056">
        <v>1</v>
      </c>
      <c r="I4056" t="s">
        <v>40</v>
      </c>
      <c r="J4056">
        <v>70.8</v>
      </c>
      <c r="K4056" s="1">
        <v>45067</v>
      </c>
      <c r="L4056">
        <v>86</v>
      </c>
      <c r="M4056">
        <v>0.45</v>
      </c>
      <c r="N4056">
        <f>IF(E4056="",Data_Validation!$B$1,E4056)</f>
        <v>154.38999999999999</v>
      </c>
      <c r="O4056">
        <f>IF(J4056="",Data_Validation!$B$2,J4056)</f>
        <v>70.8</v>
      </c>
      <c r="P4056">
        <f t="shared" si="567"/>
        <v>1</v>
      </c>
      <c r="Q4056" s="2">
        <f>CustomerData[[#This Row],[avg_order_value_clean]]*CustomerData[[#This Row],[total_orders]]</f>
        <v>1852.6799999999998</v>
      </c>
      <c r="R4056" s="2" t="str">
        <f t="shared" si="575"/>
        <v>Inactive</v>
      </c>
      <c r="S4056" s="2" t="str">
        <f t="shared" si="568"/>
        <v>Medium Risk</v>
      </c>
      <c r="T4056" s="2" t="str">
        <f t="shared" si="569"/>
        <v>Under 25</v>
      </c>
      <c r="U4056" s="1">
        <f t="shared" ca="1" si="570"/>
        <v>1194</v>
      </c>
      <c r="V4056" s="2" t="str">
        <f t="shared" si="571"/>
        <v>High Loyalty</v>
      </c>
      <c r="W4056" s="2" t="str">
        <f t="shared" si="572"/>
        <v>Fraudulent</v>
      </c>
      <c r="X4056" s="2" t="str">
        <f>IF(Q4056&lt;Data_Validation!$B$8,"Low Value",IF(Q4056&lt;Data_Validation!$B$9,"Medium Value","High Value"))</f>
        <v>High Value</v>
      </c>
      <c r="Y4056" s="2" t="str">
        <f t="shared" si="573"/>
        <v>High Value - Maintain</v>
      </c>
      <c r="Z4056" s="2" t="str">
        <f t="shared" si="574"/>
        <v>Check Data</v>
      </c>
    </row>
    <row r="4057" spans="1:26" x14ac:dyDescent="0.3">
      <c r="A4057" t="s">
        <v>3263</v>
      </c>
      <c r="B4057">
        <v>36</v>
      </c>
      <c r="C4057" t="s">
        <v>25</v>
      </c>
      <c r="D4057" t="s">
        <v>44</v>
      </c>
      <c r="E4057">
        <v>51.12</v>
      </c>
      <c r="F4057">
        <v>8</v>
      </c>
      <c r="G4057">
        <v>37</v>
      </c>
      <c r="H4057">
        <v>0</v>
      </c>
      <c r="I4057" t="s">
        <v>16</v>
      </c>
      <c r="J4057">
        <v>33.299999999999997</v>
      </c>
      <c r="K4057" s="1">
        <v>45471</v>
      </c>
      <c r="L4057">
        <v>31</v>
      </c>
      <c r="M4057">
        <v>0.28999999999999998</v>
      </c>
      <c r="N4057">
        <f>IF(E4057="",Data_Validation!$B$1,E4057)</f>
        <v>51.12</v>
      </c>
      <c r="O4057">
        <f>IF(J4057="",Data_Validation!$B$2,J4057)</f>
        <v>33.299999999999997</v>
      </c>
      <c r="P4057">
        <f t="shared" si="567"/>
        <v>1</v>
      </c>
      <c r="Q4057" s="2">
        <f>CustomerData[[#This Row],[avg_order_value_clean]]*CustomerData[[#This Row],[total_orders]]</f>
        <v>408.96</v>
      </c>
      <c r="R4057" s="2" t="str">
        <f t="shared" si="575"/>
        <v>At Risk</v>
      </c>
      <c r="S4057" s="2" t="str">
        <f t="shared" si="568"/>
        <v>Medium Risk</v>
      </c>
      <c r="T4057" s="2" t="str">
        <f t="shared" si="569"/>
        <v>35-44</v>
      </c>
      <c r="U4057" s="1">
        <f t="shared" ca="1" si="570"/>
        <v>790</v>
      </c>
      <c r="V4057" s="2" t="str">
        <f t="shared" si="571"/>
        <v>Low Loyalty</v>
      </c>
      <c r="W4057" s="2" t="str">
        <f t="shared" si="572"/>
        <v>Legitimate</v>
      </c>
      <c r="X4057" s="2" t="str">
        <f>IF(Q4057&lt;Data_Validation!$B$8,"Low Value",IF(Q4057&lt;Data_Validation!$B$9,"Medium Value","High Value"))</f>
        <v>Low Value</v>
      </c>
      <c r="Y4057" s="2" t="str">
        <f t="shared" si="573"/>
        <v>Stable</v>
      </c>
      <c r="Z4057" s="2" t="str">
        <f t="shared" si="574"/>
        <v>Check Data</v>
      </c>
    </row>
    <row r="4058" spans="1:26" x14ac:dyDescent="0.3">
      <c r="A4058" t="s">
        <v>946</v>
      </c>
      <c r="B4058">
        <v>19</v>
      </c>
      <c r="C4058" t="s">
        <v>25</v>
      </c>
      <c r="D4058" t="s">
        <v>50</v>
      </c>
      <c r="E4058">
        <v>74.739999999999995</v>
      </c>
      <c r="F4058">
        <v>13</v>
      </c>
      <c r="G4058">
        <v>119</v>
      </c>
      <c r="H4058">
        <v>0</v>
      </c>
      <c r="I4058" t="s">
        <v>16</v>
      </c>
      <c r="J4058">
        <v>86.1</v>
      </c>
      <c r="K4058" s="1">
        <v>44167</v>
      </c>
      <c r="L4058">
        <v>15</v>
      </c>
      <c r="M4058">
        <v>0.13</v>
      </c>
      <c r="N4058">
        <f>IF(E4058="",Data_Validation!$B$1,E4058)</f>
        <v>74.739999999999995</v>
      </c>
      <c r="O4058">
        <f>IF(J4058="",Data_Validation!$B$2,J4058)</f>
        <v>86.1</v>
      </c>
      <c r="P4058">
        <f t="shared" si="567"/>
        <v>2</v>
      </c>
      <c r="Q4058" s="2">
        <f>CustomerData[[#This Row],[avg_order_value_clean]]*CustomerData[[#This Row],[total_orders]]</f>
        <v>971.61999999999989</v>
      </c>
      <c r="R4058" s="2" t="str">
        <f t="shared" si="575"/>
        <v>Inactive</v>
      </c>
      <c r="S4058" s="2" t="str">
        <f t="shared" si="568"/>
        <v>Low Risk</v>
      </c>
      <c r="T4058" s="2" t="str">
        <f t="shared" si="569"/>
        <v>Under 25</v>
      </c>
      <c r="U4058" s="1">
        <f t="shared" ca="1" si="570"/>
        <v>2094</v>
      </c>
      <c r="V4058" s="2" t="str">
        <f t="shared" si="571"/>
        <v>Low Loyalty</v>
      </c>
      <c r="W4058" s="2" t="str">
        <f t="shared" si="572"/>
        <v>Legitimate</v>
      </c>
      <c r="X4058" s="2" t="str">
        <f>IF(Q4058&lt;Data_Validation!$B$8,"Low Value",IF(Q4058&lt;Data_Validation!$B$9,"Medium Value","High Value"))</f>
        <v>Low Value</v>
      </c>
      <c r="Y4058" s="2" t="str">
        <f t="shared" si="573"/>
        <v>Stable</v>
      </c>
      <c r="Z4058" s="2" t="str">
        <f t="shared" si="574"/>
        <v>Check Data</v>
      </c>
    </row>
    <row r="4059" spans="1:26" x14ac:dyDescent="0.3">
      <c r="A4059" t="s">
        <v>560</v>
      </c>
      <c r="B4059">
        <v>38</v>
      </c>
      <c r="C4059" t="s">
        <v>14</v>
      </c>
      <c r="D4059" t="s">
        <v>26</v>
      </c>
      <c r="E4059">
        <v>54.42</v>
      </c>
      <c r="F4059">
        <v>9</v>
      </c>
      <c r="G4059">
        <v>257</v>
      </c>
      <c r="H4059">
        <v>0</v>
      </c>
      <c r="I4059" t="s">
        <v>16</v>
      </c>
      <c r="J4059">
        <v>85.9</v>
      </c>
      <c r="K4059" s="1">
        <v>44083</v>
      </c>
      <c r="L4059">
        <v>20</v>
      </c>
      <c r="M4059">
        <v>0.12</v>
      </c>
      <c r="N4059">
        <f>IF(E4059="",Data_Validation!$B$1,E4059)</f>
        <v>54.42</v>
      </c>
      <c r="O4059">
        <f>IF(J4059="",Data_Validation!$B$2,J4059)</f>
        <v>85.9</v>
      </c>
      <c r="P4059">
        <f t="shared" si="567"/>
        <v>3</v>
      </c>
      <c r="Q4059" s="2">
        <f>CustomerData[[#This Row],[avg_order_value_clean]]*CustomerData[[#This Row],[total_orders]]</f>
        <v>489.78000000000003</v>
      </c>
      <c r="R4059" s="2" t="str">
        <f t="shared" si="575"/>
        <v>Inactive</v>
      </c>
      <c r="S4059" s="2" t="str">
        <f t="shared" si="568"/>
        <v>Low Risk</v>
      </c>
      <c r="T4059" s="2" t="str">
        <f t="shared" si="569"/>
        <v>35-44</v>
      </c>
      <c r="U4059" s="1">
        <f t="shared" ca="1" si="570"/>
        <v>2178</v>
      </c>
      <c r="V4059" s="2" t="str">
        <f t="shared" si="571"/>
        <v>Low Loyalty</v>
      </c>
      <c r="W4059" s="2" t="str">
        <f t="shared" si="572"/>
        <v>Legitimate</v>
      </c>
      <c r="X4059" s="2" t="str">
        <f>IF(Q4059&lt;Data_Validation!$B$8,"Low Value",IF(Q4059&lt;Data_Validation!$B$9,"Medium Value","High Value"))</f>
        <v>Low Value</v>
      </c>
      <c r="Y4059" s="2" t="str">
        <f t="shared" si="573"/>
        <v>Stable</v>
      </c>
      <c r="Z4059" s="2" t="str">
        <f t="shared" si="574"/>
        <v>Check Data</v>
      </c>
    </row>
    <row r="4060" spans="1:26" x14ac:dyDescent="0.3">
      <c r="A4060" t="s">
        <v>3208</v>
      </c>
      <c r="B4060">
        <v>37</v>
      </c>
      <c r="C4060" t="s">
        <v>21</v>
      </c>
      <c r="D4060" t="s">
        <v>37</v>
      </c>
      <c r="E4060">
        <v>33.11</v>
      </c>
      <c r="F4060">
        <v>13</v>
      </c>
      <c r="G4060">
        <v>139</v>
      </c>
      <c r="H4060">
        <v>0</v>
      </c>
      <c r="I4060" t="s">
        <v>29</v>
      </c>
      <c r="J4060">
        <v>6.6</v>
      </c>
      <c r="K4060" s="1">
        <v>45806</v>
      </c>
      <c r="L4060">
        <v>87</v>
      </c>
      <c r="M4060">
        <v>0.28000000000000003</v>
      </c>
      <c r="N4060">
        <f>IF(E4060="",Data_Validation!$B$1,E4060)</f>
        <v>33.11</v>
      </c>
      <c r="O4060">
        <f>IF(J4060="",Data_Validation!$B$2,J4060)</f>
        <v>6.6</v>
      </c>
      <c r="P4060">
        <f t="shared" si="567"/>
        <v>2</v>
      </c>
      <c r="Q4060" s="2">
        <f>CustomerData[[#This Row],[avg_order_value_clean]]*CustomerData[[#This Row],[total_orders]]</f>
        <v>430.43</v>
      </c>
      <c r="R4060" s="2" t="str">
        <f t="shared" si="575"/>
        <v>Inactive</v>
      </c>
      <c r="S4060" s="2" t="str">
        <f t="shared" si="568"/>
        <v>Medium Risk</v>
      </c>
      <c r="T4060" s="2" t="str">
        <f t="shared" si="569"/>
        <v>35-44</v>
      </c>
      <c r="U4060" s="1">
        <f t="shared" ca="1" si="570"/>
        <v>455</v>
      </c>
      <c r="V4060" s="2" t="str">
        <f t="shared" si="571"/>
        <v>High Loyalty</v>
      </c>
      <c r="W4060" s="2" t="str">
        <f t="shared" si="572"/>
        <v>Legitimate</v>
      </c>
      <c r="X4060" s="2" t="str">
        <f>IF(Q4060&lt;Data_Validation!$B$8,"Low Value",IF(Q4060&lt;Data_Validation!$B$9,"Medium Value","High Value"))</f>
        <v>Low Value</v>
      </c>
      <c r="Y4060" s="2" t="str">
        <f t="shared" si="573"/>
        <v>Stable</v>
      </c>
      <c r="Z4060" s="2" t="str">
        <f t="shared" si="574"/>
        <v>Check Data</v>
      </c>
    </row>
    <row r="4061" spans="1:26" x14ac:dyDescent="0.3">
      <c r="A4061" t="s">
        <v>2790</v>
      </c>
      <c r="B4061">
        <v>78</v>
      </c>
      <c r="C4061" t="s">
        <v>21</v>
      </c>
      <c r="D4061" t="s">
        <v>50</v>
      </c>
      <c r="F4061">
        <v>6</v>
      </c>
      <c r="G4061">
        <v>182</v>
      </c>
      <c r="H4061">
        <v>0</v>
      </c>
      <c r="I4061" t="s">
        <v>19</v>
      </c>
      <c r="J4061">
        <v>34.700000000000003</v>
      </c>
      <c r="K4061" s="1">
        <v>44621</v>
      </c>
      <c r="L4061">
        <v>31</v>
      </c>
      <c r="M4061">
        <v>0.1</v>
      </c>
      <c r="N4061">
        <f>IF(E4061="",Data_Validation!$B$1,E4061)</f>
        <v>250</v>
      </c>
      <c r="O4061">
        <f>IF(J4061="",Data_Validation!$B$2,J4061)</f>
        <v>34.700000000000003</v>
      </c>
      <c r="P4061">
        <f t="shared" si="567"/>
        <v>2</v>
      </c>
      <c r="Q4061" s="2">
        <f>CustomerData[[#This Row],[avg_order_value_clean]]*CustomerData[[#This Row],[total_orders]]</f>
        <v>1500</v>
      </c>
      <c r="R4061" s="2" t="str">
        <f t="shared" si="575"/>
        <v>Inactive</v>
      </c>
      <c r="S4061" s="2" t="str">
        <f t="shared" si="568"/>
        <v>Low Risk</v>
      </c>
      <c r="T4061" s="2" t="str">
        <f t="shared" si="569"/>
        <v>55+</v>
      </c>
      <c r="U4061" s="1">
        <f t="shared" ca="1" si="570"/>
        <v>1640</v>
      </c>
      <c r="V4061" s="2" t="str">
        <f t="shared" si="571"/>
        <v>Low Loyalty</v>
      </c>
      <c r="W4061" s="2" t="str">
        <f t="shared" si="572"/>
        <v>Legitimate</v>
      </c>
      <c r="X4061" s="2" t="str">
        <f>IF(Q4061&lt;Data_Validation!$B$8,"Low Value",IF(Q4061&lt;Data_Validation!$B$9,"Medium Value","High Value"))</f>
        <v>Low Value</v>
      </c>
      <c r="Y4061" s="2" t="str">
        <f t="shared" si="573"/>
        <v>Stable</v>
      </c>
      <c r="Z4061" s="2" t="str">
        <f t="shared" si="574"/>
        <v>Check Data</v>
      </c>
    </row>
    <row r="4062" spans="1:26" x14ac:dyDescent="0.3">
      <c r="A4062" t="s">
        <v>3264</v>
      </c>
      <c r="B4062">
        <v>40</v>
      </c>
      <c r="C4062" t="s">
        <v>21</v>
      </c>
      <c r="D4062" t="s">
        <v>52</v>
      </c>
      <c r="E4062">
        <v>85.17</v>
      </c>
      <c r="F4062">
        <v>13</v>
      </c>
      <c r="G4062">
        <v>212</v>
      </c>
      <c r="H4062">
        <v>0</v>
      </c>
      <c r="I4062" t="s">
        <v>23</v>
      </c>
      <c r="J4062">
        <v>17.100000000000001</v>
      </c>
      <c r="K4062" s="1">
        <v>45630</v>
      </c>
      <c r="L4062">
        <v>2</v>
      </c>
      <c r="M4062">
        <v>0.59</v>
      </c>
      <c r="N4062">
        <f>IF(E4062="",Data_Validation!$B$1,E4062)</f>
        <v>85.17</v>
      </c>
      <c r="O4062">
        <f>IF(J4062="",Data_Validation!$B$2,J4062)</f>
        <v>17.100000000000001</v>
      </c>
      <c r="P4062">
        <f t="shared" si="567"/>
        <v>1</v>
      </c>
      <c r="Q4062" s="2">
        <f>CustomerData[[#This Row],[avg_order_value_clean]]*CustomerData[[#This Row],[total_orders]]</f>
        <v>1107.21</v>
      </c>
      <c r="R4062" s="2" t="str">
        <f t="shared" si="575"/>
        <v>Inactive</v>
      </c>
      <c r="S4062" s="2" t="str">
        <f t="shared" si="568"/>
        <v>High Risk</v>
      </c>
      <c r="T4062" s="2" t="str">
        <f t="shared" si="569"/>
        <v>35-44</v>
      </c>
      <c r="U4062" s="1">
        <f t="shared" ca="1" si="570"/>
        <v>631</v>
      </c>
      <c r="V4062" s="2" t="str">
        <f t="shared" si="571"/>
        <v>Low Loyalty</v>
      </c>
      <c r="W4062" s="2" t="str">
        <f t="shared" si="572"/>
        <v>Legitimate</v>
      </c>
      <c r="X4062" s="2" t="str">
        <f>IF(Q4062&lt;Data_Validation!$B$8,"Low Value",IF(Q4062&lt;Data_Validation!$B$9,"Medium Value","High Value"))</f>
        <v>Low Value</v>
      </c>
      <c r="Y4062" s="2" t="str">
        <f t="shared" si="573"/>
        <v>At Risk - Develop</v>
      </c>
      <c r="Z4062" s="2" t="str">
        <f t="shared" si="574"/>
        <v>Check Data</v>
      </c>
    </row>
    <row r="4063" spans="1:26" x14ac:dyDescent="0.3">
      <c r="A4063" t="s">
        <v>3265</v>
      </c>
      <c r="B4063">
        <v>38</v>
      </c>
      <c r="C4063" t="s">
        <v>21</v>
      </c>
      <c r="D4063" t="s">
        <v>52</v>
      </c>
      <c r="E4063">
        <v>125.57</v>
      </c>
      <c r="F4063">
        <v>12</v>
      </c>
      <c r="G4063">
        <v>125</v>
      </c>
      <c r="H4063">
        <v>0</v>
      </c>
      <c r="I4063" t="s">
        <v>19</v>
      </c>
      <c r="J4063">
        <v>13.6</v>
      </c>
      <c r="K4063" s="1">
        <v>45055</v>
      </c>
      <c r="L4063">
        <v>13</v>
      </c>
      <c r="M4063">
        <v>0.01</v>
      </c>
      <c r="N4063">
        <f>IF(E4063="",Data_Validation!$B$1,E4063)</f>
        <v>125.57</v>
      </c>
      <c r="O4063">
        <f>IF(J4063="",Data_Validation!$B$2,J4063)</f>
        <v>13.6</v>
      </c>
      <c r="P4063">
        <f t="shared" si="567"/>
        <v>1</v>
      </c>
      <c r="Q4063" s="2">
        <f>CustomerData[[#This Row],[avg_order_value_clean]]*CustomerData[[#This Row],[total_orders]]</f>
        <v>1506.84</v>
      </c>
      <c r="R4063" s="2" t="str">
        <f t="shared" si="575"/>
        <v>Inactive</v>
      </c>
      <c r="S4063" s="2" t="str">
        <f t="shared" si="568"/>
        <v>Low Risk</v>
      </c>
      <c r="T4063" s="2" t="str">
        <f t="shared" si="569"/>
        <v>35-44</v>
      </c>
      <c r="U4063" s="1">
        <f t="shared" ca="1" si="570"/>
        <v>1206</v>
      </c>
      <c r="V4063" s="2" t="str">
        <f t="shared" si="571"/>
        <v>Low Loyalty</v>
      </c>
      <c r="W4063" s="2" t="str">
        <f t="shared" si="572"/>
        <v>Legitimate</v>
      </c>
      <c r="X4063" s="2" t="str">
        <f>IF(Q4063&lt;Data_Validation!$B$8,"Low Value",IF(Q4063&lt;Data_Validation!$B$9,"Medium Value","High Value"))</f>
        <v>Low Value</v>
      </c>
      <c r="Y4063" s="2" t="str">
        <f t="shared" si="573"/>
        <v>Stable</v>
      </c>
      <c r="Z4063" s="2" t="str">
        <f t="shared" si="574"/>
        <v>Check Data</v>
      </c>
    </row>
    <row r="4064" spans="1:26" x14ac:dyDescent="0.3">
      <c r="A4064" t="s">
        <v>3266</v>
      </c>
      <c r="B4064">
        <v>41</v>
      </c>
      <c r="C4064" t="s">
        <v>14</v>
      </c>
      <c r="D4064" t="s">
        <v>35</v>
      </c>
      <c r="E4064">
        <v>96.13</v>
      </c>
      <c r="F4064">
        <v>4</v>
      </c>
      <c r="G4064">
        <v>139</v>
      </c>
      <c r="H4064">
        <v>0</v>
      </c>
      <c r="I4064" t="s">
        <v>40</v>
      </c>
      <c r="J4064">
        <v>41.5</v>
      </c>
      <c r="K4064" s="1">
        <v>45239</v>
      </c>
      <c r="L4064">
        <v>96</v>
      </c>
      <c r="M4064">
        <v>0.3</v>
      </c>
      <c r="N4064">
        <f>IF(E4064="",Data_Validation!$B$1,E4064)</f>
        <v>96.13</v>
      </c>
      <c r="O4064">
        <f>IF(J4064="",Data_Validation!$B$2,J4064)</f>
        <v>41.5</v>
      </c>
      <c r="P4064">
        <f t="shared" si="567"/>
        <v>1</v>
      </c>
      <c r="Q4064" s="2">
        <f>CustomerData[[#This Row],[avg_order_value_clean]]*CustomerData[[#This Row],[total_orders]]</f>
        <v>384.52</v>
      </c>
      <c r="R4064" s="2" t="str">
        <f t="shared" si="575"/>
        <v>Inactive</v>
      </c>
      <c r="S4064" s="2" t="str">
        <f t="shared" si="568"/>
        <v>Medium Risk</v>
      </c>
      <c r="T4064" s="2" t="str">
        <f t="shared" si="569"/>
        <v>35-44</v>
      </c>
      <c r="U4064" s="1">
        <f t="shared" ca="1" si="570"/>
        <v>1022</v>
      </c>
      <c r="V4064" s="2" t="str">
        <f t="shared" si="571"/>
        <v>High Loyalty</v>
      </c>
      <c r="W4064" s="2" t="str">
        <f t="shared" si="572"/>
        <v>Legitimate</v>
      </c>
      <c r="X4064" s="2" t="str">
        <f>IF(Q4064&lt;Data_Validation!$B$8,"Low Value",IF(Q4064&lt;Data_Validation!$B$9,"Medium Value","High Value"))</f>
        <v>Low Value</v>
      </c>
      <c r="Y4064" s="2" t="str">
        <f t="shared" si="573"/>
        <v>Stable</v>
      </c>
      <c r="Z4064" s="2" t="str">
        <f t="shared" si="574"/>
        <v>Check Data</v>
      </c>
    </row>
    <row r="4065" spans="1:26" x14ac:dyDescent="0.3">
      <c r="A4065" t="s">
        <v>2591</v>
      </c>
      <c r="B4065">
        <v>21</v>
      </c>
      <c r="C4065" t="s">
        <v>14</v>
      </c>
      <c r="D4065" t="s">
        <v>18</v>
      </c>
      <c r="E4065">
        <v>71.59</v>
      </c>
      <c r="F4065">
        <v>8</v>
      </c>
      <c r="G4065">
        <v>108</v>
      </c>
      <c r="H4065">
        <v>0</v>
      </c>
      <c r="I4065" t="s">
        <v>29</v>
      </c>
      <c r="J4065">
        <v>62.6</v>
      </c>
      <c r="K4065" s="1">
        <v>45243</v>
      </c>
      <c r="L4065">
        <v>16</v>
      </c>
      <c r="M4065">
        <v>0.09</v>
      </c>
      <c r="N4065">
        <f>IF(E4065="",Data_Validation!$B$1,E4065)</f>
        <v>71.59</v>
      </c>
      <c r="O4065">
        <f>IF(J4065="",Data_Validation!$B$2,J4065)</f>
        <v>62.6</v>
      </c>
      <c r="P4065">
        <f t="shared" si="567"/>
        <v>2</v>
      </c>
      <c r="Q4065" s="2">
        <f>CustomerData[[#This Row],[avg_order_value_clean]]*CustomerData[[#This Row],[total_orders]]</f>
        <v>572.72</v>
      </c>
      <c r="R4065" s="2" t="str">
        <f t="shared" si="575"/>
        <v>Inactive</v>
      </c>
      <c r="S4065" s="2" t="str">
        <f t="shared" si="568"/>
        <v>Low Risk</v>
      </c>
      <c r="T4065" s="2" t="str">
        <f t="shared" si="569"/>
        <v>Under 25</v>
      </c>
      <c r="U4065" s="1">
        <f t="shared" ca="1" si="570"/>
        <v>1018</v>
      </c>
      <c r="V4065" s="2" t="str">
        <f t="shared" si="571"/>
        <v>Low Loyalty</v>
      </c>
      <c r="W4065" s="2" t="str">
        <f t="shared" si="572"/>
        <v>Legitimate</v>
      </c>
      <c r="X4065" s="2" t="str">
        <f>IF(Q4065&lt;Data_Validation!$B$8,"Low Value",IF(Q4065&lt;Data_Validation!$B$9,"Medium Value","High Value"))</f>
        <v>Low Value</v>
      </c>
      <c r="Y4065" s="2" t="str">
        <f t="shared" si="573"/>
        <v>Stable</v>
      </c>
      <c r="Z4065" s="2" t="str">
        <f t="shared" si="574"/>
        <v>Check Data</v>
      </c>
    </row>
    <row r="4066" spans="1:26" x14ac:dyDescent="0.3">
      <c r="A4066" t="s">
        <v>2003</v>
      </c>
      <c r="B4066">
        <v>29</v>
      </c>
      <c r="C4066" t="s">
        <v>21</v>
      </c>
      <c r="D4066" t="s">
        <v>35</v>
      </c>
      <c r="E4066">
        <v>20.58</v>
      </c>
      <c r="F4066">
        <v>9</v>
      </c>
      <c r="G4066">
        <v>8</v>
      </c>
      <c r="H4066">
        <v>0</v>
      </c>
      <c r="I4066" t="s">
        <v>40</v>
      </c>
      <c r="J4066">
        <v>34.4</v>
      </c>
      <c r="K4066" s="1">
        <v>44842</v>
      </c>
      <c r="L4066">
        <v>15</v>
      </c>
      <c r="M4066">
        <v>0.23</v>
      </c>
      <c r="N4066">
        <f>IF(E4066="",Data_Validation!$B$1,E4066)</f>
        <v>20.58</v>
      </c>
      <c r="O4066">
        <f>IF(J4066="",Data_Validation!$B$2,J4066)</f>
        <v>34.4</v>
      </c>
      <c r="P4066">
        <f t="shared" si="567"/>
        <v>3</v>
      </c>
      <c r="Q4066" s="2">
        <f>CustomerData[[#This Row],[avg_order_value_clean]]*CustomerData[[#This Row],[total_orders]]</f>
        <v>185.21999999999997</v>
      </c>
      <c r="R4066" s="2" t="str">
        <f t="shared" si="575"/>
        <v>Active</v>
      </c>
      <c r="S4066" s="2" t="str">
        <f t="shared" si="568"/>
        <v>Medium Risk</v>
      </c>
      <c r="T4066" s="2" t="str">
        <f t="shared" si="569"/>
        <v>25-34</v>
      </c>
      <c r="U4066" s="1">
        <f t="shared" ca="1" si="570"/>
        <v>1419</v>
      </c>
      <c r="V4066" s="2" t="str">
        <f t="shared" si="571"/>
        <v>Low Loyalty</v>
      </c>
      <c r="W4066" s="2" t="str">
        <f t="shared" si="572"/>
        <v>Legitimate</v>
      </c>
      <c r="X4066" s="2" t="str">
        <f>IF(Q4066&lt;Data_Validation!$B$8,"Low Value",IF(Q4066&lt;Data_Validation!$B$9,"Medium Value","High Value"))</f>
        <v>Low Value</v>
      </c>
      <c r="Y4066" s="2" t="str">
        <f t="shared" si="573"/>
        <v>Stable</v>
      </c>
      <c r="Z4066" s="2" t="str">
        <f t="shared" si="574"/>
        <v>Check Data</v>
      </c>
    </row>
    <row r="4067" spans="1:26" x14ac:dyDescent="0.3">
      <c r="A4067" t="s">
        <v>3267</v>
      </c>
      <c r="B4067">
        <v>39</v>
      </c>
      <c r="C4067" t="s">
        <v>14</v>
      </c>
      <c r="D4067" t="s">
        <v>35</v>
      </c>
      <c r="E4067">
        <v>52.83</v>
      </c>
      <c r="F4067">
        <v>13</v>
      </c>
      <c r="G4067">
        <v>31</v>
      </c>
      <c r="H4067">
        <v>0</v>
      </c>
      <c r="I4067" t="s">
        <v>16</v>
      </c>
      <c r="J4067">
        <v>30.9</v>
      </c>
      <c r="K4067" s="1">
        <v>45746</v>
      </c>
      <c r="L4067">
        <v>25</v>
      </c>
      <c r="M4067">
        <v>0.41</v>
      </c>
      <c r="N4067">
        <f>IF(E4067="",Data_Validation!$B$1,E4067)</f>
        <v>52.83</v>
      </c>
      <c r="O4067">
        <f>IF(J4067="",Data_Validation!$B$2,J4067)</f>
        <v>30.9</v>
      </c>
      <c r="P4067">
        <f t="shared" si="567"/>
        <v>1</v>
      </c>
      <c r="Q4067" s="2">
        <f>CustomerData[[#This Row],[avg_order_value_clean]]*CustomerData[[#This Row],[total_orders]]</f>
        <v>686.79</v>
      </c>
      <c r="R4067" s="2" t="str">
        <f t="shared" si="575"/>
        <v>At Risk</v>
      </c>
      <c r="S4067" s="2" t="str">
        <f t="shared" si="568"/>
        <v>Medium Risk</v>
      </c>
      <c r="T4067" s="2" t="str">
        <f t="shared" si="569"/>
        <v>35-44</v>
      </c>
      <c r="U4067" s="1">
        <f t="shared" ca="1" si="570"/>
        <v>515</v>
      </c>
      <c r="V4067" s="2" t="str">
        <f t="shared" si="571"/>
        <v>Low Loyalty</v>
      </c>
      <c r="W4067" s="2" t="str">
        <f t="shared" si="572"/>
        <v>Legitimate</v>
      </c>
      <c r="X4067" s="2" t="str">
        <f>IF(Q4067&lt;Data_Validation!$B$8,"Low Value",IF(Q4067&lt;Data_Validation!$B$9,"Medium Value","High Value"))</f>
        <v>Low Value</v>
      </c>
      <c r="Y4067" s="2" t="str">
        <f t="shared" si="573"/>
        <v>Stable</v>
      </c>
      <c r="Z4067" s="2" t="str">
        <f t="shared" si="574"/>
        <v>Check Data</v>
      </c>
    </row>
    <row r="4068" spans="1:26" x14ac:dyDescent="0.3">
      <c r="A4068" t="s">
        <v>507</v>
      </c>
      <c r="B4068">
        <v>37</v>
      </c>
      <c r="C4068" t="s">
        <v>21</v>
      </c>
      <c r="D4068" t="s">
        <v>15</v>
      </c>
      <c r="E4068">
        <v>349.08</v>
      </c>
      <c r="F4068">
        <v>5</v>
      </c>
      <c r="G4068">
        <v>234</v>
      </c>
      <c r="H4068">
        <v>0</v>
      </c>
      <c r="I4068" t="s">
        <v>16</v>
      </c>
      <c r="J4068">
        <v>9.4</v>
      </c>
      <c r="K4068" s="1">
        <v>44879</v>
      </c>
      <c r="L4068">
        <v>76</v>
      </c>
      <c r="M4068">
        <v>0.69</v>
      </c>
      <c r="N4068">
        <f>IF(E4068="",Data_Validation!$B$1,E4068)</f>
        <v>349.08</v>
      </c>
      <c r="O4068">
        <f>IF(J4068="",Data_Validation!$B$2,J4068)</f>
        <v>9.4</v>
      </c>
      <c r="P4068">
        <f t="shared" si="567"/>
        <v>2</v>
      </c>
      <c r="Q4068" s="2">
        <f>CustomerData[[#This Row],[avg_order_value_clean]]*CustomerData[[#This Row],[total_orders]]</f>
        <v>1745.3999999999999</v>
      </c>
      <c r="R4068" s="2" t="str">
        <f t="shared" si="575"/>
        <v>Inactive</v>
      </c>
      <c r="S4068" s="2" t="str">
        <f t="shared" si="568"/>
        <v>High Risk</v>
      </c>
      <c r="T4068" s="2" t="str">
        <f t="shared" si="569"/>
        <v>35-44</v>
      </c>
      <c r="U4068" s="1">
        <f t="shared" ca="1" si="570"/>
        <v>1382</v>
      </c>
      <c r="V4068" s="2" t="str">
        <f t="shared" si="571"/>
        <v>High Loyalty</v>
      </c>
      <c r="W4068" s="2" t="str">
        <f t="shared" si="572"/>
        <v>Legitimate</v>
      </c>
      <c r="X4068" s="2" t="str">
        <f>IF(Q4068&lt;Data_Validation!$B$8,"Low Value",IF(Q4068&lt;Data_Validation!$B$9,"Medium Value","High Value"))</f>
        <v>High Value</v>
      </c>
      <c r="Y4068" s="2" t="str">
        <f t="shared" si="573"/>
        <v>Critical - Retain</v>
      </c>
      <c r="Z4068" s="2" t="str">
        <f t="shared" si="574"/>
        <v>Check Data</v>
      </c>
    </row>
    <row r="4069" spans="1:26" x14ac:dyDescent="0.3">
      <c r="A4069" t="s">
        <v>3268</v>
      </c>
      <c r="B4069">
        <v>35</v>
      </c>
      <c r="C4069" t="s">
        <v>21</v>
      </c>
      <c r="D4069" t="s">
        <v>18</v>
      </c>
      <c r="E4069">
        <v>165.99</v>
      </c>
      <c r="F4069">
        <v>14</v>
      </c>
      <c r="G4069">
        <v>72</v>
      </c>
      <c r="H4069">
        <v>0</v>
      </c>
      <c r="I4069" t="s">
        <v>23</v>
      </c>
      <c r="J4069">
        <v>38.299999999999997</v>
      </c>
      <c r="K4069" s="1">
        <v>45139</v>
      </c>
      <c r="L4069">
        <v>28</v>
      </c>
      <c r="M4069">
        <v>0.23</v>
      </c>
      <c r="N4069">
        <f>IF(E4069="",Data_Validation!$B$1,E4069)</f>
        <v>165.99</v>
      </c>
      <c r="O4069">
        <f>IF(J4069="",Data_Validation!$B$2,J4069)</f>
        <v>38.299999999999997</v>
      </c>
      <c r="P4069">
        <f t="shared" si="567"/>
        <v>1</v>
      </c>
      <c r="Q4069" s="2">
        <f>CustomerData[[#This Row],[avg_order_value_clean]]*CustomerData[[#This Row],[total_orders]]</f>
        <v>2323.86</v>
      </c>
      <c r="R4069" s="2" t="str">
        <f t="shared" si="575"/>
        <v>At Risk</v>
      </c>
      <c r="S4069" s="2" t="str">
        <f t="shared" si="568"/>
        <v>Medium Risk</v>
      </c>
      <c r="T4069" s="2" t="str">
        <f t="shared" si="569"/>
        <v>35-44</v>
      </c>
      <c r="U4069" s="1">
        <f t="shared" ca="1" si="570"/>
        <v>1122</v>
      </c>
      <c r="V4069" s="2" t="str">
        <f t="shared" si="571"/>
        <v>Low Loyalty</v>
      </c>
      <c r="W4069" s="2" t="str">
        <f t="shared" si="572"/>
        <v>Legitimate</v>
      </c>
      <c r="X4069" s="2" t="str">
        <f>IF(Q4069&lt;Data_Validation!$B$8,"Low Value",IF(Q4069&lt;Data_Validation!$B$9,"Medium Value","High Value"))</f>
        <v>High Value</v>
      </c>
      <c r="Y4069" s="2" t="str">
        <f t="shared" si="573"/>
        <v>High Value - Maintain</v>
      </c>
      <c r="Z4069" s="2" t="str">
        <f t="shared" si="574"/>
        <v>Check Data</v>
      </c>
    </row>
    <row r="4070" spans="1:26" x14ac:dyDescent="0.3">
      <c r="A4070" t="s">
        <v>3269</v>
      </c>
      <c r="B4070">
        <v>18</v>
      </c>
      <c r="C4070" t="s">
        <v>14</v>
      </c>
      <c r="D4070" t="s">
        <v>15</v>
      </c>
      <c r="E4070">
        <v>27.21</v>
      </c>
      <c r="F4070">
        <v>10</v>
      </c>
      <c r="G4070">
        <v>135</v>
      </c>
      <c r="H4070">
        <v>0</v>
      </c>
      <c r="I4070" t="s">
        <v>19</v>
      </c>
      <c r="J4070">
        <v>47.1</v>
      </c>
      <c r="K4070" s="1">
        <v>45012</v>
      </c>
      <c r="L4070">
        <v>12</v>
      </c>
      <c r="M4070">
        <v>0.1</v>
      </c>
      <c r="N4070">
        <f>IF(E4070="",Data_Validation!$B$1,E4070)</f>
        <v>27.21</v>
      </c>
      <c r="O4070">
        <f>IF(J4070="",Data_Validation!$B$2,J4070)</f>
        <v>47.1</v>
      </c>
      <c r="P4070">
        <f t="shared" si="567"/>
        <v>1</v>
      </c>
      <c r="Q4070" s="2">
        <f>CustomerData[[#This Row],[avg_order_value_clean]]*CustomerData[[#This Row],[total_orders]]</f>
        <v>272.10000000000002</v>
      </c>
      <c r="R4070" s="2" t="str">
        <f t="shared" si="575"/>
        <v>Inactive</v>
      </c>
      <c r="S4070" s="2" t="str">
        <f t="shared" si="568"/>
        <v>Low Risk</v>
      </c>
      <c r="T4070" s="2" t="str">
        <f t="shared" si="569"/>
        <v>Under 25</v>
      </c>
      <c r="U4070" s="1">
        <f t="shared" ca="1" si="570"/>
        <v>1249</v>
      </c>
      <c r="V4070" s="2" t="str">
        <f t="shared" si="571"/>
        <v>Low Loyalty</v>
      </c>
      <c r="W4070" s="2" t="str">
        <f t="shared" si="572"/>
        <v>Legitimate</v>
      </c>
      <c r="X4070" s="2" t="str">
        <f>IF(Q4070&lt;Data_Validation!$B$8,"Low Value",IF(Q4070&lt;Data_Validation!$B$9,"Medium Value","High Value"))</f>
        <v>Low Value</v>
      </c>
      <c r="Y4070" s="2" t="str">
        <f t="shared" si="573"/>
        <v>Stable</v>
      </c>
      <c r="Z4070" s="2" t="str">
        <f t="shared" si="574"/>
        <v>Check Data</v>
      </c>
    </row>
    <row r="4071" spans="1:26" x14ac:dyDescent="0.3">
      <c r="A4071" t="s">
        <v>3270</v>
      </c>
      <c r="B4071">
        <v>47</v>
      </c>
      <c r="C4071" t="s">
        <v>21</v>
      </c>
      <c r="D4071" t="s">
        <v>22</v>
      </c>
      <c r="E4071">
        <v>37.520000000000003</v>
      </c>
      <c r="F4071">
        <v>7</v>
      </c>
      <c r="G4071">
        <v>253</v>
      </c>
      <c r="H4071">
        <v>0</v>
      </c>
      <c r="I4071" t="s">
        <v>40</v>
      </c>
      <c r="J4071">
        <v>39.9</v>
      </c>
      <c r="K4071" s="1">
        <v>45199</v>
      </c>
      <c r="L4071">
        <v>85</v>
      </c>
      <c r="M4071">
        <v>0.34</v>
      </c>
      <c r="N4071">
        <f>IF(E4071="",Data_Validation!$B$1,E4071)</f>
        <v>37.520000000000003</v>
      </c>
      <c r="O4071">
        <f>IF(J4071="",Data_Validation!$B$2,J4071)</f>
        <v>39.9</v>
      </c>
      <c r="P4071">
        <f t="shared" si="567"/>
        <v>1</v>
      </c>
      <c r="Q4071" s="2">
        <f>CustomerData[[#This Row],[avg_order_value_clean]]*CustomerData[[#This Row],[total_orders]]</f>
        <v>262.64000000000004</v>
      </c>
      <c r="R4071" s="2" t="str">
        <f t="shared" si="575"/>
        <v>Inactive</v>
      </c>
      <c r="S4071" s="2" t="str">
        <f t="shared" si="568"/>
        <v>Medium Risk</v>
      </c>
      <c r="T4071" s="2" t="str">
        <f t="shared" si="569"/>
        <v>45-54</v>
      </c>
      <c r="U4071" s="1">
        <f t="shared" ca="1" si="570"/>
        <v>1062</v>
      </c>
      <c r="V4071" s="2" t="str">
        <f t="shared" si="571"/>
        <v>High Loyalty</v>
      </c>
      <c r="W4071" s="2" t="str">
        <f t="shared" si="572"/>
        <v>Legitimate</v>
      </c>
      <c r="X4071" s="2" t="str">
        <f>IF(Q4071&lt;Data_Validation!$B$8,"Low Value",IF(Q4071&lt;Data_Validation!$B$9,"Medium Value","High Value"))</f>
        <v>Low Value</v>
      </c>
      <c r="Y4071" s="2" t="str">
        <f t="shared" si="573"/>
        <v>Stable</v>
      </c>
      <c r="Z4071" s="2" t="str">
        <f t="shared" si="574"/>
        <v>Check Data</v>
      </c>
    </row>
    <row r="4072" spans="1:26" x14ac:dyDescent="0.3">
      <c r="A4072" t="s">
        <v>3271</v>
      </c>
      <c r="B4072">
        <v>79</v>
      </c>
      <c r="C4072" t="s">
        <v>21</v>
      </c>
      <c r="D4072" t="s">
        <v>26</v>
      </c>
      <c r="F4072">
        <v>7</v>
      </c>
      <c r="G4072">
        <v>115</v>
      </c>
      <c r="H4072">
        <v>0</v>
      </c>
      <c r="I4072" t="s">
        <v>16</v>
      </c>
      <c r="J4072">
        <v>68</v>
      </c>
      <c r="K4072" s="1">
        <v>45015</v>
      </c>
      <c r="L4072">
        <v>76</v>
      </c>
      <c r="M4072">
        <v>0.27</v>
      </c>
      <c r="N4072">
        <f>IF(E4072="",Data_Validation!$B$1,E4072)</f>
        <v>250</v>
      </c>
      <c r="O4072">
        <f>IF(J4072="",Data_Validation!$B$2,J4072)</f>
        <v>68</v>
      </c>
      <c r="P4072">
        <f t="shared" si="567"/>
        <v>1</v>
      </c>
      <c r="Q4072" s="2">
        <f>CustomerData[[#This Row],[avg_order_value_clean]]*CustomerData[[#This Row],[total_orders]]</f>
        <v>1750</v>
      </c>
      <c r="R4072" s="2" t="str">
        <f t="shared" si="575"/>
        <v>Inactive</v>
      </c>
      <c r="S4072" s="2" t="str">
        <f t="shared" si="568"/>
        <v>Medium Risk</v>
      </c>
      <c r="T4072" s="2" t="str">
        <f t="shared" si="569"/>
        <v>55+</v>
      </c>
      <c r="U4072" s="1">
        <f t="shared" ca="1" si="570"/>
        <v>1246</v>
      </c>
      <c r="V4072" s="2" t="str">
        <f t="shared" si="571"/>
        <v>High Loyalty</v>
      </c>
      <c r="W4072" s="2" t="str">
        <f t="shared" si="572"/>
        <v>Legitimate</v>
      </c>
      <c r="X4072" s="2" t="str">
        <f>IF(Q4072&lt;Data_Validation!$B$8,"Low Value",IF(Q4072&lt;Data_Validation!$B$9,"Medium Value","High Value"))</f>
        <v>High Value</v>
      </c>
      <c r="Y4072" s="2" t="str">
        <f t="shared" si="573"/>
        <v>High Value - Maintain</v>
      </c>
      <c r="Z4072" s="2" t="str">
        <f t="shared" si="574"/>
        <v>Check Data</v>
      </c>
    </row>
    <row r="4073" spans="1:26" x14ac:dyDescent="0.3">
      <c r="A4073" t="s">
        <v>3272</v>
      </c>
      <c r="B4073">
        <v>50</v>
      </c>
      <c r="C4073" t="s">
        <v>21</v>
      </c>
      <c r="D4073" t="s">
        <v>26</v>
      </c>
      <c r="E4073">
        <v>217.51</v>
      </c>
      <c r="F4073">
        <v>7</v>
      </c>
      <c r="G4073">
        <v>155</v>
      </c>
      <c r="H4073">
        <v>0</v>
      </c>
      <c r="I4073" t="s">
        <v>23</v>
      </c>
      <c r="J4073">
        <v>28.8</v>
      </c>
      <c r="K4073" s="1">
        <v>44420</v>
      </c>
      <c r="L4073">
        <v>54</v>
      </c>
      <c r="M4073">
        <v>0.62</v>
      </c>
      <c r="N4073">
        <f>IF(E4073="",Data_Validation!$B$1,E4073)</f>
        <v>217.51</v>
      </c>
      <c r="O4073">
        <f>IF(J4073="",Data_Validation!$B$2,J4073)</f>
        <v>28.8</v>
      </c>
      <c r="P4073">
        <f t="shared" si="567"/>
        <v>1</v>
      </c>
      <c r="Q4073" s="2">
        <f>CustomerData[[#This Row],[avg_order_value_clean]]*CustomerData[[#This Row],[total_orders]]</f>
        <v>1522.57</v>
      </c>
      <c r="R4073" s="2" t="str">
        <f t="shared" si="575"/>
        <v>Inactive</v>
      </c>
      <c r="S4073" s="2" t="str">
        <f t="shared" si="568"/>
        <v>High Risk</v>
      </c>
      <c r="T4073" s="2" t="str">
        <f t="shared" si="569"/>
        <v>45-54</v>
      </c>
      <c r="U4073" s="1">
        <f t="shared" ca="1" si="570"/>
        <v>1841</v>
      </c>
      <c r="V4073" s="2" t="str">
        <f t="shared" si="571"/>
        <v>Medium Loyalty</v>
      </c>
      <c r="W4073" s="2" t="str">
        <f t="shared" si="572"/>
        <v>Legitimate</v>
      </c>
      <c r="X4073" s="2" t="str">
        <f>IF(Q4073&lt;Data_Validation!$B$8,"Low Value",IF(Q4073&lt;Data_Validation!$B$9,"Medium Value","High Value"))</f>
        <v>Low Value</v>
      </c>
      <c r="Y4073" s="2" t="str">
        <f t="shared" si="573"/>
        <v>At Risk - Develop</v>
      </c>
      <c r="Z4073" s="2" t="str">
        <f t="shared" si="574"/>
        <v>Check Data</v>
      </c>
    </row>
    <row r="4074" spans="1:26" x14ac:dyDescent="0.3">
      <c r="A4074" t="s">
        <v>1557</v>
      </c>
      <c r="B4074">
        <v>41</v>
      </c>
      <c r="C4074" t="s">
        <v>21</v>
      </c>
      <c r="D4074" t="s">
        <v>18</v>
      </c>
      <c r="E4074">
        <v>289.83</v>
      </c>
      <c r="F4074">
        <v>11</v>
      </c>
      <c r="G4074">
        <v>81</v>
      </c>
      <c r="H4074">
        <v>0</v>
      </c>
      <c r="I4074" t="s">
        <v>23</v>
      </c>
      <c r="J4074">
        <v>71.599999999999994</v>
      </c>
      <c r="K4074" s="1">
        <v>44906</v>
      </c>
      <c r="L4074">
        <v>58</v>
      </c>
      <c r="M4074">
        <v>0.41</v>
      </c>
      <c r="N4074">
        <f>IF(E4074="",Data_Validation!$B$1,E4074)</f>
        <v>289.83</v>
      </c>
      <c r="O4074">
        <f>IF(J4074="",Data_Validation!$B$2,J4074)</f>
        <v>71.599999999999994</v>
      </c>
      <c r="P4074">
        <f t="shared" si="567"/>
        <v>2</v>
      </c>
      <c r="Q4074" s="2">
        <f>CustomerData[[#This Row],[avg_order_value_clean]]*CustomerData[[#This Row],[total_orders]]</f>
        <v>3188.1299999999997</v>
      </c>
      <c r="R4074" s="2" t="str">
        <f t="shared" si="575"/>
        <v>At Risk</v>
      </c>
      <c r="S4074" s="2" t="str">
        <f t="shared" si="568"/>
        <v>Medium Risk</v>
      </c>
      <c r="T4074" s="2" t="str">
        <f t="shared" si="569"/>
        <v>35-44</v>
      </c>
      <c r="U4074" s="1">
        <f t="shared" ca="1" si="570"/>
        <v>1355</v>
      </c>
      <c r="V4074" s="2" t="str">
        <f t="shared" si="571"/>
        <v>Medium Loyalty</v>
      </c>
      <c r="W4074" s="2" t="str">
        <f t="shared" si="572"/>
        <v>Legitimate</v>
      </c>
      <c r="X4074" s="2" t="str">
        <f>IF(Q4074&lt;Data_Validation!$B$8,"Low Value",IF(Q4074&lt;Data_Validation!$B$9,"Medium Value","High Value"))</f>
        <v>High Value</v>
      </c>
      <c r="Y4074" s="2" t="str">
        <f t="shared" si="573"/>
        <v>High Value - Maintain</v>
      </c>
      <c r="Z4074" s="2" t="str">
        <f t="shared" si="574"/>
        <v>Check Data</v>
      </c>
    </row>
    <row r="4075" spans="1:26" x14ac:dyDescent="0.3">
      <c r="A4075" t="s">
        <v>3273</v>
      </c>
      <c r="B4075">
        <v>31</v>
      </c>
      <c r="C4075" t="s">
        <v>14</v>
      </c>
      <c r="D4075" t="s">
        <v>18</v>
      </c>
      <c r="E4075">
        <v>37.76</v>
      </c>
      <c r="F4075">
        <v>5</v>
      </c>
      <c r="G4075">
        <v>106</v>
      </c>
      <c r="H4075">
        <v>0</v>
      </c>
      <c r="I4075" t="s">
        <v>40</v>
      </c>
      <c r="J4075">
        <v>88.3</v>
      </c>
      <c r="K4075" s="1">
        <v>44454</v>
      </c>
      <c r="L4075">
        <v>16</v>
      </c>
      <c r="M4075">
        <v>0.4</v>
      </c>
      <c r="N4075">
        <f>IF(E4075="",Data_Validation!$B$1,E4075)</f>
        <v>37.76</v>
      </c>
      <c r="O4075">
        <f>IF(J4075="",Data_Validation!$B$2,J4075)</f>
        <v>88.3</v>
      </c>
      <c r="P4075">
        <f t="shared" si="567"/>
        <v>1</v>
      </c>
      <c r="Q4075" s="2">
        <f>CustomerData[[#This Row],[avg_order_value_clean]]*CustomerData[[#This Row],[total_orders]]</f>
        <v>188.79999999999998</v>
      </c>
      <c r="R4075" s="2" t="str">
        <f t="shared" si="575"/>
        <v>Inactive</v>
      </c>
      <c r="S4075" s="2" t="str">
        <f t="shared" si="568"/>
        <v>Medium Risk</v>
      </c>
      <c r="T4075" s="2" t="str">
        <f t="shared" si="569"/>
        <v>25-34</v>
      </c>
      <c r="U4075" s="1">
        <f t="shared" ca="1" si="570"/>
        <v>1807</v>
      </c>
      <c r="V4075" s="2" t="str">
        <f t="shared" si="571"/>
        <v>Low Loyalty</v>
      </c>
      <c r="W4075" s="2" t="str">
        <f t="shared" si="572"/>
        <v>Legitimate</v>
      </c>
      <c r="X4075" s="2" t="str">
        <f>IF(Q4075&lt;Data_Validation!$B$8,"Low Value",IF(Q4075&lt;Data_Validation!$B$9,"Medium Value","High Value"))</f>
        <v>Low Value</v>
      </c>
      <c r="Y4075" s="2" t="str">
        <f t="shared" si="573"/>
        <v>Stable</v>
      </c>
      <c r="Z4075" s="2" t="str">
        <f t="shared" si="574"/>
        <v>Check Data</v>
      </c>
    </row>
    <row r="4076" spans="1:26" x14ac:dyDescent="0.3">
      <c r="A4076" t="s">
        <v>3274</v>
      </c>
      <c r="B4076">
        <v>53</v>
      </c>
      <c r="C4076" t="s">
        <v>25</v>
      </c>
      <c r="D4076" t="s">
        <v>22</v>
      </c>
      <c r="E4076">
        <v>191.72</v>
      </c>
      <c r="F4076">
        <v>9</v>
      </c>
      <c r="G4076">
        <v>228</v>
      </c>
      <c r="H4076">
        <v>0</v>
      </c>
      <c r="I4076" t="s">
        <v>19</v>
      </c>
      <c r="K4076" s="1">
        <v>45154</v>
      </c>
      <c r="L4076">
        <v>62</v>
      </c>
      <c r="M4076">
        <v>0.32</v>
      </c>
      <c r="N4076">
        <f>IF(E4076="",Data_Validation!$B$1,E4076)</f>
        <v>191.72</v>
      </c>
      <c r="O4076">
        <f>IF(J4076="",Data_Validation!$B$2,J4076)</f>
        <v>250</v>
      </c>
      <c r="P4076">
        <f t="shared" si="567"/>
        <v>1</v>
      </c>
      <c r="Q4076" s="2">
        <f>CustomerData[[#This Row],[avg_order_value_clean]]*CustomerData[[#This Row],[total_orders]]</f>
        <v>1725.48</v>
      </c>
      <c r="R4076" s="2" t="str">
        <f t="shared" si="575"/>
        <v>Inactive</v>
      </c>
      <c r="S4076" s="2" t="str">
        <f t="shared" si="568"/>
        <v>Medium Risk</v>
      </c>
      <c r="T4076" s="2" t="str">
        <f t="shared" si="569"/>
        <v>45-54</v>
      </c>
      <c r="U4076" s="1">
        <f t="shared" ca="1" si="570"/>
        <v>1107</v>
      </c>
      <c r="V4076" s="2" t="str">
        <f t="shared" si="571"/>
        <v>Medium Loyalty</v>
      </c>
      <c r="W4076" s="2" t="str">
        <f t="shared" si="572"/>
        <v>Legitimate</v>
      </c>
      <c r="X4076" s="2" t="str">
        <f>IF(Q4076&lt;Data_Validation!$B$8,"Low Value",IF(Q4076&lt;Data_Validation!$B$9,"Medium Value","High Value"))</f>
        <v>High Value</v>
      </c>
      <c r="Y4076" s="2" t="str">
        <f t="shared" si="573"/>
        <v>High Value - Maintain</v>
      </c>
      <c r="Z4076" s="2" t="str">
        <f t="shared" si="574"/>
        <v>Check Data</v>
      </c>
    </row>
    <row r="4077" spans="1:26" x14ac:dyDescent="0.3">
      <c r="A4077" t="s">
        <v>3275</v>
      </c>
      <c r="B4077">
        <v>22</v>
      </c>
      <c r="C4077" t="s">
        <v>21</v>
      </c>
      <c r="D4077" t="s">
        <v>26</v>
      </c>
      <c r="E4077">
        <v>147.88999999999999</v>
      </c>
      <c r="F4077">
        <v>10</v>
      </c>
      <c r="G4077">
        <v>291</v>
      </c>
      <c r="H4077">
        <v>0</v>
      </c>
      <c r="I4077" t="s">
        <v>29</v>
      </c>
      <c r="J4077">
        <v>38.9</v>
      </c>
      <c r="K4077" s="1">
        <v>44275</v>
      </c>
      <c r="L4077">
        <v>74</v>
      </c>
      <c r="M4077">
        <v>0.25</v>
      </c>
      <c r="N4077">
        <f>IF(E4077="",Data_Validation!$B$1,E4077)</f>
        <v>147.88999999999999</v>
      </c>
      <c r="O4077">
        <f>IF(J4077="",Data_Validation!$B$2,J4077)</f>
        <v>38.9</v>
      </c>
      <c r="P4077">
        <f t="shared" si="567"/>
        <v>1</v>
      </c>
      <c r="Q4077" s="2">
        <f>CustomerData[[#This Row],[avg_order_value_clean]]*CustomerData[[#This Row],[total_orders]]</f>
        <v>1478.8999999999999</v>
      </c>
      <c r="R4077" s="2" t="str">
        <f t="shared" si="575"/>
        <v>Inactive</v>
      </c>
      <c r="S4077" s="2" t="str">
        <f t="shared" si="568"/>
        <v>Medium Risk</v>
      </c>
      <c r="T4077" s="2" t="str">
        <f t="shared" si="569"/>
        <v>Under 25</v>
      </c>
      <c r="U4077" s="1">
        <f t="shared" ca="1" si="570"/>
        <v>1986</v>
      </c>
      <c r="V4077" s="2" t="str">
        <f t="shared" si="571"/>
        <v>High Loyalty</v>
      </c>
      <c r="W4077" s="2" t="str">
        <f t="shared" si="572"/>
        <v>Legitimate</v>
      </c>
      <c r="X4077" s="2" t="str">
        <f>IF(Q4077&lt;Data_Validation!$B$8,"Low Value",IF(Q4077&lt;Data_Validation!$B$9,"Medium Value","High Value"))</f>
        <v>Low Value</v>
      </c>
      <c r="Y4077" s="2" t="str">
        <f t="shared" si="573"/>
        <v>Stable</v>
      </c>
      <c r="Z4077" s="2" t="str">
        <f t="shared" si="574"/>
        <v>Check Data</v>
      </c>
    </row>
    <row r="4078" spans="1:26" x14ac:dyDescent="0.3">
      <c r="A4078" t="s">
        <v>2177</v>
      </c>
      <c r="B4078">
        <v>28</v>
      </c>
      <c r="C4078" t="s">
        <v>21</v>
      </c>
      <c r="D4078" t="s">
        <v>22</v>
      </c>
      <c r="E4078">
        <v>41.38</v>
      </c>
      <c r="F4078">
        <v>9</v>
      </c>
      <c r="G4078">
        <v>116</v>
      </c>
      <c r="H4078">
        <v>0</v>
      </c>
      <c r="I4078" t="s">
        <v>23</v>
      </c>
      <c r="J4078">
        <v>18</v>
      </c>
      <c r="K4078" s="1">
        <v>45605</v>
      </c>
      <c r="L4078">
        <v>10</v>
      </c>
      <c r="M4078">
        <v>0.75</v>
      </c>
      <c r="N4078">
        <f>IF(E4078="",Data_Validation!$B$1,E4078)</f>
        <v>41.38</v>
      </c>
      <c r="O4078">
        <f>IF(J4078="",Data_Validation!$B$2,J4078)</f>
        <v>18</v>
      </c>
      <c r="P4078">
        <f t="shared" si="567"/>
        <v>2</v>
      </c>
      <c r="Q4078" s="2">
        <f>CustomerData[[#This Row],[avg_order_value_clean]]*CustomerData[[#This Row],[total_orders]]</f>
        <v>372.42</v>
      </c>
      <c r="R4078" s="2" t="str">
        <f t="shared" si="575"/>
        <v>Inactive</v>
      </c>
      <c r="S4078" s="2" t="str">
        <f t="shared" si="568"/>
        <v>High Risk</v>
      </c>
      <c r="T4078" s="2" t="str">
        <f t="shared" si="569"/>
        <v>25-34</v>
      </c>
      <c r="U4078" s="1">
        <f t="shared" ca="1" si="570"/>
        <v>656</v>
      </c>
      <c r="V4078" s="2" t="str">
        <f t="shared" si="571"/>
        <v>Low Loyalty</v>
      </c>
      <c r="W4078" s="2" t="str">
        <f t="shared" si="572"/>
        <v>Legitimate</v>
      </c>
      <c r="X4078" s="2" t="str">
        <f>IF(Q4078&lt;Data_Validation!$B$8,"Low Value",IF(Q4078&lt;Data_Validation!$B$9,"Medium Value","High Value"))</f>
        <v>Low Value</v>
      </c>
      <c r="Y4078" s="2" t="str">
        <f t="shared" si="573"/>
        <v>At Risk - Develop</v>
      </c>
      <c r="Z4078" s="2" t="str">
        <f t="shared" si="574"/>
        <v>Check Data</v>
      </c>
    </row>
    <row r="4079" spans="1:26" x14ac:dyDescent="0.3">
      <c r="A4079" t="s">
        <v>3276</v>
      </c>
      <c r="B4079">
        <v>41</v>
      </c>
      <c r="C4079" t="s">
        <v>14</v>
      </c>
      <c r="D4079" t="s">
        <v>44</v>
      </c>
      <c r="E4079">
        <v>23.3</v>
      </c>
      <c r="F4079">
        <v>9</v>
      </c>
      <c r="G4079">
        <v>287</v>
      </c>
      <c r="H4079">
        <v>0</v>
      </c>
      <c r="I4079" t="s">
        <v>40</v>
      </c>
      <c r="J4079">
        <v>93.2</v>
      </c>
      <c r="K4079" s="1">
        <v>45740</v>
      </c>
      <c r="L4079">
        <v>66</v>
      </c>
      <c r="M4079">
        <v>0.11</v>
      </c>
      <c r="N4079">
        <f>IF(E4079="",Data_Validation!$B$1,E4079)</f>
        <v>23.3</v>
      </c>
      <c r="O4079">
        <f>IF(J4079="",Data_Validation!$B$2,J4079)</f>
        <v>93.2</v>
      </c>
      <c r="P4079">
        <f t="shared" si="567"/>
        <v>1</v>
      </c>
      <c r="Q4079" s="2">
        <f>CustomerData[[#This Row],[avg_order_value_clean]]*CustomerData[[#This Row],[total_orders]]</f>
        <v>209.70000000000002</v>
      </c>
      <c r="R4079" s="2" t="str">
        <f t="shared" si="575"/>
        <v>Inactive</v>
      </c>
      <c r="S4079" s="2" t="str">
        <f t="shared" si="568"/>
        <v>Low Risk</v>
      </c>
      <c r="T4079" s="2" t="str">
        <f t="shared" si="569"/>
        <v>35-44</v>
      </c>
      <c r="U4079" s="1">
        <f t="shared" ca="1" si="570"/>
        <v>521</v>
      </c>
      <c r="V4079" s="2" t="str">
        <f t="shared" si="571"/>
        <v>Medium Loyalty</v>
      </c>
      <c r="W4079" s="2" t="str">
        <f t="shared" si="572"/>
        <v>Legitimate</v>
      </c>
      <c r="X4079" s="2" t="str">
        <f>IF(Q4079&lt;Data_Validation!$B$8,"Low Value",IF(Q4079&lt;Data_Validation!$B$9,"Medium Value","High Value"))</f>
        <v>Low Value</v>
      </c>
      <c r="Y4079" s="2" t="str">
        <f t="shared" si="573"/>
        <v>Stable</v>
      </c>
      <c r="Z4079" s="2" t="str">
        <f t="shared" si="574"/>
        <v>Check Data</v>
      </c>
    </row>
    <row r="4080" spans="1:26" x14ac:dyDescent="0.3">
      <c r="A4080" t="s">
        <v>3277</v>
      </c>
      <c r="B4080">
        <v>77</v>
      </c>
      <c r="C4080" t="s">
        <v>25</v>
      </c>
      <c r="D4080" t="s">
        <v>37</v>
      </c>
      <c r="E4080">
        <v>19.309999999999999</v>
      </c>
      <c r="F4080">
        <v>9</v>
      </c>
      <c r="G4080">
        <v>212</v>
      </c>
      <c r="H4080">
        <v>0</v>
      </c>
      <c r="I4080" t="s">
        <v>16</v>
      </c>
      <c r="J4080">
        <v>75.2</v>
      </c>
      <c r="K4080" s="1">
        <v>45309</v>
      </c>
      <c r="L4080">
        <v>91</v>
      </c>
      <c r="M4080">
        <v>0.17</v>
      </c>
      <c r="N4080">
        <f>IF(E4080="",Data_Validation!$B$1,E4080)</f>
        <v>19.309999999999999</v>
      </c>
      <c r="O4080">
        <f>IF(J4080="",Data_Validation!$B$2,J4080)</f>
        <v>75.2</v>
      </c>
      <c r="P4080">
        <f t="shared" si="567"/>
        <v>1</v>
      </c>
      <c r="Q4080" s="2">
        <f>CustomerData[[#This Row],[avg_order_value_clean]]*CustomerData[[#This Row],[total_orders]]</f>
        <v>173.79</v>
      </c>
      <c r="R4080" s="2" t="str">
        <f t="shared" si="575"/>
        <v>Inactive</v>
      </c>
      <c r="S4080" s="2" t="str">
        <f t="shared" si="568"/>
        <v>Low Risk</v>
      </c>
      <c r="T4080" s="2" t="str">
        <f t="shared" si="569"/>
        <v>55+</v>
      </c>
      <c r="U4080" s="1">
        <f t="shared" ca="1" si="570"/>
        <v>952</v>
      </c>
      <c r="V4080" s="2" t="str">
        <f t="shared" si="571"/>
        <v>High Loyalty</v>
      </c>
      <c r="W4080" s="2" t="str">
        <f t="shared" si="572"/>
        <v>Legitimate</v>
      </c>
      <c r="X4080" s="2" t="str">
        <f>IF(Q4080&lt;Data_Validation!$B$8,"Low Value",IF(Q4080&lt;Data_Validation!$B$9,"Medium Value","High Value"))</f>
        <v>Low Value</v>
      </c>
      <c r="Y4080" s="2" t="str">
        <f t="shared" si="573"/>
        <v>Stable</v>
      </c>
      <c r="Z4080" s="2" t="str">
        <f t="shared" si="574"/>
        <v>Check Data</v>
      </c>
    </row>
    <row r="4081" spans="1:26" x14ac:dyDescent="0.3">
      <c r="A4081" t="s">
        <v>3278</v>
      </c>
      <c r="B4081">
        <v>48</v>
      </c>
      <c r="C4081" t="s">
        <v>21</v>
      </c>
      <c r="D4081" t="s">
        <v>52</v>
      </c>
      <c r="E4081">
        <v>80.930000000000007</v>
      </c>
      <c r="F4081">
        <v>13</v>
      </c>
      <c r="G4081">
        <v>166</v>
      </c>
      <c r="H4081">
        <v>0</v>
      </c>
      <c r="I4081" t="s">
        <v>29</v>
      </c>
      <c r="J4081">
        <v>24.6</v>
      </c>
      <c r="K4081" s="1">
        <v>44265</v>
      </c>
      <c r="L4081">
        <v>52</v>
      </c>
      <c r="M4081">
        <v>0.3</v>
      </c>
      <c r="N4081">
        <f>IF(E4081="",Data_Validation!$B$1,E4081)</f>
        <v>80.930000000000007</v>
      </c>
      <c r="O4081">
        <f>IF(J4081="",Data_Validation!$B$2,J4081)</f>
        <v>24.6</v>
      </c>
      <c r="P4081">
        <f t="shared" si="567"/>
        <v>1</v>
      </c>
      <c r="Q4081" s="2">
        <f>CustomerData[[#This Row],[avg_order_value_clean]]*CustomerData[[#This Row],[total_orders]]</f>
        <v>1052.0900000000001</v>
      </c>
      <c r="R4081" s="2" t="str">
        <f t="shared" si="575"/>
        <v>Inactive</v>
      </c>
      <c r="S4081" s="2" t="str">
        <f t="shared" si="568"/>
        <v>Medium Risk</v>
      </c>
      <c r="T4081" s="2" t="str">
        <f t="shared" si="569"/>
        <v>45-54</v>
      </c>
      <c r="U4081" s="1">
        <f t="shared" ca="1" si="570"/>
        <v>1996</v>
      </c>
      <c r="V4081" s="2" t="str">
        <f t="shared" si="571"/>
        <v>Medium Loyalty</v>
      </c>
      <c r="W4081" s="2" t="str">
        <f t="shared" si="572"/>
        <v>Legitimate</v>
      </c>
      <c r="X4081" s="2" t="str">
        <f>IF(Q4081&lt;Data_Validation!$B$8,"Low Value",IF(Q4081&lt;Data_Validation!$B$9,"Medium Value","High Value"))</f>
        <v>Low Value</v>
      </c>
      <c r="Y4081" s="2" t="str">
        <f t="shared" si="573"/>
        <v>Stable</v>
      </c>
      <c r="Z4081" s="2" t="str">
        <f t="shared" si="574"/>
        <v>Check Data</v>
      </c>
    </row>
    <row r="4082" spans="1:26" x14ac:dyDescent="0.3">
      <c r="A4082" t="s">
        <v>3279</v>
      </c>
      <c r="B4082">
        <v>72</v>
      </c>
      <c r="C4082" t="s">
        <v>21</v>
      </c>
      <c r="D4082" t="s">
        <v>44</v>
      </c>
      <c r="E4082">
        <v>91.17</v>
      </c>
      <c r="F4082">
        <v>13</v>
      </c>
      <c r="G4082">
        <v>48</v>
      </c>
      <c r="H4082">
        <v>0</v>
      </c>
      <c r="I4082" t="s">
        <v>29</v>
      </c>
      <c r="J4082">
        <v>15.1</v>
      </c>
      <c r="K4082" s="1">
        <v>45632</v>
      </c>
      <c r="L4082">
        <v>30</v>
      </c>
      <c r="M4082">
        <v>0.31</v>
      </c>
      <c r="N4082">
        <f>IF(E4082="",Data_Validation!$B$1,E4082)</f>
        <v>91.17</v>
      </c>
      <c r="O4082">
        <f>IF(J4082="",Data_Validation!$B$2,J4082)</f>
        <v>15.1</v>
      </c>
      <c r="P4082">
        <f t="shared" si="567"/>
        <v>1</v>
      </c>
      <c r="Q4082" s="2">
        <f>CustomerData[[#This Row],[avg_order_value_clean]]*CustomerData[[#This Row],[total_orders]]</f>
        <v>1185.21</v>
      </c>
      <c r="R4082" s="2" t="str">
        <f t="shared" si="575"/>
        <v>At Risk</v>
      </c>
      <c r="S4082" s="2" t="str">
        <f t="shared" si="568"/>
        <v>Medium Risk</v>
      </c>
      <c r="T4082" s="2" t="str">
        <f t="shared" si="569"/>
        <v>55+</v>
      </c>
      <c r="U4082" s="1">
        <f t="shared" ca="1" si="570"/>
        <v>629</v>
      </c>
      <c r="V4082" s="2" t="str">
        <f t="shared" si="571"/>
        <v>Low Loyalty</v>
      </c>
      <c r="W4082" s="2" t="str">
        <f t="shared" si="572"/>
        <v>Legitimate</v>
      </c>
      <c r="X4082" s="2" t="str">
        <f>IF(Q4082&lt;Data_Validation!$B$8,"Low Value",IF(Q4082&lt;Data_Validation!$B$9,"Medium Value","High Value"))</f>
        <v>Low Value</v>
      </c>
      <c r="Y4082" s="2" t="str">
        <f t="shared" si="573"/>
        <v>Stable</v>
      </c>
      <c r="Z4082" s="2" t="str">
        <f t="shared" si="574"/>
        <v>Check Data</v>
      </c>
    </row>
    <row r="4083" spans="1:26" x14ac:dyDescent="0.3">
      <c r="A4083" t="s">
        <v>3280</v>
      </c>
      <c r="B4083">
        <v>30</v>
      </c>
      <c r="C4083" t="s">
        <v>14</v>
      </c>
      <c r="D4083" t="s">
        <v>35</v>
      </c>
      <c r="E4083">
        <v>66.05</v>
      </c>
      <c r="F4083">
        <v>12</v>
      </c>
      <c r="G4083">
        <v>220</v>
      </c>
      <c r="H4083">
        <v>0</v>
      </c>
      <c r="I4083" t="s">
        <v>19</v>
      </c>
      <c r="J4083">
        <v>4.9000000000000004</v>
      </c>
      <c r="K4083" s="1">
        <v>45702</v>
      </c>
      <c r="L4083">
        <v>97</v>
      </c>
      <c r="M4083">
        <v>0.1</v>
      </c>
      <c r="N4083">
        <f>IF(E4083="",Data_Validation!$B$1,E4083)</f>
        <v>66.05</v>
      </c>
      <c r="O4083">
        <f>IF(J4083="",Data_Validation!$B$2,J4083)</f>
        <v>4.9000000000000004</v>
      </c>
      <c r="P4083">
        <f t="shared" si="567"/>
        <v>1</v>
      </c>
      <c r="Q4083" s="2">
        <f>CustomerData[[#This Row],[avg_order_value_clean]]*CustomerData[[#This Row],[total_orders]]</f>
        <v>792.59999999999991</v>
      </c>
      <c r="R4083" s="2" t="str">
        <f t="shared" si="575"/>
        <v>Inactive</v>
      </c>
      <c r="S4083" s="2" t="str">
        <f t="shared" si="568"/>
        <v>Low Risk</v>
      </c>
      <c r="T4083" s="2" t="str">
        <f t="shared" si="569"/>
        <v>25-34</v>
      </c>
      <c r="U4083" s="1">
        <f t="shared" ca="1" si="570"/>
        <v>559</v>
      </c>
      <c r="V4083" s="2" t="str">
        <f t="shared" si="571"/>
        <v>High Loyalty</v>
      </c>
      <c r="W4083" s="2" t="str">
        <f t="shared" si="572"/>
        <v>Legitimate</v>
      </c>
      <c r="X4083" s="2" t="str">
        <f>IF(Q4083&lt;Data_Validation!$B$8,"Low Value",IF(Q4083&lt;Data_Validation!$B$9,"Medium Value","High Value"))</f>
        <v>Low Value</v>
      </c>
      <c r="Y4083" s="2" t="str">
        <f t="shared" si="573"/>
        <v>Stable</v>
      </c>
      <c r="Z4083" s="2" t="str">
        <f t="shared" si="574"/>
        <v>Check Data</v>
      </c>
    </row>
    <row r="4084" spans="1:26" x14ac:dyDescent="0.3">
      <c r="A4084" t="s">
        <v>3281</v>
      </c>
      <c r="B4084">
        <v>33</v>
      </c>
      <c r="C4084" t="s">
        <v>14</v>
      </c>
      <c r="D4084" t="s">
        <v>50</v>
      </c>
      <c r="F4084">
        <v>12</v>
      </c>
      <c r="G4084">
        <v>278</v>
      </c>
      <c r="H4084">
        <v>0</v>
      </c>
      <c r="I4084" t="s">
        <v>40</v>
      </c>
      <c r="J4084">
        <v>19.100000000000001</v>
      </c>
      <c r="K4084" s="1">
        <v>44151</v>
      </c>
      <c r="L4084">
        <v>16</v>
      </c>
      <c r="M4084">
        <v>0.06</v>
      </c>
      <c r="N4084">
        <f>IF(E4084="",Data_Validation!$B$1,E4084)</f>
        <v>250</v>
      </c>
      <c r="O4084">
        <f>IF(J4084="",Data_Validation!$B$2,J4084)</f>
        <v>19.100000000000001</v>
      </c>
      <c r="P4084">
        <f t="shared" si="567"/>
        <v>1</v>
      </c>
      <c r="Q4084" s="2">
        <f>CustomerData[[#This Row],[avg_order_value_clean]]*CustomerData[[#This Row],[total_orders]]</f>
        <v>3000</v>
      </c>
      <c r="R4084" s="2" t="str">
        <f t="shared" si="575"/>
        <v>Inactive</v>
      </c>
      <c r="S4084" s="2" t="str">
        <f t="shared" si="568"/>
        <v>Low Risk</v>
      </c>
      <c r="T4084" s="2" t="str">
        <f t="shared" si="569"/>
        <v>25-34</v>
      </c>
      <c r="U4084" s="1">
        <f t="shared" ca="1" si="570"/>
        <v>2110</v>
      </c>
      <c r="V4084" s="2" t="str">
        <f t="shared" si="571"/>
        <v>Low Loyalty</v>
      </c>
      <c r="W4084" s="2" t="str">
        <f t="shared" si="572"/>
        <v>Legitimate</v>
      </c>
      <c r="X4084" s="2" t="str">
        <f>IF(Q4084&lt;Data_Validation!$B$8,"Low Value",IF(Q4084&lt;Data_Validation!$B$9,"Medium Value","High Value"))</f>
        <v>High Value</v>
      </c>
      <c r="Y4084" s="2" t="str">
        <f t="shared" si="573"/>
        <v>High Value - Maintain</v>
      </c>
      <c r="Z4084" s="2" t="str">
        <f t="shared" si="574"/>
        <v>Check Data</v>
      </c>
    </row>
    <row r="4085" spans="1:26" x14ac:dyDescent="0.3">
      <c r="A4085" t="s">
        <v>3227</v>
      </c>
      <c r="B4085">
        <v>41</v>
      </c>
      <c r="C4085" t="s">
        <v>21</v>
      </c>
      <c r="D4085" t="s">
        <v>15</v>
      </c>
      <c r="E4085">
        <v>85.72</v>
      </c>
      <c r="F4085">
        <v>6</v>
      </c>
      <c r="G4085">
        <v>288</v>
      </c>
      <c r="H4085">
        <v>0</v>
      </c>
      <c r="I4085" t="s">
        <v>19</v>
      </c>
      <c r="J4085">
        <v>73.2</v>
      </c>
      <c r="K4085" s="1">
        <v>44725</v>
      </c>
      <c r="L4085">
        <v>10</v>
      </c>
      <c r="M4085">
        <v>0.41</v>
      </c>
      <c r="N4085">
        <f>IF(E4085="",Data_Validation!$B$1,E4085)</f>
        <v>85.72</v>
      </c>
      <c r="O4085">
        <f>IF(J4085="",Data_Validation!$B$2,J4085)</f>
        <v>73.2</v>
      </c>
      <c r="P4085">
        <f t="shared" si="567"/>
        <v>2</v>
      </c>
      <c r="Q4085" s="2">
        <f>CustomerData[[#This Row],[avg_order_value_clean]]*CustomerData[[#This Row],[total_orders]]</f>
        <v>514.31999999999994</v>
      </c>
      <c r="R4085" s="2" t="str">
        <f t="shared" si="575"/>
        <v>Inactive</v>
      </c>
      <c r="S4085" s="2" t="str">
        <f t="shared" si="568"/>
        <v>Medium Risk</v>
      </c>
      <c r="T4085" s="2" t="str">
        <f t="shared" si="569"/>
        <v>35-44</v>
      </c>
      <c r="U4085" s="1">
        <f t="shared" ca="1" si="570"/>
        <v>1536</v>
      </c>
      <c r="V4085" s="2" t="str">
        <f t="shared" si="571"/>
        <v>Low Loyalty</v>
      </c>
      <c r="W4085" s="2" t="str">
        <f t="shared" si="572"/>
        <v>Legitimate</v>
      </c>
      <c r="X4085" s="2" t="str">
        <f>IF(Q4085&lt;Data_Validation!$B$8,"Low Value",IF(Q4085&lt;Data_Validation!$B$9,"Medium Value","High Value"))</f>
        <v>Low Value</v>
      </c>
      <c r="Y4085" s="2" t="str">
        <f t="shared" si="573"/>
        <v>Stable</v>
      </c>
      <c r="Z4085" s="2" t="str">
        <f t="shared" si="574"/>
        <v>Check Data</v>
      </c>
    </row>
    <row r="4086" spans="1:26" x14ac:dyDescent="0.3">
      <c r="A4086" t="s">
        <v>3282</v>
      </c>
      <c r="B4086">
        <v>30</v>
      </c>
      <c r="C4086" t="s">
        <v>14</v>
      </c>
      <c r="D4086" t="s">
        <v>28</v>
      </c>
      <c r="E4086">
        <v>78.34</v>
      </c>
      <c r="F4086">
        <v>10</v>
      </c>
      <c r="G4086">
        <v>178</v>
      </c>
      <c r="H4086">
        <v>0</v>
      </c>
      <c r="I4086" t="s">
        <v>23</v>
      </c>
      <c r="J4086">
        <v>63</v>
      </c>
      <c r="K4086" s="1">
        <v>44757</v>
      </c>
      <c r="L4086">
        <v>15</v>
      </c>
      <c r="M4086">
        <v>0.19</v>
      </c>
      <c r="N4086">
        <f>IF(E4086="",Data_Validation!$B$1,E4086)</f>
        <v>78.34</v>
      </c>
      <c r="O4086">
        <f>IF(J4086="",Data_Validation!$B$2,J4086)</f>
        <v>63</v>
      </c>
      <c r="P4086">
        <f t="shared" si="567"/>
        <v>1</v>
      </c>
      <c r="Q4086" s="2">
        <f>CustomerData[[#This Row],[avg_order_value_clean]]*CustomerData[[#This Row],[total_orders]]</f>
        <v>783.40000000000009</v>
      </c>
      <c r="R4086" s="2" t="str">
        <f t="shared" si="575"/>
        <v>Inactive</v>
      </c>
      <c r="S4086" s="2" t="str">
        <f t="shared" si="568"/>
        <v>Low Risk</v>
      </c>
      <c r="T4086" s="2" t="str">
        <f t="shared" si="569"/>
        <v>25-34</v>
      </c>
      <c r="U4086" s="1">
        <f t="shared" ca="1" si="570"/>
        <v>1504</v>
      </c>
      <c r="V4086" s="2" t="str">
        <f t="shared" si="571"/>
        <v>Low Loyalty</v>
      </c>
      <c r="W4086" s="2" t="str">
        <f t="shared" si="572"/>
        <v>Legitimate</v>
      </c>
      <c r="X4086" s="2" t="str">
        <f>IF(Q4086&lt;Data_Validation!$B$8,"Low Value",IF(Q4086&lt;Data_Validation!$B$9,"Medium Value","High Value"))</f>
        <v>Low Value</v>
      </c>
      <c r="Y4086" s="2" t="str">
        <f t="shared" si="573"/>
        <v>Stable</v>
      </c>
      <c r="Z4086" s="2" t="str">
        <f t="shared" si="574"/>
        <v>Check Data</v>
      </c>
    </row>
    <row r="4087" spans="1:26" x14ac:dyDescent="0.3">
      <c r="A4087" t="s">
        <v>3283</v>
      </c>
      <c r="B4087">
        <v>41</v>
      </c>
      <c r="C4087" t="s">
        <v>21</v>
      </c>
      <c r="D4087" t="s">
        <v>50</v>
      </c>
      <c r="E4087">
        <v>238.12</v>
      </c>
      <c r="F4087">
        <v>9</v>
      </c>
      <c r="G4087">
        <v>170</v>
      </c>
      <c r="H4087">
        <v>0</v>
      </c>
      <c r="I4087" t="s">
        <v>23</v>
      </c>
      <c r="J4087">
        <v>96.7</v>
      </c>
      <c r="K4087" s="1">
        <v>44544</v>
      </c>
      <c r="L4087">
        <v>26</v>
      </c>
      <c r="M4087">
        <v>0.25</v>
      </c>
      <c r="N4087">
        <f>IF(E4087="",Data_Validation!$B$1,E4087)</f>
        <v>238.12</v>
      </c>
      <c r="O4087">
        <f>IF(J4087="",Data_Validation!$B$2,J4087)</f>
        <v>96.7</v>
      </c>
      <c r="P4087">
        <f t="shared" si="567"/>
        <v>1</v>
      </c>
      <c r="Q4087" s="2">
        <f>CustomerData[[#This Row],[avg_order_value_clean]]*CustomerData[[#This Row],[total_orders]]</f>
        <v>2143.08</v>
      </c>
      <c r="R4087" s="2" t="str">
        <f t="shared" si="575"/>
        <v>Inactive</v>
      </c>
      <c r="S4087" s="2" t="str">
        <f t="shared" si="568"/>
        <v>Medium Risk</v>
      </c>
      <c r="T4087" s="2" t="str">
        <f t="shared" si="569"/>
        <v>35-44</v>
      </c>
      <c r="U4087" s="1">
        <f t="shared" ca="1" si="570"/>
        <v>1717</v>
      </c>
      <c r="V4087" s="2" t="str">
        <f t="shared" si="571"/>
        <v>Low Loyalty</v>
      </c>
      <c r="W4087" s="2" t="str">
        <f t="shared" si="572"/>
        <v>Legitimate</v>
      </c>
      <c r="X4087" s="2" t="str">
        <f>IF(Q4087&lt;Data_Validation!$B$8,"Low Value",IF(Q4087&lt;Data_Validation!$B$9,"Medium Value","High Value"))</f>
        <v>High Value</v>
      </c>
      <c r="Y4087" s="2" t="str">
        <f t="shared" si="573"/>
        <v>High Value - Maintain</v>
      </c>
      <c r="Z4087" s="2" t="str">
        <f t="shared" si="574"/>
        <v>Check Data</v>
      </c>
    </row>
    <row r="4088" spans="1:26" x14ac:dyDescent="0.3">
      <c r="A4088" t="s">
        <v>3284</v>
      </c>
      <c r="B4088">
        <v>71</v>
      </c>
      <c r="C4088" t="s">
        <v>14</v>
      </c>
      <c r="D4088" t="s">
        <v>18</v>
      </c>
      <c r="E4088">
        <v>42.87</v>
      </c>
      <c r="F4088">
        <v>14</v>
      </c>
      <c r="G4088">
        <v>3</v>
      </c>
      <c r="H4088">
        <v>1</v>
      </c>
      <c r="I4088" t="s">
        <v>40</v>
      </c>
      <c r="J4088">
        <v>32.200000000000003</v>
      </c>
      <c r="K4088" s="1">
        <v>44918</v>
      </c>
      <c r="L4088">
        <v>61</v>
      </c>
      <c r="M4088">
        <v>0.47</v>
      </c>
      <c r="N4088">
        <f>IF(E4088="",Data_Validation!$B$1,E4088)</f>
        <v>42.87</v>
      </c>
      <c r="O4088">
        <f>IF(J4088="",Data_Validation!$B$2,J4088)</f>
        <v>32.200000000000003</v>
      </c>
      <c r="P4088">
        <f t="shared" si="567"/>
        <v>1</v>
      </c>
      <c r="Q4088" s="2">
        <f>CustomerData[[#This Row],[avg_order_value_clean]]*CustomerData[[#This Row],[total_orders]]</f>
        <v>600.17999999999995</v>
      </c>
      <c r="R4088" s="2" t="str">
        <f t="shared" si="575"/>
        <v>Active</v>
      </c>
      <c r="S4088" s="2" t="str">
        <f t="shared" si="568"/>
        <v>Medium Risk</v>
      </c>
      <c r="T4088" s="2" t="str">
        <f t="shared" si="569"/>
        <v>55+</v>
      </c>
      <c r="U4088" s="1">
        <f t="shared" ca="1" si="570"/>
        <v>1343</v>
      </c>
      <c r="V4088" s="2" t="str">
        <f t="shared" si="571"/>
        <v>Medium Loyalty</v>
      </c>
      <c r="W4088" s="2" t="str">
        <f t="shared" si="572"/>
        <v>Fraudulent</v>
      </c>
      <c r="X4088" s="2" t="str">
        <f>IF(Q4088&lt;Data_Validation!$B$8,"Low Value",IF(Q4088&lt;Data_Validation!$B$9,"Medium Value","High Value"))</f>
        <v>Low Value</v>
      </c>
      <c r="Y4088" s="2" t="str">
        <f t="shared" si="573"/>
        <v>Stable</v>
      </c>
      <c r="Z4088" s="2" t="str">
        <f t="shared" si="574"/>
        <v>Check Data</v>
      </c>
    </row>
    <row r="4089" spans="1:26" x14ac:dyDescent="0.3">
      <c r="A4089" t="s">
        <v>3285</v>
      </c>
      <c r="B4089">
        <v>43</v>
      </c>
      <c r="C4089" t="s">
        <v>14</v>
      </c>
      <c r="D4089" t="s">
        <v>37</v>
      </c>
      <c r="E4089">
        <v>63.58</v>
      </c>
      <c r="F4089">
        <v>7</v>
      </c>
      <c r="G4089">
        <v>335</v>
      </c>
      <c r="H4089">
        <v>0</v>
      </c>
      <c r="I4089" t="s">
        <v>16</v>
      </c>
      <c r="J4089">
        <v>78.7</v>
      </c>
      <c r="K4089" s="1">
        <v>45296</v>
      </c>
      <c r="L4089">
        <v>15</v>
      </c>
      <c r="M4089">
        <v>0.27</v>
      </c>
      <c r="N4089">
        <f>IF(E4089="",Data_Validation!$B$1,E4089)</f>
        <v>63.58</v>
      </c>
      <c r="O4089">
        <f>IF(J4089="",Data_Validation!$B$2,J4089)</f>
        <v>78.7</v>
      </c>
      <c r="P4089">
        <f t="shared" si="567"/>
        <v>1</v>
      </c>
      <c r="Q4089" s="2">
        <f>CustomerData[[#This Row],[avg_order_value_clean]]*CustomerData[[#This Row],[total_orders]]</f>
        <v>445.06</v>
      </c>
      <c r="R4089" s="2" t="str">
        <f t="shared" si="575"/>
        <v>Inactive</v>
      </c>
      <c r="S4089" s="2" t="str">
        <f t="shared" si="568"/>
        <v>Medium Risk</v>
      </c>
      <c r="T4089" s="2" t="str">
        <f t="shared" si="569"/>
        <v>35-44</v>
      </c>
      <c r="U4089" s="1">
        <f t="shared" ca="1" si="570"/>
        <v>965</v>
      </c>
      <c r="V4089" s="2" t="str">
        <f t="shared" si="571"/>
        <v>Low Loyalty</v>
      </c>
      <c r="W4089" s="2" t="str">
        <f t="shared" si="572"/>
        <v>Legitimate</v>
      </c>
      <c r="X4089" s="2" t="str">
        <f>IF(Q4089&lt;Data_Validation!$B$8,"Low Value",IF(Q4089&lt;Data_Validation!$B$9,"Medium Value","High Value"))</f>
        <v>Low Value</v>
      </c>
      <c r="Y4089" s="2" t="str">
        <f t="shared" si="573"/>
        <v>Stable</v>
      </c>
      <c r="Z4089" s="2" t="str">
        <f t="shared" si="574"/>
        <v>Check Data</v>
      </c>
    </row>
    <row r="4090" spans="1:26" x14ac:dyDescent="0.3">
      <c r="A4090" t="s">
        <v>437</v>
      </c>
      <c r="B4090">
        <v>19</v>
      </c>
      <c r="C4090" t="s">
        <v>14</v>
      </c>
      <c r="D4090" t="s">
        <v>44</v>
      </c>
      <c r="E4090">
        <v>121.44</v>
      </c>
      <c r="F4090">
        <v>8</v>
      </c>
      <c r="G4090">
        <v>194</v>
      </c>
      <c r="H4090">
        <v>0</v>
      </c>
      <c r="I4090" t="s">
        <v>23</v>
      </c>
      <c r="J4090">
        <v>12</v>
      </c>
      <c r="K4090" s="1">
        <v>44872</v>
      </c>
      <c r="L4090">
        <v>6</v>
      </c>
      <c r="M4090">
        <v>0.48</v>
      </c>
      <c r="N4090">
        <f>IF(E4090="",Data_Validation!$B$1,E4090)</f>
        <v>121.44</v>
      </c>
      <c r="O4090">
        <f>IF(J4090="",Data_Validation!$B$2,J4090)</f>
        <v>12</v>
      </c>
      <c r="P4090">
        <f t="shared" si="567"/>
        <v>2</v>
      </c>
      <c r="Q4090" s="2">
        <f>CustomerData[[#This Row],[avg_order_value_clean]]*CustomerData[[#This Row],[total_orders]]</f>
        <v>971.52</v>
      </c>
      <c r="R4090" s="2" t="str">
        <f t="shared" si="575"/>
        <v>Inactive</v>
      </c>
      <c r="S4090" s="2" t="str">
        <f t="shared" si="568"/>
        <v>Medium Risk</v>
      </c>
      <c r="T4090" s="2" t="str">
        <f t="shared" si="569"/>
        <v>Under 25</v>
      </c>
      <c r="U4090" s="1">
        <f t="shared" ca="1" si="570"/>
        <v>1389</v>
      </c>
      <c r="V4090" s="2" t="str">
        <f t="shared" si="571"/>
        <v>Low Loyalty</v>
      </c>
      <c r="W4090" s="2" t="str">
        <f t="shared" si="572"/>
        <v>Legitimate</v>
      </c>
      <c r="X4090" s="2" t="str">
        <f>IF(Q4090&lt;Data_Validation!$B$8,"Low Value",IF(Q4090&lt;Data_Validation!$B$9,"Medium Value","High Value"))</f>
        <v>Low Value</v>
      </c>
      <c r="Y4090" s="2" t="str">
        <f t="shared" si="573"/>
        <v>Stable</v>
      </c>
      <c r="Z4090" s="2" t="str">
        <f t="shared" si="574"/>
        <v>Check Data</v>
      </c>
    </row>
    <row r="4091" spans="1:26" x14ac:dyDescent="0.3">
      <c r="A4091" t="s">
        <v>3286</v>
      </c>
      <c r="B4091">
        <v>33</v>
      </c>
      <c r="C4091" t="s">
        <v>14</v>
      </c>
      <c r="D4091" t="s">
        <v>28</v>
      </c>
      <c r="E4091">
        <v>86.88</v>
      </c>
      <c r="F4091">
        <v>3</v>
      </c>
      <c r="G4091">
        <v>257</v>
      </c>
      <c r="H4091">
        <v>0</v>
      </c>
      <c r="I4091" t="s">
        <v>23</v>
      </c>
      <c r="J4091">
        <v>56.3</v>
      </c>
      <c r="K4091" s="1">
        <v>45443</v>
      </c>
      <c r="L4091">
        <v>81</v>
      </c>
      <c r="M4091">
        <v>0.1</v>
      </c>
      <c r="N4091">
        <f>IF(E4091="",Data_Validation!$B$1,E4091)</f>
        <v>86.88</v>
      </c>
      <c r="O4091">
        <f>IF(J4091="",Data_Validation!$B$2,J4091)</f>
        <v>56.3</v>
      </c>
      <c r="P4091">
        <f t="shared" si="567"/>
        <v>1</v>
      </c>
      <c r="Q4091" s="2">
        <f>CustomerData[[#This Row],[avg_order_value_clean]]*CustomerData[[#This Row],[total_orders]]</f>
        <v>260.64</v>
      </c>
      <c r="R4091" s="2" t="str">
        <f t="shared" si="575"/>
        <v>Inactive</v>
      </c>
      <c r="S4091" s="2" t="str">
        <f t="shared" si="568"/>
        <v>Low Risk</v>
      </c>
      <c r="T4091" s="2" t="str">
        <f t="shared" si="569"/>
        <v>25-34</v>
      </c>
      <c r="U4091" s="1">
        <f t="shared" ca="1" si="570"/>
        <v>818</v>
      </c>
      <c r="V4091" s="2" t="str">
        <f t="shared" si="571"/>
        <v>High Loyalty</v>
      </c>
      <c r="W4091" s="2" t="str">
        <f t="shared" si="572"/>
        <v>Legitimate</v>
      </c>
      <c r="X4091" s="2" t="str">
        <f>IF(Q4091&lt;Data_Validation!$B$8,"Low Value",IF(Q4091&lt;Data_Validation!$B$9,"Medium Value","High Value"))</f>
        <v>Low Value</v>
      </c>
      <c r="Y4091" s="2" t="str">
        <f t="shared" si="573"/>
        <v>Stable</v>
      </c>
      <c r="Z4091" s="2" t="str">
        <f t="shared" si="574"/>
        <v>Check Data</v>
      </c>
    </row>
    <row r="4092" spans="1:26" x14ac:dyDescent="0.3">
      <c r="A4092" t="s">
        <v>3287</v>
      </c>
      <c r="B4092">
        <v>55</v>
      </c>
      <c r="C4092" t="s">
        <v>21</v>
      </c>
      <c r="D4092" t="s">
        <v>28</v>
      </c>
      <c r="E4092">
        <v>156.33000000000001</v>
      </c>
      <c r="F4092">
        <v>9</v>
      </c>
      <c r="G4092">
        <v>44</v>
      </c>
      <c r="H4092">
        <v>0</v>
      </c>
      <c r="I4092" t="s">
        <v>16</v>
      </c>
      <c r="J4092">
        <v>46.7</v>
      </c>
      <c r="K4092" s="1">
        <v>44069</v>
      </c>
      <c r="L4092">
        <v>1</v>
      </c>
      <c r="M4092">
        <v>0.12</v>
      </c>
      <c r="N4092">
        <f>IF(E4092="",Data_Validation!$B$1,E4092)</f>
        <v>156.33000000000001</v>
      </c>
      <c r="O4092">
        <f>IF(J4092="",Data_Validation!$B$2,J4092)</f>
        <v>46.7</v>
      </c>
      <c r="P4092">
        <f t="shared" si="567"/>
        <v>1</v>
      </c>
      <c r="Q4092" s="2">
        <f>CustomerData[[#This Row],[avg_order_value_clean]]*CustomerData[[#This Row],[total_orders]]</f>
        <v>1406.97</v>
      </c>
      <c r="R4092" s="2" t="str">
        <f t="shared" si="575"/>
        <v>At Risk</v>
      </c>
      <c r="S4092" s="2" t="str">
        <f t="shared" si="568"/>
        <v>Low Risk</v>
      </c>
      <c r="T4092" s="2" t="str">
        <f t="shared" si="569"/>
        <v>55+</v>
      </c>
      <c r="U4092" s="1">
        <f t="shared" ca="1" si="570"/>
        <v>2192</v>
      </c>
      <c r="V4092" s="2" t="str">
        <f t="shared" si="571"/>
        <v>Low Loyalty</v>
      </c>
      <c r="W4092" s="2" t="str">
        <f t="shared" si="572"/>
        <v>Legitimate</v>
      </c>
      <c r="X4092" s="2" t="str">
        <f>IF(Q4092&lt;Data_Validation!$B$8,"Low Value",IF(Q4092&lt;Data_Validation!$B$9,"Medium Value","High Value"))</f>
        <v>Low Value</v>
      </c>
      <c r="Y4092" s="2" t="str">
        <f t="shared" si="573"/>
        <v>Stable</v>
      </c>
      <c r="Z4092" s="2" t="str">
        <f t="shared" si="574"/>
        <v>Check Data</v>
      </c>
    </row>
    <row r="4093" spans="1:26" x14ac:dyDescent="0.3">
      <c r="A4093" t="s">
        <v>288</v>
      </c>
      <c r="B4093">
        <v>63</v>
      </c>
      <c r="C4093" t="s">
        <v>21</v>
      </c>
      <c r="D4093" t="s">
        <v>18</v>
      </c>
      <c r="E4093">
        <v>29.49</v>
      </c>
      <c r="F4093">
        <v>11</v>
      </c>
      <c r="G4093">
        <v>343</v>
      </c>
      <c r="H4093">
        <v>0</v>
      </c>
      <c r="I4093" t="s">
        <v>29</v>
      </c>
      <c r="J4093">
        <v>83.8</v>
      </c>
      <c r="K4093" s="1">
        <v>45800</v>
      </c>
      <c r="L4093">
        <v>87</v>
      </c>
      <c r="M4093">
        <v>0.35</v>
      </c>
      <c r="N4093">
        <f>IF(E4093="",Data_Validation!$B$1,E4093)</f>
        <v>29.49</v>
      </c>
      <c r="O4093">
        <f>IF(J4093="",Data_Validation!$B$2,J4093)</f>
        <v>83.8</v>
      </c>
      <c r="P4093">
        <f t="shared" si="567"/>
        <v>2</v>
      </c>
      <c r="Q4093" s="2">
        <f>CustomerData[[#This Row],[avg_order_value_clean]]*CustomerData[[#This Row],[total_orders]]</f>
        <v>324.39</v>
      </c>
      <c r="R4093" s="2" t="str">
        <f t="shared" si="575"/>
        <v>Inactive</v>
      </c>
      <c r="S4093" s="2" t="str">
        <f t="shared" si="568"/>
        <v>Medium Risk</v>
      </c>
      <c r="T4093" s="2" t="str">
        <f t="shared" si="569"/>
        <v>55+</v>
      </c>
      <c r="U4093" s="1">
        <f t="shared" ca="1" si="570"/>
        <v>461</v>
      </c>
      <c r="V4093" s="2" t="str">
        <f t="shared" si="571"/>
        <v>High Loyalty</v>
      </c>
      <c r="W4093" s="2" t="str">
        <f t="shared" si="572"/>
        <v>Legitimate</v>
      </c>
      <c r="X4093" s="2" t="str">
        <f>IF(Q4093&lt;Data_Validation!$B$8,"Low Value",IF(Q4093&lt;Data_Validation!$B$9,"Medium Value","High Value"))</f>
        <v>Low Value</v>
      </c>
      <c r="Y4093" s="2" t="str">
        <f t="shared" si="573"/>
        <v>Stable</v>
      </c>
      <c r="Z4093" s="2" t="str">
        <f t="shared" si="574"/>
        <v>Check Data</v>
      </c>
    </row>
    <row r="4094" spans="1:26" x14ac:dyDescent="0.3">
      <c r="A4094" t="s">
        <v>2652</v>
      </c>
      <c r="B4094">
        <v>18</v>
      </c>
      <c r="C4094" t="s">
        <v>14</v>
      </c>
      <c r="D4094" t="s">
        <v>44</v>
      </c>
      <c r="E4094">
        <v>51.1</v>
      </c>
      <c r="F4094">
        <v>7</v>
      </c>
      <c r="G4094">
        <v>207</v>
      </c>
      <c r="H4094">
        <v>0</v>
      </c>
      <c r="I4094" t="s">
        <v>40</v>
      </c>
      <c r="J4094">
        <v>70.2</v>
      </c>
      <c r="K4094" s="1">
        <v>44469</v>
      </c>
      <c r="L4094">
        <v>98</v>
      </c>
      <c r="M4094">
        <v>0.31</v>
      </c>
      <c r="N4094">
        <f>IF(E4094="",Data_Validation!$B$1,E4094)</f>
        <v>51.1</v>
      </c>
      <c r="O4094">
        <f>IF(J4094="",Data_Validation!$B$2,J4094)</f>
        <v>70.2</v>
      </c>
      <c r="P4094">
        <f t="shared" si="567"/>
        <v>2</v>
      </c>
      <c r="Q4094" s="2">
        <f>CustomerData[[#This Row],[avg_order_value_clean]]*CustomerData[[#This Row],[total_orders]]</f>
        <v>357.7</v>
      </c>
      <c r="R4094" s="2" t="str">
        <f t="shared" si="575"/>
        <v>Inactive</v>
      </c>
      <c r="S4094" s="2" t="str">
        <f t="shared" si="568"/>
        <v>Medium Risk</v>
      </c>
      <c r="T4094" s="2" t="str">
        <f t="shared" si="569"/>
        <v>Under 25</v>
      </c>
      <c r="U4094" s="1">
        <f t="shared" ca="1" si="570"/>
        <v>1792</v>
      </c>
      <c r="V4094" s="2" t="str">
        <f t="shared" si="571"/>
        <v>High Loyalty</v>
      </c>
      <c r="W4094" s="2" t="str">
        <f t="shared" si="572"/>
        <v>Legitimate</v>
      </c>
      <c r="X4094" s="2" t="str">
        <f>IF(Q4094&lt;Data_Validation!$B$8,"Low Value",IF(Q4094&lt;Data_Validation!$B$9,"Medium Value","High Value"))</f>
        <v>Low Value</v>
      </c>
      <c r="Y4094" s="2" t="str">
        <f t="shared" si="573"/>
        <v>Stable</v>
      </c>
      <c r="Z4094" s="2" t="str">
        <f t="shared" si="574"/>
        <v>Check Data</v>
      </c>
    </row>
    <row r="4095" spans="1:26" x14ac:dyDescent="0.3">
      <c r="A4095" t="s">
        <v>3288</v>
      </c>
      <c r="B4095">
        <v>66</v>
      </c>
      <c r="C4095" t="s">
        <v>21</v>
      </c>
      <c r="D4095" t="s">
        <v>28</v>
      </c>
      <c r="E4095">
        <v>98.98</v>
      </c>
      <c r="F4095">
        <v>16</v>
      </c>
      <c r="G4095">
        <v>114</v>
      </c>
      <c r="H4095">
        <v>0</v>
      </c>
      <c r="I4095" t="s">
        <v>29</v>
      </c>
      <c r="J4095">
        <v>19.399999999999999</v>
      </c>
      <c r="K4095" s="1">
        <v>45154</v>
      </c>
      <c r="L4095">
        <v>35</v>
      </c>
      <c r="M4095">
        <v>0.19</v>
      </c>
      <c r="N4095">
        <f>IF(E4095="",Data_Validation!$B$1,E4095)</f>
        <v>98.98</v>
      </c>
      <c r="O4095">
        <f>IF(J4095="",Data_Validation!$B$2,J4095)</f>
        <v>19.399999999999999</v>
      </c>
      <c r="P4095">
        <f t="shared" si="567"/>
        <v>1</v>
      </c>
      <c r="Q4095" s="2">
        <f>CustomerData[[#This Row],[avg_order_value_clean]]*CustomerData[[#This Row],[total_orders]]</f>
        <v>1583.68</v>
      </c>
      <c r="R4095" s="2" t="str">
        <f t="shared" si="575"/>
        <v>Inactive</v>
      </c>
      <c r="S4095" s="2" t="str">
        <f t="shared" si="568"/>
        <v>Low Risk</v>
      </c>
      <c r="T4095" s="2" t="str">
        <f t="shared" si="569"/>
        <v>55+</v>
      </c>
      <c r="U4095" s="1">
        <f t="shared" ca="1" si="570"/>
        <v>1107</v>
      </c>
      <c r="V4095" s="2" t="str">
        <f t="shared" si="571"/>
        <v>Low Loyalty</v>
      </c>
      <c r="W4095" s="2" t="str">
        <f t="shared" si="572"/>
        <v>Legitimate</v>
      </c>
      <c r="X4095" s="2" t="str">
        <f>IF(Q4095&lt;Data_Validation!$B$8,"Low Value",IF(Q4095&lt;Data_Validation!$B$9,"Medium Value","High Value"))</f>
        <v>High Value</v>
      </c>
      <c r="Y4095" s="2" t="str">
        <f t="shared" si="573"/>
        <v>High Value - Maintain</v>
      </c>
      <c r="Z4095" s="2" t="str">
        <f t="shared" si="574"/>
        <v>Check Data</v>
      </c>
    </row>
    <row r="4096" spans="1:26" x14ac:dyDescent="0.3">
      <c r="A4096" t="s">
        <v>981</v>
      </c>
      <c r="B4096">
        <v>28</v>
      </c>
      <c r="C4096" t="s">
        <v>21</v>
      </c>
      <c r="D4096" t="s">
        <v>44</v>
      </c>
      <c r="E4096">
        <v>80.08</v>
      </c>
      <c r="F4096">
        <v>10</v>
      </c>
      <c r="G4096">
        <v>129</v>
      </c>
      <c r="H4096">
        <v>0</v>
      </c>
      <c r="I4096" t="s">
        <v>19</v>
      </c>
      <c r="J4096">
        <v>98.4</v>
      </c>
      <c r="K4096" s="1">
        <v>44018</v>
      </c>
      <c r="L4096">
        <v>89</v>
      </c>
      <c r="M4096">
        <v>0.48</v>
      </c>
      <c r="N4096">
        <f>IF(E4096="",Data_Validation!$B$1,E4096)</f>
        <v>80.08</v>
      </c>
      <c r="O4096">
        <f>IF(J4096="",Data_Validation!$B$2,J4096)</f>
        <v>98.4</v>
      </c>
      <c r="P4096">
        <f t="shared" si="567"/>
        <v>2</v>
      </c>
      <c r="Q4096" s="2">
        <f>CustomerData[[#This Row],[avg_order_value_clean]]*CustomerData[[#This Row],[total_orders]]</f>
        <v>800.8</v>
      </c>
      <c r="R4096" s="2" t="str">
        <f t="shared" si="575"/>
        <v>Inactive</v>
      </c>
      <c r="S4096" s="2" t="str">
        <f t="shared" si="568"/>
        <v>Medium Risk</v>
      </c>
      <c r="T4096" s="2" t="str">
        <f t="shared" si="569"/>
        <v>25-34</v>
      </c>
      <c r="U4096" s="1">
        <f t="shared" ca="1" si="570"/>
        <v>2243</v>
      </c>
      <c r="V4096" s="2" t="str">
        <f t="shared" si="571"/>
        <v>High Loyalty</v>
      </c>
      <c r="W4096" s="2" t="str">
        <f t="shared" si="572"/>
        <v>Legitimate</v>
      </c>
      <c r="X4096" s="2" t="str">
        <f>IF(Q4096&lt;Data_Validation!$B$8,"Low Value",IF(Q4096&lt;Data_Validation!$B$9,"Medium Value","High Value"))</f>
        <v>Low Value</v>
      </c>
      <c r="Y4096" s="2" t="str">
        <f t="shared" si="573"/>
        <v>Stable</v>
      </c>
      <c r="Z4096" s="2" t="str">
        <f t="shared" si="574"/>
        <v>Check Data</v>
      </c>
    </row>
    <row r="4097" spans="1:26" x14ac:dyDescent="0.3">
      <c r="A4097" t="s">
        <v>3289</v>
      </c>
      <c r="B4097">
        <v>68</v>
      </c>
      <c r="C4097" t="s">
        <v>21</v>
      </c>
      <c r="D4097" t="s">
        <v>15</v>
      </c>
      <c r="E4097">
        <v>73.599999999999994</v>
      </c>
      <c r="F4097">
        <v>10</v>
      </c>
      <c r="G4097">
        <v>159</v>
      </c>
      <c r="H4097">
        <v>0</v>
      </c>
      <c r="I4097" t="s">
        <v>16</v>
      </c>
      <c r="J4097">
        <v>82.3</v>
      </c>
      <c r="K4097" s="1">
        <v>45834</v>
      </c>
      <c r="L4097">
        <v>1</v>
      </c>
      <c r="M4097">
        <v>0.47</v>
      </c>
      <c r="N4097">
        <f>IF(E4097="",Data_Validation!$B$1,E4097)</f>
        <v>73.599999999999994</v>
      </c>
      <c r="O4097">
        <f>IF(J4097="",Data_Validation!$B$2,J4097)</f>
        <v>82.3</v>
      </c>
      <c r="P4097">
        <f t="shared" si="567"/>
        <v>1</v>
      </c>
      <c r="Q4097" s="2">
        <f>CustomerData[[#This Row],[avg_order_value_clean]]*CustomerData[[#This Row],[total_orders]]</f>
        <v>736</v>
      </c>
      <c r="R4097" s="2" t="str">
        <f t="shared" si="575"/>
        <v>Inactive</v>
      </c>
      <c r="S4097" s="2" t="str">
        <f t="shared" si="568"/>
        <v>Medium Risk</v>
      </c>
      <c r="T4097" s="2" t="str">
        <f t="shared" si="569"/>
        <v>55+</v>
      </c>
      <c r="U4097" s="1">
        <f t="shared" ca="1" si="570"/>
        <v>427</v>
      </c>
      <c r="V4097" s="2" t="str">
        <f t="shared" si="571"/>
        <v>Low Loyalty</v>
      </c>
      <c r="W4097" s="2" t="str">
        <f t="shared" si="572"/>
        <v>Legitimate</v>
      </c>
      <c r="X4097" s="2" t="str">
        <f>IF(Q4097&lt;Data_Validation!$B$8,"Low Value",IF(Q4097&lt;Data_Validation!$B$9,"Medium Value","High Value"))</f>
        <v>Low Value</v>
      </c>
      <c r="Y4097" s="2" t="str">
        <f t="shared" si="573"/>
        <v>Stable</v>
      </c>
      <c r="Z4097" s="2" t="str">
        <f t="shared" si="574"/>
        <v>Check Data</v>
      </c>
    </row>
    <row r="4098" spans="1:26" x14ac:dyDescent="0.3">
      <c r="A4098" t="s">
        <v>3290</v>
      </c>
      <c r="B4098">
        <v>52</v>
      </c>
      <c r="C4098" t="s">
        <v>14</v>
      </c>
      <c r="D4098" t="s">
        <v>15</v>
      </c>
      <c r="E4098">
        <v>134.11000000000001</v>
      </c>
      <c r="F4098">
        <v>9</v>
      </c>
      <c r="G4098">
        <v>0</v>
      </c>
      <c r="H4098">
        <v>0</v>
      </c>
      <c r="I4098" t="s">
        <v>40</v>
      </c>
      <c r="J4098">
        <v>35.5</v>
      </c>
      <c r="K4098" s="1">
        <v>45535</v>
      </c>
      <c r="L4098">
        <v>89</v>
      </c>
      <c r="M4098">
        <v>0.28999999999999998</v>
      </c>
      <c r="N4098">
        <f>IF(E4098="",Data_Validation!$B$1,E4098)</f>
        <v>134.11000000000001</v>
      </c>
      <c r="O4098">
        <f>IF(J4098="",Data_Validation!$B$2,J4098)</f>
        <v>35.5</v>
      </c>
      <c r="P4098">
        <f t="shared" ref="P4098:P4161" si="576">COUNTIF($A$2:$A$5001,A4098)</f>
        <v>1</v>
      </c>
      <c r="Q4098" s="2">
        <f>CustomerData[[#This Row],[avg_order_value_clean]]*CustomerData[[#This Row],[total_orders]]</f>
        <v>1206.9900000000002</v>
      </c>
      <c r="R4098" s="2" t="str">
        <f t="shared" si="575"/>
        <v>Active</v>
      </c>
      <c r="S4098" s="2" t="str">
        <f t="shared" ref="S4098:S4161" si="577">IF(M4098&lt;0.2,"Low Risk",IF(M4098&lt;0.5,"Medium Risk","High Risk"))</f>
        <v>Medium Risk</v>
      </c>
      <c r="T4098" s="2" t="str">
        <f t="shared" ref="T4098:T4161" si="578">IF(B4098&lt;25,"Under 25",IF(B4098&lt;35,"25-34",IF(B4098&lt;45,"35-44",IF(B4098&lt;55,"45-54","55+"))))</f>
        <v>45-54</v>
      </c>
      <c r="U4098" s="1">
        <f t="shared" ref="U4098:U4161" ca="1" si="579">TODAY()-K4098</f>
        <v>726</v>
      </c>
      <c r="V4098" s="2" t="str">
        <f t="shared" ref="V4098:V4161" si="580">IF(L4098&lt;40,"Low Loyalty",IF(L4098&lt;70,"Medium Loyalty","High Loyalty"))</f>
        <v>High Loyalty</v>
      </c>
      <c r="W4098" s="2" t="str">
        <f t="shared" ref="W4098:W4161" si="581">IF(H4098=1,"Fraudulent","Legitimate")</f>
        <v>Legitimate</v>
      </c>
      <c r="X4098" s="2" t="str">
        <f>IF(Q4098&lt;Data_Validation!$B$8,"Low Value",IF(Q4098&lt;Data_Validation!$B$9,"Medium Value","High Value"))</f>
        <v>Low Value</v>
      </c>
      <c r="Y4098" s="2" t="str">
        <f t="shared" ref="Y4098:Y4161" si="582">IF(AND(X4098="High Value",S4098="High Risk"),"Critical - Retain",IF(AND(X4098="High Value",S4098&lt;&gt;"High Risk"),"High Value - Maintain",IF(AND(X4098&lt;&gt;"High Value",S4098="High Risk"),"At Risk - Develop","Stable")))</f>
        <v>Stable</v>
      </c>
      <c r="Z4098" s="2" t="str">
        <f t="shared" ref="Z4098:Z4161" si="583">IF(OR(B4098&lt;18,F4098&lt;0,N4098&lt;0,O4098&lt;0,O4098&gt;1,M4098&lt;0,M4098&gt;1),"Check Data","Valid")</f>
        <v>Check Data</v>
      </c>
    </row>
    <row r="4099" spans="1:26" x14ac:dyDescent="0.3">
      <c r="A4099" t="s">
        <v>3291</v>
      </c>
      <c r="B4099">
        <v>60</v>
      </c>
      <c r="C4099" t="s">
        <v>14</v>
      </c>
      <c r="D4099" t="s">
        <v>28</v>
      </c>
      <c r="E4099">
        <v>139.72</v>
      </c>
      <c r="F4099">
        <v>10</v>
      </c>
      <c r="G4099">
        <v>273</v>
      </c>
      <c r="H4099">
        <v>0</v>
      </c>
      <c r="I4099" t="s">
        <v>16</v>
      </c>
      <c r="J4099">
        <v>82.6</v>
      </c>
      <c r="K4099" s="1">
        <v>44552</v>
      </c>
      <c r="L4099">
        <v>38</v>
      </c>
      <c r="M4099">
        <v>0.2</v>
      </c>
      <c r="N4099">
        <f>IF(E4099="",Data_Validation!$B$1,E4099)</f>
        <v>139.72</v>
      </c>
      <c r="O4099">
        <f>IF(J4099="",Data_Validation!$B$2,J4099)</f>
        <v>82.6</v>
      </c>
      <c r="P4099">
        <f t="shared" si="576"/>
        <v>1</v>
      </c>
      <c r="Q4099" s="2">
        <f>CustomerData[[#This Row],[avg_order_value_clean]]*CustomerData[[#This Row],[total_orders]]</f>
        <v>1397.2</v>
      </c>
      <c r="R4099" s="2" t="str">
        <f t="shared" ref="R4099:R4162" si="584">IF(G4099&lt;=30,"Active",IF(G4099&lt;=90,"At Risk","Inactive"))</f>
        <v>Inactive</v>
      </c>
      <c r="S4099" s="2" t="str">
        <f t="shared" si="577"/>
        <v>Medium Risk</v>
      </c>
      <c r="T4099" s="2" t="str">
        <f t="shared" si="578"/>
        <v>55+</v>
      </c>
      <c r="U4099" s="1">
        <f t="shared" ca="1" si="579"/>
        <v>1709</v>
      </c>
      <c r="V4099" s="2" t="str">
        <f t="shared" si="580"/>
        <v>Low Loyalty</v>
      </c>
      <c r="W4099" s="2" t="str">
        <f t="shared" si="581"/>
        <v>Legitimate</v>
      </c>
      <c r="X4099" s="2" t="str">
        <f>IF(Q4099&lt;Data_Validation!$B$8,"Low Value",IF(Q4099&lt;Data_Validation!$B$9,"Medium Value","High Value"))</f>
        <v>Low Value</v>
      </c>
      <c r="Y4099" s="2" t="str">
        <f t="shared" si="582"/>
        <v>Stable</v>
      </c>
      <c r="Z4099" s="2" t="str">
        <f t="shared" si="583"/>
        <v>Check Data</v>
      </c>
    </row>
    <row r="4100" spans="1:26" x14ac:dyDescent="0.3">
      <c r="A4100" t="s">
        <v>3292</v>
      </c>
      <c r="B4100">
        <v>46</v>
      </c>
      <c r="C4100" t="s">
        <v>21</v>
      </c>
      <c r="D4100" t="s">
        <v>28</v>
      </c>
      <c r="E4100">
        <v>123.11</v>
      </c>
      <c r="F4100">
        <v>15</v>
      </c>
      <c r="G4100">
        <v>159</v>
      </c>
      <c r="H4100">
        <v>0</v>
      </c>
      <c r="I4100" t="s">
        <v>16</v>
      </c>
      <c r="K4100" s="1">
        <v>44198</v>
      </c>
      <c r="L4100">
        <v>80</v>
      </c>
      <c r="M4100">
        <v>0.48</v>
      </c>
      <c r="N4100">
        <f>IF(E4100="",Data_Validation!$B$1,E4100)</f>
        <v>123.11</v>
      </c>
      <c r="O4100">
        <f>IF(J4100="",Data_Validation!$B$2,J4100)</f>
        <v>250</v>
      </c>
      <c r="P4100">
        <f t="shared" si="576"/>
        <v>1</v>
      </c>
      <c r="Q4100" s="2">
        <f>CustomerData[[#This Row],[avg_order_value_clean]]*CustomerData[[#This Row],[total_orders]]</f>
        <v>1846.65</v>
      </c>
      <c r="R4100" s="2" t="str">
        <f t="shared" si="584"/>
        <v>Inactive</v>
      </c>
      <c r="S4100" s="2" t="str">
        <f t="shared" si="577"/>
        <v>Medium Risk</v>
      </c>
      <c r="T4100" s="2" t="str">
        <f t="shared" si="578"/>
        <v>45-54</v>
      </c>
      <c r="U4100" s="1">
        <f t="shared" ca="1" si="579"/>
        <v>2063</v>
      </c>
      <c r="V4100" s="2" t="str">
        <f t="shared" si="580"/>
        <v>High Loyalty</v>
      </c>
      <c r="W4100" s="2" t="str">
        <f t="shared" si="581"/>
        <v>Legitimate</v>
      </c>
      <c r="X4100" s="2" t="str">
        <f>IF(Q4100&lt;Data_Validation!$B$8,"Low Value",IF(Q4100&lt;Data_Validation!$B$9,"Medium Value","High Value"))</f>
        <v>High Value</v>
      </c>
      <c r="Y4100" s="2" t="str">
        <f t="shared" si="582"/>
        <v>High Value - Maintain</v>
      </c>
      <c r="Z4100" s="2" t="str">
        <f t="shared" si="583"/>
        <v>Check Data</v>
      </c>
    </row>
    <row r="4101" spans="1:26" x14ac:dyDescent="0.3">
      <c r="A4101" t="s">
        <v>2712</v>
      </c>
      <c r="B4101">
        <v>54</v>
      </c>
      <c r="C4101" t="s">
        <v>21</v>
      </c>
      <c r="D4101" t="s">
        <v>18</v>
      </c>
      <c r="E4101">
        <v>31.97</v>
      </c>
      <c r="F4101">
        <v>7</v>
      </c>
      <c r="G4101">
        <v>264</v>
      </c>
      <c r="H4101">
        <v>0</v>
      </c>
      <c r="I4101" t="s">
        <v>29</v>
      </c>
      <c r="J4101">
        <v>89</v>
      </c>
      <c r="K4101" s="1">
        <v>44901</v>
      </c>
      <c r="L4101">
        <v>41</v>
      </c>
      <c r="M4101">
        <v>0.12</v>
      </c>
      <c r="N4101">
        <f>IF(E4101="",Data_Validation!$B$1,E4101)</f>
        <v>31.97</v>
      </c>
      <c r="O4101">
        <f>IF(J4101="",Data_Validation!$B$2,J4101)</f>
        <v>89</v>
      </c>
      <c r="P4101">
        <f t="shared" si="576"/>
        <v>2</v>
      </c>
      <c r="Q4101" s="2">
        <f>CustomerData[[#This Row],[avg_order_value_clean]]*CustomerData[[#This Row],[total_orders]]</f>
        <v>223.79</v>
      </c>
      <c r="R4101" s="2" t="str">
        <f t="shared" si="584"/>
        <v>Inactive</v>
      </c>
      <c r="S4101" s="2" t="str">
        <f t="shared" si="577"/>
        <v>Low Risk</v>
      </c>
      <c r="T4101" s="2" t="str">
        <f t="shared" si="578"/>
        <v>45-54</v>
      </c>
      <c r="U4101" s="1">
        <f t="shared" ca="1" si="579"/>
        <v>1360</v>
      </c>
      <c r="V4101" s="2" t="str">
        <f t="shared" si="580"/>
        <v>Medium Loyalty</v>
      </c>
      <c r="W4101" s="2" t="str">
        <f t="shared" si="581"/>
        <v>Legitimate</v>
      </c>
      <c r="X4101" s="2" t="str">
        <f>IF(Q4101&lt;Data_Validation!$B$8,"Low Value",IF(Q4101&lt;Data_Validation!$B$9,"Medium Value","High Value"))</f>
        <v>Low Value</v>
      </c>
      <c r="Y4101" s="2" t="str">
        <f t="shared" si="582"/>
        <v>Stable</v>
      </c>
      <c r="Z4101" s="2" t="str">
        <f t="shared" si="583"/>
        <v>Check Data</v>
      </c>
    </row>
    <row r="4102" spans="1:26" x14ac:dyDescent="0.3">
      <c r="A4102" t="s">
        <v>1813</v>
      </c>
      <c r="B4102">
        <v>34</v>
      </c>
      <c r="C4102" t="s">
        <v>14</v>
      </c>
      <c r="D4102" t="s">
        <v>44</v>
      </c>
      <c r="E4102">
        <v>198.07</v>
      </c>
      <c r="F4102">
        <v>9</v>
      </c>
      <c r="G4102">
        <v>310</v>
      </c>
      <c r="H4102">
        <v>0</v>
      </c>
      <c r="I4102" t="s">
        <v>29</v>
      </c>
      <c r="J4102">
        <v>55.6</v>
      </c>
      <c r="K4102" s="1">
        <v>44522</v>
      </c>
      <c r="L4102">
        <v>12</v>
      </c>
      <c r="M4102">
        <v>0.56000000000000005</v>
      </c>
      <c r="N4102">
        <f>IF(E4102="",Data_Validation!$B$1,E4102)</f>
        <v>198.07</v>
      </c>
      <c r="O4102">
        <f>IF(J4102="",Data_Validation!$B$2,J4102)</f>
        <v>55.6</v>
      </c>
      <c r="P4102">
        <f t="shared" si="576"/>
        <v>2</v>
      </c>
      <c r="Q4102" s="2">
        <f>CustomerData[[#This Row],[avg_order_value_clean]]*CustomerData[[#This Row],[total_orders]]</f>
        <v>1782.6299999999999</v>
      </c>
      <c r="R4102" s="2" t="str">
        <f t="shared" si="584"/>
        <v>Inactive</v>
      </c>
      <c r="S4102" s="2" t="str">
        <f t="shared" si="577"/>
        <v>High Risk</v>
      </c>
      <c r="T4102" s="2" t="str">
        <f t="shared" si="578"/>
        <v>25-34</v>
      </c>
      <c r="U4102" s="1">
        <f t="shared" ca="1" si="579"/>
        <v>1739</v>
      </c>
      <c r="V4102" s="2" t="str">
        <f t="shared" si="580"/>
        <v>Low Loyalty</v>
      </c>
      <c r="W4102" s="2" t="str">
        <f t="shared" si="581"/>
        <v>Legitimate</v>
      </c>
      <c r="X4102" s="2" t="str">
        <f>IF(Q4102&lt;Data_Validation!$B$8,"Low Value",IF(Q4102&lt;Data_Validation!$B$9,"Medium Value","High Value"))</f>
        <v>High Value</v>
      </c>
      <c r="Y4102" s="2" t="str">
        <f t="shared" si="582"/>
        <v>Critical - Retain</v>
      </c>
      <c r="Z4102" s="2" t="str">
        <f t="shared" si="583"/>
        <v>Check Data</v>
      </c>
    </row>
    <row r="4103" spans="1:26" x14ac:dyDescent="0.3">
      <c r="A4103" t="s">
        <v>3293</v>
      </c>
      <c r="B4103">
        <v>75</v>
      </c>
      <c r="C4103" t="s">
        <v>14</v>
      </c>
      <c r="D4103" t="s">
        <v>26</v>
      </c>
      <c r="F4103">
        <v>8</v>
      </c>
      <c r="G4103">
        <v>322</v>
      </c>
      <c r="H4103">
        <v>0</v>
      </c>
      <c r="I4103" t="s">
        <v>19</v>
      </c>
      <c r="J4103">
        <v>57.7</v>
      </c>
      <c r="K4103" s="1">
        <v>44167</v>
      </c>
      <c r="L4103">
        <v>64</v>
      </c>
      <c r="M4103">
        <v>0.12</v>
      </c>
      <c r="N4103">
        <f>IF(E4103="",Data_Validation!$B$1,E4103)</f>
        <v>250</v>
      </c>
      <c r="O4103">
        <f>IF(J4103="",Data_Validation!$B$2,J4103)</f>
        <v>57.7</v>
      </c>
      <c r="P4103">
        <f t="shared" si="576"/>
        <v>1</v>
      </c>
      <c r="Q4103" s="2">
        <f>CustomerData[[#This Row],[avg_order_value_clean]]*CustomerData[[#This Row],[total_orders]]</f>
        <v>2000</v>
      </c>
      <c r="R4103" s="2" t="str">
        <f t="shared" si="584"/>
        <v>Inactive</v>
      </c>
      <c r="S4103" s="2" t="str">
        <f t="shared" si="577"/>
        <v>Low Risk</v>
      </c>
      <c r="T4103" s="2" t="str">
        <f t="shared" si="578"/>
        <v>55+</v>
      </c>
      <c r="U4103" s="1">
        <f t="shared" ca="1" si="579"/>
        <v>2094</v>
      </c>
      <c r="V4103" s="2" t="str">
        <f t="shared" si="580"/>
        <v>Medium Loyalty</v>
      </c>
      <c r="W4103" s="2" t="str">
        <f t="shared" si="581"/>
        <v>Legitimate</v>
      </c>
      <c r="X4103" s="2" t="str">
        <f>IF(Q4103&lt;Data_Validation!$B$8,"Low Value",IF(Q4103&lt;Data_Validation!$B$9,"Medium Value","High Value"))</f>
        <v>High Value</v>
      </c>
      <c r="Y4103" s="2" t="str">
        <f t="shared" si="582"/>
        <v>High Value - Maintain</v>
      </c>
      <c r="Z4103" s="2" t="str">
        <f t="shared" si="583"/>
        <v>Check Data</v>
      </c>
    </row>
    <row r="4104" spans="1:26" x14ac:dyDescent="0.3">
      <c r="A4104" t="s">
        <v>397</v>
      </c>
      <c r="B4104">
        <v>71</v>
      </c>
      <c r="C4104" t="s">
        <v>14</v>
      </c>
      <c r="D4104" t="s">
        <v>22</v>
      </c>
      <c r="E4104">
        <v>35.17</v>
      </c>
      <c r="F4104">
        <v>6</v>
      </c>
      <c r="G4104">
        <v>247</v>
      </c>
      <c r="H4104">
        <v>0</v>
      </c>
      <c r="I4104" t="s">
        <v>40</v>
      </c>
      <c r="J4104">
        <v>10.7</v>
      </c>
      <c r="K4104" s="1">
        <v>44438</v>
      </c>
      <c r="L4104">
        <v>10</v>
      </c>
      <c r="M4104">
        <v>0.41</v>
      </c>
      <c r="N4104">
        <f>IF(E4104="",Data_Validation!$B$1,E4104)</f>
        <v>35.17</v>
      </c>
      <c r="O4104">
        <f>IF(J4104="",Data_Validation!$B$2,J4104)</f>
        <v>10.7</v>
      </c>
      <c r="P4104">
        <f t="shared" si="576"/>
        <v>2</v>
      </c>
      <c r="Q4104" s="2">
        <f>CustomerData[[#This Row],[avg_order_value_clean]]*CustomerData[[#This Row],[total_orders]]</f>
        <v>211.02</v>
      </c>
      <c r="R4104" s="2" t="str">
        <f t="shared" si="584"/>
        <v>Inactive</v>
      </c>
      <c r="S4104" s="2" t="str">
        <f t="shared" si="577"/>
        <v>Medium Risk</v>
      </c>
      <c r="T4104" s="2" t="str">
        <f t="shared" si="578"/>
        <v>55+</v>
      </c>
      <c r="U4104" s="1">
        <f t="shared" ca="1" si="579"/>
        <v>1823</v>
      </c>
      <c r="V4104" s="2" t="str">
        <f t="shared" si="580"/>
        <v>Low Loyalty</v>
      </c>
      <c r="W4104" s="2" t="str">
        <f t="shared" si="581"/>
        <v>Legitimate</v>
      </c>
      <c r="X4104" s="2" t="str">
        <f>IF(Q4104&lt;Data_Validation!$B$8,"Low Value",IF(Q4104&lt;Data_Validation!$B$9,"Medium Value","High Value"))</f>
        <v>Low Value</v>
      </c>
      <c r="Y4104" s="2" t="str">
        <f t="shared" si="582"/>
        <v>Stable</v>
      </c>
      <c r="Z4104" s="2" t="str">
        <f t="shared" si="583"/>
        <v>Check Data</v>
      </c>
    </row>
    <row r="4105" spans="1:26" x14ac:dyDescent="0.3">
      <c r="A4105" t="s">
        <v>3294</v>
      </c>
      <c r="B4105">
        <v>56</v>
      </c>
      <c r="C4105" t="s">
        <v>14</v>
      </c>
      <c r="D4105" t="s">
        <v>22</v>
      </c>
      <c r="E4105">
        <v>86.52</v>
      </c>
      <c r="F4105">
        <v>11</v>
      </c>
      <c r="G4105">
        <v>23</v>
      </c>
      <c r="H4105">
        <v>0</v>
      </c>
      <c r="I4105" t="s">
        <v>16</v>
      </c>
      <c r="J4105">
        <v>16.5</v>
      </c>
      <c r="K4105" s="1">
        <v>44771</v>
      </c>
      <c r="L4105">
        <v>27</v>
      </c>
      <c r="M4105">
        <v>7.0000000000000007E-2</v>
      </c>
      <c r="N4105">
        <f>IF(E4105="",Data_Validation!$B$1,E4105)</f>
        <v>86.52</v>
      </c>
      <c r="O4105">
        <f>IF(J4105="",Data_Validation!$B$2,J4105)</f>
        <v>16.5</v>
      </c>
      <c r="P4105">
        <f t="shared" si="576"/>
        <v>1</v>
      </c>
      <c r="Q4105" s="2">
        <f>CustomerData[[#This Row],[avg_order_value_clean]]*CustomerData[[#This Row],[total_orders]]</f>
        <v>951.71999999999991</v>
      </c>
      <c r="R4105" s="2" t="str">
        <f t="shared" si="584"/>
        <v>Active</v>
      </c>
      <c r="S4105" s="2" t="str">
        <f t="shared" si="577"/>
        <v>Low Risk</v>
      </c>
      <c r="T4105" s="2" t="str">
        <f t="shared" si="578"/>
        <v>55+</v>
      </c>
      <c r="U4105" s="1">
        <f t="shared" ca="1" si="579"/>
        <v>1490</v>
      </c>
      <c r="V4105" s="2" t="str">
        <f t="shared" si="580"/>
        <v>Low Loyalty</v>
      </c>
      <c r="W4105" s="2" t="str">
        <f t="shared" si="581"/>
        <v>Legitimate</v>
      </c>
      <c r="X4105" s="2" t="str">
        <f>IF(Q4105&lt;Data_Validation!$B$8,"Low Value",IF(Q4105&lt;Data_Validation!$B$9,"Medium Value","High Value"))</f>
        <v>Low Value</v>
      </c>
      <c r="Y4105" s="2" t="str">
        <f t="shared" si="582"/>
        <v>Stable</v>
      </c>
      <c r="Z4105" s="2" t="str">
        <f t="shared" si="583"/>
        <v>Check Data</v>
      </c>
    </row>
    <row r="4106" spans="1:26" x14ac:dyDescent="0.3">
      <c r="A4106" t="s">
        <v>2028</v>
      </c>
      <c r="B4106">
        <v>59</v>
      </c>
      <c r="C4106" t="s">
        <v>25</v>
      </c>
      <c r="D4106" t="s">
        <v>50</v>
      </c>
      <c r="E4106">
        <v>33.369999999999997</v>
      </c>
      <c r="F4106">
        <v>11</v>
      </c>
      <c r="G4106">
        <v>266</v>
      </c>
      <c r="H4106">
        <v>0</v>
      </c>
      <c r="I4106" t="s">
        <v>19</v>
      </c>
      <c r="J4106">
        <v>98.3</v>
      </c>
      <c r="K4106" s="1">
        <v>45413</v>
      </c>
      <c r="L4106">
        <v>39</v>
      </c>
      <c r="M4106">
        <v>0.45</v>
      </c>
      <c r="N4106">
        <f>IF(E4106="",Data_Validation!$B$1,E4106)</f>
        <v>33.369999999999997</v>
      </c>
      <c r="O4106">
        <f>IF(J4106="",Data_Validation!$B$2,J4106)</f>
        <v>98.3</v>
      </c>
      <c r="P4106">
        <f t="shared" si="576"/>
        <v>3</v>
      </c>
      <c r="Q4106" s="2">
        <f>CustomerData[[#This Row],[avg_order_value_clean]]*CustomerData[[#This Row],[total_orders]]</f>
        <v>367.07</v>
      </c>
      <c r="R4106" s="2" t="str">
        <f t="shared" si="584"/>
        <v>Inactive</v>
      </c>
      <c r="S4106" s="2" t="str">
        <f t="shared" si="577"/>
        <v>Medium Risk</v>
      </c>
      <c r="T4106" s="2" t="str">
        <f t="shared" si="578"/>
        <v>55+</v>
      </c>
      <c r="U4106" s="1">
        <f t="shared" ca="1" si="579"/>
        <v>848</v>
      </c>
      <c r="V4106" s="2" t="str">
        <f t="shared" si="580"/>
        <v>Low Loyalty</v>
      </c>
      <c r="W4106" s="2" t="str">
        <f t="shared" si="581"/>
        <v>Legitimate</v>
      </c>
      <c r="X4106" s="2" t="str">
        <f>IF(Q4106&lt;Data_Validation!$B$8,"Low Value",IF(Q4106&lt;Data_Validation!$B$9,"Medium Value","High Value"))</f>
        <v>Low Value</v>
      </c>
      <c r="Y4106" s="2" t="str">
        <f t="shared" si="582"/>
        <v>Stable</v>
      </c>
      <c r="Z4106" s="2" t="str">
        <f t="shared" si="583"/>
        <v>Check Data</v>
      </c>
    </row>
    <row r="4107" spans="1:26" x14ac:dyDescent="0.3">
      <c r="A4107" t="s">
        <v>3295</v>
      </c>
      <c r="B4107">
        <v>45</v>
      </c>
      <c r="C4107" t="s">
        <v>21</v>
      </c>
      <c r="D4107" t="s">
        <v>50</v>
      </c>
      <c r="E4107">
        <v>27.72</v>
      </c>
      <c r="F4107">
        <v>12</v>
      </c>
      <c r="G4107">
        <v>155</v>
      </c>
      <c r="H4107">
        <v>0</v>
      </c>
      <c r="I4107" t="s">
        <v>16</v>
      </c>
      <c r="J4107">
        <v>77</v>
      </c>
      <c r="K4107" s="1">
        <v>45400</v>
      </c>
      <c r="L4107">
        <v>71</v>
      </c>
      <c r="M4107">
        <v>0.38</v>
      </c>
      <c r="N4107">
        <f>IF(E4107="",Data_Validation!$B$1,E4107)</f>
        <v>27.72</v>
      </c>
      <c r="O4107">
        <f>IF(J4107="",Data_Validation!$B$2,J4107)</f>
        <v>77</v>
      </c>
      <c r="P4107">
        <f t="shared" si="576"/>
        <v>1</v>
      </c>
      <c r="Q4107" s="2">
        <f>CustomerData[[#This Row],[avg_order_value_clean]]*CustomerData[[#This Row],[total_orders]]</f>
        <v>332.64</v>
      </c>
      <c r="R4107" s="2" t="str">
        <f t="shared" si="584"/>
        <v>Inactive</v>
      </c>
      <c r="S4107" s="2" t="str">
        <f t="shared" si="577"/>
        <v>Medium Risk</v>
      </c>
      <c r="T4107" s="2" t="str">
        <f t="shared" si="578"/>
        <v>45-54</v>
      </c>
      <c r="U4107" s="1">
        <f t="shared" ca="1" si="579"/>
        <v>861</v>
      </c>
      <c r="V4107" s="2" t="str">
        <f t="shared" si="580"/>
        <v>High Loyalty</v>
      </c>
      <c r="W4107" s="2" t="str">
        <f t="shared" si="581"/>
        <v>Legitimate</v>
      </c>
      <c r="X4107" s="2" t="str">
        <f>IF(Q4107&lt;Data_Validation!$B$8,"Low Value",IF(Q4107&lt;Data_Validation!$B$9,"Medium Value","High Value"))</f>
        <v>Low Value</v>
      </c>
      <c r="Y4107" s="2" t="str">
        <f t="shared" si="582"/>
        <v>Stable</v>
      </c>
      <c r="Z4107" s="2" t="str">
        <f t="shared" si="583"/>
        <v>Check Data</v>
      </c>
    </row>
    <row r="4108" spans="1:26" x14ac:dyDescent="0.3">
      <c r="A4108" t="s">
        <v>2943</v>
      </c>
      <c r="B4108">
        <v>46</v>
      </c>
      <c r="C4108" t="s">
        <v>25</v>
      </c>
      <c r="D4108" t="s">
        <v>28</v>
      </c>
      <c r="E4108">
        <v>57.45</v>
      </c>
      <c r="F4108">
        <v>9</v>
      </c>
      <c r="G4108">
        <v>271</v>
      </c>
      <c r="H4108">
        <v>0</v>
      </c>
      <c r="I4108" t="s">
        <v>19</v>
      </c>
      <c r="J4108">
        <v>2.6</v>
      </c>
      <c r="K4108" s="1">
        <v>44070</v>
      </c>
      <c r="L4108">
        <v>70</v>
      </c>
      <c r="M4108">
        <v>0.27</v>
      </c>
      <c r="N4108">
        <f>IF(E4108="",Data_Validation!$B$1,E4108)</f>
        <v>57.45</v>
      </c>
      <c r="O4108">
        <f>IF(J4108="",Data_Validation!$B$2,J4108)</f>
        <v>2.6</v>
      </c>
      <c r="P4108">
        <f t="shared" si="576"/>
        <v>2</v>
      </c>
      <c r="Q4108" s="2">
        <f>CustomerData[[#This Row],[avg_order_value_clean]]*CustomerData[[#This Row],[total_orders]]</f>
        <v>517.05000000000007</v>
      </c>
      <c r="R4108" s="2" t="str">
        <f t="shared" si="584"/>
        <v>Inactive</v>
      </c>
      <c r="S4108" s="2" t="str">
        <f t="shared" si="577"/>
        <v>Medium Risk</v>
      </c>
      <c r="T4108" s="2" t="str">
        <f t="shared" si="578"/>
        <v>45-54</v>
      </c>
      <c r="U4108" s="1">
        <f t="shared" ca="1" si="579"/>
        <v>2191</v>
      </c>
      <c r="V4108" s="2" t="str">
        <f t="shared" si="580"/>
        <v>High Loyalty</v>
      </c>
      <c r="W4108" s="2" t="str">
        <f t="shared" si="581"/>
        <v>Legitimate</v>
      </c>
      <c r="X4108" s="2" t="str">
        <f>IF(Q4108&lt;Data_Validation!$B$8,"Low Value",IF(Q4108&lt;Data_Validation!$B$9,"Medium Value","High Value"))</f>
        <v>Low Value</v>
      </c>
      <c r="Y4108" s="2" t="str">
        <f t="shared" si="582"/>
        <v>Stable</v>
      </c>
      <c r="Z4108" s="2" t="str">
        <f t="shared" si="583"/>
        <v>Check Data</v>
      </c>
    </row>
    <row r="4109" spans="1:26" x14ac:dyDescent="0.3">
      <c r="A4109" t="s">
        <v>3296</v>
      </c>
      <c r="B4109">
        <v>60</v>
      </c>
      <c r="C4109" t="s">
        <v>21</v>
      </c>
      <c r="D4109" t="s">
        <v>52</v>
      </c>
      <c r="E4109">
        <v>16.54</v>
      </c>
      <c r="F4109">
        <v>5</v>
      </c>
      <c r="G4109">
        <v>92</v>
      </c>
      <c r="H4109">
        <v>0</v>
      </c>
      <c r="I4109" t="s">
        <v>16</v>
      </c>
      <c r="J4109">
        <v>54.8</v>
      </c>
      <c r="K4109" s="1">
        <v>44199</v>
      </c>
      <c r="L4109">
        <v>45</v>
      </c>
      <c r="M4109">
        <v>0.16</v>
      </c>
      <c r="N4109">
        <f>IF(E4109="",Data_Validation!$B$1,E4109)</f>
        <v>16.54</v>
      </c>
      <c r="O4109">
        <f>IF(J4109="",Data_Validation!$B$2,J4109)</f>
        <v>54.8</v>
      </c>
      <c r="P4109">
        <f t="shared" si="576"/>
        <v>1</v>
      </c>
      <c r="Q4109" s="2">
        <f>CustomerData[[#This Row],[avg_order_value_clean]]*CustomerData[[#This Row],[total_orders]]</f>
        <v>82.699999999999989</v>
      </c>
      <c r="R4109" s="2" t="str">
        <f t="shared" si="584"/>
        <v>Inactive</v>
      </c>
      <c r="S4109" s="2" t="str">
        <f t="shared" si="577"/>
        <v>Low Risk</v>
      </c>
      <c r="T4109" s="2" t="str">
        <f t="shared" si="578"/>
        <v>55+</v>
      </c>
      <c r="U4109" s="1">
        <f t="shared" ca="1" si="579"/>
        <v>2062</v>
      </c>
      <c r="V4109" s="2" t="str">
        <f t="shared" si="580"/>
        <v>Medium Loyalty</v>
      </c>
      <c r="W4109" s="2" t="str">
        <f t="shared" si="581"/>
        <v>Legitimate</v>
      </c>
      <c r="X4109" s="2" t="str">
        <f>IF(Q4109&lt;Data_Validation!$B$8,"Low Value",IF(Q4109&lt;Data_Validation!$B$9,"Medium Value","High Value"))</f>
        <v>Low Value</v>
      </c>
      <c r="Y4109" s="2" t="str">
        <f t="shared" si="582"/>
        <v>Stable</v>
      </c>
      <c r="Z4109" s="2" t="str">
        <f t="shared" si="583"/>
        <v>Check Data</v>
      </c>
    </row>
    <row r="4110" spans="1:26" x14ac:dyDescent="0.3">
      <c r="A4110" t="s">
        <v>2575</v>
      </c>
      <c r="B4110">
        <v>20</v>
      </c>
      <c r="C4110" t="s">
        <v>21</v>
      </c>
      <c r="D4110" t="s">
        <v>15</v>
      </c>
      <c r="E4110">
        <v>99.92</v>
      </c>
      <c r="F4110">
        <v>4</v>
      </c>
      <c r="G4110">
        <v>360</v>
      </c>
      <c r="H4110">
        <v>0</v>
      </c>
      <c r="I4110" t="s">
        <v>29</v>
      </c>
      <c r="J4110">
        <v>34.5</v>
      </c>
      <c r="K4110" s="1">
        <v>45341</v>
      </c>
      <c r="L4110">
        <v>11</v>
      </c>
      <c r="M4110">
        <v>0.55000000000000004</v>
      </c>
      <c r="N4110">
        <f>IF(E4110="",Data_Validation!$B$1,E4110)</f>
        <v>99.92</v>
      </c>
      <c r="O4110">
        <f>IF(J4110="",Data_Validation!$B$2,J4110)</f>
        <v>34.5</v>
      </c>
      <c r="P4110">
        <f t="shared" si="576"/>
        <v>2</v>
      </c>
      <c r="Q4110" s="2">
        <f>CustomerData[[#This Row],[avg_order_value_clean]]*CustomerData[[#This Row],[total_orders]]</f>
        <v>399.68</v>
      </c>
      <c r="R4110" s="2" t="str">
        <f t="shared" si="584"/>
        <v>Inactive</v>
      </c>
      <c r="S4110" s="2" t="str">
        <f t="shared" si="577"/>
        <v>High Risk</v>
      </c>
      <c r="T4110" s="2" t="str">
        <f t="shared" si="578"/>
        <v>Under 25</v>
      </c>
      <c r="U4110" s="1">
        <f t="shared" ca="1" si="579"/>
        <v>920</v>
      </c>
      <c r="V4110" s="2" t="str">
        <f t="shared" si="580"/>
        <v>Low Loyalty</v>
      </c>
      <c r="W4110" s="2" t="str">
        <f t="shared" si="581"/>
        <v>Legitimate</v>
      </c>
      <c r="X4110" s="2" t="str">
        <f>IF(Q4110&lt;Data_Validation!$B$8,"Low Value",IF(Q4110&lt;Data_Validation!$B$9,"Medium Value","High Value"))</f>
        <v>Low Value</v>
      </c>
      <c r="Y4110" s="2" t="str">
        <f t="shared" si="582"/>
        <v>At Risk - Develop</v>
      </c>
      <c r="Z4110" s="2" t="str">
        <f t="shared" si="583"/>
        <v>Check Data</v>
      </c>
    </row>
    <row r="4111" spans="1:26" x14ac:dyDescent="0.3">
      <c r="A4111" t="s">
        <v>1747</v>
      </c>
      <c r="B4111">
        <v>69</v>
      </c>
      <c r="C4111" t="s">
        <v>14</v>
      </c>
      <c r="D4111" t="s">
        <v>35</v>
      </c>
      <c r="E4111">
        <v>175.23</v>
      </c>
      <c r="F4111">
        <v>7</v>
      </c>
      <c r="G4111">
        <v>11</v>
      </c>
      <c r="H4111">
        <v>0</v>
      </c>
      <c r="I4111" t="s">
        <v>23</v>
      </c>
      <c r="J4111">
        <v>31.2</v>
      </c>
      <c r="K4111" s="1">
        <v>44621</v>
      </c>
      <c r="L4111">
        <v>24</v>
      </c>
      <c r="M4111">
        <v>0.49</v>
      </c>
      <c r="N4111">
        <f>IF(E4111="",Data_Validation!$B$1,E4111)</f>
        <v>175.23</v>
      </c>
      <c r="O4111">
        <f>IF(J4111="",Data_Validation!$B$2,J4111)</f>
        <v>31.2</v>
      </c>
      <c r="P4111">
        <f t="shared" si="576"/>
        <v>3</v>
      </c>
      <c r="Q4111" s="2">
        <f>CustomerData[[#This Row],[avg_order_value_clean]]*CustomerData[[#This Row],[total_orders]]</f>
        <v>1226.6099999999999</v>
      </c>
      <c r="R4111" s="2" t="str">
        <f t="shared" si="584"/>
        <v>Active</v>
      </c>
      <c r="S4111" s="2" t="str">
        <f t="shared" si="577"/>
        <v>Medium Risk</v>
      </c>
      <c r="T4111" s="2" t="str">
        <f t="shared" si="578"/>
        <v>55+</v>
      </c>
      <c r="U4111" s="1">
        <f t="shared" ca="1" si="579"/>
        <v>1640</v>
      </c>
      <c r="V4111" s="2" t="str">
        <f t="shared" si="580"/>
        <v>Low Loyalty</v>
      </c>
      <c r="W4111" s="2" t="str">
        <f t="shared" si="581"/>
        <v>Legitimate</v>
      </c>
      <c r="X4111" s="2" t="str">
        <f>IF(Q4111&lt;Data_Validation!$B$8,"Low Value",IF(Q4111&lt;Data_Validation!$B$9,"Medium Value","High Value"))</f>
        <v>Low Value</v>
      </c>
      <c r="Y4111" s="2" t="str">
        <f t="shared" si="582"/>
        <v>Stable</v>
      </c>
      <c r="Z4111" s="2" t="str">
        <f t="shared" si="583"/>
        <v>Check Data</v>
      </c>
    </row>
    <row r="4112" spans="1:26" x14ac:dyDescent="0.3">
      <c r="A4112" t="s">
        <v>3297</v>
      </c>
      <c r="B4112">
        <v>27</v>
      </c>
      <c r="C4112" t="s">
        <v>21</v>
      </c>
      <c r="D4112" t="s">
        <v>44</v>
      </c>
      <c r="E4112">
        <v>249.24</v>
      </c>
      <c r="F4112">
        <v>7</v>
      </c>
      <c r="G4112">
        <v>237</v>
      </c>
      <c r="H4112">
        <v>0</v>
      </c>
      <c r="I4112" t="s">
        <v>19</v>
      </c>
      <c r="J4112">
        <v>55.7</v>
      </c>
      <c r="K4112" s="1">
        <v>44059</v>
      </c>
      <c r="L4112">
        <v>57</v>
      </c>
      <c r="M4112">
        <v>0.31</v>
      </c>
      <c r="N4112">
        <f>IF(E4112="",Data_Validation!$B$1,E4112)</f>
        <v>249.24</v>
      </c>
      <c r="O4112">
        <f>IF(J4112="",Data_Validation!$B$2,J4112)</f>
        <v>55.7</v>
      </c>
      <c r="P4112">
        <f t="shared" si="576"/>
        <v>1</v>
      </c>
      <c r="Q4112" s="2">
        <f>CustomerData[[#This Row],[avg_order_value_clean]]*CustomerData[[#This Row],[total_orders]]</f>
        <v>1744.68</v>
      </c>
      <c r="R4112" s="2" t="str">
        <f t="shared" si="584"/>
        <v>Inactive</v>
      </c>
      <c r="S4112" s="2" t="str">
        <f t="shared" si="577"/>
        <v>Medium Risk</v>
      </c>
      <c r="T4112" s="2" t="str">
        <f t="shared" si="578"/>
        <v>25-34</v>
      </c>
      <c r="U4112" s="1">
        <f t="shared" ca="1" si="579"/>
        <v>2202</v>
      </c>
      <c r="V4112" s="2" t="str">
        <f t="shared" si="580"/>
        <v>Medium Loyalty</v>
      </c>
      <c r="W4112" s="2" t="str">
        <f t="shared" si="581"/>
        <v>Legitimate</v>
      </c>
      <c r="X4112" s="2" t="str">
        <f>IF(Q4112&lt;Data_Validation!$B$8,"Low Value",IF(Q4112&lt;Data_Validation!$B$9,"Medium Value","High Value"))</f>
        <v>High Value</v>
      </c>
      <c r="Y4112" s="2" t="str">
        <f t="shared" si="582"/>
        <v>High Value - Maintain</v>
      </c>
      <c r="Z4112" s="2" t="str">
        <f t="shared" si="583"/>
        <v>Check Data</v>
      </c>
    </row>
    <row r="4113" spans="1:26" x14ac:dyDescent="0.3">
      <c r="A4113" t="s">
        <v>3298</v>
      </c>
      <c r="B4113">
        <v>76</v>
      </c>
      <c r="C4113" t="s">
        <v>21</v>
      </c>
      <c r="D4113" t="s">
        <v>37</v>
      </c>
      <c r="E4113">
        <v>116.05</v>
      </c>
      <c r="F4113">
        <v>12</v>
      </c>
      <c r="G4113">
        <v>120</v>
      </c>
      <c r="H4113">
        <v>0</v>
      </c>
      <c r="I4113" t="s">
        <v>19</v>
      </c>
      <c r="J4113">
        <v>32</v>
      </c>
      <c r="K4113" s="1">
        <v>44449</v>
      </c>
      <c r="L4113">
        <v>40</v>
      </c>
      <c r="M4113">
        <v>0.17</v>
      </c>
      <c r="N4113">
        <f>IF(E4113="",Data_Validation!$B$1,E4113)</f>
        <v>116.05</v>
      </c>
      <c r="O4113">
        <f>IF(J4113="",Data_Validation!$B$2,J4113)</f>
        <v>32</v>
      </c>
      <c r="P4113">
        <f t="shared" si="576"/>
        <v>1</v>
      </c>
      <c r="Q4113" s="2">
        <f>CustomerData[[#This Row],[avg_order_value_clean]]*CustomerData[[#This Row],[total_orders]]</f>
        <v>1392.6</v>
      </c>
      <c r="R4113" s="2" t="str">
        <f t="shared" si="584"/>
        <v>Inactive</v>
      </c>
      <c r="S4113" s="2" t="str">
        <f t="shared" si="577"/>
        <v>Low Risk</v>
      </c>
      <c r="T4113" s="2" t="str">
        <f t="shared" si="578"/>
        <v>55+</v>
      </c>
      <c r="U4113" s="1">
        <f t="shared" ca="1" si="579"/>
        <v>1812</v>
      </c>
      <c r="V4113" s="2" t="str">
        <f t="shared" si="580"/>
        <v>Medium Loyalty</v>
      </c>
      <c r="W4113" s="2" t="str">
        <f t="shared" si="581"/>
        <v>Legitimate</v>
      </c>
      <c r="X4113" s="2" t="str">
        <f>IF(Q4113&lt;Data_Validation!$B$8,"Low Value",IF(Q4113&lt;Data_Validation!$B$9,"Medium Value","High Value"))</f>
        <v>Low Value</v>
      </c>
      <c r="Y4113" s="2" t="str">
        <f t="shared" si="582"/>
        <v>Stable</v>
      </c>
      <c r="Z4113" s="2" t="str">
        <f t="shared" si="583"/>
        <v>Check Data</v>
      </c>
    </row>
    <row r="4114" spans="1:26" x14ac:dyDescent="0.3">
      <c r="A4114" t="s">
        <v>3299</v>
      </c>
      <c r="B4114">
        <v>59</v>
      </c>
      <c r="C4114" t="s">
        <v>21</v>
      </c>
      <c r="D4114" t="s">
        <v>37</v>
      </c>
      <c r="E4114">
        <v>75.28</v>
      </c>
      <c r="F4114">
        <v>11</v>
      </c>
      <c r="G4114">
        <v>89</v>
      </c>
      <c r="H4114">
        <v>0</v>
      </c>
      <c r="I4114" t="s">
        <v>23</v>
      </c>
      <c r="J4114">
        <v>25.2</v>
      </c>
      <c r="K4114" s="1">
        <v>44464</v>
      </c>
      <c r="L4114">
        <v>89</v>
      </c>
      <c r="M4114">
        <v>0.11</v>
      </c>
      <c r="N4114">
        <f>IF(E4114="",Data_Validation!$B$1,E4114)</f>
        <v>75.28</v>
      </c>
      <c r="O4114">
        <f>IF(J4114="",Data_Validation!$B$2,J4114)</f>
        <v>25.2</v>
      </c>
      <c r="P4114">
        <f t="shared" si="576"/>
        <v>1</v>
      </c>
      <c r="Q4114" s="2">
        <f>CustomerData[[#This Row],[avg_order_value_clean]]*CustomerData[[#This Row],[total_orders]]</f>
        <v>828.08</v>
      </c>
      <c r="R4114" s="2" t="str">
        <f t="shared" si="584"/>
        <v>At Risk</v>
      </c>
      <c r="S4114" s="2" t="str">
        <f t="shared" si="577"/>
        <v>Low Risk</v>
      </c>
      <c r="T4114" s="2" t="str">
        <f t="shared" si="578"/>
        <v>55+</v>
      </c>
      <c r="U4114" s="1">
        <f t="shared" ca="1" si="579"/>
        <v>1797</v>
      </c>
      <c r="V4114" s="2" t="str">
        <f t="shared" si="580"/>
        <v>High Loyalty</v>
      </c>
      <c r="W4114" s="2" t="str">
        <f t="shared" si="581"/>
        <v>Legitimate</v>
      </c>
      <c r="X4114" s="2" t="str">
        <f>IF(Q4114&lt;Data_Validation!$B$8,"Low Value",IF(Q4114&lt;Data_Validation!$B$9,"Medium Value","High Value"))</f>
        <v>Low Value</v>
      </c>
      <c r="Y4114" s="2" t="str">
        <f t="shared" si="582"/>
        <v>Stable</v>
      </c>
      <c r="Z4114" s="2" t="str">
        <f t="shared" si="583"/>
        <v>Check Data</v>
      </c>
    </row>
    <row r="4115" spans="1:26" x14ac:dyDescent="0.3">
      <c r="A4115" t="s">
        <v>642</v>
      </c>
      <c r="B4115">
        <v>31</v>
      </c>
      <c r="C4115" t="s">
        <v>14</v>
      </c>
      <c r="D4115" t="s">
        <v>15</v>
      </c>
      <c r="E4115">
        <v>138.16</v>
      </c>
      <c r="F4115">
        <v>15</v>
      </c>
      <c r="G4115">
        <v>74</v>
      </c>
      <c r="H4115">
        <v>0</v>
      </c>
      <c r="I4115" t="s">
        <v>29</v>
      </c>
      <c r="J4115">
        <v>93.8</v>
      </c>
      <c r="K4115" s="1">
        <v>45834</v>
      </c>
      <c r="L4115">
        <v>37</v>
      </c>
      <c r="M4115">
        <v>0.23</v>
      </c>
      <c r="N4115">
        <f>IF(E4115="",Data_Validation!$B$1,E4115)</f>
        <v>138.16</v>
      </c>
      <c r="O4115">
        <f>IF(J4115="",Data_Validation!$B$2,J4115)</f>
        <v>93.8</v>
      </c>
      <c r="P4115">
        <f t="shared" si="576"/>
        <v>3</v>
      </c>
      <c r="Q4115" s="2">
        <f>CustomerData[[#This Row],[avg_order_value_clean]]*CustomerData[[#This Row],[total_orders]]</f>
        <v>2072.4</v>
      </c>
      <c r="R4115" s="2" t="str">
        <f t="shared" si="584"/>
        <v>At Risk</v>
      </c>
      <c r="S4115" s="2" t="str">
        <f t="shared" si="577"/>
        <v>Medium Risk</v>
      </c>
      <c r="T4115" s="2" t="str">
        <f t="shared" si="578"/>
        <v>25-34</v>
      </c>
      <c r="U4115" s="1">
        <f t="shared" ca="1" si="579"/>
        <v>427</v>
      </c>
      <c r="V4115" s="2" t="str">
        <f t="shared" si="580"/>
        <v>Low Loyalty</v>
      </c>
      <c r="W4115" s="2" t="str">
        <f t="shared" si="581"/>
        <v>Legitimate</v>
      </c>
      <c r="X4115" s="2" t="str">
        <f>IF(Q4115&lt;Data_Validation!$B$8,"Low Value",IF(Q4115&lt;Data_Validation!$B$9,"Medium Value","High Value"))</f>
        <v>High Value</v>
      </c>
      <c r="Y4115" s="2" t="str">
        <f t="shared" si="582"/>
        <v>High Value - Maintain</v>
      </c>
      <c r="Z4115" s="2" t="str">
        <f t="shared" si="583"/>
        <v>Check Data</v>
      </c>
    </row>
    <row r="4116" spans="1:26" x14ac:dyDescent="0.3">
      <c r="A4116" t="s">
        <v>3300</v>
      </c>
      <c r="B4116">
        <v>29</v>
      </c>
      <c r="C4116" t="s">
        <v>21</v>
      </c>
      <c r="D4116" t="s">
        <v>50</v>
      </c>
      <c r="E4116">
        <v>93.87</v>
      </c>
      <c r="F4116">
        <v>10</v>
      </c>
      <c r="G4116">
        <v>321</v>
      </c>
      <c r="H4116">
        <v>1</v>
      </c>
      <c r="I4116" t="s">
        <v>19</v>
      </c>
      <c r="K4116" s="1">
        <v>44523</v>
      </c>
      <c r="L4116">
        <v>3</v>
      </c>
      <c r="M4116">
        <v>0.44</v>
      </c>
      <c r="N4116">
        <f>IF(E4116="",Data_Validation!$B$1,E4116)</f>
        <v>93.87</v>
      </c>
      <c r="O4116">
        <f>IF(J4116="",Data_Validation!$B$2,J4116)</f>
        <v>250</v>
      </c>
      <c r="P4116">
        <f t="shared" si="576"/>
        <v>1</v>
      </c>
      <c r="Q4116" s="2">
        <f>CustomerData[[#This Row],[avg_order_value_clean]]*CustomerData[[#This Row],[total_orders]]</f>
        <v>938.7</v>
      </c>
      <c r="R4116" s="2" t="str">
        <f t="shared" si="584"/>
        <v>Inactive</v>
      </c>
      <c r="S4116" s="2" t="str">
        <f t="shared" si="577"/>
        <v>Medium Risk</v>
      </c>
      <c r="T4116" s="2" t="str">
        <f t="shared" si="578"/>
        <v>25-34</v>
      </c>
      <c r="U4116" s="1">
        <f t="shared" ca="1" si="579"/>
        <v>1738</v>
      </c>
      <c r="V4116" s="2" t="str">
        <f t="shared" si="580"/>
        <v>Low Loyalty</v>
      </c>
      <c r="W4116" s="2" t="str">
        <f t="shared" si="581"/>
        <v>Fraudulent</v>
      </c>
      <c r="X4116" s="2" t="str">
        <f>IF(Q4116&lt;Data_Validation!$B$8,"Low Value",IF(Q4116&lt;Data_Validation!$B$9,"Medium Value","High Value"))</f>
        <v>Low Value</v>
      </c>
      <c r="Y4116" s="2" t="str">
        <f t="shared" si="582"/>
        <v>Stable</v>
      </c>
      <c r="Z4116" s="2" t="str">
        <f t="shared" si="583"/>
        <v>Check Data</v>
      </c>
    </row>
    <row r="4117" spans="1:26" x14ac:dyDescent="0.3">
      <c r="A4117" t="s">
        <v>1291</v>
      </c>
      <c r="B4117">
        <v>64</v>
      </c>
      <c r="C4117" t="s">
        <v>14</v>
      </c>
      <c r="D4117" t="s">
        <v>18</v>
      </c>
      <c r="E4117">
        <v>187.04</v>
      </c>
      <c r="F4117">
        <v>10</v>
      </c>
      <c r="G4117">
        <v>30</v>
      </c>
      <c r="H4117">
        <v>0</v>
      </c>
      <c r="I4117" t="s">
        <v>29</v>
      </c>
      <c r="J4117">
        <v>43.6</v>
      </c>
      <c r="K4117" s="1">
        <v>44944</v>
      </c>
      <c r="L4117">
        <v>68</v>
      </c>
      <c r="M4117">
        <v>0.06</v>
      </c>
      <c r="N4117">
        <f>IF(E4117="",Data_Validation!$B$1,E4117)</f>
        <v>187.04</v>
      </c>
      <c r="O4117">
        <f>IF(J4117="",Data_Validation!$B$2,J4117)</f>
        <v>43.6</v>
      </c>
      <c r="P4117">
        <f t="shared" si="576"/>
        <v>2</v>
      </c>
      <c r="Q4117" s="2">
        <f>CustomerData[[#This Row],[avg_order_value_clean]]*CustomerData[[#This Row],[total_orders]]</f>
        <v>1870.3999999999999</v>
      </c>
      <c r="R4117" s="2" t="str">
        <f t="shared" si="584"/>
        <v>Active</v>
      </c>
      <c r="S4117" s="2" t="str">
        <f t="shared" si="577"/>
        <v>Low Risk</v>
      </c>
      <c r="T4117" s="2" t="str">
        <f t="shared" si="578"/>
        <v>55+</v>
      </c>
      <c r="U4117" s="1">
        <f t="shared" ca="1" si="579"/>
        <v>1317</v>
      </c>
      <c r="V4117" s="2" t="str">
        <f t="shared" si="580"/>
        <v>Medium Loyalty</v>
      </c>
      <c r="W4117" s="2" t="str">
        <f t="shared" si="581"/>
        <v>Legitimate</v>
      </c>
      <c r="X4117" s="2" t="str">
        <f>IF(Q4117&lt;Data_Validation!$B$8,"Low Value",IF(Q4117&lt;Data_Validation!$B$9,"Medium Value","High Value"))</f>
        <v>High Value</v>
      </c>
      <c r="Y4117" s="2" t="str">
        <f t="shared" si="582"/>
        <v>High Value - Maintain</v>
      </c>
      <c r="Z4117" s="2" t="str">
        <f t="shared" si="583"/>
        <v>Check Data</v>
      </c>
    </row>
    <row r="4118" spans="1:26" x14ac:dyDescent="0.3">
      <c r="A4118" t="s">
        <v>1222</v>
      </c>
      <c r="B4118">
        <v>59</v>
      </c>
      <c r="C4118" t="s">
        <v>14</v>
      </c>
      <c r="D4118" t="s">
        <v>37</v>
      </c>
      <c r="E4118">
        <v>65.55</v>
      </c>
      <c r="F4118">
        <v>11</v>
      </c>
      <c r="G4118">
        <v>194</v>
      </c>
      <c r="H4118">
        <v>0</v>
      </c>
      <c r="I4118" t="s">
        <v>16</v>
      </c>
      <c r="J4118">
        <v>51.1</v>
      </c>
      <c r="K4118" s="1">
        <v>44237</v>
      </c>
      <c r="L4118">
        <v>68</v>
      </c>
      <c r="M4118">
        <v>0.51</v>
      </c>
      <c r="N4118">
        <f>IF(E4118="",Data_Validation!$B$1,E4118)</f>
        <v>65.55</v>
      </c>
      <c r="O4118">
        <f>IF(J4118="",Data_Validation!$B$2,J4118)</f>
        <v>51.1</v>
      </c>
      <c r="P4118">
        <f t="shared" si="576"/>
        <v>2</v>
      </c>
      <c r="Q4118" s="2">
        <f>CustomerData[[#This Row],[avg_order_value_clean]]*CustomerData[[#This Row],[total_orders]]</f>
        <v>721.05</v>
      </c>
      <c r="R4118" s="2" t="str">
        <f t="shared" si="584"/>
        <v>Inactive</v>
      </c>
      <c r="S4118" s="2" t="str">
        <f t="shared" si="577"/>
        <v>High Risk</v>
      </c>
      <c r="T4118" s="2" t="str">
        <f t="shared" si="578"/>
        <v>55+</v>
      </c>
      <c r="U4118" s="1">
        <f t="shared" ca="1" si="579"/>
        <v>2024</v>
      </c>
      <c r="V4118" s="2" t="str">
        <f t="shared" si="580"/>
        <v>Medium Loyalty</v>
      </c>
      <c r="W4118" s="2" t="str">
        <f t="shared" si="581"/>
        <v>Legitimate</v>
      </c>
      <c r="X4118" s="2" t="str">
        <f>IF(Q4118&lt;Data_Validation!$B$8,"Low Value",IF(Q4118&lt;Data_Validation!$B$9,"Medium Value","High Value"))</f>
        <v>Low Value</v>
      </c>
      <c r="Y4118" s="2" t="str">
        <f t="shared" si="582"/>
        <v>At Risk - Develop</v>
      </c>
      <c r="Z4118" s="2" t="str">
        <f t="shared" si="583"/>
        <v>Check Data</v>
      </c>
    </row>
    <row r="4119" spans="1:26" x14ac:dyDescent="0.3">
      <c r="A4119" t="s">
        <v>498</v>
      </c>
      <c r="B4119">
        <v>47</v>
      </c>
      <c r="C4119" t="s">
        <v>14</v>
      </c>
      <c r="D4119" t="s">
        <v>28</v>
      </c>
      <c r="E4119">
        <v>102.51</v>
      </c>
      <c r="F4119">
        <v>13</v>
      </c>
      <c r="G4119">
        <v>88</v>
      </c>
      <c r="H4119">
        <v>0</v>
      </c>
      <c r="I4119" t="s">
        <v>16</v>
      </c>
      <c r="J4119">
        <v>44</v>
      </c>
      <c r="K4119" s="1">
        <v>45392</v>
      </c>
      <c r="L4119">
        <v>1</v>
      </c>
      <c r="M4119">
        <v>0.28999999999999998</v>
      </c>
      <c r="N4119">
        <f>IF(E4119="",Data_Validation!$B$1,E4119)</f>
        <v>102.51</v>
      </c>
      <c r="O4119">
        <f>IF(J4119="",Data_Validation!$B$2,J4119)</f>
        <v>44</v>
      </c>
      <c r="P4119">
        <f t="shared" si="576"/>
        <v>3</v>
      </c>
      <c r="Q4119" s="2">
        <f>CustomerData[[#This Row],[avg_order_value_clean]]*CustomerData[[#This Row],[total_orders]]</f>
        <v>1332.63</v>
      </c>
      <c r="R4119" s="2" t="str">
        <f t="shared" si="584"/>
        <v>At Risk</v>
      </c>
      <c r="S4119" s="2" t="str">
        <f t="shared" si="577"/>
        <v>Medium Risk</v>
      </c>
      <c r="T4119" s="2" t="str">
        <f t="shared" si="578"/>
        <v>45-54</v>
      </c>
      <c r="U4119" s="1">
        <f t="shared" ca="1" si="579"/>
        <v>869</v>
      </c>
      <c r="V4119" s="2" t="str">
        <f t="shared" si="580"/>
        <v>Low Loyalty</v>
      </c>
      <c r="W4119" s="2" t="str">
        <f t="shared" si="581"/>
        <v>Legitimate</v>
      </c>
      <c r="X4119" s="2" t="str">
        <f>IF(Q4119&lt;Data_Validation!$B$8,"Low Value",IF(Q4119&lt;Data_Validation!$B$9,"Medium Value","High Value"))</f>
        <v>Low Value</v>
      </c>
      <c r="Y4119" s="2" t="str">
        <f t="shared" si="582"/>
        <v>Stable</v>
      </c>
      <c r="Z4119" s="2" t="str">
        <f t="shared" si="583"/>
        <v>Check Data</v>
      </c>
    </row>
    <row r="4120" spans="1:26" x14ac:dyDescent="0.3">
      <c r="A4120" t="s">
        <v>1779</v>
      </c>
      <c r="B4120">
        <v>49</v>
      </c>
      <c r="C4120" t="s">
        <v>21</v>
      </c>
      <c r="D4120" t="s">
        <v>52</v>
      </c>
      <c r="E4120">
        <v>141.56</v>
      </c>
      <c r="F4120">
        <v>4</v>
      </c>
      <c r="G4120">
        <v>97</v>
      </c>
      <c r="H4120">
        <v>0</v>
      </c>
      <c r="I4120" t="s">
        <v>23</v>
      </c>
      <c r="J4120">
        <v>65.7</v>
      </c>
      <c r="K4120" s="1">
        <v>45041</v>
      </c>
      <c r="L4120">
        <v>94</v>
      </c>
      <c r="M4120">
        <v>0.56999999999999995</v>
      </c>
      <c r="N4120">
        <f>IF(E4120="",Data_Validation!$B$1,E4120)</f>
        <v>141.56</v>
      </c>
      <c r="O4120">
        <f>IF(J4120="",Data_Validation!$B$2,J4120)</f>
        <v>65.7</v>
      </c>
      <c r="P4120">
        <f t="shared" si="576"/>
        <v>2</v>
      </c>
      <c r="Q4120" s="2">
        <f>CustomerData[[#This Row],[avg_order_value_clean]]*CustomerData[[#This Row],[total_orders]]</f>
        <v>566.24</v>
      </c>
      <c r="R4120" s="2" t="str">
        <f t="shared" si="584"/>
        <v>Inactive</v>
      </c>
      <c r="S4120" s="2" t="str">
        <f t="shared" si="577"/>
        <v>High Risk</v>
      </c>
      <c r="T4120" s="2" t="str">
        <f t="shared" si="578"/>
        <v>45-54</v>
      </c>
      <c r="U4120" s="1">
        <f t="shared" ca="1" si="579"/>
        <v>1220</v>
      </c>
      <c r="V4120" s="2" t="str">
        <f t="shared" si="580"/>
        <v>High Loyalty</v>
      </c>
      <c r="W4120" s="2" t="str">
        <f t="shared" si="581"/>
        <v>Legitimate</v>
      </c>
      <c r="X4120" s="2" t="str">
        <f>IF(Q4120&lt;Data_Validation!$B$8,"Low Value",IF(Q4120&lt;Data_Validation!$B$9,"Medium Value","High Value"))</f>
        <v>Low Value</v>
      </c>
      <c r="Y4120" s="2" t="str">
        <f t="shared" si="582"/>
        <v>At Risk - Develop</v>
      </c>
      <c r="Z4120" s="2" t="str">
        <f t="shared" si="583"/>
        <v>Check Data</v>
      </c>
    </row>
    <row r="4121" spans="1:26" x14ac:dyDescent="0.3">
      <c r="A4121" t="s">
        <v>3301</v>
      </c>
      <c r="B4121">
        <v>49</v>
      </c>
      <c r="C4121" t="s">
        <v>25</v>
      </c>
      <c r="D4121" t="s">
        <v>37</v>
      </c>
      <c r="E4121">
        <v>183.53</v>
      </c>
      <c r="F4121">
        <v>10</v>
      </c>
      <c r="G4121">
        <v>128</v>
      </c>
      <c r="H4121">
        <v>0</v>
      </c>
      <c r="I4121" t="s">
        <v>40</v>
      </c>
      <c r="J4121">
        <v>2.6</v>
      </c>
      <c r="K4121" s="1">
        <v>45690</v>
      </c>
      <c r="L4121">
        <v>79</v>
      </c>
      <c r="M4121">
        <v>0.18</v>
      </c>
      <c r="N4121">
        <f>IF(E4121="",Data_Validation!$B$1,E4121)</f>
        <v>183.53</v>
      </c>
      <c r="O4121">
        <f>IF(J4121="",Data_Validation!$B$2,J4121)</f>
        <v>2.6</v>
      </c>
      <c r="P4121">
        <f t="shared" si="576"/>
        <v>1</v>
      </c>
      <c r="Q4121" s="2">
        <f>CustomerData[[#This Row],[avg_order_value_clean]]*CustomerData[[#This Row],[total_orders]]</f>
        <v>1835.3</v>
      </c>
      <c r="R4121" s="2" t="str">
        <f t="shared" si="584"/>
        <v>Inactive</v>
      </c>
      <c r="S4121" s="2" t="str">
        <f t="shared" si="577"/>
        <v>Low Risk</v>
      </c>
      <c r="T4121" s="2" t="str">
        <f t="shared" si="578"/>
        <v>45-54</v>
      </c>
      <c r="U4121" s="1">
        <f t="shared" ca="1" si="579"/>
        <v>571</v>
      </c>
      <c r="V4121" s="2" t="str">
        <f t="shared" si="580"/>
        <v>High Loyalty</v>
      </c>
      <c r="W4121" s="2" t="str">
        <f t="shared" si="581"/>
        <v>Legitimate</v>
      </c>
      <c r="X4121" s="2" t="str">
        <f>IF(Q4121&lt;Data_Validation!$B$8,"Low Value",IF(Q4121&lt;Data_Validation!$B$9,"Medium Value","High Value"))</f>
        <v>High Value</v>
      </c>
      <c r="Y4121" s="2" t="str">
        <f t="shared" si="582"/>
        <v>High Value - Maintain</v>
      </c>
      <c r="Z4121" s="2" t="str">
        <f t="shared" si="583"/>
        <v>Check Data</v>
      </c>
    </row>
    <row r="4122" spans="1:26" x14ac:dyDescent="0.3">
      <c r="A4122" t="s">
        <v>1956</v>
      </c>
      <c r="B4122">
        <v>59</v>
      </c>
      <c r="C4122" t="s">
        <v>21</v>
      </c>
      <c r="D4122" t="s">
        <v>22</v>
      </c>
      <c r="E4122">
        <v>51.86</v>
      </c>
      <c r="F4122">
        <v>11</v>
      </c>
      <c r="G4122">
        <v>294</v>
      </c>
      <c r="H4122">
        <v>0</v>
      </c>
      <c r="I4122" t="s">
        <v>29</v>
      </c>
      <c r="J4122">
        <v>88.5</v>
      </c>
      <c r="K4122" s="1">
        <v>45769</v>
      </c>
      <c r="L4122">
        <v>45</v>
      </c>
      <c r="M4122">
        <v>0.11</v>
      </c>
      <c r="N4122">
        <f>IF(E4122="",Data_Validation!$B$1,E4122)</f>
        <v>51.86</v>
      </c>
      <c r="O4122">
        <f>IF(J4122="",Data_Validation!$B$2,J4122)</f>
        <v>88.5</v>
      </c>
      <c r="P4122">
        <f t="shared" si="576"/>
        <v>3</v>
      </c>
      <c r="Q4122" s="2">
        <f>CustomerData[[#This Row],[avg_order_value_clean]]*CustomerData[[#This Row],[total_orders]]</f>
        <v>570.46</v>
      </c>
      <c r="R4122" s="2" t="str">
        <f t="shared" si="584"/>
        <v>Inactive</v>
      </c>
      <c r="S4122" s="2" t="str">
        <f t="shared" si="577"/>
        <v>Low Risk</v>
      </c>
      <c r="T4122" s="2" t="str">
        <f t="shared" si="578"/>
        <v>55+</v>
      </c>
      <c r="U4122" s="1">
        <f t="shared" ca="1" si="579"/>
        <v>492</v>
      </c>
      <c r="V4122" s="2" t="str">
        <f t="shared" si="580"/>
        <v>Medium Loyalty</v>
      </c>
      <c r="W4122" s="2" t="str">
        <f t="shared" si="581"/>
        <v>Legitimate</v>
      </c>
      <c r="X4122" s="2" t="str">
        <f>IF(Q4122&lt;Data_Validation!$B$8,"Low Value",IF(Q4122&lt;Data_Validation!$B$9,"Medium Value","High Value"))</f>
        <v>Low Value</v>
      </c>
      <c r="Y4122" s="2" t="str">
        <f t="shared" si="582"/>
        <v>Stable</v>
      </c>
      <c r="Z4122" s="2" t="str">
        <f t="shared" si="583"/>
        <v>Check Data</v>
      </c>
    </row>
    <row r="4123" spans="1:26" x14ac:dyDescent="0.3">
      <c r="A4123" t="s">
        <v>574</v>
      </c>
      <c r="B4123">
        <v>49</v>
      </c>
      <c r="C4123" t="s">
        <v>21</v>
      </c>
      <c r="D4123" t="s">
        <v>52</v>
      </c>
      <c r="E4123">
        <v>90.76</v>
      </c>
      <c r="F4123">
        <v>6</v>
      </c>
      <c r="G4123">
        <v>94</v>
      </c>
      <c r="H4123">
        <v>0</v>
      </c>
      <c r="I4123" t="s">
        <v>40</v>
      </c>
      <c r="J4123">
        <v>50</v>
      </c>
      <c r="K4123" s="1">
        <v>45420</v>
      </c>
      <c r="L4123">
        <v>31</v>
      </c>
      <c r="M4123">
        <v>0.31</v>
      </c>
      <c r="N4123">
        <f>IF(E4123="",Data_Validation!$B$1,E4123)</f>
        <v>90.76</v>
      </c>
      <c r="O4123">
        <f>IF(J4123="",Data_Validation!$B$2,J4123)</f>
        <v>50</v>
      </c>
      <c r="P4123">
        <f t="shared" si="576"/>
        <v>3</v>
      </c>
      <c r="Q4123" s="2">
        <f>CustomerData[[#This Row],[avg_order_value_clean]]*CustomerData[[#This Row],[total_orders]]</f>
        <v>544.56000000000006</v>
      </c>
      <c r="R4123" s="2" t="str">
        <f t="shared" si="584"/>
        <v>Inactive</v>
      </c>
      <c r="S4123" s="2" t="str">
        <f t="shared" si="577"/>
        <v>Medium Risk</v>
      </c>
      <c r="T4123" s="2" t="str">
        <f t="shared" si="578"/>
        <v>45-54</v>
      </c>
      <c r="U4123" s="1">
        <f t="shared" ca="1" si="579"/>
        <v>841</v>
      </c>
      <c r="V4123" s="2" t="str">
        <f t="shared" si="580"/>
        <v>Low Loyalty</v>
      </c>
      <c r="W4123" s="2" t="str">
        <f t="shared" si="581"/>
        <v>Legitimate</v>
      </c>
      <c r="X4123" s="2" t="str">
        <f>IF(Q4123&lt;Data_Validation!$B$8,"Low Value",IF(Q4123&lt;Data_Validation!$B$9,"Medium Value","High Value"))</f>
        <v>Low Value</v>
      </c>
      <c r="Y4123" s="2" t="str">
        <f t="shared" si="582"/>
        <v>Stable</v>
      </c>
      <c r="Z4123" s="2" t="str">
        <f t="shared" si="583"/>
        <v>Check Data</v>
      </c>
    </row>
    <row r="4124" spans="1:26" x14ac:dyDescent="0.3">
      <c r="A4124" t="s">
        <v>3302</v>
      </c>
      <c r="B4124">
        <v>43</v>
      </c>
      <c r="C4124" t="s">
        <v>21</v>
      </c>
      <c r="D4124" t="s">
        <v>52</v>
      </c>
      <c r="E4124">
        <v>83</v>
      </c>
      <c r="F4124">
        <v>10</v>
      </c>
      <c r="G4124">
        <v>163</v>
      </c>
      <c r="H4124">
        <v>0</v>
      </c>
      <c r="I4124" t="s">
        <v>40</v>
      </c>
      <c r="J4124">
        <v>55.4</v>
      </c>
      <c r="K4124" s="1">
        <v>44812</v>
      </c>
      <c r="L4124">
        <v>37</v>
      </c>
      <c r="M4124">
        <v>0.09</v>
      </c>
      <c r="N4124">
        <f>IF(E4124="",Data_Validation!$B$1,E4124)</f>
        <v>83</v>
      </c>
      <c r="O4124">
        <f>IF(J4124="",Data_Validation!$B$2,J4124)</f>
        <v>55.4</v>
      </c>
      <c r="P4124">
        <f t="shared" si="576"/>
        <v>1</v>
      </c>
      <c r="Q4124" s="2">
        <f>CustomerData[[#This Row],[avg_order_value_clean]]*CustomerData[[#This Row],[total_orders]]</f>
        <v>830</v>
      </c>
      <c r="R4124" s="2" t="str">
        <f t="shared" si="584"/>
        <v>Inactive</v>
      </c>
      <c r="S4124" s="2" t="str">
        <f t="shared" si="577"/>
        <v>Low Risk</v>
      </c>
      <c r="T4124" s="2" t="str">
        <f t="shared" si="578"/>
        <v>35-44</v>
      </c>
      <c r="U4124" s="1">
        <f t="shared" ca="1" si="579"/>
        <v>1449</v>
      </c>
      <c r="V4124" s="2" t="str">
        <f t="shared" si="580"/>
        <v>Low Loyalty</v>
      </c>
      <c r="W4124" s="2" t="str">
        <f t="shared" si="581"/>
        <v>Legitimate</v>
      </c>
      <c r="X4124" s="2" t="str">
        <f>IF(Q4124&lt;Data_Validation!$B$8,"Low Value",IF(Q4124&lt;Data_Validation!$B$9,"Medium Value","High Value"))</f>
        <v>Low Value</v>
      </c>
      <c r="Y4124" s="2" t="str">
        <f t="shared" si="582"/>
        <v>Stable</v>
      </c>
      <c r="Z4124" s="2" t="str">
        <f t="shared" si="583"/>
        <v>Check Data</v>
      </c>
    </row>
    <row r="4125" spans="1:26" x14ac:dyDescent="0.3">
      <c r="A4125" t="s">
        <v>3303</v>
      </c>
      <c r="B4125">
        <v>68</v>
      </c>
      <c r="C4125" t="s">
        <v>14</v>
      </c>
      <c r="D4125" t="s">
        <v>37</v>
      </c>
      <c r="E4125">
        <v>271.20999999999998</v>
      </c>
      <c r="F4125">
        <v>8</v>
      </c>
      <c r="G4125">
        <v>229</v>
      </c>
      <c r="H4125">
        <v>0</v>
      </c>
      <c r="I4125" t="s">
        <v>29</v>
      </c>
      <c r="K4125" s="1">
        <v>44168</v>
      </c>
      <c r="L4125">
        <v>69</v>
      </c>
      <c r="M4125">
        <v>0.49</v>
      </c>
      <c r="N4125">
        <f>IF(E4125="",Data_Validation!$B$1,E4125)</f>
        <v>271.20999999999998</v>
      </c>
      <c r="O4125">
        <f>IF(J4125="",Data_Validation!$B$2,J4125)</f>
        <v>250</v>
      </c>
      <c r="P4125">
        <f t="shared" si="576"/>
        <v>1</v>
      </c>
      <c r="Q4125" s="2">
        <f>CustomerData[[#This Row],[avg_order_value_clean]]*CustomerData[[#This Row],[total_orders]]</f>
        <v>2169.6799999999998</v>
      </c>
      <c r="R4125" s="2" t="str">
        <f t="shared" si="584"/>
        <v>Inactive</v>
      </c>
      <c r="S4125" s="2" t="str">
        <f t="shared" si="577"/>
        <v>Medium Risk</v>
      </c>
      <c r="T4125" s="2" t="str">
        <f t="shared" si="578"/>
        <v>55+</v>
      </c>
      <c r="U4125" s="1">
        <f t="shared" ca="1" si="579"/>
        <v>2093</v>
      </c>
      <c r="V4125" s="2" t="str">
        <f t="shared" si="580"/>
        <v>Medium Loyalty</v>
      </c>
      <c r="W4125" s="2" t="str">
        <f t="shared" si="581"/>
        <v>Legitimate</v>
      </c>
      <c r="X4125" s="2" t="str">
        <f>IF(Q4125&lt;Data_Validation!$B$8,"Low Value",IF(Q4125&lt;Data_Validation!$B$9,"Medium Value","High Value"))</f>
        <v>High Value</v>
      </c>
      <c r="Y4125" s="2" t="str">
        <f t="shared" si="582"/>
        <v>High Value - Maintain</v>
      </c>
      <c r="Z4125" s="2" t="str">
        <f t="shared" si="583"/>
        <v>Check Data</v>
      </c>
    </row>
    <row r="4126" spans="1:26" x14ac:dyDescent="0.3">
      <c r="A4126" t="s">
        <v>3304</v>
      </c>
      <c r="B4126">
        <v>18</v>
      </c>
      <c r="C4126" t="s">
        <v>21</v>
      </c>
      <c r="D4126" t="s">
        <v>18</v>
      </c>
      <c r="E4126">
        <v>33.549999999999997</v>
      </c>
      <c r="F4126">
        <v>6</v>
      </c>
      <c r="G4126">
        <v>139</v>
      </c>
      <c r="H4126">
        <v>0</v>
      </c>
      <c r="I4126" t="s">
        <v>40</v>
      </c>
      <c r="J4126">
        <v>44.5</v>
      </c>
      <c r="K4126" s="1">
        <v>45820</v>
      </c>
      <c r="L4126">
        <v>43</v>
      </c>
      <c r="M4126">
        <v>0.21</v>
      </c>
      <c r="N4126">
        <f>IF(E4126="",Data_Validation!$B$1,E4126)</f>
        <v>33.549999999999997</v>
      </c>
      <c r="O4126">
        <f>IF(J4126="",Data_Validation!$B$2,J4126)</f>
        <v>44.5</v>
      </c>
      <c r="P4126">
        <f t="shared" si="576"/>
        <v>1</v>
      </c>
      <c r="Q4126" s="2">
        <f>CustomerData[[#This Row],[avg_order_value_clean]]*CustomerData[[#This Row],[total_orders]]</f>
        <v>201.29999999999998</v>
      </c>
      <c r="R4126" s="2" t="str">
        <f t="shared" si="584"/>
        <v>Inactive</v>
      </c>
      <c r="S4126" s="2" t="str">
        <f t="shared" si="577"/>
        <v>Medium Risk</v>
      </c>
      <c r="T4126" s="2" t="str">
        <f t="shared" si="578"/>
        <v>Under 25</v>
      </c>
      <c r="U4126" s="1">
        <f t="shared" ca="1" si="579"/>
        <v>441</v>
      </c>
      <c r="V4126" s="2" t="str">
        <f t="shared" si="580"/>
        <v>Medium Loyalty</v>
      </c>
      <c r="W4126" s="2" t="str">
        <f t="shared" si="581"/>
        <v>Legitimate</v>
      </c>
      <c r="X4126" s="2" t="str">
        <f>IF(Q4126&lt;Data_Validation!$B$8,"Low Value",IF(Q4126&lt;Data_Validation!$B$9,"Medium Value","High Value"))</f>
        <v>Low Value</v>
      </c>
      <c r="Y4126" s="2" t="str">
        <f t="shared" si="582"/>
        <v>Stable</v>
      </c>
      <c r="Z4126" s="2" t="str">
        <f t="shared" si="583"/>
        <v>Check Data</v>
      </c>
    </row>
    <row r="4127" spans="1:26" x14ac:dyDescent="0.3">
      <c r="A4127" t="s">
        <v>3305</v>
      </c>
      <c r="B4127">
        <v>73</v>
      </c>
      <c r="C4127" t="s">
        <v>21</v>
      </c>
      <c r="D4127" t="s">
        <v>18</v>
      </c>
      <c r="E4127">
        <v>67.84</v>
      </c>
      <c r="F4127">
        <v>14</v>
      </c>
      <c r="G4127">
        <v>316</v>
      </c>
      <c r="H4127">
        <v>0</v>
      </c>
      <c r="I4127" t="s">
        <v>19</v>
      </c>
      <c r="J4127">
        <v>18.7</v>
      </c>
      <c r="K4127" s="1">
        <v>44443</v>
      </c>
      <c r="L4127">
        <v>85</v>
      </c>
      <c r="M4127">
        <v>0.12</v>
      </c>
      <c r="N4127">
        <f>IF(E4127="",Data_Validation!$B$1,E4127)</f>
        <v>67.84</v>
      </c>
      <c r="O4127">
        <f>IF(J4127="",Data_Validation!$B$2,J4127)</f>
        <v>18.7</v>
      </c>
      <c r="P4127">
        <f t="shared" si="576"/>
        <v>1</v>
      </c>
      <c r="Q4127" s="2">
        <f>CustomerData[[#This Row],[avg_order_value_clean]]*CustomerData[[#This Row],[total_orders]]</f>
        <v>949.76</v>
      </c>
      <c r="R4127" s="2" t="str">
        <f t="shared" si="584"/>
        <v>Inactive</v>
      </c>
      <c r="S4127" s="2" t="str">
        <f t="shared" si="577"/>
        <v>Low Risk</v>
      </c>
      <c r="T4127" s="2" t="str">
        <f t="shared" si="578"/>
        <v>55+</v>
      </c>
      <c r="U4127" s="1">
        <f t="shared" ca="1" si="579"/>
        <v>1818</v>
      </c>
      <c r="V4127" s="2" t="str">
        <f t="shared" si="580"/>
        <v>High Loyalty</v>
      </c>
      <c r="W4127" s="2" t="str">
        <f t="shared" si="581"/>
        <v>Legitimate</v>
      </c>
      <c r="X4127" s="2" t="str">
        <f>IF(Q4127&lt;Data_Validation!$B$8,"Low Value",IF(Q4127&lt;Data_Validation!$B$9,"Medium Value","High Value"))</f>
        <v>Low Value</v>
      </c>
      <c r="Y4127" s="2" t="str">
        <f t="shared" si="582"/>
        <v>Stable</v>
      </c>
      <c r="Z4127" s="2" t="str">
        <f t="shared" si="583"/>
        <v>Check Data</v>
      </c>
    </row>
    <row r="4128" spans="1:26" x14ac:dyDescent="0.3">
      <c r="A4128" t="s">
        <v>2916</v>
      </c>
      <c r="B4128">
        <v>78</v>
      </c>
      <c r="C4128" t="s">
        <v>21</v>
      </c>
      <c r="D4128" t="s">
        <v>50</v>
      </c>
      <c r="E4128">
        <v>104.4</v>
      </c>
      <c r="F4128">
        <v>9</v>
      </c>
      <c r="G4128">
        <v>327</v>
      </c>
      <c r="H4128">
        <v>0</v>
      </c>
      <c r="I4128" t="s">
        <v>16</v>
      </c>
      <c r="J4128">
        <v>50.4</v>
      </c>
      <c r="K4128" s="1">
        <v>44830</v>
      </c>
      <c r="L4128">
        <v>99</v>
      </c>
      <c r="M4128">
        <v>0.12</v>
      </c>
      <c r="N4128">
        <f>IF(E4128="",Data_Validation!$B$1,E4128)</f>
        <v>104.4</v>
      </c>
      <c r="O4128">
        <f>IF(J4128="",Data_Validation!$B$2,J4128)</f>
        <v>50.4</v>
      </c>
      <c r="P4128">
        <f t="shared" si="576"/>
        <v>2</v>
      </c>
      <c r="Q4128" s="2">
        <f>CustomerData[[#This Row],[avg_order_value_clean]]*CustomerData[[#This Row],[total_orders]]</f>
        <v>939.6</v>
      </c>
      <c r="R4128" s="2" t="str">
        <f t="shared" si="584"/>
        <v>Inactive</v>
      </c>
      <c r="S4128" s="2" t="str">
        <f t="shared" si="577"/>
        <v>Low Risk</v>
      </c>
      <c r="T4128" s="2" t="str">
        <f t="shared" si="578"/>
        <v>55+</v>
      </c>
      <c r="U4128" s="1">
        <f t="shared" ca="1" si="579"/>
        <v>1431</v>
      </c>
      <c r="V4128" s="2" t="str">
        <f t="shared" si="580"/>
        <v>High Loyalty</v>
      </c>
      <c r="W4128" s="2" t="str">
        <f t="shared" si="581"/>
        <v>Legitimate</v>
      </c>
      <c r="X4128" s="2" t="str">
        <f>IF(Q4128&lt;Data_Validation!$B$8,"Low Value",IF(Q4128&lt;Data_Validation!$B$9,"Medium Value","High Value"))</f>
        <v>Low Value</v>
      </c>
      <c r="Y4128" s="2" t="str">
        <f t="shared" si="582"/>
        <v>Stable</v>
      </c>
      <c r="Z4128" s="2" t="str">
        <f t="shared" si="583"/>
        <v>Check Data</v>
      </c>
    </row>
    <row r="4129" spans="1:26" x14ac:dyDescent="0.3">
      <c r="A4129" t="s">
        <v>3306</v>
      </c>
      <c r="B4129">
        <v>75</v>
      </c>
      <c r="C4129" t="s">
        <v>21</v>
      </c>
      <c r="D4129" t="s">
        <v>15</v>
      </c>
      <c r="E4129">
        <v>67.680000000000007</v>
      </c>
      <c r="F4129">
        <v>4</v>
      </c>
      <c r="G4129">
        <v>108</v>
      </c>
      <c r="H4129">
        <v>0</v>
      </c>
      <c r="I4129" t="s">
        <v>23</v>
      </c>
      <c r="J4129">
        <v>42.1</v>
      </c>
      <c r="K4129" s="1">
        <v>45366</v>
      </c>
      <c r="L4129">
        <v>4</v>
      </c>
      <c r="M4129">
        <v>0.27</v>
      </c>
      <c r="N4129">
        <f>IF(E4129="",Data_Validation!$B$1,E4129)</f>
        <v>67.680000000000007</v>
      </c>
      <c r="O4129">
        <f>IF(J4129="",Data_Validation!$B$2,J4129)</f>
        <v>42.1</v>
      </c>
      <c r="P4129">
        <f t="shared" si="576"/>
        <v>1</v>
      </c>
      <c r="Q4129" s="2">
        <f>CustomerData[[#This Row],[avg_order_value_clean]]*CustomerData[[#This Row],[total_orders]]</f>
        <v>270.72000000000003</v>
      </c>
      <c r="R4129" s="2" t="str">
        <f t="shared" si="584"/>
        <v>Inactive</v>
      </c>
      <c r="S4129" s="2" t="str">
        <f t="shared" si="577"/>
        <v>Medium Risk</v>
      </c>
      <c r="T4129" s="2" t="str">
        <f t="shared" si="578"/>
        <v>55+</v>
      </c>
      <c r="U4129" s="1">
        <f t="shared" ca="1" si="579"/>
        <v>895</v>
      </c>
      <c r="V4129" s="2" t="str">
        <f t="shared" si="580"/>
        <v>Low Loyalty</v>
      </c>
      <c r="W4129" s="2" t="str">
        <f t="shared" si="581"/>
        <v>Legitimate</v>
      </c>
      <c r="X4129" s="2" t="str">
        <f>IF(Q4129&lt;Data_Validation!$B$8,"Low Value",IF(Q4129&lt;Data_Validation!$B$9,"Medium Value","High Value"))</f>
        <v>Low Value</v>
      </c>
      <c r="Y4129" s="2" t="str">
        <f t="shared" si="582"/>
        <v>Stable</v>
      </c>
      <c r="Z4129" s="2" t="str">
        <f t="shared" si="583"/>
        <v>Check Data</v>
      </c>
    </row>
    <row r="4130" spans="1:26" x14ac:dyDescent="0.3">
      <c r="A4130" t="s">
        <v>609</v>
      </c>
      <c r="B4130">
        <v>59</v>
      </c>
      <c r="C4130" t="s">
        <v>14</v>
      </c>
      <c r="D4130" t="s">
        <v>28</v>
      </c>
      <c r="E4130">
        <v>103.65</v>
      </c>
      <c r="F4130">
        <v>11</v>
      </c>
      <c r="G4130">
        <v>13</v>
      </c>
      <c r="H4130">
        <v>0</v>
      </c>
      <c r="I4130" t="s">
        <v>29</v>
      </c>
      <c r="J4130">
        <v>46.8</v>
      </c>
      <c r="K4130" s="1">
        <v>44698</v>
      </c>
      <c r="L4130">
        <v>71</v>
      </c>
      <c r="M4130">
        <v>0.43</v>
      </c>
      <c r="N4130">
        <f>IF(E4130="",Data_Validation!$B$1,E4130)</f>
        <v>103.65</v>
      </c>
      <c r="O4130">
        <f>IF(J4130="",Data_Validation!$B$2,J4130)</f>
        <v>46.8</v>
      </c>
      <c r="P4130">
        <f t="shared" si="576"/>
        <v>2</v>
      </c>
      <c r="Q4130" s="2">
        <f>CustomerData[[#This Row],[avg_order_value_clean]]*CustomerData[[#This Row],[total_orders]]</f>
        <v>1140.1500000000001</v>
      </c>
      <c r="R4130" s="2" t="str">
        <f t="shared" si="584"/>
        <v>Active</v>
      </c>
      <c r="S4130" s="2" t="str">
        <f t="shared" si="577"/>
        <v>Medium Risk</v>
      </c>
      <c r="T4130" s="2" t="str">
        <f t="shared" si="578"/>
        <v>55+</v>
      </c>
      <c r="U4130" s="1">
        <f t="shared" ca="1" si="579"/>
        <v>1563</v>
      </c>
      <c r="V4130" s="2" t="str">
        <f t="shared" si="580"/>
        <v>High Loyalty</v>
      </c>
      <c r="W4130" s="2" t="str">
        <f t="shared" si="581"/>
        <v>Legitimate</v>
      </c>
      <c r="X4130" s="2" t="str">
        <f>IF(Q4130&lt;Data_Validation!$B$8,"Low Value",IF(Q4130&lt;Data_Validation!$B$9,"Medium Value","High Value"))</f>
        <v>Low Value</v>
      </c>
      <c r="Y4130" s="2" t="str">
        <f t="shared" si="582"/>
        <v>Stable</v>
      </c>
      <c r="Z4130" s="2" t="str">
        <f t="shared" si="583"/>
        <v>Check Data</v>
      </c>
    </row>
    <row r="4131" spans="1:26" x14ac:dyDescent="0.3">
      <c r="A4131" t="s">
        <v>1522</v>
      </c>
      <c r="B4131">
        <v>19</v>
      </c>
      <c r="C4131" t="s">
        <v>14</v>
      </c>
      <c r="D4131" t="s">
        <v>35</v>
      </c>
      <c r="E4131">
        <v>77.94</v>
      </c>
      <c r="F4131">
        <v>12</v>
      </c>
      <c r="G4131">
        <v>160</v>
      </c>
      <c r="H4131">
        <v>0</v>
      </c>
      <c r="I4131" t="s">
        <v>23</v>
      </c>
      <c r="J4131">
        <v>1.4</v>
      </c>
      <c r="K4131" s="1">
        <v>45545</v>
      </c>
      <c r="L4131">
        <v>29</v>
      </c>
      <c r="M4131">
        <v>0.32</v>
      </c>
      <c r="N4131">
        <f>IF(E4131="",Data_Validation!$B$1,E4131)</f>
        <v>77.94</v>
      </c>
      <c r="O4131">
        <f>IF(J4131="",Data_Validation!$B$2,J4131)</f>
        <v>1.4</v>
      </c>
      <c r="P4131">
        <f t="shared" si="576"/>
        <v>2</v>
      </c>
      <c r="Q4131" s="2">
        <f>CustomerData[[#This Row],[avg_order_value_clean]]*CustomerData[[#This Row],[total_orders]]</f>
        <v>935.28</v>
      </c>
      <c r="R4131" s="2" t="str">
        <f t="shared" si="584"/>
        <v>Inactive</v>
      </c>
      <c r="S4131" s="2" t="str">
        <f t="shared" si="577"/>
        <v>Medium Risk</v>
      </c>
      <c r="T4131" s="2" t="str">
        <f t="shared" si="578"/>
        <v>Under 25</v>
      </c>
      <c r="U4131" s="1">
        <f t="shared" ca="1" si="579"/>
        <v>716</v>
      </c>
      <c r="V4131" s="2" t="str">
        <f t="shared" si="580"/>
        <v>Low Loyalty</v>
      </c>
      <c r="W4131" s="2" t="str">
        <f t="shared" si="581"/>
        <v>Legitimate</v>
      </c>
      <c r="X4131" s="2" t="str">
        <f>IF(Q4131&lt;Data_Validation!$B$8,"Low Value",IF(Q4131&lt;Data_Validation!$B$9,"Medium Value","High Value"))</f>
        <v>Low Value</v>
      </c>
      <c r="Y4131" s="2" t="str">
        <f t="shared" si="582"/>
        <v>Stable</v>
      </c>
      <c r="Z4131" s="2" t="str">
        <f t="shared" si="583"/>
        <v>Check Data</v>
      </c>
    </row>
    <row r="4132" spans="1:26" x14ac:dyDescent="0.3">
      <c r="A4132" t="s">
        <v>3307</v>
      </c>
      <c r="B4132">
        <v>34</v>
      </c>
      <c r="C4132" t="s">
        <v>14</v>
      </c>
      <c r="D4132" t="s">
        <v>26</v>
      </c>
      <c r="E4132">
        <v>63.21</v>
      </c>
      <c r="F4132">
        <v>14</v>
      </c>
      <c r="G4132">
        <v>131</v>
      </c>
      <c r="H4132">
        <v>0</v>
      </c>
      <c r="I4132" t="s">
        <v>16</v>
      </c>
      <c r="J4132">
        <v>13.1</v>
      </c>
      <c r="K4132" s="1">
        <v>45425</v>
      </c>
      <c r="L4132">
        <v>99</v>
      </c>
      <c r="M4132">
        <v>0.21</v>
      </c>
      <c r="N4132">
        <f>IF(E4132="",Data_Validation!$B$1,E4132)</f>
        <v>63.21</v>
      </c>
      <c r="O4132">
        <f>IF(J4132="",Data_Validation!$B$2,J4132)</f>
        <v>13.1</v>
      </c>
      <c r="P4132">
        <f t="shared" si="576"/>
        <v>2</v>
      </c>
      <c r="Q4132" s="2">
        <f>CustomerData[[#This Row],[avg_order_value_clean]]*CustomerData[[#This Row],[total_orders]]</f>
        <v>884.94</v>
      </c>
      <c r="R4132" s="2" t="str">
        <f t="shared" si="584"/>
        <v>Inactive</v>
      </c>
      <c r="S4132" s="2" t="str">
        <f t="shared" si="577"/>
        <v>Medium Risk</v>
      </c>
      <c r="T4132" s="2" t="str">
        <f t="shared" si="578"/>
        <v>25-34</v>
      </c>
      <c r="U4132" s="1">
        <f t="shared" ca="1" si="579"/>
        <v>836</v>
      </c>
      <c r="V4132" s="2" t="str">
        <f t="shared" si="580"/>
        <v>High Loyalty</v>
      </c>
      <c r="W4132" s="2" t="str">
        <f t="shared" si="581"/>
        <v>Legitimate</v>
      </c>
      <c r="X4132" s="2" t="str">
        <f>IF(Q4132&lt;Data_Validation!$B$8,"Low Value",IF(Q4132&lt;Data_Validation!$B$9,"Medium Value","High Value"))</f>
        <v>Low Value</v>
      </c>
      <c r="Y4132" s="2" t="str">
        <f t="shared" si="582"/>
        <v>Stable</v>
      </c>
      <c r="Z4132" s="2" t="str">
        <f t="shared" si="583"/>
        <v>Check Data</v>
      </c>
    </row>
    <row r="4133" spans="1:26" x14ac:dyDescent="0.3">
      <c r="A4133" t="s">
        <v>3308</v>
      </c>
      <c r="B4133">
        <v>47</v>
      </c>
      <c r="C4133" t="s">
        <v>21</v>
      </c>
      <c r="D4133" t="s">
        <v>35</v>
      </c>
      <c r="E4133">
        <v>88.46</v>
      </c>
      <c r="F4133">
        <v>12</v>
      </c>
      <c r="G4133">
        <v>112</v>
      </c>
      <c r="H4133">
        <v>0</v>
      </c>
      <c r="I4133" t="s">
        <v>23</v>
      </c>
      <c r="J4133">
        <v>76.3</v>
      </c>
      <c r="K4133" s="1">
        <v>44673</v>
      </c>
      <c r="L4133">
        <v>96</v>
      </c>
      <c r="M4133">
        <v>0.7</v>
      </c>
      <c r="N4133">
        <f>IF(E4133="",Data_Validation!$B$1,E4133)</f>
        <v>88.46</v>
      </c>
      <c r="O4133">
        <f>IF(J4133="",Data_Validation!$B$2,J4133)</f>
        <v>76.3</v>
      </c>
      <c r="P4133">
        <f t="shared" si="576"/>
        <v>1</v>
      </c>
      <c r="Q4133" s="2">
        <f>CustomerData[[#This Row],[avg_order_value_clean]]*CustomerData[[#This Row],[total_orders]]</f>
        <v>1061.52</v>
      </c>
      <c r="R4133" s="2" t="str">
        <f t="shared" si="584"/>
        <v>Inactive</v>
      </c>
      <c r="S4133" s="2" t="str">
        <f t="shared" si="577"/>
        <v>High Risk</v>
      </c>
      <c r="T4133" s="2" t="str">
        <f t="shared" si="578"/>
        <v>45-54</v>
      </c>
      <c r="U4133" s="1">
        <f t="shared" ca="1" si="579"/>
        <v>1588</v>
      </c>
      <c r="V4133" s="2" t="str">
        <f t="shared" si="580"/>
        <v>High Loyalty</v>
      </c>
      <c r="W4133" s="2" t="str">
        <f t="shared" si="581"/>
        <v>Legitimate</v>
      </c>
      <c r="X4133" s="2" t="str">
        <f>IF(Q4133&lt;Data_Validation!$B$8,"Low Value",IF(Q4133&lt;Data_Validation!$B$9,"Medium Value","High Value"))</f>
        <v>Low Value</v>
      </c>
      <c r="Y4133" s="2" t="str">
        <f t="shared" si="582"/>
        <v>At Risk - Develop</v>
      </c>
      <c r="Z4133" s="2" t="str">
        <f t="shared" si="583"/>
        <v>Check Data</v>
      </c>
    </row>
    <row r="4134" spans="1:26" x14ac:dyDescent="0.3">
      <c r="A4134" t="s">
        <v>3309</v>
      </c>
      <c r="B4134">
        <v>73</v>
      </c>
      <c r="C4134" t="s">
        <v>21</v>
      </c>
      <c r="D4134" t="s">
        <v>22</v>
      </c>
      <c r="E4134">
        <v>128.41999999999999</v>
      </c>
      <c r="F4134">
        <v>7</v>
      </c>
      <c r="G4134">
        <v>285</v>
      </c>
      <c r="H4134">
        <v>0</v>
      </c>
      <c r="I4134" t="s">
        <v>29</v>
      </c>
      <c r="J4134">
        <v>41.9</v>
      </c>
      <c r="K4134" s="1">
        <v>45647</v>
      </c>
      <c r="L4134">
        <v>11</v>
      </c>
      <c r="M4134">
        <v>0.25</v>
      </c>
      <c r="N4134">
        <f>IF(E4134="",Data_Validation!$B$1,E4134)</f>
        <v>128.41999999999999</v>
      </c>
      <c r="O4134">
        <f>IF(J4134="",Data_Validation!$B$2,J4134)</f>
        <v>41.9</v>
      </c>
      <c r="P4134">
        <f t="shared" si="576"/>
        <v>1</v>
      </c>
      <c r="Q4134" s="2">
        <f>CustomerData[[#This Row],[avg_order_value_clean]]*CustomerData[[#This Row],[total_orders]]</f>
        <v>898.93999999999994</v>
      </c>
      <c r="R4134" s="2" t="str">
        <f t="shared" si="584"/>
        <v>Inactive</v>
      </c>
      <c r="S4134" s="2" t="str">
        <f t="shared" si="577"/>
        <v>Medium Risk</v>
      </c>
      <c r="T4134" s="2" t="str">
        <f t="shared" si="578"/>
        <v>55+</v>
      </c>
      <c r="U4134" s="1">
        <f t="shared" ca="1" si="579"/>
        <v>614</v>
      </c>
      <c r="V4134" s="2" t="str">
        <f t="shared" si="580"/>
        <v>Low Loyalty</v>
      </c>
      <c r="W4134" s="2" t="str">
        <f t="shared" si="581"/>
        <v>Legitimate</v>
      </c>
      <c r="X4134" s="2" t="str">
        <f>IF(Q4134&lt;Data_Validation!$B$8,"Low Value",IF(Q4134&lt;Data_Validation!$B$9,"Medium Value","High Value"))</f>
        <v>Low Value</v>
      </c>
      <c r="Y4134" s="2" t="str">
        <f t="shared" si="582"/>
        <v>Stable</v>
      </c>
      <c r="Z4134" s="2" t="str">
        <f t="shared" si="583"/>
        <v>Check Data</v>
      </c>
    </row>
    <row r="4135" spans="1:26" x14ac:dyDescent="0.3">
      <c r="A4135" t="s">
        <v>3310</v>
      </c>
      <c r="B4135">
        <v>56</v>
      </c>
      <c r="C4135" t="s">
        <v>25</v>
      </c>
      <c r="D4135" t="s">
        <v>18</v>
      </c>
      <c r="E4135">
        <v>54.72</v>
      </c>
      <c r="F4135">
        <v>11</v>
      </c>
      <c r="G4135">
        <v>339</v>
      </c>
      <c r="H4135">
        <v>0</v>
      </c>
      <c r="I4135" t="s">
        <v>23</v>
      </c>
      <c r="J4135">
        <v>74.3</v>
      </c>
      <c r="K4135" s="1">
        <v>44758</v>
      </c>
      <c r="L4135">
        <v>33</v>
      </c>
      <c r="M4135">
        <v>0.37</v>
      </c>
      <c r="N4135">
        <f>IF(E4135="",Data_Validation!$B$1,E4135)</f>
        <v>54.72</v>
      </c>
      <c r="O4135">
        <f>IF(J4135="",Data_Validation!$B$2,J4135)</f>
        <v>74.3</v>
      </c>
      <c r="P4135">
        <f t="shared" si="576"/>
        <v>2</v>
      </c>
      <c r="Q4135" s="2">
        <f>CustomerData[[#This Row],[avg_order_value_clean]]*CustomerData[[#This Row],[total_orders]]</f>
        <v>601.91999999999996</v>
      </c>
      <c r="R4135" s="2" t="str">
        <f t="shared" si="584"/>
        <v>Inactive</v>
      </c>
      <c r="S4135" s="2" t="str">
        <f t="shared" si="577"/>
        <v>Medium Risk</v>
      </c>
      <c r="T4135" s="2" t="str">
        <f t="shared" si="578"/>
        <v>55+</v>
      </c>
      <c r="U4135" s="1">
        <f t="shared" ca="1" si="579"/>
        <v>1503</v>
      </c>
      <c r="V4135" s="2" t="str">
        <f t="shared" si="580"/>
        <v>Low Loyalty</v>
      </c>
      <c r="W4135" s="2" t="str">
        <f t="shared" si="581"/>
        <v>Legitimate</v>
      </c>
      <c r="X4135" s="2" t="str">
        <f>IF(Q4135&lt;Data_Validation!$B$8,"Low Value",IF(Q4135&lt;Data_Validation!$B$9,"Medium Value","High Value"))</f>
        <v>Low Value</v>
      </c>
      <c r="Y4135" s="2" t="str">
        <f t="shared" si="582"/>
        <v>Stable</v>
      </c>
      <c r="Z4135" s="2" t="str">
        <f t="shared" si="583"/>
        <v>Check Data</v>
      </c>
    </row>
    <row r="4136" spans="1:26" x14ac:dyDescent="0.3">
      <c r="A4136" t="s">
        <v>3311</v>
      </c>
      <c r="B4136">
        <v>24</v>
      </c>
      <c r="C4136" t="s">
        <v>21</v>
      </c>
      <c r="D4136" t="s">
        <v>50</v>
      </c>
      <c r="E4136">
        <v>139.97</v>
      </c>
      <c r="F4136">
        <v>6</v>
      </c>
      <c r="G4136">
        <v>93</v>
      </c>
      <c r="H4136">
        <v>0</v>
      </c>
      <c r="I4136" t="s">
        <v>40</v>
      </c>
      <c r="J4136">
        <v>17.100000000000001</v>
      </c>
      <c r="K4136" s="1">
        <v>44624</v>
      </c>
      <c r="L4136">
        <v>53</v>
      </c>
      <c r="M4136">
        <v>0.51</v>
      </c>
      <c r="N4136">
        <f>IF(E4136="",Data_Validation!$B$1,E4136)</f>
        <v>139.97</v>
      </c>
      <c r="O4136">
        <f>IF(J4136="",Data_Validation!$B$2,J4136)</f>
        <v>17.100000000000001</v>
      </c>
      <c r="P4136">
        <f t="shared" si="576"/>
        <v>1</v>
      </c>
      <c r="Q4136" s="2">
        <f>CustomerData[[#This Row],[avg_order_value_clean]]*CustomerData[[#This Row],[total_orders]]</f>
        <v>839.81999999999994</v>
      </c>
      <c r="R4136" s="2" t="str">
        <f t="shared" si="584"/>
        <v>Inactive</v>
      </c>
      <c r="S4136" s="2" t="str">
        <f t="shared" si="577"/>
        <v>High Risk</v>
      </c>
      <c r="T4136" s="2" t="str">
        <f t="shared" si="578"/>
        <v>Under 25</v>
      </c>
      <c r="U4136" s="1">
        <f t="shared" ca="1" si="579"/>
        <v>1637</v>
      </c>
      <c r="V4136" s="2" t="str">
        <f t="shared" si="580"/>
        <v>Medium Loyalty</v>
      </c>
      <c r="W4136" s="2" t="str">
        <f t="shared" si="581"/>
        <v>Legitimate</v>
      </c>
      <c r="X4136" s="2" t="str">
        <f>IF(Q4136&lt;Data_Validation!$B$8,"Low Value",IF(Q4136&lt;Data_Validation!$B$9,"Medium Value","High Value"))</f>
        <v>Low Value</v>
      </c>
      <c r="Y4136" s="2" t="str">
        <f t="shared" si="582"/>
        <v>At Risk - Develop</v>
      </c>
      <c r="Z4136" s="2" t="str">
        <f t="shared" si="583"/>
        <v>Check Data</v>
      </c>
    </row>
    <row r="4137" spans="1:26" x14ac:dyDescent="0.3">
      <c r="A4137" t="s">
        <v>3312</v>
      </c>
      <c r="B4137">
        <v>69</v>
      </c>
      <c r="C4137" t="s">
        <v>14</v>
      </c>
      <c r="D4137" t="s">
        <v>22</v>
      </c>
      <c r="E4137">
        <v>90.21</v>
      </c>
      <c r="F4137">
        <v>16</v>
      </c>
      <c r="G4137">
        <v>346</v>
      </c>
      <c r="H4137">
        <v>0</v>
      </c>
      <c r="I4137" t="s">
        <v>40</v>
      </c>
      <c r="K4137" s="1">
        <v>45687</v>
      </c>
      <c r="L4137">
        <v>17</v>
      </c>
      <c r="M4137">
        <v>0.04</v>
      </c>
      <c r="N4137">
        <f>IF(E4137="",Data_Validation!$B$1,E4137)</f>
        <v>90.21</v>
      </c>
      <c r="O4137">
        <f>IF(J4137="",Data_Validation!$B$2,J4137)</f>
        <v>250</v>
      </c>
      <c r="P4137">
        <f t="shared" si="576"/>
        <v>1</v>
      </c>
      <c r="Q4137" s="2">
        <f>CustomerData[[#This Row],[avg_order_value_clean]]*CustomerData[[#This Row],[total_orders]]</f>
        <v>1443.36</v>
      </c>
      <c r="R4137" s="2" t="str">
        <f t="shared" si="584"/>
        <v>Inactive</v>
      </c>
      <c r="S4137" s="2" t="str">
        <f t="shared" si="577"/>
        <v>Low Risk</v>
      </c>
      <c r="T4137" s="2" t="str">
        <f t="shared" si="578"/>
        <v>55+</v>
      </c>
      <c r="U4137" s="1">
        <f t="shared" ca="1" si="579"/>
        <v>574</v>
      </c>
      <c r="V4137" s="2" t="str">
        <f t="shared" si="580"/>
        <v>Low Loyalty</v>
      </c>
      <c r="W4137" s="2" t="str">
        <f t="shared" si="581"/>
        <v>Legitimate</v>
      </c>
      <c r="X4137" s="2" t="str">
        <f>IF(Q4137&lt;Data_Validation!$B$8,"Low Value",IF(Q4137&lt;Data_Validation!$B$9,"Medium Value","High Value"))</f>
        <v>Low Value</v>
      </c>
      <c r="Y4137" s="2" t="str">
        <f t="shared" si="582"/>
        <v>Stable</v>
      </c>
      <c r="Z4137" s="2" t="str">
        <f t="shared" si="583"/>
        <v>Check Data</v>
      </c>
    </row>
    <row r="4138" spans="1:26" x14ac:dyDescent="0.3">
      <c r="A4138" t="s">
        <v>2713</v>
      </c>
      <c r="B4138">
        <v>44</v>
      </c>
      <c r="C4138" t="s">
        <v>21</v>
      </c>
      <c r="D4138" t="s">
        <v>35</v>
      </c>
      <c r="E4138">
        <v>46.59</v>
      </c>
      <c r="F4138">
        <v>10</v>
      </c>
      <c r="G4138">
        <v>88</v>
      </c>
      <c r="H4138">
        <v>0</v>
      </c>
      <c r="I4138" t="s">
        <v>16</v>
      </c>
      <c r="J4138">
        <v>28.9</v>
      </c>
      <c r="K4138" s="1">
        <v>44659</v>
      </c>
      <c r="L4138">
        <v>12</v>
      </c>
      <c r="M4138">
        <v>0.09</v>
      </c>
      <c r="N4138">
        <f>IF(E4138="",Data_Validation!$B$1,E4138)</f>
        <v>46.59</v>
      </c>
      <c r="O4138">
        <f>IF(J4138="",Data_Validation!$B$2,J4138)</f>
        <v>28.9</v>
      </c>
      <c r="P4138">
        <f t="shared" si="576"/>
        <v>2</v>
      </c>
      <c r="Q4138" s="2">
        <f>CustomerData[[#This Row],[avg_order_value_clean]]*CustomerData[[#This Row],[total_orders]]</f>
        <v>465.90000000000003</v>
      </c>
      <c r="R4138" s="2" t="str">
        <f t="shared" si="584"/>
        <v>At Risk</v>
      </c>
      <c r="S4138" s="2" t="str">
        <f t="shared" si="577"/>
        <v>Low Risk</v>
      </c>
      <c r="T4138" s="2" t="str">
        <f t="shared" si="578"/>
        <v>35-44</v>
      </c>
      <c r="U4138" s="1">
        <f t="shared" ca="1" si="579"/>
        <v>1602</v>
      </c>
      <c r="V4138" s="2" t="str">
        <f t="shared" si="580"/>
        <v>Low Loyalty</v>
      </c>
      <c r="W4138" s="2" t="str">
        <f t="shared" si="581"/>
        <v>Legitimate</v>
      </c>
      <c r="X4138" s="2" t="str">
        <f>IF(Q4138&lt;Data_Validation!$B$8,"Low Value",IF(Q4138&lt;Data_Validation!$B$9,"Medium Value","High Value"))</f>
        <v>Low Value</v>
      </c>
      <c r="Y4138" s="2" t="str">
        <f t="shared" si="582"/>
        <v>Stable</v>
      </c>
      <c r="Z4138" s="2" t="str">
        <f t="shared" si="583"/>
        <v>Check Data</v>
      </c>
    </row>
    <row r="4139" spans="1:26" x14ac:dyDescent="0.3">
      <c r="A4139" t="s">
        <v>3313</v>
      </c>
      <c r="B4139">
        <v>26</v>
      </c>
      <c r="C4139" t="s">
        <v>25</v>
      </c>
      <c r="D4139" t="s">
        <v>52</v>
      </c>
      <c r="F4139">
        <v>13</v>
      </c>
      <c r="G4139">
        <v>309</v>
      </c>
      <c r="H4139">
        <v>0</v>
      </c>
      <c r="I4139" t="s">
        <v>40</v>
      </c>
      <c r="J4139">
        <v>70.5</v>
      </c>
      <c r="K4139" s="1">
        <v>45733</v>
      </c>
      <c r="L4139">
        <v>1</v>
      </c>
      <c r="M4139">
        <v>0.38</v>
      </c>
      <c r="N4139">
        <f>IF(E4139="",Data_Validation!$B$1,E4139)</f>
        <v>250</v>
      </c>
      <c r="O4139">
        <f>IF(J4139="",Data_Validation!$B$2,J4139)</f>
        <v>70.5</v>
      </c>
      <c r="P4139">
        <f t="shared" si="576"/>
        <v>1</v>
      </c>
      <c r="Q4139" s="2">
        <f>CustomerData[[#This Row],[avg_order_value_clean]]*CustomerData[[#This Row],[total_orders]]</f>
        <v>3250</v>
      </c>
      <c r="R4139" s="2" t="str">
        <f t="shared" si="584"/>
        <v>Inactive</v>
      </c>
      <c r="S4139" s="2" t="str">
        <f t="shared" si="577"/>
        <v>Medium Risk</v>
      </c>
      <c r="T4139" s="2" t="str">
        <f t="shared" si="578"/>
        <v>25-34</v>
      </c>
      <c r="U4139" s="1">
        <f t="shared" ca="1" si="579"/>
        <v>528</v>
      </c>
      <c r="V4139" s="2" t="str">
        <f t="shared" si="580"/>
        <v>Low Loyalty</v>
      </c>
      <c r="W4139" s="2" t="str">
        <f t="shared" si="581"/>
        <v>Legitimate</v>
      </c>
      <c r="X4139" s="2" t="str">
        <f>IF(Q4139&lt;Data_Validation!$B$8,"Low Value",IF(Q4139&lt;Data_Validation!$B$9,"Medium Value","High Value"))</f>
        <v>High Value</v>
      </c>
      <c r="Y4139" s="2" t="str">
        <f t="shared" si="582"/>
        <v>High Value - Maintain</v>
      </c>
      <c r="Z4139" s="2" t="str">
        <f t="shared" si="583"/>
        <v>Check Data</v>
      </c>
    </row>
    <row r="4140" spans="1:26" x14ac:dyDescent="0.3">
      <c r="A4140" t="s">
        <v>3314</v>
      </c>
      <c r="B4140">
        <v>39</v>
      </c>
      <c r="C4140" t="s">
        <v>21</v>
      </c>
      <c r="D4140" t="s">
        <v>15</v>
      </c>
      <c r="E4140">
        <v>67.13</v>
      </c>
      <c r="F4140">
        <v>12</v>
      </c>
      <c r="G4140">
        <v>133</v>
      </c>
      <c r="H4140">
        <v>0</v>
      </c>
      <c r="I4140" t="s">
        <v>23</v>
      </c>
      <c r="J4140">
        <v>8.6999999999999993</v>
      </c>
      <c r="K4140" s="1">
        <v>45738</v>
      </c>
      <c r="L4140">
        <v>56</v>
      </c>
      <c r="M4140">
        <v>0.27</v>
      </c>
      <c r="N4140">
        <f>IF(E4140="",Data_Validation!$B$1,E4140)</f>
        <v>67.13</v>
      </c>
      <c r="O4140">
        <f>IF(J4140="",Data_Validation!$B$2,J4140)</f>
        <v>8.6999999999999993</v>
      </c>
      <c r="P4140">
        <f t="shared" si="576"/>
        <v>2</v>
      </c>
      <c r="Q4140" s="2">
        <f>CustomerData[[#This Row],[avg_order_value_clean]]*CustomerData[[#This Row],[total_orders]]</f>
        <v>805.56</v>
      </c>
      <c r="R4140" s="2" t="str">
        <f t="shared" si="584"/>
        <v>Inactive</v>
      </c>
      <c r="S4140" s="2" t="str">
        <f t="shared" si="577"/>
        <v>Medium Risk</v>
      </c>
      <c r="T4140" s="2" t="str">
        <f t="shared" si="578"/>
        <v>35-44</v>
      </c>
      <c r="U4140" s="1">
        <f t="shared" ca="1" si="579"/>
        <v>523</v>
      </c>
      <c r="V4140" s="2" t="str">
        <f t="shared" si="580"/>
        <v>Medium Loyalty</v>
      </c>
      <c r="W4140" s="2" t="str">
        <f t="shared" si="581"/>
        <v>Legitimate</v>
      </c>
      <c r="X4140" s="2" t="str">
        <f>IF(Q4140&lt;Data_Validation!$B$8,"Low Value",IF(Q4140&lt;Data_Validation!$B$9,"Medium Value","High Value"))</f>
        <v>Low Value</v>
      </c>
      <c r="Y4140" s="2" t="str">
        <f t="shared" si="582"/>
        <v>Stable</v>
      </c>
      <c r="Z4140" s="2" t="str">
        <f t="shared" si="583"/>
        <v>Check Data</v>
      </c>
    </row>
    <row r="4141" spans="1:26" x14ac:dyDescent="0.3">
      <c r="A4141" t="s">
        <v>3315</v>
      </c>
      <c r="B4141">
        <v>51</v>
      </c>
      <c r="C4141" t="s">
        <v>21</v>
      </c>
      <c r="D4141" t="s">
        <v>52</v>
      </c>
      <c r="E4141">
        <v>50.01</v>
      </c>
      <c r="F4141">
        <v>6</v>
      </c>
      <c r="G4141">
        <v>260</v>
      </c>
      <c r="H4141">
        <v>0</v>
      </c>
      <c r="I4141" t="s">
        <v>19</v>
      </c>
      <c r="K4141" s="1">
        <v>45552</v>
      </c>
      <c r="L4141">
        <v>23</v>
      </c>
      <c r="M4141">
        <v>0.21</v>
      </c>
      <c r="N4141">
        <f>IF(E4141="",Data_Validation!$B$1,E4141)</f>
        <v>50.01</v>
      </c>
      <c r="O4141">
        <f>IF(J4141="",Data_Validation!$B$2,J4141)</f>
        <v>250</v>
      </c>
      <c r="P4141">
        <f t="shared" si="576"/>
        <v>1</v>
      </c>
      <c r="Q4141" s="2">
        <f>CustomerData[[#This Row],[avg_order_value_clean]]*CustomerData[[#This Row],[total_orders]]</f>
        <v>300.06</v>
      </c>
      <c r="R4141" s="2" t="str">
        <f t="shared" si="584"/>
        <v>Inactive</v>
      </c>
      <c r="S4141" s="2" t="str">
        <f t="shared" si="577"/>
        <v>Medium Risk</v>
      </c>
      <c r="T4141" s="2" t="str">
        <f t="shared" si="578"/>
        <v>45-54</v>
      </c>
      <c r="U4141" s="1">
        <f t="shared" ca="1" si="579"/>
        <v>709</v>
      </c>
      <c r="V4141" s="2" t="str">
        <f t="shared" si="580"/>
        <v>Low Loyalty</v>
      </c>
      <c r="W4141" s="2" t="str">
        <f t="shared" si="581"/>
        <v>Legitimate</v>
      </c>
      <c r="X4141" s="2" t="str">
        <f>IF(Q4141&lt;Data_Validation!$B$8,"Low Value",IF(Q4141&lt;Data_Validation!$B$9,"Medium Value","High Value"))</f>
        <v>Low Value</v>
      </c>
      <c r="Y4141" s="2" t="str">
        <f t="shared" si="582"/>
        <v>Stable</v>
      </c>
      <c r="Z4141" s="2" t="str">
        <f t="shared" si="583"/>
        <v>Check Data</v>
      </c>
    </row>
    <row r="4142" spans="1:26" x14ac:dyDescent="0.3">
      <c r="A4142" t="s">
        <v>3316</v>
      </c>
      <c r="B4142">
        <v>63</v>
      </c>
      <c r="C4142" t="s">
        <v>14</v>
      </c>
      <c r="D4142" t="s">
        <v>35</v>
      </c>
      <c r="E4142">
        <v>80.819999999999993</v>
      </c>
      <c r="F4142">
        <v>10</v>
      </c>
      <c r="G4142">
        <v>205</v>
      </c>
      <c r="H4142">
        <v>0</v>
      </c>
      <c r="I4142" t="s">
        <v>23</v>
      </c>
      <c r="J4142">
        <v>11.9</v>
      </c>
      <c r="K4142" s="1">
        <v>44766</v>
      </c>
      <c r="L4142">
        <v>7</v>
      </c>
      <c r="M4142">
        <v>0.14000000000000001</v>
      </c>
      <c r="N4142">
        <f>IF(E4142="",Data_Validation!$B$1,E4142)</f>
        <v>80.819999999999993</v>
      </c>
      <c r="O4142">
        <f>IF(J4142="",Data_Validation!$B$2,J4142)</f>
        <v>11.9</v>
      </c>
      <c r="P4142">
        <f t="shared" si="576"/>
        <v>1</v>
      </c>
      <c r="Q4142" s="2">
        <f>CustomerData[[#This Row],[avg_order_value_clean]]*CustomerData[[#This Row],[total_orders]]</f>
        <v>808.19999999999993</v>
      </c>
      <c r="R4142" s="2" t="str">
        <f t="shared" si="584"/>
        <v>Inactive</v>
      </c>
      <c r="S4142" s="2" t="str">
        <f t="shared" si="577"/>
        <v>Low Risk</v>
      </c>
      <c r="T4142" s="2" t="str">
        <f t="shared" si="578"/>
        <v>55+</v>
      </c>
      <c r="U4142" s="1">
        <f t="shared" ca="1" si="579"/>
        <v>1495</v>
      </c>
      <c r="V4142" s="2" t="str">
        <f t="shared" si="580"/>
        <v>Low Loyalty</v>
      </c>
      <c r="W4142" s="2" t="str">
        <f t="shared" si="581"/>
        <v>Legitimate</v>
      </c>
      <c r="X4142" s="2" t="str">
        <f>IF(Q4142&lt;Data_Validation!$B$8,"Low Value",IF(Q4142&lt;Data_Validation!$B$9,"Medium Value","High Value"))</f>
        <v>Low Value</v>
      </c>
      <c r="Y4142" s="2" t="str">
        <f t="shared" si="582"/>
        <v>Stable</v>
      </c>
      <c r="Z4142" s="2" t="str">
        <f t="shared" si="583"/>
        <v>Check Data</v>
      </c>
    </row>
    <row r="4143" spans="1:26" x14ac:dyDescent="0.3">
      <c r="A4143" t="s">
        <v>2686</v>
      </c>
      <c r="B4143">
        <v>66</v>
      </c>
      <c r="C4143" t="s">
        <v>14</v>
      </c>
      <c r="D4143" t="s">
        <v>37</v>
      </c>
      <c r="E4143">
        <v>93.6</v>
      </c>
      <c r="F4143">
        <v>10</v>
      </c>
      <c r="G4143">
        <v>306</v>
      </c>
      <c r="H4143">
        <v>0</v>
      </c>
      <c r="I4143" t="s">
        <v>19</v>
      </c>
      <c r="J4143">
        <v>63</v>
      </c>
      <c r="K4143" s="1">
        <v>44616</v>
      </c>
      <c r="L4143">
        <v>78</v>
      </c>
      <c r="M4143">
        <v>0.09</v>
      </c>
      <c r="N4143">
        <f>IF(E4143="",Data_Validation!$B$1,E4143)</f>
        <v>93.6</v>
      </c>
      <c r="O4143">
        <f>IF(J4143="",Data_Validation!$B$2,J4143)</f>
        <v>63</v>
      </c>
      <c r="P4143">
        <f t="shared" si="576"/>
        <v>2</v>
      </c>
      <c r="Q4143" s="2">
        <f>CustomerData[[#This Row],[avg_order_value_clean]]*CustomerData[[#This Row],[total_orders]]</f>
        <v>936</v>
      </c>
      <c r="R4143" s="2" t="str">
        <f t="shared" si="584"/>
        <v>Inactive</v>
      </c>
      <c r="S4143" s="2" t="str">
        <f t="shared" si="577"/>
        <v>Low Risk</v>
      </c>
      <c r="T4143" s="2" t="str">
        <f t="shared" si="578"/>
        <v>55+</v>
      </c>
      <c r="U4143" s="1">
        <f t="shared" ca="1" si="579"/>
        <v>1645</v>
      </c>
      <c r="V4143" s="2" t="str">
        <f t="shared" si="580"/>
        <v>High Loyalty</v>
      </c>
      <c r="W4143" s="2" t="str">
        <f t="shared" si="581"/>
        <v>Legitimate</v>
      </c>
      <c r="X4143" s="2" t="str">
        <f>IF(Q4143&lt;Data_Validation!$B$8,"Low Value",IF(Q4143&lt;Data_Validation!$B$9,"Medium Value","High Value"))</f>
        <v>Low Value</v>
      </c>
      <c r="Y4143" s="2" t="str">
        <f t="shared" si="582"/>
        <v>Stable</v>
      </c>
      <c r="Z4143" s="2" t="str">
        <f t="shared" si="583"/>
        <v>Check Data</v>
      </c>
    </row>
    <row r="4144" spans="1:26" x14ac:dyDescent="0.3">
      <c r="A4144" t="s">
        <v>3317</v>
      </c>
      <c r="B4144">
        <v>18</v>
      </c>
      <c r="C4144" t="s">
        <v>21</v>
      </c>
      <c r="D4144" t="s">
        <v>15</v>
      </c>
      <c r="E4144">
        <v>144.51</v>
      </c>
      <c r="F4144">
        <v>17</v>
      </c>
      <c r="G4144">
        <v>33</v>
      </c>
      <c r="H4144">
        <v>0</v>
      </c>
      <c r="I4144" t="s">
        <v>23</v>
      </c>
      <c r="J4144">
        <v>39.299999999999997</v>
      </c>
      <c r="K4144" s="1">
        <v>44836</v>
      </c>
      <c r="L4144">
        <v>41</v>
      </c>
      <c r="M4144">
        <v>0.2</v>
      </c>
      <c r="N4144">
        <f>IF(E4144="",Data_Validation!$B$1,E4144)</f>
        <v>144.51</v>
      </c>
      <c r="O4144">
        <f>IF(J4144="",Data_Validation!$B$2,J4144)</f>
        <v>39.299999999999997</v>
      </c>
      <c r="P4144">
        <f t="shared" si="576"/>
        <v>2</v>
      </c>
      <c r="Q4144" s="2">
        <f>CustomerData[[#This Row],[avg_order_value_clean]]*CustomerData[[#This Row],[total_orders]]</f>
        <v>2456.67</v>
      </c>
      <c r="R4144" s="2" t="str">
        <f t="shared" si="584"/>
        <v>At Risk</v>
      </c>
      <c r="S4144" s="2" t="str">
        <f t="shared" si="577"/>
        <v>Medium Risk</v>
      </c>
      <c r="T4144" s="2" t="str">
        <f t="shared" si="578"/>
        <v>Under 25</v>
      </c>
      <c r="U4144" s="1">
        <f t="shared" ca="1" si="579"/>
        <v>1425</v>
      </c>
      <c r="V4144" s="2" t="str">
        <f t="shared" si="580"/>
        <v>Medium Loyalty</v>
      </c>
      <c r="W4144" s="2" t="str">
        <f t="shared" si="581"/>
        <v>Legitimate</v>
      </c>
      <c r="X4144" s="2" t="str">
        <f>IF(Q4144&lt;Data_Validation!$B$8,"Low Value",IF(Q4144&lt;Data_Validation!$B$9,"Medium Value","High Value"))</f>
        <v>High Value</v>
      </c>
      <c r="Y4144" s="2" t="str">
        <f t="shared" si="582"/>
        <v>High Value - Maintain</v>
      </c>
      <c r="Z4144" s="2" t="str">
        <f t="shared" si="583"/>
        <v>Check Data</v>
      </c>
    </row>
    <row r="4145" spans="1:26" x14ac:dyDescent="0.3">
      <c r="A4145" t="s">
        <v>3318</v>
      </c>
      <c r="B4145">
        <v>26</v>
      </c>
      <c r="C4145" t="s">
        <v>14</v>
      </c>
      <c r="D4145" t="s">
        <v>50</v>
      </c>
      <c r="E4145">
        <v>104.63</v>
      </c>
      <c r="F4145">
        <v>9</v>
      </c>
      <c r="G4145">
        <v>168</v>
      </c>
      <c r="H4145">
        <v>0</v>
      </c>
      <c r="I4145" t="s">
        <v>19</v>
      </c>
      <c r="J4145">
        <v>7.4</v>
      </c>
      <c r="K4145" s="1">
        <v>45611</v>
      </c>
      <c r="L4145">
        <v>53</v>
      </c>
      <c r="M4145">
        <v>0.32</v>
      </c>
      <c r="N4145">
        <f>IF(E4145="",Data_Validation!$B$1,E4145)</f>
        <v>104.63</v>
      </c>
      <c r="O4145">
        <f>IF(J4145="",Data_Validation!$B$2,J4145)</f>
        <v>7.4</v>
      </c>
      <c r="P4145">
        <f t="shared" si="576"/>
        <v>1</v>
      </c>
      <c r="Q4145" s="2">
        <f>CustomerData[[#This Row],[avg_order_value_clean]]*CustomerData[[#This Row],[total_orders]]</f>
        <v>941.67</v>
      </c>
      <c r="R4145" s="2" t="str">
        <f t="shared" si="584"/>
        <v>Inactive</v>
      </c>
      <c r="S4145" s="2" t="str">
        <f t="shared" si="577"/>
        <v>Medium Risk</v>
      </c>
      <c r="T4145" s="2" t="str">
        <f t="shared" si="578"/>
        <v>25-34</v>
      </c>
      <c r="U4145" s="1">
        <f t="shared" ca="1" si="579"/>
        <v>650</v>
      </c>
      <c r="V4145" s="2" t="str">
        <f t="shared" si="580"/>
        <v>Medium Loyalty</v>
      </c>
      <c r="W4145" s="2" t="str">
        <f t="shared" si="581"/>
        <v>Legitimate</v>
      </c>
      <c r="X4145" s="2" t="str">
        <f>IF(Q4145&lt;Data_Validation!$B$8,"Low Value",IF(Q4145&lt;Data_Validation!$B$9,"Medium Value","High Value"))</f>
        <v>Low Value</v>
      </c>
      <c r="Y4145" s="2" t="str">
        <f t="shared" si="582"/>
        <v>Stable</v>
      </c>
      <c r="Z4145" s="2" t="str">
        <f t="shared" si="583"/>
        <v>Check Data</v>
      </c>
    </row>
    <row r="4146" spans="1:26" x14ac:dyDescent="0.3">
      <c r="A4146" t="s">
        <v>3319</v>
      </c>
      <c r="B4146">
        <v>37</v>
      </c>
      <c r="C4146" t="s">
        <v>14</v>
      </c>
      <c r="D4146" t="s">
        <v>44</v>
      </c>
      <c r="E4146">
        <v>23.63</v>
      </c>
      <c r="F4146">
        <v>13</v>
      </c>
      <c r="G4146">
        <v>344</v>
      </c>
      <c r="H4146">
        <v>0</v>
      </c>
      <c r="I4146" t="s">
        <v>19</v>
      </c>
      <c r="J4146">
        <v>52.6</v>
      </c>
      <c r="K4146" s="1">
        <v>44123</v>
      </c>
      <c r="L4146">
        <v>7</v>
      </c>
      <c r="M4146">
        <v>0.41</v>
      </c>
      <c r="N4146">
        <f>IF(E4146="",Data_Validation!$B$1,E4146)</f>
        <v>23.63</v>
      </c>
      <c r="O4146">
        <f>IF(J4146="",Data_Validation!$B$2,J4146)</f>
        <v>52.6</v>
      </c>
      <c r="P4146">
        <f t="shared" si="576"/>
        <v>1</v>
      </c>
      <c r="Q4146" s="2">
        <f>CustomerData[[#This Row],[avg_order_value_clean]]*CustomerData[[#This Row],[total_orders]]</f>
        <v>307.19</v>
      </c>
      <c r="R4146" s="2" t="str">
        <f t="shared" si="584"/>
        <v>Inactive</v>
      </c>
      <c r="S4146" s="2" t="str">
        <f t="shared" si="577"/>
        <v>Medium Risk</v>
      </c>
      <c r="T4146" s="2" t="str">
        <f t="shared" si="578"/>
        <v>35-44</v>
      </c>
      <c r="U4146" s="1">
        <f t="shared" ca="1" si="579"/>
        <v>2138</v>
      </c>
      <c r="V4146" s="2" t="str">
        <f t="shared" si="580"/>
        <v>Low Loyalty</v>
      </c>
      <c r="W4146" s="2" t="str">
        <f t="shared" si="581"/>
        <v>Legitimate</v>
      </c>
      <c r="X4146" s="2" t="str">
        <f>IF(Q4146&lt;Data_Validation!$B$8,"Low Value",IF(Q4146&lt;Data_Validation!$B$9,"Medium Value","High Value"))</f>
        <v>Low Value</v>
      </c>
      <c r="Y4146" s="2" t="str">
        <f t="shared" si="582"/>
        <v>Stable</v>
      </c>
      <c r="Z4146" s="2" t="str">
        <f t="shared" si="583"/>
        <v>Check Data</v>
      </c>
    </row>
    <row r="4147" spans="1:26" x14ac:dyDescent="0.3">
      <c r="A4147" t="s">
        <v>2185</v>
      </c>
      <c r="B4147">
        <v>70</v>
      </c>
      <c r="C4147" t="s">
        <v>21</v>
      </c>
      <c r="D4147" t="s">
        <v>52</v>
      </c>
      <c r="E4147">
        <v>64.34</v>
      </c>
      <c r="F4147">
        <v>11</v>
      </c>
      <c r="G4147">
        <v>145</v>
      </c>
      <c r="H4147">
        <v>0</v>
      </c>
      <c r="I4147" t="s">
        <v>29</v>
      </c>
      <c r="J4147">
        <v>2.5</v>
      </c>
      <c r="K4147" s="1">
        <v>45706</v>
      </c>
      <c r="L4147">
        <v>78</v>
      </c>
      <c r="M4147">
        <v>0.55000000000000004</v>
      </c>
      <c r="N4147">
        <f>IF(E4147="",Data_Validation!$B$1,E4147)</f>
        <v>64.34</v>
      </c>
      <c r="O4147">
        <f>IF(J4147="",Data_Validation!$B$2,J4147)</f>
        <v>2.5</v>
      </c>
      <c r="P4147">
        <f t="shared" si="576"/>
        <v>2</v>
      </c>
      <c r="Q4147" s="2">
        <f>CustomerData[[#This Row],[avg_order_value_clean]]*CustomerData[[#This Row],[total_orders]]</f>
        <v>707.74</v>
      </c>
      <c r="R4147" s="2" t="str">
        <f t="shared" si="584"/>
        <v>Inactive</v>
      </c>
      <c r="S4147" s="2" t="str">
        <f t="shared" si="577"/>
        <v>High Risk</v>
      </c>
      <c r="T4147" s="2" t="str">
        <f t="shared" si="578"/>
        <v>55+</v>
      </c>
      <c r="U4147" s="1">
        <f t="shared" ca="1" si="579"/>
        <v>555</v>
      </c>
      <c r="V4147" s="2" t="str">
        <f t="shared" si="580"/>
        <v>High Loyalty</v>
      </c>
      <c r="W4147" s="2" t="str">
        <f t="shared" si="581"/>
        <v>Legitimate</v>
      </c>
      <c r="X4147" s="2" t="str">
        <f>IF(Q4147&lt;Data_Validation!$B$8,"Low Value",IF(Q4147&lt;Data_Validation!$B$9,"Medium Value","High Value"))</f>
        <v>Low Value</v>
      </c>
      <c r="Y4147" s="2" t="str">
        <f t="shared" si="582"/>
        <v>At Risk - Develop</v>
      </c>
      <c r="Z4147" s="2" t="str">
        <f t="shared" si="583"/>
        <v>Check Data</v>
      </c>
    </row>
    <row r="4148" spans="1:26" x14ac:dyDescent="0.3">
      <c r="A4148" t="s">
        <v>1817</v>
      </c>
      <c r="B4148">
        <v>36</v>
      </c>
      <c r="C4148" t="s">
        <v>21</v>
      </c>
      <c r="D4148" t="s">
        <v>37</v>
      </c>
      <c r="E4148">
        <v>90.42</v>
      </c>
      <c r="F4148">
        <v>18</v>
      </c>
      <c r="G4148">
        <v>19</v>
      </c>
      <c r="H4148">
        <v>0</v>
      </c>
      <c r="I4148" t="s">
        <v>29</v>
      </c>
      <c r="J4148">
        <v>81.8</v>
      </c>
      <c r="K4148" s="1">
        <v>45605</v>
      </c>
      <c r="L4148">
        <v>98</v>
      </c>
      <c r="M4148">
        <v>0.21</v>
      </c>
      <c r="N4148">
        <f>IF(E4148="",Data_Validation!$B$1,E4148)</f>
        <v>90.42</v>
      </c>
      <c r="O4148">
        <f>IF(J4148="",Data_Validation!$B$2,J4148)</f>
        <v>81.8</v>
      </c>
      <c r="P4148">
        <f t="shared" si="576"/>
        <v>2</v>
      </c>
      <c r="Q4148" s="2">
        <f>CustomerData[[#This Row],[avg_order_value_clean]]*CustomerData[[#This Row],[total_orders]]</f>
        <v>1627.56</v>
      </c>
      <c r="R4148" s="2" t="str">
        <f t="shared" si="584"/>
        <v>Active</v>
      </c>
      <c r="S4148" s="2" t="str">
        <f t="shared" si="577"/>
        <v>Medium Risk</v>
      </c>
      <c r="T4148" s="2" t="str">
        <f t="shared" si="578"/>
        <v>35-44</v>
      </c>
      <c r="U4148" s="1">
        <f t="shared" ca="1" si="579"/>
        <v>656</v>
      </c>
      <c r="V4148" s="2" t="str">
        <f t="shared" si="580"/>
        <v>High Loyalty</v>
      </c>
      <c r="W4148" s="2" t="str">
        <f t="shared" si="581"/>
        <v>Legitimate</v>
      </c>
      <c r="X4148" s="2" t="str">
        <f>IF(Q4148&lt;Data_Validation!$B$8,"Low Value",IF(Q4148&lt;Data_Validation!$B$9,"Medium Value","High Value"))</f>
        <v>High Value</v>
      </c>
      <c r="Y4148" s="2" t="str">
        <f t="shared" si="582"/>
        <v>High Value - Maintain</v>
      </c>
      <c r="Z4148" s="2" t="str">
        <f t="shared" si="583"/>
        <v>Check Data</v>
      </c>
    </row>
    <row r="4149" spans="1:26" x14ac:dyDescent="0.3">
      <c r="A4149" t="s">
        <v>1063</v>
      </c>
      <c r="B4149">
        <v>53</v>
      </c>
      <c r="C4149" t="s">
        <v>14</v>
      </c>
      <c r="D4149" t="s">
        <v>22</v>
      </c>
      <c r="E4149">
        <v>68.38</v>
      </c>
      <c r="F4149">
        <v>9</v>
      </c>
      <c r="G4149">
        <v>106</v>
      </c>
      <c r="H4149">
        <v>0</v>
      </c>
      <c r="I4149" t="s">
        <v>23</v>
      </c>
      <c r="J4149">
        <v>93.8</v>
      </c>
      <c r="K4149" s="1">
        <v>45729</v>
      </c>
      <c r="L4149">
        <v>66</v>
      </c>
      <c r="M4149">
        <v>0.09</v>
      </c>
      <c r="N4149">
        <f>IF(E4149="",Data_Validation!$B$1,E4149)</f>
        <v>68.38</v>
      </c>
      <c r="O4149">
        <f>IF(J4149="",Data_Validation!$B$2,J4149)</f>
        <v>93.8</v>
      </c>
      <c r="P4149">
        <f t="shared" si="576"/>
        <v>3</v>
      </c>
      <c r="Q4149" s="2">
        <f>CustomerData[[#This Row],[avg_order_value_clean]]*CustomerData[[#This Row],[total_orders]]</f>
        <v>615.41999999999996</v>
      </c>
      <c r="R4149" s="2" t="str">
        <f t="shared" si="584"/>
        <v>Inactive</v>
      </c>
      <c r="S4149" s="2" t="str">
        <f t="shared" si="577"/>
        <v>Low Risk</v>
      </c>
      <c r="T4149" s="2" t="str">
        <f t="shared" si="578"/>
        <v>45-54</v>
      </c>
      <c r="U4149" s="1">
        <f t="shared" ca="1" si="579"/>
        <v>532</v>
      </c>
      <c r="V4149" s="2" t="str">
        <f t="shared" si="580"/>
        <v>Medium Loyalty</v>
      </c>
      <c r="W4149" s="2" t="str">
        <f t="shared" si="581"/>
        <v>Legitimate</v>
      </c>
      <c r="X4149" s="2" t="str">
        <f>IF(Q4149&lt;Data_Validation!$B$8,"Low Value",IF(Q4149&lt;Data_Validation!$B$9,"Medium Value","High Value"))</f>
        <v>Low Value</v>
      </c>
      <c r="Y4149" s="2" t="str">
        <f t="shared" si="582"/>
        <v>Stable</v>
      </c>
      <c r="Z4149" s="2" t="str">
        <f t="shared" si="583"/>
        <v>Check Data</v>
      </c>
    </row>
    <row r="4150" spans="1:26" x14ac:dyDescent="0.3">
      <c r="A4150" t="s">
        <v>3320</v>
      </c>
      <c r="B4150">
        <v>77</v>
      </c>
      <c r="C4150" t="s">
        <v>21</v>
      </c>
      <c r="D4150" t="s">
        <v>44</v>
      </c>
      <c r="E4150">
        <v>157.1</v>
      </c>
      <c r="F4150">
        <v>17</v>
      </c>
      <c r="G4150">
        <v>135</v>
      </c>
      <c r="H4150">
        <v>0</v>
      </c>
      <c r="I4150" t="s">
        <v>40</v>
      </c>
      <c r="J4150">
        <v>81</v>
      </c>
      <c r="K4150" s="1">
        <v>45330</v>
      </c>
      <c r="L4150">
        <v>84</v>
      </c>
      <c r="M4150">
        <v>0.06</v>
      </c>
      <c r="N4150">
        <f>IF(E4150="",Data_Validation!$B$1,E4150)</f>
        <v>157.1</v>
      </c>
      <c r="O4150">
        <f>IF(J4150="",Data_Validation!$B$2,J4150)</f>
        <v>81</v>
      </c>
      <c r="P4150">
        <f t="shared" si="576"/>
        <v>1</v>
      </c>
      <c r="Q4150" s="2">
        <f>CustomerData[[#This Row],[avg_order_value_clean]]*CustomerData[[#This Row],[total_orders]]</f>
        <v>2670.7</v>
      </c>
      <c r="R4150" s="2" t="str">
        <f t="shared" si="584"/>
        <v>Inactive</v>
      </c>
      <c r="S4150" s="2" t="str">
        <f t="shared" si="577"/>
        <v>Low Risk</v>
      </c>
      <c r="T4150" s="2" t="str">
        <f t="shared" si="578"/>
        <v>55+</v>
      </c>
      <c r="U4150" s="1">
        <f t="shared" ca="1" si="579"/>
        <v>931</v>
      </c>
      <c r="V4150" s="2" t="str">
        <f t="shared" si="580"/>
        <v>High Loyalty</v>
      </c>
      <c r="W4150" s="2" t="str">
        <f t="shared" si="581"/>
        <v>Legitimate</v>
      </c>
      <c r="X4150" s="2" t="str">
        <f>IF(Q4150&lt;Data_Validation!$B$8,"Low Value",IF(Q4150&lt;Data_Validation!$B$9,"Medium Value","High Value"))</f>
        <v>High Value</v>
      </c>
      <c r="Y4150" s="2" t="str">
        <f t="shared" si="582"/>
        <v>High Value - Maintain</v>
      </c>
      <c r="Z4150" s="2" t="str">
        <f t="shared" si="583"/>
        <v>Check Data</v>
      </c>
    </row>
    <row r="4151" spans="1:26" x14ac:dyDescent="0.3">
      <c r="A4151" t="s">
        <v>2274</v>
      </c>
      <c r="B4151">
        <v>57</v>
      </c>
      <c r="C4151" t="s">
        <v>14</v>
      </c>
      <c r="D4151" t="s">
        <v>22</v>
      </c>
      <c r="E4151">
        <v>191.65</v>
      </c>
      <c r="F4151">
        <v>15</v>
      </c>
      <c r="G4151">
        <v>25</v>
      </c>
      <c r="H4151">
        <v>0</v>
      </c>
      <c r="I4151" t="s">
        <v>29</v>
      </c>
      <c r="J4151">
        <v>95.2</v>
      </c>
      <c r="K4151" s="1">
        <v>45544</v>
      </c>
      <c r="L4151">
        <v>81</v>
      </c>
      <c r="M4151">
        <v>0.25</v>
      </c>
      <c r="N4151">
        <f>IF(E4151="",Data_Validation!$B$1,E4151)</f>
        <v>191.65</v>
      </c>
      <c r="O4151">
        <f>IF(J4151="",Data_Validation!$B$2,J4151)</f>
        <v>95.2</v>
      </c>
      <c r="P4151">
        <f t="shared" si="576"/>
        <v>3</v>
      </c>
      <c r="Q4151" s="2">
        <f>CustomerData[[#This Row],[avg_order_value_clean]]*CustomerData[[#This Row],[total_orders]]</f>
        <v>2874.75</v>
      </c>
      <c r="R4151" s="2" t="str">
        <f t="shared" si="584"/>
        <v>Active</v>
      </c>
      <c r="S4151" s="2" t="str">
        <f t="shared" si="577"/>
        <v>Medium Risk</v>
      </c>
      <c r="T4151" s="2" t="str">
        <f t="shared" si="578"/>
        <v>55+</v>
      </c>
      <c r="U4151" s="1">
        <f t="shared" ca="1" si="579"/>
        <v>717</v>
      </c>
      <c r="V4151" s="2" t="str">
        <f t="shared" si="580"/>
        <v>High Loyalty</v>
      </c>
      <c r="W4151" s="2" t="str">
        <f t="shared" si="581"/>
        <v>Legitimate</v>
      </c>
      <c r="X4151" s="2" t="str">
        <f>IF(Q4151&lt;Data_Validation!$B$8,"Low Value",IF(Q4151&lt;Data_Validation!$B$9,"Medium Value","High Value"))</f>
        <v>High Value</v>
      </c>
      <c r="Y4151" s="2" t="str">
        <f t="shared" si="582"/>
        <v>High Value - Maintain</v>
      </c>
      <c r="Z4151" s="2" t="str">
        <f t="shared" si="583"/>
        <v>Check Data</v>
      </c>
    </row>
    <row r="4152" spans="1:26" x14ac:dyDescent="0.3">
      <c r="A4152" t="s">
        <v>1870</v>
      </c>
      <c r="B4152">
        <v>62</v>
      </c>
      <c r="C4152" t="s">
        <v>21</v>
      </c>
      <c r="D4152" t="s">
        <v>18</v>
      </c>
      <c r="E4152">
        <v>26.53</v>
      </c>
      <c r="F4152">
        <v>10</v>
      </c>
      <c r="G4152">
        <v>245</v>
      </c>
      <c r="H4152">
        <v>0</v>
      </c>
      <c r="I4152" t="s">
        <v>19</v>
      </c>
      <c r="J4152">
        <v>89.7</v>
      </c>
      <c r="K4152" s="1">
        <v>44063</v>
      </c>
      <c r="L4152">
        <v>74</v>
      </c>
      <c r="M4152">
        <v>0.19</v>
      </c>
      <c r="N4152">
        <f>IF(E4152="",Data_Validation!$B$1,E4152)</f>
        <v>26.53</v>
      </c>
      <c r="O4152">
        <f>IF(J4152="",Data_Validation!$B$2,J4152)</f>
        <v>89.7</v>
      </c>
      <c r="P4152">
        <f t="shared" si="576"/>
        <v>2</v>
      </c>
      <c r="Q4152" s="2">
        <f>CustomerData[[#This Row],[avg_order_value_clean]]*CustomerData[[#This Row],[total_orders]]</f>
        <v>265.3</v>
      </c>
      <c r="R4152" s="2" t="str">
        <f t="shared" si="584"/>
        <v>Inactive</v>
      </c>
      <c r="S4152" s="2" t="str">
        <f t="shared" si="577"/>
        <v>Low Risk</v>
      </c>
      <c r="T4152" s="2" t="str">
        <f t="shared" si="578"/>
        <v>55+</v>
      </c>
      <c r="U4152" s="1">
        <f t="shared" ca="1" si="579"/>
        <v>2198</v>
      </c>
      <c r="V4152" s="2" t="str">
        <f t="shared" si="580"/>
        <v>High Loyalty</v>
      </c>
      <c r="W4152" s="2" t="str">
        <f t="shared" si="581"/>
        <v>Legitimate</v>
      </c>
      <c r="X4152" s="2" t="str">
        <f>IF(Q4152&lt;Data_Validation!$B$8,"Low Value",IF(Q4152&lt;Data_Validation!$B$9,"Medium Value","High Value"))</f>
        <v>Low Value</v>
      </c>
      <c r="Y4152" s="2" t="str">
        <f t="shared" si="582"/>
        <v>Stable</v>
      </c>
      <c r="Z4152" s="2" t="str">
        <f t="shared" si="583"/>
        <v>Check Data</v>
      </c>
    </row>
    <row r="4153" spans="1:26" x14ac:dyDescent="0.3">
      <c r="A4153" t="s">
        <v>3321</v>
      </c>
      <c r="B4153">
        <v>21</v>
      </c>
      <c r="C4153" t="s">
        <v>21</v>
      </c>
      <c r="D4153" t="s">
        <v>44</v>
      </c>
      <c r="E4153">
        <v>109.81</v>
      </c>
      <c r="F4153">
        <v>13</v>
      </c>
      <c r="G4153">
        <v>340</v>
      </c>
      <c r="H4153">
        <v>0</v>
      </c>
      <c r="I4153" t="s">
        <v>23</v>
      </c>
      <c r="J4153">
        <v>89.5</v>
      </c>
      <c r="K4153" s="1">
        <v>44759</v>
      </c>
      <c r="L4153">
        <v>53</v>
      </c>
      <c r="M4153">
        <v>0.64</v>
      </c>
      <c r="N4153">
        <f>IF(E4153="",Data_Validation!$B$1,E4153)</f>
        <v>109.81</v>
      </c>
      <c r="O4153">
        <f>IF(J4153="",Data_Validation!$B$2,J4153)</f>
        <v>89.5</v>
      </c>
      <c r="P4153">
        <f t="shared" si="576"/>
        <v>1</v>
      </c>
      <c r="Q4153" s="2">
        <f>CustomerData[[#This Row],[avg_order_value_clean]]*CustomerData[[#This Row],[total_orders]]</f>
        <v>1427.53</v>
      </c>
      <c r="R4153" s="2" t="str">
        <f t="shared" si="584"/>
        <v>Inactive</v>
      </c>
      <c r="S4153" s="2" t="str">
        <f t="shared" si="577"/>
        <v>High Risk</v>
      </c>
      <c r="T4153" s="2" t="str">
        <f t="shared" si="578"/>
        <v>Under 25</v>
      </c>
      <c r="U4153" s="1">
        <f t="shared" ca="1" si="579"/>
        <v>1502</v>
      </c>
      <c r="V4153" s="2" t="str">
        <f t="shared" si="580"/>
        <v>Medium Loyalty</v>
      </c>
      <c r="W4153" s="2" t="str">
        <f t="shared" si="581"/>
        <v>Legitimate</v>
      </c>
      <c r="X4153" s="2" t="str">
        <f>IF(Q4153&lt;Data_Validation!$B$8,"Low Value",IF(Q4153&lt;Data_Validation!$B$9,"Medium Value","High Value"))</f>
        <v>Low Value</v>
      </c>
      <c r="Y4153" s="2" t="str">
        <f t="shared" si="582"/>
        <v>At Risk - Develop</v>
      </c>
      <c r="Z4153" s="2" t="str">
        <f t="shared" si="583"/>
        <v>Check Data</v>
      </c>
    </row>
    <row r="4154" spans="1:26" x14ac:dyDescent="0.3">
      <c r="A4154" t="s">
        <v>3322</v>
      </c>
      <c r="B4154">
        <v>26</v>
      </c>
      <c r="C4154" t="s">
        <v>21</v>
      </c>
      <c r="D4154" t="s">
        <v>15</v>
      </c>
      <c r="E4154">
        <v>40.020000000000003</v>
      </c>
      <c r="F4154">
        <v>10</v>
      </c>
      <c r="G4154">
        <v>154</v>
      </c>
      <c r="H4154">
        <v>0</v>
      </c>
      <c r="I4154" t="s">
        <v>40</v>
      </c>
      <c r="J4154">
        <v>24.5</v>
      </c>
      <c r="K4154" s="1">
        <v>44130</v>
      </c>
      <c r="L4154">
        <v>5</v>
      </c>
      <c r="M4154">
        <v>0.2</v>
      </c>
      <c r="N4154">
        <f>IF(E4154="",Data_Validation!$B$1,E4154)</f>
        <v>40.020000000000003</v>
      </c>
      <c r="O4154">
        <f>IF(J4154="",Data_Validation!$B$2,J4154)</f>
        <v>24.5</v>
      </c>
      <c r="P4154">
        <f t="shared" si="576"/>
        <v>1</v>
      </c>
      <c r="Q4154" s="2">
        <f>CustomerData[[#This Row],[avg_order_value_clean]]*CustomerData[[#This Row],[total_orders]]</f>
        <v>400.20000000000005</v>
      </c>
      <c r="R4154" s="2" t="str">
        <f t="shared" si="584"/>
        <v>Inactive</v>
      </c>
      <c r="S4154" s="2" t="str">
        <f t="shared" si="577"/>
        <v>Medium Risk</v>
      </c>
      <c r="T4154" s="2" t="str">
        <f t="shared" si="578"/>
        <v>25-34</v>
      </c>
      <c r="U4154" s="1">
        <f t="shared" ca="1" si="579"/>
        <v>2131</v>
      </c>
      <c r="V4154" s="2" t="str">
        <f t="shared" si="580"/>
        <v>Low Loyalty</v>
      </c>
      <c r="W4154" s="2" t="str">
        <f t="shared" si="581"/>
        <v>Legitimate</v>
      </c>
      <c r="X4154" s="2" t="str">
        <f>IF(Q4154&lt;Data_Validation!$B$8,"Low Value",IF(Q4154&lt;Data_Validation!$B$9,"Medium Value","High Value"))</f>
        <v>Low Value</v>
      </c>
      <c r="Y4154" s="2" t="str">
        <f t="shared" si="582"/>
        <v>Stable</v>
      </c>
      <c r="Z4154" s="2" t="str">
        <f t="shared" si="583"/>
        <v>Check Data</v>
      </c>
    </row>
    <row r="4155" spans="1:26" x14ac:dyDescent="0.3">
      <c r="A4155" t="s">
        <v>932</v>
      </c>
      <c r="B4155">
        <v>58</v>
      </c>
      <c r="C4155" t="s">
        <v>14</v>
      </c>
      <c r="D4155" t="s">
        <v>18</v>
      </c>
      <c r="E4155">
        <v>188.84</v>
      </c>
      <c r="F4155">
        <v>9</v>
      </c>
      <c r="G4155">
        <v>41</v>
      </c>
      <c r="H4155">
        <v>0</v>
      </c>
      <c r="I4155" t="s">
        <v>23</v>
      </c>
      <c r="J4155">
        <v>23.1</v>
      </c>
      <c r="K4155" s="1">
        <v>45330</v>
      </c>
      <c r="L4155">
        <v>97</v>
      </c>
      <c r="M4155">
        <v>0.49</v>
      </c>
      <c r="N4155">
        <f>IF(E4155="",Data_Validation!$B$1,E4155)</f>
        <v>188.84</v>
      </c>
      <c r="O4155">
        <f>IF(J4155="",Data_Validation!$B$2,J4155)</f>
        <v>23.1</v>
      </c>
      <c r="P4155">
        <f t="shared" si="576"/>
        <v>2</v>
      </c>
      <c r="Q4155" s="2">
        <f>CustomerData[[#This Row],[avg_order_value_clean]]*CustomerData[[#This Row],[total_orders]]</f>
        <v>1699.56</v>
      </c>
      <c r="R4155" s="2" t="str">
        <f t="shared" si="584"/>
        <v>At Risk</v>
      </c>
      <c r="S4155" s="2" t="str">
        <f t="shared" si="577"/>
        <v>Medium Risk</v>
      </c>
      <c r="T4155" s="2" t="str">
        <f t="shared" si="578"/>
        <v>55+</v>
      </c>
      <c r="U4155" s="1">
        <f t="shared" ca="1" si="579"/>
        <v>931</v>
      </c>
      <c r="V4155" s="2" t="str">
        <f t="shared" si="580"/>
        <v>High Loyalty</v>
      </c>
      <c r="W4155" s="2" t="str">
        <f t="shared" si="581"/>
        <v>Legitimate</v>
      </c>
      <c r="X4155" s="2" t="str">
        <f>IF(Q4155&lt;Data_Validation!$B$8,"Low Value",IF(Q4155&lt;Data_Validation!$B$9,"Medium Value","High Value"))</f>
        <v>High Value</v>
      </c>
      <c r="Y4155" s="2" t="str">
        <f t="shared" si="582"/>
        <v>High Value - Maintain</v>
      </c>
      <c r="Z4155" s="2" t="str">
        <f t="shared" si="583"/>
        <v>Check Data</v>
      </c>
    </row>
    <row r="4156" spans="1:26" x14ac:dyDescent="0.3">
      <c r="A4156" t="s">
        <v>3323</v>
      </c>
      <c r="B4156">
        <v>39</v>
      </c>
      <c r="C4156" t="s">
        <v>21</v>
      </c>
      <c r="D4156" t="s">
        <v>15</v>
      </c>
      <c r="E4156">
        <v>47.03</v>
      </c>
      <c r="F4156">
        <v>8</v>
      </c>
      <c r="G4156">
        <v>177</v>
      </c>
      <c r="H4156">
        <v>0</v>
      </c>
      <c r="I4156" t="s">
        <v>19</v>
      </c>
      <c r="J4156">
        <v>80.900000000000006</v>
      </c>
      <c r="K4156" s="1">
        <v>45144</v>
      </c>
      <c r="L4156">
        <v>36</v>
      </c>
      <c r="M4156">
        <v>0.13</v>
      </c>
      <c r="N4156">
        <f>IF(E4156="",Data_Validation!$B$1,E4156)</f>
        <v>47.03</v>
      </c>
      <c r="O4156">
        <f>IF(J4156="",Data_Validation!$B$2,J4156)</f>
        <v>80.900000000000006</v>
      </c>
      <c r="P4156">
        <f t="shared" si="576"/>
        <v>1</v>
      </c>
      <c r="Q4156" s="2">
        <f>CustomerData[[#This Row],[avg_order_value_clean]]*CustomerData[[#This Row],[total_orders]]</f>
        <v>376.24</v>
      </c>
      <c r="R4156" s="2" t="str">
        <f t="shared" si="584"/>
        <v>Inactive</v>
      </c>
      <c r="S4156" s="2" t="str">
        <f t="shared" si="577"/>
        <v>Low Risk</v>
      </c>
      <c r="T4156" s="2" t="str">
        <f t="shared" si="578"/>
        <v>35-44</v>
      </c>
      <c r="U4156" s="1">
        <f t="shared" ca="1" si="579"/>
        <v>1117</v>
      </c>
      <c r="V4156" s="2" t="str">
        <f t="shared" si="580"/>
        <v>Low Loyalty</v>
      </c>
      <c r="W4156" s="2" t="str">
        <f t="shared" si="581"/>
        <v>Legitimate</v>
      </c>
      <c r="X4156" s="2" t="str">
        <f>IF(Q4156&lt;Data_Validation!$B$8,"Low Value",IF(Q4156&lt;Data_Validation!$B$9,"Medium Value","High Value"))</f>
        <v>Low Value</v>
      </c>
      <c r="Y4156" s="2" t="str">
        <f t="shared" si="582"/>
        <v>Stable</v>
      </c>
      <c r="Z4156" s="2" t="str">
        <f t="shared" si="583"/>
        <v>Check Data</v>
      </c>
    </row>
    <row r="4157" spans="1:26" x14ac:dyDescent="0.3">
      <c r="A4157" t="s">
        <v>1424</v>
      </c>
      <c r="B4157">
        <v>35</v>
      </c>
      <c r="C4157" t="s">
        <v>21</v>
      </c>
      <c r="D4157" t="s">
        <v>28</v>
      </c>
      <c r="E4157">
        <v>43.03</v>
      </c>
      <c r="F4157">
        <v>8</v>
      </c>
      <c r="G4157">
        <v>80</v>
      </c>
      <c r="H4157">
        <v>0</v>
      </c>
      <c r="I4157" t="s">
        <v>29</v>
      </c>
      <c r="J4157">
        <v>49.1</v>
      </c>
      <c r="K4157" s="1">
        <v>45211</v>
      </c>
      <c r="L4157">
        <v>44</v>
      </c>
      <c r="M4157">
        <v>0.22</v>
      </c>
      <c r="N4157">
        <f>IF(E4157="",Data_Validation!$B$1,E4157)</f>
        <v>43.03</v>
      </c>
      <c r="O4157">
        <f>IF(J4157="",Data_Validation!$B$2,J4157)</f>
        <v>49.1</v>
      </c>
      <c r="P4157">
        <f t="shared" si="576"/>
        <v>2</v>
      </c>
      <c r="Q4157" s="2">
        <f>CustomerData[[#This Row],[avg_order_value_clean]]*CustomerData[[#This Row],[total_orders]]</f>
        <v>344.24</v>
      </c>
      <c r="R4157" s="2" t="str">
        <f t="shared" si="584"/>
        <v>At Risk</v>
      </c>
      <c r="S4157" s="2" t="str">
        <f t="shared" si="577"/>
        <v>Medium Risk</v>
      </c>
      <c r="T4157" s="2" t="str">
        <f t="shared" si="578"/>
        <v>35-44</v>
      </c>
      <c r="U4157" s="1">
        <f t="shared" ca="1" si="579"/>
        <v>1050</v>
      </c>
      <c r="V4157" s="2" t="str">
        <f t="shared" si="580"/>
        <v>Medium Loyalty</v>
      </c>
      <c r="W4157" s="2" t="str">
        <f t="shared" si="581"/>
        <v>Legitimate</v>
      </c>
      <c r="X4157" s="2" t="str">
        <f>IF(Q4157&lt;Data_Validation!$B$8,"Low Value",IF(Q4157&lt;Data_Validation!$B$9,"Medium Value","High Value"))</f>
        <v>Low Value</v>
      </c>
      <c r="Y4157" s="2" t="str">
        <f t="shared" si="582"/>
        <v>Stable</v>
      </c>
      <c r="Z4157" s="2" t="str">
        <f t="shared" si="583"/>
        <v>Check Data</v>
      </c>
    </row>
    <row r="4158" spans="1:26" x14ac:dyDescent="0.3">
      <c r="A4158" t="s">
        <v>3324</v>
      </c>
      <c r="B4158">
        <v>29</v>
      </c>
      <c r="C4158" t="s">
        <v>21</v>
      </c>
      <c r="D4158" t="s">
        <v>37</v>
      </c>
      <c r="E4158">
        <v>165</v>
      </c>
      <c r="F4158">
        <v>8</v>
      </c>
      <c r="G4158">
        <v>176</v>
      </c>
      <c r="H4158">
        <v>0</v>
      </c>
      <c r="I4158" t="s">
        <v>29</v>
      </c>
      <c r="J4158">
        <v>94.2</v>
      </c>
      <c r="K4158" s="1">
        <v>45585</v>
      </c>
      <c r="L4158">
        <v>11</v>
      </c>
      <c r="M4158">
        <v>7.0000000000000007E-2</v>
      </c>
      <c r="N4158">
        <f>IF(E4158="",Data_Validation!$B$1,E4158)</f>
        <v>165</v>
      </c>
      <c r="O4158">
        <f>IF(J4158="",Data_Validation!$B$2,J4158)</f>
        <v>94.2</v>
      </c>
      <c r="P4158">
        <f t="shared" si="576"/>
        <v>2</v>
      </c>
      <c r="Q4158" s="2">
        <f>CustomerData[[#This Row],[avg_order_value_clean]]*CustomerData[[#This Row],[total_orders]]</f>
        <v>1320</v>
      </c>
      <c r="R4158" s="2" t="str">
        <f t="shared" si="584"/>
        <v>Inactive</v>
      </c>
      <c r="S4158" s="2" t="str">
        <f t="shared" si="577"/>
        <v>Low Risk</v>
      </c>
      <c r="T4158" s="2" t="str">
        <f t="shared" si="578"/>
        <v>25-34</v>
      </c>
      <c r="U4158" s="1">
        <f t="shared" ca="1" si="579"/>
        <v>676</v>
      </c>
      <c r="V4158" s="2" t="str">
        <f t="shared" si="580"/>
        <v>Low Loyalty</v>
      </c>
      <c r="W4158" s="2" t="str">
        <f t="shared" si="581"/>
        <v>Legitimate</v>
      </c>
      <c r="X4158" s="2" t="str">
        <f>IF(Q4158&lt;Data_Validation!$B$8,"Low Value",IF(Q4158&lt;Data_Validation!$B$9,"Medium Value","High Value"))</f>
        <v>Low Value</v>
      </c>
      <c r="Y4158" s="2" t="str">
        <f t="shared" si="582"/>
        <v>Stable</v>
      </c>
      <c r="Z4158" s="2" t="str">
        <f t="shared" si="583"/>
        <v>Check Data</v>
      </c>
    </row>
    <row r="4159" spans="1:26" x14ac:dyDescent="0.3">
      <c r="A4159" t="s">
        <v>2972</v>
      </c>
      <c r="B4159">
        <v>59</v>
      </c>
      <c r="C4159" t="s">
        <v>25</v>
      </c>
      <c r="D4159" t="s">
        <v>35</v>
      </c>
      <c r="E4159">
        <v>130.81</v>
      </c>
      <c r="F4159">
        <v>9</v>
      </c>
      <c r="G4159">
        <v>192</v>
      </c>
      <c r="H4159">
        <v>0</v>
      </c>
      <c r="I4159" t="s">
        <v>16</v>
      </c>
      <c r="J4159">
        <v>89.7</v>
      </c>
      <c r="K4159" s="1">
        <v>44019</v>
      </c>
      <c r="L4159">
        <v>64</v>
      </c>
      <c r="M4159">
        <v>0.64</v>
      </c>
      <c r="N4159">
        <f>IF(E4159="",Data_Validation!$B$1,E4159)</f>
        <v>130.81</v>
      </c>
      <c r="O4159">
        <f>IF(J4159="",Data_Validation!$B$2,J4159)</f>
        <v>89.7</v>
      </c>
      <c r="P4159">
        <f t="shared" si="576"/>
        <v>2</v>
      </c>
      <c r="Q4159" s="2">
        <f>CustomerData[[#This Row],[avg_order_value_clean]]*CustomerData[[#This Row],[total_orders]]</f>
        <v>1177.29</v>
      </c>
      <c r="R4159" s="2" t="str">
        <f t="shared" si="584"/>
        <v>Inactive</v>
      </c>
      <c r="S4159" s="2" t="str">
        <f t="shared" si="577"/>
        <v>High Risk</v>
      </c>
      <c r="T4159" s="2" t="str">
        <f t="shared" si="578"/>
        <v>55+</v>
      </c>
      <c r="U4159" s="1">
        <f t="shared" ca="1" si="579"/>
        <v>2242</v>
      </c>
      <c r="V4159" s="2" t="str">
        <f t="shared" si="580"/>
        <v>Medium Loyalty</v>
      </c>
      <c r="W4159" s="2" t="str">
        <f t="shared" si="581"/>
        <v>Legitimate</v>
      </c>
      <c r="X4159" s="2" t="str">
        <f>IF(Q4159&lt;Data_Validation!$B$8,"Low Value",IF(Q4159&lt;Data_Validation!$B$9,"Medium Value","High Value"))</f>
        <v>Low Value</v>
      </c>
      <c r="Y4159" s="2" t="str">
        <f t="shared" si="582"/>
        <v>At Risk - Develop</v>
      </c>
      <c r="Z4159" s="2" t="str">
        <f t="shared" si="583"/>
        <v>Check Data</v>
      </c>
    </row>
    <row r="4160" spans="1:26" x14ac:dyDescent="0.3">
      <c r="A4160" t="s">
        <v>3325</v>
      </c>
      <c r="B4160">
        <v>60</v>
      </c>
      <c r="C4160" t="s">
        <v>21</v>
      </c>
      <c r="D4160" t="s">
        <v>22</v>
      </c>
      <c r="E4160">
        <v>126.03</v>
      </c>
      <c r="F4160">
        <v>14</v>
      </c>
      <c r="G4160">
        <v>190</v>
      </c>
      <c r="H4160">
        <v>0</v>
      </c>
      <c r="I4160" t="s">
        <v>16</v>
      </c>
      <c r="J4160">
        <v>89.3</v>
      </c>
      <c r="K4160" s="1">
        <v>45741</v>
      </c>
      <c r="L4160">
        <v>21</v>
      </c>
      <c r="M4160">
        <v>0.34</v>
      </c>
      <c r="N4160">
        <f>IF(E4160="",Data_Validation!$B$1,E4160)</f>
        <v>126.03</v>
      </c>
      <c r="O4160">
        <f>IF(J4160="",Data_Validation!$B$2,J4160)</f>
        <v>89.3</v>
      </c>
      <c r="P4160">
        <f t="shared" si="576"/>
        <v>1</v>
      </c>
      <c r="Q4160" s="2">
        <f>CustomerData[[#This Row],[avg_order_value_clean]]*CustomerData[[#This Row],[total_orders]]</f>
        <v>1764.42</v>
      </c>
      <c r="R4160" s="2" t="str">
        <f t="shared" si="584"/>
        <v>Inactive</v>
      </c>
      <c r="S4160" s="2" t="str">
        <f t="shared" si="577"/>
        <v>Medium Risk</v>
      </c>
      <c r="T4160" s="2" t="str">
        <f t="shared" si="578"/>
        <v>55+</v>
      </c>
      <c r="U4160" s="1">
        <f t="shared" ca="1" si="579"/>
        <v>520</v>
      </c>
      <c r="V4160" s="2" t="str">
        <f t="shared" si="580"/>
        <v>Low Loyalty</v>
      </c>
      <c r="W4160" s="2" t="str">
        <f t="shared" si="581"/>
        <v>Legitimate</v>
      </c>
      <c r="X4160" s="2" t="str">
        <f>IF(Q4160&lt;Data_Validation!$B$8,"Low Value",IF(Q4160&lt;Data_Validation!$B$9,"Medium Value","High Value"))</f>
        <v>High Value</v>
      </c>
      <c r="Y4160" s="2" t="str">
        <f t="shared" si="582"/>
        <v>High Value - Maintain</v>
      </c>
      <c r="Z4160" s="2" t="str">
        <f t="shared" si="583"/>
        <v>Check Data</v>
      </c>
    </row>
    <row r="4161" spans="1:26" x14ac:dyDescent="0.3">
      <c r="A4161" t="s">
        <v>465</v>
      </c>
      <c r="B4161">
        <v>56</v>
      </c>
      <c r="C4161" t="s">
        <v>14</v>
      </c>
      <c r="D4161" t="s">
        <v>35</v>
      </c>
      <c r="E4161">
        <v>134.06</v>
      </c>
      <c r="F4161">
        <v>7</v>
      </c>
      <c r="G4161">
        <v>282</v>
      </c>
      <c r="H4161">
        <v>0</v>
      </c>
      <c r="I4161" t="s">
        <v>23</v>
      </c>
      <c r="J4161">
        <v>32.6</v>
      </c>
      <c r="K4161" s="1">
        <v>45017</v>
      </c>
      <c r="L4161">
        <v>4</v>
      </c>
      <c r="M4161">
        <v>0.38</v>
      </c>
      <c r="N4161">
        <f>IF(E4161="",Data_Validation!$B$1,E4161)</f>
        <v>134.06</v>
      </c>
      <c r="O4161">
        <f>IF(J4161="",Data_Validation!$B$2,J4161)</f>
        <v>32.6</v>
      </c>
      <c r="P4161">
        <f t="shared" si="576"/>
        <v>3</v>
      </c>
      <c r="Q4161" s="2">
        <f>CustomerData[[#This Row],[avg_order_value_clean]]*CustomerData[[#This Row],[total_orders]]</f>
        <v>938.42000000000007</v>
      </c>
      <c r="R4161" s="2" t="str">
        <f t="shared" si="584"/>
        <v>Inactive</v>
      </c>
      <c r="S4161" s="2" t="str">
        <f t="shared" si="577"/>
        <v>Medium Risk</v>
      </c>
      <c r="T4161" s="2" t="str">
        <f t="shared" si="578"/>
        <v>55+</v>
      </c>
      <c r="U4161" s="1">
        <f t="shared" ca="1" si="579"/>
        <v>1244</v>
      </c>
      <c r="V4161" s="2" t="str">
        <f t="shared" si="580"/>
        <v>Low Loyalty</v>
      </c>
      <c r="W4161" s="2" t="str">
        <f t="shared" si="581"/>
        <v>Legitimate</v>
      </c>
      <c r="X4161" s="2" t="str">
        <f>IF(Q4161&lt;Data_Validation!$B$8,"Low Value",IF(Q4161&lt;Data_Validation!$B$9,"Medium Value","High Value"))</f>
        <v>Low Value</v>
      </c>
      <c r="Y4161" s="2" t="str">
        <f t="shared" si="582"/>
        <v>Stable</v>
      </c>
      <c r="Z4161" s="2" t="str">
        <f t="shared" si="583"/>
        <v>Check Data</v>
      </c>
    </row>
    <row r="4162" spans="1:26" x14ac:dyDescent="0.3">
      <c r="A4162" t="s">
        <v>3326</v>
      </c>
      <c r="B4162">
        <v>26</v>
      </c>
      <c r="C4162" t="s">
        <v>21</v>
      </c>
      <c r="D4162" t="s">
        <v>44</v>
      </c>
      <c r="E4162">
        <v>57.14</v>
      </c>
      <c r="F4162">
        <v>8</v>
      </c>
      <c r="G4162">
        <v>245</v>
      </c>
      <c r="H4162">
        <v>0</v>
      </c>
      <c r="I4162" t="s">
        <v>23</v>
      </c>
      <c r="J4162">
        <v>13.3</v>
      </c>
      <c r="K4162" s="1">
        <v>45451</v>
      </c>
      <c r="L4162">
        <v>89</v>
      </c>
      <c r="M4162">
        <v>0.24</v>
      </c>
      <c r="N4162">
        <f>IF(E4162="",Data_Validation!$B$1,E4162)</f>
        <v>57.14</v>
      </c>
      <c r="O4162">
        <f>IF(J4162="",Data_Validation!$B$2,J4162)</f>
        <v>13.3</v>
      </c>
      <c r="P4162">
        <f t="shared" ref="P4162:P4225" si="585">COUNTIF($A$2:$A$5001,A4162)</f>
        <v>1</v>
      </c>
      <c r="Q4162" s="2">
        <f>CustomerData[[#This Row],[avg_order_value_clean]]*CustomerData[[#This Row],[total_orders]]</f>
        <v>457.12</v>
      </c>
      <c r="R4162" s="2" t="str">
        <f t="shared" si="584"/>
        <v>Inactive</v>
      </c>
      <c r="S4162" s="2" t="str">
        <f t="shared" ref="S4162:S4225" si="586">IF(M4162&lt;0.2,"Low Risk",IF(M4162&lt;0.5,"Medium Risk","High Risk"))</f>
        <v>Medium Risk</v>
      </c>
      <c r="T4162" s="2" t="str">
        <f t="shared" ref="T4162:T4225" si="587">IF(B4162&lt;25,"Under 25",IF(B4162&lt;35,"25-34",IF(B4162&lt;45,"35-44",IF(B4162&lt;55,"45-54","55+"))))</f>
        <v>25-34</v>
      </c>
      <c r="U4162" s="1">
        <f t="shared" ref="U4162:U4225" ca="1" si="588">TODAY()-K4162</f>
        <v>810</v>
      </c>
      <c r="V4162" s="2" t="str">
        <f t="shared" ref="V4162:V4225" si="589">IF(L4162&lt;40,"Low Loyalty",IF(L4162&lt;70,"Medium Loyalty","High Loyalty"))</f>
        <v>High Loyalty</v>
      </c>
      <c r="W4162" s="2" t="str">
        <f t="shared" ref="W4162:W4225" si="590">IF(H4162=1,"Fraudulent","Legitimate")</f>
        <v>Legitimate</v>
      </c>
      <c r="X4162" s="2" t="str">
        <f>IF(Q4162&lt;Data_Validation!$B$8,"Low Value",IF(Q4162&lt;Data_Validation!$B$9,"Medium Value","High Value"))</f>
        <v>Low Value</v>
      </c>
      <c r="Y4162" s="2" t="str">
        <f t="shared" ref="Y4162:Y4225" si="591">IF(AND(X4162="High Value",S4162="High Risk"),"Critical - Retain",IF(AND(X4162="High Value",S4162&lt;&gt;"High Risk"),"High Value - Maintain",IF(AND(X4162&lt;&gt;"High Value",S4162="High Risk"),"At Risk - Develop","Stable")))</f>
        <v>Stable</v>
      </c>
      <c r="Z4162" s="2" t="str">
        <f t="shared" ref="Z4162:Z4225" si="592">IF(OR(B4162&lt;18,F4162&lt;0,N4162&lt;0,O4162&lt;0,O4162&gt;1,M4162&lt;0,M4162&gt;1),"Check Data","Valid")</f>
        <v>Check Data</v>
      </c>
    </row>
    <row r="4163" spans="1:26" x14ac:dyDescent="0.3">
      <c r="A4163" t="s">
        <v>3327</v>
      </c>
      <c r="B4163">
        <v>23</v>
      </c>
      <c r="C4163" t="s">
        <v>21</v>
      </c>
      <c r="D4163" t="s">
        <v>52</v>
      </c>
      <c r="E4163">
        <v>78.099999999999994</v>
      </c>
      <c r="F4163">
        <v>9</v>
      </c>
      <c r="G4163">
        <v>99</v>
      </c>
      <c r="H4163">
        <v>0</v>
      </c>
      <c r="I4163" t="s">
        <v>40</v>
      </c>
      <c r="K4163" s="1">
        <v>44584</v>
      </c>
      <c r="L4163">
        <v>35</v>
      </c>
      <c r="M4163">
        <v>0.27</v>
      </c>
      <c r="N4163">
        <f>IF(E4163="",Data_Validation!$B$1,E4163)</f>
        <v>78.099999999999994</v>
      </c>
      <c r="O4163">
        <f>IF(J4163="",Data_Validation!$B$2,J4163)</f>
        <v>250</v>
      </c>
      <c r="P4163">
        <f t="shared" si="585"/>
        <v>1</v>
      </c>
      <c r="Q4163" s="2">
        <f>CustomerData[[#This Row],[avg_order_value_clean]]*CustomerData[[#This Row],[total_orders]]</f>
        <v>702.9</v>
      </c>
      <c r="R4163" s="2" t="str">
        <f t="shared" ref="R4163:R4226" si="593">IF(G4163&lt;=30,"Active",IF(G4163&lt;=90,"At Risk","Inactive"))</f>
        <v>Inactive</v>
      </c>
      <c r="S4163" s="2" t="str">
        <f t="shared" si="586"/>
        <v>Medium Risk</v>
      </c>
      <c r="T4163" s="2" t="str">
        <f t="shared" si="587"/>
        <v>Under 25</v>
      </c>
      <c r="U4163" s="1">
        <f t="shared" ca="1" si="588"/>
        <v>1677</v>
      </c>
      <c r="V4163" s="2" t="str">
        <f t="shared" si="589"/>
        <v>Low Loyalty</v>
      </c>
      <c r="W4163" s="2" t="str">
        <f t="shared" si="590"/>
        <v>Legitimate</v>
      </c>
      <c r="X4163" s="2" t="str">
        <f>IF(Q4163&lt;Data_Validation!$B$8,"Low Value",IF(Q4163&lt;Data_Validation!$B$9,"Medium Value","High Value"))</f>
        <v>Low Value</v>
      </c>
      <c r="Y4163" s="2" t="str">
        <f t="shared" si="591"/>
        <v>Stable</v>
      </c>
      <c r="Z4163" s="2" t="str">
        <f t="shared" si="592"/>
        <v>Check Data</v>
      </c>
    </row>
    <row r="4164" spans="1:26" x14ac:dyDescent="0.3">
      <c r="A4164" t="s">
        <v>3328</v>
      </c>
      <c r="B4164">
        <v>36</v>
      </c>
      <c r="C4164" t="s">
        <v>14</v>
      </c>
      <c r="D4164" t="s">
        <v>52</v>
      </c>
      <c r="E4164">
        <v>187.61</v>
      </c>
      <c r="F4164">
        <v>11</v>
      </c>
      <c r="G4164">
        <v>34</v>
      </c>
      <c r="H4164">
        <v>0</v>
      </c>
      <c r="I4164" t="s">
        <v>29</v>
      </c>
      <c r="J4164">
        <v>44.1</v>
      </c>
      <c r="K4164" s="1">
        <v>45193</v>
      </c>
      <c r="L4164">
        <v>35</v>
      </c>
      <c r="M4164">
        <v>0.13</v>
      </c>
      <c r="N4164">
        <f>IF(E4164="",Data_Validation!$B$1,E4164)</f>
        <v>187.61</v>
      </c>
      <c r="O4164">
        <f>IF(J4164="",Data_Validation!$B$2,J4164)</f>
        <v>44.1</v>
      </c>
      <c r="P4164">
        <f t="shared" si="585"/>
        <v>1</v>
      </c>
      <c r="Q4164" s="2">
        <f>CustomerData[[#This Row],[avg_order_value_clean]]*CustomerData[[#This Row],[total_orders]]</f>
        <v>2063.71</v>
      </c>
      <c r="R4164" s="2" t="str">
        <f t="shared" si="593"/>
        <v>At Risk</v>
      </c>
      <c r="S4164" s="2" t="str">
        <f t="shared" si="586"/>
        <v>Low Risk</v>
      </c>
      <c r="T4164" s="2" t="str">
        <f t="shared" si="587"/>
        <v>35-44</v>
      </c>
      <c r="U4164" s="1">
        <f t="shared" ca="1" si="588"/>
        <v>1068</v>
      </c>
      <c r="V4164" s="2" t="str">
        <f t="shared" si="589"/>
        <v>Low Loyalty</v>
      </c>
      <c r="W4164" s="2" t="str">
        <f t="shared" si="590"/>
        <v>Legitimate</v>
      </c>
      <c r="X4164" s="2" t="str">
        <f>IF(Q4164&lt;Data_Validation!$B$8,"Low Value",IF(Q4164&lt;Data_Validation!$B$9,"Medium Value","High Value"))</f>
        <v>High Value</v>
      </c>
      <c r="Y4164" s="2" t="str">
        <f t="shared" si="591"/>
        <v>High Value - Maintain</v>
      </c>
      <c r="Z4164" s="2" t="str">
        <f t="shared" si="592"/>
        <v>Check Data</v>
      </c>
    </row>
    <row r="4165" spans="1:26" x14ac:dyDescent="0.3">
      <c r="A4165" t="s">
        <v>3329</v>
      </c>
      <c r="B4165">
        <v>65</v>
      </c>
      <c r="C4165" t="s">
        <v>14</v>
      </c>
      <c r="D4165" t="s">
        <v>22</v>
      </c>
      <c r="E4165">
        <v>260.3</v>
      </c>
      <c r="F4165">
        <v>12</v>
      </c>
      <c r="G4165">
        <v>293</v>
      </c>
      <c r="H4165">
        <v>0</v>
      </c>
      <c r="I4165" t="s">
        <v>29</v>
      </c>
      <c r="J4165">
        <v>93.4</v>
      </c>
      <c r="K4165" s="1">
        <v>44037</v>
      </c>
      <c r="L4165">
        <v>35</v>
      </c>
      <c r="M4165">
        <v>0.39</v>
      </c>
      <c r="N4165">
        <f>IF(E4165="",Data_Validation!$B$1,E4165)</f>
        <v>260.3</v>
      </c>
      <c r="O4165">
        <f>IF(J4165="",Data_Validation!$B$2,J4165)</f>
        <v>93.4</v>
      </c>
      <c r="P4165">
        <f t="shared" si="585"/>
        <v>1</v>
      </c>
      <c r="Q4165" s="2">
        <f>CustomerData[[#This Row],[avg_order_value_clean]]*CustomerData[[#This Row],[total_orders]]</f>
        <v>3123.6000000000004</v>
      </c>
      <c r="R4165" s="2" t="str">
        <f t="shared" si="593"/>
        <v>Inactive</v>
      </c>
      <c r="S4165" s="2" t="str">
        <f t="shared" si="586"/>
        <v>Medium Risk</v>
      </c>
      <c r="T4165" s="2" t="str">
        <f t="shared" si="587"/>
        <v>55+</v>
      </c>
      <c r="U4165" s="1">
        <f t="shared" ca="1" si="588"/>
        <v>2224</v>
      </c>
      <c r="V4165" s="2" t="str">
        <f t="shared" si="589"/>
        <v>Low Loyalty</v>
      </c>
      <c r="W4165" s="2" t="str">
        <f t="shared" si="590"/>
        <v>Legitimate</v>
      </c>
      <c r="X4165" s="2" t="str">
        <f>IF(Q4165&lt;Data_Validation!$B$8,"Low Value",IF(Q4165&lt;Data_Validation!$B$9,"Medium Value","High Value"))</f>
        <v>High Value</v>
      </c>
      <c r="Y4165" s="2" t="str">
        <f t="shared" si="591"/>
        <v>High Value - Maintain</v>
      </c>
      <c r="Z4165" s="2" t="str">
        <f t="shared" si="592"/>
        <v>Check Data</v>
      </c>
    </row>
    <row r="4166" spans="1:26" x14ac:dyDescent="0.3">
      <c r="A4166" t="s">
        <v>3330</v>
      </c>
      <c r="B4166">
        <v>79</v>
      </c>
      <c r="C4166" t="s">
        <v>25</v>
      </c>
      <c r="D4166" t="s">
        <v>18</v>
      </c>
      <c r="E4166">
        <v>77.069999999999993</v>
      </c>
      <c r="F4166">
        <v>10</v>
      </c>
      <c r="G4166">
        <v>293</v>
      </c>
      <c r="H4166">
        <v>0</v>
      </c>
      <c r="I4166" t="s">
        <v>16</v>
      </c>
      <c r="J4166">
        <v>85.4</v>
      </c>
      <c r="K4166" s="1">
        <v>45474</v>
      </c>
      <c r="L4166">
        <v>39</v>
      </c>
      <c r="M4166">
        <v>0.03</v>
      </c>
      <c r="N4166">
        <f>IF(E4166="",Data_Validation!$B$1,E4166)</f>
        <v>77.069999999999993</v>
      </c>
      <c r="O4166">
        <f>IF(J4166="",Data_Validation!$B$2,J4166)</f>
        <v>85.4</v>
      </c>
      <c r="P4166">
        <f t="shared" si="585"/>
        <v>1</v>
      </c>
      <c r="Q4166" s="2">
        <f>CustomerData[[#This Row],[avg_order_value_clean]]*CustomerData[[#This Row],[total_orders]]</f>
        <v>770.69999999999993</v>
      </c>
      <c r="R4166" s="2" t="str">
        <f t="shared" si="593"/>
        <v>Inactive</v>
      </c>
      <c r="S4166" s="2" t="str">
        <f t="shared" si="586"/>
        <v>Low Risk</v>
      </c>
      <c r="T4166" s="2" t="str">
        <f t="shared" si="587"/>
        <v>55+</v>
      </c>
      <c r="U4166" s="1">
        <f t="shared" ca="1" si="588"/>
        <v>787</v>
      </c>
      <c r="V4166" s="2" t="str">
        <f t="shared" si="589"/>
        <v>Low Loyalty</v>
      </c>
      <c r="W4166" s="2" t="str">
        <f t="shared" si="590"/>
        <v>Legitimate</v>
      </c>
      <c r="X4166" s="2" t="str">
        <f>IF(Q4166&lt;Data_Validation!$B$8,"Low Value",IF(Q4166&lt;Data_Validation!$B$9,"Medium Value","High Value"))</f>
        <v>Low Value</v>
      </c>
      <c r="Y4166" s="2" t="str">
        <f t="shared" si="591"/>
        <v>Stable</v>
      </c>
      <c r="Z4166" s="2" t="str">
        <f t="shared" si="592"/>
        <v>Check Data</v>
      </c>
    </row>
    <row r="4167" spans="1:26" x14ac:dyDescent="0.3">
      <c r="A4167" t="s">
        <v>3331</v>
      </c>
      <c r="B4167">
        <v>64</v>
      </c>
      <c r="C4167" t="s">
        <v>25</v>
      </c>
      <c r="D4167" t="s">
        <v>22</v>
      </c>
      <c r="E4167">
        <v>58.25</v>
      </c>
      <c r="F4167">
        <v>11</v>
      </c>
      <c r="G4167">
        <v>41</v>
      </c>
      <c r="H4167">
        <v>0</v>
      </c>
      <c r="I4167" t="s">
        <v>19</v>
      </c>
      <c r="J4167">
        <v>92.9</v>
      </c>
      <c r="K4167" s="1">
        <v>45355</v>
      </c>
      <c r="L4167">
        <v>33</v>
      </c>
      <c r="M4167">
        <v>0.45</v>
      </c>
      <c r="N4167">
        <f>IF(E4167="",Data_Validation!$B$1,E4167)</f>
        <v>58.25</v>
      </c>
      <c r="O4167">
        <f>IF(J4167="",Data_Validation!$B$2,J4167)</f>
        <v>92.9</v>
      </c>
      <c r="P4167">
        <f t="shared" si="585"/>
        <v>1</v>
      </c>
      <c r="Q4167" s="2">
        <f>CustomerData[[#This Row],[avg_order_value_clean]]*CustomerData[[#This Row],[total_orders]]</f>
        <v>640.75</v>
      </c>
      <c r="R4167" s="2" t="str">
        <f t="shared" si="593"/>
        <v>At Risk</v>
      </c>
      <c r="S4167" s="2" t="str">
        <f t="shared" si="586"/>
        <v>Medium Risk</v>
      </c>
      <c r="T4167" s="2" t="str">
        <f t="shared" si="587"/>
        <v>55+</v>
      </c>
      <c r="U4167" s="1">
        <f t="shared" ca="1" si="588"/>
        <v>906</v>
      </c>
      <c r="V4167" s="2" t="str">
        <f t="shared" si="589"/>
        <v>Low Loyalty</v>
      </c>
      <c r="W4167" s="2" t="str">
        <f t="shared" si="590"/>
        <v>Legitimate</v>
      </c>
      <c r="X4167" s="2" t="str">
        <f>IF(Q4167&lt;Data_Validation!$B$8,"Low Value",IF(Q4167&lt;Data_Validation!$B$9,"Medium Value","High Value"))</f>
        <v>Low Value</v>
      </c>
      <c r="Y4167" s="2" t="str">
        <f t="shared" si="591"/>
        <v>Stable</v>
      </c>
      <c r="Z4167" s="2" t="str">
        <f t="shared" si="592"/>
        <v>Check Data</v>
      </c>
    </row>
    <row r="4168" spans="1:26" x14ac:dyDescent="0.3">
      <c r="A4168" t="s">
        <v>1610</v>
      </c>
      <c r="B4168">
        <v>24</v>
      </c>
      <c r="C4168" t="s">
        <v>14</v>
      </c>
      <c r="D4168" t="s">
        <v>28</v>
      </c>
      <c r="E4168">
        <v>211.97</v>
      </c>
      <c r="F4168">
        <v>13</v>
      </c>
      <c r="G4168">
        <v>169</v>
      </c>
      <c r="H4168">
        <v>0</v>
      </c>
      <c r="I4168" t="s">
        <v>19</v>
      </c>
      <c r="J4168">
        <v>56.8</v>
      </c>
      <c r="K4168" s="1">
        <v>45002</v>
      </c>
      <c r="L4168">
        <v>77</v>
      </c>
      <c r="M4168">
        <v>0.33</v>
      </c>
      <c r="N4168">
        <f>IF(E4168="",Data_Validation!$B$1,E4168)</f>
        <v>211.97</v>
      </c>
      <c r="O4168">
        <f>IF(J4168="",Data_Validation!$B$2,J4168)</f>
        <v>56.8</v>
      </c>
      <c r="P4168">
        <f t="shared" si="585"/>
        <v>2</v>
      </c>
      <c r="Q4168" s="2">
        <f>CustomerData[[#This Row],[avg_order_value_clean]]*CustomerData[[#This Row],[total_orders]]</f>
        <v>2755.61</v>
      </c>
      <c r="R4168" s="2" t="str">
        <f t="shared" si="593"/>
        <v>Inactive</v>
      </c>
      <c r="S4168" s="2" t="str">
        <f t="shared" si="586"/>
        <v>Medium Risk</v>
      </c>
      <c r="T4168" s="2" t="str">
        <f t="shared" si="587"/>
        <v>Under 25</v>
      </c>
      <c r="U4168" s="1">
        <f t="shared" ca="1" si="588"/>
        <v>1259</v>
      </c>
      <c r="V4168" s="2" t="str">
        <f t="shared" si="589"/>
        <v>High Loyalty</v>
      </c>
      <c r="W4168" s="2" t="str">
        <f t="shared" si="590"/>
        <v>Legitimate</v>
      </c>
      <c r="X4168" s="2" t="str">
        <f>IF(Q4168&lt;Data_Validation!$B$8,"Low Value",IF(Q4168&lt;Data_Validation!$B$9,"Medium Value","High Value"))</f>
        <v>High Value</v>
      </c>
      <c r="Y4168" s="2" t="str">
        <f t="shared" si="591"/>
        <v>High Value - Maintain</v>
      </c>
      <c r="Z4168" s="2" t="str">
        <f t="shared" si="592"/>
        <v>Check Data</v>
      </c>
    </row>
    <row r="4169" spans="1:26" x14ac:dyDescent="0.3">
      <c r="A4169" t="s">
        <v>3332</v>
      </c>
      <c r="B4169">
        <v>33</v>
      </c>
      <c r="C4169" t="s">
        <v>14</v>
      </c>
      <c r="D4169" t="s">
        <v>28</v>
      </c>
      <c r="E4169">
        <v>124.56</v>
      </c>
      <c r="F4169">
        <v>11</v>
      </c>
      <c r="G4169">
        <v>56</v>
      </c>
      <c r="H4169">
        <v>0</v>
      </c>
      <c r="I4169" t="s">
        <v>16</v>
      </c>
      <c r="J4169">
        <v>52.6</v>
      </c>
      <c r="K4169" s="1">
        <v>45176</v>
      </c>
      <c r="L4169">
        <v>68</v>
      </c>
      <c r="M4169">
        <v>0.09</v>
      </c>
      <c r="N4169">
        <f>IF(E4169="",Data_Validation!$B$1,E4169)</f>
        <v>124.56</v>
      </c>
      <c r="O4169">
        <f>IF(J4169="",Data_Validation!$B$2,J4169)</f>
        <v>52.6</v>
      </c>
      <c r="P4169">
        <f t="shared" si="585"/>
        <v>1</v>
      </c>
      <c r="Q4169" s="2">
        <f>CustomerData[[#This Row],[avg_order_value_clean]]*CustomerData[[#This Row],[total_orders]]</f>
        <v>1370.16</v>
      </c>
      <c r="R4169" s="2" t="str">
        <f t="shared" si="593"/>
        <v>At Risk</v>
      </c>
      <c r="S4169" s="2" t="str">
        <f t="shared" si="586"/>
        <v>Low Risk</v>
      </c>
      <c r="T4169" s="2" t="str">
        <f t="shared" si="587"/>
        <v>25-34</v>
      </c>
      <c r="U4169" s="1">
        <f t="shared" ca="1" si="588"/>
        <v>1085</v>
      </c>
      <c r="V4169" s="2" t="str">
        <f t="shared" si="589"/>
        <v>Medium Loyalty</v>
      </c>
      <c r="W4169" s="2" t="str">
        <f t="shared" si="590"/>
        <v>Legitimate</v>
      </c>
      <c r="X4169" s="2" t="str">
        <f>IF(Q4169&lt;Data_Validation!$B$8,"Low Value",IF(Q4169&lt;Data_Validation!$B$9,"Medium Value","High Value"))</f>
        <v>Low Value</v>
      </c>
      <c r="Y4169" s="2" t="str">
        <f t="shared" si="591"/>
        <v>Stable</v>
      </c>
      <c r="Z4169" s="2" t="str">
        <f t="shared" si="592"/>
        <v>Check Data</v>
      </c>
    </row>
    <row r="4170" spans="1:26" x14ac:dyDescent="0.3">
      <c r="A4170" t="s">
        <v>3187</v>
      </c>
      <c r="B4170">
        <v>22</v>
      </c>
      <c r="C4170" t="s">
        <v>14</v>
      </c>
      <c r="D4170" t="s">
        <v>35</v>
      </c>
      <c r="E4170">
        <v>95.22</v>
      </c>
      <c r="F4170">
        <v>11</v>
      </c>
      <c r="G4170">
        <v>355</v>
      </c>
      <c r="H4170">
        <v>0</v>
      </c>
      <c r="I4170" t="s">
        <v>23</v>
      </c>
      <c r="J4170">
        <v>84.7</v>
      </c>
      <c r="K4170" s="1">
        <v>45090</v>
      </c>
      <c r="L4170">
        <v>44</v>
      </c>
      <c r="M4170">
        <v>0.48</v>
      </c>
      <c r="N4170">
        <f>IF(E4170="",Data_Validation!$B$1,E4170)</f>
        <v>95.22</v>
      </c>
      <c r="O4170">
        <f>IF(J4170="",Data_Validation!$B$2,J4170)</f>
        <v>84.7</v>
      </c>
      <c r="P4170">
        <f t="shared" si="585"/>
        <v>2</v>
      </c>
      <c r="Q4170" s="2">
        <f>CustomerData[[#This Row],[avg_order_value_clean]]*CustomerData[[#This Row],[total_orders]]</f>
        <v>1047.42</v>
      </c>
      <c r="R4170" s="2" t="str">
        <f t="shared" si="593"/>
        <v>Inactive</v>
      </c>
      <c r="S4170" s="2" t="str">
        <f t="shared" si="586"/>
        <v>Medium Risk</v>
      </c>
      <c r="T4170" s="2" t="str">
        <f t="shared" si="587"/>
        <v>Under 25</v>
      </c>
      <c r="U4170" s="1">
        <f t="shared" ca="1" si="588"/>
        <v>1171</v>
      </c>
      <c r="V4170" s="2" t="str">
        <f t="shared" si="589"/>
        <v>Medium Loyalty</v>
      </c>
      <c r="W4170" s="2" t="str">
        <f t="shared" si="590"/>
        <v>Legitimate</v>
      </c>
      <c r="X4170" s="2" t="str">
        <f>IF(Q4170&lt;Data_Validation!$B$8,"Low Value",IF(Q4170&lt;Data_Validation!$B$9,"Medium Value","High Value"))</f>
        <v>Low Value</v>
      </c>
      <c r="Y4170" s="2" t="str">
        <f t="shared" si="591"/>
        <v>Stable</v>
      </c>
      <c r="Z4170" s="2" t="str">
        <f t="shared" si="592"/>
        <v>Check Data</v>
      </c>
    </row>
    <row r="4171" spans="1:26" x14ac:dyDescent="0.3">
      <c r="A4171" t="s">
        <v>3333</v>
      </c>
      <c r="B4171">
        <v>33</v>
      </c>
      <c r="C4171" t="s">
        <v>21</v>
      </c>
      <c r="D4171" t="s">
        <v>44</v>
      </c>
      <c r="F4171">
        <v>7</v>
      </c>
      <c r="G4171">
        <v>53</v>
      </c>
      <c r="H4171">
        <v>0</v>
      </c>
      <c r="I4171" t="s">
        <v>29</v>
      </c>
      <c r="J4171">
        <v>51.2</v>
      </c>
      <c r="K4171" s="1">
        <v>45044</v>
      </c>
      <c r="L4171">
        <v>51</v>
      </c>
      <c r="M4171">
        <v>0.18</v>
      </c>
      <c r="N4171">
        <f>IF(E4171="",Data_Validation!$B$1,E4171)</f>
        <v>250</v>
      </c>
      <c r="O4171">
        <f>IF(J4171="",Data_Validation!$B$2,J4171)</f>
        <v>51.2</v>
      </c>
      <c r="P4171">
        <f t="shared" si="585"/>
        <v>1</v>
      </c>
      <c r="Q4171" s="2">
        <f>CustomerData[[#This Row],[avg_order_value_clean]]*CustomerData[[#This Row],[total_orders]]</f>
        <v>1750</v>
      </c>
      <c r="R4171" s="2" t="str">
        <f t="shared" si="593"/>
        <v>At Risk</v>
      </c>
      <c r="S4171" s="2" t="str">
        <f t="shared" si="586"/>
        <v>Low Risk</v>
      </c>
      <c r="T4171" s="2" t="str">
        <f t="shared" si="587"/>
        <v>25-34</v>
      </c>
      <c r="U4171" s="1">
        <f t="shared" ca="1" si="588"/>
        <v>1217</v>
      </c>
      <c r="V4171" s="2" t="str">
        <f t="shared" si="589"/>
        <v>Medium Loyalty</v>
      </c>
      <c r="W4171" s="2" t="str">
        <f t="shared" si="590"/>
        <v>Legitimate</v>
      </c>
      <c r="X4171" s="2" t="str">
        <f>IF(Q4171&lt;Data_Validation!$B$8,"Low Value",IF(Q4171&lt;Data_Validation!$B$9,"Medium Value","High Value"))</f>
        <v>High Value</v>
      </c>
      <c r="Y4171" s="2" t="str">
        <f t="shared" si="591"/>
        <v>High Value - Maintain</v>
      </c>
      <c r="Z4171" s="2" t="str">
        <f t="shared" si="592"/>
        <v>Check Data</v>
      </c>
    </row>
    <row r="4172" spans="1:26" x14ac:dyDescent="0.3">
      <c r="A4172" t="s">
        <v>3334</v>
      </c>
      <c r="B4172">
        <v>18</v>
      </c>
      <c r="C4172" t="s">
        <v>25</v>
      </c>
      <c r="D4172" t="s">
        <v>28</v>
      </c>
      <c r="E4172">
        <v>93.34</v>
      </c>
      <c r="F4172">
        <v>13</v>
      </c>
      <c r="G4172">
        <v>187</v>
      </c>
      <c r="H4172">
        <v>0</v>
      </c>
      <c r="I4172" t="s">
        <v>29</v>
      </c>
      <c r="J4172">
        <v>90</v>
      </c>
      <c r="K4172" s="1">
        <v>44842</v>
      </c>
      <c r="L4172">
        <v>38</v>
      </c>
      <c r="M4172">
        <v>0.39</v>
      </c>
      <c r="N4172">
        <f>IF(E4172="",Data_Validation!$B$1,E4172)</f>
        <v>93.34</v>
      </c>
      <c r="O4172">
        <f>IF(J4172="",Data_Validation!$B$2,J4172)</f>
        <v>90</v>
      </c>
      <c r="P4172">
        <f t="shared" si="585"/>
        <v>1</v>
      </c>
      <c r="Q4172" s="2">
        <f>CustomerData[[#This Row],[avg_order_value_clean]]*CustomerData[[#This Row],[total_orders]]</f>
        <v>1213.42</v>
      </c>
      <c r="R4172" s="2" t="str">
        <f t="shared" si="593"/>
        <v>Inactive</v>
      </c>
      <c r="S4172" s="2" t="str">
        <f t="shared" si="586"/>
        <v>Medium Risk</v>
      </c>
      <c r="T4172" s="2" t="str">
        <f t="shared" si="587"/>
        <v>Under 25</v>
      </c>
      <c r="U4172" s="1">
        <f t="shared" ca="1" si="588"/>
        <v>1419</v>
      </c>
      <c r="V4172" s="2" t="str">
        <f t="shared" si="589"/>
        <v>Low Loyalty</v>
      </c>
      <c r="W4172" s="2" t="str">
        <f t="shared" si="590"/>
        <v>Legitimate</v>
      </c>
      <c r="X4172" s="2" t="str">
        <f>IF(Q4172&lt;Data_Validation!$B$8,"Low Value",IF(Q4172&lt;Data_Validation!$B$9,"Medium Value","High Value"))</f>
        <v>Low Value</v>
      </c>
      <c r="Y4172" s="2" t="str">
        <f t="shared" si="591"/>
        <v>Stable</v>
      </c>
      <c r="Z4172" s="2" t="str">
        <f t="shared" si="592"/>
        <v>Check Data</v>
      </c>
    </row>
    <row r="4173" spans="1:26" x14ac:dyDescent="0.3">
      <c r="A4173" t="s">
        <v>3335</v>
      </c>
      <c r="B4173">
        <v>68</v>
      </c>
      <c r="C4173" t="s">
        <v>14</v>
      </c>
      <c r="D4173" t="s">
        <v>37</v>
      </c>
      <c r="E4173">
        <v>229.36</v>
      </c>
      <c r="F4173">
        <v>11</v>
      </c>
      <c r="G4173">
        <v>295</v>
      </c>
      <c r="H4173">
        <v>0</v>
      </c>
      <c r="I4173" t="s">
        <v>29</v>
      </c>
      <c r="J4173">
        <v>3.4</v>
      </c>
      <c r="K4173" s="1">
        <v>44258</v>
      </c>
      <c r="L4173">
        <v>42</v>
      </c>
      <c r="M4173">
        <v>0.35</v>
      </c>
      <c r="N4173">
        <f>IF(E4173="",Data_Validation!$B$1,E4173)</f>
        <v>229.36</v>
      </c>
      <c r="O4173">
        <f>IF(J4173="",Data_Validation!$B$2,J4173)</f>
        <v>3.4</v>
      </c>
      <c r="P4173">
        <f t="shared" si="585"/>
        <v>1</v>
      </c>
      <c r="Q4173" s="2">
        <f>CustomerData[[#This Row],[avg_order_value_clean]]*CustomerData[[#This Row],[total_orders]]</f>
        <v>2522.96</v>
      </c>
      <c r="R4173" s="2" t="str">
        <f t="shared" si="593"/>
        <v>Inactive</v>
      </c>
      <c r="S4173" s="2" t="str">
        <f t="shared" si="586"/>
        <v>Medium Risk</v>
      </c>
      <c r="T4173" s="2" t="str">
        <f t="shared" si="587"/>
        <v>55+</v>
      </c>
      <c r="U4173" s="1">
        <f t="shared" ca="1" si="588"/>
        <v>2003</v>
      </c>
      <c r="V4173" s="2" t="str">
        <f t="shared" si="589"/>
        <v>Medium Loyalty</v>
      </c>
      <c r="W4173" s="2" t="str">
        <f t="shared" si="590"/>
        <v>Legitimate</v>
      </c>
      <c r="X4173" s="2" t="str">
        <f>IF(Q4173&lt;Data_Validation!$B$8,"Low Value",IF(Q4173&lt;Data_Validation!$B$9,"Medium Value","High Value"))</f>
        <v>High Value</v>
      </c>
      <c r="Y4173" s="2" t="str">
        <f t="shared" si="591"/>
        <v>High Value - Maintain</v>
      </c>
      <c r="Z4173" s="2" t="str">
        <f t="shared" si="592"/>
        <v>Check Data</v>
      </c>
    </row>
    <row r="4174" spans="1:26" x14ac:dyDescent="0.3">
      <c r="A4174" t="s">
        <v>2956</v>
      </c>
      <c r="B4174">
        <v>54</v>
      </c>
      <c r="C4174" t="s">
        <v>14</v>
      </c>
      <c r="D4174" t="s">
        <v>18</v>
      </c>
      <c r="E4174">
        <v>177.19</v>
      </c>
      <c r="F4174">
        <v>10</v>
      </c>
      <c r="G4174">
        <v>85</v>
      </c>
      <c r="H4174">
        <v>0</v>
      </c>
      <c r="I4174" t="s">
        <v>19</v>
      </c>
      <c r="J4174">
        <v>35.9</v>
      </c>
      <c r="K4174" s="1">
        <v>44048</v>
      </c>
      <c r="L4174">
        <v>45</v>
      </c>
      <c r="M4174">
        <v>0.48</v>
      </c>
      <c r="N4174">
        <f>IF(E4174="",Data_Validation!$B$1,E4174)</f>
        <v>177.19</v>
      </c>
      <c r="O4174">
        <f>IF(J4174="",Data_Validation!$B$2,J4174)</f>
        <v>35.9</v>
      </c>
      <c r="P4174">
        <f t="shared" si="585"/>
        <v>2</v>
      </c>
      <c r="Q4174" s="2">
        <f>CustomerData[[#This Row],[avg_order_value_clean]]*CustomerData[[#This Row],[total_orders]]</f>
        <v>1771.9</v>
      </c>
      <c r="R4174" s="2" t="str">
        <f t="shared" si="593"/>
        <v>At Risk</v>
      </c>
      <c r="S4174" s="2" t="str">
        <f t="shared" si="586"/>
        <v>Medium Risk</v>
      </c>
      <c r="T4174" s="2" t="str">
        <f t="shared" si="587"/>
        <v>45-54</v>
      </c>
      <c r="U4174" s="1">
        <f t="shared" ca="1" si="588"/>
        <v>2213</v>
      </c>
      <c r="V4174" s="2" t="str">
        <f t="shared" si="589"/>
        <v>Medium Loyalty</v>
      </c>
      <c r="W4174" s="2" t="str">
        <f t="shared" si="590"/>
        <v>Legitimate</v>
      </c>
      <c r="X4174" s="2" t="str">
        <f>IF(Q4174&lt;Data_Validation!$B$8,"Low Value",IF(Q4174&lt;Data_Validation!$B$9,"Medium Value","High Value"))</f>
        <v>High Value</v>
      </c>
      <c r="Y4174" s="2" t="str">
        <f t="shared" si="591"/>
        <v>High Value - Maintain</v>
      </c>
      <c r="Z4174" s="2" t="str">
        <f t="shared" si="592"/>
        <v>Check Data</v>
      </c>
    </row>
    <row r="4175" spans="1:26" x14ac:dyDescent="0.3">
      <c r="A4175" t="s">
        <v>3085</v>
      </c>
      <c r="B4175">
        <v>56</v>
      </c>
      <c r="C4175" t="s">
        <v>21</v>
      </c>
      <c r="D4175" t="s">
        <v>18</v>
      </c>
      <c r="E4175">
        <v>60.97</v>
      </c>
      <c r="F4175">
        <v>12</v>
      </c>
      <c r="G4175">
        <v>63</v>
      </c>
      <c r="H4175">
        <v>0</v>
      </c>
      <c r="I4175" t="s">
        <v>23</v>
      </c>
      <c r="K4175" s="1">
        <v>44781</v>
      </c>
      <c r="L4175">
        <v>30</v>
      </c>
      <c r="M4175">
        <v>0.09</v>
      </c>
      <c r="N4175">
        <f>IF(E4175="",Data_Validation!$B$1,E4175)</f>
        <v>60.97</v>
      </c>
      <c r="O4175">
        <f>IF(J4175="",Data_Validation!$B$2,J4175)</f>
        <v>250</v>
      </c>
      <c r="P4175">
        <f t="shared" si="585"/>
        <v>2</v>
      </c>
      <c r="Q4175" s="2">
        <f>CustomerData[[#This Row],[avg_order_value_clean]]*CustomerData[[#This Row],[total_orders]]</f>
        <v>731.64</v>
      </c>
      <c r="R4175" s="2" t="str">
        <f t="shared" si="593"/>
        <v>At Risk</v>
      </c>
      <c r="S4175" s="2" t="str">
        <f t="shared" si="586"/>
        <v>Low Risk</v>
      </c>
      <c r="T4175" s="2" t="str">
        <f t="shared" si="587"/>
        <v>55+</v>
      </c>
      <c r="U4175" s="1">
        <f t="shared" ca="1" si="588"/>
        <v>1480</v>
      </c>
      <c r="V4175" s="2" t="str">
        <f t="shared" si="589"/>
        <v>Low Loyalty</v>
      </c>
      <c r="W4175" s="2" t="str">
        <f t="shared" si="590"/>
        <v>Legitimate</v>
      </c>
      <c r="X4175" s="2" t="str">
        <f>IF(Q4175&lt;Data_Validation!$B$8,"Low Value",IF(Q4175&lt;Data_Validation!$B$9,"Medium Value","High Value"))</f>
        <v>Low Value</v>
      </c>
      <c r="Y4175" s="2" t="str">
        <f t="shared" si="591"/>
        <v>Stable</v>
      </c>
      <c r="Z4175" s="2" t="str">
        <f t="shared" si="592"/>
        <v>Check Data</v>
      </c>
    </row>
    <row r="4176" spans="1:26" x14ac:dyDescent="0.3">
      <c r="A4176" t="s">
        <v>1946</v>
      </c>
      <c r="B4176">
        <v>36</v>
      </c>
      <c r="C4176" t="s">
        <v>21</v>
      </c>
      <c r="D4176" t="s">
        <v>28</v>
      </c>
      <c r="E4176">
        <v>284.45999999999998</v>
      </c>
      <c r="F4176">
        <v>15</v>
      </c>
      <c r="G4176">
        <v>80</v>
      </c>
      <c r="H4176">
        <v>0</v>
      </c>
      <c r="I4176" t="s">
        <v>19</v>
      </c>
      <c r="J4176">
        <v>21</v>
      </c>
      <c r="K4176" s="1">
        <v>45572</v>
      </c>
      <c r="L4176">
        <v>91</v>
      </c>
      <c r="M4176">
        <v>0.31</v>
      </c>
      <c r="N4176">
        <f>IF(E4176="",Data_Validation!$B$1,E4176)</f>
        <v>284.45999999999998</v>
      </c>
      <c r="O4176">
        <f>IF(J4176="",Data_Validation!$B$2,J4176)</f>
        <v>21</v>
      </c>
      <c r="P4176">
        <f t="shared" si="585"/>
        <v>3</v>
      </c>
      <c r="Q4176" s="2">
        <f>CustomerData[[#This Row],[avg_order_value_clean]]*CustomerData[[#This Row],[total_orders]]</f>
        <v>4266.8999999999996</v>
      </c>
      <c r="R4176" s="2" t="str">
        <f t="shared" si="593"/>
        <v>At Risk</v>
      </c>
      <c r="S4176" s="2" t="str">
        <f t="shared" si="586"/>
        <v>Medium Risk</v>
      </c>
      <c r="T4176" s="2" t="str">
        <f t="shared" si="587"/>
        <v>35-44</v>
      </c>
      <c r="U4176" s="1">
        <f t="shared" ca="1" si="588"/>
        <v>689</v>
      </c>
      <c r="V4176" s="2" t="str">
        <f t="shared" si="589"/>
        <v>High Loyalty</v>
      </c>
      <c r="W4176" s="2" t="str">
        <f t="shared" si="590"/>
        <v>Legitimate</v>
      </c>
      <c r="X4176" s="2" t="str">
        <f>IF(Q4176&lt;Data_Validation!$B$8,"Low Value",IF(Q4176&lt;Data_Validation!$B$9,"Medium Value","High Value"))</f>
        <v>High Value</v>
      </c>
      <c r="Y4176" s="2" t="str">
        <f t="shared" si="591"/>
        <v>High Value - Maintain</v>
      </c>
      <c r="Z4176" s="2" t="str">
        <f t="shared" si="592"/>
        <v>Check Data</v>
      </c>
    </row>
    <row r="4177" spans="1:26" x14ac:dyDescent="0.3">
      <c r="A4177" t="s">
        <v>3040</v>
      </c>
      <c r="B4177">
        <v>71</v>
      </c>
      <c r="C4177" t="s">
        <v>25</v>
      </c>
      <c r="D4177" t="s">
        <v>26</v>
      </c>
      <c r="E4177">
        <v>54.84</v>
      </c>
      <c r="F4177">
        <v>9</v>
      </c>
      <c r="G4177">
        <v>267</v>
      </c>
      <c r="H4177">
        <v>0</v>
      </c>
      <c r="I4177" t="s">
        <v>23</v>
      </c>
      <c r="J4177">
        <v>39.9</v>
      </c>
      <c r="K4177" s="1">
        <v>45724</v>
      </c>
      <c r="L4177">
        <v>35</v>
      </c>
      <c r="M4177">
        <v>0.26</v>
      </c>
      <c r="N4177">
        <f>IF(E4177="",Data_Validation!$B$1,E4177)</f>
        <v>54.84</v>
      </c>
      <c r="O4177">
        <f>IF(J4177="",Data_Validation!$B$2,J4177)</f>
        <v>39.9</v>
      </c>
      <c r="P4177">
        <f t="shared" si="585"/>
        <v>2</v>
      </c>
      <c r="Q4177" s="2">
        <f>CustomerData[[#This Row],[avg_order_value_clean]]*CustomerData[[#This Row],[total_orders]]</f>
        <v>493.56000000000006</v>
      </c>
      <c r="R4177" s="2" t="str">
        <f t="shared" si="593"/>
        <v>Inactive</v>
      </c>
      <c r="S4177" s="2" t="str">
        <f t="shared" si="586"/>
        <v>Medium Risk</v>
      </c>
      <c r="T4177" s="2" t="str">
        <f t="shared" si="587"/>
        <v>55+</v>
      </c>
      <c r="U4177" s="1">
        <f t="shared" ca="1" si="588"/>
        <v>537</v>
      </c>
      <c r="V4177" s="2" t="str">
        <f t="shared" si="589"/>
        <v>Low Loyalty</v>
      </c>
      <c r="W4177" s="2" t="str">
        <f t="shared" si="590"/>
        <v>Legitimate</v>
      </c>
      <c r="X4177" s="2" t="str">
        <f>IF(Q4177&lt;Data_Validation!$B$8,"Low Value",IF(Q4177&lt;Data_Validation!$B$9,"Medium Value","High Value"))</f>
        <v>Low Value</v>
      </c>
      <c r="Y4177" s="2" t="str">
        <f t="shared" si="591"/>
        <v>Stable</v>
      </c>
      <c r="Z4177" s="2" t="str">
        <f t="shared" si="592"/>
        <v>Check Data</v>
      </c>
    </row>
    <row r="4178" spans="1:26" x14ac:dyDescent="0.3">
      <c r="A4178" t="s">
        <v>3336</v>
      </c>
      <c r="B4178">
        <v>54</v>
      </c>
      <c r="C4178" t="s">
        <v>21</v>
      </c>
      <c r="D4178" t="s">
        <v>52</v>
      </c>
      <c r="E4178">
        <v>85.88</v>
      </c>
      <c r="F4178">
        <v>12</v>
      </c>
      <c r="G4178">
        <v>184</v>
      </c>
      <c r="H4178">
        <v>0</v>
      </c>
      <c r="I4178" t="s">
        <v>16</v>
      </c>
      <c r="J4178">
        <v>1</v>
      </c>
      <c r="K4178" s="1">
        <v>45269</v>
      </c>
      <c r="L4178">
        <v>28</v>
      </c>
      <c r="M4178">
        <v>0.34</v>
      </c>
      <c r="N4178">
        <f>IF(E4178="",Data_Validation!$B$1,E4178)</f>
        <v>85.88</v>
      </c>
      <c r="O4178">
        <f>IF(J4178="",Data_Validation!$B$2,J4178)</f>
        <v>1</v>
      </c>
      <c r="P4178">
        <f t="shared" si="585"/>
        <v>1</v>
      </c>
      <c r="Q4178" s="2">
        <f>CustomerData[[#This Row],[avg_order_value_clean]]*CustomerData[[#This Row],[total_orders]]</f>
        <v>1030.56</v>
      </c>
      <c r="R4178" s="2" t="str">
        <f t="shared" si="593"/>
        <v>Inactive</v>
      </c>
      <c r="S4178" s="2" t="str">
        <f t="shared" si="586"/>
        <v>Medium Risk</v>
      </c>
      <c r="T4178" s="2" t="str">
        <f t="shared" si="587"/>
        <v>45-54</v>
      </c>
      <c r="U4178" s="1">
        <f t="shared" ca="1" si="588"/>
        <v>992</v>
      </c>
      <c r="V4178" s="2" t="str">
        <f t="shared" si="589"/>
        <v>Low Loyalty</v>
      </c>
      <c r="W4178" s="2" t="str">
        <f t="shared" si="590"/>
        <v>Legitimate</v>
      </c>
      <c r="X4178" s="2" t="str">
        <f>IF(Q4178&lt;Data_Validation!$B$8,"Low Value",IF(Q4178&lt;Data_Validation!$B$9,"Medium Value","High Value"))</f>
        <v>Low Value</v>
      </c>
      <c r="Y4178" s="2" t="str">
        <f t="shared" si="591"/>
        <v>Stable</v>
      </c>
      <c r="Z4178" s="2" t="str">
        <f t="shared" si="592"/>
        <v>Valid</v>
      </c>
    </row>
    <row r="4179" spans="1:26" x14ac:dyDescent="0.3">
      <c r="A4179" t="s">
        <v>2372</v>
      </c>
      <c r="B4179">
        <v>78</v>
      </c>
      <c r="C4179" t="s">
        <v>21</v>
      </c>
      <c r="D4179" t="s">
        <v>26</v>
      </c>
      <c r="E4179">
        <v>144.9</v>
      </c>
      <c r="F4179">
        <v>10</v>
      </c>
      <c r="G4179">
        <v>344</v>
      </c>
      <c r="H4179">
        <v>0</v>
      </c>
      <c r="I4179" t="s">
        <v>23</v>
      </c>
      <c r="J4179">
        <v>30.2</v>
      </c>
      <c r="K4179" s="1">
        <v>45387</v>
      </c>
      <c r="L4179">
        <v>41</v>
      </c>
      <c r="M4179">
        <v>0.56999999999999995</v>
      </c>
      <c r="N4179">
        <f>IF(E4179="",Data_Validation!$B$1,E4179)</f>
        <v>144.9</v>
      </c>
      <c r="O4179">
        <f>IF(J4179="",Data_Validation!$B$2,J4179)</f>
        <v>30.2</v>
      </c>
      <c r="P4179">
        <f t="shared" si="585"/>
        <v>3</v>
      </c>
      <c r="Q4179" s="2">
        <f>CustomerData[[#This Row],[avg_order_value_clean]]*CustomerData[[#This Row],[total_orders]]</f>
        <v>1449</v>
      </c>
      <c r="R4179" s="2" t="str">
        <f t="shared" si="593"/>
        <v>Inactive</v>
      </c>
      <c r="S4179" s="2" t="str">
        <f t="shared" si="586"/>
        <v>High Risk</v>
      </c>
      <c r="T4179" s="2" t="str">
        <f t="shared" si="587"/>
        <v>55+</v>
      </c>
      <c r="U4179" s="1">
        <f t="shared" ca="1" si="588"/>
        <v>874</v>
      </c>
      <c r="V4179" s="2" t="str">
        <f t="shared" si="589"/>
        <v>Medium Loyalty</v>
      </c>
      <c r="W4179" s="2" t="str">
        <f t="shared" si="590"/>
        <v>Legitimate</v>
      </c>
      <c r="X4179" s="2" t="str">
        <f>IF(Q4179&lt;Data_Validation!$B$8,"Low Value",IF(Q4179&lt;Data_Validation!$B$9,"Medium Value","High Value"))</f>
        <v>Low Value</v>
      </c>
      <c r="Y4179" s="2" t="str">
        <f t="shared" si="591"/>
        <v>At Risk - Develop</v>
      </c>
      <c r="Z4179" s="2" t="str">
        <f t="shared" si="592"/>
        <v>Check Data</v>
      </c>
    </row>
    <row r="4180" spans="1:26" x14ac:dyDescent="0.3">
      <c r="A4180" t="s">
        <v>3337</v>
      </c>
      <c r="B4180">
        <v>34</v>
      </c>
      <c r="C4180" t="s">
        <v>21</v>
      </c>
      <c r="D4180" t="s">
        <v>44</v>
      </c>
      <c r="E4180">
        <v>156.47</v>
      </c>
      <c r="F4180">
        <v>12</v>
      </c>
      <c r="G4180">
        <v>25</v>
      </c>
      <c r="H4180">
        <v>1</v>
      </c>
      <c r="I4180" t="s">
        <v>19</v>
      </c>
      <c r="J4180">
        <v>31.9</v>
      </c>
      <c r="K4180" s="1">
        <v>44431</v>
      </c>
      <c r="L4180">
        <v>45</v>
      </c>
      <c r="M4180">
        <v>0.46</v>
      </c>
      <c r="N4180">
        <f>IF(E4180="",Data_Validation!$B$1,E4180)</f>
        <v>156.47</v>
      </c>
      <c r="O4180">
        <f>IF(J4180="",Data_Validation!$B$2,J4180)</f>
        <v>31.9</v>
      </c>
      <c r="P4180">
        <f t="shared" si="585"/>
        <v>1</v>
      </c>
      <c r="Q4180" s="2">
        <f>CustomerData[[#This Row],[avg_order_value_clean]]*CustomerData[[#This Row],[total_orders]]</f>
        <v>1877.6399999999999</v>
      </c>
      <c r="R4180" s="2" t="str">
        <f t="shared" si="593"/>
        <v>Active</v>
      </c>
      <c r="S4180" s="2" t="str">
        <f t="shared" si="586"/>
        <v>Medium Risk</v>
      </c>
      <c r="T4180" s="2" t="str">
        <f t="shared" si="587"/>
        <v>25-34</v>
      </c>
      <c r="U4180" s="1">
        <f t="shared" ca="1" si="588"/>
        <v>1830</v>
      </c>
      <c r="V4180" s="2" t="str">
        <f t="shared" si="589"/>
        <v>Medium Loyalty</v>
      </c>
      <c r="W4180" s="2" t="str">
        <f t="shared" si="590"/>
        <v>Fraudulent</v>
      </c>
      <c r="X4180" s="2" t="str">
        <f>IF(Q4180&lt;Data_Validation!$B$8,"Low Value",IF(Q4180&lt;Data_Validation!$B$9,"Medium Value","High Value"))</f>
        <v>High Value</v>
      </c>
      <c r="Y4180" s="2" t="str">
        <f t="shared" si="591"/>
        <v>High Value - Maintain</v>
      </c>
      <c r="Z4180" s="2" t="str">
        <f t="shared" si="592"/>
        <v>Check Data</v>
      </c>
    </row>
    <row r="4181" spans="1:26" x14ac:dyDescent="0.3">
      <c r="A4181" t="s">
        <v>3338</v>
      </c>
      <c r="B4181">
        <v>43</v>
      </c>
      <c r="C4181" t="s">
        <v>14</v>
      </c>
      <c r="D4181" t="s">
        <v>44</v>
      </c>
      <c r="E4181">
        <v>62.81</v>
      </c>
      <c r="F4181">
        <v>8</v>
      </c>
      <c r="G4181">
        <v>237</v>
      </c>
      <c r="H4181">
        <v>0</v>
      </c>
      <c r="I4181" t="s">
        <v>29</v>
      </c>
      <c r="J4181">
        <v>73.3</v>
      </c>
      <c r="K4181" s="1">
        <v>45823</v>
      </c>
      <c r="L4181">
        <v>48</v>
      </c>
      <c r="M4181">
        <v>0.14000000000000001</v>
      </c>
      <c r="N4181">
        <f>IF(E4181="",Data_Validation!$B$1,E4181)</f>
        <v>62.81</v>
      </c>
      <c r="O4181">
        <f>IF(J4181="",Data_Validation!$B$2,J4181)</f>
        <v>73.3</v>
      </c>
      <c r="P4181">
        <f t="shared" si="585"/>
        <v>1</v>
      </c>
      <c r="Q4181" s="2">
        <f>CustomerData[[#This Row],[avg_order_value_clean]]*CustomerData[[#This Row],[total_orders]]</f>
        <v>502.48</v>
      </c>
      <c r="R4181" s="2" t="str">
        <f t="shared" si="593"/>
        <v>Inactive</v>
      </c>
      <c r="S4181" s="2" t="str">
        <f t="shared" si="586"/>
        <v>Low Risk</v>
      </c>
      <c r="T4181" s="2" t="str">
        <f t="shared" si="587"/>
        <v>35-44</v>
      </c>
      <c r="U4181" s="1">
        <f t="shared" ca="1" si="588"/>
        <v>438</v>
      </c>
      <c r="V4181" s="2" t="str">
        <f t="shared" si="589"/>
        <v>Medium Loyalty</v>
      </c>
      <c r="W4181" s="2" t="str">
        <f t="shared" si="590"/>
        <v>Legitimate</v>
      </c>
      <c r="X4181" s="2" t="str">
        <f>IF(Q4181&lt;Data_Validation!$B$8,"Low Value",IF(Q4181&lt;Data_Validation!$B$9,"Medium Value","High Value"))</f>
        <v>Low Value</v>
      </c>
      <c r="Y4181" s="2" t="str">
        <f t="shared" si="591"/>
        <v>Stable</v>
      </c>
      <c r="Z4181" s="2" t="str">
        <f t="shared" si="592"/>
        <v>Check Data</v>
      </c>
    </row>
    <row r="4182" spans="1:26" x14ac:dyDescent="0.3">
      <c r="A4182" t="s">
        <v>3339</v>
      </c>
      <c r="B4182">
        <v>39</v>
      </c>
      <c r="C4182" t="s">
        <v>21</v>
      </c>
      <c r="D4182" t="s">
        <v>15</v>
      </c>
      <c r="E4182">
        <v>95.83</v>
      </c>
      <c r="F4182">
        <v>9</v>
      </c>
      <c r="G4182">
        <v>295</v>
      </c>
      <c r="H4182">
        <v>0</v>
      </c>
      <c r="I4182" t="s">
        <v>19</v>
      </c>
      <c r="J4182">
        <v>67.7</v>
      </c>
      <c r="K4182" s="1">
        <v>45329</v>
      </c>
      <c r="L4182">
        <v>55</v>
      </c>
      <c r="M4182">
        <v>0.41</v>
      </c>
      <c r="N4182">
        <f>IF(E4182="",Data_Validation!$B$1,E4182)</f>
        <v>95.83</v>
      </c>
      <c r="O4182">
        <f>IF(J4182="",Data_Validation!$B$2,J4182)</f>
        <v>67.7</v>
      </c>
      <c r="P4182">
        <f t="shared" si="585"/>
        <v>1</v>
      </c>
      <c r="Q4182" s="2">
        <f>CustomerData[[#This Row],[avg_order_value_clean]]*CustomerData[[#This Row],[total_orders]]</f>
        <v>862.47</v>
      </c>
      <c r="R4182" s="2" t="str">
        <f t="shared" si="593"/>
        <v>Inactive</v>
      </c>
      <c r="S4182" s="2" t="str">
        <f t="shared" si="586"/>
        <v>Medium Risk</v>
      </c>
      <c r="T4182" s="2" t="str">
        <f t="shared" si="587"/>
        <v>35-44</v>
      </c>
      <c r="U4182" s="1">
        <f t="shared" ca="1" si="588"/>
        <v>932</v>
      </c>
      <c r="V4182" s="2" t="str">
        <f t="shared" si="589"/>
        <v>Medium Loyalty</v>
      </c>
      <c r="W4182" s="2" t="str">
        <f t="shared" si="590"/>
        <v>Legitimate</v>
      </c>
      <c r="X4182" s="2" t="str">
        <f>IF(Q4182&lt;Data_Validation!$B$8,"Low Value",IF(Q4182&lt;Data_Validation!$B$9,"Medium Value","High Value"))</f>
        <v>Low Value</v>
      </c>
      <c r="Y4182" s="2" t="str">
        <f t="shared" si="591"/>
        <v>Stable</v>
      </c>
      <c r="Z4182" s="2" t="str">
        <f t="shared" si="592"/>
        <v>Check Data</v>
      </c>
    </row>
    <row r="4183" spans="1:26" x14ac:dyDescent="0.3">
      <c r="A4183" t="s">
        <v>3340</v>
      </c>
      <c r="B4183">
        <v>79</v>
      </c>
      <c r="C4183" t="s">
        <v>14</v>
      </c>
      <c r="D4183" t="s">
        <v>44</v>
      </c>
      <c r="E4183">
        <v>68.959999999999994</v>
      </c>
      <c r="F4183">
        <v>9</v>
      </c>
      <c r="G4183">
        <v>298</v>
      </c>
      <c r="H4183">
        <v>0</v>
      </c>
      <c r="I4183" t="s">
        <v>16</v>
      </c>
      <c r="J4183">
        <v>44.5</v>
      </c>
      <c r="K4183" s="1">
        <v>45490</v>
      </c>
      <c r="L4183">
        <v>8</v>
      </c>
      <c r="M4183">
        <v>7.0000000000000007E-2</v>
      </c>
      <c r="N4183">
        <f>IF(E4183="",Data_Validation!$B$1,E4183)</f>
        <v>68.959999999999994</v>
      </c>
      <c r="O4183">
        <f>IF(J4183="",Data_Validation!$B$2,J4183)</f>
        <v>44.5</v>
      </c>
      <c r="P4183">
        <f t="shared" si="585"/>
        <v>1</v>
      </c>
      <c r="Q4183" s="2">
        <f>CustomerData[[#This Row],[avg_order_value_clean]]*CustomerData[[#This Row],[total_orders]]</f>
        <v>620.64</v>
      </c>
      <c r="R4183" s="2" t="str">
        <f t="shared" si="593"/>
        <v>Inactive</v>
      </c>
      <c r="S4183" s="2" t="str">
        <f t="shared" si="586"/>
        <v>Low Risk</v>
      </c>
      <c r="T4183" s="2" t="str">
        <f t="shared" si="587"/>
        <v>55+</v>
      </c>
      <c r="U4183" s="1">
        <f t="shared" ca="1" si="588"/>
        <v>771</v>
      </c>
      <c r="V4183" s="2" t="str">
        <f t="shared" si="589"/>
        <v>Low Loyalty</v>
      </c>
      <c r="W4183" s="2" t="str">
        <f t="shared" si="590"/>
        <v>Legitimate</v>
      </c>
      <c r="X4183" s="2" t="str">
        <f>IF(Q4183&lt;Data_Validation!$B$8,"Low Value",IF(Q4183&lt;Data_Validation!$B$9,"Medium Value","High Value"))</f>
        <v>Low Value</v>
      </c>
      <c r="Y4183" s="2" t="str">
        <f t="shared" si="591"/>
        <v>Stable</v>
      </c>
      <c r="Z4183" s="2" t="str">
        <f t="shared" si="592"/>
        <v>Check Data</v>
      </c>
    </row>
    <row r="4184" spans="1:26" x14ac:dyDescent="0.3">
      <c r="A4184" t="s">
        <v>2471</v>
      </c>
      <c r="B4184">
        <v>25</v>
      </c>
      <c r="C4184" t="s">
        <v>21</v>
      </c>
      <c r="D4184" t="s">
        <v>15</v>
      </c>
      <c r="E4184">
        <v>316</v>
      </c>
      <c r="F4184">
        <v>8</v>
      </c>
      <c r="G4184">
        <v>224</v>
      </c>
      <c r="H4184">
        <v>0</v>
      </c>
      <c r="I4184" t="s">
        <v>29</v>
      </c>
      <c r="J4184">
        <v>72.900000000000006</v>
      </c>
      <c r="K4184" s="1">
        <v>45765</v>
      </c>
      <c r="L4184">
        <v>26</v>
      </c>
      <c r="M4184">
        <v>0.5</v>
      </c>
      <c r="N4184">
        <f>IF(E4184="",Data_Validation!$B$1,E4184)</f>
        <v>316</v>
      </c>
      <c r="O4184">
        <f>IF(J4184="",Data_Validation!$B$2,J4184)</f>
        <v>72.900000000000006</v>
      </c>
      <c r="P4184">
        <f t="shared" si="585"/>
        <v>2</v>
      </c>
      <c r="Q4184" s="2">
        <f>CustomerData[[#This Row],[avg_order_value_clean]]*CustomerData[[#This Row],[total_orders]]</f>
        <v>2528</v>
      </c>
      <c r="R4184" s="2" t="str">
        <f t="shared" si="593"/>
        <v>Inactive</v>
      </c>
      <c r="S4184" s="2" t="str">
        <f t="shared" si="586"/>
        <v>High Risk</v>
      </c>
      <c r="T4184" s="2" t="str">
        <f t="shared" si="587"/>
        <v>25-34</v>
      </c>
      <c r="U4184" s="1">
        <f t="shared" ca="1" si="588"/>
        <v>496</v>
      </c>
      <c r="V4184" s="2" t="str">
        <f t="shared" si="589"/>
        <v>Low Loyalty</v>
      </c>
      <c r="W4184" s="2" t="str">
        <f t="shared" si="590"/>
        <v>Legitimate</v>
      </c>
      <c r="X4184" s="2" t="str">
        <f>IF(Q4184&lt;Data_Validation!$B$8,"Low Value",IF(Q4184&lt;Data_Validation!$B$9,"Medium Value","High Value"))</f>
        <v>High Value</v>
      </c>
      <c r="Y4184" s="2" t="str">
        <f t="shared" si="591"/>
        <v>Critical - Retain</v>
      </c>
      <c r="Z4184" s="2" t="str">
        <f t="shared" si="592"/>
        <v>Check Data</v>
      </c>
    </row>
    <row r="4185" spans="1:26" x14ac:dyDescent="0.3">
      <c r="A4185" t="s">
        <v>2002</v>
      </c>
      <c r="B4185">
        <v>78</v>
      </c>
      <c r="C4185" t="s">
        <v>14</v>
      </c>
      <c r="D4185" t="s">
        <v>18</v>
      </c>
      <c r="E4185">
        <v>60.74</v>
      </c>
      <c r="F4185">
        <v>12</v>
      </c>
      <c r="G4185">
        <v>327</v>
      </c>
      <c r="H4185">
        <v>0</v>
      </c>
      <c r="I4185" t="s">
        <v>19</v>
      </c>
      <c r="J4185">
        <v>42.8</v>
      </c>
      <c r="K4185" s="1">
        <v>45263</v>
      </c>
      <c r="L4185">
        <v>98</v>
      </c>
      <c r="M4185">
        <v>0.21</v>
      </c>
      <c r="N4185">
        <f>IF(E4185="",Data_Validation!$B$1,E4185)</f>
        <v>60.74</v>
      </c>
      <c r="O4185">
        <f>IF(J4185="",Data_Validation!$B$2,J4185)</f>
        <v>42.8</v>
      </c>
      <c r="P4185">
        <f t="shared" si="585"/>
        <v>2</v>
      </c>
      <c r="Q4185" s="2">
        <f>CustomerData[[#This Row],[avg_order_value_clean]]*CustomerData[[#This Row],[total_orders]]</f>
        <v>728.88</v>
      </c>
      <c r="R4185" s="2" t="str">
        <f t="shared" si="593"/>
        <v>Inactive</v>
      </c>
      <c r="S4185" s="2" t="str">
        <f t="shared" si="586"/>
        <v>Medium Risk</v>
      </c>
      <c r="T4185" s="2" t="str">
        <f t="shared" si="587"/>
        <v>55+</v>
      </c>
      <c r="U4185" s="1">
        <f t="shared" ca="1" si="588"/>
        <v>998</v>
      </c>
      <c r="V4185" s="2" t="str">
        <f t="shared" si="589"/>
        <v>High Loyalty</v>
      </c>
      <c r="W4185" s="2" t="str">
        <f t="shared" si="590"/>
        <v>Legitimate</v>
      </c>
      <c r="X4185" s="2" t="str">
        <f>IF(Q4185&lt;Data_Validation!$B$8,"Low Value",IF(Q4185&lt;Data_Validation!$B$9,"Medium Value","High Value"))</f>
        <v>Low Value</v>
      </c>
      <c r="Y4185" s="2" t="str">
        <f t="shared" si="591"/>
        <v>Stable</v>
      </c>
      <c r="Z4185" s="2" t="str">
        <f t="shared" si="592"/>
        <v>Check Data</v>
      </c>
    </row>
    <row r="4186" spans="1:26" x14ac:dyDescent="0.3">
      <c r="A4186" t="s">
        <v>2329</v>
      </c>
      <c r="B4186">
        <v>78</v>
      </c>
      <c r="C4186" t="s">
        <v>14</v>
      </c>
      <c r="D4186" t="s">
        <v>37</v>
      </c>
      <c r="E4186">
        <v>164.02</v>
      </c>
      <c r="F4186">
        <v>8</v>
      </c>
      <c r="G4186">
        <v>89</v>
      </c>
      <c r="H4186">
        <v>0</v>
      </c>
      <c r="I4186" t="s">
        <v>29</v>
      </c>
      <c r="J4186">
        <v>43.5</v>
      </c>
      <c r="K4186" s="1">
        <v>44383</v>
      </c>
      <c r="L4186">
        <v>29</v>
      </c>
      <c r="M4186">
        <v>0.02</v>
      </c>
      <c r="N4186">
        <f>IF(E4186="",Data_Validation!$B$1,E4186)</f>
        <v>164.02</v>
      </c>
      <c r="O4186">
        <f>IF(J4186="",Data_Validation!$B$2,J4186)</f>
        <v>43.5</v>
      </c>
      <c r="P4186">
        <f t="shared" si="585"/>
        <v>2</v>
      </c>
      <c r="Q4186" s="2">
        <f>CustomerData[[#This Row],[avg_order_value_clean]]*CustomerData[[#This Row],[total_orders]]</f>
        <v>1312.16</v>
      </c>
      <c r="R4186" s="2" t="str">
        <f t="shared" si="593"/>
        <v>At Risk</v>
      </c>
      <c r="S4186" s="2" t="str">
        <f t="shared" si="586"/>
        <v>Low Risk</v>
      </c>
      <c r="T4186" s="2" t="str">
        <f t="shared" si="587"/>
        <v>55+</v>
      </c>
      <c r="U4186" s="1">
        <f t="shared" ca="1" si="588"/>
        <v>1878</v>
      </c>
      <c r="V4186" s="2" t="str">
        <f t="shared" si="589"/>
        <v>Low Loyalty</v>
      </c>
      <c r="W4186" s="2" t="str">
        <f t="shared" si="590"/>
        <v>Legitimate</v>
      </c>
      <c r="X4186" s="2" t="str">
        <f>IF(Q4186&lt;Data_Validation!$B$8,"Low Value",IF(Q4186&lt;Data_Validation!$B$9,"Medium Value","High Value"))</f>
        <v>Low Value</v>
      </c>
      <c r="Y4186" s="2" t="str">
        <f t="shared" si="591"/>
        <v>Stable</v>
      </c>
      <c r="Z4186" s="2" t="str">
        <f t="shared" si="592"/>
        <v>Check Data</v>
      </c>
    </row>
    <row r="4187" spans="1:26" x14ac:dyDescent="0.3">
      <c r="A4187" t="s">
        <v>3057</v>
      </c>
      <c r="B4187">
        <v>50</v>
      </c>
      <c r="C4187" t="s">
        <v>21</v>
      </c>
      <c r="D4187" t="s">
        <v>50</v>
      </c>
      <c r="E4187">
        <v>27.62</v>
      </c>
      <c r="F4187">
        <v>13</v>
      </c>
      <c r="G4187">
        <v>16</v>
      </c>
      <c r="H4187">
        <v>0</v>
      </c>
      <c r="I4187" t="s">
        <v>16</v>
      </c>
      <c r="J4187">
        <v>64.599999999999994</v>
      </c>
      <c r="K4187" s="1">
        <v>44582</v>
      </c>
      <c r="L4187">
        <v>55</v>
      </c>
      <c r="M4187">
        <v>0.47</v>
      </c>
      <c r="N4187">
        <f>IF(E4187="",Data_Validation!$B$1,E4187)</f>
        <v>27.62</v>
      </c>
      <c r="O4187">
        <f>IF(J4187="",Data_Validation!$B$2,J4187)</f>
        <v>64.599999999999994</v>
      </c>
      <c r="P4187">
        <f t="shared" si="585"/>
        <v>2</v>
      </c>
      <c r="Q4187" s="2">
        <f>CustomerData[[#This Row],[avg_order_value_clean]]*CustomerData[[#This Row],[total_orders]]</f>
        <v>359.06</v>
      </c>
      <c r="R4187" s="2" t="str">
        <f t="shared" si="593"/>
        <v>Active</v>
      </c>
      <c r="S4187" s="2" t="str">
        <f t="shared" si="586"/>
        <v>Medium Risk</v>
      </c>
      <c r="T4187" s="2" t="str">
        <f t="shared" si="587"/>
        <v>45-54</v>
      </c>
      <c r="U4187" s="1">
        <f t="shared" ca="1" si="588"/>
        <v>1679</v>
      </c>
      <c r="V4187" s="2" t="str">
        <f t="shared" si="589"/>
        <v>Medium Loyalty</v>
      </c>
      <c r="W4187" s="2" t="str">
        <f t="shared" si="590"/>
        <v>Legitimate</v>
      </c>
      <c r="X4187" s="2" t="str">
        <f>IF(Q4187&lt;Data_Validation!$B$8,"Low Value",IF(Q4187&lt;Data_Validation!$B$9,"Medium Value","High Value"))</f>
        <v>Low Value</v>
      </c>
      <c r="Y4187" s="2" t="str">
        <f t="shared" si="591"/>
        <v>Stable</v>
      </c>
      <c r="Z4187" s="2" t="str">
        <f t="shared" si="592"/>
        <v>Check Data</v>
      </c>
    </row>
    <row r="4188" spans="1:26" x14ac:dyDescent="0.3">
      <c r="A4188" t="s">
        <v>2679</v>
      </c>
      <c r="B4188">
        <v>19</v>
      </c>
      <c r="C4188" t="s">
        <v>14</v>
      </c>
      <c r="D4188" t="s">
        <v>52</v>
      </c>
      <c r="E4188">
        <v>94.46</v>
      </c>
      <c r="F4188">
        <v>12</v>
      </c>
      <c r="G4188">
        <v>87</v>
      </c>
      <c r="H4188">
        <v>0</v>
      </c>
      <c r="I4188" t="s">
        <v>23</v>
      </c>
      <c r="J4188">
        <v>72.3</v>
      </c>
      <c r="K4188" s="1">
        <v>45547</v>
      </c>
      <c r="L4188">
        <v>66</v>
      </c>
      <c r="M4188">
        <v>0.16</v>
      </c>
      <c r="N4188">
        <f>IF(E4188="",Data_Validation!$B$1,E4188)</f>
        <v>94.46</v>
      </c>
      <c r="O4188">
        <f>IF(J4188="",Data_Validation!$B$2,J4188)</f>
        <v>72.3</v>
      </c>
      <c r="P4188">
        <f t="shared" si="585"/>
        <v>2</v>
      </c>
      <c r="Q4188" s="2">
        <f>CustomerData[[#This Row],[avg_order_value_clean]]*CustomerData[[#This Row],[total_orders]]</f>
        <v>1133.52</v>
      </c>
      <c r="R4188" s="2" t="str">
        <f t="shared" si="593"/>
        <v>At Risk</v>
      </c>
      <c r="S4188" s="2" t="str">
        <f t="shared" si="586"/>
        <v>Low Risk</v>
      </c>
      <c r="T4188" s="2" t="str">
        <f t="shared" si="587"/>
        <v>Under 25</v>
      </c>
      <c r="U4188" s="1">
        <f t="shared" ca="1" si="588"/>
        <v>714</v>
      </c>
      <c r="V4188" s="2" t="str">
        <f t="shared" si="589"/>
        <v>Medium Loyalty</v>
      </c>
      <c r="W4188" s="2" t="str">
        <f t="shared" si="590"/>
        <v>Legitimate</v>
      </c>
      <c r="X4188" s="2" t="str">
        <f>IF(Q4188&lt;Data_Validation!$B$8,"Low Value",IF(Q4188&lt;Data_Validation!$B$9,"Medium Value","High Value"))</f>
        <v>Low Value</v>
      </c>
      <c r="Y4188" s="2" t="str">
        <f t="shared" si="591"/>
        <v>Stable</v>
      </c>
      <c r="Z4188" s="2" t="str">
        <f t="shared" si="592"/>
        <v>Check Data</v>
      </c>
    </row>
    <row r="4189" spans="1:26" x14ac:dyDescent="0.3">
      <c r="A4189" t="s">
        <v>3341</v>
      </c>
      <c r="B4189">
        <v>47</v>
      </c>
      <c r="C4189" t="s">
        <v>21</v>
      </c>
      <c r="D4189" t="s">
        <v>15</v>
      </c>
      <c r="E4189">
        <v>90.93</v>
      </c>
      <c r="F4189">
        <v>9</v>
      </c>
      <c r="G4189">
        <v>23</v>
      </c>
      <c r="H4189">
        <v>0</v>
      </c>
      <c r="I4189" t="s">
        <v>23</v>
      </c>
      <c r="J4189">
        <v>84.7</v>
      </c>
      <c r="K4189" s="1">
        <v>45025</v>
      </c>
      <c r="L4189">
        <v>70</v>
      </c>
      <c r="M4189">
        <v>0.28999999999999998</v>
      </c>
      <c r="N4189">
        <f>IF(E4189="",Data_Validation!$B$1,E4189)</f>
        <v>90.93</v>
      </c>
      <c r="O4189">
        <f>IF(J4189="",Data_Validation!$B$2,J4189)</f>
        <v>84.7</v>
      </c>
      <c r="P4189">
        <f t="shared" si="585"/>
        <v>1</v>
      </c>
      <c r="Q4189" s="2">
        <f>CustomerData[[#This Row],[avg_order_value_clean]]*CustomerData[[#This Row],[total_orders]]</f>
        <v>818.37000000000012</v>
      </c>
      <c r="R4189" s="2" t="str">
        <f t="shared" si="593"/>
        <v>Active</v>
      </c>
      <c r="S4189" s="2" t="str">
        <f t="shared" si="586"/>
        <v>Medium Risk</v>
      </c>
      <c r="T4189" s="2" t="str">
        <f t="shared" si="587"/>
        <v>45-54</v>
      </c>
      <c r="U4189" s="1">
        <f t="shared" ca="1" si="588"/>
        <v>1236</v>
      </c>
      <c r="V4189" s="2" t="str">
        <f t="shared" si="589"/>
        <v>High Loyalty</v>
      </c>
      <c r="W4189" s="2" t="str">
        <f t="shared" si="590"/>
        <v>Legitimate</v>
      </c>
      <c r="X4189" s="2" t="str">
        <f>IF(Q4189&lt;Data_Validation!$B$8,"Low Value",IF(Q4189&lt;Data_Validation!$B$9,"Medium Value","High Value"))</f>
        <v>Low Value</v>
      </c>
      <c r="Y4189" s="2" t="str">
        <f t="shared" si="591"/>
        <v>Stable</v>
      </c>
      <c r="Z4189" s="2" t="str">
        <f t="shared" si="592"/>
        <v>Check Data</v>
      </c>
    </row>
    <row r="4190" spans="1:26" x14ac:dyDescent="0.3">
      <c r="A4190" t="s">
        <v>966</v>
      </c>
      <c r="B4190">
        <v>64</v>
      </c>
      <c r="C4190" t="s">
        <v>21</v>
      </c>
      <c r="D4190" t="s">
        <v>35</v>
      </c>
      <c r="E4190">
        <v>114.98</v>
      </c>
      <c r="F4190">
        <v>17</v>
      </c>
      <c r="G4190">
        <v>331</v>
      </c>
      <c r="H4190">
        <v>1</v>
      </c>
      <c r="I4190" t="s">
        <v>40</v>
      </c>
      <c r="J4190">
        <v>75.099999999999994</v>
      </c>
      <c r="K4190" s="1">
        <v>45630</v>
      </c>
      <c r="L4190">
        <v>48</v>
      </c>
      <c r="M4190">
        <v>0.28000000000000003</v>
      </c>
      <c r="N4190">
        <f>IF(E4190="",Data_Validation!$B$1,E4190)</f>
        <v>114.98</v>
      </c>
      <c r="O4190">
        <f>IF(J4190="",Data_Validation!$B$2,J4190)</f>
        <v>75.099999999999994</v>
      </c>
      <c r="P4190">
        <f t="shared" si="585"/>
        <v>4</v>
      </c>
      <c r="Q4190" s="2">
        <f>CustomerData[[#This Row],[avg_order_value_clean]]*CustomerData[[#This Row],[total_orders]]</f>
        <v>1954.66</v>
      </c>
      <c r="R4190" s="2" t="str">
        <f t="shared" si="593"/>
        <v>Inactive</v>
      </c>
      <c r="S4190" s="2" t="str">
        <f t="shared" si="586"/>
        <v>Medium Risk</v>
      </c>
      <c r="T4190" s="2" t="str">
        <f t="shared" si="587"/>
        <v>55+</v>
      </c>
      <c r="U4190" s="1">
        <f t="shared" ca="1" si="588"/>
        <v>631</v>
      </c>
      <c r="V4190" s="2" t="str">
        <f t="shared" si="589"/>
        <v>Medium Loyalty</v>
      </c>
      <c r="W4190" s="2" t="str">
        <f t="shared" si="590"/>
        <v>Fraudulent</v>
      </c>
      <c r="X4190" s="2" t="str">
        <f>IF(Q4190&lt;Data_Validation!$B$8,"Low Value",IF(Q4190&lt;Data_Validation!$B$9,"Medium Value","High Value"))</f>
        <v>High Value</v>
      </c>
      <c r="Y4190" s="2" t="str">
        <f t="shared" si="591"/>
        <v>High Value - Maintain</v>
      </c>
      <c r="Z4190" s="2" t="str">
        <f t="shared" si="592"/>
        <v>Check Data</v>
      </c>
    </row>
    <row r="4191" spans="1:26" x14ac:dyDescent="0.3">
      <c r="A4191" t="s">
        <v>3342</v>
      </c>
      <c r="B4191">
        <v>37</v>
      </c>
      <c r="C4191" t="s">
        <v>14</v>
      </c>
      <c r="D4191" t="s">
        <v>37</v>
      </c>
      <c r="E4191">
        <v>66</v>
      </c>
      <c r="F4191">
        <v>7</v>
      </c>
      <c r="G4191">
        <v>222</v>
      </c>
      <c r="H4191">
        <v>0</v>
      </c>
      <c r="I4191" t="s">
        <v>29</v>
      </c>
      <c r="K4191" s="1">
        <v>45809</v>
      </c>
      <c r="L4191">
        <v>80</v>
      </c>
      <c r="M4191">
        <v>0.14000000000000001</v>
      </c>
      <c r="N4191">
        <f>IF(E4191="",Data_Validation!$B$1,E4191)</f>
        <v>66</v>
      </c>
      <c r="O4191">
        <f>IF(J4191="",Data_Validation!$B$2,J4191)</f>
        <v>250</v>
      </c>
      <c r="P4191">
        <f t="shared" si="585"/>
        <v>1</v>
      </c>
      <c r="Q4191" s="2">
        <f>CustomerData[[#This Row],[avg_order_value_clean]]*CustomerData[[#This Row],[total_orders]]</f>
        <v>462</v>
      </c>
      <c r="R4191" s="2" t="str">
        <f t="shared" si="593"/>
        <v>Inactive</v>
      </c>
      <c r="S4191" s="2" t="str">
        <f t="shared" si="586"/>
        <v>Low Risk</v>
      </c>
      <c r="T4191" s="2" t="str">
        <f t="shared" si="587"/>
        <v>35-44</v>
      </c>
      <c r="U4191" s="1">
        <f t="shared" ca="1" si="588"/>
        <v>452</v>
      </c>
      <c r="V4191" s="2" t="str">
        <f t="shared" si="589"/>
        <v>High Loyalty</v>
      </c>
      <c r="W4191" s="2" t="str">
        <f t="shared" si="590"/>
        <v>Legitimate</v>
      </c>
      <c r="X4191" s="2" t="str">
        <f>IF(Q4191&lt;Data_Validation!$B$8,"Low Value",IF(Q4191&lt;Data_Validation!$B$9,"Medium Value","High Value"))</f>
        <v>Low Value</v>
      </c>
      <c r="Y4191" s="2" t="str">
        <f t="shared" si="591"/>
        <v>Stable</v>
      </c>
      <c r="Z4191" s="2" t="str">
        <f t="shared" si="592"/>
        <v>Check Data</v>
      </c>
    </row>
    <row r="4192" spans="1:26" x14ac:dyDescent="0.3">
      <c r="A4192" t="s">
        <v>2065</v>
      </c>
      <c r="B4192">
        <v>77</v>
      </c>
      <c r="C4192" t="s">
        <v>21</v>
      </c>
      <c r="D4192" t="s">
        <v>22</v>
      </c>
      <c r="E4192">
        <v>52.24</v>
      </c>
      <c r="F4192">
        <v>11</v>
      </c>
      <c r="G4192">
        <v>57</v>
      </c>
      <c r="H4192">
        <v>0</v>
      </c>
      <c r="I4192" t="s">
        <v>16</v>
      </c>
      <c r="J4192">
        <v>56.1</v>
      </c>
      <c r="K4192" s="1">
        <v>44031</v>
      </c>
      <c r="L4192">
        <v>7</v>
      </c>
      <c r="M4192">
        <v>0.52</v>
      </c>
      <c r="N4192">
        <f>IF(E4192="",Data_Validation!$B$1,E4192)</f>
        <v>52.24</v>
      </c>
      <c r="O4192">
        <f>IF(J4192="",Data_Validation!$B$2,J4192)</f>
        <v>56.1</v>
      </c>
      <c r="P4192">
        <f t="shared" si="585"/>
        <v>2</v>
      </c>
      <c r="Q4192" s="2">
        <f>CustomerData[[#This Row],[avg_order_value_clean]]*CustomerData[[#This Row],[total_orders]]</f>
        <v>574.64</v>
      </c>
      <c r="R4192" s="2" t="str">
        <f t="shared" si="593"/>
        <v>At Risk</v>
      </c>
      <c r="S4192" s="2" t="str">
        <f t="shared" si="586"/>
        <v>High Risk</v>
      </c>
      <c r="T4192" s="2" t="str">
        <f t="shared" si="587"/>
        <v>55+</v>
      </c>
      <c r="U4192" s="1">
        <f t="shared" ca="1" si="588"/>
        <v>2230</v>
      </c>
      <c r="V4192" s="2" t="str">
        <f t="shared" si="589"/>
        <v>Low Loyalty</v>
      </c>
      <c r="W4192" s="2" t="str">
        <f t="shared" si="590"/>
        <v>Legitimate</v>
      </c>
      <c r="X4192" s="2" t="str">
        <f>IF(Q4192&lt;Data_Validation!$B$8,"Low Value",IF(Q4192&lt;Data_Validation!$B$9,"Medium Value","High Value"))</f>
        <v>Low Value</v>
      </c>
      <c r="Y4192" s="2" t="str">
        <f t="shared" si="591"/>
        <v>At Risk - Develop</v>
      </c>
      <c r="Z4192" s="2" t="str">
        <f t="shared" si="592"/>
        <v>Check Data</v>
      </c>
    </row>
    <row r="4193" spans="1:26" x14ac:dyDescent="0.3">
      <c r="A4193" t="s">
        <v>1139</v>
      </c>
      <c r="B4193">
        <v>35</v>
      </c>
      <c r="C4193" t="s">
        <v>21</v>
      </c>
      <c r="D4193" t="s">
        <v>35</v>
      </c>
      <c r="E4193">
        <v>37.6</v>
      </c>
      <c r="F4193">
        <v>10</v>
      </c>
      <c r="G4193">
        <v>188</v>
      </c>
      <c r="H4193">
        <v>0</v>
      </c>
      <c r="I4193" t="s">
        <v>19</v>
      </c>
      <c r="J4193">
        <v>30.8</v>
      </c>
      <c r="K4193" s="1">
        <v>45527</v>
      </c>
      <c r="L4193">
        <v>75</v>
      </c>
      <c r="M4193">
        <v>0.19</v>
      </c>
      <c r="N4193">
        <f>IF(E4193="",Data_Validation!$B$1,E4193)</f>
        <v>37.6</v>
      </c>
      <c r="O4193">
        <f>IF(J4193="",Data_Validation!$B$2,J4193)</f>
        <v>30.8</v>
      </c>
      <c r="P4193">
        <f t="shared" si="585"/>
        <v>3</v>
      </c>
      <c r="Q4193" s="2">
        <f>CustomerData[[#This Row],[avg_order_value_clean]]*CustomerData[[#This Row],[total_orders]]</f>
        <v>376</v>
      </c>
      <c r="R4193" s="2" t="str">
        <f t="shared" si="593"/>
        <v>Inactive</v>
      </c>
      <c r="S4193" s="2" t="str">
        <f t="shared" si="586"/>
        <v>Low Risk</v>
      </c>
      <c r="T4193" s="2" t="str">
        <f t="shared" si="587"/>
        <v>35-44</v>
      </c>
      <c r="U4193" s="1">
        <f t="shared" ca="1" si="588"/>
        <v>734</v>
      </c>
      <c r="V4193" s="2" t="str">
        <f t="shared" si="589"/>
        <v>High Loyalty</v>
      </c>
      <c r="W4193" s="2" t="str">
        <f t="shared" si="590"/>
        <v>Legitimate</v>
      </c>
      <c r="X4193" s="2" t="str">
        <f>IF(Q4193&lt;Data_Validation!$B$8,"Low Value",IF(Q4193&lt;Data_Validation!$B$9,"Medium Value","High Value"))</f>
        <v>Low Value</v>
      </c>
      <c r="Y4193" s="2" t="str">
        <f t="shared" si="591"/>
        <v>Stable</v>
      </c>
      <c r="Z4193" s="2" t="str">
        <f t="shared" si="592"/>
        <v>Check Data</v>
      </c>
    </row>
    <row r="4194" spans="1:26" x14ac:dyDescent="0.3">
      <c r="A4194" t="s">
        <v>3343</v>
      </c>
      <c r="B4194">
        <v>60</v>
      </c>
      <c r="C4194" t="s">
        <v>21</v>
      </c>
      <c r="D4194" t="s">
        <v>37</v>
      </c>
      <c r="E4194">
        <v>81.69</v>
      </c>
      <c r="F4194">
        <v>9</v>
      </c>
      <c r="G4194">
        <v>221</v>
      </c>
      <c r="H4194">
        <v>0</v>
      </c>
      <c r="I4194" t="s">
        <v>19</v>
      </c>
      <c r="J4194">
        <v>26.1</v>
      </c>
      <c r="K4194" s="1">
        <v>44616</v>
      </c>
      <c r="L4194">
        <v>80</v>
      </c>
      <c r="M4194">
        <v>0.49</v>
      </c>
      <c r="N4194">
        <f>IF(E4194="",Data_Validation!$B$1,E4194)</f>
        <v>81.69</v>
      </c>
      <c r="O4194">
        <f>IF(J4194="",Data_Validation!$B$2,J4194)</f>
        <v>26.1</v>
      </c>
      <c r="P4194">
        <f t="shared" si="585"/>
        <v>1</v>
      </c>
      <c r="Q4194" s="2">
        <f>CustomerData[[#This Row],[avg_order_value_clean]]*CustomerData[[#This Row],[total_orders]]</f>
        <v>735.21</v>
      </c>
      <c r="R4194" s="2" t="str">
        <f t="shared" si="593"/>
        <v>Inactive</v>
      </c>
      <c r="S4194" s="2" t="str">
        <f t="shared" si="586"/>
        <v>Medium Risk</v>
      </c>
      <c r="T4194" s="2" t="str">
        <f t="shared" si="587"/>
        <v>55+</v>
      </c>
      <c r="U4194" s="1">
        <f t="shared" ca="1" si="588"/>
        <v>1645</v>
      </c>
      <c r="V4194" s="2" t="str">
        <f t="shared" si="589"/>
        <v>High Loyalty</v>
      </c>
      <c r="W4194" s="2" t="str">
        <f t="shared" si="590"/>
        <v>Legitimate</v>
      </c>
      <c r="X4194" s="2" t="str">
        <f>IF(Q4194&lt;Data_Validation!$B$8,"Low Value",IF(Q4194&lt;Data_Validation!$B$9,"Medium Value","High Value"))</f>
        <v>Low Value</v>
      </c>
      <c r="Y4194" s="2" t="str">
        <f t="shared" si="591"/>
        <v>Stable</v>
      </c>
      <c r="Z4194" s="2" t="str">
        <f t="shared" si="592"/>
        <v>Check Data</v>
      </c>
    </row>
    <row r="4195" spans="1:26" x14ac:dyDescent="0.3">
      <c r="A4195" t="s">
        <v>3344</v>
      </c>
      <c r="B4195">
        <v>74</v>
      </c>
      <c r="C4195" t="s">
        <v>21</v>
      </c>
      <c r="D4195" t="s">
        <v>35</v>
      </c>
      <c r="E4195">
        <v>27.72</v>
      </c>
      <c r="F4195">
        <v>5</v>
      </c>
      <c r="G4195">
        <v>352</v>
      </c>
      <c r="H4195">
        <v>0</v>
      </c>
      <c r="I4195" t="s">
        <v>40</v>
      </c>
      <c r="J4195">
        <v>84.3</v>
      </c>
      <c r="K4195" s="1">
        <v>44972</v>
      </c>
      <c r="L4195">
        <v>6</v>
      </c>
      <c r="M4195">
        <v>0.27</v>
      </c>
      <c r="N4195">
        <f>IF(E4195="",Data_Validation!$B$1,E4195)</f>
        <v>27.72</v>
      </c>
      <c r="O4195">
        <f>IF(J4195="",Data_Validation!$B$2,J4195)</f>
        <v>84.3</v>
      </c>
      <c r="P4195">
        <f t="shared" si="585"/>
        <v>1</v>
      </c>
      <c r="Q4195" s="2">
        <f>CustomerData[[#This Row],[avg_order_value_clean]]*CustomerData[[#This Row],[total_orders]]</f>
        <v>138.6</v>
      </c>
      <c r="R4195" s="2" t="str">
        <f t="shared" si="593"/>
        <v>Inactive</v>
      </c>
      <c r="S4195" s="2" t="str">
        <f t="shared" si="586"/>
        <v>Medium Risk</v>
      </c>
      <c r="T4195" s="2" t="str">
        <f t="shared" si="587"/>
        <v>55+</v>
      </c>
      <c r="U4195" s="1">
        <f t="shared" ca="1" si="588"/>
        <v>1289</v>
      </c>
      <c r="V4195" s="2" t="str">
        <f t="shared" si="589"/>
        <v>Low Loyalty</v>
      </c>
      <c r="W4195" s="2" t="str">
        <f t="shared" si="590"/>
        <v>Legitimate</v>
      </c>
      <c r="X4195" s="2" t="str">
        <f>IF(Q4195&lt;Data_Validation!$B$8,"Low Value",IF(Q4195&lt;Data_Validation!$B$9,"Medium Value","High Value"))</f>
        <v>Low Value</v>
      </c>
      <c r="Y4195" s="2" t="str">
        <f t="shared" si="591"/>
        <v>Stable</v>
      </c>
      <c r="Z4195" s="2" t="str">
        <f t="shared" si="592"/>
        <v>Check Data</v>
      </c>
    </row>
    <row r="4196" spans="1:26" x14ac:dyDescent="0.3">
      <c r="A4196" t="s">
        <v>3345</v>
      </c>
      <c r="B4196">
        <v>27</v>
      </c>
      <c r="C4196" t="s">
        <v>14</v>
      </c>
      <c r="D4196" t="s">
        <v>28</v>
      </c>
      <c r="E4196">
        <v>40.75</v>
      </c>
      <c r="F4196">
        <v>16</v>
      </c>
      <c r="G4196">
        <v>50</v>
      </c>
      <c r="H4196">
        <v>0</v>
      </c>
      <c r="I4196" t="s">
        <v>19</v>
      </c>
      <c r="J4196">
        <v>71.7</v>
      </c>
      <c r="K4196" s="1">
        <v>45061</v>
      </c>
      <c r="L4196">
        <v>37</v>
      </c>
      <c r="M4196">
        <v>0.28999999999999998</v>
      </c>
      <c r="N4196">
        <f>IF(E4196="",Data_Validation!$B$1,E4196)</f>
        <v>40.75</v>
      </c>
      <c r="O4196">
        <f>IF(J4196="",Data_Validation!$B$2,J4196)</f>
        <v>71.7</v>
      </c>
      <c r="P4196">
        <f t="shared" si="585"/>
        <v>1</v>
      </c>
      <c r="Q4196" s="2">
        <f>CustomerData[[#This Row],[avg_order_value_clean]]*CustomerData[[#This Row],[total_orders]]</f>
        <v>652</v>
      </c>
      <c r="R4196" s="2" t="str">
        <f t="shared" si="593"/>
        <v>At Risk</v>
      </c>
      <c r="S4196" s="2" t="str">
        <f t="shared" si="586"/>
        <v>Medium Risk</v>
      </c>
      <c r="T4196" s="2" t="str">
        <f t="shared" si="587"/>
        <v>25-34</v>
      </c>
      <c r="U4196" s="1">
        <f t="shared" ca="1" si="588"/>
        <v>1200</v>
      </c>
      <c r="V4196" s="2" t="str">
        <f t="shared" si="589"/>
        <v>Low Loyalty</v>
      </c>
      <c r="W4196" s="2" t="str">
        <f t="shared" si="590"/>
        <v>Legitimate</v>
      </c>
      <c r="X4196" s="2" t="str">
        <f>IF(Q4196&lt;Data_Validation!$B$8,"Low Value",IF(Q4196&lt;Data_Validation!$B$9,"Medium Value","High Value"))</f>
        <v>Low Value</v>
      </c>
      <c r="Y4196" s="2" t="str">
        <f t="shared" si="591"/>
        <v>Stable</v>
      </c>
      <c r="Z4196" s="2" t="str">
        <f t="shared" si="592"/>
        <v>Check Data</v>
      </c>
    </row>
    <row r="4197" spans="1:26" x14ac:dyDescent="0.3">
      <c r="A4197" t="s">
        <v>3346</v>
      </c>
      <c r="B4197">
        <v>41</v>
      </c>
      <c r="C4197" t="s">
        <v>21</v>
      </c>
      <c r="D4197" t="s">
        <v>35</v>
      </c>
      <c r="E4197">
        <v>37.270000000000003</v>
      </c>
      <c r="F4197">
        <v>11</v>
      </c>
      <c r="G4197">
        <v>87</v>
      </c>
      <c r="H4197">
        <v>0</v>
      </c>
      <c r="I4197" t="s">
        <v>16</v>
      </c>
      <c r="J4197">
        <v>66.5</v>
      </c>
      <c r="K4197" s="1">
        <v>44153</v>
      </c>
      <c r="L4197">
        <v>9</v>
      </c>
      <c r="M4197">
        <v>0.19</v>
      </c>
      <c r="N4197">
        <f>IF(E4197="",Data_Validation!$B$1,E4197)</f>
        <v>37.270000000000003</v>
      </c>
      <c r="O4197">
        <f>IF(J4197="",Data_Validation!$B$2,J4197)</f>
        <v>66.5</v>
      </c>
      <c r="P4197">
        <f t="shared" si="585"/>
        <v>1</v>
      </c>
      <c r="Q4197" s="2">
        <f>CustomerData[[#This Row],[avg_order_value_clean]]*CustomerData[[#This Row],[total_orders]]</f>
        <v>409.97</v>
      </c>
      <c r="R4197" s="2" t="str">
        <f t="shared" si="593"/>
        <v>At Risk</v>
      </c>
      <c r="S4197" s="2" t="str">
        <f t="shared" si="586"/>
        <v>Low Risk</v>
      </c>
      <c r="T4197" s="2" t="str">
        <f t="shared" si="587"/>
        <v>35-44</v>
      </c>
      <c r="U4197" s="1">
        <f t="shared" ca="1" si="588"/>
        <v>2108</v>
      </c>
      <c r="V4197" s="2" t="str">
        <f t="shared" si="589"/>
        <v>Low Loyalty</v>
      </c>
      <c r="W4197" s="2" t="str">
        <f t="shared" si="590"/>
        <v>Legitimate</v>
      </c>
      <c r="X4197" s="2" t="str">
        <f>IF(Q4197&lt;Data_Validation!$B$8,"Low Value",IF(Q4197&lt;Data_Validation!$B$9,"Medium Value","High Value"))</f>
        <v>Low Value</v>
      </c>
      <c r="Y4197" s="2" t="str">
        <f t="shared" si="591"/>
        <v>Stable</v>
      </c>
      <c r="Z4197" s="2" t="str">
        <f t="shared" si="592"/>
        <v>Check Data</v>
      </c>
    </row>
    <row r="4198" spans="1:26" x14ac:dyDescent="0.3">
      <c r="A4198" t="s">
        <v>3347</v>
      </c>
      <c r="B4198">
        <v>73</v>
      </c>
      <c r="C4198" t="s">
        <v>25</v>
      </c>
      <c r="D4198" t="s">
        <v>15</v>
      </c>
      <c r="E4198">
        <v>76.37</v>
      </c>
      <c r="F4198">
        <v>9</v>
      </c>
      <c r="G4198">
        <v>221</v>
      </c>
      <c r="H4198">
        <v>0</v>
      </c>
      <c r="I4198" t="s">
        <v>16</v>
      </c>
      <c r="J4198">
        <v>25.9</v>
      </c>
      <c r="K4198" s="1">
        <v>44725</v>
      </c>
      <c r="L4198">
        <v>3</v>
      </c>
      <c r="M4198">
        <v>0.35</v>
      </c>
      <c r="N4198">
        <f>IF(E4198="",Data_Validation!$B$1,E4198)</f>
        <v>76.37</v>
      </c>
      <c r="O4198">
        <f>IF(J4198="",Data_Validation!$B$2,J4198)</f>
        <v>25.9</v>
      </c>
      <c r="P4198">
        <f t="shared" si="585"/>
        <v>2</v>
      </c>
      <c r="Q4198" s="2">
        <f>CustomerData[[#This Row],[avg_order_value_clean]]*CustomerData[[#This Row],[total_orders]]</f>
        <v>687.33</v>
      </c>
      <c r="R4198" s="2" t="str">
        <f t="shared" si="593"/>
        <v>Inactive</v>
      </c>
      <c r="S4198" s="2" t="str">
        <f t="shared" si="586"/>
        <v>Medium Risk</v>
      </c>
      <c r="T4198" s="2" t="str">
        <f t="shared" si="587"/>
        <v>55+</v>
      </c>
      <c r="U4198" s="1">
        <f t="shared" ca="1" si="588"/>
        <v>1536</v>
      </c>
      <c r="V4198" s="2" t="str">
        <f t="shared" si="589"/>
        <v>Low Loyalty</v>
      </c>
      <c r="W4198" s="2" t="str">
        <f t="shared" si="590"/>
        <v>Legitimate</v>
      </c>
      <c r="X4198" s="2" t="str">
        <f>IF(Q4198&lt;Data_Validation!$B$8,"Low Value",IF(Q4198&lt;Data_Validation!$B$9,"Medium Value","High Value"))</f>
        <v>Low Value</v>
      </c>
      <c r="Y4198" s="2" t="str">
        <f t="shared" si="591"/>
        <v>Stable</v>
      </c>
      <c r="Z4198" s="2" t="str">
        <f t="shared" si="592"/>
        <v>Check Data</v>
      </c>
    </row>
    <row r="4199" spans="1:26" x14ac:dyDescent="0.3">
      <c r="A4199" t="s">
        <v>612</v>
      </c>
      <c r="B4199">
        <v>21</v>
      </c>
      <c r="C4199" t="s">
        <v>25</v>
      </c>
      <c r="D4199" t="s">
        <v>37</v>
      </c>
      <c r="E4199">
        <v>187.01</v>
      </c>
      <c r="F4199">
        <v>6</v>
      </c>
      <c r="G4199">
        <v>347</v>
      </c>
      <c r="H4199">
        <v>0</v>
      </c>
      <c r="I4199" t="s">
        <v>23</v>
      </c>
      <c r="J4199">
        <v>97</v>
      </c>
      <c r="K4199" s="1">
        <v>44958</v>
      </c>
      <c r="L4199">
        <v>53</v>
      </c>
      <c r="M4199">
        <v>0.15</v>
      </c>
      <c r="N4199">
        <f>IF(E4199="",Data_Validation!$B$1,E4199)</f>
        <v>187.01</v>
      </c>
      <c r="O4199">
        <f>IF(J4199="",Data_Validation!$B$2,J4199)</f>
        <v>97</v>
      </c>
      <c r="P4199">
        <f t="shared" si="585"/>
        <v>3</v>
      </c>
      <c r="Q4199" s="2">
        <f>CustomerData[[#This Row],[avg_order_value_clean]]*CustomerData[[#This Row],[total_orders]]</f>
        <v>1122.06</v>
      </c>
      <c r="R4199" s="2" t="str">
        <f t="shared" si="593"/>
        <v>Inactive</v>
      </c>
      <c r="S4199" s="2" t="str">
        <f t="shared" si="586"/>
        <v>Low Risk</v>
      </c>
      <c r="T4199" s="2" t="str">
        <f t="shared" si="587"/>
        <v>Under 25</v>
      </c>
      <c r="U4199" s="1">
        <f t="shared" ca="1" si="588"/>
        <v>1303</v>
      </c>
      <c r="V4199" s="2" t="str">
        <f t="shared" si="589"/>
        <v>Medium Loyalty</v>
      </c>
      <c r="W4199" s="2" t="str">
        <f t="shared" si="590"/>
        <v>Legitimate</v>
      </c>
      <c r="X4199" s="2" t="str">
        <f>IF(Q4199&lt;Data_Validation!$B$8,"Low Value",IF(Q4199&lt;Data_Validation!$B$9,"Medium Value","High Value"))</f>
        <v>Low Value</v>
      </c>
      <c r="Y4199" s="2" t="str">
        <f t="shared" si="591"/>
        <v>Stable</v>
      </c>
      <c r="Z4199" s="2" t="str">
        <f t="shared" si="592"/>
        <v>Check Data</v>
      </c>
    </row>
    <row r="4200" spans="1:26" x14ac:dyDescent="0.3">
      <c r="A4200" t="s">
        <v>815</v>
      </c>
      <c r="B4200">
        <v>54</v>
      </c>
      <c r="C4200" t="s">
        <v>21</v>
      </c>
      <c r="D4200" t="s">
        <v>22</v>
      </c>
      <c r="E4200">
        <v>78.67</v>
      </c>
      <c r="F4200">
        <v>9</v>
      </c>
      <c r="G4200">
        <v>166</v>
      </c>
      <c r="H4200">
        <v>0</v>
      </c>
      <c r="I4200" t="s">
        <v>29</v>
      </c>
      <c r="J4200">
        <v>8.1</v>
      </c>
      <c r="K4200" s="1">
        <v>44312</v>
      </c>
      <c r="L4200">
        <v>93</v>
      </c>
      <c r="M4200">
        <v>0.28999999999999998</v>
      </c>
      <c r="N4200">
        <f>IF(E4200="",Data_Validation!$B$1,E4200)</f>
        <v>78.67</v>
      </c>
      <c r="O4200">
        <f>IF(J4200="",Data_Validation!$B$2,J4200)</f>
        <v>8.1</v>
      </c>
      <c r="P4200">
        <f t="shared" si="585"/>
        <v>3</v>
      </c>
      <c r="Q4200" s="2">
        <f>CustomerData[[#This Row],[avg_order_value_clean]]*CustomerData[[#This Row],[total_orders]]</f>
        <v>708.03</v>
      </c>
      <c r="R4200" s="2" t="str">
        <f t="shared" si="593"/>
        <v>Inactive</v>
      </c>
      <c r="S4200" s="2" t="str">
        <f t="shared" si="586"/>
        <v>Medium Risk</v>
      </c>
      <c r="T4200" s="2" t="str">
        <f t="shared" si="587"/>
        <v>45-54</v>
      </c>
      <c r="U4200" s="1">
        <f t="shared" ca="1" si="588"/>
        <v>1949</v>
      </c>
      <c r="V4200" s="2" t="str">
        <f t="shared" si="589"/>
        <v>High Loyalty</v>
      </c>
      <c r="W4200" s="2" t="str">
        <f t="shared" si="590"/>
        <v>Legitimate</v>
      </c>
      <c r="X4200" s="2" t="str">
        <f>IF(Q4200&lt;Data_Validation!$B$8,"Low Value",IF(Q4200&lt;Data_Validation!$B$9,"Medium Value","High Value"))</f>
        <v>Low Value</v>
      </c>
      <c r="Y4200" s="2" t="str">
        <f t="shared" si="591"/>
        <v>Stable</v>
      </c>
      <c r="Z4200" s="2" t="str">
        <f t="shared" si="592"/>
        <v>Check Data</v>
      </c>
    </row>
    <row r="4201" spans="1:26" x14ac:dyDescent="0.3">
      <c r="A4201" t="s">
        <v>1565</v>
      </c>
      <c r="B4201">
        <v>21</v>
      </c>
      <c r="C4201" t="s">
        <v>21</v>
      </c>
      <c r="D4201" t="s">
        <v>44</v>
      </c>
      <c r="E4201">
        <v>31.32</v>
      </c>
      <c r="F4201">
        <v>7</v>
      </c>
      <c r="G4201">
        <v>193</v>
      </c>
      <c r="H4201">
        <v>0</v>
      </c>
      <c r="I4201" t="s">
        <v>29</v>
      </c>
      <c r="J4201">
        <v>83.8</v>
      </c>
      <c r="K4201" s="1">
        <v>45224</v>
      </c>
      <c r="L4201">
        <v>8</v>
      </c>
      <c r="M4201">
        <v>0.49</v>
      </c>
      <c r="N4201">
        <f>IF(E4201="",Data_Validation!$B$1,E4201)</f>
        <v>31.32</v>
      </c>
      <c r="O4201">
        <f>IF(J4201="",Data_Validation!$B$2,J4201)</f>
        <v>83.8</v>
      </c>
      <c r="P4201">
        <f t="shared" si="585"/>
        <v>3</v>
      </c>
      <c r="Q4201" s="2">
        <f>CustomerData[[#This Row],[avg_order_value_clean]]*CustomerData[[#This Row],[total_orders]]</f>
        <v>219.24</v>
      </c>
      <c r="R4201" s="2" t="str">
        <f t="shared" si="593"/>
        <v>Inactive</v>
      </c>
      <c r="S4201" s="2" t="str">
        <f t="shared" si="586"/>
        <v>Medium Risk</v>
      </c>
      <c r="T4201" s="2" t="str">
        <f t="shared" si="587"/>
        <v>Under 25</v>
      </c>
      <c r="U4201" s="1">
        <f t="shared" ca="1" si="588"/>
        <v>1037</v>
      </c>
      <c r="V4201" s="2" t="str">
        <f t="shared" si="589"/>
        <v>Low Loyalty</v>
      </c>
      <c r="W4201" s="2" t="str">
        <f t="shared" si="590"/>
        <v>Legitimate</v>
      </c>
      <c r="X4201" s="2" t="str">
        <f>IF(Q4201&lt;Data_Validation!$B$8,"Low Value",IF(Q4201&lt;Data_Validation!$B$9,"Medium Value","High Value"))</f>
        <v>Low Value</v>
      </c>
      <c r="Y4201" s="2" t="str">
        <f t="shared" si="591"/>
        <v>Stable</v>
      </c>
      <c r="Z4201" s="2" t="str">
        <f t="shared" si="592"/>
        <v>Check Data</v>
      </c>
    </row>
    <row r="4202" spans="1:26" x14ac:dyDescent="0.3">
      <c r="A4202" t="s">
        <v>3348</v>
      </c>
      <c r="B4202">
        <v>30</v>
      </c>
      <c r="C4202" t="s">
        <v>14</v>
      </c>
      <c r="D4202" t="s">
        <v>35</v>
      </c>
      <c r="E4202">
        <v>133.69</v>
      </c>
      <c r="F4202">
        <v>9</v>
      </c>
      <c r="G4202">
        <v>100</v>
      </c>
      <c r="H4202">
        <v>0</v>
      </c>
      <c r="I4202" t="s">
        <v>19</v>
      </c>
      <c r="J4202">
        <v>21.1</v>
      </c>
      <c r="K4202" s="1">
        <v>45057</v>
      </c>
      <c r="L4202">
        <v>40</v>
      </c>
      <c r="M4202">
        <v>0.52</v>
      </c>
      <c r="N4202">
        <f>IF(E4202="",Data_Validation!$B$1,E4202)</f>
        <v>133.69</v>
      </c>
      <c r="O4202">
        <f>IF(J4202="",Data_Validation!$B$2,J4202)</f>
        <v>21.1</v>
      </c>
      <c r="P4202">
        <f t="shared" si="585"/>
        <v>1</v>
      </c>
      <c r="Q4202" s="2">
        <f>CustomerData[[#This Row],[avg_order_value_clean]]*CustomerData[[#This Row],[total_orders]]</f>
        <v>1203.21</v>
      </c>
      <c r="R4202" s="2" t="str">
        <f t="shared" si="593"/>
        <v>Inactive</v>
      </c>
      <c r="S4202" s="2" t="str">
        <f t="shared" si="586"/>
        <v>High Risk</v>
      </c>
      <c r="T4202" s="2" t="str">
        <f t="shared" si="587"/>
        <v>25-34</v>
      </c>
      <c r="U4202" s="1">
        <f t="shared" ca="1" si="588"/>
        <v>1204</v>
      </c>
      <c r="V4202" s="2" t="str">
        <f t="shared" si="589"/>
        <v>Medium Loyalty</v>
      </c>
      <c r="W4202" s="2" t="str">
        <f t="shared" si="590"/>
        <v>Legitimate</v>
      </c>
      <c r="X4202" s="2" t="str">
        <f>IF(Q4202&lt;Data_Validation!$B$8,"Low Value",IF(Q4202&lt;Data_Validation!$B$9,"Medium Value","High Value"))</f>
        <v>Low Value</v>
      </c>
      <c r="Y4202" s="2" t="str">
        <f t="shared" si="591"/>
        <v>At Risk - Develop</v>
      </c>
      <c r="Z4202" s="2" t="str">
        <f t="shared" si="592"/>
        <v>Check Data</v>
      </c>
    </row>
    <row r="4203" spans="1:26" x14ac:dyDescent="0.3">
      <c r="A4203" t="s">
        <v>2097</v>
      </c>
      <c r="B4203">
        <v>42</v>
      </c>
      <c r="C4203" t="s">
        <v>21</v>
      </c>
      <c r="D4203" t="s">
        <v>22</v>
      </c>
      <c r="E4203">
        <v>145.02000000000001</v>
      </c>
      <c r="F4203">
        <v>9</v>
      </c>
      <c r="G4203">
        <v>201</v>
      </c>
      <c r="H4203">
        <v>0</v>
      </c>
      <c r="I4203" t="s">
        <v>29</v>
      </c>
      <c r="J4203">
        <v>39.200000000000003</v>
      </c>
      <c r="K4203" s="1">
        <v>44993</v>
      </c>
      <c r="L4203">
        <v>17</v>
      </c>
      <c r="M4203">
        <v>0.18</v>
      </c>
      <c r="N4203">
        <f>IF(E4203="",Data_Validation!$B$1,E4203)</f>
        <v>145.02000000000001</v>
      </c>
      <c r="O4203">
        <f>IF(J4203="",Data_Validation!$B$2,J4203)</f>
        <v>39.200000000000003</v>
      </c>
      <c r="P4203">
        <f t="shared" si="585"/>
        <v>2</v>
      </c>
      <c r="Q4203" s="2">
        <f>CustomerData[[#This Row],[avg_order_value_clean]]*CustomerData[[#This Row],[total_orders]]</f>
        <v>1305.18</v>
      </c>
      <c r="R4203" s="2" t="str">
        <f t="shared" si="593"/>
        <v>Inactive</v>
      </c>
      <c r="S4203" s="2" t="str">
        <f t="shared" si="586"/>
        <v>Low Risk</v>
      </c>
      <c r="T4203" s="2" t="str">
        <f t="shared" si="587"/>
        <v>35-44</v>
      </c>
      <c r="U4203" s="1">
        <f t="shared" ca="1" si="588"/>
        <v>1268</v>
      </c>
      <c r="V4203" s="2" t="str">
        <f t="shared" si="589"/>
        <v>Low Loyalty</v>
      </c>
      <c r="W4203" s="2" t="str">
        <f t="shared" si="590"/>
        <v>Legitimate</v>
      </c>
      <c r="X4203" s="2" t="str">
        <f>IF(Q4203&lt;Data_Validation!$B$8,"Low Value",IF(Q4203&lt;Data_Validation!$B$9,"Medium Value","High Value"))</f>
        <v>Low Value</v>
      </c>
      <c r="Y4203" s="2" t="str">
        <f t="shared" si="591"/>
        <v>Stable</v>
      </c>
      <c r="Z4203" s="2" t="str">
        <f t="shared" si="592"/>
        <v>Check Data</v>
      </c>
    </row>
    <row r="4204" spans="1:26" x14ac:dyDescent="0.3">
      <c r="A4204" t="s">
        <v>3349</v>
      </c>
      <c r="B4204">
        <v>30</v>
      </c>
      <c r="C4204" t="s">
        <v>21</v>
      </c>
      <c r="D4204" t="s">
        <v>37</v>
      </c>
      <c r="E4204">
        <v>429.27</v>
      </c>
      <c r="F4204">
        <v>10</v>
      </c>
      <c r="G4204">
        <v>12</v>
      </c>
      <c r="H4204">
        <v>0</v>
      </c>
      <c r="I4204" t="s">
        <v>40</v>
      </c>
      <c r="K4204" s="1">
        <v>45721</v>
      </c>
      <c r="L4204">
        <v>70</v>
      </c>
      <c r="M4204">
        <v>0.21</v>
      </c>
      <c r="N4204">
        <f>IF(E4204="",Data_Validation!$B$1,E4204)</f>
        <v>429.27</v>
      </c>
      <c r="O4204">
        <f>IF(J4204="",Data_Validation!$B$2,J4204)</f>
        <v>250</v>
      </c>
      <c r="P4204">
        <f t="shared" si="585"/>
        <v>1</v>
      </c>
      <c r="Q4204" s="2">
        <f>CustomerData[[#This Row],[avg_order_value_clean]]*CustomerData[[#This Row],[total_orders]]</f>
        <v>4292.7</v>
      </c>
      <c r="R4204" s="2" t="str">
        <f t="shared" si="593"/>
        <v>Active</v>
      </c>
      <c r="S4204" s="2" t="str">
        <f t="shared" si="586"/>
        <v>Medium Risk</v>
      </c>
      <c r="T4204" s="2" t="str">
        <f t="shared" si="587"/>
        <v>25-34</v>
      </c>
      <c r="U4204" s="1">
        <f t="shared" ca="1" si="588"/>
        <v>540</v>
      </c>
      <c r="V4204" s="2" t="str">
        <f t="shared" si="589"/>
        <v>High Loyalty</v>
      </c>
      <c r="W4204" s="2" t="str">
        <f t="shared" si="590"/>
        <v>Legitimate</v>
      </c>
      <c r="X4204" s="2" t="str">
        <f>IF(Q4204&lt;Data_Validation!$B$8,"Low Value",IF(Q4204&lt;Data_Validation!$B$9,"Medium Value","High Value"))</f>
        <v>High Value</v>
      </c>
      <c r="Y4204" s="2" t="str">
        <f t="shared" si="591"/>
        <v>High Value - Maintain</v>
      </c>
      <c r="Z4204" s="2" t="str">
        <f t="shared" si="592"/>
        <v>Check Data</v>
      </c>
    </row>
    <row r="4205" spans="1:26" x14ac:dyDescent="0.3">
      <c r="A4205" t="s">
        <v>1106</v>
      </c>
      <c r="B4205">
        <v>35</v>
      </c>
      <c r="C4205" t="s">
        <v>21</v>
      </c>
      <c r="D4205" t="s">
        <v>22</v>
      </c>
      <c r="E4205">
        <v>87.02</v>
      </c>
      <c r="F4205">
        <v>10</v>
      </c>
      <c r="G4205">
        <v>146</v>
      </c>
      <c r="H4205">
        <v>0</v>
      </c>
      <c r="I4205" t="s">
        <v>29</v>
      </c>
      <c r="J4205">
        <v>66.3</v>
      </c>
      <c r="K4205" s="1">
        <v>45248</v>
      </c>
      <c r="L4205">
        <v>47</v>
      </c>
      <c r="M4205">
        <v>0.18</v>
      </c>
      <c r="N4205">
        <f>IF(E4205="",Data_Validation!$B$1,E4205)</f>
        <v>87.02</v>
      </c>
      <c r="O4205">
        <f>IF(J4205="",Data_Validation!$B$2,J4205)</f>
        <v>66.3</v>
      </c>
      <c r="P4205">
        <f t="shared" si="585"/>
        <v>3</v>
      </c>
      <c r="Q4205" s="2">
        <f>CustomerData[[#This Row],[avg_order_value_clean]]*CustomerData[[#This Row],[total_orders]]</f>
        <v>870.19999999999993</v>
      </c>
      <c r="R4205" s="2" t="str">
        <f t="shared" si="593"/>
        <v>Inactive</v>
      </c>
      <c r="S4205" s="2" t="str">
        <f t="shared" si="586"/>
        <v>Low Risk</v>
      </c>
      <c r="T4205" s="2" t="str">
        <f t="shared" si="587"/>
        <v>35-44</v>
      </c>
      <c r="U4205" s="1">
        <f t="shared" ca="1" si="588"/>
        <v>1013</v>
      </c>
      <c r="V4205" s="2" t="str">
        <f t="shared" si="589"/>
        <v>Medium Loyalty</v>
      </c>
      <c r="W4205" s="2" t="str">
        <f t="shared" si="590"/>
        <v>Legitimate</v>
      </c>
      <c r="X4205" s="2" t="str">
        <f>IF(Q4205&lt;Data_Validation!$B$8,"Low Value",IF(Q4205&lt;Data_Validation!$B$9,"Medium Value","High Value"))</f>
        <v>Low Value</v>
      </c>
      <c r="Y4205" s="2" t="str">
        <f t="shared" si="591"/>
        <v>Stable</v>
      </c>
      <c r="Z4205" s="2" t="str">
        <f t="shared" si="592"/>
        <v>Check Data</v>
      </c>
    </row>
    <row r="4206" spans="1:26" x14ac:dyDescent="0.3">
      <c r="A4206" t="s">
        <v>3350</v>
      </c>
      <c r="B4206">
        <v>78</v>
      </c>
      <c r="C4206" t="s">
        <v>14</v>
      </c>
      <c r="D4206" t="s">
        <v>50</v>
      </c>
      <c r="E4206">
        <v>157.81</v>
      </c>
      <c r="F4206">
        <v>8</v>
      </c>
      <c r="G4206">
        <v>261</v>
      </c>
      <c r="H4206">
        <v>0</v>
      </c>
      <c r="I4206" t="s">
        <v>19</v>
      </c>
      <c r="J4206">
        <v>54.7</v>
      </c>
      <c r="K4206" s="1">
        <v>45175</v>
      </c>
      <c r="L4206">
        <v>11</v>
      </c>
      <c r="M4206">
        <v>0.2</v>
      </c>
      <c r="N4206">
        <f>IF(E4206="",Data_Validation!$B$1,E4206)</f>
        <v>157.81</v>
      </c>
      <c r="O4206">
        <f>IF(J4206="",Data_Validation!$B$2,J4206)</f>
        <v>54.7</v>
      </c>
      <c r="P4206">
        <f t="shared" si="585"/>
        <v>1</v>
      </c>
      <c r="Q4206" s="2">
        <f>CustomerData[[#This Row],[avg_order_value_clean]]*CustomerData[[#This Row],[total_orders]]</f>
        <v>1262.48</v>
      </c>
      <c r="R4206" s="2" t="str">
        <f t="shared" si="593"/>
        <v>Inactive</v>
      </c>
      <c r="S4206" s="2" t="str">
        <f t="shared" si="586"/>
        <v>Medium Risk</v>
      </c>
      <c r="T4206" s="2" t="str">
        <f t="shared" si="587"/>
        <v>55+</v>
      </c>
      <c r="U4206" s="1">
        <f t="shared" ca="1" si="588"/>
        <v>1086</v>
      </c>
      <c r="V4206" s="2" t="str">
        <f t="shared" si="589"/>
        <v>Low Loyalty</v>
      </c>
      <c r="W4206" s="2" t="str">
        <f t="shared" si="590"/>
        <v>Legitimate</v>
      </c>
      <c r="X4206" s="2" t="str">
        <f>IF(Q4206&lt;Data_Validation!$B$8,"Low Value",IF(Q4206&lt;Data_Validation!$B$9,"Medium Value","High Value"))</f>
        <v>Low Value</v>
      </c>
      <c r="Y4206" s="2" t="str">
        <f t="shared" si="591"/>
        <v>Stable</v>
      </c>
      <c r="Z4206" s="2" t="str">
        <f t="shared" si="592"/>
        <v>Check Data</v>
      </c>
    </row>
    <row r="4207" spans="1:26" x14ac:dyDescent="0.3">
      <c r="A4207" t="s">
        <v>3254</v>
      </c>
      <c r="B4207">
        <v>76</v>
      </c>
      <c r="C4207" t="s">
        <v>14</v>
      </c>
      <c r="D4207" t="s">
        <v>50</v>
      </c>
      <c r="E4207">
        <v>269.60000000000002</v>
      </c>
      <c r="F4207">
        <v>10</v>
      </c>
      <c r="G4207">
        <v>145</v>
      </c>
      <c r="H4207">
        <v>0</v>
      </c>
      <c r="I4207" t="s">
        <v>29</v>
      </c>
      <c r="K4207" s="1">
        <v>44933</v>
      </c>
      <c r="L4207">
        <v>10</v>
      </c>
      <c r="M4207">
        <v>0.45</v>
      </c>
      <c r="N4207">
        <f>IF(E4207="",Data_Validation!$B$1,E4207)</f>
        <v>269.60000000000002</v>
      </c>
      <c r="O4207">
        <f>IF(J4207="",Data_Validation!$B$2,J4207)</f>
        <v>250</v>
      </c>
      <c r="P4207">
        <f t="shared" si="585"/>
        <v>2</v>
      </c>
      <c r="Q4207" s="2">
        <f>CustomerData[[#This Row],[avg_order_value_clean]]*CustomerData[[#This Row],[total_orders]]</f>
        <v>2696</v>
      </c>
      <c r="R4207" s="2" t="str">
        <f t="shared" si="593"/>
        <v>Inactive</v>
      </c>
      <c r="S4207" s="2" t="str">
        <f t="shared" si="586"/>
        <v>Medium Risk</v>
      </c>
      <c r="T4207" s="2" t="str">
        <f t="shared" si="587"/>
        <v>55+</v>
      </c>
      <c r="U4207" s="1">
        <f t="shared" ca="1" si="588"/>
        <v>1328</v>
      </c>
      <c r="V4207" s="2" t="str">
        <f t="shared" si="589"/>
        <v>Low Loyalty</v>
      </c>
      <c r="W4207" s="2" t="str">
        <f t="shared" si="590"/>
        <v>Legitimate</v>
      </c>
      <c r="X4207" s="2" t="str">
        <f>IF(Q4207&lt;Data_Validation!$B$8,"Low Value",IF(Q4207&lt;Data_Validation!$B$9,"Medium Value","High Value"))</f>
        <v>High Value</v>
      </c>
      <c r="Y4207" s="2" t="str">
        <f t="shared" si="591"/>
        <v>High Value - Maintain</v>
      </c>
      <c r="Z4207" s="2" t="str">
        <f t="shared" si="592"/>
        <v>Check Data</v>
      </c>
    </row>
    <row r="4208" spans="1:26" x14ac:dyDescent="0.3">
      <c r="A4208" t="s">
        <v>174</v>
      </c>
      <c r="B4208">
        <v>41</v>
      </c>
      <c r="C4208" t="s">
        <v>21</v>
      </c>
      <c r="D4208" t="s">
        <v>35</v>
      </c>
      <c r="E4208">
        <v>90.34</v>
      </c>
      <c r="F4208">
        <v>9</v>
      </c>
      <c r="G4208">
        <v>8</v>
      </c>
      <c r="H4208">
        <v>0</v>
      </c>
      <c r="I4208" t="s">
        <v>16</v>
      </c>
      <c r="J4208">
        <v>3</v>
      </c>
      <c r="K4208" s="1">
        <v>44858</v>
      </c>
      <c r="L4208">
        <v>61</v>
      </c>
      <c r="M4208">
        <v>0.5</v>
      </c>
      <c r="N4208">
        <f>IF(E4208="",Data_Validation!$B$1,E4208)</f>
        <v>90.34</v>
      </c>
      <c r="O4208">
        <f>IF(J4208="",Data_Validation!$B$2,J4208)</f>
        <v>3</v>
      </c>
      <c r="P4208">
        <f t="shared" si="585"/>
        <v>3</v>
      </c>
      <c r="Q4208" s="2">
        <f>CustomerData[[#This Row],[avg_order_value_clean]]*CustomerData[[#This Row],[total_orders]]</f>
        <v>813.06000000000006</v>
      </c>
      <c r="R4208" s="2" t="str">
        <f t="shared" si="593"/>
        <v>Active</v>
      </c>
      <c r="S4208" s="2" t="str">
        <f t="shared" si="586"/>
        <v>High Risk</v>
      </c>
      <c r="T4208" s="2" t="str">
        <f t="shared" si="587"/>
        <v>35-44</v>
      </c>
      <c r="U4208" s="1">
        <f t="shared" ca="1" si="588"/>
        <v>1403</v>
      </c>
      <c r="V4208" s="2" t="str">
        <f t="shared" si="589"/>
        <v>Medium Loyalty</v>
      </c>
      <c r="W4208" s="2" t="str">
        <f t="shared" si="590"/>
        <v>Legitimate</v>
      </c>
      <c r="X4208" s="2" t="str">
        <f>IF(Q4208&lt;Data_Validation!$B$8,"Low Value",IF(Q4208&lt;Data_Validation!$B$9,"Medium Value","High Value"))</f>
        <v>Low Value</v>
      </c>
      <c r="Y4208" s="2" t="str">
        <f t="shared" si="591"/>
        <v>At Risk - Develop</v>
      </c>
      <c r="Z4208" s="2" t="str">
        <f t="shared" si="592"/>
        <v>Check Data</v>
      </c>
    </row>
    <row r="4209" spans="1:26" x14ac:dyDescent="0.3">
      <c r="A4209" t="s">
        <v>2997</v>
      </c>
      <c r="B4209">
        <v>19</v>
      </c>
      <c r="C4209" t="s">
        <v>21</v>
      </c>
      <c r="D4209" t="s">
        <v>35</v>
      </c>
      <c r="E4209">
        <v>20.7</v>
      </c>
      <c r="F4209">
        <v>14</v>
      </c>
      <c r="G4209">
        <v>80</v>
      </c>
      <c r="H4209">
        <v>0</v>
      </c>
      <c r="I4209" t="s">
        <v>16</v>
      </c>
      <c r="J4209">
        <v>71.7</v>
      </c>
      <c r="K4209" s="1">
        <v>45513</v>
      </c>
      <c r="L4209">
        <v>2</v>
      </c>
      <c r="M4209">
        <v>0.08</v>
      </c>
      <c r="N4209">
        <f>IF(E4209="",Data_Validation!$B$1,E4209)</f>
        <v>20.7</v>
      </c>
      <c r="O4209">
        <f>IF(J4209="",Data_Validation!$B$2,J4209)</f>
        <v>71.7</v>
      </c>
      <c r="P4209">
        <f t="shared" si="585"/>
        <v>2</v>
      </c>
      <c r="Q4209" s="2">
        <f>CustomerData[[#This Row],[avg_order_value_clean]]*CustomerData[[#This Row],[total_orders]]</f>
        <v>289.8</v>
      </c>
      <c r="R4209" s="2" t="str">
        <f t="shared" si="593"/>
        <v>At Risk</v>
      </c>
      <c r="S4209" s="2" t="str">
        <f t="shared" si="586"/>
        <v>Low Risk</v>
      </c>
      <c r="T4209" s="2" t="str">
        <f t="shared" si="587"/>
        <v>Under 25</v>
      </c>
      <c r="U4209" s="1">
        <f t="shared" ca="1" si="588"/>
        <v>748</v>
      </c>
      <c r="V4209" s="2" t="str">
        <f t="shared" si="589"/>
        <v>Low Loyalty</v>
      </c>
      <c r="W4209" s="2" t="str">
        <f t="shared" si="590"/>
        <v>Legitimate</v>
      </c>
      <c r="X4209" s="2" t="str">
        <f>IF(Q4209&lt;Data_Validation!$B$8,"Low Value",IF(Q4209&lt;Data_Validation!$B$9,"Medium Value","High Value"))</f>
        <v>Low Value</v>
      </c>
      <c r="Y4209" s="2" t="str">
        <f t="shared" si="591"/>
        <v>Stable</v>
      </c>
      <c r="Z4209" s="2" t="str">
        <f t="shared" si="592"/>
        <v>Check Data</v>
      </c>
    </row>
    <row r="4210" spans="1:26" x14ac:dyDescent="0.3">
      <c r="A4210" t="s">
        <v>3351</v>
      </c>
      <c r="B4210">
        <v>65</v>
      </c>
      <c r="C4210" t="s">
        <v>25</v>
      </c>
      <c r="D4210" t="s">
        <v>35</v>
      </c>
      <c r="E4210">
        <v>135.55000000000001</v>
      </c>
      <c r="F4210">
        <v>11</v>
      </c>
      <c r="G4210">
        <v>67</v>
      </c>
      <c r="H4210">
        <v>0</v>
      </c>
      <c r="I4210" t="s">
        <v>23</v>
      </c>
      <c r="J4210">
        <v>50.5</v>
      </c>
      <c r="K4210" s="1">
        <v>45541</v>
      </c>
      <c r="L4210">
        <v>29</v>
      </c>
      <c r="M4210">
        <v>0.33</v>
      </c>
      <c r="N4210">
        <f>IF(E4210="",Data_Validation!$B$1,E4210)</f>
        <v>135.55000000000001</v>
      </c>
      <c r="O4210">
        <f>IF(J4210="",Data_Validation!$B$2,J4210)</f>
        <v>50.5</v>
      </c>
      <c r="P4210">
        <f t="shared" si="585"/>
        <v>1</v>
      </c>
      <c r="Q4210" s="2">
        <f>CustomerData[[#This Row],[avg_order_value_clean]]*CustomerData[[#This Row],[total_orders]]</f>
        <v>1491.0500000000002</v>
      </c>
      <c r="R4210" s="2" t="str">
        <f t="shared" si="593"/>
        <v>At Risk</v>
      </c>
      <c r="S4210" s="2" t="str">
        <f t="shared" si="586"/>
        <v>Medium Risk</v>
      </c>
      <c r="T4210" s="2" t="str">
        <f t="shared" si="587"/>
        <v>55+</v>
      </c>
      <c r="U4210" s="1">
        <f t="shared" ca="1" si="588"/>
        <v>720</v>
      </c>
      <c r="V4210" s="2" t="str">
        <f t="shared" si="589"/>
        <v>Low Loyalty</v>
      </c>
      <c r="W4210" s="2" t="str">
        <f t="shared" si="590"/>
        <v>Legitimate</v>
      </c>
      <c r="X4210" s="2" t="str">
        <f>IF(Q4210&lt;Data_Validation!$B$8,"Low Value",IF(Q4210&lt;Data_Validation!$B$9,"Medium Value","High Value"))</f>
        <v>Low Value</v>
      </c>
      <c r="Y4210" s="2" t="str">
        <f t="shared" si="591"/>
        <v>Stable</v>
      </c>
      <c r="Z4210" s="2" t="str">
        <f t="shared" si="592"/>
        <v>Check Data</v>
      </c>
    </row>
    <row r="4211" spans="1:26" x14ac:dyDescent="0.3">
      <c r="A4211" t="s">
        <v>1737</v>
      </c>
      <c r="B4211">
        <v>50</v>
      </c>
      <c r="C4211" t="s">
        <v>14</v>
      </c>
      <c r="D4211" t="s">
        <v>52</v>
      </c>
      <c r="E4211">
        <v>80.099999999999994</v>
      </c>
      <c r="F4211">
        <v>11</v>
      </c>
      <c r="G4211">
        <v>309</v>
      </c>
      <c r="H4211">
        <v>0</v>
      </c>
      <c r="I4211" t="s">
        <v>23</v>
      </c>
      <c r="J4211">
        <v>36.200000000000003</v>
      </c>
      <c r="K4211" s="1">
        <v>45002</v>
      </c>
      <c r="L4211">
        <v>70</v>
      </c>
      <c r="M4211">
        <v>0.26</v>
      </c>
      <c r="N4211">
        <f>IF(E4211="",Data_Validation!$B$1,E4211)</f>
        <v>80.099999999999994</v>
      </c>
      <c r="O4211">
        <f>IF(J4211="",Data_Validation!$B$2,J4211)</f>
        <v>36.200000000000003</v>
      </c>
      <c r="P4211">
        <f t="shared" si="585"/>
        <v>2</v>
      </c>
      <c r="Q4211" s="2">
        <f>CustomerData[[#This Row],[avg_order_value_clean]]*CustomerData[[#This Row],[total_orders]]</f>
        <v>881.09999999999991</v>
      </c>
      <c r="R4211" s="2" t="str">
        <f t="shared" si="593"/>
        <v>Inactive</v>
      </c>
      <c r="S4211" s="2" t="str">
        <f t="shared" si="586"/>
        <v>Medium Risk</v>
      </c>
      <c r="T4211" s="2" t="str">
        <f t="shared" si="587"/>
        <v>45-54</v>
      </c>
      <c r="U4211" s="1">
        <f t="shared" ca="1" si="588"/>
        <v>1259</v>
      </c>
      <c r="V4211" s="2" t="str">
        <f t="shared" si="589"/>
        <v>High Loyalty</v>
      </c>
      <c r="W4211" s="2" t="str">
        <f t="shared" si="590"/>
        <v>Legitimate</v>
      </c>
      <c r="X4211" s="2" t="str">
        <f>IF(Q4211&lt;Data_Validation!$B$8,"Low Value",IF(Q4211&lt;Data_Validation!$B$9,"Medium Value","High Value"))</f>
        <v>Low Value</v>
      </c>
      <c r="Y4211" s="2" t="str">
        <f t="shared" si="591"/>
        <v>Stable</v>
      </c>
      <c r="Z4211" s="2" t="str">
        <f t="shared" si="592"/>
        <v>Check Data</v>
      </c>
    </row>
    <row r="4212" spans="1:26" x14ac:dyDescent="0.3">
      <c r="A4212" t="s">
        <v>3352</v>
      </c>
      <c r="B4212">
        <v>75</v>
      </c>
      <c r="C4212" t="s">
        <v>14</v>
      </c>
      <c r="D4212" t="s">
        <v>28</v>
      </c>
      <c r="E4212">
        <v>160.57</v>
      </c>
      <c r="F4212">
        <v>14</v>
      </c>
      <c r="G4212">
        <v>125</v>
      </c>
      <c r="H4212">
        <v>0</v>
      </c>
      <c r="I4212" t="s">
        <v>23</v>
      </c>
      <c r="J4212">
        <v>28.5</v>
      </c>
      <c r="K4212" s="1">
        <v>45455</v>
      </c>
      <c r="L4212">
        <v>51</v>
      </c>
      <c r="M4212">
        <v>0.42</v>
      </c>
      <c r="N4212">
        <f>IF(E4212="",Data_Validation!$B$1,E4212)</f>
        <v>160.57</v>
      </c>
      <c r="O4212">
        <f>IF(J4212="",Data_Validation!$B$2,J4212)</f>
        <v>28.5</v>
      </c>
      <c r="P4212">
        <f t="shared" si="585"/>
        <v>1</v>
      </c>
      <c r="Q4212" s="2">
        <f>CustomerData[[#This Row],[avg_order_value_clean]]*CustomerData[[#This Row],[total_orders]]</f>
        <v>2247.98</v>
      </c>
      <c r="R4212" s="2" t="str">
        <f t="shared" si="593"/>
        <v>Inactive</v>
      </c>
      <c r="S4212" s="2" t="str">
        <f t="shared" si="586"/>
        <v>Medium Risk</v>
      </c>
      <c r="T4212" s="2" t="str">
        <f t="shared" si="587"/>
        <v>55+</v>
      </c>
      <c r="U4212" s="1">
        <f t="shared" ca="1" si="588"/>
        <v>806</v>
      </c>
      <c r="V4212" s="2" t="str">
        <f t="shared" si="589"/>
        <v>Medium Loyalty</v>
      </c>
      <c r="W4212" s="2" t="str">
        <f t="shared" si="590"/>
        <v>Legitimate</v>
      </c>
      <c r="X4212" s="2" t="str">
        <f>IF(Q4212&lt;Data_Validation!$B$8,"Low Value",IF(Q4212&lt;Data_Validation!$B$9,"Medium Value","High Value"))</f>
        <v>High Value</v>
      </c>
      <c r="Y4212" s="2" t="str">
        <f t="shared" si="591"/>
        <v>High Value - Maintain</v>
      </c>
      <c r="Z4212" s="2" t="str">
        <f t="shared" si="592"/>
        <v>Check Data</v>
      </c>
    </row>
    <row r="4213" spans="1:26" x14ac:dyDescent="0.3">
      <c r="A4213" t="s">
        <v>732</v>
      </c>
      <c r="B4213">
        <v>36</v>
      </c>
      <c r="C4213" t="s">
        <v>14</v>
      </c>
      <c r="D4213" t="s">
        <v>22</v>
      </c>
      <c r="E4213">
        <v>66.709999999999994</v>
      </c>
      <c r="F4213">
        <v>14</v>
      </c>
      <c r="G4213">
        <v>49</v>
      </c>
      <c r="H4213">
        <v>0</v>
      </c>
      <c r="I4213" t="s">
        <v>23</v>
      </c>
      <c r="J4213">
        <v>82.3</v>
      </c>
      <c r="K4213" s="1">
        <v>45443</v>
      </c>
      <c r="L4213">
        <v>73</v>
      </c>
      <c r="M4213">
        <v>0.25</v>
      </c>
      <c r="N4213">
        <f>IF(E4213="",Data_Validation!$B$1,E4213)</f>
        <v>66.709999999999994</v>
      </c>
      <c r="O4213">
        <f>IF(J4213="",Data_Validation!$B$2,J4213)</f>
        <v>82.3</v>
      </c>
      <c r="P4213">
        <f t="shared" si="585"/>
        <v>2</v>
      </c>
      <c r="Q4213" s="2">
        <f>CustomerData[[#This Row],[avg_order_value_clean]]*CustomerData[[#This Row],[total_orders]]</f>
        <v>933.93999999999994</v>
      </c>
      <c r="R4213" s="2" t="str">
        <f t="shared" si="593"/>
        <v>At Risk</v>
      </c>
      <c r="S4213" s="2" t="str">
        <f t="shared" si="586"/>
        <v>Medium Risk</v>
      </c>
      <c r="T4213" s="2" t="str">
        <f t="shared" si="587"/>
        <v>35-44</v>
      </c>
      <c r="U4213" s="1">
        <f t="shared" ca="1" si="588"/>
        <v>818</v>
      </c>
      <c r="V4213" s="2" t="str">
        <f t="shared" si="589"/>
        <v>High Loyalty</v>
      </c>
      <c r="W4213" s="2" t="str">
        <f t="shared" si="590"/>
        <v>Legitimate</v>
      </c>
      <c r="X4213" s="2" t="str">
        <f>IF(Q4213&lt;Data_Validation!$B$8,"Low Value",IF(Q4213&lt;Data_Validation!$B$9,"Medium Value","High Value"))</f>
        <v>Low Value</v>
      </c>
      <c r="Y4213" s="2" t="str">
        <f t="shared" si="591"/>
        <v>Stable</v>
      </c>
      <c r="Z4213" s="2" t="str">
        <f t="shared" si="592"/>
        <v>Check Data</v>
      </c>
    </row>
    <row r="4214" spans="1:26" x14ac:dyDescent="0.3">
      <c r="A4214" t="s">
        <v>3353</v>
      </c>
      <c r="B4214">
        <v>26</v>
      </c>
      <c r="C4214" t="s">
        <v>21</v>
      </c>
      <c r="D4214" t="s">
        <v>26</v>
      </c>
      <c r="E4214">
        <v>155.54</v>
      </c>
      <c r="F4214">
        <v>12</v>
      </c>
      <c r="G4214">
        <v>69</v>
      </c>
      <c r="H4214">
        <v>0</v>
      </c>
      <c r="I4214" t="s">
        <v>29</v>
      </c>
      <c r="J4214">
        <v>79.599999999999994</v>
      </c>
      <c r="K4214" s="1">
        <v>44834</v>
      </c>
      <c r="L4214">
        <v>66</v>
      </c>
      <c r="M4214">
        <v>0.44</v>
      </c>
      <c r="N4214">
        <f>IF(E4214="",Data_Validation!$B$1,E4214)</f>
        <v>155.54</v>
      </c>
      <c r="O4214">
        <f>IF(J4214="",Data_Validation!$B$2,J4214)</f>
        <v>79.599999999999994</v>
      </c>
      <c r="P4214">
        <f t="shared" si="585"/>
        <v>1</v>
      </c>
      <c r="Q4214" s="2">
        <f>CustomerData[[#This Row],[avg_order_value_clean]]*CustomerData[[#This Row],[total_orders]]</f>
        <v>1866.48</v>
      </c>
      <c r="R4214" s="2" t="str">
        <f t="shared" si="593"/>
        <v>At Risk</v>
      </c>
      <c r="S4214" s="2" t="str">
        <f t="shared" si="586"/>
        <v>Medium Risk</v>
      </c>
      <c r="T4214" s="2" t="str">
        <f t="shared" si="587"/>
        <v>25-34</v>
      </c>
      <c r="U4214" s="1">
        <f t="shared" ca="1" si="588"/>
        <v>1427</v>
      </c>
      <c r="V4214" s="2" t="str">
        <f t="shared" si="589"/>
        <v>Medium Loyalty</v>
      </c>
      <c r="W4214" s="2" t="str">
        <f t="shared" si="590"/>
        <v>Legitimate</v>
      </c>
      <c r="X4214" s="2" t="str">
        <f>IF(Q4214&lt;Data_Validation!$B$8,"Low Value",IF(Q4214&lt;Data_Validation!$B$9,"Medium Value","High Value"))</f>
        <v>High Value</v>
      </c>
      <c r="Y4214" s="2" t="str">
        <f t="shared" si="591"/>
        <v>High Value - Maintain</v>
      </c>
      <c r="Z4214" s="2" t="str">
        <f t="shared" si="592"/>
        <v>Check Data</v>
      </c>
    </row>
    <row r="4215" spans="1:26" x14ac:dyDescent="0.3">
      <c r="A4215" t="s">
        <v>845</v>
      </c>
      <c r="B4215">
        <v>45</v>
      </c>
      <c r="C4215" t="s">
        <v>14</v>
      </c>
      <c r="D4215" t="s">
        <v>18</v>
      </c>
      <c r="E4215">
        <v>44.03</v>
      </c>
      <c r="F4215">
        <v>5</v>
      </c>
      <c r="G4215">
        <v>138</v>
      </c>
      <c r="H4215">
        <v>0</v>
      </c>
      <c r="I4215" t="s">
        <v>19</v>
      </c>
      <c r="J4215">
        <v>82.6</v>
      </c>
      <c r="K4215" s="1">
        <v>44327</v>
      </c>
      <c r="L4215">
        <v>68</v>
      </c>
      <c r="M4215">
        <v>0.35</v>
      </c>
      <c r="N4215">
        <f>IF(E4215="",Data_Validation!$B$1,E4215)</f>
        <v>44.03</v>
      </c>
      <c r="O4215">
        <f>IF(J4215="",Data_Validation!$B$2,J4215)</f>
        <v>82.6</v>
      </c>
      <c r="P4215">
        <f t="shared" si="585"/>
        <v>3</v>
      </c>
      <c r="Q4215" s="2">
        <f>CustomerData[[#This Row],[avg_order_value_clean]]*CustomerData[[#This Row],[total_orders]]</f>
        <v>220.15</v>
      </c>
      <c r="R4215" s="2" t="str">
        <f t="shared" si="593"/>
        <v>Inactive</v>
      </c>
      <c r="S4215" s="2" t="str">
        <f t="shared" si="586"/>
        <v>Medium Risk</v>
      </c>
      <c r="T4215" s="2" t="str">
        <f t="shared" si="587"/>
        <v>45-54</v>
      </c>
      <c r="U4215" s="1">
        <f t="shared" ca="1" si="588"/>
        <v>1934</v>
      </c>
      <c r="V4215" s="2" t="str">
        <f t="shared" si="589"/>
        <v>Medium Loyalty</v>
      </c>
      <c r="W4215" s="2" t="str">
        <f t="shared" si="590"/>
        <v>Legitimate</v>
      </c>
      <c r="X4215" s="2" t="str">
        <f>IF(Q4215&lt;Data_Validation!$B$8,"Low Value",IF(Q4215&lt;Data_Validation!$B$9,"Medium Value","High Value"))</f>
        <v>Low Value</v>
      </c>
      <c r="Y4215" s="2" t="str">
        <f t="shared" si="591"/>
        <v>Stable</v>
      </c>
      <c r="Z4215" s="2" t="str">
        <f t="shared" si="592"/>
        <v>Check Data</v>
      </c>
    </row>
    <row r="4216" spans="1:26" x14ac:dyDescent="0.3">
      <c r="A4216" t="s">
        <v>3354</v>
      </c>
      <c r="B4216">
        <v>52</v>
      </c>
      <c r="C4216" t="s">
        <v>21</v>
      </c>
      <c r="D4216" t="s">
        <v>35</v>
      </c>
      <c r="E4216">
        <v>34.72</v>
      </c>
      <c r="F4216">
        <v>10</v>
      </c>
      <c r="G4216">
        <v>169</v>
      </c>
      <c r="H4216">
        <v>0</v>
      </c>
      <c r="I4216" t="s">
        <v>29</v>
      </c>
      <c r="J4216">
        <v>21.9</v>
      </c>
      <c r="K4216" s="1">
        <v>44502</v>
      </c>
      <c r="L4216">
        <v>57</v>
      </c>
      <c r="M4216">
        <v>0.25</v>
      </c>
      <c r="N4216">
        <f>IF(E4216="",Data_Validation!$B$1,E4216)</f>
        <v>34.72</v>
      </c>
      <c r="O4216">
        <f>IF(J4216="",Data_Validation!$B$2,J4216)</f>
        <v>21.9</v>
      </c>
      <c r="P4216">
        <f t="shared" si="585"/>
        <v>1</v>
      </c>
      <c r="Q4216" s="2">
        <f>CustomerData[[#This Row],[avg_order_value_clean]]*CustomerData[[#This Row],[total_orders]]</f>
        <v>347.2</v>
      </c>
      <c r="R4216" s="2" t="str">
        <f t="shared" si="593"/>
        <v>Inactive</v>
      </c>
      <c r="S4216" s="2" t="str">
        <f t="shared" si="586"/>
        <v>Medium Risk</v>
      </c>
      <c r="T4216" s="2" t="str">
        <f t="shared" si="587"/>
        <v>45-54</v>
      </c>
      <c r="U4216" s="1">
        <f t="shared" ca="1" si="588"/>
        <v>1759</v>
      </c>
      <c r="V4216" s="2" t="str">
        <f t="shared" si="589"/>
        <v>Medium Loyalty</v>
      </c>
      <c r="W4216" s="2" t="str">
        <f t="shared" si="590"/>
        <v>Legitimate</v>
      </c>
      <c r="X4216" s="2" t="str">
        <f>IF(Q4216&lt;Data_Validation!$B$8,"Low Value",IF(Q4216&lt;Data_Validation!$B$9,"Medium Value","High Value"))</f>
        <v>Low Value</v>
      </c>
      <c r="Y4216" s="2" t="str">
        <f t="shared" si="591"/>
        <v>Stable</v>
      </c>
      <c r="Z4216" s="2" t="str">
        <f t="shared" si="592"/>
        <v>Check Data</v>
      </c>
    </row>
    <row r="4217" spans="1:26" x14ac:dyDescent="0.3">
      <c r="A4217" t="s">
        <v>3355</v>
      </c>
      <c r="B4217">
        <v>74</v>
      </c>
      <c r="C4217" t="s">
        <v>21</v>
      </c>
      <c r="D4217" t="s">
        <v>15</v>
      </c>
      <c r="E4217">
        <v>145.25</v>
      </c>
      <c r="F4217">
        <v>8</v>
      </c>
      <c r="G4217">
        <v>89</v>
      </c>
      <c r="H4217">
        <v>0</v>
      </c>
      <c r="I4217" t="s">
        <v>19</v>
      </c>
      <c r="J4217">
        <v>85.2</v>
      </c>
      <c r="K4217" s="1">
        <v>44506</v>
      </c>
      <c r="L4217">
        <v>41</v>
      </c>
      <c r="M4217">
        <v>0.15</v>
      </c>
      <c r="N4217">
        <f>IF(E4217="",Data_Validation!$B$1,E4217)</f>
        <v>145.25</v>
      </c>
      <c r="O4217">
        <f>IF(J4217="",Data_Validation!$B$2,J4217)</f>
        <v>85.2</v>
      </c>
      <c r="P4217">
        <f t="shared" si="585"/>
        <v>1</v>
      </c>
      <c r="Q4217" s="2">
        <f>CustomerData[[#This Row],[avg_order_value_clean]]*CustomerData[[#This Row],[total_orders]]</f>
        <v>1162</v>
      </c>
      <c r="R4217" s="2" t="str">
        <f t="shared" si="593"/>
        <v>At Risk</v>
      </c>
      <c r="S4217" s="2" t="str">
        <f t="shared" si="586"/>
        <v>Low Risk</v>
      </c>
      <c r="T4217" s="2" t="str">
        <f t="shared" si="587"/>
        <v>55+</v>
      </c>
      <c r="U4217" s="1">
        <f t="shared" ca="1" si="588"/>
        <v>1755</v>
      </c>
      <c r="V4217" s="2" t="str">
        <f t="shared" si="589"/>
        <v>Medium Loyalty</v>
      </c>
      <c r="W4217" s="2" t="str">
        <f t="shared" si="590"/>
        <v>Legitimate</v>
      </c>
      <c r="X4217" s="2" t="str">
        <f>IF(Q4217&lt;Data_Validation!$B$8,"Low Value",IF(Q4217&lt;Data_Validation!$B$9,"Medium Value","High Value"))</f>
        <v>Low Value</v>
      </c>
      <c r="Y4217" s="2" t="str">
        <f t="shared" si="591"/>
        <v>Stable</v>
      </c>
      <c r="Z4217" s="2" t="str">
        <f t="shared" si="592"/>
        <v>Check Data</v>
      </c>
    </row>
    <row r="4218" spans="1:26" x14ac:dyDescent="0.3">
      <c r="A4218" t="s">
        <v>1814</v>
      </c>
      <c r="B4218">
        <v>56</v>
      </c>
      <c r="C4218" t="s">
        <v>14</v>
      </c>
      <c r="D4218" t="s">
        <v>50</v>
      </c>
      <c r="E4218">
        <v>55.97</v>
      </c>
      <c r="F4218">
        <v>7</v>
      </c>
      <c r="G4218">
        <v>138</v>
      </c>
      <c r="H4218">
        <v>0</v>
      </c>
      <c r="I4218" t="s">
        <v>19</v>
      </c>
      <c r="J4218">
        <v>98.6</v>
      </c>
      <c r="K4218" s="1">
        <v>44230</v>
      </c>
      <c r="L4218">
        <v>94</v>
      </c>
      <c r="M4218">
        <v>0.27</v>
      </c>
      <c r="N4218">
        <f>IF(E4218="",Data_Validation!$B$1,E4218)</f>
        <v>55.97</v>
      </c>
      <c r="O4218">
        <f>IF(J4218="",Data_Validation!$B$2,J4218)</f>
        <v>98.6</v>
      </c>
      <c r="P4218">
        <f t="shared" si="585"/>
        <v>2</v>
      </c>
      <c r="Q4218" s="2">
        <f>CustomerData[[#This Row],[avg_order_value_clean]]*CustomerData[[#This Row],[total_orders]]</f>
        <v>391.78999999999996</v>
      </c>
      <c r="R4218" s="2" t="str">
        <f t="shared" si="593"/>
        <v>Inactive</v>
      </c>
      <c r="S4218" s="2" t="str">
        <f t="shared" si="586"/>
        <v>Medium Risk</v>
      </c>
      <c r="T4218" s="2" t="str">
        <f t="shared" si="587"/>
        <v>55+</v>
      </c>
      <c r="U4218" s="1">
        <f t="shared" ca="1" si="588"/>
        <v>2031</v>
      </c>
      <c r="V4218" s="2" t="str">
        <f t="shared" si="589"/>
        <v>High Loyalty</v>
      </c>
      <c r="W4218" s="2" t="str">
        <f t="shared" si="590"/>
        <v>Legitimate</v>
      </c>
      <c r="X4218" s="2" t="str">
        <f>IF(Q4218&lt;Data_Validation!$B$8,"Low Value",IF(Q4218&lt;Data_Validation!$B$9,"Medium Value","High Value"))</f>
        <v>Low Value</v>
      </c>
      <c r="Y4218" s="2" t="str">
        <f t="shared" si="591"/>
        <v>Stable</v>
      </c>
      <c r="Z4218" s="2" t="str">
        <f t="shared" si="592"/>
        <v>Check Data</v>
      </c>
    </row>
    <row r="4219" spans="1:26" x14ac:dyDescent="0.3">
      <c r="A4219" t="s">
        <v>1207</v>
      </c>
      <c r="B4219">
        <v>78</v>
      </c>
      <c r="C4219" t="s">
        <v>21</v>
      </c>
      <c r="D4219" t="s">
        <v>50</v>
      </c>
      <c r="E4219">
        <v>147.5</v>
      </c>
      <c r="F4219">
        <v>8</v>
      </c>
      <c r="G4219">
        <v>71</v>
      </c>
      <c r="H4219">
        <v>0</v>
      </c>
      <c r="I4219" t="s">
        <v>19</v>
      </c>
      <c r="J4219">
        <v>59.9</v>
      </c>
      <c r="K4219" s="1">
        <v>45438</v>
      </c>
      <c r="L4219">
        <v>64</v>
      </c>
      <c r="M4219">
        <v>0.14000000000000001</v>
      </c>
      <c r="N4219">
        <f>IF(E4219="",Data_Validation!$B$1,E4219)</f>
        <v>147.5</v>
      </c>
      <c r="O4219">
        <f>IF(J4219="",Data_Validation!$B$2,J4219)</f>
        <v>59.9</v>
      </c>
      <c r="P4219">
        <f t="shared" si="585"/>
        <v>3</v>
      </c>
      <c r="Q4219" s="2">
        <f>CustomerData[[#This Row],[avg_order_value_clean]]*CustomerData[[#This Row],[total_orders]]</f>
        <v>1180</v>
      </c>
      <c r="R4219" s="2" t="str">
        <f t="shared" si="593"/>
        <v>At Risk</v>
      </c>
      <c r="S4219" s="2" t="str">
        <f t="shared" si="586"/>
        <v>Low Risk</v>
      </c>
      <c r="T4219" s="2" t="str">
        <f t="shared" si="587"/>
        <v>55+</v>
      </c>
      <c r="U4219" s="1">
        <f t="shared" ca="1" si="588"/>
        <v>823</v>
      </c>
      <c r="V4219" s="2" t="str">
        <f t="shared" si="589"/>
        <v>Medium Loyalty</v>
      </c>
      <c r="W4219" s="2" t="str">
        <f t="shared" si="590"/>
        <v>Legitimate</v>
      </c>
      <c r="X4219" s="2" t="str">
        <f>IF(Q4219&lt;Data_Validation!$B$8,"Low Value",IF(Q4219&lt;Data_Validation!$B$9,"Medium Value","High Value"))</f>
        <v>Low Value</v>
      </c>
      <c r="Y4219" s="2" t="str">
        <f t="shared" si="591"/>
        <v>Stable</v>
      </c>
      <c r="Z4219" s="2" t="str">
        <f t="shared" si="592"/>
        <v>Check Data</v>
      </c>
    </row>
    <row r="4220" spans="1:26" x14ac:dyDescent="0.3">
      <c r="A4220" t="s">
        <v>1485</v>
      </c>
      <c r="B4220">
        <v>27</v>
      </c>
      <c r="C4220" t="s">
        <v>25</v>
      </c>
      <c r="D4220" t="s">
        <v>44</v>
      </c>
      <c r="E4220">
        <v>76.45</v>
      </c>
      <c r="F4220">
        <v>12</v>
      </c>
      <c r="G4220">
        <v>244</v>
      </c>
      <c r="H4220">
        <v>0</v>
      </c>
      <c r="I4220" t="s">
        <v>19</v>
      </c>
      <c r="J4220">
        <v>4.7</v>
      </c>
      <c r="K4220" s="1">
        <v>45483</v>
      </c>
      <c r="L4220">
        <v>4</v>
      </c>
      <c r="M4220">
        <v>0.35</v>
      </c>
      <c r="N4220">
        <f>IF(E4220="",Data_Validation!$B$1,E4220)</f>
        <v>76.45</v>
      </c>
      <c r="O4220">
        <f>IF(J4220="",Data_Validation!$B$2,J4220)</f>
        <v>4.7</v>
      </c>
      <c r="P4220">
        <f t="shared" si="585"/>
        <v>2</v>
      </c>
      <c r="Q4220" s="2">
        <f>CustomerData[[#This Row],[avg_order_value_clean]]*CustomerData[[#This Row],[total_orders]]</f>
        <v>917.40000000000009</v>
      </c>
      <c r="R4220" s="2" t="str">
        <f t="shared" si="593"/>
        <v>Inactive</v>
      </c>
      <c r="S4220" s="2" t="str">
        <f t="shared" si="586"/>
        <v>Medium Risk</v>
      </c>
      <c r="T4220" s="2" t="str">
        <f t="shared" si="587"/>
        <v>25-34</v>
      </c>
      <c r="U4220" s="1">
        <f t="shared" ca="1" si="588"/>
        <v>778</v>
      </c>
      <c r="V4220" s="2" t="str">
        <f t="shared" si="589"/>
        <v>Low Loyalty</v>
      </c>
      <c r="W4220" s="2" t="str">
        <f t="shared" si="590"/>
        <v>Legitimate</v>
      </c>
      <c r="X4220" s="2" t="str">
        <f>IF(Q4220&lt;Data_Validation!$B$8,"Low Value",IF(Q4220&lt;Data_Validation!$B$9,"Medium Value","High Value"))</f>
        <v>Low Value</v>
      </c>
      <c r="Y4220" s="2" t="str">
        <f t="shared" si="591"/>
        <v>Stable</v>
      </c>
      <c r="Z4220" s="2" t="str">
        <f t="shared" si="592"/>
        <v>Check Data</v>
      </c>
    </row>
    <row r="4221" spans="1:26" x14ac:dyDescent="0.3">
      <c r="A4221" t="s">
        <v>2264</v>
      </c>
      <c r="B4221">
        <v>18</v>
      </c>
      <c r="C4221" t="s">
        <v>21</v>
      </c>
      <c r="D4221" t="s">
        <v>18</v>
      </c>
      <c r="F4221">
        <v>10</v>
      </c>
      <c r="G4221">
        <v>66</v>
      </c>
      <c r="H4221">
        <v>0</v>
      </c>
      <c r="I4221" t="s">
        <v>16</v>
      </c>
      <c r="J4221">
        <v>70.2</v>
      </c>
      <c r="K4221" s="1">
        <v>44333</v>
      </c>
      <c r="L4221">
        <v>1</v>
      </c>
      <c r="M4221">
        <v>0.12</v>
      </c>
      <c r="N4221">
        <f>IF(E4221="",Data_Validation!$B$1,E4221)</f>
        <v>250</v>
      </c>
      <c r="O4221">
        <f>IF(J4221="",Data_Validation!$B$2,J4221)</f>
        <v>70.2</v>
      </c>
      <c r="P4221">
        <f t="shared" si="585"/>
        <v>2</v>
      </c>
      <c r="Q4221" s="2">
        <f>CustomerData[[#This Row],[avg_order_value_clean]]*CustomerData[[#This Row],[total_orders]]</f>
        <v>2500</v>
      </c>
      <c r="R4221" s="2" t="str">
        <f t="shared" si="593"/>
        <v>At Risk</v>
      </c>
      <c r="S4221" s="2" t="str">
        <f t="shared" si="586"/>
        <v>Low Risk</v>
      </c>
      <c r="T4221" s="2" t="str">
        <f t="shared" si="587"/>
        <v>Under 25</v>
      </c>
      <c r="U4221" s="1">
        <f t="shared" ca="1" si="588"/>
        <v>1928</v>
      </c>
      <c r="V4221" s="2" t="str">
        <f t="shared" si="589"/>
        <v>Low Loyalty</v>
      </c>
      <c r="W4221" s="2" t="str">
        <f t="shared" si="590"/>
        <v>Legitimate</v>
      </c>
      <c r="X4221" s="2" t="str">
        <f>IF(Q4221&lt;Data_Validation!$B$8,"Low Value",IF(Q4221&lt;Data_Validation!$B$9,"Medium Value","High Value"))</f>
        <v>High Value</v>
      </c>
      <c r="Y4221" s="2" t="str">
        <f t="shared" si="591"/>
        <v>High Value - Maintain</v>
      </c>
      <c r="Z4221" s="2" t="str">
        <f t="shared" si="592"/>
        <v>Check Data</v>
      </c>
    </row>
    <row r="4222" spans="1:26" x14ac:dyDescent="0.3">
      <c r="A4222" t="s">
        <v>3356</v>
      </c>
      <c r="B4222">
        <v>59</v>
      </c>
      <c r="C4222" t="s">
        <v>25</v>
      </c>
      <c r="D4222" t="s">
        <v>22</v>
      </c>
      <c r="E4222">
        <v>184.51</v>
      </c>
      <c r="F4222">
        <v>11</v>
      </c>
      <c r="G4222">
        <v>129</v>
      </c>
      <c r="H4222">
        <v>0</v>
      </c>
      <c r="I4222" t="s">
        <v>19</v>
      </c>
      <c r="J4222">
        <v>53.8</v>
      </c>
      <c r="K4222" s="1">
        <v>44459</v>
      </c>
      <c r="L4222">
        <v>75</v>
      </c>
      <c r="M4222">
        <v>0.42</v>
      </c>
      <c r="N4222">
        <f>IF(E4222="",Data_Validation!$B$1,E4222)</f>
        <v>184.51</v>
      </c>
      <c r="O4222">
        <f>IF(J4222="",Data_Validation!$B$2,J4222)</f>
        <v>53.8</v>
      </c>
      <c r="P4222">
        <f t="shared" si="585"/>
        <v>1</v>
      </c>
      <c r="Q4222" s="2">
        <f>CustomerData[[#This Row],[avg_order_value_clean]]*CustomerData[[#This Row],[total_orders]]</f>
        <v>2029.61</v>
      </c>
      <c r="R4222" s="2" t="str">
        <f t="shared" si="593"/>
        <v>Inactive</v>
      </c>
      <c r="S4222" s="2" t="str">
        <f t="shared" si="586"/>
        <v>Medium Risk</v>
      </c>
      <c r="T4222" s="2" t="str">
        <f t="shared" si="587"/>
        <v>55+</v>
      </c>
      <c r="U4222" s="1">
        <f t="shared" ca="1" si="588"/>
        <v>1802</v>
      </c>
      <c r="V4222" s="2" t="str">
        <f t="shared" si="589"/>
        <v>High Loyalty</v>
      </c>
      <c r="W4222" s="2" t="str">
        <f t="shared" si="590"/>
        <v>Legitimate</v>
      </c>
      <c r="X4222" s="2" t="str">
        <f>IF(Q4222&lt;Data_Validation!$B$8,"Low Value",IF(Q4222&lt;Data_Validation!$B$9,"Medium Value","High Value"))</f>
        <v>High Value</v>
      </c>
      <c r="Y4222" s="2" t="str">
        <f t="shared" si="591"/>
        <v>High Value - Maintain</v>
      </c>
      <c r="Z4222" s="2" t="str">
        <f t="shared" si="592"/>
        <v>Check Data</v>
      </c>
    </row>
    <row r="4223" spans="1:26" x14ac:dyDescent="0.3">
      <c r="A4223" t="s">
        <v>30</v>
      </c>
      <c r="B4223">
        <v>38</v>
      </c>
      <c r="C4223" t="s">
        <v>25</v>
      </c>
      <c r="D4223" t="s">
        <v>37</v>
      </c>
      <c r="E4223">
        <v>38.200000000000003</v>
      </c>
      <c r="F4223">
        <v>7</v>
      </c>
      <c r="G4223">
        <v>209</v>
      </c>
      <c r="H4223">
        <v>0</v>
      </c>
      <c r="I4223" t="s">
        <v>29</v>
      </c>
      <c r="K4223" s="1">
        <v>45044</v>
      </c>
      <c r="L4223">
        <v>7</v>
      </c>
      <c r="M4223">
        <v>0.18</v>
      </c>
      <c r="N4223">
        <f>IF(E4223="",Data_Validation!$B$1,E4223)</f>
        <v>38.200000000000003</v>
      </c>
      <c r="O4223">
        <f>IF(J4223="",Data_Validation!$B$2,J4223)</f>
        <v>250</v>
      </c>
      <c r="P4223">
        <f t="shared" si="585"/>
        <v>2</v>
      </c>
      <c r="Q4223" s="2">
        <f>CustomerData[[#This Row],[avg_order_value_clean]]*CustomerData[[#This Row],[total_orders]]</f>
        <v>267.40000000000003</v>
      </c>
      <c r="R4223" s="2" t="str">
        <f t="shared" si="593"/>
        <v>Inactive</v>
      </c>
      <c r="S4223" s="2" t="str">
        <f t="shared" si="586"/>
        <v>Low Risk</v>
      </c>
      <c r="T4223" s="2" t="str">
        <f t="shared" si="587"/>
        <v>35-44</v>
      </c>
      <c r="U4223" s="1">
        <f t="shared" ca="1" si="588"/>
        <v>1217</v>
      </c>
      <c r="V4223" s="2" t="str">
        <f t="shared" si="589"/>
        <v>Low Loyalty</v>
      </c>
      <c r="W4223" s="2" t="str">
        <f t="shared" si="590"/>
        <v>Legitimate</v>
      </c>
      <c r="X4223" s="2" t="str">
        <f>IF(Q4223&lt;Data_Validation!$B$8,"Low Value",IF(Q4223&lt;Data_Validation!$B$9,"Medium Value","High Value"))</f>
        <v>Low Value</v>
      </c>
      <c r="Y4223" s="2" t="str">
        <f t="shared" si="591"/>
        <v>Stable</v>
      </c>
      <c r="Z4223" s="2" t="str">
        <f t="shared" si="592"/>
        <v>Check Data</v>
      </c>
    </row>
    <row r="4224" spans="1:26" x14ac:dyDescent="0.3">
      <c r="A4224" t="s">
        <v>320</v>
      </c>
      <c r="B4224">
        <v>26</v>
      </c>
      <c r="C4224" t="s">
        <v>21</v>
      </c>
      <c r="D4224" t="s">
        <v>18</v>
      </c>
      <c r="E4224">
        <v>157.52000000000001</v>
      </c>
      <c r="F4224">
        <v>12</v>
      </c>
      <c r="G4224">
        <v>193</v>
      </c>
      <c r="H4224">
        <v>0</v>
      </c>
      <c r="I4224" t="s">
        <v>19</v>
      </c>
      <c r="J4224">
        <v>18.8</v>
      </c>
      <c r="K4224" s="1">
        <v>44187</v>
      </c>
      <c r="L4224">
        <v>82</v>
      </c>
      <c r="M4224">
        <v>0.7</v>
      </c>
      <c r="N4224">
        <f>IF(E4224="",Data_Validation!$B$1,E4224)</f>
        <v>157.52000000000001</v>
      </c>
      <c r="O4224">
        <f>IF(J4224="",Data_Validation!$B$2,J4224)</f>
        <v>18.8</v>
      </c>
      <c r="P4224">
        <f t="shared" si="585"/>
        <v>3</v>
      </c>
      <c r="Q4224" s="2">
        <f>CustomerData[[#This Row],[avg_order_value_clean]]*CustomerData[[#This Row],[total_orders]]</f>
        <v>1890.2400000000002</v>
      </c>
      <c r="R4224" s="2" t="str">
        <f t="shared" si="593"/>
        <v>Inactive</v>
      </c>
      <c r="S4224" s="2" t="str">
        <f t="shared" si="586"/>
        <v>High Risk</v>
      </c>
      <c r="T4224" s="2" t="str">
        <f t="shared" si="587"/>
        <v>25-34</v>
      </c>
      <c r="U4224" s="1">
        <f t="shared" ca="1" si="588"/>
        <v>2074</v>
      </c>
      <c r="V4224" s="2" t="str">
        <f t="shared" si="589"/>
        <v>High Loyalty</v>
      </c>
      <c r="W4224" s="2" t="str">
        <f t="shared" si="590"/>
        <v>Legitimate</v>
      </c>
      <c r="X4224" s="2" t="str">
        <f>IF(Q4224&lt;Data_Validation!$B$8,"Low Value",IF(Q4224&lt;Data_Validation!$B$9,"Medium Value","High Value"))</f>
        <v>High Value</v>
      </c>
      <c r="Y4224" s="2" t="str">
        <f t="shared" si="591"/>
        <v>Critical - Retain</v>
      </c>
      <c r="Z4224" s="2" t="str">
        <f t="shared" si="592"/>
        <v>Check Data</v>
      </c>
    </row>
    <row r="4225" spans="1:26" x14ac:dyDescent="0.3">
      <c r="A4225" t="s">
        <v>3357</v>
      </c>
      <c r="B4225">
        <v>77</v>
      </c>
      <c r="C4225" t="s">
        <v>14</v>
      </c>
      <c r="D4225" t="s">
        <v>28</v>
      </c>
      <c r="E4225">
        <v>94.57</v>
      </c>
      <c r="F4225">
        <v>8</v>
      </c>
      <c r="G4225">
        <v>25</v>
      </c>
      <c r="H4225">
        <v>0</v>
      </c>
      <c r="I4225" t="s">
        <v>16</v>
      </c>
      <c r="J4225">
        <v>60.6</v>
      </c>
      <c r="K4225" s="1">
        <v>44296</v>
      </c>
      <c r="L4225">
        <v>8</v>
      </c>
      <c r="M4225">
        <v>0.08</v>
      </c>
      <c r="N4225">
        <f>IF(E4225="",Data_Validation!$B$1,E4225)</f>
        <v>94.57</v>
      </c>
      <c r="O4225">
        <f>IF(J4225="",Data_Validation!$B$2,J4225)</f>
        <v>60.6</v>
      </c>
      <c r="P4225">
        <f t="shared" si="585"/>
        <v>1</v>
      </c>
      <c r="Q4225" s="2">
        <f>CustomerData[[#This Row],[avg_order_value_clean]]*CustomerData[[#This Row],[total_orders]]</f>
        <v>756.56</v>
      </c>
      <c r="R4225" s="2" t="str">
        <f t="shared" si="593"/>
        <v>Active</v>
      </c>
      <c r="S4225" s="2" t="str">
        <f t="shared" si="586"/>
        <v>Low Risk</v>
      </c>
      <c r="T4225" s="2" t="str">
        <f t="shared" si="587"/>
        <v>55+</v>
      </c>
      <c r="U4225" s="1">
        <f t="shared" ca="1" si="588"/>
        <v>1965</v>
      </c>
      <c r="V4225" s="2" t="str">
        <f t="shared" si="589"/>
        <v>Low Loyalty</v>
      </c>
      <c r="W4225" s="2" t="str">
        <f t="shared" si="590"/>
        <v>Legitimate</v>
      </c>
      <c r="X4225" s="2" t="str">
        <f>IF(Q4225&lt;Data_Validation!$B$8,"Low Value",IF(Q4225&lt;Data_Validation!$B$9,"Medium Value","High Value"))</f>
        <v>Low Value</v>
      </c>
      <c r="Y4225" s="2" t="str">
        <f t="shared" si="591"/>
        <v>Stable</v>
      </c>
      <c r="Z4225" s="2" t="str">
        <f t="shared" si="592"/>
        <v>Check Data</v>
      </c>
    </row>
    <row r="4226" spans="1:26" x14ac:dyDescent="0.3">
      <c r="A4226" t="s">
        <v>3358</v>
      </c>
      <c r="B4226">
        <v>64</v>
      </c>
      <c r="C4226" t="s">
        <v>21</v>
      </c>
      <c r="D4226" t="s">
        <v>35</v>
      </c>
      <c r="E4226">
        <v>83.13</v>
      </c>
      <c r="F4226">
        <v>14</v>
      </c>
      <c r="G4226">
        <v>331</v>
      </c>
      <c r="H4226">
        <v>0</v>
      </c>
      <c r="I4226" t="s">
        <v>29</v>
      </c>
      <c r="J4226">
        <v>53.9</v>
      </c>
      <c r="K4226" s="1">
        <v>44271</v>
      </c>
      <c r="L4226">
        <v>94</v>
      </c>
      <c r="M4226">
        <v>0.1</v>
      </c>
      <c r="N4226">
        <f>IF(E4226="",Data_Validation!$B$1,E4226)</f>
        <v>83.13</v>
      </c>
      <c r="O4226">
        <f>IF(J4226="",Data_Validation!$B$2,J4226)</f>
        <v>53.9</v>
      </c>
      <c r="P4226">
        <f t="shared" ref="P4226:P4289" si="594">COUNTIF($A$2:$A$5001,A4226)</f>
        <v>2</v>
      </c>
      <c r="Q4226" s="2">
        <f>CustomerData[[#This Row],[avg_order_value_clean]]*CustomerData[[#This Row],[total_orders]]</f>
        <v>1163.82</v>
      </c>
      <c r="R4226" s="2" t="str">
        <f t="shared" si="593"/>
        <v>Inactive</v>
      </c>
      <c r="S4226" s="2" t="str">
        <f t="shared" ref="S4226:S4289" si="595">IF(M4226&lt;0.2,"Low Risk",IF(M4226&lt;0.5,"Medium Risk","High Risk"))</f>
        <v>Low Risk</v>
      </c>
      <c r="T4226" s="2" t="str">
        <f t="shared" ref="T4226:T4289" si="596">IF(B4226&lt;25,"Under 25",IF(B4226&lt;35,"25-34",IF(B4226&lt;45,"35-44",IF(B4226&lt;55,"45-54","55+"))))</f>
        <v>55+</v>
      </c>
      <c r="U4226" s="1">
        <f t="shared" ref="U4226:U4289" ca="1" si="597">TODAY()-K4226</f>
        <v>1990</v>
      </c>
      <c r="V4226" s="2" t="str">
        <f t="shared" ref="V4226:V4289" si="598">IF(L4226&lt;40,"Low Loyalty",IF(L4226&lt;70,"Medium Loyalty","High Loyalty"))</f>
        <v>High Loyalty</v>
      </c>
      <c r="W4226" s="2" t="str">
        <f t="shared" ref="W4226:W4289" si="599">IF(H4226=1,"Fraudulent","Legitimate")</f>
        <v>Legitimate</v>
      </c>
      <c r="X4226" s="2" t="str">
        <f>IF(Q4226&lt;Data_Validation!$B$8,"Low Value",IF(Q4226&lt;Data_Validation!$B$9,"Medium Value","High Value"))</f>
        <v>Low Value</v>
      </c>
      <c r="Y4226" s="2" t="str">
        <f t="shared" ref="Y4226:Y4289" si="600">IF(AND(X4226="High Value",S4226="High Risk"),"Critical - Retain",IF(AND(X4226="High Value",S4226&lt;&gt;"High Risk"),"High Value - Maintain",IF(AND(X4226&lt;&gt;"High Value",S4226="High Risk"),"At Risk - Develop","Stable")))</f>
        <v>Stable</v>
      </c>
      <c r="Z4226" s="2" t="str">
        <f t="shared" ref="Z4226:Z4289" si="601">IF(OR(B4226&lt;18,F4226&lt;0,N4226&lt;0,O4226&lt;0,O4226&gt;1,M4226&lt;0,M4226&gt;1),"Check Data","Valid")</f>
        <v>Check Data</v>
      </c>
    </row>
    <row r="4227" spans="1:26" x14ac:dyDescent="0.3">
      <c r="A4227" t="s">
        <v>2502</v>
      </c>
      <c r="B4227">
        <v>32</v>
      </c>
      <c r="C4227" t="s">
        <v>25</v>
      </c>
      <c r="D4227" t="s">
        <v>15</v>
      </c>
      <c r="E4227">
        <v>93.97</v>
      </c>
      <c r="F4227">
        <v>12</v>
      </c>
      <c r="G4227">
        <v>292</v>
      </c>
      <c r="H4227">
        <v>0</v>
      </c>
      <c r="I4227" t="s">
        <v>40</v>
      </c>
      <c r="J4227">
        <v>60.2</v>
      </c>
      <c r="K4227" s="1">
        <v>44658</v>
      </c>
      <c r="L4227">
        <v>79</v>
      </c>
      <c r="M4227">
        <v>0.13</v>
      </c>
      <c r="N4227">
        <f>IF(E4227="",Data_Validation!$B$1,E4227)</f>
        <v>93.97</v>
      </c>
      <c r="O4227">
        <f>IF(J4227="",Data_Validation!$B$2,J4227)</f>
        <v>60.2</v>
      </c>
      <c r="P4227">
        <f t="shared" si="594"/>
        <v>2</v>
      </c>
      <c r="Q4227" s="2">
        <f>CustomerData[[#This Row],[avg_order_value_clean]]*CustomerData[[#This Row],[total_orders]]</f>
        <v>1127.6399999999999</v>
      </c>
      <c r="R4227" s="2" t="str">
        <f t="shared" ref="R4227:R4290" si="602">IF(G4227&lt;=30,"Active",IF(G4227&lt;=90,"At Risk","Inactive"))</f>
        <v>Inactive</v>
      </c>
      <c r="S4227" s="2" t="str">
        <f t="shared" si="595"/>
        <v>Low Risk</v>
      </c>
      <c r="T4227" s="2" t="str">
        <f t="shared" si="596"/>
        <v>25-34</v>
      </c>
      <c r="U4227" s="1">
        <f t="shared" ca="1" si="597"/>
        <v>1603</v>
      </c>
      <c r="V4227" s="2" t="str">
        <f t="shared" si="598"/>
        <v>High Loyalty</v>
      </c>
      <c r="W4227" s="2" t="str">
        <f t="shared" si="599"/>
        <v>Legitimate</v>
      </c>
      <c r="X4227" s="2" t="str">
        <f>IF(Q4227&lt;Data_Validation!$B$8,"Low Value",IF(Q4227&lt;Data_Validation!$B$9,"Medium Value","High Value"))</f>
        <v>Low Value</v>
      </c>
      <c r="Y4227" s="2" t="str">
        <f t="shared" si="600"/>
        <v>Stable</v>
      </c>
      <c r="Z4227" s="2" t="str">
        <f t="shared" si="601"/>
        <v>Check Data</v>
      </c>
    </row>
    <row r="4228" spans="1:26" x14ac:dyDescent="0.3">
      <c r="A4228" t="s">
        <v>3359</v>
      </c>
      <c r="B4228">
        <v>52</v>
      </c>
      <c r="C4228" t="s">
        <v>14</v>
      </c>
      <c r="D4228" t="s">
        <v>22</v>
      </c>
      <c r="E4228">
        <v>61.3</v>
      </c>
      <c r="F4228">
        <v>8</v>
      </c>
      <c r="G4228">
        <v>217</v>
      </c>
      <c r="H4228">
        <v>0</v>
      </c>
      <c r="I4228" t="s">
        <v>29</v>
      </c>
      <c r="J4228">
        <v>72.8</v>
      </c>
      <c r="K4228" s="1">
        <v>44893</v>
      </c>
      <c r="L4228">
        <v>58</v>
      </c>
      <c r="M4228">
        <v>0.26</v>
      </c>
      <c r="N4228">
        <f>IF(E4228="",Data_Validation!$B$1,E4228)</f>
        <v>61.3</v>
      </c>
      <c r="O4228">
        <f>IF(J4228="",Data_Validation!$B$2,J4228)</f>
        <v>72.8</v>
      </c>
      <c r="P4228">
        <f t="shared" si="594"/>
        <v>1</v>
      </c>
      <c r="Q4228" s="2">
        <f>CustomerData[[#This Row],[avg_order_value_clean]]*CustomerData[[#This Row],[total_orders]]</f>
        <v>490.4</v>
      </c>
      <c r="R4228" s="2" t="str">
        <f t="shared" si="602"/>
        <v>Inactive</v>
      </c>
      <c r="S4228" s="2" t="str">
        <f t="shared" si="595"/>
        <v>Medium Risk</v>
      </c>
      <c r="T4228" s="2" t="str">
        <f t="shared" si="596"/>
        <v>45-54</v>
      </c>
      <c r="U4228" s="1">
        <f t="shared" ca="1" si="597"/>
        <v>1368</v>
      </c>
      <c r="V4228" s="2" t="str">
        <f t="shared" si="598"/>
        <v>Medium Loyalty</v>
      </c>
      <c r="W4228" s="2" t="str">
        <f t="shared" si="599"/>
        <v>Legitimate</v>
      </c>
      <c r="X4228" s="2" t="str">
        <f>IF(Q4228&lt;Data_Validation!$B$8,"Low Value",IF(Q4228&lt;Data_Validation!$B$9,"Medium Value","High Value"))</f>
        <v>Low Value</v>
      </c>
      <c r="Y4228" s="2" t="str">
        <f t="shared" si="600"/>
        <v>Stable</v>
      </c>
      <c r="Z4228" s="2" t="str">
        <f t="shared" si="601"/>
        <v>Check Data</v>
      </c>
    </row>
    <row r="4229" spans="1:26" x14ac:dyDescent="0.3">
      <c r="A4229" t="s">
        <v>1666</v>
      </c>
      <c r="B4229">
        <v>74</v>
      </c>
      <c r="C4229" t="s">
        <v>14</v>
      </c>
      <c r="D4229" t="s">
        <v>22</v>
      </c>
      <c r="E4229">
        <v>62.15</v>
      </c>
      <c r="F4229">
        <v>18</v>
      </c>
      <c r="G4229">
        <v>35</v>
      </c>
      <c r="H4229">
        <v>0</v>
      </c>
      <c r="I4229" t="s">
        <v>16</v>
      </c>
      <c r="J4229">
        <v>54.4</v>
      </c>
      <c r="K4229" s="1">
        <v>44867</v>
      </c>
      <c r="L4229">
        <v>10</v>
      </c>
      <c r="M4229">
        <v>0.12</v>
      </c>
      <c r="N4229">
        <f>IF(E4229="",Data_Validation!$B$1,E4229)</f>
        <v>62.15</v>
      </c>
      <c r="O4229">
        <f>IF(J4229="",Data_Validation!$B$2,J4229)</f>
        <v>54.4</v>
      </c>
      <c r="P4229">
        <f t="shared" si="594"/>
        <v>2</v>
      </c>
      <c r="Q4229" s="2">
        <f>CustomerData[[#This Row],[avg_order_value_clean]]*CustomerData[[#This Row],[total_orders]]</f>
        <v>1118.7</v>
      </c>
      <c r="R4229" s="2" t="str">
        <f t="shared" si="602"/>
        <v>At Risk</v>
      </c>
      <c r="S4229" s="2" t="str">
        <f t="shared" si="595"/>
        <v>Low Risk</v>
      </c>
      <c r="T4229" s="2" t="str">
        <f t="shared" si="596"/>
        <v>55+</v>
      </c>
      <c r="U4229" s="1">
        <f t="shared" ca="1" si="597"/>
        <v>1394</v>
      </c>
      <c r="V4229" s="2" t="str">
        <f t="shared" si="598"/>
        <v>Low Loyalty</v>
      </c>
      <c r="W4229" s="2" t="str">
        <f t="shared" si="599"/>
        <v>Legitimate</v>
      </c>
      <c r="X4229" s="2" t="str">
        <f>IF(Q4229&lt;Data_Validation!$B$8,"Low Value",IF(Q4229&lt;Data_Validation!$B$9,"Medium Value","High Value"))</f>
        <v>Low Value</v>
      </c>
      <c r="Y4229" s="2" t="str">
        <f t="shared" si="600"/>
        <v>Stable</v>
      </c>
      <c r="Z4229" s="2" t="str">
        <f t="shared" si="601"/>
        <v>Check Data</v>
      </c>
    </row>
    <row r="4230" spans="1:26" x14ac:dyDescent="0.3">
      <c r="A4230" t="s">
        <v>2817</v>
      </c>
      <c r="B4230">
        <v>22</v>
      </c>
      <c r="C4230" t="s">
        <v>14</v>
      </c>
      <c r="D4230" t="s">
        <v>35</v>
      </c>
      <c r="E4230">
        <v>65.2</v>
      </c>
      <c r="F4230">
        <v>9</v>
      </c>
      <c r="G4230">
        <v>15</v>
      </c>
      <c r="H4230">
        <v>0</v>
      </c>
      <c r="I4230" t="s">
        <v>16</v>
      </c>
      <c r="J4230">
        <v>32.200000000000003</v>
      </c>
      <c r="K4230" s="1">
        <v>44834</v>
      </c>
      <c r="L4230">
        <v>66</v>
      </c>
      <c r="M4230">
        <v>0.11</v>
      </c>
      <c r="N4230">
        <f>IF(E4230="",Data_Validation!$B$1,E4230)</f>
        <v>65.2</v>
      </c>
      <c r="O4230">
        <f>IF(J4230="",Data_Validation!$B$2,J4230)</f>
        <v>32.200000000000003</v>
      </c>
      <c r="P4230">
        <f t="shared" si="594"/>
        <v>2</v>
      </c>
      <c r="Q4230" s="2">
        <f>CustomerData[[#This Row],[avg_order_value_clean]]*CustomerData[[#This Row],[total_orders]]</f>
        <v>586.80000000000007</v>
      </c>
      <c r="R4230" s="2" t="str">
        <f t="shared" si="602"/>
        <v>Active</v>
      </c>
      <c r="S4230" s="2" t="str">
        <f t="shared" si="595"/>
        <v>Low Risk</v>
      </c>
      <c r="T4230" s="2" t="str">
        <f t="shared" si="596"/>
        <v>Under 25</v>
      </c>
      <c r="U4230" s="1">
        <f t="shared" ca="1" si="597"/>
        <v>1427</v>
      </c>
      <c r="V4230" s="2" t="str">
        <f t="shared" si="598"/>
        <v>Medium Loyalty</v>
      </c>
      <c r="W4230" s="2" t="str">
        <f t="shared" si="599"/>
        <v>Legitimate</v>
      </c>
      <c r="X4230" s="2" t="str">
        <f>IF(Q4230&lt;Data_Validation!$B$8,"Low Value",IF(Q4230&lt;Data_Validation!$B$9,"Medium Value","High Value"))</f>
        <v>Low Value</v>
      </c>
      <c r="Y4230" s="2" t="str">
        <f t="shared" si="600"/>
        <v>Stable</v>
      </c>
      <c r="Z4230" s="2" t="str">
        <f t="shared" si="601"/>
        <v>Check Data</v>
      </c>
    </row>
    <row r="4231" spans="1:26" x14ac:dyDescent="0.3">
      <c r="A4231" t="s">
        <v>3360</v>
      </c>
      <c r="B4231">
        <v>58</v>
      </c>
      <c r="C4231" t="s">
        <v>21</v>
      </c>
      <c r="D4231" t="s">
        <v>28</v>
      </c>
      <c r="E4231">
        <v>35.99</v>
      </c>
      <c r="F4231">
        <v>10</v>
      </c>
      <c r="G4231">
        <v>77</v>
      </c>
      <c r="H4231">
        <v>0</v>
      </c>
      <c r="I4231" t="s">
        <v>23</v>
      </c>
      <c r="J4231">
        <v>30.9</v>
      </c>
      <c r="K4231" s="1">
        <v>45394</v>
      </c>
      <c r="L4231">
        <v>79</v>
      </c>
      <c r="M4231">
        <v>0.23</v>
      </c>
      <c r="N4231">
        <f>IF(E4231="",Data_Validation!$B$1,E4231)</f>
        <v>35.99</v>
      </c>
      <c r="O4231">
        <f>IF(J4231="",Data_Validation!$B$2,J4231)</f>
        <v>30.9</v>
      </c>
      <c r="P4231">
        <f t="shared" si="594"/>
        <v>1</v>
      </c>
      <c r="Q4231" s="2">
        <f>CustomerData[[#This Row],[avg_order_value_clean]]*CustomerData[[#This Row],[total_orders]]</f>
        <v>359.90000000000003</v>
      </c>
      <c r="R4231" s="2" t="str">
        <f t="shared" si="602"/>
        <v>At Risk</v>
      </c>
      <c r="S4231" s="2" t="str">
        <f t="shared" si="595"/>
        <v>Medium Risk</v>
      </c>
      <c r="T4231" s="2" t="str">
        <f t="shared" si="596"/>
        <v>55+</v>
      </c>
      <c r="U4231" s="1">
        <f t="shared" ca="1" si="597"/>
        <v>867</v>
      </c>
      <c r="V4231" s="2" t="str">
        <f t="shared" si="598"/>
        <v>High Loyalty</v>
      </c>
      <c r="W4231" s="2" t="str">
        <f t="shared" si="599"/>
        <v>Legitimate</v>
      </c>
      <c r="X4231" s="2" t="str">
        <f>IF(Q4231&lt;Data_Validation!$B$8,"Low Value",IF(Q4231&lt;Data_Validation!$B$9,"Medium Value","High Value"))</f>
        <v>Low Value</v>
      </c>
      <c r="Y4231" s="2" t="str">
        <f t="shared" si="600"/>
        <v>Stable</v>
      </c>
      <c r="Z4231" s="2" t="str">
        <f t="shared" si="601"/>
        <v>Check Data</v>
      </c>
    </row>
    <row r="4232" spans="1:26" x14ac:dyDescent="0.3">
      <c r="A4232" t="s">
        <v>3361</v>
      </c>
      <c r="B4232">
        <v>75</v>
      </c>
      <c r="C4232" t="s">
        <v>21</v>
      </c>
      <c r="D4232" t="s">
        <v>35</v>
      </c>
      <c r="E4232">
        <v>130.15</v>
      </c>
      <c r="F4232">
        <v>10</v>
      </c>
      <c r="G4232">
        <v>321</v>
      </c>
      <c r="H4232">
        <v>0</v>
      </c>
      <c r="I4232" t="s">
        <v>40</v>
      </c>
      <c r="J4232">
        <v>69.5</v>
      </c>
      <c r="K4232" s="1">
        <v>45321</v>
      </c>
      <c r="L4232">
        <v>22</v>
      </c>
      <c r="M4232">
        <v>0.44</v>
      </c>
      <c r="N4232">
        <f>IF(E4232="",Data_Validation!$B$1,E4232)</f>
        <v>130.15</v>
      </c>
      <c r="O4232">
        <f>IF(J4232="",Data_Validation!$B$2,J4232)</f>
        <v>69.5</v>
      </c>
      <c r="P4232">
        <f t="shared" si="594"/>
        <v>1</v>
      </c>
      <c r="Q4232" s="2">
        <f>CustomerData[[#This Row],[avg_order_value_clean]]*CustomerData[[#This Row],[total_orders]]</f>
        <v>1301.5</v>
      </c>
      <c r="R4232" s="2" t="str">
        <f t="shared" si="602"/>
        <v>Inactive</v>
      </c>
      <c r="S4232" s="2" t="str">
        <f t="shared" si="595"/>
        <v>Medium Risk</v>
      </c>
      <c r="T4232" s="2" t="str">
        <f t="shared" si="596"/>
        <v>55+</v>
      </c>
      <c r="U4232" s="1">
        <f t="shared" ca="1" si="597"/>
        <v>940</v>
      </c>
      <c r="V4232" s="2" t="str">
        <f t="shared" si="598"/>
        <v>Low Loyalty</v>
      </c>
      <c r="W4232" s="2" t="str">
        <f t="shared" si="599"/>
        <v>Legitimate</v>
      </c>
      <c r="X4232" s="2" t="str">
        <f>IF(Q4232&lt;Data_Validation!$B$8,"Low Value",IF(Q4232&lt;Data_Validation!$B$9,"Medium Value","High Value"))</f>
        <v>Low Value</v>
      </c>
      <c r="Y4232" s="2" t="str">
        <f t="shared" si="600"/>
        <v>Stable</v>
      </c>
      <c r="Z4232" s="2" t="str">
        <f t="shared" si="601"/>
        <v>Check Data</v>
      </c>
    </row>
    <row r="4233" spans="1:26" x14ac:dyDescent="0.3">
      <c r="A4233" t="s">
        <v>3362</v>
      </c>
      <c r="B4233">
        <v>39</v>
      </c>
      <c r="C4233" t="s">
        <v>21</v>
      </c>
      <c r="D4233" t="s">
        <v>35</v>
      </c>
      <c r="E4233">
        <v>95.57</v>
      </c>
      <c r="F4233">
        <v>14</v>
      </c>
      <c r="G4233">
        <v>20</v>
      </c>
      <c r="H4233">
        <v>0</v>
      </c>
      <c r="I4233" t="s">
        <v>19</v>
      </c>
      <c r="J4233">
        <v>66.400000000000006</v>
      </c>
      <c r="K4233" s="1">
        <v>44517</v>
      </c>
      <c r="L4233">
        <v>52</v>
      </c>
      <c r="M4233">
        <v>0.18</v>
      </c>
      <c r="N4233">
        <f>IF(E4233="",Data_Validation!$B$1,E4233)</f>
        <v>95.57</v>
      </c>
      <c r="O4233">
        <f>IF(J4233="",Data_Validation!$B$2,J4233)</f>
        <v>66.400000000000006</v>
      </c>
      <c r="P4233">
        <f t="shared" si="594"/>
        <v>1</v>
      </c>
      <c r="Q4233" s="2">
        <f>CustomerData[[#This Row],[avg_order_value_clean]]*CustomerData[[#This Row],[total_orders]]</f>
        <v>1337.98</v>
      </c>
      <c r="R4233" s="2" t="str">
        <f t="shared" si="602"/>
        <v>Active</v>
      </c>
      <c r="S4233" s="2" t="str">
        <f t="shared" si="595"/>
        <v>Low Risk</v>
      </c>
      <c r="T4233" s="2" t="str">
        <f t="shared" si="596"/>
        <v>35-44</v>
      </c>
      <c r="U4233" s="1">
        <f t="shared" ca="1" si="597"/>
        <v>1744</v>
      </c>
      <c r="V4233" s="2" t="str">
        <f t="shared" si="598"/>
        <v>Medium Loyalty</v>
      </c>
      <c r="W4233" s="2" t="str">
        <f t="shared" si="599"/>
        <v>Legitimate</v>
      </c>
      <c r="X4233" s="2" t="str">
        <f>IF(Q4233&lt;Data_Validation!$B$8,"Low Value",IF(Q4233&lt;Data_Validation!$B$9,"Medium Value","High Value"))</f>
        <v>Low Value</v>
      </c>
      <c r="Y4233" s="2" t="str">
        <f t="shared" si="600"/>
        <v>Stable</v>
      </c>
      <c r="Z4233" s="2" t="str">
        <f t="shared" si="601"/>
        <v>Check Data</v>
      </c>
    </row>
    <row r="4234" spans="1:26" x14ac:dyDescent="0.3">
      <c r="A4234" t="s">
        <v>3363</v>
      </c>
      <c r="B4234">
        <v>58</v>
      </c>
      <c r="C4234" t="s">
        <v>14</v>
      </c>
      <c r="D4234" t="s">
        <v>18</v>
      </c>
      <c r="E4234">
        <v>137.82</v>
      </c>
      <c r="F4234">
        <v>10</v>
      </c>
      <c r="G4234">
        <v>134</v>
      </c>
      <c r="H4234">
        <v>0</v>
      </c>
      <c r="I4234" t="s">
        <v>16</v>
      </c>
      <c r="J4234">
        <v>42.2</v>
      </c>
      <c r="K4234" s="1">
        <v>45700</v>
      </c>
      <c r="L4234">
        <v>98</v>
      </c>
      <c r="M4234">
        <v>0.26</v>
      </c>
      <c r="N4234">
        <f>IF(E4234="",Data_Validation!$B$1,E4234)</f>
        <v>137.82</v>
      </c>
      <c r="O4234">
        <f>IF(J4234="",Data_Validation!$B$2,J4234)</f>
        <v>42.2</v>
      </c>
      <c r="P4234">
        <f t="shared" si="594"/>
        <v>1</v>
      </c>
      <c r="Q4234" s="2">
        <f>CustomerData[[#This Row],[avg_order_value_clean]]*CustomerData[[#This Row],[total_orders]]</f>
        <v>1378.1999999999998</v>
      </c>
      <c r="R4234" s="2" t="str">
        <f t="shared" si="602"/>
        <v>Inactive</v>
      </c>
      <c r="S4234" s="2" t="str">
        <f t="shared" si="595"/>
        <v>Medium Risk</v>
      </c>
      <c r="T4234" s="2" t="str">
        <f t="shared" si="596"/>
        <v>55+</v>
      </c>
      <c r="U4234" s="1">
        <f t="shared" ca="1" si="597"/>
        <v>561</v>
      </c>
      <c r="V4234" s="2" t="str">
        <f t="shared" si="598"/>
        <v>High Loyalty</v>
      </c>
      <c r="W4234" s="2" t="str">
        <f t="shared" si="599"/>
        <v>Legitimate</v>
      </c>
      <c r="X4234" s="2" t="str">
        <f>IF(Q4234&lt;Data_Validation!$B$8,"Low Value",IF(Q4234&lt;Data_Validation!$B$9,"Medium Value","High Value"))</f>
        <v>Low Value</v>
      </c>
      <c r="Y4234" s="2" t="str">
        <f t="shared" si="600"/>
        <v>Stable</v>
      </c>
      <c r="Z4234" s="2" t="str">
        <f t="shared" si="601"/>
        <v>Check Data</v>
      </c>
    </row>
    <row r="4235" spans="1:26" x14ac:dyDescent="0.3">
      <c r="A4235" t="s">
        <v>1068</v>
      </c>
      <c r="B4235">
        <v>40</v>
      </c>
      <c r="C4235" t="s">
        <v>14</v>
      </c>
      <c r="D4235" t="s">
        <v>15</v>
      </c>
      <c r="E4235">
        <v>119.1</v>
      </c>
      <c r="F4235">
        <v>10</v>
      </c>
      <c r="G4235">
        <v>244</v>
      </c>
      <c r="H4235">
        <v>0</v>
      </c>
      <c r="I4235" t="s">
        <v>23</v>
      </c>
      <c r="J4235">
        <v>35.4</v>
      </c>
      <c r="K4235" s="1">
        <v>44442</v>
      </c>
      <c r="L4235">
        <v>49</v>
      </c>
      <c r="M4235">
        <v>0.18</v>
      </c>
      <c r="N4235">
        <f>IF(E4235="",Data_Validation!$B$1,E4235)</f>
        <v>119.1</v>
      </c>
      <c r="O4235">
        <f>IF(J4235="",Data_Validation!$B$2,J4235)</f>
        <v>35.4</v>
      </c>
      <c r="P4235">
        <f t="shared" si="594"/>
        <v>3</v>
      </c>
      <c r="Q4235" s="2">
        <f>CustomerData[[#This Row],[avg_order_value_clean]]*CustomerData[[#This Row],[total_orders]]</f>
        <v>1191</v>
      </c>
      <c r="R4235" s="2" t="str">
        <f t="shared" si="602"/>
        <v>Inactive</v>
      </c>
      <c r="S4235" s="2" t="str">
        <f t="shared" si="595"/>
        <v>Low Risk</v>
      </c>
      <c r="T4235" s="2" t="str">
        <f t="shared" si="596"/>
        <v>35-44</v>
      </c>
      <c r="U4235" s="1">
        <f t="shared" ca="1" si="597"/>
        <v>1819</v>
      </c>
      <c r="V4235" s="2" t="str">
        <f t="shared" si="598"/>
        <v>Medium Loyalty</v>
      </c>
      <c r="W4235" s="2" t="str">
        <f t="shared" si="599"/>
        <v>Legitimate</v>
      </c>
      <c r="X4235" s="2" t="str">
        <f>IF(Q4235&lt;Data_Validation!$B$8,"Low Value",IF(Q4235&lt;Data_Validation!$B$9,"Medium Value","High Value"))</f>
        <v>Low Value</v>
      </c>
      <c r="Y4235" s="2" t="str">
        <f t="shared" si="600"/>
        <v>Stable</v>
      </c>
      <c r="Z4235" s="2" t="str">
        <f t="shared" si="601"/>
        <v>Check Data</v>
      </c>
    </row>
    <row r="4236" spans="1:26" x14ac:dyDescent="0.3">
      <c r="A4236" t="s">
        <v>3364</v>
      </c>
      <c r="B4236">
        <v>24</v>
      </c>
      <c r="C4236" t="s">
        <v>14</v>
      </c>
      <c r="D4236" t="s">
        <v>22</v>
      </c>
      <c r="E4236">
        <v>129.96</v>
      </c>
      <c r="F4236">
        <v>4</v>
      </c>
      <c r="G4236">
        <v>183</v>
      </c>
      <c r="H4236">
        <v>0</v>
      </c>
      <c r="I4236" t="s">
        <v>23</v>
      </c>
      <c r="J4236">
        <v>62</v>
      </c>
      <c r="K4236" s="1">
        <v>44853</v>
      </c>
      <c r="L4236">
        <v>67</v>
      </c>
      <c r="M4236">
        <v>7.0000000000000007E-2</v>
      </c>
      <c r="N4236">
        <f>IF(E4236="",Data_Validation!$B$1,E4236)</f>
        <v>129.96</v>
      </c>
      <c r="O4236">
        <f>IF(J4236="",Data_Validation!$B$2,J4236)</f>
        <v>62</v>
      </c>
      <c r="P4236">
        <f t="shared" si="594"/>
        <v>1</v>
      </c>
      <c r="Q4236" s="2">
        <f>CustomerData[[#This Row],[avg_order_value_clean]]*CustomerData[[#This Row],[total_orders]]</f>
        <v>519.84</v>
      </c>
      <c r="R4236" s="2" t="str">
        <f t="shared" si="602"/>
        <v>Inactive</v>
      </c>
      <c r="S4236" s="2" t="str">
        <f t="shared" si="595"/>
        <v>Low Risk</v>
      </c>
      <c r="T4236" s="2" t="str">
        <f t="shared" si="596"/>
        <v>Under 25</v>
      </c>
      <c r="U4236" s="1">
        <f t="shared" ca="1" si="597"/>
        <v>1408</v>
      </c>
      <c r="V4236" s="2" t="str">
        <f t="shared" si="598"/>
        <v>Medium Loyalty</v>
      </c>
      <c r="W4236" s="2" t="str">
        <f t="shared" si="599"/>
        <v>Legitimate</v>
      </c>
      <c r="X4236" s="2" t="str">
        <f>IF(Q4236&lt;Data_Validation!$B$8,"Low Value",IF(Q4236&lt;Data_Validation!$B$9,"Medium Value","High Value"))</f>
        <v>Low Value</v>
      </c>
      <c r="Y4236" s="2" t="str">
        <f t="shared" si="600"/>
        <v>Stable</v>
      </c>
      <c r="Z4236" s="2" t="str">
        <f t="shared" si="601"/>
        <v>Check Data</v>
      </c>
    </row>
    <row r="4237" spans="1:26" x14ac:dyDescent="0.3">
      <c r="A4237" t="s">
        <v>966</v>
      </c>
      <c r="B4237">
        <v>73</v>
      </c>
      <c r="C4237" t="s">
        <v>21</v>
      </c>
      <c r="D4237" t="s">
        <v>44</v>
      </c>
      <c r="E4237">
        <v>71.599999999999994</v>
      </c>
      <c r="F4237">
        <v>4</v>
      </c>
      <c r="G4237">
        <v>171</v>
      </c>
      <c r="H4237">
        <v>0</v>
      </c>
      <c r="I4237" t="s">
        <v>19</v>
      </c>
      <c r="J4237">
        <v>31.2</v>
      </c>
      <c r="K4237" s="1">
        <v>45705</v>
      </c>
      <c r="L4237">
        <v>4</v>
      </c>
      <c r="M4237">
        <v>0.18</v>
      </c>
      <c r="N4237">
        <f>IF(E4237="",Data_Validation!$B$1,E4237)</f>
        <v>71.599999999999994</v>
      </c>
      <c r="O4237">
        <f>IF(J4237="",Data_Validation!$B$2,J4237)</f>
        <v>31.2</v>
      </c>
      <c r="P4237">
        <f t="shared" si="594"/>
        <v>4</v>
      </c>
      <c r="Q4237" s="2">
        <f>CustomerData[[#This Row],[avg_order_value_clean]]*CustomerData[[#This Row],[total_orders]]</f>
        <v>286.39999999999998</v>
      </c>
      <c r="R4237" s="2" t="str">
        <f t="shared" si="602"/>
        <v>Inactive</v>
      </c>
      <c r="S4237" s="2" t="str">
        <f t="shared" si="595"/>
        <v>Low Risk</v>
      </c>
      <c r="T4237" s="2" t="str">
        <f t="shared" si="596"/>
        <v>55+</v>
      </c>
      <c r="U4237" s="1">
        <f t="shared" ca="1" si="597"/>
        <v>556</v>
      </c>
      <c r="V4237" s="2" t="str">
        <f t="shared" si="598"/>
        <v>Low Loyalty</v>
      </c>
      <c r="W4237" s="2" t="str">
        <f t="shared" si="599"/>
        <v>Legitimate</v>
      </c>
      <c r="X4237" s="2" t="str">
        <f>IF(Q4237&lt;Data_Validation!$B$8,"Low Value",IF(Q4237&lt;Data_Validation!$B$9,"Medium Value","High Value"))</f>
        <v>Low Value</v>
      </c>
      <c r="Y4237" s="2" t="str">
        <f t="shared" si="600"/>
        <v>Stable</v>
      </c>
      <c r="Z4237" s="2" t="str">
        <f t="shared" si="601"/>
        <v>Check Data</v>
      </c>
    </row>
    <row r="4238" spans="1:26" x14ac:dyDescent="0.3">
      <c r="A4238" t="s">
        <v>3365</v>
      </c>
      <c r="B4238">
        <v>40</v>
      </c>
      <c r="C4238" t="s">
        <v>14</v>
      </c>
      <c r="D4238" t="s">
        <v>35</v>
      </c>
      <c r="E4238">
        <v>126.85</v>
      </c>
      <c r="F4238">
        <v>9</v>
      </c>
      <c r="G4238">
        <v>53</v>
      </c>
      <c r="H4238">
        <v>0</v>
      </c>
      <c r="I4238" t="s">
        <v>29</v>
      </c>
      <c r="J4238">
        <v>96.3</v>
      </c>
      <c r="K4238" s="1">
        <v>45518</v>
      </c>
      <c r="L4238">
        <v>89</v>
      </c>
      <c r="M4238">
        <v>0.1</v>
      </c>
      <c r="N4238">
        <f>IF(E4238="",Data_Validation!$B$1,E4238)</f>
        <v>126.85</v>
      </c>
      <c r="O4238">
        <f>IF(J4238="",Data_Validation!$B$2,J4238)</f>
        <v>96.3</v>
      </c>
      <c r="P4238">
        <f t="shared" si="594"/>
        <v>1</v>
      </c>
      <c r="Q4238" s="2">
        <f>CustomerData[[#This Row],[avg_order_value_clean]]*CustomerData[[#This Row],[total_orders]]</f>
        <v>1141.6499999999999</v>
      </c>
      <c r="R4238" s="2" t="str">
        <f t="shared" si="602"/>
        <v>At Risk</v>
      </c>
      <c r="S4238" s="2" t="str">
        <f t="shared" si="595"/>
        <v>Low Risk</v>
      </c>
      <c r="T4238" s="2" t="str">
        <f t="shared" si="596"/>
        <v>35-44</v>
      </c>
      <c r="U4238" s="1">
        <f t="shared" ca="1" si="597"/>
        <v>743</v>
      </c>
      <c r="V4238" s="2" t="str">
        <f t="shared" si="598"/>
        <v>High Loyalty</v>
      </c>
      <c r="W4238" s="2" t="str">
        <f t="shared" si="599"/>
        <v>Legitimate</v>
      </c>
      <c r="X4238" s="2" t="str">
        <f>IF(Q4238&lt;Data_Validation!$B$8,"Low Value",IF(Q4238&lt;Data_Validation!$B$9,"Medium Value","High Value"))</f>
        <v>Low Value</v>
      </c>
      <c r="Y4238" s="2" t="str">
        <f t="shared" si="600"/>
        <v>Stable</v>
      </c>
      <c r="Z4238" s="2" t="str">
        <f t="shared" si="601"/>
        <v>Check Data</v>
      </c>
    </row>
    <row r="4239" spans="1:26" x14ac:dyDescent="0.3">
      <c r="A4239" t="s">
        <v>3366</v>
      </c>
      <c r="B4239">
        <v>61</v>
      </c>
      <c r="C4239" t="s">
        <v>21</v>
      </c>
      <c r="D4239" t="s">
        <v>52</v>
      </c>
      <c r="E4239">
        <v>127.73</v>
      </c>
      <c r="F4239">
        <v>12</v>
      </c>
      <c r="G4239">
        <v>92</v>
      </c>
      <c r="H4239">
        <v>0</v>
      </c>
      <c r="I4239" t="s">
        <v>40</v>
      </c>
      <c r="J4239">
        <v>59.6</v>
      </c>
      <c r="K4239" s="1">
        <v>44847</v>
      </c>
      <c r="L4239">
        <v>57</v>
      </c>
      <c r="M4239">
        <v>0.19</v>
      </c>
      <c r="N4239">
        <f>IF(E4239="",Data_Validation!$B$1,E4239)</f>
        <v>127.73</v>
      </c>
      <c r="O4239">
        <f>IF(J4239="",Data_Validation!$B$2,J4239)</f>
        <v>59.6</v>
      </c>
      <c r="P4239">
        <f t="shared" si="594"/>
        <v>1</v>
      </c>
      <c r="Q4239" s="2">
        <f>CustomerData[[#This Row],[avg_order_value_clean]]*CustomerData[[#This Row],[total_orders]]</f>
        <v>1532.76</v>
      </c>
      <c r="R4239" s="2" t="str">
        <f t="shared" si="602"/>
        <v>Inactive</v>
      </c>
      <c r="S4239" s="2" t="str">
        <f t="shared" si="595"/>
        <v>Low Risk</v>
      </c>
      <c r="T4239" s="2" t="str">
        <f t="shared" si="596"/>
        <v>55+</v>
      </c>
      <c r="U4239" s="1">
        <f t="shared" ca="1" si="597"/>
        <v>1414</v>
      </c>
      <c r="V4239" s="2" t="str">
        <f t="shared" si="598"/>
        <v>Medium Loyalty</v>
      </c>
      <c r="W4239" s="2" t="str">
        <f t="shared" si="599"/>
        <v>Legitimate</v>
      </c>
      <c r="X4239" s="2" t="str">
        <f>IF(Q4239&lt;Data_Validation!$B$8,"Low Value",IF(Q4239&lt;Data_Validation!$B$9,"Medium Value","High Value"))</f>
        <v>High Value</v>
      </c>
      <c r="Y4239" s="2" t="str">
        <f t="shared" si="600"/>
        <v>High Value - Maintain</v>
      </c>
      <c r="Z4239" s="2" t="str">
        <f t="shared" si="601"/>
        <v>Check Data</v>
      </c>
    </row>
    <row r="4240" spans="1:26" x14ac:dyDescent="0.3">
      <c r="A4240" t="s">
        <v>3367</v>
      </c>
      <c r="B4240">
        <v>42</v>
      </c>
      <c r="C4240" t="s">
        <v>14</v>
      </c>
      <c r="D4240" t="s">
        <v>37</v>
      </c>
      <c r="E4240">
        <v>79.27</v>
      </c>
      <c r="F4240">
        <v>8</v>
      </c>
      <c r="G4240">
        <v>313</v>
      </c>
      <c r="H4240">
        <v>0</v>
      </c>
      <c r="I4240" t="s">
        <v>19</v>
      </c>
      <c r="J4240">
        <v>59.2</v>
      </c>
      <c r="K4240" s="1">
        <v>45596</v>
      </c>
      <c r="L4240">
        <v>69</v>
      </c>
      <c r="M4240">
        <v>0.6</v>
      </c>
      <c r="N4240">
        <f>IF(E4240="",Data_Validation!$B$1,E4240)</f>
        <v>79.27</v>
      </c>
      <c r="O4240">
        <f>IF(J4240="",Data_Validation!$B$2,J4240)</f>
        <v>59.2</v>
      </c>
      <c r="P4240">
        <f t="shared" si="594"/>
        <v>1</v>
      </c>
      <c r="Q4240" s="2">
        <f>CustomerData[[#This Row],[avg_order_value_clean]]*CustomerData[[#This Row],[total_orders]]</f>
        <v>634.16</v>
      </c>
      <c r="R4240" s="2" t="str">
        <f t="shared" si="602"/>
        <v>Inactive</v>
      </c>
      <c r="S4240" s="2" t="str">
        <f t="shared" si="595"/>
        <v>High Risk</v>
      </c>
      <c r="T4240" s="2" t="str">
        <f t="shared" si="596"/>
        <v>35-44</v>
      </c>
      <c r="U4240" s="1">
        <f t="shared" ca="1" si="597"/>
        <v>665</v>
      </c>
      <c r="V4240" s="2" t="str">
        <f t="shared" si="598"/>
        <v>Medium Loyalty</v>
      </c>
      <c r="W4240" s="2" t="str">
        <f t="shared" si="599"/>
        <v>Legitimate</v>
      </c>
      <c r="X4240" s="2" t="str">
        <f>IF(Q4240&lt;Data_Validation!$B$8,"Low Value",IF(Q4240&lt;Data_Validation!$B$9,"Medium Value","High Value"))</f>
        <v>Low Value</v>
      </c>
      <c r="Y4240" s="2" t="str">
        <f t="shared" si="600"/>
        <v>At Risk - Develop</v>
      </c>
      <c r="Z4240" s="2" t="str">
        <f t="shared" si="601"/>
        <v>Check Data</v>
      </c>
    </row>
    <row r="4241" spans="1:26" x14ac:dyDescent="0.3">
      <c r="A4241" t="s">
        <v>101</v>
      </c>
      <c r="B4241">
        <v>44</v>
      </c>
      <c r="C4241" t="s">
        <v>25</v>
      </c>
      <c r="D4241" t="s">
        <v>35</v>
      </c>
      <c r="E4241">
        <v>189.93</v>
      </c>
      <c r="F4241">
        <v>9</v>
      </c>
      <c r="G4241">
        <v>292</v>
      </c>
      <c r="H4241">
        <v>0</v>
      </c>
      <c r="I4241" t="s">
        <v>19</v>
      </c>
      <c r="J4241">
        <v>13.6</v>
      </c>
      <c r="K4241" s="1">
        <v>44343</v>
      </c>
      <c r="L4241">
        <v>76</v>
      </c>
      <c r="M4241">
        <v>0.23</v>
      </c>
      <c r="N4241">
        <f>IF(E4241="",Data_Validation!$B$1,E4241)</f>
        <v>189.93</v>
      </c>
      <c r="O4241">
        <f>IF(J4241="",Data_Validation!$B$2,J4241)</f>
        <v>13.6</v>
      </c>
      <c r="P4241">
        <f t="shared" si="594"/>
        <v>2</v>
      </c>
      <c r="Q4241" s="2">
        <f>CustomerData[[#This Row],[avg_order_value_clean]]*CustomerData[[#This Row],[total_orders]]</f>
        <v>1709.3700000000001</v>
      </c>
      <c r="R4241" s="2" t="str">
        <f t="shared" si="602"/>
        <v>Inactive</v>
      </c>
      <c r="S4241" s="2" t="str">
        <f t="shared" si="595"/>
        <v>Medium Risk</v>
      </c>
      <c r="T4241" s="2" t="str">
        <f t="shared" si="596"/>
        <v>35-44</v>
      </c>
      <c r="U4241" s="1">
        <f t="shared" ca="1" si="597"/>
        <v>1918</v>
      </c>
      <c r="V4241" s="2" t="str">
        <f t="shared" si="598"/>
        <v>High Loyalty</v>
      </c>
      <c r="W4241" s="2" t="str">
        <f t="shared" si="599"/>
        <v>Legitimate</v>
      </c>
      <c r="X4241" s="2" t="str">
        <f>IF(Q4241&lt;Data_Validation!$B$8,"Low Value",IF(Q4241&lt;Data_Validation!$B$9,"Medium Value","High Value"))</f>
        <v>High Value</v>
      </c>
      <c r="Y4241" s="2" t="str">
        <f t="shared" si="600"/>
        <v>High Value - Maintain</v>
      </c>
      <c r="Z4241" s="2" t="str">
        <f t="shared" si="601"/>
        <v>Check Data</v>
      </c>
    </row>
    <row r="4242" spans="1:26" x14ac:dyDescent="0.3">
      <c r="A4242" t="s">
        <v>363</v>
      </c>
      <c r="B4242">
        <v>58</v>
      </c>
      <c r="C4242" t="s">
        <v>21</v>
      </c>
      <c r="D4242" t="s">
        <v>35</v>
      </c>
      <c r="E4242">
        <v>72.34</v>
      </c>
      <c r="F4242">
        <v>17</v>
      </c>
      <c r="G4242">
        <v>175</v>
      </c>
      <c r="H4242">
        <v>0</v>
      </c>
      <c r="I4242" t="s">
        <v>29</v>
      </c>
      <c r="J4242">
        <v>61</v>
      </c>
      <c r="K4242" s="1">
        <v>44305</v>
      </c>
      <c r="L4242">
        <v>53</v>
      </c>
      <c r="M4242">
        <v>0.12</v>
      </c>
      <c r="N4242">
        <f>IF(E4242="",Data_Validation!$B$1,E4242)</f>
        <v>72.34</v>
      </c>
      <c r="O4242">
        <f>IF(J4242="",Data_Validation!$B$2,J4242)</f>
        <v>61</v>
      </c>
      <c r="P4242">
        <f t="shared" si="594"/>
        <v>4</v>
      </c>
      <c r="Q4242" s="2">
        <f>CustomerData[[#This Row],[avg_order_value_clean]]*CustomerData[[#This Row],[total_orders]]</f>
        <v>1229.78</v>
      </c>
      <c r="R4242" s="2" t="str">
        <f t="shared" si="602"/>
        <v>Inactive</v>
      </c>
      <c r="S4242" s="2" t="str">
        <f t="shared" si="595"/>
        <v>Low Risk</v>
      </c>
      <c r="T4242" s="2" t="str">
        <f t="shared" si="596"/>
        <v>55+</v>
      </c>
      <c r="U4242" s="1">
        <f t="shared" ca="1" si="597"/>
        <v>1956</v>
      </c>
      <c r="V4242" s="2" t="str">
        <f t="shared" si="598"/>
        <v>Medium Loyalty</v>
      </c>
      <c r="W4242" s="2" t="str">
        <f t="shared" si="599"/>
        <v>Legitimate</v>
      </c>
      <c r="X4242" s="2" t="str">
        <f>IF(Q4242&lt;Data_Validation!$B$8,"Low Value",IF(Q4242&lt;Data_Validation!$B$9,"Medium Value","High Value"))</f>
        <v>Low Value</v>
      </c>
      <c r="Y4242" s="2" t="str">
        <f t="shared" si="600"/>
        <v>Stable</v>
      </c>
      <c r="Z4242" s="2" t="str">
        <f t="shared" si="601"/>
        <v>Check Data</v>
      </c>
    </row>
    <row r="4243" spans="1:26" x14ac:dyDescent="0.3">
      <c r="A4243" t="s">
        <v>3210</v>
      </c>
      <c r="B4243">
        <v>23</v>
      </c>
      <c r="C4243" t="s">
        <v>21</v>
      </c>
      <c r="D4243" t="s">
        <v>22</v>
      </c>
      <c r="E4243">
        <v>328.63</v>
      </c>
      <c r="F4243">
        <v>13</v>
      </c>
      <c r="G4243">
        <v>189</v>
      </c>
      <c r="H4243">
        <v>0</v>
      </c>
      <c r="I4243" t="s">
        <v>29</v>
      </c>
      <c r="J4243">
        <v>29.5</v>
      </c>
      <c r="K4243" s="1">
        <v>44356</v>
      </c>
      <c r="L4243">
        <v>55</v>
      </c>
      <c r="M4243">
        <v>0.19</v>
      </c>
      <c r="N4243">
        <f>IF(E4243="",Data_Validation!$B$1,E4243)</f>
        <v>328.63</v>
      </c>
      <c r="O4243">
        <f>IF(J4243="",Data_Validation!$B$2,J4243)</f>
        <v>29.5</v>
      </c>
      <c r="P4243">
        <f t="shared" si="594"/>
        <v>2</v>
      </c>
      <c r="Q4243" s="2">
        <f>CustomerData[[#This Row],[avg_order_value_clean]]*CustomerData[[#This Row],[total_orders]]</f>
        <v>4272.1899999999996</v>
      </c>
      <c r="R4243" s="2" t="str">
        <f t="shared" si="602"/>
        <v>Inactive</v>
      </c>
      <c r="S4243" s="2" t="str">
        <f t="shared" si="595"/>
        <v>Low Risk</v>
      </c>
      <c r="T4243" s="2" t="str">
        <f t="shared" si="596"/>
        <v>Under 25</v>
      </c>
      <c r="U4243" s="1">
        <f t="shared" ca="1" si="597"/>
        <v>1905</v>
      </c>
      <c r="V4243" s="2" t="str">
        <f t="shared" si="598"/>
        <v>Medium Loyalty</v>
      </c>
      <c r="W4243" s="2" t="str">
        <f t="shared" si="599"/>
        <v>Legitimate</v>
      </c>
      <c r="X4243" s="2" t="str">
        <f>IF(Q4243&lt;Data_Validation!$B$8,"Low Value",IF(Q4243&lt;Data_Validation!$B$9,"Medium Value","High Value"))</f>
        <v>High Value</v>
      </c>
      <c r="Y4243" s="2" t="str">
        <f t="shared" si="600"/>
        <v>High Value - Maintain</v>
      </c>
      <c r="Z4243" s="2" t="str">
        <f t="shared" si="601"/>
        <v>Check Data</v>
      </c>
    </row>
    <row r="4244" spans="1:26" x14ac:dyDescent="0.3">
      <c r="A4244" t="s">
        <v>3368</v>
      </c>
      <c r="B4244">
        <v>72</v>
      </c>
      <c r="C4244" t="s">
        <v>21</v>
      </c>
      <c r="D4244" t="s">
        <v>50</v>
      </c>
      <c r="E4244">
        <v>124.13</v>
      </c>
      <c r="F4244">
        <v>14</v>
      </c>
      <c r="G4244">
        <v>245</v>
      </c>
      <c r="H4244">
        <v>0</v>
      </c>
      <c r="I4244" t="s">
        <v>16</v>
      </c>
      <c r="J4244">
        <v>45.2</v>
      </c>
      <c r="K4244" s="1">
        <v>44626</v>
      </c>
      <c r="L4244">
        <v>24</v>
      </c>
      <c r="M4244">
        <v>0.22</v>
      </c>
      <c r="N4244">
        <f>IF(E4244="",Data_Validation!$B$1,E4244)</f>
        <v>124.13</v>
      </c>
      <c r="O4244">
        <f>IF(J4244="",Data_Validation!$B$2,J4244)</f>
        <v>45.2</v>
      </c>
      <c r="P4244">
        <f t="shared" si="594"/>
        <v>1</v>
      </c>
      <c r="Q4244" s="2">
        <f>CustomerData[[#This Row],[avg_order_value_clean]]*CustomerData[[#This Row],[total_orders]]</f>
        <v>1737.82</v>
      </c>
      <c r="R4244" s="2" t="str">
        <f t="shared" si="602"/>
        <v>Inactive</v>
      </c>
      <c r="S4244" s="2" t="str">
        <f t="shared" si="595"/>
        <v>Medium Risk</v>
      </c>
      <c r="T4244" s="2" t="str">
        <f t="shared" si="596"/>
        <v>55+</v>
      </c>
      <c r="U4244" s="1">
        <f t="shared" ca="1" si="597"/>
        <v>1635</v>
      </c>
      <c r="V4244" s="2" t="str">
        <f t="shared" si="598"/>
        <v>Low Loyalty</v>
      </c>
      <c r="W4244" s="2" t="str">
        <f t="shared" si="599"/>
        <v>Legitimate</v>
      </c>
      <c r="X4244" s="2" t="str">
        <f>IF(Q4244&lt;Data_Validation!$B$8,"Low Value",IF(Q4244&lt;Data_Validation!$B$9,"Medium Value","High Value"))</f>
        <v>High Value</v>
      </c>
      <c r="Y4244" s="2" t="str">
        <f t="shared" si="600"/>
        <v>High Value - Maintain</v>
      </c>
      <c r="Z4244" s="2" t="str">
        <f t="shared" si="601"/>
        <v>Check Data</v>
      </c>
    </row>
    <row r="4245" spans="1:26" x14ac:dyDescent="0.3">
      <c r="A4245" t="s">
        <v>3369</v>
      </c>
      <c r="B4245">
        <v>51</v>
      </c>
      <c r="C4245" t="s">
        <v>14</v>
      </c>
      <c r="D4245" t="s">
        <v>26</v>
      </c>
      <c r="E4245">
        <v>68.459999999999994</v>
      </c>
      <c r="F4245">
        <v>13</v>
      </c>
      <c r="G4245">
        <v>294</v>
      </c>
      <c r="H4245">
        <v>0</v>
      </c>
      <c r="I4245" t="s">
        <v>29</v>
      </c>
      <c r="J4245">
        <v>53.8</v>
      </c>
      <c r="K4245" s="1">
        <v>44751</v>
      </c>
      <c r="L4245">
        <v>83</v>
      </c>
      <c r="M4245">
        <v>0.23</v>
      </c>
      <c r="N4245">
        <f>IF(E4245="",Data_Validation!$B$1,E4245)</f>
        <v>68.459999999999994</v>
      </c>
      <c r="O4245">
        <f>IF(J4245="",Data_Validation!$B$2,J4245)</f>
        <v>53.8</v>
      </c>
      <c r="P4245">
        <f t="shared" si="594"/>
        <v>1</v>
      </c>
      <c r="Q4245" s="2">
        <f>CustomerData[[#This Row],[avg_order_value_clean]]*CustomerData[[#This Row],[total_orders]]</f>
        <v>889.9799999999999</v>
      </c>
      <c r="R4245" s="2" t="str">
        <f t="shared" si="602"/>
        <v>Inactive</v>
      </c>
      <c r="S4245" s="2" t="str">
        <f t="shared" si="595"/>
        <v>Medium Risk</v>
      </c>
      <c r="T4245" s="2" t="str">
        <f t="shared" si="596"/>
        <v>45-54</v>
      </c>
      <c r="U4245" s="1">
        <f t="shared" ca="1" si="597"/>
        <v>1510</v>
      </c>
      <c r="V4245" s="2" t="str">
        <f t="shared" si="598"/>
        <v>High Loyalty</v>
      </c>
      <c r="W4245" s="2" t="str">
        <f t="shared" si="599"/>
        <v>Legitimate</v>
      </c>
      <c r="X4245" s="2" t="str">
        <f>IF(Q4245&lt;Data_Validation!$B$8,"Low Value",IF(Q4245&lt;Data_Validation!$B$9,"Medium Value","High Value"))</f>
        <v>Low Value</v>
      </c>
      <c r="Y4245" s="2" t="str">
        <f t="shared" si="600"/>
        <v>Stable</v>
      </c>
      <c r="Z4245" s="2" t="str">
        <f t="shared" si="601"/>
        <v>Check Data</v>
      </c>
    </row>
    <row r="4246" spans="1:26" x14ac:dyDescent="0.3">
      <c r="A4246" t="s">
        <v>3370</v>
      </c>
      <c r="B4246">
        <v>26</v>
      </c>
      <c r="C4246" t="s">
        <v>14</v>
      </c>
      <c r="D4246" t="s">
        <v>37</v>
      </c>
      <c r="E4246">
        <v>87.58</v>
      </c>
      <c r="F4246">
        <v>9</v>
      </c>
      <c r="G4246">
        <v>191</v>
      </c>
      <c r="H4246">
        <v>0</v>
      </c>
      <c r="I4246" t="s">
        <v>29</v>
      </c>
      <c r="J4246">
        <v>47.8</v>
      </c>
      <c r="K4246" s="1">
        <v>44383</v>
      </c>
      <c r="L4246">
        <v>96</v>
      </c>
      <c r="M4246">
        <v>0.43</v>
      </c>
      <c r="N4246">
        <f>IF(E4246="",Data_Validation!$B$1,E4246)</f>
        <v>87.58</v>
      </c>
      <c r="O4246">
        <f>IF(J4246="",Data_Validation!$B$2,J4246)</f>
        <v>47.8</v>
      </c>
      <c r="P4246">
        <f t="shared" si="594"/>
        <v>1</v>
      </c>
      <c r="Q4246" s="2">
        <f>CustomerData[[#This Row],[avg_order_value_clean]]*CustomerData[[#This Row],[total_orders]]</f>
        <v>788.22</v>
      </c>
      <c r="R4246" s="2" t="str">
        <f t="shared" si="602"/>
        <v>Inactive</v>
      </c>
      <c r="S4246" s="2" t="str">
        <f t="shared" si="595"/>
        <v>Medium Risk</v>
      </c>
      <c r="T4246" s="2" t="str">
        <f t="shared" si="596"/>
        <v>25-34</v>
      </c>
      <c r="U4246" s="1">
        <f t="shared" ca="1" si="597"/>
        <v>1878</v>
      </c>
      <c r="V4246" s="2" t="str">
        <f t="shared" si="598"/>
        <v>High Loyalty</v>
      </c>
      <c r="W4246" s="2" t="str">
        <f t="shared" si="599"/>
        <v>Legitimate</v>
      </c>
      <c r="X4246" s="2" t="str">
        <f>IF(Q4246&lt;Data_Validation!$B$8,"Low Value",IF(Q4246&lt;Data_Validation!$B$9,"Medium Value","High Value"))</f>
        <v>Low Value</v>
      </c>
      <c r="Y4246" s="2" t="str">
        <f t="shared" si="600"/>
        <v>Stable</v>
      </c>
      <c r="Z4246" s="2" t="str">
        <f t="shared" si="601"/>
        <v>Check Data</v>
      </c>
    </row>
    <row r="4247" spans="1:26" x14ac:dyDescent="0.3">
      <c r="A4247" t="s">
        <v>3371</v>
      </c>
      <c r="B4247">
        <v>77</v>
      </c>
      <c r="C4247" t="s">
        <v>14</v>
      </c>
      <c r="D4247" t="s">
        <v>50</v>
      </c>
      <c r="E4247">
        <v>260.25</v>
      </c>
      <c r="F4247">
        <v>4</v>
      </c>
      <c r="G4247">
        <v>103</v>
      </c>
      <c r="H4247">
        <v>0</v>
      </c>
      <c r="I4247" t="s">
        <v>40</v>
      </c>
      <c r="J4247">
        <v>80.900000000000006</v>
      </c>
      <c r="K4247" s="1">
        <v>44935</v>
      </c>
      <c r="L4247">
        <v>12</v>
      </c>
      <c r="M4247">
        <v>0.18</v>
      </c>
      <c r="N4247">
        <f>IF(E4247="",Data_Validation!$B$1,E4247)</f>
        <v>260.25</v>
      </c>
      <c r="O4247">
        <f>IF(J4247="",Data_Validation!$B$2,J4247)</f>
        <v>80.900000000000006</v>
      </c>
      <c r="P4247">
        <f t="shared" si="594"/>
        <v>1</v>
      </c>
      <c r="Q4247" s="2">
        <f>CustomerData[[#This Row],[avg_order_value_clean]]*CustomerData[[#This Row],[total_orders]]</f>
        <v>1041</v>
      </c>
      <c r="R4247" s="2" t="str">
        <f t="shared" si="602"/>
        <v>Inactive</v>
      </c>
      <c r="S4247" s="2" t="str">
        <f t="shared" si="595"/>
        <v>Low Risk</v>
      </c>
      <c r="T4247" s="2" t="str">
        <f t="shared" si="596"/>
        <v>55+</v>
      </c>
      <c r="U4247" s="1">
        <f t="shared" ca="1" si="597"/>
        <v>1326</v>
      </c>
      <c r="V4247" s="2" t="str">
        <f t="shared" si="598"/>
        <v>Low Loyalty</v>
      </c>
      <c r="W4247" s="2" t="str">
        <f t="shared" si="599"/>
        <v>Legitimate</v>
      </c>
      <c r="X4247" s="2" t="str">
        <f>IF(Q4247&lt;Data_Validation!$B$8,"Low Value",IF(Q4247&lt;Data_Validation!$B$9,"Medium Value","High Value"))</f>
        <v>Low Value</v>
      </c>
      <c r="Y4247" s="2" t="str">
        <f t="shared" si="600"/>
        <v>Stable</v>
      </c>
      <c r="Z4247" s="2" t="str">
        <f t="shared" si="601"/>
        <v>Check Data</v>
      </c>
    </row>
    <row r="4248" spans="1:26" x14ac:dyDescent="0.3">
      <c r="A4248" t="s">
        <v>3372</v>
      </c>
      <c r="B4248">
        <v>78</v>
      </c>
      <c r="C4248" t="s">
        <v>21</v>
      </c>
      <c r="D4248" t="s">
        <v>18</v>
      </c>
      <c r="E4248">
        <v>211.6</v>
      </c>
      <c r="F4248">
        <v>9</v>
      </c>
      <c r="G4248">
        <v>67</v>
      </c>
      <c r="H4248">
        <v>0</v>
      </c>
      <c r="I4248" t="s">
        <v>40</v>
      </c>
      <c r="J4248">
        <v>9.9</v>
      </c>
      <c r="K4248" s="1">
        <v>44654</v>
      </c>
      <c r="L4248">
        <v>55</v>
      </c>
      <c r="M4248">
        <v>0.47</v>
      </c>
      <c r="N4248">
        <f>IF(E4248="",Data_Validation!$B$1,E4248)</f>
        <v>211.6</v>
      </c>
      <c r="O4248">
        <f>IF(J4248="",Data_Validation!$B$2,J4248)</f>
        <v>9.9</v>
      </c>
      <c r="P4248">
        <f t="shared" si="594"/>
        <v>1</v>
      </c>
      <c r="Q4248" s="2">
        <f>CustomerData[[#This Row],[avg_order_value_clean]]*CustomerData[[#This Row],[total_orders]]</f>
        <v>1904.3999999999999</v>
      </c>
      <c r="R4248" s="2" t="str">
        <f t="shared" si="602"/>
        <v>At Risk</v>
      </c>
      <c r="S4248" s="2" t="str">
        <f t="shared" si="595"/>
        <v>Medium Risk</v>
      </c>
      <c r="T4248" s="2" t="str">
        <f t="shared" si="596"/>
        <v>55+</v>
      </c>
      <c r="U4248" s="1">
        <f t="shared" ca="1" si="597"/>
        <v>1607</v>
      </c>
      <c r="V4248" s="2" t="str">
        <f t="shared" si="598"/>
        <v>Medium Loyalty</v>
      </c>
      <c r="W4248" s="2" t="str">
        <f t="shared" si="599"/>
        <v>Legitimate</v>
      </c>
      <c r="X4248" s="2" t="str">
        <f>IF(Q4248&lt;Data_Validation!$B$8,"Low Value",IF(Q4248&lt;Data_Validation!$B$9,"Medium Value","High Value"))</f>
        <v>High Value</v>
      </c>
      <c r="Y4248" s="2" t="str">
        <f t="shared" si="600"/>
        <v>High Value - Maintain</v>
      </c>
      <c r="Z4248" s="2" t="str">
        <f t="shared" si="601"/>
        <v>Check Data</v>
      </c>
    </row>
    <row r="4249" spans="1:26" x14ac:dyDescent="0.3">
      <c r="A4249" t="s">
        <v>3373</v>
      </c>
      <c r="B4249">
        <v>66</v>
      </c>
      <c r="C4249" t="s">
        <v>14</v>
      </c>
      <c r="D4249" t="s">
        <v>52</v>
      </c>
      <c r="E4249">
        <v>20.239999999999998</v>
      </c>
      <c r="F4249">
        <v>11</v>
      </c>
      <c r="G4249">
        <v>323</v>
      </c>
      <c r="H4249">
        <v>0</v>
      </c>
      <c r="I4249" t="s">
        <v>40</v>
      </c>
      <c r="J4249">
        <v>16.7</v>
      </c>
      <c r="K4249" s="1">
        <v>45812</v>
      </c>
      <c r="L4249">
        <v>47</v>
      </c>
      <c r="M4249">
        <v>0.43</v>
      </c>
      <c r="N4249">
        <f>IF(E4249="",Data_Validation!$B$1,E4249)</f>
        <v>20.239999999999998</v>
      </c>
      <c r="O4249">
        <f>IF(J4249="",Data_Validation!$B$2,J4249)</f>
        <v>16.7</v>
      </c>
      <c r="P4249">
        <f t="shared" si="594"/>
        <v>1</v>
      </c>
      <c r="Q4249" s="2">
        <f>CustomerData[[#This Row],[avg_order_value_clean]]*CustomerData[[#This Row],[total_orders]]</f>
        <v>222.64</v>
      </c>
      <c r="R4249" s="2" t="str">
        <f t="shared" si="602"/>
        <v>Inactive</v>
      </c>
      <c r="S4249" s="2" t="str">
        <f t="shared" si="595"/>
        <v>Medium Risk</v>
      </c>
      <c r="T4249" s="2" t="str">
        <f t="shared" si="596"/>
        <v>55+</v>
      </c>
      <c r="U4249" s="1">
        <f t="shared" ca="1" si="597"/>
        <v>449</v>
      </c>
      <c r="V4249" s="2" t="str">
        <f t="shared" si="598"/>
        <v>Medium Loyalty</v>
      </c>
      <c r="W4249" s="2" t="str">
        <f t="shared" si="599"/>
        <v>Legitimate</v>
      </c>
      <c r="X4249" s="2" t="str">
        <f>IF(Q4249&lt;Data_Validation!$B$8,"Low Value",IF(Q4249&lt;Data_Validation!$B$9,"Medium Value","High Value"))</f>
        <v>Low Value</v>
      </c>
      <c r="Y4249" s="2" t="str">
        <f t="shared" si="600"/>
        <v>Stable</v>
      </c>
      <c r="Z4249" s="2" t="str">
        <f t="shared" si="601"/>
        <v>Check Data</v>
      </c>
    </row>
    <row r="4250" spans="1:26" x14ac:dyDescent="0.3">
      <c r="A4250" t="s">
        <v>3374</v>
      </c>
      <c r="B4250">
        <v>50</v>
      </c>
      <c r="C4250" t="s">
        <v>14</v>
      </c>
      <c r="D4250" t="s">
        <v>26</v>
      </c>
      <c r="E4250">
        <v>176.15</v>
      </c>
      <c r="F4250">
        <v>12</v>
      </c>
      <c r="G4250">
        <v>154</v>
      </c>
      <c r="H4250">
        <v>0</v>
      </c>
      <c r="I4250" t="s">
        <v>19</v>
      </c>
      <c r="J4250">
        <v>15.7</v>
      </c>
      <c r="K4250" s="1">
        <v>44683</v>
      </c>
      <c r="L4250">
        <v>27</v>
      </c>
      <c r="M4250">
        <v>0.12</v>
      </c>
      <c r="N4250">
        <f>IF(E4250="",Data_Validation!$B$1,E4250)</f>
        <v>176.15</v>
      </c>
      <c r="O4250">
        <f>IF(J4250="",Data_Validation!$B$2,J4250)</f>
        <v>15.7</v>
      </c>
      <c r="P4250">
        <f t="shared" si="594"/>
        <v>2</v>
      </c>
      <c r="Q4250" s="2">
        <f>CustomerData[[#This Row],[avg_order_value_clean]]*CustomerData[[#This Row],[total_orders]]</f>
        <v>2113.8000000000002</v>
      </c>
      <c r="R4250" s="2" t="str">
        <f t="shared" si="602"/>
        <v>Inactive</v>
      </c>
      <c r="S4250" s="2" t="str">
        <f t="shared" si="595"/>
        <v>Low Risk</v>
      </c>
      <c r="T4250" s="2" t="str">
        <f t="shared" si="596"/>
        <v>45-54</v>
      </c>
      <c r="U4250" s="1">
        <f t="shared" ca="1" si="597"/>
        <v>1578</v>
      </c>
      <c r="V4250" s="2" t="str">
        <f t="shared" si="598"/>
        <v>Low Loyalty</v>
      </c>
      <c r="W4250" s="2" t="str">
        <f t="shared" si="599"/>
        <v>Legitimate</v>
      </c>
      <c r="X4250" s="2" t="str">
        <f>IF(Q4250&lt;Data_Validation!$B$8,"Low Value",IF(Q4250&lt;Data_Validation!$B$9,"Medium Value","High Value"))</f>
        <v>High Value</v>
      </c>
      <c r="Y4250" s="2" t="str">
        <f t="shared" si="600"/>
        <v>High Value - Maintain</v>
      </c>
      <c r="Z4250" s="2" t="str">
        <f t="shared" si="601"/>
        <v>Check Data</v>
      </c>
    </row>
    <row r="4251" spans="1:26" x14ac:dyDescent="0.3">
      <c r="A4251" t="s">
        <v>3375</v>
      </c>
      <c r="B4251">
        <v>68</v>
      </c>
      <c r="C4251" t="s">
        <v>21</v>
      </c>
      <c r="D4251" t="s">
        <v>37</v>
      </c>
      <c r="E4251">
        <v>62.12</v>
      </c>
      <c r="F4251">
        <v>17</v>
      </c>
      <c r="G4251">
        <v>225</v>
      </c>
      <c r="H4251">
        <v>0</v>
      </c>
      <c r="I4251" t="s">
        <v>40</v>
      </c>
      <c r="J4251">
        <v>81.7</v>
      </c>
      <c r="K4251" s="1">
        <v>44580</v>
      </c>
      <c r="L4251">
        <v>18</v>
      </c>
      <c r="M4251">
        <v>0.54</v>
      </c>
      <c r="N4251">
        <f>IF(E4251="",Data_Validation!$B$1,E4251)</f>
        <v>62.12</v>
      </c>
      <c r="O4251">
        <f>IF(J4251="",Data_Validation!$B$2,J4251)</f>
        <v>81.7</v>
      </c>
      <c r="P4251">
        <f t="shared" si="594"/>
        <v>1</v>
      </c>
      <c r="Q4251" s="2">
        <f>CustomerData[[#This Row],[avg_order_value_clean]]*CustomerData[[#This Row],[total_orders]]</f>
        <v>1056.04</v>
      </c>
      <c r="R4251" s="2" t="str">
        <f t="shared" si="602"/>
        <v>Inactive</v>
      </c>
      <c r="S4251" s="2" t="str">
        <f t="shared" si="595"/>
        <v>High Risk</v>
      </c>
      <c r="T4251" s="2" t="str">
        <f t="shared" si="596"/>
        <v>55+</v>
      </c>
      <c r="U4251" s="1">
        <f t="shared" ca="1" si="597"/>
        <v>1681</v>
      </c>
      <c r="V4251" s="2" t="str">
        <f t="shared" si="598"/>
        <v>Low Loyalty</v>
      </c>
      <c r="W4251" s="2" t="str">
        <f t="shared" si="599"/>
        <v>Legitimate</v>
      </c>
      <c r="X4251" s="2" t="str">
        <f>IF(Q4251&lt;Data_Validation!$B$8,"Low Value",IF(Q4251&lt;Data_Validation!$B$9,"Medium Value","High Value"))</f>
        <v>Low Value</v>
      </c>
      <c r="Y4251" s="2" t="str">
        <f t="shared" si="600"/>
        <v>At Risk - Develop</v>
      </c>
      <c r="Z4251" s="2" t="str">
        <f t="shared" si="601"/>
        <v>Check Data</v>
      </c>
    </row>
    <row r="4252" spans="1:26" x14ac:dyDescent="0.3">
      <c r="A4252" t="s">
        <v>1113</v>
      </c>
      <c r="B4252">
        <v>77</v>
      </c>
      <c r="C4252" t="s">
        <v>14</v>
      </c>
      <c r="D4252" t="s">
        <v>50</v>
      </c>
      <c r="E4252">
        <v>66.48</v>
      </c>
      <c r="F4252">
        <v>8</v>
      </c>
      <c r="G4252">
        <v>232</v>
      </c>
      <c r="H4252">
        <v>0</v>
      </c>
      <c r="I4252" t="s">
        <v>40</v>
      </c>
      <c r="J4252">
        <v>11.8</v>
      </c>
      <c r="K4252" s="1">
        <v>44450</v>
      </c>
      <c r="L4252">
        <v>89</v>
      </c>
      <c r="M4252">
        <v>0.55000000000000004</v>
      </c>
      <c r="N4252">
        <f>IF(E4252="",Data_Validation!$B$1,E4252)</f>
        <v>66.48</v>
      </c>
      <c r="O4252">
        <f>IF(J4252="",Data_Validation!$B$2,J4252)</f>
        <v>11.8</v>
      </c>
      <c r="P4252">
        <f t="shared" si="594"/>
        <v>2</v>
      </c>
      <c r="Q4252" s="2">
        <f>CustomerData[[#This Row],[avg_order_value_clean]]*CustomerData[[#This Row],[total_orders]]</f>
        <v>531.84</v>
      </c>
      <c r="R4252" s="2" t="str">
        <f t="shared" si="602"/>
        <v>Inactive</v>
      </c>
      <c r="S4252" s="2" t="str">
        <f t="shared" si="595"/>
        <v>High Risk</v>
      </c>
      <c r="T4252" s="2" t="str">
        <f t="shared" si="596"/>
        <v>55+</v>
      </c>
      <c r="U4252" s="1">
        <f t="shared" ca="1" si="597"/>
        <v>1811</v>
      </c>
      <c r="V4252" s="2" t="str">
        <f t="shared" si="598"/>
        <v>High Loyalty</v>
      </c>
      <c r="W4252" s="2" t="str">
        <f t="shared" si="599"/>
        <v>Legitimate</v>
      </c>
      <c r="X4252" s="2" t="str">
        <f>IF(Q4252&lt;Data_Validation!$B$8,"Low Value",IF(Q4252&lt;Data_Validation!$B$9,"Medium Value","High Value"))</f>
        <v>Low Value</v>
      </c>
      <c r="Y4252" s="2" t="str">
        <f t="shared" si="600"/>
        <v>At Risk - Develop</v>
      </c>
      <c r="Z4252" s="2" t="str">
        <f t="shared" si="601"/>
        <v>Check Data</v>
      </c>
    </row>
    <row r="4253" spans="1:26" x14ac:dyDescent="0.3">
      <c r="A4253" t="s">
        <v>3376</v>
      </c>
      <c r="B4253">
        <v>23</v>
      </c>
      <c r="C4253" t="s">
        <v>21</v>
      </c>
      <c r="D4253" t="s">
        <v>15</v>
      </c>
      <c r="E4253">
        <v>89.05</v>
      </c>
      <c r="F4253">
        <v>16</v>
      </c>
      <c r="G4253">
        <v>103</v>
      </c>
      <c r="H4253">
        <v>0</v>
      </c>
      <c r="I4253" t="s">
        <v>23</v>
      </c>
      <c r="J4253">
        <v>97.1</v>
      </c>
      <c r="K4253" s="1">
        <v>45802</v>
      </c>
      <c r="L4253">
        <v>51</v>
      </c>
      <c r="M4253">
        <v>0.52</v>
      </c>
      <c r="N4253">
        <f>IF(E4253="",Data_Validation!$B$1,E4253)</f>
        <v>89.05</v>
      </c>
      <c r="O4253">
        <f>IF(J4253="",Data_Validation!$B$2,J4253)</f>
        <v>97.1</v>
      </c>
      <c r="P4253">
        <f t="shared" si="594"/>
        <v>1</v>
      </c>
      <c r="Q4253" s="2">
        <f>CustomerData[[#This Row],[avg_order_value_clean]]*CustomerData[[#This Row],[total_orders]]</f>
        <v>1424.8</v>
      </c>
      <c r="R4253" s="2" t="str">
        <f t="shared" si="602"/>
        <v>Inactive</v>
      </c>
      <c r="S4253" s="2" t="str">
        <f t="shared" si="595"/>
        <v>High Risk</v>
      </c>
      <c r="T4253" s="2" t="str">
        <f t="shared" si="596"/>
        <v>Under 25</v>
      </c>
      <c r="U4253" s="1">
        <f t="shared" ca="1" si="597"/>
        <v>459</v>
      </c>
      <c r="V4253" s="2" t="str">
        <f t="shared" si="598"/>
        <v>Medium Loyalty</v>
      </c>
      <c r="W4253" s="2" t="str">
        <f t="shared" si="599"/>
        <v>Legitimate</v>
      </c>
      <c r="X4253" s="2" t="str">
        <f>IF(Q4253&lt;Data_Validation!$B$8,"Low Value",IF(Q4253&lt;Data_Validation!$B$9,"Medium Value","High Value"))</f>
        <v>Low Value</v>
      </c>
      <c r="Y4253" s="2" t="str">
        <f t="shared" si="600"/>
        <v>At Risk - Develop</v>
      </c>
      <c r="Z4253" s="2" t="str">
        <f t="shared" si="601"/>
        <v>Check Data</v>
      </c>
    </row>
    <row r="4254" spans="1:26" x14ac:dyDescent="0.3">
      <c r="A4254" t="s">
        <v>3377</v>
      </c>
      <c r="B4254">
        <v>54</v>
      </c>
      <c r="C4254" t="s">
        <v>14</v>
      </c>
      <c r="D4254" t="s">
        <v>15</v>
      </c>
      <c r="E4254">
        <v>74.77</v>
      </c>
      <c r="F4254">
        <v>9</v>
      </c>
      <c r="G4254">
        <v>315</v>
      </c>
      <c r="H4254">
        <v>0</v>
      </c>
      <c r="I4254" t="s">
        <v>40</v>
      </c>
      <c r="K4254" s="1">
        <v>45827</v>
      </c>
      <c r="L4254">
        <v>87</v>
      </c>
      <c r="M4254">
        <v>0.41</v>
      </c>
      <c r="N4254">
        <f>IF(E4254="",Data_Validation!$B$1,E4254)</f>
        <v>74.77</v>
      </c>
      <c r="O4254">
        <f>IF(J4254="",Data_Validation!$B$2,J4254)</f>
        <v>250</v>
      </c>
      <c r="P4254">
        <f t="shared" si="594"/>
        <v>1</v>
      </c>
      <c r="Q4254" s="2">
        <f>CustomerData[[#This Row],[avg_order_value_clean]]*CustomerData[[#This Row],[total_orders]]</f>
        <v>672.93</v>
      </c>
      <c r="R4254" s="2" t="str">
        <f t="shared" si="602"/>
        <v>Inactive</v>
      </c>
      <c r="S4254" s="2" t="str">
        <f t="shared" si="595"/>
        <v>Medium Risk</v>
      </c>
      <c r="T4254" s="2" t="str">
        <f t="shared" si="596"/>
        <v>45-54</v>
      </c>
      <c r="U4254" s="1">
        <f t="shared" ca="1" si="597"/>
        <v>434</v>
      </c>
      <c r="V4254" s="2" t="str">
        <f t="shared" si="598"/>
        <v>High Loyalty</v>
      </c>
      <c r="W4254" s="2" t="str">
        <f t="shared" si="599"/>
        <v>Legitimate</v>
      </c>
      <c r="X4254" s="2" t="str">
        <f>IF(Q4254&lt;Data_Validation!$B$8,"Low Value",IF(Q4254&lt;Data_Validation!$B$9,"Medium Value","High Value"))</f>
        <v>Low Value</v>
      </c>
      <c r="Y4254" s="2" t="str">
        <f t="shared" si="600"/>
        <v>Stable</v>
      </c>
      <c r="Z4254" s="2" t="str">
        <f t="shared" si="601"/>
        <v>Check Data</v>
      </c>
    </row>
    <row r="4255" spans="1:26" x14ac:dyDescent="0.3">
      <c r="A4255" t="s">
        <v>3378</v>
      </c>
      <c r="B4255">
        <v>48</v>
      </c>
      <c r="C4255" t="s">
        <v>14</v>
      </c>
      <c r="D4255" t="s">
        <v>28</v>
      </c>
      <c r="E4255">
        <v>61.09</v>
      </c>
      <c r="F4255">
        <v>16</v>
      </c>
      <c r="G4255">
        <v>239</v>
      </c>
      <c r="H4255">
        <v>0</v>
      </c>
      <c r="I4255" t="s">
        <v>19</v>
      </c>
      <c r="J4255">
        <v>99.2</v>
      </c>
      <c r="K4255" s="1">
        <v>44992</v>
      </c>
      <c r="L4255">
        <v>60</v>
      </c>
      <c r="M4255">
        <v>0.18</v>
      </c>
      <c r="N4255">
        <f>IF(E4255="",Data_Validation!$B$1,E4255)</f>
        <v>61.09</v>
      </c>
      <c r="O4255">
        <f>IF(J4255="",Data_Validation!$B$2,J4255)</f>
        <v>99.2</v>
      </c>
      <c r="P4255">
        <f t="shared" si="594"/>
        <v>1</v>
      </c>
      <c r="Q4255" s="2">
        <f>CustomerData[[#This Row],[avg_order_value_clean]]*CustomerData[[#This Row],[total_orders]]</f>
        <v>977.44</v>
      </c>
      <c r="R4255" s="2" t="str">
        <f t="shared" si="602"/>
        <v>Inactive</v>
      </c>
      <c r="S4255" s="2" t="str">
        <f t="shared" si="595"/>
        <v>Low Risk</v>
      </c>
      <c r="T4255" s="2" t="str">
        <f t="shared" si="596"/>
        <v>45-54</v>
      </c>
      <c r="U4255" s="1">
        <f t="shared" ca="1" si="597"/>
        <v>1269</v>
      </c>
      <c r="V4255" s="2" t="str">
        <f t="shared" si="598"/>
        <v>Medium Loyalty</v>
      </c>
      <c r="W4255" s="2" t="str">
        <f t="shared" si="599"/>
        <v>Legitimate</v>
      </c>
      <c r="X4255" s="2" t="str">
        <f>IF(Q4255&lt;Data_Validation!$B$8,"Low Value",IF(Q4255&lt;Data_Validation!$B$9,"Medium Value","High Value"))</f>
        <v>Low Value</v>
      </c>
      <c r="Y4255" s="2" t="str">
        <f t="shared" si="600"/>
        <v>Stable</v>
      </c>
      <c r="Z4255" s="2" t="str">
        <f t="shared" si="601"/>
        <v>Check Data</v>
      </c>
    </row>
    <row r="4256" spans="1:26" x14ac:dyDescent="0.3">
      <c r="A4256" t="s">
        <v>3379</v>
      </c>
      <c r="B4256">
        <v>51</v>
      </c>
      <c r="C4256" t="s">
        <v>21</v>
      </c>
      <c r="D4256" t="s">
        <v>35</v>
      </c>
      <c r="E4256">
        <v>60.23</v>
      </c>
      <c r="F4256">
        <v>7</v>
      </c>
      <c r="G4256">
        <v>211</v>
      </c>
      <c r="H4256">
        <v>0</v>
      </c>
      <c r="I4256" t="s">
        <v>23</v>
      </c>
      <c r="J4256">
        <v>98</v>
      </c>
      <c r="K4256" s="1">
        <v>45019</v>
      </c>
      <c r="L4256">
        <v>57</v>
      </c>
      <c r="M4256">
        <v>0.12</v>
      </c>
      <c r="N4256">
        <f>IF(E4256="",Data_Validation!$B$1,E4256)</f>
        <v>60.23</v>
      </c>
      <c r="O4256">
        <f>IF(J4256="",Data_Validation!$B$2,J4256)</f>
        <v>98</v>
      </c>
      <c r="P4256">
        <f t="shared" si="594"/>
        <v>1</v>
      </c>
      <c r="Q4256" s="2">
        <f>CustomerData[[#This Row],[avg_order_value_clean]]*CustomerData[[#This Row],[total_orders]]</f>
        <v>421.60999999999996</v>
      </c>
      <c r="R4256" s="2" t="str">
        <f t="shared" si="602"/>
        <v>Inactive</v>
      </c>
      <c r="S4256" s="2" t="str">
        <f t="shared" si="595"/>
        <v>Low Risk</v>
      </c>
      <c r="T4256" s="2" t="str">
        <f t="shared" si="596"/>
        <v>45-54</v>
      </c>
      <c r="U4256" s="1">
        <f t="shared" ca="1" si="597"/>
        <v>1242</v>
      </c>
      <c r="V4256" s="2" t="str">
        <f t="shared" si="598"/>
        <v>Medium Loyalty</v>
      </c>
      <c r="W4256" s="2" t="str">
        <f t="shared" si="599"/>
        <v>Legitimate</v>
      </c>
      <c r="X4256" s="2" t="str">
        <f>IF(Q4256&lt;Data_Validation!$B$8,"Low Value",IF(Q4256&lt;Data_Validation!$B$9,"Medium Value","High Value"))</f>
        <v>Low Value</v>
      </c>
      <c r="Y4256" s="2" t="str">
        <f t="shared" si="600"/>
        <v>Stable</v>
      </c>
      <c r="Z4256" s="2" t="str">
        <f t="shared" si="601"/>
        <v>Check Data</v>
      </c>
    </row>
    <row r="4257" spans="1:26" x14ac:dyDescent="0.3">
      <c r="A4257" t="s">
        <v>3380</v>
      </c>
      <c r="B4257">
        <v>58</v>
      </c>
      <c r="C4257" t="s">
        <v>14</v>
      </c>
      <c r="D4257" t="s">
        <v>52</v>
      </c>
      <c r="E4257">
        <v>24.66</v>
      </c>
      <c r="F4257">
        <v>10</v>
      </c>
      <c r="G4257">
        <v>125</v>
      </c>
      <c r="H4257">
        <v>0</v>
      </c>
      <c r="I4257" t="s">
        <v>19</v>
      </c>
      <c r="J4257">
        <v>14.9</v>
      </c>
      <c r="K4257" s="1">
        <v>45336</v>
      </c>
      <c r="L4257">
        <v>67</v>
      </c>
      <c r="M4257">
        <v>0.28999999999999998</v>
      </c>
      <c r="N4257">
        <f>IF(E4257="",Data_Validation!$B$1,E4257)</f>
        <v>24.66</v>
      </c>
      <c r="O4257">
        <f>IF(J4257="",Data_Validation!$B$2,J4257)</f>
        <v>14.9</v>
      </c>
      <c r="P4257">
        <f t="shared" si="594"/>
        <v>1</v>
      </c>
      <c r="Q4257" s="2">
        <f>CustomerData[[#This Row],[avg_order_value_clean]]*CustomerData[[#This Row],[total_orders]]</f>
        <v>246.6</v>
      </c>
      <c r="R4257" s="2" t="str">
        <f t="shared" si="602"/>
        <v>Inactive</v>
      </c>
      <c r="S4257" s="2" t="str">
        <f t="shared" si="595"/>
        <v>Medium Risk</v>
      </c>
      <c r="T4257" s="2" t="str">
        <f t="shared" si="596"/>
        <v>55+</v>
      </c>
      <c r="U4257" s="1">
        <f t="shared" ca="1" si="597"/>
        <v>925</v>
      </c>
      <c r="V4257" s="2" t="str">
        <f t="shared" si="598"/>
        <v>Medium Loyalty</v>
      </c>
      <c r="W4257" s="2" t="str">
        <f t="shared" si="599"/>
        <v>Legitimate</v>
      </c>
      <c r="X4257" s="2" t="str">
        <f>IF(Q4257&lt;Data_Validation!$B$8,"Low Value",IF(Q4257&lt;Data_Validation!$B$9,"Medium Value","High Value"))</f>
        <v>Low Value</v>
      </c>
      <c r="Y4257" s="2" t="str">
        <f t="shared" si="600"/>
        <v>Stable</v>
      </c>
      <c r="Z4257" s="2" t="str">
        <f t="shared" si="601"/>
        <v>Check Data</v>
      </c>
    </row>
    <row r="4258" spans="1:26" x14ac:dyDescent="0.3">
      <c r="A4258" t="s">
        <v>3381</v>
      </c>
      <c r="B4258">
        <v>79</v>
      </c>
      <c r="C4258" t="s">
        <v>14</v>
      </c>
      <c r="D4258" t="s">
        <v>26</v>
      </c>
      <c r="E4258">
        <v>65.540000000000006</v>
      </c>
      <c r="F4258">
        <v>10</v>
      </c>
      <c r="G4258">
        <v>122</v>
      </c>
      <c r="H4258">
        <v>1</v>
      </c>
      <c r="I4258" t="s">
        <v>19</v>
      </c>
      <c r="J4258">
        <v>65.7</v>
      </c>
      <c r="K4258" s="1">
        <v>45530</v>
      </c>
      <c r="L4258">
        <v>2</v>
      </c>
      <c r="M4258">
        <v>0.33</v>
      </c>
      <c r="N4258">
        <f>IF(E4258="",Data_Validation!$B$1,E4258)</f>
        <v>65.540000000000006</v>
      </c>
      <c r="O4258">
        <f>IF(J4258="",Data_Validation!$B$2,J4258)</f>
        <v>65.7</v>
      </c>
      <c r="P4258">
        <f t="shared" si="594"/>
        <v>1</v>
      </c>
      <c r="Q4258" s="2">
        <f>CustomerData[[#This Row],[avg_order_value_clean]]*CustomerData[[#This Row],[total_orders]]</f>
        <v>655.40000000000009</v>
      </c>
      <c r="R4258" s="2" t="str">
        <f t="shared" si="602"/>
        <v>Inactive</v>
      </c>
      <c r="S4258" s="2" t="str">
        <f t="shared" si="595"/>
        <v>Medium Risk</v>
      </c>
      <c r="T4258" s="2" t="str">
        <f t="shared" si="596"/>
        <v>55+</v>
      </c>
      <c r="U4258" s="1">
        <f t="shared" ca="1" si="597"/>
        <v>731</v>
      </c>
      <c r="V4258" s="2" t="str">
        <f t="shared" si="598"/>
        <v>Low Loyalty</v>
      </c>
      <c r="W4258" s="2" t="str">
        <f t="shared" si="599"/>
        <v>Fraudulent</v>
      </c>
      <c r="X4258" s="2" t="str">
        <f>IF(Q4258&lt;Data_Validation!$B$8,"Low Value",IF(Q4258&lt;Data_Validation!$B$9,"Medium Value","High Value"))</f>
        <v>Low Value</v>
      </c>
      <c r="Y4258" s="2" t="str">
        <f t="shared" si="600"/>
        <v>Stable</v>
      </c>
      <c r="Z4258" s="2" t="str">
        <f t="shared" si="601"/>
        <v>Check Data</v>
      </c>
    </row>
    <row r="4259" spans="1:26" x14ac:dyDescent="0.3">
      <c r="A4259" t="s">
        <v>3382</v>
      </c>
      <c r="B4259">
        <v>46</v>
      </c>
      <c r="C4259" t="s">
        <v>21</v>
      </c>
      <c r="D4259" t="s">
        <v>37</v>
      </c>
      <c r="F4259">
        <v>9</v>
      </c>
      <c r="G4259">
        <v>35</v>
      </c>
      <c r="H4259">
        <v>0</v>
      </c>
      <c r="I4259" t="s">
        <v>23</v>
      </c>
      <c r="J4259">
        <v>40</v>
      </c>
      <c r="K4259" s="1">
        <v>44825</v>
      </c>
      <c r="L4259">
        <v>11</v>
      </c>
      <c r="M4259">
        <v>0.47</v>
      </c>
      <c r="N4259">
        <f>IF(E4259="",Data_Validation!$B$1,E4259)</f>
        <v>250</v>
      </c>
      <c r="O4259">
        <f>IF(J4259="",Data_Validation!$B$2,J4259)</f>
        <v>40</v>
      </c>
      <c r="P4259">
        <f t="shared" si="594"/>
        <v>1</v>
      </c>
      <c r="Q4259" s="2">
        <f>CustomerData[[#This Row],[avg_order_value_clean]]*CustomerData[[#This Row],[total_orders]]</f>
        <v>2250</v>
      </c>
      <c r="R4259" s="2" t="str">
        <f t="shared" si="602"/>
        <v>At Risk</v>
      </c>
      <c r="S4259" s="2" t="str">
        <f t="shared" si="595"/>
        <v>Medium Risk</v>
      </c>
      <c r="T4259" s="2" t="str">
        <f t="shared" si="596"/>
        <v>45-54</v>
      </c>
      <c r="U4259" s="1">
        <f t="shared" ca="1" si="597"/>
        <v>1436</v>
      </c>
      <c r="V4259" s="2" t="str">
        <f t="shared" si="598"/>
        <v>Low Loyalty</v>
      </c>
      <c r="W4259" s="2" t="str">
        <f t="shared" si="599"/>
        <v>Legitimate</v>
      </c>
      <c r="X4259" s="2" t="str">
        <f>IF(Q4259&lt;Data_Validation!$B$8,"Low Value",IF(Q4259&lt;Data_Validation!$B$9,"Medium Value","High Value"))</f>
        <v>High Value</v>
      </c>
      <c r="Y4259" s="2" t="str">
        <f t="shared" si="600"/>
        <v>High Value - Maintain</v>
      </c>
      <c r="Z4259" s="2" t="str">
        <f t="shared" si="601"/>
        <v>Check Data</v>
      </c>
    </row>
    <row r="4260" spans="1:26" x14ac:dyDescent="0.3">
      <c r="A4260" t="s">
        <v>3383</v>
      </c>
      <c r="B4260">
        <v>75</v>
      </c>
      <c r="C4260" t="s">
        <v>14</v>
      </c>
      <c r="D4260" t="s">
        <v>15</v>
      </c>
      <c r="E4260">
        <v>130.16</v>
      </c>
      <c r="F4260">
        <v>8</v>
      </c>
      <c r="G4260">
        <v>237</v>
      </c>
      <c r="H4260">
        <v>0</v>
      </c>
      <c r="I4260" t="s">
        <v>23</v>
      </c>
      <c r="J4260">
        <v>73.2</v>
      </c>
      <c r="K4260" s="1">
        <v>45798</v>
      </c>
      <c r="L4260">
        <v>94</v>
      </c>
      <c r="M4260">
        <v>0.15</v>
      </c>
      <c r="N4260">
        <f>IF(E4260="",Data_Validation!$B$1,E4260)</f>
        <v>130.16</v>
      </c>
      <c r="O4260">
        <f>IF(J4260="",Data_Validation!$B$2,J4260)</f>
        <v>73.2</v>
      </c>
      <c r="P4260">
        <f t="shared" si="594"/>
        <v>1</v>
      </c>
      <c r="Q4260" s="2">
        <f>CustomerData[[#This Row],[avg_order_value_clean]]*CustomerData[[#This Row],[total_orders]]</f>
        <v>1041.28</v>
      </c>
      <c r="R4260" s="2" t="str">
        <f t="shared" si="602"/>
        <v>Inactive</v>
      </c>
      <c r="S4260" s="2" t="str">
        <f t="shared" si="595"/>
        <v>Low Risk</v>
      </c>
      <c r="T4260" s="2" t="str">
        <f t="shared" si="596"/>
        <v>55+</v>
      </c>
      <c r="U4260" s="1">
        <f t="shared" ca="1" si="597"/>
        <v>463</v>
      </c>
      <c r="V4260" s="2" t="str">
        <f t="shared" si="598"/>
        <v>High Loyalty</v>
      </c>
      <c r="W4260" s="2" t="str">
        <f t="shared" si="599"/>
        <v>Legitimate</v>
      </c>
      <c r="X4260" s="2" t="str">
        <f>IF(Q4260&lt;Data_Validation!$B$8,"Low Value",IF(Q4260&lt;Data_Validation!$B$9,"Medium Value","High Value"))</f>
        <v>Low Value</v>
      </c>
      <c r="Y4260" s="2" t="str">
        <f t="shared" si="600"/>
        <v>Stable</v>
      </c>
      <c r="Z4260" s="2" t="str">
        <f t="shared" si="601"/>
        <v>Check Data</v>
      </c>
    </row>
    <row r="4261" spans="1:26" x14ac:dyDescent="0.3">
      <c r="A4261" t="s">
        <v>561</v>
      </c>
      <c r="B4261">
        <v>31</v>
      </c>
      <c r="C4261" t="s">
        <v>14</v>
      </c>
      <c r="D4261" t="s">
        <v>52</v>
      </c>
      <c r="E4261">
        <v>63.69</v>
      </c>
      <c r="F4261">
        <v>12</v>
      </c>
      <c r="G4261">
        <v>241</v>
      </c>
      <c r="H4261">
        <v>0</v>
      </c>
      <c r="I4261" t="s">
        <v>23</v>
      </c>
      <c r="J4261">
        <v>40.6</v>
      </c>
      <c r="K4261" s="1">
        <v>44826</v>
      </c>
      <c r="L4261">
        <v>13</v>
      </c>
      <c r="M4261">
        <v>0.05</v>
      </c>
      <c r="N4261">
        <f>IF(E4261="",Data_Validation!$B$1,E4261)</f>
        <v>63.69</v>
      </c>
      <c r="O4261">
        <f>IF(J4261="",Data_Validation!$B$2,J4261)</f>
        <v>40.6</v>
      </c>
      <c r="P4261">
        <f t="shared" si="594"/>
        <v>3</v>
      </c>
      <c r="Q4261" s="2">
        <f>CustomerData[[#This Row],[avg_order_value_clean]]*CustomerData[[#This Row],[total_orders]]</f>
        <v>764.28</v>
      </c>
      <c r="R4261" s="2" t="str">
        <f t="shared" si="602"/>
        <v>Inactive</v>
      </c>
      <c r="S4261" s="2" t="str">
        <f t="shared" si="595"/>
        <v>Low Risk</v>
      </c>
      <c r="T4261" s="2" t="str">
        <f t="shared" si="596"/>
        <v>25-34</v>
      </c>
      <c r="U4261" s="1">
        <f t="shared" ca="1" si="597"/>
        <v>1435</v>
      </c>
      <c r="V4261" s="2" t="str">
        <f t="shared" si="598"/>
        <v>Low Loyalty</v>
      </c>
      <c r="W4261" s="2" t="str">
        <f t="shared" si="599"/>
        <v>Legitimate</v>
      </c>
      <c r="X4261" s="2" t="str">
        <f>IF(Q4261&lt;Data_Validation!$B$8,"Low Value",IF(Q4261&lt;Data_Validation!$B$9,"Medium Value","High Value"))</f>
        <v>Low Value</v>
      </c>
      <c r="Y4261" s="2" t="str">
        <f t="shared" si="600"/>
        <v>Stable</v>
      </c>
      <c r="Z4261" s="2" t="str">
        <f t="shared" si="601"/>
        <v>Check Data</v>
      </c>
    </row>
    <row r="4262" spans="1:26" x14ac:dyDescent="0.3">
      <c r="A4262" t="s">
        <v>3384</v>
      </c>
      <c r="B4262">
        <v>53</v>
      </c>
      <c r="C4262" t="s">
        <v>21</v>
      </c>
      <c r="D4262" t="s">
        <v>26</v>
      </c>
      <c r="E4262">
        <v>25.23</v>
      </c>
      <c r="F4262">
        <v>9</v>
      </c>
      <c r="G4262">
        <v>132</v>
      </c>
      <c r="H4262">
        <v>0</v>
      </c>
      <c r="I4262" t="s">
        <v>23</v>
      </c>
      <c r="J4262">
        <v>38.299999999999997</v>
      </c>
      <c r="K4262" s="1">
        <v>44937</v>
      </c>
      <c r="L4262">
        <v>40</v>
      </c>
      <c r="M4262">
        <v>0.04</v>
      </c>
      <c r="N4262">
        <f>IF(E4262="",Data_Validation!$B$1,E4262)</f>
        <v>25.23</v>
      </c>
      <c r="O4262">
        <f>IF(J4262="",Data_Validation!$B$2,J4262)</f>
        <v>38.299999999999997</v>
      </c>
      <c r="P4262">
        <f t="shared" si="594"/>
        <v>1</v>
      </c>
      <c r="Q4262" s="2">
        <f>CustomerData[[#This Row],[avg_order_value_clean]]*CustomerData[[#This Row],[total_orders]]</f>
        <v>227.07</v>
      </c>
      <c r="R4262" s="2" t="str">
        <f t="shared" si="602"/>
        <v>Inactive</v>
      </c>
      <c r="S4262" s="2" t="str">
        <f t="shared" si="595"/>
        <v>Low Risk</v>
      </c>
      <c r="T4262" s="2" t="str">
        <f t="shared" si="596"/>
        <v>45-54</v>
      </c>
      <c r="U4262" s="1">
        <f t="shared" ca="1" si="597"/>
        <v>1324</v>
      </c>
      <c r="V4262" s="2" t="str">
        <f t="shared" si="598"/>
        <v>Medium Loyalty</v>
      </c>
      <c r="W4262" s="2" t="str">
        <f t="shared" si="599"/>
        <v>Legitimate</v>
      </c>
      <c r="X4262" s="2" t="str">
        <f>IF(Q4262&lt;Data_Validation!$B$8,"Low Value",IF(Q4262&lt;Data_Validation!$B$9,"Medium Value","High Value"))</f>
        <v>Low Value</v>
      </c>
      <c r="Y4262" s="2" t="str">
        <f t="shared" si="600"/>
        <v>Stable</v>
      </c>
      <c r="Z4262" s="2" t="str">
        <f t="shared" si="601"/>
        <v>Check Data</v>
      </c>
    </row>
    <row r="4263" spans="1:26" x14ac:dyDescent="0.3">
      <c r="A4263" t="s">
        <v>3385</v>
      </c>
      <c r="B4263">
        <v>53</v>
      </c>
      <c r="C4263" t="s">
        <v>21</v>
      </c>
      <c r="D4263" t="s">
        <v>28</v>
      </c>
      <c r="E4263">
        <v>117.58</v>
      </c>
      <c r="F4263">
        <v>12</v>
      </c>
      <c r="G4263">
        <v>226</v>
      </c>
      <c r="H4263">
        <v>0</v>
      </c>
      <c r="I4263" t="s">
        <v>19</v>
      </c>
      <c r="J4263">
        <v>90.4</v>
      </c>
      <c r="K4263" s="1">
        <v>44421</v>
      </c>
      <c r="L4263">
        <v>6</v>
      </c>
      <c r="M4263">
        <v>0.14000000000000001</v>
      </c>
      <c r="N4263">
        <f>IF(E4263="",Data_Validation!$B$1,E4263)</f>
        <v>117.58</v>
      </c>
      <c r="O4263">
        <f>IF(J4263="",Data_Validation!$B$2,J4263)</f>
        <v>90.4</v>
      </c>
      <c r="P4263">
        <f t="shared" si="594"/>
        <v>1</v>
      </c>
      <c r="Q4263" s="2">
        <f>CustomerData[[#This Row],[avg_order_value_clean]]*CustomerData[[#This Row],[total_orders]]</f>
        <v>1410.96</v>
      </c>
      <c r="R4263" s="2" t="str">
        <f t="shared" si="602"/>
        <v>Inactive</v>
      </c>
      <c r="S4263" s="2" t="str">
        <f t="shared" si="595"/>
        <v>Low Risk</v>
      </c>
      <c r="T4263" s="2" t="str">
        <f t="shared" si="596"/>
        <v>45-54</v>
      </c>
      <c r="U4263" s="1">
        <f t="shared" ca="1" si="597"/>
        <v>1840</v>
      </c>
      <c r="V4263" s="2" t="str">
        <f t="shared" si="598"/>
        <v>Low Loyalty</v>
      </c>
      <c r="W4263" s="2" t="str">
        <f t="shared" si="599"/>
        <v>Legitimate</v>
      </c>
      <c r="X4263" s="2" t="str">
        <f>IF(Q4263&lt;Data_Validation!$B$8,"Low Value",IF(Q4263&lt;Data_Validation!$B$9,"Medium Value","High Value"))</f>
        <v>Low Value</v>
      </c>
      <c r="Y4263" s="2" t="str">
        <f t="shared" si="600"/>
        <v>Stable</v>
      </c>
      <c r="Z4263" s="2" t="str">
        <f t="shared" si="601"/>
        <v>Check Data</v>
      </c>
    </row>
    <row r="4264" spans="1:26" x14ac:dyDescent="0.3">
      <c r="A4264" t="s">
        <v>3386</v>
      </c>
      <c r="B4264">
        <v>70</v>
      </c>
      <c r="C4264" t="s">
        <v>21</v>
      </c>
      <c r="D4264" t="s">
        <v>15</v>
      </c>
      <c r="E4264">
        <v>41.52</v>
      </c>
      <c r="F4264">
        <v>11</v>
      </c>
      <c r="G4264">
        <v>89</v>
      </c>
      <c r="H4264">
        <v>0</v>
      </c>
      <c r="I4264" t="s">
        <v>23</v>
      </c>
      <c r="J4264">
        <v>49.5</v>
      </c>
      <c r="K4264" s="1">
        <v>44709</v>
      </c>
      <c r="L4264">
        <v>12</v>
      </c>
      <c r="M4264">
        <v>0.27</v>
      </c>
      <c r="N4264">
        <f>IF(E4264="",Data_Validation!$B$1,E4264)</f>
        <v>41.52</v>
      </c>
      <c r="O4264">
        <f>IF(J4264="",Data_Validation!$B$2,J4264)</f>
        <v>49.5</v>
      </c>
      <c r="P4264">
        <f t="shared" si="594"/>
        <v>1</v>
      </c>
      <c r="Q4264" s="2">
        <f>CustomerData[[#This Row],[avg_order_value_clean]]*CustomerData[[#This Row],[total_orders]]</f>
        <v>456.72</v>
      </c>
      <c r="R4264" s="2" t="str">
        <f t="shared" si="602"/>
        <v>At Risk</v>
      </c>
      <c r="S4264" s="2" t="str">
        <f t="shared" si="595"/>
        <v>Medium Risk</v>
      </c>
      <c r="T4264" s="2" t="str">
        <f t="shared" si="596"/>
        <v>55+</v>
      </c>
      <c r="U4264" s="1">
        <f t="shared" ca="1" si="597"/>
        <v>1552</v>
      </c>
      <c r="V4264" s="2" t="str">
        <f t="shared" si="598"/>
        <v>Low Loyalty</v>
      </c>
      <c r="W4264" s="2" t="str">
        <f t="shared" si="599"/>
        <v>Legitimate</v>
      </c>
      <c r="X4264" s="2" t="str">
        <f>IF(Q4264&lt;Data_Validation!$B$8,"Low Value",IF(Q4264&lt;Data_Validation!$B$9,"Medium Value","High Value"))</f>
        <v>Low Value</v>
      </c>
      <c r="Y4264" s="2" t="str">
        <f t="shared" si="600"/>
        <v>Stable</v>
      </c>
      <c r="Z4264" s="2" t="str">
        <f t="shared" si="601"/>
        <v>Check Data</v>
      </c>
    </row>
    <row r="4265" spans="1:26" x14ac:dyDescent="0.3">
      <c r="A4265" t="s">
        <v>3387</v>
      </c>
      <c r="B4265">
        <v>32</v>
      </c>
      <c r="C4265" t="s">
        <v>21</v>
      </c>
      <c r="D4265" t="s">
        <v>22</v>
      </c>
      <c r="F4265">
        <v>10</v>
      </c>
      <c r="G4265">
        <v>254</v>
      </c>
      <c r="H4265">
        <v>0</v>
      </c>
      <c r="I4265" t="s">
        <v>29</v>
      </c>
      <c r="J4265">
        <v>74</v>
      </c>
      <c r="K4265" s="1">
        <v>44661</v>
      </c>
      <c r="L4265">
        <v>43</v>
      </c>
      <c r="M4265">
        <v>0.41</v>
      </c>
      <c r="N4265">
        <f>IF(E4265="",Data_Validation!$B$1,E4265)</f>
        <v>250</v>
      </c>
      <c r="O4265">
        <f>IF(J4265="",Data_Validation!$B$2,J4265)</f>
        <v>74</v>
      </c>
      <c r="P4265">
        <f t="shared" si="594"/>
        <v>1</v>
      </c>
      <c r="Q4265" s="2">
        <f>CustomerData[[#This Row],[avg_order_value_clean]]*CustomerData[[#This Row],[total_orders]]</f>
        <v>2500</v>
      </c>
      <c r="R4265" s="2" t="str">
        <f t="shared" si="602"/>
        <v>Inactive</v>
      </c>
      <c r="S4265" s="2" t="str">
        <f t="shared" si="595"/>
        <v>Medium Risk</v>
      </c>
      <c r="T4265" s="2" t="str">
        <f t="shared" si="596"/>
        <v>25-34</v>
      </c>
      <c r="U4265" s="1">
        <f t="shared" ca="1" si="597"/>
        <v>1600</v>
      </c>
      <c r="V4265" s="2" t="str">
        <f t="shared" si="598"/>
        <v>Medium Loyalty</v>
      </c>
      <c r="W4265" s="2" t="str">
        <f t="shared" si="599"/>
        <v>Legitimate</v>
      </c>
      <c r="X4265" s="2" t="str">
        <f>IF(Q4265&lt;Data_Validation!$B$8,"Low Value",IF(Q4265&lt;Data_Validation!$B$9,"Medium Value","High Value"))</f>
        <v>High Value</v>
      </c>
      <c r="Y4265" s="2" t="str">
        <f t="shared" si="600"/>
        <v>High Value - Maintain</v>
      </c>
      <c r="Z4265" s="2" t="str">
        <f t="shared" si="601"/>
        <v>Check Data</v>
      </c>
    </row>
    <row r="4266" spans="1:26" x14ac:dyDescent="0.3">
      <c r="A4266" t="s">
        <v>1039</v>
      </c>
      <c r="B4266">
        <v>25</v>
      </c>
      <c r="C4266" t="s">
        <v>21</v>
      </c>
      <c r="D4266" t="s">
        <v>15</v>
      </c>
      <c r="F4266">
        <v>7</v>
      </c>
      <c r="G4266">
        <v>82</v>
      </c>
      <c r="H4266">
        <v>0</v>
      </c>
      <c r="I4266" t="s">
        <v>40</v>
      </c>
      <c r="J4266">
        <v>65</v>
      </c>
      <c r="K4266" s="1">
        <v>45589</v>
      </c>
      <c r="L4266">
        <v>72</v>
      </c>
      <c r="M4266">
        <v>0.25</v>
      </c>
      <c r="N4266">
        <f>IF(E4266="",Data_Validation!$B$1,E4266)</f>
        <v>250</v>
      </c>
      <c r="O4266">
        <f>IF(J4266="",Data_Validation!$B$2,J4266)</f>
        <v>65</v>
      </c>
      <c r="P4266">
        <f t="shared" si="594"/>
        <v>2</v>
      </c>
      <c r="Q4266" s="2">
        <f>CustomerData[[#This Row],[avg_order_value_clean]]*CustomerData[[#This Row],[total_orders]]</f>
        <v>1750</v>
      </c>
      <c r="R4266" s="2" t="str">
        <f t="shared" si="602"/>
        <v>At Risk</v>
      </c>
      <c r="S4266" s="2" t="str">
        <f t="shared" si="595"/>
        <v>Medium Risk</v>
      </c>
      <c r="T4266" s="2" t="str">
        <f t="shared" si="596"/>
        <v>25-34</v>
      </c>
      <c r="U4266" s="1">
        <f t="shared" ca="1" si="597"/>
        <v>672</v>
      </c>
      <c r="V4266" s="2" t="str">
        <f t="shared" si="598"/>
        <v>High Loyalty</v>
      </c>
      <c r="W4266" s="2" t="str">
        <f t="shared" si="599"/>
        <v>Legitimate</v>
      </c>
      <c r="X4266" s="2" t="str">
        <f>IF(Q4266&lt;Data_Validation!$B$8,"Low Value",IF(Q4266&lt;Data_Validation!$B$9,"Medium Value","High Value"))</f>
        <v>High Value</v>
      </c>
      <c r="Y4266" s="2" t="str">
        <f t="shared" si="600"/>
        <v>High Value - Maintain</v>
      </c>
      <c r="Z4266" s="2" t="str">
        <f t="shared" si="601"/>
        <v>Check Data</v>
      </c>
    </row>
    <row r="4267" spans="1:26" x14ac:dyDescent="0.3">
      <c r="A4267" t="s">
        <v>2094</v>
      </c>
      <c r="B4267">
        <v>43</v>
      </c>
      <c r="C4267" t="s">
        <v>21</v>
      </c>
      <c r="D4267" t="s">
        <v>44</v>
      </c>
      <c r="E4267">
        <v>32.92</v>
      </c>
      <c r="F4267">
        <v>11</v>
      </c>
      <c r="G4267">
        <v>138</v>
      </c>
      <c r="H4267">
        <v>0</v>
      </c>
      <c r="I4267" t="s">
        <v>40</v>
      </c>
      <c r="J4267">
        <v>65.8</v>
      </c>
      <c r="K4267" s="1">
        <v>44575</v>
      </c>
      <c r="L4267">
        <v>73</v>
      </c>
      <c r="M4267">
        <v>0.59</v>
      </c>
      <c r="N4267">
        <f>IF(E4267="",Data_Validation!$B$1,E4267)</f>
        <v>32.92</v>
      </c>
      <c r="O4267">
        <f>IF(J4267="",Data_Validation!$B$2,J4267)</f>
        <v>65.8</v>
      </c>
      <c r="P4267">
        <f t="shared" si="594"/>
        <v>2</v>
      </c>
      <c r="Q4267" s="2">
        <f>CustomerData[[#This Row],[avg_order_value_clean]]*CustomerData[[#This Row],[total_orders]]</f>
        <v>362.12</v>
      </c>
      <c r="R4267" s="2" t="str">
        <f t="shared" si="602"/>
        <v>Inactive</v>
      </c>
      <c r="S4267" s="2" t="str">
        <f t="shared" si="595"/>
        <v>High Risk</v>
      </c>
      <c r="T4267" s="2" t="str">
        <f t="shared" si="596"/>
        <v>35-44</v>
      </c>
      <c r="U4267" s="1">
        <f t="shared" ca="1" si="597"/>
        <v>1686</v>
      </c>
      <c r="V4267" s="2" t="str">
        <f t="shared" si="598"/>
        <v>High Loyalty</v>
      </c>
      <c r="W4267" s="2" t="str">
        <f t="shared" si="599"/>
        <v>Legitimate</v>
      </c>
      <c r="X4267" s="2" t="str">
        <f>IF(Q4267&lt;Data_Validation!$B$8,"Low Value",IF(Q4267&lt;Data_Validation!$B$9,"Medium Value","High Value"))</f>
        <v>Low Value</v>
      </c>
      <c r="Y4267" s="2" t="str">
        <f t="shared" si="600"/>
        <v>At Risk - Develop</v>
      </c>
      <c r="Z4267" s="2" t="str">
        <f t="shared" si="601"/>
        <v>Check Data</v>
      </c>
    </row>
    <row r="4268" spans="1:26" x14ac:dyDescent="0.3">
      <c r="A4268" t="s">
        <v>2653</v>
      </c>
      <c r="B4268">
        <v>53</v>
      </c>
      <c r="C4268" t="s">
        <v>21</v>
      </c>
      <c r="D4268" t="s">
        <v>22</v>
      </c>
      <c r="E4268">
        <v>62.31</v>
      </c>
      <c r="F4268">
        <v>15</v>
      </c>
      <c r="G4268">
        <v>308</v>
      </c>
      <c r="H4268">
        <v>0</v>
      </c>
      <c r="I4268" t="s">
        <v>29</v>
      </c>
      <c r="J4268">
        <v>34.9</v>
      </c>
      <c r="K4268" s="1">
        <v>45818</v>
      </c>
      <c r="L4268">
        <v>4</v>
      </c>
      <c r="M4268">
        <v>0.31</v>
      </c>
      <c r="N4268">
        <f>IF(E4268="",Data_Validation!$B$1,E4268)</f>
        <v>62.31</v>
      </c>
      <c r="O4268">
        <f>IF(J4268="",Data_Validation!$B$2,J4268)</f>
        <v>34.9</v>
      </c>
      <c r="P4268">
        <f t="shared" si="594"/>
        <v>2</v>
      </c>
      <c r="Q4268" s="2">
        <f>CustomerData[[#This Row],[avg_order_value_clean]]*CustomerData[[#This Row],[total_orders]]</f>
        <v>934.65000000000009</v>
      </c>
      <c r="R4268" s="2" t="str">
        <f t="shared" si="602"/>
        <v>Inactive</v>
      </c>
      <c r="S4268" s="2" t="str">
        <f t="shared" si="595"/>
        <v>Medium Risk</v>
      </c>
      <c r="T4268" s="2" t="str">
        <f t="shared" si="596"/>
        <v>45-54</v>
      </c>
      <c r="U4268" s="1">
        <f t="shared" ca="1" si="597"/>
        <v>443</v>
      </c>
      <c r="V4268" s="2" t="str">
        <f t="shared" si="598"/>
        <v>Low Loyalty</v>
      </c>
      <c r="W4268" s="2" t="str">
        <f t="shared" si="599"/>
        <v>Legitimate</v>
      </c>
      <c r="X4268" s="2" t="str">
        <f>IF(Q4268&lt;Data_Validation!$B$8,"Low Value",IF(Q4268&lt;Data_Validation!$B$9,"Medium Value","High Value"))</f>
        <v>Low Value</v>
      </c>
      <c r="Y4268" s="2" t="str">
        <f t="shared" si="600"/>
        <v>Stable</v>
      </c>
      <c r="Z4268" s="2" t="str">
        <f t="shared" si="601"/>
        <v>Check Data</v>
      </c>
    </row>
    <row r="4269" spans="1:26" x14ac:dyDescent="0.3">
      <c r="A4269" t="s">
        <v>3388</v>
      </c>
      <c r="B4269">
        <v>65</v>
      </c>
      <c r="C4269" t="s">
        <v>25</v>
      </c>
      <c r="D4269" t="s">
        <v>52</v>
      </c>
      <c r="E4269">
        <v>85.97</v>
      </c>
      <c r="F4269">
        <v>9</v>
      </c>
      <c r="G4269">
        <v>19</v>
      </c>
      <c r="H4269">
        <v>0</v>
      </c>
      <c r="I4269" t="s">
        <v>19</v>
      </c>
      <c r="J4269">
        <v>25.2</v>
      </c>
      <c r="K4269" s="1">
        <v>45235</v>
      </c>
      <c r="L4269">
        <v>37</v>
      </c>
      <c r="M4269">
        <v>0.45</v>
      </c>
      <c r="N4269">
        <f>IF(E4269="",Data_Validation!$B$1,E4269)</f>
        <v>85.97</v>
      </c>
      <c r="O4269">
        <f>IF(J4269="",Data_Validation!$B$2,J4269)</f>
        <v>25.2</v>
      </c>
      <c r="P4269">
        <f t="shared" si="594"/>
        <v>2</v>
      </c>
      <c r="Q4269" s="2">
        <f>CustomerData[[#This Row],[avg_order_value_clean]]*CustomerData[[#This Row],[total_orders]]</f>
        <v>773.73</v>
      </c>
      <c r="R4269" s="2" t="str">
        <f t="shared" si="602"/>
        <v>Active</v>
      </c>
      <c r="S4269" s="2" t="str">
        <f t="shared" si="595"/>
        <v>Medium Risk</v>
      </c>
      <c r="T4269" s="2" t="str">
        <f t="shared" si="596"/>
        <v>55+</v>
      </c>
      <c r="U4269" s="1">
        <f t="shared" ca="1" si="597"/>
        <v>1026</v>
      </c>
      <c r="V4269" s="2" t="str">
        <f t="shared" si="598"/>
        <v>Low Loyalty</v>
      </c>
      <c r="W4269" s="2" t="str">
        <f t="shared" si="599"/>
        <v>Legitimate</v>
      </c>
      <c r="X4269" s="2" t="str">
        <f>IF(Q4269&lt;Data_Validation!$B$8,"Low Value",IF(Q4269&lt;Data_Validation!$B$9,"Medium Value","High Value"))</f>
        <v>Low Value</v>
      </c>
      <c r="Y4269" s="2" t="str">
        <f t="shared" si="600"/>
        <v>Stable</v>
      </c>
      <c r="Z4269" s="2" t="str">
        <f t="shared" si="601"/>
        <v>Check Data</v>
      </c>
    </row>
    <row r="4270" spans="1:26" x14ac:dyDescent="0.3">
      <c r="A4270" t="s">
        <v>3389</v>
      </c>
      <c r="B4270">
        <v>38</v>
      </c>
      <c r="C4270" t="s">
        <v>21</v>
      </c>
      <c r="D4270" t="s">
        <v>28</v>
      </c>
      <c r="E4270">
        <v>82.81</v>
      </c>
      <c r="F4270">
        <v>10</v>
      </c>
      <c r="G4270">
        <v>328</v>
      </c>
      <c r="H4270">
        <v>0</v>
      </c>
      <c r="I4270" t="s">
        <v>19</v>
      </c>
      <c r="J4270">
        <v>88.5</v>
      </c>
      <c r="K4270" s="1">
        <v>44215</v>
      </c>
      <c r="L4270">
        <v>36</v>
      </c>
      <c r="M4270">
        <v>0.09</v>
      </c>
      <c r="N4270">
        <f>IF(E4270="",Data_Validation!$B$1,E4270)</f>
        <v>82.81</v>
      </c>
      <c r="O4270">
        <f>IF(J4270="",Data_Validation!$B$2,J4270)</f>
        <v>88.5</v>
      </c>
      <c r="P4270">
        <f t="shared" si="594"/>
        <v>1</v>
      </c>
      <c r="Q4270" s="2">
        <f>CustomerData[[#This Row],[avg_order_value_clean]]*CustomerData[[#This Row],[total_orders]]</f>
        <v>828.1</v>
      </c>
      <c r="R4270" s="2" t="str">
        <f t="shared" si="602"/>
        <v>Inactive</v>
      </c>
      <c r="S4270" s="2" t="str">
        <f t="shared" si="595"/>
        <v>Low Risk</v>
      </c>
      <c r="T4270" s="2" t="str">
        <f t="shared" si="596"/>
        <v>35-44</v>
      </c>
      <c r="U4270" s="1">
        <f t="shared" ca="1" si="597"/>
        <v>2046</v>
      </c>
      <c r="V4270" s="2" t="str">
        <f t="shared" si="598"/>
        <v>Low Loyalty</v>
      </c>
      <c r="W4270" s="2" t="str">
        <f t="shared" si="599"/>
        <v>Legitimate</v>
      </c>
      <c r="X4270" s="2" t="str">
        <f>IF(Q4270&lt;Data_Validation!$B$8,"Low Value",IF(Q4270&lt;Data_Validation!$B$9,"Medium Value","High Value"))</f>
        <v>Low Value</v>
      </c>
      <c r="Y4270" s="2" t="str">
        <f t="shared" si="600"/>
        <v>Stable</v>
      </c>
      <c r="Z4270" s="2" t="str">
        <f t="shared" si="601"/>
        <v>Check Data</v>
      </c>
    </row>
    <row r="4271" spans="1:26" x14ac:dyDescent="0.3">
      <c r="A4271" t="s">
        <v>3390</v>
      </c>
      <c r="B4271">
        <v>45</v>
      </c>
      <c r="C4271" t="s">
        <v>14</v>
      </c>
      <c r="D4271" t="s">
        <v>50</v>
      </c>
      <c r="E4271">
        <v>119.88</v>
      </c>
      <c r="F4271">
        <v>11</v>
      </c>
      <c r="G4271">
        <v>83</v>
      </c>
      <c r="H4271">
        <v>0</v>
      </c>
      <c r="I4271" t="s">
        <v>40</v>
      </c>
      <c r="J4271">
        <v>2.5</v>
      </c>
      <c r="K4271" s="1">
        <v>44826</v>
      </c>
      <c r="L4271">
        <v>32</v>
      </c>
      <c r="M4271">
        <v>0.24</v>
      </c>
      <c r="N4271">
        <f>IF(E4271="",Data_Validation!$B$1,E4271)</f>
        <v>119.88</v>
      </c>
      <c r="O4271">
        <f>IF(J4271="",Data_Validation!$B$2,J4271)</f>
        <v>2.5</v>
      </c>
      <c r="P4271">
        <f t="shared" si="594"/>
        <v>1</v>
      </c>
      <c r="Q4271" s="2">
        <f>CustomerData[[#This Row],[avg_order_value_clean]]*CustomerData[[#This Row],[total_orders]]</f>
        <v>1318.6799999999998</v>
      </c>
      <c r="R4271" s="2" t="str">
        <f t="shared" si="602"/>
        <v>At Risk</v>
      </c>
      <c r="S4271" s="2" t="str">
        <f t="shared" si="595"/>
        <v>Medium Risk</v>
      </c>
      <c r="T4271" s="2" t="str">
        <f t="shared" si="596"/>
        <v>45-54</v>
      </c>
      <c r="U4271" s="1">
        <f t="shared" ca="1" si="597"/>
        <v>1435</v>
      </c>
      <c r="V4271" s="2" t="str">
        <f t="shared" si="598"/>
        <v>Low Loyalty</v>
      </c>
      <c r="W4271" s="2" t="str">
        <f t="shared" si="599"/>
        <v>Legitimate</v>
      </c>
      <c r="X4271" s="2" t="str">
        <f>IF(Q4271&lt;Data_Validation!$B$8,"Low Value",IF(Q4271&lt;Data_Validation!$B$9,"Medium Value","High Value"))</f>
        <v>Low Value</v>
      </c>
      <c r="Y4271" s="2" t="str">
        <f t="shared" si="600"/>
        <v>Stable</v>
      </c>
      <c r="Z4271" s="2" t="str">
        <f t="shared" si="601"/>
        <v>Check Data</v>
      </c>
    </row>
    <row r="4272" spans="1:26" x14ac:dyDescent="0.3">
      <c r="A4272" t="s">
        <v>3391</v>
      </c>
      <c r="B4272">
        <v>21</v>
      </c>
      <c r="C4272" t="s">
        <v>14</v>
      </c>
      <c r="D4272" t="s">
        <v>18</v>
      </c>
      <c r="E4272">
        <v>77.75</v>
      </c>
      <c r="F4272">
        <v>7</v>
      </c>
      <c r="G4272">
        <v>26</v>
      </c>
      <c r="H4272">
        <v>0</v>
      </c>
      <c r="I4272" t="s">
        <v>16</v>
      </c>
      <c r="K4272" s="1">
        <v>44497</v>
      </c>
      <c r="L4272">
        <v>57</v>
      </c>
      <c r="M4272">
        <v>0.1</v>
      </c>
      <c r="N4272">
        <f>IF(E4272="",Data_Validation!$B$1,E4272)</f>
        <v>77.75</v>
      </c>
      <c r="O4272">
        <f>IF(J4272="",Data_Validation!$B$2,J4272)</f>
        <v>250</v>
      </c>
      <c r="P4272">
        <f t="shared" si="594"/>
        <v>1</v>
      </c>
      <c r="Q4272" s="2">
        <f>CustomerData[[#This Row],[avg_order_value_clean]]*CustomerData[[#This Row],[total_orders]]</f>
        <v>544.25</v>
      </c>
      <c r="R4272" s="2" t="str">
        <f t="shared" si="602"/>
        <v>Active</v>
      </c>
      <c r="S4272" s="2" t="str">
        <f t="shared" si="595"/>
        <v>Low Risk</v>
      </c>
      <c r="T4272" s="2" t="str">
        <f t="shared" si="596"/>
        <v>Under 25</v>
      </c>
      <c r="U4272" s="1">
        <f t="shared" ca="1" si="597"/>
        <v>1764</v>
      </c>
      <c r="V4272" s="2" t="str">
        <f t="shared" si="598"/>
        <v>Medium Loyalty</v>
      </c>
      <c r="W4272" s="2" t="str">
        <f t="shared" si="599"/>
        <v>Legitimate</v>
      </c>
      <c r="X4272" s="2" t="str">
        <f>IF(Q4272&lt;Data_Validation!$B$8,"Low Value",IF(Q4272&lt;Data_Validation!$B$9,"Medium Value","High Value"))</f>
        <v>Low Value</v>
      </c>
      <c r="Y4272" s="2" t="str">
        <f t="shared" si="600"/>
        <v>Stable</v>
      </c>
      <c r="Z4272" s="2" t="str">
        <f t="shared" si="601"/>
        <v>Check Data</v>
      </c>
    </row>
    <row r="4273" spans="1:26" x14ac:dyDescent="0.3">
      <c r="A4273" t="s">
        <v>3392</v>
      </c>
      <c r="B4273">
        <v>79</v>
      </c>
      <c r="C4273" t="s">
        <v>14</v>
      </c>
      <c r="D4273" t="s">
        <v>35</v>
      </c>
      <c r="E4273">
        <v>175.55</v>
      </c>
      <c r="F4273">
        <v>7</v>
      </c>
      <c r="G4273">
        <v>57</v>
      </c>
      <c r="H4273">
        <v>0</v>
      </c>
      <c r="I4273" t="s">
        <v>29</v>
      </c>
      <c r="J4273">
        <v>13.3</v>
      </c>
      <c r="K4273" s="1">
        <v>44788</v>
      </c>
      <c r="L4273">
        <v>12</v>
      </c>
      <c r="M4273">
        <v>0.05</v>
      </c>
      <c r="N4273">
        <f>IF(E4273="",Data_Validation!$B$1,E4273)</f>
        <v>175.55</v>
      </c>
      <c r="O4273">
        <f>IF(J4273="",Data_Validation!$B$2,J4273)</f>
        <v>13.3</v>
      </c>
      <c r="P4273">
        <f t="shared" si="594"/>
        <v>1</v>
      </c>
      <c r="Q4273" s="2">
        <f>CustomerData[[#This Row],[avg_order_value_clean]]*CustomerData[[#This Row],[total_orders]]</f>
        <v>1228.8500000000001</v>
      </c>
      <c r="R4273" s="2" t="str">
        <f t="shared" si="602"/>
        <v>At Risk</v>
      </c>
      <c r="S4273" s="2" t="str">
        <f t="shared" si="595"/>
        <v>Low Risk</v>
      </c>
      <c r="T4273" s="2" t="str">
        <f t="shared" si="596"/>
        <v>55+</v>
      </c>
      <c r="U4273" s="1">
        <f t="shared" ca="1" si="597"/>
        <v>1473</v>
      </c>
      <c r="V4273" s="2" t="str">
        <f t="shared" si="598"/>
        <v>Low Loyalty</v>
      </c>
      <c r="W4273" s="2" t="str">
        <f t="shared" si="599"/>
        <v>Legitimate</v>
      </c>
      <c r="X4273" s="2" t="str">
        <f>IF(Q4273&lt;Data_Validation!$B$8,"Low Value",IF(Q4273&lt;Data_Validation!$B$9,"Medium Value","High Value"))</f>
        <v>Low Value</v>
      </c>
      <c r="Y4273" s="2" t="str">
        <f t="shared" si="600"/>
        <v>Stable</v>
      </c>
      <c r="Z4273" s="2" t="str">
        <f t="shared" si="601"/>
        <v>Check Data</v>
      </c>
    </row>
    <row r="4274" spans="1:26" x14ac:dyDescent="0.3">
      <c r="A4274" t="s">
        <v>2162</v>
      </c>
      <c r="B4274">
        <v>33</v>
      </c>
      <c r="C4274" t="s">
        <v>21</v>
      </c>
      <c r="D4274" t="s">
        <v>35</v>
      </c>
      <c r="E4274">
        <v>40.36</v>
      </c>
      <c r="F4274">
        <v>6</v>
      </c>
      <c r="G4274">
        <v>329</v>
      </c>
      <c r="H4274">
        <v>0</v>
      </c>
      <c r="I4274" t="s">
        <v>29</v>
      </c>
      <c r="J4274">
        <v>94.9</v>
      </c>
      <c r="K4274" s="1">
        <v>44094</v>
      </c>
      <c r="L4274">
        <v>18</v>
      </c>
      <c r="M4274">
        <v>0.35</v>
      </c>
      <c r="N4274">
        <f>IF(E4274="",Data_Validation!$B$1,E4274)</f>
        <v>40.36</v>
      </c>
      <c r="O4274">
        <f>IF(J4274="",Data_Validation!$B$2,J4274)</f>
        <v>94.9</v>
      </c>
      <c r="P4274">
        <f t="shared" si="594"/>
        <v>3</v>
      </c>
      <c r="Q4274" s="2">
        <f>CustomerData[[#This Row],[avg_order_value_clean]]*CustomerData[[#This Row],[total_orders]]</f>
        <v>242.16</v>
      </c>
      <c r="R4274" s="2" t="str">
        <f t="shared" si="602"/>
        <v>Inactive</v>
      </c>
      <c r="S4274" s="2" t="str">
        <f t="shared" si="595"/>
        <v>Medium Risk</v>
      </c>
      <c r="T4274" s="2" t="str">
        <f t="shared" si="596"/>
        <v>25-34</v>
      </c>
      <c r="U4274" s="1">
        <f t="shared" ca="1" si="597"/>
        <v>2167</v>
      </c>
      <c r="V4274" s="2" t="str">
        <f t="shared" si="598"/>
        <v>Low Loyalty</v>
      </c>
      <c r="W4274" s="2" t="str">
        <f t="shared" si="599"/>
        <v>Legitimate</v>
      </c>
      <c r="X4274" s="2" t="str">
        <f>IF(Q4274&lt;Data_Validation!$B$8,"Low Value",IF(Q4274&lt;Data_Validation!$B$9,"Medium Value","High Value"))</f>
        <v>Low Value</v>
      </c>
      <c r="Y4274" s="2" t="str">
        <f t="shared" si="600"/>
        <v>Stable</v>
      </c>
      <c r="Z4274" s="2" t="str">
        <f t="shared" si="601"/>
        <v>Check Data</v>
      </c>
    </row>
    <row r="4275" spans="1:26" x14ac:dyDescent="0.3">
      <c r="A4275" t="s">
        <v>3314</v>
      </c>
      <c r="B4275">
        <v>39</v>
      </c>
      <c r="C4275" t="s">
        <v>25</v>
      </c>
      <c r="D4275" t="s">
        <v>15</v>
      </c>
      <c r="E4275">
        <v>86.86</v>
      </c>
      <c r="F4275">
        <v>7</v>
      </c>
      <c r="G4275">
        <v>216</v>
      </c>
      <c r="H4275">
        <v>0</v>
      </c>
      <c r="I4275" t="s">
        <v>40</v>
      </c>
      <c r="J4275">
        <v>0.5</v>
      </c>
      <c r="K4275" s="1">
        <v>45395</v>
      </c>
      <c r="L4275">
        <v>61</v>
      </c>
      <c r="M4275">
        <v>0.16</v>
      </c>
      <c r="N4275">
        <f>IF(E4275="",Data_Validation!$B$1,E4275)</f>
        <v>86.86</v>
      </c>
      <c r="O4275">
        <f>IF(J4275="",Data_Validation!$B$2,J4275)</f>
        <v>0.5</v>
      </c>
      <c r="P4275">
        <f t="shared" si="594"/>
        <v>2</v>
      </c>
      <c r="Q4275" s="2">
        <f>CustomerData[[#This Row],[avg_order_value_clean]]*CustomerData[[#This Row],[total_orders]]</f>
        <v>608.02</v>
      </c>
      <c r="R4275" s="2" t="str">
        <f t="shared" si="602"/>
        <v>Inactive</v>
      </c>
      <c r="S4275" s="2" t="str">
        <f t="shared" si="595"/>
        <v>Low Risk</v>
      </c>
      <c r="T4275" s="2" t="str">
        <f t="shared" si="596"/>
        <v>35-44</v>
      </c>
      <c r="U4275" s="1">
        <f t="shared" ca="1" si="597"/>
        <v>866</v>
      </c>
      <c r="V4275" s="2" t="str">
        <f t="shared" si="598"/>
        <v>Medium Loyalty</v>
      </c>
      <c r="W4275" s="2" t="str">
        <f t="shared" si="599"/>
        <v>Legitimate</v>
      </c>
      <c r="X4275" s="2" t="str">
        <f>IF(Q4275&lt;Data_Validation!$B$8,"Low Value",IF(Q4275&lt;Data_Validation!$B$9,"Medium Value","High Value"))</f>
        <v>Low Value</v>
      </c>
      <c r="Y4275" s="2" t="str">
        <f t="shared" si="600"/>
        <v>Stable</v>
      </c>
      <c r="Z4275" s="2" t="str">
        <f t="shared" si="601"/>
        <v>Valid</v>
      </c>
    </row>
    <row r="4276" spans="1:26" x14ac:dyDescent="0.3">
      <c r="A4276" t="s">
        <v>3393</v>
      </c>
      <c r="B4276">
        <v>29</v>
      </c>
      <c r="C4276" t="s">
        <v>14</v>
      </c>
      <c r="D4276" t="s">
        <v>37</v>
      </c>
      <c r="E4276">
        <v>270.72000000000003</v>
      </c>
      <c r="F4276">
        <v>12</v>
      </c>
      <c r="G4276">
        <v>332</v>
      </c>
      <c r="H4276">
        <v>0</v>
      </c>
      <c r="I4276" t="s">
        <v>23</v>
      </c>
      <c r="J4276">
        <v>0.8</v>
      </c>
      <c r="K4276" s="1">
        <v>44440</v>
      </c>
      <c r="L4276">
        <v>31</v>
      </c>
      <c r="M4276">
        <v>0.56999999999999995</v>
      </c>
      <c r="N4276">
        <f>IF(E4276="",Data_Validation!$B$1,E4276)</f>
        <v>270.72000000000003</v>
      </c>
      <c r="O4276">
        <f>IF(J4276="",Data_Validation!$B$2,J4276)</f>
        <v>0.8</v>
      </c>
      <c r="P4276">
        <f t="shared" si="594"/>
        <v>1</v>
      </c>
      <c r="Q4276" s="2">
        <f>CustomerData[[#This Row],[avg_order_value_clean]]*CustomerData[[#This Row],[total_orders]]</f>
        <v>3248.6400000000003</v>
      </c>
      <c r="R4276" s="2" t="str">
        <f t="shared" si="602"/>
        <v>Inactive</v>
      </c>
      <c r="S4276" s="2" t="str">
        <f t="shared" si="595"/>
        <v>High Risk</v>
      </c>
      <c r="T4276" s="2" t="str">
        <f t="shared" si="596"/>
        <v>25-34</v>
      </c>
      <c r="U4276" s="1">
        <f t="shared" ca="1" si="597"/>
        <v>1821</v>
      </c>
      <c r="V4276" s="2" t="str">
        <f t="shared" si="598"/>
        <v>Low Loyalty</v>
      </c>
      <c r="W4276" s="2" t="str">
        <f t="shared" si="599"/>
        <v>Legitimate</v>
      </c>
      <c r="X4276" s="2" t="str">
        <f>IF(Q4276&lt;Data_Validation!$B$8,"Low Value",IF(Q4276&lt;Data_Validation!$B$9,"Medium Value","High Value"))</f>
        <v>High Value</v>
      </c>
      <c r="Y4276" s="2" t="str">
        <f t="shared" si="600"/>
        <v>Critical - Retain</v>
      </c>
      <c r="Z4276" s="2" t="str">
        <f t="shared" si="601"/>
        <v>Valid</v>
      </c>
    </row>
    <row r="4277" spans="1:26" x14ac:dyDescent="0.3">
      <c r="A4277" t="s">
        <v>2543</v>
      </c>
      <c r="B4277">
        <v>33</v>
      </c>
      <c r="C4277" t="s">
        <v>14</v>
      </c>
      <c r="D4277" t="s">
        <v>22</v>
      </c>
      <c r="E4277">
        <v>264.66000000000003</v>
      </c>
      <c r="F4277">
        <v>8</v>
      </c>
      <c r="G4277">
        <v>124</v>
      </c>
      <c r="H4277">
        <v>0</v>
      </c>
      <c r="I4277" t="s">
        <v>16</v>
      </c>
      <c r="J4277">
        <v>22.7</v>
      </c>
      <c r="K4277" s="1">
        <v>44536</v>
      </c>
      <c r="L4277">
        <v>40</v>
      </c>
      <c r="M4277">
        <v>0.31</v>
      </c>
      <c r="N4277">
        <f>IF(E4277="",Data_Validation!$B$1,E4277)</f>
        <v>264.66000000000003</v>
      </c>
      <c r="O4277">
        <f>IF(J4277="",Data_Validation!$B$2,J4277)</f>
        <v>22.7</v>
      </c>
      <c r="P4277">
        <f t="shared" si="594"/>
        <v>2</v>
      </c>
      <c r="Q4277" s="2">
        <f>CustomerData[[#This Row],[avg_order_value_clean]]*CustomerData[[#This Row],[total_orders]]</f>
        <v>2117.2800000000002</v>
      </c>
      <c r="R4277" s="2" t="str">
        <f t="shared" si="602"/>
        <v>Inactive</v>
      </c>
      <c r="S4277" s="2" t="str">
        <f t="shared" si="595"/>
        <v>Medium Risk</v>
      </c>
      <c r="T4277" s="2" t="str">
        <f t="shared" si="596"/>
        <v>25-34</v>
      </c>
      <c r="U4277" s="1">
        <f t="shared" ca="1" si="597"/>
        <v>1725</v>
      </c>
      <c r="V4277" s="2" t="str">
        <f t="shared" si="598"/>
        <v>Medium Loyalty</v>
      </c>
      <c r="W4277" s="2" t="str">
        <f t="shared" si="599"/>
        <v>Legitimate</v>
      </c>
      <c r="X4277" s="2" t="str">
        <f>IF(Q4277&lt;Data_Validation!$B$8,"Low Value",IF(Q4277&lt;Data_Validation!$B$9,"Medium Value","High Value"))</f>
        <v>High Value</v>
      </c>
      <c r="Y4277" s="2" t="str">
        <f t="shared" si="600"/>
        <v>High Value - Maintain</v>
      </c>
      <c r="Z4277" s="2" t="str">
        <f t="shared" si="601"/>
        <v>Check Data</v>
      </c>
    </row>
    <row r="4278" spans="1:26" x14ac:dyDescent="0.3">
      <c r="A4278" t="s">
        <v>3394</v>
      </c>
      <c r="B4278">
        <v>68</v>
      </c>
      <c r="C4278" t="s">
        <v>21</v>
      </c>
      <c r="D4278" t="s">
        <v>44</v>
      </c>
      <c r="E4278">
        <v>80.12</v>
      </c>
      <c r="F4278">
        <v>10</v>
      </c>
      <c r="G4278">
        <v>287</v>
      </c>
      <c r="H4278">
        <v>0</v>
      </c>
      <c r="I4278" t="s">
        <v>19</v>
      </c>
      <c r="J4278">
        <v>27.9</v>
      </c>
      <c r="K4278" s="1">
        <v>45294</v>
      </c>
      <c r="L4278">
        <v>46</v>
      </c>
      <c r="M4278">
        <v>0.44</v>
      </c>
      <c r="N4278">
        <f>IF(E4278="",Data_Validation!$B$1,E4278)</f>
        <v>80.12</v>
      </c>
      <c r="O4278">
        <f>IF(J4278="",Data_Validation!$B$2,J4278)</f>
        <v>27.9</v>
      </c>
      <c r="P4278">
        <f t="shared" si="594"/>
        <v>1</v>
      </c>
      <c r="Q4278" s="2">
        <f>CustomerData[[#This Row],[avg_order_value_clean]]*CustomerData[[#This Row],[total_orders]]</f>
        <v>801.2</v>
      </c>
      <c r="R4278" s="2" t="str">
        <f t="shared" si="602"/>
        <v>Inactive</v>
      </c>
      <c r="S4278" s="2" t="str">
        <f t="shared" si="595"/>
        <v>Medium Risk</v>
      </c>
      <c r="T4278" s="2" t="str">
        <f t="shared" si="596"/>
        <v>55+</v>
      </c>
      <c r="U4278" s="1">
        <f t="shared" ca="1" si="597"/>
        <v>967</v>
      </c>
      <c r="V4278" s="2" t="str">
        <f t="shared" si="598"/>
        <v>Medium Loyalty</v>
      </c>
      <c r="W4278" s="2" t="str">
        <f t="shared" si="599"/>
        <v>Legitimate</v>
      </c>
      <c r="X4278" s="2" t="str">
        <f>IF(Q4278&lt;Data_Validation!$B$8,"Low Value",IF(Q4278&lt;Data_Validation!$B$9,"Medium Value","High Value"))</f>
        <v>Low Value</v>
      </c>
      <c r="Y4278" s="2" t="str">
        <f t="shared" si="600"/>
        <v>Stable</v>
      </c>
      <c r="Z4278" s="2" t="str">
        <f t="shared" si="601"/>
        <v>Check Data</v>
      </c>
    </row>
    <row r="4279" spans="1:26" x14ac:dyDescent="0.3">
      <c r="A4279" t="s">
        <v>3395</v>
      </c>
      <c r="B4279">
        <v>57</v>
      </c>
      <c r="C4279" t="s">
        <v>21</v>
      </c>
      <c r="D4279" t="s">
        <v>15</v>
      </c>
      <c r="E4279">
        <v>155.68</v>
      </c>
      <c r="F4279">
        <v>13</v>
      </c>
      <c r="G4279">
        <v>199</v>
      </c>
      <c r="H4279">
        <v>0</v>
      </c>
      <c r="I4279" t="s">
        <v>19</v>
      </c>
      <c r="J4279">
        <v>56</v>
      </c>
      <c r="K4279" s="1">
        <v>44042</v>
      </c>
      <c r="L4279">
        <v>39</v>
      </c>
      <c r="M4279">
        <v>0.22</v>
      </c>
      <c r="N4279">
        <f>IF(E4279="",Data_Validation!$B$1,E4279)</f>
        <v>155.68</v>
      </c>
      <c r="O4279">
        <f>IF(J4279="",Data_Validation!$B$2,J4279)</f>
        <v>56</v>
      </c>
      <c r="P4279">
        <f t="shared" si="594"/>
        <v>1</v>
      </c>
      <c r="Q4279" s="2">
        <f>CustomerData[[#This Row],[avg_order_value_clean]]*CustomerData[[#This Row],[total_orders]]</f>
        <v>2023.8400000000001</v>
      </c>
      <c r="R4279" s="2" t="str">
        <f t="shared" si="602"/>
        <v>Inactive</v>
      </c>
      <c r="S4279" s="2" t="str">
        <f t="shared" si="595"/>
        <v>Medium Risk</v>
      </c>
      <c r="T4279" s="2" t="str">
        <f t="shared" si="596"/>
        <v>55+</v>
      </c>
      <c r="U4279" s="1">
        <f t="shared" ca="1" si="597"/>
        <v>2219</v>
      </c>
      <c r="V4279" s="2" t="str">
        <f t="shared" si="598"/>
        <v>Low Loyalty</v>
      </c>
      <c r="W4279" s="2" t="str">
        <f t="shared" si="599"/>
        <v>Legitimate</v>
      </c>
      <c r="X4279" s="2" t="str">
        <f>IF(Q4279&lt;Data_Validation!$B$8,"Low Value",IF(Q4279&lt;Data_Validation!$B$9,"Medium Value","High Value"))</f>
        <v>High Value</v>
      </c>
      <c r="Y4279" s="2" t="str">
        <f t="shared" si="600"/>
        <v>High Value - Maintain</v>
      </c>
      <c r="Z4279" s="2" t="str">
        <f t="shared" si="601"/>
        <v>Check Data</v>
      </c>
    </row>
    <row r="4280" spans="1:26" x14ac:dyDescent="0.3">
      <c r="A4280" t="s">
        <v>2020</v>
      </c>
      <c r="B4280">
        <v>55</v>
      </c>
      <c r="C4280" t="s">
        <v>14</v>
      </c>
      <c r="D4280" t="s">
        <v>28</v>
      </c>
      <c r="E4280">
        <v>100.5</v>
      </c>
      <c r="F4280">
        <v>9</v>
      </c>
      <c r="G4280">
        <v>282</v>
      </c>
      <c r="H4280">
        <v>0</v>
      </c>
      <c r="I4280" t="s">
        <v>19</v>
      </c>
      <c r="J4280">
        <v>96.1</v>
      </c>
      <c r="K4280" s="1">
        <v>44980</v>
      </c>
      <c r="L4280">
        <v>63</v>
      </c>
      <c r="M4280">
        <v>0.08</v>
      </c>
      <c r="N4280">
        <f>IF(E4280="",Data_Validation!$B$1,E4280)</f>
        <v>100.5</v>
      </c>
      <c r="O4280">
        <f>IF(J4280="",Data_Validation!$B$2,J4280)</f>
        <v>96.1</v>
      </c>
      <c r="P4280">
        <f t="shared" si="594"/>
        <v>2</v>
      </c>
      <c r="Q4280" s="2">
        <f>CustomerData[[#This Row],[avg_order_value_clean]]*CustomerData[[#This Row],[total_orders]]</f>
        <v>904.5</v>
      </c>
      <c r="R4280" s="2" t="str">
        <f t="shared" si="602"/>
        <v>Inactive</v>
      </c>
      <c r="S4280" s="2" t="str">
        <f t="shared" si="595"/>
        <v>Low Risk</v>
      </c>
      <c r="T4280" s="2" t="str">
        <f t="shared" si="596"/>
        <v>55+</v>
      </c>
      <c r="U4280" s="1">
        <f t="shared" ca="1" si="597"/>
        <v>1281</v>
      </c>
      <c r="V4280" s="2" t="str">
        <f t="shared" si="598"/>
        <v>Medium Loyalty</v>
      </c>
      <c r="W4280" s="2" t="str">
        <f t="shared" si="599"/>
        <v>Legitimate</v>
      </c>
      <c r="X4280" s="2" t="str">
        <f>IF(Q4280&lt;Data_Validation!$B$8,"Low Value",IF(Q4280&lt;Data_Validation!$B$9,"Medium Value","High Value"))</f>
        <v>Low Value</v>
      </c>
      <c r="Y4280" s="2" t="str">
        <f t="shared" si="600"/>
        <v>Stable</v>
      </c>
      <c r="Z4280" s="2" t="str">
        <f t="shared" si="601"/>
        <v>Check Data</v>
      </c>
    </row>
    <row r="4281" spans="1:26" x14ac:dyDescent="0.3">
      <c r="A4281" t="s">
        <v>3396</v>
      </c>
      <c r="B4281">
        <v>59</v>
      </c>
      <c r="C4281" t="s">
        <v>21</v>
      </c>
      <c r="D4281" t="s">
        <v>18</v>
      </c>
      <c r="E4281">
        <v>61.74</v>
      </c>
      <c r="F4281">
        <v>10</v>
      </c>
      <c r="G4281">
        <v>213</v>
      </c>
      <c r="H4281">
        <v>0</v>
      </c>
      <c r="I4281" t="s">
        <v>19</v>
      </c>
      <c r="J4281">
        <v>46.5</v>
      </c>
      <c r="K4281" s="1">
        <v>45364</v>
      </c>
      <c r="L4281">
        <v>93</v>
      </c>
      <c r="M4281">
        <v>0.25</v>
      </c>
      <c r="N4281">
        <f>IF(E4281="",Data_Validation!$B$1,E4281)</f>
        <v>61.74</v>
      </c>
      <c r="O4281">
        <f>IF(J4281="",Data_Validation!$B$2,J4281)</f>
        <v>46.5</v>
      </c>
      <c r="P4281">
        <f t="shared" si="594"/>
        <v>1</v>
      </c>
      <c r="Q4281" s="2">
        <f>CustomerData[[#This Row],[avg_order_value_clean]]*CustomerData[[#This Row],[total_orders]]</f>
        <v>617.4</v>
      </c>
      <c r="R4281" s="2" t="str">
        <f t="shared" si="602"/>
        <v>Inactive</v>
      </c>
      <c r="S4281" s="2" t="str">
        <f t="shared" si="595"/>
        <v>Medium Risk</v>
      </c>
      <c r="T4281" s="2" t="str">
        <f t="shared" si="596"/>
        <v>55+</v>
      </c>
      <c r="U4281" s="1">
        <f t="shared" ca="1" si="597"/>
        <v>897</v>
      </c>
      <c r="V4281" s="2" t="str">
        <f t="shared" si="598"/>
        <v>High Loyalty</v>
      </c>
      <c r="W4281" s="2" t="str">
        <f t="shared" si="599"/>
        <v>Legitimate</v>
      </c>
      <c r="X4281" s="2" t="str">
        <f>IF(Q4281&lt;Data_Validation!$B$8,"Low Value",IF(Q4281&lt;Data_Validation!$B$9,"Medium Value","High Value"))</f>
        <v>Low Value</v>
      </c>
      <c r="Y4281" s="2" t="str">
        <f t="shared" si="600"/>
        <v>Stable</v>
      </c>
      <c r="Z4281" s="2" t="str">
        <f t="shared" si="601"/>
        <v>Check Data</v>
      </c>
    </row>
    <row r="4282" spans="1:26" x14ac:dyDescent="0.3">
      <c r="A4282" t="s">
        <v>670</v>
      </c>
      <c r="B4282">
        <v>54</v>
      </c>
      <c r="C4282" t="s">
        <v>14</v>
      </c>
      <c r="D4282" t="s">
        <v>50</v>
      </c>
      <c r="E4282">
        <v>39.950000000000003</v>
      </c>
      <c r="F4282">
        <v>9</v>
      </c>
      <c r="G4282">
        <v>155</v>
      </c>
      <c r="H4282">
        <v>0</v>
      </c>
      <c r="I4282" t="s">
        <v>29</v>
      </c>
      <c r="J4282">
        <v>28.9</v>
      </c>
      <c r="K4282" s="1">
        <v>45604</v>
      </c>
      <c r="L4282">
        <v>55</v>
      </c>
      <c r="M4282">
        <v>0.45</v>
      </c>
      <c r="N4282">
        <f>IF(E4282="",Data_Validation!$B$1,E4282)</f>
        <v>39.950000000000003</v>
      </c>
      <c r="O4282">
        <f>IF(J4282="",Data_Validation!$B$2,J4282)</f>
        <v>28.9</v>
      </c>
      <c r="P4282">
        <f t="shared" si="594"/>
        <v>3</v>
      </c>
      <c r="Q4282" s="2">
        <f>CustomerData[[#This Row],[avg_order_value_clean]]*CustomerData[[#This Row],[total_orders]]</f>
        <v>359.55</v>
      </c>
      <c r="R4282" s="2" t="str">
        <f t="shared" si="602"/>
        <v>Inactive</v>
      </c>
      <c r="S4282" s="2" t="str">
        <f t="shared" si="595"/>
        <v>Medium Risk</v>
      </c>
      <c r="T4282" s="2" t="str">
        <f t="shared" si="596"/>
        <v>45-54</v>
      </c>
      <c r="U4282" s="1">
        <f t="shared" ca="1" si="597"/>
        <v>657</v>
      </c>
      <c r="V4282" s="2" t="str">
        <f t="shared" si="598"/>
        <v>Medium Loyalty</v>
      </c>
      <c r="W4282" s="2" t="str">
        <f t="shared" si="599"/>
        <v>Legitimate</v>
      </c>
      <c r="X4282" s="2" t="str">
        <f>IF(Q4282&lt;Data_Validation!$B$8,"Low Value",IF(Q4282&lt;Data_Validation!$B$9,"Medium Value","High Value"))</f>
        <v>Low Value</v>
      </c>
      <c r="Y4282" s="2" t="str">
        <f t="shared" si="600"/>
        <v>Stable</v>
      </c>
      <c r="Z4282" s="2" t="str">
        <f t="shared" si="601"/>
        <v>Check Data</v>
      </c>
    </row>
    <row r="4283" spans="1:26" x14ac:dyDescent="0.3">
      <c r="A4283" t="s">
        <v>2687</v>
      </c>
      <c r="B4283">
        <v>46</v>
      </c>
      <c r="C4283" t="s">
        <v>21</v>
      </c>
      <c r="D4283" t="s">
        <v>18</v>
      </c>
      <c r="E4283">
        <v>227.45</v>
      </c>
      <c r="F4283">
        <v>11</v>
      </c>
      <c r="G4283">
        <v>17</v>
      </c>
      <c r="H4283">
        <v>0</v>
      </c>
      <c r="I4283" t="s">
        <v>29</v>
      </c>
      <c r="J4283">
        <v>81.7</v>
      </c>
      <c r="K4283" s="1">
        <v>45349</v>
      </c>
      <c r="L4283">
        <v>40</v>
      </c>
      <c r="M4283">
        <v>0.33</v>
      </c>
      <c r="N4283">
        <f>IF(E4283="",Data_Validation!$B$1,E4283)</f>
        <v>227.45</v>
      </c>
      <c r="O4283">
        <f>IF(J4283="",Data_Validation!$B$2,J4283)</f>
        <v>81.7</v>
      </c>
      <c r="P4283">
        <f t="shared" si="594"/>
        <v>2</v>
      </c>
      <c r="Q4283" s="2">
        <f>CustomerData[[#This Row],[avg_order_value_clean]]*CustomerData[[#This Row],[total_orders]]</f>
        <v>2501.9499999999998</v>
      </c>
      <c r="R4283" s="2" t="str">
        <f t="shared" si="602"/>
        <v>Active</v>
      </c>
      <c r="S4283" s="2" t="str">
        <f t="shared" si="595"/>
        <v>Medium Risk</v>
      </c>
      <c r="T4283" s="2" t="str">
        <f t="shared" si="596"/>
        <v>45-54</v>
      </c>
      <c r="U4283" s="1">
        <f t="shared" ca="1" si="597"/>
        <v>912</v>
      </c>
      <c r="V4283" s="2" t="str">
        <f t="shared" si="598"/>
        <v>Medium Loyalty</v>
      </c>
      <c r="W4283" s="2" t="str">
        <f t="shared" si="599"/>
        <v>Legitimate</v>
      </c>
      <c r="X4283" s="2" t="str">
        <f>IF(Q4283&lt;Data_Validation!$B$8,"Low Value",IF(Q4283&lt;Data_Validation!$B$9,"Medium Value","High Value"))</f>
        <v>High Value</v>
      </c>
      <c r="Y4283" s="2" t="str">
        <f t="shared" si="600"/>
        <v>High Value - Maintain</v>
      </c>
      <c r="Z4283" s="2" t="str">
        <f t="shared" si="601"/>
        <v>Check Data</v>
      </c>
    </row>
    <row r="4284" spans="1:26" x14ac:dyDescent="0.3">
      <c r="A4284" t="s">
        <v>3397</v>
      </c>
      <c r="B4284">
        <v>35</v>
      </c>
      <c r="C4284" t="s">
        <v>14</v>
      </c>
      <c r="D4284" t="s">
        <v>44</v>
      </c>
      <c r="E4284">
        <v>95.6</v>
      </c>
      <c r="F4284">
        <v>9</v>
      </c>
      <c r="G4284">
        <v>342</v>
      </c>
      <c r="H4284">
        <v>0</v>
      </c>
      <c r="I4284" t="s">
        <v>23</v>
      </c>
      <c r="J4284">
        <v>38.6</v>
      </c>
      <c r="K4284" s="1">
        <v>45637</v>
      </c>
      <c r="L4284">
        <v>29</v>
      </c>
      <c r="M4284">
        <v>0.26</v>
      </c>
      <c r="N4284">
        <f>IF(E4284="",Data_Validation!$B$1,E4284)</f>
        <v>95.6</v>
      </c>
      <c r="O4284">
        <f>IF(J4284="",Data_Validation!$B$2,J4284)</f>
        <v>38.6</v>
      </c>
      <c r="P4284">
        <f t="shared" si="594"/>
        <v>1</v>
      </c>
      <c r="Q4284" s="2">
        <f>CustomerData[[#This Row],[avg_order_value_clean]]*CustomerData[[#This Row],[total_orders]]</f>
        <v>860.4</v>
      </c>
      <c r="R4284" s="2" t="str">
        <f t="shared" si="602"/>
        <v>Inactive</v>
      </c>
      <c r="S4284" s="2" t="str">
        <f t="shared" si="595"/>
        <v>Medium Risk</v>
      </c>
      <c r="T4284" s="2" t="str">
        <f t="shared" si="596"/>
        <v>35-44</v>
      </c>
      <c r="U4284" s="1">
        <f t="shared" ca="1" si="597"/>
        <v>624</v>
      </c>
      <c r="V4284" s="2" t="str">
        <f t="shared" si="598"/>
        <v>Low Loyalty</v>
      </c>
      <c r="W4284" s="2" t="str">
        <f t="shared" si="599"/>
        <v>Legitimate</v>
      </c>
      <c r="X4284" s="2" t="str">
        <f>IF(Q4284&lt;Data_Validation!$B$8,"Low Value",IF(Q4284&lt;Data_Validation!$B$9,"Medium Value","High Value"))</f>
        <v>Low Value</v>
      </c>
      <c r="Y4284" s="2" t="str">
        <f t="shared" si="600"/>
        <v>Stable</v>
      </c>
      <c r="Z4284" s="2" t="str">
        <f t="shared" si="601"/>
        <v>Check Data</v>
      </c>
    </row>
    <row r="4285" spans="1:26" x14ac:dyDescent="0.3">
      <c r="A4285" t="s">
        <v>2695</v>
      </c>
      <c r="B4285">
        <v>27</v>
      </c>
      <c r="C4285" t="s">
        <v>25</v>
      </c>
      <c r="D4285" t="s">
        <v>18</v>
      </c>
      <c r="E4285">
        <v>77.209999999999994</v>
      </c>
      <c r="F4285">
        <v>12</v>
      </c>
      <c r="G4285">
        <v>104</v>
      </c>
      <c r="H4285">
        <v>0</v>
      </c>
      <c r="I4285" t="s">
        <v>29</v>
      </c>
      <c r="J4285">
        <v>14.2</v>
      </c>
      <c r="K4285" s="1">
        <v>45249</v>
      </c>
      <c r="L4285">
        <v>91</v>
      </c>
      <c r="M4285">
        <v>0.28999999999999998</v>
      </c>
      <c r="N4285">
        <f>IF(E4285="",Data_Validation!$B$1,E4285)</f>
        <v>77.209999999999994</v>
      </c>
      <c r="O4285">
        <f>IF(J4285="",Data_Validation!$B$2,J4285)</f>
        <v>14.2</v>
      </c>
      <c r="P4285">
        <f t="shared" si="594"/>
        <v>2</v>
      </c>
      <c r="Q4285" s="2">
        <f>CustomerData[[#This Row],[avg_order_value_clean]]*CustomerData[[#This Row],[total_orders]]</f>
        <v>926.52</v>
      </c>
      <c r="R4285" s="2" t="str">
        <f t="shared" si="602"/>
        <v>Inactive</v>
      </c>
      <c r="S4285" s="2" t="str">
        <f t="shared" si="595"/>
        <v>Medium Risk</v>
      </c>
      <c r="T4285" s="2" t="str">
        <f t="shared" si="596"/>
        <v>25-34</v>
      </c>
      <c r="U4285" s="1">
        <f t="shared" ca="1" si="597"/>
        <v>1012</v>
      </c>
      <c r="V4285" s="2" t="str">
        <f t="shared" si="598"/>
        <v>High Loyalty</v>
      </c>
      <c r="W4285" s="2" t="str">
        <f t="shared" si="599"/>
        <v>Legitimate</v>
      </c>
      <c r="X4285" s="2" t="str">
        <f>IF(Q4285&lt;Data_Validation!$B$8,"Low Value",IF(Q4285&lt;Data_Validation!$B$9,"Medium Value","High Value"))</f>
        <v>Low Value</v>
      </c>
      <c r="Y4285" s="2" t="str">
        <f t="shared" si="600"/>
        <v>Stable</v>
      </c>
      <c r="Z4285" s="2" t="str">
        <f t="shared" si="601"/>
        <v>Check Data</v>
      </c>
    </row>
    <row r="4286" spans="1:26" x14ac:dyDescent="0.3">
      <c r="A4286" t="s">
        <v>2231</v>
      </c>
      <c r="B4286">
        <v>59</v>
      </c>
      <c r="C4286" t="s">
        <v>14</v>
      </c>
      <c r="D4286" t="s">
        <v>18</v>
      </c>
      <c r="E4286">
        <v>22.64</v>
      </c>
      <c r="F4286">
        <v>6</v>
      </c>
      <c r="G4286">
        <v>158</v>
      </c>
      <c r="H4286">
        <v>0</v>
      </c>
      <c r="I4286" t="s">
        <v>23</v>
      </c>
      <c r="J4286">
        <v>79.5</v>
      </c>
      <c r="K4286" s="1">
        <v>44912</v>
      </c>
      <c r="L4286">
        <v>11</v>
      </c>
      <c r="M4286">
        <v>0.25</v>
      </c>
      <c r="N4286">
        <f>IF(E4286="",Data_Validation!$B$1,E4286)</f>
        <v>22.64</v>
      </c>
      <c r="O4286">
        <f>IF(J4286="",Data_Validation!$B$2,J4286)</f>
        <v>79.5</v>
      </c>
      <c r="P4286">
        <f t="shared" si="594"/>
        <v>2</v>
      </c>
      <c r="Q4286" s="2">
        <f>CustomerData[[#This Row],[avg_order_value_clean]]*CustomerData[[#This Row],[total_orders]]</f>
        <v>135.84</v>
      </c>
      <c r="R4286" s="2" t="str">
        <f t="shared" si="602"/>
        <v>Inactive</v>
      </c>
      <c r="S4286" s="2" t="str">
        <f t="shared" si="595"/>
        <v>Medium Risk</v>
      </c>
      <c r="T4286" s="2" t="str">
        <f t="shared" si="596"/>
        <v>55+</v>
      </c>
      <c r="U4286" s="1">
        <f t="shared" ca="1" si="597"/>
        <v>1349</v>
      </c>
      <c r="V4286" s="2" t="str">
        <f t="shared" si="598"/>
        <v>Low Loyalty</v>
      </c>
      <c r="W4286" s="2" t="str">
        <f t="shared" si="599"/>
        <v>Legitimate</v>
      </c>
      <c r="X4286" s="2" t="str">
        <f>IF(Q4286&lt;Data_Validation!$B$8,"Low Value",IF(Q4286&lt;Data_Validation!$B$9,"Medium Value","High Value"))</f>
        <v>Low Value</v>
      </c>
      <c r="Y4286" s="2" t="str">
        <f t="shared" si="600"/>
        <v>Stable</v>
      </c>
      <c r="Z4286" s="2" t="str">
        <f t="shared" si="601"/>
        <v>Check Data</v>
      </c>
    </row>
    <row r="4287" spans="1:26" x14ac:dyDescent="0.3">
      <c r="A4287" t="s">
        <v>3398</v>
      </c>
      <c r="B4287">
        <v>56</v>
      </c>
      <c r="C4287" t="s">
        <v>14</v>
      </c>
      <c r="D4287" t="s">
        <v>52</v>
      </c>
      <c r="E4287">
        <v>207.24</v>
      </c>
      <c r="F4287">
        <v>16</v>
      </c>
      <c r="G4287">
        <v>40</v>
      </c>
      <c r="H4287">
        <v>0</v>
      </c>
      <c r="I4287" t="s">
        <v>23</v>
      </c>
      <c r="J4287">
        <v>0.2</v>
      </c>
      <c r="K4287" s="1">
        <v>45183</v>
      </c>
      <c r="L4287">
        <v>97</v>
      </c>
      <c r="M4287">
        <v>0.11</v>
      </c>
      <c r="N4287">
        <f>IF(E4287="",Data_Validation!$B$1,E4287)</f>
        <v>207.24</v>
      </c>
      <c r="O4287">
        <f>IF(J4287="",Data_Validation!$B$2,J4287)</f>
        <v>0.2</v>
      </c>
      <c r="P4287">
        <f t="shared" si="594"/>
        <v>1</v>
      </c>
      <c r="Q4287" s="2">
        <f>CustomerData[[#This Row],[avg_order_value_clean]]*CustomerData[[#This Row],[total_orders]]</f>
        <v>3315.84</v>
      </c>
      <c r="R4287" s="2" t="str">
        <f t="shared" si="602"/>
        <v>At Risk</v>
      </c>
      <c r="S4287" s="2" t="str">
        <f t="shared" si="595"/>
        <v>Low Risk</v>
      </c>
      <c r="T4287" s="2" t="str">
        <f t="shared" si="596"/>
        <v>55+</v>
      </c>
      <c r="U4287" s="1">
        <f t="shared" ca="1" si="597"/>
        <v>1078</v>
      </c>
      <c r="V4287" s="2" t="str">
        <f t="shared" si="598"/>
        <v>High Loyalty</v>
      </c>
      <c r="W4287" s="2" t="str">
        <f t="shared" si="599"/>
        <v>Legitimate</v>
      </c>
      <c r="X4287" s="2" t="str">
        <f>IF(Q4287&lt;Data_Validation!$B$8,"Low Value",IF(Q4287&lt;Data_Validation!$B$9,"Medium Value","High Value"))</f>
        <v>High Value</v>
      </c>
      <c r="Y4287" s="2" t="str">
        <f t="shared" si="600"/>
        <v>High Value - Maintain</v>
      </c>
      <c r="Z4287" s="2" t="str">
        <f t="shared" si="601"/>
        <v>Valid</v>
      </c>
    </row>
    <row r="4288" spans="1:26" x14ac:dyDescent="0.3">
      <c r="A4288" t="s">
        <v>3399</v>
      </c>
      <c r="B4288">
        <v>35</v>
      </c>
      <c r="C4288" t="s">
        <v>14</v>
      </c>
      <c r="D4288" t="s">
        <v>28</v>
      </c>
      <c r="E4288">
        <v>108.27</v>
      </c>
      <c r="F4288">
        <v>8</v>
      </c>
      <c r="G4288">
        <v>289</v>
      </c>
      <c r="H4288">
        <v>0</v>
      </c>
      <c r="I4288" t="s">
        <v>19</v>
      </c>
      <c r="K4288" s="1">
        <v>44898</v>
      </c>
      <c r="L4288">
        <v>39</v>
      </c>
      <c r="M4288">
        <v>0.11</v>
      </c>
      <c r="N4288">
        <f>IF(E4288="",Data_Validation!$B$1,E4288)</f>
        <v>108.27</v>
      </c>
      <c r="O4288">
        <f>IF(J4288="",Data_Validation!$B$2,J4288)</f>
        <v>250</v>
      </c>
      <c r="P4288">
        <f t="shared" si="594"/>
        <v>1</v>
      </c>
      <c r="Q4288" s="2">
        <f>CustomerData[[#This Row],[avg_order_value_clean]]*CustomerData[[#This Row],[total_orders]]</f>
        <v>866.16</v>
      </c>
      <c r="R4288" s="2" t="str">
        <f t="shared" si="602"/>
        <v>Inactive</v>
      </c>
      <c r="S4288" s="2" t="str">
        <f t="shared" si="595"/>
        <v>Low Risk</v>
      </c>
      <c r="T4288" s="2" t="str">
        <f t="shared" si="596"/>
        <v>35-44</v>
      </c>
      <c r="U4288" s="1">
        <f t="shared" ca="1" si="597"/>
        <v>1363</v>
      </c>
      <c r="V4288" s="2" t="str">
        <f t="shared" si="598"/>
        <v>Low Loyalty</v>
      </c>
      <c r="W4288" s="2" t="str">
        <f t="shared" si="599"/>
        <v>Legitimate</v>
      </c>
      <c r="X4288" s="2" t="str">
        <f>IF(Q4288&lt;Data_Validation!$B$8,"Low Value",IF(Q4288&lt;Data_Validation!$B$9,"Medium Value","High Value"))</f>
        <v>Low Value</v>
      </c>
      <c r="Y4288" s="2" t="str">
        <f t="shared" si="600"/>
        <v>Stable</v>
      </c>
      <c r="Z4288" s="2" t="str">
        <f t="shared" si="601"/>
        <v>Check Data</v>
      </c>
    </row>
    <row r="4289" spans="1:26" x14ac:dyDescent="0.3">
      <c r="A4289" t="s">
        <v>3400</v>
      </c>
      <c r="B4289">
        <v>18</v>
      </c>
      <c r="C4289" t="s">
        <v>14</v>
      </c>
      <c r="D4289" t="s">
        <v>28</v>
      </c>
      <c r="E4289">
        <v>171.37</v>
      </c>
      <c r="F4289">
        <v>8</v>
      </c>
      <c r="G4289">
        <v>6</v>
      </c>
      <c r="H4289">
        <v>0</v>
      </c>
      <c r="I4289" t="s">
        <v>19</v>
      </c>
      <c r="J4289">
        <v>63.5</v>
      </c>
      <c r="K4289" s="1">
        <v>44588</v>
      </c>
      <c r="L4289">
        <v>82</v>
      </c>
      <c r="M4289">
        <v>0.32</v>
      </c>
      <c r="N4289">
        <f>IF(E4289="",Data_Validation!$B$1,E4289)</f>
        <v>171.37</v>
      </c>
      <c r="O4289">
        <f>IF(J4289="",Data_Validation!$B$2,J4289)</f>
        <v>63.5</v>
      </c>
      <c r="P4289">
        <f t="shared" si="594"/>
        <v>2</v>
      </c>
      <c r="Q4289" s="2">
        <f>CustomerData[[#This Row],[avg_order_value_clean]]*CustomerData[[#This Row],[total_orders]]</f>
        <v>1370.96</v>
      </c>
      <c r="R4289" s="2" t="str">
        <f t="shared" si="602"/>
        <v>Active</v>
      </c>
      <c r="S4289" s="2" t="str">
        <f t="shared" si="595"/>
        <v>Medium Risk</v>
      </c>
      <c r="T4289" s="2" t="str">
        <f t="shared" si="596"/>
        <v>Under 25</v>
      </c>
      <c r="U4289" s="1">
        <f t="shared" ca="1" si="597"/>
        <v>1673</v>
      </c>
      <c r="V4289" s="2" t="str">
        <f t="shared" si="598"/>
        <v>High Loyalty</v>
      </c>
      <c r="W4289" s="2" t="str">
        <f t="shared" si="599"/>
        <v>Legitimate</v>
      </c>
      <c r="X4289" s="2" t="str">
        <f>IF(Q4289&lt;Data_Validation!$B$8,"Low Value",IF(Q4289&lt;Data_Validation!$B$9,"Medium Value","High Value"))</f>
        <v>Low Value</v>
      </c>
      <c r="Y4289" s="2" t="str">
        <f t="shared" si="600"/>
        <v>Stable</v>
      </c>
      <c r="Z4289" s="2" t="str">
        <f t="shared" si="601"/>
        <v>Check Data</v>
      </c>
    </row>
    <row r="4290" spans="1:26" x14ac:dyDescent="0.3">
      <c r="A4290" t="s">
        <v>3401</v>
      </c>
      <c r="B4290">
        <v>56</v>
      </c>
      <c r="C4290" t="s">
        <v>25</v>
      </c>
      <c r="D4290" t="s">
        <v>26</v>
      </c>
      <c r="E4290">
        <v>67.319999999999993</v>
      </c>
      <c r="F4290">
        <v>8</v>
      </c>
      <c r="G4290">
        <v>4</v>
      </c>
      <c r="H4290">
        <v>0</v>
      </c>
      <c r="I4290" t="s">
        <v>29</v>
      </c>
      <c r="J4290">
        <v>10.199999999999999</v>
      </c>
      <c r="K4290" s="1">
        <v>44709</v>
      </c>
      <c r="L4290">
        <v>44</v>
      </c>
      <c r="M4290">
        <v>0.19</v>
      </c>
      <c r="N4290">
        <f>IF(E4290="",Data_Validation!$B$1,E4290)</f>
        <v>67.319999999999993</v>
      </c>
      <c r="O4290">
        <f>IF(J4290="",Data_Validation!$B$2,J4290)</f>
        <v>10.199999999999999</v>
      </c>
      <c r="P4290">
        <f t="shared" ref="P4290:P4353" si="603">COUNTIF($A$2:$A$5001,A4290)</f>
        <v>1</v>
      </c>
      <c r="Q4290" s="2">
        <f>CustomerData[[#This Row],[avg_order_value_clean]]*CustomerData[[#This Row],[total_orders]]</f>
        <v>538.55999999999995</v>
      </c>
      <c r="R4290" s="2" t="str">
        <f t="shared" si="602"/>
        <v>Active</v>
      </c>
      <c r="S4290" s="2" t="str">
        <f t="shared" ref="S4290:S4353" si="604">IF(M4290&lt;0.2,"Low Risk",IF(M4290&lt;0.5,"Medium Risk","High Risk"))</f>
        <v>Low Risk</v>
      </c>
      <c r="T4290" s="2" t="str">
        <f t="shared" ref="T4290:T4353" si="605">IF(B4290&lt;25,"Under 25",IF(B4290&lt;35,"25-34",IF(B4290&lt;45,"35-44",IF(B4290&lt;55,"45-54","55+"))))</f>
        <v>55+</v>
      </c>
      <c r="U4290" s="1">
        <f t="shared" ref="U4290:U4353" ca="1" si="606">TODAY()-K4290</f>
        <v>1552</v>
      </c>
      <c r="V4290" s="2" t="str">
        <f t="shared" ref="V4290:V4353" si="607">IF(L4290&lt;40,"Low Loyalty",IF(L4290&lt;70,"Medium Loyalty","High Loyalty"))</f>
        <v>Medium Loyalty</v>
      </c>
      <c r="W4290" s="2" t="str">
        <f t="shared" ref="W4290:W4353" si="608">IF(H4290=1,"Fraudulent","Legitimate")</f>
        <v>Legitimate</v>
      </c>
      <c r="X4290" s="2" t="str">
        <f>IF(Q4290&lt;Data_Validation!$B$8,"Low Value",IF(Q4290&lt;Data_Validation!$B$9,"Medium Value","High Value"))</f>
        <v>Low Value</v>
      </c>
      <c r="Y4290" s="2" t="str">
        <f t="shared" ref="Y4290:Y4353" si="609">IF(AND(X4290="High Value",S4290="High Risk"),"Critical - Retain",IF(AND(X4290="High Value",S4290&lt;&gt;"High Risk"),"High Value - Maintain",IF(AND(X4290&lt;&gt;"High Value",S4290="High Risk"),"At Risk - Develop","Stable")))</f>
        <v>Stable</v>
      </c>
      <c r="Z4290" s="2" t="str">
        <f t="shared" ref="Z4290:Z4353" si="610">IF(OR(B4290&lt;18,F4290&lt;0,N4290&lt;0,O4290&lt;0,O4290&gt;1,M4290&lt;0,M4290&gt;1),"Check Data","Valid")</f>
        <v>Check Data</v>
      </c>
    </row>
    <row r="4291" spans="1:26" x14ac:dyDescent="0.3">
      <c r="A4291" t="s">
        <v>3402</v>
      </c>
      <c r="B4291">
        <v>38</v>
      </c>
      <c r="C4291" t="s">
        <v>14</v>
      </c>
      <c r="D4291" t="s">
        <v>15</v>
      </c>
      <c r="E4291">
        <v>99.42</v>
      </c>
      <c r="F4291">
        <v>3</v>
      </c>
      <c r="G4291">
        <v>20</v>
      </c>
      <c r="H4291">
        <v>0</v>
      </c>
      <c r="I4291" t="s">
        <v>29</v>
      </c>
      <c r="J4291">
        <v>25.6</v>
      </c>
      <c r="K4291" s="1">
        <v>44642</v>
      </c>
      <c r="L4291">
        <v>20</v>
      </c>
      <c r="M4291">
        <v>0.3</v>
      </c>
      <c r="N4291">
        <f>IF(E4291="",Data_Validation!$B$1,E4291)</f>
        <v>99.42</v>
      </c>
      <c r="O4291">
        <f>IF(J4291="",Data_Validation!$B$2,J4291)</f>
        <v>25.6</v>
      </c>
      <c r="P4291">
        <f t="shared" si="603"/>
        <v>1</v>
      </c>
      <c r="Q4291" s="2">
        <f>CustomerData[[#This Row],[avg_order_value_clean]]*CustomerData[[#This Row],[total_orders]]</f>
        <v>298.26</v>
      </c>
      <c r="R4291" s="2" t="str">
        <f t="shared" ref="R4291:R4354" si="611">IF(G4291&lt;=30,"Active",IF(G4291&lt;=90,"At Risk","Inactive"))</f>
        <v>Active</v>
      </c>
      <c r="S4291" s="2" t="str">
        <f t="shared" si="604"/>
        <v>Medium Risk</v>
      </c>
      <c r="T4291" s="2" t="str">
        <f t="shared" si="605"/>
        <v>35-44</v>
      </c>
      <c r="U4291" s="1">
        <f t="shared" ca="1" si="606"/>
        <v>1619</v>
      </c>
      <c r="V4291" s="2" t="str">
        <f t="shared" si="607"/>
        <v>Low Loyalty</v>
      </c>
      <c r="W4291" s="2" t="str">
        <f t="shared" si="608"/>
        <v>Legitimate</v>
      </c>
      <c r="X4291" s="2" t="str">
        <f>IF(Q4291&lt;Data_Validation!$B$8,"Low Value",IF(Q4291&lt;Data_Validation!$B$9,"Medium Value","High Value"))</f>
        <v>Low Value</v>
      </c>
      <c r="Y4291" s="2" t="str">
        <f t="shared" si="609"/>
        <v>Stable</v>
      </c>
      <c r="Z4291" s="2" t="str">
        <f t="shared" si="610"/>
        <v>Check Data</v>
      </c>
    </row>
    <row r="4292" spans="1:26" x14ac:dyDescent="0.3">
      <c r="A4292" t="s">
        <v>3403</v>
      </c>
      <c r="B4292">
        <v>18</v>
      </c>
      <c r="C4292" t="s">
        <v>14</v>
      </c>
      <c r="D4292" t="s">
        <v>37</v>
      </c>
      <c r="E4292">
        <v>115.74</v>
      </c>
      <c r="F4292">
        <v>10</v>
      </c>
      <c r="G4292">
        <v>133</v>
      </c>
      <c r="H4292">
        <v>0</v>
      </c>
      <c r="I4292" t="s">
        <v>23</v>
      </c>
      <c r="J4292">
        <v>39.299999999999997</v>
      </c>
      <c r="K4292" s="1">
        <v>45688</v>
      </c>
      <c r="L4292">
        <v>92</v>
      </c>
      <c r="M4292">
        <v>0.19</v>
      </c>
      <c r="N4292">
        <f>IF(E4292="",Data_Validation!$B$1,E4292)</f>
        <v>115.74</v>
      </c>
      <c r="O4292">
        <f>IF(J4292="",Data_Validation!$B$2,J4292)</f>
        <v>39.299999999999997</v>
      </c>
      <c r="P4292">
        <f t="shared" si="603"/>
        <v>1</v>
      </c>
      <c r="Q4292" s="2">
        <f>CustomerData[[#This Row],[avg_order_value_clean]]*CustomerData[[#This Row],[total_orders]]</f>
        <v>1157.3999999999999</v>
      </c>
      <c r="R4292" s="2" t="str">
        <f t="shared" si="611"/>
        <v>Inactive</v>
      </c>
      <c r="S4292" s="2" t="str">
        <f t="shared" si="604"/>
        <v>Low Risk</v>
      </c>
      <c r="T4292" s="2" t="str">
        <f t="shared" si="605"/>
        <v>Under 25</v>
      </c>
      <c r="U4292" s="1">
        <f t="shared" ca="1" si="606"/>
        <v>573</v>
      </c>
      <c r="V4292" s="2" t="str">
        <f t="shared" si="607"/>
        <v>High Loyalty</v>
      </c>
      <c r="W4292" s="2" t="str">
        <f t="shared" si="608"/>
        <v>Legitimate</v>
      </c>
      <c r="X4292" s="2" t="str">
        <f>IF(Q4292&lt;Data_Validation!$B$8,"Low Value",IF(Q4292&lt;Data_Validation!$B$9,"Medium Value","High Value"))</f>
        <v>Low Value</v>
      </c>
      <c r="Y4292" s="2" t="str">
        <f t="shared" si="609"/>
        <v>Stable</v>
      </c>
      <c r="Z4292" s="2" t="str">
        <f t="shared" si="610"/>
        <v>Check Data</v>
      </c>
    </row>
    <row r="4293" spans="1:26" x14ac:dyDescent="0.3">
      <c r="A4293" t="s">
        <v>337</v>
      </c>
      <c r="B4293">
        <v>32</v>
      </c>
      <c r="C4293" t="s">
        <v>21</v>
      </c>
      <c r="D4293" t="s">
        <v>26</v>
      </c>
      <c r="E4293">
        <v>179.19</v>
      </c>
      <c r="F4293">
        <v>13</v>
      </c>
      <c r="G4293">
        <v>119</v>
      </c>
      <c r="H4293">
        <v>0</v>
      </c>
      <c r="I4293" t="s">
        <v>40</v>
      </c>
      <c r="J4293">
        <v>39.6</v>
      </c>
      <c r="K4293" s="1">
        <v>45094</v>
      </c>
      <c r="L4293">
        <v>86</v>
      </c>
      <c r="M4293">
        <v>0.2</v>
      </c>
      <c r="N4293">
        <f>IF(E4293="",Data_Validation!$B$1,E4293)</f>
        <v>179.19</v>
      </c>
      <c r="O4293">
        <f>IF(J4293="",Data_Validation!$B$2,J4293)</f>
        <v>39.6</v>
      </c>
      <c r="P4293">
        <f t="shared" si="603"/>
        <v>2</v>
      </c>
      <c r="Q4293" s="2">
        <f>CustomerData[[#This Row],[avg_order_value_clean]]*CustomerData[[#This Row],[total_orders]]</f>
        <v>2329.4699999999998</v>
      </c>
      <c r="R4293" s="2" t="str">
        <f t="shared" si="611"/>
        <v>Inactive</v>
      </c>
      <c r="S4293" s="2" t="str">
        <f t="shared" si="604"/>
        <v>Medium Risk</v>
      </c>
      <c r="T4293" s="2" t="str">
        <f t="shared" si="605"/>
        <v>25-34</v>
      </c>
      <c r="U4293" s="1">
        <f t="shared" ca="1" si="606"/>
        <v>1167</v>
      </c>
      <c r="V4293" s="2" t="str">
        <f t="shared" si="607"/>
        <v>High Loyalty</v>
      </c>
      <c r="W4293" s="2" t="str">
        <f t="shared" si="608"/>
        <v>Legitimate</v>
      </c>
      <c r="X4293" s="2" t="str">
        <f>IF(Q4293&lt;Data_Validation!$B$8,"Low Value",IF(Q4293&lt;Data_Validation!$B$9,"Medium Value","High Value"))</f>
        <v>High Value</v>
      </c>
      <c r="Y4293" s="2" t="str">
        <f t="shared" si="609"/>
        <v>High Value - Maintain</v>
      </c>
      <c r="Z4293" s="2" t="str">
        <f t="shared" si="610"/>
        <v>Check Data</v>
      </c>
    </row>
    <row r="4294" spans="1:26" x14ac:dyDescent="0.3">
      <c r="A4294" t="s">
        <v>3404</v>
      </c>
      <c r="B4294">
        <v>21</v>
      </c>
      <c r="C4294" t="s">
        <v>14</v>
      </c>
      <c r="D4294" t="s">
        <v>28</v>
      </c>
      <c r="F4294">
        <v>9</v>
      </c>
      <c r="G4294">
        <v>241</v>
      </c>
      <c r="H4294">
        <v>0</v>
      </c>
      <c r="I4294" t="s">
        <v>19</v>
      </c>
      <c r="J4294">
        <v>97.3</v>
      </c>
      <c r="K4294" s="1">
        <v>45386</v>
      </c>
      <c r="L4294">
        <v>96</v>
      </c>
      <c r="M4294">
        <v>0.39</v>
      </c>
      <c r="N4294">
        <f>IF(E4294="",Data_Validation!$B$1,E4294)</f>
        <v>250</v>
      </c>
      <c r="O4294">
        <f>IF(J4294="",Data_Validation!$B$2,J4294)</f>
        <v>97.3</v>
      </c>
      <c r="P4294">
        <f t="shared" si="603"/>
        <v>1</v>
      </c>
      <c r="Q4294" s="2">
        <f>CustomerData[[#This Row],[avg_order_value_clean]]*CustomerData[[#This Row],[total_orders]]</f>
        <v>2250</v>
      </c>
      <c r="R4294" s="2" t="str">
        <f t="shared" si="611"/>
        <v>Inactive</v>
      </c>
      <c r="S4294" s="2" t="str">
        <f t="shared" si="604"/>
        <v>Medium Risk</v>
      </c>
      <c r="T4294" s="2" t="str">
        <f t="shared" si="605"/>
        <v>Under 25</v>
      </c>
      <c r="U4294" s="1">
        <f t="shared" ca="1" si="606"/>
        <v>875</v>
      </c>
      <c r="V4294" s="2" t="str">
        <f t="shared" si="607"/>
        <v>High Loyalty</v>
      </c>
      <c r="W4294" s="2" t="str">
        <f t="shared" si="608"/>
        <v>Legitimate</v>
      </c>
      <c r="X4294" s="2" t="str">
        <f>IF(Q4294&lt;Data_Validation!$B$8,"Low Value",IF(Q4294&lt;Data_Validation!$B$9,"Medium Value","High Value"))</f>
        <v>High Value</v>
      </c>
      <c r="Y4294" s="2" t="str">
        <f t="shared" si="609"/>
        <v>High Value - Maintain</v>
      </c>
      <c r="Z4294" s="2" t="str">
        <f t="shared" si="610"/>
        <v>Check Data</v>
      </c>
    </row>
    <row r="4295" spans="1:26" x14ac:dyDescent="0.3">
      <c r="A4295" t="s">
        <v>2539</v>
      </c>
      <c r="B4295">
        <v>77</v>
      </c>
      <c r="C4295" t="s">
        <v>21</v>
      </c>
      <c r="D4295" t="s">
        <v>35</v>
      </c>
      <c r="E4295">
        <v>78.459999999999994</v>
      </c>
      <c r="F4295">
        <v>9</v>
      </c>
      <c r="G4295">
        <v>105</v>
      </c>
      <c r="H4295">
        <v>0</v>
      </c>
      <c r="I4295" t="s">
        <v>16</v>
      </c>
      <c r="J4295">
        <v>67.599999999999994</v>
      </c>
      <c r="K4295" s="1">
        <v>45394</v>
      </c>
      <c r="L4295">
        <v>85</v>
      </c>
      <c r="M4295">
        <v>0.36</v>
      </c>
      <c r="N4295">
        <f>IF(E4295="",Data_Validation!$B$1,E4295)</f>
        <v>78.459999999999994</v>
      </c>
      <c r="O4295">
        <f>IF(J4295="",Data_Validation!$B$2,J4295)</f>
        <v>67.599999999999994</v>
      </c>
      <c r="P4295">
        <f t="shared" si="603"/>
        <v>2</v>
      </c>
      <c r="Q4295" s="2">
        <f>CustomerData[[#This Row],[avg_order_value_clean]]*CustomerData[[#This Row],[total_orders]]</f>
        <v>706.14</v>
      </c>
      <c r="R4295" s="2" t="str">
        <f t="shared" si="611"/>
        <v>Inactive</v>
      </c>
      <c r="S4295" s="2" t="str">
        <f t="shared" si="604"/>
        <v>Medium Risk</v>
      </c>
      <c r="T4295" s="2" t="str">
        <f t="shared" si="605"/>
        <v>55+</v>
      </c>
      <c r="U4295" s="1">
        <f t="shared" ca="1" si="606"/>
        <v>867</v>
      </c>
      <c r="V4295" s="2" t="str">
        <f t="shared" si="607"/>
        <v>High Loyalty</v>
      </c>
      <c r="W4295" s="2" t="str">
        <f t="shared" si="608"/>
        <v>Legitimate</v>
      </c>
      <c r="X4295" s="2" t="str">
        <f>IF(Q4295&lt;Data_Validation!$B$8,"Low Value",IF(Q4295&lt;Data_Validation!$B$9,"Medium Value","High Value"))</f>
        <v>Low Value</v>
      </c>
      <c r="Y4295" s="2" t="str">
        <f t="shared" si="609"/>
        <v>Stable</v>
      </c>
      <c r="Z4295" s="2" t="str">
        <f t="shared" si="610"/>
        <v>Check Data</v>
      </c>
    </row>
    <row r="4296" spans="1:26" x14ac:dyDescent="0.3">
      <c r="A4296" t="s">
        <v>2667</v>
      </c>
      <c r="B4296">
        <v>78</v>
      </c>
      <c r="C4296" t="s">
        <v>21</v>
      </c>
      <c r="D4296" t="s">
        <v>15</v>
      </c>
      <c r="E4296">
        <v>60.46</v>
      </c>
      <c r="F4296">
        <v>8</v>
      </c>
      <c r="G4296">
        <v>342</v>
      </c>
      <c r="H4296">
        <v>0</v>
      </c>
      <c r="I4296" t="s">
        <v>40</v>
      </c>
      <c r="J4296">
        <v>3.7</v>
      </c>
      <c r="K4296" s="1">
        <v>44337</v>
      </c>
      <c r="L4296">
        <v>27</v>
      </c>
      <c r="M4296">
        <v>0.51</v>
      </c>
      <c r="N4296">
        <f>IF(E4296="",Data_Validation!$B$1,E4296)</f>
        <v>60.46</v>
      </c>
      <c r="O4296">
        <f>IF(J4296="",Data_Validation!$B$2,J4296)</f>
        <v>3.7</v>
      </c>
      <c r="P4296">
        <f t="shared" si="603"/>
        <v>2</v>
      </c>
      <c r="Q4296" s="2">
        <f>CustomerData[[#This Row],[avg_order_value_clean]]*CustomerData[[#This Row],[total_orders]]</f>
        <v>483.68</v>
      </c>
      <c r="R4296" s="2" t="str">
        <f t="shared" si="611"/>
        <v>Inactive</v>
      </c>
      <c r="S4296" s="2" t="str">
        <f t="shared" si="604"/>
        <v>High Risk</v>
      </c>
      <c r="T4296" s="2" t="str">
        <f t="shared" si="605"/>
        <v>55+</v>
      </c>
      <c r="U4296" s="1">
        <f t="shared" ca="1" si="606"/>
        <v>1924</v>
      </c>
      <c r="V4296" s="2" t="str">
        <f t="shared" si="607"/>
        <v>Low Loyalty</v>
      </c>
      <c r="W4296" s="2" t="str">
        <f t="shared" si="608"/>
        <v>Legitimate</v>
      </c>
      <c r="X4296" s="2" t="str">
        <f>IF(Q4296&lt;Data_Validation!$B$8,"Low Value",IF(Q4296&lt;Data_Validation!$B$9,"Medium Value","High Value"))</f>
        <v>Low Value</v>
      </c>
      <c r="Y4296" s="2" t="str">
        <f t="shared" si="609"/>
        <v>At Risk - Develop</v>
      </c>
      <c r="Z4296" s="2" t="str">
        <f t="shared" si="610"/>
        <v>Check Data</v>
      </c>
    </row>
    <row r="4297" spans="1:26" x14ac:dyDescent="0.3">
      <c r="A4297" t="s">
        <v>585</v>
      </c>
      <c r="B4297">
        <v>37</v>
      </c>
      <c r="C4297" t="s">
        <v>14</v>
      </c>
      <c r="D4297" t="s">
        <v>44</v>
      </c>
      <c r="E4297">
        <v>407.48</v>
      </c>
      <c r="F4297">
        <v>8</v>
      </c>
      <c r="G4297">
        <v>130</v>
      </c>
      <c r="H4297">
        <v>0</v>
      </c>
      <c r="I4297" t="s">
        <v>19</v>
      </c>
      <c r="J4297">
        <v>22.1</v>
      </c>
      <c r="K4297" s="1">
        <v>44671</v>
      </c>
      <c r="L4297">
        <v>38</v>
      </c>
      <c r="M4297">
        <v>0.46</v>
      </c>
      <c r="N4297">
        <f>IF(E4297="",Data_Validation!$B$1,E4297)</f>
        <v>407.48</v>
      </c>
      <c r="O4297">
        <f>IF(J4297="",Data_Validation!$B$2,J4297)</f>
        <v>22.1</v>
      </c>
      <c r="P4297">
        <f t="shared" si="603"/>
        <v>2</v>
      </c>
      <c r="Q4297" s="2">
        <f>CustomerData[[#This Row],[avg_order_value_clean]]*CustomerData[[#This Row],[total_orders]]</f>
        <v>3259.84</v>
      </c>
      <c r="R4297" s="2" t="str">
        <f t="shared" si="611"/>
        <v>Inactive</v>
      </c>
      <c r="S4297" s="2" t="str">
        <f t="shared" si="604"/>
        <v>Medium Risk</v>
      </c>
      <c r="T4297" s="2" t="str">
        <f t="shared" si="605"/>
        <v>35-44</v>
      </c>
      <c r="U4297" s="1">
        <f t="shared" ca="1" si="606"/>
        <v>1590</v>
      </c>
      <c r="V4297" s="2" t="str">
        <f t="shared" si="607"/>
        <v>Low Loyalty</v>
      </c>
      <c r="W4297" s="2" t="str">
        <f t="shared" si="608"/>
        <v>Legitimate</v>
      </c>
      <c r="X4297" s="2" t="str">
        <f>IF(Q4297&lt;Data_Validation!$B$8,"Low Value",IF(Q4297&lt;Data_Validation!$B$9,"Medium Value","High Value"))</f>
        <v>High Value</v>
      </c>
      <c r="Y4297" s="2" t="str">
        <f t="shared" si="609"/>
        <v>High Value - Maintain</v>
      </c>
      <c r="Z4297" s="2" t="str">
        <f t="shared" si="610"/>
        <v>Check Data</v>
      </c>
    </row>
    <row r="4298" spans="1:26" x14ac:dyDescent="0.3">
      <c r="A4298" t="s">
        <v>3405</v>
      </c>
      <c r="B4298">
        <v>27</v>
      </c>
      <c r="C4298" t="s">
        <v>14</v>
      </c>
      <c r="D4298" t="s">
        <v>52</v>
      </c>
      <c r="E4298">
        <v>141.72999999999999</v>
      </c>
      <c r="F4298">
        <v>6</v>
      </c>
      <c r="G4298">
        <v>37</v>
      </c>
      <c r="H4298">
        <v>0</v>
      </c>
      <c r="I4298" t="s">
        <v>19</v>
      </c>
      <c r="J4298">
        <v>61.6</v>
      </c>
      <c r="K4298" s="1">
        <v>44926</v>
      </c>
      <c r="L4298">
        <v>90</v>
      </c>
      <c r="M4298">
        <v>0.22</v>
      </c>
      <c r="N4298">
        <f>IF(E4298="",Data_Validation!$B$1,E4298)</f>
        <v>141.72999999999999</v>
      </c>
      <c r="O4298">
        <f>IF(J4298="",Data_Validation!$B$2,J4298)</f>
        <v>61.6</v>
      </c>
      <c r="P4298">
        <f t="shared" si="603"/>
        <v>1</v>
      </c>
      <c r="Q4298" s="2">
        <f>CustomerData[[#This Row],[avg_order_value_clean]]*CustomerData[[#This Row],[total_orders]]</f>
        <v>850.37999999999988</v>
      </c>
      <c r="R4298" s="2" t="str">
        <f t="shared" si="611"/>
        <v>At Risk</v>
      </c>
      <c r="S4298" s="2" t="str">
        <f t="shared" si="604"/>
        <v>Medium Risk</v>
      </c>
      <c r="T4298" s="2" t="str">
        <f t="shared" si="605"/>
        <v>25-34</v>
      </c>
      <c r="U4298" s="1">
        <f t="shared" ca="1" si="606"/>
        <v>1335</v>
      </c>
      <c r="V4298" s="2" t="str">
        <f t="shared" si="607"/>
        <v>High Loyalty</v>
      </c>
      <c r="W4298" s="2" t="str">
        <f t="shared" si="608"/>
        <v>Legitimate</v>
      </c>
      <c r="X4298" s="2" t="str">
        <f>IF(Q4298&lt;Data_Validation!$B$8,"Low Value",IF(Q4298&lt;Data_Validation!$B$9,"Medium Value","High Value"))</f>
        <v>Low Value</v>
      </c>
      <c r="Y4298" s="2" t="str">
        <f t="shared" si="609"/>
        <v>Stable</v>
      </c>
      <c r="Z4298" s="2" t="str">
        <f t="shared" si="610"/>
        <v>Check Data</v>
      </c>
    </row>
    <row r="4299" spans="1:26" x14ac:dyDescent="0.3">
      <c r="A4299" t="s">
        <v>3406</v>
      </c>
      <c r="B4299">
        <v>40</v>
      </c>
      <c r="C4299" t="s">
        <v>14</v>
      </c>
      <c r="D4299" t="s">
        <v>50</v>
      </c>
      <c r="E4299">
        <v>88.12</v>
      </c>
      <c r="F4299">
        <v>11</v>
      </c>
      <c r="G4299">
        <v>86</v>
      </c>
      <c r="H4299">
        <v>1</v>
      </c>
      <c r="I4299" t="s">
        <v>29</v>
      </c>
      <c r="J4299">
        <v>71.3</v>
      </c>
      <c r="K4299" s="1">
        <v>45314</v>
      </c>
      <c r="L4299">
        <v>87</v>
      </c>
      <c r="M4299">
        <v>0.04</v>
      </c>
      <c r="N4299">
        <f>IF(E4299="",Data_Validation!$B$1,E4299)</f>
        <v>88.12</v>
      </c>
      <c r="O4299">
        <f>IF(J4299="",Data_Validation!$B$2,J4299)</f>
        <v>71.3</v>
      </c>
      <c r="P4299">
        <f t="shared" si="603"/>
        <v>1</v>
      </c>
      <c r="Q4299" s="2">
        <f>CustomerData[[#This Row],[avg_order_value_clean]]*CustomerData[[#This Row],[total_orders]]</f>
        <v>969.32</v>
      </c>
      <c r="R4299" s="2" t="str">
        <f t="shared" si="611"/>
        <v>At Risk</v>
      </c>
      <c r="S4299" s="2" t="str">
        <f t="shared" si="604"/>
        <v>Low Risk</v>
      </c>
      <c r="T4299" s="2" t="str">
        <f t="shared" si="605"/>
        <v>35-44</v>
      </c>
      <c r="U4299" s="1">
        <f t="shared" ca="1" si="606"/>
        <v>947</v>
      </c>
      <c r="V4299" s="2" t="str">
        <f t="shared" si="607"/>
        <v>High Loyalty</v>
      </c>
      <c r="W4299" s="2" t="str">
        <f t="shared" si="608"/>
        <v>Fraudulent</v>
      </c>
      <c r="X4299" s="2" t="str">
        <f>IF(Q4299&lt;Data_Validation!$B$8,"Low Value",IF(Q4299&lt;Data_Validation!$B$9,"Medium Value","High Value"))</f>
        <v>Low Value</v>
      </c>
      <c r="Y4299" s="2" t="str">
        <f t="shared" si="609"/>
        <v>Stable</v>
      </c>
      <c r="Z4299" s="2" t="str">
        <f t="shared" si="610"/>
        <v>Check Data</v>
      </c>
    </row>
    <row r="4300" spans="1:26" x14ac:dyDescent="0.3">
      <c r="A4300" t="s">
        <v>794</v>
      </c>
      <c r="B4300">
        <v>58</v>
      </c>
      <c r="C4300" t="s">
        <v>21</v>
      </c>
      <c r="D4300" t="s">
        <v>35</v>
      </c>
      <c r="E4300">
        <v>61.98</v>
      </c>
      <c r="F4300">
        <v>11</v>
      </c>
      <c r="G4300">
        <v>335</v>
      </c>
      <c r="H4300">
        <v>0</v>
      </c>
      <c r="I4300" t="s">
        <v>16</v>
      </c>
      <c r="J4300">
        <v>38.1</v>
      </c>
      <c r="K4300" s="1">
        <v>44050</v>
      </c>
      <c r="L4300">
        <v>98</v>
      </c>
      <c r="M4300">
        <v>0.06</v>
      </c>
      <c r="N4300">
        <f>IF(E4300="",Data_Validation!$B$1,E4300)</f>
        <v>61.98</v>
      </c>
      <c r="O4300">
        <f>IF(J4300="",Data_Validation!$B$2,J4300)</f>
        <v>38.1</v>
      </c>
      <c r="P4300">
        <f t="shared" si="603"/>
        <v>2</v>
      </c>
      <c r="Q4300" s="2">
        <f>CustomerData[[#This Row],[avg_order_value_clean]]*CustomerData[[#This Row],[total_orders]]</f>
        <v>681.78</v>
      </c>
      <c r="R4300" s="2" t="str">
        <f t="shared" si="611"/>
        <v>Inactive</v>
      </c>
      <c r="S4300" s="2" t="str">
        <f t="shared" si="604"/>
        <v>Low Risk</v>
      </c>
      <c r="T4300" s="2" t="str">
        <f t="shared" si="605"/>
        <v>55+</v>
      </c>
      <c r="U4300" s="1">
        <f t="shared" ca="1" si="606"/>
        <v>2211</v>
      </c>
      <c r="V4300" s="2" t="str">
        <f t="shared" si="607"/>
        <v>High Loyalty</v>
      </c>
      <c r="W4300" s="2" t="str">
        <f t="shared" si="608"/>
        <v>Legitimate</v>
      </c>
      <c r="X4300" s="2" t="str">
        <f>IF(Q4300&lt;Data_Validation!$B$8,"Low Value",IF(Q4300&lt;Data_Validation!$B$9,"Medium Value","High Value"))</f>
        <v>Low Value</v>
      </c>
      <c r="Y4300" s="2" t="str">
        <f t="shared" si="609"/>
        <v>Stable</v>
      </c>
      <c r="Z4300" s="2" t="str">
        <f t="shared" si="610"/>
        <v>Check Data</v>
      </c>
    </row>
    <row r="4301" spans="1:26" x14ac:dyDescent="0.3">
      <c r="A4301" t="s">
        <v>3407</v>
      </c>
      <c r="B4301">
        <v>51</v>
      </c>
      <c r="C4301" t="s">
        <v>21</v>
      </c>
      <c r="D4301" t="s">
        <v>28</v>
      </c>
      <c r="F4301">
        <v>11</v>
      </c>
      <c r="G4301">
        <v>112</v>
      </c>
      <c r="H4301">
        <v>0</v>
      </c>
      <c r="I4301" t="s">
        <v>16</v>
      </c>
      <c r="J4301">
        <v>85.7</v>
      </c>
      <c r="K4301" s="1">
        <v>44821</v>
      </c>
      <c r="L4301">
        <v>76</v>
      </c>
      <c r="M4301">
        <v>0.49</v>
      </c>
      <c r="N4301">
        <f>IF(E4301="",Data_Validation!$B$1,E4301)</f>
        <v>250</v>
      </c>
      <c r="O4301">
        <f>IF(J4301="",Data_Validation!$B$2,J4301)</f>
        <v>85.7</v>
      </c>
      <c r="P4301">
        <f t="shared" si="603"/>
        <v>1</v>
      </c>
      <c r="Q4301" s="2">
        <f>CustomerData[[#This Row],[avg_order_value_clean]]*CustomerData[[#This Row],[total_orders]]</f>
        <v>2750</v>
      </c>
      <c r="R4301" s="2" t="str">
        <f t="shared" si="611"/>
        <v>Inactive</v>
      </c>
      <c r="S4301" s="2" t="str">
        <f t="shared" si="604"/>
        <v>Medium Risk</v>
      </c>
      <c r="T4301" s="2" t="str">
        <f t="shared" si="605"/>
        <v>45-54</v>
      </c>
      <c r="U4301" s="1">
        <f t="shared" ca="1" si="606"/>
        <v>1440</v>
      </c>
      <c r="V4301" s="2" t="str">
        <f t="shared" si="607"/>
        <v>High Loyalty</v>
      </c>
      <c r="W4301" s="2" t="str">
        <f t="shared" si="608"/>
        <v>Legitimate</v>
      </c>
      <c r="X4301" s="2" t="str">
        <f>IF(Q4301&lt;Data_Validation!$B$8,"Low Value",IF(Q4301&lt;Data_Validation!$B$9,"Medium Value","High Value"))</f>
        <v>High Value</v>
      </c>
      <c r="Y4301" s="2" t="str">
        <f t="shared" si="609"/>
        <v>High Value - Maintain</v>
      </c>
      <c r="Z4301" s="2" t="str">
        <f t="shared" si="610"/>
        <v>Check Data</v>
      </c>
    </row>
    <row r="4302" spans="1:26" x14ac:dyDescent="0.3">
      <c r="A4302" t="s">
        <v>3408</v>
      </c>
      <c r="B4302">
        <v>77</v>
      </c>
      <c r="C4302" t="s">
        <v>14</v>
      </c>
      <c r="D4302" t="s">
        <v>15</v>
      </c>
      <c r="E4302">
        <v>75.959999999999994</v>
      </c>
      <c r="F4302">
        <v>11</v>
      </c>
      <c r="G4302">
        <v>250</v>
      </c>
      <c r="H4302">
        <v>0</v>
      </c>
      <c r="I4302" t="s">
        <v>19</v>
      </c>
      <c r="J4302">
        <v>94.3</v>
      </c>
      <c r="K4302" s="1">
        <v>45511</v>
      </c>
      <c r="L4302">
        <v>11</v>
      </c>
      <c r="M4302">
        <v>0.48</v>
      </c>
      <c r="N4302">
        <f>IF(E4302="",Data_Validation!$B$1,E4302)</f>
        <v>75.959999999999994</v>
      </c>
      <c r="O4302">
        <f>IF(J4302="",Data_Validation!$B$2,J4302)</f>
        <v>94.3</v>
      </c>
      <c r="P4302">
        <f t="shared" si="603"/>
        <v>1</v>
      </c>
      <c r="Q4302" s="2">
        <f>CustomerData[[#This Row],[avg_order_value_clean]]*CustomerData[[#This Row],[total_orders]]</f>
        <v>835.56</v>
      </c>
      <c r="R4302" s="2" t="str">
        <f t="shared" si="611"/>
        <v>Inactive</v>
      </c>
      <c r="S4302" s="2" t="str">
        <f t="shared" si="604"/>
        <v>Medium Risk</v>
      </c>
      <c r="T4302" s="2" t="str">
        <f t="shared" si="605"/>
        <v>55+</v>
      </c>
      <c r="U4302" s="1">
        <f t="shared" ca="1" si="606"/>
        <v>750</v>
      </c>
      <c r="V4302" s="2" t="str">
        <f t="shared" si="607"/>
        <v>Low Loyalty</v>
      </c>
      <c r="W4302" s="2" t="str">
        <f t="shared" si="608"/>
        <v>Legitimate</v>
      </c>
      <c r="X4302" s="2" t="str">
        <f>IF(Q4302&lt;Data_Validation!$B$8,"Low Value",IF(Q4302&lt;Data_Validation!$B$9,"Medium Value","High Value"))</f>
        <v>Low Value</v>
      </c>
      <c r="Y4302" s="2" t="str">
        <f t="shared" si="609"/>
        <v>Stable</v>
      </c>
      <c r="Z4302" s="2" t="str">
        <f t="shared" si="610"/>
        <v>Check Data</v>
      </c>
    </row>
    <row r="4303" spans="1:26" x14ac:dyDescent="0.3">
      <c r="A4303" t="s">
        <v>3409</v>
      </c>
      <c r="B4303">
        <v>63</v>
      </c>
      <c r="C4303" t="s">
        <v>21</v>
      </c>
      <c r="D4303" t="s">
        <v>28</v>
      </c>
      <c r="E4303">
        <v>102.79</v>
      </c>
      <c r="F4303">
        <v>9</v>
      </c>
      <c r="G4303">
        <v>344</v>
      </c>
      <c r="H4303">
        <v>0</v>
      </c>
      <c r="I4303" t="s">
        <v>23</v>
      </c>
      <c r="J4303">
        <v>61.4</v>
      </c>
      <c r="K4303" s="1">
        <v>45598</v>
      </c>
      <c r="L4303">
        <v>36</v>
      </c>
      <c r="M4303">
        <v>0.25</v>
      </c>
      <c r="N4303">
        <f>IF(E4303="",Data_Validation!$B$1,E4303)</f>
        <v>102.79</v>
      </c>
      <c r="O4303">
        <f>IF(J4303="",Data_Validation!$B$2,J4303)</f>
        <v>61.4</v>
      </c>
      <c r="P4303">
        <f t="shared" si="603"/>
        <v>1</v>
      </c>
      <c r="Q4303" s="2">
        <f>CustomerData[[#This Row],[avg_order_value_clean]]*CustomerData[[#This Row],[total_orders]]</f>
        <v>925.11</v>
      </c>
      <c r="R4303" s="2" t="str">
        <f t="shared" si="611"/>
        <v>Inactive</v>
      </c>
      <c r="S4303" s="2" t="str">
        <f t="shared" si="604"/>
        <v>Medium Risk</v>
      </c>
      <c r="T4303" s="2" t="str">
        <f t="shared" si="605"/>
        <v>55+</v>
      </c>
      <c r="U4303" s="1">
        <f t="shared" ca="1" si="606"/>
        <v>663</v>
      </c>
      <c r="V4303" s="2" t="str">
        <f t="shared" si="607"/>
        <v>Low Loyalty</v>
      </c>
      <c r="W4303" s="2" t="str">
        <f t="shared" si="608"/>
        <v>Legitimate</v>
      </c>
      <c r="X4303" s="2" t="str">
        <f>IF(Q4303&lt;Data_Validation!$B$8,"Low Value",IF(Q4303&lt;Data_Validation!$B$9,"Medium Value","High Value"))</f>
        <v>Low Value</v>
      </c>
      <c r="Y4303" s="2" t="str">
        <f t="shared" si="609"/>
        <v>Stable</v>
      </c>
      <c r="Z4303" s="2" t="str">
        <f t="shared" si="610"/>
        <v>Check Data</v>
      </c>
    </row>
    <row r="4304" spans="1:26" x14ac:dyDescent="0.3">
      <c r="A4304" t="s">
        <v>3410</v>
      </c>
      <c r="B4304">
        <v>65</v>
      </c>
      <c r="C4304" t="s">
        <v>14</v>
      </c>
      <c r="D4304" t="s">
        <v>22</v>
      </c>
      <c r="E4304">
        <v>42.99</v>
      </c>
      <c r="F4304">
        <v>8</v>
      </c>
      <c r="G4304">
        <v>361</v>
      </c>
      <c r="H4304">
        <v>0</v>
      </c>
      <c r="I4304" t="s">
        <v>16</v>
      </c>
      <c r="J4304">
        <v>56.2</v>
      </c>
      <c r="K4304" s="1">
        <v>44167</v>
      </c>
      <c r="L4304">
        <v>32</v>
      </c>
      <c r="M4304">
        <v>0.52</v>
      </c>
      <c r="N4304">
        <f>IF(E4304="",Data_Validation!$B$1,E4304)</f>
        <v>42.99</v>
      </c>
      <c r="O4304">
        <f>IF(J4304="",Data_Validation!$B$2,J4304)</f>
        <v>56.2</v>
      </c>
      <c r="P4304">
        <f t="shared" si="603"/>
        <v>1</v>
      </c>
      <c r="Q4304" s="2">
        <f>CustomerData[[#This Row],[avg_order_value_clean]]*CustomerData[[#This Row],[total_orders]]</f>
        <v>343.92</v>
      </c>
      <c r="R4304" s="2" t="str">
        <f t="shared" si="611"/>
        <v>Inactive</v>
      </c>
      <c r="S4304" s="2" t="str">
        <f t="shared" si="604"/>
        <v>High Risk</v>
      </c>
      <c r="T4304" s="2" t="str">
        <f t="shared" si="605"/>
        <v>55+</v>
      </c>
      <c r="U4304" s="1">
        <f t="shared" ca="1" si="606"/>
        <v>2094</v>
      </c>
      <c r="V4304" s="2" t="str">
        <f t="shared" si="607"/>
        <v>Low Loyalty</v>
      </c>
      <c r="W4304" s="2" t="str">
        <f t="shared" si="608"/>
        <v>Legitimate</v>
      </c>
      <c r="X4304" s="2" t="str">
        <f>IF(Q4304&lt;Data_Validation!$B$8,"Low Value",IF(Q4304&lt;Data_Validation!$B$9,"Medium Value","High Value"))</f>
        <v>Low Value</v>
      </c>
      <c r="Y4304" s="2" t="str">
        <f t="shared" si="609"/>
        <v>At Risk - Develop</v>
      </c>
      <c r="Z4304" s="2" t="str">
        <f t="shared" si="610"/>
        <v>Check Data</v>
      </c>
    </row>
    <row r="4305" spans="1:26" x14ac:dyDescent="0.3">
      <c r="A4305" t="s">
        <v>213</v>
      </c>
      <c r="B4305">
        <v>50</v>
      </c>
      <c r="C4305" t="s">
        <v>21</v>
      </c>
      <c r="D4305" t="s">
        <v>26</v>
      </c>
      <c r="E4305">
        <v>148.93</v>
      </c>
      <c r="F4305">
        <v>10</v>
      </c>
      <c r="G4305">
        <v>70</v>
      </c>
      <c r="H4305">
        <v>1</v>
      </c>
      <c r="I4305" t="s">
        <v>40</v>
      </c>
      <c r="J4305">
        <v>75.099999999999994</v>
      </c>
      <c r="K4305" s="1">
        <v>45770</v>
      </c>
      <c r="L4305">
        <v>62</v>
      </c>
      <c r="M4305">
        <v>0.24</v>
      </c>
      <c r="N4305">
        <f>IF(E4305="",Data_Validation!$B$1,E4305)</f>
        <v>148.93</v>
      </c>
      <c r="O4305">
        <f>IF(J4305="",Data_Validation!$B$2,J4305)</f>
        <v>75.099999999999994</v>
      </c>
      <c r="P4305">
        <f t="shared" si="603"/>
        <v>2</v>
      </c>
      <c r="Q4305" s="2">
        <f>CustomerData[[#This Row],[avg_order_value_clean]]*CustomerData[[#This Row],[total_orders]]</f>
        <v>1489.3000000000002</v>
      </c>
      <c r="R4305" s="2" t="str">
        <f t="shared" si="611"/>
        <v>At Risk</v>
      </c>
      <c r="S4305" s="2" t="str">
        <f t="shared" si="604"/>
        <v>Medium Risk</v>
      </c>
      <c r="T4305" s="2" t="str">
        <f t="shared" si="605"/>
        <v>45-54</v>
      </c>
      <c r="U4305" s="1">
        <f t="shared" ca="1" si="606"/>
        <v>491</v>
      </c>
      <c r="V4305" s="2" t="str">
        <f t="shared" si="607"/>
        <v>Medium Loyalty</v>
      </c>
      <c r="W4305" s="2" t="str">
        <f t="shared" si="608"/>
        <v>Fraudulent</v>
      </c>
      <c r="X4305" s="2" t="str">
        <f>IF(Q4305&lt;Data_Validation!$B$8,"Low Value",IF(Q4305&lt;Data_Validation!$B$9,"Medium Value","High Value"))</f>
        <v>Low Value</v>
      </c>
      <c r="Y4305" s="2" t="str">
        <f t="shared" si="609"/>
        <v>Stable</v>
      </c>
      <c r="Z4305" s="2" t="str">
        <f t="shared" si="610"/>
        <v>Check Data</v>
      </c>
    </row>
    <row r="4306" spans="1:26" x14ac:dyDescent="0.3">
      <c r="A4306" t="s">
        <v>3411</v>
      </c>
      <c r="B4306">
        <v>51</v>
      </c>
      <c r="C4306" t="s">
        <v>21</v>
      </c>
      <c r="D4306" t="s">
        <v>50</v>
      </c>
      <c r="E4306">
        <v>130.19999999999999</v>
      </c>
      <c r="F4306">
        <v>16</v>
      </c>
      <c r="G4306">
        <v>263</v>
      </c>
      <c r="H4306">
        <v>0</v>
      </c>
      <c r="I4306" t="s">
        <v>23</v>
      </c>
      <c r="J4306">
        <v>78.2</v>
      </c>
      <c r="K4306" s="1">
        <v>44993</v>
      </c>
      <c r="L4306">
        <v>16</v>
      </c>
      <c r="M4306">
        <v>0.28000000000000003</v>
      </c>
      <c r="N4306">
        <f>IF(E4306="",Data_Validation!$B$1,E4306)</f>
        <v>130.19999999999999</v>
      </c>
      <c r="O4306">
        <f>IF(J4306="",Data_Validation!$B$2,J4306)</f>
        <v>78.2</v>
      </c>
      <c r="P4306">
        <f t="shared" si="603"/>
        <v>1</v>
      </c>
      <c r="Q4306" s="2">
        <f>CustomerData[[#This Row],[avg_order_value_clean]]*CustomerData[[#This Row],[total_orders]]</f>
        <v>2083.1999999999998</v>
      </c>
      <c r="R4306" s="2" t="str">
        <f t="shared" si="611"/>
        <v>Inactive</v>
      </c>
      <c r="S4306" s="2" t="str">
        <f t="shared" si="604"/>
        <v>Medium Risk</v>
      </c>
      <c r="T4306" s="2" t="str">
        <f t="shared" si="605"/>
        <v>45-54</v>
      </c>
      <c r="U4306" s="1">
        <f t="shared" ca="1" si="606"/>
        <v>1268</v>
      </c>
      <c r="V4306" s="2" t="str">
        <f t="shared" si="607"/>
        <v>Low Loyalty</v>
      </c>
      <c r="W4306" s="2" t="str">
        <f t="shared" si="608"/>
        <v>Legitimate</v>
      </c>
      <c r="X4306" s="2" t="str">
        <f>IF(Q4306&lt;Data_Validation!$B$8,"Low Value",IF(Q4306&lt;Data_Validation!$B$9,"Medium Value","High Value"))</f>
        <v>High Value</v>
      </c>
      <c r="Y4306" s="2" t="str">
        <f t="shared" si="609"/>
        <v>High Value - Maintain</v>
      </c>
      <c r="Z4306" s="2" t="str">
        <f t="shared" si="610"/>
        <v>Check Data</v>
      </c>
    </row>
    <row r="4307" spans="1:26" x14ac:dyDescent="0.3">
      <c r="A4307" t="s">
        <v>3412</v>
      </c>
      <c r="B4307">
        <v>56</v>
      </c>
      <c r="C4307" t="s">
        <v>25</v>
      </c>
      <c r="D4307" t="s">
        <v>50</v>
      </c>
      <c r="E4307">
        <v>69.459999999999994</v>
      </c>
      <c r="F4307">
        <v>7</v>
      </c>
      <c r="G4307">
        <v>68</v>
      </c>
      <c r="H4307">
        <v>0</v>
      </c>
      <c r="I4307" t="s">
        <v>29</v>
      </c>
      <c r="J4307">
        <v>21.5</v>
      </c>
      <c r="K4307" s="1">
        <v>45237</v>
      </c>
      <c r="L4307">
        <v>42</v>
      </c>
      <c r="M4307">
        <v>0.2</v>
      </c>
      <c r="N4307">
        <f>IF(E4307="",Data_Validation!$B$1,E4307)</f>
        <v>69.459999999999994</v>
      </c>
      <c r="O4307">
        <f>IF(J4307="",Data_Validation!$B$2,J4307)</f>
        <v>21.5</v>
      </c>
      <c r="P4307">
        <f t="shared" si="603"/>
        <v>1</v>
      </c>
      <c r="Q4307" s="2">
        <f>CustomerData[[#This Row],[avg_order_value_clean]]*CustomerData[[#This Row],[total_orders]]</f>
        <v>486.21999999999997</v>
      </c>
      <c r="R4307" s="2" t="str">
        <f t="shared" si="611"/>
        <v>At Risk</v>
      </c>
      <c r="S4307" s="2" t="str">
        <f t="shared" si="604"/>
        <v>Medium Risk</v>
      </c>
      <c r="T4307" s="2" t="str">
        <f t="shared" si="605"/>
        <v>55+</v>
      </c>
      <c r="U4307" s="1">
        <f t="shared" ca="1" si="606"/>
        <v>1024</v>
      </c>
      <c r="V4307" s="2" t="str">
        <f t="shared" si="607"/>
        <v>Medium Loyalty</v>
      </c>
      <c r="W4307" s="2" t="str">
        <f t="shared" si="608"/>
        <v>Legitimate</v>
      </c>
      <c r="X4307" s="2" t="str">
        <f>IF(Q4307&lt;Data_Validation!$B$8,"Low Value",IF(Q4307&lt;Data_Validation!$B$9,"Medium Value","High Value"))</f>
        <v>Low Value</v>
      </c>
      <c r="Y4307" s="2" t="str">
        <f t="shared" si="609"/>
        <v>Stable</v>
      </c>
      <c r="Z4307" s="2" t="str">
        <f t="shared" si="610"/>
        <v>Check Data</v>
      </c>
    </row>
    <row r="4308" spans="1:26" x14ac:dyDescent="0.3">
      <c r="A4308" t="s">
        <v>2656</v>
      </c>
      <c r="B4308">
        <v>78</v>
      </c>
      <c r="C4308" t="s">
        <v>21</v>
      </c>
      <c r="D4308" t="s">
        <v>37</v>
      </c>
      <c r="E4308">
        <v>94.32</v>
      </c>
      <c r="F4308">
        <v>7</v>
      </c>
      <c r="G4308">
        <v>254</v>
      </c>
      <c r="H4308">
        <v>0</v>
      </c>
      <c r="I4308" t="s">
        <v>19</v>
      </c>
      <c r="J4308">
        <v>48.4</v>
      </c>
      <c r="K4308" s="1">
        <v>45604</v>
      </c>
      <c r="L4308">
        <v>31</v>
      </c>
      <c r="M4308">
        <v>0.34</v>
      </c>
      <c r="N4308">
        <f>IF(E4308="",Data_Validation!$B$1,E4308)</f>
        <v>94.32</v>
      </c>
      <c r="O4308">
        <f>IF(J4308="",Data_Validation!$B$2,J4308)</f>
        <v>48.4</v>
      </c>
      <c r="P4308">
        <f t="shared" si="603"/>
        <v>2</v>
      </c>
      <c r="Q4308" s="2">
        <f>CustomerData[[#This Row],[avg_order_value_clean]]*CustomerData[[#This Row],[total_orders]]</f>
        <v>660.24</v>
      </c>
      <c r="R4308" s="2" t="str">
        <f t="shared" si="611"/>
        <v>Inactive</v>
      </c>
      <c r="S4308" s="2" t="str">
        <f t="shared" si="604"/>
        <v>Medium Risk</v>
      </c>
      <c r="T4308" s="2" t="str">
        <f t="shared" si="605"/>
        <v>55+</v>
      </c>
      <c r="U4308" s="1">
        <f t="shared" ca="1" si="606"/>
        <v>657</v>
      </c>
      <c r="V4308" s="2" t="str">
        <f t="shared" si="607"/>
        <v>Low Loyalty</v>
      </c>
      <c r="W4308" s="2" t="str">
        <f t="shared" si="608"/>
        <v>Legitimate</v>
      </c>
      <c r="X4308" s="2" t="str">
        <f>IF(Q4308&lt;Data_Validation!$B$8,"Low Value",IF(Q4308&lt;Data_Validation!$B$9,"Medium Value","High Value"))</f>
        <v>Low Value</v>
      </c>
      <c r="Y4308" s="2" t="str">
        <f t="shared" si="609"/>
        <v>Stable</v>
      </c>
      <c r="Z4308" s="2" t="str">
        <f t="shared" si="610"/>
        <v>Check Data</v>
      </c>
    </row>
    <row r="4309" spans="1:26" x14ac:dyDescent="0.3">
      <c r="A4309" t="s">
        <v>3413</v>
      </c>
      <c r="B4309">
        <v>27</v>
      </c>
      <c r="C4309" t="s">
        <v>21</v>
      </c>
      <c r="D4309" t="s">
        <v>22</v>
      </c>
      <c r="E4309">
        <v>162.28</v>
      </c>
      <c r="F4309">
        <v>8</v>
      </c>
      <c r="G4309">
        <v>274</v>
      </c>
      <c r="H4309">
        <v>0</v>
      </c>
      <c r="I4309" t="s">
        <v>19</v>
      </c>
      <c r="J4309">
        <v>44.7</v>
      </c>
      <c r="K4309" s="1">
        <v>45439</v>
      </c>
      <c r="L4309">
        <v>70</v>
      </c>
      <c r="M4309">
        <v>0.38</v>
      </c>
      <c r="N4309">
        <f>IF(E4309="",Data_Validation!$B$1,E4309)</f>
        <v>162.28</v>
      </c>
      <c r="O4309">
        <f>IF(J4309="",Data_Validation!$B$2,J4309)</f>
        <v>44.7</v>
      </c>
      <c r="P4309">
        <f t="shared" si="603"/>
        <v>1</v>
      </c>
      <c r="Q4309" s="2">
        <f>CustomerData[[#This Row],[avg_order_value_clean]]*CustomerData[[#This Row],[total_orders]]</f>
        <v>1298.24</v>
      </c>
      <c r="R4309" s="2" t="str">
        <f t="shared" si="611"/>
        <v>Inactive</v>
      </c>
      <c r="S4309" s="2" t="str">
        <f t="shared" si="604"/>
        <v>Medium Risk</v>
      </c>
      <c r="T4309" s="2" t="str">
        <f t="shared" si="605"/>
        <v>25-34</v>
      </c>
      <c r="U4309" s="1">
        <f t="shared" ca="1" si="606"/>
        <v>822</v>
      </c>
      <c r="V4309" s="2" t="str">
        <f t="shared" si="607"/>
        <v>High Loyalty</v>
      </c>
      <c r="W4309" s="2" t="str">
        <f t="shared" si="608"/>
        <v>Legitimate</v>
      </c>
      <c r="X4309" s="2" t="str">
        <f>IF(Q4309&lt;Data_Validation!$B$8,"Low Value",IF(Q4309&lt;Data_Validation!$B$9,"Medium Value","High Value"))</f>
        <v>Low Value</v>
      </c>
      <c r="Y4309" s="2" t="str">
        <f t="shared" si="609"/>
        <v>Stable</v>
      </c>
      <c r="Z4309" s="2" t="str">
        <f t="shared" si="610"/>
        <v>Check Data</v>
      </c>
    </row>
    <row r="4310" spans="1:26" x14ac:dyDescent="0.3">
      <c r="A4310" t="s">
        <v>3414</v>
      </c>
      <c r="B4310">
        <v>71</v>
      </c>
      <c r="C4310" t="s">
        <v>21</v>
      </c>
      <c r="D4310" t="s">
        <v>18</v>
      </c>
      <c r="E4310">
        <v>40.270000000000003</v>
      </c>
      <c r="F4310">
        <v>9</v>
      </c>
      <c r="G4310">
        <v>85</v>
      </c>
      <c r="H4310">
        <v>0</v>
      </c>
      <c r="I4310" t="s">
        <v>40</v>
      </c>
      <c r="J4310">
        <v>94.1</v>
      </c>
      <c r="K4310" s="1">
        <v>45639</v>
      </c>
      <c r="L4310">
        <v>13</v>
      </c>
      <c r="M4310">
        <v>0.05</v>
      </c>
      <c r="N4310">
        <f>IF(E4310="",Data_Validation!$B$1,E4310)</f>
        <v>40.270000000000003</v>
      </c>
      <c r="O4310">
        <f>IF(J4310="",Data_Validation!$B$2,J4310)</f>
        <v>94.1</v>
      </c>
      <c r="P4310">
        <f t="shared" si="603"/>
        <v>2</v>
      </c>
      <c r="Q4310" s="2">
        <f>CustomerData[[#This Row],[avg_order_value_clean]]*CustomerData[[#This Row],[total_orders]]</f>
        <v>362.43</v>
      </c>
      <c r="R4310" s="2" t="str">
        <f t="shared" si="611"/>
        <v>At Risk</v>
      </c>
      <c r="S4310" s="2" t="str">
        <f t="shared" si="604"/>
        <v>Low Risk</v>
      </c>
      <c r="T4310" s="2" t="str">
        <f t="shared" si="605"/>
        <v>55+</v>
      </c>
      <c r="U4310" s="1">
        <f t="shared" ca="1" si="606"/>
        <v>622</v>
      </c>
      <c r="V4310" s="2" t="str">
        <f t="shared" si="607"/>
        <v>Low Loyalty</v>
      </c>
      <c r="W4310" s="2" t="str">
        <f t="shared" si="608"/>
        <v>Legitimate</v>
      </c>
      <c r="X4310" s="2" t="str">
        <f>IF(Q4310&lt;Data_Validation!$B$8,"Low Value",IF(Q4310&lt;Data_Validation!$B$9,"Medium Value","High Value"))</f>
        <v>Low Value</v>
      </c>
      <c r="Y4310" s="2" t="str">
        <f t="shared" si="609"/>
        <v>Stable</v>
      </c>
      <c r="Z4310" s="2" t="str">
        <f t="shared" si="610"/>
        <v>Check Data</v>
      </c>
    </row>
    <row r="4311" spans="1:26" x14ac:dyDescent="0.3">
      <c r="A4311" t="s">
        <v>3415</v>
      </c>
      <c r="B4311">
        <v>37</v>
      </c>
      <c r="C4311" t="s">
        <v>25</v>
      </c>
      <c r="D4311" t="s">
        <v>22</v>
      </c>
      <c r="E4311">
        <v>45.36</v>
      </c>
      <c r="F4311">
        <v>6</v>
      </c>
      <c r="G4311">
        <v>217</v>
      </c>
      <c r="H4311">
        <v>0</v>
      </c>
      <c r="I4311" t="s">
        <v>40</v>
      </c>
      <c r="J4311">
        <v>11.2</v>
      </c>
      <c r="K4311" s="1">
        <v>44228</v>
      </c>
      <c r="L4311">
        <v>36</v>
      </c>
      <c r="M4311">
        <v>0.19</v>
      </c>
      <c r="N4311">
        <f>IF(E4311="",Data_Validation!$B$1,E4311)</f>
        <v>45.36</v>
      </c>
      <c r="O4311">
        <f>IF(J4311="",Data_Validation!$B$2,J4311)</f>
        <v>11.2</v>
      </c>
      <c r="P4311">
        <f t="shared" si="603"/>
        <v>1</v>
      </c>
      <c r="Q4311" s="2">
        <f>CustomerData[[#This Row],[avg_order_value_clean]]*CustomerData[[#This Row],[total_orders]]</f>
        <v>272.15999999999997</v>
      </c>
      <c r="R4311" s="2" t="str">
        <f t="shared" si="611"/>
        <v>Inactive</v>
      </c>
      <c r="S4311" s="2" t="str">
        <f t="shared" si="604"/>
        <v>Low Risk</v>
      </c>
      <c r="T4311" s="2" t="str">
        <f t="shared" si="605"/>
        <v>35-44</v>
      </c>
      <c r="U4311" s="1">
        <f t="shared" ca="1" si="606"/>
        <v>2033</v>
      </c>
      <c r="V4311" s="2" t="str">
        <f t="shared" si="607"/>
        <v>Low Loyalty</v>
      </c>
      <c r="W4311" s="2" t="str">
        <f t="shared" si="608"/>
        <v>Legitimate</v>
      </c>
      <c r="X4311" s="2" t="str">
        <f>IF(Q4311&lt;Data_Validation!$B$8,"Low Value",IF(Q4311&lt;Data_Validation!$B$9,"Medium Value","High Value"))</f>
        <v>Low Value</v>
      </c>
      <c r="Y4311" s="2" t="str">
        <f t="shared" si="609"/>
        <v>Stable</v>
      </c>
      <c r="Z4311" s="2" t="str">
        <f t="shared" si="610"/>
        <v>Check Data</v>
      </c>
    </row>
    <row r="4312" spans="1:26" x14ac:dyDescent="0.3">
      <c r="A4312" t="s">
        <v>491</v>
      </c>
      <c r="B4312">
        <v>18</v>
      </c>
      <c r="C4312" t="s">
        <v>14</v>
      </c>
      <c r="D4312" t="s">
        <v>50</v>
      </c>
      <c r="E4312">
        <v>73.510000000000005</v>
      </c>
      <c r="F4312">
        <v>7</v>
      </c>
      <c r="G4312">
        <v>49</v>
      </c>
      <c r="H4312">
        <v>0</v>
      </c>
      <c r="I4312" t="s">
        <v>29</v>
      </c>
      <c r="J4312">
        <v>94.3</v>
      </c>
      <c r="K4312" s="1">
        <v>45469</v>
      </c>
      <c r="L4312">
        <v>75</v>
      </c>
      <c r="M4312">
        <v>0.12</v>
      </c>
      <c r="N4312">
        <f>IF(E4312="",Data_Validation!$B$1,E4312)</f>
        <v>73.510000000000005</v>
      </c>
      <c r="O4312">
        <f>IF(J4312="",Data_Validation!$B$2,J4312)</f>
        <v>94.3</v>
      </c>
      <c r="P4312">
        <f t="shared" si="603"/>
        <v>3</v>
      </c>
      <c r="Q4312" s="2">
        <f>CustomerData[[#This Row],[avg_order_value_clean]]*CustomerData[[#This Row],[total_orders]]</f>
        <v>514.57000000000005</v>
      </c>
      <c r="R4312" s="2" t="str">
        <f t="shared" si="611"/>
        <v>At Risk</v>
      </c>
      <c r="S4312" s="2" t="str">
        <f t="shared" si="604"/>
        <v>Low Risk</v>
      </c>
      <c r="T4312" s="2" t="str">
        <f t="shared" si="605"/>
        <v>Under 25</v>
      </c>
      <c r="U4312" s="1">
        <f t="shared" ca="1" si="606"/>
        <v>792</v>
      </c>
      <c r="V4312" s="2" t="str">
        <f t="shared" si="607"/>
        <v>High Loyalty</v>
      </c>
      <c r="W4312" s="2" t="str">
        <f t="shared" si="608"/>
        <v>Legitimate</v>
      </c>
      <c r="X4312" s="2" t="str">
        <f>IF(Q4312&lt;Data_Validation!$B$8,"Low Value",IF(Q4312&lt;Data_Validation!$B$9,"Medium Value","High Value"))</f>
        <v>Low Value</v>
      </c>
      <c r="Y4312" s="2" t="str">
        <f t="shared" si="609"/>
        <v>Stable</v>
      </c>
      <c r="Z4312" s="2" t="str">
        <f t="shared" si="610"/>
        <v>Check Data</v>
      </c>
    </row>
    <row r="4313" spans="1:26" x14ac:dyDescent="0.3">
      <c r="A4313" t="s">
        <v>120</v>
      </c>
      <c r="B4313">
        <v>30</v>
      </c>
      <c r="C4313" t="s">
        <v>21</v>
      </c>
      <c r="D4313" t="s">
        <v>35</v>
      </c>
      <c r="E4313">
        <v>124.85</v>
      </c>
      <c r="F4313">
        <v>12</v>
      </c>
      <c r="G4313">
        <v>133</v>
      </c>
      <c r="H4313">
        <v>0</v>
      </c>
      <c r="I4313" t="s">
        <v>29</v>
      </c>
      <c r="J4313">
        <v>57.3</v>
      </c>
      <c r="K4313" s="1">
        <v>45514</v>
      </c>
      <c r="L4313">
        <v>11</v>
      </c>
      <c r="M4313">
        <v>0.46</v>
      </c>
      <c r="N4313">
        <f>IF(E4313="",Data_Validation!$B$1,E4313)</f>
        <v>124.85</v>
      </c>
      <c r="O4313">
        <f>IF(J4313="",Data_Validation!$B$2,J4313)</f>
        <v>57.3</v>
      </c>
      <c r="P4313">
        <f t="shared" si="603"/>
        <v>3</v>
      </c>
      <c r="Q4313" s="2">
        <f>CustomerData[[#This Row],[avg_order_value_clean]]*CustomerData[[#This Row],[total_orders]]</f>
        <v>1498.1999999999998</v>
      </c>
      <c r="R4313" s="2" t="str">
        <f t="shared" si="611"/>
        <v>Inactive</v>
      </c>
      <c r="S4313" s="2" t="str">
        <f t="shared" si="604"/>
        <v>Medium Risk</v>
      </c>
      <c r="T4313" s="2" t="str">
        <f t="shared" si="605"/>
        <v>25-34</v>
      </c>
      <c r="U4313" s="1">
        <f t="shared" ca="1" si="606"/>
        <v>747</v>
      </c>
      <c r="V4313" s="2" t="str">
        <f t="shared" si="607"/>
        <v>Low Loyalty</v>
      </c>
      <c r="W4313" s="2" t="str">
        <f t="shared" si="608"/>
        <v>Legitimate</v>
      </c>
      <c r="X4313" s="2" t="str">
        <f>IF(Q4313&lt;Data_Validation!$B$8,"Low Value",IF(Q4313&lt;Data_Validation!$B$9,"Medium Value","High Value"))</f>
        <v>Low Value</v>
      </c>
      <c r="Y4313" s="2" t="str">
        <f t="shared" si="609"/>
        <v>Stable</v>
      </c>
      <c r="Z4313" s="2" t="str">
        <f t="shared" si="610"/>
        <v>Check Data</v>
      </c>
    </row>
    <row r="4314" spans="1:26" x14ac:dyDescent="0.3">
      <c r="A4314" t="s">
        <v>3416</v>
      </c>
      <c r="B4314">
        <v>18</v>
      </c>
      <c r="C4314" t="s">
        <v>21</v>
      </c>
      <c r="D4314" t="s">
        <v>37</v>
      </c>
      <c r="E4314">
        <v>193.37</v>
      </c>
      <c r="F4314">
        <v>9</v>
      </c>
      <c r="G4314">
        <v>229</v>
      </c>
      <c r="H4314">
        <v>0</v>
      </c>
      <c r="I4314" t="s">
        <v>16</v>
      </c>
      <c r="J4314">
        <v>28.8</v>
      </c>
      <c r="K4314" s="1">
        <v>44686</v>
      </c>
      <c r="L4314">
        <v>48</v>
      </c>
      <c r="M4314">
        <v>0.24</v>
      </c>
      <c r="N4314">
        <f>IF(E4314="",Data_Validation!$B$1,E4314)</f>
        <v>193.37</v>
      </c>
      <c r="O4314">
        <f>IF(J4314="",Data_Validation!$B$2,J4314)</f>
        <v>28.8</v>
      </c>
      <c r="P4314">
        <f t="shared" si="603"/>
        <v>1</v>
      </c>
      <c r="Q4314" s="2">
        <f>CustomerData[[#This Row],[avg_order_value_clean]]*CustomerData[[#This Row],[total_orders]]</f>
        <v>1740.33</v>
      </c>
      <c r="R4314" s="2" t="str">
        <f t="shared" si="611"/>
        <v>Inactive</v>
      </c>
      <c r="S4314" s="2" t="str">
        <f t="shared" si="604"/>
        <v>Medium Risk</v>
      </c>
      <c r="T4314" s="2" t="str">
        <f t="shared" si="605"/>
        <v>Under 25</v>
      </c>
      <c r="U4314" s="1">
        <f t="shared" ca="1" si="606"/>
        <v>1575</v>
      </c>
      <c r="V4314" s="2" t="str">
        <f t="shared" si="607"/>
        <v>Medium Loyalty</v>
      </c>
      <c r="W4314" s="2" t="str">
        <f t="shared" si="608"/>
        <v>Legitimate</v>
      </c>
      <c r="X4314" s="2" t="str">
        <f>IF(Q4314&lt;Data_Validation!$B$8,"Low Value",IF(Q4314&lt;Data_Validation!$B$9,"Medium Value","High Value"))</f>
        <v>High Value</v>
      </c>
      <c r="Y4314" s="2" t="str">
        <f t="shared" si="609"/>
        <v>High Value - Maintain</v>
      </c>
      <c r="Z4314" s="2" t="str">
        <f t="shared" si="610"/>
        <v>Check Data</v>
      </c>
    </row>
    <row r="4315" spans="1:26" x14ac:dyDescent="0.3">
      <c r="A4315" t="s">
        <v>1707</v>
      </c>
      <c r="B4315">
        <v>22</v>
      </c>
      <c r="C4315" t="s">
        <v>14</v>
      </c>
      <c r="D4315" t="s">
        <v>44</v>
      </c>
      <c r="E4315">
        <v>70.41</v>
      </c>
      <c r="F4315">
        <v>4</v>
      </c>
      <c r="G4315">
        <v>60</v>
      </c>
      <c r="H4315">
        <v>0</v>
      </c>
      <c r="I4315" t="s">
        <v>23</v>
      </c>
      <c r="J4315">
        <v>86.9</v>
      </c>
      <c r="K4315" s="1">
        <v>44297</v>
      </c>
      <c r="L4315">
        <v>20</v>
      </c>
      <c r="M4315">
        <v>0.3</v>
      </c>
      <c r="N4315">
        <f>IF(E4315="",Data_Validation!$B$1,E4315)</f>
        <v>70.41</v>
      </c>
      <c r="O4315">
        <f>IF(J4315="",Data_Validation!$B$2,J4315)</f>
        <v>86.9</v>
      </c>
      <c r="P4315">
        <f t="shared" si="603"/>
        <v>2</v>
      </c>
      <c r="Q4315" s="2">
        <f>CustomerData[[#This Row],[avg_order_value_clean]]*CustomerData[[#This Row],[total_orders]]</f>
        <v>281.64</v>
      </c>
      <c r="R4315" s="2" t="str">
        <f t="shared" si="611"/>
        <v>At Risk</v>
      </c>
      <c r="S4315" s="2" t="str">
        <f t="shared" si="604"/>
        <v>Medium Risk</v>
      </c>
      <c r="T4315" s="2" t="str">
        <f t="shared" si="605"/>
        <v>Under 25</v>
      </c>
      <c r="U4315" s="1">
        <f t="shared" ca="1" si="606"/>
        <v>1964</v>
      </c>
      <c r="V4315" s="2" t="str">
        <f t="shared" si="607"/>
        <v>Low Loyalty</v>
      </c>
      <c r="W4315" s="2" t="str">
        <f t="shared" si="608"/>
        <v>Legitimate</v>
      </c>
      <c r="X4315" s="2" t="str">
        <f>IF(Q4315&lt;Data_Validation!$B$8,"Low Value",IF(Q4315&lt;Data_Validation!$B$9,"Medium Value","High Value"))</f>
        <v>Low Value</v>
      </c>
      <c r="Y4315" s="2" t="str">
        <f t="shared" si="609"/>
        <v>Stable</v>
      </c>
      <c r="Z4315" s="2" t="str">
        <f t="shared" si="610"/>
        <v>Check Data</v>
      </c>
    </row>
    <row r="4316" spans="1:26" x14ac:dyDescent="0.3">
      <c r="A4316" t="s">
        <v>2631</v>
      </c>
      <c r="B4316">
        <v>33</v>
      </c>
      <c r="C4316" t="s">
        <v>21</v>
      </c>
      <c r="D4316" t="s">
        <v>35</v>
      </c>
      <c r="E4316">
        <v>67.27</v>
      </c>
      <c r="F4316">
        <v>8</v>
      </c>
      <c r="G4316">
        <v>251</v>
      </c>
      <c r="H4316">
        <v>0</v>
      </c>
      <c r="I4316" t="s">
        <v>19</v>
      </c>
      <c r="J4316">
        <v>5</v>
      </c>
      <c r="K4316" s="1">
        <v>44532</v>
      </c>
      <c r="L4316">
        <v>29</v>
      </c>
      <c r="M4316">
        <v>0.44</v>
      </c>
      <c r="N4316">
        <f>IF(E4316="",Data_Validation!$B$1,E4316)</f>
        <v>67.27</v>
      </c>
      <c r="O4316">
        <f>IF(J4316="",Data_Validation!$B$2,J4316)</f>
        <v>5</v>
      </c>
      <c r="P4316">
        <f t="shared" si="603"/>
        <v>2</v>
      </c>
      <c r="Q4316" s="2">
        <f>CustomerData[[#This Row],[avg_order_value_clean]]*CustomerData[[#This Row],[total_orders]]</f>
        <v>538.16</v>
      </c>
      <c r="R4316" s="2" t="str">
        <f t="shared" si="611"/>
        <v>Inactive</v>
      </c>
      <c r="S4316" s="2" t="str">
        <f t="shared" si="604"/>
        <v>Medium Risk</v>
      </c>
      <c r="T4316" s="2" t="str">
        <f t="shared" si="605"/>
        <v>25-34</v>
      </c>
      <c r="U4316" s="1">
        <f t="shared" ca="1" si="606"/>
        <v>1729</v>
      </c>
      <c r="V4316" s="2" t="str">
        <f t="shared" si="607"/>
        <v>Low Loyalty</v>
      </c>
      <c r="W4316" s="2" t="str">
        <f t="shared" si="608"/>
        <v>Legitimate</v>
      </c>
      <c r="X4316" s="2" t="str">
        <f>IF(Q4316&lt;Data_Validation!$B$8,"Low Value",IF(Q4316&lt;Data_Validation!$B$9,"Medium Value","High Value"))</f>
        <v>Low Value</v>
      </c>
      <c r="Y4316" s="2" t="str">
        <f t="shared" si="609"/>
        <v>Stable</v>
      </c>
      <c r="Z4316" s="2" t="str">
        <f t="shared" si="610"/>
        <v>Check Data</v>
      </c>
    </row>
    <row r="4317" spans="1:26" x14ac:dyDescent="0.3">
      <c r="A4317" t="s">
        <v>3417</v>
      </c>
      <c r="B4317">
        <v>32</v>
      </c>
      <c r="C4317" t="s">
        <v>14</v>
      </c>
      <c r="D4317" t="s">
        <v>15</v>
      </c>
      <c r="E4317">
        <v>76.459999999999994</v>
      </c>
      <c r="F4317">
        <v>8</v>
      </c>
      <c r="G4317">
        <v>229</v>
      </c>
      <c r="H4317">
        <v>0</v>
      </c>
      <c r="I4317" t="s">
        <v>16</v>
      </c>
      <c r="J4317">
        <v>31.9</v>
      </c>
      <c r="K4317" s="1">
        <v>45787</v>
      </c>
      <c r="L4317">
        <v>19</v>
      </c>
      <c r="M4317">
        <v>0.56000000000000005</v>
      </c>
      <c r="N4317">
        <f>IF(E4317="",Data_Validation!$B$1,E4317)</f>
        <v>76.459999999999994</v>
      </c>
      <c r="O4317">
        <f>IF(J4317="",Data_Validation!$B$2,J4317)</f>
        <v>31.9</v>
      </c>
      <c r="P4317">
        <f t="shared" si="603"/>
        <v>1</v>
      </c>
      <c r="Q4317" s="2">
        <f>CustomerData[[#This Row],[avg_order_value_clean]]*CustomerData[[#This Row],[total_orders]]</f>
        <v>611.67999999999995</v>
      </c>
      <c r="R4317" s="2" t="str">
        <f t="shared" si="611"/>
        <v>Inactive</v>
      </c>
      <c r="S4317" s="2" t="str">
        <f t="shared" si="604"/>
        <v>High Risk</v>
      </c>
      <c r="T4317" s="2" t="str">
        <f t="shared" si="605"/>
        <v>25-34</v>
      </c>
      <c r="U4317" s="1">
        <f t="shared" ca="1" si="606"/>
        <v>474</v>
      </c>
      <c r="V4317" s="2" t="str">
        <f t="shared" si="607"/>
        <v>Low Loyalty</v>
      </c>
      <c r="W4317" s="2" t="str">
        <f t="shared" si="608"/>
        <v>Legitimate</v>
      </c>
      <c r="X4317" s="2" t="str">
        <f>IF(Q4317&lt;Data_Validation!$B$8,"Low Value",IF(Q4317&lt;Data_Validation!$B$9,"Medium Value","High Value"))</f>
        <v>Low Value</v>
      </c>
      <c r="Y4317" s="2" t="str">
        <f t="shared" si="609"/>
        <v>At Risk - Develop</v>
      </c>
      <c r="Z4317" s="2" t="str">
        <f t="shared" si="610"/>
        <v>Check Data</v>
      </c>
    </row>
    <row r="4318" spans="1:26" x14ac:dyDescent="0.3">
      <c r="A4318" t="s">
        <v>33</v>
      </c>
      <c r="B4318">
        <v>66</v>
      </c>
      <c r="C4318" t="s">
        <v>21</v>
      </c>
      <c r="D4318" t="s">
        <v>18</v>
      </c>
      <c r="E4318">
        <v>130.88999999999999</v>
      </c>
      <c r="F4318">
        <v>15</v>
      </c>
      <c r="G4318">
        <v>350</v>
      </c>
      <c r="H4318">
        <v>0</v>
      </c>
      <c r="I4318" t="s">
        <v>29</v>
      </c>
      <c r="J4318">
        <v>75.3</v>
      </c>
      <c r="K4318" s="1">
        <v>44572</v>
      </c>
      <c r="L4318">
        <v>94</v>
      </c>
      <c r="M4318">
        <v>0</v>
      </c>
      <c r="N4318">
        <f>IF(E4318="",Data_Validation!$B$1,E4318)</f>
        <v>130.88999999999999</v>
      </c>
      <c r="O4318">
        <f>IF(J4318="",Data_Validation!$B$2,J4318)</f>
        <v>75.3</v>
      </c>
      <c r="P4318">
        <f t="shared" si="603"/>
        <v>2</v>
      </c>
      <c r="Q4318" s="2">
        <f>CustomerData[[#This Row],[avg_order_value_clean]]*CustomerData[[#This Row],[total_orders]]</f>
        <v>1963.35</v>
      </c>
      <c r="R4318" s="2" t="str">
        <f t="shared" si="611"/>
        <v>Inactive</v>
      </c>
      <c r="S4318" s="2" t="str">
        <f t="shared" si="604"/>
        <v>Low Risk</v>
      </c>
      <c r="T4318" s="2" t="str">
        <f t="shared" si="605"/>
        <v>55+</v>
      </c>
      <c r="U4318" s="1">
        <f t="shared" ca="1" si="606"/>
        <v>1689</v>
      </c>
      <c r="V4318" s="2" t="str">
        <f t="shared" si="607"/>
        <v>High Loyalty</v>
      </c>
      <c r="W4318" s="2" t="str">
        <f t="shared" si="608"/>
        <v>Legitimate</v>
      </c>
      <c r="X4318" s="2" t="str">
        <f>IF(Q4318&lt;Data_Validation!$B$8,"Low Value",IF(Q4318&lt;Data_Validation!$B$9,"Medium Value","High Value"))</f>
        <v>High Value</v>
      </c>
      <c r="Y4318" s="2" t="str">
        <f t="shared" si="609"/>
        <v>High Value - Maintain</v>
      </c>
      <c r="Z4318" s="2" t="str">
        <f t="shared" si="610"/>
        <v>Check Data</v>
      </c>
    </row>
    <row r="4319" spans="1:26" x14ac:dyDescent="0.3">
      <c r="A4319" t="s">
        <v>3418</v>
      </c>
      <c r="B4319">
        <v>45</v>
      </c>
      <c r="C4319" t="s">
        <v>21</v>
      </c>
      <c r="D4319" t="s">
        <v>26</v>
      </c>
      <c r="E4319">
        <v>37.25</v>
      </c>
      <c r="F4319">
        <v>11</v>
      </c>
      <c r="G4319">
        <v>57</v>
      </c>
      <c r="H4319">
        <v>0</v>
      </c>
      <c r="I4319" t="s">
        <v>40</v>
      </c>
      <c r="J4319">
        <v>82.8</v>
      </c>
      <c r="K4319" s="1">
        <v>44247</v>
      </c>
      <c r="L4319">
        <v>6</v>
      </c>
      <c r="M4319">
        <v>0.48</v>
      </c>
      <c r="N4319">
        <f>IF(E4319="",Data_Validation!$B$1,E4319)</f>
        <v>37.25</v>
      </c>
      <c r="O4319">
        <f>IF(J4319="",Data_Validation!$B$2,J4319)</f>
        <v>82.8</v>
      </c>
      <c r="P4319">
        <f t="shared" si="603"/>
        <v>1</v>
      </c>
      <c r="Q4319" s="2">
        <f>CustomerData[[#This Row],[avg_order_value_clean]]*CustomerData[[#This Row],[total_orders]]</f>
        <v>409.75</v>
      </c>
      <c r="R4319" s="2" t="str">
        <f t="shared" si="611"/>
        <v>At Risk</v>
      </c>
      <c r="S4319" s="2" t="str">
        <f t="shared" si="604"/>
        <v>Medium Risk</v>
      </c>
      <c r="T4319" s="2" t="str">
        <f t="shared" si="605"/>
        <v>45-54</v>
      </c>
      <c r="U4319" s="1">
        <f t="shared" ca="1" si="606"/>
        <v>2014</v>
      </c>
      <c r="V4319" s="2" t="str">
        <f t="shared" si="607"/>
        <v>Low Loyalty</v>
      </c>
      <c r="W4319" s="2" t="str">
        <f t="shared" si="608"/>
        <v>Legitimate</v>
      </c>
      <c r="X4319" s="2" t="str">
        <f>IF(Q4319&lt;Data_Validation!$B$8,"Low Value",IF(Q4319&lt;Data_Validation!$B$9,"Medium Value","High Value"))</f>
        <v>Low Value</v>
      </c>
      <c r="Y4319" s="2" t="str">
        <f t="shared" si="609"/>
        <v>Stable</v>
      </c>
      <c r="Z4319" s="2" t="str">
        <f t="shared" si="610"/>
        <v>Check Data</v>
      </c>
    </row>
    <row r="4320" spans="1:26" x14ac:dyDescent="0.3">
      <c r="A4320" t="s">
        <v>1753</v>
      </c>
      <c r="B4320">
        <v>48</v>
      </c>
      <c r="C4320" t="s">
        <v>14</v>
      </c>
      <c r="D4320" t="s">
        <v>44</v>
      </c>
      <c r="E4320">
        <v>64.540000000000006</v>
      </c>
      <c r="F4320">
        <v>12</v>
      </c>
      <c r="G4320">
        <v>184</v>
      </c>
      <c r="H4320">
        <v>0</v>
      </c>
      <c r="I4320" t="s">
        <v>16</v>
      </c>
      <c r="J4320">
        <v>16.7</v>
      </c>
      <c r="K4320" s="1">
        <v>45110</v>
      </c>
      <c r="L4320">
        <v>56</v>
      </c>
      <c r="M4320">
        <v>0.17</v>
      </c>
      <c r="N4320">
        <f>IF(E4320="",Data_Validation!$B$1,E4320)</f>
        <v>64.540000000000006</v>
      </c>
      <c r="O4320">
        <f>IF(J4320="",Data_Validation!$B$2,J4320)</f>
        <v>16.7</v>
      </c>
      <c r="P4320">
        <f t="shared" si="603"/>
        <v>2</v>
      </c>
      <c r="Q4320" s="2">
        <f>CustomerData[[#This Row],[avg_order_value_clean]]*CustomerData[[#This Row],[total_orders]]</f>
        <v>774.48</v>
      </c>
      <c r="R4320" s="2" t="str">
        <f t="shared" si="611"/>
        <v>Inactive</v>
      </c>
      <c r="S4320" s="2" t="str">
        <f t="shared" si="604"/>
        <v>Low Risk</v>
      </c>
      <c r="T4320" s="2" t="str">
        <f t="shared" si="605"/>
        <v>45-54</v>
      </c>
      <c r="U4320" s="1">
        <f t="shared" ca="1" si="606"/>
        <v>1151</v>
      </c>
      <c r="V4320" s="2" t="str">
        <f t="shared" si="607"/>
        <v>Medium Loyalty</v>
      </c>
      <c r="W4320" s="2" t="str">
        <f t="shared" si="608"/>
        <v>Legitimate</v>
      </c>
      <c r="X4320" s="2" t="str">
        <f>IF(Q4320&lt;Data_Validation!$B$8,"Low Value",IF(Q4320&lt;Data_Validation!$B$9,"Medium Value","High Value"))</f>
        <v>Low Value</v>
      </c>
      <c r="Y4320" s="2" t="str">
        <f t="shared" si="609"/>
        <v>Stable</v>
      </c>
      <c r="Z4320" s="2" t="str">
        <f t="shared" si="610"/>
        <v>Check Data</v>
      </c>
    </row>
    <row r="4321" spans="1:26" x14ac:dyDescent="0.3">
      <c r="A4321" t="s">
        <v>3419</v>
      </c>
      <c r="B4321">
        <v>40</v>
      </c>
      <c r="C4321" t="s">
        <v>21</v>
      </c>
      <c r="D4321" t="s">
        <v>35</v>
      </c>
      <c r="E4321">
        <v>44.78</v>
      </c>
      <c r="F4321">
        <v>9</v>
      </c>
      <c r="G4321">
        <v>202</v>
      </c>
      <c r="H4321">
        <v>0</v>
      </c>
      <c r="I4321" t="s">
        <v>40</v>
      </c>
      <c r="J4321">
        <v>94.2</v>
      </c>
      <c r="K4321" s="1">
        <v>44737</v>
      </c>
      <c r="L4321">
        <v>81</v>
      </c>
      <c r="M4321">
        <v>0.17</v>
      </c>
      <c r="N4321">
        <f>IF(E4321="",Data_Validation!$B$1,E4321)</f>
        <v>44.78</v>
      </c>
      <c r="O4321">
        <f>IF(J4321="",Data_Validation!$B$2,J4321)</f>
        <v>94.2</v>
      </c>
      <c r="P4321">
        <f t="shared" si="603"/>
        <v>1</v>
      </c>
      <c r="Q4321" s="2">
        <f>CustomerData[[#This Row],[avg_order_value_clean]]*CustomerData[[#This Row],[total_orders]]</f>
        <v>403.02</v>
      </c>
      <c r="R4321" s="2" t="str">
        <f t="shared" si="611"/>
        <v>Inactive</v>
      </c>
      <c r="S4321" s="2" t="str">
        <f t="shared" si="604"/>
        <v>Low Risk</v>
      </c>
      <c r="T4321" s="2" t="str">
        <f t="shared" si="605"/>
        <v>35-44</v>
      </c>
      <c r="U4321" s="1">
        <f t="shared" ca="1" si="606"/>
        <v>1524</v>
      </c>
      <c r="V4321" s="2" t="str">
        <f t="shared" si="607"/>
        <v>High Loyalty</v>
      </c>
      <c r="W4321" s="2" t="str">
        <f t="shared" si="608"/>
        <v>Legitimate</v>
      </c>
      <c r="X4321" s="2" t="str">
        <f>IF(Q4321&lt;Data_Validation!$B$8,"Low Value",IF(Q4321&lt;Data_Validation!$B$9,"Medium Value","High Value"))</f>
        <v>Low Value</v>
      </c>
      <c r="Y4321" s="2" t="str">
        <f t="shared" si="609"/>
        <v>Stable</v>
      </c>
      <c r="Z4321" s="2" t="str">
        <f t="shared" si="610"/>
        <v>Check Data</v>
      </c>
    </row>
    <row r="4322" spans="1:26" x14ac:dyDescent="0.3">
      <c r="A4322" t="s">
        <v>346</v>
      </c>
      <c r="B4322">
        <v>65</v>
      </c>
      <c r="C4322" t="s">
        <v>14</v>
      </c>
      <c r="D4322" t="s">
        <v>15</v>
      </c>
      <c r="E4322">
        <v>67.27</v>
      </c>
      <c r="F4322">
        <v>10</v>
      </c>
      <c r="G4322">
        <v>31</v>
      </c>
      <c r="H4322">
        <v>0</v>
      </c>
      <c r="I4322" t="s">
        <v>23</v>
      </c>
      <c r="J4322">
        <v>5.4</v>
      </c>
      <c r="K4322" s="1">
        <v>45466</v>
      </c>
      <c r="L4322">
        <v>82</v>
      </c>
      <c r="M4322">
        <v>0.03</v>
      </c>
      <c r="N4322">
        <f>IF(E4322="",Data_Validation!$B$1,E4322)</f>
        <v>67.27</v>
      </c>
      <c r="O4322">
        <f>IF(J4322="",Data_Validation!$B$2,J4322)</f>
        <v>5.4</v>
      </c>
      <c r="P4322">
        <f t="shared" si="603"/>
        <v>6</v>
      </c>
      <c r="Q4322" s="2">
        <f>CustomerData[[#This Row],[avg_order_value_clean]]*CustomerData[[#This Row],[total_orders]]</f>
        <v>672.69999999999993</v>
      </c>
      <c r="R4322" s="2" t="str">
        <f t="shared" si="611"/>
        <v>At Risk</v>
      </c>
      <c r="S4322" s="2" t="str">
        <f t="shared" si="604"/>
        <v>Low Risk</v>
      </c>
      <c r="T4322" s="2" t="str">
        <f t="shared" si="605"/>
        <v>55+</v>
      </c>
      <c r="U4322" s="1">
        <f t="shared" ca="1" si="606"/>
        <v>795</v>
      </c>
      <c r="V4322" s="2" t="str">
        <f t="shared" si="607"/>
        <v>High Loyalty</v>
      </c>
      <c r="W4322" s="2" t="str">
        <f t="shared" si="608"/>
        <v>Legitimate</v>
      </c>
      <c r="X4322" s="2" t="str">
        <f>IF(Q4322&lt;Data_Validation!$B$8,"Low Value",IF(Q4322&lt;Data_Validation!$B$9,"Medium Value","High Value"))</f>
        <v>Low Value</v>
      </c>
      <c r="Y4322" s="2" t="str">
        <f t="shared" si="609"/>
        <v>Stable</v>
      </c>
      <c r="Z4322" s="2" t="str">
        <f t="shared" si="610"/>
        <v>Check Data</v>
      </c>
    </row>
    <row r="4323" spans="1:26" x14ac:dyDescent="0.3">
      <c r="A4323" t="s">
        <v>2993</v>
      </c>
      <c r="B4323">
        <v>62</v>
      </c>
      <c r="C4323" t="s">
        <v>21</v>
      </c>
      <c r="D4323" t="s">
        <v>28</v>
      </c>
      <c r="E4323">
        <v>97.22</v>
      </c>
      <c r="F4323">
        <v>8</v>
      </c>
      <c r="G4323">
        <v>144</v>
      </c>
      <c r="H4323">
        <v>0</v>
      </c>
      <c r="I4323" t="s">
        <v>40</v>
      </c>
      <c r="J4323">
        <v>43.4</v>
      </c>
      <c r="K4323" s="1">
        <v>44521</v>
      </c>
      <c r="L4323">
        <v>18</v>
      </c>
      <c r="M4323">
        <v>0.01</v>
      </c>
      <c r="N4323">
        <f>IF(E4323="",Data_Validation!$B$1,E4323)</f>
        <v>97.22</v>
      </c>
      <c r="O4323">
        <f>IF(J4323="",Data_Validation!$B$2,J4323)</f>
        <v>43.4</v>
      </c>
      <c r="P4323">
        <f t="shared" si="603"/>
        <v>2</v>
      </c>
      <c r="Q4323" s="2">
        <f>CustomerData[[#This Row],[avg_order_value_clean]]*CustomerData[[#This Row],[total_orders]]</f>
        <v>777.76</v>
      </c>
      <c r="R4323" s="2" t="str">
        <f t="shared" si="611"/>
        <v>Inactive</v>
      </c>
      <c r="S4323" s="2" t="str">
        <f t="shared" si="604"/>
        <v>Low Risk</v>
      </c>
      <c r="T4323" s="2" t="str">
        <f t="shared" si="605"/>
        <v>55+</v>
      </c>
      <c r="U4323" s="1">
        <f t="shared" ca="1" si="606"/>
        <v>1740</v>
      </c>
      <c r="V4323" s="2" t="str">
        <f t="shared" si="607"/>
        <v>Low Loyalty</v>
      </c>
      <c r="W4323" s="2" t="str">
        <f t="shared" si="608"/>
        <v>Legitimate</v>
      </c>
      <c r="X4323" s="2" t="str">
        <f>IF(Q4323&lt;Data_Validation!$B$8,"Low Value",IF(Q4323&lt;Data_Validation!$B$9,"Medium Value","High Value"))</f>
        <v>Low Value</v>
      </c>
      <c r="Y4323" s="2" t="str">
        <f t="shared" si="609"/>
        <v>Stable</v>
      </c>
      <c r="Z4323" s="2" t="str">
        <f t="shared" si="610"/>
        <v>Check Data</v>
      </c>
    </row>
    <row r="4324" spans="1:26" x14ac:dyDescent="0.3">
      <c r="A4324" t="s">
        <v>3420</v>
      </c>
      <c r="B4324">
        <v>60</v>
      </c>
      <c r="C4324" t="s">
        <v>21</v>
      </c>
      <c r="D4324" t="s">
        <v>52</v>
      </c>
      <c r="E4324">
        <v>56.68</v>
      </c>
      <c r="F4324">
        <v>12</v>
      </c>
      <c r="G4324">
        <v>168</v>
      </c>
      <c r="H4324">
        <v>0</v>
      </c>
      <c r="I4324" t="s">
        <v>19</v>
      </c>
      <c r="J4324">
        <v>9.6999999999999993</v>
      </c>
      <c r="K4324" s="1">
        <v>45647</v>
      </c>
      <c r="L4324">
        <v>76</v>
      </c>
      <c r="M4324">
        <v>0.41</v>
      </c>
      <c r="N4324">
        <f>IF(E4324="",Data_Validation!$B$1,E4324)</f>
        <v>56.68</v>
      </c>
      <c r="O4324">
        <f>IF(J4324="",Data_Validation!$B$2,J4324)</f>
        <v>9.6999999999999993</v>
      </c>
      <c r="P4324">
        <f t="shared" si="603"/>
        <v>1</v>
      </c>
      <c r="Q4324" s="2">
        <f>CustomerData[[#This Row],[avg_order_value_clean]]*CustomerData[[#This Row],[total_orders]]</f>
        <v>680.16</v>
      </c>
      <c r="R4324" s="2" t="str">
        <f t="shared" si="611"/>
        <v>Inactive</v>
      </c>
      <c r="S4324" s="2" t="str">
        <f t="shared" si="604"/>
        <v>Medium Risk</v>
      </c>
      <c r="T4324" s="2" t="str">
        <f t="shared" si="605"/>
        <v>55+</v>
      </c>
      <c r="U4324" s="1">
        <f t="shared" ca="1" si="606"/>
        <v>614</v>
      </c>
      <c r="V4324" s="2" t="str">
        <f t="shared" si="607"/>
        <v>High Loyalty</v>
      </c>
      <c r="W4324" s="2" t="str">
        <f t="shared" si="608"/>
        <v>Legitimate</v>
      </c>
      <c r="X4324" s="2" t="str">
        <f>IF(Q4324&lt;Data_Validation!$B$8,"Low Value",IF(Q4324&lt;Data_Validation!$B$9,"Medium Value","High Value"))</f>
        <v>Low Value</v>
      </c>
      <c r="Y4324" s="2" t="str">
        <f t="shared" si="609"/>
        <v>Stable</v>
      </c>
      <c r="Z4324" s="2" t="str">
        <f t="shared" si="610"/>
        <v>Check Data</v>
      </c>
    </row>
    <row r="4325" spans="1:26" x14ac:dyDescent="0.3">
      <c r="A4325" t="s">
        <v>3421</v>
      </c>
      <c r="B4325">
        <v>34</v>
      </c>
      <c r="C4325" t="s">
        <v>25</v>
      </c>
      <c r="D4325" t="s">
        <v>18</v>
      </c>
      <c r="E4325">
        <v>141.32</v>
      </c>
      <c r="F4325">
        <v>7</v>
      </c>
      <c r="G4325">
        <v>21</v>
      </c>
      <c r="H4325">
        <v>0</v>
      </c>
      <c r="I4325" t="s">
        <v>23</v>
      </c>
      <c r="J4325">
        <v>9.8000000000000007</v>
      </c>
      <c r="K4325" s="1">
        <v>45742</v>
      </c>
      <c r="L4325">
        <v>42</v>
      </c>
      <c r="M4325">
        <v>0.56000000000000005</v>
      </c>
      <c r="N4325">
        <f>IF(E4325="",Data_Validation!$B$1,E4325)</f>
        <v>141.32</v>
      </c>
      <c r="O4325">
        <f>IF(J4325="",Data_Validation!$B$2,J4325)</f>
        <v>9.8000000000000007</v>
      </c>
      <c r="P4325">
        <f t="shared" si="603"/>
        <v>1</v>
      </c>
      <c r="Q4325" s="2">
        <f>CustomerData[[#This Row],[avg_order_value_clean]]*CustomerData[[#This Row],[total_orders]]</f>
        <v>989.24</v>
      </c>
      <c r="R4325" s="2" t="str">
        <f t="shared" si="611"/>
        <v>Active</v>
      </c>
      <c r="S4325" s="2" t="str">
        <f t="shared" si="604"/>
        <v>High Risk</v>
      </c>
      <c r="T4325" s="2" t="str">
        <f t="shared" si="605"/>
        <v>25-34</v>
      </c>
      <c r="U4325" s="1">
        <f t="shared" ca="1" si="606"/>
        <v>519</v>
      </c>
      <c r="V4325" s="2" t="str">
        <f t="shared" si="607"/>
        <v>Medium Loyalty</v>
      </c>
      <c r="W4325" s="2" t="str">
        <f t="shared" si="608"/>
        <v>Legitimate</v>
      </c>
      <c r="X4325" s="2" t="str">
        <f>IF(Q4325&lt;Data_Validation!$B$8,"Low Value",IF(Q4325&lt;Data_Validation!$B$9,"Medium Value","High Value"))</f>
        <v>Low Value</v>
      </c>
      <c r="Y4325" s="2" t="str">
        <f t="shared" si="609"/>
        <v>At Risk - Develop</v>
      </c>
      <c r="Z4325" s="2" t="str">
        <f t="shared" si="610"/>
        <v>Check Data</v>
      </c>
    </row>
    <row r="4326" spans="1:26" x14ac:dyDescent="0.3">
      <c r="A4326" t="s">
        <v>2239</v>
      </c>
      <c r="B4326">
        <v>66</v>
      </c>
      <c r="C4326" t="s">
        <v>21</v>
      </c>
      <c r="D4326" t="s">
        <v>26</v>
      </c>
      <c r="E4326">
        <v>21.85</v>
      </c>
      <c r="F4326">
        <v>6</v>
      </c>
      <c r="G4326">
        <v>335</v>
      </c>
      <c r="H4326">
        <v>0</v>
      </c>
      <c r="I4326" t="s">
        <v>40</v>
      </c>
      <c r="J4326">
        <v>91.4</v>
      </c>
      <c r="K4326" s="1">
        <v>44763</v>
      </c>
      <c r="L4326">
        <v>60</v>
      </c>
      <c r="M4326">
        <v>0.31</v>
      </c>
      <c r="N4326">
        <f>IF(E4326="",Data_Validation!$B$1,E4326)</f>
        <v>21.85</v>
      </c>
      <c r="O4326">
        <f>IF(J4326="",Data_Validation!$B$2,J4326)</f>
        <v>91.4</v>
      </c>
      <c r="P4326">
        <f t="shared" si="603"/>
        <v>2</v>
      </c>
      <c r="Q4326" s="2">
        <f>CustomerData[[#This Row],[avg_order_value_clean]]*CustomerData[[#This Row],[total_orders]]</f>
        <v>131.10000000000002</v>
      </c>
      <c r="R4326" s="2" t="str">
        <f t="shared" si="611"/>
        <v>Inactive</v>
      </c>
      <c r="S4326" s="2" t="str">
        <f t="shared" si="604"/>
        <v>Medium Risk</v>
      </c>
      <c r="T4326" s="2" t="str">
        <f t="shared" si="605"/>
        <v>55+</v>
      </c>
      <c r="U4326" s="1">
        <f t="shared" ca="1" si="606"/>
        <v>1498</v>
      </c>
      <c r="V4326" s="2" t="str">
        <f t="shared" si="607"/>
        <v>Medium Loyalty</v>
      </c>
      <c r="W4326" s="2" t="str">
        <f t="shared" si="608"/>
        <v>Legitimate</v>
      </c>
      <c r="X4326" s="2" t="str">
        <f>IF(Q4326&lt;Data_Validation!$B$8,"Low Value",IF(Q4326&lt;Data_Validation!$B$9,"Medium Value","High Value"))</f>
        <v>Low Value</v>
      </c>
      <c r="Y4326" s="2" t="str">
        <f t="shared" si="609"/>
        <v>Stable</v>
      </c>
      <c r="Z4326" s="2" t="str">
        <f t="shared" si="610"/>
        <v>Check Data</v>
      </c>
    </row>
    <row r="4327" spans="1:26" x14ac:dyDescent="0.3">
      <c r="A4327" t="s">
        <v>257</v>
      </c>
      <c r="B4327">
        <v>51</v>
      </c>
      <c r="C4327" t="s">
        <v>14</v>
      </c>
      <c r="D4327" t="s">
        <v>37</v>
      </c>
      <c r="E4327">
        <v>22.89</v>
      </c>
      <c r="F4327">
        <v>15</v>
      </c>
      <c r="G4327">
        <v>297</v>
      </c>
      <c r="H4327">
        <v>0</v>
      </c>
      <c r="I4327" t="s">
        <v>16</v>
      </c>
      <c r="J4327">
        <v>90.4</v>
      </c>
      <c r="K4327" s="1">
        <v>45084</v>
      </c>
      <c r="L4327">
        <v>56</v>
      </c>
      <c r="M4327">
        <v>0.16</v>
      </c>
      <c r="N4327">
        <f>IF(E4327="",Data_Validation!$B$1,E4327)</f>
        <v>22.89</v>
      </c>
      <c r="O4327">
        <f>IF(J4327="",Data_Validation!$B$2,J4327)</f>
        <v>90.4</v>
      </c>
      <c r="P4327">
        <f t="shared" si="603"/>
        <v>2</v>
      </c>
      <c r="Q4327" s="2">
        <f>CustomerData[[#This Row],[avg_order_value_clean]]*CustomerData[[#This Row],[total_orders]]</f>
        <v>343.35</v>
      </c>
      <c r="R4327" s="2" t="str">
        <f t="shared" si="611"/>
        <v>Inactive</v>
      </c>
      <c r="S4327" s="2" t="str">
        <f t="shared" si="604"/>
        <v>Low Risk</v>
      </c>
      <c r="T4327" s="2" t="str">
        <f t="shared" si="605"/>
        <v>45-54</v>
      </c>
      <c r="U4327" s="1">
        <f t="shared" ca="1" si="606"/>
        <v>1177</v>
      </c>
      <c r="V4327" s="2" t="str">
        <f t="shared" si="607"/>
        <v>Medium Loyalty</v>
      </c>
      <c r="W4327" s="2" t="str">
        <f t="shared" si="608"/>
        <v>Legitimate</v>
      </c>
      <c r="X4327" s="2" t="str">
        <f>IF(Q4327&lt;Data_Validation!$B$8,"Low Value",IF(Q4327&lt;Data_Validation!$B$9,"Medium Value","High Value"))</f>
        <v>Low Value</v>
      </c>
      <c r="Y4327" s="2" t="str">
        <f t="shared" si="609"/>
        <v>Stable</v>
      </c>
      <c r="Z4327" s="2" t="str">
        <f t="shared" si="610"/>
        <v>Check Data</v>
      </c>
    </row>
    <row r="4328" spans="1:26" x14ac:dyDescent="0.3">
      <c r="A4328" t="s">
        <v>166</v>
      </c>
      <c r="B4328">
        <v>30</v>
      </c>
      <c r="C4328" t="s">
        <v>21</v>
      </c>
      <c r="D4328" t="s">
        <v>22</v>
      </c>
      <c r="E4328">
        <v>31.26</v>
      </c>
      <c r="F4328">
        <v>11</v>
      </c>
      <c r="G4328">
        <v>78</v>
      </c>
      <c r="H4328">
        <v>0</v>
      </c>
      <c r="I4328" t="s">
        <v>19</v>
      </c>
      <c r="J4328">
        <v>61.5</v>
      </c>
      <c r="K4328" s="1">
        <v>44960</v>
      </c>
      <c r="L4328">
        <v>3</v>
      </c>
      <c r="M4328">
        <v>0.23</v>
      </c>
      <c r="N4328">
        <f>IF(E4328="",Data_Validation!$B$1,E4328)</f>
        <v>31.26</v>
      </c>
      <c r="O4328">
        <f>IF(J4328="",Data_Validation!$B$2,J4328)</f>
        <v>61.5</v>
      </c>
      <c r="P4328">
        <f t="shared" si="603"/>
        <v>3</v>
      </c>
      <c r="Q4328" s="2">
        <f>CustomerData[[#This Row],[avg_order_value_clean]]*CustomerData[[#This Row],[total_orders]]</f>
        <v>343.86</v>
      </c>
      <c r="R4328" s="2" t="str">
        <f t="shared" si="611"/>
        <v>At Risk</v>
      </c>
      <c r="S4328" s="2" t="str">
        <f t="shared" si="604"/>
        <v>Medium Risk</v>
      </c>
      <c r="T4328" s="2" t="str">
        <f t="shared" si="605"/>
        <v>25-34</v>
      </c>
      <c r="U4328" s="1">
        <f t="shared" ca="1" si="606"/>
        <v>1301</v>
      </c>
      <c r="V4328" s="2" t="str">
        <f t="shared" si="607"/>
        <v>Low Loyalty</v>
      </c>
      <c r="W4328" s="2" t="str">
        <f t="shared" si="608"/>
        <v>Legitimate</v>
      </c>
      <c r="X4328" s="2" t="str">
        <f>IF(Q4328&lt;Data_Validation!$B$8,"Low Value",IF(Q4328&lt;Data_Validation!$B$9,"Medium Value","High Value"))</f>
        <v>Low Value</v>
      </c>
      <c r="Y4328" s="2" t="str">
        <f t="shared" si="609"/>
        <v>Stable</v>
      </c>
      <c r="Z4328" s="2" t="str">
        <f t="shared" si="610"/>
        <v>Check Data</v>
      </c>
    </row>
    <row r="4329" spans="1:26" x14ac:dyDescent="0.3">
      <c r="A4329" t="s">
        <v>3422</v>
      </c>
      <c r="B4329">
        <v>31</v>
      </c>
      <c r="C4329" t="s">
        <v>14</v>
      </c>
      <c r="D4329" t="s">
        <v>52</v>
      </c>
      <c r="E4329">
        <v>49.79</v>
      </c>
      <c r="F4329">
        <v>8</v>
      </c>
      <c r="G4329">
        <v>135</v>
      </c>
      <c r="H4329">
        <v>1</v>
      </c>
      <c r="I4329" t="s">
        <v>19</v>
      </c>
      <c r="J4329">
        <v>96.6</v>
      </c>
      <c r="K4329" s="1">
        <v>45639</v>
      </c>
      <c r="L4329">
        <v>82</v>
      </c>
      <c r="M4329">
        <v>0.13</v>
      </c>
      <c r="N4329">
        <f>IF(E4329="",Data_Validation!$B$1,E4329)</f>
        <v>49.79</v>
      </c>
      <c r="O4329">
        <f>IF(J4329="",Data_Validation!$B$2,J4329)</f>
        <v>96.6</v>
      </c>
      <c r="P4329">
        <f t="shared" si="603"/>
        <v>2</v>
      </c>
      <c r="Q4329" s="2">
        <f>CustomerData[[#This Row],[avg_order_value_clean]]*CustomerData[[#This Row],[total_orders]]</f>
        <v>398.32</v>
      </c>
      <c r="R4329" s="2" t="str">
        <f t="shared" si="611"/>
        <v>Inactive</v>
      </c>
      <c r="S4329" s="2" t="str">
        <f t="shared" si="604"/>
        <v>Low Risk</v>
      </c>
      <c r="T4329" s="2" t="str">
        <f t="shared" si="605"/>
        <v>25-34</v>
      </c>
      <c r="U4329" s="1">
        <f t="shared" ca="1" si="606"/>
        <v>622</v>
      </c>
      <c r="V4329" s="2" t="str">
        <f t="shared" si="607"/>
        <v>High Loyalty</v>
      </c>
      <c r="W4329" s="2" t="str">
        <f t="shared" si="608"/>
        <v>Fraudulent</v>
      </c>
      <c r="X4329" s="2" t="str">
        <f>IF(Q4329&lt;Data_Validation!$B$8,"Low Value",IF(Q4329&lt;Data_Validation!$B$9,"Medium Value","High Value"))</f>
        <v>Low Value</v>
      </c>
      <c r="Y4329" s="2" t="str">
        <f t="shared" si="609"/>
        <v>Stable</v>
      </c>
      <c r="Z4329" s="2" t="str">
        <f t="shared" si="610"/>
        <v>Check Data</v>
      </c>
    </row>
    <row r="4330" spans="1:26" x14ac:dyDescent="0.3">
      <c r="A4330" t="s">
        <v>3423</v>
      </c>
      <c r="B4330">
        <v>28</v>
      </c>
      <c r="C4330" t="s">
        <v>14</v>
      </c>
      <c r="D4330" t="s">
        <v>18</v>
      </c>
      <c r="E4330">
        <v>102.7</v>
      </c>
      <c r="F4330">
        <v>11</v>
      </c>
      <c r="G4330">
        <v>301</v>
      </c>
      <c r="H4330">
        <v>0</v>
      </c>
      <c r="I4330" t="s">
        <v>29</v>
      </c>
      <c r="J4330">
        <v>49.1</v>
      </c>
      <c r="K4330" s="1">
        <v>44708</v>
      </c>
      <c r="L4330">
        <v>80</v>
      </c>
      <c r="M4330">
        <v>0.43</v>
      </c>
      <c r="N4330">
        <f>IF(E4330="",Data_Validation!$B$1,E4330)</f>
        <v>102.7</v>
      </c>
      <c r="O4330">
        <f>IF(J4330="",Data_Validation!$B$2,J4330)</f>
        <v>49.1</v>
      </c>
      <c r="P4330">
        <f t="shared" si="603"/>
        <v>1</v>
      </c>
      <c r="Q4330" s="2">
        <f>CustomerData[[#This Row],[avg_order_value_clean]]*CustomerData[[#This Row],[total_orders]]</f>
        <v>1129.7</v>
      </c>
      <c r="R4330" s="2" t="str">
        <f t="shared" si="611"/>
        <v>Inactive</v>
      </c>
      <c r="S4330" s="2" t="str">
        <f t="shared" si="604"/>
        <v>Medium Risk</v>
      </c>
      <c r="T4330" s="2" t="str">
        <f t="shared" si="605"/>
        <v>25-34</v>
      </c>
      <c r="U4330" s="1">
        <f t="shared" ca="1" si="606"/>
        <v>1553</v>
      </c>
      <c r="V4330" s="2" t="str">
        <f t="shared" si="607"/>
        <v>High Loyalty</v>
      </c>
      <c r="W4330" s="2" t="str">
        <f t="shared" si="608"/>
        <v>Legitimate</v>
      </c>
      <c r="X4330" s="2" t="str">
        <f>IF(Q4330&lt;Data_Validation!$B$8,"Low Value",IF(Q4330&lt;Data_Validation!$B$9,"Medium Value","High Value"))</f>
        <v>Low Value</v>
      </c>
      <c r="Y4330" s="2" t="str">
        <f t="shared" si="609"/>
        <v>Stable</v>
      </c>
      <c r="Z4330" s="2" t="str">
        <f t="shared" si="610"/>
        <v>Check Data</v>
      </c>
    </row>
    <row r="4331" spans="1:26" x14ac:dyDescent="0.3">
      <c r="A4331" t="s">
        <v>3424</v>
      </c>
      <c r="B4331">
        <v>45</v>
      </c>
      <c r="C4331" t="s">
        <v>21</v>
      </c>
      <c r="D4331" t="s">
        <v>44</v>
      </c>
      <c r="E4331">
        <v>23.16</v>
      </c>
      <c r="F4331">
        <v>9</v>
      </c>
      <c r="G4331">
        <v>175</v>
      </c>
      <c r="H4331">
        <v>0</v>
      </c>
      <c r="I4331" t="s">
        <v>29</v>
      </c>
      <c r="J4331">
        <v>78.3</v>
      </c>
      <c r="K4331" s="1">
        <v>45128</v>
      </c>
      <c r="L4331">
        <v>39</v>
      </c>
      <c r="M4331">
        <v>0.36</v>
      </c>
      <c r="N4331">
        <f>IF(E4331="",Data_Validation!$B$1,E4331)</f>
        <v>23.16</v>
      </c>
      <c r="O4331">
        <f>IF(J4331="",Data_Validation!$B$2,J4331)</f>
        <v>78.3</v>
      </c>
      <c r="P4331">
        <f t="shared" si="603"/>
        <v>2</v>
      </c>
      <c r="Q4331" s="2">
        <f>CustomerData[[#This Row],[avg_order_value_clean]]*CustomerData[[#This Row],[total_orders]]</f>
        <v>208.44</v>
      </c>
      <c r="R4331" s="2" t="str">
        <f t="shared" si="611"/>
        <v>Inactive</v>
      </c>
      <c r="S4331" s="2" t="str">
        <f t="shared" si="604"/>
        <v>Medium Risk</v>
      </c>
      <c r="T4331" s="2" t="str">
        <f t="shared" si="605"/>
        <v>45-54</v>
      </c>
      <c r="U4331" s="1">
        <f t="shared" ca="1" si="606"/>
        <v>1133</v>
      </c>
      <c r="V4331" s="2" t="str">
        <f t="shared" si="607"/>
        <v>Low Loyalty</v>
      </c>
      <c r="W4331" s="2" t="str">
        <f t="shared" si="608"/>
        <v>Legitimate</v>
      </c>
      <c r="X4331" s="2" t="str">
        <f>IF(Q4331&lt;Data_Validation!$B$8,"Low Value",IF(Q4331&lt;Data_Validation!$B$9,"Medium Value","High Value"))</f>
        <v>Low Value</v>
      </c>
      <c r="Y4331" s="2" t="str">
        <f t="shared" si="609"/>
        <v>Stable</v>
      </c>
      <c r="Z4331" s="2" t="str">
        <f t="shared" si="610"/>
        <v>Check Data</v>
      </c>
    </row>
    <row r="4332" spans="1:26" x14ac:dyDescent="0.3">
      <c r="A4332" t="s">
        <v>3425</v>
      </c>
      <c r="B4332">
        <v>59</v>
      </c>
      <c r="C4332" t="s">
        <v>14</v>
      </c>
      <c r="D4332" t="s">
        <v>28</v>
      </c>
      <c r="E4332">
        <v>46.7</v>
      </c>
      <c r="F4332">
        <v>9</v>
      </c>
      <c r="G4332">
        <v>76</v>
      </c>
      <c r="H4332">
        <v>0</v>
      </c>
      <c r="I4332" t="s">
        <v>16</v>
      </c>
      <c r="J4332">
        <v>9.6999999999999993</v>
      </c>
      <c r="K4332" s="1">
        <v>45130</v>
      </c>
      <c r="L4332">
        <v>43</v>
      </c>
      <c r="M4332">
        <v>0.12</v>
      </c>
      <c r="N4332">
        <f>IF(E4332="",Data_Validation!$B$1,E4332)</f>
        <v>46.7</v>
      </c>
      <c r="O4332">
        <f>IF(J4332="",Data_Validation!$B$2,J4332)</f>
        <v>9.6999999999999993</v>
      </c>
      <c r="P4332">
        <f t="shared" si="603"/>
        <v>1</v>
      </c>
      <c r="Q4332" s="2">
        <f>CustomerData[[#This Row],[avg_order_value_clean]]*CustomerData[[#This Row],[total_orders]]</f>
        <v>420.3</v>
      </c>
      <c r="R4332" s="2" t="str">
        <f t="shared" si="611"/>
        <v>At Risk</v>
      </c>
      <c r="S4332" s="2" t="str">
        <f t="shared" si="604"/>
        <v>Low Risk</v>
      </c>
      <c r="T4332" s="2" t="str">
        <f t="shared" si="605"/>
        <v>55+</v>
      </c>
      <c r="U4332" s="1">
        <f t="shared" ca="1" si="606"/>
        <v>1131</v>
      </c>
      <c r="V4332" s="2" t="str">
        <f t="shared" si="607"/>
        <v>Medium Loyalty</v>
      </c>
      <c r="W4332" s="2" t="str">
        <f t="shared" si="608"/>
        <v>Legitimate</v>
      </c>
      <c r="X4332" s="2" t="str">
        <f>IF(Q4332&lt;Data_Validation!$B$8,"Low Value",IF(Q4332&lt;Data_Validation!$B$9,"Medium Value","High Value"))</f>
        <v>Low Value</v>
      </c>
      <c r="Y4332" s="2" t="str">
        <f t="shared" si="609"/>
        <v>Stable</v>
      </c>
      <c r="Z4332" s="2" t="str">
        <f t="shared" si="610"/>
        <v>Check Data</v>
      </c>
    </row>
    <row r="4333" spans="1:26" x14ac:dyDescent="0.3">
      <c r="A4333" t="s">
        <v>1668</v>
      </c>
      <c r="B4333">
        <v>49</v>
      </c>
      <c r="C4333" t="s">
        <v>14</v>
      </c>
      <c r="D4333" t="s">
        <v>37</v>
      </c>
      <c r="E4333">
        <v>60.43</v>
      </c>
      <c r="F4333">
        <v>14</v>
      </c>
      <c r="G4333">
        <v>29</v>
      </c>
      <c r="H4333">
        <v>0</v>
      </c>
      <c r="I4333" t="s">
        <v>29</v>
      </c>
      <c r="J4333">
        <v>39.6</v>
      </c>
      <c r="K4333" s="1">
        <v>44254</v>
      </c>
      <c r="L4333">
        <v>28</v>
      </c>
      <c r="M4333">
        <v>0.14000000000000001</v>
      </c>
      <c r="N4333">
        <f>IF(E4333="",Data_Validation!$B$1,E4333)</f>
        <v>60.43</v>
      </c>
      <c r="O4333">
        <f>IF(J4333="",Data_Validation!$B$2,J4333)</f>
        <v>39.6</v>
      </c>
      <c r="P4333">
        <f t="shared" si="603"/>
        <v>2</v>
      </c>
      <c r="Q4333" s="2">
        <f>CustomerData[[#This Row],[avg_order_value_clean]]*CustomerData[[#This Row],[total_orders]]</f>
        <v>846.02</v>
      </c>
      <c r="R4333" s="2" t="str">
        <f t="shared" si="611"/>
        <v>Active</v>
      </c>
      <c r="S4333" s="2" t="str">
        <f t="shared" si="604"/>
        <v>Low Risk</v>
      </c>
      <c r="T4333" s="2" t="str">
        <f t="shared" si="605"/>
        <v>45-54</v>
      </c>
      <c r="U4333" s="1">
        <f t="shared" ca="1" si="606"/>
        <v>2007</v>
      </c>
      <c r="V4333" s="2" t="str">
        <f t="shared" si="607"/>
        <v>Low Loyalty</v>
      </c>
      <c r="W4333" s="2" t="str">
        <f t="shared" si="608"/>
        <v>Legitimate</v>
      </c>
      <c r="X4333" s="2" t="str">
        <f>IF(Q4333&lt;Data_Validation!$B$8,"Low Value",IF(Q4333&lt;Data_Validation!$B$9,"Medium Value","High Value"))</f>
        <v>Low Value</v>
      </c>
      <c r="Y4333" s="2" t="str">
        <f t="shared" si="609"/>
        <v>Stable</v>
      </c>
      <c r="Z4333" s="2" t="str">
        <f t="shared" si="610"/>
        <v>Check Data</v>
      </c>
    </row>
    <row r="4334" spans="1:26" x14ac:dyDescent="0.3">
      <c r="A4334" t="s">
        <v>1068</v>
      </c>
      <c r="B4334">
        <v>52</v>
      </c>
      <c r="C4334" t="s">
        <v>21</v>
      </c>
      <c r="D4334" t="s">
        <v>50</v>
      </c>
      <c r="E4334">
        <v>121.22</v>
      </c>
      <c r="F4334">
        <v>10</v>
      </c>
      <c r="G4334">
        <v>283</v>
      </c>
      <c r="H4334">
        <v>0</v>
      </c>
      <c r="I4334" t="s">
        <v>40</v>
      </c>
      <c r="J4334">
        <v>51.5</v>
      </c>
      <c r="K4334" s="1">
        <v>45119</v>
      </c>
      <c r="L4334">
        <v>42</v>
      </c>
      <c r="M4334">
        <v>0.12</v>
      </c>
      <c r="N4334">
        <f>IF(E4334="",Data_Validation!$B$1,E4334)</f>
        <v>121.22</v>
      </c>
      <c r="O4334">
        <f>IF(J4334="",Data_Validation!$B$2,J4334)</f>
        <v>51.5</v>
      </c>
      <c r="P4334">
        <f t="shared" si="603"/>
        <v>3</v>
      </c>
      <c r="Q4334" s="2">
        <f>CustomerData[[#This Row],[avg_order_value_clean]]*CustomerData[[#This Row],[total_orders]]</f>
        <v>1212.2</v>
      </c>
      <c r="R4334" s="2" t="str">
        <f t="shared" si="611"/>
        <v>Inactive</v>
      </c>
      <c r="S4334" s="2" t="str">
        <f t="shared" si="604"/>
        <v>Low Risk</v>
      </c>
      <c r="T4334" s="2" t="str">
        <f t="shared" si="605"/>
        <v>45-54</v>
      </c>
      <c r="U4334" s="1">
        <f t="shared" ca="1" si="606"/>
        <v>1142</v>
      </c>
      <c r="V4334" s="2" t="str">
        <f t="shared" si="607"/>
        <v>Medium Loyalty</v>
      </c>
      <c r="W4334" s="2" t="str">
        <f t="shared" si="608"/>
        <v>Legitimate</v>
      </c>
      <c r="X4334" s="2" t="str">
        <f>IF(Q4334&lt;Data_Validation!$B$8,"Low Value",IF(Q4334&lt;Data_Validation!$B$9,"Medium Value","High Value"))</f>
        <v>Low Value</v>
      </c>
      <c r="Y4334" s="2" t="str">
        <f t="shared" si="609"/>
        <v>Stable</v>
      </c>
      <c r="Z4334" s="2" t="str">
        <f t="shared" si="610"/>
        <v>Check Data</v>
      </c>
    </row>
    <row r="4335" spans="1:26" x14ac:dyDescent="0.3">
      <c r="A4335" t="s">
        <v>3191</v>
      </c>
      <c r="B4335">
        <v>78</v>
      </c>
      <c r="C4335" t="s">
        <v>14</v>
      </c>
      <c r="D4335" t="s">
        <v>35</v>
      </c>
      <c r="F4335">
        <v>15</v>
      </c>
      <c r="G4335">
        <v>328</v>
      </c>
      <c r="H4335">
        <v>0</v>
      </c>
      <c r="I4335" t="s">
        <v>29</v>
      </c>
      <c r="J4335">
        <v>77.8</v>
      </c>
      <c r="K4335" s="1">
        <v>45403</v>
      </c>
      <c r="L4335">
        <v>9</v>
      </c>
      <c r="M4335">
        <v>0.23</v>
      </c>
      <c r="N4335">
        <f>IF(E4335="",Data_Validation!$B$1,E4335)</f>
        <v>250</v>
      </c>
      <c r="O4335">
        <f>IF(J4335="",Data_Validation!$B$2,J4335)</f>
        <v>77.8</v>
      </c>
      <c r="P4335">
        <f t="shared" si="603"/>
        <v>3</v>
      </c>
      <c r="Q4335" s="2">
        <f>CustomerData[[#This Row],[avg_order_value_clean]]*CustomerData[[#This Row],[total_orders]]</f>
        <v>3750</v>
      </c>
      <c r="R4335" s="2" t="str">
        <f t="shared" si="611"/>
        <v>Inactive</v>
      </c>
      <c r="S4335" s="2" t="str">
        <f t="shared" si="604"/>
        <v>Medium Risk</v>
      </c>
      <c r="T4335" s="2" t="str">
        <f t="shared" si="605"/>
        <v>55+</v>
      </c>
      <c r="U4335" s="1">
        <f t="shared" ca="1" si="606"/>
        <v>858</v>
      </c>
      <c r="V4335" s="2" t="str">
        <f t="shared" si="607"/>
        <v>Low Loyalty</v>
      </c>
      <c r="W4335" s="2" t="str">
        <f t="shared" si="608"/>
        <v>Legitimate</v>
      </c>
      <c r="X4335" s="2" t="str">
        <f>IF(Q4335&lt;Data_Validation!$B$8,"Low Value",IF(Q4335&lt;Data_Validation!$B$9,"Medium Value","High Value"))</f>
        <v>High Value</v>
      </c>
      <c r="Y4335" s="2" t="str">
        <f t="shared" si="609"/>
        <v>High Value - Maintain</v>
      </c>
      <c r="Z4335" s="2" t="str">
        <f t="shared" si="610"/>
        <v>Check Data</v>
      </c>
    </row>
    <row r="4336" spans="1:26" x14ac:dyDescent="0.3">
      <c r="A4336" t="s">
        <v>378</v>
      </c>
      <c r="B4336">
        <v>76</v>
      </c>
      <c r="C4336" t="s">
        <v>14</v>
      </c>
      <c r="D4336" t="s">
        <v>35</v>
      </c>
      <c r="E4336">
        <v>36.99</v>
      </c>
      <c r="F4336">
        <v>7</v>
      </c>
      <c r="G4336">
        <v>152</v>
      </c>
      <c r="H4336">
        <v>0</v>
      </c>
      <c r="I4336" t="s">
        <v>19</v>
      </c>
      <c r="J4336">
        <v>33.4</v>
      </c>
      <c r="K4336" s="1">
        <v>44423</v>
      </c>
      <c r="L4336">
        <v>84</v>
      </c>
      <c r="M4336">
        <v>0.2</v>
      </c>
      <c r="N4336">
        <f>IF(E4336="",Data_Validation!$B$1,E4336)</f>
        <v>36.99</v>
      </c>
      <c r="O4336">
        <f>IF(J4336="",Data_Validation!$B$2,J4336)</f>
        <v>33.4</v>
      </c>
      <c r="P4336">
        <f t="shared" si="603"/>
        <v>2</v>
      </c>
      <c r="Q4336" s="2">
        <f>CustomerData[[#This Row],[avg_order_value_clean]]*CustomerData[[#This Row],[total_orders]]</f>
        <v>258.93</v>
      </c>
      <c r="R4336" s="2" t="str">
        <f t="shared" si="611"/>
        <v>Inactive</v>
      </c>
      <c r="S4336" s="2" t="str">
        <f t="shared" si="604"/>
        <v>Medium Risk</v>
      </c>
      <c r="T4336" s="2" t="str">
        <f t="shared" si="605"/>
        <v>55+</v>
      </c>
      <c r="U4336" s="1">
        <f t="shared" ca="1" si="606"/>
        <v>1838</v>
      </c>
      <c r="V4336" s="2" t="str">
        <f t="shared" si="607"/>
        <v>High Loyalty</v>
      </c>
      <c r="W4336" s="2" t="str">
        <f t="shared" si="608"/>
        <v>Legitimate</v>
      </c>
      <c r="X4336" s="2" t="str">
        <f>IF(Q4336&lt;Data_Validation!$B$8,"Low Value",IF(Q4336&lt;Data_Validation!$B$9,"Medium Value","High Value"))</f>
        <v>Low Value</v>
      </c>
      <c r="Y4336" s="2" t="str">
        <f t="shared" si="609"/>
        <v>Stable</v>
      </c>
      <c r="Z4336" s="2" t="str">
        <f t="shared" si="610"/>
        <v>Check Data</v>
      </c>
    </row>
    <row r="4337" spans="1:26" x14ac:dyDescent="0.3">
      <c r="A4337" t="s">
        <v>3426</v>
      </c>
      <c r="B4337">
        <v>48</v>
      </c>
      <c r="C4337" t="s">
        <v>21</v>
      </c>
      <c r="D4337" t="s">
        <v>37</v>
      </c>
      <c r="E4337">
        <v>51.84</v>
      </c>
      <c r="F4337">
        <v>11</v>
      </c>
      <c r="G4337">
        <v>212</v>
      </c>
      <c r="H4337">
        <v>0</v>
      </c>
      <c r="I4337" t="s">
        <v>16</v>
      </c>
      <c r="J4337">
        <v>98</v>
      </c>
      <c r="K4337" s="1">
        <v>45285</v>
      </c>
      <c r="L4337">
        <v>18</v>
      </c>
      <c r="M4337">
        <v>0.18</v>
      </c>
      <c r="N4337">
        <f>IF(E4337="",Data_Validation!$B$1,E4337)</f>
        <v>51.84</v>
      </c>
      <c r="O4337">
        <f>IF(J4337="",Data_Validation!$B$2,J4337)</f>
        <v>98</v>
      </c>
      <c r="P4337">
        <f t="shared" si="603"/>
        <v>1</v>
      </c>
      <c r="Q4337" s="2">
        <f>CustomerData[[#This Row],[avg_order_value_clean]]*CustomerData[[#This Row],[total_orders]]</f>
        <v>570.24</v>
      </c>
      <c r="R4337" s="2" t="str">
        <f t="shared" si="611"/>
        <v>Inactive</v>
      </c>
      <c r="S4337" s="2" t="str">
        <f t="shared" si="604"/>
        <v>Low Risk</v>
      </c>
      <c r="T4337" s="2" t="str">
        <f t="shared" si="605"/>
        <v>45-54</v>
      </c>
      <c r="U4337" s="1">
        <f t="shared" ca="1" si="606"/>
        <v>976</v>
      </c>
      <c r="V4337" s="2" t="str">
        <f t="shared" si="607"/>
        <v>Low Loyalty</v>
      </c>
      <c r="W4337" s="2" t="str">
        <f t="shared" si="608"/>
        <v>Legitimate</v>
      </c>
      <c r="X4337" s="2" t="str">
        <f>IF(Q4337&lt;Data_Validation!$B$8,"Low Value",IF(Q4337&lt;Data_Validation!$B$9,"Medium Value","High Value"))</f>
        <v>Low Value</v>
      </c>
      <c r="Y4337" s="2" t="str">
        <f t="shared" si="609"/>
        <v>Stable</v>
      </c>
      <c r="Z4337" s="2" t="str">
        <f t="shared" si="610"/>
        <v>Check Data</v>
      </c>
    </row>
    <row r="4338" spans="1:26" x14ac:dyDescent="0.3">
      <c r="A4338" t="s">
        <v>3427</v>
      </c>
      <c r="B4338">
        <v>34</v>
      </c>
      <c r="C4338" t="s">
        <v>21</v>
      </c>
      <c r="D4338" t="s">
        <v>50</v>
      </c>
      <c r="E4338">
        <v>72.5</v>
      </c>
      <c r="F4338">
        <v>8</v>
      </c>
      <c r="G4338">
        <v>178</v>
      </c>
      <c r="H4338">
        <v>0</v>
      </c>
      <c r="I4338" t="s">
        <v>40</v>
      </c>
      <c r="J4338">
        <v>73.5</v>
      </c>
      <c r="K4338" s="1">
        <v>44194</v>
      </c>
      <c r="L4338">
        <v>89</v>
      </c>
      <c r="M4338">
        <v>0.34</v>
      </c>
      <c r="N4338">
        <f>IF(E4338="",Data_Validation!$B$1,E4338)</f>
        <v>72.5</v>
      </c>
      <c r="O4338">
        <f>IF(J4338="",Data_Validation!$B$2,J4338)</f>
        <v>73.5</v>
      </c>
      <c r="P4338">
        <f t="shared" si="603"/>
        <v>1</v>
      </c>
      <c r="Q4338" s="2">
        <f>CustomerData[[#This Row],[avg_order_value_clean]]*CustomerData[[#This Row],[total_orders]]</f>
        <v>580</v>
      </c>
      <c r="R4338" s="2" t="str">
        <f t="shared" si="611"/>
        <v>Inactive</v>
      </c>
      <c r="S4338" s="2" t="str">
        <f t="shared" si="604"/>
        <v>Medium Risk</v>
      </c>
      <c r="T4338" s="2" t="str">
        <f t="shared" si="605"/>
        <v>25-34</v>
      </c>
      <c r="U4338" s="1">
        <f t="shared" ca="1" si="606"/>
        <v>2067</v>
      </c>
      <c r="V4338" s="2" t="str">
        <f t="shared" si="607"/>
        <v>High Loyalty</v>
      </c>
      <c r="W4338" s="2" t="str">
        <f t="shared" si="608"/>
        <v>Legitimate</v>
      </c>
      <c r="X4338" s="2" t="str">
        <f>IF(Q4338&lt;Data_Validation!$B$8,"Low Value",IF(Q4338&lt;Data_Validation!$B$9,"Medium Value","High Value"))</f>
        <v>Low Value</v>
      </c>
      <c r="Y4338" s="2" t="str">
        <f t="shared" si="609"/>
        <v>Stable</v>
      </c>
      <c r="Z4338" s="2" t="str">
        <f t="shared" si="610"/>
        <v>Check Data</v>
      </c>
    </row>
    <row r="4339" spans="1:26" x14ac:dyDescent="0.3">
      <c r="A4339" t="s">
        <v>3428</v>
      </c>
      <c r="B4339">
        <v>64</v>
      </c>
      <c r="C4339" t="s">
        <v>21</v>
      </c>
      <c r="D4339" t="s">
        <v>35</v>
      </c>
      <c r="E4339">
        <v>112.04</v>
      </c>
      <c r="F4339">
        <v>13</v>
      </c>
      <c r="G4339">
        <v>294</v>
      </c>
      <c r="H4339">
        <v>0</v>
      </c>
      <c r="I4339" t="s">
        <v>19</v>
      </c>
      <c r="J4339">
        <v>53.3</v>
      </c>
      <c r="K4339" s="1">
        <v>45377</v>
      </c>
      <c r="L4339">
        <v>21</v>
      </c>
      <c r="M4339">
        <v>0.21</v>
      </c>
      <c r="N4339">
        <f>IF(E4339="",Data_Validation!$B$1,E4339)</f>
        <v>112.04</v>
      </c>
      <c r="O4339">
        <f>IF(J4339="",Data_Validation!$B$2,J4339)</f>
        <v>53.3</v>
      </c>
      <c r="P4339">
        <f t="shared" si="603"/>
        <v>1</v>
      </c>
      <c r="Q4339" s="2">
        <f>CustomerData[[#This Row],[avg_order_value_clean]]*CustomerData[[#This Row],[total_orders]]</f>
        <v>1456.52</v>
      </c>
      <c r="R4339" s="2" t="str">
        <f t="shared" si="611"/>
        <v>Inactive</v>
      </c>
      <c r="S4339" s="2" t="str">
        <f t="shared" si="604"/>
        <v>Medium Risk</v>
      </c>
      <c r="T4339" s="2" t="str">
        <f t="shared" si="605"/>
        <v>55+</v>
      </c>
      <c r="U4339" s="1">
        <f t="shared" ca="1" si="606"/>
        <v>884</v>
      </c>
      <c r="V4339" s="2" t="str">
        <f t="shared" si="607"/>
        <v>Low Loyalty</v>
      </c>
      <c r="W4339" s="2" t="str">
        <f t="shared" si="608"/>
        <v>Legitimate</v>
      </c>
      <c r="X4339" s="2" t="str">
        <f>IF(Q4339&lt;Data_Validation!$B$8,"Low Value",IF(Q4339&lt;Data_Validation!$B$9,"Medium Value","High Value"))</f>
        <v>Low Value</v>
      </c>
      <c r="Y4339" s="2" t="str">
        <f t="shared" si="609"/>
        <v>Stable</v>
      </c>
      <c r="Z4339" s="2" t="str">
        <f t="shared" si="610"/>
        <v>Check Data</v>
      </c>
    </row>
    <row r="4340" spans="1:26" x14ac:dyDescent="0.3">
      <c r="A4340" t="s">
        <v>3429</v>
      </c>
      <c r="B4340">
        <v>26</v>
      </c>
      <c r="C4340" t="s">
        <v>21</v>
      </c>
      <c r="D4340" t="s">
        <v>18</v>
      </c>
      <c r="E4340">
        <v>47.55</v>
      </c>
      <c r="F4340">
        <v>12</v>
      </c>
      <c r="G4340">
        <v>82</v>
      </c>
      <c r="H4340">
        <v>0</v>
      </c>
      <c r="I4340" t="s">
        <v>19</v>
      </c>
      <c r="J4340">
        <v>33.1</v>
      </c>
      <c r="K4340" s="1">
        <v>44866</v>
      </c>
      <c r="L4340">
        <v>26</v>
      </c>
      <c r="M4340">
        <v>0.34</v>
      </c>
      <c r="N4340">
        <f>IF(E4340="",Data_Validation!$B$1,E4340)</f>
        <v>47.55</v>
      </c>
      <c r="O4340">
        <f>IF(J4340="",Data_Validation!$B$2,J4340)</f>
        <v>33.1</v>
      </c>
      <c r="P4340">
        <f t="shared" si="603"/>
        <v>1</v>
      </c>
      <c r="Q4340" s="2">
        <f>CustomerData[[#This Row],[avg_order_value_clean]]*CustomerData[[#This Row],[total_orders]]</f>
        <v>570.59999999999991</v>
      </c>
      <c r="R4340" s="2" t="str">
        <f t="shared" si="611"/>
        <v>At Risk</v>
      </c>
      <c r="S4340" s="2" t="str">
        <f t="shared" si="604"/>
        <v>Medium Risk</v>
      </c>
      <c r="T4340" s="2" t="str">
        <f t="shared" si="605"/>
        <v>25-34</v>
      </c>
      <c r="U4340" s="1">
        <f t="shared" ca="1" si="606"/>
        <v>1395</v>
      </c>
      <c r="V4340" s="2" t="str">
        <f t="shared" si="607"/>
        <v>Low Loyalty</v>
      </c>
      <c r="W4340" s="2" t="str">
        <f t="shared" si="608"/>
        <v>Legitimate</v>
      </c>
      <c r="X4340" s="2" t="str">
        <f>IF(Q4340&lt;Data_Validation!$B$8,"Low Value",IF(Q4340&lt;Data_Validation!$B$9,"Medium Value","High Value"))</f>
        <v>Low Value</v>
      </c>
      <c r="Y4340" s="2" t="str">
        <f t="shared" si="609"/>
        <v>Stable</v>
      </c>
      <c r="Z4340" s="2" t="str">
        <f t="shared" si="610"/>
        <v>Check Data</v>
      </c>
    </row>
    <row r="4341" spans="1:26" x14ac:dyDescent="0.3">
      <c r="A4341" t="s">
        <v>3430</v>
      </c>
      <c r="B4341">
        <v>27</v>
      </c>
      <c r="C4341" t="s">
        <v>14</v>
      </c>
      <c r="D4341" t="s">
        <v>37</v>
      </c>
      <c r="E4341">
        <v>144.4</v>
      </c>
      <c r="F4341">
        <v>16</v>
      </c>
      <c r="G4341">
        <v>199</v>
      </c>
      <c r="H4341">
        <v>0</v>
      </c>
      <c r="I4341" t="s">
        <v>23</v>
      </c>
      <c r="K4341" s="1">
        <v>44259</v>
      </c>
      <c r="L4341">
        <v>23</v>
      </c>
      <c r="M4341">
        <v>0.42</v>
      </c>
      <c r="N4341">
        <f>IF(E4341="",Data_Validation!$B$1,E4341)</f>
        <v>144.4</v>
      </c>
      <c r="O4341">
        <f>IF(J4341="",Data_Validation!$B$2,J4341)</f>
        <v>250</v>
      </c>
      <c r="P4341">
        <f t="shared" si="603"/>
        <v>1</v>
      </c>
      <c r="Q4341" s="2">
        <f>CustomerData[[#This Row],[avg_order_value_clean]]*CustomerData[[#This Row],[total_orders]]</f>
        <v>2310.4</v>
      </c>
      <c r="R4341" s="2" t="str">
        <f t="shared" si="611"/>
        <v>Inactive</v>
      </c>
      <c r="S4341" s="2" t="str">
        <f t="shared" si="604"/>
        <v>Medium Risk</v>
      </c>
      <c r="T4341" s="2" t="str">
        <f t="shared" si="605"/>
        <v>25-34</v>
      </c>
      <c r="U4341" s="1">
        <f t="shared" ca="1" si="606"/>
        <v>2002</v>
      </c>
      <c r="V4341" s="2" t="str">
        <f t="shared" si="607"/>
        <v>Low Loyalty</v>
      </c>
      <c r="W4341" s="2" t="str">
        <f t="shared" si="608"/>
        <v>Legitimate</v>
      </c>
      <c r="X4341" s="2" t="str">
        <f>IF(Q4341&lt;Data_Validation!$B$8,"Low Value",IF(Q4341&lt;Data_Validation!$B$9,"Medium Value","High Value"))</f>
        <v>High Value</v>
      </c>
      <c r="Y4341" s="2" t="str">
        <f t="shared" si="609"/>
        <v>High Value - Maintain</v>
      </c>
      <c r="Z4341" s="2" t="str">
        <f t="shared" si="610"/>
        <v>Check Data</v>
      </c>
    </row>
    <row r="4342" spans="1:26" x14ac:dyDescent="0.3">
      <c r="A4342" t="s">
        <v>3431</v>
      </c>
      <c r="B4342">
        <v>25</v>
      </c>
      <c r="C4342" t="s">
        <v>14</v>
      </c>
      <c r="D4342" t="s">
        <v>37</v>
      </c>
      <c r="F4342">
        <v>9</v>
      </c>
      <c r="G4342">
        <v>322</v>
      </c>
      <c r="H4342">
        <v>0</v>
      </c>
      <c r="I4342" t="s">
        <v>29</v>
      </c>
      <c r="J4342">
        <v>67.3</v>
      </c>
      <c r="K4342" s="1">
        <v>44138</v>
      </c>
      <c r="L4342">
        <v>10</v>
      </c>
      <c r="M4342">
        <v>0.14000000000000001</v>
      </c>
      <c r="N4342">
        <f>IF(E4342="",Data_Validation!$B$1,E4342)</f>
        <v>250</v>
      </c>
      <c r="O4342">
        <f>IF(J4342="",Data_Validation!$B$2,J4342)</f>
        <v>67.3</v>
      </c>
      <c r="P4342">
        <f t="shared" si="603"/>
        <v>1</v>
      </c>
      <c r="Q4342" s="2">
        <f>CustomerData[[#This Row],[avg_order_value_clean]]*CustomerData[[#This Row],[total_orders]]</f>
        <v>2250</v>
      </c>
      <c r="R4342" s="2" t="str">
        <f t="shared" si="611"/>
        <v>Inactive</v>
      </c>
      <c r="S4342" s="2" t="str">
        <f t="shared" si="604"/>
        <v>Low Risk</v>
      </c>
      <c r="T4342" s="2" t="str">
        <f t="shared" si="605"/>
        <v>25-34</v>
      </c>
      <c r="U4342" s="1">
        <f t="shared" ca="1" si="606"/>
        <v>2123</v>
      </c>
      <c r="V4342" s="2" t="str">
        <f t="shared" si="607"/>
        <v>Low Loyalty</v>
      </c>
      <c r="W4342" s="2" t="str">
        <f t="shared" si="608"/>
        <v>Legitimate</v>
      </c>
      <c r="X4342" s="2" t="str">
        <f>IF(Q4342&lt;Data_Validation!$B$8,"Low Value",IF(Q4342&lt;Data_Validation!$B$9,"Medium Value","High Value"))</f>
        <v>High Value</v>
      </c>
      <c r="Y4342" s="2" t="str">
        <f t="shared" si="609"/>
        <v>High Value - Maintain</v>
      </c>
      <c r="Z4342" s="2" t="str">
        <f t="shared" si="610"/>
        <v>Check Data</v>
      </c>
    </row>
    <row r="4343" spans="1:26" x14ac:dyDescent="0.3">
      <c r="A4343" t="s">
        <v>1037</v>
      </c>
      <c r="B4343">
        <v>38</v>
      </c>
      <c r="C4343" t="s">
        <v>25</v>
      </c>
      <c r="D4343" t="s">
        <v>44</v>
      </c>
      <c r="E4343">
        <v>62.34</v>
      </c>
      <c r="F4343">
        <v>8</v>
      </c>
      <c r="G4343">
        <v>128</v>
      </c>
      <c r="H4343">
        <v>0</v>
      </c>
      <c r="I4343" t="s">
        <v>40</v>
      </c>
      <c r="J4343">
        <v>67.900000000000006</v>
      </c>
      <c r="K4343" s="1">
        <v>44301</v>
      </c>
      <c r="L4343">
        <v>44</v>
      </c>
      <c r="M4343">
        <v>0.72</v>
      </c>
      <c r="N4343">
        <f>IF(E4343="",Data_Validation!$B$1,E4343)</f>
        <v>62.34</v>
      </c>
      <c r="O4343">
        <f>IF(J4343="",Data_Validation!$B$2,J4343)</f>
        <v>67.900000000000006</v>
      </c>
      <c r="P4343">
        <f t="shared" si="603"/>
        <v>2</v>
      </c>
      <c r="Q4343" s="2">
        <f>CustomerData[[#This Row],[avg_order_value_clean]]*CustomerData[[#This Row],[total_orders]]</f>
        <v>498.72</v>
      </c>
      <c r="R4343" s="2" t="str">
        <f t="shared" si="611"/>
        <v>Inactive</v>
      </c>
      <c r="S4343" s="2" t="str">
        <f t="shared" si="604"/>
        <v>High Risk</v>
      </c>
      <c r="T4343" s="2" t="str">
        <f t="shared" si="605"/>
        <v>35-44</v>
      </c>
      <c r="U4343" s="1">
        <f t="shared" ca="1" si="606"/>
        <v>1960</v>
      </c>
      <c r="V4343" s="2" t="str">
        <f t="shared" si="607"/>
        <v>Medium Loyalty</v>
      </c>
      <c r="W4343" s="2" t="str">
        <f t="shared" si="608"/>
        <v>Legitimate</v>
      </c>
      <c r="X4343" s="2" t="str">
        <f>IF(Q4343&lt;Data_Validation!$B$8,"Low Value",IF(Q4343&lt;Data_Validation!$B$9,"Medium Value","High Value"))</f>
        <v>Low Value</v>
      </c>
      <c r="Y4343" s="2" t="str">
        <f t="shared" si="609"/>
        <v>At Risk - Develop</v>
      </c>
      <c r="Z4343" s="2" t="str">
        <f t="shared" si="610"/>
        <v>Check Data</v>
      </c>
    </row>
    <row r="4344" spans="1:26" x14ac:dyDescent="0.3">
      <c r="A4344" t="s">
        <v>3432</v>
      </c>
      <c r="B4344">
        <v>30</v>
      </c>
      <c r="C4344" t="s">
        <v>21</v>
      </c>
      <c r="D4344" t="s">
        <v>50</v>
      </c>
      <c r="E4344">
        <v>121.36</v>
      </c>
      <c r="F4344">
        <v>7</v>
      </c>
      <c r="G4344">
        <v>293</v>
      </c>
      <c r="H4344">
        <v>0</v>
      </c>
      <c r="I4344" t="s">
        <v>16</v>
      </c>
      <c r="J4344">
        <v>58.6</v>
      </c>
      <c r="K4344" s="1">
        <v>44701</v>
      </c>
      <c r="L4344">
        <v>13</v>
      </c>
      <c r="M4344">
        <v>0.41</v>
      </c>
      <c r="N4344">
        <f>IF(E4344="",Data_Validation!$B$1,E4344)</f>
        <v>121.36</v>
      </c>
      <c r="O4344">
        <f>IF(J4344="",Data_Validation!$B$2,J4344)</f>
        <v>58.6</v>
      </c>
      <c r="P4344">
        <f t="shared" si="603"/>
        <v>1</v>
      </c>
      <c r="Q4344" s="2">
        <f>CustomerData[[#This Row],[avg_order_value_clean]]*CustomerData[[#This Row],[total_orders]]</f>
        <v>849.52</v>
      </c>
      <c r="R4344" s="2" t="str">
        <f t="shared" si="611"/>
        <v>Inactive</v>
      </c>
      <c r="S4344" s="2" t="str">
        <f t="shared" si="604"/>
        <v>Medium Risk</v>
      </c>
      <c r="T4344" s="2" t="str">
        <f t="shared" si="605"/>
        <v>25-34</v>
      </c>
      <c r="U4344" s="1">
        <f t="shared" ca="1" si="606"/>
        <v>1560</v>
      </c>
      <c r="V4344" s="2" t="str">
        <f t="shared" si="607"/>
        <v>Low Loyalty</v>
      </c>
      <c r="W4344" s="2" t="str">
        <f t="shared" si="608"/>
        <v>Legitimate</v>
      </c>
      <c r="X4344" s="2" t="str">
        <f>IF(Q4344&lt;Data_Validation!$B$8,"Low Value",IF(Q4344&lt;Data_Validation!$B$9,"Medium Value","High Value"))</f>
        <v>Low Value</v>
      </c>
      <c r="Y4344" s="2" t="str">
        <f t="shared" si="609"/>
        <v>Stable</v>
      </c>
      <c r="Z4344" s="2" t="str">
        <f t="shared" si="610"/>
        <v>Check Data</v>
      </c>
    </row>
    <row r="4345" spans="1:26" x14ac:dyDescent="0.3">
      <c r="A4345" t="s">
        <v>3433</v>
      </c>
      <c r="B4345">
        <v>76</v>
      </c>
      <c r="C4345" t="s">
        <v>21</v>
      </c>
      <c r="D4345" t="s">
        <v>44</v>
      </c>
      <c r="E4345">
        <v>171.66</v>
      </c>
      <c r="F4345">
        <v>12</v>
      </c>
      <c r="G4345">
        <v>190</v>
      </c>
      <c r="H4345">
        <v>0</v>
      </c>
      <c r="I4345" t="s">
        <v>16</v>
      </c>
      <c r="J4345">
        <v>40</v>
      </c>
      <c r="K4345" s="1">
        <v>44164</v>
      </c>
      <c r="L4345">
        <v>53</v>
      </c>
      <c r="M4345">
        <v>0.36</v>
      </c>
      <c r="N4345">
        <f>IF(E4345="",Data_Validation!$B$1,E4345)</f>
        <v>171.66</v>
      </c>
      <c r="O4345">
        <f>IF(J4345="",Data_Validation!$B$2,J4345)</f>
        <v>40</v>
      </c>
      <c r="P4345">
        <f t="shared" si="603"/>
        <v>1</v>
      </c>
      <c r="Q4345" s="2">
        <f>CustomerData[[#This Row],[avg_order_value_clean]]*CustomerData[[#This Row],[total_orders]]</f>
        <v>2059.92</v>
      </c>
      <c r="R4345" s="2" t="str">
        <f t="shared" si="611"/>
        <v>Inactive</v>
      </c>
      <c r="S4345" s="2" t="str">
        <f t="shared" si="604"/>
        <v>Medium Risk</v>
      </c>
      <c r="T4345" s="2" t="str">
        <f t="shared" si="605"/>
        <v>55+</v>
      </c>
      <c r="U4345" s="1">
        <f t="shared" ca="1" si="606"/>
        <v>2097</v>
      </c>
      <c r="V4345" s="2" t="str">
        <f t="shared" si="607"/>
        <v>Medium Loyalty</v>
      </c>
      <c r="W4345" s="2" t="str">
        <f t="shared" si="608"/>
        <v>Legitimate</v>
      </c>
      <c r="X4345" s="2" t="str">
        <f>IF(Q4345&lt;Data_Validation!$B$8,"Low Value",IF(Q4345&lt;Data_Validation!$B$9,"Medium Value","High Value"))</f>
        <v>High Value</v>
      </c>
      <c r="Y4345" s="2" t="str">
        <f t="shared" si="609"/>
        <v>High Value - Maintain</v>
      </c>
      <c r="Z4345" s="2" t="str">
        <f t="shared" si="610"/>
        <v>Check Data</v>
      </c>
    </row>
    <row r="4346" spans="1:26" x14ac:dyDescent="0.3">
      <c r="A4346" t="s">
        <v>3434</v>
      </c>
      <c r="B4346">
        <v>67</v>
      </c>
      <c r="C4346" t="s">
        <v>14</v>
      </c>
      <c r="D4346" t="s">
        <v>50</v>
      </c>
      <c r="E4346">
        <v>103.59</v>
      </c>
      <c r="F4346">
        <v>8</v>
      </c>
      <c r="G4346">
        <v>51</v>
      </c>
      <c r="H4346">
        <v>0</v>
      </c>
      <c r="I4346" t="s">
        <v>16</v>
      </c>
      <c r="J4346">
        <v>81.7</v>
      </c>
      <c r="K4346" s="1">
        <v>44607</v>
      </c>
      <c r="L4346">
        <v>37</v>
      </c>
      <c r="M4346">
        <v>0.4</v>
      </c>
      <c r="N4346">
        <f>IF(E4346="",Data_Validation!$B$1,E4346)</f>
        <v>103.59</v>
      </c>
      <c r="O4346">
        <f>IF(J4346="",Data_Validation!$B$2,J4346)</f>
        <v>81.7</v>
      </c>
      <c r="P4346">
        <f t="shared" si="603"/>
        <v>1</v>
      </c>
      <c r="Q4346" s="2">
        <f>CustomerData[[#This Row],[avg_order_value_clean]]*CustomerData[[#This Row],[total_orders]]</f>
        <v>828.72</v>
      </c>
      <c r="R4346" s="2" t="str">
        <f t="shared" si="611"/>
        <v>At Risk</v>
      </c>
      <c r="S4346" s="2" t="str">
        <f t="shared" si="604"/>
        <v>Medium Risk</v>
      </c>
      <c r="T4346" s="2" t="str">
        <f t="shared" si="605"/>
        <v>55+</v>
      </c>
      <c r="U4346" s="1">
        <f t="shared" ca="1" si="606"/>
        <v>1654</v>
      </c>
      <c r="V4346" s="2" t="str">
        <f t="shared" si="607"/>
        <v>Low Loyalty</v>
      </c>
      <c r="W4346" s="2" t="str">
        <f t="shared" si="608"/>
        <v>Legitimate</v>
      </c>
      <c r="X4346" s="2" t="str">
        <f>IF(Q4346&lt;Data_Validation!$B$8,"Low Value",IF(Q4346&lt;Data_Validation!$B$9,"Medium Value","High Value"))</f>
        <v>Low Value</v>
      </c>
      <c r="Y4346" s="2" t="str">
        <f t="shared" si="609"/>
        <v>Stable</v>
      </c>
      <c r="Z4346" s="2" t="str">
        <f t="shared" si="610"/>
        <v>Check Data</v>
      </c>
    </row>
    <row r="4347" spans="1:26" x14ac:dyDescent="0.3">
      <c r="A4347" t="s">
        <v>2898</v>
      </c>
      <c r="B4347">
        <v>22</v>
      </c>
      <c r="C4347" t="s">
        <v>14</v>
      </c>
      <c r="D4347" t="s">
        <v>44</v>
      </c>
      <c r="E4347">
        <v>100.64</v>
      </c>
      <c r="F4347">
        <v>10</v>
      </c>
      <c r="G4347">
        <v>82</v>
      </c>
      <c r="H4347">
        <v>0</v>
      </c>
      <c r="I4347" t="s">
        <v>23</v>
      </c>
      <c r="J4347">
        <v>25.8</v>
      </c>
      <c r="K4347" s="1">
        <v>45718</v>
      </c>
      <c r="L4347">
        <v>56</v>
      </c>
      <c r="M4347">
        <v>0.35</v>
      </c>
      <c r="N4347">
        <f>IF(E4347="",Data_Validation!$B$1,E4347)</f>
        <v>100.64</v>
      </c>
      <c r="O4347">
        <f>IF(J4347="",Data_Validation!$B$2,J4347)</f>
        <v>25.8</v>
      </c>
      <c r="P4347">
        <f t="shared" si="603"/>
        <v>2</v>
      </c>
      <c r="Q4347" s="2">
        <f>CustomerData[[#This Row],[avg_order_value_clean]]*CustomerData[[#This Row],[total_orders]]</f>
        <v>1006.4</v>
      </c>
      <c r="R4347" s="2" t="str">
        <f t="shared" si="611"/>
        <v>At Risk</v>
      </c>
      <c r="S4347" s="2" t="str">
        <f t="shared" si="604"/>
        <v>Medium Risk</v>
      </c>
      <c r="T4347" s="2" t="str">
        <f t="shared" si="605"/>
        <v>Under 25</v>
      </c>
      <c r="U4347" s="1">
        <f t="shared" ca="1" si="606"/>
        <v>543</v>
      </c>
      <c r="V4347" s="2" t="str">
        <f t="shared" si="607"/>
        <v>Medium Loyalty</v>
      </c>
      <c r="W4347" s="2" t="str">
        <f t="shared" si="608"/>
        <v>Legitimate</v>
      </c>
      <c r="X4347" s="2" t="str">
        <f>IF(Q4347&lt;Data_Validation!$B$8,"Low Value",IF(Q4347&lt;Data_Validation!$B$9,"Medium Value","High Value"))</f>
        <v>Low Value</v>
      </c>
      <c r="Y4347" s="2" t="str">
        <f t="shared" si="609"/>
        <v>Stable</v>
      </c>
      <c r="Z4347" s="2" t="str">
        <f t="shared" si="610"/>
        <v>Check Data</v>
      </c>
    </row>
    <row r="4348" spans="1:26" x14ac:dyDescent="0.3">
      <c r="A4348" t="s">
        <v>3435</v>
      </c>
      <c r="B4348">
        <v>23</v>
      </c>
      <c r="C4348" t="s">
        <v>14</v>
      </c>
      <c r="D4348" t="s">
        <v>37</v>
      </c>
      <c r="E4348">
        <v>97.02</v>
      </c>
      <c r="F4348">
        <v>12</v>
      </c>
      <c r="G4348">
        <v>340</v>
      </c>
      <c r="H4348">
        <v>0</v>
      </c>
      <c r="I4348" t="s">
        <v>40</v>
      </c>
      <c r="J4348">
        <v>62.5</v>
      </c>
      <c r="K4348" s="1">
        <v>45244</v>
      </c>
      <c r="L4348">
        <v>59</v>
      </c>
      <c r="M4348">
        <v>0.23</v>
      </c>
      <c r="N4348">
        <f>IF(E4348="",Data_Validation!$B$1,E4348)</f>
        <v>97.02</v>
      </c>
      <c r="O4348">
        <f>IF(J4348="",Data_Validation!$B$2,J4348)</f>
        <v>62.5</v>
      </c>
      <c r="P4348">
        <f t="shared" si="603"/>
        <v>1</v>
      </c>
      <c r="Q4348" s="2">
        <f>CustomerData[[#This Row],[avg_order_value_clean]]*CustomerData[[#This Row],[total_orders]]</f>
        <v>1164.24</v>
      </c>
      <c r="R4348" s="2" t="str">
        <f t="shared" si="611"/>
        <v>Inactive</v>
      </c>
      <c r="S4348" s="2" t="str">
        <f t="shared" si="604"/>
        <v>Medium Risk</v>
      </c>
      <c r="T4348" s="2" t="str">
        <f t="shared" si="605"/>
        <v>Under 25</v>
      </c>
      <c r="U4348" s="1">
        <f t="shared" ca="1" si="606"/>
        <v>1017</v>
      </c>
      <c r="V4348" s="2" t="str">
        <f t="shared" si="607"/>
        <v>Medium Loyalty</v>
      </c>
      <c r="W4348" s="2" t="str">
        <f t="shared" si="608"/>
        <v>Legitimate</v>
      </c>
      <c r="X4348" s="2" t="str">
        <f>IF(Q4348&lt;Data_Validation!$B$8,"Low Value",IF(Q4348&lt;Data_Validation!$B$9,"Medium Value","High Value"))</f>
        <v>Low Value</v>
      </c>
      <c r="Y4348" s="2" t="str">
        <f t="shared" si="609"/>
        <v>Stable</v>
      </c>
      <c r="Z4348" s="2" t="str">
        <f t="shared" si="610"/>
        <v>Check Data</v>
      </c>
    </row>
    <row r="4349" spans="1:26" x14ac:dyDescent="0.3">
      <c r="A4349" t="s">
        <v>3436</v>
      </c>
      <c r="B4349">
        <v>47</v>
      </c>
      <c r="C4349" t="s">
        <v>21</v>
      </c>
      <c r="D4349" t="s">
        <v>22</v>
      </c>
      <c r="E4349">
        <v>58.1</v>
      </c>
      <c r="F4349">
        <v>8</v>
      </c>
      <c r="G4349">
        <v>187</v>
      </c>
      <c r="H4349">
        <v>0</v>
      </c>
      <c r="I4349" t="s">
        <v>19</v>
      </c>
      <c r="J4349">
        <v>47.2</v>
      </c>
      <c r="K4349" s="1">
        <v>44490</v>
      </c>
      <c r="L4349">
        <v>12</v>
      </c>
      <c r="M4349">
        <v>0.85</v>
      </c>
      <c r="N4349">
        <f>IF(E4349="",Data_Validation!$B$1,E4349)</f>
        <v>58.1</v>
      </c>
      <c r="O4349">
        <f>IF(J4349="",Data_Validation!$B$2,J4349)</f>
        <v>47.2</v>
      </c>
      <c r="P4349">
        <f t="shared" si="603"/>
        <v>1</v>
      </c>
      <c r="Q4349" s="2">
        <f>CustomerData[[#This Row],[avg_order_value_clean]]*CustomerData[[#This Row],[total_orders]]</f>
        <v>464.8</v>
      </c>
      <c r="R4349" s="2" t="str">
        <f t="shared" si="611"/>
        <v>Inactive</v>
      </c>
      <c r="S4349" s="2" t="str">
        <f t="shared" si="604"/>
        <v>High Risk</v>
      </c>
      <c r="T4349" s="2" t="str">
        <f t="shared" si="605"/>
        <v>45-54</v>
      </c>
      <c r="U4349" s="1">
        <f t="shared" ca="1" si="606"/>
        <v>1771</v>
      </c>
      <c r="V4349" s="2" t="str">
        <f t="shared" si="607"/>
        <v>Low Loyalty</v>
      </c>
      <c r="W4349" s="2" t="str">
        <f t="shared" si="608"/>
        <v>Legitimate</v>
      </c>
      <c r="X4349" s="2" t="str">
        <f>IF(Q4349&lt;Data_Validation!$B$8,"Low Value",IF(Q4349&lt;Data_Validation!$B$9,"Medium Value","High Value"))</f>
        <v>Low Value</v>
      </c>
      <c r="Y4349" s="2" t="str">
        <f t="shared" si="609"/>
        <v>At Risk - Develop</v>
      </c>
      <c r="Z4349" s="2" t="str">
        <f t="shared" si="610"/>
        <v>Check Data</v>
      </c>
    </row>
    <row r="4350" spans="1:26" x14ac:dyDescent="0.3">
      <c r="A4350" t="s">
        <v>845</v>
      </c>
      <c r="B4350">
        <v>48</v>
      </c>
      <c r="C4350" t="s">
        <v>21</v>
      </c>
      <c r="D4350" t="s">
        <v>22</v>
      </c>
      <c r="E4350">
        <v>70.599999999999994</v>
      </c>
      <c r="F4350">
        <v>3</v>
      </c>
      <c r="G4350">
        <v>12</v>
      </c>
      <c r="H4350">
        <v>0</v>
      </c>
      <c r="I4350" t="s">
        <v>23</v>
      </c>
      <c r="J4350">
        <v>89.3</v>
      </c>
      <c r="K4350" s="1">
        <v>44022</v>
      </c>
      <c r="L4350">
        <v>3</v>
      </c>
      <c r="M4350">
        <v>0.49</v>
      </c>
      <c r="N4350">
        <f>IF(E4350="",Data_Validation!$B$1,E4350)</f>
        <v>70.599999999999994</v>
      </c>
      <c r="O4350">
        <f>IF(J4350="",Data_Validation!$B$2,J4350)</f>
        <v>89.3</v>
      </c>
      <c r="P4350">
        <f t="shared" si="603"/>
        <v>3</v>
      </c>
      <c r="Q4350" s="2">
        <f>CustomerData[[#This Row],[avg_order_value_clean]]*CustomerData[[#This Row],[total_orders]]</f>
        <v>211.79999999999998</v>
      </c>
      <c r="R4350" s="2" t="str">
        <f t="shared" si="611"/>
        <v>Active</v>
      </c>
      <c r="S4350" s="2" t="str">
        <f t="shared" si="604"/>
        <v>Medium Risk</v>
      </c>
      <c r="T4350" s="2" t="str">
        <f t="shared" si="605"/>
        <v>45-54</v>
      </c>
      <c r="U4350" s="1">
        <f t="shared" ca="1" si="606"/>
        <v>2239</v>
      </c>
      <c r="V4350" s="2" t="str">
        <f t="shared" si="607"/>
        <v>Low Loyalty</v>
      </c>
      <c r="W4350" s="2" t="str">
        <f t="shared" si="608"/>
        <v>Legitimate</v>
      </c>
      <c r="X4350" s="2" t="str">
        <f>IF(Q4350&lt;Data_Validation!$B$8,"Low Value",IF(Q4350&lt;Data_Validation!$B$9,"Medium Value","High Value"))</f>
        <v>Low Value</v>
      </c>
      <c r="Y4350" s="2" t="str">
        <f t="shared" si="609"/>
        <v>Stable</v>
      </c>
      <c r="Z4350" s="2" t="str">
        <f t="shared" si="610"/>
        <v>Check Data</v>
      </c>
    </row>
    <row r="4351" spans="1:26" x14ac:dyDescent="0.3">
      <c r="A4351" t="s">
        <v>3437</v>
      </c>
      <c r="B4351">
        <v>34</v>
      </c>
      <c r="C4351" t="s">
        <v>21</v>
      </c>
      <c r="D4351" t="s">
        <v>22</v>
      </c>
      <c r="F4351">
        <v>16</v>
      </c>
      <c r="G4351">
        <v>218</v>
      </c>
      <c r="H4351">
        <v>0</v>
      </c>
      <c r="I4351" t="s">
        <v>29</v>
      </c>
      <c r="J4351">
        <v>59.1</v>
      </c>
      <c r="K4351" s="1">
        <v>45031</v>
      </c>
      <c r="L4351">
        <v>14</v>
      </c>
      <c r="M4351">
        <v>0.12</v>
      </c>
      <c r="N4351">
        <f>IF(E4351="",Data_Validation!$B$1,E4351)</f>
        <v>250</v>
      </c>
      <c r="O4351">
        <f>IF(J4351="",Data_Validation!$B$2,J4351)</f>
        <v>59.1</v>
      </c>
      <c r="P4351">
        <f t="shared" si="603"/>
        <v>1</v>
      </c>
      <c r="Q4351" s="2">
        <f>CustomerData[[#This Row],[avg_order_value_clean]]*CustomerData[[#This Row],[total_orders]]</f>
        <v>4000</v>
      </c>
      <c r="R4351" s="2" t="str">
        <f t="shared" si="611"/>
        <v>Inactive</v>
      </c>
      <c r="S4351" s="2" t="str">
        <f t="shared" si="604"/>
        <v>Low Risk</v>
      </c>
      <c r="T4351" s="2" t="str">
        <f t="shared" si="605"/>
        <v>25-34</v>
      </c>
      <c r="U4351" s="1">
        <f t="shared" ca="1" si="606"/>
        <v>1230</v>
      </c>
      <c r="V4351" s="2" t="str">
        <f t="shared" si="607"/>
        <v>Low Loyalty</v>
      </c>
      <c r="W4351" s="2" t="str">
        <f t="shared" si="608"/>
        <v>Legitimate</v>
      </c>
      <c r="X4351" s="2" t="str">
        <f>IF(Q4351&lt;Data_Validation!$B$8,"Low Value",IF(Q4351&lt;Data_Validation!$B$9,"Medium Value","High Value"))</f>
        <v>High Value</v>
      </c>
      <c r="Y4351" s="2" t="str">
        <f t="shared" si="609"/>
        <v>High Value - Maintain</v>
      </c>
      <c r="Z4351" s="2" t="str">
        <f t="shared" si="610"/>
        <v>Check Data</v>
      </c>
    </row>
    <row r="4352" spans="1:26" x14ac:dyDescent="0.3">
      <c r="A4352" t="s">
        <v>3438</v>
      </c>
      <c r="B4352">
        <v>28</v>
      </c>
      <c r="C4352" t="s">
        <v>25</v>
      </c>
      <c r="D4352" t="s">
        <v>37</v>
      </c>
      <c r="E4352">
        <v>154.58000000000001</v>
      </c>
      <c r="F4352">
        <v>8</v>
      </c>
      <c r="G4352">
        <v>16</v>
      </c>
      <c r="H4352">
        <v>0</v>
      </c>
      <c r="I4352" t="s">
        <v>19</v>
      </c>
      <c r="J4352">
        <v>85.6</v>
      </c>
      <c r="K4352" s="1">
        <v>44576</v>
      </c>
      <c r="L4352">
        <v>35</v>
      </c>
      <c r="M4352">
        <v>0.37</v>
      </c>
      <c r="N4352">
        <f>IF(E4352="",Data_Validation!$B$1,E4352)</f>
        <v>154.58000000000001</v>
      </c>
      <c r="O4352">
        <f>IF(J4352="",Data_Validation!$B$2,J4352)</f>
        <v>85.6</v>
      </c>
      <c r="P4352">
        <f t="shared" si="603"/>
        <v>1</v>
      </c>
      <c r="Q4352" s="2">
        <f>CustomerData[[#This Row],[avg_order_value_clean]]*CustomerData[[#This Row],[total_orders]]</f>
        <v>1236.6400000000001</v>
      </c>
      <c r="R4352" s="2" t="str">
        <f t="shared" si="611"/>
        <v>Active</v>
      </c>
      <c r="S4352" s="2" t="str">
        <f t="shared" si="604"/>
        <v>Medium Risk</v>
      </c>
      <c r="T4352" s="2" t="str">
        <f t="shared" si="605"/>
        <v>25-34</v>
      </c>
      <c r="U4352" s="1">
        <f t="shared" ca="1" si="606"/>
        <v>1685</v>
      </c>
      <c r="V4352" s="2" t="str">
        <f t="shared" si="607"/>
        <v>Low Loyalty</v>
      </c>
      <c r="W4352" s="2" t="str">
        <f t="shared" si="608"/>
        <v>Legitimate</v>
      </c>
      <c r="X4352" s="2" t="str">
        <f>IF(Q4352&lt;Data_Validation!$B$8,"Low Value",IF(Q4352&lt;Data_Validation!$B$9,"Medium Value","High Value"))</f>
        <v>Low Value</v>
      </c>
      <c r="Y4352" s="2" t="str">
        <f t="shared" si="609"/>
        <v>Stable</v>
      </c>
      <c r="Z4352" s="2" t="str">
        <f t="shared" si="610"/>
        <v>Check Data</v>
      </c>
    </row>
    <row r="4353" spans="1:26" x14ac:dyDescent="0.3">
      <c r="A4353" t="s">
        <v>1571</v>
      </c>
      <c r="B4353">
        <v>37</v>
      </c>
      <c r="C4353" t="s">
        <v>21</v>
      </c>
      <c r="D4353" t="s">
        <v>35</v>
      </c>
      <c r="E4353">
        <v>75.290000000000006</v>
      </c>
      <c r="F4353">
        <v>14</v>
      </c>
      <c r="G4353">
        <v>241</v>
      </c>
      <c r="H4353">
        <v>0</v>
      </c>
      <c r="I4353" t="s">
        <v>16</v>
      </c>
      <c r="J4353">
        <v>95.3</v>
      </c>
      <c r="K4353" s="1">
        <v>45528</v>
      </c>
      <c r="L4353">
        <v>98</v>
      </c>
      <c r="M4353">
        <v>0.14000000000000001</v>
      </c>
      <c r="N4353">
        <f>IF(E4353="",Data_Validation!$B$1,E4353)</f>
        <v>75.290000000000006</v>
      </c>
      <c r="O4353">
        <f>IF(J4353="",Data_Validation!$B$2,J4353)</f>
        <v>95.3</v>
      </c>
      <c r="P4353">
        <f t="shared" si="603"/>
        <v>2</v>
      </c>
      <c r="Q4353" s="2">
        <f>CustomerData[[#This Row],[avg_order_value_clean]]*CustomerData[[#This Row],[total_orders]]</f>
        <v>1054.0600000000002</v>
      </c>
      <c r="R4353" s="2" t="str">
        <f t="shared" si="611"/>
        <v>Inactive</v>
      </c>
      <c r="S4353" s="2" t="str">
        <f t="shared" si="604"/>
        <v>Low Risk</v>
      </c>
      <c r="T4353" s="2" t="str">
        <f t="shared" si="605"/>
        <v>35-44</v>
      </c>
      <c r="U4353" s="1">
        <f t="shared" ca="1" si="606"/>
        <v>733</v>
      </c>
      <c r="V4353" s="2" t="str">
        <f t="shared" si="607"/>
        <v>High Loyalty</v>
      </c>
      <c r="W4353" s="2" t="str">
        <f t="shared" si="608"/>
        <v>Legitimate</v>
      </c>
      <c r="X4353" s="2" t="str">
        <f>IF(Q4353&lt;Data_Validation!$B$8,"Low Value",IF(Q4353&lt;Data_Validation!$B$9,"Medium Value","High Value"))</f>
        <v>Low Value</v>
      </c>
      <c r="Y4353" s="2" t="str">
        <f t="shared" si="609"/>
        <v>Stable</v>
      </c>
      <c r="Z4353" s="2" t="str">
        <f t="shared" si="610"/>
        <v>Check Data</v>
      </c>
    </row>
    <row r="4354" spans="1:26" x14ac:dyDescent="0.3">
      <c r="A4354" t="s">
        <v>3439</v>
      </c>
      <c r="B4354">
        <v>65</v>
      </c>
      <c r="C4354" t="s">
        <v>14</v>
      </c>
      <c r="D4354" t="s">
        <v>28</v>
      </c>
      <c r="E4354">
        <v>97.42</v>
      </c>
      <c r="F4354">
        <v>7</v>
      </c>
      <c r="G4354">
        <v>339</v>
      </c>
      <c r="H4354">
        <v>0</v>
      </c>
      <c r="I4354" t="s">
        <v>29</v>
      </c>
      <c r="J4354">
        <v>12.7</v>
      </c>
      <c r="K4354" s="1">
        <v>45407</v>
      </c>
      <c r="L4354">
        <v>93</v>
      </c>
      <c r="M4354">
        <v>0.1</v>
      </c>
      <c r="N4354">
        <f>IF(E4354="",Data_Validation!$B$1,E4354)</f>
        <v>97.42</v>
      </c>
      <c r="O4354">
        <f>IF(J4354="",Data_Validation!$B$2,J4354)</f>
        <v>12.7</v>
      </c>
      <c r="P4354">
        <f t="shared" ref="P4354:P4417" si="612">COUNTIF($A$2:$A$5001,A4354)</f>
        <v>1</v>
      </c>
      <c r="Q4354" s="2">
        <f>CustomerData[[#This Row],[avg_order_value_clean]]*CustomerData[[#This Row],[total_orders]]</f>
        <v>681.94</v>
      </c>
      <c r="R4354" s="2" t="str">
        <f t="shared" si="611"/>
        <v>Inactive</v>
      </c>
      <c r="S4354" s="2" t="str">
        <f t="shared" ref="S4354:S4417" si="613">IF(M4354&lt;0.2,"Low Risk",IF(M4354&lt;0.5,"Medium Risk","High Risk"))</f>
        <v>Low Risk</v>
      </c>
      <c r="T4354" s="2" t="str">
        <f t="shared" ref="T4354:T4417" si="614">IF(B4354&lt;25,"Under 25",IF(B4354&lt;35,"25-34",IF(B4354&lt;45,"35-44",IF(B4354&lt;55,"45-54","55+"))))</f>
        <v>55+</v>
      </c>
      <c r="U4354" s="1">
        <f t="shared" ref="U4354:U4417" ca="1" si="615">TODAY()-K4354</f>
        <v>854</v>
      </c>
      <c r="V4354" s="2" t="str">
        <f t="shared" ref="V4354:V4417" si="616">IF(L4354&lt;40,"Low Loyalty",IF(L4354&lt;70,"Medium Loyalty","High Loyalty"))</f>
        <v>High Loyalty</v>
      </c>
      <c r="W4354" s="2" t="str">
        <f t="shared" ref="W4354:W4417" si="617">IF(H4354=1,"Fraudulent","Legitimate")</f>
        <v>Legitimate</v>
      </c>
      <c r="X4354" s="2" t="str">
        <f>IF(Q4354&lt;Data_Validation!$B$8,"Low Value",IF(Q4354&lt;Data_Validation!$B$9,"Medium Value","High Value"))</f>
        <v>Low Value</v>
      </c>
      <c r="Y4354" s="2" t="str">
        <f t="shared" ref="Y4354:Y4417" si="618">IF(AND(X4354="High Value",S4354="High Risk"),"Critical - Retain",IF(AND(X4354="High Value",S4354&lt;&gt;"High Risk"),"High Value - Maintain",IF(AND(X4354&lt;&gt;"High Value",S4354="High Risk"),"At Risk - Develop","Stable")))</f>
        <v>Stable</v>
      </c>
      <c r="Z4354" s="2" t="str">
        <f t="shared" ref="Z4354:Z4417" si="619">IF(OR(B4354&lt;18,F4354&lt;0,N4354&lt;0,O4354&lt;0,O4354&gt;1,M4354&lt;0,M4354&gt;1),"Check Data","Valid")</f>
        <v>Check Data</v>
      </c>
    </row>
    <row r="4355" spans="1:26" x14ac:dyDescent="0.3">
      <c r="A4355" t="s">
        <v>1781</v>
      </c>
      <c r="B4355">
        <v>26</v>
      </c>
      <c r="C4355" t="s">
        <v>14</v>
      </c>
      <c r="D4355" t="s">
        <v>26</v>
      </c>
      <c r="E4355">
        <v>67.95</v>
      </c>
      <c r="F4355">
        <v>9</v>
      </c>
      <c r="G4355">
        <v>157</v>
      </c>
      <c r="H4355">
        <v>0</v>
      </c>
      <c r="I4355" t="s">
        <v>40</v>
      </c>
      <c r="J4355">
        <v>55.5</v>
      </c>
      <c r="K4355" s="1">
        <v>45197</v>
      </c>
      <c r="L4355">
        <v>30</v>
      </c>
      <c r="M4355">
        <v>0.32</v>
      </c>
      <c r="N4355">
        <f>IF(E4355="",Data_Validation!$B$1,E4355)</f>
        <v>67.95</v>
      </c>
      <c r="O4355">
        <f>IF(J4355="",Data_Validation!$B$2,J4355)</f>
        <v>55.5</v>
      </c>
      <c r="P4355">
        <f t="shared" si="612"/>
        <v>2</v>
      </c>
      <c r="Q4355" s="2">
        <f>CustomerData[[#This Row],[avg_order_value_clean]]*CustomerData[[#This Row],[total_orders]]</f>
        <v>611.55000000000007</v>
      </c>
      <c r="R4355" s="2" t="str">
        <f t="shared" ref="R4355:R4418" si="620">IF(G4355&lt;=30,"Active",IF(G4355&lt;=90,"At Risk","Inactive"))</f>
        <v>Inactive</v>
      </c>
      <c r="S4355" s="2" t="str">
        <f t="shared" si="613"/>
        <v>Medium Risk</v>
      </c>
      <c r="T4355" s="2" t="str">
        <f t="shared" si="614"/>
        <v>25-34</v>
      </c>
      <c r="U4355" s="1">
        <f t="shared" ca="1" si="615"/>
        <v>1064</v>
      </c>
      <c r="V4355" s="2" t="str">
        <f t="shared" si="616"/>
        <v>Low Loyalty</v>
      </c>
      <c r="W4355" s="2" t="str">
        <f t="shared" si="617"/>
        <v>Legitimate</v>
      </c>
      <c r="X4355" s="2" t="str">
        <f>IF(Q4355&lt;Data_Validation!$B$8,"Low Value",IF(Q4355&lt;Data_Validation!$B$9,"Medium Value","High Value"))</f>
        <v>Low Value</v>
      </c>
      <c r="Y4355" s="2" t="str">
        <f t="shared" si="618"/>
        <v>Stable</v>
      </c>
      <c r="Z4355" s="2" t="str">
        <f t="shared" si="619"/>
        <v>Check Data</v>
      </c>
    </row>
    <row r="4356" spans="1:26" x14ac:dyDescent="0.3">
      <c r="A4356" t="s">
        <v>3126</v>
      </c>
      <c r="B4356">
        <v>19</v>
      </c>
      <c r="C4356" t="s">
        <v>21</v>
      </c>
      <c r="D4356" t="s">
        <v>28</v>
      </c>
      <c r="E4356">
        <v>82.28</v>
      </c>
      <c r="F4356">
        <v>7</v>
      </c>
      <c r="G4356">
        <v>165</v>
      </c>
      <c r="H4356">
        <v>0</v>
      </c>
      <c r="I4356" t="s">
        <v>40</v>
      </c>
      <c r="J4356">
        <v>88.4</v>
      </c>
      <c r="K4356" s="1">
        <v>45278</v>
      </c>
      <c r="L4356">
        <v>71</v>
      </c>
      <c r="M4356">
        <v>0.06</v>
      </c>
      <c r="N4356">
        <f>IF(E4356="",Data_Validation!$B$1,E4356)</f>
        <v>82.28</v>
      </c>
      <c r="O4356">
        <f>IF(J4356="",Data_Validation!$B$2,J4356)</f>
        <v>88.4</v>
      </c>
      <c r="P4356">
        <f t="shared" si="612"/>
        <v>2</v>
      </c>
      <c r="Q4356" s="2">
        <f>CustomerData[[#This Row],[avg_order_value_clean]]*CustomerData[[#This Row],[total_orders]]</f>
        <v>575.96</v>
      </c>
      <c r="R4356" s="2" t="str">
        <f t="shared" si="620"/>
        <v>Inactive</v>
      </c>
      <c r="S4356" s="2" t="str">
        <f t="shared" si="613"/>
        <v>Low Risk</v>
      </c>
      <c r="T4356" s="2" t="str">
        <f t="shared" si="614"/>
        <v>Under 25</v>
      </c>
      <c r="U4356" s="1">
        <f t="shared" ca="1" si="615"/>
        <v>983</v>
      </c>
      <c r="V4356" s="2" t="str">
        <f t="shared" si="616"/>
        <v>High Loyalty</v>
      </c>
      <c r="W4356" s="2" t="str">
        <f t="shared" si="617"/>
        <v>Legitimate</v>
      </c>
      <c r="X4356" s="2" t="str">
        <f>IF(Q4356&lt;Data_Validation!$B$8,"Low Value",IF(Q4356&lt;Data_Validation!$B$9,"Medium Value","High Value"))</f>
        <v>Low Value</v>
      </c>
      <c r="Y4356" s="2" t="str">
        <f t="shared" si="618"/>
        <v>Stable</v>
      </c>
      <c r="Z4356" s="2" t="str">
        <f t="shared" si="619"/>
        <v>Check Data</v>
      </c>
    </row>
    <row r="4357" spans="1:26" x14ac:dyDescent="0.3">
      <c r="A4357" t="s">
        <v>3440</v>
      </c>
      <c r="B4357">
        <v>54</v>
      </c>
      <c r="C4357" t="s">
        <v>14</v>
      </c>
      <c r="D4357" t="s">
        <v>22</v>
      </c>
      <c r="F4357">
        <v>6</v>
      </c>
      <c r="G4357">
        <v>138</v>
      </c>
      <c r="H4357">
        <v>0</v>
      </c>
      <c r="I4357" t="s">
        <v>23</v>
      </c>
      <c r="J4357">
        <v>87.2</v>
      </c>
      <c r="K4357" s="1">
        <v>45587</v>
      </c>
      <c r="L4357">
        <v>66</v>
      </c>
      <c r="M4357">
        <v>0.44</v>
      </c>
      <c r="N4357">
        <f>IF(E4357="",Data_Validation!$B$1,E4357)</f>
        <v>250</v>
      </c>
      <c r="O4357">
        <f>IF(J4357="",Data_Validation!$B$2,J4357)</f>
        <v>87.2</v>
      </c>
      <c r="P4357">
        <f t="shared" si="612"/>
        <v>1</v>
      </c>
      <c r="Q4357" s="2">
        <f>CustomerData[[#This Row],[avg_order_value_clean]]*CustomerData[[#This Row],[total_orders]]</f>
        <v>1500</v>
      </c>
      <c r="R4357" s="2" t="str">
        <f t="shared" si="620"/>
        <v>Inactive</v>
      </c>
      <c r="S4357" s="2" t="str">
        <f t="shared" si="613"/>
        <v>Medium Risk</v>
      </c>
      <c r="T4357" s="2" t="str">
        <f t="shared" si="614"/>
        <v>45-54</v>
      </c>
      <c r="U4357" s="1">
        <f t="shared" ca="1" si="615"/>
        <v>674</v>
      </c>
      <c r="V4357" s="2" t="str">
        <f t="shared" si="616"/>
        <v>Medium Loyalty</v>
      </c>
      <c r="W4357" s="2" t="str">
        <f t="shared" si="617"/>
        <v>Legitimate</v>
      </c>
      <c r="X4357" s="2" t="str">
        <f>IF(Q4357&lt;Data_Validation!$B$8,"Low Value",IF(Q4357&lt;Data_Validation!$B$9,"Medium Value","High Value"))</f>
        <v>Low Value</v>
      </c>
      <c r="Y4357" s="2" t="str">
        <f t="shared" si="618"/>
        <v>Stable</v>
      </c>
      <c r="Z4357" s="2" t="str">
        <f t="shared" si="619"/>
        <v>Check Data</v>
      </c>
    </row>
    <row r="4358" spans="1:26" x14ac:dyDescent="0.3">
      <c r="A4358" t="s">
        <v>1819</v>
      </c>
      <c r="B4358">
        <v>18</v>
      </c>
      <c r="C4358" t="s">
        <v>14</v>
      </c>
      <c r="D4358" t="s">
        <v>35</v>
      </c>
      <c r="E4358">
        <v>98.55</v>
      </c>
      <c r="F4358">
        <v>11</v>
      </c>
      <c r="G4358">
        <v>293</v>
      </c>
      <c r="H4358">
        <v>0</v>
      </c>
      <c r="I4358" t="s">
        <v>40</v>
      </c>
      <c r="J4358">
        <v>19.600000000000001</v>
      </c>
      <c r="K4358" s="1">
        <v>44141</v>
      </c>
      <c r="L4358">
        <v>18</v>
      </c>
      <c r="M4358">
        <v>0.28999999999999998</v>
      </c>
      <c r="N4358">
        <f>IF(E4358="",Data_Validation!$B$1,E4358)</f>
        <v>98.55</v>
      </c>
      <c r="O4358">
        <f>IF(J4358="",Data_Validation!$B$2,J4358)</f>
        <v>19.600000000000001</v>
      </c>
      <c r="P4358">
        <f t="shared" si="612"/>
        <v>2</v>
      </c>
      <c r="Q4358" s="2">
        <f>CustomerData[[#This Row],[avg_order_value_clean]]*CustomerData[[#This Row],[total_orders]]</f>
        <v>1084.05</v>
      </c>
      <c r="R4358" s="2" t="str">
        <f t="shared" si="620"/>
        <v>Inactive</v>
      </c>
      <c r="S4358" s="2" t="str">
        <f t="shared" si="613"/>
        <v>Medium Risk</v>
      </c>
      <c r="T4358" s="2" t="str">
        <f t="shared" si="614"/>
        <v>Under 25</v>
      </c>
      <c r="U4358" s="1">
        <f t="shared" ca="1" si="615"/>
        <v>2120</v>
      </c>
      <c r="V4358" s="2" t="str">
        <f t="shared" si="616"/>
        <v>Low Loyalty</v>
      </c>
      <c r="W4358" s="2" t="str">
        <f t="shared" si="617"/>
        <v>Legitimate</v>
      </c>
      <c r="X4358" s="2" t="str">
        <f>IF(Q4358&lt;Data_Validation!$B$8,"Low Value",IF(Q4358&lt;Data_Validation!$B$9,"Medium Value","High Value"))</f>
        <v>Low Value</v>
      </c>
      <c r="Y4358" s="2" t="str">
        <f t="shared" si="618"/>
        <v>Stable</v>
      </c>
      <c r="Z4358" s="2" t="str">
        <f t="shared" si="619"/>
        <v>Check Data</v>
      </c>
    </row>
    <row r="4359" spans="1:26" x14ac:dyDescent="0.3">
      <c r="A4359" t="s">
        <v>1329</v>
      </c>
      <c r="B4359">
        <v>21</v>
      </c>
      <c r="C4359" t="s">
        <v>14</v>
      </c>
      <c r="D4359" t="s">
        <v>37</v>
      </c>
      <c r="E4359">
        <v>186.16</v>
      </c>
      <c r="F4359">
        <v>9</v>
      </c>
      <c r="G4359">
        <v>27</v>
      </c>
      <c r="H4359">
        <v>0</v>
      </c>
      <c r="I4359" t="s">
        <v>16</v>
      </c>
      <c r="J4359">
        <v>48.1</v>
      </c>
      <c r="K4359" s="1">
        <v>45006</v>
      </c>
      <c r="L4359">
        <v>26</v>
      </c>
      <c r="M4359">
        <v>0.33</v>
      </c>
      <c r="N4359">
        <f>IF(E4359="",Data_Validation!$B$1,E4359)</f>
        <v>186.16</v>
      </c>
      <c r="O4359">
        <f>IF(J4359="",Data_Validation!$B$2,J4359)</f>
        <v>48.1</v>
      </c>
      <c r="P4359">
        <f t="shared" si="612"/>
        <v>3</v>
      </c>
      <c r="Q4359" s="2">
        <f>CustomerData[[#This Row],[avg_order_value_clean]]*CustomerData[[#This Row],[total_orders]]</f>
        <v>1675.44</v>
      </c>
      <c r="R4359" s="2" t="str">
        <f t="shared" si="620"/>
        <v>Active</v>
      </c>
      <c r="S4359" s="2" t="str">
        <f t="shared" si="613"/>
        <v>Medium Risk</v>
      </c>
      <c r="T4359" s="2" t="str">
        <f t="shared" si="614"/>
        <v>Under 25</v>
      </c>
      <c r="U4359" s="1">
        <f t="shared" ca="1" si="615"/>
        <v>1255</v>
      </c>
      <c r="V4359" s="2" t="str">
        <f t="shared" si="616"/>
        <v>Low Loyalty</v>
      </c>
      <c r="W4359" s="2" t="str">
        <f t="shared" si="617"/>
        <v>Legitimate</v>
      </c>
      <c r="X4359" s="2" t="str">
        <f>IF(Q4359&lt;Data_Validation!$B$8,"Low Value",IF(Q4359&lt;Data_Validation!$B$9,"Medium Value","High Value"))</f>
        <v>High Value</v>
      </c>
      <c r="Y4359" s="2" t="str">
        <f t="shared" si="618"/>
        <v>High Value - Maintain</v>
      </c>
      <c r="Z4359" s="2" t="str">
        <f t="shared" si="619"/>
        <v>Check Data</v>
      </c>
    </row>
    <row r="4360" spans="1:26" x14ac:dyDescent="0.3">
      <c r="A4360" t="s">
        <v>3441</v>
      </c>
      <c r="B4360">
        <v>53</v>
      </c>
      <c r="C4360" t="s">
        <v>21</v>
      </c>
      <c r="D4360" t="s">
        <v>15</v>
      </c>
      <c r="E4360">
        <v>166.39</v>
      </c>
      <c r="F4360">
        <v>17</v>
      </c>
      <c r="G4360">
        <v>358</v>
      </c>
      <c r="H4360">
        <v>0</v>
      </c>
      <c r="I4360" t="s">
        <v>23</v>
      </c>
      <c r="J4360">
        <v>22.3</v>
      </c>
      <c r="K4360" s="1">
        <v>44663</v>
      </c>
      <c r="L4360">
        <v>81</v>
      </c>
      <c r="M4360">
        <v>0.43</v>
      </c>
      <c r="N4360">
        <f>IF(E4360="",Data_Validation!$B$1,E4360)</f>
        <v>166.39</v>
      </c>
      <c r="O4360">
        <f>IF(J4360="",Data_Validation!$B$2,J4360)</f>
        <v>22.3</v>
      </c>
      <c r="P4360">
        <f t="shared" si="612"/>
        <v>1</v>
      </c>
      <c r="Q4360" s="2">
        <f>CustomerData[[#This Row],[avg_order_value_clean]]*CustomerData[[#This Row],[total_orders]]</f>
        <v>2828.6299999999997</v>
      </c>
      <c r="R4360" s="2" t="str">
        <f t="shared" si="620"/>
        <v>Inactive</v>
      </c>
      <c r="S4360" s="2" t="str">
        <f t="shared" si="613"/>
        <v>Medium Risk</v>
      </c>
      <c r="T4360" s="2" t="str">
        <f t="shared" si="614"/>
        <v>45-54</v>
      </c>
      <c r="U4360" s="1">
        <f t="shared" ca="1" si="615"/>
        <v>1598</v>
      </c>
      <c r="V4360" s="2" t="str">
        <f t="shared" si="616"/>
        <v>High Loyalty</v>
      </c>
      <c r="W4360" s="2" t="str">
        <f t="shared" si="617"/>
        <v>Legitimate</v>
      </c>
      <c r="X4360" s="2" t="str">
        <f>IF(Q4360&lt;Data_Validation!$B$8,"Low Value",IF(Q4360&lt;Data_Validation!$B$9,"Medium Value","High Value"))</f>
        <v>High Value</v>
      </c>
      <c r="Y4360" s="2" t="str">
        <f t="shared" si="618"/>
        <v>High Value - Maintain</v>
      </c>
      <c r="Z4360" s="2" t="str">
        <f t="shared" si="619"/>
        <v>Check Data</v>
      </c>
    </row>
    <row r="4361" spans="1:26" x14ac:dyDescent="0.3">
      <c r="A4361" t="s">
        <v>1375</v>
      </c>
      <c r="B4361">
        <v>71</v>
      </c>
      <c r="C4361" t="s">
        <v>21</v>
      </c>
      <c r="D4361" t="s">
        <v>35</v>
      </c>
      <c r="E4361">
        <v>52.07</v>
      </c>
      <c r="F4361">
        <v>8</v>
      </c>
      <c r="G4361">
        <v>160</v>
      </c>
      <c r="H4361">
        <v>0</v>
      </c>
      <c r="I4361" t="s">
        <v>23</v>
      </c>
      <c r="J4361">
        <v>89.7</v>
      </c>
      <c r="K4361" s="1">
        <v>44086</v>
      </c>
      <c r="L4361">
        <v>46</v>
      </c>
      <c r="M4361">
        <v>7.0000000000000007E-2</v>
      </c>
      <c r="N4361">
        <f>IF(E4361="",Data_Validation!$B$1,E4361)</f>
        <v>52.07</v>
      </c>
      <c r="O4361">
        <f>IF(J4361="",Data_Validation!$B$2,J4361)</f>
        <v>89.7</v>
      </c>
      <c r="P4361">
        <f t="shared" si="612"/>
        <v>2</v>
      </c>
      <c r="Q4361" s="2">
        <f>CustomerData[[#This Row],[avg_order_value_clean]]*CustomerData[[#This Row],[total_orders]]</f>
        <v>416.56</v>
      </c>
      <c r="R4361" s="2" t="str">
        <f t="shared" si="620"/>
        <v>Inactive</v>
      </c>
      <c r="S4361" s="2" t="str">
        <f t="shared" si="613"/>
        <v>Low Risk</v>
      </c>
      <c r="T4361" s="2" t="str">
        <f t="shared" si="614"/>
        <v>55+</v>
      </c>
      <c r="U4361" s="1">
        <f t="shared" ca="1" si="615"/>
        <v>2175</v>
      </c>
      <c r="V4361" s="2" t="str">
        <f t="shared" si="616"/>
        <v>Medium Loyalty</v>
      </c>
      <c r="W4361" s="2" t="str">
        <f t="shared" si="617"/>
        <v>Legitimate</v>
      </c>
      <c r="X4361" s="2" t="str">
        <f>IF(Q4361&lt;Data_Validation!$B$8,"Low Value",IF(Q4361&lt;Data_Validation!$B$9,"Medium Value","High Value"))</f>
        <v>Low Value</v>
      </c>
      <c r="Y4361" s="2" t="str">
        <f t="shared" si="618"/>
        <v>Stable</v>
      </c>
      <c r="Z4361" s="2" t="str">
        <f t="shared" si="619"/>
        <v>Check Data</v>
      </c>
    </row>
    <row r="4362" spans="1:26" x14ac:dyDescent="0.3">
      <c r="A4362" t="s">
        <v>1601</v>
      </c>
      <c r="B4362">
        <v>75</v>
      </c>
      <c r="C4362" t="s">
        <v>21</v>
      </c>
      <c r="D4362" t="s">
        <v>15</v>
      </c>
      <c r="E4362">
        <v>47.61</v>
      </c>
      <c r="F4362">
        <v>6</v>
      </c>
      <c r="G4362">
        <v>181</v>
      </c>
      <c r="H4362">
        <v>0</v>
      </c>
      <c r="I4362" t="s">
        <v>16</v>
      </c>
      <c r="J4362">
        <v>0.3</v>
      </c>
      <c r="K4362" s="1">
        <v>44742</v>
      </c>
      <c r="L4362">
        <v>12</v>
      </c>
      <c r="M4362">
        <v>0.13</v>
      </c>
      <c r="N4362">
        <f>IF(E4362="",Data_Validation!$B$1,E4362)</f>
        <v>47.61</v>
      </c>
      <c r="O4362">
        <f>IF(J4362="",Data_Validation!$B$2,J4362)</f>
        <v>0.3</v>
      </c>
      <c r="P4362">
        <f t="shared" si="612"/>
        <v>3</v>
      </c>
      <c r="Q4362" s="2">
        <f>CustomerData[[#This Row],[avg_order_value_clean]]*CustomerData[[#This Row],[total_orders]]</f>
        <v>285.65999999999997</v>
      </c>
      <c r="R4362" s="2" t="str">
        <f t="shared" si="620"/>
        <v>Inactive</v>
      </c>
      <c r="S4362" s="2" t="str">
        <f t="shared" si="613"/>
        <v>Low Risk</v>
      </c>
      <c r="T4362" s="2" t="str">
        <f t="shared" si="614"/>
        <v>55+</v>
      </c>
      <c r="U4362" s="1">
        <f t="shared" ca="1" si="615"/>
        <v>1519</v>
      </c>
      <c r="V4362" s="2" t="str">
        <f t="shared" si="616"/>
        <v>Low Loyalty</v>
      </c>
      <c r="W4362" s="2" t="str">
        <f t="shared" si="617"/>
        <v>Legitimate</v>
      </c>
      <c r="X4362" s="2" t="str">
        <f>IF(Q4362&lt;Data_Validation!$B$8,"Low Value",IF(Q4362&lt;Data_Validation!$B$9,"Medium Value","High Value"))</f>
        <v>Low Value</v>
      </c>
      <c r="Y4362" s="2" t="str">
        <f t="shared" si="618"/>
        <v>Stable</v>
      </c>
      <c r="Z4362" s="2" t="str">
        <f t="shared" si="619"/>
        <v>Valid</v>
      </c>
    </row>
    <row r="4363" spans="1:26" x14ac:dyDescent="0.3">
      <c r="A4363" t="s">
        <v>3442</v>
      </c>
      <c r="B4363">
        <v>42</v>
      </c>
      <c r="C4363" t="s">
        <v>21</v>
      </c>
      <c r="D4363" t="s">
        <v>37</v>
      </c>
      <c r="E4363">
        <v>87.62</v>
      </c>
      <c r="F4363">
        <v>8</v>
      </c>
      <c r="G4363">
        <v>279</v>
      </c>
      <c r="H4363">
        <v>0</v>
      </c>
      <c r="I4363" t="s">
        <v>40</v>
      </c>
      <c r="J4363">
        <v>21.8</v>
      </c>
      <c r="K4363" s="1">
        <v>45031</v>
      </c>
      <c r="L4363">
        <v>58</v>
      </c>
      <c r="M4363">
        <v>0.51</v>
      </c>
      <c r="N4363">
        <f>IF(E4363="",Data_Validation!$B$1,E4363)</f>
        <v>87.62</v>
      </c>
      <c r="O4363">
        <f>IF(J4363="",Data_Validation!$B$2,J4363)</f>
        <v>21.8</v>
      </c>
      <c r="P4363">
        <f t="shared" si="612"/>
        <v>1</v>
      </c>
      <c r="Q4363" s="2">
        <f>CustomerData[[#This Row],[avg_order_value_clean]]*CustomerData[[#This Row],[total_orders]]</f>
        <v>700.96</v>
      </c>
      <c r="R4363" s="2" t="str">
        <f t="shared" si="620"/>
        <v>Inactive</v>
      </c>
      <c r="S4363" s="2" t="str">
        <f t="shared" si="613"/>
        <v>High Risk</v>
      </c>
      <c r="T4363" s="2" t="str">
        <f t="shared" si="614"/>
        <v>35-44</v>
      </c>
      <c r="U4363" s="1">
        <f t="shared" ca="1" si="615"/>
        <v>1230</v>
      </c>
      <c r="V4363" s="2" t="str">
        <f t="shared" si="616"/>
        <v>Medium Loyalty</v>
      </c>
      <c r="W4363" s="2" t="str">
        <f t="shared" si="617"/>
        <v>Legitimate</v>
      </c>
      <c r="X4363" s="2" t="str">
        <f>IF(Q4363&lt;Data_Validation!$B$8,"Low Value",IF(Q4363&lt;Data_Validation!$B$9,"Medium Value","High Value"))</f>
        <v>Low Value</v>
      </c>
      <c r="Y4363" s="2" t="str">
        <f t="shared" si="618"/>
        <v>At Risk - Develop</v>
      </c>
      <c r="Z4363" s="2" t="str">
        <f t="shared" si="619"/>
        <v>Check Data</v>
      </c>
    </row>
    <row r="4364" spans="1:26" x14ac:dyDescent="0.3">
      <c r="A4364" t="s">
        <v>3443</v>
      </c>
      <c r="B4364">
        <v>20</v>
      </c>
      <c r="C4364" t="s">
        <v>14</v>
      </c>
      <c r="D4364" t="s">
        <v>18</v>
      </c>
      <c r="E4364">
        <v>30.97</v>
      </c>
      <c r="F4364">
        <v>6</v>
      </c>
      <c r="G4364">
        <v>154</v>
      </c>
      <c r="H4364">
        <v>0</v>
      </c>
      <c r="I4364" t="s">
        <v>29</v>
      </c>
      <c r="J4364">
        <v>40.9</v>
      </c>
      <c r="K4364" s="1">
        <v>45796</v>
      </c>
      <c r="L4364">
        <v>57</v>
      </c>
      <c r="M4364">
        <v>7.0000000000000007E-2</v>
      </c>
      <c r="N4364">
        <f>IF(E4364="",Data_Validation!$B$1,E4364)</f>
        <v>30.97</v>
      </c>
      <c r="O4364">
        <f>IF(J4364="",Data_Validation!$B$2,J4364)</f>
        <v>40.9</v>
      </c>
      <c r="P4364">
        <f t="shared" si="612"/>
        <v>1</v>
      </c>
      <c r="Q4364" s="2">
        <f>CustomerData[[#This Row],[avg_order_value_clean]]*CustomerData[[#This Row],[total_orders]]</f>
        <v>185.82</v>
      </c>
      <c r="R4364" s="2" t="str">
        <f t="shared" si="620"/>
        <v>Inactive</v>
      </c>
      <c r="S4364" s="2" t="str">
        <f t="shared" si="613"/>
        <v>Low Risk</v>
      </c>
      <c r="T4364" s="2" t="str">
        <f t="shared" si="614"/>
        <v>Under 25</v>
      </c>
      <c r="U4364" s="1">
        <f t="shared" ca="1" si="615"/>
        <v>465</v>
      </c>
      <c r="V4364" s="2" t="str">
        <f t="shared" si="616"/>
        <v>Medium Loyalty</v>
      </c>
      <c r="W4364" s="2" t="str">
        <f t="shared" si="617"/>
        <v>Legitimate</v>
      </c>
      <c r="X4364" s="2" t="str">
        <f>IF(Q4364&lt;Data_Validation!$B$8,"Low Value",IF(Q4364&lt;Data_Validation!$B$9,"Medium Value","High Value"))</f>
        <v>Low Value</v>
      </c>
      <c r="Y4364" s="2" t="str">
        <f t="shared" si="618"/>
        <v>Stable</v>
      </c>
      <c r="Z4364" s="2" t="str">
        <f t="shared" si="619"/>
        <v>Check Data</v>
      </c>
    </row>
    <row r="4365" spans="1:26" x14ac:dyDescent="0.3">
      <c r="A4365" t="s">
        <v>3444</v>
      </c>
      <c r="B4365">
        <v>26</v>
      </c>
      <c r="C4365" t="s">
        <v>14</v>
      </c>
      <c r="D4365" t="s">
        <v>50</v>
      </c>
      <c r="E4365">
        <v>149.21</v>
      </c>
      <c r="F4365">
        <v>8</v>
      </c>
      <c r="G4365">
        <v>301</v>
      </c>
      <c r="H4365">
        <v>0</v>
      </c>
      <c r="I4365" t="s">
        <v>23</v>
      </c>
      <c r="J4365">
        <v>22.1</v>
      </c>
      <c r="K4365" s="1">
        <v>44148</v>
      </c>
      <c r="L4365">
        <v>32</v>
      </c>
      <c r="M4365">
        <v>0.28999999999999998</v>
      </c>
      <c r="N4365">
        <f>IF(E4365="",Data_Validation!$B$1,E4365)</f>
        <v>149.21</v>
      </c>
      <c r="O4365">
        <f>IF(J4365="",Data_Validation!$B$2,J4365)</f>
        <v>22.1</v>
      </c>
      <c r="P4365">
        <f t="shared" si="612"/>
        <v>1</v>
      </c>
      <c r="Q4365" s="2">
        <f>CustomerData[[#This Row],[avg_order_value_clean]]*CustomerData[[#This Row],[total_orders]]</f>
        <v>1193.68</v>
      </c>
      <c r="R4365" s="2" t="str">
        <f t="shared" si="620"/>
        <v>Inactive</v>
      </c>
      <c r="S4365" s="2" t="str">
        <f t="shared" si="613"/>
        <v>Medium Risk</v>
      </c>
      <c r="T4365" s="2" t="str">
        <f t="shared" si="614"/>
        <v>25-34</v>
      </c>
      <c r="U4365" s="1">
        <f t="shared" ca="1" si="615"/>
        <v>2113</v>
      </c>
      <c r="V4365" s="2" t="str">
        <f t="shared" si="616"/>
        <v>Low Loyalty</v>
      </c>
      <c r="W4365" s="2" t="str">
        <f t="shared" si="617"/>
        <v>Legitimate</v>
      </c>
      <c r="X4365" s="2" t="str">
        <f>IF(Q4365&lt;Data_Validation!$B$8,"Low Value",IF(Q4365&lt;Data_Validation!$B$9,"Medium Value","High Value"))</f>
        <v>Low Value</v>
      </c>
      <c r="Y4365" s="2" t="str">
        <f t="shared" si="618"/>
        <v>Stable</v>
      </c>
      <c r="Z4365" s="2" t="str">
        <f t="shared" si="619"/>
        <v>Check Data</v>
      </c>
    </row>
    <row r="4366" spans="1:26" x14ac:dyDescent="0.3">
      <c r="A4366" t="s">
        <v>1701</v>
      </c>
      <c r="B4366">
        <v>39</v>
      </c>
      <c r="C4366" t="s">
        <v>21</v>
      </c>
      <c r="D4366" t="s">
        <v>26</v>
      </c>
      <c r="E4366">
        <v>55.09</v>
      </c>
      <c r="F4366">
        <v>9</v>
      </c>
      <c r="G4366">
        <v>213</v>
      </c>
      <c r="H4366">
        <v>0</v>
      </c>
      <c r="I4366" t="s">
        <v>29</v>
      </c>
      <c r="J4366">
        <v>97.4</v>
      </c>
      <c r="K4366" s="1">
        <v>44241</v>
      </c>
      <c r="L4366">
        <v>93</v>
      </c>
      <c r="M4366">
        <v>7.0000000000000007E-2</v>
      </c>
      <c r="N4366">
        <f>IF(E4366="",Data_Validation!$B$1,E4366)</f>
        <v>55.09</v>
      </c>
      <c r="O4366">
        <f>IF(J4366="",Data_Validation!$B$2,J4366)</f>
        <v>97.4</v>
      </c>
      <c r="P4366">
        <f t="shared" si="612"/>
        <v>2</v>
      </c>
      <c r="Q4366" s="2">
        <f>CustomerData[[#This Row],[avg_order_value_clean]]*CustomerData[[#This Row],[total_orders]]</f>
        <v>495.81000000000006</v>
      </c>
      <c r="R4366" s="2" t="str">
        <f t="shared" si="620"/>
        <v>Inactive</v>
      </c>
      <c r="S4366" s="2" t="str">
        <f t="shared" si="613"/>
        <v>Low Risk</v>
      </c>
      <c r="T4366" s="2" t="str">
        <f t="shared" si="614"/>
        <v>35-44</v>
      </c>
      <c r="U4366" s="1">
        <f t="shared" ca="1" si="615"/>
        <v>2020</v>
      </c>
      <c r="V4366" s="2" t="str">
        <f t="shared" si="616"/>
        <v>High Loyalty</v>
      </c>
      <c r="W4366" s="2" t="str">
        <f t="shared" si="617"/>
        <v>Legitimate</v>
      </c>
      <c r="X4366" s="2" t="str">
        <f>IF(Q4366&lt;Data_Validation!$B$8,"Low Value",IF(Q4366&lt;Data_Validation!$B$9,"Medium Value","High Value"))</f>
        <v>Low Value</v>
      </c>
      <c r="Y4366" s="2" t="str">
        <f t="shared" si="618"/>
        <v>Stable</v>
      </c>
      <c r="Z4366" s="2" t="str">
        <f t="shared" si="619"/>
        <v>Check Data</v>
      </c>
    </row>
    <row r="4367" spans="1:26" x14ac:dyDescent="0.3">
      <c r="A4367" t="s">
        <v>3445</v>
      </c>
      <c r="B4367">
        <v>40</v>
      </c>
      <c r="C4367" t="s">
        <v>14</v>
      </c>
      <c r="D4367" t="s">
        <v>28</v>
      </c>
      <c r="E4367">
        <v>148.83000000000001</v>
      </c>
      <c r="F4367">
        <v>6</v>
      </c>
      <c r="G4367">
        <v>339</v>
      </c>
      <c r="H4367">
        <v>0</v>
      </c>
      <c r="I4367" t="s">
        <v>29</v>
      </c>
      <c r="J4367">
        <v>24.4</v>
      </c>
      <c r="K4367" s="1">
        <v>45270</v>
      </c>
      <c r="L4367">
        <v>64</v>
      </c>
      <c r="M4367">
        <v>0.22</v>
      </c>
      <c r="N4367">
        <f>IF(E4367="",Data_Validation!$B$1,E4367)</f>
        <v>148.83000000000001</v>
      </c>
      <c r="O4367">
        <f>IF(J4367="",Data_Validation!$B$2,J4367)</f>
        <v>24.4</v>
      </c>
      <c r="P4367">
        <f t="shared" si="612"/>
        <v>1</v>
      </c>
      <c r="Q4367" s="2">
        <f>CustomerData[[#This Row],[avg_order_value_clean]]*CustomerData[[#This Row],[total_orders]]</f>
        <v>892.98</v>
      </c>
      <c r="R4367" s="2" t="str">
        <f t="shared" si="620"/>
        <v>Inactive</v>
      </c>
      <c r="S4367" s="2" t="str">
        <f t="shared" si="613"/>
        <v>Medium Risk</v>
      </c>
      <c r="T4367" s="2" t="str">
        <f t="shared" si="614"/>
        <v>35-44</v>
      </c>
      <c r="U4367" s="1">
        <f t="shared" ca="1" si="615"/>
        <v>991</v>
      </c>
      <c r="V4367" s="2" t="str">
        <f t="shared" si="616"/>
        <v>Medium Loyalty</v>
      </c>
      <c r="W4367" s="2" t="str">
        <f t="shared" si="617"/>
        <v>Legitimate</v>
      </c>
      <c r="X4367" s="2" t="str">
        <f>IF(Q4367&lt;Data_Validation!$B$8,"Low Value",IF(Q4367&lt;Data_Validation!$B$9,"Medium Value","High Value"))</f>
        <v>Low Value</v>
      </c>
      <c r="Y4367" s="2" t="str">
        <f t="shared" si="618"/>
        <v>Stable</v>
      </c>
      <c r="Z4367" s="2" t="str">
        <f t="shared" si="619"/>
        <v>Check Data</v>
      </c>
    </row>
    <row r="4368" spans="1:26" x14ac:dyDescent="0.3">
      <c r="A4368" t="s">
        <v>3138</v>
      </c>
      <c r="B4368">
        <v>29</v>
      </c>
      <c r="C4368" t="s">
        <v>14</v>
      </c>
      <c r="D4368" t="s">
        <v>44</v>
      </c>
      <c r="E4368">
        <v>52.9</v>
      </c>
      <c r="F4368">
        <v>10</v>
      </c>
      <c r="G4368">
        <v>352</v>
      </c>
      <c r="H4368">
        <v>0</v>
      </c>
      <c r="I4368" t="s">
        <v>29</v>
      </c>
      <c r="J4368">
        <v>36.200000000000003</v>
      </c>
      <c r="K4368" s="1">
        <v>44273</v>
      </c>
      <c r="L4368">
        <v>74</v>
      </c>
      <c r="M4368">
        <v>0.22</v>
      </c>
      <c r="N4368">
        <f>IF(E4368="",Data_Validation!$B$1,E4368)</f>
        <v>52.9</v>
      </c>
      <c r="O4368">
        <f>IF(J4368="",Data_Validation!$B$2,J4368)</f>
        <v>36.200000000000003</v>
      </c>
      <c r="P4368">
        <f t="shared" si="612"/>
        <v>2</v>
      </c>
      <c r="Q4368" s="2">
        <f>CustomerData[[#This Row],[avg_order_value_clean]]*CustomerData[[#This Row],[total_orders]]</f>
        <v>529</v>
      </c>
      <c r="R4368" s="2" t="str">
        <f t="shared" si="620"/>
        <v>Inactive</v>
      </c>
      <c r="S4368" s="2" t="str">
        <f t="shared" si="613"/>
        <v>Medium Risk</v>
      </c>
      <c r="T4368" s="2" t="str">
        <f t="shared" si="614"/>
        <v>25-34</v>
      </c>
      <c r="U4368" s="1">
        <f t="shared" ca="1" si="615"/>
        <v>1988</v>
      </c>
      <c r="V4368" s="2" t="str">
        <f t="shared" si="616"/>
        <v>High Loyalty</v>
      </c>
      <c r="W4368" s="2" t="str">
        <f t="shared" si="617"/>
        <v>Legitimate</v>
      </c>
      <c r="X4368" s="2" t="str">
        <f>IF(Q4368&lt;Data_Validation!$B$8,"Low Value",IF(Q4368&lt;Data_Validation!$B$9,"Medium Value","High Value"))</f>
        <v>Low Value</v>
      </c>
      <c r="Y4368" s="2" t="str">
        <f t="shared" si="618"/>
        <v>Stable</v>
      </c>
      <c r="Z4368" s="2" t="str">
        <f t="shared" si="619"/>
        <v>Check Data</v>
      </c>
    </row>
    <row r="4369" spans="1:26" x14ac:dyDescent="0.3">
      <c r="A4369" t="s">
        <v>2812</v>
      </c>
      <c r="B4369">
        <v>27</v>
      </c>
      <c r="C4369" t="s">
        <v>21</v>
      </c>
      <c r="D4369" t="s">
        <v>44</v>
      </c>
      <c r="F4369">
        <v>9</v>
      </c>
      <c r="G4369">
        <v>68</v>
      </c>
      <c r="H4369">
        <v>0</v>
      </c>
      <c r="I4369" t="s">
        <v>29</v>
      </c>
      <c r="J4369">
        <v>17.399999999999999</v>
      </c>
      <c r="K4369" s="1">
        <v>45728</v>
      </c>
      <c r="L4369">
        <v>66</v>
      </c>
      <c r="M4369">
        <v>0.18</v>
      </c>
      <c r="N4369">
        <f>IF(E4369="",Data_Validation!$B$1,E4369)</f>
        <v>250</v>
      </c>
      <c r="O4369">
        <f>IF(J4369="",Data_Validation!$B$2,J4369)</f>
        <v>17.399999999999999</v>
      </c>
      <c r="P4369">
        <f t="shared" si="612"/>
        <v>2</v>
      </c>
      <c r="Q4369" s="2">
        <f>CustomerData[[#This Row],[avg_order_value_clean]]*CustomerData[[#This Row],[total_orders]]</f>
        <v>2250</v>
      </c>
      <c r="R4369" s="2" t="str">
        <f t="shared" si="620"/>
        <v>At Risk</v>
      </c>
      <c r="S4369" s="2" t="str">
        <f t="shared" si="613"/>
        <v>Low Risk</v>
      </c>
      <c r="T4369" s="2" t="str">
        <f t="shared" si="614"/>
        <v>25-34</v>
      </c>
      <c r="U4369" s="1">
        <f t="shared" ca="1" si="615"/>
        <v>533</v>
      </c>
      <c r="V4369" s="2" t="str">
        <f t="shared" si="616"/>
        <v>Medium Loyalty</v>
      </c>
      <c r="W4369" s="2" t="str">
        <f t="shared" si="617"/>
        <v>Legitimate</v>
      </c>
      <c r="X4369" s="2" t="str">
        <f>IF(Q4369&lt;Data_Validation!$B$8,"Low Value",IF(Q4369&lt;Data_Validation!$B$9,"Medium Value","High Value"))</f>
        <v>High Value</v>
      </c>
      <c r="Y4369" s="2" t="str">
        <f t="shared" si="618"/>
        <v>High Value - Maintain</v>
      </c>
      <c r="Z4369" s="2" t="str">
        <f t="shared" si="619"/>
        <v>Check Data</v>
      </c>
    </row>
    <row r="4370" spans="1:26" x14ac:dyDescent="0.3">
      <c r="A4370" t="s">
        <v>3307</v>
      </c>
      <c r="B4370">
        <v>51</v>
      </c>
      <c r="C4370" t="s">
        <v>21</v>
      </c>
      <c r="D4370" t="s">
        <v>50</v>
      </c>
      <c r="E4370">
        <v>214.18</v>
      </c>
      <c r="F4370">
        <v>12</v>
      </c>
      <c r="G4370">
        <v>324</v>
      </c>
      <c r="H4370">
        <v>0</v>
      </c>
      <c r="I4370" t="s">
        <v>16</v>
      </c>
      <c r="J4370">
        <v>92.7</v>
      </c>
      <c r="K4370" s="1">
        <v>44044</v>
      </c>
      <c r="L4370">
        <v>37</v>
      </c>
      <c r="M4370">
        <v>0.27</v>
      </c>
      <c r="N4370">
        <f>IF(E4370="",Data_Validation!$B$1,E4370)</f>
        <v>214.18</v>
      </c>
      <c r="O4370">
        <f>IF(J4370="",Data_Validation!$B$2,J4370)</f>
        <v>92.7</v>
      </c>
      <c r="P4370">
        <f t="shared" si="612"/>
        <v>2</v>
      </c>
      <c r="Q4370" s="2">
        <f>CustomerData[[#This Row],[avg_order_value_clean]]*CustomerData[[#This Row],[total_orders]]</f>
        <v>2570.16</v>
      </c>
      <c r="R4370" s="2" t="str">
        <f t="shared" si="620"/>
        <v>Inactive</v>
      </c>
      <c r="S4370" s="2" t="str">
        <f t="shared" si="613"/>
        <v>Medium Risk</v>
      </c>
      <c r="T4370" s="2" t="str">
        <f t="shared" si="614"/>
        <v>45-54</v>
      </c>
      <c r="U4370" s="1">
        <f t="shared" ca="1" si="615"/>
        <v>2217</v>
      </c>
      <c r="V4370" s="2" t="str">
        <f t="shared" si="616"/>
        <v>Low Loyalty</v>
      </c>
      <c r="W4370" s="2" t="str">
        <f t="shared" si="617"/>
        <v>Legitimate</v>
      </c>
      <c r="X4370" s="2" t="str">
        <f>IF(Q4370&lt;Data_Validation!$B$8,"Low Value",IF(Q4370&lt;Data_Validation!$B$9,"Medium Value","High Value"))</f>
        <v>High Value</v>
      </c>
      <c r="Y4370" s="2" t="str">
        <f t="shared" si="618"/>
        <v>High Value - Maintain</v>
      </c>
      <c r="Z4370" s="2" t="str">
        <f t="shared" si="619"/>
        <v>Check Data</v>
      </c>
    </row>
    <row r="4371" spans="1:26" x14ac:dyDescent="0.3">
      <c r="A4371" t="s">
        <v>3446</v>
      </c>
      <c r="B4371">
        <v>60</v>
      </c>
      <c r="C4371" t="s">
        <v>14</v>
      </c>
      <c r="D4371" t="s">
        <v>35</v>
      </c>
      <c r="E4371">
        <v>119.98</v>
      </c>
      <c r="F4371">
        <v>12</v>
      </c>
      <c r="G4371">
        <v>294</v>
      </c>
      <c r="H4371">
        <v>0</v>
      </c>
      <c r="I4371" t="s">
        <v>19</v>
      </c>
      <c r="J4371">
        <v>41.1</v>
      </c>
      <c r="K4371" s="1">
        <v>45031</v>
      </c>
      <c r="L4371">
        <v>14</v>
      </c>
      <c r="M4371">
        <v>0.26</v>
      </c>
      <c r="N4371">
        <f>IF(E4371="",Data_Validation!$B$1,E4371)</f>
        <v>119.98</v>
      </c>
      <c r="O4371">
        <f>IF(J4371="",Data_Validation!$B$2,J4371)</f>
        <v>41.1</v>
      </c>
      <c r="P4371">
        <f t="shared" si="612"/>
        <v>1</v>
      </c>
      <c r="Q4371" s="2">
        <f>CustomerData[[#This Row],[avg_order_value_clean]]*CustomerData[[#This Row],[total_orders]]</f>
        <v>1439.76</v>
      </c>
      <c r="R4371" s="2" t="str">
        <f t="shared" si="620"/>
        <v>Inactive</v>
      </c>
      <c r="S4371" s="2" t="str">
        <f t="shared" si="613"/>
        <v>Medium Risk</v>
      </c>
      <c r="T4371" s="2" t="str">
        <f t="shared" si="614"/>
        <v>55+</v>
      </c>
      <c r="U4371" s="1">
        <f t="shared" ca="1" si="615"/>
        <v>1230</v>
      </c>
      <c r="V4371" s="2" t="str">
        <f t="shared" si="616"/>
        <v>Low Loyalty</v>
      </c>
      <c r="W4371" s="2" t="str">
        <f t="shared" si="617"/>
        <v>Legitimate</v>
      </c>
      <c r="X4371" s="2" t="str">
        <f>IF(Q4371&lt;Data_Validation!$B$8,"Low Value",IF(Q4371&lt;Data_Validation!$B$9,"Medium Value","High Value"))</f>
        <v>Low Value</v>
      </c>
      <c r="Y4371" s="2" t="str">
        <f t="shared" si="618"/>
        <v>Stable</v>
      </c>
      <c r="Z4371" s="2" t="str">
        <f t="shared" si="619"/>
        <v>Check Data</v>
      </c>
    </row>
    <row r="4372" spans="1:26" x14ac:dyDescent="0.3">
      <c r="A4372" t="s">
        <v>3447</v>
      </c>
      <c r="B4372">
        <v>27</v>
      </c>
      <c r="C4372" t="s">
        <v>14</v>
      </c>
      <c r="D4372" t="s">
        <v>44</v>
      </c>
      <c r="E4372">
        <v>96.19</v>
      </c>
      <c r="F4372">
        <v>9</v>
      </c>
      <c r="G4372">
        <v>208</v>
      </c>
      <c r="H4372">
        <v>0</v>
      </c>
      <c r="I4372" t="s">
        <v>40</v>
      </c>
      <c r="J4372">
        <v>26.2</v>
      </c>
      <c r="K4372" s="1">
        <v>44178</v>
      </c>
      <c r="L4372">
        <v>10</v>
      </c>
      <c r="M4372">
        <v>0.31</v>
      </c>
      <c r="N4372">
        <f>IF(E4372="",Data_Validation!$B$1,E4372)</f>
        <v>96.19</v>
      </c>
      <c r="O4372">
        <f>IF(J4372="",Data_Validation!$B$2,J4372)</f>
        <v>26.2</v>
      </c>
      <c r="P4372">
        <f t="shared" si="612"/>
        <v>1</v>
      </c>
      <c r="Q4372" s="2">
        <f>CustomerData[[#This Row],[avg_order_value_clean]]*CustomerData[[#This Row],[total_orders]]</f>
        <v>865.71</v>
      </c>
      <c r="R4372" s="2" t="str">
        <f t="shared" si="620"/>
        <v>Inactive</v>
      </c>
      <c r="S4372" s="2" t="str">
        <f t="shared" si="613"/>
        <v>Medium Risk</v>
      </c>
      <c r="T4372" s="2" t="str">
        <f t="shared" si="614"/>
        <v>25-34</v>
      </c>
      <c r="U4372" s="1">
        <f t="shared" ca="1" si="615"/>
        <v>2083</v>
      </c>
      <c r="V4372" s="2" t="str">
        <f t="shared" si="616"/>
        <v>Low Loyalty</v>
      </c>
      <c r="W4372" s="2" t="str">
        <f t="shared" si="617"/>
        <v>Legitimate</v>
      </c>
      <c r="X4372" s="2" t="str">
        <f>IF(Q4372&lt;Data_Validation!$B$8,"Low Value",IF(Q4372&lt;Data_Validation!$B$9,"Medium Value","High Value"))</f>
        <v>Low Value</v>
      </c>
      <c r="Y4372" s="2" t="str">
        <f t="shared" si="618"/>
        <v>Stable</v>
      </c>
      <c r="Z4372" s="2" t="str">
        <f t="shared" si="619"/>
        <v>Check Data</v>
      </c>
    </row>
    <row r="4373" spans="1:26" x14ac:dyDescent="0.3">
      <c r="A4373" t="s">
        <v>3448</v>
      </c>
      <c r="B4373">
        <v>47</v>
      </c>
      <c r="C4373" t="s">
        <v>14</v>
      </c>
      <c r="D4373" t="s">
        <v>52</v>
      </c>
      <c r="E4373">
        <v>111.71</v>
      </c>
      <c r="F4373">
        <v>11</v>
      </c>
      <c r="G4373">
        <v>156</v>
      </c>
      <c r="H4373">
        <v>0</v>
      </c>
      <c r="I4373" t="s">
        <v>19</v>
      </c>
      <c r="J4373">
        <v>24.6</v>
      </c>
      <c r="K4373" s="1">
        <v>44675</v>
      </c>
      <c r="L4373">
        <v>65</v>
      </c>
      <c r="M4373">
        <v>0.27</v>
      </c>
      <c r="N4373">
        <f>IF(E4373="",Data_Validation!$B$1,E4373)</f>
        <v>111.71</v>
      </c>
      <c r="O4373">
        <f>IF(J4373="",Data_Validation!$B$2,J4373)</f>
        <v>24.6</v>
      </c>
      <c r="P4373">
        <f t="shared" si="612"/>
        <v>1</v>
      </c>
      <c r="Q4373" s="2">
        <f>CustomerData[[#This Row],[avg_order_value_clean]]*CustomerData[[#This Row],[total_orders]]</f>
        <v>1228.81</v>
      </c>
      <c r="R4373" s="2" t="str">
        <f t="shared" si="620"/>
        <v>Inactive</v>
      </c>
      <c r="S4373" s="2" t="str">
        <f t="shared" si="613"/>
        <v>Medium Risk</v>
      </c>
      <c r="T4373" s="2" t="str">
        <f t="shared" si="614"/>
        <v>45-54</v>
      </c>
      <c r="U4373" s="1">
        <f t="shared" ca="1" si="615"/>
        <v>1586</v>
      </c>
      <c r="V4373" s="2" t="str">
        <f t="shared" si="616"/>
        <v>Medium Loyalty</v>
      </c>
      <c r="W4373" s="2" t="str">
        <f t="shared" si="617"/>
        <v>Legitimate</v>
      </c>
      <c r="X4373" s="2" t="str">
        <f>IF(Q4373&lt;Data_Validation!$B$8,"Low Value",IF(Q4373&lt;Data_Validation!$B$9,"Medium Value","High Value"))</f>
        <v>Low Value</v>
      </c>
      <c r="Y4373" s="2" t="str">
        <f t="shared" si="618"/>
        <v>Stable</v>
      </c>
      <c r="Z4373" s="2" t="str">
        <f t="shared" si="619"/>
        <v>Check Data</v>
      </c>
    </row>
    <row r="4374" spans="1:26" x14ac:dyDescent="0.3">
      <c r="A4374" t="s">
        <v>3022</v>
      </c>
      <c r="B4374">
        <v>39</v>
      </c>
      <c r="C4374" t="s">
        <v>21</v>
      </c>
      <c r="D4374" t="s">
        <v>44</v>
      </c>
      <c r="E4374">
        <v>39.75</v>
      </c>
      <c r="F4374">
        <v>16</v>
      </c>
      <c r="G4374">
        <v>74</v>
      </c>
      <c r="H4374">
        <v>0</v>
      </c>
      <c r="I4374" t="s">
        <v>19</v>
      </c>
      <c r="J4374">
        <v>58.6</v>
      </c>
      <c r="K4374" s="1">
        <v>45108</v>
      </c>
      <c r="L4374">
        <v>64</v>
      </c>
      <c r="M4374">
        <v>0.49</v>
      </c>
      <c r="N4374">
        <f>IF(E4374="",Data_Validation!$B$1,E4374)</f>
        <v>39.75</v>
      </c>
      <c r="O4374">
        <f>IF(J4374="",Data_Validation!$B$2,J4374)</f>
        <v>58.6</v>
      </c>
      <c r="P4374">
        <f t="shared" si="612"/>
        <v>2</v>
      </c>
      <c r="Q4374" s="2">
        <f>CustomerData[[#This Row],[avg_order_value_clean]]*CustomerData[[#This Row],[total_orders]]</f>
        <v>636</v>
      </c>
      <c r="R4374" s="2" t="str">
        <f t="shared" si="620"/>
        <v>At Risk</v>
      </c>
      <c r="S4374" s="2" t="str">
        <f t="shared" si="613"/>
        <v>Medium Risk</v>
      </c>
      <c r="T4374" s="2" t="str">
        <f t="shared" si="614"/>
        <v>35-44</v>
      </c>
      <c r="U4374" s="1">
        <f t="shared" ca="1" si="615"/>
        <v>1153</v>
      </c>
      <c r="V4374" s="2" t="str">
        <f t="shared" si="616"/>
        <v>Medium Loyalty</v>
      </c>
      <c r="W4374" s="2" t="str">
        <f t="shared" si="617"/>
        <v>Legitimate</v>
      </c>
      <c r="X4374" s="2" t="str">
        <f>IF(Q4374&lt;Data_Validation!$B$8,"Low Value",IF(Q4374&lt;Data_Validation!$B$9,"Medium Value","High Value"))</f>
        <v>Low Value</v>
      </c>
      <c r="Y4374" s="2" t="str">
        <f t="shared" si="618"/>
        <v>Stable</v>
      </c>
      <c r="Z4374" s="2" t="str">
        <f t="shared" si="619"/>
        <v>Check Data</v>
      </c>
    </row>
    <row r="4375" spans="1:26" x14ac:dyDescent="0.3">
      <c r="A4375" t="s">
        <v>3449</v>
      </c>
      <c r="B4375">
        <v>23</v>
      </c>
      <c r="C4375" t="s">
        <v>21</v>
      </c>
      <c r="D4375" t="s">
        <v>37</v>
      </c>
      <c r="E4375">
        <v>198.19</v>
      </c>
      <c r="F4375">
        <v>14</v>
      </c>
      <c r="G4375">
        <v>341</v>
      </c>
      <c r="H4375">
        <v>0</v>
      </c>
      <c r="I4375" t="s">
        <v>23</v>
      </c>
      <c r="J4375">
        <v>97.8</v>
      </c>
      <c r="K4375" s="1">
        <v>44595</v>
      </c>
      <c r="L4375">
        <v>41</v>
      </c>
      <c r="M4375">
        <v>0.17</v>
      </c>
      <c r="N4375">
        <f>IF(E4375="",Data_Validation!$B$1,E4375)</f>
        <v>198.19</v>
      </c>
      <c r="O4375">
        <f>IF(J4375="",Data_Validation!$B$2,J4375)</f>
        <v>97.8</v>
      </c>
      <c r="P4375">
        <f t="shared" si="612"/>
        <v>1</v>
      </c>
      <c r="Q4375" s="2">
        <f>CustomerData[[#This Row],[avg_order_value_clean]]*CustomerData[[#This Row],[total_orders]]</f>
        <v>2774.66</v>
      </c>
      <c r="R4375" s="2" t="str">
        <f t="shared" si="620"/>
        <v>Inactive</v>
      </c>
      <c r="S4375" s="2" t="str">
        <f t="shared" si="613"/>
        <v>Low Risk</v>
      </c>
      <c r="T4375" s="2" t="str">
        <f t="shared" si="614"/>
        <v>Under 25</v>
      </c>
      <c r="U4375" s="1">
        <f t="shared" ca="1" si="615"/>
        <v>1666</v>
      </c>
      <c r="V4375" s="2" t="str">
        <f t="shared" si="616"/>
        <v>Medium Loyalty</v>
      </c>
      <c r="W4375" s="2" t="str">
        <f t="shared" si="617"/>
        <v>Legitimate</v>
      </c>
      <c r="X4375" s="2" t="str">
        <f>IF(Q4375&lt;Data_Validation!$B$8,"Low Value",IF(Q4375&lt;Data_Validation!$B$9,"Medium Value","High Value"))</f>
        <v>High Value</v>
      </c>
      <c r="Y4375" s="2" t="str">
        <f t="shared" si="618"/>
        <v>High Value - Maintain</v>
      </c>
      <c r="Z4375" s="2" t="str">
        <f t="shared" si="619"/>
        <v>Check Data</v>
      </c>
    </row>
    <row r="4376" spans="1:26" x14ac:dyDescent="0.3">
      <c r="A4376" t="s">
        <v>3450</v>
      </c>
      <c r="B4376">
        <v>67</v>
      </c>
      <c r="C4376" t="s">
        <v>21</v>
      </c>
      <c r="D4376" t="s">
        <v>50</v>
      </c>
      <c r="E4376">
        <v>157.66</v>
      </c>
      <c r="F4376">
        <v>11</v>
      </c>
      <c r="G4376">
        <v>286</v>
      </c>
      <c r="H4376">
        <v>0</v>
      </c>
      <c r="I4376" t="s">
        <v>19</v>
      </c>
      <c r="J4376">
        <v>97.4</v>
      </c>
      <c r="K4376" s="1">
        <v>44973</v>
      </c>
      <c r="L4376">
        <v>21</v>
      </c>
      <c r="M4376">
        <v>0.37</v>
      </c>
      <c r="N4376">
        <f>IF(E4376="",Data_Validation!$B$1,E4376)</f>
        <v>157.66</v>
      </c>
      <c r="O4376">
        <f>IF(J4376="",Data_Validation!$B$2,J4376)</f>
        <v>97.4</v>
      </c>
      <c r="P4376">
        <f t="shared" si="612"/>
        <v>1</v>
      </c>
      <c r="Q4376" s="2">
        <f>CustomerData[[#This Row],[avg_order_value_clean]]*CustomerData[[#This Row],[total_orders]]</f>
        <v>1734.26</v>
      </c>
      <c r="R4376" s="2" t="str">
        <f t="shared" si="620"/>
        <v>Inactive</v>
      </c>
      <c r="S4376" s="2" t="str">
        <f t="shared" si="613"/>
        <v>Medium Risk</v>
      </c>
      <c r="T4376" s="2" t="str">
        <f t="shared" si="614"/>
        <v>55+</v>
      </c>
      <c r="U4376" s="1">
        <f t="shared" ca="1" si="615"/>
        <v>1288</v>
      </c>
      <c r="V4376" s="2" t="str">
        <f t="shared" si="616"/>
        <v>Low Loyalty</v>
      </c>
      <c r="W4376" s="2" t="str">
        <f t="shared" si="617"/>
        <v>Legitimate</v>
      </c>
      <c r="X4376" s="2" t="str">
        <f>IF(Q4376&lt;Data_Validation!$B$8,"Low Value",IF(Q4376&lt;Data_Validation!$B$9,"Medium Value","High Value"))</f>
        <v>High Value</v>
      </c>
      <c r="Y4376" s="2" t="str">
        <f t="shared" si="618"/>
        <v>High Value - Maintain</v>
      </c>
      <c r="Z4376" s="2" t="str">
        <f t="shared" si="619"/>
        <v>Check Data</v>
      </c>
    </row>
    <row r="4377" spans="1:26" x14ac:dyDescent="0.3">
      <c r="A4377" t="s">
        <v>3451</v>
      </c>
      <c r="B4377">
        <v>19</v>
      </c>
      <c r="C4377" t="s">
        <v>14</v>
      </c>
      <c r="D4377" t="s">
        <v>26</v>
      </c>
      <c r="E4377">
        <v>84.53</v>
      </c>
      <c r="F4377">
        <v>6</v>
      </c>
      <c r="G4377">
        <v>230</v>
      </c>
      <c r="H4377">
        <v>0</v>
      </c>
      <c r="I4377" t="s">
        <v>19</v>
      </c>
      <c r="J4377">
        <v>98.2</v>
      </c>
      <c r="K4377" s="1">
        <v>45568</v>
      </c>
      <c r="L4377">
        <v>69</v>
      </c>
      <c r="M4377">
        <v>0.18</v>
      </c>
      <c r="N4377">
        <f>IF(E4377="",Data_Validation!$B$1,E4377)</f>
        <v>84.53</v>
      </c>
      <c r="O4377">
        <f>IF(J4377="",Data_Validation!$B$2,J4377)</f>
        <v>98.2</v>
      </c>
      <c r="P4377">
        <f t="shared" si="612"/>
        <v>2</v>
      </c>
      <c r="Q4377" s="2">
        <f>CustomerData[[#This Row],[avg_order_value_clean]]*CustomerData[[#This Row],[total_orders]]</f>
        <v>507.18</v>
      </c>
      <c r="R4377" s="2" t="str">
        <f t="shared" si="620"/>
        <v>Inactive</v>
      </c>
      <c r="S4377" s="2" t="str">
        <f t="shared" si="613"/>
        <v>Low Risk</v>
      </c>
      <c r="T4377" s="2" t="str">
        <f t="shared" si="614"/>
        <v>Under 25</v>
      </c>
      <c r="U4377" s="1">
        <f t="shared" ca="1" si="615"/>
        <v>693</v>
      </c>
      <c r="V4377" s="2" t="str">
        <f t="shared" si="616"/>
        <v>Medium Loyalty</v>
      </c>
      <c r="W4377" s="2" t="str">
        <f t="shared" si="617"/>
        <v>Legitimate</v>
      </c>
      <c r="X4377" s="2" t="str">
        <f>IF(Q4377&lt;Data_Validation!$B$8,"Low Value",IF(Q4377&lt;Data_Validation!$B$9,"Medium Value","High Value"))</f>
        <v>Low Value</v>
      </c>
      <c r="Y4377" s="2" t="str">
        <f t="shared" si="618"/>
        <v>Stable</v>
      </c>
      <c r="Z4377" s="2" t="str">
        <f t="shared" si="619"/>
        <v>Check Data</v>
      </c>
    </row>
    <row r="4378" spans="1:26" x14ac:dyDescent="0.3">
      <c r="A4378" t="s">
        <v>1962</v>
      </c>
      <c r="B4378">
        <v>47</v>
      </c>
      <c r="C4378" t="s">
        <v>14</v>
      </c>
      <c r="D4378" t="s">
        <v>50</v>
      </c>
      <c r="E4378">
        <v>99.91</v>
      </c>
      <c r="F4378">
        <v>7</v>
      </c>
      <c r="G4378">
        <v>64</v>
      </c>
      <c r="H4378">
        <v>0</v>
      </c>
      <c r="I4378" t="s">
        <v>16</v>
      </c>
      <c r="J4378">
        <v>38.700000000000003</v>
      </c>
      <c r="K4378" s="1">
        <v>45222</v>
      </c>
      <c r="L4378">
        <v>9</v>
      </c>
      <c r="M4378">
        <v>0.46</v>
      </c>
      <c r="N4378">
        <f>IF(E4378="",Data_Validation!$B$1,E4378)</f>
        <v>99.91</v>
      </c>
      <c r="O4378">
        <f>IF(J4378="",Data_Validation!$B$2,J4378)</f>
        <v>38.700000000000003</v>
      </c>
      <c r="P4378">
        <f t="shared" si="612"/>
        <v>3</v>
      </c>
      <c r="Q4378" s="2">
        <f>CustomerData[[#This Row],[avg_order_value_clean]]*CustomerData[[#This Row],[total_orders]]</f>
        <v>699.37</v>
      </c>
      <c r="R4378" s="2" t="str">
        <f t="shared" si="620"/>
        <v>At Risk</v>
      </c>
      <c r="S4378" s="2" t="str">
        <f t="shared" si="613"/>
        <v>Medium Risk</v>
      </c>
      <c r="T4378" s="2" t="str">
        <f t="shared" si="614"/>
        <v>45-54</v>
      </c>
      <c r="U4378" s="1">
        <f t="shared" ca="1" si="615"/>
        <v>1039</v>
      </c>
      <c r="V4378" s="2" t="str">
        <f t="shared" si="616"/>
        <v>Low Loyalty</v>
      </c>
      <c r="W4378" s="2" t="str">
        <f t="shared" si="617"/>
        <v>Legitimate</v>
      </c>
      <c r="X4378" s="2" t="str">
        <f>IF(Q4378&lt;Data_Validation!$B$8,"Low Value",IF(Q4378&lt;Data_Validation!$B$9,"Medium Value","High Value"))</f>
        <v>Low Value</v>
      </c>
      <c r="Y4378" s="2" t="str">
        <f t="shared" si="618"/>
        <v>Stable</v>
      </c>
      <c r="Z4378" s="2" t="str">
        <f t="shared" si="619"/>
        <v>Check Data</v>
      </c>
    </row>
    <row r="4379" spans="1:26" x14ac:dyDescent="0.3">
      <c r="A4379" t="s">
        <v>3452</v>
      </c>
      <c r="B4379">
        <v>19</v>
      </c>
      <c r="C4379" t="s">
        <v>21</v>
      </c>
      <c r="D4379" t="s">
        <v>26</v>
      </c>
      <c r="E4379">
        <v>108.02</v>
      </c>
      <c r="F4379">
        <v>9</v>
      </c>
      <c r="G4379">
        <v>270</v>
      </c>
      <c r="H4379">
        <v>0</v>
      </c>
      <c r="I4379" t="s">
        <v>29</v>
      </c>
      <c r="J4379">
        <v>91.4</v>
      </c>
      <c r="K4379" s="1">
        <v>45349</v>
      </c>
      <c r="L4379">
        <v>9</v>
      </c>
      <c r="M4379">
        <v>0.03</v>
      </c>
      <c r="N4379">
        <f>IF(E4379="",Data_Validation!$B$1,E4379)</f>
        <v>108.02</v>
      </c>
      <c r="O4379">
        <f>IF(J4379="",Data_Validation!$B$2,J4379)</f>
        <v>91.4</v>
      </c>
      <c r="P4379">
        <f t="shared" si="612"/>
        <v>1</v>
      </c>
      <c r="Q4379" s="2">
        <f>CustomerData[[#This Row],[avg_order_value_clean]]*CustomerData[[#This Row],[total_orders]]</f>
        <v>972.18</v>
      </c>
      <c r="R4379" s="2" t="str">
        <f t="shared" si="620"/>
        <v>Inactive</v>
      </c>
      <c r="S4379" s="2" t="str">
        <f t="shared" si="613"/>
        <v>Low Risk</v>
      </c>
      <c r="T4379" s="2" t="str">
        <f t="shared" si="614"/>
        <v>Under 25</v>
      </c>
      <c r="U4379" s="1">
        <f t="shared" ca="1" si="615"/>
        <v>912</v>
      </c>
      <c r="V4379" s="2" t="str">
        <f t="shared" si="616"/>
        <v>Low Loyalty</v>
      </c>
      <c r="W4379" s="2" t="str">
        <f t="shared" si="617"/>
        <v>Legitimate</v>
      </c>
      <c r="X4379" s="2" t="str">
        <f>IF(Q4379&lt;Data_Validation!$B$8,"Low Value",IF(Q4379&lt;Data_Validation!$B$9,"Medium Value","High Value"))</f>
        <v>Low Value</v>
      </c>
      <c r="Y4379" s="2" t="str">
        <f t="shared" si="618"/>
        <v>Stable</v>
      </c>
      <c r="Z4379" s="2" t="str">
        <f t="shared" si="619"/>
        <v>Check Data</v>
      </c>
    </row>
    <row r="4380" spans="1:26" x14ac:dyDescent="0.3">
      <c r="A4380" t="s">
        <v>3453</v>
      </c>
      <c r="B4380">
        <v>49</v>
      </c>
      <c r="C4380" t="s">
        <v>14</v>
      </c>
      <c r="D4380" t="s">
        <v>52</v>
      </c>
      <c r="E4380">
        <v>181.35</v>
      </c>
      <c r="F4380">
        <v>7</v>
      </c>
      <c r="G4380">
        <v>82</v>
      </c>
      <c r="H4380">
        <v>0</v>
      </c>
      <c r="I4380" t="s">
        <v>19</v>
      </c>
      <c r="J4380">
        <v>44.4</v>
      </c>
      <c r="K4380" s="1">
        <v>44273</v>
      </c>
      <c r="L4380">
        <v>18</v>
      </c>
      <c r="M4380">
        <v>0.27</v>
      </c>
      <c r="N4380">
        <f>IF(E4380="",Data_Validation!$B$1,E4380)</f>
        <v>181.35</v>
      </c>
      <c r="O4380">
        <f>IF(J4380="",Data_Validation!$B$2,J4380)</f>
        <v>44.4</v>
      </c>
      <c r="P4380">
        <f t="shared" si="612"/>
        <v>1</v>
      </c>
      <c r="Q4380" s="2">
        <f>CustomerData[[#This Row],[avg_order_value_clean]]*CustomerData[[#This Row],[total_orders]]</f>
        <v>1269.45</v>
      </c>
      <c r="R4380" s="2" t="str">
        <f t="shared" si="620"/>
        <v>At Risk</v>
      </c>
      <c r="S4380" s="2" t="str">
        <f t="shared" si="613"/>
        <v>Medium Risk</v>
      </c>
      <c r="T4380" s="2" t="str">
        <f t="shared" si="614"/>
        <v>45-54</v>
      </c>
      <c r="U4380" s="1">
        <f t="shared" ca="1" si="615"/>
        <v>1988</v>
      </c>
      <c r="V4380" s="2" t="str">
        <f t="shared" si="616"/>
        <v>Low Loyalty</v>
      </c>
      <c r="W4380" s="2" t="str">
        <f t="shared" si="617"/>
        <v>Legitimate</v>
      </c>
      <c r="X4380" s="2" t="str">
        <f>IF(Q4380&lt;Data_Validation!$B$8,"Low Value",IF(Q4380&lt;Data_Validation!$B$9,"Medium Value","High Value"))</f>
        <v>Low Value</v>
      </c>
      <c r="Y4380" s="2" t="str">
        <f t="shared" si="618"/>
        <v>Stable</v>
      </c>
      <c r="Z4380" s="2" t="str">
        <f t="shared" si="619"/>
        <v>Check Data</v>
      </c>
    </row>
    <row r="4381" spans="1:26" x14ac:dyDescent="0.3">
      <c r="A4381" t="s">
        <v>3454</v>
      </c>
      <c r="B4381">
        <v>59</v>
      </c>
      <c r="C4381" t="s">
        <v>14</v>
      </c>
      <c r="D4381" t="s">
        <v>44</v>
      </c>
      <c r="E4381">
        <v>175.23</v>
      </c>
      <c r="F4381">
        <v>8</v>
      </c>
      <c r="G4381">
        <v>73</v>
      </c>
      <c r="H4381">
        <v>0</v>
      </c>
      <c r="I4381" t="s">
        <v>19</v>
      </c>
      <c r="J4381">
        <v>51.1</v>
      </c>
      <c r="K4381" s="1">
        <v>44862</v>
      </c>
      <c r="L4381">
        <v>69</v>
      </c>
      <c r="M4381">
        <v>0.13</v>
      </c>
      <c r="N4381">
        <f>IF(E4381="",Data_Validation!$B$1,E4381)</f>
        <v>175.23</v>
      </c>
      <c r="O4381">
        <f>IF(J4381="",Data_Validation!$B$2,J4381)</f>
        <v>51.1</v>
      </c>
      <c r="P4381">
        <f t="shared" si="612"/>
        <v>1</v>
      </c>
      <c r="Q4381" s="2">
        <f>CustomerData[[#This Row],[avg_order_value_clean]]*CustomerData[[#This Row],[total_orders]]</f>
        <v>1401.84</v>
      </c>
      <c r="R4381" s="2" t="str">
        <f t="shared" si="620"/>
        <v>At Risk</v>
      </c>
      <c r="S4381" s="2" t="str">
        <f t="shared" si="613"/>
        <v>Low Risk</v>
      </c>
      <c r="T4381" s="2" t="str">
        <f t="shared" si="614"/>
        <v>55+</v>
      </c>
      <c r="U4381" s="1">
        <f t="shared" ca="1" si="615"/>
        <v>1399</v>
      </c>
      <c r="V4381" s="2" t="str">
        <f t="shared" si="616"/>
        <v>Medium Loyalty</v>
      </c>
      <c r="W4381" s="2" t="str">
        <f t="shared" si="617"/>
        <v>Legitimate</v>
      </c>
      <c r="X4381" s="2" t="str">
        <f>IF(Q4381&lt;Data_Validation!$B$8,"Low Value",IF(Q4381&lt;Data_Validation!$B$9,"Medium Value","High Value"))</f>
        <v>Low Value</v>
      </c>
      <c r="Y4381" s="2" t="str">
        <f t="shared" si="618"/>
        <v>Stable</v>
      </c>
      <c r="Z4381" s="2" t="str">
        <f t="shared" si="619"/>
        <v>Check Data</v>
      </c>
    </row>
    <row r="4382" spans="1:26" x14ac:dyDescent="0.3">
      <c r="A4382" t="s">
        <v>3455</v>
      </c>
      <c r="B4382">
        <v>33</v>
      </c>
      <c r="C4382" t="s">
        <v>14</v>
      </c>
      <c r="D4382" t="s">
        <v>50</v>
      </c>
      <c r="E4382">
        <v>24.71</v>
      </c>
      <c r="F4382">
        <v>11</v>
      </c>
      <c r="G4382">
        <v>264</v>
      </c>
      <c r="H4382">
        <v>0</v>
      </c>
      <c r="I4382" t="s">
        <v>23</v>
      </c>
      <c r="J4382">
        <v>52</v>
      </c>
      <c r="K4382" s="1">
        <v>44170</v>
      </c>
      <c r="L4382">
        <v>62</v>
      </c>
      <c r="M4382">
        <v>0.2</v>
      </c>
      <c r="N4382">
        <f>IF(E4382="",Data_Validation!$B$1,E4382)</f>
        <v>24.71</v>
      </c>
      <c r="O4382">
        <f>IF(J4382="",Data_Validation!$B$2,J4382)</f>
        <v>52</v>
      </c>
      <c r="P4382">
        <f t="shared" si="612"/>
        <v>1</v>
      </c>
      <c r="Q4382" s="2">
        <f>CustomerData[[#This Row],[avg_order_value_clean]]*CustomerData[[#This Row],[total_orders]]</f>
        <v>271.81</v>
      </c>
      <c r="R4382" s="2" t="str">
        <f t="shared" si="620"/>
        <v>Inactive</v>
      </c>
      <c r="S4382" s="2" t="str">
        <f t="shared" si="613"/>
        <v>Medium Risk</v>
      </c>
      <c r="T4382" s="2" t="str">
        <f t="shared" si="614"/>
        <v>25-34</v>
      </c>
      <c r="U4382" s="1">
        <f t="shared" ca="1" si="615"/>
        <v>2091</v>
      </c>
      <c r="V4382" s="2" t="str">
        <f t="shared" si="616"/>
        <v>Medium Loyalty</v>
      </c>
      <c r="W4382" s="2" t="str">
        <f t="shared" si="617"/>
        <v>Legitimate</v>
      </c>
      <c r="X4382" s="2" t="str">
        <f>IF(Q4382&lt;Data_Validation!$B$8,"Low Value",IF(Q4382&lt;Data_Validation!$B$9,"Medium Value","High Value"))</f>
        <v>Low Value</v>
      </c>
      <c r="Y4382" s="2" t="str">
        <f t="shared" si="618"/>
        <v>Stable</v>
      </c>
      <c r="Z4382" s="2" t="str">
        <f t="shared" si="619"/>
        <v>Check Data</v>
      </c>
    </row>
    <row r="4383" spans="1:26" x14ac:dyDescent="0.3">
      <c r="A4383" t="s">
        <v>1287</v>
      </c>
      <c r="B4383">
        <v>29</v>
      </c>
      <c r="C4383" t="s">
        <v>25</v>
      </c>
      <c r="D4383" t="s">
        <v>15</v>
      </c>
      <c r="E4383">
        <v>58.87</v>
      </c>
      <c r="F4383">
        <v>13</v>
      </c>
      <c r="G4383">
        <v>268</v>
      </c>
      <c r="H4383">
        <v>0</v>
      </c>
      <c r="I4383" t="s">
        <v>40</v>
      </c>
      <c r="J4383">
        <v>6.4</v>
      </c>
      <c r="K4383" s="1">
        <v>45674</v>
      </c>
      <c r="L4383">
        <v>16</v>
      </c>
      <c r="M4383">
        <v>0.4</v>
      </c>
      <c r="N4383">
        <f>IF(E4383="",Data_Validation!$B$1,E4383)</f>
        <v>58.87</v>
      </c>
      <c r="O4383">
        <f>IF(J4383="",Data_Validation!$B$2,J4383)</f>
        <v>6.4</v>
      </c>
      <c r="P4383">
        <f t="shared" si="612"/>
        <v>2</v>
      </c>
      <c r="Q4383" s="2">
        <f>CustomerData[[#This Row],[avg_order_value_clean]]*CustomerData[[#This Row],[total_orders]]</f>
        <v>765.31</v>
      </c>
      <c r="R4383" s="2" t="str">
        <f t="shared" si="620"/>
        <v>Inactive</v>
      </c>
      <c r="S4383" s="2" t="str">
        <f t="shared" si="613"/>
        <v>Medium Risk</v>
      </c>
      <c r="T4383" s="2" t="str">
        <f t="shared" si="614"/>
        <v>25-34</v>
      </c>
      <c r="U4383" s="1">
        <f t="shared" ca="1" si="615"/>
        <v>587</v>
      </c>
      <c r="V4383" s="2" t="str">
        <f t="shared" si="616"/>
        <v>Low Loyalty</v>
      </c>
      <c r="W4383" s="2" t="str">
        <f t="shared" si="617"/>
        <v>Legitimate</v>
      </c>
      <c r="X4383" s="2" t="str">
        <f>IF(Q4383&lt;Data_Validation!$B$8,"Low Value",IF(Q4383&lt;Data_Validation!$B$9,"Medium Value","High Value"))</f>
        <v>Low Value</v>
      </c>
      <c r="Y4383" s="2" t="str">
        <f t="shared" si="618"/>
        <v>Stable</v>
      </c>
      <c r="Z4383" s="2" t="str">
        <f t="shared" si="619"/>
        <v>Check Data</v>
      </c>
    </row>
    <row r="4384" spans="1:26" x14ac:dyDescent="0.3">
      <c r="A4384" t="s">
        <v>3032</v>
      </c>
      <c r="B4384">
        <v>18</v>
      </c>
      <c r="C4384" t="s">
        <v>21</v>
      </c>
      <c r="D4384" t="s">
        <v>22</v>
      </c>
      <c r="E4384">
        <v>112.73</v>
      </c>
      <c r="F4384">
        <v>16</v>
      </c>
      <c r="G4384">
        <v>300</v>
      </c>
      <c r="H4384">
        <v>0</v>
      </c>
      <c r="I4384" t="s">
        <v>23</v>
      </c>
      <c r="J4384">
        <v>17.7</v>
      </c>
      <c r="K4384" s="1">
        <v>44076</v>
      </c>
      <c r="L4384">
        <v>98</v>
      </c>
      <c r="M4384">
        <v>0.05</v>
      </c>
      <c r="N4384">
        <f>IF(E4384="",Data_Validation!$B$1,E4384)</f>
        <v>112.73</v>
      </c>
      <c r="O4384">
        <f>IF(J4384="",Data_Validation!$B$2,J4384)</f>
        <v>17.7</v>
      </c>
      <c r="P4384">
        <f t="shared" si="612"/>
        <v>2</v>
      </c>
      <c r="Q4384" s="2">
        <f>CustomerData[[#This Row],[avg_order_value_clean]]*CustomerData[[#This Row],[total_orders]]</f>
        <v>1803.68</v>
      </c>
      <c r="R4384" s="2" t="str">
        <f t="shared" si="620"/>
        <v>Inactive</v>
      </c>
      <c r="S4384" s="2" t="str">
        <f t="shared" si="613"/>
        <v>Low Risk</v>
      </c>
      <c r="T4384" s="2" t="str">
        <f t="shared" si="614"/>
        <v>Under 25</v>
      </c>
      <c r="U4384" s="1">
        <f t="shared" ca="1" si="615"/>
        <v>2185</v>
      </c>
      <c r="V4384" s="2" t="str">
        <f t="shared" si="616"/>
        <v>High Loyalty</v>
      </c>
      <c r="W4384" s="2" t="str">
        <f t="shared" si="617"/>
        <v>Legitimate</v>
      </c>
      <c r="X4384" s="2" t="str">
        <f>IF(Q4384&lt;Data_Validation!$B$8,"Low Value",IF(Q4384&lt;Data_Validation!$B$9,"Medium Value","High Value"))</f>
        <v>High Value</v>
      </c>
      <c r="Y4384" s="2" t="str">
        <f t="shared" si="618"/>
        <v>High Value - Maintain</v>
      </c>
      <c r="Z4384" s="2" t="str">
        <f t="shared" si="619"/>
        <v>Check Data</v>
      </c>
    </row>
    <row r="4385" spans="1:26" x14ac:dyDescent="0.3">
      <c r="A4385" t="s">
        <v>975</v>
      </c>
      <c r="B4385">
        <v>70</v>
      </c>
      <c r="C4385" t="s">
        <v>25</v>
      </c>
      <c r="D4385" t="s">
        <v>52</v>
      </c>
      <c r="E4385">
        <v>150.80000000000001</v>
      </c>
      <c r="F4385">
        <v>11</v>
      </c>
      <c r="G4385">
        <v>89</v>
      </c>
      <c r="H4385">
        <v>0</v>
      </c>
      <c r="I4385" t="s">
        <v>40</v>
      </c>
      <c r="J4385">
        <v>88.6</v>
      </c>
      <c r="K4385" s="1">
        <v>44751</v>
      </c>
      <c r="L4385">
        <v>4</v>
      </c>
      <c r="M4385">
        <v>0.01</v>
      </c>
      <c r="N4385">
        <f>IF(E4385="",Data_Validation!$B$1,E4385)</f>
        <v>150.80000000000001</v>
      </c>
      <c r="O4385">
        <f>IF(J4385="",Data_Validation!$B$2,J4385)</f>
        <v>88.6</v>
      </c>
      <c r="P4385">
        <f t="shared" si="612"/>
        <v>2</v>
      </c>
      <c r="Q4385" s="2">
        <f>CustomerData[[#This Row],[avg_order_value_clean]]*CustomerData[[#This Row],[total_orders]]</f>
        <v>1658.8000000000002</v>
      </c>
      <c r="R4385" s="2" t="str">
        <f t="shared" si="620"/>
        <v>At Risk</v>
      </c>
      <c r="S4385" s="2" t="str">
        <f t="shared" si="613"/>
        <v>Low Risk</v>
      </c>
      <c r="T4385" s="2" t="str">
        <f t="shared" si="614"/>
        <v>55+</v>
      </c>
      <c r="U4385" s="1">
        <f t="shared" ca="1" si="615"/>
        <v>1510</v>
      </c>
      <c r="V4385" s="2" t="str">
        <f t="shared" si="616"/>
        <v>Low Loyalty</v>
      </c>
      <c r="W4385" s="2" t="str">
        <f t="shared" si="617"/>
        <v>Legitimate</v>
      </c>
      <c r="X4385" s="2" t="str">
        <f>IF(Q4385&lt;Data_Validation!$B$8,"Low Value",IF(Q4385&lt;Data_Validation!$B$9,"Medium Value","High Value"))</f>
        <v>High Value</v>
      </c>
      <c r="Y4385" s="2" t="str">
        <f t="shared" si="618"/>
        <v>High Value - Maintain</v>
      </c>
      <c r="Z4385" s="2" t="str">
        <f t="shared" si="619"/>
        <v>Check Data</v>
      </c>
    </row>
    <row r="4386" spans="1:26" x14ac:dyDescent="0.3">
      <c r="A4386" t="s">
        <v>3456</v>
      </c>
      <c r="B4386">
        <v>25</v>
      </c>
      <c r="C4386" t="s">
        <v>21</v>
      </c>
      <c r="D4386" t="s">
        <v>35</v>
      </c>
      <c r="E4386">
        <v>55.28</v>
      </c>
      <c r="F4386">
        <v>10</v>
      </c>
      <c r="G4386">
        <v>359</v>
      </c>
      <c r="H4386">
        <v>0</v>
      </c>
      <c r="I4386" t="s">
        <v>40</v>
      </c>
      <c r="J4386">
        <v>89.6</v>
      </c>
      <c r="K4386" s="1">
        <v>44547</v>
      </c>
      <c r="L4386">
        <v>21</v>
      </c>
      <c r="M4386">
        <v>0.32</v>
      </c>
      <c r="N4386">
        <f>IF(E4386="",Data_Validation!$B$1,E4386)</f>
        <v>55.28</v>
      </c>
      <c r="O4386">
        <f>IF(J4386="",Data_Validation!$B$2,J4386)</f>
        <v>89.6</v>
      </c>
      <c r="P4386">
        <f t="shared" si="612"/>
        <v>1</v>
      </c>
      <c r="Q4386" s="2">
        <f>CustomerData[[#This Row],[avg_order_value_clean]]*CustomerData[[#This Row],[total_orders]]</f>
        <v>552.79999999999995</v>
      </c>
      <c r="R4386" s="2" t="str">
        <f t="shared" si="620"/>
        <v>Inactive</v>
      </c>
      <c r="S4386" s="2" t="str">
        <f t="shared" si="613"/>
        <v>Medium Risk</v>
      </c>
      <c r="T4386" s="2" t="str">
        <f t="shared" si="614"/>
        <v>25-34</v>
      </c>
      <c r="U4386" s="1">
        <f t="shared" ca="1" si="615"/>
        <v>1714</v>
      </c>
      <c r="V4386" s="2" t="str">
        <f t="shared" si="616"/>
        <v>Low Loyalty</v>
      </c>
      <c r="W4386" s="2" t="str">
        <f t="shared" si="617"/>
        <v>Legitimate</v>
      </c>
      <c r="X4386" s="2" t="str">
        <f>IF(Q4386&lt;Data_Validation!$B$8,"Low Value",IF(Q4386&lt;Data_Validation!$B$9,"Medium Value","High Value"))</f>
        <v>Low Value</v>
      </c>
      <c r="Y4386" s="2" t="str">
        <f t="shared" si="618"/>
        <v>Stable</v>
      </c>
      <c r="Z4386" s="2" t="str">
        <f t="shared" si="619"/>
        <v>Check Data</v>
      </c>
    </row>
    <row r="4387" spans="1:26" x14ac:dyDescent="0.3">
      <c r="A4387" t="s">
        <v>3457</v>
      </c>
      <c r="B4387">
        <v>65</v>
      </c>
      <c r="C4387" t="s">
        <v>21</v>
      </c>
      <c r="D4387" t="s">
        <v>15</v>
      </c>
      <c r="E4387">
        <v>126.97</v>
      </c>
      <c r="F4387">
        <v>10</v>
      </c>
      <c r="G4387">
        <v>299</v>
      </c>
      <c r="H4387">
        <v>0</v>
      </c>
      <c r="I4387" t="s">
        <v>40</v>
      </c>
      <c r="J4387">
        <v>20.2</v>
      </c>
      <c r="K4387" s="1">
        <v>45379</v>
      </c>
      <c r="L4387">
        <v>44</v>
      </c>
      <c r="M4387">
        <v>0.46</v>
      </c>
      <c r="N4387">
        <f>IF(E4387="",Data_Validation!$B$1,E4387)</f>
        <v>126.97</v>
      </c>
      <c r="O4387">
        <f>IF(J4387="",Data_Validation!$B$2,J4387)</f>
        <v>20.2</v>
      </c>
      <c r="P4387">
        <f t="shared" si="612"/>
        <v>1</v>
      </c>
      <c r="Q4387" s="2">
        <f>CustomerData[[#This Row],[avg_order_value_clean]]*CustomerData[[#This Row],[total_orders]]</f>
        <v>1269.7</v>
      </c>
      <c r="R4387" s="2" t="str">
        <f t="shared" si="620"/>
        <v>Inactive</v>
      </c>
      <c r="S4387" s="2" t="str">
        <f t="shared" si="613"/>
        <v>Medium Risk</v>
      </c>
      <c r="T4387" s="2" t="str">
        <f t="shared" si="614"/>
        <v>55+</v>
      </c>
      <c r="U4387" s="1">
        <f t="shared" ca="1" si="615"/>
        <v>882</v>
      </c>
      <c r="V4387" s="2" t="str">
        <f t="shared" si="616"/>
        <v>Medium Loyalty</v>
      </c>
      <c r="W4387" s="2" t="str">
        <f t="shared" si="617"/>
        <v>Legitimate</v>
      </c>
      <c r="X4387" s="2" t="str">
        <f>IF(Q4387&lt;Data_Validation!$B$8,"Low Value",IF(Q4387&lt;Data_Validation!$B$9,"Medium Value","High Value"))</f>
        <v>Low Value</v>
      </c>
      <c r="Y4387" s="2" t="str">
        <f t="shared" si="618"/>
        <v>Stable</v>
      </c>
      <c r="Z4387" s="2" t="str">
        <f t="shared" si="619"/>
        <v>Check Data</v>
      </c>
    </row>
    <row r="4388" spans="1:26" x14ac:dyDescent="0.3">
      <c r="A4388" t="s">
        <v>3458</v>
      </c>
      <c r="B4388">
        <v>67</v>
      </c>
      <c r="C4388" t="s">
        <v>14</v>
      </c>
      <c r="D4388" t="s">
        <v>26</v>
      </c>
      <c r="E4388">
        <v>105.09</v>
      </c>
      <c r="F4388">
        <v>12</v>
      </c>
      <c r="G4388">
        <v>1</v>
      </c>
      <c r="H4388">
        <v>0</v>
      </c>
      <c r="I4388" t="s">
        <v>16</v>
      </c>
      <c r="J4388">
        <v>30.3</v>
      </c>
      <c r="K4388" s="1">
        <v>45144</v>
      </c>
      <c r="L4388">
        <v>78</v>
      </c>
      <c r="M4388">
        <v>0.15</v>
      </c>
      <c r="N4388">
        <f>IF(E4388="",Data_Validation!$B$1,E4388)</f>
        <v>105.09</v>
      </c>
      <c r="O4388">
        <f>IF(J4388="",Data_Validation!$B$2,J4388)</f>
        <v>30.3</v>
      </c>
      <c r="P4388">
        <f t="shared" si="612"/>
        <v>1</v>
      </c>
      <c r="Q4388" s="2">
        <f>CustomerData[[#This Row],[avg_order_value_clean]]*CustomerData[[#This Row],[total_orders]]</f>
        <v>1261.08</v>
      </c>
      <c r="R4388" s="2" t="str">
        <f t="shared" si="620"/>
        <v>Active</v>
      </c>
      <c r="S4388" s="2" t="str">
        <f t="shared" si="613"/>
        <v>Low Risk</v>
      </c>
      <c r="T4388" s="2" t="str">
        <f t="shared" si="614"/>
        <v>55+</v>
      </c>
      <c r="U4388" s="1">
        <f t="shared" ca="1" si="615"/>
        <v>1117</v>
      </c>
      <c r="V4388" s="2" t="str">
        <f t="shared" si="616"/>
        <v>High Loyalty</v>
      </c>
      <c r="W4388" s="2" t="str">
        <f t="shared" si="617"/>
        <v>Legitimate</v>
      </c>
      <c r="X4388" s="2" t="str">
        <f>IF(Q4388&lt;Data_Validation!$B$8,"Low Value",IF(Q4388&lt;Data_Validation!$B$9,"Medium Value","High Value"))</f>
        <v>Low Value</v>
      </c>
      <c r="Y4388" s="2" t="str">
        <f t="shared" si="618"/>
        <v>Stable</v>
      </c>
      <c r="Z4388" s="2" t="str">
        <f t="shared" si="619"/>
        <v>Check Data</v>
      </c>
    </row>
    <row r="4389" spans="1:26" x14ac:dyDescent="0.3">
      <c r="A4389" t="s">
        <v>3422</v>
      </c>
      <c r="B4389">
        <v>30</v>
      </c>
      <c r="C4389" t="s">
        <v>25</v>
      </c>
      <c r="D4389" t="s">
        <v>50</v>
      </c>
      <c r="E4389">
        <v>119.83</v>
      </c>
      <c r="F4389">
        <v>11</v>
      </c>
      <c r="G4389">
        <v>175</v>
      </c>
      <c r="H4389">
        <v>0</v>
      </c>
      <c r="I4389" t="s">
        <v>16</v>
      </c>
      <c r="J4389">
        <v>83</v>
      </c>
      <c r="K4389" s="1">
        <v>44043</v>
      </c>
      <c r="L4389">
        <v>91</v>
      </c>
      <c r="M4389">
        <v>0.32</v>
      </c>
      <c r="N4389">
        <f>IF(E4389="",Data_Validation!$B$1,E4389)</f>
        <v>119.83</v>
      </c>
      <c r="O4389">
        <f>IF(J4389="",Data_Validation!$B$2,J4389)</f>
        <v>83</v>
      </c>
      <c r="P4389">
        <f t="shared" si="612"/>
        <v>2</v>
      </c>
      <c r="Q4389" s="2">
        <f>CustomerData[[#This Row],[avg_order_value_clean]]*CustomerData[[#This Row],[total_orders]]</f>
        <v>1318.1299999999999</v>
      </c>
      <c r="R4389" s="2" t="str">
        <f t="shared" si="620"/>
        <v>Inactive</v>
      </c>
      <c r="S4389" s="2" t="str">
        <f t="shared" si="613"/>
        <v>Medium Risk</v>
      </c>
      <c r="T4389" s="2" t="str">
        <f t="shared" si="614"/>
        <v>25-34</v>
      </c>
      <c r="U4389" s="1">
        <f t="shared" ca="1" si="615"/>
        <v>2218</v>
      </c>
      <c r="V4389" s="2" t="str">
        <f t="shared" si="616"/>
        <v>High Loyalty</v>
      </c>
      <c r="W4389" s="2" t="str">
        <f t="shared" si="617"/>
        <v>Legitimate</v>
      </c>
      <c r="X4389" s="2" t="str">
        <f>IF(Q4389&lt;Data_Validation!$B$8,"Low Value",IF(Q4389&lt;Data_Validation!$B$9,"Medium Value","High Value"))</f>
        <v>Low Value</v>
      </c>
      <c r="Y4389" s="2" t="str">
        <f t="shared" si="618"/>
        <v>Stable</v>
      </c>
      <c r="Z4389" s="2" t="str">
        <f t="shared" si="619"/>
        <v>Check Data</v>
      </c>
    </row>
    <row r="4390" spans="1:26" x14ac:dyDescent="0.3">
      <c r="A4390" t="s">
        <v>3459</v>
      </c>
      <c r="B4390">
        <v>32</v>
      </c>
      <c r="C4390" t="s">
        <v>14</v>
      </c>
      <c r="D4390" t="s">
        <v>26</v>
      </c>
      <c r="E4390">
        <v>56.36</v>
      </c>
      <c r="F4390">
        <v>9</v>
      </c>
      <c r="G4390">
        <v>124</v>
      </c>
      <c r="H4390">
        <v>0</v>
      </c>
      <c r="I4390" t="s">
        <v>29</v>
      </c>
      <c r="J4390">
        <v>20.399999999999999</v>
      </c>
      <c r="K4390" s="1">
        <v>45067</v>
      </c>
      <c r="L4390">
        <v>76</v>
      </c>
      <c r="M4390">
        <v>0.26</v>
      </c>
      <c r="N4390">
        <f>IF(E4390="",Data_Validation!$B$1,E4390)</f>
        <v>56.36</v>
      </c>
      <c r="O4390">
        <f>IF(J4390="",Data_Validation!$B$2,J4390)</f>
        <v>20.399999999999999</v>
      </c>
      <c r="P4390">
        <f t="shared" si="612"/>
        <v>1</v>
      </c>
      <c r="Q4390" s="2">
        <f>CustomerData[[#This Row],[avg_order_value_clean]]*CustomerData[[#This Row],[total_orders]]</f>
        <v>507.24</v>
      </c>
      <c r="R4390" s="2" t="str">
        <f t="shared" si="620"/>
        <v>Inactive</v>
      </c>
      <c r="S4390" s="2" t="str">
        <f t="shared" si="613"/>
        <v>Medium Risk</v>
      </c>
      <c r="T4390" s="2" t="str">
        <f t="shared" si="614"/>
        <v>25-34</v>
      </c>
      <c r="U4390" s="1">
        <f t="shared" ca="1" si="615"/>
        <v>1194</v>
      </c>
      <c r="V4390" s="2" t="str">
        <f t="shared" si="616"/>
        <v>High Loyalty</v>
      </c>
      <c r="W4390" s="2" t="str">
        <f t="shared" si="617"/>
        <v>Legitimate</v>
      </c>
      <c r="X4390" s="2" t="str">
        <f>IF(Q4390&lt;Data_Validation!$B$8,"Low Value",IF(Q4390&lt;Data_Validation!$B$9,"Medium Value","High Value"))</f>
        <v>Low Value</v>
      </c>
      <c r="Y4390" s="2" t="str">
        <f t="shared" si="618"/>
        <v>Stable</v>
      </c>
      <c r="Z4390" s="2" t="str">
        <f t="shared" si="619"/>
        <v>Check Data</v>
      </c>
    </row>
    <row r="4391" spans="1:26" x14ac:dyDescent="0.3">
      <c r="A4391" t="s">
        <v>3460</v>
      </c>
      <c r="B4391">
        <v>70</v>
      </c>
      <c r="C4391" t="s">
        <v>14</v>
      </c>
      <c r="D4391" t="s">
        <v>26</v>
      </c>
      <c r="E4391">
        <v>81.83</v>
      </c>
      <c r="F4391">
        <v>4</v>
      </c>
      <c r="G4391">
        <v>267</v>
      </c>
      <c r="H4391">
        <v>0</v>
      </c>
      <c r="I4391" t="s">
        <v>40</v>
      </c>
      <c r="J4391">
        <v>88.1</v>
      </c>
      <c r="K4391" s="1">
        <v>44874</v>
      </c>
      <c r="L4391">
        <v>27</v>
      </c>
      <c r="M4391">
        <v>0.61</v>
      </c>
      <c r="N4391">
        <f>IF(E4391="",Data_Validation!$B$1,E4391)</f>
        <v>81.83</v>
      </c>
      <c r="O4391">
        <f>IF(J4391="",Data_Validation!$B$2,J4391)</f>
        <v>88.1</v>
      </c>
      <c r="P4391">
        <f t="shared" si="612"/>
        <v>1</v>
      </c>
      <c r="Q4391" s="2">
        <f>CustomerData[[#This Row],[avg_order_value_clean]]*CustomerData[[#This Row],[total_orders]]</f>
        <v>327.32</v>
      </c>
      <c r="R4391" s="2" t="str">
        <f t="shared" si="620"/>
        <v>Inactive</v>
      </c>
      <c r="S4391" s="2" t="str">
        <f t="shared" si="613"/>
        <v>High Risk</v>
      </c>
      <c r="T4391" s="2" t="str">
        <f t="shared" si="614"/>
        <v>55+</v>
      </c>
      <c r="U4391" s="1">
        <f t="shared" ca="1" si="615"/>
        <v>1387</v>
      </c>
      <c r="V4391" s="2" t="str">
        <f t="shared" si="616"/>
        <v>Low Loyalty</v>
      </c>
      <c r="W4391" s="2" t="str">
        <f t="shared" si="617"/>
        <v>Legitimate</v>
      </c>
      <c r="X4391" s="2" t="str">
        <f>IF(Q4391&lt;Data_Validation!$B$8,"Low Value",IF(Q4391&lt;Data_Validation!$B$9,"Medium Value","High Value"))</f>
        <v>Low Value</v>
      </c>
      <c r="Y4391" s="2" t="str">
        <f t="shared" si="618"/>
        <v>At Risk - Develop</v>
      </c>
      <c r="Z4391" s="2" t="str">
        <f t="shared" si="619"/>
        <v>Check Data</v>
      </c>
    </row>
    <row r="4392" spans="1:26" x14ac:dyDescent="0.3">
      <c r="A4392" t="s">
        <v>3461</v>
      </c>
      <c r="B4392">
        <v>61</v>
      </c>
      <c r="C4392" t="s">
        <v>14</v>
      </c>
      <c r="D4392" t="s">
        <v>52</v>
      </c>
      <c r="E4392">
        <v>123.98</v>
      </c>
      <c r="F4392">
        <v>12</v>
      </c>
      <c r="G4392">
        <v>214</v>
      </c>
      <c r="H4392">
        <v>0</v>
      </c>
      <c r="I4392" t="s">
        <v>16</v>
      </c>
      <c r="J4392">
        <v>82.3</v>
      </c>
      <c r="K4392" s="1">
        <v>45533</v>
      </c>
      <c r="L4392">
        <v>34</v>
      </c>
      <c r="M4392">
        <v>0.22</v>
      </c>
      <c r="N4392">
        <f>IF(E4392="",Data_Validation!$B$1,E4392)</f>
        <v>123.98</v>
      </c>
      <c r="O4392">
        <f>IF(J4392="",Data_Validation!$B$2,J4392)</f>
        <v>82.3</v>
      </c>
      <c r="P4392">
        <f t="shared" si="612"/>
        <v>1</v>
      </c>
      <c r="Q4392" s="2">
        <f>CustomerData[[#This Row],[avg_order_value_clean]]*CustomerData[[#This Row],[total_orders]]</f>
        <v>1487.76</v>
      </c>
      <c r="R4392" s="2" t="str">
        <f t="shared" si="620"/>
        <v>Inactive</v>
      </c>
      <c r="S4392" s="2" t="str">
        <f t="shared" si="613"/>
        <v>Medium Risk</v>
      </c>
      <c r="T4392" s="2" t="str">
        <f t="shared" si="614"/>
        <v>55+</v>
      </c>
      <c r="U4392" s="1">
        <f t="shared" ca="1" si="615"/>
        <v>728</v>
      </c>
      <c r="V4392" s="2" t="str">
        <f t="shared" si="616"/>
        <v>Low Loyalty</v>
      </c>
      <c r="W4392" s="2" t="str">
        <f t="shared" si="617"/>
        <v>Legitimate</v>
      </c>
      <c r="X4392" s="2" t="str">
        <f>IF(Q4392&lt;Data_Validation!$B$8,"Low Value",IF(Q4392&lt;Data_Validation!$B$9,"Medium Value","High Value"))</f>
        <v>Low Value</v>
      </c>
      <c r="Y4392" s="2" t="str">
        <f t="shared" si="618"/>
        <v>Stable</v>
      </c>
      <c r="Z4392" s="2" t="str">
        <f t="shared" si="619"/>
        <v>Check Data</v>
      </c>
    </row>
    <row r="4393" spans="1:26" x14ac:dyDescent="0.3">
      <c r="A4393" t="s">
        <v>538</v>
      </c>
      <c r="B4393">
        <v>25</v>
      </c>
      <c r="C4393" t="s">
        <v>14</v>
      </c>
      <c r="D4393" t="s">
        <v>15</v>
      </c>
      <c r="E4393">
        <v>120.03</v>
      </c>
      <c r="F4393">
        <v>10</v>
      </c>
      <c r="G4393">
        <v>66</v>
      </c>
      <c r="H4393">
        <v>0</v>
      </c>
      <c r="I4393" t="s">
        <v>16</v>
      </c>
      <c r="J4393">
        <v>80.8</v>
      </c>
      <c r="K4393" s="1">
        <v>44179</v>
      </c>
      <c r="L4393">
        <v>4</v>
      </c>
      <c r="M4393">
        <v>0.18</v>
      </c>
      <c r="N4393">
        <f>IF(E4393="",Data_Validation!$B$1,E4393)</f>
        <v>120.03</v>
      </c>
      <c r="O4393">
        <f>IF(J4393="",Data_Validation!$B$2,J4393)</f>
        <v>80.8</v>
      </c>
      <c r="P4393">
        <f t="shared" si="612"/>
        <v>2</v>
      </c>
      <c r="Q4393" s="2">
        <f>CustomerData[[#This Row],[avg_order_value_clean]]*CustomerData[[#This Row],[total_orders]]</f>
        <v>1200.3</v>
      </c>
      <c r="R4393" s="2" t="str">
        <f t="shared" si="620"/>
        <v>At Risk</v>
      </c>
      <c r="S4393" s="2" t="str">
        <f t="shared" si="613"/>
        <v>Low Risk</v>
      </c>
      <c r="T4393" s="2" t="str">
        <f t="shared" si="614"/>
        <v>25-34</v>
      </c>
      <c r="U4393" s="1">
        <f t="shared" ca="1" si="615"/>
        <v>2082</v>
      </c>
      <c r="V4393" s="2" t="str">
        <f t="shared" si="616"/>
        <v>Low Loyalty</v>
      </c>
      <c r="W4393" s="2" t="str">
        <f t="shared" si="617"/>
        <v>Legitimate</v>
      </c>
      <c r="X4393" s="2" t="str">
        <f>IF(Q4393&lt;Data_Validation!$B$8,"Low Value",IF(Q4393&lt;Data_Validation!$B$9,"Medium Value","High Value"))</f>
        <v>Low Value</v>
      </c>
      <c r="Y4393" s="2" t="str">
        <f t="shared" si="618"/>
        <v>Stable</v>
      </c>
      <c r="Z4393" s="2" t="str">
        <f t="shared" si="619"/>
        <v>Check Data</v>
      </c>
    </row>
    <row r="4394" spans="1:26" x14ac:dyDescent="0.3">
      <c r="A4394" t="s">
        <v>1020</v>
      </c>
      <c r="B4394">
        <v>27</v>
      </c>
      <c r="C4394" t="s">
        <v>21</v>
      </c>
      <c r="D4394" t="s">
        <v>50</v>
      </c>
      <c r="E4394">
        <v>113</v>
      </c>
      <c r="F4394">
        <v>13</v>
      </c>
      <c r="G4394">
        <v>177</v>
      </c>
      <c r="H4394">
        <v>0</v>
      </c>
      <c r="I4394" t="s">
        <v>19</v>
      </c>
      <c r="J4394">
        <v>89.2</v>
      </c>
      <c r="K4394" s="1">
        <v>45738</v>
      </c>
      <c r="L4394">
        <v>51</v>
      </c>
      <c r="M4394">
        <v>0.12</v>
      </c>
      <c r="N4394">
        <f>IF(E4394="",Data_Validation!$B$1,E4394)</f>
        <v>113</v>
      </c>
      <c r="O4394">
        <f>IF(J4394="",Data_Validation!$B$2,J4394)</f>
        <v>89.2</v>
      </c>
      <c r="P4394">
        <f t="shared" si="612"/>
        <v>2</v>
      </c>
      <c r="Q4394" s="2">
        <f>CustomerData[[#This Row],[avg_order_value_clean]]*CustomerData[[#This Row],[total_orders]]</f>
        <v>1469</v>
      </c>
      <c r="R4394" s="2" t="str">
        <f t="shared" si="620"/>
        <v>Inactive</v>
      </c>
      <c r="S4394" s="2" t="str">
        <f t="shared" si="613"/>
        <v>Low Risk</v>
      </c>
      <c r="T4394" s="2" t="str">
        <f t="shared" si="614"/>
        <v>25-34</v>
      </c>
      <c r="U4394" s="1">
        <f t="shared" ca="1" si="615"/>
        <v>523</v>
      </c>
      <c r="V4394" s="2" t="str">
        <f t="shared" si="616"/>
        <v>Medium Loyalty</v>
      </c>
      <c r="W4394" s="2" t="str">
        <f t="shared" si="617"/>
        <v>Legitimate</v>
      </c>
      <c r="X4394" s="2" t="str">
        <f>IF(Q4394&lt;Data_Validation!$B$8,"Low Value",IF(Q4394&lt;Data_Validation!$B$9,"Medium Value","High Value"))</f>
        <v>Low Value</v>
      </c>
      <c r="Y4394" s="2" t="str">
        <f t="shared" si="618"/>
        <v>Stable</v>
      </c>
      <c r="Z4394" s="2" t="str">
        <f t="shared" si="619"/>
        <v>Check Data</v>
      </c>
    </row>
    <row r="4395" spans="1:26" x14ac:dyDescent="0.3">
      <c r="A4395" t="s">
        <v>3462</v>
      </c>
      <c r="B4395">
        <v>63</v>
      </c>
      <c r="C4395" t="s">
        <v>14</v>
      </c>
      <c r="D4395" t="s">
        <v>44</v>
      </c>
      <c r="E4395">
        <v>36.64</v>
      </c>
      <c r="F4395">
        <v>14</v>
      </c>
      <c r="G4395">
        <v>266</v>
      </c>
      <c r="H4395">
        <v>1</v>
      </c>
      <c r="I4395" t="s">
        <v>40</v>
      </c>
      <c r="J4395">
        <v>88.7</v>
      </c>
      <c r="K4395" s="1">
        <v>45121</v>
      </c>
      <c r="L4395">
        <v>2</v>
      </c>
      <c r="M4395">
        <v>0.28000000000000003</v>
      </c>
      <c r="N4395">
        <f>IF(E4395="",Data_Validation!$B$1,E4395)</f>
        <v>36.64</v>
      </c>
      <c r="O4395">
        <f>IF(J4395="",Data_Validation!$B$2,J4395)</f>
        <v>88.7</v>
      </c>
      <c r="P4395">
        <f t="shared" si="612"/>
        <v>1</v>
      </c>
      <c r="Q4395" s="2">
        <f>CustomerData[[#This Row],[avg_order_value_clean]]*CustomerData[[#This Row],[total_orders]]</f>
        <v>512.96</v>
      </c>
      <c r="R4395" s="2" t="str">
        <f t="shared" si="620"/>
        <v>Inactive</v>
      </c>
      <c r="S4395" s="2" t="str">
        <f t="shared" si="613"/>
        <v>Medium Risk</v>
      </c>
      <c r="T4395" s="2" t="str">
        <f t="shared" si="614"/>
        <v>55+</v>
      </c>
      <c r="U4395" s="1">
        <f t="shared" ca="1" si="615"/>
        <v>1140</v>
      </c>
      <c r="V4395" s="2" t="str">
        <f t="shared" si="616"/>
        <v>Low Loyalty</v>
      </c>
      <c r="W4395" s="2" t="str">
        <f t="shared" si="617"/>
        <v>Fraudulent</v>
      </c>
      <c r="X4395" s="2" t="str">
        <f>IF(Q4395&lt;Data_Validation!$B$8,"Low Value",IF(Q4395&lt;Data_Validation!$B$9,"Medium Value","High Value"))</f>
        <v>Low Value</v>
      </c>
      <c r="Y4395" s="2" t="str">
        <f t="shared" si="618"/>
        <v>Stable</v>
      </c>
      <c r="Z4395" s="2" t="str">
        <f t="shared" si="619"/>
        <v>Check Data</v>
      </c>
    </row>
    <row r="4396" spans="1:26" x14ac:dyDescent="0.3">
      <c r="A4396" t="s">
        <v>3463</v>
      </c>
      <c r="B4396">
        <v>22</v>
      </c>
      <c r="C4396" t="s">
        <v>14</v>
      </c>
      <c r="D4396" t="s">
        <v>18</v>
      </c>
      <c r="E4396">
        <v>73.84</v>
      </c>
      <c r="F4396">
        <v>11</v>
      </c>
      <c r="G4396">
        <v>4</v>
      </c>
      <c r="H4396">
        <v>0</v>
      </c>
      <c r="I4396" t="s">
        <v>23</v>
      </c>
      <c r="K4396" s="1">
        <v>44550</v>
      </c>
      <c r="L4396">
        <v>32</v>
      </c>
      <c r="M4396">
        <v>0.45</v>
      </c>
      <c r="N4396">
        <f>IF(E4396="",Data_Validation!$B$1,E4396)</f>
        <v>73.84</v>
      </c>
      <c r="O4396">
        <f>IF(J4396="",Data_Validation!$B$2,J4396)</f>
        <v>250</v>
      </c>
      <c r="P4396">
        <f t="shared" si="612"/>
        <v>1</v>
      </c>
      <c r="Q4396" s="2">
        <f>CustomerData[[#This Row],[avg_order_value_clean]]*CustomerData[[#This Row],[total_orders]]</f>
        <v>812.24</v>
      </c>
      <c r="R4396" s="2" t="str">
        <f t="shared" si="620"/>
        <v>Active</v>
      </c>
      <c r="S4396" s="2" t="str">
        <f t="shared" si="613"/>
        <v>Medium Risk</v>
      </c>
      <c r="T4396" s="2" t="str">
        <f t="shared" si="614"/>
        <v>Under 25</v>
      </c>
      <c r="U4396" s="1">
        <f t="shared" ca="1" si="615"/>
        <v>1711</v>
      </c>
      <c r="V4396" s="2" t="str">
        <f t="shared" si="616"/>
        <v>Low Loyalty</v>
      </c>
      <c r="W4396" s="2" t="str">
        <f t="shared" si="617"/>
        <v>Legitimate</v>
      </c>
      <c r="X4396" s="2" t="str">
        <f>IF(Q4396&lt;Data_Validation!$B$8,"Low Value",IF(Q4396&lt;Data_Validation!$B$9,"Medium Value","High Value"))</f>
        <v>Low Value</v>
      </c>
      <c r="Y4396" s="2" t="str">
        <f t="shared" si="618"/>
        <v>Stable</v>
      </c>
      <c r="Z4396" s="2" t="str">
        <f t="shared" si="619"/>
        <v>Check Data</v>
      </c>
    </row>
    <row r="4397" spans="1:26" x14ac:dyDescent="0.3">
      <c r="A4397" t="s">
        <v>2967</v>
      </c>
      <c r="B4397">
        <v>67</v>
      </c>
      <c r="C4397" t="s">
        <v>14</v>
      </c>
      <c r="D4397" t="s">
        <v>28</v>
      </c>
      <c r="E4397">
        <v>51.25</v>
      </c>
      <c r="F4397">
        <v>11</v>
      </c>
      <c r="G4397">
        <v>300</v>
      </c>
      <c r="H4397">
        <v>0</v>
      </c>
      <c r="I4397" t="s">
        <v>19</v>
      </c>
      <c r="J4397">
        <v>88</v>
      </c>
      <c r="K4397" s="1">
        <v>45678</v>
      </c>
      <c r="L4397">
        <v>2</v>
      </c>
      <c r="M4397">
        <v>0.67</v>
      </c>
      <c r="N4397">
        <f>IF(E4397="",Data_Validation!$B$1,E4397)</f>
        <v>51.25</v>
      </c>
      <c r="O4397">
        <f>IF(J4397="",Data_Validation!$B$2,J4397)</f>
        <v>88</v>
      </c>
      <c r="P4397">
        <f t="shared" si="612"/>
        <v>3</v>
      </c>
      <c r="Q4397" s="2">
        <f>CustomerData[[#This Row],[avg_order_value_clean]]*CustomerData[[#This Row],[total_orders]]</f>
        <v>563.75</v>
      </c>
      <c r="R4397" s="2" t="str">
        <f t="shared" si="620"/>
        <v>Inactive</v>
      </c>
      <c r="S4397" s="2" t="str">
        <f t="shared" si="613"/>
        <v>High Risk</v>
      </c>
      <c r="T4397" s="2" t="str">
        <f t="shared" si="614"/>
        <v>55+</v>
      </c>
      <c r="U4397" s="1">
        <f t="shared" ca="1" si="615"/>
        <v>583</v>
      </c>
      <c r="V4397" s="2" t="str">
        <f t="shared" si="616"/>
        <v>Low Loyalty</v>
      </c>
      <c r="W4397" s="2" t="str">
        <f t="shared" si="617"/>
        <v>Legitimate</v>
      </c>
      <c r="X4397" s="2" t="str">
        <f>IF(Q4397&lt;Data_Validation!$B$8,"Low Value",IF(Q4397&lt;Data_Validation!$B$9,"Medium Value","High Value"))</f>
        <v>Low Value</v>
      </c>
      <c r="Y4397" s="2" t="str">
        <f t="shared" si="618"/>
        <v>At Risk - Develop</v>
      </c>
      <c r="Z4397" s="2" t="str">
        <f t="shared" si="619"/>
        <v>Check Data</v>
      </c>
    </row>
    <row r="4398" spans="1:26" x14ac:dyDescent="0.3">
      <c r="A4398" t="s">
        <v>3464</v>
      </c>
      <c r="B4398">
        <v>36</v>
      </c>
      <c r="C4398" t="s">
        <v>21</v>
      </c>
      <c r="D4398" t="s">
        <v>28</v>
      </c>
      <c r="E4398">
        <v>121.78</v>
      </c>
      <c r="F4398">
        <v>5</v>
      </c>
      <c r="G4398">
        <v>201</v>
      </c>
      <c r="H4398">
        <v>0</v>
      </c>
      <c r="I4398" t="s">
        <v>16</v>
      </c>
      <c r="J4398">
        <v>60.7</v>
      </c>
      <c r="K4398" s="1">
        <v>45539</v>
      </c>
      <c r="L4398">
        <v>58</v>
      </c>
      <c r="M4398">
        <v>0.25</v>
      </c>
      <c r="N4398">
        <f>IF(E4398="",Data_Validation!$B$1,E4398)</f>
        <v>121.78</v>
      </c>
      <c r="O4398">
        <f>IF(J4398="",Data_Validation!$B$2,J4398)</f>
        <v>60.7</v>
      </c>
      <c r="P4398">
        <f t="shared" si="612"/>
        <v>1</v>
      </c>
      <c r="Q4398" s="2">
        <f>CustomerData[[#This Row],[avg_order_value_clean]]*CustomerData[[#This Row],[total_orders]]</f>
        <v>608.9</v>
      </c>
      <c r="R4398" s="2" t="str">
        <f t="shared" si="620"/>
        <v>Inactive</v>
      </c>
      <c r="S4398" s="2" t="str">
        <f t="shared" si="613"/>
        <v>Medium Risk</v>
      </c>
      <c r="T4398" s="2" t="str">
        <f t="shared" si="614"/>
        <v>35-44</v>
      </c>
      <c r="U4398" s="1">
        <f t="shared" ca="1" si="615"/>
        <v>722</v>
      </c>
      <c r="V4398" s="2" t="str">
        <f t="shared" si="616"/>
        <v>Medium Loyalty</v>
      </c>
      <c r="W4398" s="2" t="str">
        <f t="shared" si="617"/>
        <v>Legitimate</v>
      </c>
      <c r="X4398" s="2" t="str">
        <f>IF(Q4398&lt;Data_Validation!$B$8,"Low Value",IF(Q4398&lt;Data_Validation!$B$9,"Medium Value","High Value"))</f>
        <v>Low Value</v>
      </c>
      <c r="Y4398" s="2" t="str">
        <f t="shared" si="618"/>
        <v>Stable</v>
      </c>
      <c r="Z4398" s="2" t="str">
        <f t="shared" si="619"/>
        <v>Check Data</v>
      </c>
    </row>
    <row r="4399" spans="1:26" x14ac:dyDescent="0.3">
      <c r="A4399" t="s">
        <v>3465</v>
      </c>
      <c r="B4399">
        <v>64</v>
      </c>
      <c r="C4399" t="s">
        <v>14</v>
      </c>
      <c r="D4399" t="s">
        <v>52</v>
      </c>
      <c r="E4399">
        <v>232.1</v>
      </c>
      <c r="F4399">
        <v>12</v>
      </c>
      <c r="G4399">
        <v>116</v>
      </c>
      <c r="H4399">
        <v>0</v>
      </c>
      <c r="I4399" t="s">
        <v>16</v>
      </c>
      <c r="J4399">
        <v>15.8</v>
      </c>
      <c r="K4399" s="1">
        <v>44673</v>
      </c>
      <c r="L4399">
        <v>22</v>
      </c>
      <c r="M4399">
        <v>0.28000000000000003</v>
      </c>
      <c r="N4399">
        <f>IF(E4399="",Data_Validation!$B$1,E4399)</f>
        <v>232.1</v>
      </c>
      <c r="O4399">
        <f>IF(J4399="",Data_Validation!$B$2,J4399)</f>
        <v>15.8</v>
      </c>
      <c r="P4399">
        <f t="shared" si="612"/>
        <v>1</v>
      </c>
      <c r="Q4399" s="2">
        <f>CustomerData[[#This Row],[avg_order_value_clean]]*CustomerData[[#This Row],[total_orders]]</f>
        <v>2785.2</v>
      </c>
      <c r="R4399" s="2" t="str">
        <f t="shared" si="620"/>
        <v>Inactive</v>
      </c>
      <c r="S4399" s="2" t="str">
        <f t="shared" si="613"/>
        <v>Medium Risk</v>
      </c>
      <c r="T4399" s="2" t="str">
        <f t="shared" si="614"/>
        <v>55+</v>
      </c>
      <c r="U4399" s="1">
        <f t="shared" ca="1" si="615"/>
        <v>1588</v>
      </c>
      <c r="V4399" s="2" t="str">
        <f t="shared" si="616"/>
        <v>Low Loyalty</v>
      </c>
      <c r="W4399" s="2" t="str">
        <f t="shared" si="617"/>
        <v>Legitimate</v>
      </c>
      <c r="X4399" s="2" t="str">
        <f>IF(Q4399&lt;Data_Validation!$B$8,"Low Value",IF(Q4399&lt;Data_Validation!$B$9,"Medium Value","High Value"))</f>
        <v>High Value</v>
      </c>
      <c r="Y4399" s="2" t="str">
        <f t="shared" si="618"/>
        <v>High Value - Maintain</v>
      </c>
      <c r="Z4399" s="2" t="str">
        <f t="shared" si="619"/>
        <v>Check Data</v>
      </c>
    </row>
    <row r="4400" spans="1:26" x14ac:dyDescent="0.3">
      <c r="A4400" t="s">
        <v>3466</v>
      </c>
      <c r="B4400">
        <v>55</v>
      </c>
      <c r="C4400" t="s">
        <v>25</v>
      </c>
      <c r="D4400" t="s">
        <v>35</v>
      </c>
      <c r="E4400">
        <v>100.03</v>
      </c>
      <c r="F4400">
        <v>10</v>
      </c>
      <c r="G4400">
        <v>335</v>
      </c>
      <c r="H4400">
        <v>0</v>
      </c>
      <c r="I4400" t="s">
        <v>16</v>
      </c>
      <c r="J4400">
        <v>60.9</v>
      </c>
      <c r="K4400" s="1">
        <v>45049</v>
      </c>
      <c r="L4400">
        <v>19</v>
      </c>
      <c r="M4400">
        <v>0.36</v>
      </c>
      <c r="N4400">
        <f>IF(E4400="",Data_Validation!$B$1,E4400)</f>
        <v>100.03</v>
      </c>
      <c r="O4400">
        <f>IF(J4400="",Data_Validation!$B$2,J4400)</f>
        <v>60.9</v>
      </c>
      <c r="P4400">
        <f t="shared" si="612"/>
        <v>1</v>
      </c>
      <c r="Q4400" s="2">
        <f>CustomerData[[#This Row],[avg_order_value_clean]]*CustomerData[[#This Row],[total_orders]]</f>
        <v>1000.3</v>
      </c>
      <c r="R4400" s="2" t="str">
        <f t="shared" si="620"/>
        <v>Inactive</v>
      </c>
      <c r="S4400" s="2" t="str">
        <f t="shared" si="613"/>
        <v>Medium Risk</v>
      </c>
      <c r="T4400" s="2" t="str">
        <f t="shared" si="614"/>
        <v>55+</v>
      </c>
      <c r="U4400" s="1">
        <f t="shared" ca="1" si="615"/>
        <v>1212</v>
      </c>
      <c r="V4400" s="2" t="str">
        <f t="shared" si="616"/>
        <v>Low Loyalty</v>
      </c>
      <c r="W4400" s="2" t="str">
        <f t="shared" si="617"/>
        <v>Legitimate</v>
      </c>
      <c r="X4400" s="2" t="str">
        <f>IF(Q4400&lt;Data_Validation!$B$8,"Low Value",IF(Q4400&lt;Data_Validation!$B$9,"Medium Value","High Value"))</f>
        <v>Low Value</v>
      </c>
      <c r="Y4400" s="2" t="str">
        <f t="shared" si="618"/>
        <v>Stable</v>
      </c>
      <c r="Z4400" s="2" t="str">
        <f t="shared" si="619"/>
        <v>Check Data</v>
      </c>
    </row>
    <row r="4401" spans="1:26" x14ac:dyDescent="0.3">
      <c r="A4401" t="s">
        <v>3467</v>
      </c>
      <c r="B4401">
        <v>76</v>
      </c>
      <c r="C4401" t="s">
        <v>14</v>
      </c>
      <c r="D4401" t="s">
        <v>37</v>
      </c>
      <c r="E4401">
        <v>180.45</v>
      </c>
      <c r="F4401">
        <v>13</v>
      </c>
      <c r="G4401">
        <v>349</v>
      </c>
      <c r="H4401">
        <v>0</v>
      </c>
      <c r="I4401" t="s">
        <v>16</v>
      </c>
      <c r="J4401">
        <v>94.2</v>
      </c>
      <c r="K4401" s="1">
        <v>45221</v>
      </c>
      <c r="L4401">
        <v>90</v>
      </c>
      <c r="M4401">
        <v>0.3</v>
      </c>
      <c r="N4401">
        <f>IF(E4401="",Data_Validation!$B$1,E4401)</f>
        <v>180.45</v>
      </c>
      <c r="O4401">
        <f>IF(J4401="",Data_Validation!$B$2,J4401)</f>
        <v>94.2</v>
      </c>
      <c r="P4401">
        <f t="shared" si="612"/>
        <v>1</v>
      </c>
      <c r="Q4401" s="2">
        <f>CustomerData[[#This Row],[avg_order_value_clean]]*CustomerData[[#This Row],[total_orders]]</f>
        <v>2345.85</v>
      </c>
      <c r="R4401" s="2" t="str">
        <f t="shared" si="620"/>
        <v>Inactive</v>
      </c>
      <c r="S4401" s="2" t="str">
        <f t="shared" si="613"/>
        <v>Medium Risk</v>
      </c>
      <c r="T4401" s="2" t="str">
        <f t="shared" si="614"/>
        <v>55+</v>
      </c>
      <c r="U4401" s="1">
        <f t="shared" ca="1" si="615"/>
        <v>1040</v>
      </c>
      <c r="V4401" s="2" t="str">
        <f t="shared" si="616"/>
        <v>High Loyalty</v>
      </c>
      <c r="W4401" s="2" t="str">
        <f t="shared" si="617"/>
        <v>Legitimate</v>
      </c>
      <c r="X4401" s="2" t="str">
        <f>IF(Q4401&lt;Data_Validation!$B$8,"Low Value",IF(Q4401&lt;Data_Validation!$B$9,"Medium Value","High Value"))</f>
        <v>High Value</v>
      </c>
      <c r="Y4401" s="2" t="str">
        <f t="shared" si="618"/>
        <v>High Value - Maintain</v>
      </c>
      <c r="Z4401" s="2" t="str">
        <f t="shared" si="619"/>
        <v>Check Data</v>
      </c>
    </row>
    <row r="4402" spans="1:26" x14ac:dyDescent="0.3">
      <c r="A4402" t="s">
        <v>2971</v>
      </c>
      <c r="B4402">
        <v>28</v>
      </c>
      <c r="C4402" t="s">
        <v>25</v>
      </c>
      <c r="D4402" t="s">
        <v>18</v>
      </c>
      <c r="F4402">
        <v>7</v>
      </c>
      <c r="G4402">
        <v>231</v>
      </c>
      <c r="H4402">
        <v>0</v>
      </c>
      <c r="I4402" t="s">
        <v>23</v>
      </c>
      <c r="J4402">
        <v>96.8</v>
      </c>
      <c r="K4402" s="1">
        <v>44910</v>
      </c>
      <c r="L4402">
        <v>20</v>
      </c>
      <c r="M4402">
        <v>0.16</v>
      </c>
      <c r="N4402">
        <f>IF(E4402="",Data_Validation!$B$1,E4402)</f>
        <v>250</v>
      </c>
      <c r="O4402">
        <f>IF(J4402="",Data_Validation!$B$2,J4402)</f>
        <v>96.8</v>
      </c>
      <c r="P4402">
        <f t="shared" si="612"/>
        <v>2</v>
      </c>
      <c r="Q4402" s="2">
        <f>CustomerData[[#This Row],[avg_order_value_clean]]*CustomerData[[#This Row],[total_orders]]</f>
        <v>1750</v>
      </c>
      <c r="R4402" s="2" t="str">
        <f t="shared" si="620"/>
        <v>Inactive</v>
      </c>
      <c r="S4402" s="2" t="str">
        <f t="shared" si="613"/>
        <v>Low Risk</v>
      </c>
      <c r="T4402" s="2" t="str">
        <f t="shared" si="614"/>
        <v>25-34</v>
      </c>
      <c r="U4402" s="1">
        <f t="shared" ca="1" si="615"/>
        <v>1351</v>
      </c>
      <c r="V4402" s="2" t="str">
        <f t="shared" si="616"/>
        <v>Low Loyalty</v>
      </c>
      <c r="W4402" s="2" t="str">
        <f t="shared" si="617"/>
        <v>Legitimate</v>
      </c>
      <c r="X4402" s="2" t="str">
        <f>IF(Q4402&lt;Data_Validation!$B$8,"Low Value",IF(Q4402&lt;Data_Validation!$B$9,"Medium Value","High Value"))</f>
        <v>High Value</v>
      </c>
      <c r="Y4402" s="2" t="str">
        <f t="shared" si="618"/>
        <v>High Value - Maintain</v>
      </c>
      <c r="Z4402" s="2" t="str">
        <f t="shared" si="619"/>
        <v>Check Data</v>
      </c>
    </row>
    <row r="4403" spans="1:26" x14ac:dyDescent="0.3">
      <c r="A4403" t="s">
        <v>3468</v>
      </c>
      <c r="B4403">
        <v>70</v>
      </c>
      <c r="C4403" t="s">
        <v>21</v>
      </c>
      <c r="D4403" t="s">
        <v>50</v>
      </c>
      <c r="E4403">
        <v>99.57</v>
      </c>
      <c r="F4403">
        <v>6</v>
      </c>
      <c r="G4403">
        <v>83</v>
      </c>
      <c r="H4403">
        <v>0</v>
      </c>
      <c r="I4403" t="s">
        <v>29</v>
      </c>
      <c r="J4403">
        <v>72.8</v>
      </c>
      <c r="K4403" s="1">
        <v>44239</v>
      </c>
      <c r="L4403">
        <v>18</v>
      </c>
      <c r="M4403">
        <v>0.22</v>
      </c>
      <c r="N4403">
        <f>IF(E4403="",Data_Validation!$B$1,E4403)</f>
        <v>99.57</v>
      </c>
      <c r="O4403">
        <f>IF(J4403="",Data_Validation!$B$2,J4403)</f>
        <v>72.8</v>
      </c>
      <c r="P4403">
        <f t="shared" si="612"/>
        <v>1</v>
      </c>
      <c r="Q4403" s="2">
        <f>CustomerData[[#This Row],[avg_order_value_clean]]*CustomerData[[#This Row],[total_orders]]</f>
        <v>597.41999999999996</v>
      </c>
      <c r="R4403" s="2" t="str">
        <f t="shared" si="620"/>
        <v>At Risk</v>
      </c>
      <c r="S4403" s="2" t="str">
        <f t="shared" si="613"/>
        <v>Medium Risk</v>
      </c>
      <c r="T4403" s="2" t="str">
        <f t="shared" si="614"/>
        <v>55+</v>
      </c>
      <c r="U4403" s="1">
        <f t="shared" ca="1" si="615"/>
        <v>2022</v>
      </c>
      <c r="V4403" s="2" t="str">
        <f t="shared" si="616"/>
        <v>Low Loyalty</v>
      </c>
      <c r="W4403" s="2" t="str">
        <f t="shared" si="617"/>
        <v>Legitimate</v>
      </c>
      <c r="X4403" s="2" t="str">
        <f>IF(Q4403&lt;Data_Validation!$B$8,"Low Value",IF(Q4403&lt;Data_Validation!$B$9,"Medium Value","High Value"))</f>
        <v>Low Value</v>
      </c>
      <c r="Y4403" s="2" t="str">
        <f t="shared" si="618"/>
        <v>Stable</v>
      </c>
      <c r="Z4403" s="2" t="str">
        <f t="shared" si="619"/>
        <v>Check Data</v>
      </c>
    </row>
    <row r="4404" spans="1:26" x14ac:dyDescent="0.3">
      <c r="A4404" t="s">
        <v>3469</v>
      </c>
      <c r="B4404">
        <v>60</v>
      </c>
      <c r="C4404" t="s">
        <v>14</v>
      </c>
      <c r="D4404" t="s">
        <v>28</v>
      </c>
      <c r="E4404">
        <v>88.91</v>
      </c>
      <c r="F4404">
        <v>7</v>
      </c>
      <c r="G4404">
        <v>88</v>
      </c>
      <c r="H4404">
        <v>1</v>
      </c>
      <c r="I4404" t="s">
        <v>29</v>
      </c>
      <c r="J4404">
        <v>69.400000000000006</v>
      </c>
      <c r="K4404" s="1">
        <v>44969</v>
      </c>
      <c r="L4404">
        <v>50</v>
      </c>
      <c r="M4404">
        <v>0.02</v>
      </c>
      <c r="N4404">
        <f>IF(E4404="",Data_Validation!$B$1,E4404)</f>
        <v>88.91</v>
      </c>
      <c r="O4404">
        <f>IF(J4404="",Data_Validation!$B$2,J4404)</f>
        <v>69.400000000000006</v>
      </c>
      <c r="P4404">
        <f t="shared" si="612"/>
        <v>1</v>
      </c>
      <c r="Q4404" s="2">
        <f>CustomerData[[#This Row],[avg_order_value_clean]]*CustomerData[[#This Row],[total_orders]]</f>
        <v>622.37</v>
      </c>
      <c r="R4404" s="2" t="str">
        <f t="shared" si="620"/>
        <v>At Risk</v>
      </c>
      <c r="S4404" s="2" t="str">
        <f t="shared" si="613"/>
        <v>Low Risk</v>
      </c>
      <c r="T4404" s="2" t="str">
        <f t="shared" si="614"/>
        <v>55+</v>
      </c>
      <c r="U4404" s="1">
        <f t="shared" ca="1" si="615"/>
        <v>1292</v>
      </c>
      <c r="V4404" s="2" t="str">
        <f t="shared" si="616"/>
        <v>Medium Loyalty</v>
      </c>
      <c r="W4404" s="2" t="str">
        <f t="shared" si="617"/>
        <v>Fraudulent</v>
      </c>
      <c r="X4404" s="2" t="str">
        <f>IF(Q4404&lt;Data_Validation!$B$8,"Low Value",IF(Q4404&lt;Data_Validation!$B$9,"Medium Value","High Value"))</f>
        <v>Low Value</v>
      </c>
      <c r="Y4404" s="2" t="str">
        <f t="shared" si="618"/>
        <v>Stable</v>
      </c>
      <c r="Z4404" s="2" t="str">
        <f t="shared" si="619"/>
        <v>Check Data</v>
      </c>
    </row>
    <row r="4405" spans="1:26" x14ac:dyDescent="0.3">
      <c r="A4405" t="s">
        <v>3470</v>
      </c>
      <c r="B4405">
        <v>37</v>
      </c>
      <c r="C4405" t="s">
        <v>14</v>
      </c>
      <c r="D4405" t="s">
        <v>35</v>
      </c>
      <c r="E4405">
        <v>43.78</v>
      </c>
      <c r="F4405">
        <v>10</v>
      </c>
      <c r="G4405">
        <v>226</v>
      </c>
      <c r="H4405">
        <v>0</v>
      </c>
      <c r="I4405" t="s">
        <v>40</v>
      </c>
      <c r="J4405">
        <v>93.8</v>
      </c>
      <c r="K4405" s="1">
        <v>45397</v>
      </c>
      <c r="L4405">
        <v>14</v>
      </c>
      <c r="M4405">
        <v>0.48</v>
      </c>
      <c r="N4405">
        <f>IF(E4405="",Data_Validation!$B$1,E4405)</f>
        <v>43.78</v>
      </c>
      <c r="O4405">
        <f>IF(J4405="",Data_Validation!$B$2,J4405)</f>
        <v>93.8</v>
      </c>
      <c r="P4405">
        <f t="shared" si="612"/>
        <v>1</v>
      </c>
      <c r="Q4405" s="2">
        <f>CustomerData[[#This Row],[avg_order_value_clean]]*CustomerData[[#This Row],[total_orders]]</f>
        <v>437.8</v>
      </c>
      <c r="R4405" s="2" t="str">
        <f t="shared" si="620"/>
        <v>Inactive</v>
      </c>
      <c r="S4405" s="2" t="str">
        <f t="shared" si="613"/>
        <v>Medium Risk</v>
      </c>
      <c r="T4405" s="2" t="str">
        <f t="shared" si="614"/>
        <v>35-44</v>
      </c>
      <c r="U4405" s="1">
        <f t="shared" ca="1" si="615"/>
        <v>864</v>
      </c>
      <c r="V4405" s="2" t="str">
        <f t="shared" si="616"/>
        <v>Low Loyalty</v>
      </c>
      <c r="W4405" s="2" t="str">
        <f t="shared" si="617"/>
        <v>Legitimate</v>
      </c>
      <c r="X4405" s="2" t="str">
        <f>IF(Q4405&lt;Data_Validation!$B$8,"Low Value",IF(Q4405&lt;Data_Validation!$B$9,"Medium Value","High Value"))</f>
        <v>Low Value</v>
      </c>
      <c r="Y4405" s="2" t="str">
        <f t="shared" si="618"/>
        <v>Stable</v>
      </c>
      <c r="Z4405" s="2" t="str">
        <f t="shared" si="619"/>
        <v>Check Data</v>
      </c>
    </row>
    <row r="4406" spans="1:26" x14ac:dyDescent="0.3">
      <c r="A4406" t="s">
        <v>3471</v>
      </c>
      <c r="B4406">
        <v>37</v>
      </c>
      <c r="C4406" t="s">
        <v>14</v>
      </c>
      <c r="D4406" t="s">
        <v>37</v>
      </c>
      <c r="E4406">
        <v>60.4</v>
      </c>
      <c r="F4406">
        <v>12</v>
      </c>
      <c r="G4406">
        <v>110</v>
      </c>
      <c r="H4406">
        <v>0</v>
      </c>
      <c r="I4406" t="s">
        <v>16</v>
      </c>
      <c r="J4406">
        <v>29.1</v>
      </c>
      <c r="K4406" s="1">
        <v>45635</v>
      </c>
      <c r="L4406">
        <v>20</v>
      </c>
      <c r="M4406">
        <v>0.24</v>
      </c>
      <c r="N4406">
        <f>IF(E4406="",Data_Validation!$B$1,E4406)</f>
        <v>60.4</v>
      </c>
      <c r="O4406">
        <f>IF(J4406="",Data_Validation!$B$2,J4406)</f>
        <v>29.1</v>
      </c>
      <c r="P4406">
        <f t="shared" si="612"/>
        <v>1</v>
      </c>
      <c r="Q4406" s="2">
        <f>CustomerData[[#This Row],[avg_order_value_clean]]*CustomerData[[#This Row],[total_orders]]</f>
        <v>724.8</v>
      </c>
      <c r="R4406" s="2" t="str">
        <f t="shared" si="620"/>
        <v>Inactive</v>
      </c>
      <c r="S4406" s="2" t="str">
        <f t="shared" si="613"/>
        <v>Medium Risk</v>
      </c>
      <c r="T4406" s="2" t="str">
        <f t="shared" si="614"/>
        <v>35-44</v>
      </c>
      <c r="U4406" s="1">
        <f t="shared" ca="1" si="615"/>
        <v>626</v>
      </c>
      <c r="V4406" s="2" t="str">
        <f t="shared" si="616"/>
        <v>Low Loyalty</v>
      </c>
      <c r="W4406" s="2" t="str">
        <f t="shared" si="617"/>
        <v>Legitimate</v>
      </c>
      <c r="X4406" s="2" t="str">
        <f>IF(Q4406&lt;Data_Validation!$B$8,"Low Value",IF(Q4406&lt;Data_Validation!$B$9,"Medium Value","High Value"))</f>
        <v>Low Value</v>
      </c>
      <c r="Y4406" s="2" t="str">
        <f t="shared" si="618"/>
        <v>Stable</v>
      </c>
      <c r="Z4406" s="2" t="str">
        <f t="shared" si="619"/>
        <v>Check Data</v>
      </c>
    </row>
    <row r="4407" spans="1:26" x14ac:dyDescent="0.3">
      <c r="A4407" t="s">
        <v>3472</v>
      </c>
      <c r="B4407">
        <v>38</v>
      </c>
      <c r="C4407" t="s">
        <v>14</v>
      </c>
      <c r="D4407" t="s">
        <v>15</v>
      </c>
      <c r="E4407">
        <v>86.45</v>
      </c>
      <c r="F4407">
        <v>13</v>
      </c>
      <c r="G4407">
        <v>322</v>
      </c>
      <c r="H4407">
        <v>0</v>
      </c>
      <c r="I4407" t="s">
        <v>40</v>
      </c>
      <c r="J4407">
        <v>15.1</v>
      </c>
      <c r="K4407" s="1">
        <v>44542</v>
      </c>
      <c r="L4407">
        <v>45</v>
      </c>
      <c r="M4407">
        <v>0.52</v>
      </c>
      <c r="N4407">
        <f>IF(E4407="",Data_Validation!$B$1,E4407)</f>
        <v>86.45</v>
      </c>
      <c r="O4407">
        <f>IF(J4407="",Data_Validation!$B$2,J4407)</f>
        <v>15.1</v>
      </c>
      <c r="P4407">
        <f t="shared" si="612"/>
        <v>1</v>
      </c>
      <c r="Q4407" s="2">
        <f>CustomerData[[#This Row],[avg_order_value_clean]]*CustomerData[[#This Row],[total_orders]]</f>
        <v>1123.8500000000001</v>
      </c>
      <c r="R4407" s="2" t="str">
        <f t="shared" si="620"/>
        <v>Inactive</v>
      </c>
      <c r="S4407" s="2" t="str">
        <f t="shared" si="613"/>
        <v>High Risk</v>
      </c>
      <c r="T4407" s="2" t="str">
        <f t="shared" si="614"/>
        <v>35-44</v>
      </c>
      <c r="U4407" s="1">
        <f t="shared" ca="1" si="615"/>
        <v>1719</v>
      </c>
      <c r="V4407" s="2" t="str">
        <f t="shared" si="616"/>
        <v>Medium Loyalty</v>
      </c>
      <c r="W4407" s="2" t="str">
        <f t="shared" si="617"/>
        <v>Legitimate</v>
      </c>
      <c r="X4407" s="2" t="str">
        <f>IF(Q4407&lt;Data_Validation!$B$8,"Low Value",IF(Q4407&lt;Data_Validation!$B$9,"Medium Value","High Value"))</f>
        <v>Low Value</v>
      </c>
      <c r="Y4407" s="2" t="str">
        <f t="shared" si="618"/>
        <v>At Risk - Develop</v>
      </c>
      <c r="Z4407" s="2" t="str">
        <f t="shared" si="619"/>
        <v>Check Data</v>
      </c>
    </row>
    <row r="4408" spans="1:26" x14ac:dyDescent="0.3">
      <c r="A4408" t="s">
        <v>2870</v>
      </c>
      <c r="B4408">
        <v>35</v>
      </c>
      <c r="C4408" t="s">
        <v>14</v>
      </c>
      <c r="D4408" t="s">
        <v>50</v>
      </c>
      <c r="E4408">
        <v>89.35</v>
      </c>
      <c r="F4408">
        <v>10</v>
      </c>
      <c r="G4408">
        <v>11</v>
      </c>
      <c r="H4408">
        <v>0</v>
      </c>
      <c r="I4408" t="s">
        <v>23</v>
      </c>
      <c r="J4408">
        <v>29</v>
      </c>
      <c r="K4408" s="1">
        <v>44241</v>
      </c>
      <c r="L4408">
        <v>88</v>
      </c>
      <c r="M4408">
        <v>0.24</v>
      </c>
      <c r="N4408">
        <f>IF(E4408="",Data_Validation!$B$1,E4408)</f>
        <v>89.35</v>
      </c>
      <c r="O4408">
        <f>IF(J4408="",Data_Validation!$B$2,J4408)</f>
        <v>29</v>
      </c>
      <c r="P4408">
        <f t="shared" si="612"/>
        <v>2</v>
      </c>
      <c r="Q4408" s="2">
        <f>CustomerData[[#This Row],[avg_order_value_clean]]*CustomerData[[#This Row],[total_orders]]</f>
        <v>893.5</v>
      </c>
      <c r="R4408" s="2" t="str">
        <f t="shared" si="620"/>
        <v>Active</v>
      </c>
      <c r="S4408" s="2" t="str">
        <f t="shared" si="613"/>
        <v>Medium Risk</v>
      </c>
      <c r="T4408" s="2" t="str">
        <f t="shared" si="614"/>
        <v>35-44</v>
      </c>
      <c r="U4408" s="1">
        <f t="shared" ca="1" si="615"/>
        <v>2020</v>
      </c>
      <c r="V4408" s="2" t="str">
        <f t="shared" si="616"/>
        <v>High Loyalty</v>
      </c>
      <c r="W4408" s="2" t="str">
        <f t="shared" si="617"/>
        <v>Legitimate</v>
      </c>
      <c r="X4408" s="2" t="str">
        <f>IF(Q4408&lt;Data_Validation!$B$8,"Low Value",IF(Q4408&lt;Data_Validation!$B$9,"Medium Value","High Value"))</f>
        <v>Low Value</v>
      </c>
      <c r="Y4408" s="2" t="str">
        <f t="shared" si="618"/>
        <v>Stable</v>
      </c>
      <c r="Z4408" s="2" t="str">
        <f t="shared" si="619"/>
        <v>Check Data</v>
      </c>
    </row>
    <row r="4409" spans="1:26" x14ac:dyDescent="0.3">
      <c r="A4409" t="s">
        <v>3473</v>
      </c>
      <c r="B4409">
        <v>74</v>
      </c>
      <c r="C4409" t="s">
        <v>14</v>
      </c>
      <c r="D4409" t="s">
        <v>26</v>
      </c>
      <c r="E4409">
        <v>340.83</v>
      </c>
      <c r="F4409">
        <v>7</v>
      </c>
      <c r="G4409">
        <v>26</v>
      </c>
      <c r="H4409">
        <v>0</v>
      </c>
      <c r="I4409" t="s">
        <v>40</v>
      </c>
      <c r="J4409">
        <v>94.9</v>
      </c>
      <c r="K4409" s="1">
        <v>45444</v>
      </c>
      <c r="L4409">
        <v>47</v>
      </c>
      <c r="M4409">
        <v>0.61</v>
      </c>
      <c r="N4409">
        <f>IF(E4409="",Data_Validation!$B$1,E4409)</f>
        <v>340.83</v>
      </c>
      <c r="O4409">
        <f>IF(J4409="",Data_Validation!$B$2,J4409)</f>
        <v>94.9</v>
      </c>
      <c r="P4409">
        <f t="shared" si="612"/>
        <v>1</v>
      </c>
      <c r="Q4409" s="2">
        <f>CustomerData[[#This Row],[avg_order_value_clean]]*CustomerData[[#This Row],[total_orders]]</f>
        <v>2385.81</v>
      </c>
      <c r="R4409" s="2" t="str">
        <f t="shared" si="620"/>
        <v>Active</v>
      </c>
      <c r="S4409" s="2" t="str">
        <f t="shared" si="613"/>
        <v>High Risk</v>
      </c>
      <c r="T4409" s="2" t="str">
        <f t="shared" si="614"/>
        <v>55+</v>
      </c>
      <c r="U4409" s="1">
        <f t="shared" ca="1" si="615"/>
        <v>817</v>
      </c>
      <c r="V4409" s="2" t="str">
        <f t="shared" si="616"/>
        <v>Medium Loyalty</v>
      </c>
      <c r="W4409" s="2" t="str">
        <f t="shared" si="617"/>
        <v>Legitimate</v>
      </c>
      <c r="X4409" s="2" t="str">
        <f>IF(Q4409&lt;Data_Validation!$B$8,"Low Value",IF(Q4409&lt;Data_Validation!$B$9,"Medium Value","High Value"))</f>
        <v>High Value</v>
      </c>
      <c r="Y4409" s="2" t="str">
        <f t="shared" si="618"/>
        <v>Critical - Retain</v>
      </c>
      <c r="Z4409" s="2" t="str">
        <f t="shared" si="619"/>
        <v>Check Data</v>
      </c>
    </row>
    <row r="4410" spans="1:26" x14ac:dyDescent="0.3">
      <c r="A4410" t="s">
        <v>178</v>
      </c>
      <c r="B4410">
        <v>67</v>
      </c>
      <c r="C4410" t="s">
        <v>14</v>
      </c>
      <c r="D4410" t="s">
        <v>35</v>
      </c>
      <c r="E4410">
        <v>67.959999999999994</v>
      </c>
      <c r="F4410">
        <v>11</v>
      </c>
      <c r="G4410">
        <v>104</v>
      </c>
      <c r="H4410">
        <v>0</v>
      </c>
      <c r="I4410" t="s">
        <v>29</v>
      </c>
      <c r="J4410">
        <v>21.2</v>
      </c>
      <c r="K4410" s="1">
        <v>44348</v>
      </c>
      <c r="L4410">
        <v>57</v>
      </c>
      <c r="M4410">
        <v>0.42</v>
      </c>
      <c r="N4410">
        <f>IF(E4410="",Data_Validation!$B$1,E4410)</f>
        <v>67.959999999999994</v>
      </c>
      <c r="O4410">
        <f>IF(J4410="",Data_Validation!$B$2,J4410)</f>
        <v>21.2</v>
      </c>
      <c r="P4410">
        <f t="shared" si="612"/>
        <v>4</v>
      </c>
      <c r="Q4410" s="2">
        <f>CustomerData[[#This Row],[avg_order_value_clean]]*CustomerData[[#This Row],[total_orders]]</f>
        <v>747.56</v>
      </c>
      <c r="R4410" s="2" t="str">
        <f t="shared" si="620"/>
        <v>Inactive</v>
      </c>
      <c r="S4410" s="2" t="str">
        <f t="shared" si="613"/>
        <v>Medium Risk</v>
      </c>
      <c r="T4410" s="2" t="str">
        <f t="shared" si="614"/>
        <v>55+</v>
      </c>
      <c r="U4410" s="1">
        <f t="shared" ca="1" si="615"/>
        <v>1913</v>
      </c>
      <c r="V4410" s="2" t="str">
        <f t="shared" si="616"/>
        <v>Medium Loyalty</v>
      </c>
      <c r="W4410" s="2" t="str">
        <f t="shared" si="617"/>
        <v>Legitimate</v>
      </c>
      <c r="X4410" s="2" t="str">
        <f>IF(Q4410&lt;Data_Validation!$B$8,"Low Value",IF(Q4410&lt;Data_Validation!$B$9,"Medium Value","High Value"))</f>
        <v>Low Value</v>
      </c>
      <c r="Y4410" s="2" t="str">
        <f t="shared" si="618"/>
        <v>Stable</v>
      </c>
      <c r="Z4410" s="2" t="str">
        <f t="shared" si="619"/>
        <v>Check Data</v>
      </c>
    </row>
    <row r="4411" spans="1:26" x14ac:dyDescent="0.3">
      <c r="A4411" t="s">
        <v>1273</v>
      </c>
      <c r="B4411">
        <v>27</v>
      </c>
      <c r="C4411" t="s">
        <v>21</v>
      </c>
      <c r="D4411" t="s">
        <v>50</v>
      </c>
      <c r="E4411">
        <v>228.05</v>
      </c>
      <c r="F4411">
        <v>17</v>
      </c>
      <c r="G4411">
        <v>85</v>
      </c>
      <c r="H4411">
        <v>0</v>
      </c>
      <c r="I4411" t="s">
        <v>29</v>
      </c>
      <c r="J4411">
        <v>22.5</v>
      </c>
      <c r="K4411" s="1">
        <v>44536</v>
      </c>
      <c r="L4411">
        <v>31</v>
      </c>
      <c r="M4411">
        <v>0.56000000000000005</v>
      </c>
      <c r="N4411">
        <f>IF(E4411="",Data_Validation!$B$1,E4411)</f>
        <v>228.05</v>
      </c>
      <c r="O4411">
        <f>IF(J4411="",Data_Validation!$B$2,J4411)</f>
        <v>22.5</v>
      </c>
      <c r="P4411">
        <f t="shared" si="612"/>
        <v>3</v>
      </c>
      <c r="Q4411" s="2">
        <f>CustomerData[[#This Row],[avg_order_value_clean]]*CustomerData[[#This Row],[total_orders]]</f>
        <v>3876.8500000000004</v>
      </c>
      <c r="R4411" s="2" t="str">
        <f t="shared" si="620"/>
        <v>At Risk</v>
      </c>
      <c r="S4411" s="2" t="str">
        <f t="shared" si="613"/>
        <v>High Risk</v>
      </c>
      <c r="T4411" s="2" t="str">
        <f t="shared" si="614"/>
        <v>25-34</v>
      </c>
      <c r="U4411" s="1">
        <f t="shared" ca="1" si="615"/>
        <v>1725</v>
      </c>
      <c r="V4411" s="2" t="str">
        <f t="shared" si="616"/>
        <v>Low Loyalty</v>
      </c>
      <c r="W4411" s="2" t="str">
        <f t="shared" si="617"/>
        <v>Legitimate</v>
      </c>
      <c r="X4411" s="2" t="str">
        <f>IF(Q4411&lt;Data_Validation!$B$8,"Low Value",IF(Q4411&lt;Data_Validation!$B$9,"Medium Value","High Value"))</f>
        <v>High Value</v>
      </c>
      <c r="Y4411" s="2" t="str">
        <f t="shared" si="618"/>
        <v>Critical - Retain</v>
      </c>
      <c r="Z4411" s="2" t="str">
        <f t="shared" si="619"/>
        <v>Check Data</v>
      </c>
    </row>
    <row r="4412" spans="1:26" x14ac:dyDescent="0.3">
      <c r="A4412" t="s">
        <v>3474</v>
      </c>
      <c r="B4412">
        <v>51</v>
      </c>
      <c r="C4412" t="s">
        <v>14</v>
      </c>
      <c r="D4412" t="s">
        <v>18</v>
      </c>
      <c r="E4412">
        <v>41.18</v>
      </c>
      <c r="F4412">
        <v>15</v>
      </c>
      <c r="G4412">
        <v>155</v>
      </c>
      <c r="H4412">
        <v>0</v>
      </c>
      <c r="I4412" t="s">
        <v>29</v>
      </c>
      <c r="J4412">
        <v>19.3</v>
      </c>
      <c r="K4412" s="1">
        <v>44080</v>
      </c>
      <c r="L4412">
        <v>52</v>
      </c>
      <c r="M4412">
        <v>0.31</v>
      </c>
      <c r="N4412">
        <f>IF(E4412="",Data_Validation!$B$1,E4412)</f>
        <v>41.18</v>
      </c>
      <c r="O4412">
        <f>IF(J4412="",Data_Validation!$B$2,J4412)</f>
        <v>19.3</v>
      </c>
      <c r="P4412">
        <f t="shared" si="612"/>
        <v>1</v>
      </c>
      <c r="Q4412" s="2">
        <f>CustomerData[[#This Row],[avg_order_value_clean]]*CustomerData[[#This Row],[total_orders]]</f>
        <v>617.70000000000005</v>
      </c>
      <c r="R4412" s="2" t="str">
        <f t="shared" si="620"/>
        <v>Inactive</v>
      </c>
      <c r="S4412" s="2" t="str">
        <f t="shared" si="613"/>
        <v>Medium Risk</v>
      </c>
      <c r="T4412" s="2" t="str">
        <f t="shared" si="614"/>
        <v>45-54</v>
      </c>
      <c r="U4412" s="1">
        <f t="shared" ca="1" si="615"/>
        <v>2181</v>
      </c>
      <c r="V4412" s="2" t="str">
        <f t="shared" si="616"/>
        <v>Medium Loyalty</v>
      </c>
      <c r="W4412" s="2" t="str">
        <f t="shared" si="617"/>
        <v>Legitimate</v>
      </c>
      <c r="X4412" s="2" t="str">
        <f>IF(Q4412&lt;Data_Validation!$B$8,"Low Value",IF(Q4412&lt;Data_Validation!$B$9,"Medium Value","High Value"))</f>
        <v>Low Value</v>
      </c>
      <c r="Y4412" s="2" t="str">
        <f t="shared" si="618"/>
        <v>Stable</v>
      </c>
      <c r="Z4412" s="2" t="str">
        <f t="shared" si="619"/>
        <v>Check Data</v>
      </c>
    </row>
    <row r="4413" spans="1:26" x14ac:dyDescent="0.3">
      <c r="A4413" t="s">
        <v>2378</v>
      </c>
      <c r="B4413">
        <v>43</v>
      </c>
      <c r="C4413" t="s">
        <v>21</v>
      </c>
      <c r="D4413" t="s">
        <v>26</v>
      </c>
      <c r="E4413">
        <v>269.52</v>
      </c>
      <c r="F4413">
        <v>13</v>
      </c>
      <c r="G4413">
        <v>198</v>
      </c>
      <c r="H4413">
        <v>0</v>
      </c>
      <c r="I4413" t="s">
        <v>40</v>
      </c>
      <c r="J4413">
        <v>48.5</v>
      </c>
      <c r="K4413" s="1">
        <v>44930</v>
      </c>
      <c r="L4413">
        <v>79</v>
      </c>
      <c r="M4413">
        <v>0.52</v>
      </c>
      <c r="N4413">
        <f>IF(E4413="",Data_Validation!$B$1,E4413)</f>
        <v>269.52</v>
      </c>
      <c r="O4413">
        <f>IF(J4413="",Data_Validation!$B$2,J4413)</f>
        <v>48.5</v>
      </c>
      <c r="P4413">
        <f t="shared" si="612"/>
        <v>2</v>
      </c>
      <c r="Q4413" s="2">
        <f>CustomerData[[#This Row],[avg_order_value_clean]]*CustomerData[[#This Row],[total_orders]]</f>
        <v>3503.7599999999998</v>
      </c>
      <c r="R4413" s="2" t="str">
        <f t="shared" si="620"/>
        <v>Inactive</v>
      </c>
      <c r="S4413" s="2" t="str">
        <f t="shared" si="613"/>
        <v>High Risk</v>
      </c>
      <c r="T4413" s="2" t="str">
        <f t="shared" si="614"/>
        <v>35-44</v>
      </c>
      <c r="U4413" s="1">
        <f t="shared" ca="1" si="615"/>
        <v>1331</v>
      </c>
      <c r="V4413" s="2" t="str">
        <f t="shared" si="616"/>
        <v>High Loyalty</v>
      </c>
      <c r="W4413" s="2" t="str">
        <f t="shared" si="617"/>
        <v>Legitimate</v>
      </c>
      <c r="X4413" s="2" t="str">
        <f>IF(Q4413&lt;Data_Validation!$B$8,"Low Value",IF(Q4413&lt;Data_Validation!$B$9,"Medium Value","High Value"))</f>
        <v>High Value</v>
      </c>
      <c r="Y4413" s="2" t="str">
        <f t="shared" si="618"/>
        <v>Critical - Retain</v>
      </c>
      <c r="Z4413" s="2" t="str">
        <f t="shared" si="619"/>
        <v>Check Data</v>
      </c>
    </row>
    <row r="4414" spans="1:26" x14ac:dyDescent="0.3">
      <c r="A4414" t="s">
        <v>3475</v>
      </c>
      <c r="B4414">
        <v>47</v>
      </c>
      <c r="C4414" t="s">
        <v>21</v>
      </c>
      <c r="D4414" t="s">
        <v>18</v>
      </c>
      <c r="E4414">
        <v>125.38</v>
      </c>
      <c r="F4414">
        <v>10</v>
      </c>
      <c r="G4414">
        <v>136</v>
      </c>
      <c r="H4414">
        <v>0</v>
      </c>
      <c r="I4414" t="s">
        <v>16</v>
      </c>
      <c r="J4414">
        <v>79.599999999999994</v>
      </c>
      <c r="K4414" s="1">
        <v>44878</v>
      </c>
      <c r="L4414">
        <v>46</v>
      </c>
      <c r="M4414">
        <v>0.53</v>
      </c>
      <c r="N4414">
        <f>IF(E4414="",Data_Validation!$B$1,E4414)</f>
        <v>125.38</v>
      </c>
      <c r="O4414">
        <f>IF(J4414="",Data_Validation!$B$2,J4414)</f>
        <v>79.599999999999994</v>
      </c>
      <c r="P4414">
        <f t="shared" si="612"/>
        <v>1</v>
      </c>
      <c r="Q4414" s="2">
        <f>CustomerData[[#This Row],[avg_order_value_clean]]*CustomerData[[#This Row],[total_orders]]</f>
        <v>1253.8</v>
      </c>
      <c r="R4414" s="2" t="str">
        <f t="shared" si="620"/>
        <v>Inactive</v>
      </c>
      <c r="S4414" s="2" t="str">
        <f t="shared" si="613"/>
        <v>High Risk</v>
      </c>
      <c r="T4414" s="2" t="str">
        <f t="shared" si="614"/>
        <v>45-54</v>
      </c>
      <c r="U4414" s="1">
        <f t="shared" ca="1" si="615"/>
        <v>1383</v>
      </c>
      <c r="V4414" s="2" t="str">
        <f t="shared" si="616"/>
        <v>Medium Loyalty</v>
      </c>
      <c r="W4414" s="2" t="str">
        <f t="shared" si="617"/>
        <v>Legitimate</v>
      </c>
      <c r="X4414" s="2" t="str">
        <f>IF(Q4414&lt;Data_Validation!$B$8,"Low Value",IF(Q4414&lt;Data_Validation!$B$9,"Medium Value","High Value"))</f>
        <v>Low Value</v>
      </c>
      <c r="Y4414" s="2" t="str">
        <f t="shared" si="618"/>
        <v>At Risk - Develop</v>
      </c>
      <c r="Z4414" s="2" t="str">
        <f t="shared" si="619"/>
        <v>Check Data</v>
      </c>
    </row>
    <row r="4415" spans="1:26" x14ac:dyDescent="0.3">
      <c r="A4415" t="s">
        <v>1962</v>
      </c>
      <c r="B4415">
        <v>26</v>
      </c>
      <c r="C4415" t="s">
        <v>14</v>
      </c>
      <c r="D4415" t="s">
        <v>22</v>
      </c>
      <c r="E4415">
        <v>57.62</v>
      </c>
      <c r="F4415">
        <v>12</v>
      </c>
      <c r="G4415">
        <v>30</v>
      </c>
      <c r="H4415">
        <v>1</v>
      </c>
      <c r="I4415" t="s">
        <v>19</v>
      </c>
      <c r="J4415">
        <v>38.200000000000003</v>
      </c>
      <c r="K4415" s="1">
        <v>44503</v>
      </c>
      <c r="L4415">
        <v>7</v>
      </c>
      <c r="M4415">
        <v>0.08</v>
      </c>
      <c r="N4415">
        <f>IF(E4415="",Data_Validation!$B$1,E4415)</f>
        <v>57.62</v>
      </c>
      <c r="O4415">
        <f>IF(J4415="",Data_Validation!$B$2,J4415)</f>
        <v>38.200000000000003</v>
      </c>
      <c r="P4415">
        <f t="shared" si="612"/>
        <v>3</v>
      </c>
      <c r="Q4415" s="2">
        <f>CustomerData[[#This Row],[avg_order_value_clean]]*CustomerData[[#This Row],[total_orders]]</f>
        <v>691.43999999999994</v>
      </c>
      <c r="R4415" s="2" t="str">
        <f t="shared" si="620"/>
        <v>Active</v>
      </c>
      <c r="S4415" s="2" t="str">
        <f t="shared" si="613"/>
        <v>Low Risk</v>
      </c>
      <c r="T4415" s="2" t="str">
        <f t="shared" si="614"/>
        <v>25-34</v>
      </c>
      <c r="U4415" s="1">
        <f t="shared" ca="1" si="615"/>
        <v>1758</v>
      </c>
      <c r="V4415" s="2" t="str">
        <f t="shared" si="616"/>
        <v>Low Loyalty</v>
      </c>
      <c r="W4415" s="2" t="str">
        <f t="shared" si="617"/>
        <v>Fraudulent</v>
      </c>
      <c r="X4415" s="2" t="str">
        <f>IF(Q4415&lt;Data_Validation!$B$8,"Low Value",IF(Q4415&lt;Data_Validation!$B$9,"Medium Value","High Value"))</f>
        <v>Low Value</v>
      </c>
      <c r="Y4415" s="2" t="str">
        <f t="shared" si="618"/>
        <v>Stable</v>
      </c>
      <c r="Z4415" s="2" t="str">
        <f t="shared" si="619"/>
        <v>Check Data</v>
      </c>
    </row>
    <row r="4416" spans="1:26" x14ac:dyDescent="0.3">
      <c r="A4416" t="s">
        <v>1213</v>
      </c>
      <c r="B4416">
        <v>63</v>
      </c>
      <c r="C4416" t="s">
        <v>21</v>
      </c>
      <c r="D4416" t="s">
        <v>28</v>
      </c>
      <c r="F4416">
        <v>10</v>
      </c>
      <c r="G4416">
        <v>163</v>
      </c>
      <c r="H4416">
        <v>0</v>
      </c>
      <c r="I4416" t="s">
        <v>29</v>
      </c>
      <c r="J4416">
        <v>10</v>
      </c>
      <c r="K4416" s="1">
        <v>44490</v>
      </c>
      <c r="L4416">
        <v>49</v>
      </c>
      <c r="M4416">
        <v>0.19</v>
      </c>
      <c r="N4416">
        <f>IF(E4416="",Data_Validation!$B$1,E4416)</f>
        <v>250</v>
      </c>
      <c r="O4416">
        <f>IF(J4416="",Data_Validation!$B$2,J4416)</f>
        <v>10</v>
      </c>
      <c r="P4416">
        <f t="shared" si="612"/>
        <v>3</v>
      </c>
      <c r="Q4416" s="2">
        <f>CustomerData[[#This Row],[avg_order_value_clean]]*CustomerData[[#This Row],[total_orders]]</f>
        <v>2500</v>
      </c>
      <c r="R4416" s="2" t="str">
        <f t="shared" si="620"/>
        <v>Inactive</v>
      </c>
      <c r="S4416" s="2" t="str">
        <f t="shared" si="613"/>
        <v>Low Risk</v>
      </c>
      <c r="T4416" s="2" t="str">
        <f t="shared" si="614"/>
        <v>55+</v>
      </c>
      <c r="U4416" s="1">
        <f t="shared" ca="1" si="615"/>
        <v>1771</v>
      </c>
      <c r="V4416" s="2" t="str">
        <f t="shared" si="616"/>
        <v>Medium Loyalty</v>
      </c>
      <c r="W4416" s="2" t="str">
        <f t="shared" si="617"/>
        <v>Legitimate</v>
      </c>
      <c r="X4416" s="2" t="str">
        <f>IF(Q4416&lt;Data_Validation!$B$8,"Low Value",IF(Q4416&lt;Data_Validation!$B$9,"Medium Value","High Value"))</f>
        <v>High Value</v>
      </c>
      <c r="Y4416" s="2" t="str">
        <f t="shared" si="618"/>
        <v>High Value - Maintain</v>
      </c>
      <c r="Z4416" s="2" t="str">
        <f t="shared" si="619"/>
        <v>Check Data</v>
      </c>
    </row>
    <row r="4417" spans="1:26" x14ac:dyDescent="0.3">
      <c r="A4417" t="s">
        <v>3476</v>
      </c>
      <c r="B4417">
        <v>68</v>
      </c>
      <c r="C4417" t="s">
        <v>14</v>
      </c>
      <c r="D4417" t="s">
        <v>37</v>
      </c>
      <c r="E4417">
        <v>91.28</v>
      </c>
      <c r="F4417">
        <v>10</v>
      </c>
      <c r="G4417">
        <v>112</v>
      </c>
      <c r="H4417">
        <v>0</v>
      </c>
      <c r="I4417" t="s">
        <v>40</v>
      </c>
      <c r="K4417" s="1">
        <v>45181</v>
      </c>
      <c r="L4417">
        <v>23</v>
      </c>
      <c r="M4417">
        <v>0.48</v>
      </c>
      <c r="N4417">
        <f>IF(E4417="",Data_Validation!$B$1,E4417)</f>
        <v>91.28</v>
      </c>
      <c r="O4417">
        <f>IF(J4417="",Data_Validation!$B$2,J4417)</f>
        <v>250</v>
      </c>
      <c r="P4417">
        <f t="shared" si="612"/>
        <v>1</v>
      </c>
      <c r="Q4417" s="2">
        <f>CustomerData[[#This Row],[avg_order_value_clean]]*CustomerData[[#This Row],[total_orders]]</f>
        <v>912.8</v>
      </c>
      <c r="R4417" s="2" t="str">
        <f t="shared" si="620"/>
        <v>Inactive</v>
      </c>
      <c r="S4417" s="2" t="str">
        <f t="shared" si="613"/>
        <v>Medium Risk</v>
      </c>
      <c r="T4417" s="2" t="str">
        <f t="shared" si="614"/>
        <v>55+</v>
      </c>
      <c r="U4417" s="1">
        <f t="shared" ca="1" si="615"/>
        <v>1080</v>
      </c>
      <c r="V4417" s="2" t="str">
        <f t="shared" si="616"/>
        <v>Low Loyalty</v>
      </c>
      <c r="W4417" s="2" t="str">
        <f t="shared" si="617"/>
        <v>Legitimate</v>
      </c>
      <c r="X4417" s="2" t="str">
        <f>IF(Q4417&lt;Data_Validation!$B$8,"Low Value",IF(Q4417&lt;Data_Validation!$B$9,"Medium Value","High Value"))</f>
        <v>Low Value</v>
      </c>
      <c r="Y4417" s="2" t="str">
        <f t="shared" si="618"/>
        <v>Stable</v>
      </c>
      <c r="Z4417" s="2" t="str">
        <f t="shared" si="619"/>
        <v>Check Data</v>
      </c>
    </row>
    <row r="4418" spans="1:26" x14ac:dyDescent="0.3">
      <c r="A4418" t="s">
        <v>3477</v>
      </c>
      <c r="B4418">
        <v>48</v>
      </c>
      <c r="C4418" t="s">
        <v>21</v>
      </c>
      <c r="D4418" t="s">
        <v>35</v>
      </c>
      <c r="E4418">
        <v>36.39</v>
      </c>
      <c r="F4418">
        <v>10</v>
      </c>
      <c r="G4418">
        <v>360</v>
      </c>
      <c r="H4418">
        <v>0</v>
      </c>
      <c r="I4418" t="s">
        <v>19</v>
      </c>
      <c r="J4418">
        <v>61</v>
      </c>
      <c r="K4418" s="1">
        <v>44346</v>
      </c>
      <c r="L4418">
        <v>93</v>
      </c>
      <c r="M4418">
        <v>0.17</v>
      </c>
      <c r="N4418">
        <f>IF(E4418="",Data_Validation!$B$1,E4418)</f>
        <v>36.39</v>
      </c>
      <c r="O4418">
        <f>IF(J4418="",Data_Validation!$B$2,J4418)</f>
        <v>61</v>
      </c>
      <c r="P4418">
        <f t="shared" ref="P4418:P4481" si="621">COUNTIF($A$2:$A$5001,A4418)</f>
        <v>1</v>
      </c>
      <c r="Q4418" s="2">
        <f>CustomerData[[#This Row],[avg_order_value_clean]]*CustomerData[[#This Row],[total_orders]]</f>
        <v>363.9</v>
      </c>
      <c r="R4418" s="2" t="str">
        <f t="shared" si="620"/>
        <v>Inactive</v>
      </c>
      <c r="S4418" s="2" t="str">
        <f t="shared" ref="S4418:S4481" si="622">IF(M4418&lt;0.2,"Low Risk",IF(M4418&lt;0.5,"Medium Risk","High Risk"))</f>
        <v>Low Risk</v>
      </c>
      <c r="T4418" s="2" t="str">
        <f t="shared" ref="T4418:T4481" si="623">IF(B4418&lt;25,"Under 25",IF(B4418&lt;35,"25-34",IF(B4418&lt;45,"35-44",IF(B4418&lt;55,"45-54","55+"))))</f>
        <v>45-54</v>
      </c>
      <c r="U4418" s="1">
        <f t="shared" ref="U4418:U4481" ca="1" si="624">TODAY()-K4418</f>
        <v>1915</v>
      </c>
      <c r="V4418" s="2" t="str">
        <f t="shared" ref="V4418:V4481" si="625">IF(L4418&lt;40,"Low Loyalty",IF(L4418&lt;70,"Medium Loyalty","High Loyalty"))</f>
        <v>High Loyalty</v>
      </c>
      <c r="W4418" s="2" t="str">
        <f t="shared" ref="W4418:W4481" si="626">IF(H4418=1,"Fraudulent","Legitimate")</f>
        <v>Legitimate</v>
      </c>
      <c r="X4418" s="2" t="str">
        <f>IF(Q4418&lt;Data_Validation!$B$8,"Low Value",IF(Q4418&lt;Data_Validation!$B$9,"Medium Value","High Value"))</f>
        <v>Low Value</v>
      </c>
      <c r="Y4418" s="2" t="str">
        <f t="shared" ref="Y4418:Y4481" si="627">IF(AND(X4418="High Value",S4418="High Risk"),"Critical - Retain",IF(AND(X4418="High Value",S4418&lt;&gt;"High Risk"),"High Value - Maintain",IF(AND(X4418&lt;&gt;"High Value",S4418="High Risk"),"At Risk - Develop","Stable")))</f>
        <v>Stable</v>
      </c>
      <c r="Z4418" s="2" t="str">
        <f t="shared" ref="Z4418:Z4481" si="628">IF(OR(B4418&lt;18,F4418&lt;0,N4418&lt;0,O4418&lt;0,O4418&gt;1,M4418&lt;0,M4418&gt;1),"Check Data","Valid")</f>
        <v>Check Data</v>
      </c>
    </row>
    <row r="4419" spans="1:26" x14ac:dyDescent="0.3">
      <c r="A4419" t="s">
        <v>3478</v>
      </c>
      <c r="B4419">
        <v>59</v>
      </c>
      <c r="C4419" t="s">
        <v>21</v>
      </c>
      <c r="D4419" t="s">
        <v>26</v>
      </c>
      <c r="E4419">
        <v>90.3</v>
      </c>
      <c r="F4419">
        <v>16</v>
      </c>
      <c r="G4419">
        <v>270</v>
      </c>
      <c r="H4419">
        <v>0</v>
      </c>
      <c r="I4419" t="s">
        <v>29</v>
      </c>
      <c r="J4419">
        <v>47.9</v>
      </c>
      <c r="K4419" s="1">
        <v>44664</v>
      </c>
      <c r="L4419">
        <v>41</v>
      </c>
      <c r="M4419">
        <v>0.28999999999999998</v>
      </c>
      <c r="N4419">
        <f>IF(E4419="",Data_Validation!$B$1,E4419)</f>
        <v>90.3</v>
      </c>
      <c r="O4419">
        <f>IF(J4419="",Data_Validation!$B$2,J4419)</f>
        <v>47.9</v>
      </c>
      <c r="P4419">
        <f t="shared" si="621"/>
        <v>1</v>
      </c>
      <c r="Q4419" s="2">
        <f>CustomerData[[#This Row],[avg_order_value_clean]]*CustomerData[[#This Row],[total_orders]]</f>
        <v>1444.8</v>
      </c>
      <c r="R4419" s="2" t="str">
        <f t="shared" ref="R4419:R4482" si="629">IF(G4419&lt;=30,"Active",IF(G4419&lt;=90,"At Risk","Inactive"))</f>
        <v>Inactive</v>
      </c>
      <c r="S4419" s="2" t="str">
        <f t="shared" si="622"/>
        <v>Medium Risk</v>
      </c>
      <c r="T4419" s="2" t="str">
        <f t="shared" si="623"/>
        <v>55+</v>
      </c>
      <c r="U4419" s="1">
        <f t="shared" ca="1" si="624"/>
        <v>1597</v>
      </c>
      <c r="V4419" s="2" t="str">
        <f t="shared" si="625"/>
        <v>Medium Loyalty</v>
      </c>
      <c r="W4419" s="2" t="str">
        <f t="shared" si="626"/>
        <v>Legitimate</v>
      </c>
      <c r="X4419" s="2" t="str">
        <f>IF(Q4419&lt;Data_Validation!$B$8,"Low Value",IF(Q4419&lt;Data_Validation!$B$9,"Medium Value","High Value"))</f>
        <v>Low Value</v>
      </c>
      <c r="Y4419" s="2" t="str">
        <f t="shared" si="627"/>
        <v>Stable</v>
      </c>
      <c r="Z4419" s="2" t="str">
        <f t="shared" si="628"/>
        <v>Check Data</v>
      </c>
    </row>
    <row r="4420" spans="1:26" x14ac:dyDescent="0.3">
      <c r="A4420" t="s">
        <v>3347</v>
      </c>
      <c r="B4420">
        <v>72</v>
      </c>
      <c r="C4420" t="s">
        <v>14</v>
      </c>
      <c r="D4420" t="s">
        <v>28</v>
      </c>
      <c r="E4420">
        <v>245.26</v>
      </c>
      <c r="F4420">
        <v>13</v>
      </c>
      <c r="G4420">
        <v>352</v>
      </c>
      <c r="H4420">
        <v>0</v>
      </c>
      <c r="I4420" t="s">
        <v>29</v>
      </c>
      <c r="J4420">
        <v>96.4</v>
      </c>
      <c r="K4420" s="1">
        <v>45544</v>
      </c>
      <c r="L4420">
        <v>4</v>
      </c>
      <c r="M4420">
        <v>0.23</v>
      </c>
      <c r="N4420">
        <f>IF(E4420="",Data_Validation!$B$1,E4420)</f>
        <v>245.26</v>
      </c>
      <c r="O4420">
        <f>IF(J4420="",Data_Validation!$B$2,J4420)</f>
        <v>96.4</v>
      </c>
      <c r="P4420">
        <f t="shared" si="621"/>
        <v>2</v>
      </c>
      <c r="Q4420" s="2">
        <f>CustomerData[[#This Row],[avg_order_value_clean]]*CustomerData[[#This Row],[total_orders]]</f>
        <v>3188.38</v>
      </c>
      <c r="R4420" s="2" t="str">
        <f t="shared" si="629"/>
        <v>Inactive</v>
      </c>
      <c r="S4420" s="2" t="str">
        <f t="shared" si="622"/>
        <v>Medium Risk</v>
      </c>
      <c r="T4420" s="2" t="str">
        <f t="shared" si="623"/>
        <v>55+</v>
      </c>
      <c r="U4420" s="1">
        <f t="shared" ca="1" si="624"/>
        <v>717</v>
      </c>
      <c r="V4420" s="2" t="str">
        <f t="shared" si="625"/>
        <v>Low Loyalty</v>
      </c>
      <c r="W4420" s="2" t="str">
        <f t="shared" si="626"/>
        <v>Legitimate</v>
      </c>
      <c r="X4420" s="2" t="str">
        <f>IF(Q4420&lt;Data_Validation!$B$8,"Low Value",IF(Q4420&lt;Data_Validation!$B$9,"Medium Value","High Value"))</f>
        <v>High Value</v>
      </c>
      <c r="Y4420" s="2" t="str">
        <f t="shared" si="627"/>
        <v>High Value - Maintain</v>
      </c>
      <c r="Z4420" s="2" t="str">
        <f t="shared" si="628"/>
        <v>Check Data</v>
      </c>
    </row>
    <row r="4421" spans="1:26" x14ac:dyDescent="0.3">
      <c r="A4421" t="s">
        <v>3479</v>
      </c>
      <c r="B4421">
        <v>21</v>
      </c>
      <c r="C4421" t="s">
        <v>21</v>
      </c>
      <c r="D4421" t="s">
        <v>52</v>
      </c>
      <c r="E4421">
        <v>41.8</v>
      </c>
      <c r="F4421">
        <v>10</v>
      </c>
      <c r="G4421">
        <v>286</v>
      </c>
      <c r="H4421">
        <v>0</v>
      </c>
      <c r="I4421" t="s">
        <v>23</v>
      </c>
      <c r="J4421">
        <v>47</v>
      </c>
      <c r="K4421" s="1">
        <v>44744</v>
      </c>
      <c r="L4421">
        <v>95</v>
      </c>
      <c r="M4421">
        <v>0.38</v>
      </c>
      <c r="N4421">
        <f>IF(E4421="",Data_Validation!$B$1,E4421)</f>
        <v>41.8</v>
      </c>
      <c r="O4421">
        <f>IF(J4421="",Data_Validation!$B$2,J4421)</f>
        <v>47</v>
      </c>
      <c r="P4421">
        <f t="shared" si="621"/>
        <v>1</v>
      </c>
      <c r="Q4421" s="2">
        <f>CustomerData[[#This Row],[avg_order_value_clean]]*CustomerData[[#This Row],[total_orders]]</f>
        <v>418</v>
      </c>
      <c r="R4421" s="2" t="str">
        <f t="shared" si="629"/>
        <v>Inactive</v>
      </c>
      <c r="S4421" s="2" t="str">
        <f t="shared" si="622"/>
        <v>Medium Risk</v>
      </c>
      <c r="T4421" s="2" t="str">
        <f t="shared" si="623"/>
        <v>Under 25</v>
      </c>
      <c r="U4421" s="1">
        <f t="shared" ca="1" si="624"/>
        <v>1517</v>
      </c>
      <c r="V4421" s="2" t="str">
        <f t="shared" si="625"/>
        <v>High Loyalty</v>
      </c>
      <c r="W4421" s="2" t="str">
        <f t="shared" si="626"/>
        <v>Legitimate</v>
      </c>
      <c r="X4421" s="2" t="str">
        <f>IF(Q4421&lt;Data_Validation!$B$8,"Low Value",IF(Q4421&lt;Data_Validation!$B$9,"Medium Value","High Value"))</f>
        <v>Low Value</v>
      </c>
      <c r="Y4421" s="2" t="str">
        <f t="shared" si="627"/>
        <v>Stable</v>
      </c>
      <c r="Z4421" s="2" t="str">
        <f t="shared" si="628"/>
        <v>Check Data</v>
      </c>
    </row>
    <row r="4422" spans="1:26" x14ac:dyDescent="0.3">
      <c r="A4422" t="s">
        <v>3480</v>
      </c>
      <c r="B4422">
        <v>78</v>
      </c>
      <c r="C4422" t="s">
        <v>14</v>
      </c>
      <c r="D4422" t="s">
        <v>18</v>
      </c>
      <c r="E4422">
        <v>153.49</v>
      </c>
      <c r="F4422">
        <v>4</v>
      </c>
      <c r="G4422">
        <v>257</v>
      </c>
      <c r="H4422">
        <v>1</v>
      </c>
      <c r="I4422" t="s">
        <v>29</v>
      </c>
      <c r="J4422">
        <v>73.3</v>
      </c>
      <c r="K4422" s="1">
        <v>45454</v>
      </c>
      <c r="L4422">
        <v>82</v>
      </c>
      <c r="M4422">
        <v>0.53</v>
      </c>
      <c r="N4422">
        <f>IF(E4422="",Data_Validation!$B$1,E4422)</f>
        <v>153.49</v>
      </c>
      <c r="O4422">
        <f>IF(J4422="",Data_Validation!$B$2,J4422)</f>
        <v>73.3</v>
      </c>
      <c r="P4422">
        <f t="shared" si="621"/>
        <v>1</v>
      </c>
      <c r="Q4422" s="2">
        <f>CustomerData[[#This Row],[avg_order_value_clean]]*CustomerData[[#This Row],[total_orders]]</f>
        <v>613.96</v>
      </c>
      <c r="R4422" s="2" t="str">
        <f t="shared" si="629"/>
        <v>Inactive</v>
      </c>
      <c r="S4422" s="2" t="str">
        <f t="shared" si="622"/>
        <v>High Risk</v>
      </c>
      <c r="T4422" s="2" t="str">
        <f t="shared" si="623"/>
        <v>55+</v>
      </c>
      <c r="U4422" s="1">
        <f t="shared" ca="1" si="624"/>
        <v>807</v>
      </c>
      <c r="V4422" s="2" t="str">
        <f t="shared" si="625"/>
        <v>High Loyalty</v>
      </c>
      <c r="W4422" s="2" t="str">
        <f t="shared" si="626"/>
        <v>Fraudulent</v>
      </c>
      <c r="X4422" s="2" t="str">
        <f>IF(Q4422&lt;Data_Validation!$B$8,"Low Value",IF(Q4422&lt;Data_Validation!$B$9,"Medium Value","High Value"))</f>
        <v>Low Value</v>
      </c>
      <c r="Y4422" s="2" t="str">
        <f t="shared" si="627"/>
        <v>At Risk - Develop</v>
      </c>
      <c r="Z4422" s="2" t="str">
        <f t="shared" si="628"/>
        <v>Check Data</v>
      </c>
    </row>
    <row r="4423" spans="1:26" x14ac:dyDescent="0.3">
      <c r="A4423" t="s">
        <v>220</v>
      </c>
      <c r="B4423">
        <v>78</v>
      </c>
      <c r="C4423" t="s">
        <v>21</v>
      </c>
      <c r="D4423" t="s">
        <v>22</v>
      </c>
      <c r="E4423">
        <v>163.99</v>
      </c>
      <c r="F4423">
        <v>8</v>
      </c>
      <c r="G4423">
        <v>200</v>
      </c>
      <c r="H4423">
        <v>0</v>
      </c>
      <c r="I4423" t="s">
        <v>19</v>
      </c>
      <c r="J4423">
        <v>15.9</v>
      </c>
      <c r="K4423" s="1">
        <v>44294</v>
      </c>
      <c r="L4423">
        <v>31</v>
      </c>
      <c r="M4423">
        <v>0.47</v>
      </c>
      <c r="N4423">
        <f>IF(E4423="",Data_Validation!$B$1,E4423)</f>
        <v>163.99</v>
      </c>
      <c r="O4423">
        <f>IF(J4423="",Data_Validation!$B$2,J4423)</f>
        <v>15.9</v>
      </c>
      <c r="P4423">
        <f t="shared" si="621"/>
        <v>2</v>
      </c>
      <c r="Q4423" s="2">
        <f>CustomerData[[#This Row],[avg_order_value_clean]]*CustomerData[[#This Row],[total_orders]]</f>
        <v>1311.92</v>
      </c>
      <c r="R4423" s="2" t="str">
        <f t="shared" si="629"/>
        <v>Inactive</v>
      </c>
      <c r="S4423" s="2" t="str">
        <f t="shared" si="622"/>
        <v>Medium Risk</v>
      </c>
      <c r="T4423" s="2" t="str">
        <f t="shared" si="623"/>
        <v>55+</v>
      </c>
      <c r="U4423" s="1">
        <f t="shared" ca="1" si="624"/>
        <v>1967</v>
      </c>
      <c r="V4423" s="2" t="str">
        <f t="shared" si="625"/>
        <v>Low Loyalty</v>
      </c>
      <c r="W4423" s="2" t="str">
        <f t="shared" si="626"/>
        <v>Legitimate</v>
      </c>
      <c r="X4423" s="2" t="str">
        <f>IF(Q4423&lt;Data_Validation!$B$8,"Low Value",IF(Q4423&lt;Data_Validation!$B$9,"Medium Value","High Value"))</f>
        <v>Low Value</v>
      </c>
      <c r="Y4423" s="2" t="str">
        <f t="shared" si="627"/>
        <v>Stable</v>
      </c>
      <c r="Z4423" s="2" t="str">
        <f t="shared" si="628"/>
        <v>Check Data</v>
      </c>
    </row>
    <row r="4424" spans="1:26" x14ac:dyDescent="0.3">
      <c r="A4424" t="s">
        <v>2722</v>
      </c>
      <c r="B4424">
        <v>23</v>
      </c>
      <c r="C4424" t="s">
        <v>21</v>
      </c>
      <c r="D4424" t="s">
        <v>18</v>
      </c>
      <c r="E4424">
        <v>29.7</v>
      </c>
      <c r="F4424">
        <v>9</v>
      </c>
      <c r="G4424">
        <v>298</v>
      </c>
      <c r="H4424">
        <v>0</v>
      </c>
      <c r="I4424" t="s">
        <v>19</v>
      </c>
      <c r="J4424">
        <v>41.7</v>
      </c>
      <c r="K4424" s="1">
        <v>44536</v>
      </c>
      <c r="L4424">
        <v>47</v>
      </c>
      <c r="M4424">
        <v>0.06</v>
      </c>
      <c r="N4424">
        <f>IF(E4424="",Data_Validation!$B$1,E4424)</f>
        <v>29.7</v>
      </c>
      <c r="O4424">
        <f>IF(J4424="",Data_Validation!$B$2,J4424)</f>
        <v>41.7</v>
      </c>
      <c r="P4424">
        <f t="shared" si="621"/>
        <v>3</v>
      </c>
      <c r="Q4424" s="2">
        <f>CustomerData[[#This Row],[avg_order_value_clean]]*CustomerData[[#This Row],[total_orders]]</f>
        <v>267.3</v>
      </c>
      <c r="R4424" s="2" t="str">
        <f t="shared" si="629"/>
        <v>Inactive</v>
      </c>
      <c r="S4424" s="2" t="str">
        <f t="shared" si="622"/>
        <v>Low Risk</v>
      </c>
      <c r="T4424" s="2" t="str">
        <f t="shared" si="623"/>
        <v>Under 25</v>
      </c>
      <c r="U4424" s="1">
        <f t="shared" ca="1" si="624"/>
        <v>1725</v>
      </c>
      <c r="V4424" s="2" t="str">
        <f t="shared" si="625"/>
        <v>Medium Loyalty</v>
      </c>
      <c r="W4424" s="2" t="str">
        <f t="shared" si="626"/>
        <v>Legitimate</v>
      </c>
      <c r="X4424" s="2" t="str">
        <f>IF(Q4424&lt;Data_Validation!$B$8,"Low Value",IF(Q4424&lt;Data_Validation!$B$9,"Medium Value","High Value"))</f>
        <v>Low Value</v>
      </c>
      <c r="Y4424" s="2" t="str">
        <f t="shared" si="627"/>
        <v>Stable</v>
      </c>
      <c r="Z4424" s="2" t="str">
        <f t="shared" si="628"/>
        <v>Check Data</v>
      </c>
    </row>
    <row r="4425" spans="1:26" x14ac:dyDescent="0.3">
      <c r="A4425" t="s">
        <v>3481</v>
      </c>
      <c r="B4425">
        <v>31</v>
      </c>
      <c r="C4425" t="s">
        <v>21</v>
      </c>
      <c r="D4425" t="s">
        <v>50</v>
      </c>
      <c r="E4425">
        <v>64.5</v>
      </c>
      <c r="F4425">
        <v>5</v>
      </c>
      <c r="G4425">
        <v>0</v>
      </c>
      <c r="H4425">
        <v>0</v>
      </c>
      <c r="I4425" t="s">
        <v>16</v>
      </c>
      <c r="K4425" s="1">
        <v>45400</v>
      </c>
      <c r="L4425">
        <v>18</v>
      </c>
      <c r="M4425">
        <v>0.65</v>
      </c>
      <c r="N4425">
        <f>IF(E4425="",Data_Validation!$B$1,E4425)</f>
        <v>64.5</v>
      </c>
      <c r="O4425">
        <f>IF(J4425="",Data_Validation!$B$2,J4425)</f>
        <v>250</v>
      </c>
      <c r="P4425">
        <f t="shared" si="621"/>
        <v>1</v>
      </c>
      <c r="Q4425" s="2">
        <f>CustomerData[[#This Row],[avg_order_value_clean]]*CustomerData[[#This Row],[total_orders]]</f>
        <v>322.5</v>
      </c>
      <c r="R4425" s="2" t="str">
        <f t="shared" si="629"/>
        <v>Active</v>
      </c>
      <c r="S4425" s="2" t="str">
        <f t="shared" si="622"/>
        <v>High Risk</v>
      </c>
      <c r="T4425" s="2" t="str">
        <f t="shared" si="623"/>
        <v>25-34</v>
      </c>
      <c r="U4425" s="1">
        <f t="shared" ca="1" si="624"/>
        <v>861</v>
      </c>
      <c r="V4425" s="2" t="str">
        <f t="shared" si="625"/>
        <v>Low Loyalty</v>
      </c>
      <c r="W4425" s="2" t="str">
        <f t="shared" si="626"/>
        <v>Legitimate</v>
      </c>
      <c r="X4425" s="2" t="str">
        <f>IF(Q4425&lt;Data_Validation!$B$8,"Low Value",IF(Q4425&lt;Data_Validation!$B$9,"Medium Value","High Value"))</f>
        <v>Low Value</v>
      </c>
      <c r="Y4425" s="2" t="str">
        <f t="shared" si="627"/>
        <v>At Risk - Develop</v>
      </c>
      <c r="Z4425" s="2" t="str">
        <f t="shared" si="628"/>
        <v>Check Data</v>
      </c>
    </row>
    <row r="4426" spans="1:26" x14ac:dyDescent="0.3">
      <c r="A4426" t="s">
        <v>3482</v>
      </c>
      <c r="B4426">
        <v>21</v>
      </c>
      <c r="C4426" t="s">
        <v>21</v>
      </c>
      <c r="D4426" t="s">
        <v>15</v>
      </c>
      <c r="E4426">
        <v>186.82</v>
      </c>
      <c r="F4426">
        <v>8</v>
      </c>
      <c r="G4426">
        <v>210</v>
      </c>
      <c r="H4426">
        <v>0</v>
      </c>
      <c r="I4426" t="s">
        <v>19</v>
      </c>
      <c r="J4426">
        <v>34.799999999999997</v>
      </c>
      <c r="K4426" s="1">
        <v>45600</v>
      </c>
      <c r="L4426">
        <v>74</v>
      </c>
      <c r="M4426">
        <v>0.32</v>
      </c>
      <c r="N4426">
        <f>IF(E4426="",Data_Validation!$B$1,E4426)</f>
        <v>186.82</v>
      </c>
      <c r="O4426">
        <f>IF(J4426="",Data_Validation!$B$2,J4426)</f>
        <v>34.799999999999997</v>
      </c>
      <c r="P4426">
        <f t="shared" si="621"/>
        <v>1</v>
      </c>
      <c r="Q4426" s="2">
        <f>CustomerData[[#This Row],[avg_order_value_clean]]*CustomerData[[#This Row],[total_orders]]</f>
        <v>1494.56</v>
      </c>
      <c r="R4426" s="2" t="str">
        <f t="shared" si="629"/>
        <v>Inactive</v>
      </c>
      <c r="S4426" s="2" t="str">
        <f t="shared" si="622"/>
        <v>Medium Risk</v>
      </c>
      <c r="T4426" s="2" t="str">
        <f t="shared" si="623"/>
        <v>Under 25</v>
      </c>
      <c r="U4426" s="1">
        <f t="shared" ca="1" si="624"/>
        <v>661</v>
      </c>
      <c r="V4426" s="2" t="str">
        <f t="shared" si="625"/>
        <v>High Loyalty</v>
      </c>
      <c r="W4426" s="2" t="str">
        <f t="shared" si="626"/>
        <v>Legitimate</v>
      </c>
      <c r="X4426" s="2" t="str">
        <f>IF(Q4426&lt;Data_Validation!$B$8,"Low Value",IF(Q4426&lt;Data_Validation!$B$9,"Medium Value","High Value"))</f>
        <v>Low Value</v>
      </c>
      <c r="Y4426" s="2" t="str">
        <f t="shared" si="627"/>
        <v>Stable</v>
      </c>
      <c r="Z4426" s="2" t="str">
        <f t="shared" si="628"/>
        <v>Check Data</v>
      </c>
    </row>
    <row r="4427" spans="1:26" x14ac:dyDescent="0.3">
      <c r="A4427" t="s">
        <v>2382</v>
      </c>
      <c r="B4427">
        <v>43</v>
      </c>
      <c r="C4427" t="s">
        <v>14</v>
      </c>
      <c r="D4427" t="s">
        <v>22</v>
      </c>
      <c r="E4427">
        <v>46.11</v>
      </c>
      <c r="F4427">
        <v>11</v>
      </c>
      <c r="G4427">
        <v>264</v>
      </c>
      <c r="H4427">
        <v>0</v>
      </c>
      <c r="I4427" t="s">
        <v>40</v>
      </c>
      <c r="J4427">
        <v>48</v>
      </c>
      <c r="K4427" s="1">
        <v>45804</v>
      </c>
      <c r="L4427">
        <v>7</v>
      </c>
      <c r="M4427">
        <v>0.55000000000000004</v>
      </c>
      <c r="N4427">
        <f>IF(E4427="",Data_Validation!$B$1,E4427)</f>
        <v>46.11</v>
      </c>
      <c r="O4427">
        <f>IF(J4427="",Data_Validation!$B$2,J4427)</f>
        <v>48</v>
      </c>
      <c r="P4427">
        <f t="shared" si="621"/>
        <v>2</v>
      </c>
      <c r="Q4427" s="2">
        <f>CustomerData[[#This Row],[avg_order_value_clean]]*CustomerData[[#This Row],[total_orders]]</f>
        <v>507.21</v>
      </c>
      <c r="R4427" s="2" t="str">
        <f t="shared" si="629"/>
        <v>Inactive</v>
      </c>
      <c r="S4427" s="2" t="str">
        <f t="shared" si="622"/>
        <v>High Risk</v>
      </c>
      <c r="T4427" s="2" t="str">
        <f t="shared" si="623"/>
        <v>35-44</v>
      </c>
      <c r="U4427" s="1">
        <f t="shared" ca="1" si="624"/>
        <v>457</v>
      </c>
      <c r="V4427" s="2" t="str">
        <f t="shared" si="625"/>
        <v>Low Loyalty</v>
      </c>
      <c r="W4427" s="2" t="str">
        <f t="shared" si="626"/>
        <v>Legitimate</v>
      </c>
      <c r="X4427" s="2" t="str">
        <f>IF(Q4427&lt;Data_Validation!$B$8,"Low Value",IF(Q4427&lt;Data_Validation!$B$9,"Medium Value","High Value"))</f>
        <v>Low Value</v>
      </c>
      <c r="Y4427" s="2" t="str">
        <f t="shared" si="627"/>
        <v>At Risk - Develop</v>
      </c>
      <c r="Z4427" s="2" t="str">
        <f t="shared" si="628"/>
        <v>Check Data</v>
      </c>
    </row>
    <row r="4428" spans="1:26" x14ac:dyDescent="0.3">
      <c r="A4428" t="s">
        <v>3483</v>
      </c>
      <c r="B4428">
        <v>64</v>
      </c>
      <c r="C4428" t="s">
        <v>21</v>
      </c>
      <c r="D4428" t="s">
        <v>22</v>
      </c>
      <c r="E4428">
        <v>151.08000000000001</v>
      </c>
      <c r="F4428">
        <v>13</v>
      </c>
      <c r="G4428">
        <v>187</v>
      </c>
      <c r="H4428">
        <v>0</v>
      </c>
      <c r="I4428" t="s">
        <v>40</v>
      </c>
      <c r="J4428">
        <v>17.399999999999999</v>
      </c>
      <c r="K4428" s="1">
        <v>44444</v>
      </c>
      <c r="L4428">
        <v>38</v>
      </c>
      <c r="M4428">
        <v>0.17</v>
      </c>
      <c r="N4428">
        <f>IF(E4428="",Data_Validation!$B$1,E4428)</f>
        <v>151.08000000000001</v>
      </c>
      <c r="O4428">
        <f>IF(J4428="",Data_Validation!$B$2,J4428)</f>
        <v>17.399999999999999</v>
      </c>
      <c r="P4428">
        <f t="shared" si="621"/>
        <v>1</v>
      </c>
      <c r="Q4428" s="2">
        <f>CustomerData[[#This Row],[avg_order_value_clean]]*CustomerData[[#This Row],[total_orders]]</f>
        <v>1964.0400000000002</v>
      </c>
      <c r="R4428" s="2" t="str">
        <f t="shared" si="629"/>
        <v>Inactive</v>
      </c>
      <c r="S4428" s="2" t="str">
        <f t="shared" si="622"/>
        <v>Low Risk</v>
      </c>
      <c r="T4428" s="2" t="str">
        <f t="shared" si="623"/>
        <v>55+</v>
      </c>
      <c r="U4428" s="1">
        <f t="shared" ca="1" si="624"/>
        <v>1817</v>
      </c>
      <c r="V4428" s="2" t="str">
        <f t="shared" si="625"/>
        <v>Low Loyalty</v>
      </c>
      <c r="W4428" s="2" t="str">
        <f t="shared" si="626"/>
        <v>Legitimate</v>
      </c>
      <c r="X4428" s="2" t="str">
        <f>IF(Q4428&lt;Data_Validation!$B$8,"Low Value",IF(Q4428&lt;Data_Validation!$B$9,"Medium Value","High Value"))</f>
        <v>High Value</v>
      </c>
      <c r="Y4428" s="2" t="str">
        <f t="shared" si="627"/>
        <v>High Value - Maintain</v>
      </c>
      <c r="Z4428" s="2" t="str">
        <f t="shared" si="628"/>
        <v>Check Data</v>
      </c>
    </row>
    <row r="4429" spans="1:26" x14ac:dyDescent="0.3">
      <c r="A4429" t="s">
        <v>3484</v>
      </c>
      <c r="B4429">
        <v>65</v>
      </c>
      <c r="C4429" t="s">
        <v>14</v>
      </c>
      <c r="D4429" t="s">
        <v>37</v>
      </c>
      <c r="E4429">
        <v>45.14</v>
      </c>
      <c r="F4429">
        <v>11</v>
      </c>
      <c r="G4429">
        <v>356</v>
      </c>
      <c r="H4429">
        <v>0</v>
      </c>
      <c r="I4429" t="s">
        <v>29</v>
      </c>
      <c r="J4429">
        <v>80.3</v>
      </c>
      <c r="K4429" s="1">
        <v>45640</v>
      </c>
      <c r="L4429">
        <v>45</v>
      </c>
      <c r="M4429">
        <v>0.46</v>
      </c>
      <c r="N4429">
        <f>IF(E4429="",Data_Validation!$B$1,E4429)</f>
        <v>45.14</v>
      </c>
      <c r="O4429">
        <f>IF(J4429="",Data_Validation!$B$2,J4429)</f>
        <v>80.3</v>
      </c>
      <c r="P4429">
        <f t="shared" si="621"/>
        <v>1</v>
      </c>
      <c r="Q4429" s="2">
        <f>CustomerData[[#This Row],[avg_order_value_clean]]*CustomerData[[#This Row],[total_orders]]</f>
        <v>496.54</v>
      </c>
      <c r="R4429" s="2" t="str">
        <f t="shared" si="629"/>
        <v>Inactive</v>
      </c>
      <c r="S4429" s="2" t="str">
        <f t="shared" si="622"/>
        <v>Medium Risk</v>
      </c>
      <c r="T4429" s="2" t="str">
        <f t="shared" si="623"/>
        <v>55+</v>
      </c>
      <c r="U4429" s="1">
        <f t="shared" ca="1" si="624"/>
        <v>621</v>
      </c>
      <c r="V4429" s="2" t="str">
        <f t="shared" si="625"/>
        <v>Medium Loyalty</v>
      </c>
      <c r="W4429" s="2" t="str">
        <f t="shared" si="626"/>
        <v>Legitimate</v>
      </c>
      <c r="X4429" s="2" t="str">
        <f>IF(Q4429&lt;Data_Validation!$B$8,"Low Value",IF(Q4429&lt;Data_Validation!$B$9,"Medium Value","High Value"))</f>
        <v>Low Value</v>
      </c>
      <c r="Y4429" s="2" t="str">
        <f t="shared" si="627"/>
        <v>Stable</v>
      </c>
      <c r="Z4429" s="2" t="str">
        <f t="shared" si="628"/>
        <v>Check Data</v>
      </c>
    </row>
    <row r="4430" spans="1:26" x14ac:dyDescent="0.3">
      <c r="A4430" t="s">
        <v>3485</v>
      </c>
      <c r="B4430">
        <v>56</v>
      </c>
      <c r="C4430" t="s">
        <v>25</v>
      </c>
      <c r="D4430" t="s">
        <v>35</v>
      </c>
      <c r="E4430">
        <v>43.73</v>
      </c>
      <c r="F4430">
        <v>9</v>
      </c>
      <c r="G4430">
        <v>240</v>
      </c>
      <c r="H4430">
        <v>0</v>
      </c>
      <c r="I4430" t="s">
        <v>16</v>
      </c>
      <c r="J4430">
        <v>37.6</v>
      </c>
      <c r="K4430" s="1">
        <v>45012</v>
      </c>
      <c r="L4430">
        <v>28</v>
      </c>
      <c r="M4430">
        <v>0.35</v>
      </c>
      <c r="N4430">
        <f>IF(E4430="",Data_Validation!$B$1,E4430)</f>
        <v>43.73</v>
      </c>
      <c r="O4430">
        <f>IF(J4430="",Data_Validation!$B$2,J4430)</f>
        <v>37.6</v>
      </c>
      <c r="P4430">
        <f t="shared" si="621"/>
        <v>1</v>
      </c>
      <c r="Q4430" s="2">
        <f>CustomerData[[#This Row],[avg_order_value_clean]]*CustomerData[[#This Row],[total_orders]]</f>
        <v>393.57</v>
      </c>
      <c r="R4430" s="2" t="str">
        <f t="shared" si="629"/>
        <v>Inactive</v>
      </c>
      <c r="S4430" s="2" t="str">
        <f t="shared" si="622"/>
        <v>Medium Risk</v>
      </c>
      <c r="T4430" s="2" t="str">
        <f t="shared" si="623"/>
        <v>55+</v>
      </c>
      <c r="U4430" s="1">
        <f t="shared" ca="1" si="624"/>
        <v>1249</v>
      </c>
      <c r="V4430" s="2" t="str">
        <f t="shared" si="625"/>
        <v>Low Loyalty</v>
      </c>
      <c r="W4430" s="2" t="str">
        <f t="shared" si="626"/>
        <v>Legitimate</v>
      </c>
      <c r="X4430" s="2" t="str">
        <f>IF(Q4430&lt;Data_Validation!$B$8,"Low Value",IF(Q4430&lt;Data_Validation!$B$9,"Medium Value","High Value"))</f>
        <v>Low Value</v>
      </c>
      <c r="Y4430" s="2" t="str">
        <f t="shared" si="627"/>
        <v>Stable</v>
      </c>
      <c r="Z4430" s="2" t="str">
        <f t="shared" si="628"/>
        <v>Check Data</v>
      </c>
    </row>
    <row r="4431" spans="1:26" x14ac:dyDescent="0.3">
      <c r="A4431" t="s">
        <v>3486</v>
      </c>
      <c r="B4431">
        <v>34</v>
      </c>
      <c r="C4431" t="s">
        <v>14</v>
      </c>
      <c r="D4431" t="s">
        <v>52</v>
      </c>
      <c r="E4431">
        <v>178.09</v>
      </c>
      <c r="F4431">
        <v>13</v>
      </c>
      <c r="G4431">
        <v>192</v>
      </c>
      <c r="H4431">
        <v>0</v>
      </c>
      <c r="I4431" t="s">
        <v>29</v>
      </c>
      <c r="J4431">
        <v>89.7</v>
      </c>
      <c r="K4431" s="1">
        <v>44847</v>
      </c>
      <c r="L4431">
        <v>59</v>
      </c>
      <c r="M4431">
        <v>0.44</v>
      </c>
      <c r="N4431">
        <f>IF(E4431="",Data_Validation!$B$1,E4431)</f>
        <v>178.09</v>
      </c>
      <c r="O4431">
        <f>IF(J4431="",Data_Validation!$B$2,J4431)</f>
        <v>89.7</v>
      </c>
      <c r="P4431">
        <f t="shared" si="621"/>
        <v>1</v>
      </c>
      <c r="Q4431" s="2">
        <f>CustomerData[[#This Row],[avg_order_value_clean]]*CustomerData[[#This Row],[total_orders]]</f>
        <v>2315.17</v>
      </c>
      <c r="R4431" s="2" t="str">
        <f t="shared" si="629"/>
        <v>Inactive</v>
      </c>
      <c r="S4431" s="2" t="str">
        <f t="shared" si="622"/>
        <v>Medium Risk</v>
      </c>
      <c r="T4431" s="2" t="str">
        <f t="shared" si="623"/>
        <v>25-34</v>
      </c>
      <c r="U4431" s="1">
        <f t="shared" ca="1" si="624"/>
        <v>1414</v>
      </c>
      <c r="V4431" s="2" t="str">
        <f t="shared" si="625"/>
        <v>Medium Loyalty</v>
      </c>
      <c r="W4431" s="2" t="str">
        <f t="shared" si="626"/>
        <v>Legitimate</v>
      </c>
      <c r="X4431" s="2" t="str">
        <f>IF(Q4431&lt;Data_Validation!$B$8,"Low Value",IF(Q4431&lt;Data_Validation!$B$9,"Medium Value","High Value"))</f>
        <v>High Value</v>
      </c>
      <c r="Y4431" s="2" t="str">
        <f t="shared" si="627"/>
        <v>High Value - Maintain</v>
      </c>
      <c r="Z4431" s="2" t="str">
        <f t="shared" si="628"/>
        <v>Check Data</v>
      </c>
    </row>
    <row r="4432" spans="1:26" x14ac:dyDescent="0.3">
      <c r="A4432" t="s">
        <v>3487</v>
      </c>
      <c r="B4432">
        <v>36</v>
      </c>
      <c r="C4432" t="s">
        <v>14</v>
      </c>
      <c r="D4432" t="s">
        <v>52</v>
      </c>
      <c r="E4432">
        <v>59.88</v>
      </c>
      <c r="F4432">
        <v>15</v>
      </c>
      <c r="G4432">
        <v>109</v>
      </c>
      <c r="H4432">
        <v>0</v>
      </c>
      <c r="I4432" t="s">
        <v>16</v>
      </c>
      <c r="J4432">
        <v>67.5</v>
      </c>
      <c r="K4432" s="1">
        <v>44488</v>
      </c>
      <c r="L4432">
        <v>18</v>
      </c>
      <c r="M4432">
        <v>0.06</v>
      </c>
      <c r="N4432">
        <f>IF(E4432="",Data_Validation!$B$1,E4432)</f>
        <v>59.88</v>
      </c>
      <c r="O4432">
        <f>IF(J4432="",Data_Validation!$B$2,J4432)</f>
        <v>67.5</v>
      </c>
      <c r="P4432">
        <f t="shared" si="621"/>
        <v>1</v>
      </c>
      <c r="Q4432" s="2">
        <f>CustomerData[[#This Row],[avg_order_value_clean]]*CustomerData[[#This Row],[total_orders]]</f>
        <v>898.2</v>
      </c>
      <c r="R4432" s="2" t="str">
        <f t="shared" si="629"/>
        <v>Inactive</v>
      </c>
      <c r="S4432" s="2" t="str">
        <f t="shared" si="622"/>
        <v>Low Risk</v>
      </c>
      <c r="T4432" s="2" t="str">
        <f t="shared" si="623"/>
        <v>35-44</v>
      </c>
      <c r="U4432" s="1">
        <f t="shared" ca="1" si="624"/>
        <v>1773</v>
      </c>
      <c r="V4432" s="2" t="str">
        <f t="shared" si="625"/>
        <v>Low Loyalty</v>
      </c>
      <c r="W4432" s="2" t="str">
        <f t="shared" si="626"/>
        <v>Legitimate</v>
      </c>
      <c r="X4432" s="2" t="str">
        <f>IF(Q4432&lt;Data_Validation!$B$8,"Low Value",IF(Q4432&lt;Data_Validation!$B$9,"Medium Value","High Value"))</f>
        <v>Low Value</v>
      </c>
      <c r="Y4432" s="2" t="str">
        <f t="shared" si="627"/>
        <v>Stable</v>
      </c>
      <c r="Z4432" s="2" t="str">
        <f t="shared" si="628"/>
        <v>Check Data</v>
      </c>
    </row>
    <row r="4433" spans="1:26" x14ac:dyDescent="0.3">
      <c r="A4433" t="s">
        <v>3488</v>
      </c>
      <c r="B4433">
        <v>78</v>
      </c>
      <c r="C4433" t="s">
        <v>21</v>
      </c>
      <c r="D4433" t="s">
        <v>37</v>
      </c>
      <c r="E4433">
        <v>54.29</v>
      </c>
      <c r="F4433">
        <v>10</v>
      </c>
      <c r="G4433">
        <v>110</v>
      </c>
      <c r="H4433">
        <v>0</v>
      </c>
      <c r="I4433" t="s">
        <v>23</v>
      </c>
      <c r="J4433">
        <v>17.7</v>
      </c>
      <c r="K4433" s="1">
        <v>45720</v>
      </c>
      <c r="L4433">
        <v>95</v>
      </c>
      <c r="M4433">
        <v>0.09</v>
      </c>
      <c r="N4433">
        <f>IF(E4433="",Data_Validation!$B$1,E4433)</f>
        <v>54.29</v>
      </c>
      <c r="O4433">
        <f>IF(J4433="",Data_Validation!$B$2,J4433)</f>
        <v>17.7</v>
      </c>
      <c r="P4433">
        <f t="shared" si="621"/>
        <v>1</v>
      </c>
      <c r="Q4433" s="2">
        <f>CustomerData[[#This Row],[avg_order_value_clean]]*CustomerData[[#This Row],[total_orders]]</f>
        <v>542.9</v>
      </c>
      <c r="R4433" s="2" t="str">
        <f t="shared" si="629"/>
        <v>Inactive</v>
      </c>
      <c r="S4433" s="2" t="str">
        <f t="shared" si="622"/>
        <v>Low Risk</v>
      </c>
      <c r="T4433" s="2" t="str">
        <f t="shared" si="623"/>
        <v>55+</v>
      </c>
      <c r="U4433" s="1">
        <f t="shared" ca="1" si="624"/>
        <v>541</v>
      </c>
      <c r="V4433" s="2" t="str">
        <f t="shared" si="625"/>
        <v>High Loyalty</v>
      </c>
      <c r="W4433" s="2" t="str">
        <f t="shared" si="626"/>
        <v>Legitimate</v>
      </c>
      <c r="X4433" s="2" t="str">
        <f>IF(Q4433&lt;Data_Validation!$B$8,"Low Value",IF(Q4433&lt;Data_Validation!$B$9,"Medium Value","High Value"))</f>
        <v>Low Value</v>
      </c>
      <c r="Y4433" s="2" t="str">
        <f t="shared" si="627"/>
        <v>Stable</v>
      </c>
      <c r="Z4433" s="2" t="str">
        <f t="shared" si="628"/>
        <v>Check Data</v>
      </c>
    </row>
    <row r="4434" spans="1:26" x14ac:dyDescent="0.3">
      <c r="A4434" t="s">
        <v>3489</v>
      </c>
      <c r="B4434">
        <v>68</v>
      </c>
      <c r="C4434" t="s">
        <v>21</v>
      </c>
      <c r="D4434" t="s">
        <v>18</v>
      </c>
      <c r="E4434">
        <v>41.85</v>
      </c>
      <c r="F4434">
        <v>9</v>
      </c>
      <c r="G4434">
        <v>64</v>
      </c>
      <c r="H4434">
        <v>0</v>
      </c>
      <c r="I4434" t="s">
        <v>16</v>
      </c>
      <c r="J4434">
        <v>64.2</v>
      </c>
      <c r="K4434" s="1">
        <v>45080</v>
      </c>
      <c r="L4434">
        <v>9</v>
      </c>
      <c r="M4434">
        <v>0.51</v>
      </c>
      <c r="N4434">
        <f>IF(E4434="",Data_Validation!$B$1,E4434)</f>
        <v>41.85</v>
      </c>
      <c r="O4434">
        <f>IF(J4434="",Data_Validation!$B$2,J4434)</f>
        <v>64.2</v>
      </c>
      <c r="P4434">
        <f t="shared" si="621"/>
        <v>1</v>
      </c>
      <c r="Q4434" s="2">
        <f>CustomerData[[#This Row],[avg_order_value_clean]]*CustomerData[[#This Row],[total_orders]]</f>
        <v>376.65000000000003</v>
      </c>
      <c r="R4434" s="2" t="str">
        <f t="shared" si="629"/>
        <v>At Risk</v>
      </c>
      <c r="S4434" s="2" t="str">
        <f t="shared" si="622"/>
        <v>High Risk</v>
      </c>
      <c r="T4434" s="2" t="str">
        <f t="shared" si="623"/>
        <v>55+</v>
      </c>
      <c r="U4434" s="1">
        <f t="shared" ca="1" si="624"/>
        <v>1181</v>
      </c>
      <c r="V4434" s="2" t="str">
        <f t="shared" si="625"/>
        <v>Low Loyalty</v>
      </c>
      <c r="W4434" s="2" t="str">
        <f t="shared" si="626"/>
        <v>Legitimate</v>
      </c>
      <c r="X4434" s="2" t="str">
        <f>IF(Q4434&lt;Data_Validation!$B$8,"Low Value",IF(Q4434&lt;Data_Validation!$B$9,"Medium Value","High Value"))</f>
        <v>Low Value</v>
      </c>
      <c r="Y4434" s="2" t="str">
        <f t="shared" si="627"/>
        <v>At Risk - Develop</v>
      </c>
      <c r="Z4434" s="2" t="str">
        <f t="shared" si="628"/>
        <v>Check Data</v>
      </c>
    </row>
    <row r="4435" spans="1:26" x14ac:dyDescent="0.3">
      <c r="A4435" t="s">
        <v>3490</v>
      </c>
      <c r="B4435">
        <v>66</v>
      </c>
      <c r="C4435" t="s">
        <v>14</v>
      </c>
      <c r="D4435" t="s">
        <v>44</v>
      </c>
      <c r="E4435">
        <v>24.86</v>
      </c>
      <c r="F4435">
        <v>9</v>
      </c>
      <c r="G4435">
        <v>64</v>
      </c>
      <c r="H4435">
        <v>0</v>
      </c>
      <c r="I4435" t="s">
        <v>23</v>
      </c>
      <c r="J4435">
        <v>2.2999999999999998</v>
      </c>
      <c r="K4435" s="1">
        <v>45216</v>
      </c>
      <c r="L4435">
        <v>16</v>
      </c>
      <c r="M4435">
        <v>0.42</v>
      </c>
      <c r="N4435">
        <f>IF(E4435="",Data_Validation!$B$1,E4435)</f>
        <v>24.86</v>
      </c>
      <c r="O4435">
        <f>IF(J4435="",Data_Validation!$B$2,J4435)</f>
        <v>2.2999999999999998</v>
      </c>
      <c r="P4435">
        <f t="shared" si="621"/>
        <v>1</v>
      </c>
      <c r="Q4435" s="2">
        <f>CustomerData[[#This Row],[avg_order_value_clean]]*CustomerData[[#This Row],[total_orders]]</f>
        <v>223.74</v>
      </c>
      <c r="R4435" s="2" t="str">
        <f t="shared" si="629"/>
        <v>At Risk</v>
      </c>
      <c r="S4435" s="2" t="str">
        <f t="shared" si="622"/>
        <v>Medium Risk</v>
      </c>
      <c r="T4435" s="2" t="str">
        <f t="shared" si="623"/>
        <v>55+</v>
      </c>
      <c r="U4435" s="1">
        <f t="shared" ca="1" si="624"/>
        <v>1045</v>
      </c>
      <c r="V4435" s="2" t="str">
        <f t="shared" si="625"/>
        <v>Low Loyalty</v>
      </c>
      <c r="W4435" s="2" t="str">
        <f t="shared" si="626"/>
        <v>Legitimate</v>
      </c>
      <c r="X4435" s="2" t="str">
        <f>IF(Q4435&lt;Data_Validation!$B$8,"Low Value",IF(Q4435&lt;Data_Validation!$B$9,"Medium Value","High Value"))</f>
        <v>Low Value</v>
      </c>
      <c r="Y4435" s="2" t="str">
        <f t="shared" si="627"/>
        <v>Stable</v>
      </c>
      <c r="Z4435" s="2" t="str">
        <f t="shared" si="628"/>
        <v>Check Data</v>
      </c>
    </row>
    <row r="4436" spans="1:26" x14ac:dyDescent="0.3">
      <c r="A4436" t="s">
        <v>1476</v>
      </c>
      <c r="B4436">
        <v>23</v>
      </c>
      <c r="C4436" t="s">
        <v>14</v>
      </c>
      <c r="D4436" t="s">
        <v>28</v>
      </c>
      <c r="E4436">
        <v>69.959999999999994</v>
      </c>
      <c r="F4436">
        <v>9</v>
      </c>
      <c r="G4436">
        <v>316</v>
      </c>
      <c r="H4436">
        <v>0</v>
      </c>
      <c r="I4436" t="s">
        <v>23</v>
      </c>
      <c r="J4436">
        <v>80.7</v>
      </c>
      <c r="K4436" s="1">
        <v>45157</v>
      </c>
      <c r="L4436">
        <v>62</v>
      </c>
      <c r="M4436">
        <v>0.2</v>
      </c>
      <c r="N4436">
        <f>IF(E4436="",Data_Validation!$B$1,E4436)</f>
        <v>69.959999999999994</v>
      </c>
      <c r="O4436">
        <f>IF(J4436="",Data_Validation!$B$2,J4436)</f>
        <v>80.7</v>
      </c>
      <c r="P4436">
        <f t="shared" si="621"/>
        <v>2</v>
      </c>
      <c r="Q4436" s="2">
        <f>CustomerData[[#This Row],[avg_order_value_clean]]*CustomerData[[#This Row],[total_orders]]</f>
        <v>629.64</v>
      </c>
      <c r="R4436" s="2" t="str">
        <f t="shared" si="629"/>
        <v>Inactive</v>
      </c>
      <c r="S4436" s="2" t="str">
        <f t="shared" si="622"/>
        <v>Medium Risk</v>
      </c>
      <c r="T4436" s="2" t="str">
        <f t="shared" si="623"/>
        <v>Under 25</v>
      </c>
      <c r="U4436" s="1">
        <f t="shared" ca="1" si="624"/>
        <v>1104</v>
      </c>
      <c r="V4436" s="2" t="str">
        <f t="shared" si="625"/>
        <v>Medium Loyalty</v>
      </c>
      <c r="W4436" s="2" t="str">
        <f t="shared" si="626"/>
        <v>Legitimate</v>
      </c>
      <c r="X4436" s="2" t="str">
        <f>IF(Q4436&lt;Data_Validation!$B$8,"Low Value",IF(Q4436&lt;Data_Validation!$B$9,"Medium Value","High Value"))</f>
        <v>Low Value</v>
      </c>
      <c r="Y4436" s="2" t="str">
        <f t="shared" si="627"/>
        <v>Stable</v>
      </c>
      <c r="Z4436" s="2" t="str">
        <f t="shared" si="628"/>
        <v>Check Data</v>
      </c>
    </row>
    <row r="4437" spans="1:26" x14ac:dyDescent="0.3">
      <c r="A4437" t="s">
        <v>2622</v>
      </c>
      <c r="B4437">
        <v>46</v>
      </c>
      <c r="C4437" t="s">
        <v>14</v>
      </c>
      <c r="D4437" t="s">
        <v>44</v>
      </c>
      <c r="E4437">
        <v>248.88</v>
      </c>
      <c r="F4437">
        <v>11</v>
      </c>
      <c r="G4437">
        <v>234</v>
      </c>
      <c r="H4437">
        <v>0</v>
      </c>
      <c r="I4437" t="s">
        <v>29</v>
      </c>
      <c r="J4437">
        <v>97.4</v>
      </c>
      <c r="K4437" s="1">
        <v>44826</v>
      </c>
      <c r="L4437">
        <v>40</v>
      </c>
      <c r="M4437">
        <v>0.28999999999999998</v>
      </c>
      <c r="N4437">
        <f>IF(E4437="",Data_Validation!$B$1,E4437)</f>
        <v>248.88</v>
      </c>
      <c r="O4437">
        <f>IF(J4437="",Data_Validation!$B$2,J4437)</f>
        <v>97.4</v>
      </c>
      <c r="P4437">
        <f t="shared" si="621"/>
        <v>2</v>
      </c>
      <c r="Q4437" s="2">
        <f>CustomerData[[#This Row],[avg_order_value_clean]]*CustomerData[[#This Row],[total_orders]]</f>
        <v>2737.68</v>
      </c>
      <c r="R4437" s="2" t="str">
        <f t="shared" si="629"/>
        <v>Inactive</v>
      </c>
      <c r="S4437" s="2" t="str">
        <f t="shared" si="622"/>
        <v>Medium Risk</v>
      </c>
      <c r="T4437" s="2" t="str">
        <f t="shared" si="623"/>
        <v>45-54</v>
      </c>
      <c r="U4437" s="1">
        <f t="shared" ca="1" si="624"/>
        <v>1435</v>
      </c>
      <c r="V4437" s="2" t="str">
        <f t="shared" si="625"/>
        <v>Medium Loyalty</v>
      </c>
      <c r="W4437" s="2" t="str">
        <f t="shared" si="626"/>
        <v>Legitimate</v>
      </c>
      <c r="X4437" s="2" t="str">
        <f>IF(Q4437&lt;Data_Validation!$B$8,"Low Value",IF(Q4437&lt;Data_Validation!$B$9,"Medium Value","High Value"))</f>
        <v>High Value</v>
      </c>
      <c r="Y4437" s="2" t="str">
        <f t="shared" si="627"/>
        <v>High Value - Maintain</v>
      </c>
      <c r="Z4437" s="2" t="str">
        <f t="shared" si="628"/>
        <v>Check Data</v>
      </c>
    </row>
    <row r="4438" spans="1:26" x14ac:dyDescent="0.3">
      <c r="A4438" t="s">
        <v>2207</v>
      </c>
      <c r="B4438">
        <v>28</v>
      </c>
      <c r="C4438" t="s">
        <v>14</v>
      </c>
      <c r="D4438" t="s">
        <v>50</v>
      </c>
      <c r="E4438">
        <v>43.27</v>
      </c>
      <c r="F4438">
        <v>8</v>
      </c>
      <c r="G4438">
        <v>94</v>
      </c>
      <c r="H4438">
        <v>0</v>
      </c>
      <c r="I4438" t="s">
        <v>40</v>
      </c>
      <c r="J4438">
        <v>67.8</v>
      </c>
      <c r="K4438" s="1">
        <v>44620</v>
      </c>
      <c r="L4438">
        <v>89</v>
      </c>
      <c r="M4438">
        <v>0.34</v>
      </c>
      <c r="N4438">
        <f>IF(E4438="",Data_Validation!$B$1,E4438)</f>
        <v>43.27</v>
      </c>
      <c r="O4438">
        <f>IF(J4438="",Data_Validation!$B$2,J4438)</f>
        <v>67.8</v>
      </c>
      <c r="P4438">
        <f t="shared" si="621"/>
        <v>2</v>
      </c>
      <c r="Q4438" s="2">
        <f>CustomerData[[#This Row],[avg_order_value_clean]]*CustomerData[[#This Row],[total_orders]]</f>
        <v>346.16</v>
      </c>
      <c r="R4438" s="2" t="str">
        <f t="shared" si="629"/>
        <v>Inactive</v>
      </c>
      <c r="S4438" s="2" t="str">
        <f t="shared" si="622"/>
        <v>Medium Risk</v>
      </c>
      <c r="T4438" s="2" t="str">
        <f t="shared" si="623"/>
        <v>25-34</v>
      </c>
      <c r="U4438" s="1">
        <f t="shared" ca="1" si="624"/>
        <v>1641</v>
      </c>
      <c r="V4438" s="2" t="str">
        <f t="shared" si="625"/>
        <v>High Loyalty</v>
      </c>
      <c r="W4438" s="2" t="str">
        <f t="shared" si="626"/>
        <v>Legitimate</v>
      </c>
      <c r="X4438" s="2" t="str">
        <f>IF(Q4438&lt;Data_Validation!$B$8,"Low Value",IF(Q4438&lt;Data_Validation!$B$9,"Medium Value","High Value"))</f>
        <v>Low Value</v>
      </c>
      <c r="Y4438" s="2" t="str">
        <f t="shared" si="627"/>
        <v>Stable</v>
      </c>
      <c r="Z4438" s="2" t="str">
        <f t="shared" si="628"/>
        <v>Check Data</v>
      </c>
    </row>
    <row r="4439" spans="1:26" x14ac:dyDescent="0.3">
      <c r="A4439" t="s">
        <v>3225</v>
      </c>
      <c r="B4439">
        <v>33</v>
      </c>
      <c r="C4439" t="s">
        <v>21</v>
      </c>
      <c r="D4439" t="s">
        <v>52</v>
      </c>
      <c r="E4439">
        <v>163.51</v>
      </c>
      <c r="F4439">
        <v>13</v>
      </c>
      <c r="G4439">
        <v>196</v>
      </c>
      <c r="H4439">
        <v>0</v>
      </c>
      <c r="I4439" t="s">
        <v>16</v>
      </c>
      <c r="K4439" s="1">
        <v>45224</v>
      </c>
      <c r="L4439">
        <v>94</v>
      </c>
      <c r="M4439">
        <v>0.09</v>
      </c>
      <c r="N4439">
        <f>IF(E4439="",Data_Validation!$B$1,E4439)</f>
        <v>163.51</v>
      </c>
      <c r="O4439">
        <f>IF(J4439="",Data_Validation!$B$2,J4439)</f>
        <v>250</v>
      </c>
      <c r="P4439">
        <f t="shared" si="621"/>
        <v>2</v>
      </c>
      <c r="Q4439" s="2">
        <f>CustomerData[[#This Row],[avg_order_value_clean]]*CustomerData[[#This Row],[total_orders]]</f>
        <v>2125.63</v>
      </c>
      <c r="R4439" s="2" t="str">
        <f t="shared" si="629"/>
        <v>Inactive</v>
      </c>
      <c r="S4439" s="2" t="str">
        <f t="shared" si="622"/>
        <v>Low Risk</v>
      </c>
      <c r="T4439" s="2" t="str">
        <f t="shared" si="623"/>
        <v>25-34</v>
      </c>
      <c r="U4439" s="1">
        <f t="shared" ca="1" si="624"/>
        <v>1037</v>
      </c>
      <c r="V4439" s="2" t="str">
        <f t="shared" si="625"/>
        <v>High Loyalty</v>
      </c>
      <c r="W4439" s="2" t="str">
        <f t="shared" si="626"/>
        <v>Legitimate</v>
      </c>
      <c r="X4439" s="2" t="str">
        <f>IF(Q4439&lt;Data_Validation!$B$8,"Low Value",IF(Q4439&lt;Data_Validation!$B$9,"Medium Value","High Value"))</f>
        <v>High Value</v>
      </c>
      <c r="Y4439" s="2" t="str">
        <f t="shared" si="627"/>
        <v>High Value - Maintain</v>
      </c>
      <c r="Z4439" s="2" t="str">
        <f t="shared" si="628"/>
        <v>Check Data</v>
      </c>
    </row>
    <row r="4440" spans="1:26" x14ac:dyDescent="0.3">
      <c r="A4440" t="s">
        <v>3491</v>
      </c>
      <c r="B4440">
        <v>47</v>
      </c>
      <c r="C4440" t="s">
        <v>21</v>
      </c>
      <c r="D4440" t="s">
        <v>35</v>
      </c>
      <c r="F4440">
        <v>7</v>
      </c>
      <c r="G4440">
        <v>290</v>
      </c>
      <c r="H4440">
        <v>0</v>
      </c>
      <c r="I4440" t="s">
        <v>29</v>
      </c>
      <c r="J4440">
        <v>29.5</v>
      </c>
      <c r="K4440" s="1">
        <v>44573</v>
      </c>
      <c r="L4440">
        <v>58</v>
      </c>
      <c r="M4440">
        <v>0.16</v>
      </c>
      <c r="N4440">
        <f>IF(E4440="",Data_Validation!$B$1,E4440)</f>
        <v>250</v>
      </c>
      <c r="O4440">
        <f>IF(J4440="",Data_Validation!$B$2,J4440)</f>
        <v>29.5</v>
      </c>
      <c r="P4440">
        <f t="shared" si="621"/>
        <v>1</v>
      </c>
      <c r="Q4440" s="2">
        <f>CustomerData[[#This Row],[avg_order_value_clean]]*CustomerData[[#This Row],[total_orders]]</f>
        <v>1750</v>
      </c>
      <c r="R4440" s="2" t="str">
        <f t="shared" si="629"/>
        <v>Inactive</v>
      </c>
      <c r="S4440" s="2" t="str">
        <f t="shared" si="622"/>
        <v>Low Risk</v>
      </c>
      <c r="T4440" s="2" t="str">
        <f t="shared" si="623"/>
        <v>45-54</v>
      </c>
      <c r="U4440" s="1">
        <f t="shared" ca="1" si="624"/>
        <v>1688</v>
      </c>
      <c r="V4440" s="2" t="str">
        <f t="shared" si="625"/>
        <v>Medium Loyalty</v>
      </c>
      <c r="W4440" s="2" t="str">
        <f t="shared" si="626"/>
        <v>Legitimate</v>
      </c>
      <c r="X4440" s="2" t="str">
        <f>IF(Q4440&lt;Data_Validation!$B$8,"Low Value",IF(Q4440&lt;Data_Validation!$B$9,"Medium Value","High Value"))</f>
        <v>High Value</v>
      </c>
      <c r="Y4440" s="2" t="str">
        <f t="shared" si="627"/>
        <v>High Value - Maintain</v>
      </c>
      <c r="Z4440" s="2" t="str">
        <f t="shared" si="628"/>
        <v>Check Data</v>
      </c>
    </row>
    <row r="4441" spans="1:26" x14ac:dyDescent="0.3">
      <c r="A4441" t="s">
        <v>3492</v>
      </c>
      <c r="B4441">
        <v>42</v>
      </c>
      <c r="C4441" t="s">
        <v>14</v>
      </c>
      <c r="D4441" t="s">
        <v>15</v>
      </c>
      <c r="E4441">
        <v>141.58000000000001</v>
      </c>
      <c r="F4441">
        <v>6</v>
      </c>
      <c r="G4441">
        <v>195</v>
      </c>
      <c r="H4441">
        <v>0</v>
      </c>
      <c r="I4441" t="s">
        <v>23</v>
      </c>
      <c r="K4441" s="1">
        <v>45828</v>
      </c>
      <c r="L4441">
        <v>66</v>
      </c>
      <c r="M4441">
        <v>0.21</v>
      </c>
      <c r="N4441">
        <f>IF(E4441="",Data_Validation!$B$1,E4441)</f>
        <v>141.58000000000001</v>
      </c>
      <c r="O4441">
        <f>IF(J4441="",Data_Validation!$B$2,J4441)</f>
        <v>250</v>
      </c>
      <c r="P4441">
        <f t="shared" si="621"/>
        <v>1</v>
      </c>
      <c r="Q4441" s="2">
        <f>CustomerData[[#This Row],[avg_order_value_clean]]*CustomerData[[#This Row],[total_orders]]</f>
        <v>849.48</v>
      </c>
      <c r="R4441" s="2" t="str">
        <f t="shared" si="629"/>
        <v>Inactive</v>
      </c>
      <c r="S4441" s="2" t="str">
        <f t="shared" si="622"/>
        <v>Medium Risk</v>
      </c>
      <c r="T4441" s="2" t="str">
        <f t="shared" si="623"/>
        <v>35-44</v>
      </c>
      <c r="U4441" s="1">
        <f t="shared" ca="1" si="624"/>
        <v>433</v>
      </c>
      <c r="V4441" s="2" t="str">
        <f t="shared" si="625"/>
        <v>Medium Loyalty</v>
      </c>
      <c r="W4441" s="2" t="str">
        <f t="shared" si="626"/>
        <v>Legitimate</v>
      </c>
      <c r="X4441" s="2" t="str">
        <f>IF(Q4441&lt;Data_Validation!$B$8,"Low Value",IF(Q4441&lt;Data_Validation!$B$9,"Medium Value","High Value"))</f>
        <v>Low Value</v>
      </c>
      <c r="Y4441" s="2" t="str">
        <f t="shared" si="627"/>
        <v>Stable</v>
      </c>
      <c r="Z4441" s="2" t="str">
        <f t="shared" si="628"/>
        <v>Check Data</v>
      </c>
    </row>
    <row r="4442" spans="1:26" x14ac:dyDescent="0.3">
      <c r="A4442" t="s">
        <v>2674</v>
      </c>
      <c r="B4442">
        <v>57</v>
      </c>
      <c r="C4442" t="s">
        <v>14</v>
      </c>
      <c r="D4442" t="s">
        <v>18</v>
      </c>
      <c r="E4442">
        <v>59.56</v>
      </c>
      <c r="F4442">
        <v>11</v>
      </c>
      <c r="G4442">
        <v>37</v>
      </c>
      <c r="H4442">
        <v>0</v>
      </c>
      <c r="I4442" t="s">
        <v>23</v>
      </c>
      <c r="J4442">
        <v>42.5</v>
      </c>
      <c r="K4442" s="1">
        <v>44466</v>
      </c>
      <c r="L4442">
        <v>69</v>
      </c>
      <c r="M4442">
        <v>0.69</v>
      </c>
      <c r="N4442">
        <f>IF(E4442="",Data_Validation!$B$1,E4442)</f>
        <v>59.56</v>
      </c>
      <c r="O4442">
        <f>IF(J4442="",Data_Validation!$B$2,J4442)</f>
        <v>42.5</v>
      </c>
      <c r="P4442">
        <f t="shared" si="621"/>
        <v>2</v>
      </c>
      <c r="Q4442" s="2">
        <f>CustomerData[[#This Row],[avg_order_value_clean]]*CustomerData[[#This Row],[total_orders]]</f>
        <v>655.16000000000008</v>
      </c>
      <c r="R4442" s="2" t="str">
        <f t="shared" si="629"/>
        <v>At Risk</v>
      </c>
      <c r="S4442" s="2" t="str">
        <f t="shared" si="622"/>
        <v>High Risk</v>
      </c>
      <c r="T4442" s="2" t="str">
        <f t="shared" si="623"/>
        <v>55+</v>
      </c>
      <c r="U4442" s="1">
        <f t="shared" ca="1" si="624"/>
        <v>1795</v>
      </c>
      <c r="V4442" s="2" t="str">
        <f t="shared" si="625"/>
        <v>Medium Loyalty</v>
      </c>
      <c r="W4442" s="2" t="str">
        <f t="shared" si="626"/>
        <v>Legitimate</v>
      </c>
      <c r="X4442" s="2" t="str">
        <f>IF(Q4442&lt;Data_Validation!$B$8,"Low Value",IF(Q4442&lt;Data_Validation!$B$9,"Medium Value","High Value"))</f>
        <v>Low Value</v>
      </c>
      <c r="Y4442" s="2" t="str">
        <f t="shared" si="627"/>
        <v>At Risk - Develop</v>
      </c>
      <c r="Z4442" s="2" t="str">
        <f t="shared" si="628"/>
        <v>Check Data</v>
      </c>
    </row>
    <row r="4443" spans="1:26" x14ac:dyDescent="0.3">
      <c r="A4443" t="s">
        <v>3493</v>
      </c>
      <c r="B4443">
        <v>28</v>
      </c>
      <c r="C4443" t="s">
        <v>14</v>
      </c>
      <c r="D4443" t="s">
        <v>35</v>
      </c>
      <c r="E4443">
        <v>206.96</v>
      </c>
      <c r="F4443">
        <v>12</v>
      </c>
      <c r="G4443">
        <v>38</v>
      </c>
      <c r="H4443">
        <v>0</v>
      </c>
      <c r="I4443" t="s">
        <v>19</v>
      </c>
      <c r="J4443">
        <v>11.2</v>
      </c>
      <c r="K4443" s="1">
        <v>45063</v>
      </c>
      <c r="L4443">
        <v>94</v>
      </c>
      <c r="M4443">
        <v>0.41</v>
      </c>
      <c r="N4443">
        <f>IF(E4443="",Data_Validation!$B$1,E4443)</f>
        <v>206.96</v>
      </c>
      <c r="O4443">
        <f>IF(J4443="",Data_Validation!$B$2,J4443)</f>
        <v>11.2</v>
      </c>
      <c r="P4443">
        <f t="shared" si="621"/>
        <v>1</v>
      </c>
      <c r="Q4443" s="2">
        <f>CustomerData[[#This Row],[avg_order_value_clean]]*CustomerData[[#This Row],[total_orders]]</f>
        <v>2483.52</v>
      </c>
      <c r="R4443" s="2" t="str">
        <f t="shared" si="629"/>
        <v>At Risk</v>
      </c>
      <c r="S4443" s="2" t="str">
        <f t="shared" si="622"/>
        <v>Medium Risk</v>
      </c>
      <c r="T4443" s="2" t="str">
        <f t="shared" si="623"/>
        <v>25-34</v>
      </c>
      <c r="U4443" s="1">
        <f t="shared" ca="1" si="624"/>
        <v>1198</v>
      </c>
      <c r="V4443" s="2" t="str">
        <f t="shared" si="625"/>
        <v>High Loyalty</v>
      </c>
      <c r="W4443" s="2" t="str">
        <f t="shared" si="626"/>
        <v>Legitimate</v>
      </c>
      <c r="X4443" s="2" t="str">
        <f>IF(Q4443&lt;Data_Validation!$B$8,"Low Value",IF(Q4443&lt;Data_Validation!$B$9,"Medium Value","High Value"))</f>
        <v>High Value</v>
      </c>
      <c r="Y4443" s="2" t="str">
        <f t="shared" si="627"/>
        <v>High Value - Maintain</v>
      </c>
      <c r="Z4443" s="2" t="str">
        <f t="shared" si="628"/>
        <v>Check Data</v>
      </c>
    </row>
    <row r="4444" spans="1:26" x14ac:dyDescent="0.3">
      <c r="A4444" t="s">
        <v>169</v>
      </c>
      <c r="B4444">
        <v>24</v>
      </c>
      <c r="C4444" t="s">
        <v>14</v>
      </c>
      <c r="D4444" t="s">
        <v>35</v>
      </c>
      <c r="E4444">
        <v>58.54</v>
      </c>
      <c r="F4444">
        <v>7</v>
      </c>
      <c r="G4444">
        <v>148</v>
      </c>
      <c r="H4444">
        <v>0</v>
      </c>
      <c r="I4444" t="s">
        <v>19</v>
      </c>
      <c r="K4444" s="1">
        <v>45218</v>
      </c>
      <c r="L4444">
        <v>19</v>
      </c>
      <c r="M4444">
        <v>0.27</v>
      </c>
      <c r="N4444">
        <f>IF(E4444="",Data_Validation!$B$1,E4444)</f>
        <v>58.54</v>
      </c>
      <c r="O4444">
        <f>IF(J4444="",Data_Validation!$B$2,J4444)</f>
        <v>250</v>
      </c>
      <c r="P4444">
        <f t="shared" si="621"/>
        <v>3</v>
      </c>
      <c r="Q4444" s="2">
        <f>CustomerData[[#This Row],[avg_order_value_clean]]*CustomerData[[#This Row],[total_orders]]</f>
        <v>409.78</v>
      </c>
      <c r="R4444" s="2" t="str">
        <f t="shared" si="629"/>
        <v>Inactive</v>
      </c>
      <c r="S4444" s="2" t="str">
        <f t="shared" si="622"/>
        <v>Medium Risk</v>
      </c>
      <c r="T4444" s="2" t="str">
        <f t="shared" si="623"/>
        <v>Under 25</v>
      </c>
      <c r="U4444" s="1">
        <f t="shared" ca="1" si="624"/>
        <v>1043</v>
      </c>
      <c r="V4444" s="2" t="str">
        <f t="shared" si="625"/>
        <v>Low Loyalty</v>
      </c>
      <c r="W4444" s="2" t="str">
        <f t="shared" si="626"/>
        <v>Legitimate</v>
      </c>
      <c r="X4444" s="2" t="str">
        <f>IF(Q4444&lt;Data_Validation!$B$8,"Low Value",IF(Q4444&lt;Data_Validation!$B$9,"Medium Value","High Value"))</f>
        <v>Low Value</v>
      </c>
      <c r="Y4444" s="2" t="str">
        <f t="shared" si="627"/>
        <v>Stable</v>
      </c>
      <c r="Z4444" s="2" t="str">
        <f t="shared" si="628"/>
        <v>Check Data</v>
      </c>
    </row>
    <row r="4445" spans="1:26" x14ac:dyDescent="0.3">
      <c r="A4445" t="s">
        <v>3494</v>
      </c>
      <c r="B4445">
        <v>43</v>
      </c>
      <c r="C4445" t="s">
        <v>21</v>
      </c>
      <c r="D4445" t="s">
        <v>26</v>
      </c>
      <c r="E4445">
        <v>65.27</v>
      </c>
      <c r="F4445">
        <v>11</v>
      </c>
      <c r="G4445">
        <v>163</v>
      </c>
      <c r="H4445">
        <v>0</v>
      </c>
      <c r="I4445" t="s">
        <v>16</v>
      </c>
      <c r="J4445">
        <v>49.5</v>
      </c>
      <c r="K4445" s="1">
        <v>45101</v>
      </c>
      <c r="L4445">
        <v>78</v>
      </c>
      <c r="M4445">
        <v>0.3</v>
      </c>
      <c r="N4445">
        <f>IF(E4445="",Data_Validation!$B$1,E4445)</f>
        <v>65.27</v>
      </c>
      <c r="O4445">
        <f>IF(J4445="",Data_Validation!$B$2,J4445)</f>
        <v>49.5</v>
      </c>
      <c r="P4445">
        <f t="shared" si="621"/>
        <v>1</v>
      </c>
      <c r="Q4445" s="2">
        <f>CustomerData[[#This Row],[avg_order_value_clean]]*CustomerData[[#This Row],[total_orders]]</f>
        <v>717.96999999999991</v>
      </c>
      <c r="R4445" s="2" t="str">
        <f t="shared" si="629"/>
        <v>Inactive</v>
      </c>
      <c r="S4445" s="2" t="str">
        <f t="shared" si="622"/>
        <v>Medium Risk</v>
      </c>
      <c r="T4445" s="2" t="str">
        <f t="shared" si="623"/>
        <v>35-44</v>
      </c>
      <c r="U4445" s="1">
        <f t="shared" ca="1" si="624"/>
        <v>1160</v>
      </c>
      <c r="V4445" s="2" t="str">
        <f t="shared" si="625"/>
        <v>High Loyalty</v>
      </c>
      <c r="W4445" s="2" t="str">
        <f t="shared" si="626"/>
        <v>Legitimate</v>
      </c>
      <c r="X4445" s="2" t="str">
        <f>IF(Q4445&lt;Data_Validation!$B$8,"Low Value",IF(Q4445&lt;Data_Validation!$B$9,"Medium Value","High Value"))</f>
        <v>Low Value</v>
      </c>
      <c r="Y4445" s="2" t="str">
        <f t="shared" si="627"/>
        <v>Stable</v>
      </c>
      <c r="Z4445" s="2" t="str">
        <f t="shared" si="628"/>
        <v>Check Data</v>
      </c>
    </row>
    <row r="4446" spans="1:26" x14ac:dyDescent="0.3">
      <c r="A4446" t="s">
        <v>3495</v>
      </c>
      <c r="B4446">
        <v>73</v>
      </c>
      <c r="C4446" t="s">
        <v>21</v>
      </c>
      <c r="D4446" t="s">
        <v>22</v>
      </c>
      <c r="E4446">
        <v>83.58</v>
      </c>
      <c r="F4446">
        <v>9</v>
      </c>
      <c r="G4446">
        <v>219</v>
      </c>
      <c r="H4446">
        <v>0</v>
      </c>
      <c r="I4446" t="s">
        <v>40</v>
      </c>
      <c r="J4446">
        <v>49</v>
      </c>
      <c r="K4446" s="1">
        <v>44291</v>
      </c>
      <c r="L4446">
        <v>27</v>
      </c>
      <c r="M4446">
        <v>0.1</v>
      </c>
      <c r="N4446">
        <f>IF(E4446="",Data_Validation!$B$1,E4446)</f>
        <v>83.58</v>
      </c>
      <c r="O4446">
        <f>IF(J4446="",Data_Validation!$B$2,J4446)</f>
        <v>49</v>
      </c>
      <c r="P4446">
        <f t="shared" si="621"/>
        <v>1</v>
      </c>
      <c r="Q4446" s="2">
        <f>CustomerData[[#This Row],[avg_order_value_clean]]*CustomerData[[#This Row],[total_orders]]</f>
        <v>752.22</v>
      </c>
      <c r="R4446" s="2" t="str">
        <f t="shared" si="629"/>
        <v>Inactive</v>
      </c>
      <c r="S4446" s="2" t="str">
        <f t="shared" si="622"/>
        <v>Low Risk</v>
      </c>
      <c r="T4446" s="2" t="str">
        <f t="shared" si="623"/>
        <v>55+</v>
      </c>
      <c r="U4446" s="1">
        <f t="shared" ca="1" si="624"/>
        <v>1970</v>
      </c>
      <c r="V4446" s="2" t="str">
        <f t="shared" si="625"/>
        <v>Low Loyalty</v>
      </c>
      <c r="W4446" s="2" t="str">
        <f t="shared" si="626"/>
        <v>Legitimate</v>
      </c>
      <c r="X4446" s="2" t="str">
        <f>IF(Q4446&lt;Data_Validation!$B$8,"Low Value",IF(Q4446&lt;Data_Validation!$B$9,"Medium Value","High Value"))</f>
        <v>Low Value</v>
      </c>
      <c r="Y4446" s="2" t="str">
        <f t="shared" si="627"/>
        <v>Stable</v>
      </c>
      <c r="Z4446" s="2" t="str">
        <f t="shared" si="628"/>
        <v>Check Data</v>
      </c>
    </row>
    <row r="4447" spans="1:26" x14ac:dyDescent="0.3">
      <c r="A4447" t="s">
        <v>3496</v>
      </c>
      <c r="B4447">
        <v>39</v>
      </c>
      <c r="C4447" t="s">
        <v>14</v>
      </c>
      <c r="D4447" t="s">
        <v>28</v>
      </c>
      <c r="F4447">
        <v>12</v>
      </c>
      <c r="G4447">
        <v>275</v>
      </c>
      <c r="H4447">
        <v>0</v>
      </c>
      <c r="I4447" t="s">
        <v>19</v>
      </c>
      <c r="K4447" s="1">
        <v>45390</v>
      </c>
      <c r="L4447">
        <v>30</v>
      </c>
      <c r="M4447">
        <v>0.27</v>
      </c>
      <c r="N4447">
        <f>IF(E4447="",Data_Validation!$B$1,E4447)</f>
        <v>250</v>
      </c>
      <c r="O4447">
        <f>IF(J4447="",Data_Validation!$B$2,J4447)</f>
        <v>250</v>
      </c>
      <c r="P4447">
        <f t="shared" si="621"/>
        <v>1</v>
      </c>
      <c r="Q4447" s="2">
        <f>CustomerData[[#This Row],[avg_order_value_clean]]*CustomerData[[#This Row],[total_orders]]</f>
        <v>3000</v>
      </c>
      <c r="R4447" s="2" t="str">
        <f t="shared" si="629"/>
        <v>Inactive</v>
      </c>
      <c r="S4447" s="2" t="str">
        <f t="shared" si="622"/>
        <v>Medium Risk</v>
      </c>
      <c r="T4447" s="2" t="str">
        <f t="shared" si="623"/>
        <v>35-44</v>
      </c>
      <c r="U4447" s="1">
        <f t="shared" ca="1" si="624"/>
        <v>871</v>
      </c>
      <c r="V4447" s="2" t="str">
        <f t="shared" si="625"/>
        <v>Low Loyalty</v>
      </c>
      <c r="W4447" s="2" t="str">
        <f t="shared" si="626"/>
        <v>Legitimate</v>
      </c>
      <c r="X4447" s="2" t="str">
        <f>IF(Q4447&lt;Data_Validation!$B$8,"Low Value",IF(Q4447&lt;Data_Validation!$B$9,"Medium Value","High Value"))</f>
        <v>High Value</v>
      </c>
      <c r="Y4447" s="2" t="str">
        <f t="shared" si="627"/>
        <v>High Value - Maintain</v>
      </c>
      <c r="Z4447" s="2" t="str">
        <f t="shared" si="628"/>
        <v>Check Data</v>
      </c>
    </row>
    <row r="4448" spans="1:26" x14ac:dyDescent="0.3">
      <c r="A4448" t="s">
        <v>2044</v>
      </c>
      <c r="B4448">
        <v>42</v>
      </c>
      <c r="C4448" t="s">
        <v>14</v>
      </c>
      <c r="D4448" t="s">
        <v>22</v>
      </c>
      <c r="E4448">
        <v>94.28</v>
      </c>
      <c r="F4448">
        <v>9</v>
      </c>
      <c r="G4448">
        <v>42</v>
      </c>
      <c r="H4448">
        <v>0</v>
      </c>
      <c r="I4448" t="s">
        <v>23</v>
      </c>
      <c r="J4448">
        <v>17.100000000000001</v>
      </c>
      <c r="K4448" s="1">
        <v>44654</v>
      </c>
      <c r="L4448">
        <v>45</v>
      </c>
      <c r="M4448">
        <v>0.11</v>
      </c>
      <c r="N4448">
        <f>IF(E4448="",Data_Validation!$B$1,E4448)</f>
        <v>94.28</v>
      </c>
      <c r="O4448">
        <f>IF(J4448="",Data_Validation!$B$2,J4448)</f>
        <v>17.100000000000001</v>
      </c>
      <c r="P4448">
        <f t="shared" si="621"/>
        <v>2</v>
      </c>
      <c r="Q4448" s="2">
        <f>CustomerData[[#This Row],[avg_order_value_clean]]*CustomerData[[#This Row],[total_orders]]</f>
        <v>848.52</v>
      </c>
      <c r="R4448" s="2" t="str">
        <f t="shared" si="629"/>
        <v>At Risk</v>
      </c>
      <c r="S4448" s="2" t="str">
        <f t="shared" si="622"/>
        <v>Low Risk</v>
      </c>
      <c r="T4448" s="2" t="str">
        <f t="shared" si="623"/>
        <v>35-44</v>
      </c>
      <c r="U4448" s="1">
        <f t="shared" ca="1" si="624"/>
        <v>1607</v>
      </c>
      <c r="V4448" s="2" t="str">
        <f t="shared" si="625"/>
        <v>Medium Loyalty</v>
      </c>
      <c r="W4448" s="2" t="str">
        <f t="shared" si="626"/>
        <v>Legitimate</v>
      </c>
      <c r="X4448" s="2" t="str">
        <f>IF(Q4448&lt;Data_Validation!$B$8,"Low Value",IF(Q4448&lt;Data_Validation!$B$9,"Medium Value","High Value"))</f>
        <v>Low Value</v>
      </c>
      <c r="Y4448" s="2" t="str">
        <f t="shared" si="627"/>
        <v>Stable</v>
      </c>
      <c r="Z4448" s="2" t="str">
        <f t="shared" si="628"/>
        <v>Check Data</v>
      </c>
    </row>
    <row r="4449" spans="1:26" x14ac:dyDescent="0.3">
      <c r="A4449" t="s">
        <v>3497</v>
      </c>
      <c r="B4449">
        <v>36</v>
      </c>
      <c r="C4449" t="s">
        <v>14</v>
      </c>
      <c r="D4449" t="s">
        <v>35</v>
      </c>
      <c r="F4449">
        <v>7</v>
      </c>
      <c r="G4449">
        <v>237</v>
      </c>
      <c r="H4449">
        <v>0</v>
      </c>
      <c r="I4449" t="s">
        <v>29</v>
      </c>
      <c r="J4449">
        <v>81</v>
      </c>
      <c r="K4449" s="1">
        <v>45644</v>
      </c>
      <c r="L4449">
        <v>78</v>
      </c>
      <c r="M4449">
        <v>0.03</v>
      </c>
      <c r="N4449">
        <f>IF(E4449="",Data_Validation!$B$1,E4449)</f>
        <v>250</v>
      </c>
      <c r="O4449">
        <f>IF(J4449="",Data_Validation!$B$2,J4449)</f>
        <v>81</v>
      </c>
      <c r="P4449">
        <f t="shared" si="621"/>
        <v>1</v>
      </c>
      <c r="Q4449" s="2">
        <f>CustomerData[[#This Row],[avg_order_value_clean]]*CustomerData[[#This Row],[total_orders]]</f>
        <v>1750</v>
      </c>
      <c r="R4449" s="2" t="str">
        <f t="shared" si="629"/>
        <v>Inactive</v>
      </c>
      <c r="S4449" s="2" t="str">
        <f t="shared" si="622"/>
        <v>Low Risk</v>
      </c>
      <c r="T4449" s="2" t="str">
        <f t="shared" si="623"/>
        <v>35-44</v>
      </c>
      <c r="U4449" s="1">
        <f t="shared" ca="1" si="624"/>
        <v>617</v>
      </c>
      <c r="V4449" s="2" t="str">
        <f t="shared" si="625"/>
        <v>High Loyalty</v>
      </c>
      <c r="W4449" s="2" t="str">
        <f t="shared" si="626"/>
        <v>Legitimate</v>
      </c>
      <c r="X4449" s="2" t="str">
        <f>IF(Q4449&lt;Data_Validation!$B$8,"Low Value",IF(Q4449&lt;Data_Validation!$B$9,"Medium Value","High Value"))</f>
        <v>High Value</v>
      </c>
      <c r="Y4449" s="2" t="str">
        <f t="shared" si="627"/>
        <v>High Value - Maintain</v>
      </c>
      <c r="Z4449" s="2" t="str">
        <f t="shared" si="628"/>
        <v>Check Data</v>
      </c>
    </row>
    <row r="4450" spans="1:26" x14ac:dyDescent="0.3">
      <c r="A4450" t="s">
        <v>3498</v>
      </c>
      <c r="B4450">
        <v>48</v>
      </c>
      <c r="C4450" t="s">
        <v>21</v>
      </c>
      <c r="D4450" t="s">
        <v>37</v>
      </c>
      <c r="E4450">
        <v>181.77</v>
      </c>
      <c r="F4450">
        <v>20</v>
      </c>
      <c r="G4450">
        <v>162</v>
      </c>
      <c r="H4450">
        <v>0</v>
      </c>
      <c r="I4450" t="s">
        <v>40</v>
      </c>
      <c r="J4450">
        <v>36.6</v>
      </c>
      <c r="K4450" s="1">
        <v>44909</v>
      </c>
      <c r="L4450">
        <v>31</v>
      </c>
      <c r="M4450">
        <v>0.34</v>
      </c>
      <c r="N4450">
        <f>IF(E4450="",Data_Validation!$B$1,E4450)</f>
        <v>181.77</v>
      </c>
      <c r="O4450">
        <f>IF(J4450="",Data_Validation!$B$2,J4450)</f>
        <v>36.6</v>
      </c>
      <c r="P4450">
        <f t="shared" si="621"/>
        <v>1</v>
      </c>
      <c r="Q4450" s="2">
        <f>CustomerData[[#This Row],[avg_order_value_clean]]*CustomerData[[#This Row],[total_orders]]</f>
        <v>3635.4</v>
      </c>
      <c r="R4450" s="2" t="str">
        <f t="shared" si="629"/>
        <v>Inactive</v>
      </c>
      <c r="S4450" s="2" t="str">
        <f t="shared" si="622"/>
        <v>Medium Risk</v>
      </c>
      <c r="T4450" s="2" t="str">
        <f t="shared" si="623"/>
        <v>45-54</v>
      </c>
      <c r="U4450" s="1">
        <f t="shared" ca="1" si="624"/>
        <v>1352</v>
      </c>
      <c r="V4450" s="2" t="str">
        <f t="shared" si="625"/>
        <v>Low Loyalty</v>
      </c>
      <c r="W4450" s="2" t="str">
        <f t="shared" si="626"/>
        <v>Legitimate</v>
      </c>
      <c r="X4450" s="2" t="str">
        <f>IF(Q4450&lt;Data_Validation!$B$8,"Low Value",IF(Q4450&lt;Data_Validation!$B$9,"Medium Value","High Value"))</f>
        <v>High Value</v>
      </c>
      <c r="Y4450" s="2" t="str">
        <f t="shared" si="627"/>
        <v>High Value - Maintain</v>
      </c>
      <c r="Z4450" s="2" t="str">
        <f t="shared" si="628"/>
        <v>Check Data</v>
      </c>
    </row>
    <row r="4451" spans="1:26" x14ac:dyDescent="0.3">
      <c r="A4451" t="s">
        <v>3499</v>
      </c>
      <c r="B4451">
        <v>43</v>
      </c>
      <c r="C4451" t="s">
        <v>21</v>
      </c>
      <c r="D4451" t="s">
        <v>44</v>
      </c>
      <c r="E4451">
        <v>230.51</v>
      </c>
      <c r="F4451">
        <v>7</v>
      </c>
      <c r="G4451">
        <v>319</v>
      </c>
      <c r="H4451">
        <v>0</v>
      </c>
      <c r="I4451" t="s">
        <v>16</v>
      </c>
      <c r="J4451">
        <v>8</v>
      </c>
      <c r="K4451" s="1">
        <v>45146</v>
      </c>
      <c r="L4451">
        <v>36</v>
      </c>
      <c r="M4451">
        <v>0.24</v>
      </c>
      <c r="N4451">
        <f>IF(E4451="",Data_Validation!$B$1,E4451)</f>
        <v>230.51</v>
      </c>
      <c r="O4451">
        <f>IF(J4451="",Data_Validation!$B$2,J4451)</f>
        <v>8</v>
      </c>
      <c r="P4451">
        <f t="shared" si="621"/>
        <v>1</v>
      </c>
      <c r="Q4451" s="2">
        <f>CustomerData[[#This Row],[avg_order_value_clean]]*CustomerData[[#This Row],[total_orders]]</f>
        <v>1613.57</v>
      </c>
      <c r="R4451" s="2" t="str">
        <f t="shared" si="629"/>
        <v>Inactive</v>
      </c>
      <c r="S4451" s="2" t="str">
        <f t="shared" si="622"/>
        <v>Medium Risk</v>
      </c>
      <c r="T4451" s="2" t="str">
        <f t="shared" si="623"/>
        <v>35-44</v>
      </c>
      <c r="U4451" s="1">
        <f t="shared" ca="1" si="624"/>
        <v>1115</v>
      </c>
      <c r="V4451" s="2" t="str">
        <f t="shared" si="625"/>
        <v>Low Loyalty</v>
      </c>
      <c r="W4451" s="2" t="str">
        <f t="shared" si="626"/>
        <v>Legitimate</v>
      </c>
      <c r="X4451" s="2" t="str">
        <f>IF(Q4451&lt;Data_Validation!$B$8,"Low Value",IF(Q4451&lt;Data_Validation!$B$9,"Medium Value","High Value"))</f>
        <v>High Value</v>
      </c>
      <c r="Y4451" s="2" t="str">
        <f t="shared" si="627"/>
        <v>High Value - Maintain</v>
      </c>
      <c r="Z4451" s="2" t="str">
        <f t="shared" si="628"/>
        <v>Check Data</v>
      </c>
    </row>
    <row r="4452" spans="1:26" x14ac:dyDescent="0.3">
      <c r="A4452" t="s">
        <v>3500</v>
      </c>
      <c r="B4452">
        <v>59</v>
      </c>
      <c r="C4452" t="s">
        <v>14</v>
      </c>
      <c r="D4452" t="s">
        <v>26</v>
      </c>
      <c r="E4452">
        <v>206.18</v>
      </c>
      <c r="F4452">
        <v>10</v>
      </c>
      <c r="G4452">
        <v>106</v>
      </c>
      <c r="H4452">
        <v>0</v>
      </c>
      <c r="I4452" t="s">
        <v>29</v>
      </c>
      <c r="J4452">
        <v>19</v>
      </c>
      <c r="K4452" s="1">
        <v>45606</v>
      </c>
      <c r="L4452">
        <v>39</v>
      </c>
      <c r="M4452">
        <v>0.32</v>
      </c>
      <c r="N4452">
        <f>IF(E4452="",Data_Validation!$B$1,E4452)</f>
        <v>206.18</v>
      </c>
      <c r="O4452">
        <f>IF(J4452="",Data_Validation!$B$2,J4452)</f>
        <v>19</v>
      </c>
      <c r="P4452">
        <f t="shared" si="621"/>
        <v>1</v>
      </c>
      <c r="Q4452" s="2">
        <f>CustomerData[[#This Row],[avg_order_value_clean]]*CustomerData[[#This Row],[total_orders]]</f>
        <v>2061.8000000000002</v>
      </c>
      <c r="R4452" s="2" t="str">
        <f t="shared" si="629"/>
        <v>Inactive</v>
      </c>
      <c r="S4452" s="2" t="str">
        <f t="shared" si="622"/>
        <v>Medium Risk</v>
      </c>
      <c r="T4452" s="2" t="str">
        <f t="shared" si="623"/>
        <v>55+</v>
      </c>
      <c r="U4452" s="1">
        <f t="shared" ca="1" si="624"/>
        <v>655</v>
      </c>
      <c r="V4452" s="2" t="str">
        <f t="shared" si="625"/>
        <v>Low Loyalty</v>
      </c>
      <c r="W4452" s="2" t="str">
        <f t="shared" si="626"/>
        <v>Legitimate</v>
      </c>
      <c r="X4452" s="2" t="str">
        <f>IF(Q4452&lt;Data_Validation!$B$8,"Low Value",IF(Q4452&lt;Data_Validation!$B$9,"Medium Value","High Value"))</f>
        <v>High Value</v>
      </c>
      <c r="Y4452" s="2" t="str">
        <f t="shared" si="627"/>
        <v>High Value - Maintain</v>
      </c>
      <c r="Z4452" s="2" t="str">
        <f t="shared" si="628"/>
        <v>Check Data</v>
      </c>
    </row>
    <row r="4453" spans="1:26" x14ac:dyDescent="0.3">
      <c r="A4453" t="s">
        <v>3501</v>
      </c>
      <c r="B4453">
        <v>58</v>
      </c>
      <c r="C4453" t="s">
        <v>21</v>
      </c>
      <c r="D4453" t="s">
        <v>22</v>
      </c>
      <c r="E4453">
        <v>77.09</v>
      </c>
      <c r="F4453">
        <v>9</v>
      </c>
      <c r="G4453">
        <v>287</v>
      </c>
      <c r="H4453">
        <v>0</v>
      </c>
      <c r="I4453" t="s">
        <v>16</v>
      </c>
      <c r="J4453">
        <v>25.3</v>
      </c>
      <c r="K4453" s="1">
        <v>45444</v>
      </c>
      <c r="L4453">
        <v>50</v>
      </c>
      <c r="M4453">
        <v>0.18</v>
      </c>
      <c r="N4453">
        <f>IF(E4453="",Data_Validation!$B$1,E4453)</f>
        <v>77.09</v>
      </c>
      <c r="O4453">
        <f>IF(J4453="",Data_Validation!$B$2,J4453)</f>
        <v>25.3</v>
      </c>
      <c r="P4453">
        <f t="shared" si="621"/>
        <v>1</v>
      </c>
      <c r="Q4453" s="2">
        <f>CustomerData[[#This Row],[avg_order_value_clean]]*CustomerData[[#This Row],[total_orders]]</f>
        <v>693.81000000000006</v>
      </c>
      <c r="R4453" s="2" t="str">
        <f t="shared" si="629"/>
        <v>Inactive</v>
      </c>
      <c r="S4453" s="2" t="str">
        <f t="shared" si="622"/>
        <v>Low Risk</v>
      </c>
      <c r="T4453" s="2" t="str">
        <f t="shared" si="623"/>
        <v>55+</v>
      </c>
      <c r="U4453" s="1">
        <f t="shared" ca="1" si="624"/>
        <v>817</v>
      </c>
      <c r="V4453" s="2" t="str">
        <f t="shared" si="625"/>
        <v>Medium Loyalty</v>
      </c>
      <c r="W4453" s="2" t="str">
        <f t="shared" si="626"/>
        <v>Legitimate</v>
      </c>
      <c r="X4453" s="2" t="str">
        <f>IF(Q4453&lt;Data_Validation!$B$8,"Low Value",IF(Q4453&lt;Data_Validation!$B$9,"Medium Value","High Value"))</f>
        <v>Low Value</v>
      </c>
      <c r="Y4453" s="2" t="str">
        <f t="shared" si="627"/>
        <v>Stable</v>
      </c>
      <c r="Z4453" s="2" t="str">
        <f t="shared" si="628"/>
        <v>Check Data</v>
      </c>
    </row>
    <row r="4454" spans="1:26" x14ac:dyDescent="0.3">
      <c r="A4454" t="s">
        <v>3502</v>
      </c>
      <c r="B4454">
        <v>53</v>
      </c>
      <c r="C4454" t="s">
        <v>14</v>
      </c>
      <c r="D4454" t="s">
        <v>50</v>
      </c>
      <c r="E4454">
        <v>261.83</v>
      </c>
      <c r="F4454">
        <v>15</v>
      </c>
      <c r="G4454">
        <v>291</v>
      </c>
      <c r="H4454">
        <v>0</v>
      </c>
      <c r="I4454" t="s">
        <v>29</v>
      </c>
      <c r="J4454">
        <v>17.8</v>
      </c>
      <c r="K4454" s="1">
        <v>44816</v>
      </c>
      <c r="L4454">
        <v>94</v>
      </c>
      <c r="M4454">
        <v>0.22</v>
      </c>
      <c r="N4454">
        <f>IF(E4454="",Data_Validation!$B$1,E4454)</f>
        <v>261.83</v>
      </c>
      <c r="O4454">
        <f>IF(J4454="",Data_Validation!$B$2,J4454)</f>
        <v>17.8</v>
      </c>
      <c r="P4454">
        <f t="shared" si="621"/>
        <v>2</v>
      </c>
      <c r="Q4454" s="2">
        <f>CustomerData[[#This Row],[avg_order_value_clean]]*CustomerData[[#This Row],[total_orders]]</f>
        <v>3927.45</v>
      </c>
      <c r="R4454" s="2" t="str">
        <f t="shared" si="629"/>
        <v>Inactive</v>
      </c>
      <c r="S4454" s="2" t="str">
        <f t="shared" si="622"/>
        <v>Medium Risk</v>
      </c>
      <c r="T4454" s="2" t="str">
        <f t="shared" si="623"/>
        <v>45-54</v>
      </c>
      <c r="U4454" s="1">
        <f t="shared" ca="1" si="624"/>
        <v>1445</v>
      </c>
      <c r="V4454" s="2" t="str">
        <f t="shared" si="625"/>
        <v>High Loyalty</v>
      </c>
      <c r="W4454" s="2" t="str">
        <f t="shared" si="626"/>
        <v>Legitimate</v>
      </c>
      <c r="X4454" s="2" t="str">
        <f>IF(Q4454&lt;Data_Validation!$B$8,"Low Value",IF(Q4454&lt;Data_Validation!$B$9,"Medium Value","High Value"))</f>
        <v>High Value</v>
      </c>
      <c r="Y4454" s="2" t="str">
        <f t="shared" si="627"/>
        <v>High Value - Maintain</v>
      </c>
      <c r="Z4454" s="2" t="str">
        <f t="shared" si="628"/>
        <v>Check Data</v>
      </c>
    </row>
    <row r="4455" spans="1:26" x14ac:dyDescent="0.3">
      <c r="A4455" t="s">
        <v>3503</v>
      </c>
      <c r="B4455">
        <v>40</v>
      </c>
      <c r="C4455" t="s">
        <v>25</v>
      </c>
      <c r="D4455" t="s">
        <v>15</v>
      </c>
      <c r="E4455">
        <v>114.33</v>
      </c>
      <c r="F4455">
        <v>6</v>
      </c>
      <c r="G4455">
        <v>104</v>
      </c>
      <c r="H4455">
        <v>0</v>
      </c>
      <c r="I4455" t="s">
        <v>29</v>
      </c>
      <c r="J4455">
        <v>24.2</v>
      </c>
      <c r="K4455" s="1">
        <v>44372</v>
      </c>
      <c r="L4455">
        <v>38</v>
      </c>
      <c r="M4455">
        <v>0.23</v>
      </c>
      <c r="N4455">
        <f>IF(E4455="",Data_Validation!$B$1,E4455)</f>
        <v>114.33</v>
      </c>
      <c r="O4455">
        <f>IF(J4455="",Data_Validation!$B$2,J4455)</f>
        <v>24.2</v>
      </c>
      <c r="P4455">
        <f t="shared" si="621"/>
        <v>1</v>
      </c>
      <c r="Q4455" s="2">
        <f>CustomerData[[#This Row],[avg_order_value_clean]]*CustomerData[[#This Row],[total_orders]]</f>
        <v>685.98</v>
      </c>
      <c r="R4455" s="2" t="str">
        <f t="shared" si="629"/>
        <v>Inactive</v>
      </c>
      <c r="S4455" s="2" t="str">
        <f t="shared" si="622"/>
        <v>Medium Risk</v>
      </c>
      <c r="T4455" s="2" t="str">
        <f t="shared" si="623"/>
        <v>35-44</v>
      </c>
      <c r="U4455" s="1">
        <f t="shared" ca="1" si="624"/>
        <v>1889</v>
      </c>
      <c r="V4455" s="2" t="str">
        <f t="shared" si="625"/>
        <v>Low Loyalty</v>
      </c>
      <c r="W4455" s="2" t="str">
        <f t="shared" si="626"/>
        <v>Legitimate</v>
      </c>
      <c r="X4455" s="2" t="str">
        <f>IF(Q4455&lt;Data_Validation!$B$8,"Low Value",IF(Q4455&lt;Data_Validation!$B$9,"Medium Value","High Value"))</f>
        <v>Low Value</v>
      </c>
      <c r="Y4455" s="2" t="str">
        <f t="shared" si="627"/>
        <v>Stable</v>
      </c>
      <c r="Z4455" s="2" t="str">
        <f t="shared" si="628"/>
        <v>Check Data</v>
      </c>
    </row>
    <row r="4456" spans="1:26" x14ac:dyDescent="0.3">
      <c r="A4456" t="s">
        <v>3504</v>
      </c>
      <c r="B4456">
        <v>64</v>
      </c>
      <c r="C4456" t="s">
        <v>14</v>
      </c>
      <c r="D4456" t="s">
        <v>15</v>
      </c>
      <c r="E4456">
        <v>113.83</v>
      </c>
      <c r="F4456">
        <v>13</v>
      </c>
      <c r="G4456">
        <v>68</v>
      </c>
      <c r="H4456">
        <v>0</v>
      </c>
      <c r="I4456" t="s">
        <v>40</v>
      </c>
      <c r="J4456">
        <v>99.6</v>
      </c>
      <c r="K4456" s="1">
        <v>44068</v>
      </c>
      <c r="L4456">
        <v>11</v>
      </c>
      <c r="M4456">
        <v>0.31</v>
      </c>
      <c r="N4456">
        <f>IF(E4456="",Data_Validation!$B$1,E4456)</f>
        <v>113.83</v>
      </c>
      <c r="O4456">
        <f>IF(J4456="",Data_Validation!$B$2,J4456)</f>
        <v>99.6</v>
      </c>
      <c r="P4456">
        <f t="shared" si="621"/>
        <v>1</v>
      </c>
      <c r="Q4456" s="2">
        <f>CustomerData[[#This Row],[avg_order_value_clean]]*CustomerData[[#This Row],[total_orders]]</f>
        <v>1479.79</v>
      </c>
      <c r="R4456" s="2" t="str">
        <f t="shared" si="629"/>
        <v>At Risk</v>
      </c>
      <c r="S4456" s="2" t="str">
        <f t="shared" si="622"/>
        <v>Medium Risk</v>
      </c>
      <c r="T4456" s="2" t="str">
        <f t="shared" si="623"/>
        <v>55+</v>
      </c>
      <c r="U4456" s="1">
        <f t="shared" ca="1" si="624"/>
        <v>2193</v>
      </c>
      <c r="V4456" s="2" t="str">
        <f t="shared" si="625"/>
        <v>Low Loyalty</v>
      </c>
      <c r="W4456" s="2" t="str">
        <f t="shared" si="626"/>
        <v>Legitimate</v>
      </c>
      <c r="X4456" s="2" t="str">
        <f>IF(Q4456&lt;Data_Validation!$B$8,"Low Value",IF(Q4456&lt;Data_Validation!$B$9,"Medium Value","High Value"))</f>
        <v>Low Value</v>
      </c>
      <c r="Y4456" s="2" t="str">
        <f t="shared" si="627"/>
        <v>Stable</v>
      </c>
      <c r="Z4456" s="2" t="str">
        <f t="shared" si="628"/>
        <v>Check Data</v>
      </c>
    </row>
    <row r="4457" spans="1:26" x14ac:dyDescent="0.3">
      <c r="A4457" t="s">
        <v>3505</v>
      </c>
      <c r="B4457">
        <v>30</v>
      </c>
      <c r="C4457" t="s">
        <v>21</v>
      </c>
      <c r="D4457" t="s">
        <v>28</v>
      </c>
      <c r="E4457">
        <v>63.69</v>
      </c>
      <c r="F4457">
        <v>12</v>
      </c>
      <c r="G4457">
        <v>108</v>
      </c>
      <c r="H4457">
        <v>0</v>
      </c>
      <c r="I4457" t="s">
        <v>16</v>
      </c>
      <c r="J4457">
        <v>53.8</v>
      </c>
      <c r="K4457" s="1">
        <v>44808</v>
      </c>
      <c r="L4457">
        <v>81</v>
      </c>
      <c r="M4457">
        <v>0.17</v>
      </c>
      <c r="N4457">
        <f>IF(E4457="",Data_Validation!$B$1,E4457)</f>
        <v>63.69</v>
      </c>
      <c r="O4457">
        <f>IF(J4457="",Data_Validation!$B$2,J4457)</f>
        <v>53.8</v>
      </c>
      <c r="P4457">
        <f t="shared" si="621"/>
        <v>1</v>
      </c>
      <c r="Q4457" s="2">
        <f>CustomerData[[#This Row],[avg_order_value_clean]]*CustomerData[[#This Row],[total_orders]]</f>
        <v>764.28</v>
      </c>
      <c r="R4457" s="2" t="str">
        <f t="shared" si="629"/>
        <v>Inactive</v>
      </c>
      <c r="S4457" s="2" t="str">
        <f t="shared" si="622"/>
        <v>Low Risk</v>
      </c>
      <c r="T4457" s="2" t="str">
        <f t="shared" si="623"/>
        <v>25-34</v>
      </c>
      <c r="U4457" s="1">
        <f t="shared" ca="1" si="624"/>
        <v>1453</v>
      </c>
      <c r="V4457" s="2" t="str">
        <f t="shared" si="625"/>
        <v>High Loyalty</v>
      </c>
      <c r="W4457" s="2" t="str">
        <f t="shared" si="626"/>
        <v>Legitimate</v>
      </c>
      <c r="X4457" s="2" t="str">
        <f>IF(Q4457&lt;Data_Validation!$B$8,"Low Value",IF(Q4457&lt;Data_Validation!$B$9,"Medium Value","High Value"))</f>
        <v>Low Value</v>
      </c>
      <c r="Y4457" s="2" t="str">
        <f t="shared" si="627"/>
        <v>Stable</v>
      </c>
      <c r="Z4457" s="2" t="str">
        <f t="shared" si="628"/>
        <v>Check Data</v>
      </c>
    </row>
    <row r="4458" spans="1:26" x14ac:dyDescent="0.3">
      <c r="A4458" t="s">
        <v>1560</v>
      </c>
      <c r="B4458">
        <v>42</v>
      </c>
      <c r="C4458" t="s">
        <v>14</v>
      </c>
      <c r="D4458" t="s">
        <v>50</v>
      </c>
      <c r="E4458">
        <v>29.11</v>
      </c>
      <c r="F4458">
        <v>8</v>
      </c>
      <c r="G4458">
        <v>179</v>
      </c>
      <c r="H4458">
        <v>1</v>
      </c>
      <c r="I4458" t="s">
        <v>19</v>
      </c>
      <c r="J4458">
        <v>60.3</v>
      </c>
      <c r="K4458" s="1">
        <v>44869</v>
      </c>
      <c r="L4458">
        <v>74</v>
      </c>
      <c r="M4458">
        <v>0.09</v>
      </c>
      <c r="N4458">
        <f>IF(E4458="",Data_Validation!$B$1,E4458)</f>
        <v>29.11</v>
      </c>
      <c r="O4458">
        <f>IF(J4458="",Data_Validation!$B$2,J4458)</f>
        <v>60.3</v>
      </c>
      <c r="P4458">
        <f t="shared" si="621"/>
        <v>2</v>
      </c>
      <c r="Q4458" s="2">
        <f>CustomerData[[#This Row],[avg_order_value_clean]]*CustomerData[[#This Row],[total_orders]]</f>
        <v>232.88</v>
      </c>
      <c r="R4458" s="2" t="str">
        <f t="shared" si="629"/>
        <v>Inactive</v>
      </c>
      <c r="S4458" s="2" t="str">
        <f t="shared" si="622"/>
        <v>Low Risk</v>
      </c>
      <c r="T4458" s="2" t="str">
        <f t="shared" si="623"/>
        <v>35-44</v>
      </c>
      <c r="U4458" s="1">
        <f t="shared" ca="1" si="624"/>
        <v>1392</v>
      </c>
      <c r="V4458" s="2" t="str">
        <f t="shared" si="625"/>
        <v>High Loyalty</v>
      </c>
      <c r="W4458" s="2" t="str">
        <f t="shared" si="626"/>
        <v>Fraudulent</v>
      </c>
      <c r="X4458" s="2" t="str">
        <f>IF(Q4458&lt;Data_Validation!$B$8,"Low Value",IF(Q4458&lt;Data_Validation!$B$9,"Medium Value","High Value"))</f>
        <v>Low Value</v>
      </c>
      <c r="Y4458" s="2" t="str">
        <f t="shared" si="627"/>
        <v>Stable</v>
      </c>
      <c r="Z4458" s="2" t="str">
        <f t="shared" si="628"/>
        <v>Check Data</v>
      </c>
    </row>
    <row r="4459" spans="1:26" x14ac:dyDescent="0.3">
      <c r="A4459" t="s">
        <v>3506</v>
      </c>
      <c r="B4459">
        <v>19</v>
      </c>
      <c r="C4459" t="s">
        <v>21</v>
      </c>
      <c r="D4459" t="s">
        <v>22</v>
      </c>
      <c r="E4459">
        <v>29.14</v>
      </c>
      <c r="F4459">
        <v>11</v>
      </c>
      <c r="G4459">
        <v>131</v>
      </c>
      <c r="H4459">
        <v>0</v>
      </c>
      <c r="I4459" t="s">
        <v>29</v>
      </c>
      <c r="J4459">
        <v>16.600000000000001</v>
      </c>
      <c r="K4459" s="1">
        <v>45642</v>
      </c>
      <c r="L4459">
        <v>16</v>
      </c>
      <c r="M4459">
        <v>0.22</v>
      </c>
      <c r="N4459">
        <f>IF(E4459="",Data_Validation!$B$1,E4459)</f>
        <v>29.14</v>
      </c>
      <c r="O4459">
        <f>IF(J4459="",Data_Validation!$B$2,J4459)</f>
        <v>16.600000000000001</v>
      </c>
      <c r="P4459">
        <f t="shared" si="621"/>
        <v>1</v>
      </c>
      <c r="Q4459" s="2">
        <f>CustomerData[[#This Row],[avg_order_value_clean]]*CustomerData[[#This Row],[total_orders]]</f>
        <v>320.54000000000002</v>
      </c>
      <c r="R4459" s="2" t="str">
        <f t="shared" si="629"/>
        <v>Inactive</v>
      </c>
      <c r="S4459" s="2" t="str">
        <f t="shared" si="622"/>
        <v>Medium Risk</v>
      </c>
      <c r="T4459" s="2" t="str">
        <f t="shared" si="623"/>
        <v>Under 25</v>
      </c>
      <c r="U4459" s="1">
        <f t="shared" ca="1" si="624"/>
        <v>619</v>
      </c>
      <c r="V4459" s="2" t="str">
        <f t="shared" si="625"/>
        <v>Low Loyalty</v>
      </c>
      <c r="W4459" s="2" t="str">
        <f t="shared" si="626"/>
        <v>Legitimate</v>
      </c>
      <c r="X4459" s="2" t="str">
        <f>IF(Q4459&lt;Data_Validation!$B$8,"Low Value",IF(Q4459&lt;Data_Validation!$B$9,"Medium Value","High Value"))</f>
        <v>Low Value</v>
      </c>
      <c r="Y4459" s="2" t="str">
        <f t="shared" si="627"/>
        <v>Stable</v>
      </c>
      <c r="Z4459" s="2" t="str">
        <f t="shared" si="628"/>
        <v>Check Data</v>
      </c>
    </row>
    <row r="4460" spans="1:26" x14ac:dyDescent="0.3">
      <c r="A4460" t="s">
        <v>3507</v>
      </c>
      <c r="B4460">
        <v>19</v>
      </c>
      <c r="C4460" t="s">
        <v>21</v>
      </c>
      <c r="D4460" t="s">
        <v>22</v>
      </c>
      <c r="F4460">
        <v>14</v>
      </c>
      <c r="G4460">
        <v>6</v>
      </c>
      <c r="H4460">
        <v>0</v>
      </c>
      <c r="I4460" t="s">
        <v>29</v>
      </c>
      <c r="J4460">
        <v>4.4000000000000004</v>
      </c>
      <c r="K4460" s="1">
        <v>44606</v>
      </c>
      <c r="L4460">
        <v>51</v>
      </c>
      <c r="M4460">
        <v>0.54</v>
      </c>
      <c r="N4460">
        <f>IF(E4460="",Data_Validation!$B$1,E4460)</f>
        <v>250</v>
      </c>
      <c r="O4460">
        <f>IF(J4460="",Data_Validation!$B$2,J4460)</f>
        <v>4.4000000000000004</v>
      </c>
      <c r="P4460">
        <f t="shared" si="621"/>
        <v>1</v>
      </c>
      <c r="Q4460" s="2">
        <f>CustomerData[[#This Row],[avg_order_value_clean]]*CustomerData[[#This Row],[total_orders]]</f>
        <v>3500</v>
      </c>
      <c r="R4460" s="2" t="str">
        <f t="shared" si="629"/>
        <v>Active</v>
      </c>
      <c r="S4460" s="2" t="str">
        <f t="shared" si="622"/>
        <v>High Risk</v>
      </c>
      <c r="T4460" s="2" t="str">
        <f t="shared" si="623"/>
        <v>Under 25</v>
      </c>
      <c r="U4460" s="1">
        <f t="shared" ca="1" si="624"/>
        <v>1655</v>
      </c>
      <c r="V4460" s="2" t="str">
        <f t="shared" si="625"/>
        <v>Medium Loyalty</v>
      </c>
      <c r="W4460" s="2" t="str">
        <f t="shared" si="626"/>
        <v>Legitimate</v>
      </c>
      <c r="X4460" s="2" t="str">
        <f>IF(Q4460&lt;Data_Validation!$B$8,"Low Value",IF(Q4460&lt;Data_Validation!$B$9,"Medium Value","High Value"))</f>
        <v>High Value</v>
      </c>
      <c r="Y4460" s="2" t="str">
        <f t="shared" si="627"/>
        <v>Critical - Retain</v>
      </c>
      <c r="Z4460" s="2" t="str">
        <f t="shared" si="628"/>
        <v>Check Data</v>
      </c>
    </row>
    <row r="4461" spans="1:26" x14ac:dyDescent="0.3">
      <c r="A4461" t="s">
        <v>3508</v>
      </c>
      <c r="B4461">
        <v>33</v>
      </c>
      <c r="C4461" t="s">
        <v>21</v>
      </c>
      <c r="D4461" t="s">
        <v>35</v>
      </c>
      <c r="E4461">
        <v>118.16</v>
      </c>
      <c r="F4461">
        <v>12</v>
      </c>
      <c r="G4461">
        <v>339</v>
      </c>
      <c r="H4461">
        <v>0</v>
      </c>
      <c r="I4461" t="s">
        <v>19</v>
      </c>
      <c r="J4461">
        <v>31</v>
      </c>
      <c r="K4461" s="1">
        <v>45206</v>
      </c>
      <c r="L4461">
        <v>75</v>
      </c>
      <c r="M4461">
        <v>0.04</v>
      </c>
      <c r="N4461">
        <f>IF(E4461="",Data_Validation!$B$1,E4461)</f>
        <v>118.16</v>
      </c>
      <c r="O4461">
        <f>IF(J4461="",Data_Validation!$B$2,J4461)</f>
        <v>31</v>
      </c>
      <c r="P4461">
        <f t="shared" si="621"/>
        <v>1</v>
      </c>
      <c r="Q4461" s="2">
        <f>CustomerData[[#This Row],[avg_order_value_clean]]*CustomerData[[#This Row],[total_orders]]</f>
        <v>1417.92</v>
      </c>
      <c r="R4461" s="2" t="str">
        <f t="shared" si="629"/>
        <v>Inactive</v>
      </c>
      <c r="S4461" s="2" t="str">
        <f t="shared" si="622"/>
        <v>Low Risk</v>
      </c>
      <c r="T4461" s="2" t="str">
        <f t="shared" si="623"/>
        <v>25-34</v>
      </c>
      <c r="U4461" s="1">
        <f t="shared" ca="1" si="624"/>
        <v>1055</v>
      </c>
      <c r="V4461" s="2" t="str">
        <f t="shared" si="625"/>
        <v>High Loyalty</v>
      </c>
      <c r="W4461" s="2" t="str">
        <f t="shared" si="626"/>
        <v>Legitimate</v>
      </c>
      <c r="X4461" s="2" t="str">
        <f>IF(Q4461&lt;Data_Validation!$B$8,"Low Value",IF(Q4461&lt;Data_Validation!$B$9,"Medium Value","High Value"))</f>
        <v>Low Value</v>
      </c>
      <c r="Y4461" s="2" t="str">
        <f t="shared" si="627"/>
        <v>Stable</v>
      </c>
      <c r="Z4461" s="2" t="str">
        <f t="shared" si="628"/>
        <v>Check Data</v>
      </c>
    </row>
    <row r="4462" spans="1:26" x14ac:dyDescent="0.3">
      <c r="A4462" t="s">
        <v>3509</v>
      </c>
      <c r="B4462">
        <v>26</v>
      </c>
      <c r="C4462" t="s">
        <v>21</v>
      </c>
      <c r="D4462" t="s">
        <v>22</v>
      </c>
      <c r="E4462">
        <v>131.13</v>
      </c>
      <c r="F4462">
        <v>10</v>
      </c>
      <c r="G4462">
        <v>148</v>
      </c>
      <c r="H4462">
        <v>0</v>
      </c>
      <c r="I4462" t="s">
        <v>40</v>
      </c>
      <c r="J4462">
        <v>77</v>
      </c>
      <c r="K4462" s="1">
        <v>45078</v>
      </c>
      <c r="L4462">
        <v>39</v>
      </c>
      <c r="M4462">
        <v>0.2</v>
      </c>
      <c r="N4462">
        <f>IF(E4462="",Data_Validation!$B$1,E4462)</f>
        <v>131.13</v>
      </c>
      <c r="O4462">
        <f>IF(J4462="",Data_Validation!$B$2,J4462)</f>
        <v>77</v>
      </c>
      <c r="P4462">
        <f t="shared" si="621"/>
        <v>1</v>
      </c>
      <c r="Q4462" s="2">
        <f>CustomerData[[#This Row],[avg_order_value_clean]]*CustomerData[[#This Row],[total_orders]]</f>
        <v>1311.3</v>
      </c>
      <c r="R4462" s="2" t="str">
        <f t="shared" si="629"/>
        <v>Inactive</v>
      </c>
      <c r="S4462" s="2" t="str">
        <f t="shared" si="622"/>
        <v>Medium Risk</v>
      </c>
      <c r="T4462" s="2" t="str">
        <f t="shared" si="623"/>
        <v>25-34</v>
      </c>
      <c r="U4462" s="1">
        <f t="shared" ca="1" si="624"/>
        <v>1183</v>
      </c>
      <c r="V4462" s="2" t="str">
        <f t="shared" si="625"/>
        <v>Low Loyalty</v>
      </c>
      <c r="W4462" s="2" t="str">
        <f t="shared" si="626"/>
        <v>Legitimate</v>
      </c>
      <c r="X4462" s="2" t="str">
        <f>IF(Q4462&lt;Data_Validation!$B$8,"Low Value",IF(Q4462&lt;Data_Validation!$B$9,"Medium Value","High Value"))</f>
        <v>Low Value</v>
      </c>
      <c r="Y4462" s="2" t="str">
        <f t="shared" si="627"/>
        <v>Stable</v>
      </c>
      <c r="Z4462" s="2" t="str">
        <f t="shared" si="628"/>
        <v>Check Data</v>
      </c>
    </row>
    <row r="4463" spans="1:26" x14ac:dyDescent="0.3">
      <c r="A4463" t="s">
        <v>326</v>
      </c>
      <c r="B4463">
        <v>45</v>
      </c>
      <c r="C4463" t="s">
        <v>25</v>
      </c>
      <c r="D4463" t="s">
        <v>50</v>
      </c>
      <c r="E4463">
        <v>49.9</v>
      </c>
      <c r="F4463">
        <v>9</v>
      </c>
      <c r="G4463">
        <v>184</v>
      </c>
      <c r="H4463">
        <v>0</v>
      </c>
      <c r="I4463" t="s">
        <v>40</v>
      </c>
      <c r="J4463">
        <v>55.9</v>
      </c>
      <c r="K4463" s="1">
        <v>44768</v>
      </c>
      <c r="L4463">
        <v>92</v>
      </c>
      <c r="M4463">
        <v>0.08</v>
      </c>
      <c r="N4463">
        <f>IF(E4463="",Data_Validation!$B$1,E4463)</f>
        <v>49.9</v>
      </c>
      <c r="O4463">
        <f>IF(J4463="",Data_Validation!$B$2,J4463)</f>
        <v>55.9</v>
      </c>
      <c r="P4463">
        <f t="shared" si="621"/>
        <v>3</v>
      </c>
      <c r="Q4463" s="2">
        <f>CustomerData[[#This Row],[avg_order_value_clean]]*CustomerData[[#This Row],[total_orders]]</f>
        <v>449.09999999999997</v>
      </c>
      <c r="R4463" s="2" t="str">
        <f t="shared" si="629"/>
        <v>Inactive</v>
      </c>
      <c r="S4463" s="2" t="str">
        <f t="shared" si="622"/>
        <v>Low Risk</v>
      </c>
      <c r="T4463" s="2" t="str">
        <f t="shared" si="623"/>
        <v>45-54</v>
      </c>
      <c r="U4463" s="1">
        <f t="shared" ca="1" si="624"/>
        <v>1493</v>
      </c>
      <c r="V4463" s="2" t="str">
        <f t="shared" si="625"/>
        <v>High Loyalty</v>
      </c>
      <c r="W4463" s="2" t="str">
        <f t="shared" si="626"/>
        <v>Legitimate</v>
      </c>
      <c r="X4463" s="2" t="str">
        <f>IF(Q4463&lt;Data_Validation!$B$8,"Low Value",IF(Q4463&lt;Data_Validation!$B$9,"Medium Value","High Value"))</f>
        <v>Low Value</v>
      </c>
      <c r="Y4463" s="2" t="str">
        <f t="shared" si="627"/>
        <v>Stable</v>
      </c>
      <c r="Z4463" s="2" t="str">
        <f t="shared" si="628"/>
        <v>Check Data</v>
      </c>
    </row>
    <row r="4464" spans="1:26" x14ac:dyDescent="0.3">
      <c r="A4464" t="s">
        <v>815</v>
      </c>
      <c r="B4464">
        <v>30</v>
      </c>
      <c r="C4464" t="s">
        <v>21</v>
      </c>
      <c r="D4464" t="s">
        <v>15</v>
      </c>
      <c r="E4464">
        <v>20.96</v>
      </c>
      <c r="F4464">
        <v>6</v>
      </c>
      <c r="G4464">
        <v>155</v>
      </c>
      <c r="H4464">
        <v>0</v>
      </c>
      <c r="I4464" t="s">
        <v>40</v>
      </c>
      <c r="J4464">
        <v>1.1000000000000001</v>
      </c>
      <c r="K4464" s="1">
        <v>44379</v>
      </c>
      <c r="L4464">
        <v>85</v>
      </c>
      <c r="M4464">
        <v>0.3</v>
      </c>
      <c r="N4464">
        <f>IF(E4464="",Data_Validation!$B$1,E4464)</f>
        <v>20.96</v>
      </c>
      <c r="O4464">
        <f>IF(J4464="",Data_Validation!$B$2,J4464)</f>
        <v>1.1000000000000001</v>
      </c>
      <c r="P4464">
        <f t="shared" si="621"/>
        <v>3</v>
      </c>
      <c r="Q4464" s="2">
        <f>CustomerData[[#This Row],[avg_order_value_clean]]*CustomerData[[#This Row],[total_orders]]</f>
        <v>125.76</v>
      </c>
      <c r="R4464" s="2" t="str">
        <f t="shared" si="629"/>
        <v>Inactive</v>
      </c>
      <c r="S4464" s="2" t="str">
        <f t="shared" si="622"/>
        <v>Medium Risk</v>
      </c>
      <c r="T4464" s="2" t="str">
        <f t="shared" si="623"/>
        <v>25-34</v>
      </c>
      <c r="U4464" s="1">
        <f t="shared" ca="1" si="624"/>
        <v>1882</v>
      </c>
      <c r="V4464" s="2" t="str">
        <f t="shared" si="625"/>
        <v>High Loyalty</v>
      </c>
      <c r="W4464" s="2" t="str">
        <f t="shared" si="626"/>
        <v>Legitimate</v>
      </c>
      <c r="X4464" s="2" t="str">
        <f>IF(Q4464&lt;Data_Validation!$B$8,"Low Value",IF(Q4464&lt;Data_Validation!$B$9,"Medium Value","High Value"))</f>
        <v>Low Value</v>
      </c>
      <c r="Y4464" s="2" t="str">
        <f t="shared" si="627"/>
        <v>Stable</v>
      </c>
      <c r="Z4464" s="2" t="str">
        <f t="shared" si="628"/>
        <v>Check Data</v>
      </c>
    </row>
    <row r="4465" spans="1:26" x14ac:dyDescent="0.3">
      <c r="A4465" t="s">
        <v>3510</v>
      </c>
      <c r="B4465">
        <v>52</v>
      </c>
      <c r="C4465" t="s">
        <v>21</v>
      </c>
      <c r="D4465" t="s">
        <v>35</v>
      </c>
      <c r="E4465">
        <v>96.76</v>
      </c>
      <c r="F4465">
        <v>9</v>
      </c>
      <c r="G4465">
        <v>289</v>
      </c>
      <c r="H4465">
        <v>0</v>
      </c>
      <c r="I4465" t="s">
        <v>23</v>
      </c>
      <c r="J4465">
        <v>78.900000000000006</v>
      </c>
      <c r="K4465" s="1">
        <v>44271</v>
      </c>
      <c r="L4465">
        <v>92</v>
      </c>
      <c r="M4465">
        <v>0.18</v>
      </c>
      <c r="N4465">
        <f>IF(E4465="",Data_Validation!$B$1,E4465)</f>
        <v>96.76</v>
      </c>
      <c r="O4465">
        <f>IF(J4465="",Data_Validation!$B$2,J4465)</f>
        <v>78.900000000000006</v>
      </c>
      <c r="P4465">
        <f t="shared" si="621"/>
        <v>1</v>
      </c>
      <c r="Q4465" s="2">
        <f>CustomerData[[#This Row],[avg_order_value_clean]]*CustomerData[[#This Row],[total_orders]]</f>
        <v>870.84</v>
      </c>
      <c r="R4465" s="2" t="str">
        <f t="shared" si="629"/>
        <v>Inactive</v>
      </c>
      <c r="S4465" s="2" t="str">
        <f t="shared" si="622"/>
        <v>Low Risk</v>
      </c>
      <c r="T4465" s="2" t="str">
        <f t="shared" si="623"/>
        <v>45-54</v>
      </c>
      <c r="U4465" s="1">
        <f t="shared" ca="1" si="624"/>
        <v>1990</v>
      </c>
      <c r="V4465" s="2" t="str">
        <f t="shared" si="625"/>
        <v>High Loyalty</v>
      </c>
      <c r="W4465" s="2" t="str">
        <f t="shared" si="626"/>
        <v>Legitimate</v>
      </c>
      <c r="X4465" s="2" t="str">
        <f>IF(Q4465&lt;Data_Validation!$B$8,"Low Value",IF(Q4465&lt;Data_Validation!$B$9,"Medium Value","High Value"))</f>
        <v>Low Value</v>
      </c>
      <c r="Y4465" s="2" t="str">
        <f t="shared" si="627"/>
        <v>Stable</v>
      </c>
      <c r="Z4465" s="2" t="str">
        <f t="shared" si="628"/>
        <v>Check Data</v>
      </c>
    </row>
    <row r="4466" spans="1:26" x14ac:dyDescent="0.3">
      <c r="A4466" t="s">
        <v>3082</v>
      </c>
      <c r="B4466">
        <v>58</v>
      </c>
      <c r="C4466" t="s">
        <v>25</v>
      </c>
      <c r="D4466" t="s">
        <v>18</v>
      </c>
      <c r="E4466">
        <v>53.83</v>
      </c>
      <c r="F4466">
        <v>9</v>
      </c>
      <c r="G4466">
        <v>244</v>
      </c>
      <c r="H4466">
        <v>0</v>
      </c>
      <c r="I4466" t="s">
        <v>23</v>
      </c>
      <c r="J4466">
        <v>10.4</v>
      </c>
      <c r="K4466" s="1">
        <v>45508</v>
      </c>
      <c r="L4466">
        <v>23</v>
      </c>
      <c r="M4466">
        <v>0.33</v>
      </c>
      <c r="N4466">
        <f>IF(E4466="",Data_Validation!$B$1,E4466)</f>
        <v>53.83</v>
      </c>
      <c r="O4466">
        <f>IF(J4466="",Data_Validation!$B$2,J4466)</f>
        <v>10.4</v>
      </c>
      <c r="P4466">
        <f t="shared" si="621"/>
        <v>2</v>
      </c>
      <c r="Q4466" s="2">
        <f>CustomerData[[#This Row],[avg_order_value_clean]]*CustomerData[[#This Row],[total_orders]]</f>
        <v>484.46999999999997</v>
      </c>
      <c r="R4466" s="2" t="str">
        <f t="shared" si="629"/>
        <v>Inactive</v>
      </c>
      <c r="S4466" s="2" t="str">
        <f t="shared" si="622"/>
        <v>Medium Risk</v>
      </c>
      <c r="T4466" s="2" t="str">
        <f t="shared" si="623"/>
        <v>55+</v>
      </c>
      <c r="U4466" s="1">
        <f t="shared" ca="1" si="624"/>
        <v>753</v>
      </c>
      <c r="V4466" s="2" t="str">
        <f t="shared" si="625"/>
        <v>Low Loyalty</v>
      </c>
      <c r="W4466" s="2" t="str">
        <f t="shared" si="626"/>
        <v>Legitimate</v>
      </c>
      <c r="X4466" s="2" t="str">
        <f>IF(Q4466&lt;Data_Validation!$B$8,"Low Value",IF(Q4466&lt;Data_Validation!$B$9,"Medium Value","High Value"))</f>
        <v>Low Value</v>
      </c>
      <c r="Y4466" s="2" t="str">
        <f t="shared" si="627"/>
        <v>Stable</v>
      </c>
      <c r="Z4466" s="2" t="str">
        <f t="shared" si="628"/>
        <v>Check Data</v>
      </c>
    </row>
    <row r="4467" spans="1:26" x14ac:dyDescent="0.3">
      <c r="A4467" t="s">
        <v>2025</v>
      </c>
      <c r="B4467">
        <v>30</v>
      </c>
      <c r="C4467" t="s">
        <v>21</v>
      </c>
      <c r="D4467" t="s">
        <v>50</v>
      </c>
      <c r="E4467">
        <v>80.3</v>
      </c>
      <c r="F4467">
        <v>9</v>
      </c>
      <c r="G4467">
        <v>271</v>
      </c>
      <c r="H4467">
        <v>0</v>
      </c>
      <c r="I4467" t="s">
        <v>40</v>
      </c>
      <c r="J4467">
        <v>44</v>
      </c>
      <c r="K4467" s="1">
        <v>44088</v>
      </c>
      <c r="L4467">
        <v>65</v>
      </c>
      <c r="M4467">
        <v>0.21</v>
      </c>
      <c r="N4467">
        <f>IF(E4467="",Data_Validation!$B$1,E4467)</f>
        <v>80.3</v>
      </c>
      <c r="O4467">
        <f>IF(J4467="",Data_Validation!$B$2,J4467)</f>
        <v>44</v>
      </c>
      <c r="P4467">
        <f t="shared" si="621"/>
        <v>2</v>
      </c>
      <c r="Q4467" s="2">
        <f>CustomerData[[#This Row],[avg_order_value_clean]]*CustomerData[[#This Row],[total_orders]]</f>
        <v>722.69999999999993</v>
      </c>
      <c r="R4467" s="2" t="str">
        <f t="shared" si="629"/>
        <v>Inactive</v>
      </c>
      <c r="S4467" s="2" t="str">
        <f t="shared" si="622"/>
        <v>Medium Risk</v>
      </c>
      <c r="T4467" s="2" t="str">
        <f t="shared" si="623"/>
        <v>25-34</v>
      </c>
      <c r="U4467" s="1">
        <f t="shared" ca="1" si="624"/>
        <v>2173</v>
      </c>
      <c r="V4467" s="2" t="str">
        <f t="shared" si="625"/>
        <v>Medium Loyalty</v>
      </c>
      <c r="W4467" s="2" t="str">
        <f t="shared" si="626"/>
        <v>Legitimate</v>
      </c>
      <c r="X4467" s="2" t="str">
        <f>IF(Q4467&lt;Data_Validation!$B$8,"Low Value",IF(Q4467&lt;Data_Validation!$B$9,"Medium Value","High Value"))</f>
        <v>Low Value</v>
      </c>
      <c r="Y4467" s="2" t="str">
        <f t="shared" si="627"/>
        <v>Stable</v>
      </c>
      <c r="Z4467" s="2" t="str">
        <f t="shared" si="628"/>
        <v>Check Data</v>
      </c>
    </row>
    <row r="4468" spans="1:26" x14ac:dyDescent="0.3">
      <c r="A4468" t="s">
        <v>979</v>
      </c>
      <c r="B4468">
        <v>48</v>
      </c>
      <c r="C4468" t="s">
        <v>14</v>
      </c>
      <c r="D4468" t="s">
        <v>37</v>
      </c>
      <c r="E4468">
        <v>125.63</v>
      </c>
      <c r="F4468">
        <v>6</v>
      </c>
      <c r="G4468">
        <v>37</v>
      </c>
      <c r="H4468">
        <v>0</v>
      </c>
      <c r="I4468" t="s">
        <v>40</v>
      </c>
      <c r="J4468">
        <v>99.9</v>
      </c>
      <c r="K4468" s="1">
        <v>45416</v>
      </c>
      <c r="L4468">
        <v>49</v>
      </c>
      <c r="M4468">
        <v>0.21</v>
      </c>
      <c r="N4468">
        <f>IF(E4468="",Data_Validation!$B$1,E4468)</f>
        <v>125.63</v>
      </c>
      <c r="O4468">
        <f>IF(J4468="",Data_Validation!$B$2,J4468)</f>
        <v>99.9</v>
      </c>
      <c r="P4468">
        <f t="shared" si="621"/>
        <v>3</v>
      </c>
      <c r="Q4468" s="2">
        <f>CustomerData[[#This Row],[avg_order_value_clean]]*CustomerData[[#This Row],[total_orders]]</f>
        <v>753.78</v>
      </c>
      <c r="R4468" s="2" t="str">
        <f t="shared" si="629"/>
        <v>At Risk</v>
      </c>
      <c r="S4468" s="2" t="str">
        <f t="shared" si="622"/>
        <v>Medium Risk</v>
      </c>
      <c r="T4468" s="2" t="str">
        <f t="shared" si="623"/>
        <v>45-54</v>
      </c>
      <c r="U4468" s="1">
        <f t="shared" ca="1" si="624"/>
        <v>845</v>
      </c>
      <c r="V4468" s="2" t="str">
        <f t="shared" si="625"/>
        <v>Medium Loyalty</v>
      </c>
      <c r="W4468" s="2" t="str">
        <f t="shared" si="626"/>
        <v>Legitimate</v>
      </c>
      <c r="X4468" s="2" t="str">
        <f>IF(Q4468&lt;Data_Validation!$B$8,"Low Value",IF(Q4468&lt;Data_Validation!$B$9,"Medium Value","High Value"))</f>
        <v>Low Value</v>
      </c>
      <c r="Y4468" s="2" t="str">
        <f t="shared" si="627"/>
        <v>Stable</v>
      </c>
      <c r="Z4468" s="2" t="str">
        <f t="shared" si="628"/>
        <v>Check Data</v>
      </c>
    </row>
    <row r="4469" spans="1:26" x14ac:dyDescent="0.3">
      <c r="A4469" t="s">
        <v>3511</v>
      </c>
      <c r="B4469">
        <v>38</v>
      </c>
      <c r="C4469" t="s">
        <v>21</v>
      </c>
      <c r="D4469" t="s">
        <v>22</v>
      </c>
      <c r="E4469">
        <v>248.79</v>
      </c>
      <c r="F4469">
        <v>13</v>
      </c>
      <c r="G4469">
        <v>114</v>
      </c>
      <c r="H4469">
        <v>0</v>
      </c>
      <c r="I4469" t="s">
        <v>19</v>
      </c>
      <c r="J4469">
        <v>12.1</v>
      </c>
      <c r="K4469" s="1">
        <v>45041</v>
      </c>
      <c r="L4469">
        <v>61</v>
      </c>
      <c r="M4469">
        <v>0.09</v>
      </c>
      <c r="N4469">
        <f>IF(E4469="",Data_Validation!$B$1,E4469)</f>
        <v>248.79</v>
      </c>
      <c r="O4469">
        <f>IF(J4469="",Data_Validation!$B$2,J4469)</f>
        <v>12.1</v>
      </c>
      <c r="P4469">
        <f t="shared" si="621"/>
        <v>1</v>
      </c>
      <c r="Q4469" s="2">
        <f>CustomerData[[#This Row],[avg_order_value_clean]]*CustomerData[[#This Row],[total_orders]]</f>
        <v>3234.27</v>
      </c>
      <c r="R4469" s="2" t="str">
        <f t="shared" si="629"/>
        <v>Inactive</v>
      </c>
      <c r="S4469" s="2" t="str">
        <f t="shared" si="622"/>
        <v>Low Risk</v>
      </c>
      <c r="T4469" s="2" t="str">
        <f t="shared" si="623"/>
        <v>35-44</v>
      </c>
      <c r="U4469" s="1">
        <f t="shared" ca="1" si="624"/>
        <v>1220</v>
      </c>
      <c r="V4469" s="2" t="str">
        <f t="shared" si="625"/>
        <v>Medium Loyalty</v>
      </c>
      <c r="W4469" s="2" t="str">
        <f t="shared" si="626"/>
        <v>Legitimate</v>
      </c>
      <c r="X4469" s="2" t="str">
        <f>IF(Q4469&lt;Data_Validation!$B$8,"Low Value",IF(Q4469&lt;Data_Validation!$B$9,"Medium Value","High Value"))</f>
        <v>High Value</v>
      </c>
      <c r="Y4469" s="2" t="str">
        <f t="shared" si="627"/>
        <v>High Value - Maintain</v>
      </c>
      <c r="Z4469" s="2" t="str">
        <f t="shared" si="628"/>
        <v>Check Data</v>
      </c>
    </row>
    <row r="4470" spans="1:26" x14ac:dyDescent="0.3">
      <c r="A4470" t="s">
        <v>3512</v>
      </c>
      <c r="B4470">
        <v>49</v>
      </c>
      <c r="C4470" t="s">
        <v>21</v>
      </c>
      <c r="D4470" t="s">
        <v>15</v>
      </c>
      <c r="E4470">
        <v>72.430000000000007</v>
      </c>
      <c r="F4470">
        <v>10</v>
      </c>
      <c r="G4470">
        <v>336</v>
      </c>
      <c r="H4470">
        <v>0</v>
      </c>
      <c r="I4470" t="s">
        <v>23</v>
      </c>
      <c r="J4470">
        <v>81.5</v>
      </c>
      <c r="K4470" s="1">
        <v>45017</v>
      </c>
      <c r="L4470">
        <v>54</v>
      </c>
      <c r="M4470">
        <v>0.52</v>
      </c>
      <c r="N4470">
        <f>IF(E4470="",Data_Validation!$B$1,E4470)</f>
        <v>72.430000000000007</v>
      </c>
      <c r="O4470">
        <f>IF(J4470="",Data_Validation!$B$2,J4470)</f>
        <v>81.5</v>
      </c>
      <c r="P4470">
        <f t="shared" si="621"/>
        <v>1</v>
      </c>
      <c r="Q4470" s="2">
        <f>CustomerData[[#This Row],[avg_order_value_clean]]*CustomerData[[#This Row],[total_orders]]</f>
        <v>724.30000000000007</v>
      </c>
      <c r="R4470" s="2" t="str">
        <f t="shared" si="629"/>
        <v>Inactive</v>
      </c>
      <c r="S4470" s="2" t="str">
        <f t="shared" si="622"/>
        <v>High Risk</v>
      </c>
      <c r="T4470" s="2" t="str">
        <f t="shared" si="623"/>
        <v>45-54</v>
      </c>
      <c r="U4470" s="1">
        <f t="shared" ca="1" si="624"/>
        <v>1244</v>
      </c>
      <c r="V4470" s="2" t="str">
        <f t="shared" si="625"/>
        <v>Medium Loyalty</v>
      </c>
      <c r="W4470" s="2" t="str">
        <f t="shared" si="626"/>
        <v>Legitimate</v>
      </c>
      <c r="X4470" s="2" t="str">
        <f>IF(Q4470&lt;Data_Validation!$B$8,"Low Value",IF(Q4470&lt;Data_Validation!$B$9,"Medium Value","High Value"))</f>
        <v>Low Value</v>
      </c>
      <c r="Y4470" s="2" t="str">
        <f t="shared" si="627"/>
        <v>At Risk - Develop</v>
      </c>
      <c r="Z4470" s="2" t="str">
        <f t="shared" si="628"/>
        <v>Check Data</v>
      </c>
    </row>
    <row r="4471" spans="1:26" x14ac:dyDescent="0.3">
      <c r="A4471" t="s">
        <v>3513</v>
      </c>
      <c r="B4471">
        <v>71</v>
      </c>
      <c r="C4471" t="s">
        <v>25</v>
      </c>
      <c r="D4471" t="s">
        <v>44</v>
      </c>
      <c r="E4471">
        <v>97.92</v>
      </c>
      <c r="F4471">
        <v>5</v>
      </c>
      <c r="G4471">
        <v>118</v>
      </c>
      <c r="H4471">
        <v>0</v>
      </c>
      <c r="I4471" t="s">
        <v>16</v>
      </c>
      <c r="J4471">
        <v>79.900000000000006</v>
      </c>
      <c r="K4471" s="1">
        <v>44659</v>
      </c>
      <c r="L4471">
        <v>13</v>
      </c>
      <c r="M4471">
        <v>0.14000000000000001</v>
      </c>
      <c r="N4471">
        <f>IF(E4471="",Data_Validation!$B$1,E4471)</f>
        <v>97.92</v>
      </c>
      <c r="O4471">
        <f>IF(J4471="",Data_Validation!$B$2,J4471)</f>
        <v>79.900000000000006</v>
      </c>
      <c r="P4471">
        <f t="shared" si="621"/>
        <v>1</v>
      </c>
      <c r="Q4471" s="2">
        <f>CustomerData[[#This Row],[avg_order_value_clean]]*CustomerData[[#This Row],[total_orders]]</f>
        <v>489.6</v>
      </c>
      <c r="R4471" s="2" t="str">
        <f t="shared" si="629"/>
        <v>Inactive</v>
      </c>
      <c r="S4471" s="2" t="str">
        <f t="shared" si="622"/>
        <v>Low Risk</v>
      </c>
      <c r="T4471" s="2" t="str">
        <f t="shared" si="623"/>
        <v>55+</v>
      </c>
      <c r="U4471" s="1">
        <f t="shared" ca="1" si="624"/>
        <v>1602</v>
      </c>
      <c r="V4471" s="2" t="str">
        <f t="shared" si="625"/>
        <v>Low Loyalty</v>
      </c>
      <c r="W4471" s="2" t="str">
        <f t="shared" si="626"/>
        <v>Legitimate</v>
      </c>
      <c r="X4471" s="2" t="str">
        <f>IF(Q4471&lt;Data_Validation!$B$8,"Low Value",IF(Q4471&lt;Data_Validation!$B$9,"Medium Value","High Value"))</f>
        <v>Low Value</v>
      </c>
      <c r="Y4471" s="2" t="str">
        <f t="shared" si="627"/>
        <v>Stable</v>
      </c>
      <c r="Z4471" s="2" t="str">
        <f t="shared" si="628"/>
        <v>Check Data</v>
      </c>
    </row>
    <row r="4472" spans="1:26" x14ac:dyDescent="0.3">
      <c r="A4472" t="s">
        <v>612</v>
      </c>
      <c r="B4472">
        <v>51</v>
      </c>
      <c r="C4472" t="s">
        <v>21</v>
      </c>
      <c r="D4472" t="s">
        <v>22</v>
      </c>
      <c r="E4472">
        <v>19.68</v>
      </c>
      <c r="F4472">
        <v>13</v>
      </c>
      <c r="G4472">
        <v>131</v>
      </c>
      <c r="H4472">
        <v>0</v>
      </c>
      <c r="I4472" t="s">
        <v>40</v>
      </c>
      <c r="J4472">
        <v>44.5</v>
      </c>
      <c r="K4472" s="1">
        <v>44475</v>
      </c>
      <c r="L4472">
        <v>72</v>
      </c>
      <c r="M4472">
        <v>0.18</v>
      </c>
      <c r="N4472">
        <f>IF(E4472="",Data_Validation!$B$1,E4472)</f>
        <v>19.68</v>
      </c>
      <c r="O4472">
        <f>IF(J4472="",Data_Validation!$B$2,J4472)</f>
        <v>44.5</v>
      </c>
      <c r="P4472">
        <f t="shared" si="621"/>
        <v>3</v>
      </c>
      <c r="Q4472" s="2">
        <f>CustomerData[[#This Row],[avg_order_value_clean]]*CustomerData[[#This Row],[total_orders]]</f>
        <v>255.84</v>
      </c>
      <c r="R4472" s="2" t="str">
        <f t="shared" si="629"/>
        <v>Inactive</v>
      </c>
      <c r="S4472" s="2" t="str">
        <f t="shared" si="622"/>
        <v>Low Risk</v>
      </c>
      <c r="T4472" s="2" t="str">
        <f t="shared" si="623"/>
        <v>45-54</v>
      </c>
      <c r="U4472" s="1">
        <f t="shared" ca="1" si="624"/>
        <v>1786</v>
      </c>
      <c r="V4472" s="2" t="str">
        <f t="shared" si="625"/>
        <v>High Loyalty</v>
      </c>
      <c r="W4472" s="2" t="str">
        <f t="shared" si="626"/>
        <v>Legitimate</v>
      </c>
      <c r="X4472" s="2" t="str">
        <f>IF(Q4472&lt;Data_Validation!$B$8,"Low Value",IF(Q4472&lt;Data_Validation!$B$9,"Medium Value","High Value"))</f>
        <v>Low Value</v>
      </c>
      <c r="Y4472" s="2" t="str">
        <f t="shared" si="627"/>
        <v>Stable</v>
      </c>
      <c r="Z4472" s="2" t="str">
        <f t="shared" si="628"/>
        <v>Check Data</v>
      </c>
    </row>
    <row r="4473" spans="1:26" x14ac:dyDescent="0.3">
      <c r="A4473" t="s">
        <v>3514</v>
      </c>
      <c r="B4473">
        <v>25</v>
      </c>
      <c r="C4473" t="s">
        <v>14</v>
      </c>
      <c r="D4473" t="s">
        <v>37</v>
      </c>
      <c r="E4473">
        <v>125.4</v>
      </c>
      <c r="F4473">
        <v>9</v>
      </c>
      <c r="G4473">
        <v>55</v>
      </c>
      <c r="H4473">
        <v>0</v>
      </c>
      <c r="I4473" t="s">
        <v>40</v>
      </c>
      <c r="J4473">
        <v>98.8</v>
      </c>
      <c r="K4473" s="1">
        <v>44080</v>
      </c>
      <c r="L4473">
        <v>83</v>
      </c>
      <c r="M4473">
        <v>0.69</v>
      </c>
      <c r="N4473">
        <f>IF(E4473="",Data_Validation!$B$1,E4473)</f>
        <v>125.4</v>
      </c>
      <c r="O4473">
        <f>IF(J4473="",Data_Validation!$B$2,J4473)</f>
        <v>98.8</v>
      </c>
      <c r="P4473">
        <f t="shared" si="621"/>
        <v>1</v>
      </c>
      <c r="Q4473" s="2">
        <f>CustomerData[[#This Row],[avg_order_value_clean]]*CustomerData[[#This Row],[total_orders]]</f>
        <v>1128.6000000000001</v>
      </c>
      <c r="R4473" s="2" t="str">
        <f t="shared" si="629"/>
        <v>At Risk</v>
      </c>
      <c r="S4473" s="2" t="str">
        <f t="shared" si="622"/>
        <v>High Risk</v>
      </c>
      <c r="T4473" s="2" t="str">
        <f t="shared" si="623"/>
        <v>25-34</v>
      </c>
      <c r="U4473" s="1">
        <f t="shared" ca="1" si="624"/>
        <v>2181</v>
      </c>
      <c r="V4473" s="2" t="str">
        <f t="shared" si="625"/>
        <v>High Loyalty</v>
      </c>
      <c r="W4473" s="2" t="str">
        <f t="shared" si="626"/>
        <v>Legitimate</v>
      </c>
      <c r="X4473" s="2" t="str">
        <f>IF(Q4473&lt;Data_Validation!$B$8,"Low Value",IF(Q4473&lt;Data_Validation!$B$9,"Medium Value","High Value"))</f>
        <v>Low Value</v>
      </c>
      <c r="Y4473" s="2" t="str">
        <f t="shared" si="627"/>
        <v>At Risk - Develop</v>
      </c>
      <c r="Z4473" s="2" t="str">
        <f t="shared" si="628"/>
        <v>Check Data</v>
      </c>
    </row>
    <row r="4474" spans="1:26" x14ac:dyDescent="0.3">
      <c r="A4474" t="s">
        <v>3515</v>
      </c>
      <c r="B4474">
        <v>76</v>
      </c>
      <c r="C4474" t="s">
        <v>21</v>
      </c>
      <c r="D4474" t="s">
        <v>15</v>
      </c>
      <c r="E4474">
        <v>294.41000000000003</v>
      </c>
      <c r="F4474">
        <v>11</v>
      </c>
      <c r="G4474">
        <v>119</v>
      </c>
      <c r="H4474">
        <v>0</v>
      </c>
      <c r="I4474" t="s">
        <v>40</v>
      </c>
      <c r="J4474">
        <v>30.8</v>
      </c>
      <c r="K4474" s="1">
        <v>45151</v>
      </c>
      <c r="L4474">
        <v>24</v>
      </c>
      <c r="M4474">
        <v>0.04</v>
      </c>
      <c r="N4474">
        <f>IF(E4474="",Data_Validation!$B$1,E4474)</f>
        <v>294.41000000000003</v>
      </c>
      <c r="O4474">
        <f>IF(J4474="",Data_Validation!$B$2,J4474)</f>
        <v>30.8</v>
      </c>
      <c r="P4474">
        <f t="shared" si="621"/>
        <v>1</v>
      </c>
      <c r="Q4474" s="2">
        <f>CustomerData[[#This Row],[avg_order_value_clean]]*CustomerData[[#This Row],[total_orders]]</f>
        <v>3238.51</v>
      </c>
      <c r="R4474" s="2" t="str">
        <f t="shared" si="629"/>
        <v>Inactive</v>
      </c>
      <c r="S4474" s="2" t="str">
        <f t="shared" si="622"/>
        <v>Low Risk</v>
      </c>
      <c r="T4474" s="2" t="str">
        <f t="shared" si="623"/>
        <v>55+</v>
      </c>
      <c r="U4474" s="1">
        <f t="shared" ca="1" si="624"/>
        <v>1110</v>
      </c>
      <c r="V4474" s="2" t="str">
        <f t="shared" si="625"/>
        <v>Low Loyalty</v>
      </c>
      <c r="W4474" s="2" t="str">
        <f t="shared" si="626"/>
        <v>Legitimate</v>
      </c>
      <c r="X4474" s="2" t="str">
        <f>IF(Q4474&lt;Data_Validation!$B$8,"Low Value",IF(Q4474&lt;Data_Validation!$B$9,"Medium Value","High Value"))</f>
        <v>High Value</v>
      </c>
      <c r="Y4474" s="2" t="str">
        <f t="shared" si="627"/>
        <v>High Value - Maintain</v>
      </c>
      <c r="Z4474" s="2" t="str">
        <f t="shared" si="628"/>
        <v>Check Data</v>
      </c>
    </row>
    <row r="4475" spans="1:26" x14ac:dyDescent="0.3">
      <c r="A4475" t="s">
        <v>3516</v>
      </c>
      <c r="B4475">
        <v>58</v>
      </c>
      <c r="C4475" t="s">
        <v>21</v>
      </c>
      <c r="D4475" t="s">
        <v>28</v>
      </c>
      <c r="E4475">
        <v>165.66</v>
      </c>
      <c r="F4475">
        <v>8</v>
      </c>
      <c r="G4475">
        <v>49</v>
      </c>
      <c r="H4475">
        <v>0</v>
      </c>
      <c r="I4475" t="s">
        <v>29</v>
      </c>
      <c r="J4475">
        <v>31.6</v>
      </c>
      <c r="K4475" s="1">
        <v>44400</v>
      </c>
      <c r="L4475">
        <v>49</v>
      </c>
      <c r="M4475">
        <v>7.0000000000000007E-2</v>
      </c>
      <c r="N4475">
        <f>IF(E4475="",Data_Validation!$B$1,E4475)</f>
        <v>165.66</v>
      </c>
      <c r="O4475">
        <f>IF(J4475="",Data_Validation!$B$2,J4475)</f>
        <v>31.6</v>
      </c>
      <c r="P4475">
        <f t="shared" si="621"/>
        <v>1</v>
      </c>
      <c r="Q4475" s="2">
        <f>CustomerData[[#This Row],[avg_order_value_clean]]*CustomerData[[#This Row],[total_orders]]</f>
        <v>1325.28</v>
      </c>
      <c r="R4475" s="2" t="str">
        <f t="shared" si="629"/>
        <v>At Risk</v>
      </c>
      <c r="S4475" s="2" t="str">
        <f t="shared" si="622"/>
        <v>Low Risk</v>
      </c>
      <c r="T4475" s="2" t="str">
        <f t="shared" si="623"/>
        <v>55+</v>
      </c>
      <c r="U4475" s="1">
        <f t="shared" ca="1" si="624"/>
        <v>1861</v>
      </c>
      <c r="V4475" s="2" t="str">
        <f t="shared" si="625"/>
        <v>Medium Loyalty</v>
      </c>
      <c r="W4475" s="2" t="str">
        <f t="shared" si="626"/>
        <v>Legitimate</v>
      </c>
      <c r="X4475" s="2" t="str">
        <f>IF(Q4475&lt;Data_Validation!$B$8,"Low Value",IF(Q4475&lt;Data_Validation!$B$9,"Medium Value","High Value"))</f>
        <v>Low Value</v>
      </c>
      <c r="Y4475" s="2" t="str">
        <f t="shared" si="627"/>
        <v>Stable</v>
      </c>
      <c r="Z4475" s="2" t="str">
        <f t="shared" si="628"/>
        <v>Check Data</v>
      </c>
    </row>
    <row r="4476" spans="1:26" x14ac:dyDescent="0.3">
      <c r="A4476" t="s">
        <v>3517</v>
      </c>
      <c r="B4476">
        <v>65</v>
      </c>
      <c r="C4476" t="s">
        <v>21</v>
      </c>
      <c r="D4476" t="s">
        <v>22</v>
      </c>
      <c r="E4476">
        <v>183.23</v>
      </c>
      <c r="F4476">
        <v>10</v>
      </c>
      <c r="G4476">
        <v>364</v>
      </c>
      <c r="H4476">
        <v>0</v>
      </c>
      <c r="I4476" t="s">
        <v>23</v>
      </c>
      <c r="J4476">
        <v>15.2</v>
      </c>
      <c r="K4476" s="1">
        <v>44670</v>
      </c>
      <c r="L4476">
        <v>37</v>
      </c>
      <c r="M4476">
        <v>0.38</v>
      </c>
      <c r="N4476">
        <f>IF(E4476="",Data_Validation!$B$1,E4476)</f>
        <v>183.23</v>
      </c>
      <c r="O4476">
        <f>IF(J4476="",Data_Validation!$B$2,J4476)</f>
        <v>15.2</v>
      </c>
      <c r="P4476">
        <f t="shared" si="621"/>
        <v>2</v>
      </c>
      <c r="Q4476" s="2">
        <f>CustomerData[[#This Row],[avg_order_value_clean]]*CustomerData[[#This Row],[total_orders]]</f>
        <v>1832.3</v>
      </c>
      <c r="R4476" s="2" t="str">
        <f t="shared" si="629"/>
        <v>Inactive</v>
      </c>
      <c r="S4476" s="2" t="str">
        <f t="shared" si="622"/>
        <v>Medium Risk</v>
      </c>
      <c r="T4476" s="2" t="str">
        <f t="shared" si="623"/>
        <v>55+</v>
      </c>
      <c r="U4476" s="1">
        <f t="shared" ca="1" si="624"/>
        <v>1591</v>
      </c>
      <c r="V4476" s="2" t="str">
        <f t="shared" si="625"/>
        <v>Low Loyalty</v>
      </c>
      <c r="W4476" s="2" t="str">
        <f t="shared" si="626"/>
        <v>Legitimate</v>
      </c>
      <c r="X4476" s="2" t="str">
        <f>IF(Q4476&lt;Data_Validation!$B$8,"Low Value",IF(Q4476&lt;Data_Validation!$B$9,"Medium Value","High Value"))</f>
        <v>High Value</v>
      </c>
      <c r="Y4476" s="2" t="str">
        <f t="shared" si="627"/>
        <v>High Value - Maintain</v>
      </c>
      <c r="Z4476" s="2" t="str">
        <f t="shared" si="628"/>
        <v>Check Data</v>
      </c>
    </row>
    <row r="4477" spans="1:26" x14ac:dyDescent="0.3">
      <c r="A4477" t="s">
        <v>3317</v>
      </c>
      <c r="B4477">
        <v>19</v>
      </c>
      <c r="C4477" t="s">
        <v>21</v>
      </c>
      <c r="D4477" t="s">
        <v>35</v>
      </c>
      <c r="E4477">
        <v>26.83</v>
      </c>
      <c r="F4477">
        <v>10</v>
      </c>
      <c r="G4477">
        <v>361</v>
      </c>
      <c r="H4477">
        <v>0</v>
      </c>
      <c r="I4477" t="s">
        <v>16</v>
      </c>
      <c r="J4477">
        <v>37</v>
      </c>
      <c r="K4477" s="1">
        <v>45191</v>
      </c>
      <c r="L4477">
        <v>89</v>
      </c>
      <c r="M4477">
        <v>0.41</v>
      </c>
      <c r="N4477">
        <f>IF(E4477="",Data_Validation!$B$1,E4477)</f>
        <v>26.83</v>
      </c>
      <c r="O4477">
        <f>IF(J4477="",Data_Validation!$B$2,J4477)</f>
        <v>37</v>
      </c>
      <c r="P4477">
        <f t="shared" si="621"/>
        <v>2</v>
      </c>
      <c r="Q4477" s="2">
        <f>CustomerData[[#This Row],[avg_order_value_clean]]*CustomerData[[#This Row],[total_orders]]</f>
        <v>268.29999999999995</v>
      </c>
      <c r="R4477" s="2" t="str">
        <f t="shared" si="629"/>
        <v>Inactive</v>
      </c>
      <c r="S4477" s="2" t="str">
        <f t="shared" si="622"/>
        <v>Medium Risk</v>
      </c>
      <c r="T4477" s="2" t="str">
        <f t="shared" si="623"/>
        <v>Under 25</v>
      </c>
      <c r="U4477" s="1">
        <f t="shared" ca="1" si="624"/>
        <v>1070</v>
      </c>
      <c r="V4477" s="2" t="str">
        <f t="shared" si="625"/>
        <v>High Loyalty</v>
      </c>
      <c r="W4477" s="2" t="str">
        <f t="shared" si="626"/>
        <v>Legitimate</v>
      </c>
      <c r="X4477" s="2" t="str">
        <f>IF(Q4477&lt;Data_Validation!$B$8,"Low Value",IF(Q4477&lt;Data_Validation!$B$9,"Medium Value","High Value"))</f>
        <v>Low Value</v>
      </c>
      <c r="Y4477" s="2" t="str">
        <f t="shared" si="627"/>
        <v>Stable</v>
      </c>
      <c r="Z4477" s="2" t="str">
        <f t="shared" si="628"/>
        <v>Check Data</v>
      </c>
    </row>
    <row r="4478" spans="1:26" x14ac:dyDescent="0.3">
      <c r="A4478" t="s">
        <v>3400</v>
      </c>
      <c r="B4478">
        <v>55</v>
      </c>
      <c r="C4478" t="s">
        <v>21</v>
      </c>
      <c r="D4478" t="s">
        <v>26</v>
      </c>
      <c r="E4478">
        <v>125.47</v>
      </c>
      <c r="F4478">
        <v>12</v>
      </c>
      <c r="G4478">
        <v>81</v>
      </c>
      <c r="H4478">
        <v>0</v>
      </c>
      <c r="I4478" t="s">
        <v>29</v>
      </c>
      <c r="J4478">
        <v>29.6</v>
      </c>
      <c r="K4478" s="1">
        <v>44819</v>
      </c>
      <c r="L4478">
        <v>26</v>
      </c>
      <c r="M4478">
        <v>0.28999999999999998</v>
      </c>
      <c r="N4478">
        <f>IF(E4478="",Data_Validation!$B$1,E4478)</f>
        <v>125.47</v>
      </c>
      <c r="O4478">
        <f>IF(J4478="",Data_Validation!$B$2,J4478)</f>
        <v>29.6</v>
      </c>
      <c r="P4478">
        <f t="shared" si="621"/>
        <v>2</v>
      </c>
      <c r="Q4478" s="2">
        <f>CustomerData[[#This Row],[avg_order_value_clean]]*CustomerData[[#This Row],[total_orders]]</f>
        <v>1505.6399999999999</v>
      </c>
      <c r="R4478" s="2" t="str">
        <f t="shared" si="629"/>
        <v>At Risk</v>
      </c>
      <c r="S4478" s="2" t="str">
        <f t="shared" si="622"/>
        <v>Medium Risk</v>
      </c>
      <c r="T4478" s="2" t="str">
        <f t="shared" si="623"/>
        <v>55+</v>
      </c>
      <c r="U4478" s="1">
        <f t="shared" ca="1" si="624"/>
        <v>1442</v>
      </c>
      <c r="V4478" s="2" t="str">
        <f t="shared" si="625"/>
        <v>Low Loyalty</v>
      </c>
      <c r="W4478" s="2" t="str">
        <f t="shared" si="626"/>
        <v>Legitimate</v>
      </c>
      <c r="X4478" s="2" t="str">
        <f>IF(Q4478&lt;Data_Validation!$B$8,"Low Value",IF(Q4478&lt;Data_Validation!$B$9,"Medium Value","High Value"))</f>
        <v>Low Value</v>
      </c>
      <c r="Y4478" s="2" t="str">
        <f t="shared" si="627"/>
        <v>Stable</v>
      </c>
      <c r="Z4478" s="2" t="str">
        <f t="shared" si="628"/>
        <v>Check Data</v>
      </c>
    </row>
    <row r="4479" spans="1:26" x14ac:dyDescent="0.3">
      <c r="A4479" t="s">
        <v>3518</v>
      </c>
      <c r="B4479">
        <v>49</v>
      </c>
      <c r="C4479" t="s">
        <v>14</v>
      </c>
      <c r="D4479" t="s">
        <v>50</v>
      </c>
      <c r="E4479">
        <v>87.14</v>
      </c>
      <c r="F4479">
        <v>15</v>
      </c>
      <c r="G4479">
        <v>48</v>
      </c>
      <c r="H4479">
        <v>1</v>
      </c>
      <c r="I4479" t="s">
        <v>29</v>
      </c>
      <c r="J4479">
        <v>60.4</v>
      </c>
      <c r="K4479" s="1">
        <v>44012</v>
      </c>
      <c r="L4479">
        <v>42</v>
      </c>
      <c r="M4479">
        <v>0.17</v>
      </c>
      <c r="N4479">
        <f>IF(E4479="",Data_Validation!$B$1,E4479)</f>
        <v>87.14</v>
      </c>
      <c r="O4479">
        <f>IF(J4479="",Data_Validation!$B$2,J4479)</f>
        <v>60.4</v>
      </c>
      <c r="P4479">
        <f t="shared" si="621"/>
        <v>1</v>
      </c>
      <c r="Q4479" s="2">
        <f>CustomerData[[#This Row],[avg_order_value_clean]]*CustomerData[[#This Row],[total_orders]]</f>
        <v>1307.0999999999999</v>
      </c>
      <c r="R4479" s="2" t="str">
        <f t="shared" si="629"/>
        <v>At Risk</v>
      </c>
      <c r="S4479" s="2" t="str">
        <f t="shared" si="622"/>
        <v>Low Risk</v>
      </c>
      <c r="T4479" s="2" t="str">
        <f t="shared" si="623"/>
        <v>45-54</v>
      </c>
      <c r="U4479" s="1">
        <f t="shared" ca="1" si="624"/>
        <v>2249</v>
      </c>
      <c r="V4479" s="2" t="str">
        <f t="shared" si="625"/>
        <v>Medium Loyalty</v>
      </c>
      <c r="W4479" s="2" t="str">
        <f t="shared" si="626"/>
        <v>Fraudulent</v>
      </c>
      <c r="X4479" s="2" t="str">
        <f>IF(Q4479&lt;Data_Validation!$B$8,"Low Value",IF(Q4479&lt;Data_Validation!$B$9,"Medium Value","High Value"))</f>
        <v>Low Value</v>
      </c>
      <c r="Y4479" s="2" t="str">
        <f t="shared" si="627"/>
        <v>Stable</v>
      </c>
      <c r="Z4479" s="2" t="str">
        <f t="shared" si="628"/>
        <v>Check Data</v>
      </c>
    </row>
    <row r="4480" spans="1:26" x14ac:dyDescent="0.3">
      <c r="A4480" t="s">
        <v>3519</v>
      </c>
      <c r="B4480">
        <v>71</v>
      </c>
      <c r="C4480" t="s">
        <v>14</v>
      </c>
      <c r="D4480" t="s">
        <v>37</v>
      </c>
      <c r="E4480">
        <v>14.04</v>
      </c>
      <c r="F4480">
        <v>11</v>
      </c>
      <c r="G4480">
        <v>47</v>
      </c>
      <c r="H4480">
        <v>0</v>
      </c>
      <c r="I4480" t="s">
        <v>16</v>
      </c>
      <c r="J4480">
        <v>4.0999999999999996</v>
      </c>
      <c r="K4480" s="1">
        <v>45803</v>
      </c>
      <c r="L4480">
        <v>91</v>
      </c>
      <c r="M4480">
        <v>0.37</v>
      </c>
      <c r="N4480">
        <f>IF(E4480="",Data_Validation!$B$1,E4480)</f>
        <v>14.04</v>
      </c>
      <c r="O4480">
        <f>IF(J4480="",Data_Validation!$B$2,J4480)</f>
        <v>4.0999999999999996</v>
      </c>
      <c r="P4480">
        <f t="shared" si="621"/>
        <v>1</v>
      </c>
      <c r="Q4480" s="2">
        <f>CustomerData[[#This Row],[avg_order_value_clean]]*CustomerData[[#This Row],[total_orders]]</f>
        <v>154.44</v>
      </c>
      <c r="R4480" s="2" t="str">
        <f t="shared" si="629"/>
        <v>At Risk</v>
      </c>
      <c r="S4480" s="2" t="str">
        <f t="shared" si="622"/>
        <v>Medium Risk</v>
      </c>
      <c r="T4480" s="2" t="str">
        <f t="shared" si="623"/>
        <v>55+</v>
      </c>
      <c r="U4480" s="1">
        <f t="shared" ca="1" si="624"/>
        <v>458</v>
      </c>
      <c r="V4480" s="2" t="str">
        <f t="shared" si="625"/>
        <v>High Loyalty</v>
      </c>
      <c r="W4480" s="2" t="str">
        <f t="shared" si="626"/>
        <v>Legitimate</v>
      </c>
      <c r="X4480" s="2" t="str">
        <f>IF(Q4480&lt;Data_Validation!$B$8,"Low Value",IF(Q4480&lt;Data_Validation!$B$9,"Medium Value","High Value"))</f>
        <v>Low Value</v>
      </c>
      <c r="Y4480" s="2" t="str">
        <f t="shared" si="627"/>
        <v>Stable</v>
      </c>
      <c r="Z4480" s="2" t="str">
        <f t="shared" si="628"/>
        <v>Check Data</v>
      </c>
    </row>
    <row r="4481" spans="1:26" x14ac:dyDescent="0.3">
      <c r="A4481" t="s">
        <v>3520</v>
      </c>
      <c r="B4481">
        <v>57</v>
      </c>
      <c r="C4481" t="s">
        <v>21</v>
      </c>
      <c r="D4481" t="s">
        <v>22</v>
      </c>
      <c r="E4481">
        <v>125.07</v>
      </c>
      <c r="F4481">
        <v>7</v>
      </c>
      <c r="G4481">
        <v>133</v>
      </c>
      <c r="H4481">
        <v>0</v>
      </c>
      <c r="I4481" t="s">
        <v>16</v>
      </c>
      <c r="J4481">
        <v>31</v>
      </c>
      <c r="K4481" s="1">
        <v>45212</v>
      </c>
      <c r="L4481">
        <v>96</v>
      </c>
      <c r="M4481">
        <v>0.6</v>
      </c>
      <c r="N4481">
        <f>IF(E4481="",Data_Validation!$B$1,E4481)</f>
        <v>125.07</v>
      </c>
      <c r="O4481">
        <f>IF(J4481="",Data_Validation!$B$2,J4481)</f>
        <v>31</v>
      </c>
      <c r="P4481">
        <f t="shared" si="621"/>
        <v>1</v>
      </c>
      <c r="Q4481" s="2">
        <f>CustomerData[[#This Row],[avg_order_value_clean]]*CustomerData[[#This Row],[total_orders]]</f>
        <v>875.49</v>
      </c>
      <c r="R4481" s="2" t="str">
        <f t="shared" si="629"/>
        <v>Inactive</v>
      </c>
      <c r="S4481" s="2" t="str">
        <f t="shared" si="622"/>
        <v>High Risk</v>
      </c>
      <c r="T4481" s="2" t="str">
        <f t="shared" si="623"/>
        <v>55+</v>
      </c>
      <c r="U4481" s="1">
        <f t="shared" ca="1" si="624"/>
        <v>1049</v>
      </c>
      <c r="V4481" s="2" t="str">
        <f t="shared" si="625"/>
        <v>High Loyalty</v>
      </c>
      <c r="W4481" s="2" t="str">
        <f t="shared" si="626"/>
        <v>Legitimate</v>
      </c>
      <c r="X4481" s="2" t="str">
        <f>IF(Q4481&lt;Data_Validation!$B$8,"Low Value",IF(Q4481&lt;Data_Validation!$B$9,"Medium Value","High Value"))</f>
        <v>Low Value</v>
      </c>
      <c r="Y4481" s="2" t="str">
        <f t="shared" si="627"/>
        <v>At Risk - Develop</v>
      </c>
      <c r="Z4481" s="2" t="str">
        <f t="shared" si="628"/>
        <v>Check Data</v>
      </c>
    </row>
    <row r="4482" spans="1:26" x14ac:dyDescent="0.3">
      <c r="A4482" t="s">
        <v>2478</v>
      </c>
      <c r="B4482">
        <v>75</v>
      </c>
      <c r="C4482" t="s">
        <v>21</v>
      </c>
      <c r="D4482" t="s">
        <v>18</v>
      </c>
      <c r="E4482">
        <v>52.94</v>
      </c>
      <c r="F4482">
        <v>8</v>
      </c>
      <c r="G4482">
        <v>237</v>
      </c>
      <c r="H4482">
        <v>0</v>
      </c>
      <c r="I4482" t="s">
        <v>16</v>
      </c>
      <c r="J4482">
        <v>0.5</v>
      </c>
      <c r="K4482" s="1">
        <v>45433</v>
      </c>
      <c r="L4482">
        <v>3</v>
      </c>
      <c r="M4482">
        <v>0.22</v>
      </c>
      <c r="N4482">
        <f>IF(E4482="",Data_Validation!$B$1,E4482)</f>
        <v>52.94</v>
      </c>
      <c r="O4482">
        <f>IF(J4482="",Data_Validation!$B$2,J4482)</f>
        <v>0.5</v>
      </c>
      <c r="P4482">
        <f t="shared" ref="P4482:P4545" si="630">COUNTIF($A$2:$A$5001,A4482)</f>
        <v>2</v>
      </c>
      <c r="Q4482" s="2">
        <f>CustomerData[[#This Row],[avg_order_value_clean]]*CustomerData[[#This Row],[total_orders]]</f>
        <v>423.52</v>
      </c>
      <c r="R4482" s="2" t="str">
        <f t="shared" si="629"/>
        <v>Inactive</v>
      </c>
      <c r="S4482" s="2" t="str">
        <f t="shared" ref="S4482:S4545" si="631">IF(M4482&lt;0.2,"Low Risk",IF(M4482&lt;0.5,"Medium Risk","High Risk"))</f>
        <v>Medium Risk</v>
      </c>
      <c r="T4482" s="2" t="str">
        <f t="shared" ref="T4482:T4545" si="632">IF(B4482&lt;25,"Under 25",IF(B4482&lt;35,"25-34",IF(B4482&lt;45,"35-44",IF(B4482&lt;55,"45-54","55+"))))</f>
        <v>55+</v>
      </c>
      <c r="U4482" s="1">
        <f t="shared" ref="U4482:U4545" ca="1" si="633">TODAY()-K4482</f>
        <v>828</v>
      </c>
      <c r="V4482" s="2" t="str">
        <f t="shared" ref="V4482:V4545" si="634">IF(L4482&lt;40,"Low Loyalty",IF(L4482&lt;70,"Medium Loyalty","High Loyalty"))</f>
        <v>Low Loyalty</v>
      </c>
      <c r="W4482" s="2" t="str">
        <f t="shared" ref="W4482:W4545" si="635">IF(H4482=1,"Fraudulent","Legitimate")</f>
        <v>Legitimate</v>
      </c>
      <c r="X4482" s="2" t="str">
        <f>IF(Q4482&lt;Data_Validation!$B$8,"Low Value",IF(Q4482&lt;Data_Validation!$B$9,"Medium Value","High Value"))</f>
        <v>Low Value</v>
      </c>
      <c r="Y4482" s="2" t="str">
        <f t="shared" ref="Y4482:Y4545" si="636">IF(AND(X4482="High Value",S4482="High Risk"),"Critical - Retain",IF(AND(X4482="High Value",S4482&lt;&gt;"High Risk"),"High Value - Maintain",IF(AND(X4482&lt;&gt;"High Value",S4482="High Risk"),"At Risk - Develop","Stable")))</f>
        <v>Stable</v>
      </c>
      <c r="Z4482" s="2" t="str">
        <f t="shared" ref="Z4482:Z4545" si="637">IF(OR(B4482&lt;18,F4482&lt;0,N4482&lt;0,O4482&lt;0,O4482&gt;1,M4482&lt;0,M4482&gt;1),"Check Data","Valid")</f>
        <v>Valid</v>
      </c>
    </row>
    <row r="4483" spans="1:26" x14ac:dyDescent="0.3">
      <c r="A4483" t="s">
        <v>3521</v>
      </c>
      <c r="B4483">
        <v>45</v>
      </c>
      <c r="C4483" t="s">
        <v>25</v>
      </c>
      <c r="D4483" t="s">
        <v>44</v>
      </c>
      <c r="E4483">
        <v>39.58</v>
      </c>
      <c r="F4483">
        <v>17</v>
      </c>
      <c r="G4483">
        <v>334</v>
      </c>
      <c r="H4483">
        <v>0</v>
      </c>
      <c r="I4483" t="s">
        <v>16</v>
      </c>
      <c r="J4483">
        <v>0.6</v>
      </c>
      <c r="K4483" s="1">
        <v>44202</v>
      </c>
      <c r="L4483">
        <v>61</v>
      </c>
      <c r="M4483">
        <v>0.38</v>
      </c>
      <c r="N4483">
        <f>IF(E4483="",Data_Validation!$B$1,E4483)</f>
        <v>39.58</v>
      </c>
      <c r="O4483">
        <f>IF(J4483="",Data_Validation!$B$2,J4483)</f>
        <v>0.6</v>
      </c>
      <c r="P4483">
        <f t="shared" si="630"/>
        <v>1</v>
      </c>
      <c r="Q4483" s="2">
        <f>CustomerData[[#This Row],[avg_order_value_clean]]*CustomerData[[#This Row],[total_orders]]</f>
        <v>672.86</v>
      </c>
      <c r="R4483" s="2" t="str">
        <f t="shared" ref="R4483:R4546" si="638">IF(G4483&lt;=30,"Active",IF(G4483&lt;=90,"At Risk","Inactive"))</f>
        <v>Inactive</v>
      </c>
      <c r="S4483" s="2" t="str">
        <f t="shared" si="631"/>
        <v>Medium Risk</v>
      </c>
      <c r="T4483" s="2" t="str">
        <f t="shared" si="632"/>
        <v>45-54</v>
      </c>
      <c r="U4483" s="1">
        <f t="shared" ca="1" si="633"/>
        <v>2059</v>
      </c>
      <c r="V4483" s="2" t="str">
        <f t="shared" si="634"/>
        <v>Medium Loyalty</v>
      </c>
      <c r="W4483" s="2" t="str">
        <f t="shared" si="635"/>
        <v>Legitimate</v>
      </c>
      <c r="X4483" s="2" t="str">
        <f>IF(Q4483&lt;Data_Validation!$B$8,"Low Value",IF(Q4483&lt;Data_Validation!$B$9,"Medium Value","High Value"))</f>
        <v>Low Value</v>
      </c>
      <c r="Y4483" s="2" t="str">
        <f t="shared" si="636"/>
        <v>Stable</v>
      </c>
      <c r="Z4483" s="2" t="str">
        <f t="shared" si="637"/>
        <v>Valid</v>
      </c>
    </row>
    <row r="4484" spans="1:26" x14ac:dyDescent="0.3">
      <c r="A4484" t="s">
        <v>2535</v>
      </c>
      <c r="B4484">
        <v>54</v>
      </c>
      <c r="C4484" t="s">
        <v>25</v>
      </c>
      <c r="D4484" t="s">
        <v>15</v>
      </c>
      <c r="E4484">
        <v>83.68</v>
      </c>
      <c r="F4484">
        <v>11</v>
      </c>
      <c r="G4484">
        <v>172</v>
      </c>
      <c r="H4484">
        <v>0</v>
      </c>
      <c r="I4484" t="s">
        <v>16</v>
      </c>
      <c r="J4484">
        <v>82</v>
      </c>
      <c r="K4484" s="1">
        <v>44569</v>
      </c>
      <c r="L4484">
        <v>43</v>
      </c>
      <c r="M4484">
        <v>0.33</v>
      </c>
      <c r="N4484">
        <f>IF(E4484="",Data_Validation!$B$1,E4484)</f>
        <v>83.68</v>
      </c>
      <c r="O4484">
        <f>IF(J4484="",Data_Validation!$B$2,J4484)</f>
        <v>82</v>
      </c>
      <c r="P4484">
        <f t="shared" si="630"/>
        <v>2</v>
      </c>
      <c r="Q4484" s="2">
        <f>CustomerData[[#This Row],[avg_order_value_clean]]*CustomerData[[#This Row],[total_orders]]</f>
        <v>920.48</v>
      </c>
      <c r="R4484" s="2" t="str">
        <f t="shared" si="638"/>
        <v>Inactive</v>
      </c>
      <c r="S4484" s="2" t="str">
        <f t="shared" si="631"/>
        <v>Medium Risk</v>
      </c>
      <c r="T4484" s="2" t="str">
        <f t="shared" si="632"/>
        <v>45-54</v>
      </c>
      <c r="U4484" s="1">
        <f t="shared" ca="1" si="633"/>
        <v>1692</v>
      </c>
      <c r="V4484" s="2" t="str">
        <f t="shared" si="634"/>
        <v>Medium Loyalty</v>
      </c>
      <c r="W4484" s="2" t="str">
        <f t="shared" si="635"/>
        <v>Legitimate</v>
      </c>
      <c r="X4484" s="2" t="str">
        <f>IF(Q4484&lt;Data_Validation!$B$8,"Low Value",IF(Q4484&lt;Data_Validation!$B$9,"Medium Value","High Value"))</f>
        <v>Low Value</v>
      </c>
      <c r="Y4484" s="2" t="str">
        <f t="shared" si="636"/>
        <v>Stable</v>
      </c>
      <c r="Z4484" s="2" t="str">
        <f t="shared" si="637"/>
        <v>Check Data</v>
      </c>
    </row>
    <row r="4485" spans="1:26" x14ac:dyDescent="0.3">
      <c r="A4485" t="s">
        <v>1460</v>
      </c>
      <c r="B4485">
        <v>58</v>
      </c>
      <c r="C4485" t="s">
        <v>14</v>
      </c>
      <c r="D4485" t="s">
        <v>37</v>
      </c>
      <c r="E4485">
        <v>49.22</v>
      </c>
      <c r="F4485">
        <v>5</v>
      </c>
      <c r="G4485">
        <v>144</v>
      </c>
      <c r="H4485">
        <v>0</v>
      </c>
      <c r="I4485" t="s">
        <v>40</v>
      </c>
      <c r="J4485">
        <v>75</v>
      </c>
      <c r="K4485" s="1">
        <v>45403</v>
      </c>
      <c r="L4485">
        <v>73</v>
      </c>
      <c r="M4485">
        <v>0.63</v>
      </c>
      <c r="N4485">
        <f>IF(E4485="",Data_Validation!$B$1,E4485)</f>
        <v>49.22</v>
      </c>
      <c r="O4485">
        <f>IF(J4485="",Data_Validation!$B$2,J4485)</f>
        <v>75</v>
      </c>
      <c r="P4485">
        <f t="shared" si="630"/>
        <v>2</v>
      </c>
      <c r="Q4485" s="2">
        <f>CustomerData[[#This Row],[avg_order_value_clean]]*CustomerData[[#This Row],[total_orders]]</f>
        <v>246.1</v>
      </c>
      <c r="R4485" s="2" t="str">
        <f t="shared" si="638"/>
        <v>Inactive</v>
      </c>
      <c r="S4485" s="2" t="str">
        <f t="shared" si="631"/>
        <v>High Risk</v>
      </c>
      <c r="T4485" s="2" t="str">
        <f t="shared" si="632"/>
        <v>55+</v>
      </c>
      <c r="U4485" s="1">
        <f t="shared" ca="1" si="633"/>
        <v>858</v>
      </c>
      <c r="V4485" s="2" t="str">
        <f t="shared" si="634"/>
        <v>High Loyalty</v>
      </c>
      <c r="W4485" s="2" t="str">
        <f t="shared" si="635"/>
        <v>Legitimate</v>
      </c>
      <c r="X4485" s="2" t="str">
        <f>IF(Q4485&lt;Data_Validation!$B$8,"Low Value",IF(Q4485&lt;Data_Validation!$B$9,"Medium Value","High Value"))</f>
        <v>Low Value</v>
      </c>
      <c r="Y4485" s="2" t="str">
        <f t="shared" si="636"/>
        <v>At Risk - Develop</v>
      </c>
      <c r="Z4485" s="2" t="str">
        <f t="shared" si="637"/>
        <v>Check Data</v>
      </c>
    </row>
    <row r="4486" spans="1:26" x14ac:dyDescent="0.3">
      <c r="A4486" t="s">
        <v>714</v>
      </c>
      <c r="B4486">
        <v>18</v>
      </c>
      <c r="C4486" t="s">
        <v>14</v>
      </c>
      <c r="D4486" t="s">
        <v>50</v>
      </c>
      <c r="E4486">
        <v>78.12</v>
      </c>
      <c r="F4486">
        <v>10</v>
      </c>
      <c r="G4486">
        <v>186</v>
      </c>
      <c r="H4486">
        <v>0</v>
      </c>
      <c r="I4486" t="s">
        <v>16</v>
      </c>
      <c r="J4486">
        <v>74.400000000000006</v>
      </c>
      <c r="K4486" s="1">
        <v>44838</v>
      </c>
      <c r="L4486">
        <v>65</v>
      </c>
      <c r="M4486">
        <v>0.3</v>
      </c>
      <c r="N4486">
        <f>IF(E4486="",Data_Validation!$B$1,E4486)</f>
        <v>78.12</v>
      </c>
      <c r="O4486">
        <f>IF(J4486="",Data_Validation!$B$2,J4486)</f>
        <v>74.400000000000006</v>
      </c>
      <c r="P4486">
        <f t="shared" si="630"/>
        <v>3</v>
      </c>
      <c r="Q4486" s="2">
        <f>CustomerData[[#This Row],[avg_order_value_clean]]*CustomerData[[#This Row],[total_orders]]</f>
        <v>781.2</v>
      </c>
      <c r="R4486" s="2" t="str">
        <f t="shared" si="638"/>
        <v>Inactive</v>
      </c>
      <c r="S4486" s="2" t="str">
        <f t="shared" si="631"/>
        <v>Medium Risk</v>
      </c>
      <c r="T4486" s="2" t="str">
        <f t="shared" si="632"/>
        <v>Under 25</v>
      </c>
      <c r="U4486" s="1">
        <f t="shared" ca="1" si="633"/>
        <v>1423</v>
      </c>
      <c r="V4486" s="2" t="str">
        <f t="shared" si="634"/>
        <v>Medium Loyalty</v>
      </c>
      <c r="W4486" s="2" t="str">
        <f t="shared" si="635"/>
        <v>Legitimate</v>
      </c>
      <c r="X4486" s="2" t="str">
        <f>IF(Q4486&lt;Data_Validation!$B$8,"Low Value",IF(Q4486&lt;Data_Validation!$B$9,"Medium Value","High Value"))</f>
        <v>Low Value</v>
      </c>
      <c r="Y4486" s="2" t="str">
        <f t="shared" si="636"/>
        <v>Stable</v>
      </c>
      <c r="Z4486" s="2" t="str">
        <f t="shared" si="637"/>
        <v>Check Data</v>
      </c>
    </row>
    <row r="4487" spans="1:26" x14ac:dyDescent="0.3">
      <c r="A4487" t="s">
        <v>3522</v>
      </c>
      <c r="B4487">
        <v>58</v>
      </c>
      <c r="C4487" t="s">
        <v>21</v>
      </c>
      <c r="D4487" t="s">
        <v>22</v>
      </c>
      <c r="E4487">
        <v>223.02</v>
      </c>
      <c r="F4487">
        <v>12</v>
      </c>
      <c r="G4487">
        <v>119</v>
      </c>
      <c r="H4487">
        <v>0</v>
      </c>
      <c r="I4487" t="s">
        <v>16</v>
      </c>
      <c r="J4487">
        <v>35.4</v>
      </c>
      <c r="K4487" s="1">
        <v>45380</v>
      </c>
      <c r="L4487">
        <v>18</v>
      </c>
      <c r="M4487">
        <v>0.23</v>
      </c>
      <c r="N4487">
        <f>IF(E4487="",Data_Validation!$B$1,E4487)</f>
        <v>223.02</v>
      </c>
      <c r="O4487">
        <f>IF(J4487="",Data_Validation!$B$2,J4487)</f>
        <v>35.4</v>
      </c>
      <c r="P4487">
        <f t="shared" si="630"/>
        <v>2</v>
      </c>
      <c r="Q4487" s="2">
        <f>CustomerData[[#This Row],[avg_order_value_clean]]*CustomerData[[#This Row],[total_orders]]</f>
        <v>2676.2400000000002</v>
      </c>
      <c r="R4487" s="2" t="str">
        <f t="shared" si="638"/>
        <v>Inactive</v>
      </c>
      <c r="S4487" s="2" t="str">
        <f t="shared" si="631"/>
        <v>Medium Risk</v>
      </c>
      <c r="T4487" s="2" t="str">
        <f t="shared" si="632"/>
        <v>55+</v>
      </c>
      <c r="U4487" s="1">
        <f t="shared" ca="1" si="633"/>
        <v>881</v>
      </c>
      <c r="V4487" s="2" t="str">
        <f t="shared" si="634"/>
        <v>Low Loyalty</v>
      </c>
      <c r="W4487" s="2" t="str">
        <f t="shared" si="635"/>
        <v>Legitimate</v>
      </c>
      <c r="X4487" s="2" t="str">
        <f>IF(Q4487&lt;Data_Validation!$B$8,"Low Value",IF(Q4487&lt;Data_Validation!$B$9,"Medium Value","High Value"))</f>
        <v>High Value</v>
      </c>
      <c r="Y4487" s="2" t="str">
        <f t="shared" si="636"/>
        <v>High Value - Maintain</v>
      </c>
      <c r="Z4487" s="2" t="str">
        <f t="shared" si="637"/>
        <v>Check Data</v>
      </c>
    </row>
    <row r="4488" spans="1:26" x14ac:dyDescent="0.3">
      <c r="A4488" t="s">
        <v>3191</v>
      </c>
      <c r="B4488">
        <v>27</v>
      </c>
      <c r="C4488" t="s">
        <v>21</v>
      </c>
      <c r="D4488" t="s">
        <v>18</v>
      </c>
      <c r="E4488">
        <v>67.599999999999994</v>
      </c>
      <c r="F4488">
        <v>14</v>
      </c>
      <c r="G4488">
        <v>183</v>
      </c>
      <c r="H4488">
        <v>0</v>
      </c>
      <c r="I4488" t="s">
        <v>23</v>
      </c>
      <c r="J4488">
        <v>69.900000000000006</v>
      </c>
      <c r="K4488" s="1">
        <v>45581</v>
      </c>
      <c r="L4488">
        <v>67</v>
      </c>
      <c r="M4488">
        <v>0.37</v>
      </c>
      <c r="N4488">
        <f>IF(E4488="",Data_Validation!$B$1,E4488)</f>
        <v>67.599999999999994</v>
      </c>
      <c r="O4488">
        <f>IF(J4488="",Data_Validation!$B$2,J4488)</f>
        <v>69.900000000000006</v>
      </c>
      <c r="P4488">
        <f t="shared" si="630"/>
        <v>3</v>
      </c>
      <c r="Q4488" s="2">
        <f>CustomerData[[#This Row],[avg_order_value_clean]]*CustomerData[[#This Row],[total_orders]]</f>
        <v>946.39999999999986</v>
      </c>
      <c r="R4488" s="2" t="str">
        <f t="shared" si="638"/>
        <v>Inactive</v>
      </c>
      <c r="S4488" s="2" t="str">
        <f t="shared" si="631"/>
        <v>Medium Risk</v>
      </c>
      <c r="T4488" s="2" t="str">
        <f t="shared" si="632"/>
        <v>25-34</v>
      </c>
      <c r="U4488" s="1">
        <f t="shared" ca="1" si="633"/>
        <v>680</v>
      </c>
      <c r="V4488" s="2" t="str">
        <f t="shared" si="634"/>
        <v>Medium Loyalty</v>
      </c>
      <c r="W4488" s="2" t="str">
        <f t="shared" si="635"/>
        <v>Legitimate</v>
      </c>
      <c r="X4488" s="2" t="str">
        <f>IF(Q4488&lt;Data_Validation!$B$8,"Low Value",IF(Q4488&lt;Data_Validation!$B$9,"Medium Value","High Value"))</f>
        <v>Low Value</v>
      </c>
      <c r="Y4488" s="2" t="str">
        <f t="shared" si="636"/>
        <v>Stable</v>
      </c>
      <c r="Z4488" s="2" t="str">
        <f t="shared" si="637"/>
        <v>Check Data</v>
      </c>
    </row>
    <row r="4489" spans="1:26" x14ac:dyDescent="0.3">
      <c r="A4489" t="s">
        <v>3523</v>
      </c>
      <c r="B4489">
        <v>72</v>
      </c>
      <c r="C4489" t="s">
        <v>14</v>
      </c>
      <c r="D4489" t="s">
        <v>15</v>
      </c>
      <c r="E4489">
        <v>140.46</v>
      </c>
      <c r="F4489">
        <v>3</v>
      </c>
      <c r="G4489">
        <v>356</v>
      </c>
      <c r="H4489">
        <v>0</v>
      </c>
      <c r="I4489" t="s">
        <v>40</v>
      </c>
      <c r="J4489">
        <v>25.7</v>
      </c>
      <c r="K4489" s="1">
        <v>45806</v>
      </c>
      <c r="L4489">
        <v>14</v>
      </c>
      <c r="M4489">
        <v>0.06</v>
      </c>
      <c r="N4489">
        <f>IF(E4489="",Data_Validation!$B$1,E4489)</f>
        <v>140.46</v>
      </c>
      <c r="O4489">
        <f>IF(J4489="",Data_Validation!$B$2,J4489)</f>
        <v>25.7</v>
      </c>
      <c r="P4489">
        <f t="shared" si="630"/>
        <v>1</v>
      </c>
      <c r="Q4489" s="2">
        <f>CustomerData[[#This Row],[avg_order_value_clean]]*CustomerData[[#This Row],[total_orders]]</f>
        <v>421.38</v>
      </c>
      <c r="R4489" s="2" t="str">
        <f t="shared" si="638"/>
        <v>Inactive</v>
      </c>
      <c r="S4489" s="2" t="str">
        <f t="shared" si="631"/>
        <v>Low Risk</v>
      </c>
      <c r="T4489" s="2" t="str">
        <f t="shared" si="632"/>
        <v>55+</v>
      </c>
      <c r="U4489" s="1">
        <f t="shared" ca="1" si="633"/>
        <v>455</v>
      </c>
      <c r="V4489" s="2" t="str">
        <f t="shared" si="634"/>
        <v>Low Loyalty</v>
      </c>
      <c r="W4489" s="2" t="str">
        <f t="shared" si="635"/>
        <v>Legitimate</v>
      </c>
      <c r="X4489" s="2" t="str">
        <f>IF(Q4489&lt;Data_Validation!$B$8,"Low Value",IF(Q4489&lt;Data_Validation!$B$9,"Medium Value","High Value"))</f>
        <v>Low Value</v>
      </c>
      <c r="Y4489" s="2" t="str">
        <f t="shared" si="636"/>
        <v>Stable</v>
      </c>
      <c r="Z4489" s="2" t="str">
        <f t="shared" si="637"/>
        <v>Check Data</v>
      </c>
    </row>
    <row r="4490" spans="1:26" x14ac:dyDescent="0.3">
      <c r="A4490" t="s">
        <v>3524</v>
      </c>
      <c r="B4490">
        <v>21</v>
      </c>
      <c r="C4490" t="s">
        <v>14</v>
      </c>
      <c r="D4490" t="s">
        <v>50</v>
      </c>
      <c r="E4490">
        <v>35.700000000000003</v>
      </c>
      <c r="F4490">
        <v>5</v>
      </c>
      <c r="G4490">
        <v>362</v>
      </c>
      <c r="H4490">
        <v>0</v>
      </c>
      <c r="I4490" t="s">
        <v>29</v>
      </c>
      <c r="J4490">
        <v>30.9</v>
      </c>
      <c r="K4490" s="1">
        <v>44193</v>
      </c>
      <c r="L4490">
        <v>64</v>
      </c>
      <c r="M4490">
        <v>0.18</v>
      </c>
      <c r="N4490">
        <f>IF(E4490="",Data_Validation!$B$1,E4490)</f>
        <v>35.700000000000003</v>
      </c>
      <c r="O4490">
        <f>IF(J4490="",Data_Validation!$B$2,J4490)</f>
        <v>30.9</v>
      </c>
      <c r="P4490">
        <f t="shared" si="630"/>
        <v>1</v>
      </c>
      <c r="Q4490" s="2">
        <f>CustomerData[[#This Row],[avg_order_value_clean]]*CustomerData[[#This Row],[total_orders]]</f>
        <v>178.5</v>
      </c>
      <c r="R4490" s="2" t="str">
        <f t="shared" si="638"/>
        <v>Inactive</v>
      </c>
      <c r="S4490" s="2" t="str">
        <f t="shared" si="631"/>
        <v>Low Risk</v>
      </c>
      <c r="T4490" s="2" t="str">
        <f t="shared" si="632"/>
        <v>Under 25</v>
      </c>
      <c r="U4490" s="1">
        <f t="shared" ca="1" si="633"/>
        <v>2068</v>
      </c>
      <c r="V4490" s="2" t="str">
        <f t="shared" si="634"/>
        <v>Medium Loyalty</v>
      </c>
      <c r="W4490" s="2" t="str">
        <f t="shared" si="635"/>
        <v>Legitimate</v>
      </c>
      <c r="X4490" s="2" t="str">
        <f>IF(Q4490&lt;Data_Validation!$B$8,"Low Value",IF(Q4490&lt;Data_Validation!$B$9,"Medium Value","High Value"))</f>
        <v>Low Value</v>
      </c>
      <c r="Y4490" s="2" t="str">
        <f t="shared" si="636"/>
        <v>Stable</v>
      </c>
      <c r="Z4490" s="2" t="str">
        <f t="shared" si="637"/>
        <v>Check Data</v>
      </c>
    </row>
    <row r="4491" spans="1:26" x14ac:dyDescent="0.3">
      <c r="A4491" t="s">
        <v>3525</v>
      </c>
      <c r="B4491">
        <v>52</v>
      </c>
      <c r="C4491" t="s">
        <v>14</v>
      </c>
      <c r="D4491" t="s">
        <v>15</v>
      </c>
      <c r="F4491">
        <v>9</v>
      </c>
      <c r="G4491">
        <v>78</v>
      </c>
      <c r="H4491">
        <v>0</v>
      </c>
      <c r="I4491" t="s">
        <v>40</v>
      </c>
      <c r="J4491">
        <v>56.2</v>
      </c>
      <c r="K4491" s="1">
        <v>44756</v>
      </c>
      <c r="L4491">
        <v>32</v>
      </c>
      <c r="M4491">
        <v>7.0000000000000007E-2</v>
      </c>
      <c r="N4491">
        <f>IF(E4491="",Data_Validation!$B$1,E4491)</f>
        <v>250</v>
      </c>
      <c r="O4491">
        <f>IF(J4491="",Data_Validation!$B$2,J4491)</f>
        <v>56.2</v>
      </c>
      <c r="P4491">
        <f t="shared" si="630"/>
        <v>1</v>
      </c>
      <c r="Q4491" s="2">
        <f>CustomerData[[#This Row],[avg_order_value_clean]]*CustomerData[[#This Row],[total_orders]]</f>
        <v>2250</v>
      </c>
      <c r="R4491" s="2" t="str">
        <f t="shared" si="638"/>
        <v>At Risk</v>
      </c>
      <c r="S4491" s="2" t="str">
        <f t="shared" si="631"/>
        <v>Low Risk</v>
      </c>
      <c r="T4491" s="2" t="str">
        <f t="shared" si="632"/>
        <v>45-54</v>
      </c>
      <c r="U4491" s="1">
        <f t="shared" ca="1" si="633"/>
        <v>1505</v>
      </c>
      <c r="V4491" s="2" t="str">
        <f t="shared" si="634"/>
        <v>Low Loyalty</v>
      </c>
      <c r="W4491" s="2" t="str">
        <f t="shared" si="635"/>
        <v>Legitimate</v>
      </c>
      <c r="X4491" s="2" t="str">
        <f>IF(Q4491&lt;Data_Validation!$B$8,"Low Value",IF(Q4491&lt;Data_Validation!$B$9,"Medium Value","High Value"))</f>
        <v>High Value</v>
      </c>
      <c r="Y4491" s="2" t="str">
        <f t="shared" si="636"/>
        <v>High Value - Maintain</v>
      </c>
      <c r="Z4491" s="2" t="str">
        <f t="shared" si="637"/>
        <v>Check Data</v>
      </c>
    </row>
    <row r="4492" spans="1:26" x14ac:dyDescent="0.3">
      <c r="A4492" t="s">
        <v>3526</v>
      </c>
      <c r="B4492">
        <v>79</v>
      </c>
      <c r="C4492" t="s">
        <v>21</v>
      </c>
      <c r="D4492" t="s">
        <v>50</v>
      </c>
      <c r="E4492">
        <v>106.97</v>
      </c>
      <c r="F4492">
        <v>13</v>
      </c>
      <c r="G4492">
        <v>162</v>
      </c>
      <c r="H4492">
        <v>0</v>
      </c>
      <c r="I4492" t="s">
        <v>19</v>
      </c>
      <c r="K4492" s="1">
        <v>45074</v>
      </c>
      <c r="L4492">
        <v>68</v>
      </c>
      <c r="M4492">
        <v>0.28999999999999998</v>
      </c>
      <c r="N4492">
        <f>IF(E4492="",Data_Validation!$B$1,E4492)</f>
        <v>106.97</v>
      </c>
      <c r="O4492">
        <f>IF(J4492="",Data_Validation!$B$2,J4492)</f>
        <v>250</v>
      </c>
      <c r="P4492">
        <f t="shared" si="630"/>
        <v>1</v>
      </c>
      <c r="Q4492" s="2">
        <f>CustomerData[[#This Row],[avg_order_value_clean]]*CustomerData[[#This Row],[total_orders]]</f>
        <v>1390.61</v>
      </c>
      <c r="R4492" s="2" t="str">
        <f t="shared" si="638"/>
        <v>Inactive</v>
      </c>
      <c r="S4492" s="2" t="str">
        <f t="shared" si="631"/>
        <v>Medium Risk</v>
      </c>
      <c r="T4492" s="2" t="str">
        <f t="shared" si="632"/>
        <v>55+</v>
      </c>
      <c r="U4492" s="1">
        <f t="shared" ca="1" si="633"/>
        <v>1187</v>
      </c>
      <c r="V4492" s="2" t="str">
        <f t="shared" si="634"/>
        <v>Medium Loyalty</v>
      </c>
      <c r="W4492" s="2" t="str">
        <f t="shared" si="635"/>
        <v>Legitimate</v>
      </c>
      <c r="X4492" s="2" t="str">
        <f>IF(Q4492&lt;Data_Validation!$B$8,"Low Value",IF(Q4492&lt;Data_Validation!$B$9,"Medium Value","High Value"))</f>
        <v>Low Value</v>
      </c>
      <c r="Y4492" s="2" t="str">
        <f t="shared" si="636"/>
        <v>Stable</v>
      </c>
      <c r="Z4492" s="2" t="str">
        <f t="shared" si="637"/>
        <v>Check Data</v>
      </c>
    </row>
    <row r="4493" spans="1:26" x14ac:dyDescent="0.3">
      <c r="A4493" t="s">
        <v>334</v>
      </c>
      <c r="B4493">
        <v>27</v>
      </c>
      <c r="C4493" t="s">
        <v>25</v>
      </c>
      <c r="D4493" t="s">
        <v>22</v>
      </c>
      <c r="E4493">
        <v>144.62</v>
      </c>
      <c r="F4493">
        <v>9</v>
      </c>
      <c r="G4493">
        <v>7</v>
      </c>
      <c r="H4493">
        <v>0</v>
      </c>
      <c r="I4493" t="s">
        <v>16</v>
      </c>
      <c r="J4493">
        <v>26.6</v>
      </c>
      <c r="K4493" s="1">
        <v>44328</v>
      </c>
      <c r="L4493">
        <v>60</v>
      </c>
      <c r="M4493">
        <v>0.16</v>
      </c>
      <c r="N4493">
        <f>IF(E4493="",Data_Validation!$B$1,E4493)</f>
        <v>144.62</v>
      </c>
      <c r="O4493">
        <f>IF(J4493="",Data_Validation!$B$2,J4493)</f>
        <v>26.6</v>
      </c>
      <c r="P4493">
        <f t="shared" si="630"/>
        <v>4</v>
      </c>
      <c r="Q4493" s="2">
        <f>CustomerData[[#This Row],[avg_order_value_clean]]*CustomerData[[#This Row],[total_orders]]</f>
        <v>1301.58</v>
      </c>
      <c r="R4493" s="2" t="str">
        <f t="shared" si="638"/>
        <v>Active</v>
      </c>
      <c r="S4493" s="2" t="str">
        <f t="shared" si="631"/>
        <v>Low Risk</v>
      </c>
      <c r="T4493" s="2" t="str">
        <f t="shared" si="632"/>
        <v>25-34</v>
      </c>
      <c r="U4493" s="1">
        <f t="shared" ca="1" si="633"/>
        <v>1933</v>
      </c>
      <c r="V4493" s="2" t="str">
        <f t="shared" si="634"/>
        <v>Medium Loyalty</v>
      </c>
      <c r="W4493" s="2" t="str">
        <f t="shared" si="635"/>
        <v>Legitimate</v>
      </c>
      <c r="X4493" s="2" t="str">
        <f>IF(Q4493&lt;Data_Validation!$B$8,"Low Value",IF(Q4493&lt;Data_Validation!$B$9,"Medium Value","High Value"))</f>
        <v>Low Value</v>
      </c>
      <c r="Y4493" s="2" t="str">
        <f t="shared" si="636"/>
        <v>Stable</v>
      </c>
      <c r="Z4493" s="2" t="str">
        <f t="shared" si="637"/>
        <v>Check Data</v>
      </c>
    </row>
    <row r="4494" spans="1:26" x14ac:dyDescent="0.3">
      <c r="A4494" t="s">
        <v>3527</v>
      </c>
      <c r="B4494">
        <v>64</v>
      </c>
      <c r="C4494" t="s">
        <v>14</v>
      </c>
      <c r="D4494" t="s">
        <v>26</v>
      </c>
      <c r="E4494">
        <v>51.61</v>
      </c>
      <c r="F4494">
        <v>11</v>
      </c>
      <c r="G4494">
        <v>98</v>
      </c>
      <c r="H4494">
        <v>0</v>
      </c>
      <c r="I4494" t="s">
        <v>29</v>
      </c>
      <c r="J4494">
        <v>67.900000000000006</v>
      </c>
      <c r="K4494" s="1">
        <v>45827</v>
      </c>
      <c r="L4494">
        <v>21</v>
      </c>
      <c r="M4494">
        <v>0.59</v>
      </c>
      <c r="N4494">
        <f>IF(E4494="",Data_Validation!$B$1,E4494)</f>
        <v>51.61</v>
      </c>
      <c r="O4494">
        <f>IF(J4494="",Data_Validation!$B$2,J4494)</f>
        <v>67.900000000000006</v>
      </c>
      <c r="P4494">
        <f t="shared" si="630"/>
        <v>1</v>
      </c>
      <c r="Q4494" s="2">
        <f>CustomerData[[#This Row],[avg_order_value_clean]]*CustomerData[[#This Row],[total_orders]]</f>
        <v>567.71</v>
      </c>
      <c r="R4494" s="2" t="str">
        <f t="shared" si="638"/>
        <v>Inactive</v>
      </c>
      <c r="S4494" s="2" t="str">
        <f t="shared" si="631"/>
        <v>High Risk</v>
      </c>
      <c r="T4494" s="2" t="str">
        <f t="shared" si="632"/>
        <v>55+</v>
      </c>
      <c r="U4494" s="1">
        <f t="shared" ca="1" si="633"/>
        <v>434</v>
      </c>
      <c r="V4494" s="2" t="str">
        <f t="shared" si="634"/>
        <v>Low Loyalty</v>
      </c>
      <c r="W4494" s="2" t="str">
        <f t="shared" si="635"/>
        <v>Legitimate</v>
      </c>
      <c r="X4494" s="2" t="str">
        <f>IF(Q4494&lt;Data_Validation!$B$8,"Low Value",IF(Q4494&lt;Data_Validation!$B$9,"Medium Value","High Value"))</f>
        <v>Low Value</v>
      </c>
      <c r="Y4494" s="2" t="str">
        <f t="shared" si="636"/>
        <v>At Risk - Develop</v>
      </c>
      <c r="Z4494" s="2" t="str">
        <f t="shared" si="637"/>
        <v>Check Data</v>
      </c>
    </row>
    <row r="4495" spans="1:26" x14ac:dyDescent="0.3">
      <c r="A4495" t="s">
        <v>657</v>
      </c>
      <c r="B4495">
        <v>28</v>
      </c>
      <c r="C4495" t="s">
        <v>21</v>
      </c>
      <c r="D4495" t="s">
        <v>52</v>
      </c>
      <c r="E4495">
        <v>116.38</v>
      </c>
      <c r="F4495">
        <v>10</v>
      </c>
      <c r="G4495">
        <v>316</v>
      </c>
      <c r="H4495">
        <v>0</v>
      </c>
      <c r="I4495" t="s">
        <v>19</v>
      </c>
      <c r="J4495">
        <v>96.2</v>
      </c>
      <c r="K4495" s="1">
        <v>45099</v>
      </c>
      <c r="L4495">
        <v>27</v>
      </c>
      <c r="M4495">
        <v>0.23</v>
      </c>
      <c r="N4495">
        <f>IF(E4495="",Data_Validation!$B$1,E4495)</f>
        <v>116.38</v>
      </c>
      <c r="O4495">
        <f>IF(J4495="",Data_Validation!$B$2,J4495)</f>
        <v>96.2</v>
      </c>
      <c r="P4495">
        <f t="shared" si="630"/>
        <v>2</v>
      </c>
      <c r="Q4495" s="2">
        <f>CustomerData[[#This Row],[avg_order_value_clean]]*CustomerData[[#This Row],[total_orders]]</f>
        <v>1163.8</v>
      </c>
      <c r="R4495" s="2" t="str">
        <f t="shared" si="638"/>
        <v>Inactive</v>
      </c>
      <c r="S4495" s="2" t="str">
        <f t="shared" si="631"/>
        <v>Medium Risk</v>
      </c>
      <c r="T4495" s="2" t="str">
        <f t="shared" si="632"/>
        <v>25-34</v>
      </c>
      <c r="U4495" s="1">
        <f t="shared" ca="1" si="633"/>
        <v>1162</v>
      </c>
      <c r="V4495" s="2" t="str">
        <f t="shared" si="634"/>
        <v>Low Loyalty</v>
      </c>
      <c r="W4495" s="2" t="str">
        <f t="shared" si="635"/>
        <v>Legitimate</v>
      </c>
      <c r="X4495" s="2" t="str">
        <f>IF(Q4495&lt;Data_Validation!$B$8,"Low Value",IF(Q4495&lt;Data_Validation!$B$9,"Medium Value","High Value"))</f>
        <v>Low Value</v>
      </c>
      <c r="Y4495" s="2" t="str">
        <f t="shared" si="636"/>
        <v>Stable</v>
      </c>
      <c r="Z4495" s="2" t="str">
        <f t="shared" si="637"/>
        <v>Check Data</v>
      </c>
    </row>
    <row r="4496" spans="1:26" x14ac:dyDescent="0.3">
      <c r="A4496" t="s">
        <v>329</v>
      </c>
      <c r="B4496">
        <v>31</v>
      </c>
      <c r="C4496" t="s">
        <v>14</v>
      </c>
      <c r="D4496" t="s">
        <v>35</v>
      </c>
      <c r="E4496">
        <v>375.82</v>
      </c>
      <c r="F4496">
        <v>8</v>
      </c>
      <c r="G4496">
        <v>355</v>
      </c>
      <c r="H4496">
        <v>0</v>
      </c>
      <c r="I4496" t="s">
        <v>29</v>
      </c>
      <c r="J4496">
        <v>49.4</v>
      </c>
      <c r="K4496" s="1">
        <v>44234</v>
      </c>
      <c r="L4496">
        <v>5</v>
      </c>
      <c r="M4496">
        <v>0.32</v>
      </c>
      <c r="N4496">
        <f>IF(E4496="",Data_Validation!$B$1,E4496)</f>
        <v>375.82</v>
      </c>
      <c r="O4496">
        <f>IF(J4496="",Data_Validation!$B$2,J4496)</f>
        <v>49.4</v>
      </c>
      <c r="P4496">
        <f t="shared" si="630"/>
        <v>3</v>
      </c>
      <c r="Q4496" s="2">
        <f>CustomerData[[#This Row],[avg_order_value_clean]]*CustomerData[[#This Row],[total_orders]]</f>
        <v>3006.56</v>
      </c>
      <c r="R4496" s="2" t="str">
        <f t="shared" si="638"/>
        <v>Inactive</v>
      </c>
      <c r="S4496" s="2" t="str">
        <f t="shared" si="631"/>
        <v>Medium Risk</v>
      </c>
      <c r="T4496" s="2" t="str">
        <f t="shared" si="632"/>
        <v>25-34</v>
      </c>
      <c r="U4496" s="1">
        <f t="shared" ca="1" si="633"/>
        <v>2027</v>
      </c>
      <c r="V4496" s="2" t="str">
        <f t="shared" si="634"/>
        <v>Low Loyalty</v>
      </c>
      <c r="W4496" s="2" t="str">
        <f t="shared" si="635"/>
        <v>Legitimate</v>
      </c>
      <c r="X4496" s="2" t="str">
        <f>IF(Q4496&lt;Data_Validation!$B$8,"Low Value",IF(Q4496&lt;Data_Validation!$B$9,"Medium Value","High Value"))</f>
        <v>High Value</v>
      </c>
      <c r="Y4496" s="2" t="str">
        <f t="shared" si="636"/>
        <v>High Value - Maintain</v>
      </c>
      <c r="Z4496" s="2" t="str">
        <f t="shared" si="637"/>
        <v>Check Data</v>
      </c>
    </row>
    <row r="4497" spans="1:26" x14ac:dyDescent="0.3">
      <c r="A4497" t="s">
        <v>3528</v>
      </c>
      <c r="B4497">
        <v>55</v>
      </c>
      <c r="C4497" t="s">
        <v>21</v>
      </c>
      <c r="D4497" t="s">
        <v>26</v>
      </c>
      <c r="E4497">
        <v>140.24</v>
      </c>
      <c r="F4497">
        <v>13</v>
      </c>
      <c r="G4497">
        <v>26</v>
      </c>
      <c r="H4497">
        <v>0</v>
      </c>
      <c r="I4497" t="s">
        <v>40</v>
      </c>
      <c r="J4497">
        <v>40.700000000000003</v>
      </c>
      <c r="K4497" s="1">
        <v>44929</v>
      </c>
      <c r="L4497">
        <v>67</v>
      </c>
      <c r="M4497">
        <v>0.08</v>
      </c>
      <c r="N4497">
        <f>IF(E4497="",Data_Validation!$B$1,E4497)</f>
        <v>140.24</v>
      </c>
      <c r="O4497">
        <f>IF(J4497="",Data_Validation!$B$2,J4497)</f>
        <v>40.700000000000003</v>
      </c>
      <c r="P4497">
        <f t="shared" si="630"/>
        <v>1</v>
      </c>
      <c r="Q4497" s="2">
        <f>CustomerData[[#This Row],[avg_order_value_clean]]*CustomerData[[#This Row],[total_orders]]</f>
        <v>1823.1200000000001</v>
      </c>
      <c r="R4497" s="2" t="str">
        <f t="shared" si="638"/>
        <v>Active</v>
      </c>
      <c r="S4497" s="2" t="str">
        <f t="shared" si="631"/>
        <v>Low Risk</v>
      </c>
      <c r="T4497" s="2" t="str">
        <f t="shared" si="632"/>
        <v>55+</v>
      </c>
      <c r="U4497" s="1">
        <f t="shared" ca="1" si="633"/>
        <v>1332</v>
      </c>
      <c r="V4497" s="2" t="str">
        <f t="shared" si="634"/>
        <v>Medium Loyalty</v>
      </c>
      <c r="W4497" s="2" t="str">
        <f t="shared" si="635"/>
        <v>Legitimate</v>
      </c>
      <c r="X4497" s="2" t="str">
        <f>IF(Q4497&lt;Data_Validation!$B$8,"Low Value",IF(Q4497&lt;Data_Validation!$B$9,"Medium Value","High Value"))</f>
        <v>High Value</v>
      </c>
      <c r="Y4497" s="2" t="str">
        <f t="shared" si="636"/>
        <v>High Value - Maintain</v>
      </c>
      <c r="Z4497" s="2" t="str">
        <f t="shared" si="637"/>
        <v>Check Data</v>
      </c>
    </row>
    <row r="4498" spans="1:26" x14ac:dyDescent="0.3">
      <c r="A4498" t="s">
        <v>3529</v>
      </c>
      <c r="B4498">
        <v>29</v>
      </c>
      <c r="C4498" t="s">
        <v>21</v>
      </c>
      <c r="D4498" t="s">
        <v>52</v>
      </c>
      <c r="E4498">
        <v>87.97</v>
      </c>
      <c r="F4498">
        <v>14</v>
      </c>
      <c r="G4498">
        <v>275</v>
      </c>
      <c r="H4498">
        <v>0</v>
      </c>
      <c r="I4498" t="s">
        <v>19</v>
      </c>
      <c r="J4498">
        <v>23.2</v>
      </c>
      <c r="K4498" s="1">
        <v>44257</v>
      </c>
      <c r="L4498">
        <v>86</v>
      </c>
      <c r="M4498">
        <v>0.26</v>
      </c>
      <c r="N4498">
        <f>IF(E4498="",Data_Validation!$B$1,E4498)</f>
        <v>87.97</v>
      </c>
      <c r="O4498">
        <f>IF(J4498="",Data_Validation!$B$2,J4498)</f>
        <v>23.2</v>
      </c>
      <c r="P4498">
        <f t="shared" si="630"/>
        <v>1</v>
      </c>
      <c r="Q4498" s="2">
        <f>CustomerData[[#This Row],[avg_order_value_clean]]*CustomerData[[#This Row],[total_orders]]</f>
        <v>1231.58</v>
      </c>
      <c r="R4498" s="2" t="str">
        <f t="shared" si="638"/>
        <v>Inactive</v>
      </c>
      <c r="S4498" s="2" t="str">
        <f t="shared" si="631"/>
        <v>Medium Risk</v>
      </c>
      <c r="T4498" s="2" t="str">
        <f t="shared" si="632"/>
        <v>25-34</v>
      </c>
      <c r="U4498" s="1">
        <f t="shared" ca="1" si="633"/>
        <v>2004</v>
      </c>
      <c r="V4498" s="2" t="str">
        <f t="shared" si="634"/>
        <v>High Loyalty</v>
      </c>
      <c r="W4498" s="2" t="str">
        <f t="shared" si="635"/>
        <v>Legitimate</v>
      </c>
      <c r="X4498" s="2" t="str">
        <f>IF(Q4498&lt;Data_Validation!$B$8,"Low Value",IF(Q4498&lt;Data_Validation!$B$9,"Medium Value","High Value"))</f>
        <v>Low Value</v>
      </c>
      <c r="Y4498" s="2" t="str">
        <f t="shared" si="636"/>
        <v>Stable</v>
      </c>
      <c r="Z4498" s="2" t="str">
        <f t="shared" si="637"/>
        <v>Check Data</v>
      </c>
    </row>
    <row r="4499" spans="1:26" x14ac:dyDescent="0.3">
      <c r="A4499" t="s">
        <v>3530</v>
      </c>
      <c r="B4499">
        <v>62</v>
      </c>
      <c r="C4499" t="s">
        <v>21</v>
      </c>
      <c r="D4499" t="s">
        <v>22</v>
      </c>
      <c r="E4499">
        <v>108.13</v>
      </c>
      <c r="F4499">
        <v>6</v>
      </c>
      <c r="G4499">
        <v>312</v>
      </c>
      <c r="H4499">
        <v>0</v>
      </c>
      <c r="I4499" t="s">
        <v>16</v>
      </c>
      <c r="J4499">
        <v>35.6</v>
      </c>
      <c r="K4499" s="1">
        <v>44478</v>
      </c>
      <c r="L4499">
        <v>84</v>
      </c>
      <c r="M4499">
        <v>0.06</v>
      </c>
      <c r="N4499">
        <f>IF(E4499="",Data_Validation!$B$1,E4499)</f>
        <v>108.13</v>
      </c>
      <c r="O4499">
        <f>IF(J4499="",Data_Validation!$B$2,J4499)</f>
        <v>35.6</v>
      </c>
      <c r="P4499">
        <f t="shared" si="630"/>
        <v>1</v>
      </c>
      <c r="Q4499" s="2">
        <f>CustomerData[[#This Row],[avg_order_value_clean]]*CustomerData[[#This Row],[total_orders]]</f>
        <v>648.78</v>
      </c>
      <c r="R4499" s="2" t="str">
        <f t="shared" si="638"/>
        <v>Inactive</v>
      </c>
      <c r="S4499" s="2" t="str">
        <f t="shared" si="631"/>
        <v>Low Risk</v>
      </c>
      <c r="T4499" s="2" t="str">
        <f t="shared" si="632"/>
        <v>55+</v>
      </c>
      <c r="U4499" s="1">
        <f t="shared" ca="1" si="633"/>
        <v>1783</v>
      </c>
      <c r="V4499" s="2" t="str">
        <f t="shared" si="634"/>
        <v>High Loyalty</v>
      </c>
      <c r="W4499" s="2" t="str">
        <f t="shared" si="635"/>
        <v>Legitimate</v>
      </c>
      <c r="X4499" s="2" t="str">
        <f>IF(Q4499&lt;Data_Validation!$B$8,"Low Value",IF(Q4499&lt;Data_Validation!$B$9,"Medium Value","High Value"))</f>
        <v>Low Value</v>
      </c>
      <c r="Y4499" s="2" t="str">
        <f t="shared" si="636"/>
        <v>Stable</v>
      </c>
      <c r="Z4499" s="2" t="str">
        <f t="shared" si="637"/>
        <v>Check Data</v>
      </c>
    </row>
    <row r="4500" spans="1:26" x14ac:dyDescent="0.3">
      <c r="A4500" t="s">
        <v>2296</v>
      </c>
      <c r="B4500">
        <v>34</v>
      </c>
      <c r="C4500" t="s">
        <v>21</v>
      </c>
      <c r="D4500" t="s">
        <v>22</v>
      </c>
      <c r="E4500">
        <v>53.95</v>
      </c>
      <c r="F4500">
        <v>9</v>
      </c>
      <c r="G4500">
        <v>278</v>
      </c>
      <c r="H4500">
        <v>0</v>
      </c>
      <c r="I4500" t="s">
        <v>16</v>
      </c>
      <c r="J4500">
        <v>52.9</v>
      </c>
      <c r="K4500" s="1">
        <v>44366</v>
      </c>
      <c r="L4500">
        <v>41</v>
      </c>
      <c r="M4500">
        <v>0.2</v>
      </c>
      <c r="N4500">
        <f>IF(E4500="",Data_Validation!$B$1,E4500)</f>
        <v>53.95</v>
      </c>
      <c r="O4500">
        <f>IF(J4500="",Data_Validation!$B$2,J4500)</f>
        <v>52.9</v>
      </c>
      <c r="P4500">
        <f t="shared" si="630"/>
        <v>2</v>
      </c>
      <c r="Q4500" s="2">
        <f>CustomerData[[#This Row],[avg_order_value_clean]]*CustomerData[[#This Row],[total_orders]]</f>
        <v>485.55</v>
      </c>
      <c r="R4500" s="2" t="str">
        <f t="shared" si="638"/>
        <v>Inactive</v>
      </c>
      <c r="S4500" s="2" t="str">
        <f t="shared" si="631"/>
        <v>Medium Risk</v>
      </c>
      <c r="T4500" s="2" t="str">
        <f t="shared" si="632"/>
        <v>25-34</v>
      </c>
      <c r="U4500" s="1">
        <f t="shared" ca="1" si="633"/>
        <v>1895</v>
      </c>
      <c r="V4500" s="2" t="str">
        <f t="shared" si="634"/>
        <v>Medium Loyalty</v>
      </c>
      <c r="W4500" s="2" t="str">
        <f t="shared" si="635"/>
        <v>Legitimate</v>
      </c>
      <c r="X4500" s="2" t="str">
        <f>IF(Q4500&lt;Data_Validation!$B$8,"Low Value",IF(Q4500&lt;Data_Validation!$B$9,"Medium Value","High Value"))</f>
        <v>Low Value</v>
      </c>
      <c r="Y4500" s="2" t="str">
        <f t="shared" si="636"/>
        <v>Stable</v>
      </c>
      <c r="Z4500" s="2" t="str">
        <f t="shared" si="637"/>
        <v>Check Data</v>
      </c>
    </row>
    <row r="4501" spans="1:26" x14ac:dyDescent="0.3">
      <c r="A4501" t="s">
        <v>3531</v>
      </c>
      <c r="B4501">
        <v>33</v>
      </c>
      <c r="C4501" t="s">
        <v>21</v>
      </c>
      <c r="D4501" t="s">
        <v>22</v>
      </c>
      <c r="E4501">
        <v>115.98</v>
      </c>
      <c r="F4501">
        <v>18</v>
      </c>
      <c r="G4501">
        <v>355</v>
      </c>
      <c r="H4501">
        <v>0</v>
      </c>
      <c r="I4501" t="s">
        <v>19</v>
      </c>
      <c r="J4501">
        <v>94.4</v>
      </c>
      <c r="K4501" s="1">
        <v>45316</v>
      </c>
      <c r="L4501">
        <v>2</v>
      </c>
      <c r="M4501">
        <v>0.11</v>
      </c>
      <c r="N4501">
        <f>IF(E4501="",Data_Validation!$B$1,E4501)</f>
        <v>115.98</v>
      </c>
      <c r="O4501">
        <f>IF(J4501="",Data_Validation!$B$2,J4501)</f>
        <v>94.4</v>
      </c>
      <c r="P4501">
        <f t="shared" si="630"/>
        <v>1</v>
      </c>
      <c r="Q4501" s="2">
        <f>CustomerData[[#This Row],[avg_order_value_clean]]*CustomerData[[#This Row],[total_orders]]</f>
        <v>2087.64</v>
      </c>
      <c r="R4501" s="2" t="str">
        <f t="shared" si="638"/>
        <v>Inactive</v>
      </c>
      <c r="S4501" s="2" t="str">
        <f t="shared" si="631"/>
        <v>Low Risk</v>
      </c>
      <c r="T4501" s="2" t="str">
        <f t="shared" si="632"/>
        <v>25-34</v>
      </c>
      <c r="U4501" s="1">
        <f t="shared" ca="1" si="633"/>
        <v>945</v>
      </c>
      <c r="V4501" s="2" t="str">
        <f t="shared" si="634"/>
        <v>Low Loyalty</v>
      </c>
      <c r="W4501" s="2" t="str">
        <f t="shared" si="635"/>
        <v>Legitimate</v>
      </c>
      <c r="X4501" s="2" t="str">
        <f>IF(Q4501&lt;Data_Validation!$B$8,"Low Value",IF(Q4501&lt;Data_Validation!$B$9,"Medium Value","High Value"))</f>
        <v>High Value</v>
      </c>
      <c r="Y4501" s="2" t="str">
        <f t="shared" si="636"/>
        <v>High Value - Maintain</v>
      </c>
      <c r="Z4501" s="2" t="str">
        <f t="shared" si="637"/>
        <v>Check Data</v>
      </c>
    </row>
    <row r="4502" spans="1:26" x14ac:dyDescent="0.3">
      <c r="A4502" t="s">
        <v>3532</v>
      </c>
      <c r="B4502">
        <v>52</v>
      </c>
      <c r="C4502" t="s">
        <v>14</v>
      </c>
      <c r="D4502" t="s">
        <v>52</v>
      </c>
      <c r="E4502">
        <v>130.44</v>
      </c>
      <c r="F4502">
        <v>12</v>
      </c>
      <c r="G4502">
        <v>203</v>
      </c>
      <c r="H4502">
        <v>0</v>
      </c>
      <c r="I4502" t="s">
        <v>40</v>
      </c>
      <c r="J4502">
        <v>26.1</v>
      </c>
      <c r="K4502" s="1">
        <v>44625</v>
      </c>
      <c r="L4502">
        <v>43</v>
      </c>
      <c r="M4502">
        <v>0.57999999999999996</v>
      </c>
      <c r="N4502">
        <f>IF(E4502="",Data_Validation!$B$1,E4502)</f>
        <v>130.44</v>
      </c>
      <c r="O4502">
        <f>IF(J4502="",Data_Validation!$B$2,J4502)</f>
        <v>26.1</v>
      </c>
      <c r="P4502">
        <f t="shared" si="630"/>
        <v>1</v>
      </c>
      <c r="Q4502" s="2">
        <f>CustomerData[[#This Row],[avg_order_value_clean]]*CustomerData[[#This Row],[total_orders]]</f>
        <v>1565.28</v>
      </c>
      <c r="R4502" s="2" t="str">
        <f t="shared" si="638"/>
        <v>Inactive</v>
      </c>
      <c r="S4502" s="2" t="str">
        <f t="shared" si="631"/>
        <v>High Risk</v>
      </c>
      <c r="T4502" s="2" t="str">
        <f t="shared" si="632"/>
        <v>45-54</v>
      </c>
      <c r="U4502" s="1">
        <f t="shared" ca="1" si="633"/>
        <v>1636</v>
      </c>
      <c r="V4502" s="2" t="str">
        <f t="shared" si="634"/>
        <v>Medium Loyalty</v>
      </c>
      <c r="W4502" s="2" t="str">
        <f t="shared" si="635"/>
        <v>Legitimate</v>
      </c>
      <c r="X4502" s="2" t="str">
        <f>IF(Q4502&lt;Data_Validation!$B$8,"Low Value",IF(Q4502&lt;Data_Validation!$B$9,"Medium Value","High Value"))</f>
        <v>High Value</v>
      </c>
      <c r="Y4502" s="2" t="str">
        <f t="shared" si="636"/>
        <v>Critical - Retain</v>
      </c>
      <c r="Z4502" s="2" t="str">
        <f t="shared" si="637"/>
        <v>Check Data</v>
      </c>
    </row>
    <row r="4503" spans="1:26" x14ac:dyDescent="0.3">
      <c r="A4503" t="s">
        <v>3533</v>
      </c>
      <c r="B4503">
        <v>19</v>
      </c>
      <c r="C4503" t="s">
        <v>21</v>
      </c>
      <c r="D4503" t="s">
        <v>18</v>
      </c>
      <c r="F4503">
        <v>9</v>
      </c>
      <c r="G4503">
        <v>159</v>
      </c>
      <c r="H4503">
        <v>0</v>
      </c>
      <c r="I4503" t="s">
        <v>19</v>
      </c>
      <c r="J4503">
        <v>23.1</v>
      </c>
      <c r="K4503" s="1">
        <v>44628</v>
      </c>
      <c r="L4503">
        <v>1</v>
      </c>
      <c r="M4503">
        <v>0.36</v>
      </c>
      <c r="N4503">
        <f>IF(E4503="",Data_Validation!$B$1,E4503)</f>
        <v>250</v>
      </c>
      <c r="O4503">
        <f>IF(J4503="",Data_Validation!$B$2,J4503)</f>
        <v>23.1</v>
      </c>
      <c r="P4503">
        <f t="shared" si="630"/>
        <v>1</v>
      </c>
      <c r="Q4503" s="2">
        <f>CustomerData[[#This Row],[avg_order_value_clean]]*CustomerData[[#This Row],[total_orders]]</f>
        <v>2250</v>
      </c>
      <c r="R4503" s="2" t="str">
        <f t="shared" si="638"/>
        <v>Inactive</v>
      </c>
      <c r="S4503" s="2" t="str">
        <f t="shared" si="631"/>
        <v>Medium Risk</v>
      </c>
      <c r="T4503" s="2" t="str">
        <f t="shared" si="632"/>
        <v>Under 25</v>
      </c>
      <c r="U4503" s="1">
        <f t="shared" ca="1" si="633"/>
        <v>1633</v>
      </c>
      <c r="V4503" s="2" t="str">
        <f t="shared" si="634"/>
        <v>Low Loyalty</v>
      </c>
      <c r="W4503" s="2" t="str">
        <f t="shared" si="635"/>
        <v>Legitimate</v>
      </c>
      <c r="X4503" s="2" t="str">
        <f>IF(Q4503&lt;Data_Validation!$B$8,"Low Value",IF(Q4503&lt;Data_Validation!$B$9,"Medium Value","High Value"))</f>
        <v>High Value</v>
      </c>
      <c r="Y4503" s="2" t="str">
        <f t="shared" si="636"/>
        <v>High Value - Maintain</v>
      </c>
      <c r="Z4503" s="2" t="str">
        <f t="shared" si="637"/>
        <v>Check Data</v>
      </c>
    </row>
    <row r="4504" spans="1:26" x14ac:dyDescent="0.3">
      <c r="A4504" t="s">
        <v>3534</v>
      </c>
      <c r="B4504">
        <v>28</v>
      </c>
      <c r="C4504" t="s">
        <v>14</v>
      </c>
      <c r="D4504" t="s">
        <v>37</v>
      </c>
      <c r="E4504">
        <v>36.74</v>
      </c>
      <c r="F4504">
        <v>11</v>
      </c>
      <c r="G4504">
        <v>177</v>
      </c>
      <c r="H4504">
        <v>0</v>
      </c>
      <c r="I4504" t="s">
        <v>40</v>
      </c>
      <c r="J4504">
        <v>96.1</v>
      </c>
      <c r="K4504" s="1">
        <v>45025</v>
      </c>
      <c r="L4504">
        <v>23</v>
      </c>
      <c r="M4504">
        <v>0.38</v>
      </c>
      <c r="N4504">
        <f>IF(E4504="",Data_Validation!$B$1,E4504)</f>
        <v>36.74</v>
      </c>
      <c r="O4504">
        <f>IF(J4504="",Data_Validation!$B$2,J4504)</f>
        <v>96.1</v>
      </c>
      <c r="P4504">
        <f t="shared" si="630"/>
        <v>1</v>
      </c>
      <c r="Q4504" s="2">
        <f>CustomerData[[#This Row],[avg_order_value_clean]]*CustomerData[[#This Row],[total_orders]]</f>
        <v>404.14000000000004</v>
      </c>
      <c r="R4504" s="2" t="str">
        <f t="shared" si="638"/>
        <v>Inactive</v>
      </c>
      <c r="S4504" s="2" t="str">
        <f t="shared" si="631"/>
        <v>Medium Risk</v>
      </c>
      <c r="T4504" s="2" t="str">
        <f t="shared" si="632"/>
        <v>25-34</v>
      </c>
      <c r="U4504" s="1">
        <f t="shared" ca="1" si="633"/>
        <v>1236</v>
      </c>
      <c r="V4504" s="2" t="str">
        <f t="shared" si="634"/>
        <v>Low Loyalty</v>
      </c>
      <c r="W4504" s="2" t="str">
        <f t="shared" si="635"/>
        <v>Legitimate</v>
      </c>
      <c r="X4504" s="2" t="str">
        <f>IF(Q4504&lt;Data_Validation!$B$8,"Low Value",IF(Q4504&lt;Data_Validation!$B$9,"Medium Value","High Value"))</f>
        <v>Low Value</v>
      </c>
      <c r="Y4504" s="2" t="str">
        <f t="shared" si="636"/>
        <v>Stable</v>
      </c>
      <c r="Z4504" s="2" t="str">
        <f t="shared" si="637"/>
        <v>Check Data</v>
      </c>
    </row>
    <row r="4505" spans="1:26" x14ac:dyDescent="0.3">
      <c r="A4505" t="s">
        <v>3535</v>
      </c>
      <c r="B4505">
        <v>78</v>
      </c>
      <c r="C4505" t="s">
        <v>21</v>
      </c>
      <c r="D4505" t="s">
        <v>52</v>
      </c>
      <c r="E4505">
        <v>44.42</v>
      </c>
      <c r="F4505">
        <v>7</v>
      </c>
      <c r="G4505">
        <v>191</v>
      </c>
      <c r="H4505">
        <v>0</v>
      </c>
      <c r="I4505" t="s">
        <v>29</v>
      </c>
      <c r="J4505">
        <v>60.6</v>
      </c>
      <c r="K4505" s="1">
        <v>45444</v>
      </c>
      <c r="L4505">
        <v>63</v>
      </c>
      <c r="M4505">
        <v>0.14000000000000001</v>
      </c>
      <c r="N4505">
        <f>IF(E4505="",Data_Validation!$B$1,E4505)</f>
        <v>44.42</v>
      </c>
      <c r="O4505">
        <f>IF(J4505="",Data_Validation!$B$2,J4505)</f>
        <v>60.6</v>
      </c>
      <c r="P4505">
        <f t="shared" si="630"/>
        <v>1</v>
      </c>
      <c r="Q4505" s="2">
        <f>CustomerData[[#This Row],[avg_order_value_clean]]*CustomerData[[#This Row],[total_orders]]</f>
        <v>310.94</v>
      </c>
      <c r="R4505" s="2" t="str">
        <f t="shared" si="638"/>
        <v>Inactive</v>
      </c>
      <c r="S4505" s="2" t="str">
        <f t="shared" si="631"/>
        <v>Low Risk</v>
      </c>
      <c r="T4505" s="2" t="str">
        <f t="shared" si="632"/>
        <v>55+</v>
      </c>
      <c r="U4505" s="1">
        <f t="shared" ca="1" si="633"/>
        <v>817</v>
      </c>
      <c r="V4505" s="2" t="str">
        <f t="shared" si="634"/>
        <v>Medium Loyalty</v>
      </c>
      <c r="W4505" s="2" t="str">
        <f t="shared" si="635"/>
        <v>Legitimate</v>
      </c>
      <c r="X4505" s="2" t="str">
        <f>IF(Q4505&lt;Data_Validation!$B$8,"Low Value",IF(Q4505&lt;Data_Validation!$B$9,"Medium Value","High Value"))</f>
        <v>Low Value</v>
      </c>
      <c r="Y4505" s="2" t="str">
        <f t="shared" si="636"/>
        <v>Stable</v>
      </c>
      <c r="Z4505" s="2" t="str">
        <f t="shared" si="637"/>
        <v>Check Data</v>
      </c>
    </row>
    <row r="4506" spans="1:26" x14ac:dyDescent="0.3">
      <c r="A4506" t="s">
        <v>2726</v>
      </c>
      <c r="B4506">
        <v>58</v>
      </c>
      <c r="C4506" t="s">
        <v>21</v>
      </c>
      <c r="D4506" t="s">
        <v>44</v>
      </c>
      <c r="E4506">
        <v>33.54</v>
      </c>
      <c r="F4506">
        <v>12</v>
      </c>
      <c r="G4506">
        <v>39</v>
      </c>
      <c r="H4506">
        <v>0</v>
      </c>
      <c r="I4506" t="s">
        <v>40</v>
      </c>
      <c r="J4506">
        <v>73.5</v>
      </c>
      <c r="K4506" s="1">
        <v>45607</v>
      </c>
      <c r="L4506">
        <v>48</v>
      </c>
      <c r="M4506">
        <v>0.44</v>
      </c>
      <c r="N4506">
        <f>IF(E4506="",Data_Validation!$B$1,E4506)</f>
        <v>33.54</v>
      </c>
      <c r="O4506">
        <f>IF(J4506="",Data_Validation!$B$2,J4506)</f>
        <v>73.5</v>
      </c>
      <c r="P4506">
        <f t="shared" si="630"/>
        <v>2</v>
      </c>
      <c r="Q4506" s="2">
        <f>CustomerData[[#This Row],[avg_order_value_clean]]*CustomerData[[#This Row],[total_orders]]</f>
        <v>402.48</v>
      </c>
      <c r="R4506" s="2" t="str">
        <f t="shared" si="638"/>
        <v>At Risk</v>
      </c>
      <c r="S4506" s="2" t="str">
        <f t="shared" si="631"/>
        <v>Medium Risk</v>
      </c>
      <c r="T4506" s="2" t="str">
        <f t="shared" si="632"/>
        <v>55+</v>
      </c>
      <c r="U4506" s="1">
        <f t="shared" ca="1" si="633"/>
        <v>654</v>
      </c>
      <c r="V4506" s="2" t="str">
        <f t="shared" si="634"/>
        <v>Medium Loyalty</v>
      </c>
      <c r="W4506" s="2" t="str">
        <f t="shared" si="635"/>
        <v>Legitimate</v>
      </c>
      <c r="X4506" s="2" t="str">
        <f>IF(Q4506&lt;Data_Validation!$B$8,"Low Value",IF(Q4506&lt;Data_Validation!$B$9,"Medium Value","High Value"))</f>
        <v>Low Value</v>
      </c>
      <c r="Y4506" s="2" t="str">
        <f t="shared" si="636"/>
        <v>Stable</v>
      </c>
      <c r="Z4506" s="2" t="str">
        <f t="shared" si="637"/>
        <v>Check Data</v>
      </c>
    </row>
    <row r="4507" spans="1:26" x14ac:dyDescent="0.3">
      <c r="A4507" t="s">
        <v>3536</v>
      </c>
      <c r="B4507">
        <v>20</v>
      </c>
      <c r="C4507" t="s">
        <v>14</v>
      </c>
      <c r="D4507" t="s">
        <v>37</v>
      </c>
      <c r="E4507">
        <v>50.42</v>
      </c>
      <c r="F4507">
        <v>13</v>
      </c>
      <c r="G4507">
        <v>359</v>
      </c>
      <c r="H4507">
        <v>0</v>
      </c>
      <c r="I4507" t="s">
        <v>19</v>
      </c>
      <c r="J4507">
        <v>83</v>
      </c>
      <c r="K4507" s="1">
        <v>45013</v>
      </c>
      <c r="L4507">
        <v>25</v>
      </c>
      <c r="M4507">
        <v>0.1</v>
      </c>
      <c r="N4507">
        <f>IF(E4507="",Data_Validation!$B$1,E4507)</f>
        <v>50.42</v>
      </c>
      <c r="O4507">
        <f>IF(J4507="",Data_Validation!$B$2,J4507)</f>
        <v>83</v>
      </c>
      <c r="P4507">
        <f t="shared" si="630"/>
        <v>1</v>
      </c>
      <c r="Q4507" s="2">
        <f>CustomerData[[#This Row],[avg_order_value_clean]]*CustomerData[[#This Row],[total_orders]]</f>
        <v>655.46</v>
      </c>
      <c r="R4507" s="2" t="str">
        <f t="shared" si="638"/>
        <v>Inactive</v>
      </c>
      <c r="S4507" s="2" t="str">
        <f t="shared" si="631"/>
        <v>Low Risk</v>
      </c>
      <c r="T4507" s="2" t="str">
        <f t="shared" si="632"/>
        <v>Under 25</v>
      </c>
      <c r="U4507" s="1">
        <f t="shared" ca="1" si="633"/>
        <v>1248</v>
      </c>
      <c r="V4507" s="2" t="str">
        <f t="shared" si="634"/>
        <v>Low Loyalty</v>
      </c>
      <c r="W4507" s="2" t="str">
        <f t="shared" si="635"/>
        <v>Legitimate</v>
      </c>
      <c r="X4507" s="2" t="str">
        <f>IF(Q4507&lt;Data_Validation!$B$8,"Low Value",IF(Q4507&lt;Data_Validation!$B$9,"Medium Value","High Value"))</f>
        <v>Low Value</v>
      </c>
      <c r="Y4507" s="2" t="str">
        <f t="shared" si="636"/>
        <v>Stable</v>
      </c>
      <c r="Z4507" s="2" t="str">
        <f t="shared" si="637"/>
        <v>Check Data</v>
      </c>
    </row>
    <row r="4508" spans="1:26" x14ac:dyDescent="0.3">
      <c r="A4508" t="s">
        <v>3537</v>
      </c>
      <c r="B4508">
        <v>46</v>
      </c>
      <c r="C4508" t="s">
        <v>14</v>
      </c>
      <c r="D4508" t="s">
        <v>44</v>
      </c>
      <c r="E4508">
        <v>36.67</v>
      </c>
      <c r="F4508">
        <v>8</v>
      </c>
      <c r="G4508">
        <v>235</v>
      </c>
      <c r="H4508">
        <v>0</v>
      </c>
      <c r="I4508" t="s">
        <v>19</v>
      </c>
      <c r="J4508">
        <v>8.1999999999999993</v>
      </c>
      <c r="K4508" s="1">
        <v>45825</v>
      </c>
      <c r="L4508">
        <v>90</v>
      </c>
      <c r="M4508">
        <v>0.3</v>
      </c>
      <c r="N4508">
        <f>IF(E4508="",Data_Validation!$B$1,E4508)</f>
        <v>36.67</v>
      </c>
      <c r="O4508">
        <f>IF(J4508="",Data_Validation!$B$2,J4508)</f>
        <v>8.1999999999999993</v>
      </c>
      <c r="P4508">
        <f t="shared" si="630"/>
        <v>1</v>
      </c>
      <c r="Q4508" s="2">
        <f>CustomerData[[#This Row],[avg_order_value_clean]]*CustomerData[[#This Row],[total_orders]]</f>
        <v>293.36</v>
      </c>
      <c r="R4508" s="2" t="str">
        <f t="shared" si="638"/>
        <v>Inactive</v>
      </c>
      <c r="S4508" s="2" t="str">
        <f t="shared" si="631"/>
        <v>Medium Risk</v>
      </c>
      <c r="T4508" s="2" t="str">
        <f t="shared" si="632"/>
        <v>45-54</v>
      </c>
      <c r="U4508" s="1">
        <f t="shared" ca="1" si="633"/>
        <v>436</v>
      </c>
      <c r="V4508" s="2" t="str">
        <f t="shared" si="634"/>
        <v>High Loyalty</v>
      </c>
      <c r="W4508" s="2" t="str">
        <f t="shared" si="635"/>
        <v>Legitimate</v>
      </c>
      <c r="X4508" s="2" t="str">
        <f>IF(Q4508&lt;Data_Validation!$B$8,"Low Value",IF(Q4508&lt;Data_Validation!$B$9,"Medium Value","High Value"))</f>
        <v>Low Value</v>
      </c>
      <c r="Y4508" s="2" t="str">
        <f t="shared" si="636"/>
        <v>Stable</v>
      </c>
      <c r="Z4508" s="2" t="str">
        <f t="shared" si="637"/>
        <v>Check Data</v>
      </c>
    </row>
    <row r="4509" spans="1:26" x14ac:dyDescent="0.3">
      <c r="A4509" t="s">
        <v>3538</v>
      </c>
      <c r="B4509">
        <v>35</v>
      </c>
      <c r="C4509" t="s">
        <v>25</v>
      </c>
      <c r="D4509" t="s">
        <v>50</v>
      </c>
      <c r="E4509">
        <v>46.42</v>
      </c>
      <c r="F4509">
        <v>4</v>
      </c>
      <c r="G4509">
        <v>32</v>
      </c>
      <c r="H4509">
        <v>0</v>
      </c>
      <c r="I4509" t="s">
        <v>29</v>
      </c>
      <c r="J4509">
        <v>48.5</v>
      </c>
      <c r="K4509" s="1">
        <v>45270</v>
      </c>
      <c r="L4509">
        <v>67</v>
      </c>
      <c r="M4509">
        <v>0.55000000000000004</v>
      </c>
      <c r="N4509">
        <f>IF(E4509="",Data_Validation!$B$1,E4509)</f>
        <v>46.42</v>
      </c>
      <c r="O4509">
        <f>IF(J4509="",Data_Validation!$B$2,J4509)</f>
        <v>48.5</v>
      </c>
      <c r="P4509">
        <f t="shared" si="630"/>
        <v>1</v>
      </c>
      <c r="Q4509" s="2">
        <f>CustomerData[[#This Row],[avg_order_value_clean]]*CustomerData[[#This Row],[total_orders]]</f>
        <v>185.68</v>
      </c>
      <c r="R4509" s="2" t="str">
        <f t="shared" si="638"/>
        <v>At Risk</v>
      </c>
      <c r="S4509" s="2" t="str">
        <f t="shared" si="631"/>
        <v>High Risk</v>
      </c>
      <c r="T4509" s="2" t="str">
        <f t="shared" si="632"/>
        <v>35-44</v>
      </c>
      <c r="U4509" s="1">
        <f t="shared" ca="1" si="633"/>
        <v>991</v>
      </c>
      <c r="V4509" s="2" t="str">
        <f t="shared" si="634"/>
        <v>Medium Loyalty</v>
      </c>
      <c r="W4509" s="2" t="str">
        <f t="shared" si="635"/>
        <v>Legitimate</v>
      </c>
      <c r="X4509" s="2" t="str">
        <f>IF(Q4509&lt;Data_Validation!$B$8,"Low Value",IF(Q4509&lt;Data_Validation!$B$9,"Medium Value","High Value"))</f>
        <v>Low Value</v>
      </c>
      <c r="Y4509" s="2" t="str">
        <f t="shared" si="636"/>
        <v>At Risk - Develop</v>
      </c>
      <c r="Z4509" s="2" t="str">
        <f t="shared" si="637"/>
        <v>Check Data</v>
      </c>
    </row>
    <row r="4510" spans="1:26" x14ac:dyDescent="0.3">
      <c r="A4510" t="s">
        <v>3539</v>
      </c>
      <c r="B4510">
        <v>37</v>
      </c>
      <c r="C4510" t="s">
        <v>25</v>
      </c>
      <c r="D4510" t="s">
        <v>35</v>
      </c>
      <c r="E4510">
        <v>37.54</v>
      </c>
      <c r="F4510">
        <v>15</v>
      </c>
      <c r="G4510">
        <v>28</v>
      </c>
      <c r="H4510">
        <v>0</v>
      </c>
      <c r="I4510" t="s">
        <v>19</v>
      </c>
      <c r="J4510">
        <v>14</v>
      </c>
      <c r="K4510" s="1">
        <v>44055</v>
      </c>
      <c r="L4510">
        <v>95</v>
      </c>
      <c r="M4510">
        <v>0.25</v>
      </c>
      <c r="N4510">
        <f>IF(E4510="",Data_Validation!$B$1,E4510)</f>
        <v>37.54</v>
      </c>
      <c r="O4510">
        <f>IF(J4510="",Data_Validation!$B$2,J4510)</f>
        <v>14</v>
      </c>
      <c r="P4510">
        <f t="shared" si="630"/>
        <v>1</v>
      </c>
      <c r="Q4510" s="2">
        <f>CustomerData[[#This Row],[avg_order_value_clean]]*CustomerData[[#This Row],[total_orders]]</f>
        <v>563.1</v>
      </c>
      <c r="R4510" s="2" t="str">
        <f t="shared" si="638"/>
        <v>Active</v>
      </c>
      <c r="S4510" s="2" t="str">
        <f t="shared" si="631"/>
        <v>Medium Risk</v>
      </c>
      <c r="T4510" s="2" t="str">
        <f t="shared" si="632"/>
        <v>35-44</v>
      </c>
      <c r="U4510" s="1">
        <f t="shared" ca="1" si="633"/>
        <v>2206</v>
      </c>
      <c r="V4510" s="2" t="str">
        <f t="shared" si="634"/>
        <v>High Loyalty</v>
      </c>
      <c r="W4510" s="2" t="str">
        <f t="shared" si="635"/>
        <v>Legitimate</v>
      </c>
      <c r="X4510" s="2" t="str">
        <f>IF(Q4510&lt;Data_Validation!$B$8,"Low Value",IF(Q4510&lt;Data_Validation!$B$9,"Medium Value","High Value"))</f>
        <v>Low Value</v>
      </c>
      <c r="Y4510" s="2" t="str">
        <f t="shared" si="636"/>
        <v>Stable</v>
      </c>
      <c r="Z4510" s="2" t="str">
        <f t="shared" si="637"/>
        <v>Check Data</v>
      </c>
    </row>
    <row r="4511" spans="1:26" x14ac:dyDescent="0.3">
      <c r="A4511" t="s">
        <v>3156</v>
      </c>
      <c r="B4511">
        <v>64</v>
      </c>
      <c r="C4511" t="s">
        <v>21</v>
      </c>
      <c r="D4511" t="s">
        <v>35</v>
      </c>
      <c r="E4511">
        <v>64.2</v>
      </c>
      <c r="F4511">
        <v>9</v>
      </c>
      <c r="G4511">
        <v>32</v>
      </c>
      <c r="H4511">
        <v>0</v>
      </c>
      <c r="I4511" t="s">
        <v>23</v>
      </c>
      <c r="J4511">
        <v>62.4</v>
      </c>
      <c r="K4511" s="1">
        <v>45002</v>
      </c>
      <c r="L4511">
        <v>91</v>
      </c>
      <c r="M4511">
        <v>0.37</v>
      </c>
      <c r="N4511">
        <f>IF(E4511="",Data_Validation!$B$1,E4511)</f>
        <v>64.2</v>
      </c>
      <c r="O4511">
        <f>IF(J4511="",Data_Validation!$B$2,J4511)</f>
        <v>62.4</v>
      </c>
      <c r="P4511">
        <f t="shared" si="630"/>
        <v>2</v>
      </c>
      <c r="Q4511" s="2">
        <f>CustomerData[[#This Row],[avg_order_value_clean]]*CustomerData[[#This Row],[total_orders]]</f>
        <v>577.80000000000007</v>
      </c>
      <c r="R4511" s="2" t="str">
        <f t="shared" si="638"/>
        <v>At Risk</v>
      </c>
      <c r="S4511" s="2" t="str">
        <f t="shared" si="631"/>
        <v>Medium Risk</v>
      </c>
      <c r="T4511" s="2" t="str">
        <f t="shared" si="632"/>
        <v>55+</v>
      </c>
      <c r="U4511" s="1">
        <f t="shared" ca="1" si="633"/>
        <v>1259</v>
      </c>
      <c r="V4511" s="2" t="str">
        <f t="shared" si="634"/>
        <v>High Loyalty</v>
      </c>
      <c r="W4511" s="2" t="str">
        <f t="shared" si="635"/>
        <v>Legitimate</v>
      </c>
      <c r="X4511" s="2" t="str">
        <f>IF(Q4511&lt;Data_Validation!$B$8,"Low Value",IF(Q4511&lt;Data_Validation!$B$9,"Medium Value","High Value"))</f>
        <v>Low Value</v>
      </c>
      <c r="Y4511" s="2" t="str">
        <f t="shared" si="636"/>
        <v>Stable</v>
      </c>
      <c r="Z4511" s="2" t="str">
        <f t="shared" si="637"/>
        <v>Check Data</v>
      </c>
    </row>
    <row r="4512" spans="1:26" x14ac:dyDescent="0.3">
      <c r="A4512" t="s">
        <v>3540</v>
      </c>
      <c r="B4512">
        <v>31</v>
      </c>
      <c r="C4512" t="s">
        <v>21</v>
      </c>
      <c r="D4512" t="s">
        <v>35</v>
      </c>
      <c r="E4512">
        <v>35.97</v>
      </c>
      <c r="F4512">
        <v>10</v>
      </c>
      <c r="G4512">
        <v>99</v>
      </c>
      <c r="H4512">
        <v>0</v>
      </c>
      <c r="I4512" t="s">
        <v>19</v>
      </c>
      <c r="J4512">
        <v>95.4</v>
      </c>
      <c r="K4512" s="1">
        <v>45272</v>
      </c>
      <c r="L4512">
        <v>77</v>
      </c>
      <c r="M4512">
        <v>0.42</v>
      </c>
      <c r="N4512">
        <f>IF(E4512="",Data_Validation!$B$1,E4512)</f>
        <v>35.97</v>
      </c>
      <c r="O4512">
        <f>IF(J4512="",Data_Validation!$B$2,J4512)</f>
        <v>95.4</v>
      </c>
      <c r="P4512">
        <f t="shared" si="630"/>
        <v>1</v>
      </c>
      <c r="Q4512" s="2">
        <f>CustomerData[[#This Row],[avg_order_value_clean]]*CustomerData[[#This Row],[total_orders]]</f>
        <v>359.7</v>
      </c>
      <c r="R4512" s="2" t="str">
        <f t="shared" si="638"/>
        <v>Inactive</v>
      </c>
      <c r="S4512" s="2" t="str">
        <f t="shared" si="631"/>
        <v>Medium Risk</v>
      </c>
      <c r="T4512" s="2" t="str">
        <f t="shared" si="632"/>
        <v>25-34</v>
      </c>
      <c r="U4512" s="1">
        <f t="shared" ca="1" si="633"/>
        <v>989</v>
      </c>
      <c r="V4512" s="2" t="str">
        <f t="shared" si="634"/>
        <v>High Loyalty</v>
      </c>
      <c r="W4512" s="2" t="str">
        <f t="shared" si="635"/>
        <v>Legitimate</v>
      </c>
      <c r="X4512" s="2" t="str">
        <f>IF(Q4512&lt;Data_Validation!$B$8,"Low Value",IF(Q4512&lt;Data_Validation!$B$9,"Medium Value","High Value"))</f>
        <v>Low Value</v>
      </c>
      <c r="Y4512" s="2" t="str">
        <f t="shared" si="636"/>
        <v>Stable</v>
      </c>
      <c r="Z4512" s="2" t="str">
        <f t="shared" si="637"/>
        <v>Check Data</v>
      </c>
    </row>
    <row r="4513" spans="1:26" x14ac:dyDescent="0.3">
      <c r="A4513" t="s">
        <v>3541</v>
      </c>
      <c r="B4513">
        <v>51</v>
      </c>
      <c r="C4513" t="s">
        <v>14</v>
      </c>
      <c r="D4513" t="s">
        <v>28</v>
      </c>
      <c r="E4513">
        <v>87.83</v>
      </c>
      <c r="F4513">
        <v>9</v>
      </c>
      <c r="G4513">
        <v>144</v>
      </c>
      <c r="H4513">
        <v>0</v>
      </c>
      <c r="I4513" t="s">
        <v>23</v>
      </c>
      <c r="J4513">
        <v>5.6</v>
      </c>
      <c r="K4513" s="1">
        <v>44518</v>
      </c>
      <c r="L4513">
        <v>47</v>
      </c>
      <c r="M4513">
        <v>0.52</v>
      </c>
      <c r="N4513">
        <f>IF(E4513="",Data_Validation!$B$1,E4513)</f>
        <v>87.83</v>
      </c>
      <c r="O4513">
        <f>IF(J4513="",Data_Validation!$B$2,J4513)</f>
        <v>5.6</v>
      </c>
      <c r="P4513">
        <f t="shared" si="630"/>
        <v>1</v>
      </c>
      <c r="Q4513" s="2">
        <f>CustomerData[[#This Row],[avg_order_value_clean]]*CustomerData[[#This Row],[total_orders]]</f>
        <v>790.47</v>
      </c>
      <c r="R4513" s="2" t="str">
        <f t="shared" si="638"/>
        <v>Inactive</v>
      </c>
      <c r="S4513" s="2" t="str">
        <f t="shared" si="631"/>
        <v>High Risk</v>
      </c>
      <c r="T4513" s="2" t="str">
        <f t="shared" si="632"/>
        <v>45-54</v>
      </c>
      <c r="U4513" s="1">
        <f t="shared" ca="1" si="633"/>
        <v>1743</v>
      </c>
      <c r="V4513" s="2" t="str">
        <f t="shared" si="634"/>
        <v>Medium Loyalty</v>
      </c>
      <c r="W4513" s="2" t="str">
        <f t="shared" si="635"/>
        <v>Legitimate</v>
      </c>
      <c r="X4513" s="2" t="str">
        <f>IF(Q4513&lt;Data_Validation!$B$8,"Low Value",IF(Q4513&lt;Data_Validation!$B$9,"Medium Value","High Value"))</f>
        <v>Low Value</v>
      </c>
      <c r="Y4513" s="2" t="str">
        <f t="shared" si="636"/>
        <v>At Risk - Develop</v>
      </c>
      <c r="Z4513" s="2" t="str">
        <f t="shared" si="637"/>
        <v>Check Data</v>
      </c>
    </row>
    <row r="4514" spans="1:26" x14ac:dyDescent="0.3">
      <c r="A4514" t="s">
        <v>3542</v>
      </c>
      <c r="B4514">
        <v>66</v>
      </c>
      <c r="C4514" t="s">
        <v>25</v>
      </c>
      <c r="D4514" t="s">
        <v>52</v>
      </c>
      <c r="E4514">
        <v>50.37</v>
      </c>
      <c r="F4514">
        <v>12</v>
      </c>
      <c r="G4514">
        <v>329</v>
      </c>
      <c r="H4514">
        <v>0</v>
      </c>
      <c r="I4514" t="s">
        <v>19</v>
      </c>
      <c r="J4514">
        <v>27.4</v>
      </c>
      <c r="K4514" s="1">
        <v>45489</v>
      </c>
      <c r="L4514">
        <v>97</v>
      </c>
      <c r="M4514">
        <v>0.22</v>
      </c>
      <c r="N4514">
        <f>IF(E4514="",Data_Validation!$B$1,E4514)</f>
        <v>50.37</v>
      </c>
      <c r="O4514">
        <f>IF(J4514="",Data_Validation!$B$2,J4514)</f>
        <v>27.4</v>
      </c>
      <c r="P4514">
        <f t="shared" si="630"/>
        <v>1</v>
      </c>
      <c r="Q4514" s="2">
        <f>CustomerData[[#This Row],[avg_order_value_clean]]*CustomerData[[#This Row],[total_orders]]</f>
        <v>604.43999999999994</v>
      </c>
      <c r="R4514" s="2" t="str">
        <f t="shared" si="638"/>
        <v>Inactive</v>
      </c>
      <c r="S4514" s="2" t="str">
        <f t="shared" si="631"/>
        <v>Medium Risk</v>
      </c>
      <c r="T4514" s="2" t="str">
        <f t="shared" si="632"/>
        <v>55+</v>
      </c>
      <c r="U4514" s="1">
        <f t="shared" ca="1" si="633"/>
        <v>772</v>
      </c>
      <c r="V4514" s="2" t="str">
        <f t="shared" si="634"/>
        <v>High Loyalty</v>
      </c>
      <c r="W4514" s="2" t="str">
        <f t="shared" si="635"/>
        <v>Legitimate</v>
      </c>
      <c r="X4514" s="2" t="str">
        <f>IF(Q4514&lt;Data_Validation!$B$8,"Low Value",IF(Q4514&lt;Data_Validation!$B$9,"Medium Value","High Value"))</f>
        <v>Low Value</v>
      </c>
      <c r="Y4514" s="2" t="str">
        <f t="shared" si="636"/>
        <v>Stable</v>
      </c>
      <c r="Z4514" s="2" t="str">
        <f t="shared" si="637"/>
        <v>Check Data</v>
      </c>
    </row>
    <row r="4515" spans="1:26" x14ac:dyDescent="0.3">
      <c r="A4515" t="s">
        <v>1846</v>
      </c>
      <c r="B4515">
        <v>71</v>
      </c>
      <c r="C4515" t="s">
        <v>14</v>
      </c>
      <c r="D4515" t="s">
        <v>18</v>
      </c>
      <c r="E4515">
        <v>91.9</v>
      </c>
      <c r="F4515">
        <v>12</v>
      </c>
      <c r="G4515">
        <v>64</v>
      </c>
      <c r="H4515">
        <v>0</v>
      </c>
      <c r="I4515" t="s">
        <v>19</v>
      </c>
      <c r="J4515">
        <v>100</v>
      </c>
      <c r="K4515" s="1">
        <v>45188</v>
      </c>
      <c r="L4515">
        <v>89</v>
      </c>
      <c r="M4515">
        <v>0.47</v>
      </c>
      <c r="N4515">
        <f>IF(E4515="",Data_Validation!$B$1,E4515)</f>
        <v>91.9</v>
      </c>
      <c r="O4515">
        <f>IF(J4515="",Data_Validation!$B$2,J4515)</f>
        <v>100</v>
      </c>
      <c r="P4515">
        <f t="shared" si="630"/>
        <v>3</v>
      </c>
      <c r="Q4515" s="2">
        <f>CustomerData[[#This Row],[avg_order_value_clean]]*CustomerData[[#This Row],[total_orders]]</f>
        <v>1102.8000000000002</v>
      </c>
      <c r="R4515" s="2" t="str">
        <f t="shared" si="638"/>
        <v>At Risk</v>
      </c>
      <c r="S4515" s="2" t="str">
        <f t="shared" si="631"/>
        <v>Medium Risk</v>
      </c>
      <c r="T4515" s="2" t="str">
        <f t="shared" si="632"/>
        <v>55+</v>
      </c>
      <c r="U4515" s="1">
        <f t="shared" ca="1" si="633"/>
        <v>1073</v>
      </c>
      <c r="V4515" s="2" t="str">
        <f t="shared" si="634"/>
        <v>High Loyalty</v>
      </c>
      <c r="W4515" s="2" t="str">
        <f t="shared" si="635"/>
        <v>Legitimate</v>
      </c>
      <c r="X4515" s="2" t="str">
        <f>IF(Q4515&lt;Data_Validation!$B$8,"Low Value",IF(Q4515&lt;Data_Validation!$B$9,"Medium Value","High Value"))</f>
        <v>Low Value</v>
      </c>
      <c r="Y4515" s="2" t="str">
        <f t="shared" si="636"/>
        <v>Stable</v>
      </c>
      <c r="Z4515" s="2" t="str">
        <f t="shared" si="637"/>
        <v>Check Data</v>
      </c>
    </row>
    <row r="4516" spans="1:26" x14ac:dyDescent="0.3">
      <c r="A4516" t="s">
        <v>2546</v>
      </c>
      <c r="B4516">
        <v>48</v>
      </c>
      <c r="C4516" t="s">
        <v>14</v>
      </c>
      <c r="D4516" t="s">
        <v>50</v>
      </c>
      <c r="E4516">
        <v>180.44</v>
      </c>
      <c r="F4516">
        <v>9</v>
      </c>
      <c r="G4516">
        <v>121</v>
      </c>
      <c r="H4516">
        <v>0</v>
      </c>
      <c r="I4516" t="s">
        <v>29</v>
      </c>
      <c r="J4516">
        <v>0.5</v>
      </c>
      <c r="K4516" s="1">
        <v>45307</v>
      </c>
      <c r="L4516">
        <v>56</v>
      </c>
      <c r="M4516">
        <v>0.3</v>
      </c>
      <c r="N4516">
        <f>IF(E4516="",Data_Validation!$B$1,E4516)</f>
        <v>180.44</v>
      </c>
      <c r="O4516">
        <f>IF(J4516="",Data_Validation!$B$2,J4516)</f>
        <v>0.5</v>
      </c>
      <c r="P4516">
        <f t="shared" si="630"/>
        <v>2</v>
      </c>
      <c r="Q4516" s="2">
        <f>CustomerData[[#This Row],[avg_order_value_clean]]*CustomerData[[#This Row],[total_orders]]</f>
        <v>1623.96</v>
      </c>
      <c r="R4516" s="2" t="str">
        <f t="shared" si="638"/>
        <v>Inactive</v>
      </c>
      <c r="S4516" s="2" t="str">
        <f t="shared" si="631"/>
        <v>Medium Risk</v>
      </c>
      <c r="T4516" s="2" t="str">
        <f t="shared" si="632"/>
        <v>45-54</v>
      </c>
      <c r="U4516" s="1">
        <f t="shared" ca="1" si="633"/>
        <v>954</v>
      </c>
      <c r="V4516" s="2" t="str">
        <f t="shared" si="634"/>
        <v>Medium Loyalty</v>
      </c>
      <c r="W4516" s="2" t="str">
        <f t="shared" si="635"/>
        <v>Legitimate</v>
      </c>
      <c r="X4516" s="2" t="str">
        <f>IF(Q4516&lt;Data_Validation!$B$8,"Low Value",IF(Q4516&lt;Data_Validation!$B$9,"Medium Value","High Value"))</f>
        <v>High Value</v>
      </c>
      <c r="Y4516" s="2" t="str">
        <f t="shared" si="636"/>
        <v>High Value - Maintain</v>
      </c>
      <c r="Z4516" s="2" t="str">
        <f t="shared" si="637"/>
        <v>Valid</v>
      </c>
    </row>
    <row r="4517" spans="1:26" x14ac:dyDescent="0.3">
      <c r="A4517" t="s">
        <v>3543</v>
      </c>
      <c r="B4517">
        <v>75</v>
      </c>
      <c r="C4517" t="s">
        <v>14</v>
      </c>
      <c r="D4517" t="s">
        <v>22</v>
      </c>
      <c r="E4517">
        <v>307.99</v>
      </c>
      <c r="F4517">
        <v>15</v>
      </c>
      <c r="G4517">
        <v>42</v>
      </c>
      <c r="H4517">
        <v>0</v>
      </c>
      <c r="I4517" t="s">
        <v>23</v>
      </c>
      <c r="J4517">
        <v>14</v>
      </c>
      <c r="K4517" s="1">
        <v>45440</v>
      </c>
      <c r="L4517">
        <v>59</v>
      </c>
      <c r="M4517">
        <v>0.56000000000000005</v>
      </c>
      <c r="N4517">
        <f>IF(E4517="",Data_Validation!$B$1,E4517)</f>
        <v>307.99</v>
      </c>
      <c r="O4517">
        <f>IF(J4517="",Data_Validation!$B$2,J4517)</f>
        <v>14</v>
      </c>
      <c r="P4517">
        <f t="shared" si="630"/>
        <v>1</v>
      </c>
      <c r="Q4517" s="2">
        <f>CustomerData[[#This Row],[avg_order_value_clean]]*CustomerData[[#This Row],[total_orders]]</f>
        <v>4619.8500000000004</v>
      </c>
      <c r="R4517" s="2" t="str">
        <f t="shared" si="638"/>
        <v>At Risk</v>
      </c>
      <c r="S4517" s="2" t="str">
        <f t="shared" si="631"/>
        <v>High Risk</v>
      </c>
      <c r="T4517" s="2" t="str">
        <f t="shared" si="632"/>
        <v>55+</v>
      </c>
      <c r="U4517" s="1">
        <f t="shared" ca="1" si="633"/>
        <v>821</v>
      </c>
      <c r="V4517" s="2" t="str">
        <f t="shared" si="634"/>
        <v>Medium Loyalty</v>
      </c>
      <c r="W4517" s="2" t="str">
        <f t="shared" si="635"/>
        <v>Legitimate</v>
      </c>
      <c r="X4517" s="2" t="str">
        <f>IF(Q4517&lt;Data_Validation!$B$8,"Low Value",IF(Q4517&lt;Data_Validation!$B$9,"Medium Value","High Value"))</f>
        <v>High Value</v>
      </c>
      <c r="Y4517" s="2" t="str">
        <f t="shared" si="636"/>
        <v>Critical - Retain</v>
      </c>
      <c r="Z4517" s="2" t="str">
        <f t="shared" si="637"/>
        <v>Check Data</v>
      </c>
    </row>
    <row r="4518" spans="1:26" x14ac:dyDescent="0.3">
      <c r="A4518" t="s">
        <v>3544</v>
      </c>
      <c r="B4518">
        <v>57</v>
      </c>
      <c r="C4518" t="s">
        <v>21</v>
      </c>
      <c r="D4518" t="s">
        <v>52</v>
      </c>
      <c r="E4518">
        <v>115.83</v>
      </c>
      <c r="F4518">
        <v>10</v>
      </c>
      <c r="G4518">
        <v>208</v>
      </c>
      <c r="H4518">
        <v>0</v>
      </c>
      <c r="I4518" t="s">
        <v>29</v>
      </c>
      <c r="J4518">
        <v>8.1</v>
      </c>
      <c r="K4518" s="1">
        <v>44300</v>
      </c>
      <c r="L4518">
        <v>16</v>
      </c>
      <c r="M4518">
        <v>0.62</v>
      </c>
      <c r="N4518">
        <f>IF(E4518="",Data_Validation!$B$1,E4518)</f>
        <v>115.83</v>
      </c>
      <c r="O4518">
        <f>IF(J4518="",Data_Validation!$B$2,J4518)</f>
        <v>8.1</v>
      </c>
      <c r="P4518">
        <f t="shared" si="630"/>
        <v>2</v>
      </c>
      <c r="Q4518" s="2">
        <f>CustomerData[[#This Row],[avg_order_value_clean]]*CustomerData[[#This Row],[total_orders]]</f>
        <v>1158.3</v>
      </c>
      <c r="R4518" s="2" t="str">
        <f t="shared" si="638"/>
        <v>Inactive</v>
      </c>
      <c r="S4518" s="2" t="str">
        <f t="shared" si="631"/>
        <v>High Risk</v>
      </c>
      <c r="T4518" s="2" t="str">
        <f t="shared" si="632"/>
        <v>55+</v>
      </c>
      <c r="U4518" s="1">
        <f t="shared" ca="1" si="633"/>
        <v>1961</v>
      </c>
      <c r="V4518" s="2" t="str">
        <f t="shared" si="634"/>
        <v>Low Loyalty</v>
      </c>
      <c r="W4518" s="2" t="str">
        <f t="shared" si="635"/>
        <v>Legitimate</v>
      </c>
      <c r="X4518" s="2" t="str">
        <f>IF(Q4518&lt;Data_Validation!$B$8,"Low Value",IF(Q4518&lt;Data_Validation!$B$9,"Medium Value","High Value"))</f>
        <v>Low Value</v>
      </c>
      <c r="Y4518" s="2" t="str">
        <f t="shared" si="636"/>
        <v>At Risk - Develop</v>
      </c>
      <c r="Z4518" s="2" t="str">
        <f t="shared" si="637"/>
        <v>Check Data</v>
      </c>
    </row>
    <row r="4519" spans="1:26" x14ac:dyDescent="0.3">
      <c r="A4519" t="s">
        <v>1117</v>
      </c>
      <c r="B4519">
        <v>59</v>
      </c>
      <c r="C4519" t="s">
        <v>14</v>
      </c>
      <c r="D4519" t="s">
        <v>44</v>
      </c>
      <c r="E4519">
        <v>28.08</v>
      </c>
      <c r="F4519">
        <v>13</v>
      </c>
      <c r="G4519">
        <v>229</v>
      </c>
      <c r="H4519">
        <v>0</v>
      </c>
      <c r="I4519" t="s">
        <v>23</v>
      </c>
      <c r="J4519">
        <v>76.400000000000006</v>
      </c>
      <c r="K4519" s="1">
        <v>44557</v>
      </c>
      <c r="L4519">
        <v>47</v>
      </c>
      <c r="M4519">
        <v>0.21</v>
      </c>
      <c r="N4519">
        <f>IF(E4519="",Data_Validation!$B$1,E4519)</f>
        <v>28.08</v>
      </c>
      <c r="O4519">
        <f>IF(J4519="",Data_Validation!$B$2,J4519)</f>
        <v>76.400000000000006</v>
      </c>
      <c r="P4519">
        <f t="shared" si="630"/>
        <v>2</v>
      </c>
      <c r="Q4519" s="2">
        <f>CustomerData[[#This Row],[avg_order_value_clean]]*CustomerData[[#This Row],[total_orders]]</f>
        <v>365.03999999999996</v>
      </c>
      <c r="R4519" s="2" t="str">
        <f t="shared" si="638"/>
        <v>Inactive</v>
      </c>
      <c r="S4519" s="2" t="str">
        <f t="shared" si="631"/>
        <v>Medium Risk</v>
      </c>
      <c r="T4519" s="2" t="str">
        <f t="shared" si="632"/>
        <v>55+</v>
      </c>
      <c r="U4519" s="1">
        <f t="shared" ca="1" si="633"/>
        <v>1704</v>
      </c>
      <c r="V4519" s="2" t="str">
        <f t="shared" si="634"/>
        <v>Medium Loyalty</v>
      </c>
      <c r="W4519" s="2" t="str">
        <f t="shared" si="635"/>
        <v>Legitimate</v>
      </c>
      <c r="X4519" s="2" t="str">
        <f>IF(Q4519&lt;Data_Validation!$B$8,"Low Value",IF(Q4519&lt;Data_Validation!$B$9,"Medium Value","High Value"))</f>
        <v>Low Value</v>
      </c>
      <c r="Y4519" s="2" t="str">
        <f t="shared" si="636"/>
        <v>Stable</v>
      </c>
      <c r="Z4519" s="2" t="str">
        <f t="shared" si="637"/>
        <v>Check Data</v>
      </c>
    </row>
    <row r="4520" spans="1:26" x14ac:dyDescent="0.3">
      <c r="A4520" t="s">
        <v>208</v>
      </c>
      <c r="B4520">
        <v>75</v>
      </c>
      <c r="C4520" t="s">
        <v>14</v>
      </c>
      <c r="D4520" t="s">
        <v>44</v>
      </c>
      <c r="E4520">
        <v>41.14</v>
      </c>
      <c r="F4520">
        <v>7</v>
      </c>
      <c r="G4520">
        <v>126</v>
      </c>
      <c r="H4520">
        <v>0</v>
      </c>
      <c r="I4520" t="s">
        <v>23</v>
      </c>
      <c r="J4520">
        <v>75.099999999999994</v>
      </c>
      <c r="K4520" s="1">
        <v>45425</v>
      </c>
      <c r="L4520">
        <v>90</v>
      </c>
      <c r="M4520">
        <v>0.26</v>
      </c>
      <c r="N4520">
        <f>IF(E4520="",Data_Validation!$B$1,E4520)</f>
        <v>41.14</v>
      </c>
      <c r="O4520">
        <f>IF(J4520="",Data_Validation!$B$2,J4520)</f>
        <v>75.099999999999994</v>
      </c>
      <c r="P4520">
        <f t="shared" si="630"/>
        <v>2</v>
      </c>
      <c r="Q4520" s="2">
        <f>CustomerData[[#This Row],[avg_order_value_clean]]*CustomerData[[#This Row],[total_orders]]</f>
        <v>287.98</v>
      </c>
      <c r="R4520" s="2" t="str">
        <f t="shared" si="638"/>
        <v>Inactive</v>
      </c>
      <c r="S4520" s="2" t="str">
        <f t="shared" si="631"/>
        <v>Medium Risk</v>
      </c>
      <c r="T4520" s="2" t="str">
        <f t="shared" si="632"/>
        <v>55+</v>
      </c>
      <c r="U4520" s="1">
        <f t="shared" ca="1" si="633"/>
        <v>836</v>
      </c>
      <c r="V4520" s="2" t="str">
        <f t="shared" si="634"/>
        <v>High Loyalty</v>
      </c>
      <c r="W4520" s="2" t="str">
        <f t="shared" si="635"/>
        <v>Legitimate</v>
      </c>
      <c r="X4520" s="2" t="str">
        <f>IF(Q4520&lt;Data_Validation!$B$8,"Low Value",IF(Q4520&lt;Data_Validation!$B$9,"Medium Value","High Value"))</f>
        <v>Low Value</v>
      </c>
      <c r="Y4520" s="2" t="str">
        <f t="shared" si="636"/>
        <v>Stable</v>
      </c>
      <c r="Z4520" s="2" t="str">
        <f t="shared" si="637"/>
        <v>Check Data</v>
      </c>
    </row>
    <row r="4521" spans="1:26" x14ac:dyDescent="0.3">
      <c r="A4521" t="s">
        <v>3545</v>
      </c>
      <c r="B4521">
        <v>35</v>
      </c>
      <c r="C4521" t="s">
        <v>14</v>
      </c>
      <c r="D4521" t="s">
        <v>37</v>
      </c>
      <c r="E4521">
        <v>113.4</v>
      </c>
      <c r="F4521">
        <v>14</v>
      </c>
      <c r="G4521">
        <v>355</v>
      </c>
      <c r="H4521">
        <v>0</v>
      </c>
      <c r="I4521" t="s">
        <v>16</v>
      </c>
      <c r="J4521">
        <v>77.8</v>
      </c>
      <c r="K4521" s="1">
        <v>44723</v>
      </c>
      <c r="L4521">
        <v>54</v>
      </c>
      <c r="M4521">
        <v>0.22</v>
      </c>
      <c r="N4521">
        <f>IF(E4521="",Data_Validation!$B$1,E4521)</f>
        <v>113.4</v>
      </c>
      <c r="O4521">
        <f>IF(J4521="",Data_Validation!$B$2,J4521)</f>
        <v>77.8</v>
      </c>
      <c r="P4521">
        <f t="shared" si="630"/>
        <v>1</v>
      </c>
      <c r="Q4521" s="2">
        <f>CustomerData[[#This Row],[avg_order_value_clean]]*CustomerData[[#This Row],[total_orders]]</f>
        <v>1587.6000000000001</v>
      </c>
      <c r="R4521" s="2" t="str">
        <f t="shared" si="638"/>
        <v>Inactive</v>
      </c>
      <c r="S4521" s="2" t="str">
        <f t="shared" si="631"/>
        <v>Medium Risk</v>
      </c>
      <c r="T4521" s="2" t="str">
        <f t="shared" si="632"/>
        <v>35-44</v>
      </c>
      <c r="U4521" s="1">
        <f t="shared" ca="1" si="633"/>
        <v>1538</v>
      </c>
      <c r="V4521" s="2" t="str">
        <f t="shared" si="634"/>
        <v>Medium Loyalty</v>
      </c>
      <c r="W4521" s="2" t="str">
        <f t="shared" si="635"/>
        <v>Legitimate</v>
      </c>
      <c r="X4521" s="2" t="str">
        <f>IF(Q4521&lt;Data_Validation!$B$8,"Low Value",IF(Q4521&lt;Data_Validation!$B$9,"Medium Value","High Value"))</f>
        <v>High Value</v>
      </c>
      <c r="Y4521" s="2" t="str">
        <f t="shared" si="636"/>
        <v>High Value - Maintain</v>
      </c>
      <c r="Z4521" s="2" t="str">
        <f t="shared" si="637"/>
        <v>Check Data</v>
      </c>
    </row>
    <row r="4522" spans="1:26" x14ac:dyDescent="0.3">
      <c r="A4522" t="s">
        <v>3424</v>
      </c>
      <c r="B4522">
        <v>47</v>
      </c>
      <c r="C4522" t="s">
        <v>21</v>
      </c>
      <c r="D4522" t="s">
        <v>22</v>
      </c>
      <c r="E4522">
        <v>99.45</v>
      </c>
      <c r="F4522">
        <v>10</v>
      </c>
      <c r="G4522">
        <v>185</v>
      </c>
      <c r="H4522">
        <v>1</v>
      </c>
      <c r="I4522" t="s">
        <v>23</v>
      </c>
      <c r="J4522">
        <v>77.5</v>
      </c>
      <c r="K4522" s="1">
        <v>45277</v>
      </c>
      <c r="L4522">
        <v>47</v>
      </c>
      <c r="M4522">
        <v>0.03</v>
      </c>
      <c r="N4522">
        <f>IF(E4522="",Data_Validation!$B$1,E4522)</f>
        <v>99.45</v>
      </c>
      <c r="O4522">
        <f>IF(J4522="",Data_Validation!$B$2,J4522)</f>
        <v>77.5</v>
      </c>
      <c r="P4522">
        <f t="shared" si="630"/>
        <v>2</v>
      </c>
      <c r="Q4522" s="2">
        <f>CustomerData[[#This Row],[avg_order_value_clean]]*CustomerData[[#This Row],[total_orders]]</f>
        <v>994.5</v>
      </c>
      <c r="R4522" s="2" t="str">
        <f t="shared" si="638"/>
        <v>Inactive</v>
      </c>
      <c r="S4522" s="2" t="str">
        <f t="shared" si="631"/>
        <v>Low Risk</v>
      </c>
      <c r="T4522" s="2" t="str">
        <f t="shared" si="632"/>
        <v>45-54</v>
      </c>
      <c r="U4522" s="1">
        <f t="shared" ca="1" si="633"/>
        <v>984</v>
      </c>
      <c r="V4522" s="2" t="str">
        <f t="shared" si="634"/>
        <v>Medium Loyalty</v>
      </c>
      <c r="W4522" s="2" t="str">
        <f t="shared" si="635"/>
        <v>Fraudulent</v>
      </c>
      <c r="X4522" s="2" t="str">
        <f>IF(Q4522&lt;Data_Validation!$B$8,"Low Value",IF(Q4522&lt;Data_Validation!$B$9,"Medium Value","High Value"))</f>
        <v>Low Value</v>
      </c>
      <c r="Y4522" s="2" t="str">
        <f t="shared" si="636"/>
        <v>Stable</v>
      </c>
      <c r="Z4522" s="2" t="str">
        <f t="shared" si="637"/>
        <v>Check Data</v>
      </c>
    </row>
    <row r="4523" spans="1:26" x14ac:dyDescent="0.3">
      <c r="A4523" t="s">
        <v>3546</v>
      </c>
      <c r="B4523">
        <v>42</v>
      </c>
      <c r="C4523" t="s">
        <v>21</v>
      </c>
      <c r="D4523" t="s">
        <v>28</v>
      </c>
      <c r="F4523">
        <v>11</v>
      </c>
      <c r="G4523">
        <v>236</v>
      </c>
      <c r="H4523">
        <v>0</v>
      </c>
      <c r="I4523" t="s">
        <v>29</v>
      </c>
      <c r="J4523">
        <v>83.5</v>
      </c>
      <c r="K4523" s="1">
        <v>44918</v>
      </c>
      <c r="L4523">
        <v>52</v>
      </c>
      <c r="M4523">
        <v>0.21</v>
      </c>
      <c r="N4523">
        <f>IF(E4523="",Data_Validation!$B$1,E4523)</f>
        <v>250</v>
      </c>
      <c r="O4523">
        <f>IF(J4523="",Data_Validation!$B$2,J4523)</f>
        <v>83.5</v>
      </c>
      <c r="P4523">
        <f t="shared" si="630"/>
        <v>1</v>
      </c>
      <c r="Q4523" s="2">
        <f>CustomerData[[#This Row],[avg_order_value_clean]]*CustomerData[[#This Row],[total_orders]]</f>
        <v>2750</v>
      </c>
      <c r="R4523" s="2" t="str">
        <f t="shared" si="638"/>
        <v>Inactive</v>
      </c>
      <c r="S4523" s="2" t="str">
        <f t="shared" si="631"/>
        <v>Medium Risk</v>
      </c>
      <c r="T4523" s="2" t="str">
        <f t="shared" si="632"/>
        <v>35-44</v>
      </c>
      <c r="U4523" s="1">
        <f t="shared" ca="1" si="633"/>
        <v>1343</v>
      </c>
      <c r="V4523" s="2" t="str">
        <f t="shared" si="634"/>
        <v>Medium Loyalty</v>
      </c>
      <c r="W4523" s="2" t="str">
        <f t="shared" si="635"/>
        <v>Legitimate</v>
      </c>
      <c r="X4523" s="2" t="str">
        <f>IF(Q4523&lt;Data_Validation!$B$8,"Low Value",IF(Q4523&lt;Data_Validation!$B$9,"Medium Value","High Value"))</f>
        <v>High Value</v>
      </c>
      <c r="Y4523" s="2" t="str">
        <f t="shared" si="636"/>
        <v>High Value - Maintain</v>
      </c>
      <c r="Z4523" s="2" t="str">
        <f t="shared" si="637"/>
        <v>Check Data</v>
      </c>
    </row>
    <row r="4524" spans="1:26" x14ac:dyDescent="0.3">
      <c r="A4524" t="s">
        <v>1969</v>
      </c>
      <c r="B4524">
        <v>78</v>
      </c>
      <c r="C4524" t="s">
        <v>21</v>
      </c>
      <c r="D4524" t="s">
        <v>44</v>
      </c>
      <c r="E4524">
        <v>248.77</v>
      </c>
      <c r="F4524">
        <v>11</v>
      </c>
      <c r="G4524">
        <v>90</v>
      </c>
      <c r="H4524">
        <v>0</v>
      </c>
      <c r="I4524" t="s">
        <v>29</v>
      </c>
      <c r="J4524">
        <v>77.3</v>
      </c>
      <c r="K4524" s="1">
        <v>45100</v>
      </c>
      <c r="L4524">
        <v>18</v>
      </c>
      <c r="M4524">
        <v>0.11</v>
      </c>
      <c r="N4524">
        <f>IF(E4524="",Data_Validation!$B$1,E4524)</f>
        <v>248.77</v>
      </c>
      <c r="O4524">
        <f>IF(J4524="",Data_Validation!$B$2,J4524)</f>
        <v>77.3</v>
      </c>
      <c r="P4524">
        <f t="shared" si="630"/>
        <v>3</v>
      </c>
      <c r="Q4524" s="2">
        <f>CustomerData[[#This Row],[avg_order_value_clean]]*CustomerData[[#This Row],[total_orders]]</f>
        <v>2736.4700000000003</v>
      </c>
      <c r="R4524" s="2" t="str">
        <f t="shared" si="638"/>
        <v>At Risk</v>
      </c>
      <c r="S4524" s="2" t="str">
        <f t="shared" si="631"/>
        <v>Low Risk</v>
      </c>
      <c r="T4524" s="2" t="str">
        <f t="shared" si="632"/>
        <v>55+</v>
      </c>
      <c r="U4524" s="1">
        <f t="shared" ca="1" si="633"/>
        <v>1161</v>
      </c>
      <c r="V4524" s="2" t="str">
        <f t="shared" si="634"/>
        <v>Low Loyalty</v>
      </c>
      <c r="W4524" s="2" t="str">
        <f t="shared" si="635"/>
        <v>Legitimate</v>
      </c>
      <c r="X4524" s="2" t="str">
        <f>IF(Q4524&lt;Data_Validation!$B$8,"Low Value",IF(Q4524&lt;Data_Validation!$B$9,"Medium Value","High Value"))</f>
        <v>High Value</v>
      </c>
      <c r="Y4524" s="2" t="str">
        <f t="shared" si="636"/>
        <v>High Value - Maintain</v>
      </c>
      <c r="Z4524" s="2" t="str">
        <f t="shared" si="637"/>
        <v>Check Data</v>
      </c>
    </row>
    <row r="4525" spans="1:26" x14ac:dyDescent="0.3">
      <c r="A4525" t="s">
        <v>3547</v>
      </c>
      <c r="B4525">
        <v>36</v>
      </c>
      <c r="C4525" t="s">
        <v>21</v>
      </c>
      <c r="D4525" t="s">
        <v>35</v>
      </c>
      <c r="E4525">
        <v>41.67</v>
      </c>
      <c r="F4525">
        <v>9</v>
      </c>
      <c r="G4525">
        <v>42</v>
      </c>
      <c r="H4525">
        <v>0</v>
      </c>
      <c r="I4525" t="s">
        <v>40</v>
      </c>
      <c r="J4525">
        <v>48.4</v>
      </c>
      <c r="K4525" s="1">
        <v>44105</v>
      </c>
      <c r="L4525">
        <v>81</v>
      </c>
      <c r="M4525">
        <v>0.24</v>
      </c>
      <c r="N4525">
        <f>IF(E4525="",Data_Validation!$B$1,E4525)</f>
        <v>41.67</v>
      </c>
      <c r="O4525">
        <f>IF(J4525="",Data_Validation!$B$2,J4525)</f>
        <v>48.4</v>
      </c>
      <c r="P4525">
        <f t="shared" si="630"/>
        <v>1</v>
      </c>
      <c r="Q4525" s="2">
        <f>CustomerData[[#This Row],[avg_order_value_clean]]*CustomerData[[#This Row],[total_orders]]</f>
        <v>375.03000000000003</v>
      </c>
      <c r="R4525" s="2" t="str">
        <f t="shared" si="638"/>
        <v>At Risk</v>
      </c>
      <c r="S4525" s="2" t="str">
        <f t="shared" si="631"/>
        <v>Medium Risk</v>
      </c>
      <c r="T4525" s="2" t="str">
        <f t="shared" si="632"/>
        <v>35-44</v>
      </c>
      <c r="U4525" s="1">
        <f t="shared" ca="1" si="633"/>
        <v>2156</v>
      </c>
      <c r="V4525" s="2" t="str">
        <f t="shared" si="634"/>
        <v>High Loyalty</v>
      </c>
      <c r="W4525" s="2" t="str">
        <f t="shared" si="635"/>
        <v>Legitimate</v>
      </c>
      <c r="X4525" s="2" t="str">
        <f>IF(Q4525&lt;Data_Validation!$B$8,"Low Value",IF(Q4525&lt;Data_Validation!$B$9,"Medium Value","High Value"))</f>
        <v>Low Value</v>
      </c>
      <c r="Y4525" s="2" t="str">
        <f t="shared" si="636"/>
        <v>Stable</v>
      </c>
      <c r="Z4525" s="2" t="str">
        <f t="shared" si="637"/>
        <v>Check Data</v>
      </c>
    </row>
    <row r="4526" spans="1:26" x14ac:dyDescent="0.3">
      <c r="A4526" t="s">
        <v>3548</v>
      </c>
      <c r="B4526">
        <v>25</v>
      </c>
      <c r="C4526" t="s">
        <v>25</v>
      </c>
      <c r="D4526" t="s">
        <v>37</v>
      </c>
      <c r="E4526">
        <v>179.43</v>
      </c>
      <c r="F4526">
        <v>10</v>
      </c>
      <c r="G4526">
        <v>45</v>
      </c>
      <c r="H4526">
        <v>0</v>
      </c>
      <c r="I4526" t="s">
        <v>19</v>
      </c>
      <c r="J4526">
        <v>74.5</v>
      </c>
      <c r="K4526" s="1">
        <v>44697</v>
      </c>
      <c r="L4526">
        <v>46</v>
      </c>
      <c r="M4526">
        <v>0.21</v>
      </c>
      <c r="N4526">
        <f>IF(E4526="",Data_Validation!$B$1,E4526)</f>
        <v>179.43</v>
      </c>
      <c r="O4526">
        <f>IF(J4526="",Data_Validation!$B$2,J4526)</f>
        <v>74.5</v>
      </c>
      <c r="P4526">
        <f t="shared" si="630"/>
        <v>1</v>
      </c>
      <c r="Q4526" s="2">
        <f>CustomerData[[#This Row],[avg_order_value_clean]]*CustomerData[[#This Row],[total_orders]]</f>
        <v>1794.3000000000002</v>
      </c>
      <c r="R4526" s="2" t="str">
        <f t="shared" si="638"/>
        <v>At Risk</v>
      </c>
      <c r="S4526" s="2" t="str">
        <f t="shared" si="631"/>
        <v>Medium Risk</v>
      </c>
      <c r="T4526" s="2" t="str">
        <f t="shared" si="632"/>
        <v>25-34</v>
      </c>
      <c r="U4526" s="1">
        <f t="shared" ca="1" si="633"/>
        <v>1564</v>
      </c>
      <c r="V4526" s="2" t="str">
        <f t="shared" si="634"/>
        <v>Medium Loyalty</v>
      </c>
      <c r="W4526" s="2" t="str">
        <f t="shared" si="635"/>
        <v>Legitimate</v>
      </c>
      <c r="X4526" s="2" t="str">
        <f>IF(Q4526&lt;Data_Validation!$B$8,"Low Value",IF(Q4526&lt;Data_Validation!$B$9,"Medium Value","High Value"))</f>
        <v>High Value</v>
      </c>
      <c r="Y4526" s="2" t="str">
        <f t="shared" si="636"/>
        <v>High Value - Maintain</v>
      </c>
      <c r="Z4526" s="2" t="str">
        <f t="shared" si="637"/>
        <v>Check Data</v>
      </c>
    </row>
    <row r="4527" spans="1:26" x14ac:dyDescent="0.3">
      <c r="A4527" t="s">
        <v>3549</v>
      </c>
      <c r="B4527">
        <v>45</v>
      </c>
      <c r="C4527" t="s">
        <v>21</v>
      </c>
      <c r="D4527" t="s">
        <v>26</v>
      </c>
      <c r="E4527">
        <v>30.82</v>
      </c>
      <c r="F4527">
        <v>10</v>
      </c>
      <c r="G4527">
        <v>24</v>
      </c>
      <c r="H4527">
        <v>0</v>
      </c>
      <c r="I4527" t="s">
        <v>16</v>
      </c>
      <c r="J4527">
        <v>59.8</v>
      </c>
      <c r="K4527" s="1">
        <v>45756</v>
      </c>
      <c r="L4527">
        <v>89</v>
      </c>
      <c r="M4527">
        <v>0.18</v>
      </c>
      <c r="N4527">
        <f>IF(E4527="",Data_Validation!$B$1,E4527)</f>
        <v>30.82</v>
      </c>
      <c r="O4527">
        <f>IF(J4527="",Data_Validation!$B$2,J4527)</f>
        <v>59.8</v>
      </c>
      <c r="P4527">
        <f t="shared" si="630"/>
        <v>1</v>
      </c>
      <c r="Q4527" s="2">
        <f>CustomerData[[#This Row],[avg_order_value_clean]]*CustomerData[[#This Row],[total_orders]]</f>
        <v>308.2</v>
      </c>
      <c r="R4527" s="2" t="str">
        <f t="shared" si="638"/>
        <v>Active</v>
      </c>
      <c r="S4527" s="2" t="str">
        <f t="shared" si="631"/>
        <v>Low Risk</v>
      </c>
      <c r="T4527" s="2" t="str">
        <f t="shared" si="632"/>
        <v>45-54</v>
      </c>
      <c r="U4527" s="1">
        <f t="shared" ca="1" si="633"/>
        <v>505</v>
      </c>
      <c r="V4527" s="2" t="str">
        <f t="shared" si="634"/>
        <v>High Loyalty</v>
      </c>
      <c r="W4527" s="2" t="str">
        <f t="shared" si="635"/>
        <v>Legitimate</v>
      </c>
      <c r="X4527" s="2" t="str">
        <f>IF(Q4527&lt;Data_Validation!$B$8,"Low Value",IF(Q4527&lt;Data_Validation!$B$9,"Medium Value","High Value"))</f>
        <v>Low Value</v>
      </c>
      <c r="Y4527" s="2" t="str">
        <f t="shared" si="636"/>
        <v>Stable</v>
      </c>
      <c r="Z4527" s="2" t="str">
        <f t="shared" si="637"/>
        <v>Check Data</v>
      </c>
    </row>
    <row r="4528" spans="1:26" x14ac:dyDescent="0.3">
      <c r="A4528" t="s">
        <v>3550</v>
      </c>
      <c r="B4528">
        <v>25</v>
      </c>
      <c r="C4528" t="s">
        <v>21</v>
      </c>
      <c r="D4528" t="s">
        <v>15</v>
      </c>
      <c r="E4528">
        <v>188.69</v>
      </c>
      <c r="F4528">
        <v>9</v>
      </c>
      <c r="G4528">
        <v>353</v>
      </c>
      <c r="H4528">
        <v>0</v>
      </c>
      <c r="I4528" t="s">
        <v>19</v>
      </c>
      <c r="J4528">
        <v>36.700000000000003</v>
      </c>
      <c r="K4528" s="1">
        <v>45328</v>
      </c>
      <c r="L4528">
        <v>26</v>
      </c>
      <c r="M4528">
        <v>0.18</v>
      </c>
      <c r="N4528">
        <f>IF(E4528="",Data_Validation!$B$1,E4528)</f>
        <v>188.69</v>
      </c>
      <c r="O4528">
        <f>IF(J4528="",Data_Validation!$B$2,J4528)</f>
        <v>36.700000000000003</v>
      </c>
      <c r="P4528">
        <f t="shared" si="630"/>
        <v>1</v>
      </c>
      <c r="Q4528" s="2">
        <f>CustomerData[[#This Row],[avg_order_value_clean]]*CustomerData[[#This Row],[total_orders]]</f>
        <v>1698.21</v>
      </c>
      <c r="R4528" s="2" t="str">
        <f t="shared" si="638"/>
        <v>Inactive</v>
      </c>
      <c r="S4528" s="2" t="str">
        <f t="shared" si="631"/>
        <v>Low Risk</v>
      </c>
      <c r="T4528" s="2" t="str">
        <f t="shared" si="632"/>
        <v>25-34</v>
      </c>
      <c r="U4528" s="1">
        <f t="shared" ca="1" si="633"/>
        <v>933</v>
      </c>
      <c r="V4528" s="2" t="str">
        <f t="shared" si="634"/>
        <v>Low Loyalty</v>
      </c>
      <c r="W4528" s="2" t="str">
        <f t="shared" si="635"/>
        <v>Legitimate</v>
      </c>
      <c r="X4528" s="2" t="str">
        <f>IF(Q4528&lt;Data_Validation!$B$8,"Low Value",IF(Q4528&lt;Data_Validation!$B$9,"Medium Value","High Value"))</f>
        <v>High Value</v>
      </c>
      <c r="Y4528" s="2" t="str">
        <f t="shared" si="636"/>
        <v>High Value - Maintain</v>
      </c>
      <c r="Z4528" s="2" t="str">
        <f t="shared" si="637"/>
        <v>Check Data</v>
      </c>
    </row>
    <row r="4529" spans="1:26" x14ac:dyDescent="0.3">
      <c r="A4529" t="s">
        <v>1059</v>
      </c>
      <c r="B4529">
        <v>48</v>
      </c>
      <c r="C4529" t="s">
        <v>21</v>
      </c>
      <c r="D4529" t="s">
        <v>37</v>
      </c>
      <c r="E4529">
        <v>205.75</v>
      </c>
      <c r="F4529">
        <v>13</v>
      </c>
      <c r="G4529">
        <v>194</v>
      </c>
      <c r="H4529">
        <v>0</v>
      </c>
      <c r="I4529" t="s">
        <v>29</v>
      </c>
      <c r="J4529">
        <v>83.7</v>
      </c>
      <c r="K4529" s="1">
        <v>45777</v>
      </c>
      <c r="L4529">
        <v>18</v>
      </c>
      <c r="M4529">
        <v>0.28999999999999998</v>
      </c>
      <c r="N4529">
        <f>IF(E4529="",Data_Validation!$B$1,E4529)</f>
        <v>205.75</v>
      </c>
      <c r="O4529">
        <f>IF(J4529="",Data_Validation!$B$2,J4529)</f>
        <v>83.7</v>
      </c>
      <c r="P4529">
        <f t="shared" si="630"/>
        <v>3</v>
      </c>
      <c r="Q4529" s="2">
        <f>CustomerData[[#This Row],[avg_order_value_clean]]*CustomerData[[#This Row],[total_orders]]</f>
        <v>2674.75</v>
      </c>
      <c r="R4529" s="2" t="str">
        <f t="shared" si="638"/>
        <v>Inactive</v>
      </c>
      <c r="S4529" s="2" t="str">
        <f t="shared" si="631"/>
        <v>Medium Risk</v>
      </c>
      <c r="T4529" s="2" t="str">
        <f t="shared" si="632"/>
        <v>45-54</v>
      </c>
      <c r="U4529" s="1">
        <f t="shared" ca="1" si="633"/>
        <v>484</v>
      </c>
      <c r="V4529" s="2" t="str">
        <f t="shared" si="634"/>
        <v>Low Loyalty</v>
      </c>
      <c r="W4529" s="2" t="str">
        <f t="shared" si="635"/>
        <v>Legitimate</v>
      </c>
      <c r="X4529" s="2" t="str">
        <f>IF(Q4529&lt;Data_Validation!$B$8,"Low Value",IF(Q4529&lt;Data_Validation!$B$9,"Medium Value","High Value"))</f>
        <v>High Value</v>
      </c>
      <c r="Y4529" s="2" t="str">
        <f t="shared" si="636"/>
        <v>High Value - Maintain</v>
      </c>
      <c r="Z4529" s="2" t="str">
        <f t="shared" si="637"/>
        <v>Check Data</v>
      </c>
    </row>
    <row r="4530" spans="1:26" x14ac:dyDescent="0.3">
      <c r="A4530" t="s">
        <v>353</v>
      </c>
      <c r="B4530">
        <v>20</v>
      </c>
      <c r="C4530" t="s">
        <v>14</v>
      </c>
      <c r="D4530" t="s">
        <v>37</v>
      </c>
      <c r="E4530">
        <v>44.88</v>
      </c>
      <c r="F4530">
        <v>16</v>
      </c>
      <c r="G4530">
        <v>348</v>
      </c>
      <c r="H4530">
        <v>0</v>
      </c>
      <c r="I4530" t="s">
        <v>16</v>
      </c>
      <c r="K4530" s="1">
        <v>44582</v>
      </c>
      <c r="L4530">
        <v>49</v>
      </c>
      <c r="M4530">
        <v>0.08</v>
      </c>
      <c r="N4530">
        <f>IF(E4530="",Data_Validation!$B$1,E4530)</f>
        <v>44.88</v>
      </c>
      <c r="O4530">
        <f>IF(J4530="",Data_Validation!$B$2,J4530)</f>
        <v>250</v>
      </c>
      <c r="P4530">
        <f t="shared" si="630"/>
        <v>2</v>
      </c>
      <c r="Q4530" s="2">
        <f>CustomerData[[#This Row],[avg_order_value_clean]]*CustomerData[[#This Row],[total_orders]]</f>
        <v>718.08</v>
      </c>
      <c r="R4530" s="2" t="str">
        <f t="shared" si="638"/>
        <v>Inactive</v>
      </c>
      <c r="S4530" s="2" t="str">
        <f t="shared" si="631"/>
        <v>Low Risk</v>
      </c>
      <c r="T4530" s="2" t="str">
        <f t="shared" si="632"/>
        <v>Under 25</v>
      </c>
      <c r="U4530" s="1">
        <f t="shared" ca="1" si="633"/>
        <v>1679</v>
      </c>
      <c r="V4530" s="2" t="str">
        <f t="shared" si="634"/>
        <v>Medium Loyalty</v>
      </c>
      <c r="W4530" s="2" t="str">
        <f t="shared" si="635"/>
        <v>Legitimate</v>
      </c>
      <c r="X4530" s="2" t="str">
        <f>IF(Q4530&lt;Data_Validation!$B$8,"Low Value",IF(Q4530&lt;Data_Validation!$B$9,"Medium Value","High Value"))</f>
        <v>Low Value</v>
      </c>
      <c r="Y4530" s="2" t="str">
        <f t="shared" si="636"/>
        <v>Stable</v>
      </c>
      <c r="Z4530" s="2" t="str">
        <f t="shared" si="637"/>
        <v>Check Data</v>
      </c>
    </row>
    <row r="4531" spans="1:26" x14ac:dyDescent="0.3">
      <c r="A4531" t="s">
        <v>88</v>
      </c>
      <c r="B4531">
        <v>20</v>
      </c>
      <c r="C4531" t="s">
        <v>14</v>
      </c>
      <c r="D4531" t="s">
        <v>44</v>
      </c>
      <c r="E4531">
        <v>36</v>
      </c>
      <c r="F4531">
        <v>11</v>
      </c>
      <c r="G4531">
        <v>98</v>
      </c>
      <c r="H4531">
        <v>0</v>
      </c>
      <c r="I4531" t="s">
        <v>23</v>
      </c>
      <c r="J4531">
        <v>17.3</v>
      </c>
      <c r="K4531" s="1">
        <v>45081</v>
      </c>
      <c r="L4531">
        <v>65</v>
      </c>
      <c r="M4531">
        <v>0.32</v>
      </c>
      <c r="N4531">
        <f>IF(E4531="",Data_Validation!$B$1,E4531)</f>
        <v>36</v>
      </c>
      <c r="O4531">
        <f>IF(J4531="",Data_Validation!$B$2,J4531)</f>
        <v>17.3</v>
      </c>
      <c r="P4531">
        <f t="shared" si="630"/>
        <v>3</v>
      </c>
      <c r="Q4531" s="2">
        <f>CustomerData[[#This Row],[avg_order_value_clean]]*CustomerData[[#This Row],[total_orders]]</f>
        <v>396</v>
      </c>
      <c r="R4531" s="2" t="str">
        <f t="shared" si="638"/>
        <v>Inactive</v>
      </c>
      <c r="S4531" s="2" t="str">
        <f t="shared" si="631"/>
        <v>Medium Risk</v>
      </c>
      <c r="T4531" s="2" t="str">
        <f t="shared" si="632"/>
        <v>Under 25</v>
      </c>
      <c r="U4531" s="1">
        <f t="shared" ca="1" si="633"/>
        <v>1180</v>
      </c>
      <c r="V4531" s="2" t="str">
        <f t="shared" si="634"/>
        <v>Medium Loyalty</v>
      </c>
      <c r="W4531" s="2" t="str">
        <f t="shared" si="635"/>
        <v>Legitimate</v>
      </c>
      <c r="X4531" s="2" t="str">
        <f>IF(Q4531&lt;Data_Validation!$B$8,"Low Value",IF(Q4531&lt;Data_Validation!$B$9,"Medium Value","High Value"))</f>
        <v>Low Value</v>
      </c>
      <c r="Y4531" s="2" t="str">
        <f t="shared" si="636"/>
        <v>Stable</v>
      </c>
      <c r="Z4531" s="2" t="str">
        <f t="shared" si="637"/>
        <v>Check Data</v>
      </c>
    </row>
    <row r="4532" spans="1:26" x14ac:dyDescent="0.3">
      <c r="A4532" t="s">
        <v>3551</v>
      </c>
      <c r="B4532">
        <v>61</v>
      </c>
      <c r="C4532" t="s">
        <v>21</v>
      </c>
      <c r="D4532" t="s">
        <v>52</v>
      </c>
      <c r="E4532">
        <v>43.55</v>
      </c>
      <c r="F4532">
        <v>3</v>
      </c>
      <c r="G4532">
        <v>255</v>
      </c>
      <c r="H4532">
        <v>0</v>
      </c>
      <c r="I4532" t="s">
        <v>29</v>
      </c>
      <c r="J4532">
        <v>2.4</v>
      </c>
      <c r="K4532" s="1">
        <v>44701</v>
      </c>
      <c r="L4532">
        <v>7</v>
      </c>
      <c r="M4532">
        <v>0.41</v>
      </c>
      <c r="N4532">
        <f>IF(E4532="",Data_Validation!$B$1,E4532)</f>
        <v>43.55</v>
      </c>
      <c r="O4532">
        <f>IF(J4532="",Data_Validation!$B$2,J4532)</f>
        <v>2.4</v>
      </c>
      <c r="P4532">
        <f t="shared" si="630"/>
        <v>1</v>
      </c>
      <c r="Q4532" s="2">
        <f>CustomerData[[#This Row],[avg_order_value_clean]]*CustomerData[[#This Row],[total_orders]]</f>
        <v>130.64999999999998</v>
      </c>
      <c r="R4532" s="2" t="str">
        <f t="shared" si="638"/>
        <v>Inactive</v>
      </c>
      <c r="S4532" s="2" t="str">
        <f t="shared" si="631"/>
        <v>Medium Risk</v>
      </c>
      <c r="T4532" s="2" t="str">
        <f t="shared" si="632"/>
        <v>55+</v>
      </c>
      <c r="U4532" s="1">
        <f t="shared" ca="1" si="633"/>
        <v>1560</v>
      </c>
      <c r="V4532" s="2" t="str">
        <f t="shared" si="634"/>
        <v>Low Loyalty</v>
      </c>
      <c r="W4532" s="2" t="str">
        <f t="shared" si="635"/>
        <v>Legitimate</v>
      </c>
      <c r="X4532" s="2" t="str">
        <f>IF(Q4532&lt;Data_Validation!$B$8,"Low Value",IF(Q4532&lt;Data_Validation!$B$9,"Medium Value","High Value"))</f>
        <v>Low Value</v>
      </c>
      <c r="Y4532" s="2" t="str">
        <f t="shared" si="636"/>
        <v>Stable</v>
      </c>
      <c r="Z4532" s="2" t="str">
        <f t="shared" si="637"/>
        <v>Check Data</v>
      </c>
    </row>
    <row r="4533" spans="1:26" x14ac:dyDescent="0.3">
      <c r="A4533" t="s">
        <v>1502</v>
      </c>
      <c r="B4533">
        <v>39</v>
      </c>
      <c r="C4533" t="s">
        <v>21</v>
      </c>
      <c r="D4533" t="s">
        <v>22</v>
      </c>
      <c r="E4533">
        <v>348.62</v>
      </c>
      <c r="F4533">
        <v>13</v>
      </c>
      <c r="G4533">
        <v>360</v>
      </c>
      <c r="H4533">
        <v>0</v>
      </c>
      <c r="I4533" t="s">
        <v>29</v>
      </c>
      <c r="J4533">
        <v>31.6</v>
      </c>
      <c r="K4533" s="1">
        <v>44432</v>
      </c>
      <c r="L4533">
        <v>30</v>
      </c>
      <c r="M4533">
        <v>0.72</v>
      </c>
      <c r="N4533">
        <f>IF(E4533="",Data_Validation!$B$1,E4533)</f>
        <v>348.62</v>
      </c>
      <c r="O4533">
        <f>IF(J4533="",Data_Validation!$B$2,J4533)</f>
        <v>31.6</v>
      </c>
      <c r="P4533">
        <f t="shared" si="630"/>
        <v>2</v>
      </c>
      <c r="Q4533" s="2">
        <f>CustomerData[[#This Row],[avg_order_value_clean]]*CustomerData[[#This Row],[total_orders]]</f>
        <v>4532.0600000000004</v>
      </c>
      <c r="R4533" s="2" t="str">
        <f t="shared" si="638"/>
        <v>Inactive</v>
      </c>
      <c r="S4533" s="2" t="str">
        <f t="shared" si="631"/>
        <v>High Risk</v>
      </c>
      <c r="T4533" s="2" t="str">
        <f t="shared" si="632"/>
        <v>35-44</v>
      </c>
      <c r="U4533" s="1">
        <f t="shared" ca="1" si="633"/>
        <v>1829</v>
      </c>
      <c r="V4533" s="2" t="str">
        <f t="shared" si="634"/>
        <v>Low Loyalty</v>
      </c>
      <c r="W4533" s="2" t="str">
        <f t="shared" si="635"/>
        <v>Legitimate</v>
      </c>
      <c r="X4533" s="2" t="str">
        <f>IF(Q4533&lt;Data_Validation!$B$8,"Low Value",IF(Q4533&lt;Data_Validation!$B$9,"Medium Value","High Value"))</f>
        <v>High Value</v>
      </c>
      <c r="Y4533" s="2" t="str">
        <f t="shared" si="636"/>
        <v>Critical - Retain</v>
      </c>
      <c r="Z4533" s="2" t="str">
        <f t="shared" si="637"/>
        <v>Check Data</v>
      </c>
    </row>
    <row r="4534" spans="1:26" x14ac:dyDescent="0.3">
      <c r="A4534" t="s">
        <v>3552</v>
      </c>
      <c r="B4534">
        <v>34</v>
      </c>
      <c r="C4534" t="s">
        <v>21</v>
      </c>
      <c r="D4534" t="s">
        <v>26</v>
      </c>
      <c r="E4534">
        <v>197.61</v>
      </c>
      <c r="F4534">
        <v>10</v>
      </c>
      <c r="G4534">
        <v>329</v>
      </c>
      <c r="H4534">
        <v>0</v>
      </c>
      <c r="I4534" t="s">
        <v>29</v>
      </c>
      <c r="J4534">
        <v>40.4</v>
      </c>
      <c r="K4534" s="1">
        <v>45812</v>
      </c>
      <c r="L4534">
        <v>97</v>
      </c>
      <c r="M4534">
        <v>0.5</v>
      </c>
      <c r="N4534">
        <f>IF(E4534="",Data_Validation!$B$1,E4534)</f>
        <v>197.61</v>
      </c>
      <c r="O4534">
        <f>IF(J4534="",Data_Validation!$B$2,J4534)</f>
        <v>40.4</v>
      </c>
      <c r="P4534">
        <f t="shared" si="630"/>
        <v>1</v>
      </c>
      <c r="Q4534" s="2">
        <f>CustomerData[[#This Row],[avg_order_value_clean]]*CustomerData[[#This Row],[total_orders]]</f>
        <v>1976.1000000000001</v>
      </c>
      <c r="R4534" s="2" t="str">
        <f t="shared" si="638"/>
        <v>Inactive</v>
      </c>
      <c r="S4534" s="2" t="str">
        <f t="shared" si="631"/>
        <v>High Risk</v>
      </c>
      <c r="T4534" s="2" t="str">
        <f t="shared" si="632"/>
        <v>25-34</v>
      </c>
      <c r="U4534" s="1">
        <f t="shared" ca="1" si="633"/>
        <v>449</v>
      </c>
      <c r="V4534" s="2" t="str">
        <f t="shared" si="634"/>
        <v>High Loyalty</v>
      </c>
      <c r="W4534" s="2" t="str">
        <f t="shared" si="635"/>
        <v>Legitimate</v>
      </c>
      <c r="X4534" s="2" t="str">
        <f>IF(Q4534&lt;Data_Validation!$B$8,"Low Value",IF(Q4534&lt;Data_Validation!$B$9,"Medium Value","High Value"))</f>
        <v>High Value</v>
      </c>
      <c r="Y4534" s="2" t="str">
        <f t="shared" si="636"/>
        <v>Critical - Retain</v>
      </c>
      <c r="Z4534" s="2" t="str">
        <f t="shared" si="637"/>
        <v>Check Data</v>
      </c>
    </row>
    <row r="4535" spans="1:26" x14ac:dyDescent="0.3">
      <c r="A4535" t="s">
        <v>3553</v>
      </c>
      <c r="B4535">
        <v>53</v>
      </c>
      <c r="C4535" t="s">
        <v>14</v>
      </c>
      <c r="D4535" t="s">
        <v>35</v>
      </c>
      <c r="F4535">
        <v>13</v>
      </c>
      <c r="G4535">
        <v>293</v>
      </c>
      <c r="H4535">
        <v>0</v>
      </c>
      <c r="I4535" t="s">
        <v>29</v>
      </c>
      <c r="J4535">
        <v>17.399999999999999</v>
      </c>
      <c r="K4535" s="1">
        <v>44390</v>
      </c>
      <c r="L4535">
        <v>25</v>
      </c>
      <c r="M4535">
        <v>0.09</v>
      </c>
      <c r="N4535">
        <f>IF(E4535="",Data_Validation!$B$1,E4535)</f>
        <v>250</v>
      </c>
      <c r="O4535">
        <f>IF(J4535="",Data_Validation!$B$2,J4535)</f>
        <v>17.399999999999999</v>
      </c>
      <c r="P4535">
        <f t="shared" si="630"/>
        <v>1</v>
      </c>
      <c r="Q4535" s="2">
        <f>CustomerData[[#This Row],[avg_order_value_clean]]*CustomerData[[#This Row],[total_orders]]</f>
        <v>3250</v>
      </c>
      <c r="R4535" s="2" t="str">
        <f t="shared" si="638"/>
        <v>Inactive</v>
      </c>
      <c r="S4535" s="2" t="str">
        <f t="shared" si="631"/>
        <v>Low Risk</v>
      </c>
      <c r="T4535" s="2" t="str">
        <f t="shared" si="632"/>
        <v>45-54</v>
      </c>
      <c r="U4535" s="1">
        <f t="shared" ca="1" si="633"/>
        <v>1871</v>
      </c>
      <c r="V4535" s="2" t="str">
        <f t="shared" si="634"/>
        <v>Low Loyalty</v>
      </c>
      <c r="W4535" s="2" t="str">
        <f t="shared" si="635"/>
        <v>Legitimate</v>
      </c>
      <c r="X4535" s="2" t="str">
        <f>IF(Q4535&lt;Data_Validation!$B$8,"Low Value",IF(Q4535&lt;Data_Validation!$B$9,"Medium Value","High Value"))</f>
        <v>High Value</v>
      </c>
      <c r="Y4535" s="2" t="str">
        <f t="shared" si="636"/>
        <v>High Value - Maintain</v>
      </c>
      <c r="Z4535" s="2" t="str">
        <f t="shared" si="637"/>
        <v>Check Data</v>
      </c>
    </row>
    <row r="4536" spans="1:26" x14ac:dyDescent="0.3">
      <c r="A4536" t="s">
        <v>3554</v>
      </c>
      <c r="B4536">
        <v>34</v>
      </c>
      <c r="C4536" t="s">
        <v>21</v>
      </c>
      <c r="D4536" t="s">
        <v>52</v>
      </c>
      <c r="E4536">
        <v>118.94</v>
      </c>
      <c r="F4536">
        <v>9</v>
      </c>
      <c r="G4536">
        <v>245</v>
      </c>
      <c r="H4536">
        <v>1</v>
      </c>
      <c r="I4536" t="s">
        <v>16</v>
      </c>
      <c r="J4536">
        <v>85.5</v>
      </c>
      <c r="K4536" s="1">
        <v>44611</v>
      </c>
      <c r="L4536">
        <v>25</v>
      </c>
      <c r="M4536">
        <v>0.22</v>
      </c>
      <c r="N4536">
        <f>IF(E4536="",Data_Validation!$B$1,E4536)</f>
        <v>118.94</v>
      </c>
      <c r="O4536">
        <f>IF(J4536="",Data_Validation!$B$2,J4536)</f>
        <v>85.5</v>
      </c>
      <c r="P4536">
        <f t="shared" si="630"/>
        <v>1</v>
      </c>
      <c r="Q4536" s="2">
        <f>CustomerData[[#This Row],[avg_order_value_clean]]*CustomerData[[#This Row],[total_orders]]</f>
        <v>1070.46</v>
      </c>
      <c r="R4536" s="2" t="str">
        <f t="shared" si="638"/>
        <v>Inactive</v>
      </c>
      <c r="S4536" s="2" t="str">
        <f t="shared" si="631"/>
        <v>Medium Risk</v>
      </c>
      <c r="T4536" s="2" t="str">
        <f t="shared" si="632"/>
        <v>25-34</v>
      </c>
      <c r="U4536" s="1">
        <f t="shared" ca="1" si="633"/>
        <v>1650</v>
      </c>
      <c r="V4536" s="2" t="str">
        <f t="shared" si="634"/>
        <v>Low Loyalty</v>
      </c>
      <c r="W4536" s="2" t="str">
        <f t="shared" si="635"/>
        <v>Fraudulent</v>
      </c>
      <c r="X4536" s="2" t="str">
        <f>IF(Q4536&lt;Data_Validation!$B$8,"Low Value",IF(Q4536&lt;Data_Validation!$B$9,"Medium Value","High Value"))</f>
        <v>Low Value</v>
      </c>
      <c r="Y4536" s="2" t="str">
        <f t="shared" si="636"/>
        <v>Stable</v>
      </c>
      <c r="Z4536" s="2" t="str">
        <f t="shared" si="637"/>
        <v>Check Data</v>
      </c>
    </row>
    <row r="4537" spans="1:26" x14ac:dyDescent="0.3">
      <c r="A4537" t="s">
        <v>2525</v>
      </c>
      <c r="B4537">
        <v>31</v>
      </c>
      <c r="C4537" t="s">
        <v>25</v>
      </c>
      <c r="D4537" t="s">
        <v>50</v>
      </c>
      <c r="E4537">
        <v>219.22</v>
      </c>
      <c r="F4537">
        <v>4</v>
      </c>
      <c r="G4537">
        <v>165</v>
      </c>
      <c r="H4537">
        <v>0</v>
      </c>
      <c r="I4537" t="s">
        <v>19</v>
      </c>
      <c r="J4537">
        <v>3.4</v>
      </c>
      <c r="K4537" s="1">
        <v>44231</v>
      </c>
      <c r="L4537">
        <v>27</v>
      </c>
      <c r="M4537">
        <v>0.33</v>
      </c>
      <c r="N4537">
        <f>IF(E4537="",Data_Validation!$B$1,E4537)</f>
        <v>219.22</v>
      </c>
      <c r="O4537">
        <f>IF(J4537="",Data_Validation!$B$2,J4537)</f>
        <v>3.4</v>
      </c>
      <c r="P4537">
        <f t="shared" si="630"/>
        <v>2</v>
      </c>
      <c r="Q4537" s="2">
        <f>CustomerData[[#This Row],[avg_order_value_clean]]*CustomerData[[#This Row],[total_orders]]</f>
        <v>876.88</v>
      </c>
      <c r="R4537" s="2" t="str">
        <f t="shared" si="638"/>
        <v>Inactive</v>
      </c>
      <c r="S4537" s="2" t="str">
        <f t="shared" si="631"/>
        <v>Medium Risk</v>
      </c>
      <c r="T4537" s="2" t="str">
        <f t="shared" si="632"/>
        <v>25-34</v>
      </c>
      <c r="U4537" s="1">
        <f t="shared" ca="1" si="633"/>
        <v>2030</v>
      </c>
      <c r="V4537" s="2" t="str">
        <f t="shared" si="634"/>
        <v>Low Loyalty</v>
      </c>
      <c r="W4537" s="2" t="str">
        <f t="shared" si="635"/>
        <v>Legitimate</v>
      </c>
      <c r="X4537" s="2" t="str">
        <f>IF(Q4537&lt;Data_Validation!$B$8,"Low Value",IF(Q4537&lt;Data_Validation!$B$9,"Medium Value","High Value"))</f>
        <v>Low Value</v>
      </c>
      <c r="Y4537" s="2" t="str">
        <f t="shared" si="636"/>
        <v>Stable</v>
      </c>
      <c r="Z4537" s="2" t="str">
        <f t="shared" si="637"/>
        <v>Check Data</v>
      </c>
    </row>
    <row r="4538" spans="1:26" x14ac:dyDescent="0.3">
      <c r="A4538" t="s">
        <v>3555</v>
      </c>
      <c r="B4538">
        <v>68</v>
      </c>
      <c r="C4538" t="s">
        <v>14</v>
      </c>
      <c r="D4538" t="s">
        <v>44</v>
      </c>
      <c r="E4538">
        <v>109.54</v>
      </c>
      <c r="F4538">
        <v>18</v>
      </c>
      <c r="G4538">
        <v>256</v>
      </c>
      <c r="H4538">
        <v>0</v>
      </c>
      <c r="I4538" t="s">
        <v>19</v>
      </c>
      <c r="J4538">
        <v>48.4</v>
      </c>
      <c r="K4538" s="1">
        <v>44161</v>
      </c>
      <c r="L4538">
        <v>35</v>
      </c>
      <c r="M4538">
        <v>0.18</v>
      </c>
      <c r="N4538">
        <f>IF(E4538="",Data_Validation!$B$1,E4538)</f>
        <v>109.54</v>
      </c>
      <c r="O4538">
        <f>IF(J4538="",Data_Validation!$B$2,J4538)</f>
        <v>48.4</v>
      </c>
      <c r="P4538">
        <f t="shared" si="630"/>
        <v>1</v>
      </c>
      <c r="Q4538" s="2">
        <f>CustomerData[[#This Row],[avg_order_value_clean]]*CustomerData[[#This Row],[total_orders]]</f>
        <v>1971.72</v>
      </c>
      <c r="R4538" s="2" t="str">
        <f t="shared" si="638"/>
        <v>Inactive</v>
      </c>
      <c r="S4538" s="2" t="str">
        <f t="shared" si="631"/>
        <v>Low Risk</v>
      </c>
      <c r="T4538" s="2" t="str">
        <f t="shared" si="632"/>
        <v>55+</v>
      </c>
      <c r="U4538" s="1">
        <f t="shared" ca="1" si="633"/>
        <v>2100</v>
      </c>
      <c r="V4538" s="2" t="str">
        <f t="shared" si="634"/>
        <v>Low Loyalty</v>
      </c>
      <c r="W4538" s="2" t="str">
        <f t="shared" si="635"/>
        <v>Legitimate</v>
      </c>
      <c r="X4538" s="2" t="str">
        <f>IF(Q4538&lt;Data_Validation!$B$8,"Low Value",IF(Q4538&lt;Data_Validation!$B$9,"Medium Value","High Value"))</f>
        <v>High Value</v>
      </c>
      <c r="Y4538" s="2" t="str">
        <f t="shared" si="636"/>
        <v>High Value - Maintain</v>
      </c>
      <c r="Z4538" s="2" t="str">
        <f t="shared" si="637"/>
        <v>Check Data</v>
      </c>
    </row>
    <row r="4539" spans="1:26" x14ac:dyDescent="0.3">
      <c r="A4539" t="s">
        <v>3556</v>
      </c>
      <c r="B4539">
        <v>26</v>
      </c>
      <c r="C4539" t="s">
        <v>21</v>
      </c>
      <c r="D4539" t="s">
        <v>22</v>
      </c>
      <c r="E4539">
        <v>28.36</v>
      </c>
      <c r="F4539">
        <v>10</v>
      </c>
      <c r="G4539">
        <v>309</v>
      </c>
      <c r="H4539">
        <v>0</v>
      </c>
      <c r="I4539" t="s">
        <v>23</v>
      </c>
      <c r="J4539">
        <v>5.5</v>
      </c>
      <c r="K4539" s="1">
        <v>44137</v>
      </c>
      <c r="L4539">
        <v>82</v>
      </c>
      <c r="M4539">
        <v>0.43</v>
      </c>
      <c r="N4539">
        <f>IF(E4539="",Data_Validation!$B$1,E4539)</f>
        <v>28.36</v>
      </c>
      <c r="O4539">
        <f>IF(J4539="",Data_Validation!$B$2,J4539)</f>
        <v>5.5</v>
      </c>
      <c r="P4539">
        <f t="shared" si="630"/>
        <v>1</v>
      </c>
      <c r="Q4539" s="2">
        <f>CustomerData[[#This Row],[avg_order_value_clean]]*CustomerData[[#This Row],[total_orders]]</f>
        <v>283.60000000000002</v>
      </c>
      <c r="R4539" s="2" t="str">
        <f t="shared" si="638"/>
        <v>Inactive</v>
      </c>
      <c r="S4539" s="2" t="str">
        <f t="shared" si="631"/>
        <v>Medium Risk</v>
      </c>
      <c r="T4539" s="2" t="str">
        <f t="shared" si="632"/>
        <v>25-34</v>
      </c>
      <c r="U4539" s="1">
        <f t="shared" ca="1" si="633"/>
        <v>2124</v>
      </c>
      <c r="V4539" s="2" t="str">
        <f t="shared" si="634"/>
        <v>High Loyalty</v>
      </c>
      <c r="W4539" s="2" t="str">
        <f t="shared" si="635"/>
        <v>Legitimate</v>
      </c>
      <c r="X4539" s="2" t="str">
        <f>IF(Q4539&lt;Data_Validation!$B$8,"Low Value",IF(Q4539&lt;Data_Validation!$B$9,"Medium Value","High Value"))</f>
        <v>Low Value</v>
      </c>
      <c r="Y4539" s="2" t="str">
        <f t="shared" si="636"/>
        <v>Stable</v>
      </c>
      <c r="Z4539" s="2" t="str">
        <f t="shared" si="637"/>
        <v>Check Data</v>
      </c>
    </row>
    <row r="4540" spans="1:26" x14ac:dyDescent="0.3">
      <c r="A4540" t="s">
        <v>3009</v>
      </c>
      <c r="B4540">
        <v>79</v>
      </c>
      <c r="C4540" t="s">
        <v>14</v>
      </c>
      <c r="D4540" t="s">
        <v>18</v>
      </c>
      <c r="E4540">
        <v>83.95</v>
      </c>
      <c r="F4540">
        <v>7</v>
      </c>
      <c r="G4540">
        <v>351</v>
      </c>
      <c r="H4540">
        <v>0</v>
      </c>
      <c r="I4540" t="s">
        <v>29</v>
      </c>
      <c r="J4540">
        <v>53.7</v>
      </c>
      <c r="K4540" s="1">
        <v>45502</v>
      </c>
      <c r="L4540">
        <v>30</v>
      </c>
      <c r="M4540">
        <v>0.32</v>
      </c>
      <c r="N4540">
        <f>IF(E4540="",Data_Validation!$B$1,E4540)</f>
        <v>83.95</v>
      </c>
      <c r="O4540">
        <f>IF(J4540="",Data_Validation!$B$2,J4540)</f>
        <v>53.7</v>
      </c>
      <c r="P4540">
        <f t="shared" si="630"/>
        <v>3</v>
      </c>
      <c r="Q4540" s="2">
        <f>CustomerData[[#This Row],[avg_order_value_clean]]*CustomerData[[#This Row],[total_orders]]</f>
        <v>587.65</v>
      </c>
      <c r="R4540" s="2" t="str">
        <f t="shared" si="638"/>
        <v>Inactive</v>
      </c>
      <c r="S4540" s="2" t="str">
        <f t="shared" si="631"/>
        <v>Medium Risk</v>
      </c>
      <c r="T4540" s="2" t="str">
        <f t="shared" si="632"/>
        <v>55+</v>
      </c>
      <c r="U4540" s="1">
        <f t="shared" ca="1" si="633"/>
        <v>759</v>
      </c>
      <c r="V4540" s="2" t="str">
        <f t="shared" si="634"/>
        <v>Low Loyalty</v>
      </c>
      <c r="W4540" s="2" t="str">
        <f t="shared" si="635"/>
        <v>Legitimate</v>
      </c>
      <c r="X4540" s="2" t="str">
        <f>IF(Q4540&lt;Data_Validation!$B$8,"Low Value",IF(Q4540&lt;Data_Validation!$B$9,"Medium Value","High Value"))</f>
        <v>Low Value</v>
      </c>
      <c r="Y4540" s="2" t="str">
        <f t="shared" si="636"/>
        <v>Stable</v>
      </c>
      <c r="Z4540" s="2" t="str">
        <f t="shared" si="637"/>
        <v>Check Data</v>
      </c>
    </row>
    <row r="4541" spans="1:26" x14ac:dyDescent="0.3">
      <c r="A4541" t="s">
        <v>3557</v>
      </c>
      <c r="B4541">
        <v>47</v>
      </c>
      <c r="C4541" t="s">
        <v>21</v>
      </c>
      <c r="D4541" t="s">
        <v>35</v>
      </c>
      <c r="E4541">
        <v>33.340000000000003</v>
      </c>
      <c r="F4541">
        <v>10</v>
      </c>
      <c r="G4541">
        <v>277</v>
      </c>
      <c r="H4541">
        <v>0</v>
      </c>
      <c r="I4541" t="s">
        <v>29</v>
      </c>
      <c r="J4541">
        <v>46.4</v>
      </c>
      <c r="K4541" s="1">
        <v>45223</v>
      </c>
      <c r="L4541">
        <v>14</v>
      </c>
      <c r="M4541">
        <v>0.65</v>
      </c>
      <c r="N4541">
        <f>IF(E4541="",Data_Validation!$B$1,E4541)</f>
        <v>33.340000000000003</v>
      </c>
      <c r="O4541">
        <f>IF(J4541="",Data_Validation!$B$2,J4541)</f>
        <v>46.4</v>
      </c>
      <c r="P4541">
        <f t="shared" si="630"/>
        <v>1</v>
      </c>
      <c r="Q4541" s="2">
        <f>CustomerData[[#This Row],[avg_order_value_clean]]*CustomerData[[#This Row],[total_orders]]</f>
        <v>333.40000000000003</v>
      </c>
      <c r="R4541" s="2" t="str">
        <f t="shared" si="638"/>
        <v>Inactive</v>
      </c>
      <c r="S4541" s="2" t="str">
        <f t="shared" si="631"/>
        <v>High Risk</v>
      </c>
      <c r="T4541" s="2" t="str">
        <f t="shared" si="632"/>
        <v>45-54</v>
      </c>
      <c r="U4541" s="1">
        <f t="shared" ca="1" si="633"/>
        <v>1038</v>
      </c>
      <c r="V4541" s="2" t="str">
        <f t="shared" si="634"/>
        <v>Low Loyalty</v>
      </c>
      <c r="W4541" s="2" t="str">
        <f t="shared" si="635"/>
        <v>Legitimate</v>
      </c>
      <c r="X4541" s="2" t="str">
        <f>IF(Q4541&lt;Data_Validation!$B$8,"Low Value",IF(Q4541&lt;Data_Validation!$B$9,"Medium Value","High Value"))</f>
        <v>Low Value</v>
      </c>
      <c r="Y4541" s="2" t="str">
        <f t="shared" si="636"/>
        <v>At Risk - Develop</v>
      </c>
      <c r="Z4541" s="2" t="str">
        <f t="shared" si="637"/>
        <v>Check Data</v>
      </c>
    </row>
    <row r="4542" spans="1:26" x14ac:dyDescent="0.3">
      <c r="A4542" t="s">
        <v>3558</v>
      </c>
      <c r="B4542">
        <v>38</v>
      </c>
      <c r="C4542" t="s">
        <v>14</v>
      </c>
      <c r="D4542" t="s">
        <v>52</v>
      </c>
      <c r="E4542">
        <v>114.01</v>
      </c>
      <c r="F4542">
        <v>10</v>
      </c>
      <c r="G4542">
        <v>188</v>
      </c>
      <c r="H4542">
        <v>0</v>
      </c>
      <c r="I4542" t="s">
        <v>19</v>
      </c>
      <c r="J4542">
        <v>78</v>
      </c>
      <c r="K4542" s="1">
        <v>44693</v>
      </c>
      <c r="L4542">
        <v>35</v>
      </c>
      <c r="M4542">
        <v>0.44</v>
      </c>
      <c r="N4542">
        <f>IF(E4542="",Data_Validation!$B$1,E4542)</f>
        <v>114.01</v>
      </c>
      <c r="O4542">
        <f>IF(J4542="",Data_Validation!$B$2,J4542)</f>
        <v>78</v>
      </c>
      <c r="P4542">
        <f t="shared" si="630"/>
        <v>1</v>
      </c>
      <c r="Q4542" s="2">
        <f>CustomerData[[#This Row],[avg_order_value_clean]]*CustomerData[[#This Row],[total_orders]]</f>
        <v>1140.1000000000001</v>
      </c>
      <c r="R4542" s="2" t="str">
        <f t="shared" si="638"/>
        <v>Inactive</v>
      </c>
      <c r="S4542" s="2" t="str">
        <f t="shared" si="631"/>
        <v>Medium Risk</v>
      </c>
      <c r="T4542" s="2" t="str">
        <f t="shared" si="632"/>
        <v>35-44</v>
      </c>
      <c r="U4542" s="1">
        <f t="shared" ca="1" si="633"/>
        <v>1568</v>
      </c>
      <c r="V4542" s="2" t="str">
        <f t="shared" si="634"/>
        <v>Low Loyalty</v>
      </c>
      <c r="W4542" s="2" t="str">
        <f t="shared" si="635"/>
        <v>Legitimate</v>
      </c>
      <c r="X4542" s="2" t="str">
        <f>IF(Q4542&lt;Data_Validation!$B$8,"Low Value",IF(Q4542&lt;Data_Validation!$B$9,"Medium Value","High Value"))</f>
        <v>Low Value</v>
      </c>
      <c r="Y4542" s="2" t="str">
        <f t="shared" si="636"/>
        <v>Stable</v>
      </c>
      <c r="Z4542" s="2" t="str">
        <f t="shared" si="637"/>
        <v>Check Data</v>
      </c>
    </row>
    <row r="4543" spans="1:26" x14ac:dyDescent="0.3">
      <c r="A4543" t="s">
        <v>3559</v>
      </c>
      <c r="B4543">
        <v>29</v>
      </c>
      <c r="C4543" t="s">
        <v>21</v>
      </c>
      <c r="D4543" t="s">
        <v>35</v>
      </c>
      <c r="E4543">
        <v>106.14</v>
      </c>
      <c r="F4543">
        <v>12</v>
      </c>
      <c r="G4543">
        <v>185</v>
      </c>
      <c r="H4543">
        <v>0</v>
      </c>
      <c r="I4543" t="s">
        <v>23</v>
      </c>
      <c r="J4543">
        <v>69</v>
      </c>
      <c r="K4543" s="1">
        <v>45698</v>
      </c>
      <c r="L4543">
        <v>34</v>
      </c>
      <c r="M4543">
        <v>0.2</v>
      </c>
      <c r="N4543">
        <f>IF(E4543="",Data_Validation!$B$1,E4543)</f>
        <v>106.14</v>
      </c>
      <c r="O4543">
        <f>IF(J4543="",Data_Validation!$B$2,J4543)</f>
        <v>69</v>
      </c>
      <c r="P4543">
        <f t="shared" si="630"/>
        <v>1</v>
      </c>
      <c r="Q4543" s="2">
        <f>CustomerData[[#This Row],[avg_order_value_clean]]*CustomerData[[#This Row],[total_orders]]</f>
        <v>1273.68</v>
      </c>
      <c r="R4543" s="2" t="str">
        <f t="shared" si="638"/>
        <v>Inactive</v>
      </c>
      <c r="S4543" s="2" t="str">
        <f t="shared" si="631"/>
        <v>Medium Risk</v>
      </c>
      <c r="T4543" s="2" t="str">
        <f t="shared" si="632"/>
        <v>25-34</v>
      </c>
      <c r="U4543" s="1">
        <f t="shared" ca="1" si="633"/>
        <v>563</v>
      </c>
      <c r="V4543" s="2" t="str">
        <f t="shared" si="634"/>
        <v>Low Loyalty</v>
      </c>
      <c r="W4543" s="2" t="str">
        <f t="shared" si="635"/>
        <v>Legitimate</v>
      </c>
      <c r="X4543" s="2" t="str">
        <f>IF(Q4543&lt;Data_Validation!$B$8,"Low Value",IF(Q4543&lt;Data_Validation!$B$9,"Medium Value","High Value"))</f>
        <v>Low Value</v>
      </c>
      <c r="Y4543" s="2" t="str">
        <f t="shared" si="636"/>
        <v>Stable</v>
      </c>
      <c r="Z4543" s="2" t="str">
        <f t="shared" si="637"/>
        <v>Check Data</v>
      </c>
    </row>
    <row r="4544" spans="1:26" x14ac:dyDescent="0.3">
      <c r="A4544" t="s">
        <v>3560</v>
      </c>
      <c r="B4544">
        <v>54</v>
      </c>
      <c r="C4544" t="s">
        <v>14</v>
      </c>
      <c r="D4544" t="s">
        <v>22</v>
      </c>
      <c r="E4544">
        <v>66.28</v>
      </c>
      <c r="F4544">
        <v>13</v>
      </c>
      <c r="G4544">
        <v>181</v>
      </c>
      <c r="H4544">
        <v>0</v>
      </c>
      <c r="I4544" t="s">
        <v>40</v>
      </c>
      <c r="J4544">
        <v>84.4</v>
      </c>
      <c r="K4544" s="1">
        <v>45004</v>
      </c>
      <c r="L4544">
        <v>84</v>
      </c>
      <c r="M4544">
        <v>0.34</v>
      </c>
      <c r="N4544">
        <f>IF(E4544="",Data_Validation!$B$1,E4544)</f>
        <v>66.28</v>
      </c>
      <c r="O4544">
        <f>IF(J4544="",Data_Validation!$B$2,J4544)</f>
        <v>84.4</v>
      </c>
      <c r="P4544">
        <f t="shared" si="630"/>
        <v>1</v>
      </c>
      <c r="Q4544" s="2">
        <f>CustomerData[[#This Row],[avg_order_value_clean]]*CustomerData[[#This Row],[total_orders]]</f>
        <v>861.64</v>
      </c>
      <c r="R4544" s="2" t="str">
        <f t="shared" si="638"/>
        <v>Inactive</v>
      </c>
      <c r="S4544" s="2" t="str">
        <f t="shared" si="631"/>
        <v>Medium Risk</v>
      </c>
      <c r="T4544" s="2" t="str">
        <f t="shared" si="632"/>
        <v>45-54</v>
      </c>
      <c r="U4544" s="1">
        <f t="shared" ca="1" si="633"/>
        <v>1257</v>
      </c>
      <c r="V4544" s="2" t="str">
        <f t="shared" si="634"/>
        <v>High Loyalty</v>
      </c>
      <c r="W4544" s="2" t="str">
        <f t="shared" si="635"/>
        <v>Legitimate</v>
      </c>
      <c r="X4544" s="2" t="str">
        <f>IF(Q4544&lt;Data_Validation!$B$8,"Low Value",IF(Q4544&lt;Data_Validation!$B$9,"Medium Value","High Value"))</f>
        <v>Low Value</v>
      </c>
      <c r="Y4544" s="2" t="str">
        <f t="shared" si="636"/>
        <v>Stable</v>
      </c>
      <c r="Z4544" s="2" t="str">
        <f t="shared" si="637"/>
        <v>Check Data</v>
      </c>
    </row>
    <row r="4545" spans="1:26" x14ac:dyDescent="0.3">
      <c r="A4545" t="s">
        <v>3561</v>
      </c>
      <c r="B4545">
        <v>49</v>
      </c>
      <c r="C4545" t="s">
        <v>14</v>
      </c>
      <c r="D4545" t="s">
        <v>50</v>
      </c>
      <c r="E4545">
        <v>26.51</v>
      </c>
      <c r="F4545">
        <v>11</v>
      </c>
      <c r="G4545">
        <v>274</v>
      </c>
      <c r="H4545">
        <v>0</v>
      </c>
      <c r="I4545" t="s">
        <v>16</v>
      </c>
      <c r="J4545">
        <v>54.4</v>
      </c>
      <c r="K4545" s="1">
        <v>44093</v>
      </c>
      <c r="L4545">
        <v>15</v>
      </c>
      <c r="M4545">
        <v>0.05</v>
      </c>
      <c r="N4545">
        <f>IF(E4545="",Data_Validation!$B$1,E4545)</f>
        <v>26.51</v>
      </c>
      <c r="O4545">
        <f>IF(J4545="",Data_Validation!$B$2,J4545)</f>
        <v>54.4</v>
      </c>
      <c r="P4545">
        <f t="shared" si="630"/>
        <v>1</v>
      </c>
      <c r="Q4545" s="2">
        <f>CustomerData[[#This Row],[avg_order_value_clean]]*CustomerData[[#This Row],[total_orders]]</f>
        <v>291.61</v>
      </c>
      <c r="R4545" s="2" t="str">
        <f t="shared" si="638"/>
        <v>Inactive</v>
      </c>
      <c r="S4545" s="2" t="str">
        <f t="shared" si="631"/>
        <v>Low Risk</v>
      </c>
      <c r="T4545" s="2" t="str">
        <f t="shared" si="632"/>
        <v>45-54</v>
      </c>
      <c r="U4545" s="1">
        <f t="shared" ca="1" si="633"/>
        <v>2168</v>
      </c>
      <c r="V4545" s="2" t="str">
        <f t="shared" si="634"/>
        <v>Low Loyalty</v>
      </c>
      <c r="W4545" s="2" t="str">
        <f t="shared" si="635"/>
        <v>Legitimate</v>
      </c>
      <c r="X4545" s="2" t="str">
        <f>IF(Q4545&lt;Data_Validation!$B$8,"Low Value",IF(Q4545&lt;Data_Validation!$B$9,"Medium Value","High Value"))</f>
        <v>Low Value</v>
      </c>
      <c r="Y4545" s="2" t="str">
        <f t="shared" si="636"/>
        <v>Stable</v>
      </c>
      <c r="Z4545" s="2" t="str">
        <f t="shared" si="637"/>
        <v>Check Data</v>
      </c>
    </row>
    <row r="4546" spans="1:26" x14ac:dyDescent="0.3">
      <c r="A4546" t="s">
        <v>3562</v>
      </c>
      <c r="B4546">
        <v>28</v>
      </c>
      <c r="C4546" t="s">
        <v>25</v>
      </c>
      <c r="D4546" t="s">
        <v>50</v>
      </c>
      <c r="E4546">
        <v>73.540000000000006</v>
      </c>
      <c r="F4546">
        <v>12</v>
      </c>
      <c r="G4546">
        <v>226</v>
      </c>
      <c r="H4546">
        <v>0</v>
      </c>
      <c r="I4546" t="s">
        <v>19</v>
      </c>
      <c r="J4546">
        <v>82.2</v>
      </c>
      <c r="K4546" s="1">
        <v>45687</v>
      </c>
      <c r="L4546">
        <v>7</v>
      </c>
      <c r="M4546">
        <v>0.27</v>
      </c>
      <c r="N4546">
        <f>IF(E4546="",Data_Validation!$B$1,E4546)</f>
        <v>73.540000000000006</v>
      </c>
      <c r="O4546">
        <f>IF(J4546="",Data_Validation!$B$2,J4546)</f>
        <v>82.2</v>
      </c>
      <c r="P4546">
        <f t="shared" ref="P4546:P4609" si="639">COUNTIF($A$2:$A$5001,A4546)</f>
        <v>1</v>
      </c>
      <c r="Q4546" s="2">
        <f>CustomerData[[#This Row],[avg_order_value_clean]]*CustomerData[[#This Row],[total_orders]]</f>
        <v>882.48</v>
      </c>
      <c r="R4546" s="2" t="str">
        <f t="shared" si="638"/>
        <v>Inactive</v>
      </c>
      <c r="S4546" s="2" t="str">
        <f t="shared" ref="S4546:S4609" si="640">IF(M4546&lt;0.2,"Low Risk",IF(M4546&lt;0.5,"Medium Risk","High Risk"))</f>
        <v>Medium Risk</v>
      </c>
      <c r="T4546" s="2" t="str">
        <f t="shared" ref="T4546:T4609" si="641">IF(B4546&lt;25,"Under 25",IF(B4546&lt;35,"25-34",IF(B4546&lt;45,"35-44",IF(B4546&lt;55,"45-54","55+"))))</f>
        <v>25-34</v>
      </c>
      <c r="U4546" s="1">
        <f t="shared" ref="U4546:U4609" ca="1" si="642">TODAY()-K4546</f>
        <v>574</v>
      </c>
      <c r="V4546" s="2" t="str">
        <f t="shared" ref="V4546:V4609" si="643">IF(L4546&lt;40,"Low Loyalty",IF(L4546&lt;70,"Medium Loyalty","High Loyalty"))</f>
        <v>Low Loyalty</v>
      </c>
      <c r="W4546" s="2" t="str">
        <f t="shared" ref="W4546:W4609" si="644">IF(H4546=1,"Fraudulent","Legitimate")</f>
        <v>Legitimate</v>
      </c>
      <c r="X4546" s="2" t="str">
        <f>IF(Q4546&lt;Data_Validation!$B$8,"Low Value",IF(Q4546&lt;Data_Validation!$B$9,"Medium Value","High Value"))</f>
        <v>Low Value</v>
      </c>
      <c r="Y4546" s="2" t="str">
        <f t="shared" ref="Y4546:Y4609" si="645">IF(AND(X4546="High Value",S4546="High Risk"),"Critical - Retain",IF(AND(X4546="High Value",S4546&lt;&gt;"High Risk"),"High Value - Maintain",IF(AND(X4546&lt;&gt;"High Value",S4546="High Risk"),"At Risk - Develop","Stable")))</f>
        <v>Stable</v>
      </c>
      <c r="Z4546" s="2" t="str">
        <f t="shared" ref="Z4546:Z4609" si="646">IF(OR(B4546&lt;18,F4546&lt;0,N4546&lt;0,O4546&lt;0,O4546&gt;1,M4546&lt;0,M4546&gt;1),"Check Data","Valid")</f>
        <v>Check Data</v>
      </c>
    </row>
    <row r="4547" spans="1:26" x14ac:dyDescent="0.3">
      <c r="A4547" t="s">
        <v>3563</v>
      </c>
      <c r="B4547">
        <v>37</v>
      </c>
      <c r="C4547" t="s">
        <v>21</v>
      </c>
      <c r="D4547" t="s">
        <v>35</v>
      </c>
      <c r="E4547">
        <v>166.74</v>
      </c>
      <c r="F4547">
        <v>13</v>
      </c>
      <c r="G4547">
        <v>33</v>
      </c>
      <c r="H4547">
        <v>0</v>
      </c>
      <c r="I4547" t="s">
        <v>16</v>
      </c>
      <c r="J4547">
        <v>71.900000000000006</v>
      </c>
      <c r="K4547" s="1">
        <v>44608</v>
      </c>
      <c r="L4547">
        <v>13</v>
      </c>
      <c r="M4547">
        <v>0.43</v>
      </c>
      <c r="N4547">
        <f>IF(E4547="",Data_Validation!$B$1,E4547)</f>
        <v>166.74</v>
      </c>
      <c r="O4547">
        <f>IF(J4547="",Data_Validation!$B$2,J4547)</f>
        <v>71.900000000000006</v>
      </c>
      <c r="P4547">
        <f t="shared" si="639"/>
        <v>1</v>
      </c>
      <c r="Q4547" s="2">
        <f>CustomerData[[#This Row],[avg_order_value_clean]]*CustomerData[[#This Row],[total_orders]]</f>
        <v>2167.62</v>
      </c>
      <c r="R4547" s="2" t="str">
        <f t="shared" ref="R4547:R4610" si="647">IF(G4547&lt;=30,"Active",IF(G4547&lt;=90,"At Risk","Inactive"))</f>
        <v>At Risk</v>
      </c>
      <c r="S4547" s="2" t="str">
        <f t="shared" si="640"/>
        <v>Medium Risk</v>
      </c>
      <c r="T4547" s="2" t="str">
        <f t="shared" si="641"/>
        <v>35-44</v>
      </c>
      <c r="U4547" s="1">
        <f t="shared" ca="1" si="642"/>
        <v>1653</v>
      </c>
      <c r="V4547" s="2" t="str">
        <f t="shared" si="643"/>
        <v>Low Loyalty</v>
      </c>
      <c r="W4547" s="2" t="str">
        <f t="shared" si="644"/>
        <v>Legitimate</v>
      </c>
      <c r="X4547" s="2" t="str">
        <f>IF(Q4547&lt;Data_Validation!$B$8,"Low Value",IF(Q4547&lt;Data_Validation!$B$9,"Medium Value","High Value"))</f>
        <v>High Value</v>
      </c>
      <c r="Y4547" s="2" t="str">
        <f t="shared" si="645"/>
        <v>High Value - Maintain</v>
      </c>
      <c r="Z4547" s="2" t="str">
        <f t="shared" si="646"/>
        <v>Check Data</v>
      </c>
    </row>
    <row r="4548" spans="1:26" x14ac:dyDescent="0.3">
      <c r="A4548" t="s">
        <v>3564</v>
      </c>
      <c r="B4548">
        <v>52</v>
      </c>
      <c r="C4548" t="s">
        <v>21</v>
      </c>
      <c r="D4548" t="s">
        <v>50</v>
      </c>
      <c r="E4548">
        <v>41.6</v>
      </c>
      <c r="F4548">
        <v>7</v>
      </c>
      <c r="G4548">
        <v>206</v>
      </c>
      <c r="H4548">
        <v>0</v>
      </c>
      <c r="I4548" t="s">
        <v>19</v>
      </c>
      <c r="J4548">
        <v>78</v>
      </c>
      <c r="K4548" s="1">
        <v>44841</v>
      </c>
      <c r="L4548">
        <v>40</v>
      </c>
      <c r="M4548">
        <v>0.21</v>
      </c>
      <c r="N4548">
        <f>IF(E4548="",Data_Validation!$B$1,E4548)</f>
        <v>41.6</v>
      </c>
      <c r="O4548">
        <f>IF(J4548="",Data_Validation!$B$2,J4548)</f>
        <v>78</v>
      </c>
      <c r="P4548">
        <f t="shared" si="639"/>
        <v>1</v>
      </c>
      <c r="Q4548" s="2">
        <f>CustomerData[[#This Row],[avg_order_value_clean]]*CustomerData[[#This Row],[total_orders]]</f>
        <v>291.2</v>
      </c>
      <c r="R4548" s="2" t="str">
        <f t="shared" si="647"/>
        <v>Inactive</v>
      </c>
      <c r="S4548" s="2" t="str">
        <f t="shared" si="640"/>
        <v>Medium Risk</v>
      </c>
      <c r="T4548" s="2" t="str">
        <f t="shared" si="641"/>
        <v>45-54</v>
      </c>
      <c r="U4548" s="1">
        <f t="shared" ca="1" si="642"/>
        <v>1420</v>
      </c>
      <c r="V4548" s="2" t="str">
        <f t="shared" si="643"/>
        <v>Medium Loyalty</v>
      </c>
      <c r="W4548" s="2" t="str">
        <f t="shared" si="644"/>
        <v>Legitimate</v>
      </c>
      <c r="X4548" s="2" t="str">
        <f>IF(Q4548&lt;Data_Validation!$B$8,"Low Value",IF(Q4548&lt;Data_Validation!$B$9,"Medium Value","High Value"))</f>
        <v>Low Value</v>
      </c>
      <c r="Y4548" s="2" t="str">
        <f t="shared" si="645"/>
        <v>Stable</v>
      </c>
      <c r="Z4548" s="2" t="str">
        <f t="shared" si="646"/>
        <v>Check Data</v>
      </c>
    </row>
    <row r="4549" spans="1:26" x14ac:dyDescent="0.3">
      <c r="A4549" t="s">
        <v>3565</v>
      </c>
      <c r="B4549">
        <v>70</v>
      </c>
      <c r="C4549" t="s">
        <v>14</v>
      </c>
      <c r="D4549" t="s">
        <v>52</v>
      </c>
      <c r="E4549">
        <v>102.38</v>
      </c>
      <c r="F4549">
        <v>11</v>
      </c>
      <c r="G4549">
        <v>43</v>
      </c>
      <c r="H4549">
        <v>0</v>
      </c>
      <c r="I4549" t="s">
        <v>23</v>
      </c>
      <c r="J4549">
        <v>60.1</v>
      </c>
      <c r="K4549" s="1">
        <v>45046</v>
      </c>
      <c r="L4549">
        <v>60</v>
      </c>
      <c r="M4549">
        <v>0.17</v>
      </c>
      <c r="N4549">
        <f>IF(E4549="",Data_Validation!$B$1,E4549)</f>
        <v>102.38</v>
      </c>
      <c r="O4549">
        <f>IF(J4549="",Data_Validation!$B$2,J4549)</f>
        <v>60.1</v>
      </c>
      <c r="P4549">
        <f t="shared" si="639"/>
        <v>1</v>
      </c>
      <c r="Q4549" s="2">
        <f>CustomerData[[#This Row],[avg_order_value_clean]]*CustomerData[[#This Row],[total_orders]]</f>
        <v>1126.1799999999998</v>
      </c>
      <c r="R4549" s="2" t="str">
        <f t="shared" si="647"/>
        <v>At Risk</v>
      </c>
      <c r="S4549" s="2" t="str">
        <f t="shared" si="640"/>
        <v>Low Risk</v>
      </c>
      <c r="T4549" s="2" t="str">
        <f t="shared" si="641"/>
        <v>55+</v>
      </c>
      <c r="U4549" s="1">
        <f t="shared" ca="1" si="642"/>
        <v>1215</v>
      </c>
      <c r="V4549" s="2" t="str">
        <f t="shared" si="643"/>
        <v>Medium Loyalty</v>
      </c>
      <c r="W4549" s="2" t="str">
        <f t="shared" si="644"/>
        <v>Legitimate</v>
      </c>
      <c r="X4549" s="2" t="str">
        <f>IF(Q4549&lt;Data_Validation!$B$8,"Low Value",IF(Q4549&lt;Data_Validation!$B$9,"Medium Value","High Value"))</f>
        <v>Low Value</v>
      </c>
      <c r="Y4549" s="2" t="str">
        <f t="shared" si="645"/>
        <v>Stable</v>
      </c>
      <c r="Z4549" s="2" t="str">
        <f t="shared" si="646"/>
        <v>Check Data</v>
      </c>
    </row>
    <row r="4550" spans="1:26" x14ac:dyDescent="0.3">
      <c r="A4550" t="s">
        <v>3566</v>
      </c>
      <c r="B4550">
        <v>64</v>
      </c>
      <c r="C4550" t="s">
        <v>25</v>
      </c>
      <c r="D4550" t="s">
        <v>35</v>
      </c>
      <c r="E4550">
        <v>270.77999999999997</v>
      </c>
      <c r="F4550">
        <v>8</v>
      </c>
      <c r="G4550">
        <v>244</v>
      </c>
      <c r="H4550">
        <v>0</v>
      </c>
      <c r="I4550" t="s">
        <v>29</v>
      </c>
      <c r="J4550">
        <v>72</v>
      </c>
      <c r="K4550" s="1">
        <v>44949</v>
      </c>
      <c r="L4550">
        <v>34</v>
      </c>
      <c r="M4550">
        <v>0.59</v>
      </c>
      <c r="N4550">
        <f>IF(E4550="",Data_Validation!$B$1,E4550)</f>
        <v>270.77999999999997</v>
      </c>
      <c r="O4550">
        <f>IF(J4550="",Data_Validation!$B$2,J4550)</f>
        <v>72</v>
      </c>
      <c r="P4550">
        <f t="shared" si="639"/>
        <v>1</v>
      </c>
      <c r="Q4550" s="2">
        <f>CustomerData[[#This Row],[avg_order_value_clean]]*CustomerData[[#This Row],[total_orders]]</f>
        <v>2166.2399999999998</v>
      </c>
      <c r="R4550" s="2" t="str">
        <f t="shared" si="647"/>
        <v>Inactive</v>
      </c>
      <c r="S4550" s="2" t="str">
        <f t="shared" si="640"/>
        <v>High Risk</v>
      </c>
      <c r="T4550" s="2" t="str">
        <f t="shared" si="641"/>
        <v>55+</v>
      </c>
      <c r="U4550" s="1">
        <f t="shared" ca="1" si="642"/>
        <v>1312</v>
      </c>
      <c r="V4550" s="2" t="str">
        <f t="shared" si="643"/>
        <v>Low Loyalty</v>
      </c>
      <c r="W4550" s="2" t="str">
        <f t="shared" si="644"/>
        <v>Legitimate</v>
      </c>
      <c r="X4550" s="2" t="str">
        <f>IF(Q4550&lt;Data_Validation!$B$8,"Low Value",IF(Q4550&lt;Data_Validation!$B$9,"Medium Value","High Value"))</f>
        <v>High Value</v>
      </c>
      <c r="Y4550" s="2" t="str">
        <f t="shared" si="645"/>
        <v>Critical - Retain</v>
      </c>
      <c r="Z4550" s="2" t="str">
        <f t="shared" si="646"/>
        <v>Check Data</v>
      </c>
    </row>
    <row r="4551" spans="1:26" x14ac:dyDescent="0.3">
      <c r="A4551" t="s">
        <v>3567</v>
      </c>
      <c r="B4551">
        <v>63</v>
      </c>
      <c r="C4551" t="s">
        <v>25</v>
      </c>
      <c r="D4551" t="s">
        <v>52</v>
      </c>
      <c r="E4551">
        <v>338.37</v>
      </c>
      <c r="F4551">
        <v>13</v>
      </c>
      <c r="G4551">
        <v>253</v>
      </c>
      <c r="H4551">
        <v>0</v>
      </c>
      <c r="I4551" t="s">
        <v>40</v>
      </c>
      <c r="K4551" s="1">
        <v>44815</v>
      </c>
      <c r="L4551">
        <v>13</v>
      </c>
      <c r="M4551">
        <v>0.33</v>
      </c>
      <c r="N4551">
        <f>IF(E4551="",Data_Validation!$B$1,E4551)</f>
        <v>338.37</v>
      </c>
      <c r="O4551">
        <f>IF(J4551="",Data_Validation!$B$2,J4551)</f>
        <v>250</v>
      </c>
      <c r="P4551">
        <f t="shared" si="639"/>
        <v>1</v>
      </c>
      <c r="Q4551" s="2">
        <f>CustomerData[[#This Row],[avg_order_value_clean]]*CustomerData[[#This Row],[total_orders]]</f>
        <v>4398.8100000000004</v>
      </c>
      <c r="R4551" s="2" t="str">
        <f t="shared" si="647"/>
        <v>Inactive</v>
      </c>
      <c r="S4551" s="2" t="str">
        <f t="shared" si="640"/>
        <v>Medium Risk</v>
      </c>
      <c r="T4551" s="2" t="str">
        <f t="shared" si="641"/>
        <v>55+</v>
      </c>
      <c r="U4551" s="1">
        <f t="shared" ca="1" si="642"/>
        <v>1446</v>
      </c>
      <c r="V4551" s="2" t="str">
        <f t="shared" si="643"/>
        <v>Low Loyalty</v>
      </c>
      <c r="W4551" s="2" t="str">
        <f t="shared" si="644"/>
        <v>Legitimate</v>
      </c>
      <c r="X4551" s="2" t="str">
        <f>IF(Q4551&lt;Data_Validation!$B$8,"Low Value",IF(Q4551&lt;Data_Validation!$B$9,"Medium Value","High Value"))</f>
        <v>High Value</v>
      </c>
      <c r="Y4551" s="2" t="str">
        <f t="shared" si="645"/>
        <v>High Value - Maintain</v>
      </c>
      <c r="Z4551" s="2" t="str">
        <f t="shared" si="646"/>
        <v>Check Data</v>
      </c>
    </row>
    <row r="4552" spans="1:26" x14ac:dyDescent="0.3">
      <c r="A4552" t="s">
        <v>3568</v>
      </c>
      <c r="B4552">
        <v>28</v>
      </c>
      <c r="C4552" t="s">
        <v>21</v>
      </c>
      <c r="D4552" t="s">
        <v>50</v>
      </c>
      <c r="E4552">
        <v>53.6</v>
      </c>
      <c r="F4552">
        <v>3</v>
      </c>
      <c r="G4552">
        <v>108</v>
      </c>
      <c r="H4552">
        <v>0</v>
      </c>
      <c r="I4552" t="s">
        <v>16</v>
      </c>
      <c r="J4552">
        <v>8.5</v>
      </c>
      <c r="K4552" s="1">
        <v>45492</v>
      </c>
      <c r="L4552">
        <v>4</v>
      </c>
      <c r="M4552">
        <v>0.12</v>
      </c>
      <c r="N4552">
        <f>IF(E4552="",Data_Validation!$B$1,E4552)</f>
        <v>53.6</v>
      </c>
      <c r="O4552">
        <f>IF(J4552="",Data_Validation!$B$2,J4552)</f>
        <v>8.5</v>
      </c>
      <c r="P4552">
        <f t="shared" si="639"/>
        <v>1</v>
      </c>
      <c r="Q4552" s="2">
        <f>CustomerData[[#This Row],[avg_order_value_clean]]*CustomerData[[#This Row],[total_orders]]</f>
        <v>160.80000000000001</v>
      </c>
      <c r="R4552" s="2" t="str">
        <f t="shared" si="647"/>
        <v>Inactive</v>
      </c>
      <c r="S4552" s="2" t="str">
        <f t="shared" si="640"/>
        <v>Low Risk</v>
      </c>
      <c r="T4552" s="2" t="str">
        <f t="shared" si="641"/>
        <v>25-34</v>
      </c>
      <c r="U4552" s="1">
        <f t="shared" ca="1" si="642"/>
        <v>769</v>
      </c>
      <c r="V4552" s="2" t="str">
        <f t="shared" si="643"/>
        <v>Low Loyalty</v>
      </c>
      <c r="W4552" s="2" t="str">
        <f t="shared" si="644"/>
        <v>Legitimate</v>
      </c>
      <c r="X4552" s="2" t="str">
        <f>IF(Q4552&lt;Data_Validation!$B$8,"Low Value",IF(Q4552&lt;Data_Validation!$B$9,"Medium Value","High Value"))</f>
        <v>Low Value</v>
      </c>
      <c r="Y4552" s="2" t="str">
        <f t="shared" si="645"/>
        <v>Stable</v>
      </c>
      <c r="Z4552" s="2" t="str">
        <f t="shared" si="646"/>
        <v>Check Data</v>
      </c>
    </row>
    <row r="4553" spans="1:26" x14ac:dyDescent="0.3">
      <c r="A4553" t="s">
        <v>2225</v>
      </c>
      <c r="B4553">
        <v>69</v>
      </c>
      <c r="C4553" t="s">
        <v>21</v>
      </c>
      <c r="D4553" t="s">
        <v>28</v>
      </c>
      <c r="E4553">
        <v>157.84</v>
      </c>
      <c r="F4553">
        <v>8</v>
      </c>
      <c r="G4553">
        <v>322</v>
      </c>
      <c r="H4553">
        <v>0</v>
      </c>
      <c r="I4553" t="s">
        <v>40</v>
      </c>
      <c r="J4553">
        <v>41.7</v>
      </c>
      <c r="K4553" s="1">
        <v>45143</v>
      </c>
      <c r="L4553">
        <v>13</v>
      </c>
      <c r="M4553">
        <v>0.15</v>
      </c>
      <c r="N4553">
        <f>IF(E4553="",Data_Validation!$B$1,E4553)</f>
        <v>157.84</v>
      </c>
      <c r="O4553">
        <f>IF(J4553="",Data_Validation!$B$2,J4553)</f>
        <v>41.7</v>
      </c>
      <c r="P4553">
        <f t="shared" si="639"/>
        <v>2</v>
      </c>
      <c r="Q4553" s="2">
        <f>CustomerData[[#This Row],[avg_order_value_clean]]*CustomerData[[#This Row],[total_orders]]</f>
        <v>1262.72</v>
      </c>
      <c r="R4553" s="2" t="str">
        <f t="shared" si="647"/>
        <v>Inactive</v>
      </c>
      <c r="S4553" s="2" t="str">
        <f t="shared" si="640"/>
        <v>Low Risk</v>
      </c>
      <c r="T4553" s="2" t="str">
        <f t="shared" si="641"/>
        <v>55+</v>
      </c>
      <c r="U4553" s="1">
        <f t="shared" ca="1" si="642"/>
        <v>1118</v>
      </c>
      <c r="V4553" s="2" t="str">
        <f t="shared" si="643"/>
        <v>Low Loyalty</v>
      </c>
      <c r="W4553" s="2" t="str">
        <f t="shared" si="644"/>
        <v>Legitimate</v>
      </c>
      <c r="X4553" s="2" t="str">
        <f>IF(Q4553&lt;Data_Validation!$B$8,"Low Value",IF(Q4553&lt;Data_Validation!$B$9,"Medium Value","High Value"))</f>
        <v>Low Value</v>
      </c>
      <c r="Y4553" s="2" t="str">
        <f t="shared" si="645"/>
        <v>Stable</v>
      </c>
      <c r="Z4553" s="2" t="str">
        <f t="shared" si="646"/>
        <v>Check Data</v>
      </c>
    </row>
    <row r="4554" spans="1:26" x14ac:dyDescent="0.3">
      <c r="A4554" t="s">
        <v>3569</v>
      </c>
      <c r="B4554">
        <v>25</v>
      </c>
      <c r="C4554" t="s">
        <v>14</v>
      </c>
      <c r="D4554" t="s">
        <v>15</v>
      </c>
      <c r="E4554">
        <v>23.43</v>
      </c>
      <c r="F4554">
        <v>14</v>
      </c>
      <c r="G4554">
        <v>113</v>
      </c>
      <c r="H4554">
        <v>0</v>
      </c>
      <c r="I4554" t="s">
        <v>29</v>
      </c>
      <c r="J4554">
        <v>17.3</v>
      </c>
      <c r="K4554" s="1">
        <v>44910</v>
      </c>
      <c r="L4554">
        <v>48</v>
      </c>
      <c r="M4554">
        <v>0.25</v>
      </c>
      <c r="N4554">
        <f>IF(E4554="",Data_Validation!$B$1,E4554)</f>
        <v>23.43</v>
      </c>
      <c r="O4554">
        <f>IF(J4554="",Data_Validation!$B$2,J4554)</f>
        <v>17.3</v>
      </c>
      <c r="P4554">
        <f t="shared" si="639"/>
        <v>1</v>
      </c>
      <c r="Q4554" s="2">
        <f>CustomerData[[#This Row],[avg_order_value_clean]]*CustomerData[[#This Row],[total_orders]]</f>
        <v>328.02</v>
      </c>
      <c r="R4554" s="2" t="str">
        <f t="shared" si="647"/>
        <v>Inactive</v>
      </c>
      <c r="S4554" s="2" t="str">
        <f t="shared" si="640"/>
        <v>Medium Risk</v>
      </c>
      <c r="T4554" s="2" t="str">
        <f t="shared" si="641"/>
        <v>25-34</v>
      </c>
      <c r="U4554" s="1">
        <f t="shared" ca="1" si="642"/>
        <v>1351</v>
      </c>
      <c r="V4554" s="2" t="str">
        <f t="shared" si="643"/>
        <v>Medium Loyalty</v>
      </c>
      <c r="W4554" s="2" t="str">
        <f t="shared" si="644"/>
        <v>Legitimate</v>
      </c>
      <c r="X4554" s="2" t="str">
        <f>IF(Q4554&lt;Data_Validation!$B$8,"Low Value",IF(Q4554&lt;Data_Validation!$B$9,"Medium Value","High Value"))</f>
        <v>Low Value</v>
      </c>
      <c r="Y4554" s="2" t="str">
        <f t="shared" si="645"/>
        <v>Stable</v>
      </c>
      <c r="Z4554" s="2" t="str">
        <f t="shared" si="646"/>
        <v>Check Data</v>
      </c>
    </row>
    <row r="4555" spans="1:26" x14ac:dyDescent="0.3">
      <c r="A4555" t="s">
        <v>595</v>
      </c>
      <c r="B4555">
        <v>21</v>
      </c>
      <c r="C4555" t="s">
        <v>21</v>
      </c>
      <c r="D4555" t="s">
        <v>18</v>
      </c>
      <c r="E4555">
        <v>237.9</v>
      </c>
      <c r="F4555">
        <v>8</v>
      </c>
      <c r="G4555">
        <v>277</v>
      </c>
      <c r="H4555">
        <v>0</v>
      </c>
      <c r="I4555" t="s">
        <v>19</v>
      </c>
      <c r="J4555">
        <v>62.9</v>
      </c>
      <c r="K4555" s="1">
        <v>45436</v>
      </c>
      <c r="L4555">
        <v>13</v>
      </c>
      <c r="M4555">
        <v>0.11</v>
      </c>
      <c r="N4555">
        <f>IF(E4555="",Data_Validation!$B$1,E4555)</f>
        <v>237.9</v>
      </c>
      <c r="O4555">
        <f>IF(J4555="",Data_Validation!$B$2,J4555)</f>
        <v>62.9</v>
      </c>
      <c r="P4555">
        <f t="shared" si="639"/>
        <v>2</v>
      </c>
      <c r="Q4555" s="2">
        <f>CustomerData[[#This Row],[avg_order_value_clean]]*CustomerData[[#This Row],[total_orders]]</f>
        <v>1903.2</v>
      </c>
      <c r="R4555" s="2" t="str">
        <f t="shared" si="647"/>
        <v>Inactive</v>
      </c>
      <c r="S4555" s="2" t="str">
        <f t="shared" si="640"/>
        <v>Low Risk</v>
      </c>
      <c r="T4555" s="2" t="str">
        <f t="shared" si="641"/>
        <v>Under 25</v>
      </c>
      <c r="U4555" s="1">
        <f t="shared" ca="1" si="642"/>
        <v>825</v>
      </c>
      <c r="V4555" s="2" t="str">
        <f t="shared" si="643"/>
        <v>Low Loyalty</v>
      </c>
      <c r="W4555" s="2" t="str">
        <f t="shared" si="644"/>
        <v>Legitimate</v>
      </c>
      <c r="X4555" s="2" t="str">
        <f>IF(Q4555&lt;Data_Validation!$B$8,"Low Value",IF(Q4555&lt;Data_Validation!$B$9,"Medium Value","High Value"))</f>
        <v>High Value</v>
      </c>
      <c r="Y4555" s="2" t="str">
        <f t="shared" si="645"/>
        <v>High Value - Maintain</v>
      </c>
      <c r="Z4555" s="2" t="str">
        <f t="shared" si="646"/>
        <v>Check Data</v>
      </c>
    </row>
    <row r="4556" spans="1:26" x14ac:dyDescent="0.3">
      <c r="A4556" t="s">
        <v>3570</v>
      </c>
      <c r="B4556">
        <v>44</v>
      </c>
      <c r="C4556" t="s">
        <v>21</v>
      </c>
      <c r="D4556" t="s">
        <v>44</v>
      </c>
      <c r="E4556">
        <v>187.39</v>
      </c>
      <c r="F4556">
        <v>9</v>
      </c>
      <c r="G4556">
        <v>236</v>
      </c>
      <c r="H4556">
        <v>0</v>
      </c>
      <c r="I4556" t="s">
        <v>23</v>
      </c>
      <c r="J4556">
        <v>26.3</v>
      </c>
      <c r="K4556" s="1">
        <v>45522</v>
      </c>
      <c r="L4556">
        <v>87</v>
      </c>
      <c r="M4556">
        <v>0.13</v>
      </c>
      <c r="N4556">
        <f>IF(E4556="",Data_Validation!$B$1,E4556)</f>
        <v>187.39</v>
      </c>
      <c r="O4556">
        <f>IF(J4556="",Data_Validation!$B$2,J4556)</f>
        <v>26.3</v>
      </c>
      <c r="P4556">
        <f t="shared" si="639"/>
        <v>1</v>
      </c>
      <c r="Q4556" s="2">
        <f>CustomerData[[#This Row],[avg_order_value_clean]]*CustomerData[[#This Row],[total_orders]]</f>
        <v>1686.5099999999998</v>
      </c>
      <c r="R4556" s="2" t="str">
        <f t="shared" si="647"/>
        <v>Inactive</v>
      </c>
      <c r="S4556" s="2" t="str">
        <f t="shared" si="640"/>
        <v>Low Risk</v>
      </c>
      <c r="T4556" s="2" t="str">
        <f t="shared" si="641"/>
        <v>35-44</v>
      </c>
      <c r="U4556" s="1">
        <f t="shared" ca="1" si="642"/>
        <v>739</v>
      </c>
      <c r="V4556" s="2" t="str">
        <f t="shared" si="643"/>
        <v>High Loyalty</v>
      </c>
      <c r="W4556" s="2" t="str">
        <f t="shared" si="644"/>
        <v>Legitimate</v>
      </c>
      <c r="X4556" s="2" t="str">
        <f>IF(Q4556&lt;Data_Validation!$B$8,"Low Value",IF(Q4556&lt;Data_Validation!$B$9,"Medium Value","High Value"))</f>
        <v>High Value</v>
      </c>
      <c r="Y4556" s="2" t="str">
        <f t="shared" si="645"/>
        <v>High Value - Maintain</v>
      </c>
      <c r="Z4556" s="2" t="str">
        <f t="shared" si="646"/>
        <v>Check Data</v>
      </c>
    </row>
    <row r="4557" spans="1:26" x14ac:dyDescent="0.3">
      <c r="A4557" t="s">
        <v>3571</v>
      </c>
      <c r="B4557">
        <v>61</v>
      </c>
      <c r="C4557" t="s">
        <v>21</v>
      </c>
      <c r="D4557" t="s">
        <v>22</v>
      </c>
      <c r="E4557">
        <v>194.07</v>
      </c>
      <c r="F4557">
        <v>17</v>
      </c>
      <c r="G4557">
        <v>28</v>
      </c>
      <c r="H4557">
        <v>0</v>
      </c>
      <c r="I4557" t="s">
        <v>29</v>
      </c>
      <c r="J4557">
        <v>95.8</v>
      </c>
      <c r="K4557" s="1">
        <v>45597</v>
      </c>
      <c r="L4557">
        <v>93</v>
      </c>
      <c r="M4557">
        <v>0.27</v>
      </c>
      <c r="N4557">
        <f>IF(E4557="",Data_Validation!$B$1,E4557)</f>
        <v>194.07</v>
      </c>
      <c r="O4557">
        <f>IF(J4557="",Data_Validation!$B$2,J4557)</f>
        <v>95.8</v>
      </c>
      <c r="P4557">
        <f t="shared" si="639"/>
        <v>1</v>
      </c>
      <c r="Q4557" s="2">
        <f>CustomerData[[#This Row],[avg_order_value_clean]]*CustomerData[[#This Row],[total_orders]]</f>
        <v>3299.19</v>
      </c>
      <c r="R4557" s="2" t="str">
        <f t="shared" si="647"/>
        <v>Active</v>
      </c>
      <c r="S4557" s="2" t="str">
        <f t="shared" si="640"/>
        <v>Medium Risk</v>
      </c>
      <c r="T4557" s="2" t="str">
        <f t="shared" si="641"/>
        <v>55+</v>
      </c>
      <c r="U4557" s="1">
        <f t="shared" ca="1" si="642"/>
        <v>664</v>
      </c>
      <c r="V4557" s="2" t="str">
        <f t="shared" si="643"/>
        <v>High Loyalty</v>
      </c>
      <c r="W4557" s="2" t="str">
        <f t="shared" si="644"/>
        <v>Legitimate</v>
      </c>
      <c r="X4557" s="2" t="str">
        <f>IF(Q4557&lt;Data_Validation!$B$8,"Low Value",IF(Q4557&lt;Data_Validation!$B$9,"Medium Value","High Value"))</f>
        <v>High Value</v>
      </c>
      <c r="Y4557" s="2" t="str">
        <f t="shared" si="645"/>
        <v>High Value - Maintain</v>
      </c>
      <c r="Z4557" s="2" t="str">
        <f t="shared" si="646"/>
        <v>Check Data</v>
      </c>
    </row>
    <row r="4558" spans="1:26" x14ac:dyDescent="0.3">
      <c r="A4558" t="s">
        <v>3572</v>
      </c>
      <c r="B4558">
        <v>57</v>
      </c>
      <c r="C4558" t="s">
        <v>14</v>
      </c>
      <c r="D4558" t="s">
        <v>18</v>
      </c>
      <c r="F4558">
        <v>13</v>
      </c>
      <c r="G4558">
        <v>221</v>
      </c>
      <c r="H4558">
        <v>0</v>
      </c>
      <c r="I4558" t="s">
        <v>40</v>
      </c>
      <c r="J4558">
        <v>27.1</v>
      </c>
      <c r="K4558" s="1">
        <v>45643</v>
      </c>
      <c r="L4558">
        <v>33</v>
      </c>
      <c r="M4558">
        <v>0.2</v>
      </c>
      <c r="N4558">
        <f>IF(E4558="",Data_Validation!$B$1,E4558)</f>
        <v>250</v>
      </c>
      <c r="O4558">
        <f>IF(J4558="",Data_Validation!$B$2,J4558)</f>
        <v>27.1</v>
      </c>
      <c r="P4558">
        <f t="shared" si="639"/>
        <v>1</v>
      </c>
      <c r="Q4558" s="2">
        <f>CustomerData[[#This Row],[avg_order_value_clean]]*CustomerData[[#This Row],[total_orders]]</f>
        <v>3250</v>
      </c>
      <c r="R4558" s="2" t="str">
        <f t="shared" si="647"/>
        <v>Inactive</v>
      </c>
      <c r="S4558" s="2" t="str">
        <f t="shared" si="640"/>
        <v>Medium Risk</v>
      </c>
      <c r="T4558" s="2" t="str">
        <f t="shared" si="641"/>
        <v>55+</v>
      </c>
      <c r="U4558" s="1">
        <f t="shared" ca="1" si="642"/>
        <v>618</v>
      </c>
      <c r="V4558" s="2" t="str">
        <f t="shared" si="643"/>
        <v>Low Loyalty</v>
      </c>
      <c r="W4558" s="2" t="str">
        <f t="shared" si="644"/>
        <v>Legitimate</v>
      </c>
      <c r="X4558" s="2" t="str">
        <f>IF(Q4558&lt;Data_Validation!$B$8,"Low Value",IF(Q4558&lt;Data_Validation!$B$9,"Medium Value","High Value"))</f>
        <v>High Value</v>
      </c>
      <c r="Y4558" s="2" t="str">
        <f t="shared" si="645"/>
        <v>High Value - Maintain</v>
      </c>
      <c r="Z4558" s="2" t="str">
        <f t="shared" si="646"/>
        <v>Check Data</v>
      </c>
    </row>
    <row r="4559" spans="1:26" x14ac:dyDescent="0.3">
      <c r="A4559" t="s">
        <v>3573</v>
      </c>
      <c r="B4559">
        <v>55</v>
      </c>
      <c r="C4559" t="s">
        <v>25</v>
      </c>
      <c r="D4559" t="s">
        <v>52</v>
      </c>
      <c r="E4559">
        <v>46.33</v>
      </c>
      <c r="F4559">
        <v>13</v>
      </c>
      <c r="G4559">
        <v>317</v>
      </c>
      <c r="H4559">
        <v>0</v>
      </c>
      <c r="I4559" t="s">
        <v>40</v>
      </c>
      <c r="J4559">
        <v>9.8000000000000007</v>
      </c>
      <c r="K4559" s="1">
        <v>44894</v>
      </c>
      <c r="L4559">
        <v>23</v>
      </c>
      <c r="M4559">
        <v>0.68</v>
      </c>
      <c r="N4559">
        <f>IF(E4559="",Data_Validation!$B$1,E4559)</f>
        <v>46.33</v>
      </c>
      <c r="O4559">
        <f>IF(J4559="",Data_Validation!$B$2,J4559)</f>
        <v>9.8000000000000007</v>
      </c>
      <c r="P4559">
        <f t="shared" si="639"/>
        <v>2</v>
      </c>
      <c r="Q4559" s="2">
        <f>CustomerData[[#This Row],[avg_order_value_clean]]*CustomerData[[#This Row],[total_orders]]</f>
        <v>602.29</v>
      </c>
      <c r="R4559" s="2" t="str">
        <f t="shared" si="647"/>
        <v>Inactive</v>
      </c>
      <c r="S4559" s="2" t="str">
        <f t="shared" si="640"/>
        <v>High Risk</v>
      </c>
      <c r="T4559" s="2" t="str">
        <f t="shared" si="641"/>
        <v>55+</v>
      </c>
      <c r="U4559" s="1">
        <f t="shared" ca="1" si="642"/>
        <v>1367</v>
      </c>
      <c r="V4559" s="2" t="str">
        <f t="shared" si="643"/>
        <v>Low Loyalty</v>
      </c>
      <c r="W4559" s="2" t="str">
        <f t="shared" si="644"/>
        <v>Legitimate</v>
      </c>
      <c r="X4559" s="2" t="str">
        <f>IF(Q4559&lt;Data_Validation!$B$8,"Low Value",IF(Q4559&lt;Data_Validation!$B$9,"Medium Value","High Value"))</f>
        <v>Low Value</v>
      </c>
      <c r="Y4559" s="2" t="str">
        <f t="shared" si="645"/>
        <v>At Risk - Develop</v>
      </c>
      <c r="Z4559" s="2" t="str">
        <f t="shared" si="646"/>
        <v>Check Data</v>
      </c>
    </row>
    <row r="4560" spans="1:26" x14ac:dyDescent="0.3">
      <c r="A4560" t="s">
        <v>3574</v>
      </c>
      <c r="B4560">
        <v>64</v>
      </c>
      <c r="C4560" t="s">
        <v>25</v>
      </c>
      <c r="D4560" t="s">
        <v>15</v>
      </c>
      <c r="E4560">
        <v>149.66</v>
      </c>
      <c r="F4560">
        <v>7</v>
      </c>
      <c r="G4560">
        <v>270</v>
      </c>
      <c r="H4560">
        <v>0</v>
      </c>
      <c r="I4560" t="s">
        <v>40</v>
      </c>
      <c r="J4560">
        <v>88.1</v>
      </c>
      <c r="K4560" s="1">
        <v>45300</v>
      </c>
      <c r="L4560">
        <v>67</v>
      </c>
      <c r="M4560">
        <v>0.43</v>
      </c>
      <c r="N4560">
        <f>IF(E4560="",Data_Validation!$B$1,E4560)</f>
        <v>149.66</v>
      </c>
      <c r="O4560">
        <f>IF(J4560="",Data_Validation!$B$2,J4560)</f>
        <v>88.1</v>
      </c>
      <c r="P4560">
        <f t="shared" si="639"/>
        <v>1</v>
      </c>
      <c r="Q4560" s="2">
        <f>CustomerData[[#This Row],[avg_order_value_clean]]*CustomerData[[#This Row],[total_orders]]</f>
        <v>1047.6199999999999</v>
      </c>
      <c r="R4560" s="2" t="str">
        <f t="shared" si="647"/>
        <v>Inactive</v>
      </c>
      <c r="S4560" s="2" t="str">
        <f t="shared" si="640"/>
        <v>Medium Risk</v>
      </c>
      <c r="T4560" s="2" t="str">
        <f t="shared" si="641"/>
        <v>55+</v>
      </c>
      <c r="U4560" s="1">
        <f t="shared" ca="1" si="642"/>
        <v>961</v>
      </c>
      <c r="V4560" s="2" t="str">
        <f t="shared" si="643"/>
        <v>Medium Loyalty</v>
      </c>
      <c r="W4560" s="2" t="str">
        <f t="shared" si="644"/>
        <v>Legitimate</v>
      </c>
      <c r="X4560" s="2" t="str">
        <f>IF(Q4560&lt;Data_Validation!$B$8,"Low Value",IF(Q4560&lt;Data_Validation!$B$9,"Medium Value","High Value"))</f>
        <v>Low Value</v>
      </c>
      <c r="Y4560" s="2" t="str">
        <f t="shared" si="645"/>
        <v>Stable</v>
      </c>
      <c r="Z4560" s="2" t="str">
        <f t="shared" si="646"/>
        <v>Check Data</v>
      </c>
    </row>
    <row r="4561" spans="1:26" x14ac:dyDescent="0.3">
      <c r="A4561" t="s">
        <v>3575</v>
      </c>
      <c r="B4561">
        <v>47</v>
      </c>
      <c r="C4561" t="s">
        <v>21</v>
      </c>
      <c r="D4561" t="s">
        <v>15</v>
      </c>
      <c r="E4561">
        <v>69.08</v>
      </c>
      <c r="F4561">
        <v>4</v>
      </c>
      <c r="G4561">
        <v>241</v>
      </c>
      <c r="H4561">
        <v>0</v>
      </c>
      <c r="I4561" t="s">
        <v>19</v>
      </c>
      <c r="J4561">
        <v>41.4</v>
      </c>
      <c r="K4561" s="1">
        <v>44790</v>
      </c>
      <c r="L4561">
        <v>32</v>
      </c>
      <c r="M4561">
        <v>0.23</v>
      </c>
      <c r="N4561">
        <f>IF(E4561="",Data_Validation!$B$1,E4561)</f>
        <v>69.08</v>
      </c>
      <c r="O4561">
        <f>IF(J4561="",Data_Validation!$B$2,J4561)</f>
        <v>41.4</v>
      </c>
      <c r="P4561">
        <f t="shared" si="639"/>
        <v>2</v>
      </c>
      <c r="Q4561" s="2">
        <f>CustomerData[[#This Row],[avg_order_value_clean]]*CustomerData[[#This Row],[total_orders]]</f>
        <v>276.32</v>
      </c>
      <c r="R4561" s="2" t="str">
        <f t="shared" si="647"/>
        <v>Inactive</v>
      </c>
      <c r="S4561" s="2" t="str">
        <f t="shared" si="640"/>
        <v>Medium Risk</v>
      </c>
      <c r="T4561" s="2" t="str">
        <f t="shared" si="641"/>
        <v>45-54</v>
      </c>
      <c r="U4561" s="1">
        <f t="shared" ca="1" si="642"/>
        <v>1471</v>
      </c>
      <c r="V4561" s="2" t="str">
        <f t="shared" si="643"/>
        <v>Low Loyalty</v>
      </c>
      <c r="W4561" s="2" t="str">
        <f t="shared" si="644"/>
        <v>Legitimate</v>
      </c>
      <c r="X4561" s="2" t="str">
        <f>IF(Q4561&lt;Data_Validation!$B$8,"Low Value",IF(Q4561&lt;Data_Validation!$B$9,"Medium Value","High Value"))</f>
        <v>Low Value</v>
      </c>
      <c r="Y4561" s="2" t="str">
        <f t="shared" si="645"/>
        <v>Stable</v>
      </c>
      <c r="Z4561" s="2" t="str">
        <f t="shared" si="646"/>
        <v>Check Data</v>
      </c>
    </row>
    <row r="4562" spans="1:26" x14ac:dyDescent="0.3">
      <c r="A4562" t="s">
        <v>3576</v>
      </c>
      <c r="B4562">
        <v>61</v>
      </c>
      <c r="C4562" t="s">
        <v>14</v>
      </c>
      <c r="D4562" t="s">
        <v>28</v>
      </c>
      <c r="E4562">
        <v>39.74</v>
      </c>
      <c r="F4562">
        <v>10</v>
      </c>
      <c r="G4562">
        <v>96</v>
      </c>
      <c r="H4562">
        <v>0</v>
      </c>
      <c r="I4562" t="s">
        <v>40</v>
      </c>
      <c r="J4562">
        <v>35.6</v>
      </c>
      <c r="K4562" s="1">
        <v>45686</v>
      </c>
      <c r="L4562">
        <v>55</v>
      </c>
      <c r="M4562">
        <v>0.31</v>
      </c>
      <c r="N4562">
        <f>IF(E4562="",Data_Validation!$B$1,E4562)</f>
        <v>39.74</v>
      </c>
      <c r="O4562">
        <f>IF(J4562="",Data_Validation!$B$2,J4562)</f>
        <v>35.6</v>
      </c>
      <c r="P4562">
        <f t="shared" si="639"/>
        <v>1</v>
      </c>
      <c r="Q4562" s="2">
        <f>CustomerData[[#This Row],[avg_order_value_clean]]*CustomerData[[#This Row],[total_orders]]</f>
        <v>397.40000000000003</v>
      </c>
      <c r="R4562" s="2" t="str">
        <f t="shared" si="647"/>
        <v>Inactive</v>
      </c>
      <c r="S4562" s="2" t="str">
        <f t="shared" si="640"/>
        <v>Medium Risk</v>
      </c>
      <c r="T4562" s="2" t="str">
        <f t="shared" si="641"/>
        <v>55+</v>
      </c>
      <c r="U4562" s="1">
        <f t="shared" ca="1" si="642"/>
        <v>575</v>
      </c>
      <c r="V4562" s="2" t="str">
        <f t="shared" si="643"/>
        <v>Medium Loyalty</v>
      </c>
      <c r="W4562" s="2" t="str">
        <f t="shared" si="644"/>
        <v>Legitimate</v>
      </c>
      <c r="X4562" s="2" t="str">
        <f>IF(Q4562&lt;Data_Validation!$B$8,"Low Value",IF(Q4562&lt;Data_Validation!$B$9,"Medium Value","High Value"))</f>
        <v>Low Value</v>
      </c>
      <c r="Y4562" s="2" t="str">
        <f t="shared" si="645"/>
        <v>Stable</v>
      </c>
      <c r="Z4562" s="2" t="str">
        <f t="shared" si="646"/>
        <v>Check Data</v>
      </c>
    </row>
    <row r="4563" spans="1:26" x14ac:dyDescent="0.3">
      <c r="A4563" t="s">
        <v>3577</v>
      </c>
      <c r="B4563">
        <v>65</v>
      </c>
      <c r="C4563" t="s">
        <v>14</v>
      </c>
      <c r="D4563" t="s">
        <v>26</v>
      </c>
      <c r="E4563">
        <v>193.14</v>
      </c>
      <c r="F4563">
        <v>7</v>
      </c>
      <c r="G4563">
        <v>342</v>
      </c>
      <c r="H4563">
        <v>0</v>
      </c>
      <c r="I4563" t="s">
        <v>19</v>
      </c>
      <c r="J4563">
        <v>88.5</v>
      </c>
      <c r="K4563" s="1">
        <v>45657</v>
      </c>
      <c r="L4563">
        <v>3</v>
      </c>
      <c r="M4563">
        <v>0.17</v>
      </c>
      <c r="N4563">
        <f>IF(E4563="",Data_Validation!$B$1,E4563)</f>
        <v>193.14</v>
      </c>
      <c r="O4563">
        <f>IF(J4563="",Data_Validation!$B$2,J4563)</f>
        <v>88.5</v>
      </c>
      <c r="P4563">
        <f t="shared" si="639"/>
        <v>1</v>
      </c>
      <c r="Q4563" s="2">
        <f>CustomerData[[#This Row],[avg_order_value_clean]]*CustomerData[[#This Row],[total_orders]]</f>
        <v>1351.98</v>
      </c>
      <c r="R4563" s="2" t="str">
        <f t="shared" si="647"/>
        <v>Inactive</v>
      </c>
      <c r="S4563" s="2" t="str">
        <f t="shared" si="640"/>
        <v>Low Risk</v>
      </c>
      <c r="T4563" s="2" t="str">
        <f t="shared" si="641"/>
        <v>55+</v>
      </c>
      <c r="U4563" s="1">
        <f t="shared" ca="1" si="642"/>
        <v>604</v>
      </c>
      <c r="V4563" s="2" t="str">
        <f t="shared" si="643"/>
        <v>Low Loyalty</v>
      </c>
      <c r="W4563" s="2" t="str">
        <f t="shared" si="644"/>
        <v>Legitimate</v>
      </c>
      <c r="X4563" s="2" t="str">
        <f>IF(Q4563&lt;Data_Validation!$B$8,"Low Value",IF(Q4563&lt;Data_Validation!$B$9,"Medium Value","High Value"))</f>
        <v>Low Value</v>
      </c>
      <c r="Y4563" s="2" t="str">
        <f t="shared" si="645"/>
        <v>Stable</v>
      </c>
      <c r="Z4563" s="2" t="str">
        <f t="shared" si="646"/>
        <v>Check Data</v>
      </c>
    </row>
    <row r="4564" spans="1:26" x14ac:dyDescent="0.3">
      <c r="A4564" t="s">
        <v>3578</v>
      </c>
      <c r="B4564">
        <v>65</v>
      </c>
      <c r="C4564" t="s">
        <v>21</v>
      </c>
      <c r="D4564" t="s">
        <v>26</v>
      </c>
      <c r="E4564">
        <v>31.88</v>
      </c>
      <c r="F4564">
        <v>10</v>
      </c>
      <c r="G4564">
        <v>262</v>
      </c>
      <c r="H4564">
        <v>0</v>
      </c>
      <c r="I4564" t="s">
        <v>40</v>
      </c>
      <c r="J4564">
        <v>65.3</v>
      </c>
      <c r="K4564" s="1">
        <v>45055</v>
      </c>
      <c r="L4564">
        <v>12</v>
      </c>
      <c r="M4564">
        <v>0.32</v>
      </c>
      <c r="N4564">
        <f>IF(E4564="",Data_Validation!$B$1,E4564)</f>
        <v>31.88</v>
      </c>
      <c r="O4564">
        <f>IF(J4564="",Data_Validation!$B$2,J4564)</f>
        <v>65.3</v>
      </c>
      <c r="P4564">
        <f t="shared" si="639"/>
        <v>1</v>
      </c>
      <c r="Q4564" s="2">
        <f>CustomerData[[#This Row],[avg_order_value_clean]]*CustomerData[[#This Row],[total_orders]]</f>
        <v>318.8</v>
      </c>
      <c r="R4564" s="2" t="str">
        <f t="shared" si="647"/>
        <v>Inactive</v>
      </c>
      <c r="S4564" s="2" t="str">
        <f t="shared" si="640"/>
        <v>Medium Risk</v>
      </c>
      <c r="T4564" s="2" t="str">
        <f t="shared" si="641"/>
        <v>55+</v>
      </c>
      <c r="U4564" s="1">
        <f t="shared" ca="1" si="642"/>
        <v>1206</v>
      </c>
      <c r="V4564" s="2" t="str">
        <f t="shared" si="643"/>
        <v>Low Loyalty</v>
      </c>
      <c r="W4564" s="2" t="str">
        <f t="shared" si="644"/>
        <v>Legitimate</v>
      </c>
      <c r="X4564" s="2" t="str">
        <f>IF(Q4564&lt;Data_Validation!$B$8,"Low Value",IF(Q4564&lt;Data_Validation!$B$9,"Medium Value","High Value"))</f>
        <v>Low Value</v>
      </c>
      <c r="Y4564" s="2" t="str">
        <f t="shared" si="645"/>
        <v>Stable</v>
      </c>
      <c r="Z4564" s="2" t="str">
        <f t="shared" si="646"/>
        <v>Check Data</v>
      </c>
    </row>
    <row r="4565" spans="1:26" x14ac:dyDescent="0.3">
      <c r="A4565" t="s">
        <v>3579</v>
      </c>
      <c r="B4565">
        <v>44</v>
      </c>
      <c r="C4565" t="s">
        <v>14</v>
      </c>
      <c r="D4565" t="s">
        <v>52</v>
      </c>
      <c r="F4565">
        <v>6</v>
      </c>
      <c r="G4565">
        <v>339</v>
      </c>
      <c r="H4565">
        <v>0</v>
      </c>
      <c r="I4565" t="s">
        <v>16</v>
      </c>
      <c r="J4565">
        <v>53.2</v>
      </c>
      <c r="K4565" s="1">
        <v>44731</v>
      </c>
      <c r="L4565">
        <v>56</v>
      </c>
      <c r="M4565">
        <v>0.33</v>
      </c>
      <c r="N4565">
        <f>IF(E4565="",Data_Validation!$B$1,E4565)</f>
        <v>250</v>
      </c>
      <c r="O4565">
        <f>IF(J4565="",Data_Validation!$B$2,J4565)</f>
        <v>53.2</v>
      </c>
      <c r="P4565">
        <f t="shared" si="639"/>
        <v>1</v>
      </c>
      <c r="Q4565" s="2">
        <f>CustomerData[[#This Row],[avg_order_value_clean]]*CustomerData[[#This Row],[total_orders]]</f>
        <v>1500</v>
      </c>
      <c r="R4565" s="2" t="str">
        <f t="shared" si="647"/>
        <v>Inactive</v>
      </c>
      <c r="S4565" s="2" t="str">
        <f t="shared" si="640"/>
        <v>Medium Risk</v>
      </c>
      <c r="T4565" s="2" t="str">
        <f t="shared" si="641"/>
        <v>35-44</v>
      </c>
      <c r="U4565" s="1">
        <f t="shared" ca="1" si="642"/>
        <v>1530</v>
      </c>
      <c r="V4565" s="2" t="str">
        <f t="shared" si="643"/>
        <v>Medium Loyalty</v>
      </c>
      <c r="W4565" s="2" t="str">
        <f t="shared" si="644"/>
        <v>Legitimate</v>
      </c>
      <c r="X4565" s="2" t="str">
        <f>IF(Q4565&lt;Data_Validation!$B$8,"Low Value",IF(Q4565&lt;Data_Validation!$B$9,"Medium Value","High Value"))</f>
        <v>Low Value</v>
      </c>
      <c r="Y4565" s="2" t="str">
        <f t="shared" si="645"/>
        <v>Stable</v>
      </c>
      <c r="Z4565" s="2" t="str">
        <f t="shared" si="646"/>
        <v>Check Data</v>
      </c>
    </row>
    <row r="4566" spans="1:26" x14ac:dyDescent="0.3">
      <c r="A4566" t="s">
        <v>1543</v>
      </c>
      <c r="B4566">
        <v>38</v>
      </c>
      <c r="C4566" t="s">
        <v>21</v>
      </c>
      <c r="D4566" t="s">
        <v>15</v>
      </c>
      <c r="E4566">
        <v>65.510000000000005</v>
      </c>
      <c r="F4566">
        <v>10</v>
      </c>
      <c r="G4566">
        <v>6</v>
      </c>
      <c r="H4566">
        <v>0</v>
      </c>
      <c r="I4566" t="s">
        <v>16</v>
      </c>
      <c r="J4566">
        <v>32.700000000000003</v>
      </c>
      <c r="K4566" s="1">
        <v>45780</v>
      </c>
      <c r="L4566">
        <v>68</v>
      </c>
      <c r="M4566">
        <v>0.04</v>
      </c>
      <c r="N4566">
        <f>IF(E4566="",Data_Validation!$B$1,E4566)</f>
        <v>65.510000000000005</v>
      </c>
      <c r="O4566">
        <f>IF(J4566="",Data_Validation!$B$2,J4566)</f>
        <v>32.700000000000003</v>
      </c>
      <c r="P4566">
        <f t="shared" si="639"/>
        <v>2</v>
      </c>
      <c r="Q4566" s="2">
        <f>CustomerData[[#This Row],[avg_order_value_clean]]*CustomerData[[#This Row],[total_orders]]</f>
        <v>655.1</v>
      </c>
      <c r="R4566" s="2" t="str">
        <f t="shared" si="647"/>
        <v>Active</v>
      </c>
      <c r="S4566" s="2" t="str">
        <f t="shared" si="640"/>
        <v>Low Risk</v>
      </c>
      <c r="T4566" s="2" t="str">
        <f t="shared" si="641"/>
        <v>35-44</v>
      </c>
      <c r="U4566" s="1">
        <f t="shared" ca="1" si="642"/>
        <v>481</v>
      </c>
      <c r="V4566" s="2" t="str">
        <f t="shared" si="643"/>
        <v>Medium Loyalty</v>
      </c>
      <c r="W4566" s="2" t="str">
        <f t="shared" si="644"/>
        <v>Legitimate</v>
      </c>
      <c r="X4566" s="2" t="str">
        <f>IF(Q4566&lt;Data_Validation!$B$8,"Low Value",IF(Q4566&lt;Data_Validation!$B$9,"Medium Value","High Value"))</f>
        <v>Low Value</v>
      </c>
      <c r="Y4566" s="2" t="str">
        <f t="shared" si="645"/>
        <v>Stable</v>
      </c>
      <c r="Z4566" s="2" t="str">
        <f t="shared" si="646"/>
        <v>Check Data</v>
      </c>
    </row>
    <row r="4567" spans="1:26" x14ac:dyDescent="0.3">
      <c r="A4567" t="s">
        <v>3502</v>
      </c>
      <c r="B4567">
        <v>69</v>
      </c>
      <c r="C4567" t="s">
        <v>21</v>
      </c>
      <c r="D4567" t="s">
        <v>28</v>
      </c>
      <c r="E4567">
        <v>59.01</v>
      </c>
      <c r="F4567">
        <v>10</v>
      </c>
      <c r="G4567">
        <v>272</v>
      </c>
      <c r="H4567">
        <v>0</v>
      </c>
      <c r="I4567" t="s">
        <v>29</v>
      </c>
      <c r="J4567">
        <v>29.2</v>
      </c>
      <c r="K4567" s="1">
        <v>45579</v>
      </c>
      <c r="L4567">
        <v>33</v>
      </c>
      <c r="M4567">
        <v>0.15</v>
      </c>
      <c r="N4567">
        <f>IF(E4567="",Data_Validation!$B$1,E4567)</f>
        <v>59.01</v>
      </c>
      <c r="O4567">
        <f>IF(J4567="",Data_Validation!$B$2,J4567)</f>
        <v>29.2</v>
      </c>
      <c r="P4567">
        <f t="shared" si="639"/>
        <v>2</v>
      </c>
      <c r="Q4567" s="2">
        <f>CustomerData[[#This Row],[avg_order_value_clean]]*CustomerData[[#This Row],[total_orders]]</f>
        <v>590.1</v>
      </c>
      <c r="R4567" s="2" t="str">
        <f t="shared" si="647"/>
        <v>Inactive</v>
      </c>
      <c r="S4567" s="2" t="str">
        <f t="shared" si="640"/>
        <v>Low Risk</v>
      </c>
      <c r="T4567" s="2" t="str">
        <f t="shared" si="641"/>
        <v>55+</v>
      </c>
      <c r="U4567" s="1">
        <f t="shared" ca="1" si="642"/>
        <v>682</v>
      </c>
      <c r="V4567" s="2" t="str">
        <f t="shared" si="643"/>
        <v>Low Loyalty</v>
      </c>
      <c r="W4567" s="2" t="str">
        <f t="shared" si="644"/>
        <v>Legitimate</v>
      </c>
      <c r="X4567" s="2" t="str">
        <f>IF(Q4567&lt;Data_Validation!$B$8,"Low Value",IF(Q4567&lt;Data_Validation!$B$9,"Medium Value","High Value"))</f>
        <v>Low Value</v>
      </c>
      <c r="Y4567" s="2" t="str">
        <f t="shared" si="645"/>
        <v>Stable</v>
      </c>
      <c r="Z4567" s="2" t="str">
        <f t="shared" si="646"/>
        <v>Check Data</v>
      </c>
    </row>
    <row r="4568" spans="1:26" x14ac:dyDescent="0.3">
      <c r="A4568" t="s">
        <v>3008</v>
      </c>
      <c r="B4568">
        <v>37</v>
      </c>
      <c r="C4568" t="s">
        <v>21</v>
      </c>
      <c r="D4568" t="s">
        <v>44</v>
      </c>
      <c r="E4568">
        <v>48.87</v>
      </c>
      <c r="F4568">
        <v>12</v>
      </c>
      <c r="G4568">
        <v>287</v>
      </c>
      <c r="H4568">
        <v>0</v>
      </c>
      <c r="I4568" t="s">
        <v>29</v>
      </c>
      <c r="J4568">
        <v>58</v>
      </c>
      <c r="K4568" s="1">
        <v>44104</v>
      </c>
      <c r="L4568">
        <v>32</v>
      </c>
      <c r="M4568">
        <v>0.59</v>
      </c>
      <c r="N4568">
        <f>IF(E4568="",Data_Validation!$B$1,E4568)</f>
        <v>48.87</v>
      </c>
      <c r="O4568">
        <f>IF(J4568="",Data_Validation!$B$2,J4568)</f>
        <v>58</v>
      </c>
      <c r="P4568">
        <f t="shared" si="639"/>
        <v>2</v>
      </c>
      <c r="Q4568" s="2">
        <f>CustomerData[[#This Row],[avg_order_value_clean]]*CustomerData[[#This Row],[total_orders]]</f>
        <v>586.43999999999994</v>
      </c>
      <c r="R4568" s="2" t="str">
        <f t="shared" si="647"/>
        <v>Inactive</v>
      </c>
      <c r="S4568" s="2" t="str">
        <f t="shared" si="640"/>
        <v>High Risk</v>
      </c>
      <c r="T4568" s="2" t="str">
        <f t="shared" si="641"/>
        <v>35-44</v>
      </c>
      <c r="U4568" s="1">
        <f t="shared" ca="1" si="642"/>
        <v>2157</v>
      </c>
      <c r="V4568" s="2" t="str">
        <f t="shared" si="643"/>
        <v>Low Loyalty</v>
      </c>
      <c r="W4568" s="2" t="str">
        <f t="shared" si="644"/>
        <v>Legitimate</v>
      </c>
      <c r="X4568" s="2" t="str">
        <f>IF(Q4568&lt;Data_Validation!$B$8,"Low Value",IF(Q4568&lt;Data_Validation!$B$9,"Medium Value","High Value"))</f>
        <v>Low Value</v>
      </c>
      <c r="Y4568" s="2" t="str">
        <f t="shared" si="645"/>
        <v>At Risk - Develop</v>
      </c>
      <c r="Z4568" s="2" t="str">
        <f t="shared" si="646"/>
        <v>Check Data</v>
      </c>
    </row>
    <row r="4569" spans="1:26" x14ac:dyDescent="0.3">
      <c r="A4569" t="s">
        <v>3580</v>
      </c>
      <c r="B4569">
        <v>77</v>
      </c>
      <c r="C4569" t="s">
        <v>21</v>
      </c>
      <c r="D4569" t="s">
        <v>44</v>
      </c>
      <c r="E4569">
        <v>110.63</v>
      </c>
      <c r="F4569">
        <v>14</v>
      </c>
      <c r="G4569">
        <v>334</v>
      </c>
      <c r="H4569">
        <v>0</v>
      </c>
      <c r="I4569" t="s">
        <v>23</v>
      </c>
      <c r="J4569">
        <v>50.1</v>
      </c>
      <c r="K4569" s="1">
        <v>45624</v>
      </c>
      <c r="L4569">
        <v>17</v>
      </c>
      <c r="M4569">
        <v>0.14000000000000001</v>
      </c>
      <c r="N4569">
        <f>IF(E4569="",Data_Validation!$B$1,E4569)</f>
        <v>110.63</v>
      </c>
      <c r="O4569">
        <f>IF(J4569="",Data_Validation!$B$2,J4569)</f>
        <v>50.1</v>
      </c>
      <c r="P4569">
        <f t="shared" si="639"/>
        <v>1</v>
      </c>
      <c r="Q4569" s="2">
        <f>CustomerData[[#This Row],[avg_order_value_clean]]*CustomerData[[#This Row],[total_orders]]</f>
        <v>1548.82</v>
      </c>
      <c r="R4569" s="2" t="str">
        <f t="shared" si="647"/>
        <v>Inactive</v>
      </c>
      <c r="S4569" s="2" t="str">
        <f t="shared" si="640"/>
        <v>Low Risk</v>
      </c>
      <c r="T4569" s="2" t="str">
        <f t="shared" si="641"/>
        <v>55+</v>
      </c>
      <c r="U4569" s="1">
        <f t="shared" ca="1" si="642"/>
        <v>637</v>
      </c>
      <c r="V4569" s="2" t="str">
        <f t="shared" si="643"/>
        <v>Low Loyalty</v>
      </c>
      <c r="W4569" s="2" t="str">
        <f t="shared" si="644"/>
        <v>Legitimate</v>
      </c>
      <c r="X4569" s="2" t="str">
        <f>IF(Q4569&lt;Data_Validation!$B$8,"Low Value",IF(Q4569&lt;Data_Validation!$B$9,"Medium Value","High Value"))</f>
        <v>High Value</v>
      </c>
      <c r="Y4569" s="2" t="str">
        <f t="shared" si="645"/>
        <v>High Value - Maintain</v>
      </c>
      <c r="Z4569" s="2" t="str">
        <f t="shared" si="646"/>
        <v>Check Data</v>
      </c>
    </row>
    <row r="4570" spans="1:26" x14ac:dyDescent="0.3">
      <c r="A4570" t="s">
        <v>598</v>
      </c>
      <c r="B4570">
        <v>21</v>
      </c>
      <c r="C4570" t="s">
        <v>14</v>
      </c>
      <c r="D4570" t="s">
        <v>18</v>
      </c>
      <c r="E4570">
        <v>89.57</v>
      </c>
      <c r="F4570">
        <v>9</v>
      </c>
      <c r="G4570">
        <v>204</v>
      </c>
      <c r="H4570">
        <v>0</v>
      </c>
      <c r="I4570" t="s">
        <v>40</v>
      </c>
      <c r="J4570">
        <v>27.6</v>
      </c>
      <c r="K4570" s="1">
        <v>45586</v>
      </c>
      <c r="L4570">
        <v>52</v>
      </c>
      <c r="M4570">
        <v>0.23</v>
      </c>
      <c r="N4570">
        <f>IF(E4570="",Data_Validation!$B$1,E4570)</f>
        <v>89.57</v>
      </c>
      <c r="O4570">
        <f>IF(J4570="",Data_Validation!$B$2,J4570)</f>
        <v>27.6</v>
      </c>
      <c r="P4570">
        <f t="shared" si="639"/>
        <v>2</v>
      </c>
      <c r="Q4570" s="2">
        <f>CustomerData[[#This Row],[avg_order_value_clean]]*CustomerData[[#This Row],[total_orders]]</f>
        <v>806.12999999999988</v>
      </c>
      <c r="R4570" s="2" t="str">
        <f t="shared" si="647"/>
        <v>Inactive</v>
      </c>
      <c r="S4570" s="2" t="str">
        <f t="shared" si="640"/>
        <v>Medium Risk</v>
      </c>
      <c r="T4570" s="2" t="str">
        <f t="shared" si="641"/>
        <v>Under 25</v>
      </c>
      <c r="U4570" s="1">
        <f t="shared" ca="1" si="642"/>
        <v>675</v>
      </c>
      <c r="V4570" s="2" t="str">
        <f t="shared" si="643"/>
        <v>Medium Loyalty</v>
      </c>
      <c r="W4570" s="2" t="str">
        <f t="shared" si="644"/>
        <v>Legitimate</v>
      </c>
      <c r="X4570" s="2" t="str">
        <f>IF(Q4570&lt;Data_Validation!$B$8,"Low Value",IF(Q4570&lt;Data_Validation!$B$9,"Medium Value","High Value"))</f>
        <v>Low Value</v>
      </c>
      <c r="Y4570" s="2" t="str">
        <f t="shared" si="645"/>
        <v>Stable</v>
      </c>
      <c r="Z4570" s="2" t="str">
        <f t="shared" si="646"/>
        <v>Check Data</v>
      </c>
    </row>
    <row r="4571" spans="1:26" x14ac:dyDescent="0.3">
      <c r="A4571" t="s">
        <v>226</v>
      </c>
      <c r="B4571">
        <v>28</v>
      </c>
      <c r="C4571" t="s">
        <v>21</v>
      </c>
      <c r="D4571" t="s">
        <v>35</v>
      </c>
      <c r="E4571">
        <v>120.2</v>
      </c>
      <c r="F4571">
        <v>11</v>
      </c>
      <c r="G4571">
        <v>183</v>
      </c>
      <c r="H4571">
        <v>0</v>
      </c>
      <c r="I4571" t="s">
        <v>40</v>
      </c>
      <c r="J4571">
        <v>18.399999999999999</v>
      </c>
      <c r="K4571" s="1">
        <v>45143</v>
      </c>
      <c r="L4571">
        <v>73</v>
      </c>
      <c r="M4571">
        <v>0.09</v>
      </c>
      <c r="N4571">
        <f>IF(E4571="",Data_Validation!$B$1,E4571)</f>
        <v>120.2</v>
      </c>
      <c r="O4571">
        <f>IF(J4571="",Data_Validation!$B$2,J4571)</f>
        <v>18.399999999999999</v>
      </c>
      <c r="P4571">
        <f t="shared" si="639"/>
        <v>2</v>
      </c>
      <c r="Q4571" s="2">
        <f>CustomerData[[#This Row],[avg_order_value_clean]]*CustomerData[[#This Row],[total_orders]]</f>
        <v>1322.2</v>
      </c>
      <c r="R4571" s="2" t="str">
        <f t="shared" si="647"/>
        <v>Inactive</v>
      </c>
      <c r="S4571" s="2" t="str">
        <f t="shared" si="640"/>
        <v>Low Risk</v>
      </c>
      <c r="T4571" s="2" t="str">
        <f t="shared" si="641"/>
        <v>25-34</v>
      </c>
      <c r="U4571" s="1">
        <f t="shared" ca="1" si="642"/>
        <v>1118</v>
      </c>
      <c r="V4571" s="2" t="str">
        <f t="shared" si="643"/>
        <v>High Loyalty</v>
      </c>
      <c r="W4571" s="2" t="str">
        <f t="shared" si="644"/>
        <v>Legitimate</v>
      </c>
      <c r="X4571" s="2" t="str">
        <f>IF(Q4571&lt;Data_Validation!$B$8,"Low Value",IF(Q4571&lt;Data_Validation!$B$9,"Medium Value","High Value"))</f>
        <v>Low Value</v>
      </c>
      <c r="Y4571" s="2" t="str">
        <f t="shared" si="645"/>
        <v>Stable</v>
      </c>
      <c r="Z4571" s="2" t="str">
        <f t="shared" si="646"/>
        <v>Check Data</v>
      </c>
    </row>
    <row r="4572" spans="1:26" x14ac:dyDescent="0.3">
      <c r="A4572" t="s">
        <v>2734</v>
      </c>
      <c r="B4572">
        <v>30</v>
      </c>
      <c r="C4572" t="s">
        <v>21</v>
      </c>
      <c r="D4572" t="s">
        <v>22</v>
      </c>
      <c r="E4572">
        <v>124.66</v>
      </c>
      <c r="F4572">
        <v>9</v>
      </c>
      <c r="G4572">
        <v>317</v>
      </c>
      <c r="H4572">
        <v>0</v>
      </c>
      <c r="I4572" t="s">
        <v>19</v>
      </c>
      <c r="J4572">
        <v>81.8</v>
      </c>
      <c r="K4572" s="1">
        <v>45772</v>
      </c>
      <c r="L4572">
        <v>5</v>
      </c>
      <c r="M4572">
        <v>0.28000000000000003</v>
      </c>
      <c r="N4572">
        <f>IF(E4572="",Data_Validation!$B$1,E4572)</f>
        <v>124.66</v>
      </c>
      <c r="O4572">
        <f>IF(J4572="",Data_Validation!$B$2,J4572)</f>
        <v>81.8</v>
      </c>
      <c r="P4572">
        <f t="shared" si="639"/>
        <v>2</v>
      </c>
      <c r="Q4572" s="2">
        <f>CustomerData[[#This Row],[avg_order_value_clean]]*CustomerData[[#This Row],[total_orders]]</f>
        <v>1121.94</v>
      </c>
      <c r="R4572" s="2" t="str">
        <f t="shared" si="647"/>
        <v>Inactive</v>
      </c>
      <c r="S4572" s="2" t="str">
        <f t="shared" si="640"/>
        <v>Medium Risk</v>
      </c>
      <c r="T4572" s="2" t="str">
        <f t="shared" si="641"/>
        <v>25-34</v>
      </c>
      <c r="U4572" s="1">
        <f t="shared" ca="1" si="642"/>
        <v>489</v>
      </c>
      <c r="V4572" s="2" t="str">
        <f t="shared" si="643"/>
        <v>Low Loyalty</v>
      </c>
      <c r="W4572" s="2" t="str">
        <f t="shared" si="644"/>
        <v>Legitimate</v>
      </c>
      <c r="X4572" s="2" t="str">
        <f>IF(Q4572&lt;Data_Validation!$B$8,"Low Value",IF(Q4572&lt;Data_Validation!$B$9,"Medium Value","High Value"))</f>
        <v>Low Value</v>
      </c>
      <c r="Y4572" s="2" t="str">
        <f t="shared" si="645"/>
        <v>Stable</v>
      </c>
      <c r="Z4572" s="2" t="str">
        <f t="shared" si="646"/>
        <v>Check Data</v>
      </c>
    </row>
    <row r="4573" spans="1:26" x14ac:dyDescent="0.3">
      <c r="A4573" t="s">
        <v>3581</v>
      </c>
      <c r="B4573">
        <v>78</v>
      </c>
      <c r="C4573" t="s">
        <v>21</v>
      </c>
      <c r="D4573" t="s">
        <v>28</v>
      </c>
      <c r="E4573">
        <v>52.65</v>
      </c>
      <c r="F4573">
        <v>9</v>
      </c>
      <c r="G4573">
        <v>57</v>
      </c>
      <c r="H4573">
        <v>0</v>
      </c>
      <c r="I4573" t="s">
        <v>29</v>
      </c>
      <c r="J4573">
        <v>68.8</v>
      </c>
      <c r="K4573" s="1">
        <v>44177</v>
      </c>
      <c r="L4573">
        <v>21</v>
      </c>
      <c r="M4573">
        <v>0.28000000000000003</v>
      </c>
      <c r="N4573">
        <f>IF(E4573="",Data_Validation!$B$1,E4573)</f>
        <v>52.65</v>
      </c>
      <c r="O4573">
        <f>IF(J4573="",Data_Validation!$B$2,J4573)</f>
        <v>68.8</v>
      </c>
      <c r="P4573">
        <f t="shared" si="639"/>
        <v>1</v>
      </c>
      <c r="Q4573" s="2">
        <f>CustomerData[[#This Row],[avg_order_value_clean]]*CustomerData[[#This Row],[total_orders]]</f>
        <v>473.84999999999997</v>
      </c>
      <c r="R4573" s="2" t="str">
        <f t="shared" si="647"/>
        <v>At Risk</v>
      </c>
      <c r="S4573" s="2" t="str">
        <f t="shared" si="640"/>
        <v>Medium Risk</v>
      </c>
      <c r="T4573" s="2" t="str">
        <f t="shared" si="641"/>
        <v>55+</v>
      </c>
      <c r="U4573" s="1">
        <f t="shared" ca="1" si="642"/>
        <v>2084</v>
      </c>
      <c r="V4573" s="2" t="str">
        <f t="shared" si="643"/>
        <v>Low Loyalty</v>
      </c>
      <c r="W4573" s="2" t="str">
        <f t="shared" si="644"/>
        <v>Legitimate</v>
      </c>
      <c r="X4573" s="2" t="str">
        <f>IF(Q4573&lt;Data_Validation!$B$8,"Low Value",IF(Q4573&lt;Data_Validation!$B$9,"Medium Value","High Value"))</f>
        <v>Low Value</v>
      </c>
      <c r="Y4573" s="2" t="str">
        <f t="shared" si="645"/>
        <v>Stable</v>
      </c>
      <c r="Z4573" s="2" t="str">
        <f t="shared" si="646"/>
        <v>Check Data</v>
      </c>
    </row>
    <row r="4574" spans="1:26" x14ac:dyDescent="0.3">
      <c r="A4574" t="s">
        <v>1891</v>
      </c>
      <c r="B4574">
        <v>26</v>
      </c>
      <c r="C4574" t="s">
        <v>14</v>
      </c>
      <c r="D4574" t="s">
        <v>35</v>
      </c>
      <c r="E4574">
        <v>34.409999999999997</v>
      </c>
      <c r="F4574">
        <v>6</v>
      </c>
      <c r="G4574">
        <v>110</v>
      </c>
      <c r="H4574">
        <v>0</v>
      </c>
      <c r="I4574" t="s">
        <v>16</v>
      </c>
      <c r="J4574">
        <v>99.3</v>
      </c>
      <c r="K4574" s="1">
        <v>45135</v>
      </c>
      <c r="L4574">
        <v>3</v>
      </c>
      <c r="M4574">
        <v>0.16</v>
      </c>
      <c r="N4574">
        <f>IF(E4574="",Data_Validation!$B$1,E4574)</f>
        <v>34.409999999999997</v>
      </c>
      <c r="O4574">
        <f>IF(J4574="",Data_Validation!$B$2,J4574)</f>
        <v>99.3</v>
      </c>
      <c r="P4574">
        <f t="shared" si="639"/>
        <v>2</v>
      </c>
      <c r="Q4574" s="2">
        <f>CustomerData[[#This Row],[avg_order_value_clean]]*CustomerData[[#This Row],[total_orders]]</f>
        <v>206.45999999999998</v>
      </c>
      <c r="R4574" s="2" t="str">
        <f t="shared" si="647"/>
        <v>Inactive</v>
      </c>
      <c r="S4574" s="2" t="str">
        <f t="shared" si="640"/>
        <v>Low Risk</v>
      </c>
      <c r="T4574" s="2" t="str">
        <f t="shared" si="641"/>
        <v>25-34</v>
      </c>
      <c r="U4574" s="1">
        <f t="shared" ca="1" si="642"/>
        <v>1126</v>
      </c>
      <c r="V4574" s="2" t="str">
        <f t="shared" si="643"/>
        <v>Low Loyalty</v>
      </c>
      <c r="W4574" s="2" t="str">
        <f t="shared" si="644"/>
        <v>Legitimate</v>
      </c>
      <c r="X4574" s="2" t="str">
        <f>IF(Q4574&lt;Data_Validation!$B$8,"Low Value",IF(Q4574&lt;Data_Validation!$B$9,"Medium Value","High Value"))</f>
        <v>Low Value</v>
      </c>
      <c r="Y4574" s="2" t="str">
        <f t="shared" si="645"/>
        <v>Stable</v>
      </c>
      <c r="Z4574" s="2" t="str">
        <f t="shared" si="646"/>
        <v>Check Data</v>
      </c>
    </row>
    <row r="4575" spans="1:26" x14ac:dyDescent="0.3">
      <c r="A4575" t="s">
        <v>1513</v>
      </c>
      <c r="B4575">
        <v>21</v>
      </c>
      <c r="C4575" t="s">
        <v>14</v>
      </c>
      <c r="D4575" t="s">
        <v>50</v>
      </c>
      <c r="E4575">
        <v>68.86</v>
      </c>
      <c r="F4575">
        <v>11</v>
      </c>
      <c r="G4575">
        <v>185</v>
      </c>
      <c r="H4575">
        <v>0</v>
      </c>
      <c r="I4575" t="s">
        <v>19</v>
      </c>
      <c r="K4575" s="1">
        <v>45257</v>
      </c>
      <c r="L4575">
        <v>67</v>
      </c>
      <c r="M4575">
        <v>0.11</v>
      </c>
      <c r="N4575">
        <f>IF(E4575="",Data_Validation!$B$1,E4575)</f>
        <v>68.86</v>
      </c>
      <c r="O4575">
        <f>IF(J4575="",Data_Validation!$B$2,J4575)</f>
        <v>250</v>
      </c>
      <c r="P4575">
        <f t="shared" si="639"/>
        <v>2</v>
      </c>
      <c r="Q4575" s="2">
        <f>CustomerData[[#This Row],[avg_order_value_clean]]*CustomerData[[#This Row],[total_orders]]</f>
        <v>757.46</v>
      </c>
      <c r="R4575" s="2" t="str">
        <f t="shared" si="647"/>
        <v>Inactive</v>
      </c>
      <c r="S4575" s="2" t="str">
        <f t="shared" si="640"/>
        <v>Low Risk</v>
      </c>
      <c r="T4575" s="2" t="str">
        <f t="shared" si="641"/>
        <v>Under 25</v>
      </c>
      <c r="U4575" s="1">
        <f t="shared" ca="1" si="642"/>
        <v>1004</v>
      </c>
      <c r="V4575" s="2" t="str">
        <f t="shared" si="643"/>
        <v>Medium Loyalty</v>
      </c>
      <c r="W4575" s="2" t="str">
        <f t="shared" si="644"/>
        <v>Legitimate</v>
      </c>
      <c r="X4575" s="2" t="str">
        <f>IF(Q4575&lt;Data_Validation!$B$8,"Low Value",IF(Q4575&lt;Data_Validation!$B$9,"Medium Value","High Value"))</f>
        <v>Low Value</v>
      </c>
      <c r="Y4575" s="2" t="str">
        <f t="shared" si="645"/>
        <v>Stable</v>
      </c>
      <c r="Z4575" s="2" t="str">
        <f t="shared" si="646"/>
        <v>Check Data</v>
      </c>
    </row>
    <row r="4576" spans="1:26" x14ac:dyDescent="0.3">
      <c r="A4576" t="s">
        <v>3582</v>
      </c>
      <c r="B4576">
        <v>29</v>
      </c>
      <c r="C4576" t="s">
        <v>14</v>
      </c>
      <c r="D4576" t="s">
        <v>44</v>
      </c>
      <c r="E4576">
        <v>64.010000000000005</v>
      </c>
      <c r="F4576">
        <v>15</v>
      </c>
      <c r="G4576">
        <v>130</v>
      </c>
      <c r="H4576">
        <v>0</v>
      </c>
      <c r="I4576" t="s">
        <v>16</v>
      </c>
      <c r="J4576">
        <v>99.4</v>
      </c>
      <c r="K4576" s="1">
        <v>45076</v>
      </c>
      <c r="L4576">
        <v>37</v>
      </c>
      <c r="M4576">
        <v>0.28000000000000003</v>
      </c>
      <c r="N4576">
        <f>IF(E4576="",Data_Validation!$B$1,E4576)</f>
        <v>64.010000000000005</v>
      </c>
      <c r="O4576">
        <f>IF(J4576="",Data_Validation!$B$2,J4576)</f>
        <v>99.4</v>
      </c>
      <c r="P4576">
        <f t="shared" si="639"/>
        <v>1</v>
      </c>
      <c r="Q4576" s="2">
        <f>CustomerData[[#This Row],[avg_order_value_clean]]*CustomerData[[#This Row],[total_orders]]</f>
        <v>960.15000000000009</v>
      </c>
      <c r="R4576" s="2" t="str">
        <f t="shared" si="647"/>
        <v>Inactive</v>
      </c>
      <c r="S4576" s="2" t="str">
        <f t="shared" si="640"/>
        <v>Medium Risk</v>
      </c>
      <c r="T4576" s="2" t="str">
        <f t="shared" si="641"/>
        <v>25-34</v>
      </c>
      <c r="U4576" s="1">
        <f t="shared" ca="1" si="642"/>
        <v>1185</v>
      </c>
      <c r="V4576" s="2" t="str">
        <f t="shared" si="643"/>
        <v>Low Loyalty</v>
      </c>
      <c r="W4576" s="2" t="str">
        <f t="shared" si="644"/>
        <v>Legitimate</v>
      </c>
      <c r="X4576" s="2" t="str">
        <f>IF(Q4576&lt;Data_Validation!$B$8,"Low Value",IF(Q4576&lt;Data_Validation!$B$9,"Medium Value","High Value"))</f>
        <v>Low Value</v>
      </c>
      <c r="Y4576" s="2" t="str">
        <f t="shared" si="645"/>
        <v>Stable</v>
      </c>
      <c r="Z4576" s="2" t="str">
        <f t="shared" si="646"/>
        <v>Check Data</v>
      </c>
    </row>
    <row r="4577" spans="1:26" x14ac:dyDescent="0.3">
      <c r="A4577" t="s">
        <v>3583</v>
      </c>
      <c r="B4577">
        <v>26</v>
      </c>
      <c r="C4577" t="s">
        <v>14</v>
      </c>
      <c r="D4577" t="s">
        <v>52</v>
      </c>
      <c r="F4577">
        <v>8</v>
      </c>
      <c r="G4577">
        <v>88</v>
      </c>
      <c r="H4577">
        <v>0</v>
      </c>
      <c r="I4577" t="s">
        <v>19</v>
      </c>
      <c r="J4577">
        <v>46.1</v>
      </c>
      <c r="K4577" s="1">
        <v>44275</v>
      </c>
      <c r="L4577">
        <v>35</v>
      </c>
      <c r="M4577">
        <v>0.4</v>
      </c>
      <c r="N4577">
        <f>IF(E4577="",Data_Validation!$B$1,E4577)</f>
        <v>250</v>
      </c>
      <c r="O4577">
        <f>IF(J4577="",Data_Validation!$B$2,J4577)</f>
        <v>46.1</v>
      </c>
      <c r="P4577">
        <f t="shared" si="639"/>
        <v>1</v>
      </c>
      <c r="Q4577" s="2">
        <f>CustomerData[[#This Row],[avg_order_value_clean]]*CustomerData[[#This Row],[total_orders]]</f>
        <v>2000</v>
      </c>
      <c r="R4577" s="2" t="str">
        <f t="shared" si="647"/>
        <v>At Risk</v>
      </c>
      <c r="S4577" s="2" t="str">
        <f t="shared" si="640"/>
        <v>Medium Risk</v>
      </c>
      <c r="T4577" s="2" t="str">
        <f t="shared" si="641"/>
        <v>25-34</v>
      </c>
      <c r="U4577" s="1">
        <f t="shared" ca="1" si="642"/>
        <v>1986</v>
      </c>
      <c r="V4577" s="2" t="str">
        <f t="shared" si="643"/>
        <v>Low Loyalty</v>
      </c>
      <c r="W4577" s="2" t="str">
        <f t="shared" si="644"/>
        <v>Legitimate</v>
      </c>
      <c r="X4577" s="2" t="str">
        <f>IF(Q4577&lt;Data_Validation!$B$8,"Low Value",IF(Q4577&lt;Data_Validation!$B$9,"Medium Value","High Value"))</f>
        <v>High Value</v>
      </c>
      <c r="Y4577" s="2" t="str">
        <f t="shared" si="645"/>
        <v>High Value - Maintain</v>
      </c>
      <c r="Z4577" s="2" t="str">
        <f t="shared" si="646"/>
        <v>Check Data</v>
      </c>
    </row>
    <row r="4578" spans="1:26" x14ac:dyDescent="0.3">
      <c r="A4578" t="s">
        <v>3584</v>
      </c>
      <c r="B4578">
        <v>30</v>
      </c>
      <c r="C4578" t="s">
        <v>21</v>
      </c>
      <c r="D4578" t="s">
        <v>28</v>
      </c>
      <c r="E4578">
        <v>63.32</v>
      </c>
      <c r="F4578">
        <v>15</v>
      </c>
      <c r="G4578">
        <v>335</v>
      </c>
      <c r="H4578">
        <v>0</v>
      </c>
      <c r="I4578" t="s">
        <v>29</v>
      </c>
      <c r="J4578">
        <v>53.5</v>
      </c>
      <c r="K4578" s="1">
        <v>45152</v>
      </c>
      <c r="L4578">
        <v>33</v>
      </c>
      <c r="M4578">
        <v>0.11</v>
      </c>
      <c r="N4578">
        <f>IF(E4578="",Data_Validation!$B$1,E4578)</f>
        <v>63.32</v>
      </c>
      <c r="O4578">
        <f>IF(J4578="",Data_Validation!$B$2,J4578)</f>
        <v>53.5</v>
      </c>
      <c r="P4578">
        <f t="shared" si="639"/>
        <v>1</v>
      </c>
      <c r="Q4578" s="2">
        <f>CustomerData[[#This Row],[avg_order_value_clean]]*CustomerData[[#This Row],[total_orders]]</f>
        <v>949.8</v>
      </c>
      <c r="R4578" s="2" t="str">
        <f t="shared" si="647"/>
        <v>Inactive</v>
      </c>
      <c r="S4578" s="2" t="str">
        <f t="shared" si="640"/>
        <v>Low Risk</v>
      </c>
      <c r="T4578" s="2" t="str">
        <f t="shared" si="641"/>
        <v>25-34</v>
      </c>
      <c r="U4578" s="1">
        <f t="shared" ca="1" si="642"/>
        <v>1109</v>
      </c>
      <c r="V4578" s="2" t="str">
        <f t="shared" si="643"/>
        <v>Low Loyalty</v>
      </c>
      <c r="W4578" s="2" t="str">
        <f t="shared" si="644"/>
        <v>Legitimate</v>
      </c>
      <c r="X4578" s="2" t="str">
        <f>IF(Q4578&lt;Data_Validation!$B$8,"Low Value",IF(Q4578&lt;Data_Validation!$B$9,"Medium Value","High Value"))</f>
        <v>Low Value</v>
      </c>
      <c r="Y4578" s="2" t="str">
        <f t="shared" si="645"/>
        <v>Stable</v>
      </c>
      <c r="Z4578" s="2" t="str">
        <f t="shared" si="646"/>
        <v>Check Data</v>
      </c>
    </row>
    <row r="4579" spans="1:26" x14ac:dyDescent="0.3">
      <c r="A4579" t="s">
        <v>3585</v>
      </c>
      <c r="B4579">
        <v>65</v>
      </c>
      <c r="C4579" t="s">
        <v>21</v>
      </c>
      <c r="D4579" t="s">
        <v>15</v>
      </c>
      <c r="E4579">
        <v>159.07</v>
      </c>
      <c r="F4579">
        <v>10</v>
      </c>
      <c r="G4579">
        <v>117</v>
      </c>
      <c r="H4579">
        <v>0</v>
      </c>
      <c r="I4579" t="s">
        <v>40</v>
      </c>
      <c r="J4579">
        <v>20.9</v>
      </c>
      <c r="K4579" s="1">
        <v>45547</v>
      </c>
      <c r="L4579">
        <v>54</v>
      </c>
      <c r="M4579">
        <v>0.65</v>
      </c>
      <c r="N4579">
        <f>IF(E4579="",Data_Validation!$B$1,E4579)</f>
        <v>159.07</v>
      </c>
      <c r="O4579">
        <f>IF(J4579="",Data_Validation!$B$2,J4579)</f>
        <v>20.9</v>
      </c>
      <c r="P4579">
        <f t="shared" si="639"/>
        <v>1</v>
      </c>
      <c r="Q4579" s="2">
        <f>CustomerData[[#This Row],[avg_order_value_clean]]*CustomerData[[#This Row],[total_orders]]</f>
        <v>1590.6999999999998</v>
      </c>
      <c r="R4579" s="2" t="str">
        <f t="shared" si="647"/>
        <v>Inactive</v>
      </c>
      <c r="S4579" s="2" t="str">
        <f t="shared" si="640"/>
        <v>High Risk</v>
      </c>
      <c r="T4579" s="2" t="str">
        <f t="shared" si="641"/>
        <v>55+</v>
      </c>
      <c r="U4579" s="1">
        <f t="shared" ca="1" si="642"/>
        <v>714</v>
      </c>
      <c r="V4579" s="2" t="str">
        <f t="shared" si="643"/>
        <v>Medium Loyalty</v>
      </c>
      <c r="W4579" s="2" t="str">
        <f t="shared" si="644"/>
        <v>Legitimate</v>
      </c>
      <c r="X4579" s="2" t="str">
        <f>IF(Q4579&lt;Data_Validation!$B$8,"Low Value",IF(Q4579&lt;Data_Validation!$B$9,"Medium Value","High Value"))</f>
        <v>High Value</v>
      </c>
      <c r="Y4579" s="2" t="str">
        <f t="shared" si="645"/>
        <v>Critical - Retain</v>
      </c>
      <c r="Z4579" s="2" t="str">
        <f t="shared" si="646"/>
        <v>Check Data</v>
      </c>
    </row>
    <row r="4580" spans="1:26" x14ac:dyDescent="0.3">
      <c r="A4580" t="s">
        <v>3586</v>
      </c>
      <c r="B4580">
        <v>43</v>
      </c>
      <c r="C4580" t="s">
        <v>14</v>
      </c>
      <c r="D4580" t="s">
        <v>37</v>
      </c>
      <c r="E4580">
        <v>171.86</v>
      </c>
      <c r="F4580">
        <v>11</v>
      </c>
      <c r="G4580">
        <v>256</v>
      </c>
      <c r="H4580">
        <v>0</v>
      </c>
      <c r="I4580" t="s">
        <v>40</v>
      </c>
      <c r="J4580">
        <v>15</v>
      </c>
      <c r="K4580" s="1">
        <v>45079</v>
      </c>
      <c r="L4580">
        <v>3</v>
      </c>
      <c r="M4580">
        <v>0.2</v>
      </c>
      <c r="N4580">
        <f>IF(E4580="",Data_Validation!$B$1,E4580)</f>
        <v>171.86</v>
      </c>
      <c r="O4580">
        <f>IF(J4580="",Data_Validation!$B$2,J4580)</f>
        <v>15</v>
      </c>
      <c r="P4580">
        <f t="shared" si="639"/>
        <v>1</v>
      </c>
      <c r="Q4580" s="2">
        <f>CustomerData[[#This Row],[avg_order_value_clean]]*CustomerData[[#This Row],[total_orders]]</f>
        <v>1890.46</v>
      </c>
      <c r="R4580" s="2" t="str">
        <f t="shared" si="647"/>
        <v>Inactive</v>
      </c>
      <c r="S4580" s="2" t="str">
        <f t="shared" si="640"/>
        <v>Medium Risk</v>
      </c>
      <c r="T4580" s="2" t="str">
        <f t="shared" si="641"/>
        <v>35-44</v>
      </c>
      <c r="U4580" s="1">
        <f t="shared" ca="1" si="642"/>
        <v>1182</v>
      </c>
      <c r="V4580" s="2" t="str">
        <f t="shared" si="643"/>
        <v>Low Loyalty</v>
      </c>
      <c r="W4580" s="2" t="str">
        <f t="shared" si="644"/>
        <v>Legitimate</v>
      </c>
      <c r="X4580" s="2" t="str">
        <f>IF(Q4580&lt;Data_Validation!$B$8,"Low Value",IF(Q4580&lt;Data_Validation!$B$9,"Medium Value","High Value"))</f>
        <v>High Value</v>
      </c>
      <c r="Y4580" s="2" t="str">
        <f t="shared" si="645"/>
        <v>High Value - Maintain</v>
      </c>
      <c r="Z4580" s="2" t="str">
        <f t="shared" si="646"/>
        <v>Check Data</v>
      </c>
    </row>
    <row r="4581" spans="1:26" x14ac:dyDescent="0.3">
      <c r="A4581" t="s">
        <v>2807</v>
      </c>
      <c r="B4581">
        <v>55</v>
      </c>
      <c r="C4581" t="s">
        <v>21</v>
      </c>
      <c r="D4581" t="s">
        <v>37</v>
      </c>
      <c r="E4581">
        <v>95.14</v>
      </c>
      <c r="F4581">
        <v>10</v>
      </c>
      <c r="G4581">
        <v>109</v>
      </c>
      <c r="H4581">
        <v>0</v>
      </c>
      <c r="I4581" t="s">
        <v>29</v>
      </c>
      <c r="J4581">
        <v>94</v>
      </c>
      <c r="K4581" s="1">
        <v>45403</v>
      </c>
      <c r="L4581">
        <v>48</v>
      </c>
      <c r="M4581">
        <v>0.1</v>
      </c>
      <c r="N4581">
        <f>IF(E4581="",Data_Validation!$B$1,E4581)</f>
        <v>95.14</v>
      </c>
      <c r="O4581">
        <f>IF(J4581="",Data_Validation!$B$2,J4581)</f>
        <v>94</v>
      </c>
      <c r="P4581">
        <f t="shared" si="639"/>
        <v>2</v>
      </c>
      <c r="Q4581" s="2">
        <f>CustomerData[[#This Row],[avg_order_value_clean]]*CustomerData[[#This Row],[total_orders]]</f>
        <v>951.4</v>
      </c>
      <c r="R4581" s="2" t="str">
        <f t="shared" si="647"/>
        <v>Inactive</v>
      </c>
      <c r="S4581" s="2" t="str">
        <f t="shared" si="640"/>
        <v>Low Risk</v>
      </c>
      <c r="T4581" s="2" t="str">
        <f t="shared" si="641"/>
        <v>55+</v>
      </c>
      <c r="U4581" s="1">
        <f t="shared" ca="1" si="642"/>
        <v>858</v>
      </c>
      <c r="V4581" s="2" t="str">
        <f t="shared" si="643"/>
        <v>Medium Loyalty</v>
      </c>
      <c r="W4581" s="2" t="str">
        <f t="shared" si="644"/>
        <v>Legitimate</v>
      </c>
      <c r="X4581" s="2" t="str">
        <f>IF(Q4581&lt;Data_Validation!$B$8,"Low Value",IF(Q4581&lt;Data_Validation!$B$9,"Medium Value","High Value"))</f>
        <v>Low Value</v>
      </c>
      <c r="Y4581" s="2" t="str">
        <f t="shared" si="645"/>
        <v>Stable</v>
      </c>
      <c r="Z4581" s="2" t="str">
        <f t="shared" si="646"/>
        <v>Check Data</v>
      </c>
    </row>
    <row r="4582" spans="1:26" x14ac:dyDescent="0.3">
      <c r="A4582" t="s">
        <v>803</v>
      </c>
      <c r="B4582">
        <v>59</v>
      </c>
      <c r="C4582" t="s">
        <v>21</v>
      </c>
      <c r="D4582" t="s">
        <v>44</v>
      </c>
      <c r="E4582">
        <v>68.650000000000006</v>
      </c>
      <c r="F4582">
        <v>5</v>
      </c>
      <c r="G4582">
        <v>66</v>
      </c>
      <c r="H4582">
        <v>0</v>
      </c>
      <c r="I4582" t="s">
        <v>16</v>
      </c>
      <c r="J4582">
        <v>98.1</v>
      </c>
      <c r="K4582" s="1">
        <v>45540</v>
      </c>
      <c r="L4582">
        <v>18</v>
      </c>
      <c r="M4582">
        <v>0.28999999999999998</v>
      </c>
      <c r="N4582">
        <f>IF(E4582="",Data_Validation!$B$1,E4582)</f>
        <v>68.650000000000006</v>
      </c>
      <c r="O4582">
        <f>IF(J4582="",Data_Validation!$B$2,J4582)</f>
        <v>98.1</v>
      </c>
      <c r="P4582">
        <f t="shared" si="639"/>
        <v>3</v>
      </c>
      <c r="Q4582" s="2">
        <f>CustomerData[[#This Row],[avg_order_value_clean]]*CustomerData[[#This Row],[total_orders]]</f>
        <v>343.25</v>
      </c>
      <c r="R4582" s="2" t="str">
        <f t="shared" si="647"/>
        <v>At Risk</v>
      </c>
      <c r="S4582" s="2" t="str">
        <f t="shared" si="640"/>
        <v>Medium Risk</v>
      </c>
      <c r="T4582" s="2" t="str">
        <f t="shared" si="641"/>
        <v>55+</v>
      </c>
      <c r="U4582" s="1">
        <f t="shared" ca="1" si="642"/>
        <v>721</v>
      </c>
      <c r="V4582" s="2" t="str">
        <f t="shared" si="643"/>
        <v>Low Loyalty</v>
      </c>
      <c r="W4582" s="2" t="str">
        <f t="shared" si="644"/>
        <v>Legitimate</v>
      </c>
      <c r="X4582" s="2" t="str">
        <f>IF(Q4582&lt;Data_Validation!$B$8,"Low Value",IF(Q4582&lt;Data_Validation!$B$9,"Medium Value","High Value"))</f>
        <v>Low Value</v>
      </c>
      <c r="Y4582" s="2" t="str">
        <f t="shared" si="645"/>
        <v>Stable</v>
      </c>
      <c r="Z4582" s="2" t="str">
        <f t="shared" si="646"/>
        <v>Check Data</v>
      </c>
    </row>
    <row r="4583" spans="1:26" x14ac:dyDescent="0.3">
      <c r="A4583" t="s">
        <v>3587</v>
      </c>
      <c r="B4583">
        <v>30</v>
      </c>
      <c r="C4583" t="s">
        <v>14</v>
      </c>
      <c r="D4583" t="s">
        <v>28</v>
      </c>
      <c r="E4583">
        <v>124.86</v>
      </c>
      <c r="F4583">
        <v>10</v>
      </c>
      <c r="G4583">
        <v>147</v>
      </c>
      <c r="H4583">
        <v>0</v>
      </c>
      <c r="I4583" t="s">
        <v>23</v>
      </c>
      <c r="J4583">
        <v>54.8</v>
      </c>
      <c r="K4583" s="1">
        <v>44793</v>
      </c>
      <c r="L4583">
        <v>3</v>
      </c>
      <c r="M4583">
        <v>0.22</v>
      </c>
      <c r="N4583">
        <f>IF(E4583="",Data_Validation!$B$1,E4583)</f>
        <v>124.86</v>
      </c>
      <c r="O4583">
        <f>IF(J4583="",Data_Validation!$B$2,J4583)</f>
        <v>54.8</v>
      </c>
      <c r="P4583">
        <f t="shared" si="639"/>
        <v>1</v>
      </c>
      <c r="Q4583" s="2">
        <f>CustomerData[[#This Row],[avg_order_value_clean]]*CustomerData[[#This Row],[total_orders]]</f>
        <v>1248.5999999999999</v>
      </c>
      <c r="R4583" s="2" t="str">
        <f t="shared" si="647"/>
        <v>Inactive</v>
      </c>
      <c r="S4583" s="2" t="str">
        <f t="shared" si="640"/>
        <v>Medium Risk</v>
      </c>
      <c r="T4583" s="2" t="str">
        <f t="shared" si="641"/>
        <v>25-34</v>
      </c>
      <c r="U4583" s="1">
        <f t="shared" ca="1" si="642"/>
        <v>1468</v>
      </c>
      <c r="V4583" s="2" t="str">
        <f t="shared" si="643"/>
        <v>Low Loyalty</v>
      </c>
      <c r="W4583" s="2" t="str">
        <f t="shared" si="644"/>
        <v>Legitimate</v>
      </c>
      <c r="X4583" s="2" t="str">
        <f>IF(Q4583&lt;Data_Validation!$B$8,"Low Value",IF(Q4583&lt;Data_Validation!$B$9,"Medium Value","High Value"))</f>
        <v>Low Value</v>
      </c>
      <c r="Y4583" s="2" t="str">
        <f t="shared" si="645"/>
        <v>Stable</v>
      </c>
      <c r="Z4583" s="2" t="str">
        <f t="shared" si="646"/>
        <v>Check Data</v>
      </c>
    </row>
    <row r="4584" spans="1:26" x14ac:dyDescent="0.3">
      <c r="A4584" t="s">
        <v>1956</v>
      </c>
      <c r="B4584">
        <v>56</v>
      </c>
      <c r="C4584" t="s">
        <v>21</v>
      </c>
      <c r="D4584" t="s">
        <v>35</v>
      </c>
      <c r="E4584">
        <v>47.92</v>
      </c>
      <c r="F4584">
        <v>13</v>
      </c>
      <c r="G4584">
        <v>219</v>
      </c>
      <c r="H4584">
        <v>1</v>
      </c>
      <c r="I4584" t="s">
        <v>23</v>
      </c>
      <c r="J4584">
        <v>27.2</v>
      </c>
      <c r="K4584" s="1">
        <v>44665</v>
      </c>
      <c r="L4584">
        <v>93</v>
      </c>
      <c r="M4584">
        <v>0.61</v>
      </c>
      <c r="N4584">
        <f>IF(E4584="",Data_Validation!$B$1,E4584)</f>
        <v>47.92</v>
      </c>
      <c r="O4584">
        <f>IF(J4584="",Data_Validation!$B$2,J4584)</f>
        <v>27.2</v>
      </c>
      <c r="P4584">
        <f t="shared" si="639"/>
        <v>3</v>
      </c>
      <c r="Q4584" s="2">
        <f>CustomerData[[#This Row],[avg_order_value_clean]]*CustomerData[[#This Row],[total_orders]]</f>
        <v>622.96</v>
      </c>
      <c r="R4584" s="2" t="str">
        <f t="shared" si="647"/>
        <v>Inactive</v>
      </c>
      <c r="S4584" s="2" t="str">
        <f t="shared" si="640"/>
        <v>High Risk</v>
      </c>
      <c r="T4584" s="2" t="str">
        <f t="shared" si="641"/>
        <v>55+</v>
      </c>
      <c r="U4584" s="1">
        <f t="shared" ca="1" si="642"/>
        <v>1596</v>
      </c>
      <c r="V4584" s="2" t="str">
        <f t="shared" si="643"/>
        <v>High Loyalty</v>
      </c>
      <c r="W4584" s="2" t="str">
        <f t="shared" si="644"/>
        <v>Fraudulent</v>
      </c>
      <c r="X4584" s="2" t="str">
        <f>IF(Q4584&lt;Data_Validation!$B$8,"Low Value",IF(Q4584&lt;Data_Validation!$B$9,"Medium Value","High Value"))</f>
        <v>Low Value</v>
      </c>
      <c r="Y4584" s="2" t="str">
        <f t="shared" si="645"/>
        <v>At Risk - Develop</v>
      </c>
      <c r="Z4584" s="2" t="str">
        <f t="shared" si="646"/>
        <v>Check Data</v>
      </c>
    </row>
    <row r="4585" spans="1:26" x14ac:dyDescent="0.3">
      <c r="A4585" t="s">
        <v>3588</v>
      </c>
      <c r="B4585">
        <v>45</v>
      </c>
      <c r="C4585" t="s">
        <v>21</v>
      </c>
      <c r="D4585" t="s">
        <v>35</v>
      </c>
      <c r="E4585">
        <v>105.93</v>
      </c>
      <c r="F4585">
        <v>15</v>
      </c>
      <c r="G4585">
        <v>213</v>
      </c>
      <c r="H4585">
        <v>0</v>
      </c>
      <c r="I4585" t="s">
        <v>29</v>
      </c>
      <c r="J4585">
        <v>95.1</v>
      </c>
      <c r="K4585" s="1">
        <v>44476</v>
      </c>
      <c r="L4585">
        <v>5</v>
      </c>
      <c r="M4585">
        <v>0.35</v>
      </c>
      <c r="N4585">
        <f>IF(E4585="",Data_Validation!$B$1,E4585)</f>
        <v>105.93</v>
      </c>
      <c r="O4585">
        <f>IF(J4585="",Data_Validation!$B$2,J4585)</f>
        <v>95.1</v>
      </c>
      <c r="P4585">
        <f t="shared" si="639"/>
        <v>1</v>
      </c>
      <c r="Q4585" s="2">
        <f>CustomerData[[#This Row],[avg_order_value_clean]]*CustomerData[[#This Row],[total_orders]]</f>
        <v>1588.95</v>
      </c>
      <c r="R4585" s="2" t="str">
        <f t="shared" si="647"/>
        <v>Inactive</v>
      </c>
      <c r="S4585" s="2" t="str">
        <f t="shared" si="640"/>
        <v>Medium Risk</v>
      </c>
      <c r="T4585" s="2" t="str">
        <f t="shared" si="641"/>
        <v>45-54</v>
      </c>
      <c r="U4585" s="1">
        <f t="shared" ca="1" si="642"/>
        <v>1785</v>
      </c>
      <c r="V4585" s="2" t="str">
        <f t="shared" si="643"/>
        <v>Low Loyalty</v>
      </c>
      <c r="W4585" s="2" t="str">
        <f t="shared" si="644"/>
        <v>Legitimate</v>
      </c>
      <c r="X4585" s="2" t="str">
        <f>IF(Q4585&lt;Data_Validation!$B$8,"Low Value",IF(Q4585&lt;Data_Validation!$B$9,"Medium Value","High Value"))</f>
        <v>High Value</v>
      </c>
      <c r="Y4585" s="2" t="str">
        <f t="shared" si="645"/>
        <v>High Value - Maintain</v>
      </c>
      <c r="Z4585" s="2" t="str">
        <f t="shared" si="646"/>
        <v>Check Data</v>
      </c>
    </row>
    <row r="4586" spans="1:26" x14ac:dyDescent="0.3">
      <c r="A4586" t="s">
        <v>3589</v>
      </c>
      <c r="B4586">
        <v>75</v>
      </c>
      <c r="C4586" t="s">
        <v>14</v>
      </c>
      <c r="D4586" t="s">
        <v>28</v>
      </c>
      <c r="E4586">
        <v>133.65</v>
      </c>
      <c r="F4586">
        <v>11</v>
      </c>
      <c r="G4586">
        <v>61</v>
      </c>
      <c r="H4586">
        <v>0</v>
      </c>
      <c r="I4586" t="s">
        <v>19</v>
      </c>
      <c r="J4586">
        <v>79.7</v>
      </c>
      <c r="K4586" s="1">
        <v>44858</v>
      </c>
      <c r="L4586">
        <v>9</v>
      </c>
      <c r="M4586">
        <v>0.21</v>
      </c>
      <c r="N4586">
        <f>IF(E4586="",Data_Validation!$B$1,E4586)</f>
        <v>133.65</v>
      </c>
      <c r="O4586">
        <f>IF(J4586="",Data_Validation!$B$2,J4586)</f>
        <v>79.7</v>
      </c>
      <c r="P4586">
        <f t="shared" si="639"/>
        <v>1</v>
      </c>
      <c r="Q4586" s="2">
        <f>CustomerData[[#This Row],[avg_order_value_clean]]*CustomerData[[#This Row],[total_orders]]</f>
        <v>1470.15</v>
      </c>
      <c r="R4586" s="2" t="str">
        <f t="shared" si="647"/>
        <v>At Risk</v>
      </c>
      <c r="S4586" s="2" t="str">
        <f t="shared" si="640"/>
        <v>Medium Risk</v>
      </c>
      <c r="T4586" s="2" t="str">
        <f t="shared" si="641"/>
        <v>55+</v>
      </c>
      <c r="U4586" s="1">
        <f t="shared" ca="1" si="642"/>
        <v>1403</v>
      </c>
      <c r="V4586" s="2" t="str">
        <f t="shared" si="643"/>
        <v>Low Loyalty</v>
      </c>
      <c r="W4586" s="2" t="str">
        <f t="shared" si="644"/>
        <v>Legitimate</v>
      </c>
      <c r="X4586" s="2" t="str">
        <f>IF(Q4586&lt;Data_Validation!$B$8,"Low Value",IF(Q4586&lt;Data_Validation!$B$9,"Medium Value","High Value"))</f>
        <v>Low Value</v>
      </c>
      <c r="Y4586" s="2" t="str">
        <f t="shared" si="645"/>
        <v>Stable</v>
      </c>
      <c r="Z4586" s="2" t="str">
        <f t="shared" si="646"/>
        <v>Check Data</v>
      </c>
    </row>
    <row r="4587" spans="1:26" x14ac:dyDescent="0.3">
      <c r="A4587" t="s">
        <v>1386</v>
      </c>
      <c r="B4587">
        <v>36</v>
      </c>
      <c r="C4587" t="s">
        <v>21</v>
      </c>
      <c r="D4587" t="s">
        <v>22</v>
      </c>
      <c r="E4587">
        <v>117.83</v>
      </c>
      <c r="F4587">
        <v>9</v>
      </c>
      <c r="G4587">
        <v>55</v>
      </c>
      <c r="H4587">
        <v>0</v>
      </c>
      <c r="I4587" t="s">
        <v>40</v>
      </c>
      <c r="J4587">
        <v>18</v>
      </c>
      <c r="K4587" s="1">
        <v>44909</v>
      </c>
      <c r="L4587">
        <v>76</v>
      </c>
      <c r="M4587">
        <v>0.4</v>
      </c>
      <c r="N4587">
        <f>IF(E4587="",Data_Validation!$B$1,E4587)</f>
        <v>117.83</v>
      </c>
      <c r="O4587">
        <f>IF(J4587="",Data_Validation!$B$2,J4587)</f>
        <v>18</v>
      </c>
      <c r="P4587">
        <f t="shared" si="639"/>
        <v>2</v>
      </c>
      <c r="Q4587" s="2">
        <f>CustomerData[[#This Row],[avg_order_value_clean]]*CustomerData[[#This Row],[total_orders]]</f>
        <v>1060.47</v>
      </c>
      <c r="R4587" s="2" t="str">
        <f t="shared" si="647"/>
        <v>At Risk</v>
      </c>
      <c r="S4587" s="2" t="str">
        <f t="shared" si="640"/>
        <v>Medium Risk</v>
      </c>
      <c r="T4587" s="2" t="str">
        <f t="shared" si="641"/>
        <v>35-44</v>
      </c>
      <c r="U4587" s="1">
        <f t="shared" ca="1" si="642"/>
        <v>1352</v>
      </c>
      <c r="V4587" s="2" t="str">
        <f t="shared" si="643"/>
        <v>High Loyalty</v>
      </c>
      <c r="W4587" s="2" t="str">
        <f t="shared" si="644"/>
        <v>Legitimate</v>
      </c>
      <c r="X4587" s="2" t="str">
        <f>IF(Q4587&lt;Data_Validation!$B$8,"Low Value",IF(Q4587&lt;Data_Validation!$B$9,"Medium Value","High Value"))</f>
        <v>Low Value</v>
      </c>
      <c r="Y4587" s="2" t="str">
        <f t="shared" si="645"/>
        <v>Stable</v>
      </c>
      <c r="Z4587" s="2" t="str">
        <f t="shared" si="646"/>
        <v>Check Data</v>
      </c>
    </row>
    <row r="4588" spans="1:26" x14ac:dyDescent="0.3">
      <c r="A4588" t="s">
        <v>3590</v>
      </c>
      <c r="B4588">
        <v>41</v>
      </c>
      <c r="C4588" t="s">
        <v>14</v>
      </c>
      <c r="D4588" t="s">
        <v>44</v>
      </c>
      <c r="E4588">
        <v>148.69</v>
      </c>
      <c r="F4588">
        <v>14</v>
      </c>
      <c r="G4588">
        <v>311</v>
      </c>
      <c r="H4588">
        <v>0</v>
      </c>
      <c r="I4588" t="s">
        <v>16</v>
      </c>
      <c r="J4588">
        <v>29.8</v>
      </c>
      <c r="K4588" s="1">
        <v>44462</v>
      </c>
      <c r="L4588">
        <v>16</v>
      </c>
      <c r="M4588">
        <v>0.17</v>
      </c>
      <c r="N4588">
        <f>IF(E4588="",Data_Validation!$B$1,E4588)</f>
        <v>148.69</v>
      </c>
      <c r="O4588">
        <f>IF(J4588="",Data_Validation!$B$2,J4588)</f>
        <v>29.8</v>
      </c>
      <c r="P4588">
        <f t="shared" si="639"/>
        <v>1</v>
      </c>
      <c r="Q4588" s="2">
        <f>CustomerData[[#This Row],[avg_order_value_clean]]*CustomerData[[#This Row],[total_orders]]</f>
        <v>2081.66</v>
      </c>
      <c r="R4588" s="2" t="str">
        <f t="shared" si="647"/>
        <v>Inactive</v>
      </c>
      <c r="S4588" s="2" t="str">
        <f t="shared" si="640"/>
        <v>Low Risk</v>
      </c>
      <c r="T4588" s="2" t="str">
        <f t="shared" si="641"/>
        <v>35-44</v>
      </c>
      <c r="U4588" s="1">
        <f t="shared" ca="1" si="642"/>
        <v>1799</v>
      </c>
      <c r="V4588" s="2" t="str">
        <f t="shared" si="643"/>
        <v>Low Loyalty</v>
      </c>
      <c r="W4588" s="2" t="str">
        <f t="shared" si="644"/>
        <v>Legitimate</v>
      </c>
      <c r="X4588" s="2" t="str">
        <f>IF(Q4588&lt;Data_Validation!$B$8,"Low Value",IF(Q4588&lt;Data_Validation!$B$9,"Medium Value","High Value"))</f>
        <v>High Value</v>
      </c>
      <c r="Y4588" s="2" t="str">
        <f t="shared" si="645"/>
        <v>High Value - Maintain</v>
      </c>
      <c r="Z4588" s="2" t="str">
        <f t="shared" si="646"/>
        <v>Check Data</v>
      </c>
    </row>
    <row r="4589" spans="1:26" x14ac:dyDescent="0.3">
      <c r="A4589" t="s">
        <v>3591</v>
      </c>
      <c r="B4589">
        <v>36</v>
      </c>
      <c r="C4589" t="s">
        <v>14</v>
      </c>
      <c r="D4589" t="s">
        <v>50</v>
      </c>
      <c r="E4589">
        <v>71.540000000000006</v>
      </c>
      <c r="F4589">
        <v>6</v>
      </c>
      <c r="G4589">
        <v>333</v>
      </c>
      <c r="H4589">
        <v>0</v>
      </c>
      <c r="I4589" t="s">
        <v>23</v>
      </c>
      <c r="J4589">
        <v>0.4</v>
      </c>
      <c r="K4589" s="1">
        <v>44929</v>
      </c>
      <c r="L4589">
        <v>91</v>
      </c>
      <c r="M4589">
        <v>0.09</v>
      </c>
      <c r="N4589">
        <f>IF(E4589="",Data_Validation!$B$1,E4589)</f>
        <v>71.540000000000006</v>
      </c>
      <c r="O4589">
        <f>IF(J4589="",Data_Validation!$B$2,J4589)</f>
        <v>0.4</v>
      </c>
      <c r="P4589">
        <f t="shared" si="639"/>
        <v>1</v>
      </c>
      <c r="Q4589" s="2">
        <f>CustomerData[[#This Row],[avg_order_value_clean]]*CustomerData[[#This Row],[total_orders]]</f>
        <v>429.24</v>
      </c>
      <c r="R4589" s="2" t="str">
        <f t="shared" si="647"/>
        <v>Inactive</v>
      </c>
      <c r="S4589" s="2" t="str">
        <f t="shared" si="640"/>
        <v>Low Risk</v>
      </c>
      <c r="T4589" s="2" t="str">
        <f t="shared" si="641"/>
        <v>35-44</v>
      </c>
      <c r="U4589" s="1">
        <f t="shared" ca="1" si="642"/>
        <v>1332</v>
      </c>
      <c r="V4589" s="2" t="str">
        <f t="shared" si="643"/>
        <v>High Loyalty</v>
      </c>
      <c r="W4589" s="2" t="str">
        <f t="shared" si="644"/>
        <v>Legitimate</v>
      </c>
      <c r="X4589" s="2" t="str">
        <f>IF(Q4589&lt;Data_Validation!$B$8,"Low Value",IF(Q4589&lt;Data_Validation!$B$9,"Medium Value","High Value"))</f>
        <v>Low Value</v>
      </c>
      <c r="Y4589" s="2" t="str">
        <f t="shared" si="645"/>
        <v>Stable</v>
      </c>
      <c r="Z4589" s="2" t="str">
        <f t="shared" si="646"/>
        <v>Valid</v>
      </c>
    </row>
    <row r="4590" spans="1:26" x14ac:dyDescent="0.3">
      <c r="A4590" t="s">
        <v>3451</v>
      </c>
      <c r="B4590">
        <v>66</v>
      </c>
      <c r="C4590" t="s">
        <v>14</v>
      </c>
      <c r="D4590" t="s">
        <v>18</v>
      </c>
      <c r="E4590">
        <v>35.35</v>
      </c>
      <c r="F4590">
        <v>13</v>
      </c>
      <c r="G4590">
        <v>334</v>
      </c>
      <c r="H4590">
        <v>0</v>
      </c>
      <c r="I4590" t="s">
        <v>40</v>
      </c>
      <c r="J4590">
        <v>58.2</v>
      </c>
      <c r="K4590" s="1">
        <v>45165</v>
      </c>
      <c r="L4590">
        <v>73</v>
      </c>
      <c r="M4590">
        <v>0.26</v>
      </c>
      <c r="N4590">
        <f>IF(E4590="",Data_Validation!$B$1,E4590)</f>
        <v>35.35</v>
      </c>
      <c r="O4590">
        <f>IF(J4590="",Data_Validation!$B$2,J4590)</f>
        <v>58.2</v>
      </c>
      <c r="P4590">
        <f t="shared" si="639"/>
        <v>2</v>
      </c>
      <c r="Q4590" s="2">
        <f>CustomerData[[#This Row],[avg_order_value_clean]]*CustomerData[[#This Row],[total_orders]]</f>
        <v>459.55</v>
      </c>
      <c r="R4590" s="2" t="str">
        <f t="shared" si="647"/>
        <v>Inactive</v>
      </c>
      <c r="S4590" s="2" t="str">
        <f t="shared" si="640"/>
        <v>Medium Risk</v>
      </c>
      <c r="T4590" s="2" t="str">
        <f t="shared" si="641"/>
        <v>55+</v>
      </c>
      <c r="U4590" s="1">
        <f t="shared" ca="1" si="642"/>
        <v>1096</v>
      </c>
      <c r="V4590" s="2" t="str">
        <f t="shared" si="643"/>
        <v>High Loyalty</v>
      </c>
      <c r="W4590" s="2" t="str">
        <f t="shared" si="644"/>
        <v>Legitimate</v>
      </c>
      <c r="X4590" s="2" t="str">
        <f>IF(Q4590&lt;Data_Validation!$B$8,"Low Value",IF(Q4590&lt;Data_Validation!$B$9,"Medium Value","High Value"))</f>
        <v>Low Value</v>
      </c>
      <c r="Y4590" s="2" t="str">
        <f t="shared" si="645"/>
        <v>Stable</v>
      </c>
      <c r="Z4590" s="2" t="str">
        <f t="shared" si="646"/>
        <v>Check Data</v>
      </c>
    </row>
    <row r="4591" spans="1:26" x14ac:dyDescent="0.3">
      <c r="A4591" t="s">
        <v>2349</v>
      </c>
      <c r="B4591">
        <v>30</v>
      </c>
      <c r="C4591" t="s">
        <v>14</v>
      </c>
      <c r="D4591" t="s">
        <v>28</v>
      </c>
      <c r="E4591">
        <v>178.71</v>
      </c>
      <c r="F4591">
        <v>9</v>
      </c>
      <c r="G4591">
        <v>95</v>
      </c>
      <c r="H4591">
        <v>0</v>
      </c>
      <c r="I4591" t="s">
        <v>29</v>
      </c>
      <c r="J4591">
        <v>52.6</v>
      </c>
      <c r="K4591" s="1">
        <v>44219</v>
      </c>
      <c r="L4591">
        <v>50</v>
      </c>
      <c r="M4591">
        <v>0.56000000000000005</v>
      </c>
      <c r="N4591">
        <f>IF(E4591="",Data_Validation!$B$1,E4591)</f>
        <v>178.71</v>
      </c>
      <c r="O4591">
        <f>IF(J4591="",Data_Validation!$B$2,J4591)</f>
        <v>52.6</v>
      </c>
      <c r="P4591">
        <f t="shared" si="639"/>
        <v>2</v>
      </c>
      <c r="Q4591" s="2">
        <f>CustomerData[[#This Row],[avg_order_value_clean]]*CustomerData[[#This Row],[total_orders]]</f>
        <v>1608.39</v>
      </c>
      <c r="R4591" s="2" t="str">
        <f t="shared" si="647"/>
        <v>Inactive</v>
      </c>
      <c r="S4591" s="2" t="str">
        <f t="shared" si="640"/>
        <v>High Risk</v>
      </c>
      <c r="T4591" s="2" t="str">
        <f t="shared" si="641"/>
        <v>25-34</v>
      </c>
      <c r="U4591" s="1">
        <f t="shared" ca="1" si="642"/>
        <v>2042</v>
      </c>
      <c r="V4591" s="2" t="str">
        <f t="shared" si="643"/>
        <v>Medium Loyalty</v>
      </c>
      <c r="W4591" s="2" t="str">
        <f t="shared" si="644"/>
        <v>Legitimate</v>
      </c>
      <c r="X4591" s="2" t="str">
        <f>IF(Q4591&lt;Data_Validation!$B$8,"Low Value",IF(Q4591&lt;Data_Validation!$B$9,"Medium Value","High Value"))</f>
        <v>High Value</v>
      </c>
      <c r="Y4591" s="2" t="str">
        <f t="shared" si="645"/>
        <v>Critical - Retain</v>
      </c>
      <c r="Z4591" s="2" t="str">
        <f t="shared" si="646"/>
        <v>Check Data</v>
      </c>
    </row>
    <row r="4592" spans="1:26" x14ac:dyDescent="0.3">
      <c r="A4592" t="s">
        <v>3592</v>
      </c>
      <c r="B4592">
        <v>30</v>
      </c>
      <c r="C4592" t="s">
        <v>21</v>
      </c>
      <c r="D4592" t="s">
        <v>22</v>
      </c>
      <c r="E4592">
        <v>87.89</v>
      </c>
      <c r="F4592">
        <v>8</v>
      </c>
      <c r="G4592">
        <v>145</v>
      </c>
      <c r="H4592">
        <v>0</v>
      </c>
      <c r="I4592" t="s">
        <v>40</v>
      </c>
      <c r="J4592">
        <v>16.399999999999999</v>
      </c>
      <c r="K4592" s="1">
        <v>44921</v>
      </c>
      <c r="L4592">
        <v>57</v>
      </c>
      <c r="M4592">
        <v>0.54</v>
      </c>
      <c r="N4592">
        <f>IF(E4592="",Data_Validation!$B$1,E4592)</f>
        <v>87.89</v>
      </c>
      <c r="O4592">
        <f>IF(J4592="",Data_Validation!$B$2,J4592)</f>
        <v>16.399999999999999</v>
      </c>
      <c r="P4592">
        <f t="shared" si="639"/>
        <v>1</v>
      </c>
      <c r="Q4592" s="2">
        <f>CustomerData[[#This Row],[avg_order_value_clean]]*CustomerData[[#This Row],[total_orders]]</f>
        <v>703.12</v>
      </c>
      <c r="R4592" s="2" t="str">
        <f t="shared" si="647"/>
        <v>Inactive</v>
      </c>
      <c r="S4592" s="2" t="str">
        <f t="shared" si="640"/>
        <v>High Risk</v>
      </c>
      <c r="T4592" s="2" t="str">
        <f t="shared" si="641"/>
        <v>25-34</v>
      </c>
      <c r="U4592" s="1">
        <f t="shared" ca="1" si="642"/>
        <v>1340</v>
      </c>
      <c r="V4592" s="2" t="str">
        <f t="shared" si="643"/>
        <v>Medium Loyalty</v>
      </c>
      <c r="W4592" s="2" t="str">
        <f t="shared" si="644"/>
        <v>Legitimate</v>
      </c>
      <c r="X4592" s="2" t="str">
        <f>IF(Q4592&lt;Data_Validation!$B$8,"Low Value",IF(Q4592&lt;Data_Validation!$B$9,"Medium Value","High Value"))</f>
        <v>Low Value</v>
      </c>
      <c r="Y4592" s="2" t="str">
        <f t="shared" si="645"/>
        <v>At Risk - Develop</v>
      </c>
      <c r="Z4592" s="2" t="str">
        <f t="shared" si="646"/>
        <v>Check Data</v>
      </c>
    </row>
    <row r="4593" spans="1:26" x14ac:dyDescent="0.3">
      <c r="A4593" t="s">
        <v>3593</v>
      </c>
      <c r="B4593">
        <v>75</v>
      </c>
      <c r="C4593" t="s">
        <v>21</v>
      </c>
      <c r="D4593" t="s">
        <v>37</v>
      </c>
      <c r="E4593">
        <v>62.73</v>
      </c>
      <c r="F4593">
        <v>9</v>
      </c>
      <c r="G4593">
        <v>47</v>
      </c>
      <c r="H4593">
        <v>0</v>
      </c>
      <c r="I4593" t="s">
        <v>23</v>
      </c>
      <c r="J4593">
        <v>33.9</v>
      </c>
      <c r="K4593" s="1">
        <v>44362</v>
      </c>
      <c r="L4593">
        <v>57</v>
      </c>
      <c r="M4593">
        <v>0.08</v>
      </c>
      <c r="N4593">
        <f>IF(E4593="",Data_Validation!$B$1,E4593)</f>
        <v>62.73</v>
      </c>
      <c r="O4593">
        <f>IF(J4593="",Data_Validation!$B$2,J4593)</f>
        <v>33.9</v>
      </c>
      <c r="P4593">
        <f t="shared" si="639"/>
        <v>1</v>
      </c>
      <c r="Q4593" s="2">
        <f>CustomerData[[#This Row],[avg_order_value_clean]]*CustomerData[[#This Row],[total_orders]]</f>
        <v>564.56999999999994</v>
      </c>
      <c r="R4593" s="2" t="str">
        <f t="shared" si="647"/>
        <v>At Risk</v>
      </c>
      <c r="S4593" s="2" t="str">
        <f t="shared" si="640"/>
        <v>Low Risk</v>
      </c>
      <c r="T4593" s="2" t="str">
        <f t="shared" si="641"/>
        <v>55+</v>
      </c>
      <c r="U4593" s="1">
        <f t="shared" ca="1" si="642"/>
        <v>1899</v>
      </c>
      <c r="V4593" s="2" t="str">
        <f t="shared" si="643"/>
        <v>Medium Loyalty</v>
      </c>
      <c r="W4593" s="2" t="str">
        <f t="shared" si="644"/>
        <v>Legitimate</v>
      </c>
      <c r="X4593" s="2" t="str">
        <f>IF(Q4593&lt;Data_Validation!$B$8,"Low Value",IF(Q4593&lt;Data_Validation!$B$9,"Medium Value","High Value"))</f>
        <v>Low Value</v>
      </c>
      <c r="Y4593" s="2" t="str">
        <f t="shared" si="645"/>
        <v>Stable</v>
      </c>
      <c r="Z4593" s="2" t="str">
        <f t="shared" si="646"/>
        <v>Check Data</v>
      </c>
    </row>
    <row r="4594" spans="1:26" x14ac:dyDescent="0.3">
      <c r="A4594" t="s">
        <v>3594</v>
      </c>
      <c r="B4594">
        <v>45</v>
      </c>
      <c r="C4594" t="s">
        <v>21</v>
      </c>
      <c r="D4594" t="s">
        <v>35</v>
      </c>
      <c r="E4594">
        <v>56.93</v>
      </c>
      <c r="F4594">
        <v>7</v>
      </c>
      <c r="G4594">
        <v>293</v>
      </c>
      <c r="H4594">
        <v>0</v>
      </c>
      <c r="I4594" t="s">
        <v>16</v>
      </c>
      <c r="J4594">
        <v>93.9</v>
      </c>
      <c r="K4594" s="1">
        <v>44858</v>
      </c>
      <c r="L4594">
        <v>86</v>
      </c>
      <c r="M4594">
        <v>0.41</v>
      </c>
      <c r="N4594">
        <f>IF(E4594="",Data_Validation!$B$1,E4594)</f>
        <v>56.93</v>
      </c>
      <c r="O4594">
        <f>IF(J4594="",Data_Validation!$B$2,J4594)</f>
        <v>93.9</v>
      </c>
      <c r="P4594">
        <f t="shared" si="639"/>
        <v>1</v>
      </c>
      <c r="Q4594" s="2">
        <f>CustomerData[[#This Row],[avg_order_value_clean]]*CustomerData[[#This Row],[total_orders]]</f>
        <v>398.51</v>
      </c>
      <c r="R4594" s="2" t="str">
        <f t="shared" si="647"/>
        <v>Inactive</v>
      </c>
      <c r="S4594" s="2" t="str">
        <f t="shared" si="640"/>
        <v>Medium Risk</v>
      </c>
      <c r="T4594" s="2" t="str">
        <f t="shared" si="641"/>
        <v>45-54</v>
      </c>
      <c r="U4594" s="1">
        <f t="shared" ca="1" si="642"/>
        <v>1403</v>
      </c>
      <c r="V4594" s="2" t="str">
        <f t="shared" si="643"/>
        <v>High Loyalty</v>
      </c>
      <c r="W4594" s="2" t="str">
        <f t="shared" si="644"/>
        <v>Legitimate</v>
      </c>
      <c r="X4594" s="2" t="str">
        <f>IF(Q4594&lt;Data_Validation!$B$8,"Low Value",IF(Q4594&lt;Data_Validation!$B$9,"Medium Value","High Value"))</f>
        <v>Low Value</v>
      </c>
      <c r="Y4594" s="2" t="str">
        <f t="shared" si="645"/>
        <v>Stable</v>
      </c>
      <c r="Z4594" s="2" t="str">
        <f t="shared" si="646"/>
        <v>Check Data</v>
      </c>
    </row>
    <row r="4595" spans="1:26" x14ac:dyDescent="0.3">
      <c r="A4595" t="s">
        <v>3595</v>
      </c>
      <c r="B4595">
        <v>70</v>
      </c>
      <c r="C4595" t="s">
        <v>21</v>
      </c>
      <c r="D4595" t="s">
        <v>52</v>
      </c>
      <c r="E4595">
        <v>36.19</v>
      </c>
      <c r="F4595">
        <v>8</v>
      </c>
      <c r="G4595">
        <v>277</v>
      </c>
      <c r="H4595">
        <v>0</v>
      </c>
      <c r="I4595" t="s">
        <v>19</v>
      </c>
      <c r="J4595">
        <v>64.900000000000006</v>
      </c>
      <c r="K4595" s="1">
        <v>45109</v>
      </c>
      <c r="L4595">
        <v>17</v>
      </c>
      <c r="M4595">
        <v>0.16</v>
      </c>
      <c r="N4595">
        <f>IF(E4595="",Data_Validation!$B$1,E4595)</f>
        <v>36.19</v>
      </c>
      <c r="O4595">
        <f>IF(J4595="",Data_Validation!$B$2,J4595)</f>
        <v>64.900000000000006</v>
      </c>
      <c r="P4595">
        <f t="shared" si="639"/>
        <v>1</v>
      </c>
      <c r="Q4595" s="2">
        <f>CustomerData[[#This Row],[avg_order_value_clean]]*CustomerData[[#This Row],[total_orders]]</f>
        <v>289.52</v>
      </c>
      <c r="R4595" s="2" t="str">
        <f t="shared" si="647"/>
        <v>Inactive</v>
      </c>
      <c r="S4595" s="2" t="str">
        <f t="shared" si="640"/>
        <v>Low Risk</v>
      </c>
      <c r="T4595" s="2" t="str">
        <f t="shared" si="641"/>
        <v>55+</v>
      </c>
      <c r="U4595" s="1">
        <f t="shared" ca="1" si="642"/>
        <v>1152</v>
      </c>
      <c r="V4595" s="2" t="str">
        <f t="shared" si="643"/>
        <v>Low Loyalty</v>
      </c>
      <c r="W4595" s="2" t="str">
        <f t="shared" si="644"/>
        <v>Legitimate</v>
      </c>
      <c r="X4595" s="2" t="str">
        <f>IF(Q4595&lt;Data_Validation!$B$8,"Low Value",IF(Q4595&lt;Data_Validation!$B$9,"Medium Value","High Value"))</f>
        <v>Low Value</v>
      </c>
      <c r="Y4595" s="2" t="str">
        <f t="shared" si="645"/>
        <v>Stable</v>
      </c>
      <c r="Z4595" s="2" t="str">
        <f t="shared" si="646"/>
        <v>Check Data</v>
      </c>
    </row>
    <row r="4596" spans="1:26" x14ac:dyDescent="0.3">
      <c r="A4596" t="s">
        <v>103</v>
      </c>
      <c r="B4596">
        <v>19</v>
      </c>
      <c r="C4596" t="s">
        <v>25</v>
      </c>
      <c r="D4596" t="s">
        <v>44</v>
      </c>
      <c r="F4596">
        <v>12</v>
      </c>
      <c r="G4596">
        <v>202</v>
      </c>
      <c r="H4596">
        <v>0</v>
      </c>
      <c r="I4596" t="s">
        <v>19</v>
      </c>
      <c r="J4596">
        <v>86.3</v>
      </c>
      <c r="K4596" s="1">
        <v>44905</v>
      </c>
      <c r="L4596">
        <v>65</v>
      </c>
      <c r="M4596">
        <v>0.34</v>
      </c>
      <c r="N4596">
        <f>IF(E4596="",Data_Validation!$B$1,E4596)</f>
        <v>250</v>
      </c>
      <c r="O4596">
        <f>IF(J4596="",Data_Validation!$B$2,J4596)</f>
        <v>86.3</v>
      </c>
      <c r="P4596">
        <f t="shared" si="639"/>
        <v>2</v>
      </c>
      <c r="Q4596" s="2">
        <f>CustomerData[[#This Row],[avg_order_value_clean]]*CustomerData[[#This Row],[total_orders]]</f>
        <v>3000</v>
      </c>
      <c r="R4596" s="2" t="str">
        <f t="shared" si="647"/>
        <v>Inactive</v>
      </c>
      <c r="S4596" s="2" t="str">
        <f t="shared" si="640"/>
        <v>Medium Risk</v>
      </c>
      <c r="T4596" s="2" t="str">
        <f t="shared" si="641"/>
        <v>Under 25</v>
      </c>
      <c r="U4596" s="1">
        <f t="shared" ca="1" si="642"/>
        <v>1356</v>
      </c>
      <c r="V4596" s="2" t="str">
        <f t="shared" si="643"/>
        <v>Medium Loyalty</v>
      </c>
      <c r="W4596" s="2" t="str">
        <f t="shared" si="644"/>
        <v>Legitimate</v>
      </c>
      <c r="X4596" s="2" t="str">
        <f>IF(Q4596&lt;Data_Validation!$B$8,"Low Value",IF(Q4596&lt;Data_Validation!$B$9,"Medium Value","High Value"))</f>
        <v>High Value</v>
      </c>
      <c r="Y4596" s="2" t="str">
        <f t="shared" si="645"/>
        <v>High Value - Maintain</v>
      </c>
      <c r="Z4596" s="2" t="str">
        <f t="shared" si="646"/>
        <v>Check Data</v>
      </c>
    </row>
    <row r="4597" spans="1:26" x14ac:dyDescent="0.3">
      <c r="A4597" t="s">
        <v>3596</v>
      </c>
      <c r="B4597">
        <v>27</v>
      </c>
      <c r="C4597" t="s">
        <v>14</v>
      </c>
      <c r="D4597" t="s">
        <v>35</v>
      </c>
      <c r="F4597">
        <v>14</v>
      </c>
      <c r="G4597">
        <v>198</v>
      </c>
      <c r="H4597">
        <v>0</v>
      </c>
      <c r="I4597" t="s">
        <v>40</v>
      </c>
      <c r="J4597">
        <v>83.8</v>
      </c>
      <c r="K4597" s="1">
        <v>44723</v>
      </c>
      <c r="L4597">
        <v>57</v>
      </c>
      <c r="M4597">
        <v>0.44</v>
      </c>
      <c r="N4597">
        <f>IF(E4597="",Data_Validation!$B$1,E4597)</f>
        <v>250</v>
      </c>
      <c r="O4597">
        <f>IF(J4597="",Data_Validation!$B$2,J4597)</f>
        <v>83.8</v>
      </c>
      <c r="P4597">
        <f t="shared" si="639"/>
        <v>1</v>
      </c>
      <c r="Q4597" s="2">
        <f>CustomerData[[#This Row],[avg_order_value_clean]]*CustomerData[[#This Row],[total_orders]]</f>
        <v>3500</v>
      </c>
      <c r="R4597" s="2" t="str">
        <f t="shared" si="647"/>
        <v>Inactive</v>
      </c>
      <c r="S4597" s="2" t="str">
        <f t="shared" si="640"/>
        <v>Medium Risk</v>
      </c>
      <c r="T4597" s="2" t="str">
        <f t="shared" si="641"/>
        <v>25-34</v>
      </c>
      <c r="U4597" s="1">
        <f t="shared" ca="1" si="642"/>
        <v>1538</v>
      </c>
      <c r="V4597" s="2" t="str">
        <f t="shared" si="643"/>
        <v>Medium Loyalty</v>
      </c>
      <c r="W4597" s="2" t="str">
        <f t="shared" si="644"/>
        <v>Legitimate</v>
      </c>
      <c r="X4597" s="2" t="str">
        <f>IF(Q4597&lt;Data_Validation!$B$8,"Low Value",IF(Q4597&lt;Data_Validation!$B$9,"Medium Value","High Value"))</f>
        <v>High Value</v>
      </c>
      <c r="Y4597" s="2" t="str">
        <f t="shared" si="645"/>
        <v>High Value - Maintain</v>
      </c>
      <c r="Z4597" s="2" t="str">
        <f t="shared" si="646"/>
        <v>Check Data</v>
      </c>
    </row>
    <row r="4598" spans="1:26" x14ac:dyDescent="0.3">
      <c r="A4598" t="s">
        <v>3597</v>
      </c>
      <c r="B4598">
        <v>79</v>
      </c>
      <c r="C4598" t="s">
        <v>21</v>
      </c>
      <c r="D4598" t="s">
        <v>50</v>
      </c>
      <c r="E4598">
        <v>22.39</v>
      </c>
      <c r="F4598">
        <v>9</v>
      </c>
      <c r="G4598">
        <v>328</v>
      </c>
      <c r="H4598">
        <v>0</v>
      </c>
      <c r="I4598" t="s">
        <v>19</v>
      </c>
      <c r="J4598">
        <v>92.1</v>
      </c>
      <c r="K4598" s="1">
        <v>44385</v>
      </c>
      <c r="L4598">
        <v>63</v>
      </c>
      <c r="M4598">
        <v>0.17</v>
      </c>
      <c r="N4598">
        <f>IF(E4598="",Data_Validation!$B$1,E4598)</f>
        <v>22.39</v>
      </c>
      <c r="O4598">
        <f>IF(J4598="",Data_Validation!$B$2,J4598)</f>
        <v>92.1</v>
      </c>
      <c r="P4598">
        <f t="shared" si="639"/>
        <v>1</v>
      </c>
      <c r="Q4598" s="2">
        <f>CustomerData[[#This Row],[avg_order_value_clean]]*CustomerData[[#This Row],[total_orders]]</f>
        <v>201.51</v>
      </c>
      <c r="R4598" s="2" t="str">
        <f t="shared" si="647"/>
        <v>Inactive</v>
      </c>
      <c r="S4598" s="2" t="str">
        <f t="shared" si="640"/>
        <v>Low Risk</v>
      </c>
      <c r="T4598" s="2" t="str">
        <f t="shared" si="641"/>
        <v>55+</v>
      </c>
      <c r="U4598" s="1">
        <f t="shared" ca="1" si="642"/>
        <v>1876</v>
      </c>
      <c r="V4598" s="2" t="str">
        <f t="shared" si="643"/>
        <v>Medium Loyalty</v>
      </c>
      <c r="W4598" s="2" t="str">
        <f t="shared" si="644"/>
        <v>Legitimate</v>
      </c>
      <c r="X4598" s="2" t="str">
        <f>IF(Q4598&lt;Data_Validation!$B$8,"Low Value",IF(Q4598&lt;Data_Validation!$B$9,"Medium Value","High Value"))</f>
        <v>Low Value</v>
      </c>
      <c r="Y4598" s="2" t="str">
        <f t="shared" si="645"/>
        <v>Stable</v>
      </c>
      <c r="Z4598" s="2" t="str">
        <f t="shared" si="646"/>
        <v>Check Data</v>
      </c>
    </row>
    <row r="4599" spans="1:26" x14ac:dyDescent="0.3">
      <c r="A4599" t="s">
        <v>2515</v>
      </c>
      <c r="B4599">
        <v>39</v>
      </c>
      <c r="C4599" t="s">
        <v>21</v>
      </c>
      <c r="D4599" t="s">
        <v>22</v>
      </c>
      <c r="E4599">
        <v>107.48</v>
      </c>
      <c r="F4599">
        <v>9</v>
      </c>
      <c r="G4599">
        <v>123</v>
      </c>
      <c r="H4599">
        <v>0</v>
      </c>
      <c r="I4599" t="s">
        <v>23</v>
      </c>
      <c r="J4599">
        <v>4.2</v>
      </c>
      <c r="K4599" s="1">
        <v>44203</v>
      </c>
      <c r="L4599">
        <v>67</v>
      </c>
      <c r="M4599">
        <v>0.2</v>
      </c>
      <c r="N4599">
        <f>IF(E4599="",Data_Validation!$B$1,E4599)</f>
        <v>107.48</v>
      </c>
      <c r="O4599">
        <f>IF(J4599="",Data_Validation!$B$2,J4599)</f>
        <v>4.2</v>
      </c>
      <c r="P4599">
        <f t="shared" si="639"/>
        <v>2</v>
      </c>
      <c r="Q4599" s="2">
        <f>CustomerData[[#This Row],[avg_order_value_clean]]*CustomerData[[#This Row],[total_orders]]</f>
        <v>967.32</v>
      </c>
      <c r="R4599" s="2" t="str">
        <f t="shared" si="647"/>
        <v>Inactive</v>
      </c>
      <c r="S4599" s="2" t="str">
        <f t="shared" si="640"/>
        <v>Medium Risk</v>
      </c>
      <c r="T4599" s="2" t="str">
        <f t="shared" si="641"/>
        <v>35-44</v>
      </c>
      <c r="U4599" s="1">
        <f t="shared" ca="1" si="642"/>
        <v>2058</v>
      </c>
      <c r="V4599" s="2" t="str">
        <f t="shared" si="643"/>
        <v>Medium Loyalty</v>
      </c>
      <c r="W4599" s="2" t="str">
        <f t="shared" si="644"/>
        <v>Legitimate</v>
      </c>
      <c r="X4599" s="2" t="str">
        <f>IF(Q4599&lt;Data_Validation!$B$8,"Low Value",IF(Q4599&lt;Data_Validation!$B$9,"Medium Value","High Value"))</f>
        <v>Low Value</v>
      </c>
      <c r="Y4599" s="2" t="str">
        <f t="shared" si="645"/>
        <v>Stable</v>
      </c>
      <c r="Z4599" s="2" t="str">
        <f t="shared" si="646"/>
        <v>Check Data</v>
      </c>
    </row>
    <row r="4600" spans="1:26" x14ac:dyDescent="0.3">
      <c r="A4600" t="s">
        <v>3098</v>
      </c>
      <c r="B4600">
        <v>30</v>
      </c>
      <c r="C4600" t="s">
        <v>21</v>
      </c>
      <c r="D4600" t="s">
        <v>37</v>
      </c>
      <c r="E4600">
        <v>54.11</v>
      </c>
      <c r="F4600">
        <v>14</v>
      </c>
      <c r="G4600">
        <v>199</v>
      </c>
      <c r="H4600">
        <v>0</v>
      </c>
      <c r="I4600" t="s">
        <v>16</v>
      </c>
      <c r="J4600">
        <v>26.2</v>
      </c>
      <c r="K4600" s="1">
        <v>44232</v>
      </c>
      <c r="L4600">
        <v>5</v>
      </c>
      <c r="M4600">
        <v>0.09</v>
      </c>
      <c r="N4600">
        <f>IF(E4600="",Data_Validation!$B$1,E4600)</f>
        <v>54.11</v>
      </c>
      <c r="O4600">
        <f>IF(J4600="",Data_Validation!$B$2,J4600)</f>
        <v>26.2</v>
      </c>
      <c r="P4600">
        <f t="shared" si="639"/>
        <v>2</v>
      </c>
      <c r="Q4600" s="2">
        <f>CustomerData[[#This Row],[avg_order_value_clean]]*CustomerData[[#This Row],[total_orders]]</f>
        <v>757.54</v>
      </c>
      <c r="R4600" s="2" t="str">
        <f t="shared" si="647"/>
        <v>Inactive</v>
      </c>
      <c r="S4600" s="2" t="str">
        <f t="shared" si="640"/>
        <v>Low Risk</v>
      </c>
      <c r="T4600" s="2" t="str">
        <f t="shared" si="641"/>
        <v>25-34</v>
      </c>
      <c r="U4600" s="1">
        <f t="shared" ca="1" si="642"/>
        <v>2029</v>
      </c>
      <c r="V4600" s="2" t="str">
        <f t="shared" si="643"/>
        <v>Low Loyalty</v>
      </c>
      <c r="W4600" s="2" t="str">
        <f t="shared" si="644"/>
        <v>Legitimate</v>
      </c>
      <c r="X4600" s="2" t="str">
        <f>IF(Q4600&lt;Data_Validation!$B$8,"Low Value",IF(Q4600&lt;Data_Validation!$B$9,"Medium Value","High Value"))</f>
        <v>Low Value</v>
      </c>
      <c r="Y4600" s="2" t="str">
        <f t="shared" si="645"/>
        <v>Stable</v>
      </c>
      <c r="Z4600" s="2" t="str">
        <f t="shared" si="646"/>
        <v>Check Data</v>
      </c>
    </row>
    <row r="4601" spans="1:26" x14ac:dyDescent="0.3">
      <c r="A4601" t="s">
        <v>3598</v>
      </c>
      <c r="B4601">
        <v>75</v>
      </c>
      <c r="C4601" t="s">
        <v>21</v>
      </c>
      <c r="D4601" t="s">
        <v>50</v>
      </c>
      <c r="E4601">
        <v>225.68</v>
      </c>
      <c r="F4601">
        <v>12</v>
      </c>
      <c r="G4601">
        <v>74</v>
      </c>
      <c r="H4601">
        <v>0</v>
      </c>
      <c r="I4601" t="s">
        <v>19</v>
      </c>
      <c r="J4601">
        <v>41.6</v>
      </c>
      <c r="K4601" s="1">
        <v>45613</v>
      </c>
      <c r="L4601">
        <v>22</v>
      </c>
      <c r="M4601">
        <v>0.1</v>
      </c>
      <c r="N4601">
        <f>IF(E4601="",Data_Validation!$B$1,E4601)</f>
        <v>225.68</v>
      </c>
      <c r="O4601">
        <f>IF(J4601="",Data_Validation!$B$2,J4601)</f>
        <v>41.6</v>
      </c>
      <c r="P4601">
        <f t="shared" si="639"/>
        <v>1</v>
      </c>
      <c r="Q4601" s="2">
        <f>CustomerData[[#This Row],[avg_order_value_clean]]*CustomerData[[#This Row],[total_orders]]</f>
        <v>2708.16</v>
      </c>
      <c r="R4601" s="2" t="str">
        <f t="shared" si="647"/>
        <v>At Risk</v>
      </c>
      <c r="S4601" s="2" t="str">
        <f t="shared" si="640"/>
        <v>Low Risk</v>
      </c>
      <c r="T4601" s="2" t="str">
        <f t="shared" si="641"/>
        <v>55+</v>
      </c>
      <c r="U4601" s="1">
        <f t="shared" ca="1" si="642"/>
        <v>648</v>
      </c>
      <c r="V4601" s="2" t="str">
        <f t="shared" si="643"/>
        <v>Low Loyalty</v>
      </c>
      <c r="W4601" s="2" t="str">
        <f t="shared" si="644"/>
        <v>Legitimate</v>
      </c>
      <c r="X4601" s="2" t="str">
        <f>IF(Q4601&lt;Data_Validation!$B$8,"Low Value",IF(Q4601&lt;Data_Validation!$B$9,"Medium Value","High Value"))</f>
        <v>High Value</v>
      </c>
      <c r="Y4601" s="2" t="str">
        <f t="shared" si="645"/>
        <v>High Value - Maintain</v>
      </c>
      <c r="Z4601" s="2" t="str">
        <f t="shared" si="646"/>
        <v>Check Data</v>
      </c>
    </row>
    <row r="4602" spans="1:26" x14ac:dyDescent="0.3">
      <c r="A4602" t="s">
        <v>3599</v>
      </c>
      <c r="B4602">
        <v>26</v>
      </c>
      <c r="C4602" t="s">
        <v>21</v>
      </c>
      <c r="D4602" t="s">
        <v>18</v>
      </c>
      <c r="E4602">
        <v>140.91999999999999</v>
      </c>
      <c r="F4602">
        <v>13</v>
      </c>
      <c r="G4602">
        <v>156</v>
      </c>
      <c r="H4602">
        <v>0</v>
      </c>
      <c r="I4602" t="s">
        <v>19</v>
      </c>
      <c r="J4602">
        <v>64</v>
      </c>
      <c r="K4602" s="1">
        <v>45089</v>
      </c>
      <c r="L4602">
        <v>1</v>
      </c>
      <c r="M4602">
        <v>0.14000000000000001</v>
      </c>
      <c r="N4602">
        <f>IF(E4602="",Data_Validation!$B$1,E4602)</f>
        <v>140.91999999999999</v>
      </c>
      <c r="O4602">
        <f>IF(J4602="",Data_Validation!$B$2,J4602)</f>
        <v>64</v>
      </c>
      <c r="P4602">
        <f t="shared" si="639"/>
        <v>1</v>
      </c>
      <c r="Q4602" s="2">
        <f>CustomerData[[#This Row],[avg_order_value_clean]]*CustomerData[[#This Row],[total_orders]]</f>
        <v>1831.9599999999998</v>
      </c>
      <c r="R4602" s="2" t="str">
        <f t="shared" si="647"/>
        <v>Inactive</v>
      </c>
      <c r="S4602" s="2" t="str">
        <f t="shared" si="640"/>
        <v>Low Risk</v>
      </c>
      <c r="T4602" s="2" t="str">
        <f t="shared" si="641"/>
        <v>25-34</v>
      </c>
      <c r="U4602" s="1">
        <f t="shared" ca="1" si="642"/>
        <v>1172</v>
      </c>
      <c r="V4602" s="2" t="str">
        <f t="shared" si="643"/>
        <v>Low Loyalty</v>
      </c>
      <c r="W4602" s="2" t="str">
        <f t="shared" si="644"/>
        <v>Legitimate</v>
      </c>
      <c r="X4602" s="2" t="str">
        <f>IF(Q4602&lt;Data_Validation!$B$8,"Low Value",IF(Q4602&lt;Data_Validation!$B$9,"Medium Value","High Value"))</f>
        <v>High Value</v>
      </c>
      <c r="Y4602" s="2" t="str">
        <f t="shared" si="645"/>
        <v>High Value - Maintain</v>
      </c>
      <c r="Z4602" s="2" t="str">
        <f t="shared" si="646"/>
        <v>Check Data</v>
      </c>
    </row>
    <row r="4603" spans="1:26" x14ac:dyDescent="0.3">
      <c r="A4603" t="s">
        <v>3600</v>
      </c>
      <c r="B4603">
        <v>50</v>
      </c>
      <c r="C4603" t="s">
        <v>14</v>
      </c>
      <c r="D4603" t="s">
        <v>26</v>
      </c>
      <c r="E4603">
        <v>103.12</v>
      </c>
      <c r="F4603">
        <v>8</v>
      </c>
      <c r="G4603">
        <v>133</v>
      </c>
      <c r="H4603">
        <v>0</v>
      </c>
      <c r="I4603" t="s">
        <v>29</v>
      </c>
      <c r="J4603">
        <v>60.8</v>
      </c>
      <c r="K4603" s="1">
        <v>45233</v>
      </c>
      <c r="L4603">
        <v>47</v>
      </c>
      <c r="M4603">
        <v>0.16</v>
      </c>
      <c r="N4603">
        <f>IF(E4603="",Data_Validation!$B$1,E4603)</f>
        <v>103.12</v>
      </c>
      <c r="O4603">
        <f>IF(J4603="",Data_Validation!$B$2,J4603)</f>
        <v>60.8</v>
      </c>
      <c r="P4603">
        <f t="shared" si="639"/>
        <v>1</v>
      </c>
      <c r="Q4603" s="2">
        <f>CustomerData[[#This Row],[avg_order_value_clean]]*CustomerData[[#This Row],[total_orders]]</f>
        <v>824.96</v>
      </c>
      <c r="R4603" s="2" t="str">
        <f t="shared" si="647"/>
        <v>Inactive</v>
      </c>
      <c r="S4603" s="2" t="str">
        <f t="shared" si="640"/>
        <v>Low Risk</v>
      </c>
      <c r="T4603" s="2" t="str">
        <f t="shared" si="641"/>
        <v>45-54</v>
      </c>
      <c r="U4603" s="1">
        <f t="shared" ca="1" si="642"/>
        <v>1028</v>
      </c>
      <c r="V4603" s="2" t="str">
        <f t="shared" si="643"/>
        <v>Medium Loyalty</v>
      </c>
      <c r="W4603" s="2" t="str">
        <f t="shared" si="644"/>
        <v>Legitimate</v>
      </c>
      <c r="X4603" s="2" t="str">
        <f>IF(Q4603&lt;Data_Validation!$B$8,"Low Value",IF(Q4603&lt;Data_Validation!$B$9,"Medium Value","High Value"))</f>
        <v>Low Value</v>
      </c>
      <c r="Y4603" s="2" t="str">
        <f t="shared" si="645"/>
        <v>Stable</v>
      </c>
      <c r="Z4603" s="2" t="str">
        <f t="shared" si="646"/>
        <v>Check Data</v>
      </c>
    </row>
    <row r="4604" spans="1:26" x14ac:dyDescent="0.3">
      <c r="A4604" t="s">
        <v>3017</v>
      </c>
      <c r="B4604">
        <v>31</v>
      </c>
      <c r="C4604" t="s">
        <v>14</v>
      </c>
      <c r="D4604" t="s">
        <v>52</v>
      </c>
      <c r="E4604">
        <v>155.02000000000001</v>
      </c>
      <c r="F4604">
        <v>10</v>
      </c>
      <c r="G4604">
        <v>311</v>
      </c>
      <c r="H4604">
        <v>0</v>
      </c>
      <c r="I4604" t="s">
        <v>19</v>
      </c>
      <c r="J4604">
        <v>24.6</v>
      </c>
      <c r="K4604" s="1">
        <v>45787</v>
      </c>
      <c r="L4604">
        <v>49</v>
      </c>
      <c r="M4604">
        <v>0.12</v>
      </c>
      <c r="N4604">
        <f>IF(E4604="",Data_Validation!$B$1,E4604)</f>
        <v>155.02000000000001</v>
      </c>
      <c r="O4604">
        <f>IF(J4604="",Data_Validation!$B$2,J4604)</f>
        <v>24.6</v>
      </c>
      <c r="P4604">
        <f t="shared" si="639"/>
        <v>2</v>
      </c>
      <c r="Q4604" s="2">
        <f>CustomerData[[#This Row],[avg_order_value_clean]]*CustomerData[[#This Row],[total_orders]]</f>
        <v>1550.2</v>
      </c>
      <c r="R4604" s="2" t="str">
        <f t="shared" si="647"/>
        <v>Inactive</v>
      </c>
      <c r="S4604" s="2" t="str">
        <f t="shared" si="640"/>
        <v>Low Risk</v>
      </c>
      <c r="T4604" s="2" t="str">
        <f t="shared" si="641"/>
        <v>25-34</v>
      </c>
      <c r="U4604" s="1">
        <f t="shared" ca="1" si="642"/>
        <v>474</v>
      </c>
      <c r="V4604" s="2" t="str">
        <f t="shared" si="643"/>
        <v>Medium Loyalty</v>
      </c>
      <c r="W4604" s="2" t="str">
        <f t="shared" si="644"/>
        <v>Legitimate</v>
      </c>
      <c r="X4604" s="2" t="str">
        <f>IF(Q4604&lt;Data_Validation!$B$8,"Low Value",IF(Q4604&lt;Data_Validation!$B$9,"Medium Value","High Value"))</f>
        <v>High Value</v>
      </c>
      <c r="Y4604" s="2" t="str">
        <f t="shared" si="645"/>
        <v>High Value - Maintain</v>
      </c>
      <c r="Z4604" s="2" t="str">
        <f t="shared" si="646"/>
        <v>Check Data</v>
      </c>
    </row>
    <row r="4605" spans="1:26" x14ac:dyDescent="0.3">
      <c r="A4605" t="s">
        <v>3601</v>
      </c>
      <c r="B4605">
        <v>78</v>
      </c>
      <c r="C4605" t="s">
        <v>14</v>
      </c>
      <c r="D4605" t="s">
        <v>18</v>
      </c>
      <c r="F4605">
        <v>7</v>
      </c>
      <c r="G4605">
        <v>119</v>
      </c>
      <c r="H4605">
        <v>0</v>
      </c>
      <c r="I4605" t="s">
        <v>19</v>
      </c>
      <c r="J4605">
        <v>19.3</v>
      </c>
      <c r="K4605" s="1">
        <v>44270</v>
      </c>
      <c r="L4605">
        <v>4</v>
      </c>
      <c r="M4605">
        <v>0.09</v>
      </c>
      <c r="N4605">
        <f>IF(E4605="",Data_Validation!$B$1,E4605)</f>
        <v>250</v>
      </c>
      <c r="O4605">
        <f>IF(J4605="",Data_Validation!$B$2,J4605)</f>
        <v>19.3</v>
      </c>
      <c r="P4605">
        <f t="shared" si="639"/>
        <v>1</v>
      </c>
      <c r="Q4605" s="2">
        <f>CustomerData[[#This Row],[avg_order_value_clean]]*CustomerData[[#This Row],[total_orders]]</f>
        <v>1750</v>
      </c>
      <c r="R4605" s="2" t="str">
        <f t="shared" si="647"/>
        <v>Inactive</v>
      </c>
      <c r="S4605" s="2" t="str">
        <f t="shared" si="640"/>
        <v>Low Risk</v>
      </c>
      <c r="T4605" s="2" t="str">
        <f t="shared" si="641"/>
        <v>55+</v>
      </c>
      <c r="U4605" s="1">
        <f t="shared" ca="1" si="642"/>
        <v>1991</v>
      </c>
      <c r="V4605" s="2" t="str">
        <f t="shared" si="643"/>
        <v>Low Loyalty</v>
      </c>
      <c r="W4605" s="2" t="str">
        <f t="shared" si="644"/>
        <v>Legitimate</v>
      </c>
      <c r="X4605" s="2" t="str">
        <f>IF(Q4605&lt;Data_Validation!$B$8,"Low Value",IF(Q4605&lt;Data_Validation!$B$9,"Medium Value","High Value"))</f>
        <v>High Value</v>
      </c>
      <c r="Y4605" s="2" t="str">
        <f t="shared" si="645"/>
        <v>High Value - Maintain</v>
      </c>
      <c r="Z4605" s="2" t="str">
        <f t="shared" si="646"/>
        <v>Check Data</v>
      </c>
    </row>
    <row r="4606" spans="1:26" x14ac:dyDescent="0.3">
      <c r="A4606" t="s">
        <v>1659</v>
      </c>
      <c r="B4606">
        <v>65</v>
      </c>
      <c r="C4606" t="s">
        <v>21</v>
      </c>
      <c r="D4606" t="s">
        <v>44</v>
      </c>
      <c r="E4606">
        <v>166.41</v>
      </c>
      <c r="F4606">
        <v>11</v>
      </c>
      <c r="G4606">
        <v>11</v>
      </c>
      <c r="H4606">
        <v>0</v>
      </c>
      <c r="I4606" t="s">
        <v>23</v>
      </c>
      <c r="J4606">
        <v>43.7</v>
      </c>
      <c r="K4606" s="1">
        <v>44222</v>
      </c>
      <c r="L4606">
        <v>22</v>
      </c>
      <c r="M4606">
        <v>0.1</v>
      </c>
      <c r="N4606">
        <f>IF(E4606="",Data_Validation!$B$1,E4606)</f>
        <v>166.41</v>
      </c>
      <c r="O4606">
        <f>IF(J4606="",Data_Validation!$B$2,J4606)</f>
        <v>43.7</v>
      </c>
      <c r="P4606">
        <f t="shared" si="639"/>
        <v>2</v>
      </c>
      <c r="Q4606" s="2">
        <f>CustomerData[[#This Row],[avg_order_value_clean]]*CustomerData[[#This Row],[total_orders]]</f>
        <v>1830.51</v>
      </c>
      <c r="R4606" s="2" t="str">
        <f t="shared" si="647"/>
        <v>Active</v>
      </c>
      <c r="S4606" s="2" t="str">
        <f t="shared" si="640"/>
        <v>Low Risk</v>
      </c>
      <c r="T4606" s="2" t="str">
        <f t="shared" si="641"/>
        <v>55+</v>
      </c>
      <c r="U4606" s="1">
        <f t="shared" ca="1" si="642"/>
        <v>2039</v>
      </c>
      <c r="V4606" s="2" t="str">
        <f t="shared" si="643"/>
        <v>Low Loyalty</v>
      </c>
      <c r="W4606" s="2" t="str">
        <f t="shared" si="644"/>
        <v>Legitimate</v>
      </c>
      <c r="X4606" s="2" t="str">
        <f>IF(Q4606&lt;Data_Validation!$B$8,"Low Value",IF(Q4606&lt;Data_Validation!$B$9,"Medium Value","High Value"))</f>
        <v>High Value</v>
      </c>
      <c r="Y4606" s="2" t="str">
        <f t="shared" si="645"/>
        <v>High Value - Maintain</v>
      </c>
      <c r="Z4606" s="2" t="str">
        <f t="shared" si="646"/>
        <v>Check Data</v>
      </c>
    </row>
    <row r="4607" spans="1:26" x14ac:dyDescent="0.3">
      <c r="A4607" t="s">
        <v>3602</v>
      </c>
      <c r="B4607">
        <v>37</v>
      </c>
      <c r="C4607" t="s">
        <v>21</v>
      </c>
      <c r="D4607" t="s">
        <v>35</v>
      </c>
      <c r="E4607">
        <v>138.9</v>
      </c>
      <c r="F4607">
        <v>10</v>
      </c>
      <c r="G4607">
        <v>234</v>
      </c>
      <c r="H4607">
        <v>0</v>
      </c>
      <c r="I4607" t="s">
        <v>19</v>
      </c>
      <c r="J4607">
        <v>25.1</v>
      </c>
      <c r="K4607" s="1">
        <v>44545</v>
      </c>
      <c r="L4607">
        <v>88</v>
      </c>
      <c r="M4607">
        <v>0.18</v>
      </c>
      <c r="N4607">
        <f>IF(E4607="",Data_Validation!$B$1,E4607)</f>
        <v>138.9</v>
      </c>
      <c r="O4607">
        <f>IF(J4607="",Data_Validation!$B$2,J4607)</f>
        <v>25.1</v>
      </c>
      <c r="P4607">
        <f t="shared" si="639"/>
        <v>1</v>
      </c>
      <c r="Q4607" s="2">
        <f>CustomerData[[#This Row],[avg_order_value_clean]]*CustomerData[[#This Row],[total_orders]]</f>
        <v>1389</v>
      </c>
      <c r="R4607" s="2" t="str">
        <f t="shared" si="647"/>
        <v>Inactive</v>
      </c>
      <c r="S4607" s="2" t="str">
        <f t="shared" si="640"/>
        <v>Low Risk</v>
      </c>
      <c r="T4607" s="2" t="str">
        <f t="shared" si="641"/>
        <v>35-44</v>
      </c>
      <c r="U4607" s="1">
        <f t="shared" ca="1" si="642"/>
        <v>1716</v>
      </c>
      <c r="V4607" s="2" t="str">
        <f t="shared" si="643"/>
        <v>High Loyalty</v>
      </c>
      <c r="W4607" s="2" t="str">
        <f t="shared" si="644"/>
        <v>Legitimate</v>
      </c>
      <c r="X4607" s="2" t="str">
        <f>IF(Q4607&lt;Data_Validation!$B$8,"Low Value",IF(Q4607&lt;Data_Validation!$B$9,"Medium Value","High Value"))</f>
        <v>Low Value</v>
      </c>
      <c r="Y4607" s="2" t="str">
        <f t="shared" si="645"/>
        <v>Stable</v>
      </c>
      <c r="Z4607" s="2" t="str">
        <f t="shared" si="646"/>
        <v>Check Data</v>
      </c>
    </row>
    <row r="4608" spans="1:26" x14ac:dyDescent="0.3">
      <c r="A4608" t="s">
        <v>3603</v>
      </c>
      <c r="B4608">
        <v>32</v>
      </c>
      <c r="C4608" t="s">
        <v>14</v>
      </c>
      <c r="D4608" t="s">
        <v>15</v>
      </c>
      <c r="E4608">
        <v>169.65</v>
      </c>
      <c r="F4608">
        <v>8</v>
      </c>
      <c r="G4608">
        <v>294</v>
      </c>
      <c r="H4608">
        <v>0</v>
      </c>
      <c r="I4608" t="s">
        <v>29</v>
      </c>
      <c r="J4608">
        <v>96.5</v>
      </c>
      <c r="K4608" s="1">
        <v>44262</v>
      </c>
      <c r="L4608">
        <v>55</v>
      </c>
      <c r="M4608">
        <v>0.21</v>
      </c>
      <c r="N4608">
        <f>IF(E4608="",Data_Validation!$B$1,E4608)</f>
        <v>169.65</v>
      </c>
      <c r="O4608">
        <f>IF(J4608="",Data_Validation!$B$2,J4608)</f>
        <v>96.5</v>
      </c>
      <c r="P4608">
        <f t="shared" si="639"/>
        <v>1</v>
      </c>
      <c r="Q4608" s="2">
        <f>CustomerData[[#This Row],[avg_order_value_clean]]*CustomerData[[#This Row],[total_orders]]</f>
        <v>1357.2</v>
      </c>
      <c r="R4608" s="2" t="str">
        <f t="shared" si="647"/>
        <v>Inactive</v>
      </c>
      <c r="S4608" s="2" t="str">
        <f t="shared" si="640"/>
        <v>Medium Risk</v>
      </c>
      <c r="T4608" s="2" t="str">
        <f t="shared" si="641"/>
        <v>25-34</v>
      </c>
      <c r="U4608" s="1">
        <f t="shared" ca="1" si="642"/>
        <v>1999</v>
      </c>
      <c r="V4608" s="2" t="str">
        <f t="shared" si="643"/>
        <v>Medium Loyalty</v>
      </c>
      <c r="W4608" s="2" t="str">
        <f t="shared" si="644"/>
        <v>Legitimate</v>
      </c>
      <c r="X4608" s="2" t="str">
        <f>IF(Q4608&lt;Data_Validation!$B$8,"Low Value",IF(Q4608&lt;Data_Validation!$B$9,"Medium Value","High Value"))</f>
        <v>Low Value</v>
      </c>
      <c r="Y4608" s="2" t="str">
        <f t="shared" si="645"/>
        <v>Stable</v>
      </c>
      <c r="Z4608" s="2" t="str">
        <f t="shared" si="646"/>
        <v>Check Data</v>
      </c>
    </row>
    <row r="4609" spans="1:26" x14ac:dyDescent="0.3">
      <c r="A4609" t="s">
        <v>2075</v>
      </c>
      <c r="B4609">
        <v>49</v>
      </c>
      <c r="C4609" t="s">
        <v>14</v>
      </c>
      <c r="D4609" t="s">
        <v>15</v>
      </c>
      <c r="E4609">
        <v>179.05</v>
      </c>
      <c r="F4609">
        <v>7</v>
      </c>
      <c r="G4609">
        <v>107</v>
      </c>
      <c r="H4609">
        <v>0</v>
      </c>
      <c r="I4609" t="s">
        <v>29</v>
      </c>
      <c r="J4609">
        <v>96.5</v>
      </c>
      <c r="K4609" s="1">
        <v>44447</v>
      </c>
      <c r="L4609">
        <v>32</v>
      </c>
      <c r="M4609">
        <v>0.06</v>
      </c>
      <c r="N4609">
        <f>IF(E4609="",Data_Validation!$B$1,E4609)</f>
        <v>179.05</v>
      </c>
      <c r="O4609">
        <f>IF(J4609="",Data_Validation!$B$2,J4609)</f>
        <v>96.5</v>
      </c>
      <c r="P4609">
        <f t="shared" si="639"/>
        <v>2</v>
      </c>
      <c r="Q4609" s="2">
        <f>CustomerData[[#This Row],[avg_order_value_clean]]*CustomerData[[#This Row],[total_orders]]</f>
        <v>1253.3500000000001</v>
      </c>
      <c r="R4609" s="2" t="str">
        <f t="shared" si="647"/>
        <v>Inactive</v>
      </c>
      <c r="S4609" s="2" t="str">
        <f t="shared" si="640"/>
        <v>Low Risk</v>
      </c>
      <c r="T4609" s="2" t="str">
        <f t="shared" si="641"/>
        <v>45-54</v>
      </c>
      <c r="U4609" s="1">
        <f t="shared" ca="1" si="642"/>
        <v>1814</v>
      </c>
      <c r="V4609" s="2" t="str">
        <f t="shared" si="643"/>
        <v>Low Loyalty</v>
      </c>
      <c r="W4609" s="2" t="str">
        <f t="shared" si="644"/>
        <v>Legitimate</v>
      </c>
      <c r="X4609" s="2" t="str">
        <f>IF(Q4609&lt;Data_Validation!$B$8,"Low Value",IF(Q4609&lt;Data_Validation!$B$9,"Medium Value","High Value"))</f>
        <v>Low Value</v>
      </c>
      <c r="Y4609" s="2" t="str">
        <f t="shared" si="645"/>
        <v>Stable</v>
      </c>
      <c r="Z4609" s="2" t="str">
        <f t="shared" si="646"/>
        <v>Check Data</v>
      </c>
    </row>
    <row r="4610" spans="1:26" x14ac:dyDescent="0.3">
      <c r="A4610" t="s">
        <v>1127</v>
      </c>
      <c r="B4610">
        <v>50</v>
      </c>
      <c r="C4610" t="s">
        <v>14</v>
      </c>
      <c r="D4610" t="s">
        <v>37</v>
      </c>
      <c r="E4610">
        <v>69.36</v>
      </c>
      <c r="F4610">
        <v>13</v>
      </c>
      <c r="G4610">
        <v>32</v>
      </c>
      <c r="H4610">
        <v>0</v>
      </c>
      <c r="I4610" t="s">
        <v>29</v>
      </c>
      <c r="J4610">
        <v>11.3</v>
      </c>
      <c r="K4610" s="1">
        <v>44985</v>
      </c>
      <c r="L4610">
        <v>66</v>
      </c>
      <c r="M4610">
        <v>0.26</v>
      </c>
      <c r="N4610">
        <f>IF(E4610="",Data_Validation!$B$1,E4610)</f>
        <v>69.36</v>
      </c>
      <c r="O4610">
        <f>IF(J4610="",Data_Validation!$B$2,J4610)</f>
        <v>11.3</v>
      </c>
      <c r="P4610">
        <f t="shared" ref="P4610:P4673" si="648">COUNTIF($A$2:$A$5001,A4610)</f>
        <v>3</v>
      </c>
      <c r="Q4610" s="2">
        <f>CustomerData[[#This Row],[avg_order_value_clean]]*CustomerData[[#This Row],[total_orders]]</f>
        <v>901.68</v>
      </c>
      <c r="R4610" s="2" t="str">
        <f t="shared" si="647"/>
        <v>At Risk</v>
      </c>
      <c r="S4610" s="2" t="str">
        <f t="shared" ref="S4610:S4673" si="649">IF(M4610&lt;0.2,"Low Risk",IF(M4610&lt;0.5,"Medium Risk","High Risk"))</f>
        <v>Medium Risk</v>
      </c>
      <c r="T4610" s="2" t="str">
        <f t="shared" ref="T4610:T4673" si="650">IF(B4610&lt;25,"Under 25",IF(B4610&lt;35,"25-34",IF(B4610&lt;45,"35-44",IF(B4610&lt;55,"45-54","55+"))))</f>
        <v>45-54</v>
      </c>
      <c r="U4610" s="1">
        <f t="shared" ref="U4610:U4673" ca="1" si="651">TODAY()-K4610</f>
        <v>1276</v>
      </c>
      <c r="V4610" s="2" t="str">
        <f t="shared" ref="V4610:V4673" si="652">IF(L4610&lt;40,"Low Loyalty",IF(L4610&lt;70,"Medium Loyalty","High Loyalty"))</f>
        <v>Medium Loyalty</v>
      </c>
      <c r="W4610" s="2" t="str">
        <f t="shared" ref="W4610:W4673" si="653">IF(H4610=1,"Fraudulent","Legitimate")</f>
        <v>Legitimate</v>
      </c>
      <c r="X4610" s="2" t="str">
        <f>IF(Q4610&lt;Data_Validation!$B$8,"Low Value",IF(Q4610&lt;Data_Validation!$B$9,"Medium Value","High Value"))</f>
        <v>Low Value</v>
      </c>
      <c r="Y4610" s="2" t="str">
        <f t="shared" ref="Y4610:Y4673" si="654">IF(AND(X4610="High Value",S4610="High Risk"),"Critical - Retain",IF(AND(X4610="High Value",S4610&lt;&gt;"High Risk"),"High Value - Maintain",IF(AND(X4610&lt;&gt;"High Value",S4610="High Risk"),"At Risk - Develop","Stable")))</f>
        <v>Stable</v>
      </c>
      <c r="Z4610" s="2" t="str">
        <f t="shared" ref="Z4610:Z4673" si="655">IF(OR(B4610&lt;18,F4610&lt;0,N4610&lt;0,O4610&lt;0,O4610&gt;1,M4610&lt;0,M4610&gt;1),"Check Data","Valid")</f>
        <v>Check Data</v>
      </c>
    </row>
    <row r="4611" spans="1:26" x14ac:dyDescent="0.3">
      <c r="A4611" t="s">
        <v>3604</v>
      </c>
      <c r="B4611">
        <v>34</v>
      </c>
      <c r="C4611" t="s">
        <v>25</v>
      </c>
      <c r="D4611" t="s">
        <v>28</v>
      </c>
      <c r="E4611">
        <v>134.26</v>
      </c>
      <c r="F4611">
        <v>8</v>
      </c>
      <c r="G4611">
        <v>119</v>
      </c>
      <c r="H4611">
        <v>0</v>
      </c>
      <c r="I4611" t="s">
        <v>19</v>
      </c>
      <c r="J4611">
        <v>70.5</v>
      </c>
      <c r="K4611" s="1">
        <v>44766</v>
      </c>
      <c r="L4611">
        <v>69</v>
      </c>
      <c r="M4611">
        <v>0.03</v>
      </c>
      <c r="N4611">
        <f>IF(E4611="",Data_Validation!$B$1,E4611)</f>
        <v>134.26</v>
      </c>
      <c r="O4611">
        <f>IF(J4611="",Data_Validation!$B$2,J4611)</f>
        <v>70.5</v>
      </c>
      <c r="P4611">
        <f t="shared" si="648"/>
        <v>1</v>
      </c>
      <c r="Q4611" s="2">
        <f>CustomerData[[#This Row],[avg_order_value_clean]]*CustomerData[[#This Row],[total_orders]]</f>
        <v>1074.08</v>
      </c>
      <c r="R4611" s="2" t="str">
        <f t="shared" ref="R4611:R4674" si="656">IF(G4611&lt;=30,"Active",IF(G4611&lt;=90,"At Risk","Inactive"))</f>
        <v>Inactive</v>
      </c>
      <c r="S4611" s="2" t="str">
        <f t="shared" si="649"/>
        <v>Low Risk</v>
      </c>
      <c r="T4611" s="2" t="str">
        <f t="shared" si="650"/>
        <v>25-34</v>
      </c>
      <c r="U4611" s="1">
        <f t="shared" ca="1" si="651"/>
        <v>1495</v>
      </c>
      <c r="V4611" s="2" t="str">
        <f t="shared" si="652"/>
        <v>Medium Loyalty</v>
      </c>
      <c r="W4611" s="2" t="str">
        <f t="shared" si="653"/>
        <v>Legitimate</v>
      </c>
      <c r="X4611" s="2" t="str">
        <f>IF(Q4611&lt;Data_Validation!$B$8,"Low Value",IF(Q4611&lt;Data_Validation!$B$9,"Medium Value","High Value"))</f>
        <v>Low Value</v>
      </c>
      <c r="Y4611" s="2" t="str">
        <f t="shared" si="654"/>
        <v>Stable</v>
      </c>
      <c r="Z4611" s="2" t="str">
        <f t="shared" si="655"/>
        <v>Check Data</v>
      </c>
    </row>
    <row r="4612" spans="1:26" x14ac:dyDescent="0.3">
      <c r="A4612" t="s">
        <v>3605</v>
      </c>
      <c r="B4612">
        <v>41</v>
      </c>
      <c r="C4612" t="s">
        <v>14</v>
      </c>
      <c r="D4612" t="s">
        <v>35</v>
      </c>
      <c r="E4612">
        <v>70.25</v>
      </c>
      <c r="F4612">
        <v>8</v>
      </c>
      <c r="G4612">
        <v>255</v>
      </c>
      <c r="H4612">
        <v>0</v>
      </c>
      <c r="I4612" t="s">
        <v>40</v>
      </c>
      <c r="J4612">
        <v>22.8</v>
      </c>
      <c r="K4612" s="1">
        <v>44996</v>
      </c>
      <c r="L4612">
        <v>71</v>
      </c>
      <c r="M4612">
        <v>0.4</v>
      </c>
      <c r="N4612">
        <f>IF(E4612="",Data_Validation!$B$1,E4612)</f>
        <v>70.25</v>
      </c>
      <c r="O4612">
        <f>IF(J4612="",Data_Validation!$B$2,J4612)</f>
        <v>22.8</v>
      </c>
      <c r="P4612">
        <f t="shared" si="648"/>
        <v>1</v>
      </c>
      <c r="Q4612" s="2">
        <f>CustomerData[[#This Row],[avg_order_value_clean]]*CustomerData[[#This Row],[total_orders]]</f>
        <v>562</v>
      </c>
      <c r="R4612" s="2" t="str">
        <f t="shared" si="656"/>
        <v>Inactive</v>
      </c>
      <c r="S4612" s="2" t="str">
        <f t="shared" si="649"/>
        <v>Medium Risk</v>
      </c>
      <c r="T4612" s="2" t="str">
        <f t="shared" si="650"/>
        <v>35-44</v>
      </c>
      <c r="U4612" s="1">
        <f t="shared" ca="1" si="651"/>
        <v>1265</v>
      </c>
      <c r="V4612" s="2" t="str">
        <f t="shared" si="652"/>
        <v>High Loyalty</v>
      </c>
      <c r="W4612" s="2" t="str">
        <f t="shared" si="653"/>
        <v>Legitimate</v>
      </c>
      <c r="X4612" s="2" t="str">
        <f>IF(Q4612&lt;Data_Validation!$B$8,"Low Value",IF(Q4612&lt;Data_Validation!$B$9,"Medium Value","High Value"))</f>
        <v>Low Value</v>
      </c>
      <c r="Y4612" s="2" t="str">
        <f t="shared" si="654"/>
        <v>Stable</v>
      </c>
      <c r="Z4612" s="2" t="str">
        <f t="shared" si="655"/>
        <v>Check Data</v>
      </c>
    </row>
    <row r="4613" spans="1:26" x14ac:dyDescent="0.3">
      <c r="A4613" t="s">
        <v>3606</v>
      </c>
      <c r="B4613">
        <v>47</v>
      </c>
      <c r="C4613" t="s">
        <v>14</v>
      </c>
      <c r="D4613" t="s">
        <v>15</v>
      </c>
      <c r="E4613">
        <v>123.93</v>
      </c>
      <c r="F4613">
        <v>14</v>
      </c>
      <c r="G4613">
        <v>82</v>
      </c>
      <c r="H4613">
        <v>0</v>
      </c>
      <c r="I4613" t="s">
        <v>40</v>
      </c>
      <c r="J4613">
        <v>71.7</v>
      </c>
      <c r="K4613" s="1">
        <v>44991</v>
      </c>
      <c r="L4613">
        <v>8</v>
      </c>
      <c r="M4613">
        <v>0.05</v>
      </c>
      <c r="N4613">
        <f>IF(E4613="",Data_Validation!$B$1,E4613)</f>
        <v>123.93</v>
      </c>
      <c r="O4613">
        <f>IF(J4613="",Data_Validation!$B$2,J4613)</f>
        <v>71.7</v>
      </c>
      <c r="P4613">
        <f t="shared" si="648"/>
        <v>1</v>
      </c>
      <c r="Q4613" s="2">
        <f>CustomerData[[#This Row],[avg_order_value_clean]]*CustomerData[[#This Row],[total_orders]]</f>
        <v>1735.02</v>
      </c>
      <c r="R4613" s="2" t="str">
        <f t="shared" si="656"/>
        <v>At Risk</v>
      </c>
      <c r="S4613" s="2" t="str">
        <f t="shared" si="649"/>
        <v>Low Risk</v>
      </c>
      <c r="T4613" s="2" t="str">
        <f t="shared" si="650"/>
        <v>45-54</v>
      </c>
      <c r="U4613" s="1">
        <f t="shared" ca="1" si="651"/>
        <v>1270</v>
      </c>
      <c r="V4613" s="2" t="str">
        <f t="shared" si="652"/>
        <v>Low Loyalty</v>
      </c>
      <c r="W4613" s="2" t="str">
        <f t="shared" si="653"/>
        <v>Legitimate</v>
      </c>
      <c r="X4613" s="2" t="str">
        <f>IF(Q4613&lt;Data_Validation!$B$8,"Low Value",IF(Q4613&lt;Data_Validation!$B$9,"Medium Value","High Value"))</f>
        <v>High Value</v>
      </c>
      <c r="Y4613" s="2" t="str">
        <f t="shared" si="654"/>
        <v>High Value - Maintain</v>
      </c>
      <c r="Z4613" s="2" t="str">
        <f t="shared" si="655"/>
        <v>Check Data</v>
      </c>
    </row>
    <row r="4614" spans="1:26" x14ac:dyDescent="0.3">
      <c r="A4614" t="s">
        <v>1845</v>
      </c>
      <c r="B4614">
        <v>79</v>
      </c>
      <c r="C4614" t="s">
        <v>21</v>
      </c>
      <c r="D4614" t="s">
        <v>22</v>
      </c>
      <c r="E4614">
        <v>37.14</v>
      </c>
      <c r="F4614">
        <v>14</v>
      </c>
      <c r="G4614">
        <v>180</v>
      </c>
      <c r="H4614">
        <v>0</v>
      </c>
      <c r="I4614" t="s">
        <v>23</v>
      </c>
      <c r="J4614">
        <v>76.7</v>
      </c>
      <c r="K4614" s="1">
        <v>45745</v>
      </c>
      <c r="L4614">
        <v>36</v>
      </c>
      <c r="M4614">
        <v>0.14000000000000001</v>
      </c>
      <c r="N4614">
        <f>IF(E4614="",Data_Validation!$B$1,E4614)</f>
        <v>37.14</v>
      </c>
      <c r="O4614">
        <f>IF(J4614="",Data_Validation!$B$2,J4614)</f>
        <v>76.7</v>
      </c>
      <c r="P4614">
        <f t="shared" si="648"/>
        <v>4</v>
      </c>
      <c r="Q4614" s="2">
        <f>CustomerData[[#This Row],[avg_order_value_clean]]*CustomerData[[#This Row],[total_orders]]</f>
        <v>519.96</v>
      </c>
      <c r="R4614" s="2" t="str">
        <f t="shared" si="656"/>
        <v>Inactive</v>
      </c>
      <c r="S4614" s="2" t="str">
        <f t="shared" si="649"/>
        <v>Low Risk</v>
      </c>
      <c r="T4614" s="2" t="str">
        <f t="shared" si="650"/>
        <v>55+</v>
      </c>
      <c r="U4614" s="1">
        <f t="shared" ca="1" si="651"/>
        <v>516</v>
      </c>
      <c r="V4614" s="2" t="str">
        <f t="shared" si="652"/>
        <v>Low Loyalty</v>
      </c>
      <c r="W4614" s="2" t="str">
        <f t="shared" si="653"/>
        <v>Legitimate</v>
      </c>
      <c r="X4614" s="2" t="str">
        <f>IF(Q4614&lt;Data_Validation!$B$8,"Low Value",IF(Q4614&lt;Data_Validation!$B$9,"Medium Value","High Value"))</f>
        <v>Low Value</v>
      </c>
      <c r="Y4614" s="2" t="str">
        <f t="shared" si="654"/>
        <v>Stable</v>
      </c>
      <c r="Z4614" s="2" t="str">
        <f t="shared" si="655"/>
        <v>Check Data</v>
      </c>
    </row>
    <row r="4615" spans="1:26" x14ac:dyDescent="0.3">
      <c r="A4615" t="s">
        <v>3607</v>
      </c>
      <c r="B4615">
        <v>30</v>
      </c>
      <c r="C4615" t="s">
        <v>14</v>
      </c>
      <c r="D4615" t="s">
        <v>26</v>
      </c>
      <c r="E4615">
        <v>145.54</v>
      </c>
      <c r="F4615">
        <v>7</v>
      </c>
      <c r="G4615">
        <v>227</v>
      </c>
      <c r="H4615">
        <v>0</v>
      </c>
      <c r="I4615" t="s">
        <v>40</v>
      </c>
      <c r="J4615">
        <v>4.8</v>
      </c>
      <c r="K4615" s="1">
        <v>45563</v>
      </c>
      <c r="L4615">
        <v>12</v>
      </c>
      <c r="M4615">
        <v>0.14000000000000001</v>
      </c>
      <c r="N4615">
        <f>IF(E4615="",Data_Validation!$B$1,E4615)</f>
        <v>145.54</v>
      </c>
      <c r="O4615">
        <f>IF(J4615="",Data_Validation!$B$2,J4615)</f>
        <v>4.8</v>
      </c>
      <c r="P4615">
        <f t="shared" si="648"/>
        <v>1</v>
      </c>
      <c r="Q4615" s="2">
        <f>CustomerData[[#This Row],[avg_order_value_clean]]*CustomerData[[#This Row],[total_orders]]</f>
        <v>1018.78</v>
      </c>
      <c r="R4615" s="2" t="str">
        <f t="shared" si="656"/>
        <v>Inactive</v>
      </c>
      <c r="S4615" s="2" t="str">
        <f t="shared" si="649"/>
        <v>Low Risk</v>
      </c>
      <c r="T4615" s="2" t="str">
        <f t="shared" si="650"/>
        <v>25-34</v>
      </c>
      <c r="U4615" s="1">
        <f t="shared" ca="1" si="651"/>
        <v>698</v>
      </c>
      <c r="V4615" s="2" t="str">
        <f t="shared" si="652"/>
        <v>Low Loyalty</v>
      </c>
      <c r="W4615" s="2" t="str">
        <f t="shared" si="653"/>
        <v>Legitimate</v>
      </c>
      <c r="X4615" s="2" t="str">
        <f>IF(Q4615&lt;Data_Validation!$B$8,"Low Value",IF(Q4615&lt;Data_Validation!$B$9,"Medium Value","High Value"))</f>
        <v>Low Value</v>
      </c>
      <c r="Y4615" s="2" t="str">
        <f t="shared" si="654"/>
        <v>Stable</v>
      </c>
      <c r="Z4615" s="2" t="str">
        <f t="shared" si="655"/>
        <v>Check Data</v>
      </c>
    </row>
    <row r="4616" spans="1:26" x14ac:dyDescent="0.3">
      <c r="A4616" t="s">
        <v>3116</v>
      </c>
      <c r="B4616">
        <v>79</v>
      </c>
      <c r="C4616" t="s">
        <v>21</v>
      </c>
      <c r="D4616" t="s">
        <v>37</v>
      </c>
      <c r="E4616">
        <v>278.89</v>
      </c>
      <c r="F4616">
        <v>14</v>
      </c>
      <c r="G4616">
        <v>274</v>
      </c>
      <c r="H4616">
        <v>0</v>
      </c>
      <c r="I4616" t="s">
        <v>23</v>
      </c>
      <c r="J4616">
        <v>69.5</v>
      </c>
      <c r="K4616" s="1">
        <v>45544</v>
      </c>
      <c r="L4616">
        <v>28</v>
      </c>
      <c r="M4616">
        <v>0.45</v>
      </c>
      <c r="N4616">
        <f>IF(E4616="",Data_Validation!$B$1,E4616)</f>
        <v>278.89</v>
      </c>
      <c r="O4616">
        <f>IF(J4616="",Data_Validation!$B$2,J4616)</f>
        <v>69.5</v>
      </c>
      <c r="P4616">
        <f t="shared" si="648"/>
        <v>2</v>
      </c>
      <c r="Q4616" s="2">
        <f>CustomerData[[#This Row],[avg_order_value_clean]]*CustomerData[[#This Row],[total_orders]]</f>
        <v>3904.46</v>
      </c>
      <c r="R4616" s="2" t="str">
        <f t="shared" si="656"/>
        <v>Inactive</v>
      </c>
      <c r="S4616" s="2" t="str">
        <f t="shared" si="649"/>
        <v>Medium Risk</v>
      </c>
      <c r="T4616" s="2" t="str">
        <f t="shared" si="650"/>
        <v>55+</v>
      </c>
      <c r="U4616" s="1">
        <f t="shared" ca="1" si="651"/>
        <v>717</v>
      </c>
      <c r="V4616" s="2" t="str">
        <f t="shared" si="652"/>
        <v>Low Loyalty</v>
      </c>
      <c r="W4616" s="2" t="str">
        <f t="shared" si="653"/>
        <v>Legitimate</v>
      </c>
      <c r="X4616" s="2" t="str">
        <f>IF(Q4616&lt;Data_Validation!$B$8,"Low Value",IF(Q4616&lt;Data_Validation!$B$9,"Medium Value","High Value"))</f>
        <v>High Value</v>
      </c>
      <c r="Y4616" s="2" t="str">
        <f t="shared" si="654"/>
        <v>High Value - Maintain</v>
      </c>
      <c r="Z4616" s="2" t="str">
        <f t="shared" si="655"/>
        <v>Check Data</v>
      </c>
    </row>
    <row r="4617" spans="1:26" x14ac:dyDescent="0.3">
      <c r="A4617" t="s">
        <v>238</v>
      </c>
      <c r="B4617">
        <v>76</v>
      </c>
      <c r="C4617" t="s">
        <v>21</v>
      </c>
      <c r="D4617" t="s">
        <v>52</v>
      </c>
      <c r="E4617">
        <v>81.89</v>
      </c>
      <c r="F4617">
        <v>11</v>
      </c>
      <c r="G4617">
        <v>185</v>
      </c>
      <c r="H4617">
        <v>0</v>
      </c>
      <c r="I4617" t="s">
        <v>23</v>
      </c>
      <c r="J4617">
        <v>89.7</v>
      </c>
      <c r="K4617" s="1">
        <v>44142</v>
      </c>
      <c r="L4617">
        <v>2</v>
      </c>
      <c r="M4617">
        <v>0.33</v>
      </c>
      <c r="N4617">
        <f>IF(E4617="",Data_Validation!$B$1,E4617)</f>
        <v>81.89</v>
      </c>
      <c r="O4617">
        <f>IF(J4617="",Data_Validation!$B$2,J4617)</f>
        <v>89.7</v>
      </c>
      <c r="P4617">
        <f t="shared" si="648"/>
        <v>2</v>
      </c>
      <c r="Q4617" s="2">
        <f>CustomerData[[#This Row],[avg_order_value_clean]]*CustomerData[[#This Row],[total_orders]]</f>
        <v>900.79</v>
      </c>
      <c r="R4617" s="2" t="str">
        <f t="shared" si="656"/>
        <v>Inactive</v>
      </c>
      <c r="S4617" s="2" t="str">
        <f t="shared" si="649"/>
        <v>Medium Risk</v>
      </c>
      <c r="T4617" s="2" t="str">
        <f t="shared" si="650"/>
        <v>55+</v>
      </c>
      <c r="U4617" s="1">
        <f t="shared" ca="1" si="651"/>
        <v>2119</v>
      </c>
      <c r="V4617" s="2" t="str">
        <f t="shared" si="652"/>
        <v>Low Loyalty</v>
      </c>
      <c r="W4617" s="2" t="str">
        <f t="shared" si="653"/>
        <v>Legitimate</v>
      </c>
      <c r="X4617" s="2" t="str">
        <f>IF(Q4617&lt;Data_Validation!$B$8,"Low Value",IF(Q4617&lt;Data_Validation!$B$9,"Medium Value","High Value"))</f>
        <v>Low Value</v>
      </c>
      <c r="Y4617" s="2" t="str">
        <f t="shared" si="654"/>
        <v>Stable</v>
      </c>
      <c r="Z4617" s="2" t="str">
        <f t="shared" si="655"/>
        <v>Check Data</v>
      </c>
    </row>
    <row r="4618" spans="1:26" x14ac:dyDescent="0.3">
      <c r="A4618" t="s">
        <v>3608</v>
      </c>
      <c r="B4618">
        <v>64</v>
      </c>
      <c r="C4618" t="s">
        <v>14</v>
      </c>
      <c r="D4618" t="s">
        <v>18</v>
      </c>
      <c r="E4618">
        <v>87.5</v>
      </c>
      <c r="F4618">
        <v>11</v>
      </c>
      <c r="G4618">
        <v>340</v>
      </c>
      <c r="H4618">
        <v>0</v>
      </c>
      <c r="I4618" t="s">
        <v>29</v>
      </c>
      <c r="J4618">
        <v>21.6</v>
      </c>
      <c r="K4618" s="1">
        <v>45138</v>
      </c>
      <c r="L4618">
        <v>78</v>
      </c>
      <c r="M4618">
        <v>0.32</v>
      </c>
      <c r="N4618">
        <f>IF(E4618="",Data_Validation!$B$1,E4618)</f>
        <v>87.5</v>
      </c>
      <c r="O4618">
        <f>IF(J4618="",Data_Validation!$B$2,J4618)</f>
        <v>21.6</v>
      </c>
      <c r="P4618">
        <f t="shared" si="648"/>
        <v>1</v>
      </c>
      <c r="Q4618" s="2">
        <f>CustomerData[[#This Row],[avg_order_value_clean]]*CustomerData[[#This Row],[total_orders]]</f>
        <v>962.5</v>
      </c>
      <c r="R4618" s="2" t="str">
        <f t="shared" si="656"/>
        <v>Inactive</v>
      </c>
      <c r="S4618" s="2" t="str">
        <f t="shared" si="649"/>
        <v>Medium Risk</v>
      </c>
      <c r="T4618" s="2" t="str">
        <f t="shared" si="650"/>
        <v>55+</v>
      </c>
      <c r="U4618" s="1">
        <f t="shared" ca="1" si="651"/>
        <v>1123</v>
      </c>
      <c r="V4618" s="2" t="str">
        <f t="shared" si="652"/>
        <v>High Loyalty</v>
      </c>
      <c r="W4618" s="2" t="str">
        <f t="shared" si="653"/>
        <v>Legitimate</v>
      </c>
      <c r="X4618" s="2" t="str">
        <f>IF(Q4618&lt;Data_Validation!$B$8,"Low Value",IF(Q4618&lt;Data_Validation!$B$9,"Medium Value","High Value"))</f>
        <v>Low Value</v>
      </c>
      <c r="Y4618" s="2" t="str">
        <f t="shared" si="654"/>
        <v>Stable</v>
      </c>
      <c r="Z4618" s="2" t="str">
        <f t="shared" si="655"/>
        <v>Check Data</v>
      </c>
    </row>
    <row r="4619" spans="1:26" x14ac:dyDescent="0.3">
      <c r="A4619" t="s">
        <v>3609</v>
      </c>
      <c r="B4619">
        <v>65</v>
      </c>
      <c r="C4619" t="s">
        <v>21</v>
      </c>
      <c r="D4619" t="s">
        <v>18</v>
      </c>
      <c r="E4619">
        <v>52.61</v>
      </c>
      <c r="F4619">
        <v>11</v>
      </c>
      <c r="G4619">
        <v>210</v>
      </c>
      <c r="H4619">
        <v>0</v>
      </c>
      <c r="I4619" t="s">
        <v>16</v>
      </c>
      <c r="J4619">
        <v>11.6</v>
      </c>
      <c r="K4619" s="1">
        <v>45116</v>
      </c>
      <c r="L4619">
        <v>19</v>
      </c>
      <c r="M4619">
        <v>0.21</v>
      </c>
      <c r="N4619">
        <f>IF(E4619="",Data_Validation!$B$1,E4619)</f>
        <v>52.61</v>
      </c>
      <c r="O4619">
        <f>IF(J4619="",Data_Validation!$B$2,J4619)</f>
        <v>11.6</v>
      </c>
      <c r="P4619">
        <f t="shared" si="648"/>
        <v>1</v>
      </c>
      <c r="Q4619" s="2">
        <f>CustomerData[[#This Row],[avg_order_value_clean]]*CustomerData[[#This Row],[total_orders]]</f>
        <v>578.71</v>
      </c>
      <c r="R4619" s="2" t="str">
        <f t="shared" si="656"/>
        <v>Inactive</v>
      </c>
      <c r="S4619" s="2" t="str">
        <f t="shared" si="649"/>
        <v>Medium Risk</v>
      </c>
      <c r="T4619" s="2" t="str">
        <f t="shared" si="650"/>
        <v>55+</v>
      </c>
      <c r="U4619" s="1">
        <f t="shared" ca="1" si="651"/>
        <v>1145</v>
      </c>
      <c r="V4619" s="2" t="str">
        <f t="shared" si="652"/>
        <v>Low Loyalty</v>
      </c>
      <c r="W4619" s="2" t="str">
        <f t="shared" si="653"/>
        <v>Legitimate</v>
      </c>
      <c r="X4619" s="2" t="str">
        <f>IF(Q4619&lt;Data_Validation!$B$8,"Low Value",IF(Q4619&lt;Data_Validation!$B$9,"Medium Value","High Value"))</f>
        <v>Low Value</v>
      </c>
      <c r="Y4619" s="2" t="str">
        <f t="shared" si="654"/>
        <v>Stable</v>
      </c>
      <c r="Z4619" s="2" t="str">
        <f t="shared" si="655"/>
        <v>Check Data</v>
      </c>
    </row>
    <row r="4620" spans="1:26" x14ac:dyDescent="0.3">
      <c r="A4620" t="s">
        <v>2761</v>
      </c>
      <c r="B4620">
        <v>33</v>
      </c>
      <c r="C4620" t="s">
        <v>21</v>
      </c>
      <c r="D4620" t="s">
        <v>15</v>
      </c>
      <c r="E4620">
        <v>218.16</v>
      </c>
      <c r="F4620">
        <v>9</v>
      </c>
      <c r="G4620">
        <v>248</v>
      </c>
      <c r="H4620">
        <v>0</v>
      </c>
      <c r="I4620" t="s">
        <v>23</v>
      </c>
      <c r="J4620">
        <v>56.7</v>
      </c>
      <c r="K4620" s="1">
        <v>45646</v>
      </c>
      <c r="L4620">
        <v>85</v>
      </c>
      <c r="M4620">
        <v>0.43</v>
      </c>
      <c r="N4620">
        <f>IF(E4620="",Data_Validation!$B$1,E4620)</f>
        <v>218.16</v>
      </c>
      <c r="O4620">
        <f>IF(J4620="",Data_Validation!$B$2,J4620)</f>
        <v>56.7</v>
      </c>
      <c r="P4620">
        <f t="shared" si="648"/>
        <v>2</v>
      </c>
      <c r="Q4620" s="2">
        <f>CustomerData[[#This Row],[avg_order_value_clean]]*CustomerData[[#This Row],[total_orders]]</f>
        <v>1963.44</v>
      </c>
      <c r="R4620" s="2" t="str">
        <f t="shared" si="656"/>
        <v>Inactive</v>
      </c>
      <c r="S4620" s="2" t="str">
        <f t="shared" si="649"/>
        <v>Medium Risk</v>
      </c>
      <c r="T4620" s="2" t="str">
        <f t="shared" si="650"/>
        <v>25-34</v>
      </c>
      <c r="U4620" s="1">
        <f t="shared" ca="1" si="651"/>
        <v>615</v>
      </c>
      <c r="V4620" s="2" t="str">
        <f t="shared" si="652"/>
        <v>High Loyalty</v>
      </c>
      <c r="W4620" s="2" t="str">
        <f t="shared" si="653"/>
        <v>Legitimate</v>
      </c>
      <c r="X4620" s="2" t="str">
        <f>IF(Q4620&lt;Data_Validation!$B$8,"Low Value",IF(Q4620&lt;Data_Validation!$B$9,"Medium Value","High Value"))</f>
        <v>High Value</v>
      </c>
      <c r="Y4620" s="2" t="str">
        <f t="shared" si="654"/>
        <v>High Value - Maintain</v>
      </c>
      <c r="Z4620" s="2" t="str">
        <f t="shared" si="655"/>
        <v>Check Data</v>
      </c>
    </row>
    <row r="4621" spans="1:26" x14ac:dyDescent="0.3">
      <c r="A4621" t="s">
        <v>3610</v>
      </c>
      <c r="B4621">
        <v>19</v>
      </c>
      <c r="C4621" t="s">
        <v>21</v>
      </c>
      <c r="D4621" t="s">
        <v>37</v>
      </c>
      <c r="E4621">
        <v>106.57</v>
      </c>
      <c r="F4621">
        <v>7</v>
      </c>
      <c r="G4621">
        <v>42</v>
      </c>
      <c r="H4621">
        <v>0</v>
      </c>
      <c r="I4621" t="s">
        <v>19</v>
      </c>
      <c r="J4621">
        <v>51.7</v>
      </c>
      <c r="K4621" s="1">
        <v>44919</v>
      </c>
      <c r="L4621">
        <v>94</v>
      </c>
      <c r="M4621">
        <v>0.13</v>
      </c>
      <c r="N4621">
        <f>IF(E4621="",Data_Validation!$B$1,E4621)</f>
        <v>106.57</v>
      </c>
      <c r="O4621">
        <f>IF(J4621="",Data_Validation!$B$2,J4621)</f>
        <v>51.7</v>
      </c>
      <c r="P4621">
        <f t="shared" si="648"/>
        <v>1</v>
      </c>
      <c r="Q4621" s="2">
        <f>CustomerData[[#This Row],[avg_order_value_clean]]*CustomerData[[#This Row],[total_orders]]</f>
        <v>745.99</v>
      </c>
      <c r="R4621" s="2" t="str">
        <f t="shared" si="656"/>
        <v>At Risk</v>
      </c>
      <c r="S4621" s="2" t="str">
        <f t="shared" si="649"/>
        <v>Low Risk</v>
      </c>
      <c r="T4621" s="2" t="str">
        <f t="shared" si="650"/>
        <v>Under 25</v>
      </c>
      <c r="U4621" s="1">
        <f t="shared" ca="1" si="651"/>
        <v>1342</v>
      </c>
      <c r="V4621" s="2" t="str">
        <f t="shared" si="652"/>
        <v>High Loyalty</v>
      </c>
      <c r="W4621" s="2" t="str">
        <f t="shared" si="653"/>
        <v>Legitimate</v>
      </c>
      <c r="X4621" s="2" t="str">
        <f>IF(Q4621&lt;Data_Validation!$B$8,"Low Value",IF(Q4621&lt;Data_Validation!$B$9,"Medium Value","High Value"))</f>
        <v>Low Value</v>
      </c>
      <c r="Y4621" s="2" t="str">
        <f t="shared" si="654"/>
        <v>Stable</v>
      </c>
      <c r="Z4621" s="2" t="str">
        <f t="shared" si="655"/>
        <v>Check Data</v>
      </c>
    </row>
    <row r="4622" spans="1:26" x14ac:dyDescent="0.3">
      <c r="A4622" t="s">
        <v>2722</v>
      </c>
      <c r="B4622">
        <v>34</v>
      </c>
      <c r="C4622" t="s">
        <v>21</v>
      </c>
      <c r="D4622" t="s">
        <v>15</v>
      </c>
      <c r="E4622">
        <v>97.49</v>
      </c>
      <c r="F4622">
        <v>4</v>
      </c>
      <c r="G4622">
        <v>72</v>
      </c>
      <c r="H4622">
        <v>0</v>
      </c>
      <c r="I4622" t="s">
        <v>29</v>
      </c>
      <c r="J4622">
        <v>88.6</v>
      </c>
      <c r="K4622" s="1">
        <v>44170</v>
      </c>
      <c r="L4622">
        <v>49</v>
      </c>
      <c r="M4622">
        <v>0.47</v>
      </c>
      <c r="N4622">
        <f>IF(E4622="",Data_Validation!$B$1,E4622)</f>
        <v>97.49</v>
      </c>
      <c r="O4622">
        <f>IF(J4622="",Data_Validation!$B$2,J4622)</f>
        <v>88.6</v>
      </c>
      <c r="P4622">
        <f t="shared" si="648"/>
        <v>3</v>
      </c>
      <c r="Q4622" s="2">
        <f>CustomerData[[#This Row],[avg_order_value_clean]]*CustomerData[[#This Row],[total_orders]]</f>
        <v>389.96</v>
      </c>
      <c r="R4622" s="2" t="str">
        <f t="shared" si="656"/>
        <v>At Risk</v>
      </c>
      <c r="S4622" s="2" t="str">
        <f t="shared" si="649"/>
        <v>Medium Risk</v>
      </c>
      <c r="T4622" s="2" t="str">
        <f t="shared" si="650"/>
        <v>25-34</v>
      </c>
      <c r="U4622" s="1">
        <f t="shared" ca="1" si="651"/>
        <v>2091</v>
      </c>
      <c r="V4622" s="2" t="str">
        <f t="shared" si="652"/>
        <v>Medium Loyalty</v>
      </c>
      <c r="W4622" s="2" t="str">
        <f t="shared" si="653"/>
        <v>Legitimate</v>
      </c>
      <c r="X4622" s="2" t="str">
        <f>IF(Q4622&lt;Data_Validation!$B$8,"Low Value",IF(Q4622&lt;Data_Validation!$B$9,"Medium Value","High Value"))</f>
        <v>Low Value</v>
      </c>
      <c r="Y4622" s="2" t="str">
        <f t="shared" si="654"/>
        <v>Stable</v>
      </c>
      <c r="Z4622" s="2" t="str">
        <f t="shared" si="655"/>
        <v>Check Data</v>
      </c>
    </row>
    <row r="4623" spans="1:26" x14ac:dyDescent="0.3">
      <c r="A4623" t="s">
        <v>1755</v>
      </c>
      <c r="B4623">
        <v>49</v>
      </c>
      <c r="C4623" t="s">
        <v>21</v>
      </c>
      <c r="D4623" t="s">
        <v>18</v>
      </c>
      <c r="E4623">
        <v>169.77</v>
      </c>
      <c r="F4623">
        <v>11</v>
      </c>
      <c r="G4623">
        <v>341</v>
      </c>
      <c r="H4623">
        <v>0</v>
      </c>
      <c r="I4623" t="s">
        <v>19</v>
      </c>
      <c r="J4623">
        <v>45.1</v>
      </c>
      <c r="K4623" s="1">
        <v>45343</v>
      </c>
      <c r="L4623">
        <v>37</v>
      </c>
      <c r="M4623">
        <v>0.56999999999999995</v>
      </c>
      <c r="N4623">
        <f>IF(E4623="",Data_Validation!$B$1,E4623)</f>
        <v>169.77</v>
      </c>
      <c r="O4623">
        <f>IF(J4623="",Data_Validation!$B$2,J4623)</f>
        <v>45.1</v>
      </c>
      <c r="P4623">
        <f t="shared" si="648"/>
        <v>2</v>
      </c>
      <c r="Q4623" s="2">
        <f>CustomerData[[#This Row],[avg_order_value_clean]]*CustomerData[[#This Row],[total_orders]]</f>
        <v>1867.47</v>
      </c>
      <c r="R4623" s="2" t="str">
        <f t="shared" si="656"/>
        <v>Inactive</v>
      </c>
      <c r="S4623" s="2" t="str">
        <f t="shared" si="649"/>
        <v>High Risk</v>
      </c>
      <c r="T4623" s="2" t="str">
        <f t="shared" si="650"/>
        <v>45-54</v>
      </c>
      <c r="U4623" s="1">
        <f t="shared" ca="1" si="651"/>
        <v>918</v>
      </c>
      <c r="V4623" s="2" t="str">
        <f t="shared" si="652"/>
        <v>Low Loyalty</v>
      </c>
      <c r="W4623" s="2" t="str">
        <f t="shared" si="653"/>
        <v>Legitimate</v>
      </c>
      <c r="X4623" s="2" t="str">
        <f>IF(Q4623&lt;Data_Validation!$B$8,"Low Value",IF(Q4623&lt;Data_Validation!$B$9,"Medium Value","High Value"))</f>
        <v>High Value</v>
      </c>
      <c r="Y4623" s="2" t="str">
        <f t="shared" si="654"/>
        <v>Critical - Retain</v>
      </c>
      <c r="Z4623" s="2" t="str">
        <f t="shared" si="655"/>
        <v>Check Data</v>
      </c>
    </row>
    <row r="4624" spans="1:26" x14ac:dyDescent="0.3">
      <c r="A4624" t="s">
        <v>1585</v>
      </c>
      <c r="B4624">
        <v>60</v>
      </c>
      <c r="C4624" t="s">
        <v>21</v>
      </c>
      <c r="D4624" t="s">
        <v>44</v>
      </c>
      <c r="E4624">
        <v>223.06</v>
      </c>
      <c r="F4624">
        <v>11</v>
      </c>
      <c r="G4624">
        <v>18</v>
      </c>
      <c r="H4624">
        <v>0</v>
      </c>
      <c r="I4624" t="s">
        <v>19</v>
      </c>
      <c r="J4624">
        <v>41.4</v>
      </c>
      <c r="K4624" s="1">
        <v>45522</v>
      </c>
      <c r="L4624">
        <v>52</v>
      </c>
      <c r="M4624">
        <v>0.03</v>
      </c>
      <c r="N4624">
        <f>IF(E4624="",Data_Validation!$B$1,E4624)</f>
        <v>223.06</v>
      </c>
      <c r="O4624">
        <f>IF(J4624="",Data_Validation!$B$2,J4624)</f>
        <v>41.4</v>
      </c>
      <c r="P4624">
        <f t="shared" si="648"/>
        <v>2</v>
      </c>
      <c r="Q4624" s="2">
        <f>CustomerData[[#This Row],[avg_order_value_clean]]*CustomerData[[#This Row],[total_orders]]</f>
        <v>2453.66</v>
      </c>
      <c r="R4624" s="2" t="str">
        <f t="shared" si="656"/>
        <v>Active</v>
      </c>
      <c r="S4624" s="2" t="str">
        <f t="shared" si="649"/>
        <v>Low Risk</v>
      </c>
      <c r="T4624" s="2" t="str">
        <f t="shared" si="650"/>
        <v>55+</v>
      </c>
      <c r="U4624" s="1">
        <f t="shared" ca="1" si="651"/>
        <v>739</v>
      </c>
      <c r="V4624" s="2" t="str">
        <f t="shared" si="652"/>
        <v>Medium Loyalty</v>
      </c>
      <c r="W4624" s="2" t="str">
        <f t="shared" si="653"/>
        <v>Legitimate</v>
      </c>
      <c r="X4624" s="2" t="str">
        <f>IF(Q4624&lt;Data_Validation!$B$8,"Low Value",IF(Q4624&lt;Data_Validation!$B$9,"Medium Value","High Value"))</f>
        <v>High Value</v>
      </c>
      <c r="Y4624" s="2" t="str">
        <f t="shared" si="654"/>
        <v>High Value - Maintain</v>
      </c>
      <c r="Z4624" s="2" t="str">
        <f t="shared" si="655"/>
        <v>Check Data</v>
      </c>
    </row>
    <row r="4625" spans="1:26" x14ac:dyDescent="0.3">
      <c r="A4625" t="s">
        <v>3611</v>
      </c>
      <c r="B4625">
        <v>25</v>
      </c>
      <c r="C4625" t="s">
        <v>21</v>
      </c>
      <c r="D4625" t="s">
        <v>50</v>
      </c>
      <c r="E4625">
        <v>162.32</v>
      </c>
      <c r="F4625">
        <v>9</v>
      </c>
      <c r="G4625">
        <v>164</v>
      </c>
      <c r="H4625">
        <v>0</v>
      </c>
      <c r="I4625" t="s">
        <v>40</v>
      </c>
      <c r="J4625">
        <v>71.400000000000006</v>
      </c>
      <c r="K4625" s="1">
        <v>45211</v>
      </c>
      <c r="L4625">
        <v>85</v>
      </c>
      <c r="M4625">
        <v>0.59</v>
      </c>
      <c r="N4625">
        <f>IF(E4625="",Data_Validation!$B$1,E4625)</f>
        <v>162.32</v>
      </c>
      <c r="O4625">
        <f>IF(J4625="",Data_Validation!$B$2,J4625)</f>
        <v>71.400000000000006</v>
      </c>
      <c r="P4625">
        <f t="shared" si="648"/>
        <v>1</v>
      </c>
      <c r="Q4625" s="2">
        <f>CustomerData[[#This Row],[avg_order_value_clean]]*CustomerData[[#This Row],[total_orders]]</f>
        <v>1460.8799999999999</v>
      </c>
      <c r="R4625" s="2" t="str">
        <f t="shared" si="656"/>
        <v>Inactive</v>
      </c>
      <c r="S4625" s="2" t="str">
        <f t="shared" si="649"/>
        <v>High Risk</v>
      </c>
      <c r="T4625" s="2" t="str">
        <f t="shared" si="650"/>
        <v>25-34</v>
      </c>
      <c r="U4625" s="1">
        <f t="shared" ca="1" si="651"/>
        <v>1050</v>
      </c>
      <c r="V4625" s="2" t="str">
        <f t="shared" si="652"/>
        <v>High Loyalty</v>
      </c>
      <c r="W4625" s="2" t="str">
        <f t="shared" si="653"/>
        <v>Legitimate</v>
      </c>
      <c r="X4625" s="2" t="str">
        <f>IF(Q4625&lt;Data_Validation!$B$8,"Low Value",IF(Q4625&lt;Data_Validation!$B$9,"Medium Value","High Value"))</f>
        <v>Low Value</v>
      </c>
      <c r="Y4625" s="2" t="str">
        <f t="shared" si="654"/>
        <v>At Risk - Develop</v>
      </c>
      <c r="Z4625" s="2" t="str">
        <f t="shared" si="655"/>
        <v>Check Data</v>
      </c>
    </row>
    <row r="4626" spans="1:26" x14ac:dyDescent="0.3">
      <c r="A4626" t="s">
        <v>3612</v>
      </c>
      <c r="B4626">
        <v>69</v>
      </c>
      <c r="C4626" t="s">
        <v>21</v>
      </c>
      <c r="D4626" t="s">
        <v>35</v>
      </c>
      <c r="E4626">
        <v>206.75</v>
      </c>
      <c r="F4626">
        <v>13</v>
      </c>
      <c r="G4626">
        <v>266</v>
      </c>
      <c r="H4626">
        <v>0</v>
      </c>
      <c r="I4626" t="s">
        <v>19</v>
      </c>
      <c r="J4626">
        <v>7.7</v>
      </c>
      <c r="K4626" s="1">
        <v>44710</v>
      </c>
      <c r="L4626">
        <v>92</v>
      </c>
      <c r="M4626">
        <v>0.23</v>
      </c>
      <c r="N4626">
        <f>IF(E4626="",Data_Validation!$B$1,E4626)</f>
        <v>206.75</v>
      </c>
      <c r="O4626">
        <f>IF(J4626="",Data_Validation!$B$2,J4626)</f>
        <v>7.7</v>
      </c>
      <c r="P4626">
        <f t="shared" si="648"/>
        <v>1</v>
      </c>
      <c r="Q4626" s="2">
        <f>CustomerData[[#This Row],[avg_order_value_clean]]*CustomerData[[#This Row],[total_orders]]</f>
        <v>2687.75</v>
      </c>
      <c r="R4626" s="2" t="str">
        <f t="shared" si="656"/>
        <v>Inactive</v>
      </c>
      <c r="S4626" s="2" t="str">
        <f t="shared" si="649"/>
        <v>Medium Risk</v>
      </c>
      <c r="T4626" s="2" t="str">
        <f t="shared" si="650"/>
        <v>55+</v>
      </c>
      <c r="U4626" s="1">
        <f t="shared" ca="1" si="651"/>
        <v>1551</v>
      </c>
      <c r="V4626" s="2" t="str">
        <f t="shared" si="652"/>
        <v>High Loyalty</v>
      </c>
      <c r="W4626" s="2" t="str">
        <f t="shared" si="653"/>
        <v>Legitimate</v>
      </c>
      <c r="X4626" s="2" t="str">
        <f>IF(Q4626&lt;Data_Validation!$B$8,"Low Value",IF(Q4626&lt;Data_Validation!$B$9,"Medium Value","High Value"))</f>
        <v>High Value</v>
      </c>
      <c r="Y4626" s="2" t="str">
        <f t="shared" si="654"/>
        <v>High Value - Maintain</v>
      </c>
      <c r="Z4626" s="2" t="str">
        <f t="shared" si="655"/>
        <v>Check Data</v>
      </c>
    </row>
    <row r="4627" spans="1:26" x14ac:dyDescent="0.3">
      <c r="A4627" t="s">
        <v>1136</v>
      </c>
      <c r="B4627">
        <v>20</v>
      </c>
      <c r="C4627" t="s">
        <v>25</v>
      </c>
      <c r="D4627" t="s">
        <v>37</v>
      </c>
      <c r="E4627">
        <v>197.88</v>
      </c>
      <c r="F4627">
        <v>5</v>
      </c>
      <c r="G4627">
        <v>127</v>
      </c>
      <c r="H4627">
        <v>0</v>
      </c>
      <c r="I4627" t="s">
        <v>23</v>
      </c>
      <c r="J4627">
        <v>5.7</v>
      </c>
      <c r="K4627" s="1">
        <v>45406</v>
      </c>
      <c r="L4627">
        <v>60</v>
      </c>
      <c r="M4627">
        <v>0.25</v>
      </c>
      <c r="N4627">
        <f>IF(E4627="",Data_Validation!$B$1,E4627)</f>
        <v>197.88</v>
      </c>
      <c r="O4627">
        <f>IF(J4627="",Data_Validation!$B$2,J4627)</f>
        <v>5.7</v>
      </c>
      <c r="P4627">
        <f t="shared" si="648"/>
        <v>2</v>
      </c>
      <c r="Q4627" s="2">
        <f>CustomerData[[#This Row],[avg_order_value_clean]]*CustomerData[[#This Row],[total_orders]]</f>
        <v>989.4</v>
      </c>
      <c r="R4627" s="2" t="str">
        <f t="shared" si="656"/>
        <v>Inactive</v>
      </c>
      <c r="S4627" s="2" t="str">
        <f t="shared" si="649"/>
        <v>Medium Risk</v>
      </c>
      <c r="T4627" s="2" t="str">
        <f t="shared" si="650"/>
        <v>Under 25</v>
      </c>
      <c r="U4627" s="1">
        <f t="shared" ca="1" si="651"/>
        <v>855</v>
      </c>
      <c r="V4627" s="2" t="str">
        <f t="shared" si="652"/>
        <v>Medium Loyalty</v>
      </c>
      <c r="W4627" s="2" t="str">
        <f t="shared" si="653"/>
        <v>Legitimate</v>
      </c>
      <c r="X4627" s="2" t="str">
        <f>IF(Q4627&lt;Data_Validation!$B$8,"Low Value",IF(Q4627&lt;Data_Validation!$B$9,"Medium Value","High Value"))</f>
        <v>Low Value</v>
      </c>
      <c r="Y4627" s="2" t="str">
        <f t="shared" si="654"/>
        <v>Stable</v>
      </c>
      <c r="Z4627" s="2" t="str">
        <f t="shared" si="655"/>
        <v>Check Data</v>
      </c>
    </row>
    <row r="4628" spans="1:26" x14ac:dyDescent="0.3">
      <c r="A4628" t="s">
        <v>3613</v>
      </c>
      <c r="B4628">
        <v>78</v>
      </c>
      <c r="C4628" t="s">
        <v>21</v>
      </c>
      <c r="D4628" t="s">
        <v>22</v>
      </c>
      <c r="E4628">
        <v>405.53</v>
      </c>
      <c r="F4628">
        <v>17</v>
      </c>
      <c r="G4628">
        <v>354</v>
      </c>
      <c r="H4628">
        <v>0</v>
      </c>
      <c r="I4628" t="s">
        <v>19</v>
      </c>
      <c r="J4628">
        <v>50.5</v>
      </c>
      <c r="K4628" s="1">
        <v>44510</v>
      </c>
      <c r="L4628">
        <v>97</v>
      </c>
      <c r="M4628">
        <v>0.19</v>
      </c>
      <c r="N4628">
        <f>IF(E4628="",Data_Validation!$B$1,E4628)</f>
        <v>405.53</v>
      </c>
      <c r="O4628">
        <f>IF(J4628="",Data_Validation!$B$2,J4628)</f>
        <v>50.5</v>
      </c>
      <c r="P4628">
        <f t="shared" si="648"/>
        <v>1</v>
      </c>
      <c r="Q4628" s="2">
        <f>CustomerData[[#This Row],[avg_order_value_clean]]*CustomerData[[#This Row],[total_orders]]</f>
        <v>6894.0099999999993</v>
      </c>
      <c r="R4628" s="2" t="str">
        <f t="shared" si="656"/>
        <v>Inactive</v>
      </c>
      <c r="S4628" s="2" t="str">
        <f t="shared" si="649"/>
        <v>Low Risk</v>
      </c>
      <c r="T4628" s="2" t="str">
        <f t="shared" si="650"/>
        <v>55+</v>
      </c>
      <c r="U4628" s="1">
        <f t="shared" ca="1" si="651"/>
        <v>1751</v>
      </c>
      <c r="V4628" s="2" t="str">
        <f t="shared" si="652"/>
        <v>High Loyalty</v>
      </c>
      <c r="W4628" s="2" t="str">
        <f t="shared" si="653"/>
        <v>Legitimate</v>
      </c>
      <c r="X4628" s="2" t="str">
        <f>IF(Q4628&lt;Data_Validation!$B$8,"Low Value",IF(Q4628&lt;Data_Validation!$B$9,"Medium Value","High Value"))</f>
        <v>High Value</v>
      </c>
      <c r="Y4628" s="2" t="str">
        <f t="shared" si="654"/>
        <v>High Value - Maintain</v>
      </c>
      <c r="Z4628" s="2" t="str">
        <f t="shared" si="655"/>
        <v>Check Data</v>
      </c>
    </row>
    <row r="4629" spans="1:26" x14ac:dyDescent="0.3">
      <c r="A4629" t="s">
        <v>3614</v>
      </c>
      <c r="B4629">
        <v>29</v>
      </c>
      <c r="C4629" t="s">
        <v>21</v>
      </c>
      <c r="D4629" t="s">
        <v>15</v>
      </c>
      <c r="E4629">
        <v>94.14</v>
      </c>
      <c r="F4629">
        <v>8</v>
      </c>
      <c r="G4629">
        <v>300</v>
      </c>
      <c r="H4629">
        <v>0</v>
      </c>
      <c r="I4629" t="s">
        <v>19</v>
      </c>
      <c r="J4629">
        <v>8.9</v>
      </c>
      <c r="K4629" s="1">
        <v>45259</v>
      </c>
      <c r="L4629">
        <v>42</v>
      </c>
      <c r="M4629">
        <v>0.21</v>
      </c>
      <c r="N4629">
        <f>IF(E4629="",Data_Validation!$B$1,E4629)</f>
        <v>94.14</v>
      </c>
      <c r="O4629">
        <f>IF(J4629="",Data_Validation!$B$2,J4629)</f>
        <v>8.9</v>
      </c>
      <c r="P4629">
        <f t="shared" si="648"/>
        <v>1</v>
      </c>
      <c r="Q4629" s="2">
        <f>CustomerData[[#This Row],[avg_order_value_clean]]*CustomerData[[#This Row],[total_orders]]</f>
        <v>753.12</v>
      </c>
      <c r="R4629" s="2" t="str">
        <f t="shared" si="656"/>
        <v>Inactive</v>
      </c>
      <c r="S4629" s="2" t="str">
        <f t="shared" si="649"/>
        <v>Medium Risk</v>
      </c>
      <c r="T4629" s="2" t="str">
        <f t="shared" si="650"/>
        <v>25-34</v>
      </c>
      <c r="U4629" s="1">
        <f t="shared" ca="1" si="651"/>
        <v>1002</v>
      </c>
      <c r="V4629" s="2" t="str">
        <f t="shared" si="652"/>
        <v>Medium Loyalty</v>
      </c>
      <c r="W4629" s="2" t="str">
        <f t="shared" si="653"/>
        <v>Legitimate</v>
      </c>
      <c r="X4629" s="2" t="str">
        <f>IF(Q4629&lt;Data_Validation!$B$8,"Low Value",IF(Q4629&lt;Data_Validation!$B$9,"Medium Value","High Value"))</f>
        <v>Low Value</v>
      </c>
      <c r="Y4629" s="2" t="str">
        <f t="shared" si="654"/>
        <v>Stable</v>
      </c>
      <c r="Z4629" s="2" t="str">
        <f t="shared" si="655"/>
        <v>Check Data</v>
      </c>
    </row>
    <row r="4630" spans="1:26" x14ac:dyDescent="0.3">
      <c r="A4630" t="s">
        <v>3615</v>
      </c>
      <c r="B4630">
        <v>37</v>
      </c>
      <c r="C4630" t="s">
        <v>14</v>
      </c>
      <c r="D4630" t="s">
        <v>15</v>
      </c>
      <c r="E4630">
        <v>51.51</v>
      </c>
      <c r="F4630">
        <v>4</v>
      </c>
      <c r="G4630">
        <v>317</v>
      </c>
      <c r="H4630">
        <v>0</v>
      </c>
      <c r="I4630" t="s">
        <v>40</v>
      </c>
      <c r="J4630">
        <v>93.9</v>
      </c>
      <c r="K4630" s="1">
        <v>44301</v>
      </c>
      <c r="L4630">
        <v>7</v>
      </c>
      <c r="M4630">
        <v>0.39</v>
      </c>
      <c r="N4630">
        <f>IF(E4630="",Data_Validation!$B$1,E4630)</f>
        <v>51.51</v>
      </c>
      <c r="O4630">
        <f>IF(J4630="",Data_Validation!$B$2,J4630)</f>
        <v>93.9</v>
      </c>
      <c r="P4630">
        <f t="shared" si="648"/>
        <v>1</v>
      </c>
      <c r="Q4630" s="2">
        <f>CustomerData[[#This Row],[avg_order_value_clean]]*CustomerData[[#This Row],[total_orders]]</f>
        <v>206.04</v>
      </c>
      <c r="R4630" s="2" t="str">
        <f t="shared" si="656"/>
        <v>Inactive</v>
      </c>
      <c r="S4630" s="2" t="str">
        <f t="shared" si="649"/>
        <v>Medium Risk</v>
      </c>
      <c r="T4630" s="2" t="str">
        <f t="shared" si="650"/>
        <v>35-44</v>
      </c>
      <c r="U4630" s="1">
        <f t="shared" ca="1" si="651"/>
        <v>1960</v>
      </c>
      <c r="V4630" s="2" t="str">
        <f t="shared" si="652"/>
        <v>Low Loyalty</v>
      </c>
      <c r="W4630" s="2" t="str">
        <f t="shared" si="653"/>
        <v>Legitimate</v>
      </c>
      <c r="X4630" s="2" t="str">
        <f>IF(Q4630&lt;Data_Validation!$B$8,"Low Value",IF(Q4630&lt;Data_Validation!$B$9,"Medium Value","High Value"))</f>
        <v>Low Value</v>
      </c>
      <c r="Y4630" s="2" t="str">
        <f t="shared" si="654"/>
        <v>Stable</v>
      </c>
      <c r="Z4630" s="2" t="str">
        <f t="shared" si="655"/>
        <v>Check Data</v>
      </c>
    </row>
    <row r="4631" spans="1:26" x14ac:dyDescent="0.3">
      <c r="A4631" t="s">
        <v>244</v>
      </c>
      <c r="B4631">
        <v>33</v>
      </c>
      <c r="C4631" t="s">
        <v>14</v>
      </c>
      <c r="D4631" t="s">
        <v>28</v>
      </c>
      <c r="E4631">
        <v>117.4</v>
      </c>
      <c r="F4631">
        <v>8</v>
      </c>
      <c r="G4631">
        <v>350</v>
      </c>
      <c r="H4631">
        <v>0</v>
      </c>
      <c r="I4631" t="s">
        <v>19</v>
      </c>
      <c r="J4631">
        <v>65.400000000000006</v>
      </c>
      <c r="K4631" s="1">
        <v>44460</v>
      </c>
      <c r="L4631">
        <v>42</v>
      </c>
      <c r="M4631">
        <v>0.06</v>
      </c>
      <c r="N4631">
        <f>IF(E4631="",Data_Validation!$B$1,E4631)</f>
        <v>117.4</v>
      </c>
      <c r="O4631">
        <f>IF(J4631="",Data_Validation!$B$2,J4631)</f>
        <v>65.400000000000006</v>
      </c>
      <c r="P4631">
        <f t="shared" si="648"/>
        <v>2</v>
      </c>
      <c r="Q4631" s="2">
        <f>CustomerData[[#This Row],[avg_order_value_clean]]*CustomerData[[#This Row],[total_orders]]</f>
        <v>939.2</v>
      </c>
      <c r="R4631" s="2" t="str">
        <f t="shared" si="656"/>
        <v>Inactive</v>
      </c>
      <c r="S4631" s="2" t="str">
        <f t="shared" si="649"/>
        <v>Low Risk</v>
      </c>
      <c r="T4631" s="2" t="str">
        <f t="shared" si="650"/>
        <v>25-34</v>
      </c>
      <c r="U4631" s="1">
        <f t="shared" ca="1" si="651"/>
        <v>1801</v>
      </c>
      <c r="V4631" s="2" t="str">
        <f t="shared" si="652"/>
        <v>Medium Loyalty</v>
      </c>
      <c r="W4631" s="2" t="str">
        <f t="shared" si="653"/>
        <v>Legitimate</v>
      </c>
      <c r="X4631" s="2" t="str">
        <f>IF(Q4631&lt;Data_Validation!$B$8,"Low Value",IF(Q4631&lt;Data_Validation!$B$9,"Medium Value","High Value"))</f>
        <v>Low Value</v>
      </c>
      <c r="Y4631" s="2" t="str">
        <f t="shared" si="654"/>
        <v>Stable</v>
      </c>
      <c r="Z4631" s="2" t="str">
        <f t="shared" si="655"/>
        <v>Check Data</v>
      </c>
    </row>
    <row r="4632" spans="1:26" x14ac:dyDescent="0.3">
      <c r="A4632" t="s">
        <v>3616</v>
      </c>
      <c r="B4632">
        <v>31</v>
      </c>
      <c r="C4632" t="s">
        <v>14</v>
      </c>
      <c r="D4632" t="s">
        <v>26</v>
      </c>
      <c r="E4632">
        <v>25.54</v>
      </c>
      <c r="F4632">
        <v>11</v>
      </c>
      <c r="G4632">
        <v>141</v>
      </c>
      <c r="H4632">
        <v>0</v>
      </c>
      <c r="I4632" t="s">
        <v>23</v>
      </c>
      <c r="J4632">
        <v>75.400000000000006</v>
      </c>
      <c r="K4632" s="1">
        <v>44916</v>
      </c>
      <c r="L4632">
        <v>57</v>
      </c>
      <c r="M4632">
        <v>0.08</v>
      </c>
      <c r="N4632">
        <f>IF(E4632="",Data_Validation!$B$1,E4632)</f>
        <v>25.54</v>
      </c>
      <c r="O4632">
        <f>IF(J4632="",Data_Validation!$B$2,J4632)</f>
        <v>75.400000000000006</v>
      </c>
      <c r="P4632">
        <f t="shared" si="648"/>
        <v>1</v>
      </c>
      <c r="Q4632" s="2">
        <f>CustomerData[[#This Row],[avg_order_value_clean]]*CustomerData[[#This Row],[total_orders]]</f>
        <v>280.94</v>
      </c>
      <c r="R4632" s="2" t="str">
        <f t="shared" si="656"/>
        <v>Inactive</v>
      </c>
      <c r="S4632" s="2" t="str">
        <f t="shared" si="649"/>
        <v>Low Risk</v>
      </c>
      <c r="T4632" s="2" t="str">
        <f t="shared" si="650"/>
        <v>25-34</v>
      </c>
      <c r="U4632" s="1">
        <f t="shared" ca="1" si="651"/>
        <v>1345</v>
      </c>
      <c r="V4632" s="2" t="str">
        <f t="shared" si="652"/>
        <v>Medium Loyalty</v>
      </c>
      <c r="W4632" s="2" t="str">
        <f t="shared" si="653"/>
        <v>Legitimate</v>
      </c>
      <c r="X4632" s="2" t="str">
        <f>IF(Q4632&lt;Data_Validation!$B$8,"Low Value",IF(Q4632&lt;Data_Validation!$B$9,"Medium Value","High Value"))</f>
        <v>Low Value</v>
      </c>
      <c r="Y4632" s="2" t="str">
        <f t="shared" si="654"/>
        <v>Stable</v>
      </c>
      <c r="Z4632" s="2" t="str">
        <f t="shared" si="655"/>
        <v>Check Data</v>
      </c>
    </row>
    <row r="4633" spans="1:26" x14ac:dyDescent="0.3">
      <c r="A4633" t="s">
        <v>3617</v>
      </c>
      <c r="B4633">
        <v>33</v>
      </c>
      <c r="C4633" t="s">
        <v>21</v>
      </c>
      <c r="D4633" t="s">
        <v>52</v>
      </c>
      <c r="E4633">
        <v>71.88</v>
      </c>
      <c r="F4633">
        <v>17</v>
      </c>
      <c r="G4633">
        <v>33</v>
      </c>
      <c r="H4633">
        <v>0</v>
      </c>
      <c r="I4633" t="s">
        <v>23</v>
      </c>
      <c r="J4633">
        <v>22.9</v>
      </c>
      <c r="K4633" s="1">
        <v>44094</v>
      </c>
      <c r="L4633">
        <v>16</v>
      </c>
      <c r="M4633">
        <v>0.06</v>
      </c>
      <c r="N4633">
        <f>IF(E4633="",Data_Validation!$B$1,E4633)</f>
        <v>71.88</v>
      </c>
      <c r="O4633">
        <f>IF(J4633="",Data_Validation!$B$2,J4633)</f>
        <v>22.9</v>
      </c>
      <c r="P4633">
        <f t="shared" si="648"/>
        <v>1</v>
      </c>
      <c r="Q4633" s="2">
        <f>CustomerData[[#This Row],[avg_order_value_clean]]*CustomerData[[#This Row],[total_orders]]</f>
        <v>1221.96</v>
      </c>
      <c r="R4633" s="2" t="str">
        <f t="shared" si="656"/>
        <v>At Risk</v>
      </c>
      <c r="S4633" s="2" t="str">
        <f t="shared" si="649"/>
        <v>Low Risk</v>
      </c>
      <c r="T4633" s="2" t="str">
        <f t="shared" si="650"/>
        <v>25-34</v>
      </c>
      <c r="U4633" s="1">
        <f t="shared" ca="1" si="651"/>
        <v>2167</v>
      </c>
      <c r="V4633" s="2" t="str">
        <f t="shared" si="652"/>
        <v>Low Loyalty</v>
      </c>
      <c r="W4633" s="2" t="str">
        <f t="shared" si="653"/>
        <v>Legitimate</v>
      </c>
      <c r="X4633" s="2" t="str">
        <f>IF(Q4633&lt;Data_Validation!$B$8,"Low Value",IF(Q4633&lt;Data_Validation!$B$9,"Medium Value","High Value"))</f>
        <v>Low Value</v>
      </c>
      <c r="Y4633" s="2" t="str">
        <f t="shared" si="654"/>
        <v>Stable</v>
      </c>
      <c r="Z4633" s="2" t="str">
        <f t="shared" si="655"/>
        <v>Check Data</v>
      </c>
    </row>
    <row r="4634" spans="1:26" x14ac:dyDescent="0.3">
      <c r="A4634" t="s">
        <v>1371</v>
      </c>
      <c r="B4634">
        <v>76</v>
      </c>
      <c r="C4634" t="s">
        <v>14</v>
      </c>
      <c r="D4634" t="s">
        <v>15</v>
      </c>
      <c r="E4634">
        <v>118.5</v>
      </c>
      <c r="F4634">
        <v>16</v>
      </c>
      <c r="G4634">
        <v>97</v>
      </c>
      <c r="H4634">
        <v>0</v>
      </c>
      <c r="I4634" t="s">
        <v>19</v>
      </c>
      <c r="J4634">
        <v>49.4</v>
      </c>
      <c r="K4634" s="1">
        <v>44780</v>
      </c>
      <c r="L4634">
        <v>25</v>
      </c>
      <c r="M4634">
        <v>0.54</v>
      </c>
      <c r="N4634">
        <f>IF(E4634="",Data_Validation!$B$1,E4634)</f>
        <v>118.5</v>
      </c>
      <c r="O4634">
        <f>IF(J4634="",Data_Validation!$B$2,J4634)</f>
        <v>49.4</v>
      </c>
      <c r="P4634">
        <f t="shared" si="648"/>
        <v>4</v>
      </c>
      <c r="Q4634" s="2">
        <f>CustomerData[[#This Row],[avg_order_value_clean]]*CustomerData[[#This Row],[total_orders]]</f>
        <v>1896</v>
      </c>
      <c r="R4634" s="2" t="str">
        <f t="shared" si="656"/>
        <v>Inactive</v>
      </c>
      <c r="S4634" s="2" t="str">
        <f t="shared" si="649"/>
        <v>High Risk</v>
      </c>
      <c r="T4634" s="2" t="str">
        <f t="shared" si="650"/>
        <v>55+</v>
      </c>
      <c r="U4634" s="1">
        <f t="shared" ca="1" si="651"/>
        <v>1481</v>
      </c>
      <c r="V4634" s="2" t="str">
        <f t="shared" si="652"/>
        <v>Low Loyalty</v>
      </c>
      <c r="W4634" s="2" t="str">
        <f t="shared" si="653"/>
        <v>Legitimate</v>
      </c>
      <c r="X4634" s="2" t="str">
        <f>IF(Q4634&lt;Data_Validation!$B$8,"Low Value",IF(Q4634&lt;Data_Validation!$B$9,"Medium Value","High Value"))</f>
        <v>High Value</v>
      </c>
      <c r="Y4634" s="2" t="str">
        <f t="shared" si="654"/>
        <v>Critical - Retain</v>
      </c>
      <c r="Z4634" s="2" t="str">
        <f t="shared" si="655"/>
        <v>Check Data</v>
      </c>
    </row>
    <row r="4635" spans="1:26" x14ac:dyDescent="0.3">
      <c r="A4635" t="s">
        <v>3618</v>
      </c>
      <c r="B4635">
        <v>70</v>
      </c>
      <c r="C4635" t="s">
        <v>14</v>
      </c>
      <c r="D4635" t="s">
        <v>22</v>
      </c>
      <c r="E4635">
        <v>128.54</v>
      </c>
      <c r="F4635">
        <v>11</v>
      </c>
      <c r="G4635">
        <v>209</v>
      </c>
      <c r="H4635">
        <v>0</v>
      </c>
      <c r="I4635" t="s">
        <v>23</v>
      </c>
      <c r="J4635">
        <v>13.4</v>
      </c>
      <c r="K4635" s="1">
        <v>44546</v>
      </c>
      <c r="L4635">
        <v>38</v>
      </c>
      <c r="M4635">
        <v>0.53</v>
      </c>
      <c r="N4635">
        <f>IF(E4635="",Data_Validation!$B$1,E4635)</f>
        <v>128.54</v>
      </c>
      <c r="O4635">
        <f>IF(J4635="",Data_Validation!$B$2,J4635)</f>
        <v>13.4</v>
      </c>
      <c r="P4635">
        <f t="shared" si="648"/>
        <v>1</v>
      </c>
      <c r="Q4635" s="2">
        <f>CustomerData[[#This Row],[avg_order_value_clean]]*CustomerData[[#This Row],[total_orders]]</f>
        <v>1413.9399999999998</v>
      </c>
      <c r="R4635" s="2" t="str">
        <f t="shared" si="656"/>
        <v>Inactive</v>
      </c>
      <c r="S4635" s="2" t="str">
        <f t="shared" si="649"/>
        <v>High Risk</v>
      </c>
      <c r="T4635" s="2" t="str">
        <f t="shared" si="650"/>
        <v>55+</v>
      </c>
      <c r="U4635" s="1">
        <f t="shared" ca="1" si="651"/>
        <v>1715</v>
      </c>
      <c r="V4635" s="2" t="str">
        <f t="shared" si="652"/>
        <v>Low Loyalty</v>
      </c>
      <c r="W4635" s="2" t="str">
        <f t="shared" si="653"/>
        <v>Legitimate</v>
      </c>
      <c r="X4635" s="2" t="str">
        <f>IF(Q4635&lt;Data_Validation!$B$8,"Low Value",IF(Q4635&lt;Data_Validation!$B$9,"Medium Value","High Value"))</f>
        <v>Low Value</v>
      </c>
      <c r="Y4635" s="2" t="str">
        <f t="shared" si="654"/>
        <v>At Risk - Develop</v>
      </c>
      <c r="Z4635" s="2" t="str">
        <f t="shared" si="655"/>
        <v>Check Data</v>
      </c>
    </row>
    <row r="4636" spans="1:26" x14ac:dyDescent="0.3">
      <c r="A4636" t="s">
        <v>3619</v>
      </c>
      <c r="B4636">
        <v>66</v>
      </c>
      <c r="C4636" t="s">
        <v>14</v>
      </c>
      <c r="D4636" t="s">
        <v>52</v>
      </c>
      <c r="E4636">
        <v>86.16</v>
      </c>
      <c r="F4636">
        <v>8</v>
      </c>
      <c r="G4636">
        <v>315</v>
      </c>
      <c r="H4636">
        <v>0</v>
      </c>
      <c r="I4636" t="s">
        <v>23</v>
      </c>
      <c r="J4636">
        <v>20.3</v>
      </c>
      <c r="K4636" s="1">
        <v>44171</v>
      </c>
      <c r="L4636">
        <v>44</v>
      </c>
      <c r="M4636">
        <v>0.2</v>
      </c>
      <c r="N4636">
        <f>IF(E4636="",Data_Validation!$B$1,E4636)</f>
        <v>86.16</v>
      </c>
      <c r="O4636">
        <f>IF(J4636="",Data_Validation!$B$2,J4636)</f>
        <v>20.3</v>
      </c>
      <c r="P4636">
        <f t="shared" si="648"/>
        <v>1</v>
      </c>
      <c r="Q4636" s="2">
        <f>CustomerData[[#This Row],[avg_order_value_clean]]*CustomerData[[#This Row],[total_orders]]</f>
        <v>689.28</v>
      </c>
      <c r="R4636" s="2" t="str">
        <f t="shared" si="656"/>
        <v>Inactive</v>
      </c>
      <c r="S4636" s="2" t="str">
        <f t="shared" si="649"/>
        <v>Medium Risk</v>
      </c>
      <c r="T4636" s="2" t="str">
        <f t="shared" si="650"/>
        <v>55+</v>
      </c>
      <c r="U4636" s="1">
        <f t="shared" ca="1" si="651"/>
        <v>2090</v>
      </c>
      <c r="V4636" s="2" t="str">
        <f t="shared" si="652"/>
        <v>Medium Loyalty</v>
      </c>
      <c r="W4636" s="2" t="str">
        <f t="shared" si="653"/>
        <v>Legitimate</v>
      </c>
      <c r="X4636" s="2" t="str">
        <f>IF(Q4636&lt;Data_Validation!$B$8,"Low Value",IF(Q4636&lt;Data_Validation!$B$9,"Medium Value","High Value"))</f>
        <v>Low Value</v>
      </c>
      <c r="Y4636" s="2" t="str">
        <f t="shared" si="654"/>
        <v>Stable</v>
      </c>
      <c r="Z4636" s="2" t="str">
        <f t="shared" si="655"/>
        <v>Check Data</v>
      </c>
    </row>
    <row r="4637" spans="1:26" x14ac:dyDescent="0.3">
      <c r="A4637" t="s">
        <v>3620</v>
      </c>
      <c r="B4637">
        <v>79</v>
      </c>
      <c r="C4637" t="s">
        <v>14</v>
      </c>
      <c r="D4637" t="s">
        <v>26</v>
      </c>
      <c r="E4637">
        <v>137.63999999999999</v>
      </c>
      <c r="F4637">
        <v>7</v>
      </c>
      <c r="G4637">
        <v>319</v>
      </c>
      <c r="H4637">
        <v>0</v>
      </c>
      <c r="I4637" t="s">
        <v>40</v>
      </c>
      <c r="J4637">
        <v>56.8</v>
      </c>
      <c r="K4637" s="1">
        <v>45079</v>
      </c>
      <c r="L4637">
        <v>38</v>
      </c>
      <c r="M4637">
        <v>0.31</v>
      </c>
      <c r="N4637">
        <f>IF(E4637="",Data_Validation!$B$1,E4637)</f>
        <v>137.63999999999999</v>
      </c>
      <c r="O4637">
        <f>IF(J4637="",Data_Validation!$B$2,J4637)</f>
        <v>56.8</v>
      </c>
      <c r="P4637">
        <f t="shared" si="648"/>
        <v>1</v>
      </c>
      <c r="Q4637" s="2">
        <f>CustomerData[[#This Row],[avg_order_value_clean]]*CustomerData[[#This Row],[total_orders]]</f>
        <v>963.4799999999999</v>
      </c>
      <c r="R4637" s="2" t="str">
        <f t="shared" si="656"/>
        <v>Inactive</v>
      </c>
      <c r="S4637" s="2" t="str">
        <f t="shared" si="649"/>
        <v>Medium Risk</v>
      </c>
      <c r="T4637" s="2" t="str">
        <f t="shared" si="650"/>
        <v>55+</v>
      </c>
      <c r="U4637" s="1">
        <f t="shared" ca="1" si="651"/>
        <v>1182</v>
      </c>
      <c r="V4637" s="2" t="str">
        <f t="shared" si="652"/>
        <v>Low Loyalty</v>
      </c>
      <c r="W4637" s="2" t="str">
        <f t="shared" si="653"/>
        <v>Legitimate</v>
      </c>
      <c r="X4637" s="2" t="str">
        <f>IF(Q4637&lt;Data_Validation!$B$8,"Low Value",IF(Q4637&lt;Data_Validation!$B$9,"Medium Value","High Value"))</f>
        <v>Low Value</v>
      </c>
      <c r="Y4637" s="2" t="str">
        <f t="shared" si="654"/>
        <v>Stable</v>
      </c>
      <c r="Z4637" s="2" t="str">
        <f t="shared" si="655"/>
        <v>Check Data</v>
      </c>
    </row>
    <row r="4638" spans="1:26" x14ac:dyDescent="0.3">
      <c r="A4638" t="s">
        <v>3621</v>
      </c>
      <c r="B4638">
        <v>60</v>
      </c>
      <c r="C4638" t="s">
        <v>14</v>
      </c>
      <c r="D4638" t="s">
        <v>28</v>
      </c>
      <c r="E4638">
        <v>128.32</v>
      </c>
      <c r="F4638">
        <v>6</v>
      </c>
      <c r="G4638">
        <v>197</v>
      </c>
      <c r="H4638">
        <v>0</v>
      </c>
      <c r="I4638" t="s">
        <v>29</v>
      </c>
      <c r="J4638">
        <v>28</v>
      </c>
      <c r="K4638" s="1">
        <v>44243</v>
      </c>
      <c r="L4638">
        <v>45</v>
      </c>
      <c r="M4638">
        <v>0.5</v>
      </c>
      <c r="N4638">
        <f>IF(E4638="",Data_Validation!$B$1,E4638)</f>
        <v>128.32</v>
      </c>
      <c r="O4638">
        <f>IF(J4638="",Data_Validation!$B$2,J4638)</f>
        <v>28</v>
      </c>
      <c r="P4638">
        <f t="shared" si="648"/>
        <v>2</v>
      </c>
      <c r="Q4638" s="2">
        <f>CustomerData[[#This Row],[avg_order_value_clean]]*CustomerData[[#This Row],[total_orders]]</f>
        <v>769.92</v>
      </c>
      <c r="R4638" s="2" t="str">
        <f t="shared" si="656"/>
        <v>Inactive</v>
      </c>
      <c r="S4638" s="2" t="str">
        <f t="shared" si="649"/>
        <v>High Risk</v>
      </c>
      <c r="T4638" s="2" t="str">
        <f t="shared" si="650"/>
        <v>55+</v>
      </c>
      <c r="U4638" s="1">
        <f t="shared" ca="1" si="651"/>
        <v>2018</v>
      </c>
      <c r="V4638" s="2" t="str">
        <f t="shared" si="652"/>
        <v>Medium Loyalty</v>
      </c>
      <c r="W4638" s="2" t="str">
        <f t="shared" si="653"/>
        <v>Legitimate</v>
      </c>
      <c r="X4638" s="2" t="str">
        <f>IF(Q4638&lt;Data_Validation!$B$8,"Low Value",IF(Q4638&lt;Data_Validation!$B$9,"Medium Value","High Value"))</f>
        <v>Low Value</v>
      </c>
      <c r="Y4638" s="2" t="str">
        <f t="shared" si="654"/>
        <v>At Risk - Develop</v>
      </c>
      <c r="Z4638" s="2" t="str">
        <f t="shared" si="655"/>
        <v>Check Data</v>
      </c>
    </row>
    <row r="4639" spans="1:26" x14ac:dyDescent="0.3">
      <c r="A4639" t="s">
        <v>3622</v>
      </c>
      <c r="B4639">
        <v>66</v>
      </c>
      <c r="C4639" t="s">
        <v>14</v>
      </c>
      <c r="D4639" t="s">
        <v>15</v>
      </c>
      <c r="E4639">
        <v>41.9</v>
      </c>
      <c r="F4639">
        <v>11</v>
      </c>
      <c r="G4639">
        <v>255</v>
      </c>
      <c r="H4639">
        <v>0</v>
      </c>
      <c r="I4639" t="s">
        <v>29</v>
      </c>
      <c r="J4639">
        <v>91.7</v>
      </c>
      <c r="K4639" s="1">
        <v>45776</v>
      </c>
      <c r="L4639">
        <v>30</v>
      </c>
      <c r="M4639">
        <v>0.49</v>
      </c>
      <c r="N4639">
        <f>IF(E4639="",Data_Validation!$B$1,E4639)</f>
        <v>41.9</v>
      </c>
      <c r="O4639">
        <f>IF(J4639="",Data_Validation!$B$2,J4639)</f>
        <v>91.7</v>
      </c>
      <c r="P4639">
        <f t="shared" si="648"/>
        <v>1</v>
      </c>
      <c r="Q4639" s="2">
        <f>CustomerData[[#This Row],[avg_order_value_clean]]*CustomerData[[#This Row],[total_orders]]</f>
        <v>460.9</v>
      </c>
      <c r="R4639" s="2" t="str">
        <f t="shared" si="656"/>
        <v>Inactive</v>
      </c>
      <c r="S4639" s="2" t="str">
        <f t="shared" si="649"/>
        <v>Medium Risk</v>
      </c>
      <c r="T4639" s="2" t="str">
        <f t="shared" si="650"/>
        <v>55+</v>
      </c>
      <c r="U4639" s="1">
        <f t="shared" ca="1" si="651"/>
        <v>485</v>
      </c>
      <c r="V4639" s="2" t="str">
        <f t="shared" si="652"/>
        <v>Low Loyalty</v>
      </c>
      <c r="W4639" s="2" t="str">
        <f t="shared" si="653"/>
        <v>Legitimate</v>
      </c>
      <c r="X4639" s="2" t="str">
        <f>IF(Q4639&lt;Data_Validation!$B$8,"Low Value",IF(Q4639&lt;Data_Validation!$B$9,"Medium Value","High Value"))</f>
        <v>Low Value</v>
      </c>
      <c r="Y4639" s="2" t="str">
        <f t="shared" si="654"/>
        <v>Stable</v>
      </c>
      <c r="Z4639" s="2" t="str">
        <f t="shared" si="655"/>
        <v>Check Data</v>
      </c>
    </row>
    <row r="4640" spans="1:26" x14ac:dyDescent="0.3">
      <c r="A4640" t="s">
        <v>3623</v>
      </c>
      <c r="B4640">
        <v>68</v>
      </c>
      <c r="C4640" t="s">
        <v>14</v>
      </c>
      <c r="D4640" t="s">
        <v>52</v>
      </c>
      <c r="E4640">
        <v>131.13999999999999</v>
      </c>
      <c r="F4640">
        <v>7</v>
      </c>
      <c r="G4640">
        <v>41</v>
      </c>
      <c r="H4640">
        <v>0</v>
      </c>
      <c r="I4640" t="s">
        <v>16</v>
      </c>
      <c r="J4640">
        <v>99.5</v>
      </c>
      <c r="K4640" s="1">
        <v>44533</v>
      </c>
      <c r="L4640">
        <v>81</v>
      </c>
      <c r="M4640">
        <v>0.52</v>
      </c>
      <c r="N4640">
        <f>IF(E4640="",Data_Validation!$B$1,E4640)</f>
        <v>131.13999999999999</v>
      </c>
      <c r="O4640">
        <f>IF(J4640="",Data_Validation!$B$2,J4640)</f>
        <v>99.5</v>
      </c>
      <c r="P4640">
        <f t="shared" si="648"/>
        <v>1</v>
      </c>
      <c r="Q4640" s="2">
        <f>CustomerData[[#This Row],[avg_order_value_clean]]*CustomerData[[#This Row],[total_orders]]</f>
        <v>917.9799999999999</v>
      </c>
      <c r="R4640" s="2" t="str">
        <f t="shared" si="656"/>
        <v>At Risk</v>
      </c>
      <c r="S4640" s="2" t="str">
        <f t="shared" si="649"/>
        <v>High Risk</v>
      </c>
      <c r="T4640" s="2" t="str">
        <f t="shared" si="650"/>
        <v>55+</v>
      </c>
      <c r="U4640" s="1">
        <f t="shared" ca="1" si="651"/>
        <v>1728</v>
      </c>
      <c r="V4640" s="2" t="str">
        <f t="shared" si="652"/>
        <v>High Loyalty</v>
      </c>
      <c r="W4640" s="2" t="str">
        <f t="shared" si="653"/>
        <v>Legitimate</v>
      </c>
      <c r="X4640" s="2" t="str">
        <f>IF(Q4640&lt;Data_Validation!$B$8,"Low Value",IF(Q4640&lt;Data_Validation!$B$9,"Medium Value","High Value"))</f>
        <v>Low Value</v>
      </c>
      <c r="Y4640" s="2" t="str">
        <f t="shared" si="654"/>
        <v>At Risk - Develop</v>
      </c>
      <c r="Z4640" s="2" t="str">
        <f t="shared" si="655"/>
        <v>Check Data</v>
      </c>
    </row>
    <row r="4641" spans="1:26" x14ac:dyDescent="0.3">
      <c r="A4641" t="s">
        <v>1601</v>
      </c>
      <c r="B4641">
        <v>71</v>
      </c>
      <c r="C4641" t="s">
        <v>21</v>
      </c>
      <c r="D4641" t="s">
        <v>52</v>
      </c>
      <c r="E4641">
        <v>78.760000000000005</v>
      </c>
      <c r="F4641">
        <v>5</v>
      </c>
      <c r="G4641">
        <v>103</v>
      </c>
      <c r="H4641">
        <v>0</v>
      </c>
      <c r="I4641" t="s">
        <v>29</v>
      </c>
      <c r="J4641">
        <v>0.4</v>
      </c>
      <c r="K4641" s="1">
        <v>45429</v>
      </c>
      <c r="L4641">
        <v>16</v>
      </c>
      <c r="M4641">
        <v>0.17</v>
      </c>
      <c r="N4641">
        <f>IF(E4641="",Data_Validation!$B$1,E4641)</f>
        <v>78.760000000000005</v>
      </c>
      <c r="O4641">
        <f>IF(J4641="",Data_Validation!$B$2,J4641)</f>
        <v>0.4</v>
      </c>
      <c r="P4641">
        <f t="shared" si="648"/>
        <v>3</v>
      </c>
      <c r="Q4641" s="2">
        <f>CustomerData[[#This Row],[avg_order_value_clean]]*CustomerData[[#This Row],[total_orders]]</f>
        <v>393.8</v>
      </c>
      <c r="R4641" s="2" t="str">
        <f t="shared" si="656"/>
        <v>Inactive</v>
      </c>
      <c r="S4641" s="2" t="str">
        <f t="shared" si="649"/>
        <v>Low Risk</v>
      </c>
      <c r="T4641" s="2" t="str">
        <f t="shared" si="650"/>
        <v>55+</v>
      </c>
      <c r="U4641" s="1">
        <f t="shared" ca="1" si="651"/>
        <v>832</v>
      </c>
      <c r="V4641" s="2" t="str">
        <f t="shared" si="652"/>
        <v>Low Loyalty</v>
      </c>
      <c r="W4641" s="2" t="str">
        <f t="shared" si="653"/>
        <v>Legitimate</v>
      </c>
      <c r="X4641" s="2" t="str">
        <f>IF(Q4641&lt;Data_Validation!$B$8,"Low Value",IF(Q4641&lt;Data_Validation!$B$9,"Medium Value","High Value"))</f>
        <v>Low Value</v>
      </c>
      <c r="Y4641" s="2" t="str">
        <f t="shared" si="654"/>
        <v>Stable</v>
      </c>
      <c r="Z4641" s="2" t="str">
        <f t="shared" si="655"/>
        <v>Valid</v>
      </c>
    </row>
    <row r="4642" spans="1:26" x14ac:dyDescent="0.3">
      <c r="A4642" t="s">
        <v>3624</v>
      </c>
      <c r="B4642">
        <v>50</v>
      </c>
      <c r="C4642" t="s">
        <v>14</v>
      </c>
      <c r="D4642" t="s">
        <v>44</v>
      </c>
      <c r="E4642">
        <v>191.14</v>
      </c>
      <c r="F4642">
        <v>12</v>
      </c>
      <c r="G4642">
        <v>321</v>
      </c>
      <c r="H4642">
        <v>0</v>
      </c>
      <c r="I4642" t="s">
        <v>19</v>
      </c>
      <c r="K4642" s="1">
        <v>44934</v>
      </c>
      <c r="L4642">
        <v>4</v>
      </c>
      <c r="M4642">
        <v>0.19</v>
      </c>
      <c r="N4642">
        <f>IF(E4642="",Data_Validation!$B$1,E4642)</f>
        <v>191.14</v>
      </c>
      <c r="O4642">
        <f>IF(J4642="",Data_Validation!$B$2,J4642)</f>
        <v>250</v>
      </c>
      <c r="P4642">
        <f t="shared" si="648"/>
        <v>1</v>
      </c>
      <c r="Q4642" s="2">
        <f>CustomerData[[#This Row],[avg_order_value_clean]]*CustomerData[[#This Row],[total_orders]]</f>
        <v>2293.6799999999998</v>
      </c>
      <c r="R4642" s="2" t="str">
        <f t="shared" si="656"/>
        <v>Inactive</v>
      </c>
      <c r="S4642" s="2" t="str">
        <f t="shared" si="649"/>
        <v>Low Risk</v>
      </c>
      <c r="T4642" s="2" t="str">
        <f t="shared" si="650"/>
        <v>45-54</v>
      </c>
      <c r="U4642" s="1">
        <f t="shared" ca="1" si="651"/>
        <v>1327</v>
      </c>
      <c r="V4642" s="2" t="str">
        <f t="shared" si="652"/>
        <v>Low Loyalty</v>
      </c>
      <c r="W4642" s="2" t="str">
        <f t="shared" si="653"/>
        <v>Legitimate</v>
      </c>
      <c r="X4642" s="2" t="str">
        <f>IF(Q4642&lt;Data_Validation!$B$8,"Low Value",IF(Q4642&lt;Data_Validation!$B$9,"Medium Value","High Value"))</f>
        <v>High Value</v>
      </c>
      <c r="Y4642" s="2" t="str">
        <f t="shared" si="654"/>
        <v>High Value - Maintain</v>
      </c>
      <c r="Z4642" s="2" t="str">
        <f t="shared" si="655"/>
        <v>Check Data</v>
      </c>
    </row>
    <row r="4643" spans="1:26" x14ac:dyDescent="0.3">
      <c r="A4643" t="s">
        <v>69</v>
      </c>
      <c r="B4643">
        <v>47</v>
      </c>
      <c r="C4643" t="s">
        <v>14</v>
      </c>
      <c r="D4643" t="s">
        <v>52</v>
      </c>
      <c r="E4643">
        <v>71.8</v>
      </c>
      <c r="F4643">
        <v>19</v>
      </c>
      <c r="G4643">
        <v>188</v>
      </c>
      <c r="H4643">
        <v>0</v>
      </c>
      <c r="I4643" t="s">
        <v>23</v>
      </c>
      <c r="J4643">
        <v>11.5</v>
      </c>
      <c r="K4643" s="1">
        <v>45520</v>
      </c>
      <c r="L4643">
        <v>94</v>
      </c>
      <c r="M4643">
        <v>0.02</v>
      </c>
      <c r="N4643">
        <f>IF(E4643="",Data_Validation!$B$1,E4643)</f>
        <v>71.8</v>
      </c>
      <c r="O4643">
        <f>IF(J4643="",Data_Validation!$B$2,J4643)</f>
        <v>11.5</v>
      </c>
      <c r="P4643">
        <f t="shared" si="648"/>
        <v>3</v>
      </c>
      <c r="Q4643" s="2">
        <f>CustomerData[[#This Row],[avg_order_value_clean]]*CustomerData[[#This Row],[total_orders]]</f>
        <v>1364.2</v>
      </c>
      <c r="R4643" s="2" t="str">
        <f t="shared" si="656"/>
        <v>Inactive</v>
      </c>
      <c r="S4643" s="2" t="str">
        <f t="shared" si="649"/>
        <v>Low Risk</v>
      </c>
      <c r="T4643" s="2" t="str">
        <f t="shared" si="650"/>
        <v>45-54</v>
      </c>
      <c r="U4643" s="1">
        <f t="shared" ca="1" si="651"/>
        <v>741</v>
      </c>
      <c r="V4643" s="2" t="str">
        <f t="shared" si="652"/>
        <v>High Loyalty</v>
      </c>
      <c r="W4643" s="2" t="str">
        <f t="shared" si="653"/>
        <v>Legitimate</v>
      </c>
      <c r="X4643" s="2" t="str">
        <f>IF(Q4643&lt;Data_Validation!$B$8,"Low Value",IF(Q4643&lt;Data_Validation!$B$9,"Medium Value","High Value"))</f>
        <v>Low Value</v>
      </c>
      <c r="Y4643" s="2" t="str">
        <f t="shared" si="654"/>
        <v>Stable</v>
      </c>
      <c r="Z4643" s="2" t="str">
        <f t="shared" si="655"/>
        <v>Check Data</v>
      </c>
    </row>
    <row r="4644" spans="1:26" x14ac:dyDescent="0.3">
      <c r="A4644" t="s">
        <v>3625</v>
      </c>
      <c r="B4644">
        <v>76</v>
      </c>
      <c r="C4644" t="s">
        <v>21</v>
      </c>
      <c r="D4644" t="s">
        <v>18</v>
      </c>
      <c r="E4644">
        <v>46.29</v>
      </c>
      <c r="F4644">
        <v>16</v>
      </c>
      <c r="G4644">
        <v>321</v>
      </c>
      <c r="H4644">
        <v>0</v>
      </c>
      <c r="I4644" t="s">
        <v>29</v>
      </c>
      <c r="J4644">
        <v>57.5</v>
      </c>
      <c r="K4644" s="1">
        <v>44026</v>
      </c>
      <c r="L4644">
        <v>84</v>
      </c>
      <c r="M4644">
        <v>7.0000000000000007E-2</v>
      </c>
      <c r="N4644">
        <f>IF(E4644="",Data_Validation!$B$1,E4644)</f>
        <v>46.29</v>
      </c>
      <c r="O4644">
        <f>IF(J4644="",Data_Validation!$B$2,J4644)</f>
        <v>57.5</v>
      </c>
      <c r="P4644">
        <f t="shared" si="648"/>
        <v>1</v>
      </c>
      <c r="Q4644" s="2">
        <f>CustomerData[[#This Row],[avg_order_value_clean]]*CustomerData[[#This Row],[total_orders]]</f>
        <v>740.64</v>
      </c>
      <c r="R4644" s="2" t="str">
        <f t="shared" si="656"/>
        <v>Inactive</v>
      </c>
      <c r="S4644" s="2" t="str">
        <f t="shared" si="649"/>
        <v>Low Risk</v>
      </c>
      <c r="T4644" s="2" t="str">
        <f t="shared" si="650"/>
        <v>55+</v>
      </c>
      <c r="U4644" s="1">
        <f t="shared" ca="1" si="651"/>
        <v>2235</v>
      </c>
      <c r="V4644" s="2" t="str">
        <f t="shared" si="652"/>
        <v>High Loyalty</v>
      </c>
      <c r="W4644" s="2" t="str">
        <f t="shared" si="653"/>
        <v>Legitimate</v>
      </c>
      <c r="X4644" s="2" t="str">
        <f>IF(Q4644&lt;Data_Validation!$B$8,"Low Value",IF(Q4644&lt;Data_Validation!$B$9,"Medium Value","High Value"))</f>
        <v>Low Value</v>
      </c>
      <c r="Y4644" s="2" t="str">
        <f t="shared" si="654"/>
        <v>Stable</v>
      </c>
      <c r="Z4644" s="2" t="str">
        <f t="shared" si="655"/>
        <v>Check Data</v>
      </c>
    </row>
    <row r="4645" spans="1:26" x14ac:dyDescent="0.3">
      <c r="A4645" t="s">
        <v>2505</v>
      </c>
      <c r="B4645">
        <v>29</v>
      </c>
      <c r="C4645" t="s">
        <v>25</v>
      </c>
      <c r="D4645" t="s">
        <v>26</v>
      </c>
      <c r="E4645">
        <v>96.48</v>
      </c>
      <c r="F4645">
        <v>11</v>
      </c>
      <c r="G4645">
        <v>342</v>
      </c>
      <c r="H4645">
        <v>0</v>
      </c>
      <c r="I4645" t="s">
        <v>40</v>
      </c>
      <c r="J4645">
        <v>22.8</v>
      </c>
      <c r="K4645" s="1">
        <v>44445</v>
      </c>
      <c r="L4645">
        <v>35</v>
      </c>
      <c r="M4645">
        <v>0.27</v>
      </c>
      <c r="N4645">
        <f>IF(E4645="",Data_Validation!$B$1,E4645)</f>
        <v>96.48</v>
      </c>
      <c r="O4645">
        <f>IF(J4645="",Data_Validation!$B$2,J4645)</f>
        <v>22.8</v>
      </c>
      <c r="P4645">
        <f t="shared" si="648"/>
        <v>2</v>
      </c>
      <c r="Q4645" s="2">
        <f>CustomerData[[#This Row],[avg_order_value_clean]]*CustomerData[[#This Row],[total_orders]]</f>
        <v>1061.28</v>
      </c>
      <c r="R4645" s="2" t="str">
        <f t="shared" si="656"/>
        <v>Inactive</v>
      </c>
      <c r="S4645" s="2" t="str">
        <f t="shared" si="649"/>
        <v>Medium Risk</v>
      </c>
      <c r="T4645" s="2" t="str">
        <f t="shared" si="650"/>
        <v>25-34</v>
      </c>
      <c r="U4645" s="1">
        <f t="shared" ca="1" si="651"/>
        <v>1816</v>
      </c>
      <c r="V4645" s="2" t="str">
        <f t="shared" si="652"/>
        <v>Low Loyalty</v>
      </c>
      <c r="W4645" s="2" t="str">
        <f t="shared" si="653"/>
        <v>Legitimate</v>
      </c>
      <c r="X4645" s="2" t="str">
        <f>IF(Q4645&lt;Data_Validation!$B$8,"Low Value",IF(Q4645&lt;Data_Validation!$B$9,"Medium Value","High Value"))</f>
        <v>Low Value</v>
      </c>
      <c r="Y4645" s="2" t="str">
        <f t="shared" si="654"/>
        <v>Stable</v>
      </c>
      <c r="Z4645" s="2" t="str">
        <f t="shared" si="655"/>
        <v>Check Data</v>
      </c>
    </row>
    <row r="4646" spans="1:26" x14ac:dyDescent="0.3">
      <c r="A4646" t="s">
        <v>2376</v>
      </c>
      <c r="B4646">
        <v>32</v>
      </c>
      <c r="C4646" t="s">
        <v>21</v>
      </c>
      <c r="D4646" t="s">
        <v>22</v>
      </c>
      <c r="E4646">
        <v>70.69</v>
      </c>
      <c r="F4646">
        <v>9</v>
      </c>
      <c r="G4646">
        <v>61</v>
      </c>
      <c r="H4646">
        <v>0</v>
      </c>
      <c r="I4646" t="s">
        <v>16</v>
      </c>
      <c r="J4646">
        <v>96.5</v>
      </c>
      <c r="K4646" s="1">
        <v>45579</v>
      </c>
      <c r="L4646">
        <v>61</v>
      </c>
      <c r="M4646">
        <v>0.38</v>
      </c>
      <c r="N4646">
        <f>IF(E4646="",Data_Validation!$B$1,E4646)</f>
        <v>70.69</v>
      </c>
      <c r="O4646">
        <f>IF(J4646="",Data_Validation!$B$2,J4646)</f>
        <v>96.5</v>
      </c>
      <c r="P4646">
        <f t="shared" si="648"/>
        <v>2</v>
      </c>
      <c r="Q4646" s="2">
        <f>CustomerData[[#This Row],[avg_order_value_clean]]*CustomerData[[#This Row],[total_orders]]</f>
        <v>636.21</v>
      </c>
      <c r="R4646" s="2" t="str">
        <f t="shared" si="656"/>
        <v>At Risk</v>
      </c>
      <c r="S4646" s="2" t="str">
        <f t="shared" si="649"/>
        <v>Medium Risk</v>
      </c>
      <c r="T4646" s="2" t="str">
        <f t="shared" si="650"/>
        <v>25-34</v>
      </c>
      <c r="U4646" s="1">
        <f t="shared" ca="1" si="651"/>
        <v>682</v>
      </c>
      <c r="V4646" s="2" t="str">
        <f t="shared" si="652"/>
        <v>Medium Loyalty</v>
      </c>
      <c r="W4646" s="2" t="str">
        <f t="shared" si="653"/>
        <v>Legitimate</v>
      </c>
      <c r="X4646" s="2" t="str">
        <f>IF(Q4646&lt;Data_Validation!$B$8,"Low Value",IF(Q4646&lt;Data_Validation!$B$9,"Medium Value","High Value"))</f>
        <v>Low Value</v>
      </c>
      <c r="Y4646" s="2" t="str">
        <f t="shared" si="654"/>
        <v>Stable</v>
      </c>
      <c r="Z4646" s="2" t="str">
        <f t="shared" si="655"/>
        <v>Check Data</v>
      </c>
    </row>
    <row r="4647" spans="1:26" x14ac:dyDescent="0.3">
      <c r="A4647" t="s">
        <v>3626</v>
      </c>
      <c r="B4647">
        <v>35</v>
      </c>
      <c r="C4647" t="s">
        <v>14</v>
      </c>
      <c r="D4647" t="s">
        <v>28</v>
      </c>
      <c r="E4647">
        <v>87.98</v>
      </c>
      <c r="F4647">
        <v>4</v>
      </c>
      <c r="G4647">
        <v>142</v>
      </c>
      <c r="H4647">
        <v>1</v>
      </c>
      <c r="I4647" t="s">
        <v>19</v>
      </c>
      <c r="J4647">
        <v>87.6</v>
      </c>
      <c r="K4647" s="1">
        <v>44704</v>
      </c>
      <c r="L4647">
        <v>5</v>
      </c>
      <c r="M4647">
        <v>0.22</v>
      </c>
      <c r="N4647">
        <f>IF(E4647="",Data_Validation!$B$1,E4647)</f>
        <v>87.98</v>
      </c>
      <c r="O4647">
        <f>IF(J4647="",Data_Validation!$B$2,J4647)</f>
        <v>87.6</v>
      </c>
      <c r="P4647">
        <f t="shared" si="648"/>
        <v>1</v>
      </c>
      <c r="Q4647" s="2">
        <f>CustomerData[[#This Row],[avg_order_value_clean]]*CustomerData[[#This Row],[total_orders]]</f>
        <v>351.92</v>
      </c>
      <c r="R4647" s="2" t="str">
        <f t="shared" si="656"/>
        <v>Inactive</v>
      </c>
      <c r="S4647" s="2" t="str">
        <f t="shared" si="649"/>
        <v>Medium Risk</v>
      </c>
      <c r="T4647" s="2" t="str">
        <f t="shared" si="650"/>
        <v>35-44</v>
      </c>
      <c r="U4647" s="1">
        <f t="shared" ca="1" si="651"/>
        <v>1557</v>
      </c>
      <c r="V4647" s="2" t="str">
        <f t="shared" si="652"/>
        <v>Low Loyalty</v>
      </c>
      <c r="W4647" s="2" t="str">
        <f t="shared" si="653"/>
        <v>Fraudulent</v>
      </c>
      <c r="X4647" s="2" t="str">
        <f>IF(Q4647&lt;Data_Validation!$B$8,"Low Value",IF(Q4647&lt;Data_Validation!$B$9,"Medium Value","High Value"))</f>
        <v>Low Value</v>
      </c>
      <c r="Y4647" s="2" t="str">
        <f t="shared" si="654"/>
        <v>Stable</v>
      </c>
      <c r="Z4647" s="2" t="str">
        <f t="shared" si="655"/>
        <v>Check Data</v>
      </c>
    </row>
    <row r="4648" spans="1:26" x14ac:dyDescent="0.3">
      <c r="A4648" t="s">
        <v>3627</v>
      </c>
      <c r="B4648">
        <v>45</v>
      </c>
      <c r="C4648" t="s">
        <v>14</v>
      </c>
      <c r="D4648" t="s">
        <v>26</v>
      </c>
      <c r="E4648">
        <v>21.66</v>
      </c>
      <c r="F4648">
        <v>8</v>
      </c>
      <c r="G4648">
        <v>221</v>
      </c>
      <c r="H4648">
        <v>0</v>
      </c>
      <c r="I4648" t="s">
        <v>29</v>
      </c>
      <c r="K4648" s="1">
        <v>45430</v>
      </c>
      <c r="L4648">
        <v>78</v>
      </c>
      <c r="M4648">
        <v>0.14000000000000001</v>
      </c>
      <c r="N4648">
        <f>IF(E4648="",Data_Validation!$B$1,E4648)</f>
        <v>21.66</v>
      </c>
      <c r="O4648">
        <f>IF(J4648="",Data_Validation!$B$2,J4648)</f>
        <v>250</v>
      </c>
      <c r="P4648">
        <f t="shared" si="648"/>
        <v>1</v>
      </c>
      <c r="Q4648" s="2">
        <f>CustomerData[[#This Row],[avg_order_value_clean]]*CustomerData[[#This Row],[total_orders]]</f>
        <v>173.28</v>
      </c>
      <c r="R4648" s="2" t="str">
        <f t="shared" si="656"/>
        <v>Inactive</v>
      </c>
      <c r="S4648" s="2" t="str">
        <f t="shared" si="649"/>
        <v>Low Risk</v>
      </c>
      <c r="T4648" s="2" t="str">
        <f t="shared" si="650"/>
        <v>45-54</v>
      </c>
      <c r="U4648" s="1">
        <f t="shared" ca="1" si="651"/>
        <v>831</v>
      </c>
      <c r="V4648" s="2" t="str">
        <f t="shared" si="652"/>
        <v>High Loyalty</v>
      </c>
      <c r="W4648" s="2" t="str">
        <f t="shared" si="653"/>
        <v>Legitimate</v>
      </c>
      <c r="X4648" s="2" t="str">
        <f>IF(Q4648&lt;Data_Validation!$B$8,"Low Value",IF(Q4648&lt;Data_Validation!$B$9,"Medium Value","High Value"))</f>
        <v>Low Value</v>
      </c>
      <c r="Y4648" s="2" t="str">
        <f t="shared" si="654"/>
        <v>Stable</v>
      </c>
      <c r="Z4648" s="2" t="str">
        <f t="shared" si="655"/>
        <v>Check Data</v>
      </c>
    </row>
    <row r="4649" spans="1:26" x14ac:dyDescent="0.3">
      <c r="A4649" t="s">
        <v>3628</v>
      </c>
      <c r="B4649">
        <v>79</v>
      </c>
      <c r="C4649" t="s">
        <v>21</v>
      </c>
      <c r="D4649" t="s">
        <v>50</v>
      </c>
      <c r="E4649">
        <v>137.55000000000001</v>
      </c>
      <c r="F4649">
        <v>4</v>
      </c>
      <c r="G4649">
        <v>19</v>
      </c>
      <c r="H4649">
        <v>0</v>
      </c>
      <c r="I4649" t="s">
        <v>23</v>
      </c>
      <c r="J4649">
        <v>17.600000000000001</v>
      </c>
      <c r="K4649" s="1">
        <v>44584</v>
      </c>
      <c r="L4649">
        <v>41</v>
      </c>
      <c r="M4649">
        <v>0.18</v>
      </c>
      <c r="N4649">
        <f>IF(E4649="",Data_Validation!$B$1,E4649)</f>
        <v>137.55000000000001</v>
      </c>
      <c r="O4649">
        <f>IF(J4649="",Data_Validation!$B$2,J4649)</f>
        <v>17.600000000000001</v>
      </c>
      <c r="P4649">
        <f t="shared" si="648"/>
        <v>1</v>
      </c>
      <c r="Q4649" s="2">
        <f>CustomerData[[#This Row],[avg_order_value_clean]]*CustomerData[[#This Row],[total_orders]]</f>
        <v>550.20000000000005</v>
      </c>
      <c r="R4649" s="2" t="str">
        <f t="shared" si="656"/>
        <v>Active</v>
      </c>
      <c r="S4649" s="2" t="str">
        <f t="shared" si="649"/>
        <v>Low Risk</v>
      </c>
      <c r="T4649" s="2" t="str">
        <f t="shared" si="650"/>
        <v>55+</v>
      </c>
      <c r="U4649" s="1">
        <f t="shared" ca="1" si="651"/>
        <v>1677</v>
      </c>
      <c r="V4649" s="2" t="str">
        <f t="shared" si="652"/>
        <v>Medium Loyalty</v>
      </c>
      <c r="W4649" s="2" t="str">
        <f t="shared" si="653"/>
        <v>Legitimate</v>
      </c>
      <c r="X4649" s="2" t="str">
        <f>IF(Q4649&lt;Data_Validation!$B$8,"Low Value",IF(Q4649&lt;Data_Validation!$B$9,"Medium Value","High Value"))</f>
        <v>Low Value</v>
      </c>
      <c r="Y4649" s="2" t="str">
        <f t="shared" si="654"/>
        <v>Stable</v>
      </c>
      <c r="Z4649" s="2" t="str">
        <f t="shared" si="655"/>
        <v>Check Data</v>
      </c>
    </row>
    <row r="4650" spans="1:26" x14ac:dyDescent="0.3">
      <c r="A4650" t="s">
        <v>3121</v>
      </c>
      <c r="B4650">
        <v>40</v>
      </c>
      <c r="C4650" t="s">
        <v>14</v>
      </c>
      <c r="D4650" t="s">
        <v>18</v>
      </c>
      <c r="E4650">
        <v>126.13</v>
      </c>
      <c r="F4650">
        <v>14</v>
      </c>
      <c r="G4650">
        <v>279</v>
      </c>
      <c r="H4650">
        <v>0</v>
      </c>
      <c r="I4650" t="s">
        <v>40</v>
      </c>
      <c r="J4650">
        <v>78.3</v>
      </c>
      <c r="K4650" s="1">
        <v>44824</v>
      </c>
      <c r="L4650">
        <v>41</v>
      </c>
      <c r="M4650">
        <v>0.43</v>
      </c>
      <c r="N4650">
        <f>IF(E4650="",Data_Validation!$B$1,E4650)</f>
        <v>126.13</v>
      </c>
      <c r="O4650">
        <f>IF(J4650="",Data_Validation!$B$2,J4650)</f>
        <v>78.3</v>
      </c>
      <c r="P4650">
        <f t="shared" si="648"/>
        <v>2</v>
      </c>
      <c r="Q4650" s="2">
        <f>CustomerData[[#This Row],[avg_order_value_clean]]*CustomerData[[#This Row],[total_orders]]</f>
        <v>1765.82</v>
      </c>
      <c r="R4650" s="2" t="str">
        <f t="shared" si="656"/>
        <v>Inactive</v>
      </c>
      <c r="S4650" s="2" t="str">
        <f t="shared" si="649"/>
        <v>Medium Risk</v>
      </c>
      <c r="T4650" s="2" t="str">
        <f t="shared" si="650"/>
        <v>35-44</v>
      </c>
      <c r="U4650" s="1">
        <f t="shared" ca="1" si="651"/>
        <v>1437</v>
      </c>
      <c r="V4650" s="2" t="str">
        <f t="shared" si="652"/>
        <v>Medium Loyalty</v>
      </c>
      <c r="W4650" s="2" t="str">
        <f t="shared" si="653"/>
        <v>Legitimate</v>
      </c>
      <c r="X4650" s="2" t="str">
        <f>IF(Q4650&lt;Data_Validation!$B$8,"Low Value",IF(Q4650&lt;Data_Validation!$B$9,"Medium Value","High Value"))</f>
        <v>High Value</v>
      </c>
      <c r="Y4650" s="2" t="str">
        <f t="shared" si="654"/>
        <v>High Value - Maintain</v>
      </c>
      <c r="Z4650" s="2" t="str">
        <f t="shared" si="655"/>
        <v>Check Data</v>
      </c>
    </row>
    <row r="4651" spans="1:26" x14ac:dyDescent="0.3">
      <c r="A4651" t="s">
        <v>3629</v>
      </c>
      <c r="B4651">
        <v>31</v>
      </c>
      <c r="C4651" t="s">
        <v>21</v>
      </c>
      <c r="D4651" t="s">
        <v>28</v>
      </c>
      <c r="E4651">
        <v>224.79</v>
      </c>
      <c r="F4651">
        <v>10</v>
      </c>
      <c r="G4651">
        <v>264</v>
      </c>
      <c r="H4651">
        <v>0</v>
      </c>
      <c r="I4651" t="s">
        <v>29</v>
      </c>
      <c r="J4651">
        <v>52</v>
      </c>
      <c r="K4651" s="1">
        <v>44686</v>
      </c>
      <c r="L4651">
        <v>28</v>
      </c>
      <c r="M4651">
        <v>0.27</v>
      </c>
      <c r="N4651">
        <f>IF(E4651="",Data_Validation!$B$1,E4651)</f>
        <v>224.79</v>
      </c>
      <c r="O4651">
        <f>IF(J4651="",Data_Validation!$B$2,J4651)</f>
        <v>52</v>
      </c>
      <c r="P4651">
        <f t="shared" si="648"/>
        <v>1</v>
      </c>
      <c r="Q4651" s="2">
        <f>CustomerData[[#This Row],[avg_order_value_clean]]*CustomerData[[#This Row],[total_orders]]</f>
        <v>2247.9</v>
      </c>
      <c r="R4651" s="2" t="str">
        <f t="shared" si="656"/>
        <v>Inactive</v>
      </c>
      <c r="S4651" s="2" t="str">
        <f t="shared" si="649"/>
        <v>Medium Risk</v>
      </c>
      <c r="T4651" s="2" t="str">
        <f t="shared" si="650"/>
        <v>25-34</v>
      </c>
      <c r="U4651" s="1">
        <f t="shared" ca="1" si="651"/>
        <v>1575</v>
      </c>
      <c r="V4651" s="2" t="str">
        <f t="shared" si="652"/>
        <v>Low Loyalty</v>
      </c>
      <c r="W4651" s="2" t="str">
        <f t="shared" si="653"/>
        <v>Legitimate</v>
      </c>
      <c r="X4651" s="2" t="str">
        <f>IF(Q4651&lt;Data_Validation!$B$8,"Low Value",IF(Q4651&lt;Data_Validation!$B$9,"Medium Value","High Value"))</f>
        <v>High Value</v>
      </c>
      <c r="Y4651" s="2" t="str">
        <f t="shared" si="654"/>
        <v>High Value - Maintain</v>
      </c>
      <c r="Z4651" s="2" t="str">
        <f t="shared" si="655"/>
        <v>Check Data</v>
      </c>
    </row>
    <row r="4652" spans="1:26" x14ac:dyDescent="0.3">
      <c r="A4652" t="s">
        <v>3630</v>
      </c>
      <c r="B4652">
        <v>47</v>
      </c>
      <c r="C4652" t="s">
        <v>21</v>
      </c>
      <c r="D4652" t="s">
        <v>50</v>
      </c>
      <c r="E4652">
        <v>131.55000000000001</v>
      </c>
      <c r="F4652">
        <v>12</v>
      </c>
      <c r="G4652">
        <v>247</v>
      </c>
      <c r="H4652">
        <v>0</v>
      </c>
      <c r="I4652" t="s">
        <v>23</v>
      </c>
      <c r="J4652">
        <v>61.2</v>
      </c>
      <c r="K4652" s="1">
        <v>44337</v>
      </c>
      <c r="L4652">
        <v>10</v>
      </c>
      <c r="M4652">
        <v>0.11</v>
      </c>
      <c r="N4652">
        <f>IF(E4652="",Data_Validation!$B$1,E4652)</f>
        <v>131.55000000000001</v>
      </c>
      <c r="O4652">
        <f>IF(J4652="",Data_Validation!$B$2,J4652)</f>
        <v>61.2</v>
      </c>
      <c r="P4652">
        <f t="shared" si="648"/>
        <v>1</v>
      </c>
      <c r="Q4652" s="2">
        <f>CustomerData[[#This Row],[avg_order_value_clean]]*CustomerData[[#This Row],[total_orders]]</f>
        <v>1578.6000000000001</v>
      </c>
      <c r="R4652" s="2" t="str">
        <f t="shared" si="656"/>
        <v>Inactive</v>
      </c>
      <c r="S4652" s="2" t="str">
        <f t="shared" si="649"/>
        <v>Low Risk</v>
      </c>
      <c r="T4652" s="2" t="str">
        <f t="shared" si="650"/>
        <v>45-54</v>
      </c>
      <c r="U4652" s="1">
        <f t="shared" ca="1" si="651"/>
        <v>1924</v>
      </c>
      <c r="V4652" s="2" t="str">
        <f t="shared" si="652"/>
        <v>Low Loyalty</v>
      </c>
      <c r="W4652" s="2" t="str">
        <f t="shared" si="653"/>
        <v>Legitimate</v>
      </c>
      <c r="X4652" s="2" t="str">
        <f>IF(Q4652&lt;Data_Validation!$B$8,"Low Value",IF(Q4652&lt;Data_Validation!$B$9,"Medium Value","High Value"))</f>
        <v>High Value</v>
      </c>
      <c r="Y4652" s="2" t="str">
        <f t="shared" si="654"/>
        <v>High Value - Maintain</v>
      </c>
      <c r="Z4652" s="2" t="str">
        <f t="shared" si="655"/>
        <v>Check Data</v>
      </c>
    </row>
    <row r="4653" spans="1:26" x14ac:dyDescent="0.3">
      <c r="A4653" t="s">
        <v>3631</v>
      </c>
      <c r="B4653">
        <v>50</v>
      </c>
      <c r="C4653" t="s">
        <v>21</v>
      </c>
      <c r="D4653" t="s">
        <v>52</v>
      </c>
      <c r="E4653">
        <v>85.55</v>
      </c>
      <c r="F4653">
        <v>10</v>
      </c>
      <c r="G4653">
        <v>115</v>
      </c>
      <c r="H4653">
        <v>0</v>
      </c>
      <c r="I4653" t="s">
        <v>29</v>
      </c>
      <c r="J4653">
        <v>71.8</v>
      </c>
      <c r="K4653" s="1">
        <v>44813</v>
      </c>
      <c r="L4653">
        <v>52</v>
      </c>
      <c r="M4653">
        <v>0.23</v>
      </c>
      <c r="N4653">
        <f>IF(E4653="",Data_Validation!$B$1,E4653)</f>
        <v>85.55</v>
      </c>
      <c r="O4653">
        <f>IF(J4653="",Data_Validation!$B$2,J4653)</f>
        <v>71.8</v>
      </c>
      <c r="P4653">
        <f t="shared" si="648"/>
        <v>1</v>
      </c>
      <c r="Q4653" s="2">
        <f>CustomerData[[#This Row],[avg_order_value_clean]]*CustomerData[[#This Row],[total_orders]]</f>
        <v>855.5</v>
      </c>
      <c r="R4653" s="2" t="str">
        <f t="shared" si="656"/>
        <v>Inactive</v>
      </c>
      <c r="S4653" s="2" t="str">
        <f t="shared" si="649"/>
        <v>Medium Risk</v>
      </c>
      <c r="T4653" s="2" t="str">
        <f t="shared" si="650"/>
        <v>45-54</v>
      </c>
      <c r="U4653" s="1">
        <f t="shared" ca="1" si="651"/>
        <v>1448</v>
      </c>
      <c r="V4653" s="2" t="str">
        <f t="shared" si="652"/>
        <v>Medium Loyalty</v>
      </c>
      <c r="W4653" s="2" t="str">
        <f t="shared" si="653"/>
        <v>Legitimate</v>
      </c>
      <c r="X4653" s="2" t="str">
        <f>IF(Q4653&lt;Data_Validation!$B$8,"Low Value",IF(Q4653&lt;Data_Validation!$B$9,"Medium Value","High Value"))</f>
        <v>Low Value</v>
      </c>
      <c r="Y4653" s="2" t="str">
        <f t="shared" si="654"/>
        <v>Stable</v>
      </c>
      <c r="Z4653" s="2" t="str">
        <f t="shared" si="655"/>
        <v>Check Data</v>
      </c>
    </row>
    <row r="4654" spans="1:26" x14ac:dyDescent="0.3">
      <c r="A4654" t="s">
        <v>3632</v>
      </c>
      <c r="B4654">
        <v>62</v>
      </c>
      <c r="C4654" t="s">
        <v>21</v>
      </c>
      <c r="D4654" t="s">
        <v>26</v>
      </c>
      <c r="E4654">
        <v>37.67</v>
      </c>
      <c r="F4654">
        <v>10</v>
      </c>
      <c r="G4654">
        <v>254</v>
      </c>
      <c r="H4654">
        <v>0</v>
      </c>
      <c r="I4654" t="s">
        <v>19</v>
      </c>
      <c r="K4654" s="1">
        <v>45528</v>
      </c>
      <c r="L4654">
        <v>94</v>
      </c>
      <c r="M4654">
        <v>0.39</v>
      </c>
      <c r="N4654">
        <f>IF(E4654="",Data_Validation!$B$1,E4654)</f>
        <v>37.67</v>
      </c>
      <c r="O4654">
        <f>IF(J4654="",Data_Validation!$B$2,J4654)</f>
        <v>250</v>
      </c>
      <c r="P4654">
        <f t="shared" si="648"/>
        <v>1</v>
      </c>
      <c r="Q4654" s="2">
        <f>CustomerData[[#This Row],[avg_order_value_clean]]*CustomerData[[#This Row],[total_orders]]</f>
        <v>376.70000000000005</v>
      </c>
      <c r="R4654" s="2" t="str">
        <f t="shared" si="656"/>
        <v>Inactive</v>
      </c>
      <c r="S4654" s="2" t="str">
        <f t="shared" si="649"/>
        <v>Medium Risk</v>
      </c>
      <c r="T4654" s="2" t="str">
        <f t="shared" si="650"/>
        <v>55+</v>
      </c>
      <c r="U4654" s="1">
        <f t="shared" ca="1" si="651"/>
        <v>733</v>
      </c>
      <c r="V4654" s="2" t="str">
        <f t="shared" si="652"/>
        <v>High Loyalty</v>
      </c>
      <c r="W4654" s="2" t="str">
        <f t="shared" si="653"/>
        <v>Legitimate</v>
      </c>
      <c r="X4654" s="2" t="str">
        <f>IF(Q4654&lt;Data_Validation!$B$8,"Low Value",IF(Q4654&lt;Data_Validation!$B$9,"Medium Value","High Value"))</f>
        <v>Low Value</v>
      </c>
      <c r="Y4654" s="2" t="str">
        <f t="shared" si="654"/>
        <v>Stable</v>
      </c>
      <c r="Z4654" s="2" t="str">
        <f t="shared" si="655"/>
        <v>Check Data</v>
      </c>
    </row>
    <row r="4655" spans="1:26" x14ac:dyDescent="0.3">
      <c r="A4655" t="s">
        <v>3633</v>
      </c>
      <c r="B4655">
        <v>79</v>
      </c>
      <c r="C4655" t="s">
        <v>21</v>
      </c>
      <c r="D4655" t="s">
        <v>22</v>
      </c>
      <c r="E4655">
        <v>192.47</v>
      </c>
      <c r="F4655">
        <v>11</v>
      </c>
      <c r="G4655">
        <v>296</v>
      </c>
      <c r="H4655">
        <v>0</v>
      </c>
      <c r="I4655" t="s">
        <v>16</v>
      </c>
      <c r="J4655">
        <v>0.8</v>
      </c>
      <c r="K4655" s="1">
        <v>45047</v>
      </c>
      <c r="L4655">
        <v>32</v>
      </c>
      <c r="M4655">
        <v>0.33</v>
      </c>
      <c r="N4655">
        <f>IF(E4655="",Data_Validation!$B$1,E4655)</f>
        <v>192.47</v>
      </c>
      <c r="O4655">
        <f>IF(J4655="",Data_Validation!$B$2,J4655)</f>
        <v>0.8</v>
      </c>
      <c r="P4655">
        <f t="shared" si="648"/>
        <v>1</v>
      </c>
      <c r="Q4655" s="2">
        <f>CustomerData[[#This Row],[avg_order_value_clean]]*CustomerData[[#This Row],[total_orders]]</f>
        <v>2117.17</v>
      </c>
      <c r="R4655" s="2" t="str">
        <f t="shared" si="656"/>
        <v>Inactive</v>
      </c>
      <c r="S4655" s="2" t="str">
        <f t="shared" si="649"/>
        <v>Medium Risk</v>
      </c>
      <c r="T4655" s="2" t="str">
        <f t="shared" si="650"/>
        <v>55+</v>
      </c>
      <c r="U4655" s="1">
        <f t="shared" ca="1" si="651"/>
        <v>1214</v>
      </c>
      <c r="V4655" s="2" t="str">
        <f t="shared" si="652"/>
        <v>Low Loyalty</v>
      </c>
      <c r="W4655" s="2" t="str">
        <f t="shared" si="653"/>
        <v>Legitimate</v>
      </c>
      <c r="X4655" s="2" t="str">
        <f>IF(Q4655&lt;Data_Validation!$B$8,"Low Value",IF(Q4655&lt;Data_Validation!$B$9,"Medium Value","High Value"))</f>
        <v>High Value</v>
      </c>
      <c r="Y4655" s="2" t="str">
        <f t="shared" si="654"/>
        <v>High Value - Maintain</v>
      </c>
      <c r="Z4655" s="2" t="str">
        <f t="shared" si="655"/>
        <v>Valid</v>
      </c>
    </row>
    <row r="4656" spans="1:26" x14ac:dyDescent="0.3">
      <c r="A4656" t="s">
        <v>3634</v>
      </c>
      <c r="B4656">
        <v>32</v>
      </c>
      <c r="C4656" t="s">
        <v>25</v>
      </c>
      <c r="D4656" t="s">
        <v>28</v>
      </c>
      <c r="E4656">
        <v>81.55</v>
      </c>
      <c r="F4656">
        <v>17</v>
      </c>
      <c r="G4656">
        <v>12</v>
      </c>
      <c r="H4656">
        <v>0</v>
      </c>
      <c r="I4656" t="s">
        <v>23</v>
      </c>
      <c r="J4656">
        <v>36.4</v>
      </c>
      <c r="K4656" s="1">
        <v>45434</v>
      </c>
      <c r="L4656">
        <v>76</v>
      </c>
      <c r="M4656">
        <v>0.24</v>
      </c>
      <c r="N4656">
        <f>IF(E4656="",Data_Validation!$B$1,E4656)</f>
        <v>81.55</v>
      </c>
      <c r="O4656">
        <f>IF(J4656="",Data_Validation!$B$2,J4656)</f>
        <v>36.4</v>
      </c>
      <c r="P4656">
        <f t="shared" si="648"/>
        <v>1</v>
      </c>
      <c r="Q4656" s="2">
        <f>CustomerData[[#This Row],[avg_order_value_clean]]*CustomerData[[#This Row],[total_orders]]</f>
        <v>1386.35</v>
      </c>
      <c r="R4656" s="2" t="str">
        <f t="shared" si="656"/>
        <v>Active</v>
      </c>
      <c r="S4656" s="2" t="str">
        <f t="shared" si="649"/>
        <v>Medium Risk</v>
      </c>
      <c r="T4656" s="2" t="str">
        <f t="shared" si="650"/>
        <v>25-34</v>
      </c>
      <c r="U4656" s="1">
        <f t="shared" ca="1" si="651"/>
        <v>827</v>
      </c>
      <c r="V4656" s="2" t="str">
        <f t="shared" si="652"/>
        <v>High Loyalty</v>
      </c>
      <c r="W4656" s="2" t="str">
        <f t="shared" si="653"/>
        <v>Legitimate</v>
      </c>
      <c r="X4656" s="2" t="str">
        <f>IF(Q4656&lt;Data_Validation!$B$8,"Low Value",IF(Q4656&lt;Data_Validation!$B$9,"Medium Value","High Value"))</f>
        <v>Low Value</v>
      </c>
      <c r="Y4656" s="2" t="str">
        <f t="shared" si="654"/>
        <v>Stable</v>
      </c>
      <c r="Z4656" s="2" t="str">
        <f t="shared" si="655"/>
        <v>Check Data</v>
      </c>
    </row>
    <row r="4657" spans="1:26" x14ac:dyDescent="0.3">
      <c r="A4657" t="s">
        <v>1151</v>
      </c>
      <c r="B4657">
        <v>24</v>
      </c>
      <c r="C4657" t="s">
        <v>25</v>
      </c>
      <c r="D4657" t="s">
        <v>35</v>
      </c>
      <c r="E4657">
        <v>42.49</v>
      </c>
      <c r="F4657">
        <v>11</v>
      </c>
      <c r="G4657">
        <v>45</v>
      </c>
      <c r="H4657">
        <v>0</v>
      </c>
      <c r="I4657" t="s">
        <v>16</v>
      </c>
      <c r="J4657">
        <v>41.4</v>
      </c>
      <c r="K4657" s="1">
        <v>45583</v>
      </c>
      <c r="L4657">
        <v>45</v>
      </c>
      <c r="M4657">
        <v>0.37</v>
      </c>
      <c r="N4657">
        <f>IF(E4657="",Data_Validation!$B$1,E4657)</f>
        <v>42.49</v>
      </c>
      <c r="O4657">
        <f>IF(J4657="",Data_Validation!$B$2,J4657)</f>
        <v>41.4</v>
      </c>
      <c r="P4657">
        <f t="shared" si="648"/>
        <v>3</v>
      </c>
      <c r="Q4657" s="2">
        <f>CustomerData[[#This Row],[avg_order_value_clean]]*CustomerData[[#This Row],[total_orders]]</f>
        <v>467.39000000000004</v>
      </c>
      <c r="R4657" s="2" t="str">
        <f t="shared" si="656"/>
        <v>At Risk</v>
      </c>
      <c r="S4657" s="2" t="str">
        <f t="shared" si="649"/>
        <v>Medium Risk</v>
      </c>
      <c r="T4657" s="2" t="str">
        <f t="shared" si="650"/>
        <v>Under 25</v>
      </c>
      <c r="U4657" s="1">
        <f t="shared" ca="1" si="651"/>
        <v>678</v>
      </c>
      <c r="V4657" s="2" t="str">
        <f t="shared" si="652"/>
        <v>Medium Loyalty</v>
      </c>
      <c r="W4657" s="2" t="str">
        <f t="shared" si="653"/>
        <v>Legitimate</v>
      </c>
      <c r="X4657" s="2" t="str">
        <f>IF(Q4657&lt;Data_Validation!$B$8,"Low Value",IF(Q4657&lt;Data_Validation!$B$9,"Medium Value","High Value"))</f>
        <v>Low Value</v>
      </c>
      <c r="Y4657" s="2" t="str">
        <f t="shared" si="654"/>
        <v>Stable</v>
      </c>
      <c r="Z4657" s="2" t="str">
        <f t="shared" si="655"/>
        <v>Check Data</v>
      </c>
    </row>
    <row r="4658" spans="1:26" x14ac:dyDescent="0.3">
      <c r="A4658" t="s">
        <v>3635</v>
      </c>
      <c r="B4658">
        <v>32</v>
      </c>
      <c r="C4658" t="s">
        <v>21</v>
      </c>
      <c r="D4658" t="s">
        <v>50</v>
      </c>
      <c r="E4658">
        <v>104.13</v>
      </c>
      <c r="F4658">
        <v>10</v>
      </c>
      <c r="G4658">
        <v>333</v>
      </c>
      <c r="H4658">
        <v>0</v>
      </c>
      <c r="I4658" t="s">
        <v>16</v>
      </c>
      <c r="J4658">
        <v>36.700000000000003</v>
      </c>
      <c r="K4658" s="1">
        <v>44455</v>
      </c>
      <c r="L4658">
        <v>16</v>
      </c>
      <c r="M4658">
        <v>0.15</v>
      </c>
      <c r="N4658">
        <f>IF(E4658="",Data_Validation!$B$1,E4658)</f>
        <v>104.13</v>
      </c>
      <c r="O4658">
        <f>IF(J4658="",Data_Validation!$B$2,J4658)</f>
        <v>36.700000000000003</v>
      </c>
      <c r="P4658">
        <f t="shared" si="648"/>
        <v>1</v>
      </c>
      <c r="Q4658" s="2">
        <f>CustomerData[[#This Row],[avg_order_value_clean]]*CustomerData[[#This Row],[total_orders]]</f>
        <v>1041.3</v>
      </c>
      <c r="R4658" s="2" t="str">
        <f t="shared" si="656"/>
        <v>Inactive</v>
      </c>
      <c r="S4658" s="2" t="str">
        <f t="shared" si="649"/>
        <v>Low Risk</v>
      </c>
      <c r="T4658" s="2" t="str">
        <f t="shared" si="650"/>
        <v>25-34</v>
      </c>
      <c r="U4658" s="1">
        <f t="shared" ca="1" si="651"/>
        <v>1806</v>
      </c>
      <c r="V4658" s="2" t="str">
        <f t="shared" si="652"/>
        <v>Low Loyalty</v>
      </c>
      <c r="W4658" s="2" t="str">
        <f t="shared" si="653"/>
        <v>Legitimate</v>
      </c>
      <c r="X4658" s="2" t="str">
        <f>IF(Q4658&lt;Data_Validation!$B$8,"Low Value",IF(Q4658&lt;Data_Validation!$B$9,"Medium Value","High Value"))</f>
        <v>Low Value</v>
      </c>
      <c r="Y4658" s="2" t="str">
        <f t="shared" si="654"/>
        <v>Stable</v>
      </c>
      <c r="Z4658" s="2" t="str">
        <f t="shared" si="655"/>
        <v>Check Data</v>
      </c>
    </row>
    <row r="4659" spans="1:26" x14ac:dyDescent="0.3">
      <c r="A4659" t="s">
        <v>3636</v>
      </c>
      <c r="B4659">
        <v>69</v>
      </c>
      <c r="C4659" t="s">
        <v>14</v>
      </c>
      <c r="D4659" t="s">
        <v>44</v>
      </c>
      <c r="E4659">
        <v>63.84</v>
      </c>
      <c r="F4659">
        <v>10</v>
      </c>
      <c r="G4659">
        <v>241</v>
      </c>
      <c r="H4659">
        <v>0</v>
      </c>
      <c r="I4659" t="s">
        <v>40</v>
      </c>
      <c r="J4659">
        <v>83.1</v>
      </c>
      <c r="K4659" s="1">
        <v>45614</v>
      </c>
      <c r="L4659">
        <v>90</v>
      </c>
      <c r="M4659">
        <v>0.18</v>
      </c>
      <c r="N4659">
        <f>IF(E4659="",Data_Validation!$B$1,E4659)</f>
        <v>63.84</v>
      </c>
      <c r="O4659">
        <f>IF(J4659="",Data_Validation!$B$2,J4659)</f>
        <v>83.1</v>
      </c>
      <c r="P4659">
        <f t="shared" si="648"/>
        <v>1</v>
      </c>
      <c r="Q4659" s="2">
        <f>CustomerData[[#This Row],[avg_order_value_clean]]*CustomerData[[#This Row],[total_orders]]</f>
        <v>638.40000000000009</v>
      </c>
      <c r="R4659" s="2" t="str">
        <f t="shared" si="656"/>
        <v>Inactive</v>
      </c>
      <c r="S4659" s="2" t="str">
        <f t="shared" si="649"/>
        <v>Low Risk</v>
      </c>
      <c r="T4659" s="2" t="str">
        <f t="shared" si="650"/>
        <v>55+</v>
      </c>
      <c r="U4659" s="1">
        <f t="shared" ca="1" si="651"/>
        <v>647</v>
      </c>
      <c r="V4659" s="2" t="str">
        <f t="shared" si="652"/>
        <v>High Loyalty</v>
      </c>
      <c r="W4659" s="2" t="str">
        <f t="shared" si="653"/>
        <v>Legitimate</v>
      </c>
      <c r="X4659" s="2" t="str">
        <f>IF(Q4659&lt;Data_Validation!$B$8,"Low Value",IF(Q4659&lt;Data_Validation!$B$9,"Medium Value","High Value"))</f>
        <v>Low Value</v>
      </c>
      <c r="Y4659" s="2" t="str">
        <f t="shared" si="654"/>
        <v>Stable</v>
      </c>
      <c r="Z4659" s="2" t="str">
        <f t="shared" si="655"/>
        <v>Check Data</v>
      </c>
    </row>
    <row r="4660" spans="1:26" x14ac:dyDescent="0.3">
      <c r="A4660" t="s">
        <v>3637</v>
      </c>
      <c r="B4660">
        <v>59</v>
      </c>
      <c r="C4660" t="s">
        <v>21</v>
      </c>
      <c r="D4660" t="s">
        <v>18</v>
      </c>
      <c r="E4660">
        <v>70.28</v>
      </c>
      <c r="F4660">
        <v>5</v>
      </c>
      <c r="G4660">
        <v>70</v>
      </c>
      <c r="H4660">
        <v>0</v>
      </c>
      <c r="I4660" t="s">
        <v>23</v>
      </c>
      <c r="J4660">
        <v>33.200000000000003</v>
      </c>
      <c r="K4660" s="1">
        <v>44621</v>
      </c>
      <c r="L4660">
        <v>64</v>
      </c>
      <c r="M4660">
        <v>0.35</v>
      </c>
      <c r="N4660">
        <f>IF(E4660="",Data_Validation!$B$1,E4660)</f>
        <v>70.28</v>
      </c>
      <c r="O4660">
        <f>IF(J4660="",Data_Validation!$B$2,J4660)</f>
        <v>33.200000000000003</v>
      </c>
      <c r="P4660">
        <f t="shared" si="648"/>
        <v>1</v>
      </c>
      <c r="Q4660" s="2">
        <f>CustomerData[[#This Row],[avg_order_value_clean]]*CustomerData[[#This Row],[total_orders]]</f>
        <v>351.4</v>
      </c>
      <c r="R4660" s="2" t="str">
        <f t="shared" si="656"/>
        <v>At Risk</v>
      </c>
      <c r="S4660" s="2" t="str">
        <f t="shared" si="649"/>
        <v>Medium Risk</v>
      </c>
      <c r="T4660" s="2" t="str">
        <f t="shared" si="650"/>
        <v>55+</v>
      </c>
      <c r="U4660" s="1">
        <f t="shared" ca="1" si="651"/>
        <v>1640</v>
      </c>
      <c r="V4660" s="2" t="str">
        <f t="shared" si="652"/>
        <v>Medium Loyalty</v>
      </c>
      <c r="W4660" s="2" t="str">
        <f t="shared" si="653"/>
        <v>Legitimate</v>
      </c>
      <c r="X4660" s="2" t="str">
        <f>IF(Q4660&lt;Data_Validation!$B$8,"Low Value",IF(Q4660&lt;Data_Validation!$B$9,"Medium Value","High Value"))</f>
        <v>Low Value</v>
      </c>
      <c r="Y4660" s="2" t="str">
        <f t="shared" si="654"/>
        <v>Stable</v>
      </c>
      <c r="Z4660" s="2" t="str">
        <f t="shared" si="655"/>
        <v>Check Data</v>
      </c>
    </row>
    <row r="4661" spans="1:26" x14ac:dyDescent="0.3">
      <c r="A4661" t="s">
        <v>608</v>
      </c>
      <c r="B4661">
        <v>63</v>
      </c>
      <c r="C4661" t="s">
        <v>21</v>
      </c>
      <c r="D4661" t="s">
        <v>18</v>
      </c>
      <c r="E4661">
        <v>200.68</v>
      </c>
      <c r="F4661">
        <v>12</v>
      </c>
      <c r="G4661">
        <v>58</v>
      </c>
      <c r="H4661">
        <v>0</v>
      </c>
      <c r="I4661" t="s">
        <v>40</v>
      </c>
      <c r="J4661">
        <v>41.6</v>
      </c>
      <c r="K4661" s="1">
        <v>44169</v>
      </c>
      <c r="L4661">
        <v>35</v>
      </c>
      <c r="M4661">
        <v>0.3</v>
      </c>
      <c r="N4661">
        <f>IF(E4661="",Data_Validation!$B$1,E4661)</f>
        <v>200.68</v>
      </c>
      <c r="O4661">
        <f>IF(J4661="",Data_Validation!$B$2,J4661)</f>
        <v>41.6</v>
      </c>
      <c r="P4661">
        <f t="shared" si="648"/>
        <v>2</v>
      </c>
      <c r="Q4661" s="2">
        <f>CustomerData[[#This Row],[avg_order_value_clean]]*CustomerData[[#This Row],[total_orders]]</f>
        <v>2408.16</v>
      </c>
      <c r="R4661" s="2" t="str">
        <f t="shared" si="656"/>
        <v>At Risk</v>
      </c>
      <c r="S4661" s="2" t="str">
        <f t="shared" si="649"/>
        <v>Medium Risk</v>
      </c>
      <c r="T4661" s="2" t="str">
        <f t="shared" si="650"/>
        <v>55+</v>
      </c>
      <c r="U4661" s="1">
        <f t="shared" ca="1" si="651"/>
        <v>2092</v>
      </c>
      <c r="V4661" s="2" t="str">
        <f t="shared" si="652"/>
        <v>Low Loyalty</v>
      </c>
      <c r="W4661" s="2" t="str">
        <f t="shared" si="653"/>
        <v>Legitimate</v>
      </c>
      <c r="X4661" s="2" t="str">
        <f>IF(Q4661&lt;Data_Validation!$B$8,"Low Value",IF(Q4661&lt;Data_Validation!$B$9,"Medium Value","High Value"))</f>
        <v>High Value</v>
      </c>
      <c r="Y4661" s="2" t="str">
        <f t="shared" si="654"/>
        <v>High Value - Maintain</v>
      </c>
      <c r="Z4661" s="2" t="str">
        <f t="shared" si="655"/>
        <v>Check Data</v>
      </c>
    </row>
    <row r="4662" spans="1:26" x14ac:dyDescent="0.3">
      <c r="A4662" t="s">
        <v>1658</v>
      </c>
      <c r="B4662">
        <v>55</v>
      </c>
      <c r="C4662" t="s">
        <v>21</v>
      </c>
      <c r="D4662" t="s">
        <v>44</v>
      </c>
      <c r="E4662">
        <v>57.67</v>
      </c>
      <c r="F4662">
        <v>9</v>
      </c>
      <c r="G4662">
        <v>203</v>
      </c>
      <c r="H4662">
        <v>0</v>
      </c>
      <c r="I4662" t="s">
        <v>16</v>
      </c>
      <c r="J4662">
        <v>6.2</v>
      </c>
      <c r="K4662" s="1">
        <v>45102</v>
      </c>
      <c r="L4662">
        <v>80</v>
      </c>
      <c r="M4662">
        <v>0.15</v>
      </c>
      <c r="N4662">
        <f>IF(E4662="",Data_Validation!$B$1,E4662)</f>
        <v>57.67</v>
      </c>
      <c r="O4662">
        <f>IF(J4662="",Data_Validation!$B$2,J4662)</f>
        <v>6.2</v>
      </c>
      <c r="P4662">
        <f t="shared" si="648"/>
        <v>2</v>
      </c>
      <c r="Q4662" s="2">
        <f>CustomerData[[#This Row],[avg_order_value_clean]]*CustomerData[[#This Row],[total_orders]]</f>
        <v>519.03</v>
      </c>
      <c r="R4662" s="2" t="str">
        <f t="shared" si="656"/>
        <v>Inactive</v>
      </c>
      <c r="S4662" s="2" t="str">
        <f t="shared" si="649"/>
        <v>Low Risk</v>
      </c>
      <c r="T4662" s="2" t="str">
        <f t="shared" si="650"/>
        <v>55+</v>
      </c>
      <c r="U4662" s="1">
        <f t="shared" ca="1" si="651"/>
        <v>1159</v>
      </c>
      <c r="V4662" s="2" t="str">
        <f t="shared" si="652"/>
        <v>High Loyalty</v>
      </c>
      <c r="W4662" s="2" t="str">
        <f t="shared" si="653"/>
        <v>Legitimate</v>
      </c>
      <c r="X4662" s="2" t="str">
        <f>IF(Q4662&lt;Data_Validation!$B$8,"Low Value",IF(Q4662&lt;Data_Validation!$B$9,"Medium Value","High Value"))</f>
        <v>Low Value</v>
      </c>
      <c r="Y4662" s="2" t="str">
        <f t="shared" si="654"/>
        <v>Stable</v>
      </c>
      <c r="Z4662" s="2" t="str">
        <f t="shared" si="655"/>
        <v>Check Data</v>
      </c>
    </row>
    <row r="4663" spans="1:26" x14ac:dyDescent="0.3">
      <c r="A4663" t="s">
        <v>3638</v>
      </c>
      <c r="B4663">
        <v>63</v>
      </c>
      <c r="C4663" t="s">
        <v>25</v>
      </c>
      <c r="D4663" t="s">
        <v>18</v>
      </c>
      <c r="E4663">
        <v>170.83</v>
      </c>
      <c r="F4663">
        <v>9</v>
      </c>
      <c r="G4663">
        <v>50</v>
      </c>
      <c r="H4663">
        <v>0</v>
      </c>
      <c r="I4663" t="s">
        <v>19</v>
      </c>
      <c r="J4663">
        <v>71.7</v>
      </c>
      <c r="K4663" s="1">
        <v>45058</v>
      </c>
      <c r="L4663">
        <v>17</v>
      </c>
      <c r="M4663">
        <v>0.1</v>
      </c>
      <c r="N4663">
        <f>IF(E4663="",Data_Validation!$B$1,E4663)</f>
        <v>170.83</v>
      </c>
      <c r="O4663">
        <f>IF(J4663="",Data_Validation!$B$2,J4663)</f>
        <v>71.7</v>
      </c>
      <c r="P4663">
        <f t="shared" si="648"/>
        <v>1</v>
      </c>
      <c r="Q4663" s="2">
        <f>CustomerData[[#This Row],[avg_order_value_clean]]*CustomerData[[#This Row],[total_orders]]</f>
        <v>1537.47</v>
      </c>
      <c r="R4663" s="2" t="str">
        <f t="shared" si="656"/>
        <v>At Risk</v>
      </c>
      <c r="S4663" s="2" t="str">
        <f t="shared" si="649"/>
        <v>Low Risk</v>
      </c>
      <c r="T4663" s="2" t="str">
        <f t="shared" si="650"/>
        <v>55+</v>
      </c>
      <c r="U4663" s="1">
        <f t="shared" ca="1" si="651"/>
        <v>1203</v>
      </c>
      <c r="V4663" s="2" t="str">
        <f t="shared" si="652"/>
        <v>Low Loyalty</v>
      </c>
      <c r="W4663" s="2" t="str">
        <f t="shared" si="653"/>
        <v>Legitimate</v>
      </c>
      <c r="X4663" s="2" t="str">
        <f>IF(Q4663&lt;Data_Validation!$B$8,"Low Value",IF(Q4663&lt;Data_Validation!$B$9,"Medium Value","High Value"))</f>
        <v>High Value</v>
      </c>
      <c r="Y4663" s="2" t="str">
        <f t="shared" si="654"/>
        <v>High Value - Maintain</v>
      </c>
      <c r="Z4663" s="2" t="str">
        <f t="shared" si="655"/>
        <v>Check Data</v>
      </c>
    </row>
    <row r="4664" spans="1:26" x14ac:dyDescent="0.3">
      <c r="A4664" t="s">
        <v>3639</v>
      </c>
      <c r="B4664">
        <v>73</v>
      </c>
      <c r="C4664" t="s">
        <v>25</v>
      </c>
      <c r="D4664" t="s">
        <v>37</v>
      </c>
      <c r="E4664">
        <v>137.24</v>
      </c>
      <c r="F4664">
        <v>8</v>
      </c>
      <c r="G4664">
        <v>15</v>
      </c>
      <c r="H4664">
        <v>0</v>
      </c>
      <c r="I4664" t="s">
        <v>19</v>
      </c>
      <c r="J4664">
        <v>21.5</v>
      </c>
      <c r="K4664" s="1">
        <v>44758</v>
      </c>
      <c r="L4664">
        <v>87</v>
      </c>
      <c r="M4664">
        <v>0.28999999999999998</v>
      </c>
      <c r="N4664">
        <f>IF(E4664="",Data_Validation!$B$1,E4664)</f>
        <v>137.24</v>
      </c>
      <c r="O4664">
        <f>IF(J4664="",Data_Validation!$B$2,J4664)</f>
        <v>21.5</v>
      </c>
      <c r="P4664">
        <f t="shared" si="648"/>
        <v>1</v>
      </c>
      <c r="Q4664" s="2">
        <f>CustomerData[[#This Row],[avg_order_value_clean]]*CustomerData[[#This Row],[total_orders]]</f>
        <v>1097.92</v>
      </c>
      <c r="R4664" s="2" t="str">
        <f t="shared" si="656"/>
        <v>Active</v>
      </c>
      <c r="S4664" s="2" t="str">
        <f t="shared" si="649"/>
        <v>Medium Risk</v>
      </c>
      <c r="T4664" s="2" t="str">
        <f t="shared" si="650"/>
        <v>55+</v>
      </c>
      <c r="U4664" s="1">
        <f t="shared" ca="1" si="651"/>
        <v>1503</v>
      </c>
      <c r="V4664" s="2" t="str">
        <f t="shared" si="652"/>
        <v>High Loyalty</v>
      </c>
      <c r="W4664" s="2" t="str">
        <f t="shared" si="653"/>
        <v>Legitimate</v>
      </c>
      <c r="X4664" s="2" t="str">
        <f>IF(Q4664&lt;Data_Validation!$B$8,"Low Value",IF(Q4664&lt;Data_Validation!$B$9,"Medium Value","High Value"))</f>
        <v>Low Value</v>
      </c>
      <c r="Y4664" s="2" t="str">
        <f t="shared" si="654"/>
        <v>Stable</v>
      </c>
      <c r="Z4664" s="2" t="str">
        <f t="shared" si="655"/>
        <v>Check Data</v>
      </c>
    </row>
    <row r="4665" spans="1:26" x14ac:dyDescent="0.3">
      <c r="A4665" t="s">
        <v>1885</v>
      </c>
      <c r="B4665">
        <v>74</v>
      </c>
      <c r="C4665" t="s">
        <v>21</v>
      </c>
      <c r="D4665" t="s">
        <v>37</v>
      </c>
      <c r="E4665">
        <v>108.96</v>
      </c>
      <c r="F4665">
        <v>11</v>
      </c>
      <c r="G4665">
        <v>50</v>
      </c>
      <c r="H4665">
        <v>0</v>
      </c>
      <c r="I4665" t="s">
        <v>29</v>
      </c>
      <c r="J4665">
        <v>23.5</v>
      </c>
      <c r="K4665" s="1">
        <v>45007</v>
      </c>
      <c r="L4665">
        <v>42</v>
      </c>
      <c r="M4665">
        <v>0.08</v>
      </c>
      <c r="N4665">
        <f>IF(E4665="",Data_Validation!$B$1,E4665)</f>
        <v>108.96</v>
      </c>
      <c r="O4665">
        <f>IF(J4665="",Data_Validation!$B$2,J4665)</f>
        <v>23.5</v>
      </c>
      <c r="P4665">
        <f t="shared" si="648"/>
        <v>3</v>
      </c>
      <c r="Q4665" s="2">
        <f>CustomerData[[#This Row],[avg_order_value_clean]]*CustomerData[[#This Row],[total_orders]]</f>
        <v>1198.56</v>
      </c>
      <c r="R4665" s="2" t="str">
        <f t="shared" si="656"/>
        <v>At Risk</v>
      </c>
      <c r="S4665" s="2" t="str">
        <f t="shared" si="649"/>
        <v>Low Risk</v>
      </c>
      <c r="T4665" s="2" t="str">
        <f t="shared" si="650"/>
        <v>55+</v>
      </c>
      <c r="U4665" s="1">
        <f t="shared" ca="1" si="651"/>
        <v>1254</v>
      </c>
      <c r="V4665" s="2" t="str">
        <f t="shared" si="652"/>
        <v>Medium Loyalty</v>
      </c>
      <c r="W4665" s="2" t="str">
        <f t="shared" si="653"/>
        <v>Legitimate</v>
      </c>
      <c r="X4665" s="2" t="str">
        <f>IF(Q4665&lt;Data_Validation!$B$8,"Low Value",IF(Q4665&lt;Data_Validation!$B$9,"Medium Value","High Value"))</f>
        <v>Low Value</v>
      </c>
      <c r="Y4665" s="2" t="str">
        <f t="shared" si="654"/>
        <v>Stable</v>
      </c>
      <c r="Z4665" s="2" t="str">
        <f t="shared" si="655"/>
        <v>Check Data</v>
      </c>
    </row>
    <row r="4666" spans="1:26" x14ac:dyDescent="0.3">
      <c r="A4666" t="s">
        <v>3388</v>
      </c>
      <c r="B4666">
        <v>71</v>
      </c>
      <c r="C4666" t="s">
        <v>21</v>
      </c>
      <c r="D4666" t="s">
        <v>28</v>
      </c>
      <c r="E4666">
        <v>78.040000000000006</v>
      </c>
      <c r="F4666">
        <v>10</v>
      </c>
      <c r="G4666">
        <v>223</v>
      </c>
      <c r="H4666">
        <v>0</v>
      </c>
      <c r="I4666" t="s">
        <v>29</v>
      </c>
      <c r="J4666">
        <v>58.7</v>
      </c>
      <c r="K4666" s="1">
        <v>45157</v>
      </c>
      <c r="L4666">
        <v>22</v>
      </c>
      <c r="M4666">
        <v>0.28999999999999998</v>
      </c>
      <c r="N4666">
        <f>IF(E4666="",Data_Validation!$B$1,E4666)</f>
        <v>78.040000000000006</v>
      </c>
      <c r="O4666">
        <f>IF(J4666="",Data_Validation!$B$2,J4666)</f>
        <v>58.7</v>
      </c>
      <c r="P4666">
        <f t="shared" si="648"/>
        <v>2</v>
      </c>
      <c r="Q4666" s="2">
        <f>CustomerData[[#This Row],[avg_order_value_clean]]*CustomerData[[#This Row],[total_orders]]</f>
        <v>780.40000000000009</v>
      </c>
      <c r="R4666" s="2" t="str">
        <f t="shared" si="656"/>
        <v>Inactive</v>
      </c>
      <c r="S4666" s="2" t="str">
        <f t="shared" si="649"/>
        <v>Medium Risk</v>
      </c>
      <c r="T4666" s="2" t="str">
        <f t="shared" si="650"/>
        <v>55+</v>
      </c>
      <c r="U4666" s="1">
        <f t="shared" ca="1" si="651"/>
        <v>1104</v>
      </c>
      <c r="V4666" s="2" t="str">
        <f t="shared" si="652"/>
        <v>Low Loyalty</v>
      </c>
      <c r="W4666" s="2" t="str">
        <f t="shared" si="653"/>
        <v>Legitimate</v>
      </c>
      <c r="X4666" s="2" t="str">
        <f>IF(Q4666&lt;Data_Validation!$B$8,"Low Value",IF(Q4666&lt;Data_Validation!$B$9,"Medium Value","High Value"))</f>
        <v>Low Value</v>
      </c>
      <c r="Y4666" s="2" t="str">
        <f t="shared" si="654"/>
        <v>Stable</v>
      </c>
      <c r="Z4666" s="2" t="str">
        <f t="shared" si="655"/>
        <v>Check Data</v>
      </c>
    </row>
    <row r="4667" spans="1:26" x14ac:dyDescent="0.3">
      <c r="A4667" t="s">
        <v>346</v>
      </c>
      <c r="B4667">
        <v>61</v>
      </c>
      <c r="C4667" t="s">
        <v>21</v>
      </c>
      <c r="D4667" t="s">
        <v>35</v>
      </c>
      <c r="E4667">
        <v>55.59</v>
      </c>
      <c r="F4667">
        <v>16</v>
      </c>
      <c r="G4667">
        <v>127</v>
      </c>
      <c r="H4667">
        <v>0</v>
      </c>
      <c r="I4667" t="s">
        <v>23</v>
      </c>
      <c r="J4667">
        <v>98.4</v>
      </c>
      <c r="K4667" s="1">
        <v>44500</v>
      </c>
      <c r="L4667">
        <v>50</v>
      </c>
      <c r="M4667">
        <v>0.31</v>
      </c>
      <c r="N4667">
        <f>IF(E4667="",Data_Validation!$B$1,E4667)</f>
        <v>55.59</v>
      </c>
      <c r="O4667">
        <f>IF(J4667="",Data_Validation!$B$2,J4667)</f>
        <v>98.4</v>
      </c>
      <c r="P4667">
        <f t="shared" si="648"/>
        <v>6</v>
      </c>
      <c r="Q4667" s="2">
        <f>CustomerData[[#This Row],[avg_order_value_clean]]*CustomerData[[#This Row],[total_orders]]</f>
        <v>889.44</v>
      </c>
      <c r="R4667" s="2" t="str">
        <f t="shared" si="656"/>
        <v>Inactive</v>
      </c>
      <c r="S4667" s="2" t="str">
        <f t="shared" si="649"/>
        <v>Medium Risk</v>
      </c>
      <c r="T4667" s="2" t="str">
        <f t="shared" si="650"/>
        <v>55+</v>
      </c>
      <c r="U4667" s="1">
        <f t="shared" ca="1" si="651"/>
        <v>1761</v>
      </c>
      <c r="V4667" s="2" t="str">
        <f t="shared" si="652"/>
        <v>Medium Loyalty</v>
      </c>
      <c r="W4667" s="2" t="str">
        <f t="shared" si="653"/>
        <v>Legitimate</v>
      </c>
      <c r="X4667" s="2" t="str">
        <f>IF(Q4667&lt;Data_Validation!$B$8,"Low Value",IF(Q4667&lt;Data_Validation!$B$9,"Medium Value","High Value"))</f>
        <v>Low Value</v>
      </c>
      <c r="Y4667" s="2" t="str">
        <f t="shared" si="654"/>
        <v>Stable</v>
      </c>
      <c r="Z4667" s="2" t="str">
        <f t="shared" si="655"/>
        <v>Check Data</v>
      </c>
    </row>
    <row r="4668" spans="1:26" x14ac:dyDescent="0.3">
      <c r="A4668" t="s">
        <v>2314</v>
      </c>
      <c r="B4668">
        <v>28</v>
      </c>
      <c r="C4668" t="s">
        <v>14</v>
      </c>
      <c r="D4668" t="s">
        <v>22</v>
      </c>
      <c r="E4668">
        <v>158.9</v>
      </c>
      <c r="F4668">
        <v>5</v>
      </c>
      <c r="G4668">
        <v>169</v>
      </c>
      <c r="H4668">
        <v>0</v>
      </c>
      <c r="I4668" t="s">
        <v>19</v>
      </c>
      <c r="J4668">
        <v>41</v>
      </c>
      <c r="K4668" s="1">
        <v>44128</v>
      </c>
      <c r="L4668">
        <v>21</v>
      </c>
      <c r="M4668">
        <v>0.09</v>
      </c>
      <c r="N4668">
        <f>IF(E4668="",Data_Validation!$B$1,E4668)</f>
        <v>158.9</v>
      </c>
      <c r="O4668">
        <f>IF(J4668="",Data_Validation!$B$2,J4668)</f>
        <v>41</v>
      </c>
      <c r="P4668">
        <f t="shared" si="648"/>
        <v>2</v>
      </c>
      <c r="Q4668" s="2">
        <f>CustomerData[[#This Row],[avg_order_value_clean]]*CustomerData[[#This Row],[total_orders]]</f>
        <v>794.5</v>
      </c>
      <c r="R4668" s="2" t="str">
        <f t="shared" si="656"/>
        <v>Inactive</v>
      </c>
      <c r="S4668" s="2" t="str">
        <f t="shared" si="649"/>
        <v>Low Risk</v>
      </c>
      <c r="T4668" s="2" t="str">
        <f t="shared" si="650"/>
        <v>25-34</v>
      </c>
      <c r="U4668" s="1">
        <f t="shared" ca="1" si="651"/>
        <v>2133</v>
      </c>
      <c r="V4668" s="2" t="str">
        <f t="shared" si="652"/>
        <v>Low Loyalty</v>
      </c>
      <c r="W4668" s="2" t="str">
        <f t="shared" si="653"/>
        <v>Legitimate</v>
      </c>
      <c r="X4668" s="2" t="str">
        <f>IF(Q4668&lt;Data_Validation!$B$8,"Low Value",IF(Q4668&lt;Data_Validation!$B$9,"Medium Value","High Value"))</f>
        <v>Low Value</v>
      </c>
      <c r="Y4668" s="2" t="str">
        <f t="shared" si="654"/>
        <v>Stable</v>
      </c>
      <c r="Z4668" s="2" t="str">
        <f t="shared" si="655"/>
        <v>Check Data</v>
      </c>
    </row>
    <row r="4669" spans="1:26" x14ac:dyDescent="0.3">
      <c r="A4669" t="s">
        <v>3640</v>
      </c>
      <c r="B4669">
        <v>46</v>
      </c>
      <c r="C4669" t="s">
        <v>14</v>
      </c>
      <c r="D4669" t="s">
        <v>52</v>
      </c>
      <c r="E4669">
        <v>135.69</v>
      </c>
      <c r="F4669">
        <v>9</v>
      </c>
      <c r="G4669">
        <v>266</v>
      </c>
      <c r="H4669">
        <v>0</v>
      </c>
      <c r="I4669" t="s">
        <v>16</v>
      </c>
      <c r="J4669">
        <v>32.700000000000003</v>
      </c>
      <c r="K4669" s="1">
        <v>45317</v>
      </c>
      <c r="L4669">
        <v>98</v>
      </c>
      <c r="M4669">
        <v>0.36</v>
      </c>
      <c r="N4669">
        <f>IF(E4669="",Data_Validation!$B$1,E4669)</f>
        <v>135.69</v>
      </c>
      <c r="O4669">
        <f>IF(J4669="",Data_Validation!$B$2,J4669)</f>
        <v>32.700000000000003</v>
      </c>
      <c r="P4669">
        <f t="shared" si="648"/>
        <v>1</v>
      </c>
      <c r="Q4669" s="2">
        <f>CustomerData[[#This Row],[avg_order_value_clean]]*CustomerData[[#This Row],[total_orders]]</f>
        <v>1221.21</v>
      </c>
      <c r="R4669" s="2" t="str">
        <f t="shared" si="656"/>
        <v>Inactive</v>
      </c>
      <c r="S4669" s="2" t="str">
        <f t="shared" si="649"/>
        <v>Medium Risk</v>
      </c>
      <c r="T4669" s="2" t="str">
        <f t="shared" si="650"/>
        <v>45-54</v>
      </c>
      <c r="U4669" s="1">
        <f t="shared" ca="1" si="651"/>
        <v>944</v>
      </c>
      <c r="V4669" s="2" t="str">
        <f t="shared" si="652"/>
        <v>High Loyalty</v>
      </c>
      <c r="W4669" s="2" t="str">
        <f t="shared" si="653"/>
        <v>Legitimate</v>
      </c>
      <c r="X4669" s="2" t="str">
        <f>IF(Q4669&lt;Data_Validation!$B$8,"Low Value",IF(Q4669&lt;Data_Validation!$B$9,"Medium Value","High Value"))</f>
        <v>Low Value</v>
      </c>
      <c r="Y4669" s="2" t="str">
        <f t="shared" si="654"/>
        <v>Stable</v>
      </c>
      <c r="Z4669" s="2" t="str">
        <f t="shared" si="655"/>
        <v>Check Data</v>
      </c>
    </row>
    <row r="4670" spans="1:26" x14ac:dyDescent="0.3">
      <c r="A4670" t="s">
        <v>3641</v>
      </c>
      <c r="B4670">
        <v>48</v>
      </c>
      <c r="C4670" t="s">
        <v>21</v>
      </c>
      <c r="D4670" t="s">
        <v>37</v>
      </c>
      <c r="E4670">
        <v>56.06</v>
      </c>
      <c r="F4670">
        <v>6</v>
      </c>
      <c r="G4670">
        <v>67</v>
      </c>
      <c r="H4670">
        <v>0</v>
      </c>
      <c r="I4670" t="s">
        <v>19</v>
      </c>
      <c r="J4670">
        <v>3.6</v>
      </c>
      <c r="K4670" s="1">
        <v>44306</v>
      </c>
      <c r="L4670">
        <v>46</v>
      </c>
      <c r="M4670">
        <v>0.19</v>
      </c>
      <c r="N4670">
        <f>IF(E4670="",Data_Validation!$B$1,E4670)</f>
        <v>56.06</v>
      </c>
      <c r="O4670">
        <f>IF(J4670="",Data_Validation!$B$2,J4670)</f>
        <v>3.6</v>
      </c>
      <c r="P4670">
        <f t="shared" si="648"/>
        <v>1</v>
      </c>
      <c r="Q4670" s="2">
        <f>CustomerData[[#This Row],[avg_order_value_clean]]*CustomerData[[#This Row],[total_orders]]</f>
        <v>336.36</v>
      </c>
      <c r="R4670" s="2" t="str">
        <f t="shared" si="656"/>
        <v>At Risk</v>
      </c>
      <c r="S4670" s="2" t="str">
        <f t="shared" si="649"/>
        <v>Low Risk</v>
      </c>
      <c r="T4670" s="2" t="str">
        <f t="shared" si="650"/>
        <v>45-54</v>
      </c>
      <c r="U4670" s="1">
        <f t="shared" ca="1" si="651"/>
        <v>1955</v>
      </c>
      <c r="V4670" s="2" t="str">
        <f t="shared" si="652"/>
        <v>Medium Loyalty</v>
      </c>
      <c r="W4670" s="2" t="str">
        <f t="shared" si="653"/>
        <v>Legitimate</v>
      </c>
      <c r="X4670" s="2" t="str">
        <f>IF(Q4670&lt;Data_Validation!$B$8,"Low Value",IF(Q4670&lt;Data_Validation!$B$9,"Medium Value","High Value"))</f>
        <v>Low Value</v>
      </c>
      <c r="Y4670" s="2" t="str">
        <f t="shared" si="654"/>
        <v>Stable</v>
      </c>
      <c r="Z4670" s="2" t="str">
        <f t="shared" si="655"/>
        <v>Check Data</v>
      </c>
    </row>
    <row r="4671" spans="1:26" x14ac:dyDescent="0.3">
      <c r="A4671" t="s">
        <v>1684</v>
      </c>
      <c r="B4671">
        <v>79</v>
      </c>
      <c r="C4671" t="s">
        <v>14</v>
      </c>
      <c r="D4671" t="s">
        <v>50</v>
      </c>
      <c r="E4671">
        <v>71.23</v>
      </c>
      <c r="F4671">
        <v>13</v>
      </c>
      <c r="G4671">
        <v>120</v>
      </c>
      <c r="H4671">
        <v>0</v>
      </c>
      <c r="I4671" t="s">
        <v>23</v>
      </c>
      <c r="J4671">
        <v>78.7</v>
      </c>
      <c r="K4671" s="1">
        <v>44311</v>
      </c>
      <c r="L4671">
        <v>57</v>
      </c>
      <c r="M4671">
        <v>0.25</v>
      </c>
      <c r="N4671">
        <f>IF(E4671="",Data_Validation!$B$1,E4671)</f>
        <v>71.23</v>
      </c>
      <c r="O4671">
        <f>IF(J4671="",Data_Validation!$B$2,J4671)</f>
        <v>78.7</v>
      </c>
      <c r="P4671">
        <f t="shared" si="648"/>
        <v>2</v>
      </c>
      <c r="Q4671" s="2">
        <f>CustomerData[[#This Row],[avg_order_value_clean]]*CustomerData[[#This Row],[total_orders]]</f>
        <v>925.99</v>
      </c>
      <c r="R4671" s="2" t="str">
        <f t="shared" si="656"/>
        <v>Inactive</v>
      </c>
      <c r="S4671" s="2" t="str">
        <f t="shared" si="649"/>
        <v>Medium Risk</v>
      </c>
      <c r="T4671" s="2" t="str">
        <f t="shared" si="650"/>
        <v>55+</v>
      </c>
      <c r="U4671" s="1">
        <f t="shared" ca="1" si="651"/>
        <v>1950</v>
      </c>
      <c r="V4671" s="2" t="str">
        <f t="shared" si="652"/>
        <v>Medium Loyalty</v>
      </c>
      <c r="W4671" s="2" t="str">
        <f t="shared" si="653"/>
        <v>Legitimate</v>
      </c>
      <c r="X4671" s="2" t="str">
        <f>IF(Q4671&lt;Data_Validation!$B$8,"Low Value",IF(Q4671&lt;Data_Validation!$B$9,"Medium Value","High Value"))</f>
        <v>Low Value</v>
      </c>
      <c r="Y4671" s="2" t="str">
        <f t="shared" si="654"/>
        <v>Stable</v>
      </c>
      <c r="Z4671" s="2" t="str">
        <f t="shared" si="655"/>
        <v>Check Data</v>
      </c>
    </row>
    <row r="4672" spans="1:26" x14ac:dyDescent="0.3">
      <c r="A4672" t="s">
        <v>3642</v>
      </c>
      <c r="B4672">
        <v>42</v>
      </c>
      <c r="C4672" t="s">
        <v>21</v>
      </c>
      <c r="D4672" t="s">
        <v>44</v>
      </c>
      <c r="E4672">
        <v>263.41000000000003</v>
      </c>
      <c r="F4672">
        <v>19</v>
      </c>
      <c r="G4672">
        <v>179</v>
      </c>
      <c r="H4672">
        <v>0</v>
      </c>
      <c r="I4672" t="s">
        <v>29</v>
      </c>
      <c r="J4672">
        <v>26.1</v>
      </c>
      <c r="K4672" s="1">
        <v>45416</v>
      </c>
      <c r="L4672">
        <v>5</v>
      </c>
      <c r="M4672">
        <v>0.34</v>
      </c>
      <c r="N4672">
        <f>IF(E4672="",Data_Validation!$B$1,E4672)</f>
        <v>263.41000000000003</v>
      </c>
      <c r="O4672">
        <f>IF(J4672="",Data_Validation!$B$2,J4672)</f>
        <v>26.1</v>
      </c>
      <c r="P4672">
        <f t="shared" si="648"/>
        <v>1</v>
      </c>
      <c r="Q4672" s="2">
        <f>CustomerData[[#This Row],[avg_order_value_clean]]*CustomerData[[#This Row],[total_orders]]</f>
        <v>5004.7900000000009</v>
      </c>
      <c r="R4672" s="2" t="str">
        <f t="shared" si="656"/>
        <v>Inactive</v>
      </c>
      <c r="S4672" s="2" t="str">
        <f t="shared" si="649"/>
        <v>Medium Risk</v>
      </c>
      <c r="T4672" s="2" t="str">
        <f t="shared" si="650"/>
        <v>35-44</v>
      </c>
      <c r="U4672" s="1">
        <f t="shared" ca="1" si="651"/>
        <v>845</v>
      </c>
      <c r="V4672" s="2" t="str">
        <f t="shared" si="652"/>
        <v>Low Loyalty</v>
      </c>
      <c r="W4672" s="2" t="str">
        <f t="shared" si="653"/>
        <v>Legitimate</v>
      </c>
      <c r="X4672" s="2" t="str">
        <f>IF(Q4672&lt;Data_Validation!$B$8,"Low Value",IF(Q4672&lt;Data_Validation!$B$9,"Medium Value","High Value"))</f>
        <v>High Value</v>
      </c>
      <c r="Y4672" s="2" t="str">
        <f t="shared" si="654"/>
        <v>High Value - Maintain</v>
      </c>
      <c r="Z4672" s="2" t="str">
        <f t="shared" si="655"/>
        <v>Check Data</v>
      </c>
    </row>
    <row r="4673" spans="1:26" x14ac:dyDescent="0.3">
      <c r="A4673" t="s">
        <v>3643</v>
      </c>
      <c r="B4673">
        <v>69</v>
      </c>
      <c r="C4673" t="s">
        <v>25</v>
      </c>
      <c r="D4673" t="s">
        <v>26</v>
      </c>
      <c r="E4673">
        <v>120.24</v>
      </c>
      <c r="F4673">
        <v>15</v>
      </c>
      <c r="G4673">
        <v>225</v>
      </c>
      <c r="H4673">
        <v>0</v>
      </c>
      <c r="I4673" t="s">
        <v>29</v>
      </c>
      <c r="J4673">
        <v>76.900000000000006</v>
      </c>
      <c r="K4673" s="1">
        <v>44111</v>
      </c>
      <c r="L4673">
        <v>52</v>
      </c>
      <c r="M4673">
        <v>0.59</v>
      </c>
      <c r="N4673">
        <f>IF(E4673="",Data_Validation!$B$1,E4673)</f>
        <v>120.24</v>
      </c>
      <c r="O4673">
        <f>IF(J4673="",Data_Validation!$B$2,J4673)</f>
        <v>76.900000000000006</v>
      </c>
      <c r="P4673">
        <f t="shared" si="648"/>
        <v>1</v>
      </c>
      <c r="Q4673" s="2">
        <f>CustomerData[[#This Row],[avg_order_value_clean]]*CustomerData[[#This Row],[total_orders]]</f>
        <v>1803.6</v>
      </c>
      <c r="R4673" s="2" t="str">
        <f t="shared" si="656"/>
        <v>Inactive</v>
      </c>
      <c r="S4673" s="2" t="str">
        <f t="shared" si="649"/>
        <v>High Risk</v>
      </c>
      <c r="T4673" s="2" t="str">
        <f t="shared" si="650"/>
        <v>55+</v>
      </c>
      <c r="U4673" s="1">
        <f t="shared" ca="1" si="651"/>
        <v>2150</v>
      </c>
      <c r="V4673" s="2" t="str">
        <f t="shared" si="652"/>
        <v>Medium Loyalty</v>
      </c>
      <c r="W4673" s="2" t="str">
        <f t="shared" si="653"/>
        <v>Legitimate</v>
      </c>
      <c r="X4673" s="2" t="str">
        <f>IF(Q4673&lt;Data_Validation!$B$8,"Low Value",IF(Q4673&lt;Data_Validation!$B$9,"Medium Value","High Value"))</f>
        <v>High Value</v>
      </c>
      <c r="Y4673" s="2" t="str">
        <f t="shared" si="654"/>
        <v>Critical - Retain</v>
      </c>
      <c r="Z4673" s="2" t="str">
        <f t="shared" si="655"/>
        <v>Check Data</v>
      </c>
    </row>
    <row r="4674" spans="1:26" x14ac:dyDescent="0.3">
      <c r="A4674" t="s">
        <v>1206</v>
      </c>
      <c r="B4674">
        <v>71</v>
      </c>
      <c r="C4674" t="s">
        <v>14</v>
      </c>
      <c r="D4674" t="s">
        <v>35</v>
      </c>
      <c r="E4674">
        <v>55.1</v>
      </c>
      <c r="F4674">
        <v>8</v>
      </c>
      <c r="G4674">
        <v>327</v>
      </c>
      <c r="H4674">
        <v>0</v>
      </c>
      <c r="I4674" t="s">
        <v>40</v>
      </c>
      <c r="J4674">
        <v>28.2</v>
      </c>
      <c r="K4674" s="1">
        <v>44862</v>
      </c>
      <c r="L4674">
        <v>31</v>
      </c>
      <c r="M4674">
        <v>0.3</v>
      </c>
      <c r="N4674">
        <f>IF(E4674="",Data_Validation!$B$1,E4674)</f>
        <v>55.1</v>
      </c>
      <c r="O4674">
        <f>IF(J4674="",Data_Validation!$B$2,J4674)</f>
        <v>28.2</v>
      </c>
      <c r="P4674">
        <f t="shared" ref="P4674:P4737" si="657">COUNTIF($A$2:$A$5001,A4674)</f>
        <v>3</v>
      </c>
      <c r="Q4674" s="2">
        <f>CustomerData[[#This Row],[avg_order_value_clean]]*CustomerData[[#This Row],[total_orders]]</f>
        <v>440.8</v>
      </c>
      <c r="R4674" s="2" t="str">
        <f t="shared" si="656"/>
        <v>Inactive</v>
      </c>
      <c r="S4674" s="2" t="str">
        <f t="shared" ref="S4674:S4737" si="658">IF(M4674&lt;0.2,"Low Risk",IF(M4674&lt;0.5,"Medium Risk","High Risk"))</f>
        <v>Medium Risk</v>
      </c>
      <c r="T4674" s="2" t="str">
        <f t="shared" ref="T4674:T4737" si="659">IF(B4674&lt;25,"Under 25",IF(B4674&lt;35,"25-34",IF(B4674&lt;45,"35-44",IF(B4674&lt;55,"45-54","55+"))))</f>
        <v>55+</v>
      </c>
      <c r="U4674" s="1">
        <f t="shared" ref="U4674:U4737" ca="1" si="660">TODAY()-K4674</f>
        <v>1399</v>
      </c>
      <c r="V4674" s="2" t="str">
        <f t="shared" ref="V4674:V4737" si="661">IF(L4674&lt;40,"Low Loyalty",IF(L4674&lt;70,"Medium Loyalty","High Loyalty"))</f>
        <v>Low Loyalty</v>
      </c>
      <c r="W4674" s="2" t="str">
        <f t="shared" ref="W4674:W4737" si="662">IF(H4674=1,"Fraudulent","Legitimate")</f>
        <v>Legitimate</v>
      </c>
      <c r="X4674" s="2" t="str">
        <f>IF(Q4674&lt;Data_Validation!$B$8,"Low Value",IF(Q4674&lt;Data_Validation!$B$9,"Medium Value","High Value"))</f>
        <v>Low Value</v>
      </c>
      <c r="Y4674" s="2" t="str">
        <f t="shared" ref="Y4674:Y4737" si="663">IF(AND(X4674="High Value",S4674="High Risk"),"Critical - Retain",IF(AND(X4674="High Value",S4674&lt;&gt;"High Risk"),"High Value - Maintain",IF(AND(X4674&lt;&gt;"High Value",S4674="High Risk"),"At Risk - Develop","Stable")))</f>
        <v>Stable</v>
      </c>
      <c r="Z4674" s="2" t="str">
        <f t="shared" ref="Z4674:Z4737" si="664">IF(OR(B4674&lt;18,F4674&lt;0,N4674&lt;0,O4674&lt;0,O4674&gt;1,M4674&lt;0,M4674&gt;1),"Check Data","Valid")</f>
        <v>Check Data</v>
      </c>
    </row>
    <row r="4675" spans="1:26" x14ac:dyDescent="0.3">
      <c r="A4675" t="s">
        <v>3644</v>
      </c>
      <c r="B4675">
        <v>41</v>
      </c>
      <c r="C4675" t="s">
        <v>21</v>
      </c>
      <c r="D4675" t="s">
        <v>22</v>
      </c>
      <c r="E4675">
        <v>146.58000000000001</v>
      </c>
      <c r="F4675">
        <v>9</v>
      </c>
      <c r="G4675">
        <v>190</v>
      </c>
      <c r="H4675">
        <v>0</v>
      </c>
      <c r="I4675" t="s">
        <v>29</v>
      </c>
      <c r="J4675">
        <v>3</v>
      </c>
      <c r="K4675" s="1">
        <v>45217</v>
      </c>
      <c r="L4675">
        <v>33</v>
      </c>
      <c r="M4675">
        <v>0.26</v>
      </c>
      <c r="N4675">
        <f>IF(E4675="",Data_Validation!$B$1,E4675)</f>
        <v>146.58000000000001</v>
      </c>
      <c r="O4675">
        <f>IF(J4675="",Data_Validation!$B$2,J4675)</f>
        <v>3</v>
      </c>
      <c r="P4675">
        <f t="shared" si="657"/>
        <v>1</v>
      </c>
      <c r="Q4675" s="2">
        <f>CustomerData[[#This Row],[avg_order_value_clean]]*CustomerData[[#This Row],[total_orders]]</f>
        <v>1319.22</v>
      </c>
      <c r="R4675" s="2" t="str">
        <f t="shared" ref="R4675:R4738" si="665">IF(G4675&lt;=30,"Active",IF(G4675&lt;=90,"At Risk","Inactive"))</f>
        <v>Inactive</v>
      </c>
      <c r="S4675" s="2" t="str">
        <f t="shared" si="658"/>
        <v>Medium Risk</v>
      </c>
      <c r="T4675" s="2" t="str">
        <f t="shared" si="659"/>
        <v>35-44</v>
      </c>
      <c r="U4675" s="1">
        <f t="shared" ca="1" si="660"/>
        <v>1044</v>
      </c>
      <c r="V4675" s="2" t="str">
        <f t="shared" si="661"/>
        <v>Low Loyalty</v>
      </c>
      <c r="W4675" s="2" t="str">
        <f t="shared" si="662"/>
        <v>Legitimate</v>
      </c>
      <c r="X4675" s="2" t="str">
        <f>IF(Q4675&lt;Data_Validation!$B$8,"Low Value",IF(Q4675&lt;Data_Validation!$B$9,"Medium Value","High Value"))</f>
        <v>Low Value</v>
      </c>
      <c r="Y4675" s="2" t="str">
        <f t="shared" si="663"/>
        <v>Stable</v>
      </c>
      <c r="Z4675" s="2" t="str">
        <f t="shared" si="664"/>
        <v>Check Data</v>
      </c>
    </row>
    <row r="4676" spans="1:26" x14ac:dyDescent="0.3">
      <c r="A4676" t="s">
        <v>3645</v>
      </c>
      <c r="B4676">
        <v>74</v>
      </c>
      <c r="C4676" t="s">
        <v>14</v>
      </c>
      <c r="D4676" t="s">
        <v>50</v>
      </c>
      <c r="E4676">
        <v>113.02</v>
      </c>
      <c r="F4676">
        <v>13</v>
      </c>
      <c r="G4676">
        <v>300</v>
      </c>
      <c r="H4676">
        <v>0</v>
      </c>
      <c r="I4676" t="s">
        <v>16</v>
      </c>
      <c r="J4676">
        <v>49.8</v>
      </c>
      <c r="K4676" s="1">
        <v>44560</v>
      </c>
      <c r="L4676">
        <v>47</v>
      </c>
      <c r="M4676">
        <v>0.06</v>
      </c>
      <c r="N4676">
        <f>IF(E4676="",Data_Validation!$B$1,E4676)</f>
        <v>113.02</v>
      </c>
      <c r="O4676">
        <f>IF(J4676="",Data_Validation!$B$2,J4676)</f>
        <v>49.8</v>
      </c>
      <c r="P4676">
        <f t="shared" si="657"/>
        <v>1</v>
      </c>
      <c r="Q4676" s="2">
        <f>CustomerData[[#This Row],[avg_order_value_clean]]*CustomerData[[#This Row],[total_orders]]</f>
        <v>1469.26</v>
      </c>
      <c r="R4676" s="2" t="str">
        <f t="shared" si="665"/>
        <v>Inactive</v>
      </c>
      <c r="S4676" s="2" t="str">
        <f t="shared" si="658"/>
        <v>Low Risk</v>
      </c>
      <c r="T4676" s="2" t="str">
        <f t="shared" si="659"/>
        <v>55+</v>
      </c>
      <c r="U4676" s="1">
        <f t="shared" ca="1" si="660"/>
        <v>1701</v>
      </c>
      <c r="V4676" s="2" t="str">
        <f t="shared" si="661"/>
        <v>Medium Loyalty</v>
      </c>
      <c r="W4676" s="2" t="str">
        <f t="shared" si="662"/>
        <v>Legitimate</v>
      </c>
      <c r="X4676" s="2" t="str">
        <f>IF(Q4676&lt;Data_Validation!$B$8,"Low Value",IF(Q4676&lt;Data_Validation!$B$9,"Medium Value","High Value"))</f>
        <v>Low Value</v>
      </c>
      <c r="Y4676" s="2" t="str">
        <f t="shared" si="663"/>
        <v>Stable</v>
      </c>
      <c r="Z4676" s="2" t="str">
        <f t="shared" si="664"/>
        <v>Check Data</v>
      </c>
    </row>
    <row r="4677" spans="1:26" x14ac:dyDescent="0.3">
      <c r="A4677" t="s">
        <v>3646</v>
      </c>
      <c r="B4677">
        <v>36</v>
      </c>
      <c r="C4677" t="s">
        <v>14</v>
      </c>
      <c r="D4677" t="s">
        <v>35</v>
      </c>
      <c r="E4677">
        <v>42.64</v>
      </c>
      <c r="F4677">
        <v>13</v>
      </c>
      <c r="G4677">
        <v>250</v>
      </c>
      <c r="H4677">
        <v>0</v>
      </c>
      <c r="I4677" t="s">
        <v>23</v>
      </c>
      <c r="J4677">
        <v>90.6</v>
      </c>
      <c r="K4677" s="1">
        <v>44923</v>
      </c>
      <c r="L4677">
        <v>3</v>
      </c>
      <c r="M4677">
        <v>0.24</v>
      </c>
      <c r="N4677">
        <f>IF(E4677="",Data_Validation!$B$1,E4677)</f>
        <v>42.64</v>
      </c>
      <c r="O4677">
        <f>IF(J4677="",Data_Validation!$B$2,J4677)</f>
        <v>90.6</v>
      </c>
      <c r="P4677">
        <f t="shared" si="657"/>
        <v>1</v>
      </c>
      <c r="Q4677" s="2">
        <f>CustomerData[[#This Row],[avg_order_value_clean]]*CustomerData[[#This Row],[total_orders]]</f>
        <v>554.32000000000005</v>
      </c>
      <c r="R4677" s="2" t="str">
        <f t="shared" si="665"/>
        <v>Inactive</v>
      </c>
      <c r="S4677" s="2" t="str">
        <f t="shared" si="658"/>
        <v>Medium Risk</v>
      </c>
      <c r="T4677" s="2" t="str">
        <f t="shared" si="659"/>
        <v>35-44</v>
      </c>
      <c r="U4677" s="1">
        <f t="shared" ca="1" si="660"/>
        <v>1338</v>
      </c>
      <c r="V4677" s="2" t="str">
        <f t="shared" si="661"/>
        <v>Low Loyalty</v>
      </c>
      <c r="W4677" s="2" t="str">
        <f t="shared" si="662"/>
        <v>Legitimate</v>
      </c>
      <c r="X4677" s="2" t="str">
        <f>IF(Q4677&lt;Data_Validation!$B$8,"Low Value",IF(Q4677&lt;Data_Validation!$B$9,"Medium Value","High Value"))</f>
        <v>Low Value</v>
      </c>
      <c r="Y4677" s="2" t="str">
        <f t="shared" si="663"/>
        <v>Stable</v>
      </c>
      <c r="Z4677" s="2" t="str">
        <f t="shared" si="664"/>
        <v>Check Data</v>
      </c>
    </row>
    <row r="4678" spans="1:26" x14ac:dyDescent="0.3">
      <c r="A4678" t="s">
        <v>1123</v>
      </c>
      <c r="B4678">
        <v>19</v>
      </c>
      <c r="C4678" t="s">
        <v>21</v>
      </c>
      <c r="D4678" t="s">
        <v>44</v>
      </c>
      <c r="E4678">
        <v>112.6</v>
      </c>
      <c r="F4678">
        <v>10</v>
      </c>
      <c r="G4678">
        <v>5</v>
      </c>
      <c r="H4678">
        <v>0</v>
      </c>
      <c r="I4678" t="s">
        <v>29</v>
      </c>
      <c r="J4678">
        <v>21.1</v>
      </c>
      <c r="K4678" s="1">
        <v>44984</v>
      </c>
      <c r="L4678">
        <v>53</v>
      </c>
      <c r="M4678">
        <v>7.0000000000000007E-2</v>
      </c>
      <c r="N4678">
        <f>IF(E4678="",Data_Validation!$B$1,E4678)</f>
        <v>112.6</v>
      </c>
      <c r="O4678">
        <f>IF(J4678="",Data_Validation!$B$2,J4678)</f>
        <v>21.1</v>
      </c>
      <c r="P4678">
        <f t="shared" si="657"/>
        <v>2</v>
      </c>
      <c r="Q4678" s="2">
        <f>CustomerData[[#This Row],[avg_order_value_clean]]*CustomerData[[#This Row],[total_orders]]</f>
        <v>1126</v>
      </c>
      <c r="R4678" s="2" t="str">
        <f t="shared" si="665"/>
        <v>Active</v>
      </c>
      <c r="S4678" s="2" t="str">
        <f t="shared" si="658"/>
        <v>Low Risk</v>
      </c>
      <c r="T4678" s="2" t="str">
        <f t="shared" si="659"/>
        <v>Under 25</v>
      </c>
      <c r="U4678" s="1">
        <f t="shared" ca="1" si="660"/>
        <v>1277</v>
      </c>
      <c r="V4678" s="2" t="str">
        <f t="shared" si="661"/>
        <v>Medium Loyalty</v>
      </c>
      <c r="W4678" s="2" t="str">
        <f t="shared" si="662"/>
        <v>Legitimate</v>
      </c>
      <c r="X4678" s="2" t="str">
        <f>IF(Q4678&lt;Data_Validation!$B$8,"Low Value",IF(Q4678&lt;Data_Validation!$B$9,"Medium Value","High Value"))</f>
        <v>Low Value</v>
      </c>
      <c r="Y4678" s="2" t="str">
        <f t="shared" si="663"/>
        <v>Stable</v>
      </c>
      <c r="Z4678" s="2" t="str">
        <f t="shared" si="664"/>
        <v>Check Data</v>
      </c>
    </row>
    <row r="4679" spans="1:26" x14ac:dyDescent="0.3">
      <c r="A4679" t="s">
        <v>3647</v>
      </c>
      <c r="B4679">
        <v>39</v>
      </c>
      <c r="C4679" t="s">
        <v>21</v>
      </c>
      <c r="D4679" t="s">
        <v>50</v>
      </c>
      <c r="E4679">
        <v>75.349999999999994</v>
      </c>
      <c r="F4679">
        <v>11</v>
      </c>
      <c r="G4679">
        <v>261</v>
      </c>
      <c r="H4679">
        <v>0</v>
      </c>
      <c r="I4679" t="s">
        <v>29</v>
      </c>
      <c r="J4679">
        <v>15.4</v>
      </c>
      <c r="K4679" s="1">
        <v>44034</v>
      </c>
      <c r="L4679">
        <v>83</v>
      </c>
      <c r="M4679">
        <v>7.0000000000000007E-2</v>
      </c>
      <c r="N4679">
        <f>IF(E4679="",Data_Validation!$B$1,E4679)</f>
        <v>75.349999999999994</v>
      </c>
      <c r="O4679">
        <f>IF(J4679="",Data_Validation!$B$2,J4679)</f>
        <v>15.4</v>
      </c>
      <c r="P4679">
        <f t="shared" si="657"/>
        <v>1</v>
      </c>
      <c r="Q4679" s="2">
        <f>CustomerData[[#This Row],[avg_order_value_clean]]*CustomerData[[#This Row],[total_orders]]</f>
        <v>828.84999999999991</v>
      </c>
      <c r="R4679" s="2" t="str">
        <f t="shared" si="665"/>
        <v>Inactive</v>
      </c>
      <c r="S4679" s="2" t="str">
        <f t="shared" si="658"/>
        <v>Low Risk</v>
      </c>
      <c r="T4679" s="2" t="str">
        <f t="shared" si="659"/>
        <v>35-44</v>
      </c>
      <c r="U4679" s="1">
        <f t="shared" ca="1" si="660"/>
        <v>2227</v>
      </c>
      <c r="V4679" s="2" t="str">
        <f t="shared" si="661"/>
        <v>High Loyalty</v>
      </c>
      <c r="W4679" s="2" t="str">
        <f t="shared" si="662"/>
        <v>Legitimate</v>
      </c>
      <c r="X4679" s="2" t="str">
        <f>IF(Q4679&lt;Data_Validation!$B$8,"Low Value",IF(Q4679&lt;Data_Validation!$B$9,"Medium Value","High Value"))</f>
        <v>Low Value</v>
      </c>
      <c r="Y4679" s="2" t="str">
        <f t="shared" si="663"/>
        <v>Stable</v>
      </c>
      <c r="Z4679" s="2" t="str">
        <f t="shared" si="664"/>
        <v>Check Data</v>
      </c>
    </row>
    <row r="4680" spans="1:26" x14ac:dyDescent="0.3">
      <c r="A4680" t="s">
        <v>3648</v>
      </c>
      <c r="B4680">
        <v>37</v>
      </c>
      <c r="C4680" t="s">
        <v>25</v>
      </c>
      <c r="D4680" t="s">
        <v>44</v>
      </c>
      <c r="E4680">
        <v>29.8</v>
      </c>
      <c r="F4680">
        <v>11</v>
      </c>
      <c r="G4680">
        <v>90</v>
      </c>
      <c r="H4680">
        <v>0</v>
      </c>
      <c r="I4680" t="s">
        <v>16</v>
      </c>
      <c r="J4680">
        <v>18.5</v>
      </c>
      <c r="K4680" s="1">
        <v>44070</v>
      </c>
      <c r="L4680">
        <v>56</v>
      </c>
      <c r="M4680">
        <v>0.33</v>
      </c>
      <c r="N4680">
        <f>IF(E4680="",Data_Validation!$B$1,E4680)</f>
        <v>29.8</v>
      </c>
      <c r="O4680">
        <f>IF(J4680="",Data_Validation!$B$2,J4680)</f>
        <v>18.5</v>
      </c>
      <c r="P4680">
        <f t="shared" si="657"/>
        <v>1</v>
      </c>
      <c r="Q4680" s="2">
        <f>CustomerData[[#This Row],[avg_order_value_clean]]*CustomerData[[#This Row],[total_orders]]</f>
        <v>327.8</v>
      </c>
      <c r="R4680" s="2" t="str">
        <f t="shared" si="665"/>
        <v>At Risk</v>
      </c>
      <c r="S4680" s="2" t="str">
        <f t="shared" si="658"/>
        <v>Medium Risk</v>
      </c>
      <c r="T4680" s="2" t="str">
        <f t="shared" si="659"/>
        <v>35-44</v>
      </c>
      <c r="U4680" s="1">
        <f t="shared" ca="1" si="660"/>
        <v>2191</v>
      </c>
      <c r="V4680" s="2" t="str">
        <f t="shared" si="661"/>
        <v>Medium Loyalty</v>
      </c>
      <c r="W4680" s="2" t="str">
        <f t="shared" si="662"/>
        <v>Legitimate</v>
      </c>
      <c r="X4680" s="2" t="str">
        <f>IF(Q4680&lt;Data_Validation!$B$8,"Low Value",IF(Q4680&lt;Data_Validation!$B$9,"Medium Value","High Value"))</f>
        <v>Low Value</v>
      </c>
      <c r="Y4680" s="2" t="str">
        <f t="shared" si="663"/>
        <v>Stable</v>
      </c>
      <c r="Z4680" s="2" t="str">
        <f t="shared" si="664"/>
        <v>Check Data</v>
      </c>
    </row>
    <row r="4681" spans="1:26" x14ac:dyDescent="0.3">
      <c r="A4681" t="s">
        <v>3649</v>
      </c>
      <c r="B4681">
        <v>50</v>
      </c>
      <c r="C4681" t="s">
        <v>21</v>
      </c>
      <c r="D4681" t="s">
        <v>22</v>
      </c>
      <c r="E4681">
        <v>75.44</v>
      </c>
      <c r="F4681">
        <v>6</v>
      </c>
      <c r="G4681">
        <v>193</v>
      </c>
      <c r="H4681">
        <v>0</v>
      </c>
      <c r="I4681" t="s">
        <v>29</v>
      </c>
      <c r="J4681">
        <v>69</v>
      </c>
      <c r="K4681" s="1">
        <v>45346</v>
      </c>
      <c r="L4681">
        <v>18</v>
      </c>
      <c r="M4681">
        <v>0.26</v>
      </c>
      <c r="N4681">
        <f>IF(E4681="",Data_Validation!$B$1,E4681)</f>
        <v>75.44</v>
      </c>
      <c r="O4681">
        <f>IF(J4681="",Data_Validation!$B$2,J4681)</f>
        <v>69</v>
      </c>
      <c r="P4681">
        <f t="shared" si="657"/>
        <v>1</v>
      </c>
      <c r="Q4681" s="2">
        <f>CustomerData[[#This Row],[avg_order_value_clean]]*CustomerData[[#This Row],[total_orders]]</f>
        <v>452.64</v>
      </c>
      <c r="R4681" s="2" t="str">
        <f t="shared" si="665"/>
        <v>Inactive</v>
      </c>
      <c r="S4681" s="2" t="str">
        <f t="shared" si="658"/>
        <v>Medium Risk</v>
      </c>
      <c r="T4681" s="2" t="str">
        <f t="shared" si="659"/>
        <v>45-54</v>
      </c>
      <c r="U4681" s="1">
        <f t="shared" ca="1" si="660"/>
        <v>915</v>
      </c>
      <c r="V4681" s="2" t="str">
        <f t="shared" si="661"/>
        <v>Low Loyalty</v>
      </c>
      <c r="W4681" s="2" t="str">
        <f t="shared" si="662"/>
        <v>Legitimate</v>
      </c>
      <c r="X4681" s="2" t="str">
        <f>IF(Q4681&lt;Data_Validation!$B$8,"Low Value",IF(Q4681&lt;Data_Validation!$B$9,"Medium Value","High Value"))</f>
        <v>Low Value</v>
      </c>
      <c r="Y4681" s="2" t="str">
        <f t="shared" si="663"/>
        <v>Stable</v>
      </c>
      <c r="Z4681" s="2" t="str">
        <f t="shared" si="664"/>
        <v>Check Data</v>
      </c>
    </row>
    <row r="4682" spans="1:26" x14ac:dyDescent="0.3">
      <c r="A4682" t="s">
        <v>824</v>
      </c>
      <c r="B4682">
        <v>25</v>
      </c>
      <c r="C4682" t="s">
        <v>21</v>
      </c>
      <c r="D4682" t="s">
        <v>18</v>
      </c>
      <c r="E4682">
        <v>65.64</v>
      </c>
      <c r="F4682">
        <v>7</v>
      </c>
      <c r="G4682">
        <v>328</v>
      </c>
      <c r="H4682">
        <v>0</v>
      </c>
      <c r="I4682" t="s">
        <v>16</v>
      </c>
      <c r="J4682">
        <v>36.700000000000003</v>
      </c>
      <c r="K4682" s="1">
        <v>44725</v>
      </c>
      <c r="L4682">
        <v>28</v>
      </c>
      <c r="M4682">
        <v>0.27</v>
      </c>
      <c r="N4682">
        <f>IF(E4682="",Data_Validation!$B$1,E4682)</f>
        <v>65.64</v>
      </c>
      <c r="O4682">
        <f>IF(J4682="",Data_Validation!$B$2,J4682)</f>
        <v>36.700000000000003</v>
      </c>
      <c r="P4682">
        <f t="shared" si="657"/>
        <v>2</v>
      </c>
      <c r="Q4682" s="2">
        <f>CustomerData[[#This Row],[avg_order_value_clean]]*CustomerData[[#This Row],[total_orders]]</f>
        <v>459.48</v>
      </c>
      <c r="R4682" s="2" t="str">
        <f t="shared" si="665"/>
        <v>Inactive</v>
      </c>
      <c r="S4682" s="2" t="str">
        <f t="shared" si="658"/>
        <v>Medium Risk</v>
      </c>
      <c r="T4682" s="2" t="str">
        <f t="shared" si="659"/>
        <v>25-34</v>
      </c>
      <c r="U4682" s="1">
        <f t="shared" ca="1" si="660"/>
        <v>1536</v>
      </c>
      <c r="V4682" s="2" t="str">
        <f t="shared" si="661"/>
        <v>Low Loyalty</v>
      </c>
      <c r="W4682" s="2" t="str">
        <f t="shared" si="662"/>
        <v>Legitimate</v>
      </c>
      <c r="X4682" s="2" t="str">
        <f>IF(Q4682&lt;Data_Validation!$B$8,"Low Value",IF(Q4682&lt;Data_Validation!$B$9,"Medium Value","High Value"))</f>
        <v>Low Value</v>
      </c>
      <c r="Y4682" s="2" t="str">
        <f t="shared" si="663"/>
        <v>Stable</v>
      </c>
      <c r="Z4682" s="2" t="str">
        <f t="shared" si="664"/>
        <v>Check Data</v>
      </c>
    </row>
    <row r="4683" spans="1:26" x14ac:dyDescent="0.3">
      <c r="A4683" t="s">
        <v>2345</v>
      </c>
      <c r="B4683">
        <v>42</v>
      </c>
      <c r="C4683" t="s">
        <v>14</v>
      </c>
      <c r="D4683" t="s">
        <v>52</v>
      </c>
      <c r="E4683">
        <v>88.4</v>
      </c>
      <c r="F4683">
        <v>7</v>
      </c>
      <c r="G4683">
        <v>63</v>
      </c>
      <c r="H4683">
        <v>0</v>
      </c>
      <c r="I4683" t="s">
        <v>29</v>
      </c>
      <c r="J4683">
        <v>25.6</v>
      </c>
      <c r="K4683" s="1">
        <v>44725</v>
      </c>
      <c r="L4683">
        <v>15</v>
      </c>
      <c r="M4683">
        <v>0.08</v>
      </c>
      <c r="N4683">
        <f>IF(E4683="",Data_Validation!$B$1,E4683)</f>
        <v>88.4</v>
      </c>
      <c r="O4683">
        <f>IF(J4683="",Data_Validation!$B$2,J4683)</f>
        <v>25.6</v>
      </c>
      <c r="P4683">
        <f t="shared" si="657"/>
        <v>2</v>
      </c>
      <c r="Q4683" s="2">
        <f>CustomerData[[#This Row],[avg_order_value_clean]]*CustomerData[[#This Row],[total_orders]]</f>
        <v>618.80000000000007</v>
      </c>
      <c r="R4683" s="2" t="str">
        <f t="shared" si="665"/>
        <v>At Risk</v>
      </c>
      <c r="S4683" s="2" t="str">
        <f t="shared" si="658"/>
        <v>Low Risk</v>
      </c>
      <c r="T4683" s="2" t="str">
        <f t="shared" si="659"/>
        <v>35-44</v>
      </c>
      <c r="U4683" s="1">
        <f t="shared" ca="1" si="660"/>
        <v>1536</v>
      </c>
      <c r="V4683" s="2" t="str">
        <f t="shared" si="661"/>
        <v>Low Loyalty</v>
      </c>
      <c r="W4683" s="2" t="str">
        <f t="shared" si="662"/>
        <v>Legitimate</v>
      </c>
      <c r="X4683" s="2" t="str">
        <f>IF(Q4683&lt;Data_Validation!$B$8,"Low Value",IF(Q4683&lt;Data_Validation!$B$9,"Medium Value","High Value"))</f>
        <v>Low Value</v>
      </c>
      <c r="Y4683" s="2" t="str">
        <f t="shared" si="663"/>
        <v>Stable</v>
      </c>
      <c r="Z4683" s="2" t="str">
        <f t="shared" si="664"/>
        <v>Check Data</v>
      </c>
    </row>
    <row r="4684" spans="1:26" x14ac:dyDescent="0.3">
      <c r="A4684" t="s">
        <v>3650</v>
      </c>
      <c r="B4684">
        <v>63</v>
      </c>
      <c r="C4684" t="s">
        <v>14</v>
      </c>
      <c r="D4684" t="s">
        <v>52</v>
      </c>
      <c r="E4684">
        <v>84.4</v>
      </c>
      <c r="F4684">
        <v>10</v>
      </c>
      <c r="G4684">
        <v>293</v>
      </c>
      <c r="H4684">
        <v>0</v>
      </c>
      <c r="I4684" t="s">
        <v>16</v>
      </c>
      <c r="K4684" s="1">
        <v>45369</v>
      </c>
      <c r="L4684">
        <v>50</v>
      </c>
      <c r="M4684">
        <v>0.12</v>
      </c>
      <c r="N4684">
        <f>IF(E4684="",Data_Validation!$B$1,E4684)</f>
        <v>84.4</v>
      </c>
      <c r="O4684">
        <f>IF(J4684="",Data_Validation!$B$2,J4684)</f>
        <v>250</v>
      </c>
      <c r="P4684">
        <f t="shared" si="657"/>
        <v>1</v>
      </c>
      <c r="Q4684" s="2">
        <f>CustomerData[[#This Row],[avg_order_value_clean]]*CustomerData[[#This Row],[total_orders]]</f>
        <v>844</v>
      </c>
      <c r="R4684" s="2" t="str">
        <f t="shared" si="665"/>
        <v>Inactive</v>
      </c>
      <c r="S4684" s="2" t="str">
        <f t="shared" si="658"/>
        <v>Low Risk</v>
      </c>
      <c r="T4684" s="2" t="str">
        <f t="shared" si="659"/>
        <v>55+</v>
      </c>
      <c r="U4684" s="1">
        <f t="shared" ca="1" si="660"/>
        <v>892</v>
      </c>
      <c r="V4684" s="2" t="str">
        <f t="shared" si="661"/>
        <v>Medium Loyalty</v>
      </c>
      <c r="W4684" s="2" t="str">
        <f t="shared" si="662"/>
        <v>Legitimate</v>
      </c>
      <c r="X4684" s="2" t="str">
        <f>IF(Q4684&lt;Data_Validation!$B$8,"Low Value",IF(Q4684&lt;Data_Validation!$B$9,"Medium Value","High Value"))</f>
        <v>Low Value</v>
      </c>
      <c r="Y4684" s="2" t="str">
        <f t="shared" si="663"/>
        <v>Stable</v>
      </c>
      <c r="Z4684" s="2" t="str">
        <f t="shared" si="664"/>
        <v>Check Data</v>
      </c>
    </row>
    <row r="4685" spans="1:26" x14ac:dyDescent="0.3">
      <c r="A4685" t="s">
        <v>3651</v>
      </c>
      <c r="B4685">
        <v>26</v>
      </c>
      <c r="C4685" t="s">
        <v>14</v>
      </c>
      <c r="D4685" t="s">
        <v>15</v>
      </c>
      <c r="E4685">
        <v>117.87</v>
      </c>
      <c r="F4685">
        <v>9</v>
      </c>
      <c r="G4685">
        <v>225</v>
      </c>
      <c r="H4685">
        <v>0</v>
      </c>
      <c r="I4685" t="s">
        <v>29</v>
      </c>
      <c r="J4685">
        <v>30.9</v>
      </c>
      <c r="K4685" s="1">
        <v>44988</v>
      </c>
      <c r="L4685">
        <v>33</v>
      </c>
      <c r="M4685">
        <v>0.03</v>
      </c>
      <c r="N4685">
        <f>IF(E4685="",Data_Validation!$B$1,E4685)</f>
        <v>117.87</v>
      </c>
      <c r="O4685">
        <f>IF(J4685="",Data_Validation!$B$2,J4685)</f>
        <v>30.9</v>
      </c>
      <c r="P4685">
        <f t="shared" si="657"/>
        <v>1</v>
      </c>
      <c r="Q4685" s="2">
        <f>CustomerData[[#This Row],[avg_order_value_clean]]*CustomerData[[#This Row],[total_orders]]</f>
        <v>1060.83</v>
      </c>
      <c r="R4685" s="2" t="str">
        <f t="shared" si="665"/>
        <v>Inactive</v>
      </c>
      <c r="S4685" s="2" t="str">
        <f t="shared" si="658"/>
        <v>Low Risk</v>
      </c>
      <c r="T4685" s="2" t="str">
        <f t="shared" si="659"/>
        <v>25-34</v>
      </c>
      <c r="U4685" s="1">
        <f t="shared" ca="1" si="660"/>
        <v>1273</v>
      </c>
      <c r="V4685" s="2" t="str">
        <f t="shared" si="661"/>
        <v>Low Loyalty</v>
      </c>
      <c r="W4685" s="2" t="str">
        <f t="shared" si="662"/>
        <v>Legitimate</v>
      </c>
      <c r="X4685" s="2" t="str">
        <f>IF(Q4685&lt;Data_Validation!$B$8,"Low Value",IF(Q4685&lt;Data_Validation!$B$9,"Medium Value","High Value"))</f>
        <v>Low Value</v>
      </c>
      <c r="Y4685" s="2" t="str">
        <f t="shared" si="663"/>
        <v>Stable</v>
      </c>
      <c r="Z4685" s="2" t="str">
        <f t="shared" si="664"/>
        <v>Check Data</v>
      </c>
    </row>
    <row r="4686" spans="1:26" x14ac:dyDescent="0.3">
      <c r="A4686" t="s">
        <v>3652</v>
      </c>
      <c r="B4686">
        <v>51</v>
      </c>
      <c r="C4686" t="s">
        <v>25</v>
      </c>
      <c r="D4686" t="s">
        <v>37</v>
      </c>
      <c r="E4686">
        <v>102.11</v>
      </c>
      <c r="F4686">
        <v>15</v>
      </c>
      <c r="G4686">
        <v>333</v>
      </c>
      <c r="H4686">
        <v>0</v>
      </c>
      <c r="I4686" t="s">
        <v>23</v>
      </c>
      <c r="J4686">
        <v>54.4</v>
      </c>
      <c r="K4686" s="1">
        <v>44185</v>
      </c>
      <c r="L4686">
        <v>28</v>
      </c>
      <c r="M4686">
        <v>0.34</v>
      </c>
      <c r="N4686">
        <f>IF(E4686="",Data_Validation!$B$1,E4686)</f>
        <v>102.11</v>
      </c>
      <c r="O4686">
        <f>IF(J4686="",Data_Validation!$B$2,J4686)</f>
        <v>54.4</v>
      </c>
      <c r="P4686">
        <f t="shared" si="657"/>
        <v>1</v>
      </c>
      <c r="Q4686" s="2">
        <f>CustomerData[[#This Row],[avg_order_value_clean]]*CustomerData[[#This Row],[total_orders]]</f>
        <v>1531.65</v>
      </c>
      <c r="R4686" s="2" t="str">
        <f t="shared" si="665"/>
        <v>Inactive</v>
      </c>
      <c r="S4686" s="2" t="str">
        <f t="shared" si="658"/>
        <v>Medium Risk</v>
      </c>
      <c r="T4686" s="2" t="str">
        <f t="shared" si="659"/>
        <v>45-54</v>
      </c>
      <c r="U4686" s="1">
        <f t="shared" ca="1" si="660"/>
        <v>2076</v>
      </c>
      <c r="V4686" s="2" t="str">
        <f t="shared" si="661"/>
        <v>Low Loyalty</v>
      </c>
      <c r="W4686" s="2" t="str">
        <f t="shared" si="662"/>
        <v>Legitimate</v>
      </c>
      <c r="X4686" s="2" t="str">
        <f>IF(Q4686&lt;Data_Validation!$B$8,"Low Value",IF(Q4686&lt;Data_Validation!$B$9,"Medium Value","High Value"))</f>
        <v>High Value</v>
      </c>
      <c r="Y4686" s="2" t="str">
        <f t="shared" si="663"/>
        <v>High Value - Maintain</v>
      </c>
      <c r="Z4686" s="2" t="str">
        <f t="shared" si="664"/>
        <v>Check Data</v>
      </c>
    </row>
    <row r="4687" spans="1:26" x14ac:dyDescent="0.3">
      <c r="A4687" t="s">
        <v>3653</v>
      </c>
      <c r="B4687">
        <v>74</v>
      </c>
      <c r="C4687" t="s">
        <v>14</v>
      </c>
      <c r="D4687" t="s">
        <v>28</v>
      </c>
      <c r="E4687">
        <v>184.76</v>
      </c>
      <c r="F4687">
        <v>12</v>
      </c>
      <c r="G4687">
        <v>62</v>
      </c>
      <c r="H4687">
        <v>0</v>
      </c>
      <c r="I4687" t="s">
        <v>40</v>
      </c>
      <c r="J4687">
        <v>13.3</v>
      </c>
      <c r="K4687" s="1">
        <v>45204</v>
      </c>
      <c r="L4687">
        <v>46</v>
      </c>
      <c r="M4687">
        <v>0.31</v>
      </c>
      <c r="N4687">
        <f>IF(E4687="",Data_Validation!$B$1,E4687)</f>
        <v>184.76</v>
      </c>
      <c r="O4687">
        <f>IF(J4687="",Data_Validation!$B$2,J4687)</f>
        <v>13.3</v>
      </c>
      <c r="P4687">
        <f t="shared" si="657"/>
        <v>1</v>
      </c>
      <c r="Q4687" s="2">
        <f>CustomerData[[#This Row],[avg_order_value_clean]]*CustomerData[[#This Row],[total_orders]]</f>
        <v>2217.12</v>
      </c>
      <c r="R4687" s="2" t="str">
        <f t="shared" si="665"/>
        <v>At Risk</v>
      </c>
      <c r="S4687" s="2" t="str">
        <f t="shared" si="658"/>
        <v>Medium Risk</v>
      </c>
      <c r="T4687" s="2" t="str">
        <f t="shared" si="659"/>
        <v>55+</v>
      </c>
      <c r="U4687" s="1">
        <f t="shared" ca="1" si="660"/>
        <v>1057</v>
      </c>
      <c r="V4687" s="2" t="str">
        <f t="shared" si="661"/>
        <v>Medium Loyalty</v>
      </c>
      <c r="W4687" s="2" t="str">
        <f t="shared" si="662"/>
        <v>Legitimate</v>
      </c>
      <c r="X4687" s="2" t="str">
        <f>IF(Q4687&lt;Data_Validation!$B$8,"Low Value",IF(Q4687&lt;Data_Validation!$B$9,"Medium Value","High Value"))</f>
        <v>High Value</v>
      </c>
      <c r="Y4687" s="2" t="str">
        <f t="shared" si="663"/>
        <v>High Value - Maintain</v>
      </c>
      <c r="Z4687" s="2" t="str">
        <f t="shared" si="664"/>
        <v>Check Data</v>
      </c>
    </row>
    <row r="4688" spans="1:26" x14ac:dyDescent="0.3">
      <c r="A4688" t="s">
        <v>2182</v>
      </c>
      <c r="B4688">
        <v>40</v>
      </c>
      <c r="C4688" t="s">
        <v>21</v>
      </c>
      <c r="D4688" t="s">
        <v>26</v>
      </c>
      <c r="E4688">
        <v>83.84</v>
      </c>
      <c r="F4688">
        <v>9</v>
      </c>
      <c r="G4688">
        <v>70</v>
      </c>
      <c r="H4688">
        <v>0</v>
      </c>
      <c r="I4688" t="s">
        <v>40</v>
      </c>
      <c r="J4688">
        <v>50.9</v>
      </c>
      <c r="K4688" s="1">
        <v>44414</v>
      </c>
      <c r="L4688">
        <v>72</v>
      </c>
      <c r="M4688">
        <v>0.38</v>
      </c>
      <c r="N4688">
        <f>IF(E4688="",Data_Validation!$B$1,E4688)</f>
        <v>83.84</v>
      </c>
      <c r="O4688">
        <f>IF(J4688="",Data_Validation!$B$2,J4688)</f>
        <v>50.9</v>
      </c>
      <c r="P4688">
        <f t="shared" si="657"/>
        <v>2</v>
      </c>
      <c r="Q4688" s="2">
        <f>CustomerData[[#This Row],[avg_order_value_clean]]*CustomerData[[#This Row],[total_orders]]</f>
        <v>754.56000000000006</v>
      </c>
      <c r="R4688" s="2" t="str">
        <f t="shared" si="665"/>
        <v>At Risk</v>
      </c>
      <c r="S4688" s="2" t="str">
        <f t="shared" si="658"/>
        <v>Medium Risk</v>
      </c>
      <c r="T4688" s="2" t="str">
        <f t="shared" si="659"/>
        <v>35-44</v>
      </c>
      <c r="U4688" s="1">
        <f t="shared" ca="1" si="660"/>
        <v>1847</v>
      </c>
      <c r="V4688" s="2" t="str">
        <f t="shared" si="661"/>
        <v>High Loyalty</v>
      </c>
      <c r="W4688" s="2" t="str">
        <f t="shared" si="662"/>
        <v>Legitimate</v>
      </c>
      <c r="X4688" s="2" t="str">
        <f>IF(Q4688&lt;Data_Validation!$B$8,"Low Value",IF(Q4688&lt;Data_Validation!$B$9,"Medium Value","High Value"))</f>
        <v>Low Value</v>
      </c>
      <c r="Y4688" s="2" t="str">
        <f t="shared" si="663"/>
        <v>Stable</v>
      </c>
      <c r="Z4688" s="2" t="str">
        <f t="shared" si="664"/>
        <v>Check Data</v>
      </c>
    </row>
    <row r="4689" spans="1:26" x14ac:dyDescent="0.3">
      <c r="A4689" t="s">
        <v>1930</v>
      </c>
      <c r="B4689">
        <v>22</v>
      </c>
      <c r="C4689" t="s">
        <v>14</v>
      </c>
      <c r="D4689" t="s">
        <v>44</v>
      </c>
      <c r="E4689">
        <v>190.28</v>
      </c>
      <c r="F4689">
        <v>10</v>
      </c>
      <c r="G4689">
        <v>19</v>
      </c>
      <c r="H4689">
        <v>0</v>
      </c>
      <c r="I4689" t="s">
        <v>19</v>
      </c>
      <c r="J4689">
        <v>31.2</v>
      </c>
      <c r="K4689" s="1">
        <v>45706</v>
      </c>
      <c r="L4689">
        <v>94</v>
      </c>
      <c r="M4689">
        <v>0.27</v>
      </c>
      <c r="N4689">
        <f>IF(E4689="",Data_Validation!$B$1,E4689)</f>
        <v>190.28</v>
      </c>
      <c r="O4689">
        <f>IF(J4689="",Data_Validation!$B$2,J4689)</f>
        <v>31.2</v>
      </c>
      <c r="P4689">
        <f t="shared" si="657"/>
        <v>3</v>
      </c>
      <c r="Q4689" s="2">
        <f>CustomerData[[#This Row],[avg_order_value_clean]]*CustomerData[[#This Row],[total_orders]]</f>
        <v>1902.8</v>
      </c>
      <c r="R4689" s="2" t="str">
        <f t="shared" si="665"/>
        <v>Active</v>
      </c>
      <c r="S4689" s="2" t="str">
        <f t="shared" si="658"/>
        <v>Medium Risk</v>
      </c>
      <c r="T4689" s="2" t="str">
        <f t="shared" si="659"/>
        <v>Under 25</v>
      </c>
      <c r="U4689" s="1">
        <f t="shared" ca="1" si="660"/>
        <v>555</v>
      </c>
      <c r="V4689" s="2" t="str">
        <f t="shared" si="661"/>
        <v>High Loyalty</v>
      </c>
      <c r="W4689" s="2" t="str">
        <f t="shared" si="662"/>
        <v>Legitimate</v>
      </c>
      <c r="X4689" s="2" t="str">
        <f>IF(Q4689&lt;Data_Validation!$B$8,"Low Value",IF(Q4689&lt;Data_Validation!$B$9,"Medium Value","High Value"))</f>
        <v>High Value</v>
      </c>
      <c r="Y4689" s="2" t="str">
        <f t="shared" si="663"/>
        <v>High Value - Maintain</v>
      </c>
      <c r="Z4689" s="2" t="str">
        <f t="shared" si="664"/>
        <v>Check Data</v>
      </c>
    </row>
    <row r="4690" spans="1:26" x14ac:dyDescent="0.3">
      <c r="A4690" t="s">
        <v>3654</v>
      </c>
      <c r="B4690">
        <v>72</v>
      </c>
      <c r="C4690" t="s">
        <v>14</v>
      </c>
      <c r="D4690" t="s">
        <v>15</v>
      </c>
      <c r="E4690">
        <v>208.57</v>
      </c>
      <c r="F4690">
        <v>10</v>
      </c>
      <c r="G4690">
        <v>332</v>
      </c>
      <c r="H4690">
        <v>1</v>
      </c>
      <c r="I4690" t="s">
        <v>40</v>
      </c>
      <c r="J4690">
        <v>93.3</v>
      </c>
      <c r="K4690" s="1">
        <v>44858</v>
      </c>
      <c r="L4690">
        <v>1</v>
      </c>
      <c r="M4690">
        <v>0.21</v>
      </c>
      <c r="N4690">
        <f>IF(E4690="",Data_Validation!$B$1,E4690)</f>
        <v>208.57</v>
      </c>
      <c r="O4690">
        <f>IF(J4690="",Data_Validation!$B$2,J4690)</f>
        <v>93.3</v>
      </c>
      <c r="P4690">
        <f t="shared" si="657"/>
        <v>1</v>
      </c>
      <c r="Q4690" s="2">
        <f>CustomerData[[#This Row],[avg_order_value_clean]]*CustomerData[[#This Row],[total_orders]]</f>
        <v>2085.6999999999998</v>
      </c>
      <c r="R4690" s="2" t="str">
        <f t="shared" si="665"/>
        <v>Inactive</v>
      </c>
      <c r="S4690" s="2" t="str">
        <f t="shared" si="658"/>
        <v>Medium Risk</v>
      </c>
      <c r="T4690" s="2" t="str">
        <f t="shared" si="659"/>
        <v>55+</v>
      </c>
      <c r="U4690" s="1">
        <f t="shared" ca="1" si="660"/>
        <v>1403</v>
      </c>
      <c r="V4690" s="2" t="str">
        <f t="shared" si="661"/>
        <v>Low Loyalty</v>
      </c>
      <c r="W4690" s="2" t="str">
        <f t="shared" si="662"/>
        <v>Fraudulent</v>
      </c>
      <c r="X4690" s="2" t="str">
        <f>IF(Q4690&lt;Data_Validation!$B$8,"Low Value",IF(Q4690&lt;Data_Validation!$B$9,"Medium Value","High Value"))</f>
        <v>High Value</v>
      </c>
      <c r="Y4690" s="2" t="str">
        <f t="shared" si="663"/>
        <v>High Value - Maintain</v>
      </c>
      <c r="Z4690" s="2" t="str">
        <f t="shared" si="664"/>
        <v>Check Data</v>
      </c>
    </row>
    <row r="4691" spans="1:26" x14ac:dyDescent="0.3">
      <c r="A4691" t="s">
        <v>1991</v>
      </c>
      <c r="B4691">
        <v>78</v>
      </c>
      <c r="C4691" t="s">
        <v>21</v>
      </c>
      <c r="D4691" t="s">
        <v>15</v>
      </c>
      <c r="E4691">
        <v>132.41</v>
      </c>
      <c r="F4691">
        <v>12</v>
      </c>
      <c r="G4691">
        <v>244</v>
      </c>
      <c r="H4691">
        <v>0</v>
      </c>
      <c r="I4691" t="s">
        <v>16</v>
      </c>
      <c r="J4691">
        <v>42.2</v>
      </c>
      <c r="K4691" s="1">
        <v>45831</v>
      </c>
      <c r="L4691">
        <v>71</v>
      </c>
      <c r="M4691">
        <v>0.13</v>
      </c>
      <c r="N4691">
        <f>IF(E4691="",Data_Validation!$B$1,E4691)</f>
        <v>132.41</v>
      </c>
      <c r="O4691">
        <f>IF(J4691="",Data_Validation!$B$2,J4691)</f>
        <v>42.2</v>
      </c>
      <c r="P4691">
        <f t="shared" si="657"/>
        <v>2</v>
      </c>
      <c r="Q4691" s="2">
        <f>CustomerData[[#This Row],[avg_order_value_clean]]*CustomerData[[#This Row],[total_orders]]</f>
        <v>1588.92</v>
      </c>
      <c r="R4691" s="2" t="str">
        <f t="shared" si="665"/>
        <v>Inactive</v>
      </c>
      <c r="S4691" s="2" t="str">
        <f t="shared" si="658"/>
        <v>Low Risk</v>
      </c>
      <c r="T4691" s="2" t="str">
        <f t="shared" si="659"/>
        <v>55+</v>
      </c>
      <c r="U4691" s="1">
        <f t="shared" ca="1" si="660"/>
        <v>430</v>
      </c>
      <c r="V4691" s="2" t="str">
        <f t="shared" si="661"/>
        <v>High Loyalty</v>
      </c>
      <c r="W4691" s="2" t="str">
        <f t="shared" si="662"/>
        <v>Legitimate</v>
      </c>
      <c r="X4691" s="2" t="str">
        <f>IF(Q4691&lt;Data_Validation!$B$8,"Low Value",IF(Q4691&lt;Data_Validation!$B$9,"Medium Value","High Value"))</f>
        <v>High Value</v>
      </c>
      <c r="Y4691" s="2" t="str">
        <f t="shared" si="663"/>
        <v>High Value - Maintain</v>
      </c>
      <c r="Z4691" s="2" t="str">
        <f t="shared" si="664"/>
        <v>Check Data</v>
      </c>
    </row>
    <row r="4692" spans="1:26" x14ac:dyDescent="0.3">
      <c r="A4692" t="s">
        <v>3655</v>
      </c>
      <c r="B4692">
        <v>42</v>
      </c>
      <c r="C4692" t="s">
        <v>21</v>
      </c>
      <c r="D4692" t="s">
        <v>15</v>
      </c>
      <c r="E4692">
        <v>30.66</v>
      </c>
      <c r="F4692">
        <v>9</v>
      </c>
      <c r="G4692">
        <v>63</v>
      </c>
      <c r="H4692">
        <v>0</v>
      </c>
      <c r="I4692" t="s">
        <v>16</v>
      </c>
      <c r="J4692">
        <v>10</v>
      </c>
      <c r="K4692" s="1">
        <v>44434</v>
      </c>
      <c r="L4692">
        <v>55</v>
      </c>
      <c r="M4692">
        <v>0.13</v>
      </c>
      <c r="N4692">
        <f>IF(E4692="",Data_Validation!$B$1,E4692)</f>
        <v>30.66</v>
      </c>
      <c r="O4692">
        <f>IF(J4692="",Data_Validation!$B$2,J4692)</f>
        <v>10</v>
      </c>
      <c r="P4692">
        <f t="shared" si="657"/>
        <v>1</v>
      </c>
      <c r="Q4692" s="2">
        <f>CustomerData[[#This Row],[avg_order_value_clean]]*CustomerData[[#This Row],[total_orders]]</f>
        <v>275.94</v>
      </c>
      <c r="R4692" s="2" t="str">
        <f t="shared" si="665"/>
        <v>At Risk</v>
      </c>
      <c r="S4692" s="2" t="str">
        <f t="shared" si="658"/>
        <v>Low Risk</v>
      </c>
      <c r="T4692" s="2" t="str">
        <f t="shared" si="659"/>
        <v>35-44</v>
      </c>
      <c r="U4692" s="1">
        <f t="shared" ca="1" si="660"/>
        <v>1827</v>
      </c>
      <c r="V4692" s="2" t="str">
        <f t="shared" si="661"/>
        <v>Medium Loyalty</v>
      </c>
      <c r="W4692" s="2" t="str">
        <f t="shared" si="662"/>
        <v>Legitimate</v>
      </c>
      <c r="X4692" s="2" t="str">
        <f>IF(Q4692&lt;Data_Validation!$B$8,"Low Value",IF(Q4692&lt;Data_Validation!$B$9,"Medium Value","High Value"))</f>
        <v>Low Value</v>
      </c>
      <c r="Y4692" s="2" t="str">
        <f t="shared" si="663"/>
        <v>Stable</v>
      </c>
      <c r="Z4692" s="2" t="str">
        <f t="shared" si="664"/>
        <v>Check Data</v>
      </c>
    </row>
    <row r="4693" spans="1:26" x14ac:dyDescent="0.3">
      <c r="A4693" t="s">
        <v>3058</v>
      </c>
      <c r="B4693">
        <v>25</v>
      </c>
      <c r="C4693" t="s">
        <v>21</v>
      </c>
      <c r="D4693" t="s">
        <v>44</v>
      </c>
      <c r="E4693">
        <v>86.26</v>
      </c>
      <c r="F4693">
        <v>12</v>
      </c>
      <c r="G4693">
        <v>292</v>
      </c>
      <c r="H4693">
        <v>0</v>
      </c>
      <c r="I4693" t="s">
        <v>40</v>
      </c>
      <c r="J4693">
        <v>93.4</v>
      </c>
      <c r="K4693" s="1">
        <v>44446</v>
      </c>
      <c r="L4693">
        <v>58</v>
      </c>
      <c r="M4693">
        <v>0.08</v>
      </c>
      <c r="N4693">
        <f>IF(E4693="",Data_Validation!$B$1,E4693)</f>
        <v>86.26</v>
      </c>
      <c r="O4693">
        <f>IF(J4693="",Data_Validation!$B$2,J4693)</f>
        <v>93.4</v>
      </c>
      <c r="P4693">
        <f t="shared" si="657"/>
        <v>2</v>
      </c>
      <c r="Q4693" s="2">
        <f>CustomerData[[#This Row],[avg_order_value_clean]]*CustomerData[[#This Row],[total_orders]]</f>
        <v>1035.1200000000001</v>
      </c>
      <c r="R4693" s="2" t="str">
        <f t="shared" si="665"/>
        <v>Inactive</v>
      </c>
      <c r="S4693" s="2" t="str">
        <f t="shared" si="658"/>
        <v>Low Risk</v>
      </c>
      <c r="T4693" s="2" t="str">
        <f t="shared" si="659"/>
        <v>25-34</v>
      </c>
      <c r="U4693" s="1">
        <f t="shared" ca="1" si="660"/>
        <v>1815</v>
      </c>
      <c r="V4693" s="2" t="str">
        <f t="shared" si="661"/>
        <v>Medium Loyalty</v>
      </c>
      <c r="W4693" s="2" t="str">
        <f t="shared" si="662"/>
        <v>Legitimate</v>
      </c>
      <c r="X4693" s="2" t="str">
        <f>IF(Q4693&lt;Data_Validation!$B$8,"Low Value",IF(Q4693&lt;Data_Validation!$B$9,"Medium Value","High Value"))</f>
        <v>Low Value</v>
      </c>
      <c r="Y4693" s="2" t="str">
        <f t="shared" si="663"/>
        <v>Stable</v>
      </c>
      <c r="Z4693" s="2" t="str">
        <f t="shared" si="664"/>
        <v>Check Data</v>
      </c>
    </row>
    <row r="4694" spans="1:26" x14ac:dyDescent="0.3">
      <c r="A4694" t="s">
        <v>3656</v>
      </c>
      <c r="B4694">
        <v>33</v>
      </c>
      <c r="C4694" t="s">
        <v>14</v>
      </c>
      <c r="D4694" t="s">
        <v>22</v>
      </c>
      <c r="E4694">
        <v>34.86</v>
      </c>
      <c r="F4694">
        <v>9</v>
      </c>
      <c r="G4694">
        <v>363</v>
      </c>
      <c r="H4694">
        <v>0</v>
      </c>
      <c r="I4694" t="s">
        <v>16</v>
      </c>
      <c r="J4694">
        <v>93.8</v>
      </c>
      <c r="K4694" s="1">
        <v>45672</v>
      </c>
      <c r="L4694">
        <v>78</v>
      </c>
      <c r="M4694">
        <v>0.54</v>
      </c>
      <c r="N4694">
        <f>IF(E4694="",Data_Validation!$B$1,E4694)</f>
        <v>34.86</v>
      </c>
      <c r="O4694">
        <f>IF(J4694="",Data_Validation!$B$2,J4694)</f>
        <v>93.8</v>
      </c>
      <c r="P4694">
        <f t="shared" si="657"/>
        <v>1</v>
      </c>
      <c r="Q4694" s="2">
        <f>CustomerData[[#This Row],[avg_order_value_clean]]*CustomerData[[#This Row],[total_orders]]</f>
        <v>313.74</v>
      </c>
      <c r="R4694" s="2" t="str">
        <f t="shared" si="665"/>
        <v>Inactive</v>
      </c>
      <c r="S4694" s="2" t="str">
        <f t="shared" si="658"/>
        <v>High Risk</v>
      </c>
      <c r="T4694" s="2" t="str">
        <f t="shared" si="659"/>
        <v>25-34</v>
      </c>
      <c r="U4694" s="1">
        <f t="shared" ca="1" si="660"/>
        <v>589</v>
      </c>
      <c r="V4694" s="2" t="str">
        <f t="shared" si="661"/>
        <v>High Loyalty</v>
      </c>
      <c r="W4694" s="2" t="str">
        <f t="shared" si="662"/>
        <v>Legitimate</v>
      </c>
      <c r="X4694" s="2" t="str">
        <f>IF(Q4694&lt;Data_Validation!$B$8,"Low Value",IF(Q4694&lt;Data_Validation!$B$9,"Medium Value","High Value"))</f>
        <v>Low Value</v>
      </c>
      <c r="Y4694" s="2" t="str">
        <f t="shared" si="663"/>
        <v>At Risk - Develop</v>
      </c>
      <c r="Z4694" s="2" t="str">
        <f t="shared" si="664"/>
        <v>Check Data</v>
      </c>
    </row>
    <row r="4695" spans="1:26" x14ac:dyDescent="0.3">
      <c r="A4695" t="s">
        <v>3657</v>
      </c>
      <c r="B4695">
        <v>71</v>
      </c>
      <c r="C4695" t="s">
        <v>14</v>
      </c>
      <c r="D4695" t="s">
        <v>44</v>
      </c>
      <c r="E4695">
        <v>97.47</v>
      </c>
      <c r="F4695">
        <v>11</v>
      </c>
      <c r="G4695">
        <v>224</v>
      </c>
      <c r="H4695">
        <v>0</v>
      </c>
      <c r="I4695" t="s">
        <v>23</v>
      </c>
      <c r="J4695">
        <v>17.5</v>
      </c>
      <c r="K4695" s="1">
        <v>44405</v>
      </c>
      <c r="L4695">
        <v>21</v>
      </c>
      <c r="M4695">
        <v>0.11</v>
      </c>
      <c r="N4695">
        <f>IF(E4695="",Data_Validation!$B$1,E4695)</f>
        <v>97.47</v>
      </c>
      <c r="O4695">
        <f>IF(J4695="",Data_Validation!$B$2,J4695)</f>
        <v>17.5</v>
      </c>
      <c r="P4695">
        <f t="shared" si="657"/>
        <v>1</v>
      </c>
      <c r="Q4695" s="2">
        <f>CustomerData[[#This Row],[avg_order_value_clean]]*CustomerData[[#This Row],[total_orders]]</f>
        <v>1072.17</v>
      </c>
      <c r="R4695" s="2" t="str">
        <f t="shared" si="665"/>
        <v>Inactive</v>
      </c>
      <c r="S4695" s="2" t="str">
        <f t="shared" si="658"/>
        <v>Low Risk</v>
      </c>
      <c r="T4695" s="2" t="str">
        <f t="shared" si="659"/>
        <v>55+</v>
      </c>
      <c r="U4695" s="1">
        <f t="shared" ca="1" si="660"/>
        <v>1856</v>
      </c>
      <c r="V4695" s="2" t="str">
        <f t="shared" si="661"/>
        <v>Low Loyalty</v>
      </c>
      <c r="W4695" s="2" t="str">
        <f t="shared" si="662"/>
        <v>Legitimate</v>
      </c>
      <c r="X4695" s="2" t="str">
        <f>IF(Q4695&lt;Data_Validation!$B$8,"Low Value",IF(Q4695&lt;Data_Validation!$B$9,"Medium Value","High Value"))</f>
        <v>Low Value</v>
      </c>
      <c r="Y4695" s="2" t="str">
        <f t="shared" si="663"/>
        <v>Stable</v>
      </c>
      <c r="Z4695" s="2" t="str">
        <f t="shared" si="664"/>
        <v>Check Data</v>
      </c>
    </row>
    <row r="4696" spans="1:26" x14ac:dyDescent="0.3">
      <c r="A4696" t="s">
        <v>3658</v>
      </c>
      <c r="B4696">
        <v>65</v>
      </c>
      <c r="C4696" t="s">
        <v>14</v>
      </c>
      <c r="D4696" t="s">
        <v>52</v>
      </c>
      <c r="E4696">
        <v>200.44</v>
      </c>
      <c r="F4696">
        <v>12</v>
      </c>
      <c r="G4696">
        <v>265</v>
      </c>
      <c r="H4696">
        <v>0</v>
      </c>
      <c r="I4696" t="s">
        <v>16</v>
      </c>
      <c r="J4696">
        <v>81.599999999999994</v>
      </c>
      <c r="K4696" s="1">
        <v>45261</v>
      </c>
      <c r="L4696">
        <v>56</v>
      </c>
      <c r="M4696">
        <v>0.31</v>
      </c>
      <c r="N4696">
        <f>IF(E4696="",Data_Validation!$B$1,E4696)</f>
        <v>200.44</v>
      </c>
      <c r="O4696">
        <f>IF(J4696="",Data_Validation!$B$2,J4696)</f>
        <v>81.599999999999994</v>
      </c>
      <c r="P4696">
        <f t="shared" si="657"/>
        <v>1</v>
      </c>
      <c r="Q4696" s="2">
        <f>CustomerData[[#This Row],[avg_order_value_clean]]*CustomerData[[#This Row],[total_orders]]</f>
        <v>2405.2799999999997</v>
      </c>
      <c r="R4696" s="2" t="str">
        <f t="shared" si="665"/>
        <v>Inactive</v>
      </c>
      <c r="S4696" s="2" t="str">
        <f t="shared" si="658"/>
        <v>Medium Risk</v>
      </c>
      <c r="T4696" s="2" t="str">
        <f t="shared" si="659"/>
        <v>55+</v>
      </c>
      <c r="U4696" s="1">
        <f t="shared" ca="1" si="660"/>
        <v>1000</v>
      </c>
      <c r="V4696" s="2" t="str">
        <f t="shared" si="661"/>
        <v>Medium Loyalty</v>
      </c>
      <c r="W4696" s="2" t="str">
        <f t="shared" si="662"/>
        <v>Legitimate</v>
      </c>
      <c r="X4696" s="2" t="str">
        <f>IF(Q4696&lt;Data_Validation!$B$8,"Low Value",IF(Q4696&lt;Data_Validation!$B$9,"Medium Value","High Value"))</f>
        <v>High Value</v>
      </c>
      <c r="Y4696" s="2" t="str">
        <f t="shared" si="663"/>
        <v>High Value - Maintain</v>
      </c>
      <c r="Z4696" s="2" t="str">
        <f t="shared" si="664"/>
        <v>Check Data</v>
      </c>
    </row>
    <row r="4697" spans="1:26" x14ac:dyDescent="0.3">
      <c r="A4697" t="s">
        <v>3659</v>
      </c>
      <c r="B4697">
        <v>62</v>
      </c>
      <c r="C4697" t="s">
        <v>25</v>
      </c>
      <c r="D4697" t="s">
        <v>44</v>
      </c>
      <c r="E4697">
        <v>70.930000000000007</v>
      </c>
      <c r="F4697">
        <v>10</v>
      </c>
      <c r="G4697">
        <v>161</v>
      </c>
      <c r="H4697">
        <v>0</v>
      </c>
      <c r="I4697" t="s">
        <v>23</v>
      </c>
      <c r="J4697">
        <v>86.2</v>
      </c>
      <c r="K4697" s="1">
        <v>44077</v>
      </c>
      <c r="L4697">
        <v>70</v>
      </c>
      <c r="M4697">
        <v>0.4</v>
      </c>
      <c r="N4697">
        <f>IF(E4697="",Data_Validation!$B$1,E4697)</f>
        <v>70.930000000000007</v>
      </c>
      <c r="O4697">
        <f>IF(J4697="",Data_Validation!$B$2,J4697)</f>
        <v>86.2</v>
      </c>
      <c r="P4697">
        <f t="shared" si="657"/>
        <v>1</v>
      </c>
      <c r="Q4697" s="2">
        <f>CustomerData[[#This Row],[avg_order_value_clean]]*CustomerData[[#This Row],[total_orders]]</f>
        <v>709.30000000000007</v>
      </c>
      <c r="R4697" s="2" t="str">
        <f t="shared" si="665"/>
        <v>Inactive</v>
      </c>
      <c r="S4697" s="2" t="str">
        <f t="shared" si="658"/>
        <v>Medium Risk</v>
      </c>
      <c r="T4697" s="2" t="str">
        <f t="shared" si="659"/>
        <v>55+</v>
      </c>
      <c r="U4697" s="1">
        <f t="shared" ca="1" si="660"/>
        <v>2184</v>
      </c>
      <c r="V4697" s="2" t="str">
        <f t="shared" si="661"/>
        <v>High Loyalty</v>
      </c>
      <c r="W4697" s="2" t="str">
        <f t="shared" si="662"/>
        <v>Legitimate</v>
      </c>
      <c r="X4697" s="2" t="str">
        <f>IF(Q4697&lt;Data_Validation!$B$8,"Low Value",IF(Q4697&lt;Data_Validation!$B$9,"Medium Value","High Value"))</f>
        <v>Low Value</v>
      </c>
      <c r="Y4697" s="2" t="str">
        <f t="shared" si="663"/>
        <v>Stable</v>
      </c>
      <c r="Z4697" s="2" t="str">
        <f t="shared" si="664"/>
        <v>Check Data</v>
      </c>
    </row>
    <row r="4698" spans="1:26" x14ac:dyDescent="0.3">
      <c r="A4698" t="s">
        <v>3660</v>
      </c>
      <c r="B4698">
        <v>69</v>
      </c>
      <c r="C4698" t="s">
        <v>21</v>
      </c>
      <c r="D4698" t="s">
        <v>22</v>
      </c>
      <c r="E4698">
        <v>200.63</v>
      </c>
      <c r="F4698">
        <v>12</v>
      </c>
      <c r="G4698">
        <v>44</v>
      </c>
      <c r="H4698">
        <v>0</v>
      </c>
      <c r="I4698" t="s">
        <v>23</v>
      </c>
      <c r="J4698">
        <v>35.6</v>
      </c>
      <c r="K4698" s="1">
        <v>45417</v>
      </c>
      <c r="L4698">
        <v>17</v>
      </c>
      <c r="M4698">
        <v>0.09</v>
      </c>
      <c r="N4698">
        <f>IF(E4698="",Data_Validation!$B$1,E4698)</f>
        <v>200.63</v>
      </c>
      <c r="O4698">
        <f>IF(J4698="",Data_Validation!$B$2,J4698)</f>
        <v>35.6</v>
      </c>
      <c r="P4698">
        <f t="shared" si="657"/>
        <v>1</v>
      </c>
      <c r="Q4698" s="2">
        <f>CustomerData[[#This Row],[avg_order_value_clean]]*CustomerData[[#This Row],[total_orders]]</f>
        <v>2407.56</v>
      </c>
      <c r="R4698" s="2" t="str">
        <f t="shared" si="665"/>
        <v>At Risk</v>
      </c>
      <c r="S4698" s="2" t="str">
        <f t="shared" si="658"/>
        <v>Low Risk</v>
      </c>
      <c r="T4698" s="2" t="str">
        <f t="shared" si="659"/>
        <v>55+</v>
      </c>
      <c r="U4698" s="1">
        <f t="shared" ca="1" si="660"/>
        <v>844</v>
      </c>
      <c r="V4698" s="2" t="str">
        <f t="shared" si="661"/>
        <v>Low Loyalty</v>
      </c>
      <c r="W4698" s="2" t="str">
        <f t="shared" si="662"/>
        <v>Legitimate</v>
      </c>
      <c r="X4698" s="2" t="str">
        <f>IF(Q4698&lt;Data_Validation!$B$8,"Low Value",IF(Q4698&lt;Data_Validation!$B$9,"Medium Value","High Value"))</f>
        <v>High Value</v>
      </c>
      <c r="Y4698" s="2" t="str">
        <f t="shared" si="663"/>
        <v>High Value - Maintain</v>
      </c>
      <c r="Z4698" s="2" t="str">
        <f t="shared" si="664"/>
        <v>Check Data</v>
      </c>
    </row>
    <row r="4699" spans="1:26" x14ac:dyDescent="0.3">
      <c r="A4699" t="s">
        <v>3661</v>
      </c>
      <c r="B4699">
        <v>78</v>
      </c>
      <c r="C4699" t="s">
        <v>25</v>
      </c>
      <c r="D4699" t="s">
        <v>35</v>
      </c>
      <c r="E4699">
        <v>108.98</v>
      </c>
      <c r="F4699">
        <v>9</v>
      </c>
      <c r="G4699">
        <v>318</v>
      </c>
      <c r="H4699">
        <v>0</v>
      </c>
      <c r="I4699" t="s">
        <v>23</v>
      </c>
      <c r="J4699">
        <v>16</v>
      </c>
      <c r="K4699" s="1">
        <v>45080</v>
      </c>
      <c r="L4699">
        <v>78</v>
      </c>
      <c r="M4699">
        <v>0.39</v>
      </c>
      <c r="N4699">
        <f>IF(E4699="",Data_Validation!$B$1,E4699)</f>
        <v>108.98</v>
      </c>
      <c r="O4699">
        <f>IF(J4699="",Data_Validation!$B$2,J4699)</f>
        <v>16</v>
      </c>
      <c r="P4699">
        <f t="shared" si="657"/>
        <v>1</v>
      </c>
      <c r="Q4699" s="2">
        <f>CustomerData[[#This Row],[avg_order_value_clean]]*CustomerData[[#This Row],[total_orders]]</f>
        <v>980.82</v>
      </c>
      <c r="R4699" s="2" t="str">
        <f t="shared" si="665"/>
        <v>Inactive</v>
      </c>
      <c r="S4699" s="2" t="str">
        <f t="shared" si="658"/>
        <v>Medium Risk</v>
      </c>
      <c r="T4699" s="2" t="str">
        <f t="shared" si="659"/>
        <v>55+</v>
      </c>
      <c r="U4699" s="1">
        <f t="shared" ca="1" si="660"/>
        <v>1181</v>
      </c>
      <c r="V4699" s="2" t="str">
        <f t="shared" si="661"/>
        <v>High Loyalty</v>
      </c>
      <c r="W4699" s="2" t="str">
        <f t="shared" si="662"/>
        <v>Legitimate</v>
      </c>
      <c r="X4699" s="2" t="str">
        <f>IF(Q4699&lt;Data_Validation!$B$8,"Low Value",IF(Q4699&lt;Data_Validation!$B$9,"Medium Value","High Value"))</f>
        <v>Low Value</v>
      </c>
      <c r="Y4699" s="2" t="str">
        <f t="shared" si="663"/>
        <v>Stable</v>
      </c>
      <c r="Z4699" s="2" t="str">
        <f t="shared" si="664"/>
        <v>Check Data</v>
      </c>
    </row>
    <row r="4700" spans="1:26" x14ac:dyDescent="0.3">
      <c r="A4700" t="s">
        <v>3662</v>
      </c>
      <c r="B4700">
        <v>32</v>
      </c>
      <c r="C4700" t="s">
        <v>14</v>
      </c>
      <c r="D4700" t="s">
        <v>52</v>
      </c>
      <c r="E4700">
        <v>128.08000000000001</v>
      </c>
      <c r="F4700">
        <v>12</v>
      </c>
      <c r="G4700">
        <v>268</v>
      </c>
      <c r="H4700">
        <v>0</v>
      </c>
      <c r="I4700" t="s">
        <v>29</v>
      </c>
      <c r="J4700">
        <v>79.8</v>
      </c>
      <c r="K4700" s="1">
        <v>45199</v>
      </c>
      <c r="L4700">
        <v>7</v>
      </c>
      <c r="M4700">
        <v>0.56000000000000005</v>
      </c>
      <c r="N4700">
        <f>IF(E4700="",Data_Validation!$B$1,E4700)</f>
        <v>128.08000000000001</v>
      </c>
      <c r="O4700">
        <f>IF(J4700="",Data_Validation!$B$2,J4700)</f>
        <v>79.8</v>
      </c>
      <c r="P4700">
        <f t="shared" si="657"/>
        <v>1</v>
      </c>
      <c r="Q4700" s="2">
        <f>CustomerData[[#This Row],[avg_order_value_clean]]*CustomerData[[#This Row],[total_orders]]</f>
        <v>1536.96</v>
      </c>
      <c r="R4700" s="2" t="str">
        <f t="shared" si="665"/>
        <v>Inactive</v>
      </c>
      <c r="S4700" s="2" t="str">
        <f t="shared" si="658"/>
        <v>High Risk</v>
      </c>
      <c r="T4700" s="2" t="str">
        <f t="shared" si="659"/>
        <v>25-34</v>
      </c>
      <c r="U4700" s="1">
        <f t="shared" ca="1" si="660"/>
        <v>1062</v>
      </c>
      <c r="V4700" s="2" t="str">
        <f t="shared" si="661"/>
        <v>Low Loyalty</v>
      </c>
      <c r="W4700" s="2" t="str">
        <f t="shared" si="662"/>
        <v>Legitimate</v>
      </c>
      <c r="X4700" s="2" t="str">
        <f>IF(Q4700&lt;Data_Validation!$B$8,"Low Value",IF(Q4700&lt;Data_Validation!$B$9,"Medium Value","High Value"))</f>
        <v>High Value</v>
      </c>
      <c r="Y4700" s="2" t="str">
        <f t="shared" si="663"/>
        <v>Critical - Retain</v>
      </c>
      <c r="Z4700" s="2" t="str">
        <f t="shared" si="664"/>
        <v>Check Data</v>
      </c>
    </row>
    <row r="4701" spans="1:26" x14ac:dyDescent="0.3">
      <c r="A4701" t="s">
        <v>3663</v>
      </c>
      <c r="B4701">
        <v>18</v>
      </c>
      <c r="C4701" t="s">
        <v>21</v>
      </c>
      <c r="D4701" t="s">
        <v>18</v>
      </c>
      <c r="E4701">
        <v>81.180000000000007</v>
      </c>
      <c r="F4701">
        <v>8</v>
      </c>
      <c r="G4701">
        <v>24</v>
      </c>
      <c r="H4701">
        <v>0</v>
      </c>
      <c r="I4701" t="s">
        <v>19</v>
      </c>
      <c r="J4701">
        <v>2.8</v>
      </c>
      <c r="K4701" s="1">
        <v>44983</v>
      </c>
      <c r="L4701">
        <v>79</v>
      </c>
      <c r="M4701">
        <v>0.27</v>
      </c>
      <c r="N4701">
        <f>IF(E4701="",Data_Validation!$B$1,E4701)</f>
        <v>81.180000000000007</v>
      </c>
      <c r="O4701">
        <f>IF(J4701="",Data_Validation!$B$2,J4701)</f>
        <v>2.8</v>
      </c>
      <c r="P4701">
        <f t="shared" si="657"/>
        <v>1</v>
      </c>
      <c r="Q4701" s="2">
        <f>CustomerData[[#This Row],[avg_order_value_clean]]*CustomerData[[#This Row],[total_orders]]</f>
        <v>649.44000000000005</v>
      </c>
      <c r="R4701" s="2" t="str">
        <f t="shared" si="665"/>
        <v>Active</v>
      </c>
      <c r="S4701" s="2" t="str">
        <f t="shared" si="658"/>
        <v>Medium Risk</v>
      </c>
      <c r="T4701" s="2" t="str">
        <f t="shared" si="659"/>
        <v>Under 25</v>
      </c>
      <c r="U4701" s="1">
        <f t="shared" ca="1" si="660"/>
        <v>1278</v>
      </c>
      <c r="V4701" s="2" t="str">
        <f t="shared" si="661"/>
        <v>High Loyalty</v>
      </c>
      <c r="W4701" s="2" t="str">
        <f t="shared" si="662"/>
        <v>Legitimate</v>
      </c>
      <c r="X4701" s="2" t="str">
        <f>IF(Q4701&lt;Data_Validation!$B$8,"Low Value",IF(Q4701&lt;Data_Validation!$B$9,"Medium Value","High Value"))</f>
        <v>Low Value</v>
      </c>
      <c r="Y4701" s="2" t="str">
        <f t="shared" si="663"/>
        <v>Stable</v>
      </c>
      <c r="Z4701" s="2" t="str">
        <f t="shared" si="664"/>
        <v>Check Data</v>
      </c>
    </row>
    <row r="4702" spans="1:26" x14ac:dyDescent="0.3">
      <c r="A4702" t="s">
        <v>3664</v>
      </c>
      <c r="B4702">
        <v>39</v>
      </c>
      <c r="C4702" t="s">
        <v>25</v>
      </c>
      <c r="D4702" t="s">
        <v>50</v>
      </c>
      <c r="E4702">
        <v>63.75</v>
      </c>
      <c r="F4702">
        <v>10</v>
      </c>
      <c r="G4702">
        <v>299</v>
      </c>
      <c r="H4702">
        <v>0</v>
      </c>
      <c r="I4702" t="s">
        <v>16</v>
      </c>
      <c r="J4702">
        <v>61.9</v>
      </c>
      <c r="K4702" s="1">
        <v>44468</v>
      </c>
      <c r="L4702">
        <v>72</v>
      </c>
      <c r="M4702">
        <v>0.3</v>
      </c>
      <c r="N4702">
        <f>IF(E4702="",Data_Validation!$B$1,E4702)</f>
        <v>63.75</v>
      </c>
      <c r="O4702">
        <f>IF(J4702="",Data_Validation!$B$2,J4702)</f>
        <v>61.9</v>
      </c>
      <c r="P4702">
        <f t="shared" si="657"/>
        <v>1</v>
      </c>
      <c r="Q4702" s="2">
        <f>CustomerData[[#This Row],[avg_order_value_clean]]*CustomerData[[#This Row],[total_orders]]</f>
        <v>637.5</v>
      </c>
      <c r="R4702" s="2" t="str">
        <f t="shared" si="665"/>
        <v>Inactive</v>
      </c>
      <c r="S4702" s="2" t="str">
        <f t="shared" si="658"/>
        <v>Medium Risk</v>
      </c>
      <c r="T4702" s="2" t="str">
        <f t="shared" si="659"/>
        <v>35-44</v>
      </c>
      <c r="U4702" s="1">
        <f t="shared" ca="1" si="660"/>
        <v>1793</v>
      </c>
      <c r="V4702" s="2" t="str">
        <f t="shared" si="661"/>
        <v>High Loyalty</v>
      </c>
      <c r="W4702" s="2" t="str">
        <f t="shared" si="662"/>
        <v>Legitimate</v>
      </c>
      <c r="X4702" s="2" t="str">
        <f>IF(Q4702&lt;Data_Validation!$B$8,"Low Value",IF(Q4702&lt;Data_Validation!$B$9,"Medium Value","High Value"))</f>
        <v>Low Value</v>
      </c>
      <c r="Y4702" s="2" t="str">
        <f t="shared" si="663"/>
        <v>Stable</v>
      </c>
      <c r="Z4702" s="2" t="str">
        <f t="shared" si="664"/>
        <v>Check Data</v>
      </c>
    </row>
    <row r="4703" spans="1:26" x14ac:dyDescent="0.3">
      <c r="A4703" t="s">
        <v>3665</v>
      </c>
      <c r="B4703">
        <v>20</v>
      </c>
      <c r="C4703" t="s">
        <v>21</v>
      </c>
      <c r="D4703" t="s">
        <v>18</v>
      </c>
      <c r="E4703">
        <v>28.83</v>
      </c>
      <c r="F4703">
        <v>9</v>
      </c>
      <c r="G4703">
        <v>224</v>
      </c>
      <c r="H4703">
        <v>0</v>
      </c>
      <c r="I4703" t="s">
        <v>29</v>
      </c>
      <c r="J4703">
        <v>34.200000000000003</v>
      </c>
      <c r="K4703" s="1">
        <v>45206</v>
      </c>
      <c r="L4703">
        <v>60</v>
      </c>
      <c r="M4703">
        <v>0.02</v>
      </c>
      <c r="N4703">
        <f>IF(E4703="",Data_Validation!$B$1,E4703)</f>
        <v>28.83</v>
      </c>
      <c r="O4703">
        <f>IF(J4703="",Data_Validation!$B$2,J4703)</f>
        <v>34.200000000000003</v>
      </c>
      <c r="P4703">
        <f t="shared" si="657"/>
        <v>1</v>
      </c>
      <c r="Q4703" s="2">
        <f>CustomerData[[#This Row],[avg_order_value_clean]]*CustomerData[[#This Row],[total_orders]]</f>
        <v>259.46999999999997</v>
      </c>
      <c r="R4703" s="2" t="str">
        <f t="shared" si="665"/>
        <v>Inactive</v>
      </c>
      <c r="S4703" s="2" t="str">
        <f t="shared" si="658"/>
        <v>Low Risk</v>
      </c>
      <c r="T4703" s="2" t="str">
        <f t="shared" si="659"/>
        <v>Under 25</v>
      </c>
      <c r="U4703" s="1">
        <f t="shared" ca="1" si="660"/>
        <v>1055</v>
      </c>
      <c r="V4703" s="2" t="str">
        <f t="shared" si="661"/>
        <v>Medium Loyalty</v>
      </c>
      <c r="W4703" s="2" t="str">
        <f t="shared" si="662"/>
        <v>Legitimate</v>
      </c>
      <c r="X4703" s="2" t="str">
        <f>IF(Q4703&lt;Data_Validation!$B$8,"Low Value",IF(Q4703&lt;Data_Validation!$B$9,"Medium Value","High Value"))</f>
        <v>Low Value</v>
      </c>
      <c r="Y4703" s="2" t="str">
        <f t="shared" si="663"/>
        <v>Stable</v>
      </c>
      <c r="Z4703" s="2" t="str">
        <f t="shared" si="664"/>
        <v>Check Data</v>
      </c>
    </row>
    <row r="4704" spans="1:26" x14ac:dyDescent="0.3">
      <c r="A4704" t="s">
        <v>3666</v>
      </c>
      <c r="B4704">
        <v>55</v>
      </c>
      <c r="C4704" t="s">
        <v>14</v>
      </c>
      <c r="D4704" t="s">
        <v>28</v>
      </c>
      <c r="E4704">
        <v>57</v>
      </c>
      <c r="F4704">
        <v>7</v>
      </c>
      <c r="G4704">
        <v>73</v>
      </c>
      <c r="H4704">
        <v>0</v>
      </c>
      <c r="I4704" t="s">
        <v>19</v>
      </c>
      <c r="J4704">
        <v>59.6</v>
      </c>
      <c r="K4704" s="1">
        <v>44705</v>
      </c>
      <c r="L4704">
        <v>48</v>
      </c>
      <c r="M4704">
        <v>0.22</v>
      </c>
      <c r="N4704">
        <f>IF(E4704="",Data_Validation!$B$1,E4704)</f>
        <v>57</v>
      </c>
      <c r="O4704">
        <f>IF(J4704="",Data_Validation!$B$2,J4704)</f>
        <v>59.6</v>
      </c>
      <c r="P4704">
        <f t="shared" si="657"/>
        <v>1</v>
      </c>
      <c r="Q4704" s="2">
        <f>CustomerData[[#This Row],[avg_order_value_clean]]*CustomerData[[#This Row],[total_orders]]</f>
        <v>399</v>
      </c>
      <c r="R4704" s="2" t="str">
        <f t="shared" si="665"/>
        <v>At Risk</v>
      </c>
      <c r="S4704" s="2" t="str">
        <f t="shared" si="658"/>
        <v>Medium Risk</v>
      </c>
      <c r="T4704" s="2" t="str">
        <f t="shared" si="659"/>
        <v>55+</v>
      </c>
      <c r="U4704" s="1">
        <f t="shared" ca="1" si="660"/>
        <v>1556</v>
      </c>
      <c r="V4704" s="2" t="str">
        <f t="shared" si="661"/>
        <v>Medium Loyalty</v>
      </c>
      <c r="W4704" s="2" t="str">
        <f t="shared" si="662"/>
        <v>Legitimate</v>
      </c>
      <c r="X4704" s="2" t="str">
        <f>IF(Q4704&lt;Data_Validation!$B$8,"Low Value",IF(Q4704&lt;Data_Validation!$B$9,"Medium Value","High Value"))</f>
        <v>Low Value</v>
      </c>
      <c r="Y4704" s="2" t="str">
        <f t="shared" si="663"/>
        <v>Stable</v>
      </c>
      <c r="Z4704" s="2" t="str">
        <f t="shared" si="664"/>
        <v>Check Data</v>
      </c>
    </row>
    <row r="4705" spans="1:26" x14ac:dyDescent="0.3">
      <c r="A4705" t="s">
        <v>3667</v>
      </c>
      <c r="B4705">
        <v>71</v>
      </c>
      <c r="C4705" t="s">
        <v>14</v>
      </c>
      <c r="D4705" t="s">
        <v>18</v>
      </c>
      <c r="E4705">
        <v>133.35</v>
      </c>
      <c r="F4705">
        <v>15</v>
      </c>
      <c r="G4705">
        <v>115</v>
      </c>
      <c r="H4705">
        <v>0</v>
      </c>
      <c r="I4705" t="s">
        <v>29</v>
      </c>
      <c r="J4705">
        <v>78.900000000000006</v>
      </c>
      <c r="K4705" s="1">
        <v>44658</v>
      </c>
      <c r="L4705">
        <v>10</v>
      </c>
      <c r="M4705">
        <v>0.14000000000000001</v>
      </c>
      <c r="N4705">
        <f>IF(E4705="",Data_Validation!$B$1,E4705)</f>
        <v>133.35</v>
      </c>
      <c r="O4705">
        <f>IF(J4705="",Data_Validation!$B$2,J4705)</f>
        <v>78.900000000000006</v>
      </c>
      <c r="P4705">
        <f t="shared" si="657"/>
        <v>1</v>
      </c>
      <c r="Q4705" s="2">
        <f>CustomerData[[#This Row],[avg_order_value_clean]]*CustomerData[[#This Row],[total_orders]]</f>
        <v>2000.25</v>
      </c>
      <c r="R4705" s="2" t="str">
        <f t="shared" si="665"/>
        <v>Inactive</v>
      </c>
      <c r="S4705" s="2" t="str">
        <f t="shared" si="658"/>
        <v>Low Risk</v>
      </c>
      <c r="T4705" s="2" t="str">
        <f t="shared" si="659"/>
        <v>55+</v>
      </c>
      <c r="U4705" s="1">
        <f t="shared" ca="1" si="660"/>
        <v>1603</v>
      </c>
      <c r="V4705" s="2" t="str">
        <f t="shared" si="661"/>
        <v>Low Loyalty</v>
      </c>
      <c r="W4705" s="2" t="str">
        <f t="shared" si="662"/>
        <v>Legitimate</v>
      </c>
      <c r="X4705" s="2" t="str">
        <f>IF(Q4705&lt;Data_Validation!$B$8,"Low Value",IF(Q4705&lt;Data_Validation!$B$9,"Medium Value","High Value"))</f>
        <v>High Value</v>
      </c>
      <c r="Y4705" s="2" t="str">
        <f t="shared" si="663"/>
        <v>High Value - Maintain</v>
      </c>
      <c r="Z4705" s="2" t="str">
        <f t="shared" si="664"/>
        <v>Check Data</v>
      </c>
    </row>
    <row r="4706" spans="1:26" x14ac:dyDescent="0.3">
      <c r="A4706" t="s">
        <v>1562</v>
      </c>
      <c r="B4706">
        <v>31</v>
      </c>
      <c r="C4706" t="s">
        <v>14</v>
      </c>
      <c r="D4706" t="s">
        <v>52</v>
      </c>
      <c r="E4706">
        <v>56.06</v>
      </c>
      <c r="F4706">
        <v>14</v>
      </c>
      <c r="G4706">
        <v>151</v>
      </c>
      <c r="H4706">
        <v>0</v>
      </c>
      <c r="I4706" t="s">
        <v>16</v>
      </c>
      <c r="J4706">
        <v>82.9</v>
      </c>
      <c r="K4706" s="1">
        <v>44457</v>
      </c>
      <c r="L4706">
        <v>93</v>
      </c>
      <c r="M4706">
        <v>0.05</v>
      </c>
      <c r="N4706">
        <f>IF(E4706="",Data_Validation!$B$1,E4706)</f>
        <v>56.06</v>
      </c>
      <c r="O4706">
        <f>IF(J4706="",Data_Validation!$B$2,J4706)</f>
        <v>82.9</v>
      </c>
      <c r="P4706">
        <f t="shared" si="657"/>
        <v>2</v>
      </c>
      <c r="Q4706" s="2">
        <f>CustomerData[[#This Row],[avg_order_value_clean]]*CustomerData[[#This Row],[total_orders]]</f>
        <v>784.84</v>
      </c>
      <c r="R4706" s="2" t="str">
        <f t="shared" si="665"/>
        <v>Inactive</v>
      </c>
      <c r="S4706" s="2" t="str">
        <f t="shared" si="658"/>
        <v>Low Risk</v>
      </c>
      <c r="T4706" s="2" t="str">
        <f t="shared" si="659"/>
        <v>25-34</v>
      </c>
      <c r="U4706" s="1">
        <f t="shared" ca="1" si="660"/>
        <v>1804</v>
      </c>
      <c r="V4706" s="2" t="str">
        <f t="shared" si="661"/>
        <v>High Loyalty</v>
      </c>
      <c r="W4706" s="2" t="str">
        <f t="shared" si="662"/>
        <v>Legitimate</v>
      </c>
      <c r="X4706" s="2" t="str">
        <f>IF(Q4706&lt;Data_Validation!$B$8,"Low Value",IF(Q4706&lt;Data_Validation!$B$9,"Medium Value","High Value"))</f>
        <v>Low Value</v>
      </c>
      <c r="Y4706" s="2" t="str">
        <f t="shared" si="663"/>
        <v>Stable</v>
      </c>
      <c r="Z4706" s="2" t="str">
        <f t="shared" si="664"/>
        <v>Check Data</v>
      </c>
    </row>
    <row r="4707" spans="1:26" x14ac:dyDescent="0.3">
      <c r="A4707" t="s">
        <v>2398</v>
      </c>
      <c r="B4707">
        <v>53</v>
      </c>
      <c r="C4707" t="s">
        <v>14</v>
      </c>
      <c r="D4707" t="s">
        <v>18</v>
      </c>
      <c r="E4707">
        <v>73.87</v>
      </c>
      <c r="F4707">
        <v>9</v>
      </c>
      <c r="G4707">
        <v>68</v>
      </c>
      <c r="H4707">
        <v>0</v>
      </c>
      <c r="I4707" t="s">
        <v>23</v>
      </c>
      <c r="J4707">
        <v>99.8</v>
      </c>
      <c r="K4707" s="1">
        <v>45635</v>
      </c>
      <c r="L4707">
        <v>41</v>
      </c>
      <c r="M4707">
        <v>0.34</v>
      </c>
      <c r="N4707">
        <f>IF(E4707="",Data_Validation!$B$1,E4707)</f>
        <v>73.87</v>
      </c>
      <c r="O4707">
        <f>IF(J4707="",Data_Validation!$B$2,J4707)</f>
        <v>99.8</v>
      </c>
      <c r="P4707">
        <f t="shared" si="657"/>
        <v>2</v>
      </c>
      <c r="Q4707" s="2">
        <f>CustomerData[[#This Row],[avg_order_value_clean]]*CustomerData[[#This Row],[total_orders]]</f>
        <v>664.83</v>
      </c>
      <c r="R4707" s="2" t="str">
        <f t="shared" si="665"/>
        <v>At Risk</v>
      </c>
      <c r="S4707" s="2" t="str">
        <f t="shared" si="658"/>
        <v>Medium Risk</v>
      </c>
      <c r="T4707" s="2" t="str">
        <f t="shared" si="659"/>
        <v>45-54</v>
      </c>
      <c r="U4707" s="1">
        <f t="shared" ca="1" si="660"/>
        <v>626</v>
      </c>
      <c r="V4707" s="2" t="str">
        <f t="shared" si="661"/>
        <v>Medium Loyalty</v>
      </c>
      <c r="W4707" s="2" t="str">
        <f t="shared" si="662"/>
        <v>Legitimate</v>
      </c>
      <c r="X4707" s="2" t="str">
        <f>IF(Q4707&lt;Data_Validation!$B$8,"Low Value",IF(Q4707&lt;Data_Validation!$B$9,"Medium Value","High Value"))</f>
        <v>Low Value</v>
      </c>
      <c r="Y4707" s="2" t="str">
        <f t="shared" si="663"/>
        <v>Stable</v>
      </c>
      <c r="Z4707" s="2" t="str">
        <f t="shared" si="664"/>
        <v>Check Data</v>
      </c>
    </row>
    <row r="4708" spans="1:26" x14ac:dyDescent="0.3">
      <c r="A4708" t="s">
        <v>3668</v>
      </c>
      <c r="B4708">
        <v>35</v>
      </c>
      <c r="C4708" t="s">
        <v>21</v>
      </c>
      <c r="D4708" t="s">
        <v>37</v>
      </c>
      <c r="E4708">
        <v>243.68</v>
      </c>
      <c r="F4708">
        <v>16</v>
      </c>
      <c r="G4708">
        <v>201</v>
      </c>
      <c r="H4708">
        <v>0</v>
      </c>
      <c r="I4708" t="s">
        <v>29</v>
      </c>
      <c r="J4708">
        <v>64</v>
      </c>
      <c r="K4708" s="1">
        <v>45022</v>
      </c>
      <c r="L4708">
        <v>19</v>
      </c>
      <c r="M4708">
        <v>0.13</v>
      </c>
      <c r="N4708">
        <f>IF(E4708="",Data_Validation!$B$1,E4708)</f>
        <v>243.68</v>
      </c>
      <c r="O4708">
        <f>IF(J4708="",Data_Validation!$B$2,J4708)</f>
        <v>64</v>
      </c>
      <c r="P4708">
        <f t="shared" si="657"/>
        <v>1</v>
      </c>
      <c r="Q4708" s="2">
        <f>CustomerData[[#This Row],[avg_order_value_clean]]*CustomerData[[#This Row],[total_orders]]</f>
        <v>3898.88</v>
      </c>
      <c r="R4708" s="2" t="str">
        <f t="shared" si="665"/>
        <v>Inactive</v>
      </c>
      <c r="S4708" s="2" t="str">
        <f t="shared" si="658"/>
        <v>Low Risk</v>
      </c>
      <c r="T4708" s="2" t="str">
        <f t="shared" si="659"/>
        <v>35-44</v>
      </c>
      <c r="U4708" s="1">
        <f t="shared" ca="1" si="660"/>
        <v>1239</v>
      </c>
      <c r="V4708" s="2" t="str">
        <f t="shared" si="661"/>
        <v>Low Loyalty</v>
      </c>
      <c r="W4708" s="2" t="str">
        <f t="shared" si="662"/>
        <v>Legitimate</v>
      </c>
      <c r="X4708" s="2" t="str">
        <f>IF(Q4708&lt;Data_Validation!$B$8,"Low Value",IF(Q4708&lt;Data_Validation!$B$9,"Medium Value","High Value"))</f>
        <v>High Value</v>
      </c>
      <c r="Y4708" s="2" t="str">
        <f t="shared" si="663"/>
        <v>High Value - Maintain</v>
      </c>
      <c r="Z4708" s="2" t="str">
        <f t="shared" si="664"/>
        <v>Check Data</v>
      </c>
    </row>
    <row r="4709" spans="1:26" x14ac:dyDescent="0.3">
      <c r="A4709" t="s">
        <v>3669</v>
      </c>
      <c r="B4709">
        <v>64</v>
      </c>
      <c r="C4709" t="s">
        <v>14</v>
      </c>
      <c r="D4709" t="s">
        <v>18</v>
      </c>
      <c r="E4709">
        <v>182.83</v>
      </c>
      <c r="F4709">
        <v>5</v>
      </c>
      <c r="G4709">
        <v>302</v>
      </c>
      <c r="H4709">
        <v>0</v>
      </c>
      <c r="I4709" t="s">
        <v>19</v>
      </c>
      <c r="J4709">
        <v>22.3</v>
      </c>
      <c r="K4709" s="1">
        <v>44590</v>
      </c>
      <c r="L4709">
        <v>62</v>
      </c>
      <c r="M4709">
        <v>0.47</v>
      </c>
      <c r="N4709">
        <f>IF(E4709="",Data_Validation!$B$1,E4709)</f>
        <v>182.83</v>
      </c>
      <c r="O4709">
        <f>IF(J4709="",Data_Validation!$B$2,J4709)</f>
        <v>22.3</v>
      </c>
      <c r="P4709">
        <f t="shared" si="657"/>
        <v>1</v>
      </c>
      <c r="Q4709" s="2">
        <f>CustomerData[[#This Row],[avg_order_value_clean]]*CustomerData[[#This Row],[total_orders]]</f>
        <v>914.15000000000009</v>
      </c>
      <c r="R4709" s="2" t="str">
        <f t="shared" si="665"/>
        <v>Inactive</v>
      </c>
      <c r="S4709" s="2" t="str">
        <f t="shared" si="658"/>
        <v>Medium Risk</v>
      </c>
      <c r="T4709" s="2" t="str">
        <f t="shared" si="659"/>
        <v>55+</v>
      </c>
      <c r="U4709" s="1">
        <f t="shared" ca="1" si="660"/>
        <v>1671</v>
      </c>
      <c r="V4709" s="2" t="str">
        <f t="shared" si="661"/>
        <v>Medium Loyalty</v>
      </c>
      <c r="W4709" s="2" t="str">
        <f t="shared" si="662"/>
        <v>Legitimate</v>
      </c>
      <c r="X4709" s="2" t="str">
        <f>IF(Q4709&lt;Data_Validation!$B$8,"Low Value",IF(Q4709&lt;Data_Validation!$B$9,"Medium Value","High Value"))</f>
        <v>Low Value</v>
      </c>
      <c r="Y4709" s="2" t="str">
        <f t="shared" si="663"/>
        <v>Stable</v>
      </c>
      <c r="Z4709" s="2" t="str">
        <f t="shared" si="664"/>
        <v>Check Data</v>
      </c>
    </row>
    <row r="4710" spans="1:26" x14ac:dyDescent="0.3">
      <c r="A4710" t="s">
        <v>3670</v>
      </c>
      <c r="B4710">
        <v>58</v>
      </c>
      <c r="C4710" t="s">
        <v>21</v>
      </c>
      <c r="D4710" t="s">
        <v>26</v>
      </c>
      <c r="E4710">
        <v>146.24</v>
      </c>
      <c r="F4710">
        <v>7</v>
      </c>
      <c r="G4710">
        <v>90</v>
      </c>
      <c r="H4710">
        <v>0</v>
      </c>
      <c r="I4710" t="s">
        <v>19</v>
      </c>
      <c r="K4710" s="1">
        <v>45835</v>
      </c>
      <c r="L4710">
        <v>66</v>
      </c>
      <c r="M4710">
        <v>0.08</v>
      </c>
      <c r="N4710">
        <f>IF(E4710="",Data_Validation!$B$1,E4710)</f>
        <v>146.24</v>
      </c>
      <c r="O4710">
        <f>IF(J4710="",Data_Validation!$B$2,J4710)</f>
        <v>250</v>
      </c>
      <c r="P4710">
        <f t="shared" si="657"/>
        <v>1</v>
      </c>
      <c r="Q4710" s="2">
        <f>CustomerData[[#This Row],[avg_order_value_clean]]*CustomerData[[#This Row],[total_orders]]</f>
        <v>1023.6800000000001</v>
      </c>
      <c r="R4710" s="2" t="str">
        <f t="shared" si="665"/>
        <v>At Risk</v>
      </c>
      <c r="S4710" s="2" t="str">
        <f t="shared" si="658"/>
        <v>Low Risk</v>
      </c>
      <c r="T4710" s="2" t="str">
        <f t="shared" si="659"/>
        <v>55+</v>
      </c>
      <c r="U4710" s="1">
        <f t="shared" ca="1" si="660"/>
        <v>426</v>
      </c>
      <c r="V4710" s="2" t="str">
        <f t="shared" si="661"/>
        <v>Medium Loyalty</v>
      </c>
      <c r="W4710" s="2" t="str">
        <f t="shared" si="662"/>
        <v>Legitimate</v>
      </c>
      <c r="X4710" s="2" t="str">
        <f>IF(Q4710&lt;Data_Validation!$B$8,"Low Value",IF(Q4710&lt;Data_Validation!$B$9,"Medium Value","High Value"))</f>
        <v>Low Value</v>
      </c>
      <c r="Y4710" s="2" t="str">
        <f t="shared" si="663"/>
        <v>Stable</v>
      </c>
      <c r="Z4710" s="2" t="str">
        <f t="shared" si="664"/>
        <v>Check Data</v>
      </c>
    </row>
    <row r="4711" spans="1:26" x14ac:dyDescent="0.3">
      <c r="A4711" t="s">
        <v>1038</v>
      </c>
      <c r="B4711">
        <v>35</v>
      </c>
      <c r="C4711" t="s">
        <v>14</v>
      </c>
      <c r="D4711" t="s">
        <v>28</v>
      </c>
      <c r="E4711">
        <v>144.57</v>
      </c>
      <c r="F4711">
        <v>5</v>
      </c>
      <c r="G4711">
        <v>49</v>
      </c>
      <c r="H4711">
        <v>0</v>
      </c>
      <c r="I4711" t="s">
        <v>19</v>
      </c>
      <c r="J4711">
        <v>43.6</v>
      </c>
      <c r="K4711" s="1">
        <v>44287</v>
      </c>
      <c r="L4711">
        <v>8</v>
      </c>
      <c r="M4711">
        <v>0.12</v>
      </c>
      <c r="N4711">
        <f>IF(E4711="",Data_Validation!$B$1,E4711)</f>
        <v>144.57</v>
      </c>
      <c r="O4711">
        <f>IF(J4711="",Data_Validation!$B$2,J4711)</f>
        <v>43.6</v>
      </c>
      <c r="P4711">
        <f t="shared" si="657"/>
        <v>2</v>
      </c>
      <c r="Q4711" s="2">
        <f>CustomerData[[#This Row],[avg_order_value_clean]]*CustomerData[[#This Row],[total_orders]]</f>
        <v>722.84999999999991</v>
      </c>
      <c r="R4711" s="2" t="str">
        <f t="shared" si="665"/>
        <v>At Risk</v>
      </c>
      <c r="S4711" s="2" t="str">
        <f t="shared" si="658"/>
        <v>Low Risk</v>
      </c>
      <c r="T4711" s="2" t="str">
        <f t="shared" si="659"/>
        <v>35-44</v>
      </c>
      <c r="U4711" s="1">
        <f t="shared" ca="1" si="660"/>
        <v>1974</v>
      </c>
      <c r="V4711" s="2" t="str">
        <f t="shared" si="661"/>
        <v>Low Loyalty</v>
      </c>
      <c r="W4711" s="2" t="str">
        <f t="shared" si="662"/>
        <v>Legitimate</v>
      </c>
      <c r="X4711" s="2" t="str">
        <f>IF(Q4711&lt;Data_Validation!$B$8,"Low Value",IF(Q4711&lt;Data_Validation!$B$9,"Medium Value","High Value"))</f>
        <v>Low Value</v>
      </c>
      <c r="Y4711" s="2" t="str">
        <f t="shared" si="663"/>
        <v>Stable</v>
      </c>
      <c r="Z4711" s="2" t="str">
        <f t="shared" si="664"/>
        <v>Check Data</v>
      </c>
    </row>
    <row r="4712" spans="1:26" x14ac:dyDescent="0.3">
      <c r="A4712" t="s">
        <v>3671</v>
      </c>
      <c r="B4712">
        <v>20</v>
      </c>
      <c r="C4712" t="s">
        <v>14</v>
      </c>
      <c r="D4712" t="s">
        <v>50</v>
      </c>
      <c r="E4712">
        <v>75.959999999999994</v>
      </c>
      <c r="F4712">
        <v>15</v>
      </c>
      <c r="G4712">
        <v>288</v>
      </c>
      <c r="H4712">
        <v>0</v>
      </c>
      <c r="I4712" t="s">
        <v>29</v>
      </c>
      <c r="J4712">
        <v>84.8</v>
      </c>
      <c r="K4712" s="1">
        <v>45448</v>
      </c>
      <c r="L4712">
        <v>30</v>
      </c>
      <c r="M4712">
        <v>0.34</v>
      </c>
      <c r="N4712">
        <f>IF(E4712="",Data_Validation!$B$1,E4712)</f>
        <v>75.959999999999994</v>
      </c>
      <c r="O4712">
        <f>IF(J4712="",Data_Validation!$B$2,J4712)</f>
        <v>84.8</v>
      </c>
      <c r="P4712">
        <f t="shared" si="657"/>
        <v>1</v>
      </c>
      <c r="Q4712" s="2">
        <f>CustomerData[[#This Row],[avg_order_value_clean]]*CustomerData[[#This Row],[total_orders]]</f>
        <v>1139.3999999999999</v>
      </c>
      <c r="R4712" s="2" t="str">
        <f t="shared" si="665"/>
        <v>Inactive</v>
      </c>
      <c r="S4712" s="2" t="str">
        <f t="shared" si="658"/>
        <v>Medium Risk</v>
      </c>
      <c r="T4712" s="2" t="str">
        <f t="shared" si="659"/>
        <v>Under 25</v>
      </c>
      <c r="U4712" s="1">
        <f t="shared" ca="1" si="660"/>
        <v>813</v>
      </c>
      <c r="V4712" s="2" t="str">
        <f t="shared" si="661"/>
        <v>Low Loyalty</v>
      </c>
      <c r="W4712" s="2" t="str">
        <f t="shared" si="662"/>
        <v>Legitimate</v>
      </c>
      <c r="X4712" s="2" t="str">
        <f>IF(Q4712&lt;Data_Validation!$B$8,"Low Value",IF(Q4712&lt;Data_Validation!$B$9,"Medium Value","High Value"))</f>
        <v>Low Value</v>
      </c>
      <c r="Y4712" s="2" t="str">
        <f t="shared" si="663"/>
        <v>Stable</v>
      </c>
      <c r="Z4712" s="2" t="str">
        <f t="shared" si="664"/>
        <v>Check Data</v>
      </c>
    </row>
    <row r="4713" spans="1:26" x14ac:dyDescent="0.3">
      <c r="A4713" t="s">
        <v>2411</v>
      </c>
      <c r="B4713">
        <v>27</v>
      </c>
      <c r="C4713" t="s">
        <v>25</v>
      </c>
      <c r="D4713" t="s">
        <v>22</v>
      </c>
      <c r="E4713">
        <v>181.78</v>
      </c>
      <c r="F4713">
        <v>8</v>
      </c>
      <c r="G4713">
        <v>91</v>
      </c>
      <c r="H4713">
        <v>0</v>
      </c>
      <c r="I4713" t="s">
        <v>19</v>
      </c>
      <c r="J4713">
        <v>36.700000000000003</v>
      </c>
      <c r="K4713" s="1">
        <v>44517</v>
      </c>
      <c r="L4713">
        <v>36</v>
      </c>
      <c r="M4713">
        <v>0.7</v>
      </c>
      <c r="N4713">
        <f>IF(E4713="",Data_Validation!$B$1,E4713)</f>
        <v>181.78</v>
      </c>
      <c r="O4713">
        <f>IF(J4713="",Data_Validation!$B$2,J4713)</f>
        <v>36.700000000000003</v>
      </c>
      <c r="P4713">
        <f t="shared" si="657"/>
        <v>2</v>
      </c>
      <c r="Q4713" s="2">
        <f>CustomerData[[#This Row],[avg_order_value_clean]]*CustomerData[[#This Row],[total_orders]]</f>
        <v>1454.24</v>
      </c>
      <c r="R4713" s="2" t="str">
        <f t="shared" si="665"/>
        <v>Inactive</v>
      </c>
      <c r="S4713" s="2" t="str">
        <f t="shared" si="658"/>
        <v>High Risk</v>
      </c>
      <c r="T4713" s="2" t="str">
        <f t="shared" si="659"/>
        <v>25-34</v>
      </c>
      <c r="U4713" s="1">
        <f t="shared" ca="1" si="660"/>
        <v>1744</v>
      </c>
      <c r="V4713" s="2" t="str">
        <f t="shared" si="661"/>
        <v>Low Loyalty</v>
      </c>
      <c r="W4713" s="2" t="str">
        <f t="shared" si="662"/>
        <v>Legitimate</v>
      </c>
      <c r="X4713" s="2" t="str">
        <f>IF(Q4713&lt;Data_Validation!$B$8,"Low Value",IF(Q4713&lt;Data_Validation!$B$9,"Medium Value","High Value"))</f>
        <v>Low Value</v>
      </c>
      <c r="Y4713" s="2" t="str">
        <f t="shared" si="663"/>
        <v>At Risk - Develop</v>
      </c>
      <c r="Z4713" s="2" t="str">
        <f t="shared" si="664"/>
        <v>Check Data</v>
      </c>
    </row>
    <row r="4714" spans="1:26" x14ac:dyDescent="0.3">
      <c r="A4714" t="s">
        <v>3672</v>
      </c>
      <c r="B4714">
        <v>66</v>
      </c>
      <c r="C4714" t="s">
        <v>21</v>
      </c>
      <c r="D4714" t="s">
        <v>26</v>
      </c>
      <c r="E4714">
        <v>46.84</v>
      </c>
      <c r="F4714">
        <v>11</v>
      </c>
      <c r="G4714">
        <v>359</v>
      </c>
      <c r="H4714">
        <v>0</v>
      </c>
      <c r="I4714" t="s">
        <v>40</v>
      </c>
      <c r="J4714">
        <v>68.8</v>
      </c>
      <c r="K4714" s="1">
        <v>44294</v>
      </c>
      <c r="L4714">
        <v>50</v>
      </c>
      <c r="M4714">
        <v>0.28999999999999998</v>
      </c>
      <c r="N4714">
        <f>IF(E4714="",Data_Validation!$B$1,E4714)</f>
        <v>46.84</v>
      </c>
      <c r="O4714">
        <f>IF(J4714="",Data_Validation!$B$2,J4714)</f>
        <v>68.8</v>
      </c>
      <c r="P4714">
        <f t="shared" si="657"/>
        <v>1</v>
      </c>
      <c r="Q4714" s="2">
        <f>CustomerData[[#This Row],[avg_order_value_clean]]*CustomerData[[#This Row],[total_orders]]</f>
        <v>515.24</v>
      </c>
      <c r="R4714" s="2" t="str">
        <f t="shared" si="665"/>
        <v>Inactive</v>
      </c>
      <c r="S4714" s="2" t="str">
        <f t="shared" si="658"/>
        <v>Medium Risk</v>
      </c>
      <c r="T4714" s="2" t="str">
        <f t="shared" si="659"/>
        <v>55+</v>
      </c>
      <c r="U4714" s="1">
        <f t="shared" ca="1" si="660"/>
        <v>1967</v>
      </c>
      <c r="V4714" s="2" t="str">
        <f t="shared" si="661"/>
        <v>Medium Loyalty</v>
      </c>
      <c r="W4714" s="2" t="str">
        <f t="shared" si="662"/>
        <v>Legitimate</v>
      </c>
      <c r="X4714" s="2" t="str">
        <f>IF(Q4714&lt;Data_Validation!$B$8,"Low Value",IF(Q4714&lt;Data_Validation!$B$9,"Medium Value","High Value"))</f>
        <v>Low Value</v>
      </c>
      <c r="Y4714" s="2" t="str">
        <f t="shared" si="663"/>
        <v>Stable</v>
      </c>
      <c r="Z4714" s="2" t="str">
        <f t="shared" si="664"/>
        <v>Check Data</v>
      </c>
    </row>
    <row r="4715" spans="1:26" x14ac:dyDescent="0.3">
      <c r="A4715" t="s">
        <v>2035</v>
      </c>
      <c r="B4715">
        <v>56</v>
      </c>
      <c r="C4715" t="s">
        <v>14</v>
      </c>
      <c r="D4715" t="s">
        <v>26</v>
      </c>
      <c r="E4715">
        <v>44.41</v>
      </c>
      <c r="F4715">
        <v>3</v>
      </c>
      <c r="G4715">
        <v>234</v>
      </c>
      <c r="H4715">
        <v>0</v>
      </c>
      <c r="I4715" t="s">
        <v>19</v>
      </c>
      <c r="J4715">
        <v>4.5</v>
      </c>
      <c r="K4715" s="1">
        <v>44234</v>
      </c>
      <c r="L4715">
        <v>82</v>
      </c>
      <c r="M4715">
        <v>0.27</v>
      </c>
      <c r="N4715">
        <f>IF(E4715="",Data_Validation!$B$1,E4715)</f>
        <v>44.41</v>
      </c>
      <c r="O4715">
        <f>IF(J4715="",Data_Validation!$B$2,J4715)</f>
        <v>4.5</v>
      </c>
      <c r="P4715">
        <f t="shared" si="657"/>
        <v>2</v>
      </c>
      <c r="Q4715" s="2">
        <f>CustomerData[[#This Row],[avg_order_value_clean]]*CustomerData[[#This Row],[total_orders]]</f>
        <v>133.22999999999999</v>
      </c>
      <c r="R4715" s="2" t="str">
        <f t="shared" si="665"/>
        <v>Inactive</v>
      </c>
      <c r="S4715" s="2" t="str">
        <f t="shared" si="658"/>
        <v>Medium Risk</v>
      </c>
      <c r="T4715" s="2" t="str">
        <f t="shared" si="659"/>
        <v>55+</v>
      </c>
      <c r="U4715" s="1">
        <f t="shared" ca="1" si="660"/>
        <v>2027</v>
      </c>
      <c r="V4715" s="2" t="str">
        <f t="shared" si="661"/>
        <v>High Loyalty</v>
      </c>
      <c r="W4715" s="2" t="str">
        <f t="shared" si="662"/>
        <v>Legitimate</v>
      </c>
      <c r="X4715" s="2" t="str">
        <f>IF(Q4715&lt;Data_Validation!$B$8,"Low Value",IF(Q4715&lt;Data_Validation!$B$9,"Medium Value","High Value"))</f>
        <v>Low Value</v>
      </c>
      <c r="Y4715" s="2" t="str">
        <f t="shared" si="663"/>
        <v>Stable</v>
      </c>
      <c r="Z4715" s="2" t="str">
        <f t="shared" si="664"/>
        <v>Check Data</v>
      </c>
    </row>
    <row r="4716" spans="1:26" x14ac:dyDescent="0.3">
      <c r="A4716" t="s">
        <v>3673</v>
      </c>
      <c r="B4716">
        <v>64</v>
      </c>
      <c r="C4716" t="s">
        <v>25</v>
      </c>
      <c r="D4716" t="s">
        <v>26</v>
      </c>
      <c r="E4716">
        <v>69.75</v>
      </c>
      <c r="F4716">
        <v>19</v>
      </c>
      <c r="G4716">
        <v>315</v>
      </c>
      <c r="H4716">
        <v>0</v>
      </c>
      <c r="I4716" t="s">
        <v>19</v>
      </c>
      <c r="J4716">
        <v>43</v>
      </c>
      <c r="K4716" s="1">
        <v>45455</v>
      </c>
      <c r="L4716">
        <v>2</v>
      </c>
      <c r="M4716">
        <v>0.03</v>
      </c>
      <c r="N4716">
        <f>IF(E4716="",Data_Validation!$B$1,E4716)</f>
        <v>69.75</v>
      </c>
      <c r="O4716">
        <f>IF(J4716="",Data_Validation!$B$2,J4716)</f>
        <v>43</v>
      </c>
      <c r="P4716">
        <f t="shared" si="657"/>
        <v>1</v>
      </c>
      <c r="Q4716" s="2">
        <f>CustomerData[[#This Row],[avg_order_value_clean]]*CustomerData[[#This Row],[total_orders]]</f>
        <v>1325.25</v>
      </c>
      <c r="R4716" s="2" t="str">
        <f t="shared" si="665"/>
        <v>Inactive</v>
      </c>
      <c r="S4716" s="2" t="str">
        <f t="shared" si="658"/>
        <v>Low Risk</v>
      </c>
      <c r="T4716" s="2" t="str">
        <f t="shared" si="659"/>
        <v>55+</v>
      </c>
      <c r="U4716" s="1">
        <f t="shared" ca="1" si="660"/>
        <v>806</v>
      </c>
      <c r="V4716" s="2" t="str">
        <f t="shared" si="661"/>
        <v>Low Loyalty</v>
      </c>
      <c r="W4716" s="2" t="str">
        <f t="shared" si="662"/>
        <v>Legitimate</v>
      </c>
      <c r="X4716" s="2" t="str">
        <f>IF(Q4716&lt;Data_Validation!$B$8,"Low Value",IF(Q4716&lt;Data_Validation!$B$9,"Medium Value","High Value"))</f>
        <v>Low Value</v>
      </c>
      <c r="Y4716" s="2" t="str">
        <f t="shared" si="663"/>
        <v>Stable</v>
      </c>
      <c r="Z4716" s="2" t="str">
        <f t="shared" si="664"/>
        <v>Check Data</v>
      </c>
    </row>
    <row r="4717" spans="1:26" x14ac:dyDescent="0.3">
      <c r="A4717" t="s">
        <v>2633</v>
      </c>
      <c r="B4717">
        <v>18</v>
      </c>
      <c r="C4717" t="s">
        <v>14</v>
      </c>
      <c r="D4717" t="s">
        <v>22</v>
      </c>
      <c r="E4717">
        <v>69.33</v>
      </c>
      <c r="F4717">
        <v>16</v>
      </c>
      <c r="G4717">
        <v>28</v>
      </c>
      <c r="H4717">
        <v>0</v>
      </c>
      <c r="I4717" t="s">
        <v>29</v>
      </c>
      <c r="J4717">
        <v>16.7</v>
      </c>
      <c r="K4717" s="1">
        <v>45421</v>
      </c>
      <c r="L4717">
        <v>5</v>
      </c>
      <c r="M4717">
        <v>0.21</v>
      </c>
      <c r="N4717">
        <f>IF(E4717="",Data_Validation!$B$1,E4717)</f>
        <v>69.33</v>
      </c>
      <c r="O4717">
        <f>IF(J4717="",Data_Validation!$B$2,J4717)</f>
        <v>16.7</v>
      </c>
      <c r="P4717">
        <f t="shared" si="657"/>
        <v>2</v>
      </c>
      <c r="Q4717" s="2">
        <f>CustomerData[[#This Row],[avg_order_value_clean]]*CustomerData[[#This Row],[total_orders]]</f>
        <v>1109.28</v>
      </c>
      <c r="R4717" s="2" t="str">
        <f t="shared" si="665"/>
        <v>Active</v>
      </c>
      <c r="S4717" s="2" t="str">
        <f t="shared" si="658"/>
        <v>Medium Risk</v>
      </c>
      <c r="T4717" s="2" t="str">
        <f t="shared" si="659"/>
        <v>Under 25</v>
      </c>
      <c r="U4717" s="1">
        <f t="shared" ca="1" si="660"/>
        <v>840</v>
      </c>
      <c r="V4717" s="2" t="str">
        <f t="shared" si="661"/>
        <v>Low Loyalty</v>
      </c>
      <c r="W4717" s="2" t="str">
        <f t="shared" si="662"/>
        <v>Legitimate</v>
      </c>
      <c r="X4717" s="2" t="str">
        <f>IF(Q4717&lt;Data_Validation!$B$8,"Low Value",IF(Q4717&lt;Data_Validation!$B$9,"Medium Value","High Value"))</f>
        <v>Low Value</v>
      </c>
      <c r="Y4717" s="2" t="str">
        <f t="shared" si="663"/>
        <v>Stable</v>
      </c>
      <c r="Z4717" s="2" t="str">
        <f t="shared" si="664"/>
        <v>Check Data</v>
      </c>
    </row>
    <row r="4718" spans="1:26" x14ac:dyDescent="0.3">
      <c r="A4718" t="s">
        <v>2169</v>
      </c>
      <c r="B4718">
        <v>44</v>
      </c>
      <c r="C4718" t="s">
        <v>21</v>
      </c>
      <c r="D4718" t="s">
        <v>37</v>
      </c>
      <c r="E4718">
        <v>123.3</v>
      </c>
      <c r="F4718">
        <v>10</v>
      </c>
      <c r="G4718">
        <v>171</v>
      </c>
      <c r="H4718">
        <v>0</v>
      </c>
      <c r="I4718" t="s">
        <v>16</v>
      </c>
      <c r="J4718">
        <v>93.8</v>
      </c>
      <c r="K4718" s="1">
        <v>44039</v>
      </c>
      <c r="L4718">
        <v>46</v>
      </c>
      <c r="M4718">
        <v>0.76</v>
      </c>
      <c r="N4718">
        <f>IF(E4718="",Data_Validation!$B$1,E4718)</f>
        <v>123.3</v>
      </c>
      <c r="O4718">
        <f>IF(J4718="",Data_Validation!$B$2,J4718)</f>
        <v>93.8</v>
      </c>
      <c r="P4718">
        <f t="shared" si="657"/>
        <v>2</v>
      </c>
      <c r="Q4718" s="2">
        <f>CustomerData[[#This Row],[avg_order_value_clean]]*CustomerData[[#This Row],[total_orders]]</f>
        <v>1233</v>
      </c>
      <c r="R4718" s="2" t="str">
        <f t="shared" si="665"/>
        <v>Inactive</v>
      </c>
      <c r="S4718" s="2" t="str">
        <f t="shared" si="658"/>
        <v>High Risk</v>
      </c>
      <c r="T4718" s="2" t="str">
        <f t="shared" si="659"/>
        <v>35-44</v>
      </c>
      <c r="U4718" s="1">
        <f t="shared" ca="1" si="660"/>
        <v>2222</v>
      </c>
      <c r="V4718" s="2" t="str">
        <f t="shared" si="661"/>
        <v>Medium Loyalty</v>
      </c>
      <c r="W4718" s="2" t="str">
        <f t="shared" si="662"/>
        <v>Legitimate</v>
      </c>
      <c r="X4718" s="2" t="str">
        <f>IF(Q4718&lt;Data_Validation!$B$8,"Low Value",IF(Q4718&lt;Data_Validation!$B$9,"Medium Value","High Value"))</f>
        <v>Low Value</v>
      </c>
      <c r="Y4718" s="2" t="str">
        <f t="shared" si="663"/>
        <v>At Risk - Develop</v>
      </c>
      <c r="Z4718" s="2" t="str">
        <f t="shared" si="664"/>
        <v>Check Data</v>
      </c>
    </row>
    <row r="4719" spans="1:26" x14ac:dyDescent="0.3">
      <c r="A4719" t="s">
        <v>49</v>
      </c>
      <c r="B4719">
        <v>74</v>
      </c>
      <c r="C4719" t="s">
        <v>21</v>
      </c>
      <c r="D4719" t="s">
        <v>37</v>
      </c>
      <c r="E4719">
        <v>108.85</v>
      </c>
      <c r="F4719">
        <v>15</v>
      </c>
      <c r="G4719">
        <v>172</v>
      </c>
      <c r="H4719">
        <v>0</v>
      </c>
      <c r="I4719" t="s">
        <v>29</v>
      </c>
      <c r="J4719">
        <v>79.099999999999994</v>
      </c>
      <c r="K4719" s="1">
        <v>45410</v>
      </c>
      <c r="L4719">
        <v>77</v>
      </c>
      <c r="M4719">
        <v>0.09</v>
      </c>
      <c r="N4719">
        <f>IF(E4719="",Data_Validation!$B$1,E4719)</f>
        <v>108.85</v>
      </c>
      <c r="O4719">
        <f>IF(J4719="",Data_Validation!$B$2,J4719)</f>
        <v>79.099999999999994</v>
      </c>
      <c r="P4719">
        <f t="shared" si="657"/>
        <v>3</v>
      </c>
      <c r="Q4719" s="2">
        <f>CustomerData[[#This Row],[avg_order_value_clean]]*CustomerData[[#This Row],[total_orders]]</f>
        <v>1632.75</v>
      </c>
      <c r="R4719" s="2" t="str">
        <f t="shared" si="665"/>
        <v>Inactive</v>
      </c>
      <c r="S4719" s="2" t="str">
        <f t="shared" si="658"/>
        <v>Low Risk</v>
      </c>
      <c r="T4719" s="2" t="str">
        <f t="shared" si="659"/>
        <v>55+</v>
      </c>
      <c r="U4719" s="1">
        <f t="shared" ca="1" si="660"/>
        <v>851</v>
      </c>
      <c r="V4719" s="2" t="str">
        <f t="shared" si="661"/>
        <v>High Loyalty</v>
      </c>
      <c r="W4719" s="2" t="str">
        <f t="shared" si="662"/>
        <v>Legitimate</v>
      </c>
      <c r="X4719" s="2" t="str">
        <f>IF(Q4719&lt;Data_Validation!$B$8,"Low Value",IF(Q4719&lt;Data_Validation!$B$9,"Medium Value","High Value"))</f>
        <v>High Value</v>
      </c>
      <c r="Y4719" s="2" t="str">
        <f t="shared" si="663"/>
        <v>High Value - Maintain</v>
      </c>
      <c r="Z4719" s="2" t="str">
        <f t="shared" si="664"/>
        <v>Check Data</v>
      </c>
    </row>
    <row r="4720" spans="1:26" x14ac:dyDescent="0.3">
      <c r="A4720" t="s">
        <v>2395</v>
      </c>
      <c r="B4720">
        <v>44</v>
      </c>
      <c r="C4720" t="s">
        <v>21</v>
      </c>
      <c r="D4720" t="s">
        <v>22</v>
      </c>
      <c r="E4720">
        <v>49.83</v>
      </c>
      <c r="F4720">
        <v>5</v>
      </c>
      <c r="G4720">
        <v>235</v>
      </c>
      <c r="H4720">
        <v>0</v>
      </c>
      <c r="I4720" t="s">
        <v>29</v>
      </c>
      <c r="J4720">
        <v>13.9</v>
      </c>
      <c r="K4720" s="1">
        <v>44941</v>
      </c>
      <c r="L4720">
        <v>40</v>
      </c>
      <c r="M4720">
        <v>0.43</v>
      </c>
      <c r="N4720">
        <f>IF(E4720="",Data_Validation!$B$1,E4720)</f>
        <v>49.83</v>
      </c>
      <c r="O4720">
        <f>IF(J4720="",Data_Validation!$B$2,J4720)</f>
        <v>13.9</v>
      </c>
      <c r="P4720">
        <f t="shared" si="657"/>
        <v>2</v>
      </c>
      <c r="Q4720" s="2">
        <f>CustomerData[[#This Row],[avg_order_value_clean]]*CustomerData[[#This Row],[total_orders]]</f>
        <v>249.14999999999998</v>
      </c>
      <c r="R4720" s="2" t="str">
        <f t="shared" si="665"/>
        <v>Inactive</v>
      </c>
      <c r="S4720" s="2" t="str">
        <f t="shared" si="658"/>
        <v>Medium Risk</v>
      </c>
      <c r="T4720" s="2" t="str">
        <f t="shared" si="659"/>
        <v>35-44</v>
      </c>
      <c r="U4720" s="1">
        <f t="shared" ca="1" si="660"/>
        <v>1320</v>
      </c>
      <c r="V4720" s="2" t="str">
        <f t="shared" si="661"/>
        <v>Medium Loyalty</v>
      </c>
      <c r="W4720" s="2" t="str">
        <f t="shared" si="662"/>
        <v>Legitimate</v>
      </c>
      <c r="X4720" s="2" t="str">
        <f>IF(Q4720&lt;Data_Validation!$B$8,"Low Value",IF(Q4720&lt;Data_Validation!$B$9,"Medium Value","High Value"))</f>
        <v>Low Value</v>
      </c>
      <c r="Y4720" s="2" t="str">
        <f t="shared" si="663"/>
        <v>Stable</v>
      </c>
      <c r="Z4720" s="2" t="str">
        <f t="shared" si="664"/>
        <v>Check Data</v>
      </c>
    </row>
    <row r="4721" spans="1:26" x14ac:dyDescent="0.3">
      <c r="A4721" t="s">
        <v>2107</v>
      </c>
      <c r="B4721">
        <v>28</v>
      </c>
      <c r="C4721" t="s">
        <v>14</v>
      </c>
      <c r="D4721" t="s">
        <v>35</v>
      </c>
      <c r="E4721">
        <v>148.16999999999999</v>
      </c>
      <c r="F4721">
        <v>9</v>
      </c>
      <c r="G4721">
        <v>41</v>
      </c>
      <c r="H4721">
        <v>0</v>
      </c>
      <c r="I4721" t="s">
        <v>40</v>
      </c>
      <c r="J4721">
        <v>40.200000000000003</v>
      </c>
      <c r="K4721" s="1">
        <v>45157</v>
      </c>
      <c r="L4721">
        <v>57</v>
      </c>
      <c r="M4721">
        <v>0.2</v>
      </c>
      <c r="N4721">
        <f>IF(E4721="",Data_Validation!$B$1,E4721)</f>
        <v>148.16999999999999</v>
      </c>
      <c r="O4721">
        <f>IF(J4721="",Data_Validation!$B$2,J4721)</f>
        <v>40.200000000000003</v>
      </c>
      <c r="P4721">
        <f t="shared" si="657"/>
        <v>2</v>
      </c>
      <c r="Q4721" s="2">
        <f>CustomerData[[#This Row],[avg_order_value_clean]]*CustomerData[[#This Row],[total_orders]]</f>
        <v>1333.53</v>
      </c>
      <c r="R4721" s="2" t="str">
        <f t="shared" si="665"/>
        <v>At Risk</v>
      </c>
      <c r="S4721" s="2" t="str">
        <f t="shared" si="658"/>
        <v>Medium Risk</v>
      </c>
      <c r="T4721" s="2" t="str">
        <f t="shared" si="659"/>
        <v>25-34</v>
      </c>
      <c r="U4721" s="1">
        <f t="shared" ca="1" si="660"/>
        <v>1104</v>
      </c>
      <c r="V4721" s="2" t="str">
        <f t="shared" si="661"/>
        <v>Medium Loyalty</v>
      </c>
      <c r="W4721" s="2" t="str">
        <f t="shared" si="662"/>
        <v>Legitimate</v>
      </c>
      <c r="X4721" s="2" t="str">
        <f>IF(Q4721&lt;Data_Validation!$B$8,"Low Value",IF(Q4721&lt;Data_Validation!$B$9,"Medium Value","High Value"))</f>
        <v>Low Value</v>
      </c>
      <c r="Y4721" s="2" t="str">
        <f t="shared" si="663"/>
        <v>Stable</v>
      </c>
      <c r="Z4721" s="2" t="str">
        <f t="shared" si="664"/>
        <v>Check Data</v>
      </c>
    </row>
    <row r="4722" spans="1:26" x14ac:dyDescent="0.3">
      <c r="A4722" t="s">
        <v>3674</v>
      </c>
      <c r="B4722">
        <v>66</v>
      </c>
      <c r="C4722" t="s">
        <v>14</v>
      </c>
      <c r="D4722" t="s">
        <v>44</v>
      </c>
      <c r="E4722">
        <v>26.36</v>
      </c>
      <c r="F4722">
        <v>6</v>
      </c>
      <c r="G4722">
        <v>148</v>
      </c>
      <c r="H4722">
        <v>0</v>
      </c>
      <c r="I4722" t="s">
        <v>16</v>
      </c>
      <c r="J4722">
        <v>8.1</v>
      </c>
      <c r="K4722" s="1">
        <v>45117</v>
      </c>
      <c r="L4722">
        <v>11</v>
      </c>
      <c r="M4722">
        <v>0.22</v>
      </c>
      <c r="N4722">
        <f>IF(E4722="",Data_Validation!$B$1,E4722)</f>
        <v>26.36</v>
      </c>
      <c r="O4722">
        <f>IF(J4722="",Data_Validation!$B$2,J4722)</f>
        <v>8.1</v>
      </c>
      <c r="P4722">
        <f t="shared" si="657"/>
        <v>1</v>
      </c>
      <c r="Q4722" s="2">
        <f>CustomerData[[#This Row],[avg_order_value_clean]]*CustomerData[[#This Row],[total_orders]]</f>
        <v>158.16</v>
      </c>
      <c r="R4722" s="2" t="str">
        <f t="shared" si="665"/>
        <v>Inactive</v>
      </c>
      <c r="S4722" s="2" t="str">
        <f t="shared" si="658"/>
        <v>Medium Risk</v>
      </c>
      <c r="T4722" s="2" t="str">
        <f t="shared" si="659"/>
        <v>55+</v>
      </c>
      <c r="U4722" s="1">
        <f t="shared" ca="1" si="660"/>
        <v>1144</v>
      </c>
      <c r="V4722" s="2" t="str">
        <f t="shared" si="661"/>
        <v>Low Loyalty</v>
      </c>
      <c r="W4722" s="2" t="str">
        <f t="shared" si="662"/>
        <v>Legitimate</v>
      </c>
      <c r="X4722" s="2" t="str">
        <f>IF(Q4722&lt;Data_Validation!$B$8,"Low Value",IF(Q4722&lt;Data_Validation!$B$9,"Medium Value","High Value"))</f>
        <v>Low Value</v>
      </c>
      <c r="Y4722" s="2" t="str">
        <f t="shared" si="663"/>
        <v>Stable</v>
      </c>
      <c r="Z4722" s="2" t="str">
        <f t="shared" si="664"/>
        <v>Check Data</v>
      </c>
    </row>
    <row r="4723" spans="1:26" x14ac:dyDescent="0.3">
      <c r="A4723" t="s">
        <v>3675</v>
      </c>
      <c r="B4723">
        <v>22</v>
      </c>
      <c r="C4723" t="s">
        <v>25</v>
      </c>
      <c r="D4723" t="s">
        <v>44</v>
      </c>
      <c r="E4723">
        <v>225.63</v>
      </c>
      <c r="F4723">
        <v>12</v>
      </c>
      <c r="G4723">
        <v>287</v>
      </c>
      <c r="H4723">
        <v>0</v>
      </c>
      <c r="I4723" t="s">
        <v>29</v>
      </c>
      <c r="J4723">
        <v>74.7</v>
      </c>
      <c r="K4723" s="1">
        <v>45341</v>
      </c>
      <c r="L4723">
        <v>72</v>
      </c>
      <c r="M4723">
        <v>0.15</v>
      </c>
      <c r="N4723">
        <f>IF(E4723="",Data_Validation!$B$1,E4723)</f>
        <v>225.63</v>
      </c>
      <c r="O4723">
        <f>IF(J4723="",Data_Validation!$B$2,J4723)</f>
        <v>74.7</v>
      </c>
      <c r="P4723">
        <f t="shared" si="657"/>
        <v>1</v>
      </c>
      <c r="Q4723" s="2">
        <f>CustomerData[[#This Row],[avg_order_value_clean]]*CustomerData[[#This Row],[total_orders]]</f>
        <v>2707.56</v>
      </c>
      <c r="R4723" s="2" t="str">
        <f t="shared" si="665"/>
        <v>Inactive</v>
      </c>
      <c r="S4723" s="2" t="str">
        <f t="shared" si="658"/>
        <v>Low Risk</v>
      </c>
      <c r="T4723" s="2" t="str">
        <f t="shared" si="659"/>
        <v>Under 25</v>
      </c>
      <c r="U4723" s="1">
        <f t="shared" ca="1" si="660"/>
        <v>920</v>
      </c>
      <c r="V4723" s="2" t="str">
        <f t="shared" si="661"/>
        <v>High Loyalty</v>
      </c>
      <c r="W4723" s="2" t="str">
        <f t="shared" si="662"/>
        <v>Legitimate</v>
      </c>
      <c r="X4723" s="2" t="str">
        <f>IF(Q4723&lt;Data_Validation!$B$8,"Low Value",IF(Q4723&lt;Data_Validation!$B$9,"Medium Value","High Value"))</f>
        <v>High Value</v>
      </c>
      <c r="Y4723" s="2" t="str">
        <f t="shared" si="663"/>
        <v>High Value - Maintain</v>
      </c>
      <c r="Z4723" s="2" t="str">
        <f t="shared" si="664"/>
        <v>Check Data</v>
      </c>
    </row>
    <row r="4724" spans="1:26" x14ac:dyDescent="0.3">
      <c r="A4724" t="s">
        <v>3676</v>
      </c>
      <c r="B4724">
        <v>24</v>
      </c>
      <c r="C4724" t="s">
        <v>21</v>
      </c>
      <c r="D4724" t="s">
        <v>37</v>
      </c>
      <c r="E4724">
        <v>97.4</v>
      </c>
      <c r="F4724">
        <v>6</v>
      </c>
      <c r="G4724">
        <v>212</v>
      </c>
      <c r="H4724">
        <v>0</v>
      </c>
      <c r="I4724" t="s">
        <v>40</v>
      </c>
      <c r="J4724">
        <v>19.100000000000001</v>
      </c>
      <c r="K4724" s="1">
        <v>44496</v>
      </c>
      <c r="L4724">
        <v>38</v>
      </c>
      <c r="M4724">
        <v>0.3</v>
      </c>
      <c r="N4724">
        <f>IF(E4724="",Data_Validation!$B$1,E4724)</f>
        <v>97.4</v>
      </c>
      <c r="O4724">
        <f>IF(J4724="",Data_Validation!$B$2,J4724)</f>
        <v>19.100000000000001</v>
      </c>
      <c r="P4724">
        <f t="shared" si="657"/>
        <v>1</v>
      </c>
      <c r="Q4724" s="2">
        <f>CustomerData[[#This Row],[avg_order_value_clean]]*CustomerData[[#This Row],[total_orders]]</f>
        <v>584.40000000000009</v>
      </c>
      <c r="R4724" s="2" t="str">
        <f t="shared" si="665"/>
        <v>Inactive</v>
      </c>
      <c r="S4724" s="2" t="str">
        <f t="shared" si="658"/>
        <v>Medium Risk</v>
      </c>
      <c r="T4724" s="2" t="str">
        <f t="shared" si="659"/>
        <v>Under 25</v>
      </c>
      <c r="U4724" s="1">
        <f t="shared" ca="1" si="660"/>
        <v>1765</v>
      </c>
      <c r="V4724" s="2" t="str">
        <f t="shared" si="661"/>
        <v>Low Loyalty</v>
      </c>
      <c r="W4724" s="2" t="str">
        <f t="shared" si="662"/>
        <v>Legitimate</v>
      </c>
      <c r="X4724" s="2" t="str">
        <f>IF(Q4724&lt;Data_Validation!$B$8,"Low Value",IF(Q4724&lt;Data_Validation!$B$9,"Medium Value","High Value"))</f>
        <v>Low Value</v>
      </c>
      <c r="Y4724" s="2" t="str">
        <f t="shared" si="663"/>
        <v>Stable</v>
      </c>
      <c r="Z4724" s="2" t="str">
        <f t="shared" si="664"/>
        <v>Check Data</v>
      </c>
    </row>
    <row r="4725" spans="1:26" x14ac:dyDescent="0.3">
      <c r="A4725" t="s">
        <v>3677</v>
      </c>
      <c r="B4725">
        <v>36</v>
      </c>
      <c r="C4725" t="s">
        <v>21</v>
      </c>
      <c r="D4725" t="s">
        <v>52</v>
      </c>
      <c r="E4725">
        <v>126.38</v>
      </c>
      <c r="F4725">
        <v>7</v>
      </c>
      <c r="G4725">
        <v>174</v>
      </c>
      <c r="H4725">
        <v>0</v>
      </c>
      <c r="I4725" t="s">
        <v>29</v>
      </c>
      <c r="J4725">
        <v>80.400000000000006</v>
      </c>
      <c r="K4725" s="1">
        <v>45081</v>
      </c>
      <c r="L4725">
        <v>17</v>
      </c>
      <c r="M4725">
        <v>0.08</v>
      </c>
      <c r="N4725">
        <f>IF(E4725="",Data_Validation!$B$1,E4725)</f>
        <v>126.38</v>
      </c>
      <c r="O4725">
        <f>IF(J4725="",Data_Validation!$B$2,J4725)</f>
        <v>80.400000000000006</v>
      </c>
      <c r="P4725">
        <f t="shared" si="657"/>
        <v>1</v>
      </c>
      <c r="Q4725" s="2">
        <f>CustomerData[[#This Row],[avg_order_value_clean]]*CustomerData[[#This Row],[total_orders]]</f>
        <v>884.66</v>
      </c>
      <c r="R4725" s="2" t="str">
        <f t="shared" si="665"/>
        <v>Inactive</v>
      </c>
      <c r="S4725" s="2" t="str">
        <f t="shared" si="658"/>
        <v>Low Risk</v>
      </c>
      <c r="T4725" s="2" t="str">
        <f t="shared" si="659"/>
        <v>35-44</v>
      </c>
      <c r="U4725" s="1">
        <f t="shared" ca="1" si="660"/>
        <v>1180</v>
      </c>
      <c r="V4725" s="2" t="str">
        <f t="shared" si="661"/>
        <v>Low Loyalty</v>
      </c>
      <c r="W4725" s="2" t="str">
        <f t="shared" si="662"/>
        <v>Legitimate</v>
      </c>
      <c r="X4725" s="2" t="str">
        <f>IF(Q4725&lt;Data_Validation!$B$8,"Low Value",IF(Q4725&lt;Data_Validation!$B$9,"Medium Value","High Value"))</f>
        <v>Low Value</v>
      </c>
      <c r="Y4725" s="2" t="str">
        <f t="shared" si="663"/>
        <v>Stable</v>
      </c>
      <c r="Z4725" s="2" t="str">
        <f t="shared" si="664"/>
        <v>Check Data</v>
      </c>
    </row>
    <row r="4726" spans="1:26" x14ac:dyDescent="0.3">
      <c r="A4726" t="s">
        <v>3678</v>
      </c>
      <c r="B4726">
        <v>74</v>
      </c>
      <c r="C4726" t="s">
        <v>14</v>
      </c>
      <c r="D4726" t="s">
        <v>22</v>
      </c>
      <c r="E4726">
        <v>103.16</v>
      </c>
      <c r="F4726">
        <v>11</v>
      </c>
      <c r="G4726">
        <v>98</v>
      </c>
      <c r="H4726">
        <v>0</v>
      </c>
      <c r="I4726" t="s">
        <v>40</v>
      </c>
      <c r="J4726">
        <v>7.4</v>
      </c>
      <c r="K4726" s="1">
        <v>44885</v>
      </c>
      <c r="L4726">
        <v>75</v>
      </c>
      <c r="M4726">
        <v>0.27</v>
      </c>
      <c r="N4726">
        <f>IF(E4726="",Data_Validation!$B$1,E4726)</f>
        <v>103.16</v>
      </c>
      <c r="O4726">
        <f>IF(J4726="",Data_Validation!$B$2,J4726)</f>
        <v>7.4</v>
      </c>
      <c r="P4726">
        <f t="shared" si="657"/>
        <v>1</v>
      </c>
      <c r="Q4726" s="2">
        <f>CustomerData[[#This Row],[avg_order_value_clean]]*CustomerData[[#This Row],[total_orders]]</f>
        <v>1134.76</v>
      </c>
      <c r="R4726" s="2" t="str">
        <f t="shared" si="665"/>
        <v>Inactive</v>
      </c>
      <c r="S4726" s="2" t="str">
        <f t="shared" si="658"/>
        <v>Medium Risk</v>
      </c>
      <c r="T4726" s="2" t="str">
        <f t="shared" si="659"/>
        <v>55+</v>
      </c>
      <c r="U4726" s="1">
        <f t="shared" ca="1" si="660"/>
        <v>1376</v>
      </c>
      <c r="V4726" s="2" t="str">
        <f t="shared" si="661"/>
        <v>High Loyalty</v>
      </c>
      <c r="W4726" s="2" t="str">
        <f t="shared" si="662"/>
        <v>Legitimate</v>
      </c>
      <c r="X4726" s="2" t="str">
        <f>IF(Q4726&lt;Data_Validation!$B$8,"Low Value",IF(Q4726&lt;Data_Validation!$B$9,"Medium Value","High Value"))</f>
        <v>Low Value</v>
      </c>
      <c r="Y4726" s="2" t="str">
        <f t="shared" si="663"/>
        <v>Stable</v>
      </c>
      <c r="Z4726" s="2" t="str">
        <f t="shared" si="664"/>
        <v>Check Data</v>
      </c>
    </row>
    <row r="4727" spans="1:26" x14ac:dyDescent="0.3">
      <c r="A4727" t="s">
        <v>873</v>
      </c>
      <c r="B4727">
        <v>73</v>
      </c>
      <c r="C4727" t="s">
        <v>14</v>
      </c>
      <c r="D4727" t="s">
        <v>37</v>
      </c>
      <c r="E4727">
        <v>53.25</v>
      </c>
      <c r="F4727">
        <v>8</v>
      </c>
      <c r="G4727">
        <v>119</v>
      </c>
      <c r="H4727">
        <v>0</v>
      </c>
      <c r="I4727" t="s">
        <v>23</v>
      </c>
      <c r="J4727">
        <v>57.3</v>
      </c>
      <c r="K4727" s="1">
        <v>45738</v>
      </c>
      <c r="L4727">
        <v>26</v>
      </c>
      <c r="M4727">
        <v>0.52</v>
      </c>
      <c r="N4727">
        <f>IF(E4727="",Data_Validation!$B$1,E4727)</f>
        <v>53.25</v>
      </c>
      <c r="O4727">
        <f>IF(J4727="",Data_Validation!$B$2,J4727)</f>
        <v>57.3</v>
      </c>
      <c r="P4727">
        <f t="shared" si="657"/>
        <v>3</v>
      </c>
      <c r="Q4727" s="2">
        <f>CustomerData[[#This Row],[avg_order_value_clean]]*CustomerData[[#This Row],[total_orders]]</f>
        <v>426</v>
      </c>
      <c r="R4727" s="2" t="str">
        <f t="shared" si="665"/>
        <v>Inactive</v>
      </c>
      <c r="S4727" s="2" t="str">
        <f t="shared" si="658"/>
        <v>High Risk</v>
      </c>
      <c r="T4727" s="2" t="str">
        <f t="shared" si="659"/>
        <v>55+</v>
      </c>
      <c r="U4727" s="1">
        <f t="shared" ca="1" si="660"/>
        <v>523</v>
      </c>
      <c r="V4727" s="2" t="str">
        <f t="shared" si="661"/>
        <v>Low Loyalty</v>
      </c>
      <c r="W4727" s="2" t="str">
        <f t="shared" si="662"/>
        <v>Legitimate</v>
      </c>
      <c r="X4727" s="2" t="str">
        <f>IF(Q4727&lt;Data_Validation!$B$8,"Low Value",IF(Q4727&lt;Data_Validation!$B$9,"Medium Value","High Value"))</f>
        <v>Low Value</v>
      </c>
      <c r="Y4727" s="2" t="str">
        <f t="shared" si="663"/>
        <v>At Risk - Develop</v>
      </c>
      <c r="Z4727" s="2" t="str">
        <f t="shared" si="664"/>
        <v>Check Data</v>
      </c>
    </row>
    <row r="4728" spans="1:26" x14ac:dyDescent="0.3">
      <c r="A4728" t="s">
        <v>2210</v>
      </c>
      <c r="B4728">
        <v>46</v>
      </c>
      <c r="C4728" t="s">
        <v>25</v>
      </c>
      <c r="D4728" t="s">
        <v>52</v>
      </c>
      <c r="F4728">
        <v>15</v>
      </c>
      <c r="G4728">
        <v>302</v>
      </c>
      <c r="H4728">
        <v>0</v>
      </c>
      <c r="I4728" t="s">
        <v>19</v>
      </c>
      <c r="J4728">
        <v>60.8</v>
      </c>
      <c r="K4728" s="1">
        <v>44564</v>
      </c>
      <c r="L4728">
        <v>39</v>
      </c>
      <c r="M4728">
        <v>0.23</v>
      </c>
      <c r="N4728">
        <f>IF(E4728="",Data_Validation!$B$1,E4728)</f>
        <v>250</v>
      </c>
      <c r="O4728">
        <f>IF(J4728="",Data_Validation!$B$2,J4728)</f>
        <v>60.8</v>
      </c>
      <c r="P4728">
        <f t="shared" si="657"/>
        <v>3</v>
      </c>
      <c r="Q4728" s="2">
        <f>CustomerData[[#This Row],[avg_order_value_clean]]*CustomerData[[#This Row],[total_orders]]</f>
        <v>3750</v>
      </c>
      <c r="R4728" s="2" t="str">
        <f t="shared" si="665"/>
        <v>Inactive</v>
      </c>
      <c r="S4728" s="2" t="str">
        <f t="shared" si="658"/>
        <v>Medium Risk</v>
      </c>
      <c r="T4728" s="2" t="str">
        <f t="shared" si="659"/>
        <v>45-54</v>
      </c>
      <c r="U4728" s="1">
        <f t="shared" ca="1" si="660"/>
        <v>1697</v>
      </c>
      <c r="V4728" s="2" t="str">
        <f t="shared" si="661"/>
        <v>Low Loyalty</v>
      </c>
      <c r="W4728" s="2" t="str">
        <f t="shared" si="662"/>
        <v>Legitimate</v>
      </c>
      <c r="X4728" s="2" t="str">
        <f>IF(Q4728&lt;Data_Validation!$B$8,"Low Value",IF(Q4728&lt;Data_Validation!$B$9,"Medium Value","High Value"))</f>
        <v>High Value</v>
      </c>
      <c r="Y4728" s="2" t="str">
        <f t="shared" si="663"/>
        <v>High Value - Maintain</v>
      </c>
      <c r="Z4728" s="2" t="str">
        <f t="shared" si="664"/>
        <v>Check Data</v>
      </c>
    </row>
    <row r="4729" spans="1:26" x14ac:dyDescent="0.3">
      <c r="A4729" t="s">
        <v>3679</v>
      </c>
      <c r="B4729">
        <v>32</v>
      </c>
      <c r="C4729" t="s">
        <v>14</v>
      </c>
      <c r="D4729" t="s">
        <v>44</v>
      </c>
      <c r="E4729">
        <v>40.369999999999997</v>
      </c>
      <c r="F4729">
        <v>11</v>
      </c>
      <c r="G4729">
        <v>16</v>
      </c>
      <c r="H4729">
        <v>0</v>
      </c>
      <c r="I4729" t="s">
        <v>19</v>
      </c>
      <c r="J4729">
        <v>33.4</v>
      </c>
      <c r="K4729" s="1">
        <v>45458</v>
      </c>
      <c r="L4729">
        <v>98</v>
      </c>
      <c r="M4729">
        <v>0.17</v>
      </c>
      <c r="N4729">
        <f>IF(E4729="",Data_Validation!$B$1,E4729)</f>
        <v>40.369999999999997</v>
      </c>
      <c r="O4729">
        <f>IF(J4729="",Data_Validation!$B$2,J4729)</f>
        <v>33.4</v>
      </c>
      <c r="P4729">
        <f t="shared" si="657"/>
        <v>1</v>
      </c>
      <c r="Q4729" s="2">
        <f>CustomerData[[#This Row],[avg_order_value_clean]]*CustomerData[[#This Row],[total_orders]]</f>
        <v>444.07</v>
      </c>
      <c r="R4729" s="2" t="str">
        <f t="shared" si="665"/>
        <v>Active</v>
      </c>
      <c r="S4729" s="2" t="str">
        <f t="shared" si="658"/>
        <v>Low Risk</v>
      </c>
      <c r="T4729" s="2" t="str">
        <f t="shared" si="659"/>
        <v>25-34</v>
      </c>
      <c r="U4729" s="1">
        <f t="shared" ca="1" si="660"/>
        <v>803</v>
      </c>
      <c r="V4729" s="2" t="str">
        <f t="shared" si="661"/>
        <v>High Loyalty</v>
      </c>
      <c r="W4729" s="2" t="str">
        <f t="shared" si="662"/>
        <v>Legitimate</v>
      </c>
      <c r="X4729" s="2" t="str">
        <f>IF(Q4729&lt;Data_Validation!$B$8,"Low Value",IF(Q4729&lt;Data_Validation!$B$9,"Medium Value","High Value"))</f>
        <v>Low Value</v>
      </c>
      <c r="Y4729" s="2" t="str">
        <f t="shared" si="663"/>
        <v>Stable</v>
      </c>
      <c r="Z4729" s="2" t="str">
        <f t="shared" si="664"/>
        <v>Check Data</v>
      </c>
    </row>
    <row r="4730" spans="1:26" x14ac:dyDescent="0.3">
      <c r="A4730" t="s">
        <v>2243</v>
      </c>
      <c r="B4730">
        <v>52</v>
      </c>
      <c r="C4730" t="s">
        <v>21</v>
      </c>
      <c r="D4730" t="s">
        <v>18</v>
      </c>
      <c r="E4730">
        <v>95.83</v>
      </c>
      <c r="F4730">
        <v>7</v>
      </c>
      <c r="G4730">
        <v>28</v>
      </c>
      <c r="H4730">
        <v>0</v>
      </c>
      <c r="I4730" t="s">
        <v>29</v>
      </c>
      <c r="K4730" s="1">
        <v>44261</v>
      </c>
      <c r="L4730">
        <v>67</v>
      </c>
      <c r="M4730">
        <v>0.3</v>
      </c>
      <c r="N4730">
        <f>IF(E4730="",Data_Validation!$B$1,E4730)</f>
        <v>95.83</v>
      </c>
      <c r="O4730">
        <f>IF(J4730="",Data_Validation!$B$2,J4730)</f>
        <v>250</v>
      </c>
      <c r="P4730">
        <f t="shared" si="657"/>
        <v>2</v>
      </c>
      <c r="Q4730" s="2">
        <f>CustomerData[[#This Row],[avg_order_value_clean]]*CustomerData[[#This Row],[total_orders]]</f>
        <v>670.81</v>
      </c>
      <c r="R4730" s="2" t="str">
        <f t="shared" si="665"/>
        <v>Active</v>
      </c>
      <c r="S4730" s="2" t="str">
        <f t="shared" si="658"/>
        <v>Medium Risk</v>
      </c>
      <c r="T4730" s="2" t="str">
        <f t="shared" si="659"/>
        <v>45-54</v>
      </c>
      <c r="U4730" s="1">
        <f t="shared" ca="1" si="660"/>
        <v>2000</v>
      </c>
      <c r="V4730" s="2" t="str">
        <f t="shared" si="661"/>
        <v>Medium Loyalty</v>
      </c>
      <c r="W4730" s="2" t="str">
        <f t="shared" si="662"/>
        <v>Legitimate</v>
      </c>
      <c r="X4730" s="2" t="str">
        <f>IF(Q4730&lt;Data_Validation!$B$8,"Low Value",IF(Q4730&lt;Data_Validation!$B$9,"Medium Value","High Value"))</f>
        <v>Low Value</v>
      </c>
      <c r="Y4730" s="2" t="str">
        <f t="shared" si="663"/>
        <v>Stable</v>
      </c>
      <c r="Z4730" s="2" t="str">
        <f t="shared" si="664"/>
        <v>Check Data</v>
      </c>
    </row>
    <row r="4731" spans="1:26" x14ac:dyDescent="0.3">
      <c r="A4731" t="s">
        <v>3680</v>
      </c>
      <c r="B4731">
        <v>64</v>
      </c>
      <c r="C4731" t="s">
        <v>14</v>
      </c>
      <c r="D4731" t="s">
        <v>37</v>
      </c>
      <c r="E4731">
        <v>138.47999999999999</v>
      </c>
      <c r="F4731">
        <v>14</v>
      </c>
      <c r="G4731">
        <v>47</v>
      </c>
      <c r="H4731">
        <v>0</v>
      </c>
      <c r="I4731" t="s">
        <v>40</v>
      </c>
      <c r="J4731">
        <v>32.4</v>
      </c>
      <c r="K4731" s="1">
        <v>44414</v>
      </c>
      <c r="L4731">
        <v>25</v>
      </c>
      <c r="M4731">
        <v>0.08</v>
      </c>
      <c r="N4731">
        <f>IF(E4731="",Data_Validation!$B$1,E4731)</f>
        <v>138.47999999999999</v>
      </c>
      <c r="O4731">
        <f>IF(J4731="",Data_Validation!$B$2,J4731)</f>
        <v>32.4</v>
      </c>
      <c r="P4731">
        <f t="shared" si="657"/>
        <v>1</v>
      </c>
      <c r="Q4731" s="2">
        <f>CustomerData[[#This Row],[avg_order_value_clean]]*CustomerData[[#This Row],[total_orders]]</f>
        <v>1938.7199999999998</v>
      </c>
      <c r="R4731" s="2" t="str">
        <f t="shared" si="665"/>
        <v>At Risk</v>
      </c>
      <c r="S4731" s="2" t="str">
        <f t="shared" si="658"/>
        <v>Low Risk</v>
      </c>
      <c r="T4731" s="2" t="str">
        <f t="shared" si="659"/>
        <v>55+</v>
      </c>
      <c r="U4731" s="1">
        <f t="shared" ca="1" si="660"/>
        <v>1847</v>
      </c>
      <c r="V4731" s="2" t="str">
        <f t="shared" si="661"/>
        <v>Low Loyalty</v>
      </c>
      <c r="W4731" s="2" t="str">
        <f t="shared" si="662"/>
        <v>Legitimate</v>
      </c>
      <c r="X4731" s="2" t="str">
        <f>IF(Q4731&lt;Data_Validation!$B$8,"Low Value",IF(Q4731&lt;Data_Validation!$B$9,"Medium Value","High Value"))</f>
        <v>High Value</v>
      </c>
      <c r="Y4731" s="2" t="str">
        <f t="shared" si="663"/>
        <v>High Value - Maintain</v>
      </c>
      <c r="Z4731" s="2" t="str">
        <f t="shared" si="664"/>
        <v>Check Data</v>
      </c>
    </row>
    <row r="4732" spans="1:26" x14ac:dyDescent="0.3">
      <c r="A4732" t="s">
        <v>3681</v>
      </c>
      <c r="B4732">
        <v>54</v>
      </c>
      <c r="C4732" t="s">
        <v>14</v>
      </c>
      <c r="D4732" t="s">
        <v>28</v>
      </c>
      <c r="E4732">
        <v>107.4</v>
      </c>
      <c r="F4732">
        <v>16</v>
      </c>
      <c r="G4732">
        <v>288</v>
      </c>
      <c r="H4732">
        <v>0</v>
      </c>
      <c r="I4732" t="s">
        <v>23</v>
      </c>
      <c r="J4732">
        <v>49.6</v>
      </c>
      <c r="K4732" s="1">
        <v>44939</v>
      </c>
      <c r="L4732">
        <v>88</v>
      </c>
      <c r="M4732">
        <v>0.51</v>
      </c>
      <c r="N4732">
        <f>IF(E4732="",Data_Validation!$B$1,E4732)</f>
        <v>107.4</v>
      </c>
      <c r="O4732">
        <f>IF(J4732="",Data_Validation!$B$2,J4732)</f>
        <v>49.6</v>
      </c>
      <c r="P4732">
        <f t="shared" si="657"/>
        <v>1</v>
      </c>
      <c r="Q4732" s="2">
        <f>CustomerData[[#This Row],[avg_order_value_clean]]*CustomerData[[#This Row],[total_orders]]</f>
        <v>1718.4</v>
      </c>
      <c r="R4732" s="2" t="str">
        <f t="shared" si="665"/>
        <v>Inactive</v>
      </c>
      <c r="S4732" s="2" t="str">
        <f t="shared" si="658"/>
        <v>High Risk</v>
      </c>
      <c r="T4732" s="2" t="str">
        <f t="shared" si="659"/>
        <v>45-54</v>
      </c>
      <c r="U4732" s="1">
        <f t="shared" ca="1" si="660"/>
        <v>1322</v>
      </c>
      <c r="V4732" s="2" t="str">
        <f t="shared" si="661"/>
        <v>High Loyalty</v>
      </c>
      <c r="W4732" s="2" t="str">
        <f t="shared" si="662"/>
        <v>Legitimate</v>
      </c>
      <c r="X4732" s="2" t="str">
        <f>IF(Q4732&lt;Data_Validation!$B$8,"Low Value",IF(Q4732&lt;Data_Validation!$B$9,"Medium Value","High Value"))</f>
        <v>High Value</v>
      </c>
      <c r="Y4732" s="2" t="str">
        <f t="shared" si="663"/>
        <v>Critical - Retain</v>
      </c>
      <c r="Z4732" s="2" t="str">
        <f t="shared" si="664"/>
        <v>Check Data</v>
      </c>
    </row>
    <row r="4733" spans="1:26" x14ac:dyDescent="0.3">
      <c r="A4733" t="s">
        <v>1518</v>
      </c>
      <c r="B4733">
        <v>72</v>
      </c>
      <c r="C4733" t="s">
        <v>14</v>
      </c>
      <c r="D4733" t="s">
        <v>18</v>
      </c>
      <c r="E4733">
        <v>228.3</v>
      </c>
      <c r="F4733">
        <v>12</v>
      </c>
      <c r="G4733">
        <v>127</v>
      </c>
      <c r="H4733">
        <v>0</v>
      </c>
      <c r="I4733" t="s">
        <v>19</v>
      </c>
      <c r="J4733">
        <v>96.9</v>
      </c>
      <c r="K4733" s="1">
        <v>45346</v>
      </c>
      <c r="L4733">
        <v>87</v>
      </c>
      <c r="M4733">
        <v>0.12</v>
      </c>
      <c r="N4733">
        <f>IF(E4733="",Data_Validation!$B$1,E4733)</f>
        <v>228.3</v>
      </c>
      <c r="O4733">
        <f>IF(J4733="",Data_Validation!$B$2,J4733)</f>
        <v>96.9</v>
      </c>
      <c r="P4733">
        <f t="shared" si="657"/>
        <v>2</v>
      </c>
      <c r="Q4733" s="2">
        <f>CustomerData[[#This Row],[avg_order_value_clean]]*CustomerData[[#This Row],[total_orders]]</f>
        <v>2739.6000000000004</v>
      </c>
      <c r="R4733" s="2" t="str">
        <f t="shared" si="665"/>
        <v>Inactive</v>
      </c>
      <c r="S4733" s="2" t="str">
        <f t="shared" si="658"/>
        <v>Low Risk</v>
      </c>
      <c r="T4733" s="2" t="str">
        <f t="shared" si="659"/>
        <v>55+</v>
      </c>
      <c r="U4733" s="1">
        <f t="shared" ca="1" si="660"/>
        <v>915</v>
      </c>
      <c r="V4733" s="2" t="str">
        <f t="shared" si="661"/>
        <v>High Loyalty</v>
      </c>
      <c r="W4733" s="2" t="str">
        <f t="shared" si="662"/>
        <v>Legitimate</v>
      </c>
      <c r="X4733" s="2" t="str">
        <f>IF(Q4733&lt;Data_Validation!$B$8,"Low Value",IF(Q4733&lt;Data_Validation!$B$9,"Medium Value","High Value"))</f>
        <v>High Value</v>
      </c>
      <c r="Y4733" s="2" t="str">
        <f t="shared" si="663"/>
        <v>High Value - Maintain</v>
      </c>
      <c r="Z4733" s="2" t="str">
        <f t="shared" si="664"/>
        <v>Check Data</v>
      </c>
    </row>
    <row r="4734" spans="1:26" x14ac:dyDescent="0.3">
      <c r="A4734" t="s">
        <v>3682</v>
      </c>
      <c r="B4734">
        <v>29</v>
      </c>
      <c r="C4734" t="s">
        <v>21</v>
      </c>
      <c r="D4734" t="s">
        <v>18</v>
      </c>
      <c r="E4734">
        <v>54.52</v>
      </c>
      <c r="F4734">
        <v>15</v>
      </c>
      <c r="G4734">
        <v>67</v>
      </c>
      <c r="H4734">
        <v>0</v>
      </c>
      <c r="I4734" t="s">
        <v>29</v>
      </c>
      <c r="J4734">
        <v>44.7</v>
      </c>
      <c r="K4734" s="1">
        <v>45451</v>
      </c>
      <c r="L4734">
        <v>30</v>
      </c>
      <c r="M4734">
        <v>0.49</v>
      </c>
      <c r="N4734">
        <f>IF(E4734="",Data_Validation!$B$1,E4734)</f>
        <v>54.52</v>
      </c>
      <c r="O4734">
        <f>IF(J4734="",Data_Validation!$B$2,J4734)</f>
        <v>44.7</v>
      </c>
      <c r="P4734">
        <f t="shared" si="657"/>
        <v>1</v>
      </c>
      <c r="Q4734" s="2">
        <f>CustomerData[[#This Row],[avg_order_value_clean]]*CustomerData[[#This Row],[total_orders]]</f>
        <v>817.80000000000007</v>
      </c>
      <c r="R4734" s="2" t="str">
        <f t="shared" si="665"/>
        <v>At Risk</v>
      </c>
      <c r="S4734" s="2" t="str">
        <f t="shared" si="658"/>
        <v>Medium Risk</v>
      </c>
      <c r="T4734" s="2" t="str">
        <f t="shared" si="659"/>
        <v>25-34</v>
      </c>
      <c r="U4734" s="1">
        <f t="shared" ca="1" si="660"/>
        <v>810</v>
      </c>
      <c r="V4734" s="2" t="str">
        <f t="shared" si="661"/>
        <v>Low Loyalty</v>
      </c>
      <c r="W4734" s="2" t="str">
        <f t="shared" si="662"/>
        <v>Legitimate</v>
      </c>
      <c r="X4734" s="2" t="str">
        <f>IF(Q4734&lt;Data_Validation!$B$8,"Low Value",IF(Q4734&lt;Data_Validation!$B$9,"Medium Value","High Value"))</f>
        <v>Low Value</v>
      </c>
      <c r="Y4734" s="2" t="str">
        <f t="shared" si="663"/>
        <v>Stable</v>
      </c>
      <c r="Z4734" s="2" t="str">
        <f t="shared" si="664"/>
        <v>Check Data</v>
      </c>
    </row>
    <row r="4735" spans="1:26" x14ac:dyDescent="0.3">
      <c r="A4735" t="s">
        <v>3683</v>
      </c>
      <c r="B4735">
        <v>47</v>
      </c>
      <c r="C4735" t="s">
        <v>21</v>
      </c>
      <c r="D4735" t="s">
        <v>37</v>
      </c>
      <c r="E4735">
        <v>66.319999999999993</v>
      </c>
      <c r="F4735">
        <v>9</v>
      </c>
      <c r="G4735">
        <v>38</v>
      </c>
      <c r="H4735">
        <v>0</v>
      </c>
      <c r="I4735" t="s">
        <v>29</v>
      </c>
      <c r="J4735">
        <v>18.899999999999999</v>
      </c>
      <c r="K4735" s="1">
        <v>45030</v>
      </c>
      <c r="L4735">
        <v>46</v>
      </c>
      <c r="M4735">
        <v>0.51</v>
      </c>
      <c r="N4735">
        <f>IF(E4735="",Data_Validation!$B$1,E4735)</f>
        <v>66.319999999999993</v>
      </c>
      <c r="O4735">
        <f>IF(J4735="",Data_Validation!$B$2,J4735)</f>
        <v>18.899999999999999</v>
      </c>
      <c r="P4735">
        <f t="shared" si="657"/>
        <v>1</v>
      </c>
      <c r="Q4735" s="2">
        <f>CustomerData[[#This Row],[avg_order_value_clean]]*CustomerData[[#This Row],[total_orders]]</f>
        <v>596.87999999999988</v>
      </c>
      <c r="R4735" s="2" t="str">
        <f t="shared" si="665"/>
        <v>At Risk</v>
      </c>
      <c r="S4735" s="2" t="str">
        <f t="shared" si="658"/>
        <v>High Risk</v>
      </c>
      <c r="T4735" s="2" t="str">
        <f t="shared" si="659"/>
        <v>45-54</v>
      </c>
      <c r="U4735" s="1">
        <f t="shared" ca="1" si="660"/>
        <v>1231</v>
      </c>
      <c r="V4735" s="2" t="str">
        <f t="shared" si="661"/>
        <v>Medium Loyalty</v>
      </c>
      <c r="W4735" s="2" t="str">
        <f t="shared" si="662"/>
        <v>Legitimate</v>
      </c>
      <c r="X4735" s="2" t="str">
        <f>IF(Q4735&lt;Data_Validation!$B$8,"Low Value",IF(Q4735&lt;Data_Validation!$B$9,"Medium Value","High Value"))</f>
        <v>Low Value</v>
      </c>
      <c r="Y4735" s="2" t="str">
        <f t="shared" si="663"/>
        <v>At Risk - Develop</v>
      </c>
      <c r="Z4735" s="2" t="str">
        <f t="shared" si="664"/>
        <v>Check Data</v>
      </c>
    </row>
    <row r="4736" spans="1:26" x14ac:dyDescent="0.3">
      <c r="A4736" t="s">
        <v>3150</v>
      </c>
      <c r="B4736">
        <v>37</v>
      </c>
      <c r="C4736" t="s">
        <v>21</v>
      </c>
      <c r="D4736" t="s">
        <v>52</v>
      </c>
      <c r="E4736">
        <v>144.24</v>
      </c>
      <c r="F4736">
        <v>7</v>
      </c>
      <c r="G4736">
        <v>132</v>
      </c>
      <c r="H4736">
        <v>0</v>
      </c>
      <c r="I4736" t="s">
        <v>40</v>
      </c>
      <c r="J4736">
        <v>2.6</v>
      </c>
      <c r="K4736" s="1">
        <v>45578</v>
      </c>
      <c r="L4736">
        <v>41</v>
      </c>
      <c r="M4736">
        <v>0.6</v>
      </c>
      <c r="N4736">
        <f>IF(E4736="",Data_Validation!$B$1,E4736)</f>
        <v>144.24</v>
      </c>
      <c r="O4736">
        <f>IF(J4736="",Data_Validation!$B$2,J4736)</f>
        <v>2.6</v>
      </c>
      <c r="P4736">
        <f t="shared" si="657"/>
        <v>2</v>
      </c>
      <c r="Q4736" s="2">
        <f>CustomerData[[#This Row],[avg_order_value_clean]]*CustomerData[[#This Row],[total_orders]]</f>
        <v>1009.6800000000001</v>
      </c>
      <c r="R4736" s="2" t="str">
        <f t="shared" si="665"/>
        <v>Inactive</v>
      </c>
      <c r="S4736" s="2" t="str">
        <f t="shared" si="658"/>
        <v>High Risk</v>
      </c>
      <c r="T4736" s="2" t="str">
        <f t="shared" si="659"/>
        <v>35-44</v>
      </c>
      <c r="U4736" s="1">
        <f t="shared" ca="1" si="660"/>
        <v>683</v>
      </c>
      <c r="V4736" s="2" t="str">
        <f t="shared" si="661"/>
        <v>Medium Loyalty</v>
      </c>
      <c r="W4736" s="2" t="str">
        <f t="shared" si="662"/>
        <v>Legitimate</v>
      </c>
      <c r="X4736" s="2" t="str">
        <f>IF(Q4736&lt;Data_Validation!$B$8,"Low Value",IF(Q4736&lt;Data_Validation!$B$9,"Medium Value","High Value"))</f>
        <v>Low Value</v>
      </c>
      <c r="Y4736" s="2" t="str">
        <f t="shared" si="663"/>
        <v>At Risk - Develop</v>
      </c>
      <c r="Z4736" s="2" t="str">
        <f t="shared" si="664"/>
        <v>Check Data</v>
      </c>
    </row>
    <row r="4737" spans="1:26" x14ac:dyDescent="0.3">
      <c r="A4737" t="s">
        <v>3684</v>
      </c>
      <c r="B4737">
        <v>54</v>
      </c>
      <c r="C4737" t="s">
        <v>14</v>
      </c>
      <c r="D4737" t="s">
        <v>28</v>
      </c>
      <c r="E4737">
        <v>210.95</v>
      </c>
      <c r="F4737">
        <v>15</v>
      </c>
      <c r="G4737">
        <v>118</v>
      </c>
      <c r="H4737">
        <v>0</v>
      </c>
      <c r="I4737" t="s">
        <v>16</v>
      </c>
      <c r="J4737">
        <v>0.8</v>
      </c>
      <c r="K4737" s="1">
        <v>44228</v>
      </c>
      <c r="L4737">
        <v>91</v>
      </c>
      <c r="M4737">
        <v>0.67</v>
      </c>
      <c r="N4737">
        <f>IF(E4737="",Data_Validation!$B$1,E4737)</f>
        <v>210.95</v>
      </c>
      <c r="O4737">
        <f>IF(J4737="",Data_Validation!$B$2,J4737)</f>
        <v>0.8</v>
      </c>
      <c r="P4737">
        <f t="shared" si="657"/>
        <v>1</v>
      </c>
      <c r="Q4737" s="2">
        <f>CustomerData[[#This Row],[avg_order_value_clean]]*CustomerData[[#This Row],[total_orders]]</f>
        <v>3164.25</v>
      </c>
      <c r="R4737" s="2" t="str">
        <f t="shared" si="665"/>
        <v>Inactive</v>
      </c>
      <c r="S4737" s="2" t="str">
        <f t="shared" si="658"/>
        <v>High Risk</v>
      </c>
      <c r="T4737" s="2" t="str">
        <f t="shared" si="659"/>
        <v>45-54</v>
      </c>
      <c r="U4737" s="1">
        <f t="shared" ca="1" si="660"/>
        <v>2033</v>
      </c>
      <c r="V4737" s="2" t="str">
        <f t="shared" si="661"/>
        <v>High Loyalty</v>
      </c>
      <c r="W4737" s="2" t="str">
        <f t="shared" si="662"/>
        <v>Legitimate</v>
      </c>
      <c r="X4737" s="2" t="str">
        <f>IF(Q4737&lt;Data_Validation!$B$8,"Low Value",IF(Q4737&lt;Data_Validation!$B$9,"Medium Value","High Value"))</f>
        <v>High Value</v>
      </c>
      <c r="Y4737" s="2" t="str">
        <f t="shared" si="663"/>
        <v>Critical - Retain</v>
      </c>
      <c r="Z4737" s="2" t="str">
        <f t="shared" si="664"/>
        <v>Valid</v>
      </c>
    </row>
    <row r="4738" spans="1:26" x14ac:dyDescent="0.3">
      <c r="A4738" t="s">
        <v>3685</v>
      </c>
      <c r="B4738">
        <v>20</v>
      </c>
      <c r="C4738" t="s">
        <v>21</v>
      </c>
      <c r="D4738" t="s">
        <v>52</v>
      </c>
      <c r="E4738">
        <v>27.04</v>
      </c>
      <c r="F4738">
        <v>10</v>
      </c>
      <c r="G4738">
        <v>323</v>
      </c>
      <c r="H4738">
        <v>0</v>
      </c>
      <c r="I4738" t="s">
        <v>29</v>
      </c>
      <c r="J4738">
        <v>41.7</v>
      </c>
      <c r="K4738" s="1">
        <v>44072</v>
      </c>
      <c r="L4738">
        <v>50</v>
      </c>
      <c r="M4738">
        <v>0.04</v>
      </c>
      <c r="N4738">
        <f>IF(E4738="",Data_Validation!$B$1,E4738)</f>
        <v>27.04</v>
      </c>
      <c r="O4738">
        <f>IF(J4738="",Data_Validation!$B$2,J4738)</f>
        <v>41.7</v>
      </c>
      <c r="P4738">
        <f t="shared" ref="P4738:P4801" si="666">COUNTIF($A$2:$A$5001,A4738)</f>
        <v>1</v>
      </c>
      <c r="Q4738" s="2">
        <f>CustomerData[[#This Row],[avg_order_value_clean]]*CustomerData[[#This Row],[total_orders]]</f>
        <v>270.39999999999998</v>
      </c>
      <c r="R4738" s="2" t="str">
        <f t="shared" si="665"/>
        <v>Inactive</v>
      </c>
      <c r="S4738" s="2" t="str">
        <f t="shared" ref="S4738:S4801" si="667">IF(M4738&lt;0.2,"Low Risk",IF(M4738&lt;0.5,"Medium Risk","High Risk"))</f>
        <v>Low Risk</v>
      </c>
      <c r="T4738" s="2" t="str">
        <f t="shared" ref="T4738:T4801" si="668">IF(B4738&lt;25,"Under 25",IF(B4738&lt;35,"25-34",IF(B4738&lt;45,"35-44",IF(B4738&lt;55,"45-54","55+"))))</f>
        <v>Under 25</v>
      </c>
      <c r="U4738" s="1">
        <f t="shared" ref="U4738:U4801" ca="1" si="669">TODAY()-K4738</f>
        <v>2189</v>
      </c>
      <c r="V4738" s="2" t="str">
        <f t="shared" ref="V4738:V4801" si="670">IF(L4738&lt;40,"Low Loyalty",IF(L4738&lt;70,"Medium Loyalty","High Loyalty"))</f>
        <v>Medium Loyalty</v>
      </c>
      <c r="W4738" s="2" t="str">
        <f t="shared" ref="W4738:W4801" si="671">IF(H4738=1,"Fraudulent","Legitimate")</f>
        <v>Legitimate</v>
      </c>
      <c r="X4738" s="2" t="str">
        <f>IF(Q4738&lt;Data_Validation!$B$8,"Low Value",IF(Q4738&lt;Data_Validation!$B$9,"Medium Value","High Value"))</f>
        <v>Low Value</v>
      </c>
      <c r="Y4738" s="2" t="str">
        <f t="shared" ref="Y4738:Y4801" si="672">IF(AND(X4738="High Value",S4738="High Risk"),"Critical - Retain",IF(AND(X4738="High Value",S4738&lt;&gt;"High Risk"),"High Value - Maintain",IF(AND(X4738&lt;&gt;"High Value",S4738="High Risk"),"At Risk - Develop","Stable")))</f>
        <v>Stable</v>
      </c>
      <c r="Z4738" s="2" t="str">
        <f t="shared" ref="Z4738:Z4801" si="673">IF(OR(B4738&lt;18,F4738&lt;0,N4738&lt;0,O4738&lt;0,O4738&gt;1,M4738&lt;0,M4738&gt;1),"Check Data","Valid")</f>
        <v>Check Data</v>
      </c>
    </row>
    <row r="4739" spans="1:26" x14ac:dyDescent="0.3">
      <c r="A4739" t="s">
        <v>3686</v>
      </c>
      <c r="B4739">
        <v>26</v>
      </c>
      <c r="C4739" t="s">
        <v>21</v>
      </c>
      <c r="D4739" t="s">
        <v>26</v>
      </c>
      <c r="E4739">
        <v>26.95</v>
      </c>
      <c r="F4739">
        <v>13</v>
      </c>
      <c r="G4739">
        <v>51</v>
      </c>
      <c r="H4739">
        <v>0</v>
      </c>
      <c r="I4739" t="s">
        <v>23</v>
      </c>
      <c r="J4739">
        <v>29.6</v>
      </c>
      <c r="K4739" s="1">
        <v>44417</v>
      </c>
      <c r="L4739">
        <v>44</v>
      </c>
      <c r="M4739">
        <v>0.19</v>
      </c>
      <c r="N4739">
        <f>IF(E4739="",Data_Validation!$B$1,E4739)</f>
        <v>26.95</v>
      </c>
      <c r="O4739">
        <f>IF(J4739="",Data_Validation!$B$2,J4739)</f>
        <v>29.6</v>
      </c>
      <c r="P4739">
        <f t="shared" si="666"/>
        <v>1</v>
      </c>
      <c r="Q4739" s="2">
        <f>CustomerData[[#This Row],[avg_order_value_clean]]*CustomerData[[#This Row],[total_orders]]</f>
        <v>350.34999999999997</v>
      </c>
      <c r="R4739" s="2" t="str">
        <f t="shared" ref="R4739:R4802" si="674">IF(G4739&lt;=30,"Active",IF(G4739&lt;=90,"At Risk","Inactive"))</f>
        <v>At Risk</v>
      </c>
      <c r="S4739" s="2" t="str">
        <f t="shared" si="667"/>
        <v>Low Risk</v>
      </c>
      <c r="T4739" s="2" t="str">
        <f t="shared" si="668"/>
        <v>25-34</v>
      </c>
      <c r="U4739" s="1">
        <f t="shared" ca="1" si="669"/>
        <v>1844</v>
      </c>
      <c r="V4739" s="2" t="str">
        <f t="shared" si="670"/>
        <v>Medium Loyalty</v>
      </c>
      <c r="W4739" s="2" t="str">
        <f t="shared" si="671"/>
        <v>Legitimate</v>
      </c>
      <c r="X4739" s="2" t="str">
        <f>IF(Q4739&lt;Data_Validation!$B$8,"Low Value",IF(Q4739&lt;Data_Validation!$B$9,"Medium Value","High Value"))</f>
        <v>Low Value</v>
      </c>
      <c r="Y4739" s="2" t="str">
        <f t="shared" si="672"/>
        <v>Stable</v>
      </c>
      <c r="Z4739" s="2" t="str">
        <f t="shared" si="673"/>
        <v>Check Data</v>
      </c>
    </row>
    <row r="4740" spans="1:26" x14ac:dyDescent="0.3">
      <c r="A4740" t="s">
        <v>3517</v>
      </c>
      <c r="B4740">
        <v>75</v>
      </c>
      <c r="C4740" t="s">
        <v>21</v>
      </c>
      <c r="D4740" t="s">
        <v>52</v>
      </c>
      <c r="E4740">
        <v>134.57</v>
      </c>
      <c r="F4740">
        <v>9</v>
      </c>
      <c r="G4740">
        <v>135</v>
      </c>
      <c r="H4740">
        <v>0</v>
      </c>
      <c r="I4740" t="s">
        <v>23</v>
      </c>
      <c r="J4740">
        <v>11.5</v>
      </c>
      <c r="K4740" s="1">
        <v>45484</v>
      </c>
      <c r="L4740">
        <v>10</v>
      </c>
      <c r="M4740">
        <v>0.26</v>
      </c>
      <c r="N4740">
        <f>IF(E4740="",Data_Validation!$B$1,E4740)</f>
        <v>134.57</v>
      </c>
      <c r="O4740">
        <f>IF(J4740="",Data_Validation!$B$2,J4740)</f>
        <v>11.5</v>
      </c>
      <c r="P4740">
        <f t="shared" si="666"/>
        <v>2</v>
      </c>
      <c r="Q4740" s="2">
        <f>CustomerData[[#This Row],[avg_order_value_clean]]*CustomerData[[#This Row],[total_orders]]</f>
        <v>1211.1299999999999</v>
      </c>
      <c r="R4740" s="2" t="str">
        <f t="shared" si="674"/>
        <v>Inactive</v>
      </c>
      <c r="S4740" s="2" t="str">
        <f t="shared" si="667"/>
        <v>Medium Risk</v>
      </c>
      <c r="T4740" s="2" t="str">
        <f t="shared" si="668"/>
        <v>55+</v>
      </c>
      <c r="U4740" s="1">
        <f t="shared" ca="1" si="669"/>
        <v>777</v>
      </c>
      <c r="V4740" s="2" t="str">
        <f t="shared" si="670"/>
        <v>Low Loyalty</v>
      </c>
      <c r="W4740" s="2" t="str">
        <f t="shared" si="671"/>
        <v>Legitimate</v>
      </c>
      <c r="X4740" s="2" t="str">
        <f>IF(Q4740&lt;Data_Validation!$B$8,"Low Value",IF(Q4740&lt;Data_Validation!$B$9,"Medium Value","High Value"))</f>
        <v>Low Value</v>
      </c>
      <c r="Y4740" s="2" t="str">
        <f t="shared" si="672"/>
        <v>Stable</v>
      </c>
      <c r="Z4740" s="2" t="str">
        <f t="shared" si="673"/>
        <v>Check Data</v>
      </c>
    </row>
    <row r="4741" spans="1:26" x14ac:dyDescent="0.3">
      <c r="A4741" t="s">
        <v>622</v>
      </c>
      <c r="B4741">
        <v>58</v>
      </c>
      <c r="C4741" t="s">
        <v>14</v>
      </c>
      <c r="D4741" t="s">
        <v>52</v>
      </c>
      <c r="E4741">
        <v>112.56</v>
      </c>
      <c r="F4741">
        <v>7</v>
      </c>
      <c r="G4741">
        <v>246</v>
      </c>
      <c r="H4741">
        <v>0</v>
      </c>
      <c r="I4741" t="s">
        <v>16</v>
      </c>
      <c r="J4741">
        <v>17.2</v>
      </c>
      <c r="K4741" s="1">
        <v>44854</v>
      </c>
      <c r="L4741">
        <v>73</v>
      </c>
      <c r="M4741">
        <v>0.28000000000000003</v>
      </c>
      <c r="N4741">
        <f>IF(E4741="",Data_Validation!$B$1,E4741)</f>
        <v>112.56</v>
      </c>
      <c r="O4741">
        <f>IF(J4741="",Data_Validation!$B$2,J4741)</f>
        <v>17.2</v>
      </c>
      <c r="P4741">
        <f t="shared" si="666"/>
        <v>2</v>
      </c>
      <c r="Q4741" s="2">
        <f>CustomerData[[#This Row],[avg_order_value_clean]]*CustomerData[[#This Row],[total_orders]]</f>
        <v>787.92000000000007</v>
      </c>
      <c r="R4741" s="2" t="str">
        <f t="shared" si="674"/>
        <v>Inactive</v>
      </c>
      <c r="S4741" s="2" t="str">
        <f t="shared" si="667"/>
        <v>Medium Risk</v>
      </c>
      <c r="T4741" s="2" t="str">
        <f t="shared" si="668"/>
        <v>55+</v>
      </c>
      <c r="U4741" s="1">
        <f t="shared" ca="1" si="669"/>
        <v>1407</v>
      </c>
      <c r="V4741" s="2" t="str">
        <f t="shared" si="670"/>
        <v>High Loyalty</v>
      </c>
      <c r="W4741" s="2" t="str">
        <f t="shared" si="671"/>
        <v>Legitimate</v>
      </c>
      <c r="X4741" s="2" t="str">
        <f>IF(Q4741&lt;Data_Validation!$B$8,"Low Value",IF(Q4741&lt;Data_Validation!$B$9,"Medium Value","High Value"))</f>
        <v>Low Value</v>
      </c>
      <c r="Y4741" s="2" t="str">
        <f t="shared" si="672"/>
        <v>Stable</v>
      </c>
      <c r="Z4741" s="2" t="str">
        <f t="shared" si="673"/>
        <v>Check Data</v>
      </c>
    </row>
    <row r="4742" spans="1:26" x14ac:dyDescent="0.3">
      <c r="A4742" t="s">
        <v>46</v>
      </c>
      <c r="B4742">
        <v>56</v>
      </c>
      <c r="C4742" t="s">
        <v>21</v>
      </c>
      <c r="D4742" t="s">
        <v>35</v>
      </c>
      <c r="E4742">
        <v>66.849999999999994</v>
      </c>
      <c r="F4742">
        <v>9</v>
      </c>
      <c r="G4742">
        <v>168</v>
      </c>
      <c r="H4742">
        <v>0</v>
      </c>
      <c r="I4742" t="s">
        <v>23</v>
      </c>
      <c r="J4742">
        <v>35</v>
      </c>
      <c r="K4742" s="1">
        <v>45142</v>
      </c>
      <c r="L4742">
        <v>2</v>
      </c>
      <c r="M4742">
        <v>0.18</v>
      </c>
      <c r="N4742">
        <f>IF(E4742="",Data_Validation!$B$1,E4742)</f>
        <v>66.849999999999994</v>
      </c>
      <c r="O4742">
        <f>IF(J4742="",Data_Validation!$B$2,J4742)</f>
        <v>35</v>
      </c>
      <c r="P4742">
        <f t="shared" si="666"/>
        <v>4</v>
      </c>
      <c r="Q4742" s="2">
        <f>CustomerData[[#This Row],[avg_order_value_clean]]*CustomerData[[#This Row],[total_orders]]</f>
        <v>601.65</v>
      </c>
      <c r="R4742" s="2" t="str">
        <f t="shared" si="674"/>
        <v>Inactive</v>
      </c>
      <c r="S4742" s="2" t="str">
        <f t="shared" si="667"/>
        <v>Low Risk</v>
      </c>
      <c r="T4742" s="2" t="str">
        <f t="shared" si="668"/>
        <v>55+</v>
      </c>
      <c r="U4742" s="1">
        <f t="shared" ca="1" si="669"/>
        <v>1119</v>
      </c>
      <c r="V4742" s="2" t="str">
        <f t="shared" si="670"/>
        <v>Low Loyalty</v>
      </c>
      <c r="W4742" s="2" t="str">
        <f t="shared" si="671"/>
        <v>Legitimate</v>
      </c>
      <c r="X4742" s="2" t="str">
        <f>IF(Q4742&lt;Data_Validation!$B$8,"Low Value",IF(Q4742&lt;Data_Validation!$B$9,"Medium Value","High Value"))</f>
        <v>Low Value</v>
      </c>
      <c r="Y4742" s="2" t="str">
        <f t="shared" si="672"/>
        <v>Stable</v>
      </c>
      <c r="Z4742" s="2" t="str">
        <f t="shared" si="673"/>
        <v>Check Data</v>
      </c>
    </row>
    <row r="4743" spans="1:26" x14ac:dyDescent="0.3">
      <c r="A4743" t="s">
        <v>3687</v>
      </c>
      <c r="B4743">
        <v>43</v>
      </c>
      <c r="C4743" t="s">
        <v>14</v>
      </c>
      <c r="D4743" t="s">
        <v>15</v>
      </c>
      <c r="E4743">
        <v>62.34</v>
      </c>
      <c r="F4743">
        <v>13</v>
      </c>
      <c r="G4743">
        <v>69</v>
      </c>
      <c r="H4743">
        <v>0</v>
      </c>
      <c r="I4743" t="s">
        <v>40</v>
      </c>
      <c r="J4743">
        <v>68.7</v>
      </c>
      <c r="K4743" s="1">
        <v>45428</v>
      </c>
      <c r="L4743">
        <v>21</v>
      </c>
      <c r="M4743">
        <v>0.42</v>
      </c>
      <c r="N4743">
        <f>IF(E4743="",Data_Validation!$B$1,E4743)</f>
        <v>62.34</v>
      </c>
      <c r="O4743">
        <f>IF(J4743="",Data_Validation!$B$2,J4743)</f>
        <v>68.7</v>
      </c>
      <c r="P4743">
        <f t="shared" si="666"/>
        <v>1</v>
      </c>
      <c r="Q4743" s="2">
        <f>CustomerData[[#This Row],[avg_order_value_clean]]*CustomerData[[#This Row],[total_orders]]</f>
        <v>810.42000000000007</v>
      </c>
      <c r="R4743" s="2" t="str">
        <f t="shared" si="674"/>
        <v>At Risk</v>
      </c>
      <c r="S4743" s="2" t="str">
        <f t="shared" si="667"/>
        <v>Medium Risk</v>
      </c>
      <c r="T4743" s="2" t="str">
        <f t="shared" si="668"/>
        <v>35-44</v>
      </c>
      <c r="U4743" s="1">
        <f t="shared" ca="1" si="669"/>
        <v>833</v>
      </c>
      <c r="V4743" s="2" t="str">
        <f t="shared" si="670"/>
        <v>Low Loyalty</v>
      </c>
      <c r="W4743" s="2" t="str">
        <f t="shared" si="671"/>
        <v>Legitimate</v>
      </c>
      <c r="X4743" s="2" t="str">
        <f>IF(Q4743&lt;Data_Validation!$B$8,"Low Value",IF(Q4743&lt;Data_Validation!$B$9,"Medium Value","High Value"))</f>
        <v>Low Value</v>
      </c>
      <c r="Y4743" s="2" t="str">
        <f t="shared" si="672"/>
        <v>Stable</v>
      </c>
      <c r="Z4743" s="2" t="str">
        <f t="shared" si="673"/>
        <v>Check Data</v>
      </c>
    </row>
    <row r="4744" spans="1:26" x14ac:dyDescent="0.3">
      <c r="A4744" t="s">
        <v>3688</v>
      </c>
      <c r="B4744">
        <v>19</v>
      </c>
      <c r="C4744" t="s">
        <v>21</v>
      </c>
      <c r="D4744" t="s">
        <v>50</v>
      </c>
      <c r="E4744">
        <v>40.85</v>
      </c>
      <c r="F4744">
        <v>5</v>
      </c>
      <c r="G4744">
        <v>35</v>
      </c>
      <c r="H4744">
        <v>0</v>
      </c>
      <c r="I4744" t="s">
        <v>29</v>
      </c>
      <c r="J4744">
        <v>61</v>
      </c>
      <c r="K4744" s="1">
        <v>44965</v>
      </c>
      <c r="L4744">
        <v>75</v>
      </c>
      <c r="M4744">
        <v>0.19</v>
      </c>
      <c r="N4744">
        <f>IF(E4744="",Data_Validation!$B$1,E4744)</f>
        <v>40.85</v>
      </c>
      <c r="O4744">
        <f>IF(J4744="",Data_Validation!$B$2,J4744)</f>
        <v>61</v>
      </c>
      <c r="P4744">
        <f t="shared" si="666"/>
        <v>1</v>
      </c>
      <c r="Q4744" s="2">
        <f>CustomerData[[#This Row],[avg_order_value_clean]]*CustomerData[[#This Row],[total_orders]]</f>
        <v>204.25</v>
      </c>
      <c r="R4744" s="2" t="str">
        <f t="shared" si="674"/>
        <v>At Risk</v>
      </c>
      <c r="S4744" s="2" t="str">
        <f t="shared" si="667"/>
        <v>Low Risk</v>
      </c>
      <c r="T4744" s="2" t="str">
        <f t="shared" si="668"/>
        <v>Under 25</v>
      </c>
      <c r="U4744" s="1">
        <f t="shared" ca="1" si="669"/>
        <v>1296</v>
      </c>
      <c r="V4744" s="2" t="str">
        <f t="shared" si="670"/>
        <v>High Loyalty</v>
      </c>
      <c r="W4744" s="2" t="str">
        <f t="shared" si="671"/>
        <v>Legitimate</v>
      </c>
      <c r="X4744" s="2" t="str">
        <f>IF(Q4744&lt;Data_Validation!$B$8,"Low Value",IF(Q4744&lt;Data_Validation!$B$9,"Medium Value","High Value"))</f>
        <v>Low Value</v>
      </c>
      <c r="Y4744" s="2" t="str">
        <f t="shared" si="672"/>
        <v>Stable</v>
      </c>
      <c r="Z4744" s="2" t="str">
        <f t="shared" si="673"/>
        <v>Check Data</v>
      </c>
    </row>
    <row r="4745" spans="1:26" x14ac:dyDescent="0.3">
      <c r="A4745" t="s">
        <v>3689</v>
      </c>
      <c r="B4745">
        <v>40</v>
      </c>
      <c r="C4745" t="s">
        <v>21</v>
      </c>
      <c r="D4745" t="s">
        <v>15</v>
      </c>
      <c r="E4745">
        <v>113.74</v>
      </c>
      <c r="F4745">
        <v>12</v>
      </c>
      <c r="G4745">
        <v>287</v>
      </c>
      <c r="H4745">
        <v>0</v>
      </c>
      <c r="I4745" t="s">
        <v>40</v>
      </c>
      <c r="J4745">
        <v>8</v>
      </c>
      <c r="K4745" s="1">
        <v>44301</v>
      </c>
      <c r="L4745">
        <v>74</v>
      </c>
      <c r="M4745">
        <v>0.24</v>
      </c>
      <c r="N4745">
        <f>IF(E4745="",Data_Validation!$B$1,E4745)</f>
        <v>113.74</v>
      </c>
      <c r="O4745">
        <f>IF(J4745="",Data_Validation!$B$2,J4745)</f>
        <v>8</v>
      </c>
      <c r="P4745">
        <f t="shared" si="666"/>
        <v>1</v>
      </c>
      <c r="Q4745" s="2">
        <f>CustomerData[[#This Row],[avg_order_value_clean]]*CustomerData[[#This Row],[total_orders]]</f>
        <v>1364.8799999999999</v>
      </c>
      <c r="R4745" s="2" t="str">
        <f t="shared" si="674"/>
        <v>Inactive</v>
      </c>
      <c r="S4745" s="2" t="str">
        <f t="shared" si="667"/>
        <v>Medium Risk</v>
      </c>
      <c r="T4745" s="2" t="str">
        <f t="shared" si="668"/>
        <v>35-44</v>
      </c>
      <c r="U4745" s="1">
        <f t="shared" ca="1" si="669"/>
        <v>1960</v>
      </c>
      <c r="V4745" s="2" t="str">
        <f t="shared" si="670"/>
        <v>High Loyalty</v>
      </c>
      <c r="W4745" s="2" t="str">
        <f t="shared" si="671"/>
        <v>Legitimate</v>
      </c>
      <c r="X4745" s="2" t="str">
        <f>IF(Q4745&lt;Data_Validation!$B$8,"Low Value",IF(Q4745&lt;Data_Validation!$B$9,"Medium Value","High Value"))</f>
        <v>Low Value</v>
      </c>
      <c r="Y4745" s="2" t="str">
        <f t="shared" si="672"/>
        <v>Stable</v>
      </c>
      <c r="Z4745" s="2" t="str">
        <f t="shared" si="673"/>
        <v>Check Data</v>
      </c>
    </row>
    <row r="4746" spans="1:26" x14ac:dyDescent="0.3">
      <c r="A4746" t="s">
        <v>723</v>
      </c>
      <c r="B4746">
        <v>40</v>
      </c>
      <c r="C4746" t="s">
        <v>14</v>
      </c>
      <c r="D4746" t="s">
        <v>28</v>
      </c>
      <c r="E4746">
        <v>30.35</v>
      </c>
      <c r="F4746">
        <v>8</v>
      </c>
      <c r="G4746">
        <v>4</v>
      </c>
      <c r="H4746">
        <v>0</v>
      </c>
      <c r="I4746" t="s">
        <v>16</v>
      </c>
      <c r="J4746">
        <v>14.3</v>
      </c>
      <c r="K4746" s="1">
        <v>44400</v>
      </c>
      <c r="L4746">
        <v>25</v>
      </c>
      <c r="M4746">
        <v>0.3</v>
      </c>
      <c r="N4746">
        <f>IF(E4746="",Data_Validation!$B$1,E4746)</f>
        <v>30.35</v>
      </c>
      <c r="O4746">
        <f>IF(J4746="",Data_Validation!$B$2,J4746)</f>
        <v>14.3</v>
      </c>
      <c r="P4746">
        <f t="shared" si="666"/>
        <v>2</v>
      </c>
      <c r="Q4746" s="2">
        <f>CustomerData[[#This Row],[avg_order_value_clean]]*CustomerData[[#This Row],[total_orders]]</f>
        <v>242.8</v>
      </c>
      <c r="R4746" s="2" t="str">
        <f t="shared" si="674"/>
        <v>Active</v>
      </c>
      <c r="S4746" s="2" t="str">
        <f t="shared" si="667"/>
        <v>Medium Risk</v>
      </c>
      <c r="T4746" s="2" t="str">
        <f t="shared" si="668"/>
        <v>35-44</v>
      </c>
      <c r="U4746" s="1">
        <f t="shared" ca="1" si="669"/>
        <v>1861</v>
      </c>
      <c r="V4746" s="2" t="str">
        <f t="shared" si="670"/>
        <v>Low Loyalty</v>
      </c>
      <c r="W4746" s="2" t="str">
        <f t="shared" si="671"/>
        <v>Legitimate</v>
      </c>
      <c r="X4746" s="2" t="str">
        <f>IF(Q4746&lt;Data_Validation!$B$8,"Low Value",IF(Q4746&lt;Data_Validation!$B$9,"Medium Value","High Value"))</f>
        <v>Low Value</v>
      </c>
      <c r="Y4746" s="2" t="str">
        <f t="shared" si="672"/>
        <v>Stable</v>
      </c>
      <c r="Z4746" s="2" t="str">
        <f t="shared" si="673"/>
        <v>Check Data</v>
      </c>
    </row>
    <row r="4747" spans="1:26" x14ac:dyDescent="0.3">
      <c r="A4747" t="s">
        <v>3690</v>
      </c>
      <c r="B4747">
        <v>76</v>
      </c>
      <c r="C4747" t="s">
        <v>21</v>
      </c>
      <c r="D4747" t="s">
        <v>28</v>
      </c>
      <c r="F4747">
        <v>12</v>
      </c>
      <c r="G4747">
        <v>359</v>
      </c>
      <c r="H4747">
        <v>0</v>
      </c>
      <c r="I4747" t="s">
        <v>16</v>
      </c>
      <c r="J4747">
        <v>90.8</v>
      </c>
      <c r="K4747" s="1">
        <v>44878</v>
      </c>
      <c r="L4747">
        <v>69</v>
      </c>
      <c r="M4747">
        <v>0.12</v>
      </c>
      <c r="N4747">
        <f>IF(E4747="",Data_Validation!$B$1,E4747)</f>
        <v>250</v>
      </c>
      <c r="O4747">
        <f>IF(J4747="",Data_Validation!$B$2,J4747)</f>
        <v>90.8</v>
      </c>
      <c r="P4747">
        <f t="shared" si="666"/>
        <v>1</v>
      </c>
      <c r="Q4747" s="2">
        <f>CustomerData[[#This Row],[avg_order_value_clean]]*CustomerData[[#This Row],[total_orders]]</f>
        <v>3000</v>
      </c>
      <c r="R4747" s="2" t="str">
        <f t="shared" si="674"/>
        <v>Inactive</v>
      </c>
      <c r="S4747" s="2" t="str">
        <f t="shared" si="667"/>
        <v>Low Risk</v>
      </c>
      <c r="T4747" s="2" t="str">
        <f t="shared" si="668"/>
        <v>55+</v>
      </c>
      <c r="U4747" s="1">
        <f t="shared" ca="1" si="669"/>
        <v>1383</v>
      </c>
      <c r="V4747" s="2" t="str">
        <f t="shared" si="670"/>
        <v>Medium Loyalty</v>
      </c>
      <c r="W4747" s="2" t="str">
        <f t="shared" si="671"/>
        <v>Legitimate</v>
      </c>
      <c r="X4747" s="2" t="str">
        <f>IF(Q4747&lt;Data_Validation!$B$8,"Low Value",IF(Q4747&lt;Data_Validation!$B$9,"Medium Value","High Value"))</f>
        <v>High Value</v>
      </c>
      <c r="Y4747" s="2" t="str">
        <f t="shared" si="672"/>
        <v>High Value - Maintain</v>
      </c>
      <c r="Z4747" s="2" t="str">
        <f t="shared" si="673"/>
        <v>Check Data</v>
      </c>
    </row>
    <row r="4748" spans="1:26" x14ac:dyDescent="0.3">
      <c r="A4748" t="s">
        <v>3691</v>
      </c>
      <c r="B4748">
        <v>38</v>
      </c>
      <c r="C4748" t="s">
        <v>21</v>
      </c>
      <c r="D4748" t="s">
        <v>22</v>
      </c>
      <c r="E4748">
        <v>181.76</v>
      </c>
      <c r="F4748">
        <v>12</v>
      </c>
      <c r="G4748">
        <v>147</v>
      </c>
      <c r="H4748">
        <v>0</v>
      </c>
      <c r="I4748" t="s">
        <v>40</v>
      </c>
      <c r="J4748">
        <v>7.1</v>
      </c>
      <c r="K4748" s="1">
        <v>45070</v>
      </c>
      <c r="L4748">
        <v>22</v>
      </c>
      <c r="M4748">
        <v>0.19</v>
      </c>
      <c r="N4748">
        <f>IF(E4748="",Data_Validation!$B$1,E4748)</f>
        <v>181.76</v>
      </c>
      <c r="O4748">
        <f>IF(J4748="",Data_Validation!$B$2,J4748)</f>
        <v>7.1</v>
      </c>
      <c r="P4748">
        <f t="shared" si="666"/>
        <v>1</v>
      </c>
      <c r="Q4748" s="2">
        <f>CustomerData[[#This Row],[avg_order_value_clean]]*CustomerData[[#This Row],[total_orders]]</f>
        <v>2181.12</v>
      </c>
      <c r="R4748" s="2" t="str">
        <f t="shared" si="674"/>
        <v>Inactive</v>
      </c>
      <c r="S4748" s="2" t="str">
        <f t="shared" si="667"/>
        <v>Low Risk</v>
      </c>
      <c r="T4748" s="2" t="str">
        <f t="shared" si="668"/>
        <v>35-44</v>
      </c>
      <c r="U4748" s="1">
        <f t="shared" ca="1" si="669"/>
        <v>1191</v>
      </c>
      <c r="V4748" s="2" t="str">
        <f t="shared" si="670"/>
        <v>Low Loyalty</v>
      </c>
      <c r="W4748" s="2" t="str">
        <f t="shared" si="671"/>
        <v>Legitimate</v>
      </c>
      <c r="X4748" s="2" t="str">
        <f>IF(Q4748&lt;Data_Validation!$B$8,"Low Value",IF(Q4748&lt;Data_Validation!$B$9,"Medium Value","High Value"))</f>
        <v>High Value</v>
      </c>
      <c r="Y4748" s="2" t="str">
        <f t="shared" si="672"/>
        <v>High Value - Maintain</v>
      </c>
      <c r="Z4748" s="2" t="str">
        <f t="shared" si="673"/>
        <v>Check Data</v>
      </c>
    </row>
    <row r="4749" spans="1:26" x14ac:dyDescent="0.3">
      <c r="A4749" t="s">
        <v>3692</v>
      </c>
      <c r="B4749">
        <v>33</v>
      </c>
      <c r="C4749" t="s">
        <v>21</v>
      </c>
      <c r="D4749" t="s">
        <v>52</v>
      </c>
      <c r="E4749">
        <v>20.04</v>
      </c>
      <c r="F4749">
        <v>17</v>
      </c>
      <c r="G4749">
        <v>236</v>
      </c>
      <c r="H4749">
        <v>0</v>
      </c>
      <c r="I4749" t="s">
        <v>19</v>
      </c>
      <c r="J4749">
        <v>19.899999999999999</v>
      </c>
      <c r="K4749" s="1">
        <v>44084</v>
      </c>
      <c r="L4749">
        <v>69</v>
      </c>
      <c r="M4749">
        <v>0.2</v>
      </c>
      <c r="N4749">
        <f>IF(E4749="",Data_Validation!$B$1,E4749)</f>
        <v>20.04</v>
      </c>
      <c r="O4749">
        <f>IF(J4749="",Data_Validation!$B$2,J4749)</f>
        <v>19.899999999999999</v>
      </c>
      <c r="P4749">
        <f t="shared" si="666"/>
        <v>1</v>
      </c>
      <c r="Q4749" s="2">
        <f>CustomerData[[#This Row],[avg_order_value_clean]]*CustomerData[[#This Row],[total_orders]]</f>
        <v>340.68</v>
      </c>
      <c r="R4749" s="2" t="str">
        <f t="shared" si="674"/>
        <v>Inactive</v>
      </c>
      <c r="S4749" s="2" t="str">
        <f t="shared" si="667"/>
        <v>Medium Risk</v>
      </c>
      <c r="T4749" s="2" t="str">
        <f t="shared" si="668"/>
        <v>25-34</v>
      </c>
      <c r="U4749" s="1">
        <f t="shared" ca="1" si="669"/>
        <v>2177</v>
      </c>
      <c r="V4749" s="2" t="str">
        <f t="shared" si="670"/>
        <v>Medium Loyalty</v>
      </c>
      <c r="W4749" s="2" t="str">
        <f t="shared" si="671"/>
        <v>Legitimate</v>
      </c>
      <c r="X4749" s="2" t="str">
        <f>IF(Q4749&lt;Data_Validation!$B$8,"Low Value",IF(Q4749&lt;Data_Validation!$B$9,"Medium Value","High Value"))</f>
        <v>Low Value</v>
      </c>
      <c r="Y4749" s="2" t="str">
        <f t="shared" si="672"/>
        <v>Stable</v>
      </c>
      <c r="Z4749" s="2" t="str">
        <f t="shared" si="673"/>
        <v>Check Data</v>
      </c>
    </row>
    <row r="4750" spans="1:26" x14ac:dyDescent="0.3">
      <c r="A4750" t="s">
        <v>1352</v>
      </c>
      <c r="B4750">
        <v>26</v>
      </c>
      <c r="C4750" t="s">
        <v>14</v>
      </c>
      <c r="D4750" t="s">
        <v>18</v>
      </c>
      <c r="F4750">
        <v>5</v>
      </c>
      <c r="G4750">
        <v>67</v>
      </c>
      <c r="H4750">
        <v>0</v>
      </c>
      <c r="I4750" t="s">
        <v>16</v>
      </c>
      <c r="J4750">
        <v>31.8</v>
      </c>
      <c r="K4750" s="1">
        <v>45331</v>
      </c>
      <c r="L4750">
        <v>73</v>
      </c>
      <c r="M4750">
        <v>0.12</v>
      </c>
      <c r="N4750">
        <f>IF(E4750="",Data_Validation!$B$1,E4750)</f>
        <v>250</v>
      </c>
      <c r="O4750">
        <f>IF(J4750="",Data_Validation!$B$2,J4750)</f>
        <v>31.8</v>
      </c>
      <c r="P4750">
        <f t="shared" si="666"/>
        <v>3</v>
      </c>
      <c r="Q4750" s="2">
        <f>CustomerData[[#This Row],[avg_order_value_clean]]*CustomerData[[#This Row],[total_orders]]</f>
        <v>1250</v>
      </c>
      <c r="R4750" s="2" t="str">
        <f t="shared" si="674"/>
        <v>At Risk</v>
      </c>
      <c r="S4750" s="2" t="str">
        <f t="shared" si="667"/>
        <v>Low Risk</v>
      </c>
      <c r="T4750" s="2" t="str">
        <f t="shared" si="668"/>
        <v>25-34</v>
      </c>
      <c r="U4750" s="1">
        <f t="shared" ca="1" si="669"/>
        <v>930</v>
      </c>
      <c r="V4750" s="2" t="str">
        <f t="shared" si="670"/>
        <v>High Loyalty</v>
      </c>
      <c r="W4750" s="2" t="str">
        <f t="shared" si="671"/>
        <v>Legitimate</v>
      </c>
      <c r="X4750" s="2" t="str">
        <f>IF(Q4750&lt;Data_Validation!$B$8,"Low Value",IF(Q4750&lt;Data_Validation!$B$9,"Medium Value","High Value"))</f>
        <v>Low Value</v>
      </c>
      <c r="Y4750" s="2" t="str">
        <f t="shared" si="672"/>
        <v>Stable</v>
      </c>
      <c r="Z4750" s="2" t="str">
        <f t="shared" si="673"/>
        <v>Check Data</v>
      </c>
    </row>
    <row r="4751" spans="1:26" x14ac:dyDescent="0.3">
      <c r="A4751" t="s">
        <v>3693</v>
      </c>
      <c r="B4751">
        <v>30</v>
      </c>
      <c r="C4751" t="s">
        <v>14</v>
      </c>
      <c r="D4751" t="s">
        <v>15</v>
      </c>
      <c r="E4751">
        <v>48.5</v>
      </c>
      <c r="F4751">
        <v>8</v>
      </c>
      <c r="G4751">
        <v>230</v>
      </c>
      <c r="H4751">
        <v>0</v>
      </c>
      <c r="I4751" t="s">
        <v>29</v>
      </c>
      <c r="J4751">
        <v>23</v>
      </c>
      <c r="K4751" s="1">
        <v>44817</v>
      </c>
      <c r="L4751">
        <v>11</v>
      </c>
      <c r="M4751">
        <v>0.57999999999999996</v>
      </c>
      <c r="N4751">
        <f>IF(E4751="",Data_Validation!$B$1,E4751)</f>
        <v>48.5</v>
      </c>
      <c r="O4751">
        <f>IF(J4751="",Data_Validation!$B$2,J4751)</f>
        <v>23</v>
      </c>
      <c r="P4751">
        <f t="shared" si="666"/>
        <v>1</v>
      </c>
      <c r="Q4751" s="2">
        <f>CustomerData[[#This Row],[avg_order_value_clean]]*CustomerData[[#This Row],[total_orders]]</f>
        <v>388</v>
      </c>
      <c r="R4751" s="2" t="str">
        <f t="shared" si="674"/>
        <v>Inactive</v>
      </c>
      <c r="S4751" s="2" t="str">
        <f t="shared" si="667"/>
        <v>High Risk</v>
      </c>
      <c r="T4751" s="2" t="str">
        <f t="shared" si="668"/>
        <v>25-34</v>
      </c>
      <c r="U4751" s="1">
        <f t="shared" ca="1" si="669"/>
        <v>1444</v>
      </c>
      <c r="V4751" s="2" t="str">
        <f t="shared" si="670"/>
        <v>Low Loyalty</v>
      </c>
      <c r="W4751" s="2" t="str">
        <f t="shared" si="671"/>
        <v>Legitimate</v>
      </c>
      <c r="X4751" s="2" t="str">
        <f>IF(Q4751&lt;Data_Validation!$B$8,"Low Value",IF(Q4751&lt;Data_Validation!$B$9,"Medium Value","High Value"))</f>
        <v>Low Value</v>
      </c>
      <c r="Y4751" s="2" t="str">
        <f t="shared" si="672"/>
        <v>At Risk - Develop</v>
      </c>
      <c r="Z4751" s="2" t="str">
        <f t="shared" si="673"/>
        <v>Check Data</v>
      </c>
    </row>
    <row r="4752" spans="1:26" x14ac:dyDescent="0.3">
      <c r="A4752" t="s">
        <v>3694</v>
      </c>
      <c r="B4752">
        <v>45</v>
      </c>
      <c r="C4752" t="s">
        <v>21</v>
      </c>
      <c r="D4752" t="s">
        <v>22</v>
      </c>
      <c r="E4752">
        <v>33.42</v>
      </c>
      <c r="F4752">
        <v>14</v>
      </c>
      <c r="G4752">
        <v>149</v>
      </c>
      <c r="H4752">
        <v>0</v>
      </c>
      <c r="I4752" t="s">
        <v>16</v>
      </c>
      <c r="J4752">
        <v>29.1</v>
      </c>
      <c r="K4752" s="1">
        <v>44458</v>
      </c>
      <c r="L4752">
        <v>44</v>
      </c>
      <c r="M4752">
        <v>0.14000000000000001</v>
      </c>
      <c r="N4752">
        <f>IF(E4752="",Data_Validation!$B$1,E4752)</f>
        <v>33.42</v>
      </c>
      <c r="O4752">
        <f>IF(J4752="",Data_Validation!$B$2,J4752)</f>
        <v>29.1</v>
      </c>
      <c r="P4752">
        <f t="shared" si="666"/>
        <v>1</v>
      </c>
      <c r="Q4752" s="2">
        <f>CustomerData[[#This Row],[avg_order_value_clean]]*CustomerData[[#This Row],[total_orders]]</f>
        <v>467.88</v>
      </c>
      <c r="R4752" s="2" t="str">
        <f t="shared" si="674"/>
        <v>Inactive</v>
      </c>
      <c r="S4752" s="2" t="str">
        <f t="shared" si="667"/>
        <v>Low Risk</v>
      </c>
      <c r="T4752" s="2" t="str">
        <f t="shared" si="668"/>
        <v>45-54</v>
      </c>
      <c r="U4752" s="1">
        <f t="shared" ca="1" si="669"/>
        <v>1803</v>
      </c>
      <c r="V4752" s="2" t="str">
        <f t="shared" si="670"/>
        <v>Medium Loyalty</v>
      </c>
      <c r="W4752" s="2" t="str">
        <f t="shared" si="671"/>
        <v>Legitimate</v>
      </c>
      <c r="X4752" s="2" t="str">
        <f>IF(Q4752&lt;Data_Validation!$B$8,"Low Value",IF(Q4752&lt;Data_Validation!$B$9,"Medium Value","High Value"))</f>
        <v>Low Value</v>
      </c>
      <c r="Y4752" s="2" t="str">
        <f t="shared" si="672"/>
        <v>Stable</v>
      </c>
      <c r="Z4752" s="2" t="str">
        <f t="shared" si="673"/>
        <v>Check Data</v>
      </c>
    </row>
    <row r="4753" spans="1:26" x14ac:dyDescent="0.3">
      <c r="A4753" t="s">
        <v>3621</v>
      </c>
      <c r="B4753">
        <v>44</v>
      </c>
      <c r="C4753" t="s">
        <v>21</v>
      </c>
      <c r="D4753" t="s">
        <v>26</v>
      </c>
      <c r="E4753">
        <v>67.02</v>
      </c>
      <c r="F4753">
        <v>9</v>
      </c>
      <c r="G4753">
        <v>220</v>
      </c>
      <c r="H4753">
        <v>0</v>
      </c>
      <c r="I4753" t="s">
        <v>40</v>
      </c>
      <c r="J4753">
        <v>72.8</v>
      </c>
      <c r="K4753" s="1">
        <v>45225</v>
      </c>
      <c r="L4753">
        <v>5</v>
      </c>
      <c r="M4753">
        <v>7.0000000000000007E-2</v>
      </c>
      <c r="N4753">
        <f>IF(E4753="",Data_Validation!$B$1,E4753)</f>
        <v>67.02</v>
      </c>
      <c r="O4753">
        <f>IF(J4753="",Data_Validation!$B$2,J4753)</f>
        <v>72.8</v>
      </c>
      <c r="P4753">
        <f t="shared" si="666"/>
        <v>2</v>
      </c>
      <c r="Q4753" s="2">
        <f>CustomerData[[#This Row],[avg_order_value_clean]]*CustomerData[[#This Row],[total_orders]]</f>
        <v>603.17999999999995</v>
      </c>
      <c r="R4753" s="2" t="str">
        <f t="shared" si="674"/>
        <v>Inactive</v>
      </c>
      <c r="S4753" s="2" t="str">
        <f t="shared" si="667"/>
        <v>Low Risk</v>
      </c>
      <c r="T4753" s="2" t="str">
        <f t="shared" si="668"/>
        <v>35-44</v>
      </c>
      <c r="U4753" s="1">
        <f t="shared" ca="1" si="669"/>
        <v>1036</v>
      </c>
      <c r="V4753" s="2" t="str">
        <f t="shared" si="670"/>
        <v>Low Loyalty</v>
      </c>
      <c r="W4753" s="2" t="str">
        <f t="shared" si="671"/>
        <v>Legitimate</v>
      </c>
      <c r="X4753" s="2" t="str">
        <f>IF(Q4753&lt;Data_Validation!$B$8,"Low Value",IF(Q4753&lt;Data_Validation!$B$9,"Medium Value","High Value"))</f>
        <v>Low Value</v>
      </c>
      <c r="Y4753" s="2" t="str">
        <f t="shared" si="672"/>
        <v>Stable</v>
      </c>
      <c r="Z4753" s="2" t="str">
        <f t="shared" si="673"/>
        <v>Check Data</v>
      </c>
    </row>
    <row r="4754" spans="1:26" x14ac:dyDescent="0.3">
      <c r="A4754" t="s">
        <v>1213</v>
      </c>
      <c r="B4754">
        <v>68</v>
      </c>
      <c r="C4754" t="s">
        <v>25</v>
      </c>
      <c r="D4754" t="s">
        <v>50</v>
      </c>
      <c r="E4754">
        <v>142.21</v>
      </c>
      <c r="F4754">
        <v>11</v>
      </c>
      <c r="G4754">
        <v>260</v>
      </c>
      <c r="H4754">
        <v>0</v>
      </c>
      <c r="I4754" t="s">
        <v>40</v>
      </c>
      <c r="J4754">
        <v>9.5</v>
      </c>
      <c r="K4754" s="1">
        <v>45436</v>
      </c>
      <c r="L4754">
        <v>6</v>
      </c>
      <c r="M4754">
        <v>0.33</v>
      </c>
      <c r="N4754">
        <f>IF(E4754="",Data_Validation!$B$1,E4754)</f>
        <v>142.21</v>
      </c>
      <c r="O4754">
        <f>IF(J4754="",Data_Validation!$B$2,J4754)</f>
        <v>9.5</v>
      </c>
      <c r="P4754">
        <f t="shared" si="666"/>
        <v>3</v>
      </c>
      <c r="Q4754" s="2">
        <f>CustomerData[[#This Row],[avg_order_value_clean]]*CustomerData[[#This Row],[total_orders]]</f>
        <v>1564.3100000000002</v>
      </c>
      <c r="R4754" s="2" t="str">
        <f t="shared" si="674"/>
        <v>Inactive</v>
      </c>
      <c r="S4754" s="2" t="str">
        <f t="shared" si="667"/>
        <v>Medium Risk</v>
      </c>
      <c r="T4754" s="2" t="str">
        <f t="shared" si="668"/>
        <v>55+</v>
      </c>
      <c r="U4754" s="1">
        <f t="shared" ca="1" si="669"/>
        <v>825</v>
      </c>
      <c r="V4754" s="2" t="str">
        <f t="shared" si="670"/>
        <v>Low Loyalty</v>
      </c>
      <c r="W4754" s="2" t="str">
        <f t="shared" si="671"/>
        <v>Legitimate</v>
      </c>
      <c r="X4754" s="2" t="str">
        <f>IF(Q4754&lt;Data_Validation!$B$8,"Low Value",IF(Q4754&lt;Data_Validation!$B$9,"Medium Value","High Value"))</f>
        <v>High Value</v>
      </c>
      <c r="Y4754" s="2" t="str">
        <f t="shared" si="672"/>
        <v>High Value - Maintain</v>
      </c>
      <c r="Z4754" s="2" t="str">
        <f t="shared" si="673"/>
        <v>Check Data</v>
      </c>
    </row>
    <row r="4755" spans="1:26" x14ac:dyDescent="0.3">
      <c r="A4755" t="s">
        <v>449</v>
      </c>
      <c r="B4755">
        <v>69</v>
      </c>
      <c r="C4755" t="s">
        <v>14</v>
      </c>
      <c r="D4755" t="s">
        <v>52</v>
      </c>
      <c r="E4755">
        <v>202.98</v>
      </c>
      <c r="F4755">
        <v>7</v>
      </c>
      <c r="G4755">
        <v>265</v>
      </c>
      <c r="H4755">
        <v>0</v>
      </c>
      <c r="I4755" t="s">
        <v>23</v>
      </c>
      <c r="J4755">
        <v>35.200000000000003</v>
      </c>
      <c r="K4755" s="1">
        <v>45651</v>
      </c>
      <c r="L4755">
        <v>97</v>
      </c>
      <c r="M4755">
        <v>0.05</v>
      </c>
      <c r="N4755">
        <f>IF(E4755="",Data_Validation!$B$1,E4755)</f>
        <v>202.98</v>
      </c>
      <c r="O4755">
        <f>IF(J4755="",Data_Validation!$B$2,J4755)</f>
        <v>35.200000000000003</v>
      </c>
      <c r="P4755">
        <f t="shared" si="666"/>
        <v>3</v>
      </c>
      <c r="Q4755" s="2">
        <f>CustomerData[[#This Row],[avg_order_value_clean]]*CustomerData[[#This Row],[total_orders]]</f>
        <v>1420.86</v>
      </c>
      <c r="R4755" s="2" t="str">
        <f t="shared" si="674"/>
        <v>Inactive</v>
      </c>
      <c r="S4755" s="2" t="str">
        <f t="shared" si="667"/>
        <v>Low Risk</v>
      </c>
      <c r="T4755" s="2" t="str">
        <f t="shared" si="668"/>
        <v>55+</v>
      </c>
      <c r="U4755" s="1">
        <f t="shared" ca="1" si="669"/>
        <v>610</v>
      </c>
      <c r="V4755" s="2" t="str">
        <f t="shared" si="670"/>
        <v>High Loyalty</v>
      </c>
      <c r="W4755" s="2" t="str">
        <f t="shared" si="671"/>
        <v>Legitimate</v>
      </c>
      <c r="X4755" s="2" t="str">
        <f>IF(Q4755&lt;Data_Validation!$B$8,"Low Value",IF(Q4755&lt;Data_Validation!$B$9,"Medium Value","High Value"))</f>
        <v>Low Value</v>
      </c>
      <c r="Y4755" s="2" t="str">
        <f t="shared" si="672"/>
        <v>Stable</v>
      </c>
      <c r="Z4755" s="2" t="str">
        <f t="shared" si="673"/>
        <v>Check Data</v>
      </c>
    </row>
    <row r="4756" spans="1:26" x14ac:dyDescent="0.3">
      <c r="A4756" t="s">
        <v>3695</v>
      </c>
      <c r="B4756">
        <v>34</v>
      </c>
      <c r="C4756" t="s">
        <v>21</v>
      </c>
      <c r="D4756" t="s">
        <v>22</v>
      </c>
      <c r="E4756">
        <v>42.36</v>
      </c>
      <c r="F4756">
        <v>3</v>
      </c>
      <c r="G4756">
        <v>113</v>
      </c>
      <c r="H4756">
        <v>0</v>
      </c>
      <c r="I4756" t="s">
        <v>19</v>
      </c>
      <c r="J4756">
        <v>61.2</v>
      </c>
      <c r="K4756" s="1">
        <v>44186</v>
      </c>
      <c r="L4756">
        <v>16</v>
      </c>
      <c r="M4756">
        <v>0.13</v>
      </c>
      <c r="N4756">
        <f>IF(E4756="",Data_Validation!$B$1,E4756)</f>
        <v>42.36</v>
      </c>
      <c r="O4756">
        <f>IF(J4756="",Data_Validation!$B$2,J4756)</f>
        <v>61.2</v>
      </c>
      <c r="P4756">
        <f t="shared" si="666"/>
        <v>1</v>
      </c>
      <c r="Q4756" s="2">
        <f>CustomerData[[#This Row],[avg_order_value_clean]]*CustomerData[[#This Row],[total_orders]]</f>
        <v>127.08</v>
      </c>
      <c r="R4756" s="2" t="str">
        <f t="shared" si="674"/>
        <v>Inactive</v>
      </c>
      <c r="S4756" s="2" t="str">
        <f t="shared" si="667"/>
        <v>Low Risk</v>
      </c>
      <c r="T4756" s="2" t="str">
        <f t="shared" si="668"/>
        <v>25-34</v>
      </c>
      <c r="U4756" s="1">
        <f t="shared" ca="1" si="669"/>
        <v>2075</v>
      </c>
      <c r="V4756" s="2" t="str">
        <f t="shared" si="670"/>
        <v>Low Loyalty</v>
      </c>
      <c r="W4756" s="2" t="str">
        <f t="shared" si="671"/>
        <v>Legitimate</v>
      </c>
      <c r="X4756" s="2" t="str">
        <f>IF(Q4756&lt;Data_Validation!$B$8,"Low Value",IF(Q4756&lt;Data_Validation!$B$9,"Medium Value","High Value"))</f>
        <v>Low Value</v>
      </c>
      <c r="Y4756" s="2" t="str">
        <f t="shared" si="672"/>
        <v>Stable</v>
      </c>
      <c r="Z4756" s="2" t="str">
        <f t="shared" si="673"/>
        <v>Check Data</v>
      </c>
    </row>
    <row r="4757" spans="1:26" x14ac:dyDescent="0.3">
      <c r="A4757" t="s">
        <v>3696</v>
      </c>
      <c r="B4757">
        <v>55</v>
      </c>
      <c r="C4757" t="s">
        <v>14</v>
      </c>
      <c r="D4757" t="s">
        <v>15</v>
      </c>
      <c r="F4757">
        <v>16</v>
      </c>
      <c r="G4757">
        <v>164</v>
      </c>
      <c r="H4757">
        <v>0</v>
      </c>
      <c r="I4757" t="s">
        <v>40</v>
      </c>
      <c r="J4757">
        <v>4.9000000000000004</v>
      </c>
      <c r="K4757" s="1">
        <v>44892</v>
      </c>
      <c r="L4757">
        <v>46</v>
      </c>
      <c r="M4757">
        <v>0.18</v>
      </c>
      <c r="N4757">
        <f>IF(E4757="",Data_Validation!$B$1,E4757)</f>
        <v>250</v>
      </c>
      <c r="O4757">
        <f>IF(J4757="",Data_Validation!$B$2,J4757)</f>
        <v>4.9000000000000004</v>
      </c>
      <c r="P4757">
        <f t="shared" si="666"/>
        <v>1</v>
      </c>
      <c r="Q4757" s="2">
        <f>CustomerData[[#This Row],[avg_order_value_clean]]*CustomerData[[#This Row],[total_orders]]</f>
        <v>4000</v>
      </c>
      <c r="R4757" s="2" t="str">
        <f t="shared" si="674"/>
        <v>Inactive</v>
      </c>
      <c r="S4757" s="2" t="str">
        <f t="shared" si="667"/>
        <v>Low Risk</v>
      </c>
      <c r="T4757" s="2" t="str">
        <f t="shared" si="668"/>
        <v>55+</v>
      </c>
      <c r="U4757" s="1">
        <f t="shared" ca="1" si="669"/>
        <v>1369</v>
      </c>
      <c r="V4757" s="2" t="str">
        <f t="shared" si="670"/>
        <v>Medium Loyalty</v>
      </c>
      <c r="W4757" s="2" t="str">
        <f t="shared" si="671"/>
        <v>Legitimate</v>
      </c>
      <c r="X4757" s="2" t="str">
        <f>IF(Q4757&lt;Data_Validation!$B$8,"Low Value",IF(Q4757&lt;Data_Validation!$B$9,"Medium Value","High Value"))</f>
        <v>High Value</v>
      </c>
      <c r="Y4757" s="2" t="str">
        <f t="shared" si="672"/>
        <v>High Value - Maintain</v>
      </c>
      <c r="Z4757" s="2" t="str">
        <f t="shared" si="673"/>
        <v>Check Data</v>
      </c>
    </row>
    <row r="4758" spans="1:26" x14ac:dyDescent="0.3">
      <c r="A4758" t="s">
        <v>2257</v>
      </c>
      <c r="B4758">
        <v>53</v>
      </c>
      <c r="C4758" t="s">
        <v>14</v>
      </c>
      <c r="D4758" t="s">
        <v>26</v>
      </c>
      <c r="E4758">
        <v>108.66</v>
      </c>
      <c r="F4758">
        <v>13</v>
      </c>
      <c r="G4758">
        <v>55</v>
      </c>
      <c r="H4758">
        <v>0</v>
      </c>
      <c r="I4758" t="s">
        <v>23</v>
      </c>
      <c r="J4758">
        <v>4.4000000000000004</v>
      </c>
      <c r="K4758" s="1">
        <v>45193</v>
      </c>
      <c r="L4758">
        <v>24</v>
      </c>
      <c r="M4758">
        <v>0.27</v>
      </c>
      <c r="N4758">
        <f>IF(E4758="",Data_Validation!$B$1,E4758)</f>
        <v>108.66</v>
      </c>
      <c r="O4758">
        <f>IF(J4758="",Data_Validation!$B$2,J4758)</f>
        <v>4.4000000000000004</v>
      </c>
      <c r="P4758">
        <f t="shared" si="666"/>
        <v>2</v>
      </c>
      <c r="Q4758" s="2">
        <f>CustomerData[[#This Row],[avg_order_value_clean]]*CustomerData[[#This Row],[total_orders]]</f>
        <v>1412.58</v>
      </c>
      <c r="R4758" s="2" t="str">
        <f t="shared" si="674"/>
        <v>At Risk</v>
      </c>
      <c r="S4758" s="2" t="str">
        <f t="shared" si="667"/>
        <v>Medium Risk</v>
      </c>
      <c r="T4758" s="2" t="str">
        <f t="shared" si="668"/>
        <v>45-54</v>
      </c>
      <c r="U4758" s="1">
        <f t="shared" ca="1" si="669"/>
        <v>1068</v>
      </c>
      <c r="V4758" s="2" t="str">
        <f t="shared" si="670"/>
        <v>Low Loyalty</v>
      </c>
      <c r="W4758" s="2" t="str">
        <f t="shared" si="671"/>
        <v>Legitimate</v>
      </c>
      <c r="X4758" s="2" t="str">
        <f>IF(Q4758&lt;Data_Validation!$B$8,"Low Value",IF(Q4758&lt;Data_Validation!$B$9,"Medium Value","High Value"))</f>
        <v>Low Value</v>
      </c>
      <c r="Y4758" s="2" t="str">
        <f t="shared" si="672"/>
        <v>Stable</v>
      </c>
      <c r="Z4758" s="2" t="str">
        <f t="shared" si="673"/>
        <v>Check Data</v>
      </c>
    </row>
    <row r="4759" spans="1:26" x14ac:dyDescent="0.3">
      <c r="A4759" t="s">
        <v>3697</v>
      </c>
      <c r="B4759">
        <v>18</v>
      </c>
      <c r="C4759" t="s">
        <v>14</v>
      </c>
      <c r="D4759" t="s">
        <v>35</v>
      </c>
      <c r="E4759">
        <v>163.18</v>
      </c>
      <c r="F4759">
        <v>14</v>
      </c>
      <c r="G4759">
        <v>341</v>
      </c>
      <c r="H4759">
        <v>0</v>
      </c>
      <c r="I4759" t="s">
        <v>23</v>
      </c>
      <c r="J4759">
        <v>49.9</v>
      </c>
      <c r="K4759" s="1">
        <v>45444</v>
      </c>
      <c r="L4759">
        <v>14</v>
      </c>
      <c r="M4759">
        <v>0.25</v>
      </c>
      <c r="N4759">
        <f>IF(E4759="",Data_Validation!$B$1,E4759)</f>
        <v>163.18</v>
      </c>
      <c r="O4759">
        <f>IF(J4759="",Data_Validation!$B$2,J4759)</f>
        <v>49.9</v>
      </c>
      <c r="P4759">
        <f t="shared" si="666"/>
        <v>2</v>
      </c>
      <c r="Q4759" s="2">
        <f>CustomerData[[#This Row],[avg_order_value_clean]]*CustomerData[[#This Row],[total_orders]]</f>
        <v>2284.52</v>
      </c>
      <c r="R4759" s="2" t="str">
        <f t="shared" si="674"/>
        <v>Inactive</v>
      </c>
      <c r="S4759" s="2" t="str">
        <f t="shared" si="667"/>
        <v>Medium Risk</v>
      </c>
      <c r="T4759" s="2" t="str">
        <f t="shared" si="668"/>
        <v>Under 25</v>
      </c>
      <c r="U4759" s="1">
        <f t="shared" ca="1" si="669"/>
        <v>817</v>
      </c>
      <c r="V4759" s="2" t="str">
        <f t="shared" si="670"/>
        <v>Low Loyalty</v>
      </c>
      <c r="W4759" s="2" t="str">
        <f t="shared" si="671"/>
        <v>Legitimate</v>
      </c>
      <c r="X4759" s="2" t="str">
        <f>IF(Q4759&lt;Data_Validation!$B$8,"Low Value",IF(Q4759&lt;Data_Validation!$B$9,"Medium Value","High Value"))</f>
        <v>High Value</v>
      </c>
      <c r="Y4759" s="2" t="str">
        <f t="shared" si="672"/>
        <v>High Value - Maintain</v>
      </c>
      <c r="Z4759" s="2" t="str">
        <f t="shared" si="673"/>
        <v>Check Data</v>
      </c>
    </row>
    <row r="4760" spans="1:26" x14ac:dyDescent="0.3">
      <c r="A4760" t="s">
        <v>3414</v>
      </c>
      <c r="B4760">
        <v>35</v>
      </c>
      <c r="C4760" t="s">
        <v>14</v>
      </c>
      <c r="D4760" t="s">
        <v>44</v>
      </c>
      <c r="E4760">
        <v>157.13999999999999</v>
      </c>
      <c r="F4760">
        <v>10</v>
      </c>
      <c r="G4760">
        <v>355</v>
      </c>
      <c r="H4760">
        <v>0</v>
      </c>
      <c r="I4760" t="s">
        <v>29</v>
      </c>
      <c r="J4760">
        <v>90</v>
      </c>
      <c r="K4760" s="1">
        <v>44528</v>
      </c>
      <c r="L4760">
        <v>24</v>
      </c>
      <c r="M4760">
        <v>0.27</v>
      </c>
      <c r="N4760">
        <f>IF(E4760="",Data_Validation!$B$1,E4760)</f>
        <v>157.13999999999999</v>
      </c>
      <c r="O4760">
        <f>IF(J4760="",Data_Validation!$B$2,J4760)</f>
        <v>90</v>
      </c>
      <c r="P4760">
        <f t="shared" si="666"/>
        <v>2</v>
      </c>
      <c r="Q4760" s="2">
        <f>CustomerData[[#This Row],[avg_order_value_clean]]*CustomerData[[#This Row],[total_orders]]</f>
        <v>1571.3999999999999</v>
      </c>
      <c r="R4760" s="2" t="str">
        <f t="shared" si="674"/>
        <v>Inactive</v>
      </c>
      <c r="S4760" s="2" t="str">
        <f t="shared" si="667"/>
        <v>Medium Risk</v>
      </c>
      <c r="T4760" s="2" t="str">
        <f t="shared" si="668"/>
        <v>35-44</v>
      </c>
      <c r="U4760" s="1">
        <f t="shared" ca="1" si="669"/>
        <v>1733</v>
      </c>
      <c r="V4760" s="2" t="str">
        <f t="shared" si="670"/>
        <v>Low Loyalty</v>
      </c>
      <c r="W4760" s="2" t="str">
        <f t="shared" si="671"/>
        <v>Legitimate</v>
      </c>
      <c r="X4760" s="2" t="str">
        <f>IF(Q4760&lt;Data_Validation!$B$8,"Low Value",IF(Q4760&lt;Data_Validation!$B$9,"Medium Value","High Value"))</f>
        <v>High Value</v>
      </c>
      <c r="Y4760" s="2" t="str">
        <f t="shared" si="672"/>
        <v>High Value - Maintain</v>
      </c>
      <c r="Z4760" s="2" t="str">
        <f t="shared" si="673"/>
        <v>Check Data</v>
      </c>
    </row>
    <row r="4761" spans="1:26" x14ac:dyDescent="0.3">
      <c r="A4761" t="s">
        <v>3310</v>
      </c>
      <c r="B4761">
        <v>68</v>
      </c>
      <c r="C4761" t="s">
        <v>21</v>
      </c>
      <c r="D4761" t="s">
        <v>50</v>
      </c>
      <c r="E4761">
        <v>121.9</v>
      </c>
      <c r="F4761">
        <v>9</v>
      </c>
      <c r="G4761">
        <v>249</v>
      </c>
      <c r="H4761">
        <v>0</v>
      </c>
      <c r="I4761" t="s">
        <v>23</v>
      </c>
      <c r="J4761">
        <v>44.5</v>
      </c>
      <c r="K4761" s="1">
        <v>44834</v>
      </c>
      <c r="L4761">
        <v>76</v>
      </c>
      <c r="M4761">
        <v>0.32</v>
      </c>
      <c r="N4761">
        <f>IF(E4761="",Data_Validation!$B$1,E4761)</f>
        <v>121.9</v>
      </c>
      <c r="O4761">
        <f>IF(J4761="",Data_Validation!$B$2,J4761)</f>
        <v>44.5</v>
      </c>
      <c r="P4761">
        <f t="shared" si="666"/>
        <v>2</v>
      </c>
      <c r="Q4761" s="2">
        <f>CustomerData[[#This Row],[avg_order_value_clean]]*CustomerData[[#This Row],[total_orders]]</f>
        <v>1097.1000000000001</v>
      </c>
      <c r="R4761" s="2" t="str">
        <f t="shared" si="674"/>
        <v>Inactive</v>
      </c>
      <c r="S4761" s="2" t="str">
        <f t="shared" si="667"/>
        <v>Medium Risk</v>
      </c>
      <c r="T4761" s="2" t="str">
        <f t="shared" si="668"/>
        <v>55+</v>
      </c>
      <c r="U4761" s="1">
        <f t="shared" ca="1" si="669"/>
        <v>1427</v>
      </c>
      <c r="V4761" s="2" t="str">
        <f t="shared" si="670"/>
        <v>High Loyalty</v>
      </c>
      <c r="W4761" s="2" t="str">
        <f t="shared" si="671"/>
        <v>Legitimate</v>
      </c>
      <c r="X4761" s="2" t="str">
        <f>IF(Q4761&lt;Data_Validation!$B$8,"Low Value",IF(Q4761&lt;Data_Validation!$B$9,"Medium Value","High Value"))</f>
        <v>Low Value</v>
      </c>
      <c r="Y4761" s="2" t="str">
        <f t="shared" si="672"/>
        <v>Stable</v>
      </c>
      <c r="Z4761" s="2" t="str">
        <f t="shared" si="673"/>
        <v>Check Data</v>
      </c>
    </row>
    <row r="4762" spans="1:26" x14ac:dyDescent="0.3">
      <c r="A4762" t="s">
        <v>3698</v>
      </c>
      <c r="B4762">
        <v>26</v>
      </c>
      <c r="C4762" t="s">
        <v>21</v>
      </c>
      <c r="D4762" t="s">
        <v>28</v>
      </c>
      <c r="E4762">
        <v>24.54</v>
      </c>
      <c r="F4762">
        <v>8</v>
      </c>
      <c r="G4762">
        <v>242</v>
      </c>
      <c r="H4762">
        <v>0</v>
      </c>
      <c r="I4762" t="s">
        <v>19</v>
      </c>
      <c r="J4762">
        <v>40.700000000000003</v>
      </c>
      <c r="K4762" s="1">
        <v>45284</v>
      </c>
      <c r="L4762">
        <v>23</v>
      </c>
      <c r="M4762">
        <v>0.22</v>
      </c>
      <c r="N4762">
        <f>IF(E4762="",Data_Validation!$B$1,E4762)</f>
        <v>24.54</v>
      </c>
      <c r="O4762">
        <f>IF(J4762="",Data_Validation!$B$2,J4762)</f>
        <v>40.700000000000003</v>
      </c>
      <c r="P4762">
        <f t="shared" si="666"/>
        <v>1</v>
      </c>
      <c r="Q4762" s="2">
        <f>CustomerData[[#This Row],[avg_order_value_clean]]*CustomerData[[#This Row],[total_orders]]</f>
        <v>196.32</v>
      </c>
      <c r="R4762" s="2" t="str">
        <f t="shared" si="674"/>
        <v>Inactive</v>
      </c>
      <c r="S4762" s="2" t="str">
        <f t="shared" si="667"/>
        <v>Medium Risk</v>
      </c>
      <c r="T4762" s="2" t="str">
        <f t="shared" si="668"/>
        <v>25-34</v>
      </c>
      <c r="U4762" s="1">
        <f t="shared" ca="1" si="669"/>
        <v>977</v>
      </c>
      <c r="V4762" s="2" t="str">
        <f t="shared" si="670"/>
        <v>Low Loyalty</v>
      </c>
      <c r="W4762" s="2" t="str">
        <f t="shared" si="671"/>
        <v>Legitimate</v>
      </c>
      <c r="X4762" s="2" t="str">
        <f>IF(Q4762&lt;Data_Validation!$B$8,"Low Value",IF(Q4762&lt;Data_Validation!$B$9,"Medium Value","High Value"))</f>
        <v>Low Value</v>
      </c>
      <c r="Y4762" s="2" t="str">
        <f t="shared" si="672"/>
        <v>Stable</v>
      </c>
      <c r="Z4762" s="2" t="str">
        <f t="shared" si="673"/>
        <v>Check Data</v>
      </c>
    </row>
    <row r="4763" spans="1:26" x14ac:dyDescent="0.3">
      <c r="A4763" t="s">
        <v>3699</v>
      </c>
      <c r="B4763">
        <v>30</v>
      </c>
      <c r="C4763" t="s">
        <v>25</v>
      </c>
      <c r="D4763" t="s">
        <v>35</v>
      </c>
      <c r="E4763">
        <v>63.26</v>
      </c>
      <c r="F4763">
        <v>5</v>
      </c>
      <c r="G4763">
        <v>1</v>
      </c>
      <c r="H4763">
        <v>0</v>
      </c>
      <c r="I4763" t="s">
        <v>29</v>
      </c>
      <c r="J4763">
        <v>1</v>
      </c>
      <c r="K4763" s="1">
        <v>45347</v>
      </c>
      <c r="L4763">
        <v>39</v>
      </c>
      <c r="M4763">
        <v>0.35</v>
      </c>
      <c r="N4763">
        <f>IF(E4763="",Data_Validation!$B$1,E4763)</f>
        <v>63.26</v>
      </c>
      <c r="O4763">
        <f>IF(J4763="",Data_Validation!$B$2,J4763)</f>
        <v>1</v>
      </c>
      <c r="P4763">
        <f t="shared" si="666"/>
        <v>1</v>
      </c>
      <c r="Q4763" s="2">
        <f>CustomerData[[#This Row],[avg_order_value_clean]]*CustomerData[[#This Row],[total_orders]]</f>
        <v>316.3</v>
      </c>
      <c r="R4763" s="2" t="str">
        <f t="shared" si="674"/>
        <v>Active</v>
      </c>
      <c r="S4763" s="2" t="str">
        <f t="shared" si="667"/>
        <v>Medium Risk</v>
      </c>
      <c r="T4763" s="2" t="str">
        <f t="shared" si="668"/>
        <v>25-34</v>
      </c>
      <c r="U4763" s="1">
        <f t="shared" ca="1" si="669"/>
        <v>914</v>
      </c>
      <c r="V4763" s="2" t="str">
        <f t="shared" si="670"/>
        <v>Low Loyalty</v>
      </c>
      <c r="W4763" s="2" t="str">
        <f t="shared" si="671"/>
        <v>Legitimate</v>
      </c>
      <c r="X4763" s="2" t="str">
        <f>IF(Q4763&lt;Data_Validation!$B$8,"Low Value",IF(Q4763&lt;Data_Validation!$B$9,"Medium Value","High Value"))</f>
        <v>Low Value</v>
      </c>
      <c r="Y4763" s="2" t="str">
        <f t="shared" si="672"/>
        <v>Stable</v>
      </c>
      <c r="Z4763" s="2" t="str">
        <f t="shared" si="673"/>
        <v>Valid</v>
      </c>
    </row>
    <row r="4764" spans="1:26" x14ac:dyDescent="0.3">
      <c r="A4764" t="s">
        <v>3700</v>
      </c>
      <c r="B4764">
        <v>57</v>
      </c>
      <c r="C4764" t="s">
        <v>14</v>
      </c>
      <c r="D4764" t="s">
        <v>52</v>
      </c>
      <c r="E4764">
        <v>79.3</v>
      </c>
      <c r="F4764">
        <v>14</v>
      </c>
      <c r="G4764">
        <v>142</v>
      </c>
      <c r="H4764">
        <v>0</v>
      </c>
      <c r="I4764" t="s">
        <v>40</v>
      </c>
      <c r="J4764">
        <v>73.3</v>
      </c>
      <c r="K4764" s="1">
        <v>44497</v>
      </c>
      <c r="L4764">
        <v>6</v>
      </c>
      <c r="M4764">
        <v>0.28000000000000003</v>
      </c>
      <c r="N4764">
        <f>IF(E4764="",Data_Validation!$B$1,E4764)</f>
        <v>79.3</v>
      </c>
      <c r="O4764">
        <f>IF(J4764="",Data_Validation!$B$2,J4764)</f>
        <v>73.3</v>
      </c>
      <c r="P4764">
        <f t="shared" si="666"/>
        <v>1</v>
      </c>
      <c r="Q4764" s="2">
        <f>CustomerData[[#This Row],[avg_order_value_clean]]*CustomerData[[#This Row],[total_orders]]</f>
        <v>1110.2</v>
      </c>
      <c r="R4764" s="2" t="str">
        <f t="shared" si="674"/>
        <v>Inactive</v>
      </c>
      <c r="S4764" s="2" t="str">
        <f t="shared" si="667"/>
        <v>Medium Risk</v>
      </c>
      <c r="T4764" s="2" t="str">
        <f t="shared" si="668"/>
        <v>55+</v>
      </c>
      <c r="U4764" s="1">
        <f t="shared" ca="1" si="669"/>
        <v>1764</v>
      </c>
      <c r="V4764" s="2" t="str">
        <f t="shared" si="670"/>
        <v>Low Loyalty</v>
      </c>
      <c r="W4764" s="2" t="str">
        <f t="shared" si="671"/>
        <v>Legitimate</v>
      </c>
      <c r="X4764" s="2" t="str">
        <f>IF(Q4764&lt;Data_Validation!$B$8,"Low Value",IF(Q4764&lt;Data_Validation!$B$9,"Medium Value","High Value"))</f>
        <v>Low Value</v>
      </c>
      <c r="Y4764" s="2" t="str">
        <f t="shared" si="672"/>
        <v>Stable</v>
      </c>
      <c r="Z4764" s="2" t="str">
        <f t="shared" si="673"/>
        <v>Check Data</v>
      </c>
    </row>
    <row r="4765" spans="1:26" x14ac:dyDescent="0.3">
      <c r="A4765" t="s">
        <v>614</v>
      </c>
      <c r="B4765">
        <v>72</v>
      </c>
      <c r="C4765" t="s">
        <v>21</v>
      </c>
      <c r="D4765" t="s">
        <v>44</v>
      </c>
      <c r="E4765">
        <v>40.549999999999997</v>
      </c>
      <c r="F4765">
        <v>14</v>
      </c>
      <c r="G4765">
        <v>168</v>
      </c>
      <c r="H4765">
        <v>0</v>
      </c>
      <c r="I4765" t="s">
        <v>40</v>
      </c>
      <c r="J4765">
        <v>16.399999999999999</v>
      </c>
      <c r="K4765" s="1">
        <v>44362</v>
      </c>
      <c r="L4765">
        <v>21</v>
      </c>
      <c r="M4765">
        <v>0.3</v>
      </c>
      <c r="N4765">
        <f>IF(E4765="",Data_Validation!$B$1,E4765)</f>
        <v>40.549999999999997</v>
      </c>
      <c r="O4765">
        <f>IF(J4765="",Data_Validation!$B$2,J4765)</f>
        <v>16.399999999999999</v>
      </c>
      <c r="P4765">
        <f t="shared" si="666"/>
        <v>2</v>
      </c>
      <c r="Q4765" s="2">
        <f>CustomerData[[#This Row],[avg_order_value_clean]]*CustomerData[[#This Row],[total_orders]]</f>
        <v>567.69999999999993</v>
      </c>
      <c r="R4765" s="2" t="str">
        <f t="shared" si="674"/>
        <v>Inactive</v>
      </c>
      <c r="S4765" s="2" t="str">
        <f t="shared" si="667"/>
        <v>Medium Risk</v>
      </c>
      <c r="T4765" s="2" t="str">
        <f t="shared" si="668"/>
        <v>55+</v>
      </c>
      <c r="U4765" s="1">
        <f t="shared" ca="1" si="669"/>
        <v>1899</v>
      </c>
      <c r="V4765" s="2" t="str">
        <f t="shared" si="670"/>
        <v>Low Loyalty</v>
      </c>
      <c r="W4765" s="2" t="str">
        <f t="shared" si="671"/>
        <v>Legitimate</v>
      </c>
      <c r="X4765" s="2" t="str">
        <f>IF(Q4765&lt;Data_Validation!$B$8,"Low Value",IF(Q4765&lt;Data_Validation!$B$9,"Medium Value","High Value"))</f>
        <v>Low Value</v>
      </c>
      <c r="Y4765" s="2" t="str">
        <f t="shared" si="672"/>
        <v>Stable</v>
      </c>
      <c r="Z4765" s="2" t="str">
        <f t="shared" si="673"/>
        <v>Check Data</v>
      </c>
    </row>
    <row r="4766" spans="1:26" x14ac:dyDescent="0.3">
      <c r="A4766" t="s">
        <v>3001</v>
      </c>
      <c r="B4766">
        <v>62</v>
      </c>
      <c r="C4766" t="s">
        <v>25</v>
      </c>
      <c r="D4766" t="s">
        <v>44</v>
      </c>
      <c r="E4766">
        <v>106.34</v>
      </c>
      <c r="F4766">
        <v>12</v>
      </c>
      <c r="G4766">
        <v>62</v>
      </c>
      <c r="H4766">
        <v>0</v>
      </c>
      <c r="I4766" t="s">
        <v>23</v>
      </c>
      <c r="J4766">
        <v>69.8</v>
      </c>
      <c r="K4766" s="1">
        <v>44419</v>
      </c>
      <c r="L4766">
        <v>73</v>
      </c>
      <c r="M4766">
        <v>0.43</v>
      </c>
      <c r="N4766">
        <f>IF(E4766="",Data_Validation!$B$1,E4766)</f>
        <v>106.34</v>
      </c>
      <c r="O4766">
        <f>IF(J4766="",Data_Validation!$B$2,J4766)</f>
        <v>69.8</v>
      </c>
      <c r="P4766">
        <f t="shared" si="666"/>
        <v>3</v>
      </c>
      <c r="Q4766" s="2">
        <f>CustomerData[[#This Row],[avg_order_value_clean]]*CustomerData[[#This Row],[total_orders]]</f>
        <v>1276.08</v>
      </c>
      <c r="R4766" s="2" t="str">
        <f t="shared" si="674"/>
        <v>At Risk</v>
      </c>
      <c r="S4766" s="2" t="str">
        <f t="shared" si="667"/>
        <v>Medium Risk</v>
      </c>
      <c r="T4766" s="2" t="str">
        <f t="shared" si="668"/>
        <v>55+</v>
      </c>
      <c r="U4766" s="1">
        <f t="shared" ca="1" si="669"/>
        <v>1842</v>
      </c>
      <c r="V4766" s="2" t="str">
        <f t="shared" si="670"/>
        <v>High Loyalty</v>
      </c>
      <c r="W4766" s="2" t="str">
        <f t="shared" si="671"/>
        <v>Legitimate</v>
      </c>
      <c r="X4766" s="2" t="str">
        <f>IF(Q4766&lt;Data_Validation!$B$8,"Low Value",IF(Q4766&lt;Data_Validation!$B$9,"Medium Value","High Value"))</f>
        <v>Low Value</v>
      </c>
      <c r="Y4766" s="2" t="str">
        <f t="shared" si="672"/>
        <v>Stable</v>
      </c>
      <c r="Z4766" s="2" t="str">
        <f t="shared" si="673"/>
        <v>Check Data</v>
      </c>
    </row>
    <row r="4767" spans="1:26" x14ac:dyDescent="0.3">
      <c r="A4767" t="s">
        <v>3701</v>
      </c>
      <c r="B4767">
        <v>32</v>
      </c>
      <c r="C4767" t="s">
        <v>25</v>
      </c>
      <c r="D4767" t="s">
        <v>50</v>
      </c>
      <c r="E4767">
        <v>173.06</v>
      </c>
      <c r="F4767">
        <v>9</v>
      </c>
      <c r="G4767">
        <v>153</v>
      </c>
      <c r="H4767">
        <v>0</v>
      </c>
      <c r="I4767" t="s">
        <v>16</v>
      </c>
      <c r="J4767">
        <v>34.9</v>
      </c>
      <c r="K4767" s="1">
        <v>44457</v>
      </c>
      <c r="L4767">
        <v>46</v>
      </c>
      <c r="M4767">
        <v>0.35</v>
      </c>
      <c r="N4767">
        <f>IF(E4767="",Data_Validation!$B$1,E4767)</f>
        <v>173.06</v>
      </c>
      <c r="O4767">
        <f>IF(J4767="",Data_Validation!$B$2,J4767)</f>
        <v>34.9</v>
      </c>
      <c r="P4767">
        <f t="shared" si="666"/>
        <v>1</v>
      </c>
      <c r="Q4767" s="2">
        <f>CustomerData[[#This Row],[avg_order_value_clean]]*CustomerData[[#This Row],[total_orders]]</f>
        <v>1557.54</v>
      </c>
      <c r="R4767" s="2" t="str">
        <f t="shared" si="674"/>
        <v>Inactive</v>
      </c>
      <c r="S4767" s="2" t="str">
        <f t="shared" si="667"/>
        <v>Medium Risk</v>
      </c>
      <c r="T4767" s="2" t="str">
        <f t="shared" si="668"/>
        <v>25-34</v>
      </c>
      <c r="U4767" s="1">
        <f t="shared" ca="1" si="669"/>
        <v>1804</v>
      </c>
      <c r="V4767" s="2" t="str">
        <f t="shared" si="670"/>
        <v>Medium Loyalty</v>
      </c>
      <c r="W4767" s="2" t="str">
        <f t="shared" si="671"/>
        <v>Legitimate</v>
      </c>
      <c r="X4767" s="2" t="str">
        <f>IF(Q4767&lt;Data_Validation!$B$8,"Low Value",IF(Q4767&lt;Data_Validation!$B$9,"Medium Value","High Value"))</f>
        <v>High Value</v>
      </c>
      <c r="Y4767" s="2" t="str">
        <f t="shared" si="672"/>
        <v>High Value - Maintain</v>
      </c>
      <c r="Z4767" s="2" t="str">
        <f t="shared" si="673"/>
        <v>Check Data</v>
      </c>
    </row>
    <row r="4768" spans="1:26" x14ac:dyDescent="0.3">
      <c r="A4768" t="s">
        <v>966</v>
      </c>
      <c r="B4768">
        <v>60</v>
      </c>
      <c r="C4768" t="s">
        <v>25</v>
      </c>
      <c r="D4768" t="s">
        <v>18</v>
      </c>
      <c r="E4768">
        <v>163.79</v>
      </c>
      <c r="F4768">
        <v>9</v>
      </c>
      <c r="G4768">
        <v>349</v>
      </c>
      <c r="H4768">
        <v>0</v>
      </c>
      <c r="I4768" t="s">
        <v>19</v>
      </c>
      <c r="J4768">
        <v>4.5</v>
      </c>
      <c r="K4768" s="1">
        <v>44636</v>
      </c>
      <c r="L4768">
        <v>41</v>
      </c>
      <c r="M4768">
        <v>0.23</v>
      </c>
      <c r="N4768">
        <f>IF(E4768="",Data_Validation!$B$1,E4768)</f>
        <v>163.79</v>
      </c>
      <c r="O4768">
        <f>IF(J4768="",Data_Validation!$B$2,J4768)</f>
        <v>4.5</v>
      </c>
      <c r="P4768">
        <f t="shared" si="666"/>
        <v>4</v>
      </c>
      <c r="Q4768" s="2">
        <f>CustomerData[[#This Row],[avg_order_value_clean]]*CustomerData[[#This Row],[total_orders]]</f>
        <v>1474.11</v>
      </c>
      <c r="R4768" s="2" t="str">
        <f t="shared" si="674"/>
        <v>Inactive</v>
      </c>
      <c r="S4768" s="2" t="str">
        <f t="shared" si="667"/>
        <v>Medium Risk</v>
      </c>
      <c r="T4768" s="2" t="str">
        <f t="shared" si="668"/>
        <v>55+</v>
      </c>
      <c r="U4768" s="1">
        <f t="shared" ca="1" si="669"/>
        <v>1625</v>
      </c>
      <c r="V4768" s="2" t="str">
        <f t="shared" si="670"/>
        <v>Medium Loyalty</v>
      </c>
      <c r="W4768" s="2" t="str">
        <f t="shared" si="671"/>
        <v>Legitimate</v>
      </c>
      <c r="X4768" s="2" t="str">
        <f>IF(Q4768&lt;Data_Validation!$B$8,"Low Value",IF(Q4768&lt;Data_Validation!$B$9,"Medium Value","High Value"))</f>
        <v>Low Value</v>
      </c>
      <c r="Y4768" s="2" t="str">
        <f t="shared" si="672"/>
        <v>Stable</v>
      </c>
      <c r="Z4768" s="2" t="str">
        <f t="shared" si="673"/>
        <v>Check Data</v>
      </c>
    </row>
    <row r="4769" spans="1:26" x14ac:dyDescent="0.3">
      <c r="A4769" t="s">
        <v>3702</v>
      </c>
      <c r="B4769">
        <v>61</v>
      </c>
      <c r="C4769" t="s">
        <v>14</v>
      </c>
      <c r="D4769" t="s">
        <v>35</v>
      </c>
      <c r="E4769">
        <v>228.88</v>
      </c>
      <c r="F4769">
        <v>8</v>
      </c>
      <c r="G4769">
        <v>254</v>
      </c>
      <c r="H4769">
        <v>0</v>
      </c>
      <c r="I4769" t="s">
        <v>19</v>
      </c>
      <c r="J4769">
        <v>32.799999999999997</v>
      </c>
      <c r="K4769" s="1">
        <v>45689</v>
      </c>
      <c r="L4769">
        <v>59</v>
      </c>
      <c r="M4769">
        <v>0.28999999999999998</v>
      </c>
      <c r="N4769">
        <f>IF(E4769="",Data_Validation!$B$1,E4769)</f>
        <v>228.88</v>
      </c>
      <c r="O4769">
        <f>IF(J4769="",Data_Validation!$B$2,J4769)</f>
        <v>32.799999999999997</v>
      </c>
      <c r="P4769">
        <f t="shared" si="666"/>
        <v>1</v>
      </c>
      <c r="Q4769" s="2">
        <f>CustomerData[[#This Row],[avg_order_value_clean]]*CustomerData[[#This Row],[total_orders]]</f>
        <v>1831.04</v>
      </c>
      <c r="R4769" s="2" t="str">
        <f t="shared" si="674"/>
        <v>Inactive</v>
      </c>
      <c r="S4769" s="2" t="str">
        <f t="shared" si="667"/>
        <v>Medium Risk</v>
      </c>
      <c r="T4769" s="2" t="str">
        <f t="shared" si="668"/>
        <v>55+</v>
      </c>
      <c r="U4769" s="1">
        <f t="shared" ca="1" si="669"/>
        <v>572</v>
      </c>
      <c r="V4769" s="2" t="str">
        <f t="shared" si="670"/>
        <v>Medium Loyalty</v>
      </c>
      <c r="W4769" s="2" t="str">
        <f t="shared" si="671"/>
        <v>Legitimate</v>
      </c>
      <c r="X4769" s="2" t="str">
        <f>IF(Q4769&lt;Data_Validation!$B$8,"Low Value",IF(Q4769&lt;Data_Validation!$B$9,"Medium Value","High Value"))</f>
        <v>High Value</v>
      </c>
      <c r="Y4769" s="2" t="str">
        <f t="shared" si="672"/>
        <v>High Value - Maintain</v>
      </c>
      <c r="Z4769" s="2" t="str">
        <f t="shared" si="673"/>
        <v>Check Data</v>
      </c>
    </row>
    <row r="4770" spans="1:26" x14ac:dyDescent="0.3">
      <c r="A4770" t="s">
        <v>3703</v>
      </c>
      <c r="B4770">
        <v>63</v>
      </c>
      <c r="C4770" t="s">
        <v>25</v>
      </c>
      <c r="D4770" t="s">
        <v>18</v>
      </c>
      <c r="E4770">
        <v>150.13</v>
      </c>
      <c r="F4770">
        <v>13</v>
      </c>
      <c r="G4770">
        <v>65</v>
      </c>
      <c r="H4770">
        <v>0</v>
      </c>
      <c r="I4770" t="s">
        <v>23</v>
      </c>
      <c r="J4770">
        <v>66</v>
      </c>
      <c r="K4770" s="1">
        <v>44977</v>
      </c>
      <c r="L4770">
        <v>69</v>
      </c>
      <c r="M4770">
        <v>0.17</v>
      </c>
      <c r="N4770">
        <f>IF(E4770="",Data_Validation!$B$1,E4770)</f>
        <v>150.13</v>
      </c>
      <c r="O4770">
        <f>IF(J4770="",Data_Validation!$B$2,J4770)</f>
        <v>66</v>
      </c>
      <c r="P4770">
        <f t="shared" si="666"/>
        <v>1</v>
      </c>
      <c r="Q4770" s="2">
        <f>CustomerData[[#This Row],[avg_order_value_clean]]*CustomerData[[#This Row],[total_orders]]</f>
        <v>1951.69</v>
      </c>
      <c r="R4770" s="2" t="str">
        <f t="shared" si="674"/>
        <v>At Risk</v>
      </c>
      <c r="S4770" s="2" t="str">
        <f t="shared" si="667"/>
        <v>Low Risk</v>
      </c>
      <c r="T4770" s="2" t="str">
        <f t="shared" si="668"/>
        <v>55+</v>
      </c>
      <c r="U4770" s="1">
        <f t="shared" ca="1" si="669"/>
        <v>1284</v>
      </c>
      <c r="V4770" s="2" t="str">
        <f t="shared" si="670"/>
        <v>Medium Loyalty</v>
      </c>
      <c r="W4770" s="2" t="str">
        <f t="shared" si="671"/>
        <v>Legitimate</v>
      </c>
      <c r="X4770" s="2" t="str">
        <f>IF(Q4770&lt;Data_Validation!$B$8,"Low Value",IF(Q4770&lt;Data_Validation!$B$9,"Medium Value","High Value"))</f>
        <v>High Value</v>
      </c>
      <c r="Y4770" s="2" t="str">
        <f t="shared" si="672"/>
        <v>High Value - Maintain</v>
      </c>
      <c r="Z4770" s="2" t="str">
        <f t="shared" si="673"/>
        <v>Check Data</v>
      </c>
    </row>
    <row r="4771" spans="1:26" x14ac:dyDescent="0.3">
      <c r="A4771" t="s">
        <v>3704</v>
      </c>
      <c r="B4771">
        <v>21</v>
      </c>
      <c r="C4771" t="s">
        <v>21</v>
      </c>
      <c r="D4771" t="s">
        <v>37</v>
      </c>
      <c r="E4771">
        <v>172.02</v>
      </c>
      <c r="F4771">
        <v>6</v>
      </c>
      <c r="G4771">
        <v>284</v>
      </c>
      <c r="H4771">
        <v>0</v>
      </c>
      <c r="I4771" t="s">
        <v>19</v>
      </c>
      <c r="J4771">
        <v>76.8</v>
      </c>
      <c r="K4771" s="1">
        <v>45406</v>
      </c>
      <c r="L4771">
        <v>42</v>
      </c>
      <c r="M4771">
        <v>0.14000000000000001</v>
      </c>
      <c r="N4771">
        <f>IF(E4771="",Data_Validation!$B$1,E4771)</f>
        <v>172.02</v>
      </c>
      <c r="O4771">
        <f>IF(J4771="",Data_Validation!$B$2,J4771)</f>
        <v>76.8</v>
      </c>
      <c r="P4771">
        <f t="shared" si="666"/>
        <v>1</v>
      </c>
      <c r="Q4771" s="2">
        <f>CustomerData[[#This Row],[avg_order_value_clean]]*CustomerData[[#This Row],[total_orders]]</f>
        <v>1032.1200000000001</v>
      </c>
      <c r="R4771" s="2" t="str">
        <f t="shared" si="674"/>
        <v>Inactive</v>
      </c>
      <c r="S4771" s="2" t="str">
        <f t="shared" si="667"/>
        <v>Low Risk</v>
      </c>
      <c r="T4771" s="2" t="str">
        <f t="shared" si="668"/>
        <v>Under 25</v>
      </c>
      <c r="U4771" s="1">
        <f t="shared" ca="1" si="669"/>
        <v>855</v>
      </c>
      <c r="V4771" s="2" t="str">
        <f t="shared" si="670"/>
        <v>Medium Loyalty</v>
      </c>
      <c r="W4771" s="2" t="str">
        <f t="shared" si="671"/>
        <v>Legitimate</v>
      </c>
      <c r="X4771" s="2" t="str">
        <f>IF(Q4771&lt;Data_Validation!$B$8,"Low Value",IF(Q4771&lt;Data_Validation!$B$9,"Medium Value","High Value"))</f>
        <v>Low Value</v>
      </c>
      <c r="Y4771" s="2" t="str">
        <f t="shared" si="672"/>
        <v>Stable</v>
      </c>
      <c r="Z4771" s="2" t="str">
        <f t="shared" si="673"/>
        <v>Check Data</v>
      </c>
    </row>
    <row r="4772" spans="1:26" x14ac:dyDescent="0.3">
      <c r="A4772" t="s">
        <v>3705</v>
      </c>
      <c r="B4772">
        <v>50</v>
      </c>
      <c r="C4772" t="s">
        <v>14</v>
      </c>
      <c r="D4772" t="s">
        <v>35</v>
      </c>
      <c r="E4772">
        <v>104.56</v>
      </c>
      <c r="F4772">
        <v>4</v>
      </c>
      <c r="G4772">
        <v>187</v>
      </c>
      <c r="H4772">
        <v>0</v>
      </c>
      <c r="I4772" t="s">
        <v>29</v>
      </c>
      <c r="J4772">
        <v>63.6</v>
      </c>
      <c r="K4772" s="1">
        <v>45531</v>
      </c>
      <c r="L4772">
        <v>95</v>
      </c>
      <c r="M4772">
        <v>0.34</v>
      </c>
      <c r="N4772">
        <f>IF(E4772="",Data_Validation!$B$1,E4772)</f>
        <v>104.56</v>
      </c>
      <c r="O4772">
        <f>IF(J4772="",Data_Validation!$B$2,J4772)</f>
        <v>63.6</v>
      </c>
      <c r="P4772">
        <f t="shared" si="666"/>
        <v>1</v>
      </c>
      <c r="Q4772" s="2">
        <f>CustomerData[[#This Row],[avg_order_value_clean]]*CustomerData[[#This Row],[total_orders]]</f>
        <v>418.24</v>
      </c>
      <c r="R4772" s="2" t="str">
        <f t="shared" si="674"/>
        <v>Inactive</v>
      </c>
      <c r="S4772" s="2" t="str">
        <f t="shared" si="667"/>
        <v>Medium Risk</v>
      </c>
      <c r="T4772" s="2" t="str">
        <f t="shared" si="668"/>
        <v>45-54</v>
      </c>
      <c r="U4772" s="1">
        <f t="shared" ca="1" si="669"/>
        <v>730</v>
      </c>
      <c r="V4772" s="2" t="str">
        <f t="shared" si="670"/>
        <v>High Loyalty</v>
      </c>
      <c r="W4772" s="2" t="str">
        <f t="shared" si="671"/>
        <v>Legitimate</v>
      </c>
      <c r="X4772" s="2" t="str">
        <f>IF(Q4772&lt;Data_Validation!$B$8,"Low Value",IF(Q4772&lt;Data_Validation!$B$9,"Medium Value","High Value"))</f>
        <v>Low Value</v>
      </c>
      <c r="Y4772" s="2" t="str">
        <f t="shared" si="672"/>
        <v>Stable</v>
      </c>
      <c r="Z4772" s="2" t="str">
        <f t="shared" si="673"/>
        <v>Check Data</v>
      </c>
    </row>
    <row r="4773" spans="1:26" x14ac:dyDescent="0.3">
      <c r="A4773" t="s">
        <v>365</v>
      </c>
      <c r="B4773">
        <v>41</v>
      </c>
      <c r="C4773" t="s">
        <v>14</v>
      </c>
      <c r="D4773" t="s">
        <v>26</v>
      </c>
      <c r="E4773">
        <v>217.6</v>
      </c>
      <c r="F4773">
        <v>9</v>
      </c>
      <c r="G4773">
        <v>192</v>
      </c>
      <c r="H4773">
        <v>0</v>
      </c>
      <c r="I4773" t="s">
        <v>23</v>
      </c>
      <c r="J4773">
        <v>71.099999999999994</v>
      </c>
      <c r="K4773" s="1">
        <v>44443</v>
      </c>
      <c r="L4773">
        <v>59</v>
      </c>
      <c r="M4773">
        <v>0.17</v>
      </c>
      <c r="N4773">
        <f>IF(E4773="",Data_Validation!$B$1,E4773)</f>
        <v>217.6</v>
      </c>
      <c r="O4773">
        <f>IF(J4773="",Data_Validation!$B$2,J4773)</f>
        <v>71.099999999999994</v>
      </c>
      <c r="P4773">
        <f t="shared" si="666"/>
        <v>3</v>
      </c>
      <c r="Q4773" s="2">
        <f>CustomerData[[#This Row],[avg_order_value_clean]]*CustomerData[[#This Row],[total_orders]]</f>
        <v>1958.3999999999999</v>
      </c>
      <c r="R4773" s="2" t="str">
        <f t="shared" si="674"/>
        <v>Inactive</v>
      </c>
      <c r="S4773" s="2" t="str">
        <f t="shared" si="667"/>
        <v>Low Risk</v>
      </c>
      <c r="T4773" s="2" t="str">
        <f t="shared" si="668"/>
        <v>35-44</v>
      </c>
      <c r="U4773" s="1">
        <f t="shared" ca="1" si="669"/>
        <v>1818</v>
      </c>
      <c r="V4773" s="2" t="str">
        <f t="shared" si="670"/>
        <v>Medium Loyalty</v>
      </c>
      <c r="W4773" s="2" t="str">
        <f t="shared" si="671"/>
        <v>Legitimate</v>
      </c>
      <c r="X4773" s="2" t="str">
        <f>IF(Q4773&lt;Data_Validation!$B$8,"Low Value",IF(Q4773&lt;Data_Validation!$B$9,"Medium Value","High Value"))</f>
        <v>High Value</v>
      </c>
      <c r="Y4773" s="2" t="str">
        <f t="shared" si="672"/>
        <v>High Value - Maintain</v>
      </c>
      <c r="Z4773" s="2" t="str">
        <f t="shared" si="673"/>
        <v>Check Data</v>
      </c>
    </row>
    <row r="4774" spans="1:26" x14ac:dyDescent="0.3">
      <c r="A4774" t="s">
        <v>3544</v>
      </c>
      <c r="B4774">
        <v>53</v>
      </c>
      <c r="C4774" t="s">
        <v>21</v>
      </c>
      <c r="D4774" t="s">
        <v>52</v>
      </c>
      <c r="E4774">
        <v>93.28</v>
      </c>
      <c r="F4774">
        <v>8</v>
      </c>
      <c r="G4774">
        <v>295</v>
      </c>
      <c r="H4774">
        <v>0</v>
      </c>
      <c r="I4774" t="s">
        <v>16</v>
      </c>
      <c r="J4774">
        <v>23.6</v>
      </c>
      <c r="K4774" s="1">
        <v>44570</v>
      </c>
      <c r="L4774">
        <v>35</v>
      </c>
      <c r="M4774">
        <v>0.09</v>
      </c>
      <c r="N4774">
        <f>IF(E4774="",Data_Validation!$B$1,E4774)</f>
        <v>93.28</v>
      </c>
      <c r="O4774">
        <f>IF(J4774="",Data_Validation!$B$2,J4774)</f>
        <v>23.6</v>
      </c>
      <c r="P4774">
        <f t="shared" si="666"/>
        <v>2</v>
      </c>
      <c r="Q4774" s="2">
        <f>CustomerData[[#This Row],[avg_order_value_clean]]*CustomerData[[#This Row],[total_orders]]</f>
        <v>746.24</v>
      </c>
      <c r="R4774" s="2" t="str">
        <f t="shared" si="674"/>
        <v>Inactive</v>
      </c>
      <c r="S4774" s="2" t="str">
        <f t="shared" si="667"/>
        <v>Low Risk</v>
      </c>
      <c r="T4774" s="2" t="str">
        <f t="shared" si="668"/>
        <v>45-54</v>
      </c>
      <c r="U4774" s="1">
        <f t="shared" ca="1" si="669"/>
        <v>1691</v>
      </c>
      <c r="V4774" s="2" t="str">
        <f t="shared" si="670"/>
        <v>Low Loyalty</v>
      </c>
      <c r="W4774" s="2" t="str">
        <f t="shared" si="671"/>
        <v>Legitimate</v>
      </c>
      <c r="X4774" s="2" t="str">
        <f>IF(Q4774&lt;Data_Validation!$B$8,"Low Value",IF(Q4774&lt;Data_Validation!$B$9,"Medium Value","High Value"))</f>
        <v>Low Value</v>
      </c>
      <c r="Y4774" s="2" t="str">
        <f t="shared" si="672"/>
        <v>Stable</v>
      </c>
      <c r="Z4774" s="2" t="str">
        <f t="shared" si="673"/>
        <v>Check Data</v>
      </c>
    </row>
    <row r="4775" spans="1:26" x14ac:dyDescent="0.3">
      <c r="A4775" t="s">
        <v>576</v>
      </c>
      <c r="B4775">
        <v>68</v>
      </c>
      <c r="C4775" t="s">
        <v>21</v>
      </c>
      <c r="D4775" t="s">
        <v>35</v>
      </c>
      <c r="E4775">
        <v>168</v>
      </c>
      <c r="F4775">
        <v>1</v>
      </c>
      <c r="G4775">
        <v>10</v>
      </c>
      <c r="H4775">
        <v>0</v>
      </c>
      <c r="I4775" t="s">
        <v>40</v>
      </c>
      <c r="J4775">
        <v>96.5</v>
      </c>
      <c r="K4775" s="1">
        <v>44879</v>
      </c>
      <c r="L4775">
        <v>41</v>
      </c>
      <c r="M4775">
        <v>0.18</v>
      </c>
      <c r="N4775">
        <f>IF(E4775="",Data_Validation!$B$1,E4775)</f>
        <v>168</v>
      </c>
      <c r="O4775">
        <f>IF(J4775="",Data_Validation!$B$2,J4775)</f>
        <v>96.5</v>
      </c>
      <c r="P4775">
        <f t="shared" si="666"/>
        <v>2</v>
      </c>
      <c r="Q4775" s="2">
        <f>CustomerData[[#This Row],[avg_order_value_clean]]*CustomerData[[#This Row],[total_orders]]</f>
        <v>168</v>
      </c>
      <c r="R4775" s="2" t="str">
        <f t="shared" si="674"/>
        <v>Active</v>
      </c>
      <c r="S4775" s="2" t="str">
        <f t="shared" si="667"/>
        <v>Low Risk</v>
      </c>
      <c r="T4775" s="2" t="str">
        <f t="shared" si="668"/>
        <v>55+</v>
      </c>
      <c r="U4775" s="1">
        <f t="shared" ca="1" si="669"/>
        <v>1382</v>
      </c>
      <c r="V4775" s="2" t="str">
        <f t="shared" si="670"/>
        <v>Medium Loyalty</v>
      </c>
      <c r="W4775" s="2" t="str">
        <f t="shared" si="671"/>
        <v>Legitimate</v>
      </c>
      <c r="X4775" s="2" t="str">
        <f>IF(Q4775&lt;Data_Validation!$B$8,"Low Value",IF(Q4775&lt;Data_Validation!$B$9,"Medium Value","High Value"))</f>
        <v>Low Value</v>
      </c>
      <c r="Y4775" s="2" t="str">
        <f t="shared" si="672"/>
        <v>Stable</v>
      </c>
      <c r="Z4775" s="2" t="str">
        <f t="shared" si="673"/>
        <v>Check Data</v>
      </c>
    </row>
    <row r="4776" spans="1:26" x14ac:dyDescent="0.3">
      <c r="A4776" t="s">
        <v>363</v>
      </c>
      <c r="B4776">
        <v>58</v>
      </c>
      <c r="C4776" t="s">
        <v>25</v>
      </c>
      <c r="D4776" t="s">
        <v>35</v>
      </c>
      <c r="E4776">
        <v>156.72</v>
      </c>
      <c r="F4776">
        <v>10</v>
      </c>
      <c r="G4776">
        <v>179</v>
      </c>
      <c r="H4776">
        <v>0</v>
      </c>
      <c r="I4776" t="s">
        <v>19</v>
      </c>
      <c r="J4776">
        <v>22.7</v>
      </c>
      <c r="K4776" s="1">
        <v>45138</v>
      </c>
      <c r="L4776">
        <v>67</v>
      </c>
      <c r="M4776">
        <v>0.16</v>
      </c>
      <c r="N4776">
        <f>IF(E4776="",Data_Validation!$B$1,E4776)</f>
        <v>156.72</v>
      </c>
      <c r="O4776">
        <f>IF(J4776="",Data_Validation!$B$2,J4776)</f>
        <v>22.7</v>
      </c>
      <c r="P4776">
        <f t="shared" si="666"/>
        <v>4</v>
      </c>
      <c r="Q4776" s="2">
        <f>CustomerData[[#This Row],[avg_order_value_clean]]*CustomerData[[#This Row],[total_orders]]</f>
        <v>1567.2</v>
      </c>
      <c r="R4776" s="2" t="str">
        <f t="shared" si="674"/>
        <v>Inactive</v>
      </c>
      <c r="S4776" s="2" t="str">
        <f t="shared" si="667"/>
        <v>Low Risk</v>
      </c>
      <c r="T4776" s="2" t="str">
        <f t="shared" si="668"/>
        <v>55+</v>
      </c>
      <c r="U4776" s="1">
        <f t="shared" ca="1" si="669"/>
        <v>1123</v>
      </c>
      <c r="V4776" s="2" t="str">
        <f t="shared" si="670"/>
        <v>Medium Loyalty</v>
      </c>
      <c r="W4776" s="2" t="str">
        <f t="shared" si="671"/>
        <v>Legitimate</v>
      </c>
      <c r="X4776" s="2" t="str">
        <f>IF(Q4776&lt;Data_Validation!$B$8,"Low Value",IF(Q4776&lt;Data_Validation!$B$9,"Medium Value","High Value"))</f>
        <v>High Value</v>
      </c>
      <c r="Y4776" s="2" t="str">
        <f t="shared" si="672"/>
        <v>High Value - Maintain</v>
      </c>
      <c r="Z4776" s="2" t="str">
        <f t="shared" si="673"/>
        <v>Check Data</v>
      </c>
    </row>
    <row r="4777" spans="1:26" x14ac:dyDescent="0.3">
      <c r="A4777" t="s">
        <v>3706</v>
      </c>
      <c r="B4777">
        <v>27</v>
      </c>
      <c r="C4777" t="s">
        <v>21</v>
      </c>
      <c r="D4777" t="s">
        <v>37</v>
      </c>
      <c r="F4777">
        <v>9</v>
      </c>
      <c r="G4777">
        <v>342</v>
      </c>
      <c r="H4777">
        <v>0</v>
      </c>
      <c r="I4777" t="s">
        <v>40</v>
      </c>
      <c r="J4777">
        <v>17</v>
      </c>
      <c r="K4777" s="1">
        <v>44384</v>
      </c>
      <c r="L4777">
        <v>83</v>
      </c>
      <c r="M4777">
        <v>0.19</v>
      </c>
      <c r="N4777">
        <f>IF(E4777="",Data_Validation!$B$1,E4777)</f>
        <v>250</v>
      </c>
      <c r="O4777">
        <f>IF(J4777="",Data_Validation!$B$2,J4777)</f>
        <v>17</v>
      </c>
      <c r="P4777">
        <f t="shared" si="666"/>
        <v>1</v>
      </c>
      <c r="Q4777" s="2">
        <f>CustomerData[[#This Row],[avg_order_value_clean]]*CustomerData[[#This Row],[total_orders]]</f>
        <v>2250</v>
      </c>
      <c r="R4777" s="2" t="str">
        <f t="shared" si="674"/>
        <v>Inactive</v>
      </c>
      <c r="S4777" s="2" t="str">
        <f t="shared" si="667"/>
        <v>Low Risk</v>
      </c>
      <c r="T4777" s="2" t="str">
        <f t="shared" si="668"/>
        <v>25-34</v>
      </c>
      <c r="U4777" s="1">
        <f t="shared" ca="1" si="669"/>
        <v>1877</v>
      </c>
      <c r="V4777" s="2" t="str">
        <f t="shared" si="670"/>
        <v>High Loyalty</v>
      </c>
      <c r="W4777" s="2" t="str">
        <f t="shared" si="671"/>
        <v>Legitimate</v>
      </c>
      <c r="X4777" s="2" t="str">
        <f>IF(Q4777&lt;Data_Validation!$B$8,"Low Value",IF(Q4777&lt;Data_Validation!$B$9,"Medium Value","High Value"))</f>
        <v>High Value</v>
      </c>
      <c r="Y4777" s="2" t="str">
        <f t="shared" si="672"/>
        <v>High Value - Maintain</v>
      </c>
      <c r="Z4777" s="2" t="str">
        <f t="shared" si="673"/>
        <v>Check Data</v>
      </c>
    </row>
    <row r="4778" spans="1:26" x14ac:dyDescent="0.3">
      <c r="A4778" t="s">
        <v>597</v>
      </c>
      <c r="B4778">
        <v>53</v>
      </c>
      <c r="C4778" t="s">
        <v>14</v>
      </c>
      <c r="D4778" t="s">
        <v>50</v>
      </c>
      <c r="E4778">
        <v>49.8</v>
      </c>
      <c r="F4778">
        <v>11</v>
      </c>
      <c r="G4778">
        <v>89</v>
      </c>
      <c r="H4778">
        <v>0</v>
      </c>
      <c r="I4778" t="s">
        <v>16</v>
      </c>
      <c r="J4778">
        <v>25</v>
      </c>
      <c r="K4778" s="1">
        <v>44924</v>
      </c>
      <c r="L4778">
        <v>83</v>
      </c>
      <c r="M4778">
        <v>0.08</v>
      </c>
      <c r="N4778">
        <f>IF(E4778="",Data_Validation!$B$1,E4778)</f>
        <v>49.8</v>
      </c>
      <c r="O4778">
        <f>IF(J4778="",Data_Validation!$B$2,J4778)</f>
        <v>25</v>
      </c>
      <c r="P4778">
        <f t="shared" si="666"/>
        <v>2</v>
      </c>
      <c r="Q4778" s="2">
        <f>CustomerData[[#This Row],[avg_order_value_clean]]*CustomerData[[#This Row],[total_orders]]</f>
        <v>547.79999999999995</v>
      </c>
      <c r="R4778" s="2" t="str">
        <f t="shared" si="674"/>
        <v>At Risk</v>
      </c>
      <c r="S4778" s="2" t="str">
        <f t="shared" si="667"/>
        <v>Low Risk</v>
      </c>
      <c r="T4778" s="2" t="str">
        <f t="shared" si="668"/>
        <v>45-54</v>
      </c>
      <c r="U4778" s="1">
        <f t="shared" ca="1" si="669"/>
        <v>1337</v>
      </c>
      <c r="V4778" s="2" t="str">
        <f t="shared" si="670"/>
        <v>High Loyalty</v>
      </c>
      <c r="W4778" s="2" t="str">
        <f t="shared" si="671"/>
        <v>Legitimate</v>
      </c>
      <c r="X4778" s="2" t="str">
        <f>IF(Q4778&lt;Data_Validation!$B$8,"Low Value",IF(Q4778&lt;Data_Validation!$B$9,"Medium Value","High Value"))</f>
        <v>Low Value</v>
      </c>
      <c r="Y4778" s="2" t="str">
        <f t="shared" si="672"/>
        <v>Stable</v>
      </c>
      <c r="Z4778" s="2" t="str">
        <f t="shared" si="673"/>
        <v>Check Data</v>
      </c>
    </row>
    <row r="4779" spans="1:26" x14ac:dyDescent="0.3">
      <c r="A4779" t="s">
        <v>3707</v>
      </c>
      <c r="B4779">
        <v>37</v>
      </c>
      <c r="C4779" t="s">
        <v>21</v>
      </c>
      <c r="D4779" t="s">
        <v>50</v>
      </c>
      <c r="E4779">
        <v>29.23</v>
      </c>
      <c r="F4779">
        <v>13</v>
      </c>
      <c r="G4779">
        <v>222</v>
      </c>
      <c r="H4779">
        <v>0</v>
      </c>
      <c r="I4779" t="s">
        <v>16</v>
      </c>
      <c r="J4779">
        <v>97.2</v>
      </c>
      <c r="K4779" s="1">
        <v>45076</v>
      </c>
      <c r="L4779">
        <v>65</v>
      </c>
      <c r="M4779">
        <v>0.45</v>
      </c>
      <c r="N4779">
        <f>IF(E4779="",Data_Validation!$B$1,E4779)</f>
        <v>29.23</v>
      </c>
      <c r="O4779">
        <f>IF(J4779="",Data_Validation!$B$2,J4779)</f>
        <v>97.2</v>
      </c>
      <c r="P4779">
        <f t="shared" si="666"/>
        <v>1</v>
      </c>
      <c r="Q4779" s="2">
        <f>CustomerData[[#This Row],[avg_order_value_clean]]*CustomerData[[#This Row],[total_orders]]</f>
        <v>379.99</v>
      </c>
      <c r="R4779" s="2" t="str">
        <f t="shared" si="674"/>
        <v>Inactive</v>
      </c>
      <c r="S4779" s="2" t="str">
        <f t="shared" si="667"/>
        <v>Medium Risk</v>
      </c>
      <c r="T4779" s="2" t="str">
        <f t="shared" si="668"/>
        <v>35-44</v>
      </c>
      <c r="U4779" s="1">
        <f t="shared" ca="1" si="669"/>
        <v>1185</v>
      </c>
      <c r="V4779" s="2" t="str">
        <f t="shared" si="670"/>
        <v>Medium Loyalty</v>
      </c>
      <c r="W4779" s="2" t="str">
        <f t="shared" si="671"/>
        <v>Legitimate</v>
      </c>
      <c r="X4779" s="2" t="str">
        <f>IF(Q4779&lt;Data_Validation!$B$8,"Low Value",IF(Q4779&lt;Data_Validation!$B$9,"Medium Value","High Value"))</f>
        <v>Low Value</v>
      </c>
      <c r="Y4779" s="2" t="str">
        <f t="shared" si="672"/>
        <v>Stable</v>
      </c>
      <c r="Z4779" s="2" t="str">
        <f t="shared" si="673"/>
        <v>Check Data</v>
      </c>
    </row>
    <row r="4780" spans="1:26" x14ac:dyDescent="0.3">
      <c r="A4780" t="s">
        <v>3708</v>
      </c>
      <c r="B4780">
        <v>79</v>
      </c>
      <c r="C4780" t="s">
        <v>21</v>
      </c>
      <c r="D4780" t="s">
        <v>26</v>
      </c>
      <c r="E4780">
        <v>90.51</v>
      </c>
      <c r="F4780">
        <v>11</v>
      </c>
      <c r="G4780">
        <v>334</v>
      </c>
      <c r="H4780">
        <v>0</v>
      </c>
      <c r="I4780" t="s">
        <v>29</v>
      </c>
      <c r="J4780">
        <v>6.5</v>
      </c>
      <c r="K4780" s="1">
        <v>44589</v>
      </c>
      <c r="L4780">
        <v>86</v>
      </c>
      <c r="M4780">
        <v>0.44</v>
      </c>
      <c r="N4780">
        <f>IF(E4780="",Data_Validation!$B$1,E4780)</f>
        <v>90.51</v>
      </c>
      <c r="O4780">
        <f>IF(J4780="",Data_Validation!$B$2,J4780)</f>
        <v>6.5</v>
      </c>
      <c r="P4780">
        <f t="shared" si="666"/>
        <v>1</v>
      </c>
      <c r="Q4780" s="2">
        <f>CustomerData[[#This Row],[avg_order_value_clean]]*CustomerData[[#This Row],[total_orders]]</f>
        <v>995.61</v>
      </c>
      <c r="R4780" s="2" t="str">
        <f t="shared" si="674"/>
        <v>Inactive</v>
      </c>
      <c r="S4780" s="2" t="str">
        <f t="shared" si="667"/>
        <v>Medium Risk</v>
      </c>
      <c r="T4780" s="2" t="str">
        <f t="shared" si="668"/>
        <v>55+</v>
      </c>
      <c r="U4780" s="1">
        <f t="shared" ca="1" si="669"/>
        <v>1672</v>
      </c>
      <c r="V4780" s="2" t="str">
        <f t="shared" si="670"/>
        <v>High Loyalty</v>
      </c>
      <c r="W4780" s="2" t="str">
        <f t="shared" si="671"/>
        <v>Legitimate</v>
      </c>
      <c r="X4780" s="2" t="str">
        <f>IF(Q4780&lt;Data_Validation!$B$8,"Low Value",IF(Q4780&lt;Data_Validation!$B$9,"Medium Value","High Value"))</f>
        <v>Low Value</v>
      </c>
      <c r="Y4780" s="2" t="str">
        <f t="shared" si="672"/>
        <v>Stable</v>
      </c>
      <c r="Z4780" s="2" t="str">
        <f t="shared" si="673"/>
        <v>Check Data</v>
      </c>
    </row>
    <row r="4781" spans="1:26" x14ac:dyDescent="0.3">
      <c r="A4781" t="s">
        <v>3709</v>
      </c>
      <c r="B4781">
        <v>58</v>
      </c>
      <c r="C4781" t="s">
        <v>14</v>
      </c>
      <c r="D4781" t="s">
        <v>50</v>
      </c>
      <c r="E4781">
        <v>55.94</v>
      </c>
      <c r="F4781">
        <v>5</v>
      </c>
      <c r="G4781">
        <v>225</v>
      </c>
      <c r="H4781">
        <v>0</v>
      </c>
      <c r="I4781" t="s">
        <v>16</v>
      </c>
      <c r="J4781">
        <v>77.3</v>
      </c>
      <c r="K4781" s="1">
        <v>44180</v>
      </c>
      <c r="L4781">
        <v>19</v>
      </c>
      <c r="M4781">
        <v>0.28999999999999998</v>
      </c>
      <c r="N4781">
        <f>IF(E4781="",Data_Validation!$B$1,E4781)</f>
        <v>55.94</v>
      </c>
      <c r="O4781">
        <f>IF(J4781="",Data_Validation!$B$2,J4781)</f>
        <v>77.3</v>
      </c>
      <c r="P4781">
        <f t="shared" si="666"/>
        <v>1</v>
      </c>
      <c r="Q4781" s="2">
        <f>CustomerData[[#This Row],[avg_order_value_clean]]*CustomerData[[#This Row],[total_orders]]</f>
        <v>279.7</v>
      </c>
      <c r="R4781" s="2" t="str">
        <f t="shared" si="674"/>
        <v>Inactive</v>
      </c>
      <c r="S4781" s="2" t="str">
        <f t="shared" si="667"/>
        <v>Medium Risk</v>
      </c>
      <c r="T4781" s="2" t="str">
        <f t="shared" si="668"/>
        <v>55+</v>
      </c>
      <c r="U4781" s="1">
        <f t="shared" ca="1" si="669"/>
        <v>2081</v>
      </c>
      <c r="V4781" s="2" t="str">
        <f t="shared" si="670"/>
        <v>Low Loyalty</v>
      </c>
      <c r="W4781" s="2" t="str">
        <f t="shared" si="671"/>
        <v>Legitimate</v>
      </c>
      <c r="X4781" s="2" t="str">
        <f>IF(Q4781&lt;Data_Validation!$B$8,"Low Value",IF(Q4781&lt;Data_Validation!$B$9,"Medium Value","High Value"))</f>
        <v>Low Value</v>
      </c>
      <c r="Y4781" s="2" t="str">
        <f t="shared" si="672"/>
        <v>Stable</v>
      </c>
      <c r="Z4781" s="2" t="str">
        <f t="shared" si="673"/>
        <v>Check Data</v>
      </c>
    </row>
    <row r="4782" spans="1:26" x14ac:dyDescent="0.3">
      <c r="A4782" t="s">
        <v>1293</v>
      </c>
      <c r="B4782">
        <v>62</v>
      </c>
      <c r="C4782" t="s">
        <v>21</v>
      </c>
      <c r="D4782" t="s">
        <v>44</v>
      </c>
      <c r="E4782">
        <v>69.41</v>
      </c>
      <c r="F4782">
        <v>5</v>
      </c>
      <c r="G4782">
        <v>102</v>
      </c>
      <c r="H4782">
        <v>0</v>
      </c>
      <c r="I4782" t="s">
        <v>16</v>
      </c>
      <c r="J4782">
        <v>10.5</v>
      </c>
      <c r="K4782" s="1">
        <v>44887</v>
      </c>
      <c r="L4782">
        <v>90</v>
      </c>
      <c r="M4782">
        <v>0.36</v>
      </c>
      <c r="N4782">
        <f>IF(E4782="",Data_Validation!$B$1,E4782)</f>
        <v>69.41</v>
      </c>
      <c r="O4782">
        <f>IF(J4782="",Data_Validation!$B$2,J4782)</f>
        <v>10.5</v>
      </c>
      <c r="P4782">
        <f t="shared" si="666"/>
        <v>2</v>
      </c>
      <c r="Q4782" s="2">
        <f>CustomerData[[#This Row],[avg_order_value_clean]]*CustomerData[[#This Row],[total_orders]]</f>
        <v>347.04999999999995</v>
      </c>
      <c r="R4782" s="2" t="str">
        <f t="shared" si="674"/>
        <v>Inactive</v>
      </c>
      <c r="S4782" s="2" t="str">
        <f t="shared" si="667"/>
        <v>Medium Risk</v>
      </c>
      <c r="T4782" s="2" t="str">
        <f t="shared" si="668"/>
        <v>55+</v>
      </c>
      <c r="U4782" s="1">
        <f t="shared" ca="1" si="669"/>
        <v>1374</v>
      </c>
      <c r="V4782" s="2" t="str">
        <f t="shared" si="670"/>
        <v>High Loyalty</v>
      </c>
      <c r="W4782" s="2" t="str">
        <f t="shared" si="671"/>
        <v>Legitimate</v>
      </c>
      <c r="X4782" s="2" t="str">
        <f>IF(Q4782&lt;Data_Validation!$B$8,"Low Value",IF(Q4782&lt;Data_Validation!$B$9,"Medium Value","High Value"))</f>
        <v>Low Value</v>
      </c>
      <c r="Y4782" s="2" t="str">
        <f t="shared" si="672"/>
        <v>Stable</v>
      </c>
      <c r="Z4782" s="2" t="str">
        <f t="shared" si="673"/>
        <v>Check Data</v>
      </c>
    </row>
    <row r="4783" spans="1:26" x14ac:dyDescent="0.3">
      <c r="A4783" t="s">
        <v>78</v>
      </c>
      <c r="B4783">
        <v>61</v>
      </c>
      <c r="C4783" t="s">
        <v>14</v>
      </c>
      <c r="D4783" t="s">
        <v>15</v>
      </c>
      <c r="E4783">
        <v>94.15</v>
      </c>
      <c r="F4783">
        <v>13</v>
      </c>
      <c r="G4783">
        <v>336</v>
      </c>
      <c r="H4783">
        <v>0</v>
      </c>
      <c r="I4783" t="s">
        <v>19</v>
      </c>
      <c r="J4783">
        <v>77.3</v>
      </c>
      <c r="K4783" s="1">
        <v>45647</v>
      </c>
      <c r="L4783">
        <v>79</v>
      </c>
      <c r="M4783">
        <v>0.13</v>
      </c>
      <c r="N4783">
        <f>IF(E4783="",Data_Validation!$B$1,E4783)</f>
        <v>94.15</v>
      </c>
      <c r="O4783">
        <f>IF(J4783="",Data_Validation!$B$2,J4783)</f>
        <v>77.3</v>
      </c>
      <c r="P4783">
        <f t="shared" si="666"/>
        <v>2</v>
      </c>
      <c r="Q4783" s="2">
        <f>CustomerData[[#This Row],[avg_order_value_clean]]*CustomerData[[#This Row],[total_orders]]</f>
        <v>1223.95</v>
      </c>
      <c r="R4783" s="2" t="str">
        <f t="shared" si="674"/>
        <v>Inactive</v>
      </c>
      <c r="S4783" s="2" t="str">
        <f t="shared" si="667"/>
        <v>Low Risk</v>
      </c>
      <c r="T4783" s="2" t="str">
        <f t="shared" si="668"/>
        <v>55+</v>
      </c>
      <c r="U4783" s="1">
        <f t="shared" ca="1" si="669"/>
        <v>614</v>
      </c>
      <c r="V4783" s="2" t="str">
        <f t="shared" si="670"/>
        <v>High Loyalty</v>
      </c>
      <c r="W4783" s="2" t="str">
        <f t="shared" si="671"/>
        <v>Legitimate</v>
      </c>
      <c r="X4783" s="2" t="str">
        <f>IF(Q4783&lt;Data_Validation!$B$8,"Low Value",IF(Q4783&lt;Data_Validation!$B$9,"Medium Value","High Value"))</f>
        <v>Low Value</v>
      </c>
      <c r="Y4783" s="2" t="str">
        <f t="shared" si="672"/>
        <v>Stable</v>
      </c>
      <c r="Z4783" s="2" t="str">
        <f t="shared" si="673"/>
        <v>Check Data</v>
      </c>
    </row>
    <row r="4784" spans="1:26" x14ac:dyDescent="0.3">
      <c r="A4784" t="s">
        <v>3710</v>
      </c>
      <c r="B4784">
        <v>28</v>
      </c>
      <c r="C4784" t="s">
        <v>14</v>
      </c>
      <c r="D4784" t="s">
        <v>37</v>
      </c>
      <c r="E4784">
        <v>209.25</v>
      </c>
      <c r="F4784">
        <v>4</v>
      </c>
      <c r="G4784">
        <v>354</v>
      </c>
      <c r="H4784">
        <v>0</v>
      </c>
      <c r="I4784" t="s">
        <v>40</v>
      </c>
      <c r="J4784">
        <v>27.7</v>
      </c>
      <c r="K4784" s="1">
        <v>45276</v>
      </c>
      <c r="L4784">
        <v>19</v>
      </c>
      <c r="M4784">
        <v>0.11</v>
      </c>
      <c r="N4784">
        <f>IF(E4784="",Data_Validation!$B$1,E4784)</f>
        <v>209.25</v>
      </c>
      <c r="O4784">
        <f>IF(J4784="",Data_Validation!$B$2,J4784)</f>
        <v>27.7</v>
      </c>
      <c r="P4784">
        <f t="shared" si="666"/>
        <v>1</v>
      </c>
      <c r="Q4784" s="2">
        <f>CustomerData[[#This Row],[avg_order_value_clean]]*CustomerData[[#This Row],[total_orders]]</f>
        <v>837</v>
      </c>
      <c r="R4784" s="2" t="str">
        <f t="shared" si="674"/>
        <v>Inactive</v>
      </c>
      <c r="S4784" s="2" t="str">
        <f t="shared" si="667"/>
        <v>Low Risk</v>
      </c>
      <c r="T4784" s="2" t="str">
        <f t="shared" si="668"/>
        <v>25-34</v>
      </c>
      <c r="U4784" s="1">
        <f t="shared" ca="1" si="669"/>
        <v>985</v>
      </c>
      <c r="V4784" s="2" t="str">
        <f t="shared" si="670"/>
        <v>Low Loyalty</v>
      </c>
      <c r="W4784" s="2" t="str">
        <f t="shared" si="671"/>
        <v>Legitimate</v>
      </c>
      <c r="X4784" s="2" t="str">
        <f>IF(Q4784&lt;Data_Validation!$B$8,"Low Value",IF(Q4784&lt;Data_Validation!$B$9,"Medium Value","High Value"))</f>
        <v>Low Value</v>
      </c>
      <c r="Y4784" s="2" t="str">
        <f t="shared" si="672"/>
        <v>Stable</v>
      </c>
      <c r="Z4784" s="2" t="str">
        <f t="shared" si="673"/>
        <v>Check Data</v>
      </c>
    </row>
    <row r="4785" spans="1:26" x14ac:dyDescent="0.3">
      <c r="A4785" t="s">
        <v>3711</v>
      </c>
      <c r="B4785">
        <v>29</v>
      </c>
      <c r="C4785" t="s">
        <v>21</v>
      </c>
      <c r="D4785" t="s">
        <v>15</v>
      </c>
      <c r="E4785">
        <v>202.06</v>
      </c>
      <c r="F4785">
        <v>8</v>
      </c>
      <c r="G4785">
        <v>355</v>
      </c>
      <c r="H4785">
        <v>0</v>
      </c>
      <c r="I4785" t="s">
        <v>19</v>
      </c>
      <c r="J4785">
        <v>72.7</v>
      </c>
      <c r="K4785" s="1">
        <v>44326</v>
      </c>
      <c r="L4785">
        <v>25</v>
      </c>
      <c r="M4785">
        <v>0.64</v>
      </c>
      <c r="N4785">
        <f>IF(E4785="",Data_Validation!$B$1,E4785)</f>
        <v>202.06</v>
      </c>
      <c r="O4785">
        <f>IF(J4785="",Data_Validation!$B$2,J4785)</f>
        <v>72.7</v>
      </c>
      <c r="P4785">
        <f t="shared" si="666"/>
        <v>1</v>
      </c>
      <c r="Q4785" s="2">
        <f>CustomerData[[#This Row],[avg_order_value_clean]]*CustomerData[[#This Row],[total_orders]]</f>
        <v>1616.48</v>
      </c>
      <c r="R4785" s="2" t="str">
        <f t="shared" si="674"/>
        <v>Inactive</v>
      </c>
      <c r="S4785" s="2" t="str">
        <f t="shared" si="667"/>
        <v>High Risk</v>
      </c>
      <c r="T4785" s="2" t="str">
        <f t="shared" si="668"/>
        <v>25-34</v>
      </c>
      <c r="U4785" s="1">
        <f t="shared" ca="1" si="669"/>
        <v>1935</v>
      </c>
      <c r="V4785" s="2" t="str">
        <f t="shared" si="670"/>
        <v>Low Loyalty</v>
      </c>
      <c r="W4785" s="2" t="str">
        <f t="shared" si="671"/>
        <v>Legitimate</v>
      </c>
      <c r="X4785" s="2" t="str">
        <f>IF(Q4785&lt;Data_Validation!$B$8,"Low Value",IF(Q4785&lt;Data_Validation!$B$9,"Medium Value","High Value"))</f>
        <v>High Value</v>
      </c>
      <c r="Y4785" s="2" t="str">
        <f t="shared" si="672"/>
        <v>Critical - Retain</v>
      </c>
      <c r="Z4785" s="2" t="str">
        <f t="shared" si="673"/>
        <v>Check Data</v>
      </c>
    </row>
    <row r="4786" spans="1:26" x14ac:dyDescent="0.3">
      <c r="A4786" t="s">
        <v>3712</v>
      </c>
      <c r="B4786">
        <v>79</v>
      </c>
      <c r="C4786" t="s">
        <v>21</v>
      </c>
      <c r="D4786" t="s">
        <v>15</v>
      </c>
      <c r="E4786">
        <v>31.33</v>
      </c>
      <c r="F4786">
        <v>11</v>
      </c>
      <c r="G4786">
        <v>231</v>
      </c>
      <c r="H4786">
        <v>0</v>
      </c>
      <c r="I4786" t="s">
        <v>19</v>
      </c>
      <c r="J4786">
        <v>4.9000000000000004</v>
      </c>
      <c r="K4786" s="1">
        <v>45129</v>
      </c>
      <c r="L4786">
        <v>39</v>
      </c>
      <c r="M4786">
        <v>0.1</v>
      </c>
      <c r="N4786">
        <f>IF(E4786="",Data_Validation!$B$1,E4786)</f>
        <v>31.33</v>
      </c>
      <c r="O4786">
        <f>IF(J4786="",Data_Validation!$B$2,J4786)</f>
        <v>4.9000000000000004</v>
      </c>
      <c r="P4786">
        <f t="shared" si="666"/>
        <v>1</v>
      </c>
      <c r="Q4786" s="2">
        <f>CustomerData[[#This Row],[avg_order_value_clean]]*CustomerData[[#This Row],[total_orders]]</f>
        <v>344.63</v>
      </c>
      <c r="R4786" s="2" t="str">
        <f t="shared" si="674"/>
        <v>Inactive</v>
      </c>
      <c r="S4786" s="2" t="str">
        <f t="shared" si="667"/>
        <v>Low Risk</v>
      </c>
      <c r="T4786" s="2" t="str">
        <f t="shared" si="668"/>
        <v>55+</v>
      </c>
      <c r="U4786" s="1">
        <f t="shared" ca="1" si="669"/>
        <v>1132</v>
      </c>
      <c r="V4786" s="2" t="str">
        <f t="shared" si="670"/>
        <v>Low Loyalty</v>
      </c>
      <c r="W4786" s="2" t="str">
        <f t="shared" si="671"/>
        <v>Legitimate</v>
      </c>
      <c r="X4786" s="2" t="str">
        <f>IF(Q4786&lt;Data_Validation!$B$8,"Low Value",IF(Q4786&lt;Data_Validation!$B$9,"Medium Value","High Value"))</f>
        <v>Low Value</v>
      </c>
      <c r="Y4786" s="2" t="str">
        <f t="shared" si="672"/>
        <v>Stable</v>
      </c>
      <c r="Z4786" s="2" t="str">
        <f t="shared" si="673"/>
        <v>Check Data</v>
      </c>
    </row>
    <row r="4787" spans="1:26" x14ac:dyDescent="0.3">
      <c r="A4787" t="s">
        <v>3713</v>
      </c>
      <c r="B4787">
        <v>35</v>
      </c>
      <c r="C4787" t="s">
        <v>21</v>
      </c>
      <c r="D4787" t="s">
        <v>37</v>
      </c>
      <c r="E4787">
        <v>146.66</v>
      </c>
      <c r="F4787">
        <v>11</v>
      </c>
      <c r="G4787">
        <v>266</v>
      </c>
      <c r="H4787">
        <v>0</v>
      </c>
      <c r="I4787" t="s">
        <v>23</v>
      </c>
      <c r="J4787">
        <v>33.5</v>
      </c>
      <c r="K4787" s="1">
        <v>45034</v>
      </c>
      <c r="L4787">
        <v>95</v>
      </c>
      <c r="M4787">
        <v>0.1</v>
      </c>
      <c r="N4787">
        <f>IF(E4787="",Data_Validation!$B$1,E4787)</f>
        <v>146.66</v>
      </c>
      <c r="O4787">
        <f>IF(J4787="",Data_Validation!$B$2,J4787)</f>
        <v>33.5</v>
      </c>
      <c r="P4787">
        <f t="shared" si="666"/>
        <v>1</v>
      </c>
      <c r="Q4787" s="2">
        <f>CustomerData[[#This Row],[avg_order_value_clean]]*CustomerData[[#This Row],[total_orders]]</f>
        <v>1613.26</v>
      </c>
      <c r="R4787" s="2" t="str">
        <f t="shared" si="674"/>
        <v>Inactive</v>
      </c>
      <c r="S4787" s="2" t="str">
        <f t="shared" si="667"/>
        <v>Low Risk</v>
      </c>
      <c r="T4787" s="2" t="str">
        <f t="shared" si="668"/>
        <v>35-44</v>
      </c>
      <c r="U4787" s="1">
        <f t="shared" ca="1" si="669"/>
        <v>1227</v>
      </c>
      <c r="V4787" s="2" t="str">
        <f t="shared" si="670"/>
        <v>High Loyalty</v>
      </c>
      <c r="W4787" s="2" t="str">
        <f t="shared" si="671"/>
        <v>Legitimate</v>
      </c>
      <c r="X4787" s="2" t="str">
        <f>IF(Q4787&lt;Data_Validation!$B$8,"Low Value",IF(Q4787&lt;Data_Validation!$B$9,"Medium Value","High Value"))</f>
        <v>High Value</v>
      </c>
      <c r="Y4787" s="2" t="str">
        <f t="shared" si="672"/>
        <v>High Value - Maintain</v>
      </c>
      <c r="Z4787" s="2" t="str">
        <f t="shared" si="673"/>
        <v>Check Data</v>
      </c>
    </row>
    <row r="4788" spans="1:26" x14ac:dyDescent="0.3">
      <c r="A4788" t="s">
        <v>1690</v>
      </c>
      <c r="B4788">
        <v>47</v>
      </c>
      <c r="C4788" t="s">
        <v>21</v>
      </c>
      <c r="D4788" t="s">
        <v>15</v>
      </c>
      <c r="E4788">
        <v>26.75</v>
      </c>
      <c r="F4788">
        <v>8</v>
      </c>
      <c r="G4788">
        <v>283</v>
      </c>
      <c r="H4788">
        <v>0</v>
      </c>
      <c r="I4788" t="s">
        <v>23</v>
      </c>
      <c r="J4788">
        <v>46.5</v>
      </c>
      <c r="K4788" s="1">
        <v>45696</v>
      </c>
      <c r="L4788">
        <v>94</v>
      </c>
      <c r="M4788">
        <v>0.18</v>
      </c>
      <c r="N4788">
        <f>IF(E4788="",Data_Validation!$B$1,E4788)</f>
        <v>26.75</v>
      </c>
      <c r="O4788">
        <f>IF(J4788="",Data_Validation!$B$2,J4788)</f>
        <v>46.5</v>
      </c>
      <c r="P4788">
        <f t="shared" si="666"/>
        <v>2</v>
      </c>
      <c r="Q4788" s="2">
        <f>CustomerData[[#This Row],[avg_order_value_clean]]*CustomerData[[#This Row],[total_orders]]</f>
        <v>214</v>
      </c>
      <c r="R4788" s="2" t="str">
        <f t="shared" si="674"/>
        <v>Inactive</v>
      </c>
      <c r="S4788" s="2" t="str">
        <f t="shared" si="667"/>
        <v>Low Risk</v>
      </c>
      <c r="T4788" s="2" t="str">
        <f t="shared" si="668"/>
        <v>45-54</v>
      </c>
      <c r="U4788" s="1">
        <f t="shared" ca="1" si="669"/>
        <v>565</v>
      </c>
      <c r="V4788" s="2" t="str">
        <f t="shared" si="670"/>
        <v>High Loyalty</v>
      </c>
      <c r="W4788" s="2" t="str">
        <f t="shared" si="671"/>
        <v>Legitimate</v>
      </c>
      <c r="X4788" s="2" t="str">
        <f>IF(Q4788&lt;Data_Validation!$B$8,"Low Value",IF(Q4788&lt;Data_Validation!$B$9,"Medium Value","High Value"))</f>
        <v>Low Value</v>
      </c>
      <c r="Y4788" s="2" t="str">
        <f t="shared" si="672"/>
        <v>Stable</v>
      </c>
      <c r="Z4788" s="2" t="str">
        <f t="shared" si="673"/>
        <v>Check Data</v>
      </c>
    </row>
    <row r="4789" spans="1:26" x14ac:dyDescent="0.3">
      <c r="A4789" t="s">
        <v>3714</v>
      </c>
      <c r="B4789">
        <v>61</v>
      </c>
      <c r="C4789" t="s">
        <v>14</v>
      </c>
      <c r="D4789" t="s">
        <v>15</v>
      </c>
      <c r="E4789">
        <v>180.71</v>
      </c>
      <c r="F4789">
        <v>10</v>
      </c>
      <c r="G4789">
        <v>189</v>
      </c>
      <c r="H4789">
        <v>0</v>
      </c>
      <c r="I4789" t="s">
        <v>29</v>
      </c>
      <c r="J4789">
        <v>2.1</v>
      </c>
      <c r="K4789" s="1">
        <v>45559</v>
      </c>
      <c r="L4789">
        <v>33</v>
      </c>
      <c r="M4789">
        <v>0.05</v>
      </c>
      <c r="N4789">
        <f>IF(E4789="",Data_Validation!$B$1,E4789)</f>
        <v>180.71</v>
      </c>
      <c r="O4789">
        <f>IF(J4789="",Data_Validation!$B$2,J4789)</f>
        <v>2.1</v>
      </c>
      <c r="P4789">
        <f t="shared" si="666"/>
        <v>1</v>
      </c>
      <c r="Q4789" s="2">
        <f>CustomerData[[#This Row],[avg_order_value_clean]]*CustomerData[[#This Row],[total_orders]]</f>
        <v>1807.1000000000001</v>
      </c>
      <c r="R4789" s="2" t="str">
        <f t="shared" si="674"/>
        <v>Inactive</v>
      </c>
      <c r="S4789" s="2" t="str">
        <f t="shared" si="667"/>
        <v>Low Risk</v>
      </c>
      <c r="T4789" s="2" t="str">
        <f t="shared" si="668"/>
        <v>55+</v>
      </c>
      <c r="U4789" s="1">
        <f t="shared" ca="1" si="669"/>
        <v>702</v>
      </c>
      <c r="V4789" s="2" t="str">
        <f t="shared" si="670"/>
        <v>Low Loyalty</v>
      </c>
      <c r="W4789" s="2" t="str">
        <f t="shared" si="671"/>
        <v>Legitimate</v>
      </c>
      <c r="X4789" s="2" t="str">
        <f>IF(Q4789&lt;Data_Validation!$B$8,"Low Value",IF(Q4789&lt;Data_Validation!$B$9,"Medium Value","High Value"))</f>
        <v>High Value</v>
      </c>
      <c r="Y4789" s="2" t="str">
        <f t="shared" si="672"/>
        <v>High Value - Maintain</v>
      </c>
      <c r="Z4789" s="2" t="str">
        <f t="shared" si="673"/>
        <v>Check Data</v>
      </c>
    </row>
    <row r="4790" spans="1:26" x14ac:dyDescent="0.3">
      <c r="A4790" t="s">
        <v>3715</v>
      </c>
      <c r="B4790">
        <v>65</v>
      </c>
      <c r="C4790" t="s">
        <v>21</v>
      </c>
      <c r="D4790" t="s">
        <v>15</v>
      </c>
      <c r="F4790">
        <v>8</v>
      </c>
      <c r="G4790">
        <v>47</v>
      </c>
      <c r="H4790">
        <v>0</v>
      </c>
      <c r="I4790" t="s">
        <v>29</v>
      </c>
      <c r="J4790">
        <v>18.100000000000001</v>
      </c>
      <c r="K4790" s="1">
        <v>44951</v>
      </c>
      <c r="L4790">
        <v>80</v>
      </c>
      <c r="M4790">
        <v>0.34</v>
      </c>
      <c r="N4790">
        <f>IF(E4790="",Data_Validation!$B$1,E4790)</f>
        <v>250</v>
      </c>
      <c r="O4790">
        <f>IF(J4790="",Data_Validation!$B$2,J4790)</f>
        <v>18.100000000000001</v>
      </c>
      <c r="P4790">
        <f t="shared" si="666"/>
        <v>2</v>
      </c>
      <c r="Q4790" s="2">
        <f>CustomerData[[#This Row],[avg_order_value_clean]]*CustomerData[[#This Row],[total_orders]]</f>
        <v>2000</v>
      </c>
      <c r="R4790" s="2" t="str">
        <f t="shared" si="674"/>
        <v>At Risk</v>
      </c>
      <c r="S4790" s="2" t="str">
        <f t="shared" si="667"/>
        <v>Medium Risk</v>
      </c>
      <c r="T4790" s="2" t="str">
        <f t="shared" si="668"/>
        <v>55+</v>
      </c>
      <c r="U4790" s="1">
        <f t="shared" ca="1" si="669"/>
        <v>1310</v>
      </c>
      <c r="V4790" s="2" t="str">
        <f t="shared" si="670"/>
        <v>High Loyalty</v>
      </c>
      <c r="W4790" s="2" t="str">
        <f t="shared" si="671"/>
        <v>Legitimate</v>
      </c>
      <c r="X4790" s="2" t="str">
        <f>IF(Q4790&lt;Data_Validation!$B$8,"Low Value",IF(Q4790&lt;Data_Validation!$B$9,"Medium Value","High Value"))</f>
        <v>High Value</v>
      </c>
      <c r="Y4790" s="2" t="str">
        <f t="shared" si="672"/>
        <v>High Value - Maintain</v>
      </c>
      <c r="Z4790" s="2" t="str">
        <f t="shared" si="673"/>
        <v>Check Data</v>
      </c>
    </row>
    <row r="4791" spans="1:26" x14ac:dyDescent="0.3">
      <c r="A4791" t="s">
        <v>3716</v>
      </c>
      <c r="B4791">
        <v>54</v>
      </c>
      <c r="C4791" t="s">
        <v>21</v>
      </c>
      <c r="D4791" t="s">
        <v>26</v>
      </c>
      <c r="E4791">
        <v>52.21</v>
      </c>
      <c r="F4791">
        <v>7</v>
      </c>
      <c r="G4791">
        <v>283</v>
      </c>
      <c r="H4791">
        <v>0</v>
      </c>
      <c r="I4791" t="s">
        <v>16</v>
      </c>
      <c r="K4791" s="1">
        <v>45518</v>
      </c>
      <c r="L4791">
        <v>40</v>
      </c>
      <c r="M4791">
        <v>0.05</v>
      </c>
      <c r="N4791">
        <f>IF(E4791="",Data_Validation!$B$1,E4791)</f>
        <v>52.21</v>
      </c>
      <c r="O4791">
        <f>IF(J4791="",Data_Validation!$B$2,J4791)</f>
        <v>250</v>
      </c>
      <c r="P4791">
        <f t="shared" si="666"/>
        <v>1</v>
      </c>
      <c r="Q4791" s="2">
        <f>CustomerData[[#This Row],[avg_order_value_clean]]*CustomerData[[#This Row],[total_orders]]</f>
        <v>365.47</v>
      </c>
      <c r="R4791" s="2" t="str">
        <f t="shared" si="674"/>
        <v>Inactive</v>
      </c>
      <c r="S4791" s="2" t="str">
        <f t="shared" si="667"/>
        <v>Low Risk</v>
      </c>
      <c r="T4791" s="2" t="str">
        <f t="shared" si="668"/>
        <v>45-54</v>
      </c>
      <c r="U4791" s="1">
        <f t="shared" ca="1" si="669"/>
        <v>743</v>
      </c>
      <c r="V4791" s="2" t="str">
        <f t="shared" si="670"/>
        <v>Medium Loyalty</v>
      </c>
      <c r="W4791" s="2" t="str">
        <f t="shared" si="671"/>
        <v>Legitimate</v>
      </c>
      <c r="X4791" s="2" t="str">
        <f>IF(Q4791&lt;Data_Validation!$B$8,"Low Value",IF(Q4791&lt;Data_Validation!$B$9,"Medium Value","High Value"))</f>
        <v>Low Value</v>
      </c>
      <c r="Y4791" s="2" t="str">
        <f t="shared" si="672"/>
        <v>Stable</v>
      </c>
      <c r="Z4791" s="2" t="str">
        <f t="shared" si="673"/>
        <v>Check Data</v>
      </c>
    </row>
    <row r="4792" spans="1:26" x14ac:dyDescent="0.3">
      <c r="A4792" t="s">
        <v>3717</v>
      </c>
      <c r="B4792">
        <v>37</v>
      </c>
      <c r="C4792" t="s">
        <v>14</v>
      </c>
      <c r="D4792" t="s">
        <v>28</v>
      </c>
      <c r="E4792">
        <v>94.52</v>
      </c>
      <c r="F4792">
        <v>5</v>
      </c>
      <c r="G4792">
        <v>301</v>
      </c>
      <c r="H4792">
        <v>0</v>
      </c>
      <c r="I4792" t="s">
        <v>29</v>
      </c>
      <c r="J4792">
        <v>48.1</v>
      </c>
      <c r="K4792" s="1">
        <v>44517</v>
      </c>
      <c r="L4792">
        <v>12</v>
      </c>
      <c r="M4792">
        <v>0.21</v>
      </c>
      <c r="N4792">
        <f>IF(E4792="",Data_Validation!$B$1,E4792)</f>
        <v>94.52</v>
      </c>
      <c r="O4792">
        <f>IF(J4792="",Data_Validation!$B$2,J4792)</f>
        <v>48.1</v>
      </c>
      <c r="P4792">
        <f t="shared" si="666"/>
        <v>2</v>
      </c>
      <c r="Q4792" s="2">
        <f>CustomerData[[#This Row],[avg_order_value_clean]]*CustomerData[[#This Row],[total_orders]]</f>
        <v>472.59999999999997</v>
      </c>
      <c r="R4792" s="2" t="str">
        <f t="shared" si="674"/>
        <v>Inactive</v>
      </c>
      <c r="S4792" s="2" t="str">
        <f t="shared" si="667"/>
        <v>Medium Risk</v>
      </c>
      <c r="T4792" s="2" t="str">
        <f t="shared" si="668"/>
        <v>35-44</v>
      </c>
      <c r="U4792" s="1">
        <f t="shared" ca="1" si="669"/>
        <v>1744</v>
      </c>
      <c r="V4792" s="2" t="str">
        <f t="shared" si="670"/>
        <v>Low Loyalty</v>
      </c>
      <c r="W4792" s="2" t="str">
        <f t="shared" si="671"/>
        <v>Legitimate</v>
      </c>
      <c r="X4792" s="2" t="str">
        <f>IF(Q4792&lt;Data_Validation!$B$8,"Low Value",IF(Q4792&lt;Data_Validation!$B$9,"Medium Value","High Value"))</f>
        <v>Low Value</v>
      </c>
      <c r="Y4792" s="2" t="str">
        <f t="shared" si="672"/>
        <v>Stable</v>
      </c>
      <c r="Z4792" s="2" t="str">
        <f t="shared" si="673"/>
        <v>Check Data</v>
      </c>
    </row>
    <row r="4793" spans="1:26" x14ac:dyDescent="0.3">
      <c r="A4793" t="s">
        <v>152</v>
      </c>
      <c r="B4793">
        <v>42</v>
      </c>
      <c r="C4793" t="s">
        <v>21</v>
      </c>
      <c r="D4793" t="s">
        <v>26</v>
      </c>
      <c r="E4793">
        <v>61.71</v>
      </c>
      <c r="F4793">
        <v>7</v>
      </c>
      <c r="G4793">
        <v>54</v>
      </c>
      <c r="H4793">
        <v>0</v>
      </c>
      <c r="I4793" t="s">
        <v>29</v>
      </c>
      <c r="J4793">
        <v>13.3</v>
      </c>
      <c r="K4793" s="1">
        <v>44185</v>
      </c>
      <c r="L4793">
        <v>92</v>
      </c>
      <c r="M4793">
        <v>0.31</v>
      </c>
      <c r="N4793">
        <f>IF(E4793="",Data_Validation!$B$1,E4793)</f>
        <v>61.71</v>
      </c>
      <c r="O4793">
        <f>IF(J4793="",Data_Validation!$B$2,J4793)</f>
        <v>13.3</v>
      </c>
      <c r="P4793">
        <f t="shared" si="666"/>
        <v>3</v>
      </c>
      <c r="Q4793" s="2">
        <f>CustomerData[[#This Row],[avg_order_value_clean]]*CustomerData[[#This Row],[total_orders]]</f>
        <v>431.97</v>
      </c>
      <c r="R4793" s="2" t="str">
        <f t="shared" si="674"/>
        <v>At Risk</v>
      </c>
      <c r="S4793" s="2" t="str">
        <f t="shared" si="667"/>
        <v>Medium Risk</v>
      </c>
      <c r="T4793" s="2" t="str">
        <f t="shared" si="668"/>
        <v>35-44</v>
      </c>
      <c r="U4793" s="1">
        <f t="shared" ca="1" si="669"/>
        <v>2076</v>
      </c>
      <c r="V4793" s="2" t="str">
        <f t="shared" si="670"/>
        <v>High Loyalty</v>
      </c>
      <c r="W4793" s="2" t="str">
        <f t="shared" si="671"/>
        <v>Legitimate</v>
      </c>
      <c r="X4793" s="2" t="str">
        <f>IF(Q4793&lt;Data_Validation!$B$8,"Low Value",IF(Q4793&lt;Data_Validation!$B$9,"Medium Value","High Value"))</f>
        <v>Low Value</v>
      </c>
      <c r="Y4793" s="2" t="str">
        <f t="shared" si="672"/>
        <v>Stable</v>
      </c>
      <c r="Z4793" s="2" t="str">
        <f t="shared" si="673"/>
        <v>Check Data</v>
      </c>
    </row>
    <row r="4794" spans="1:26" x14ac:dyDescent="0.3">
      <c r="A4794" t="s">
        <v>1253</v>
      </c>
      <c r="B4794">
        <v>29</v>
      </c>
      <c r="C4794" t="s">
        <v>21</v>
      </c>
      <c r="D4794" t="s">
        <v>18</v>
      </c>
      <c r="E4794">
        <v>187.93</v>
      </c>
      <c r="F4794">
        <v>15</v>
      </c>
      <c r="G4794">
        <v>338</v>
      </c>
      <c r="H4794">
        <v>0</v>
      </c>
      <c r="I4794" t="s">
        <v>16</v>
      </c>
      <c r="J4794">
        <v>97.7</v>
      </c>
      <c r="K4794" s="1">
        <v>44323</v>
      </c>
      <c r="L4794">
        <v>30</v>
      </c>
      <c r="M4794">
        <v>0.12</v>
      </c>
      <c r="N4794">
        <f>IF(E4794="",Data_Validation!$B$1,E4794)</f>
        <v>187.93</v>
      </c>
      <c r="O4794">
        <f>IF(J4794="",Data_Validation!$B$2,J4794)</f>
        <v>97.7</v>
      </c>
      <c r="P4794">
        <f t="shared" si="666"/>
        <v>2</v>
      </c>
      <c r="Q4794" s="2">
        <f>CustomerData[[#This Row],[avg_order_value_clean]]*CustomerData[[#This Row],[total_orders]]</f>
        <v>2818.9500000000003</v>
      </c>
      <c r="R4794" s="2" t="str">
        <f t="shared" si="674"/>
        <v>Inactive</v>
      </c>
      <c r="S4794" s="2" t="str">
        <f t="shared" si="667"/>
        <v>Low Risk</v>
      </c>
      <c r="T4794" s="2" t="str">
        <f t="shared" si="668"/>
        <v>25-34</v>
      </c>
      <c r="U4794" s="1">
        <f t="shared" ca="1" si="669"/>
        <v>1938</v>
      </c>
      <c r="V4794" s="2" t="str">
        <f t="shared" si="670"/>
        <v>Low Loyalty</v>
      </c>
      <c r="W4794" s="2" t="str">
        <f t="shared" si="671"/>
        <v>Legitimate</v>
      </c>
      <c r="X4794" s="2" t="str">
        <f>IF(Q4794&lt;Data_Validation!$B$8,"Low Value",IF(Q4794&lt;Data_Validation!$B$9,"Medium Value","High Value"))</f>
        <v>High Value</v>
      </c>
      <c r="Y4794" s="2" t="str">
        <f t="shared" si="672"/>
        <v>High Value - Maintain</v>
      </c>
      <c r="Z4794" s="2" t="str">
        <f t="shared" si="673"/>
        <v>Check Data</v>
      </c>
    </row>
    <row r="4795" spans="1:26" x14ac:dyDescent="0.3">
      <c r="A4795" t="s">
        <v>3718</v>
      </c>
      <c r="B4795">
        <v>38</v>
      </c>
      <c r="C4795" t="s">
        <v>21</v>
      </c>
      <c r="D4795" t="s">
        <v>35</v>
      </c>
      <c r="E4795">
        <v>188.93</v>
      </c>
      <c r="F4795">
        <v>15</v>
      </c>
      <c r="G4795">
        <v>118</v>
      </c>
      <c r="H4795">
        <v>0</v>
      </c>
      <c r="I4795" t="s">
        <v>40</v>
      </c>
      <c r="J4795">
        <v>88.7</v>
      </c>
      <c r="K4795" s="1">
        <v>44027</v>
      </c>
      <c r="L4795">
        <v>70</v>
      </c>
      <c r="M4795">
        <v>0.17</v>
      </c>
      <c r="N4795">
        <f>IF(E4795="",Data_Validation!$B$1,E4795)</f>
        <v>188.93</v>
      </c>
      <c r="O4795">
        <f>IF(J4795="",Data_Validation!$B$2,J4795)</f>
        <v>88.7</v>
      </c>
      <c r="P4795">
        <f t="shared" si="666"/>
        <v>1</v>
      </c>
      <c r="Q4795" s="2">
        <f>CustomerData[[#This Row],[avg_order_value_clean]]*CustomerData[[#This Row],[total_orders]]</f>
        <v>2833.9500000000003</v>
      </c>
      <c r="R4795" s="2" t="str">
        <f t="shared" si="674"/>
        <v>Inactive</v>
      </c>
      <c r="S4795" s="2" t="str">
        <f t="shared" si="667"/>
        <v>Low Risk</v>
      </c>
      <c r="T4795" s="2" t="str">
        <f t="shared" si="668"/>
        <v>35-44</v>
      </c>
      <c r="U4795" s="1">
        <f t="shared" ca="1" si="669"/>
        <v>2234</v>
      </c>
      <c r="V4795" s="2" t="str">
        <f t="shared" si="670"/>
        <v>High Loyalty</v>
      </c>
      <c r="W4795" s="2" t="str">
        <f t="shared" si="671"/>
        <v>Legitimate</v>
      </c>
      <c r="X4795" s="2" t="str">
        <f>IF(Q4795&lt;Data_Validation!$B$8,"Low Value",IF(Q4795&lt;Data_Validation!$B$9,"Medium Value","High Value"))</f>
        <v>High Value</v>
      </c>
      <c r="Y4795" s="2" t="str">
        <f t="shared" si="672"/>
        <v>High Value - Maintain</v>
      </c>
      <c r="Z4795" s="2" t="str">
        <f t="shared" si="673"/>
        <v>Check Data</v>
      </c>
    </row>
    <row r="4796" spans="1:26" x14ac:dyDescent="0.3">
      <c r="A4796" t="s">
        <v>3719</v>
      </c>
      <c r="B4796">
        <v>42</v>
      </c>
      <c r="C4796" t="s">
        <v>14</v>
      </c>
      <c r="D4796" t="s">
        <v>50</v>
      </c>
      <c r="E4796">
        <v>159.80000000000001</v>
      </c>
      <c r="F4796">
        <v>6</v>
      </c>
      <c r="G4796">
        <v>1</v>
      </c>
      <c r="H4796">
        <v>0</v>
      </c>
      <c r="I4796" t="s">
        <v>16</v>
      </c>
      <c r="J4796">
        <v>22.4</v>
      </c>
      <c r="K4796" s="1">
        <v>45661</v>
      </c>
      <c r="L4796">
        <v>42</v>
      </c>
      <c r="M4796">
        <v>0.1</v>
      </c>
      <c r="N4796">
        <f>IF(E4796="",Data_Validation!$B$1,E4796)</f>
        <v>159.80000000000001</v>
      </c>
      <c r="O4796">
        <f>IF(J4796="",Data_Validation!$B$2,J4796)</f>
        <v>22.4</v>
      </c>
      <c r="P4796">
        <f t="shared" si="666"/>
        <v>1</v>
      </c>
      <c r="Q4796" s="2">
        <f>CustomerData[[#This Row],[avg_order_value_clean]]*CustomerData[[#This Row],[total_orders]]</f>
        <v>958.80000000000007</v>
      </c>
      <c r="R4796" s="2" t="str">
        <f t="shared" si="674"/>
        <v>Active</v>
      </c>
      <c r="S4796" s="2" t="str">
        <f t="shared" si="667"/>
        <v>Low Risk</v>
      </c>
      <c r="T4796" s="2" t="str">
        <f t="shared" si="668"/>
        <v>35-44</v>
      </c>
      <c r="U4796" s="1">
        <f t="shared" ca="1" si="669"/>
        <v>600</v>
      </c>
      <c r="V4796" s="2" t="str">
        <f t="shared" si="670"/>
        <v>Medium Loyalty</v>
      </c>
      <c r="W4796" s="2" t="str">
        <f t="shared" si="671"/>
        <v>Legitimate</v>
      </c>
      <c r="X4796" s="2" t="str">
        <f>IF(Q4796&lt;Data_Validation!$B$8,"Low Value",IF(Q4796&lt;Data_Validation!$B$9,"Medium Value","High Value"))</f>
        <v>Low Value</v>
      </c>
      <c r="Y4796" s="2" t="str">
        <f t="shared" si="672"/>
        <v>Stable</v>
      </c>
      <c r="Z4796" s="2" t="str">
        <f t="shared" si="673"/>
        <v>Check Data</v>
      </c>
    </row>
    <row r="4797" spans="1:26" x14ac:dyDescent="0.3">
      <c r="A4797" t="s">
        <v>3720</v>
      </c>
      <c r="B4797">
        <v>28</v>
      </c>
      <c r="C4797" t="s">
        <v>25</v>
      </c>
      <c r="D4797" t="s">
        <v>37</v>
      </c>
      <c r="E4797">
        <v>228.13</v>
      </c>
      <c r="F4797">
        <v>9</v>
      </c>
      <c r="G4797">
        <v>223</v>
      </c>
      <c r="H4797">
        <v>0</v>
      </c>
      <c r="I4797" t="s">
        <v>16</v>
      </c>
      <c r="J4797">
        <v>23.4</v>
      </c>
      <c r="K4797" s="1">
        <v>45735</v>
      </c>
      <c r="L4797">
        <v>14</v>
      </c>
      <c r="M4797">
        <v>0.08</v>
      </c>
      <c r="N4797">
        <f>IF(E4797="",Data_Validation!$B$1,E4797)</f>
        <v>228.13</v>
      </c>
      <c r="O4797">
        <f>IF(J4797="",Data_Validation!$B$2,J4797)</f>
        <v>23.4</v>
      </c>
      <c r="P4797">
        <f t="shared" si="666"/>
        <v>1</v>
      </c>
      <c r="Q4797" s="2">
        <f>CustomerData[[#This Row],[avg_order_value_clean]]*CustomerData[[#This Row],[total_orders]]</f>
        <v>2053.17</v>
      </c>
      <c r="R4797" s="2" t="str">
        <f t="shared" si="674"/>
        <v>Inactive</v>
      </c>
      <c r="S4797" s="2" t="str">
        <f t="shared" si="667"/>
        <v>Low Risk</v>
      </c>
      <c r="T4797" s="2" t="str">
        <f t="shared" si="668"/>
        <v>25-34</v>
      </c>
      <c r="U4797" s="1">
        <f t="shared" ca="1" si="669"/>
        <v>526</v>
      </c>
      <c r="V4797" s="2" t="str">
        <f t="shared" si="670"/>
        <v>Low Loyalty</v>
      </c>
      <c r="W4797" s="2" t="str">
        <f t="shared" si="671"/>
        <v>Legitimate</v>
      </c>
      <c r="X4797" s="2" t="str">
        <f>IF(Q4797&lt;Data_Validation!$B$8,"Low Value",IF(Q4797&lt;Data_Validation!$B$9,"Medium Value","High Value"))</f>
        <v>High Value</v>
      </c>
      <c r="Y4797" s="2" t="str">
        <f t="shared" si="672"/>
        <v>High Value - Maintain</v>
      </c>
      <c r="Z4797" s="2" t="str">
        <f t="shared" si="673"/>
        <v>Check Data</v>
      </c>
    </row>
    <row r="4798" spans="1:26" x14ac:dyDescent="0.3">
      <c r="A4798" t="s">
        <v>3721</v>
      </c>
      <c r="B4798">
        <v>26</v>
      </c>
      <c r="C4798" t="s">
        <v>14</v>
      </c>
      <c r="D4798" t="s">
        <v>44</v>
      </c>
      <c r="E4798">
        <v>42.04</v>
      </c>
      <c r="F4798">
        <v>5</v>
      </c>
      <c r="G4798">
        <v>235</v>
      </c>
      <c r="H4798">
        <v>0</v>
      </c>
      <c r="I4798" t="s">
        <v>40</v>
      </c>
      <c r="J4798">
        <v>94.7</v>
      </c>
      <c r="K4798" s="1">
        <v>45467</v>
      </c>
      <c r="L4798">
        <v>5</v>
      </c>
      <c r="M4798">
        <v>0.19</v>
      </c>
      <c r="N4798">
        <f>IF(E4798="",Data_Validation!$B$1,E4798)</f>
        <v>42.04</v>
      </c>
      <c r="O4798">
        <f>IF(J4798="",Data_Validation!$B$2,J4798)</f>
        <v>94.7</v>
      </c>
      <c r="P4798">
        <f t="shared" si="666"/>
        <v>1</v>
      </c>
      <c r="Q4798" s="2">
        <f>CustomerData[[#This Row],[avg_order_value_clean]]*CustomerData[[#This Row],[total_orders]]</f>
        <v>210.2</v>
      </c>
      <c r="R4798" s="2" t="str">
        <f t="shared" si="674"/>
        <v>Inactive</v>
      </c>
      <c r="S4798" s="2" t="str">
        <f t="shared" si="667"/>
        <v>Low Risk</v>
      </c>
      <c r="T4798" s="2" t="str">
        <f t="shared" si="668"/>
        <v>25-34</v>
      </c>
      <c r="U4798" s="1">
        <f t="shared" ca="1" si="669"/>
        <v>794</v>
      </c>
      <c r="V4798" s="2" t="str">
        <f t="shared" si="670"/>
        <v>Low Loyalty</v>
      </c>
      <c r="W4798" s="2" t="str">
        <f t="shared" si="671"/>
        <v>Legitimate</v>
      </c>
      <c r="X4798" s="2" t="str">
        <f>IF(Q4798&lt;Data_Validation!$B$8,"Low Value",IF(Q4798&lt;Data_Validation!$B$9,"Medium Value","High Value"))</f>
        <v>Low Value</v>
      </c>
      <c r="Y4798" s="2" t="str">
        <f t="shared" si="672"/>
        <v>Stable</v>
      </c>
      <c r="Z4798" s="2" t="str">
        <f t="shared" si="673"/>
        <v>Check Data</v>
      </c>
    </row>
    <row r="4799" spans="1:26" x14ac:dyDescent="0.3">
      <c r="A4799" t="s">
        <v>1446</v>
      </c>
      <c r="B4799">
        <v>79</v>
      </c>
      <c r="C4799" t="s">
        <v>21</v>
      </c>
      <c r="D4799" t="s">
        <v>15</v>
      </c>
      <c r="E4799">
        <v>35.4</v>
      </c>
      <c r="F4799">
        <v>9</v>
      </c>
      <c r="G4799">
        <v>202</v>
      </c>
      <c r="H4799">
        <v>0</v>
      </c>
      <c r="I4799" t="s">
        <v>16</v>
      </c>
      <c r="J4799">
        <v>30</v>
      </c>
      <c r="K4799" s="1">
        <v>44906</v>
      </c>
      <c r="L4799">
        <v>36</v>
      </c>
      <c r="M4799">
        <v>0.48</v>
      </c>
      <c r="N4799">
        <f>IF(E4799="",Data_Validation!$B$1,E4799)</f>
        <v>35.4</v>
      </c>
      <c r="O4799">
        <f>IF(J4799="",Data_Validation!$B$2,J4799)</f>
        <v>30</v>
      </c>
      <c r="P4799">
        <f t="shared" si="666"/>
        <v>2</v>
      </c>
      <c r="Q4799" s="2">
        <f>CustomerData[[#This Row],[avg_order_value_clean]]*CustomerData[[#This Row],[total_orders]]</f>
        <v>318.59999999999997</v>
      </c>
      <c r="R4799" s="2" t="str">
        <f t="shared" si="674"/>
        <v>Inactive</v>
      </c>
      <c r="S4799" s="2" t="str">
        <f t="shared" si="667"/>
        <v>Medium Risk</v>
      </c>
      <c r="T4799" s="2" t="str">
        <f t="shared" si="668"/>
        <v>55+</v>
      </c>
      <c r="U4799" s="1">
        <f t="shared" ca="1" si="669"/>
        <v>1355</v>
      </c>
      <c r="V4799" s="2" t="str">
        <f t="shared" si="670"/>
        <v>Low Loyalty</v>
      </c>
      <c r="W4799" s="2" t="str">
        <f t="shared" si="671"/>
        <v>Legitimate</v>
      </c>
      <c r="X4799" s="2" t="str">
        <f>IF(Q4799&lt;Data_Validation!$B$8,"Low Value",IF(Q4799&lt;Data_Validation!$B$9,"Medium Value","High Value"))</f>
        <v>Low Value</v>
      </c>
      <c r="Y4799" s="2" t="str">
        <f t="shared" si="672"/>
        <v>Stable</v>
      </c>
      <c r="Z4799" s="2" t="str">
        <f t="shared" si="673"/>
        <v>Check Data</v>
      </c>
    </row>
    <row r="4800" spans="1:26" x14ac:dyDescent="0.3">
      <c r="A4800" t="s">
        <v>3722</v>
      </c>
      <c r="B4800">
        <v>67</v>
      </c>
      <c r="C4800" t="s">
        <v>21</v>
      </c>
      <c r="D4800" t="s">
        <v>22</v>
      </c>
      <c r="E4800">
        <v>98.2</v>
      </c>
      <c r="F4800">
        <v>8</v>
      </c>
      <c r="G4800">
        <v>143</v>
      </c>
      <c r="H4800">
        <v>0</v>
      </c>
      <c r="I4800" t="s">
        <v>23</v>
      </c>
      <c r="J4800">
        <v>42.3</v>
      </c>
      <c r="K4800" s="1">
        <v>44586</v>
      </c>
      <c r="L4800">
        <v>59</v>
      </c>
      <c r="M4800">
        <v>0.25</v>
      </c>
      <c r="N4800">
        <f>IF(E4800="",Data_Validation!$B$1,E4800)</f>
        <v>98.2</v>
      </c>
      <c r="O4800">
        <f>IF(J4800="",Data_Validation!$B$2,J4800)</f>
        <v>42.3</v>
      </c>
      <c r="P4800">
        <f t="shared" si="666"/>
        <v>1</v>
      </c>
      <c r="Q4800" s="2">
        <f>CustomerData[[#This Row],[avg_order_value_clean]]*CustomerData[[#This Row],[total_orders]]</f>
        <v>785.6</v>
      </c>
      <c r="R4800" s="2" t="str">
        <f t="shared" si="674"/>
        <v>Inactive</v>
      </c>
      <c r="S4800" s="2" t="str">
        <f t="shared" si="667"/>
        <v>Medium Risk</v>
      </c>
      <c r="T4800" s="2" t="str">
        <f t="shared" si="668"/>
        <v>55+</v>
      </c>
      <c r="U4800" s="1">
        <f t="shared" ca="1" si="669"/>
        <v>1675</v>
      </c>
      <c r="V4800" s="2" t="str">
        <f t="shared" si="670"/>
        <v>Medium Loyalty</v>
      </c>
      <c r="W4800" s="2" t="str">
        <f t="shared" si="671"/>
        <v>Legitimate</v>
      </c>
      <c r="X4800" s="2" t="str">
        <f>IF(Q4800&lt;Data_Validation!$B$8,"Low Value",IF(Q4800&lt;Data_Validation!$B$9,"Medium Value","High Value"))</f>
        <v>Low Value</v>
      </c>
      <c r="Y4800" s="2" t="str">
        <f t="shared" si="672"/>
        <v>Stable</v>
      </c>
      <c r="Z4800" s="2" t="str">
        <f t="shared" si="673"/>
        <v>Check Data</v>
      </c>
    </row>
    <row r="4801" spans="1:26" x14ac:dyDescent="0.3">
      <c r="A4801" t="s">
        <v>93</v>
      </c>
      <c r="B4801">
        <v>79</v>
      </c>
      <c r="C4801" t="s">
        <v>14</v>
      </c>
      <c r="D4801" t="s">
        <v>37</v>
      </c>
      <c r="F4801">
        <v>14</v>
      </c>
      <c r="G4801">
        <v>10</v>
      </c>
      <c r="H4801">
        <v>0</v>
      </c>
      <c r="I4801" t="s">
        <v>29</v>
      </c>
      <c r="J4801">
        <v>70.099999999999994</v>
      </c>
      <c r="K4801" s="1">
        <v>44748</v>
      </c>
      <c r="L4801">
        <v>57</v>
      </c>
      <c r="M4801">
        <v>0.6</v>
      </c>
      <c r="N4801">
        <f>IF(E4801="",Data_Validation!$B$1,E4801)</f>
        <v>250</v>
      </c>
      <c r="O4801">
        <f>IF(J4801="",Data_Validation!$B$2,J4801)</f>
        <v>70.099999999999994</v>
      </c>
      <c r="P4801">
        <f t="shared" si="666"/>
        <v>2</v>
      </c>
      <c r="Q4801" s="2">
        <f>CustomerData[[#This Row],[avg_order_value_clean]]*CustomerData[[#This Row],[total_orders]]</f>
        <v>3500</v>
      </c>
      <c r="R4801" s="2" t="str">
        <f t="shared" si="674"/>
        <v>Active</v>
      </c>
      <c r="S4801" s="2" t="str">
        <f t="shared" si="667"/>
        <v>High Risk</v>
      </c>
      <c r="T4801" s="2" t="str">
        <f t="shared" si="668"/>
        <v>55+</v>
      </c>
      <c r="U4801" s="1">
        <f t="shared" ca="1" si="669"/>
        <v>1513</v>
      </c>
      <c r="V4801" s="2" t="str">
        <f t="shared" si="670"/>
        <v>Medium Loyalty</v>
      </c>
      <c r="W4801" s="2" t="str">
        <f t="shared" si="671"/>
        <v>Legitimate</v>
      </c>
      <c r="X4801" s="2" t="str">
        <f>IF(Q4801&lt;Data_Validation!$B$8,"Low Value",IF(Q4801&lt;Data_Validation!$B$9,"Medium Value","High Value"))</f>
        <v>High Value</v>
      </c>
      <c r="Y4801" s="2" t="str">
        <f t="shared" si="672"/>
        <v>Critical - Retain</v>
      </c>
      <c r="Z4801" s="2" t="str">
        <f t="shared" si="673"/>
        <v>Check Data</v>
      </c>
    </row>
    <row r="4802" spans="1:26" x14ac:dyDescent="0.3">
      <c r="A4802" t="s">
        <v>3723</v>
      </c>
      <c r="B4802">
        <v>42</v>
      </c>
      <c r="C4802" t="s">
        <v>14</v>
      </c>
      <c r="D4802" t="s">
        <v>52</v>
      </c>
      <c r="E4802">
        <v>72.83</v>
      </c>
      <c r="F4802">
        <v>10</v>
      </c>
      <c r="G4802">
        <v>258</v>
      </c>
      <c r="H4802">
        <v>0</v>
      </c>
      <c r="I4802" t="s">
        <v>16</v>
      </c>
      <c r="J4802">
        <v>34.4</v>
      </c>
      <c r="K4802" s="1">
        <v>45298</v>
      </c>
      <c r="L4802">
        <v>87</v>
      </c>
      <c r="M4802">
        <v>0.73</v>
      </c>
      <c r="N4802">
        <f>IF(E4802="",Data_Validation!$B$1,E4802)</f>
        <v>72.83</v>
      </c>
      <c r="O4802">
        <f>IF(J4802="",Data_Validation!$B$2,J4802)</f>
        <v>34.4</v>
      </c>
      <c r="P4802">
        <f t="shared" ref="P4802:P4865" si="675">COUNTIF($A$2:$A$5001,A4802)</f>
        <v>1</v>
      </c>
      <c r="Q4802" s="2">
        <f>CustomerData[[#This Row],[avg_order_value_clean]]*CustomerData[[#This Row],[total_orders]]</f>
        <v>728.3</v>
      </c>
      <c r="R4802" s="2" t="str">
        <f t="shared" si="674"/>
        <v>Inactive</v>
      </c>
      <c r="S4802" s="2" t="str">
        <f t="shared" ref="S4802:S4865" si="676">IF(M4802&lt;0.2,"Low Risk",IF(M4802&lt;0.5,"Medium Risk","High Risk"))</f>
        <v>High Risk</v>
      </c>
      <c r="T4802" s="2" t="str">
        <f t="shared" ref="T4802:T4865" si="677">IF(B4802&lt;25,"Under 25",IF(B4802&lt;35,"25-34",IF(B4802&lt;45,"35-44",IF(B4802&lt;55,"45-54","55+"))))</f>
        <v>35-44</v>
      </c>
      <c r="U4802" s="1">
        <f t="shared" ref="U4802:U4865" ca="1" si="678">TODAY()-K4802</f>
        <v>963</v>
      </c>
      <c r="V4802" s="2" t="str">
        <f t="shared" ref="V4802:V4865" si="679">IF(L4802&lt;40,"Low Loyalty",IF(L4802&lt;70,"Medium Loyalty","High Loyalty"))</f>
        <v>High Loyalty</v>
      </c>
      <c r="W4802" s="2" t="str">
        <f t="shared" ref="W4802:W4865" si="680">IF(H4802=1,"Fraudulent","Legitimate")</f>
        <v>Legitimate</v>
      </c>
      <c r="X4802" s="2" t="str">
        <f>IF(Q4802&lt;Data_Validation!$B$8,"Low Value",IF(Q4802&lt;Data_Validation!$B$9,"Medium Value","High Value"))</f>
        <v>Low Value</v>
      </c>
      <c r="Y4802" s="2" t="str">
        <f t="shared" ref="Y4802:Y4865" si="681">IF(AND(X4802="High Value",S4802="High Risk"),"Critical - Retain",IF(AND(X4802="High Value",S4802&lt;&gt;"High Risk"),"High Value - Maintain",IF(AND(X4802&lt;&gt;"High Value",S4802="High Risk"),"At Risk - Develop","Stable")))</f>
        <v>At Risk - Develop</v>
      </c>
      <c r="Z4802" s="2" t="str">
        <f t="shared" ref="Z4802:Z4865" si="682">IF(OR(B4802&lt;18,F4802&lt;0,N4802&lt;0,O4802&lt;0,O4802&gt;1,M4802&lt;0,M4802&gt;1),"Check Data","Valid")</f>
        <v>Check Data</v>
      </c>
    </row>
    <row r="4803" spans="1:26" x14ac:dyDescent="0.3">
      <c r="A4803" t="s">
        <v>108</v>
      </c>
      <c r="B4803">
        <v>52</v>
      </c>
      <c r="C4803" t="s">
        <v>25</v>
      </c>
      <c r="D4803" t="s">
        <v>37</v>
      </c>
      <c r="E4803">
        <v>15.09</v>
      </c>
      <c r="F4803">
        <v>15</v>
      </c>
      <c r="G4803">
        <v>297</v>
      </c>
      <c r="H4803">
        <v>0</v>
      </c>
      <c r="I4803" t="s">
        <v>19</v>
      </c>
      <c r="J4803">
        <v>90.2</v>
      </c>
      <c r="K4803" s="1">
        <v>45127</v>
      </c>
      <c r="L4803">
        <v>60</v>
      </c>
      <c r="M4803">
        <v>0.42</v>
      </c>
      <c r="N4803">
        <f>IF(E4803="",Data_Validation!$B$1,E4803)</f>
        <v>15.09</v>
      </c>
      <c r="O4803">
        <f>IF(J4803="",Data_Validation!$B$2,J4803)</f>
        <v>90.2</v>
      </c>
      <c r="P4803">
        <f t="shared" si="675"/>
        <v>2</v>
      </c>
      <c r="Q4803" s="2">
        <f>CustomerData[[#This Row],[avg_order_value_clean]]*CustomerData[[#This Row],[total_orders]]</f>
        <v>226.35</v>
      </c>
      <c r="R4803" s="2" t="str">
        <f t="shared" ref="R4803:R4866" si="683">IF(G4803&lt;=30,"Active",IF(G4803&lt;=90,"At Risk","Inactive"))</f>
        <v>Inactive</v>
      </c>
      <c r="S4803" s="2" t="str">
        <f t="shared" si="676"/>
        <v>Medium Risk</v>
      </c>
      <c r="T4803" s="2" t="str">
        <f t="shared" si="677"/>
        <v>45-54</v>
      </c>
      <c r="U4803" s="1">
        <f t="shared" ca="1" si="678"/>
        <v>1134</v>
      </c>
      <c r="V4803" s="2" t="str">
        <f t="shared" si="679"/>
        <v>Medium Loyalty</v>
      </c>
      <c r="W4803" s="2" t="str">
        <f t="shared" si="680"/>
        <v>Legitimate</v>
      </c>
      <c r="X4803" s="2" t="str">
        <f>IF(Q4803&lt;Data_Validation!$B$8,"Low Value",IF(Q4803&lt;Data_Validation!$B$9,"Medium Value","High Value"))</f>
        <v>Low Value</v>
      </c>
      <c r="Y4803" s="2" t="str">
        <f t="shared" si="681"/>
        <v>Stable</v>
      </c>
      <c r="Z4803" s="2" t="str">
        <f t="shared" si="682"/>
        <v>Check Data</v>
      </c>
    </row>
    <row r="4804" spans="1:26" x14ac:dyDescent="0.3">
      <c r="A4804" t="s">
        <v>3724</v>
      </c>
      <c r="B4804">
        <v>69</v>
      </c>
      <c r="C4804" t="s">
        <v>21</v>
      </c>
      <c r="D4804" t="s">
        <v>35</v>
      </c>
      <c r="E4804">
        <v>85.36</v>
      </c>
      <c r="F4804">
        <v>12</v>
      </c>
      <c r="G4804">
        <v>156</v>
      </c>
      <c r="H4804">
        <v>0</v>
      </c>
      <c r="I4804" t="s">
        <v>29</v>
      </c>
      <c r="J4804">
        <v>58.9</v>
      </c>
      <c r="K4804" s="1">
        <v>44044</v>
      </c>
      <c r="L4804">
        <v>96</v>
      </c>
      <c r="M4804">
        <v>0.15</v>
      </c>
      <c r="N4804">
        <f>IF(E4804="",Data_Validation!$B$1,E4804)</f>
        <v>85.36</v>
      </c>
      <c r="O4804">
        <f>IF(J4804="",Data_Validation!$B$2,J4804)</f>
        <v>58.9</v>
      </c>
      <c r="P4804">
        <f t="shared" si="675"/>
        <v>1</v>
      </c>
      <c r="Q4804" s="2">
        <f>CustomerData[[#This Row],[avg_order_value_clean]]*CustomerData[[#This Row],[total_orders]]</f>
        <v>1024.32</v>
      </c>
      <c r="R4804" s="2" t="str">
        <f t="shared" si="683"/>
        <v>Inactive</v>
      </c>
      <c r="S4804" s="2" t="str">
        <f t="shared" si="676"/>
        <v>Low Risk</v>
      </c>
      <c r="T4804" s="2" t="str">
        <f t="shared" si="677"/>
        <v>55+</v>
      </c>
      <c r="U4804" s="1">
        <f t="shared" ca="1" si="678"/>
        <v>2217</v>
      </c>
      <c r="V4804" s="2" t="str">
        <f t="shared" si="679"/>
        <v>High Loyalty</v>
      </c>
      <c r="W4804" s="2" t="str">
        <f t="shared" si="680"/>
        <v>Legitimate</v>
      </c>
      <c r="X4804" s="2" t="str">
        <f>IF(Q4804&lt;Data_Validation!$B$8,"Low Value",IF(Q4804&lt;Data_Validation!$B$9,"Medium Value","High Value"))</f>
        <v>Low Value</v>
      </c>
      <c r="Y4804" s="2" t="str">
        <f t="shared" si="681"/>
        <v>Stable</v>
      </c>
      <c r="Z4804" s="2" t="str">
        <f t="shared" si="682"/>
        <v>Check Data</v>
      </c>
    </row>
    <row r="4805" spans="1:26" x14ac:dyDescent="0.3">
      <c r="A4805" t="s">
        <v>1358</v>
      </c>
      <c r="B4805">
        <v>49</v>
      </c>
      <c r="C4805" t="s">
        <v>21</v>
      </c>
      <c r="D4805" t="s">
        <v>44</v>
      </c>
      <c r="E4805">
        <v>92.34</v>
      </c>
      <c r="F4805">
        <v>10</v>
      </c>
      <c r="G4805">
        <v>196</v>
      </c>
      <c r="H4805">
        <v>0</v>
      </c>
      <c r="I4805" t="s">
        <v>23</v>
      </c>
      <c r="J4805">
        <v>56.7</v>
      </c>
      <c r="K4805" s="1">
        <v>44247</v>
      </c>
      <c r="L4805">
        <v>95</v>
      </c>
      <c r="M4805">
        <v>0.17</v>
      </c>
      <c r="N4805">
        <f>IF(E4805="",Data_Validation!$B$1,E4805)</f>
        <v>92.34</v>
      </c>
      <c r="O4805">
        <f>IF(J4805="",Data_Validation!$B$2,J4805)</f>
        <v>56.7</v>
      </c>
      <c r="P4805">
        <f t="shared" si="675"/>
        <v>2</v>
      </c>
      <c r="Q4805" s="2">
        <f>CustomerData[[#This Row],[avg_order_value_clean]]*CustomerData[[#This Row],[total_orders]]</f>
        <v>923.40000000000009</v>
      </c>
      <c r="R4805" s="2" t="str">
        <f t="shared" si="683"/>
        <v>Inactive</v>
      </c>
      <c r="S4805" s="2" t="str">
        <f t="shared" si="676"/>
        <v>Low Risk</v>
      </c>
      <c r="T4805" s="2" t="str">
        <f t="shared" si="677"/>
        <v>45-54</v>
      </c>
      <c r="U4805" s="1">
        <f t="shared" ca="1" si="678"/>
        <v>2014</v>
      </c>
      <c r="V4805" s="2" t="str">
        <f t="shared" si="679"/>
        <v>High Loyalty</v>
      </c>
      <c r="W4805" s="2" t="str">
        <f t="shared" si="680"/>
        <v>Legitimate</v>
      </c>
      <c r="X4805" s="2" t="str">
        <f>IF(Q4805&lt;Data_Validation!$B$8,"Low Value",IF(Q4805&lt;Data_Validation!$B$9,"Medium Value","High Value"))</f>
        <v>Low Value</v>
      </c>
      <c r="Y4805" s="2" t="str">
        <f t="shared" si="681"/>
        <v>Stable</v>
      </c>
      <c r="Z4805" s="2" t="str">
        <f t="shared" si="682"/>
        <v>Check Data</v>
      </c>
    </row>
    <row r="4806" spans="1:26" x14ac:dyDescent="0.3">
      <c r="A4806" t="s">
        <v>2810</v>
      </c>
      <c r="B4806">
        <v>66</v>
      </c>
      <c r="C4806" t="s">
        <v>14</v>
      </c>
      <c r="D4806" t="s">
        <v>37</v>
      </c>
      <c r="E4806">
        <v>82.27</v>
      </c>
      <c r="F4806">
        <v>8</v>
      </c>
      <c r="G4806">
        <v>91</v>
      </c>
      <c r="H4806">
        <v>0</v>
      </c>
      <c r="I4806" t="s">
        <v>23</v>
      </c>
      <c r="J4806">
        <v>55.4</v>
      </c>
      <c r="K4806" s="1">
        <v>45443</v>
      </c>
      <c r="L4806">
        <v>78</v>
      </c>
      <c r="M4806">
        <v>0.22</v>
      </c>
      <c r="N4806">
        <f>IF(E4806="",Data_Validation!$B$1,E4806)</f>
        <v>82.27</v>
      </c>
      <c r="O4806">
        <f>IF(J4806="",Data_Validation!$B$2,J4806)</f>
        <v>55.4</v>
      </c>
      <c r="P4806">
        <f t="shared" si="675"/>
        <v>2</v>
      </c>
      <c r="Q4806" s="2">
        <f>CustomerData[[#This Row],[avg_order_value_clean]]*CustomerData[[#This Row],[total_orders]]</f>
        <v>658.16</v>
      </c>
      <c r="R4806" s="2" t="str">
        <f t="shared" si="683"/>
        <v>Inactive</v>
      </c>
      <c r="S4806" s="2" t="str">
        <f t="shared" si="676"/>
        <v>Medium Risk</v>
      </c>
      <c r="T4806" s="2" t="str">
        <f t="shared" si="677"/>
        <v>55+</v>
      </c>
      <c r="U4806" s="1">
        <f t="shared" ca="1" si="678"/>
        <v>818</v>
      </c>
      <c r="V4806" s="2" t="str">
        <f t="shared" si="679"/>
        <v>High Loyalty</v>
      </c>
      <c r="W4806" s="2" t="str">
        <f t="shared" si="680"/>
        <v>Legitimate</v>
      </c>
      <c r="X4806" s="2" t="str">
        <f>IF(Q4806&lt;Data_Validation!$B$8,"Low Value",IF(Q4806&lt;Data_Validation!$B$9,"Medium Value","High Value"))</f>
        <v>Low Value</v>
      </c>
      <c r="Y4806" s="2" t="str">
        <f t="shared" si="681"/>
        <v>Stable</v>
      </c>
      <c r="Z4806" s="2" t="str">
        <f t="shared" si="682"/>
        <v>Check Data</v>
      </c>
    </row>
    <row r="4807" spans="1:26" x14ac:dyDescent="0.3">
      <c r="A4807" t="s">
        <v>1924</v>
      </c>
      <c r="B4807">
        <v>31</v>
      </c>
      <c r="C4807" t="s">
        <v>14</v>
      </c>
      <c r="D4807" t="s">
        <v>44</v>
      </c>
      <c r="E4807">
        <v>115.52</v>
      </c>
      <c r="F4807">
        <v>11</v>
      </c>
      <c r="G4807">
        <v>332</v>
      </c>
      <c r="H4807">
        <v>0</v>
      </c>
      <c r="I4807" t="s">
        <v>16</v>
      </c>
      <c r="J4807">
        <v>11.2</v>
      </c>
      <c r="K4807" s="1">
        <v>45446</v>
      </c>
      <c r="L4807">
        <v>96</v>
      </c>
      <c r="M4807">
        <v>0.18</v>
      </c>
      <c r="N4807">
        <f>IF(E4807="",Data_Validation!$B$1,E4807)</f>
        <v>115.52</v>
      </c>
      <c r="O4807">
        <f>IF(J4807="",Data_Validation!$B$2,J4807)</f>
        <v>11.2</v>
      </c>
      <c r="P4807">
        <f t="shared" si="675"/>
        <v>2</v>
      </c>
      <c r="Q4807" s="2">
        <f>CustomerData[[#This Row],[avg_order_value_clean]]*CustomerData[[#This Row],[total_orders]]</f>
        <v>1270.72</v>
      </c>
      <c r="R4807" s="2" t="str">
        <f t="shared" si="683"/>
        <v>Inactive</v>
      </c>
      <c r="S4807" s="2" t="str">
        <f t="shared" si="676"/>
        <v>Low Risk</v>
      </c>
      <c r="T4807" s="2" t="str">
        <f t="shared" si="677"/>
        <v>25-34</v>
      </c>
      <c r="U4807" s="1">
        <f t="shared" ca="1" si="678"/>
        <v>815</v>
      </c>
      <c r="V4807" s="2" t="str">
        <f t="shared" si="679"/>
        <v>High Loyalty</v>
      </c>
      <c r="W4807" s="2" t="str">
        <f t="shared" si="680"/>
        <v>Legitimate</v>
      </c>
      <c r="X4807" s="2" t="str">
        <f>IF(Q4807&lt;Data_Validation!$B$8,"Low Value",IF(Q4807&lt;Data_Validation!$B$9,"Medium Value","High Value"))</f>
        <v>Low Value</v>
      </c>
      <c r="Y4807" s="2" t="str">
        <f t="shared" si="681"/>
        <v>Stable</v>
      </c>
      <c r="Z4807" s="2" t="str">
        <f t="shared" si="682"/>
        <v>Check Data</v>
      </c>
    </row>
    <row r="4808" spans="1:26" x14ac:dyDescent="0.3">
      <c r="A4808" t="s">
        <v>3725</v>
      </c>
      <c r="B4808">
        <v>18</v>
      </c>
      <c r="C4808" t="s">
        <v>14</v>
      </c>
      <c r="D4808" t="s">
        <v>37</v>
      </c>
      <c r="E4808">
        <v>68.760000000000005</v>
      </c>
      <c r="F4808">
        <v>11</v>
      </c>
      <c r="G4808">
        <v>152</v>
      </c>
      <c r="H4808">
        <v>0</v>
      </c>
      <c r="I4808" t="s">
        <v>40</v>
      </c>
      <c r="J4808">
        <v>79</v>
      </c>
      <c r="K4808" s="1">
        <v>45339</v>
      </c>
      <c r="L4808">
        <v>63</v>
      </c>
      <c r="M4808">
        <v>0.2</v>
      </c>
      <c r="N4808">
        <f>IF(E4808="",Data_Validation!$B$1,E4808)</f>
        <v>68.760000000000005</v>
      </c>
      <c r="O4808">
        <f>IF(J4808="",Data_Validation!$B$2,J4808)</f>
        <v>79</v>
      </c>
      <c r="P4808">
        <f t="shared" si="675"/>
        <v>1</v>
      </c>
      <c r="Q4808" s="2">
        <f>CustomerData[[#This Row],[avg_order_value_clean]]*CustomerData[[#This Row],[total_orders]]</f>
        <v>756.36</v>
      </c>
      <c r="R4808" s="2" t="str">
        <f t="shared" si="683"/>
        <v>Inactive</v>
      </c>
      <c r="S4808" s="2" t="str">
        <f t="shared" si="676"/>
        <v>Medium Risk</v>
      </c>
      <c r="T4808" s="2" t="str">
        <f t="shared" si="677"/>
        <v>Under 25</v>
      </c>
      <c r="U4808" s="1">
        <f t="shared" ca="1" si="678"/>
        <v>922</v>
      </c>
      <c r="V4808" s="2" t="str">
        <f t="shared" si="679"/>
        <v>Medium Loyalty</v>
      </c>
      <c r="W4808" s="2" t="str">
        <f t="shared" si="680"/>
        <v>Legitimate</v>
      </c>
      <c r="X4808" s="2" t="str">
        <f>IF(Q4808&lt;Data_Validation!$B$8,"Low Value",IF(Q4808&lt;Data_Validation!$B$9,"Medium Value","High Value"))</f>
        <v>Low Value</v>
      </c>
      <c r="Y4808" s="2" t="str">
        <f t="shared" si="681"/>
        <v>Stable</v>
      </c>
      <c r="Z4808" s="2" t="str">
        <f t="shared" si="682"/>
        <v>Check Data</v>
      </c>
    </row>
    <row r="4809" spans="1:26" x14ac:dyDescent="0.3">
      <c r="A4809" t="s">
        <v>3726</v>
      </c>
      <c r="B4809">
        <v>34</v>
      </c>
      <c r="C4809" t="s">
        <v>14</v>
      </c>
      <c r="D4809" t="s">
        <v>26</v>
      </c>
      <c r="E4809">
        <v>71.930000000000007</v>
      </c>
      <c r="F4809">
        <v>13</v>
      </c>
      <c r="G4809">
        <v>133</v>
      </c>
      <c r="H4809">
        <v>0</v>
      </c>
      <c r="I4809" t="s">
        <v>19</v>
      </c>
      <c r="J4809">
        <v>57.2</v>
      </c>
      <c r="K4809" s="1">
        <v>45707</v>
      </c>
      <c r="L4809">
        <v>49</v>
      </c>
      <c r="M4809">
        <v>0.41</v>
      </c>
      <c r="N4809">
        <f>IF(E4809="",Data_Validation!$B$1,E4809)</f>
        <v>71.930000000000007</v>
      </c>
      <c r="O4809">
        <f>IF(J4809="",Data_Validation!$B$2,J4809)</f>
        <v>57.2</v>
      </c>
      <c r="P4809">
        <f t="shared" si="675"/>
        <v>1</v>
      </c>
      <c r="Q4809" s="2">
        <f>CustomerData[[#This Row],[avg_order_value_clean]]*CustomerData[[#This Row],[total_orders]]</f>
        <v>935.09000000000015</v>
      </c>
      <c r="R4809" s="2" t="str">
        <f t="shared" si="683"/>
        <v>Inactive</v>
      </c>
      <c r="S4809" s="2" t="str">
        <f t="shared" si="676"/>
        <v>Medium Risk</v>
      </c>
      <c r="T4809" s="2" t="str">
        <f t="shared" si="677"/>
        <v>25-34</v>
      </c>
      <c r="U4809" s="1">
        <f t="shared" ca="1" si="678"/>
        <v>554</v>
      </c>
      <c r="V4809" s="2" t="str">
        <f t="shared" si="679"/>
        <v>Medium Loyalty</v>
      </c>
      <c r="W4809" s="2" t="str">
        <f t="shared" si="680"/>
        <v>Legitimate</v>
      </c>
      <c r="X4809" s="2" t="str">
        <f>IF(Q4809&lt;Data_Validation!$B$8,"Low Value",IF(Q4809&lt;Data_Validation!$B$9,"Medium Value","High Value"))</f>
        <v>Low Value</v>
      </c>
      <c r="Y4809" s="2" t="str">
        <f t="shared" si="681"/>
        <v>Stable</v>
      </c>
      <c r="Z4809" s="2" t="str">
        <f t="shared" si="682"/>
        <v>Check Data</v>
      </c>
    </row>
    <row r="4810" spans="1:26" x14ac:dyDescent="0.3">
      <c r="A4810" t="s">
        <v>3255</v>
      </c>
      <c r="B4810">
        <v>42</v>
      </c>
      <c r="C4810" t="s">
        <v>25</v>
      </c>
      <c r="D4810" t="s">
        <v>26</v>
      </c>
      <c r="E4810">
        <v>95.82</v>
      </c>
      <c r="F4810">
        <v>8</v>
      </c>
      <c r="G4810">
        <v>115</v>
      </c>
      <c r="H4810">
        <v>0</v>
      </c>
      <c r="I4810" t="s">
        <v>16</v>
      </c>
      <c r="J4810">
        <v>5.4</v>
      </c>
      <c r="K4810" s="1">
        <v>45808</v>
      </c>
      <c r="L4810">
        <v>91</v>
      </c>
      <c r="M4810">
        <v>0.03</v>
      </c>
      <c r="N4810">
        <f>IF(E4810="",Data_Validation!$B$1,E4810)</f>
        <v>95.82</v>
      </c>
      <c r="O4810">
        <f>IF(J4810="",Data_Validation!$B$2,J4810)</f>
        <v>5.4</v>
      </c>
      <c r="P4810">
        <f t="shared" si="675"/>
        <v>2</v>
      </c>
      <c r="Q4810" s="2">
        <f>CustomerData[[#This Row],[avg_order_value_clean]]*CustomerData[[#This Row],[total_orders]]</f>
        <v>766.56</v>
      </c>
      <c r="R4810" s="2" t="str">
        <f t="shared" si="683"/>
        <v>Inactive</v>
      </c>
      <c r="S4810" s="2" t="str">
        <f t="shared" si="676"/>
        <v>Low Risk</v>
      </c>
      <c r="T4810" s="2" t="str">
        <f t="shared" si="677"/>
        <v>35-44</v>
      </c>
      <c r="U4810" s="1">
        <f t="shared" ca="1" si="678"/>
        <v>453</v>
      </c>
      <c r="V4810" s="2" t="str">
        <f t="shared" si="679"/>
        <v>High Loyalty</v>
      </c>
      <c r="W4810" s="2" t="str">
        <f t="shared" si="680"/>
        <v>Legitimate</v>
      </c>
      <c r="X4810" s="2" t="str">
        <f>IF(Q4810&lt;Data_Validation!$B$8,"Low Value",IF(Q4810&lt;Data_Validation!$B$9,"Medium Value","High Value"))</f>
        <v>Low Value</v>
      </c>
      <c r="Y4810" s="2" t="str">
        <f t="shared" si="681"/>
        <v>Stable</v>
      </c>
      <c r="Z4810" s="2" t="str">
        <f t="shared" si="682"/>
        <v>Check Data</v>
      </c>
    </row>
    <row r="4811" spans="1:26" x14ac:dyDescent="0.3">
      <c r="A4811" t="s">
        <v>3727</v>
      </c>
      <c r="B4811">
        <v>76</v>
      </c>
      <c r="C4811" t="s">
        <v>14</v>
      </c>
      <c r="D4811" t="s">
        <v>28</v>
      </c>
      <c r="E4811">
        <v>105.34</v>
      </c>
      <c r="F4811">
        <v>9</v>
      </c>
      <c r="G4811">
        <v>66</v>
      </c>
      <c r="H4811">
        <v>0</v>
      </c>
      <c r="I4811" t="s">
        <v>40</v>
      </c>
      <c r="J4811">
        <v>85</v>
      </c>
      <c r="K4811" s="1">
        <v>44472</v>
      </c>
      <c r="L4811">
        <v>65</v>
      </c>
      <c r="M4811">
        <v>0.14000000000000001</v>
      </c>
      <c r="N4811">
        <f>IF(E4811="",Data_Validation!$B$1,E4811)</f>
        <v>105.34</v>
      </c>
      <c r="O4811">
        <f>IF(J4811="",Data_Validation!$B$2,J4811)</f>
        <v>85</v>
      </c>
      <c r="P4811">
        <f t="shared" si="675"/>
        <v>1</v>
      </c>
      <c r="Q4811" s="2">
        <f>CustomerData[[#This Row],[avg_order_value_clean]]*CustomerData[[#This Row],[total_orders]]</f>
        <v>948.06000000000006</v>
      </c>
      <c r="R4811" s="2" t="str">
        <f t="shared" si="683"/>
        <v>At Risk</v>
      </c>
      <c r="S4811" s="2" t="str">
        <f t="shared" si="676"/>
        <v>Low Risk</v>
      </c>
      <c r="T4811" s="2" t="str">
        <f t="shared" si="677"/>
        <v>55+</v>
      </c>
      <c r="U4811" s="1">
        <f t="shared" ca="1" si="678"/>
        <v>1789</v>
      </c>
      <c r="V4811" s="2" t="str">
        <f t="shared" si="679"/>
        <v>Medium Loyalty</v>
      </c>
      <c r="W4811" s="2" t="str">
        <f t="shared" si="680"/>
        <v>Legitimate</v>
      </c>
      <c r="X4811" s="2" t="str">
        <f>IF(Q4811&lt;Data_Validation!$B$8,"Low Value",IF(Q4811&lt;Data_Validation!$B$9,"Medium Value","High Value"))</f>
        <v>Low Value</v>
      </c>
      <c r="Y4811" s="2" t="str">
        <f t="shared" si="681"/>
        <v>Stable</v>
      </c>
      <c r="Z4811" s="2" t="str">
        <f t="shared" si="682"/>
        <v>Check Data</v>
      </c>
    </row>
    <row r="4812" spans="1:26" x14ac:dyDescent="0.3">
      <c r="A4812" t="s">
        <v>476</v>
      </c>
      <c r="B4812">
        <v>25</v>
      </c>
      <c r="C4812" t="s">
        <v>25</v>
      </c>
      <c r="D4812" t="s">
        <v>18</v>
      </c>
      <c r="E4812">
        <v>156.34</v>
      </c>
      <c r="F4812">
        <v>11</v>
      </c>
      <c r="G4812">
        <v>149</v>
      </c>
      <c r="H4812">
        <v>0</v>
      </c>
      <c r="I4812" t="s">
        <v>23</v>
      </c>
      <c r="J4812">
        <v>72.900000000000006</v>
      </c>
      <c r="K4812" s="1">
        <v>44248</v>
      </c>
      <c r="L4812">
        <v>52</v>
      </c>
      <c r="M4812">
        <v>0.35</v>
      </c>
      <c r="N4812">
        <f>IF(E4812="",Data_Validation!$B$1,E4812)</f>
        <v>156.34</v>
      </c>
      <c r="O4812">
        <f>IF(J4812="",Data_Validation!$B$2,J4812)</f>
        <v>72.900000000000006</v>
      </c>
      <c r="P4812">
        <f t="shared" si="675"/>
        <v>2</v>
      </c>
      <c r="Q4812" s="2">
        <f>CustomerData[[#This Row],[avg_order_value_clean]]*CustomerData[[#This Row],[total_orders]]</f>
        <v>1719.74</v>
      </c>
      <c r="R4812" s="2" t="str">
        <f t="shared" si="683"/>
        <v>Inactive</v>
      </c>
      <c r="S4812" s="2" t="str">
        <f t="shared" si="676"/>
        <v>Medium Risk</v>
      </c>
      <c r="T4812" s="2" t="str">
        <f t="shared" si="677"/>
        <v>25-34</v>
      </c>
      <c r="U4812" s="1">
        <f t="shared" ca="1" si="678"/>
        <v>2013</v>
      </c>
      <c r="V4812" s="2" t="str">
        <f t="shared" si="679"/>
        <v>Medium Loyalty</v>
      </c>
      <c r="W4812" s="2" t="str">
        <f t="shared" si="680"/>
        <v>Legitimate</v>
      </c>
      <c r="X4812" s="2" t="str">
        <f>IF(Q4812&lt;Data_Validation!$B$8,"Low Value",IF(Q4812&lt;Data_Validation!$B$9,"Medium Value","High Value"))</f>
        <v>High Value</v>
      </c>
      <c r="Y4812" s="2" t="str">
        <f t="shared" si="681"/>
        <v>High Value - Maintain</v>
      </c>
      <c r="Z4812" s="2" t="str">
        <f t="shared" si="682"/>
        <v>Check Data</v>
      </c>
    </row>
    <row r="4813" spans="1:26" x14ac:dyDescent="0.3">
      <c r="A4813" t="s">
        <v>3728</v>
      </c>
      <c r="B4813">
        <v>22</v>
      </c>
      <c r="C4813" t="s">
        <v>25</v>
      </c>
      <c r="D4813" t="s">
        <v>37</v>
      </c>
      <c r="E4813">
        <v>28.95</v>
      </c>
      <c r="F4813">
        <v>11</v>
      </c>
      <c r="G4813">
        <v>255</v>
      </c>
      <c r="H4813">
        <v>0</v>
      </c>
      <c r="I4813" t="s">
        <v>29</v>
      </c>
      <c r="J4813">
        <v>28.9</v>
      </c>
      <c r="K4813" s="1">
        <v>45789</v>
      </c>
      <c r="L4813">
        <v>9</v>
      </c>
      <c r="M4813">
        <v>0.11</v>
      </c>
      <c r="N4813">
        <f>IF(E4813="",Data_Validation!$B$1,E4813)</f>
        <v>28.95</v>
      </c>
      <c r="O4813">
        <f>IF(J4813="",Data_Validation!$B$2,J4813)</f>
        <v>28.9</v>
      </c>
      <c r="P4813">
        <f t="shared" si="675"/>
        <v>1</v>
      </c>
      <c r="Q4813" s="2">
        <f>CustomerData[[#This Row],[avg_order_value_clean]]*CustomerData[[#This Row],[total_orders]]</f>
        <v>318.45</v>
      </c>
      <c r="R4813" s="2" t="str">
        <f t="shared" si="683"/>
        <v>Inactive</v>
      </c>
      <c r="S4813" s="2" t="str">
        <f t="shared" si="676"/>
        <v>Low Risk</v>
      </c>
      <c r="T4813" s="2" t="str">
        <f t="shared" si="677"/>
        <v>Under 25</v>
      </c>
      <c r="U4813" s="1">
        <f t="shared" ca="1" si="678"/>
        <v>472</v>
      </c>
      <c r="V4813" s="2" t="str">
        <f t="shared" si="679"/>
        <v>Low Loyalty</v>
      </c>
      <c r="W4813" s="2" t="str">
        <f t="shared" si="680"/>
        <v>Legitimate</v>
      </c>
      <c r="X4813" s="2" t="str">
        <f>IF(Q4813&lt;Data_Validation!$B$8,"Low Value",IF(Q4813&lt;Data_Validation!$B$9,"Medium Value","High Value"))</f>
        <v>Low Value</v>
      </c>
      <c r="Y4813" s="2" t="str">
        <f t="shared" si="681"/>
        <v>Stable</v>
      </c>
      <c r="Z4813" s="2" t="str">
        <f t="shared" si="682"/>
        <v>Check Data</v>
      </c>
    </row>
    <row r="4814" spans="1:26" x14ac:dyDescent="0.3">
      <c r="A4814" t="s">
        <v>3729</v>
      </c>
      <c r="B4814">
        <v>22</v>
      </c>
      <c r="C4814" t="s">
        <v>14</v>
      </c>
      <c r="D4814" t="s">
        <v>15</v>
      </c>
      <c r="E4814">
        <v>255.78</v>
      </c>
      <c r="F4814">
        <v>5</v>
      </c>
      <c r="G4814">
        <v>40</v>
      </c>
      <c r="H4814">
        <v>0</v>
      </c>
      <c r="I4814" t="s">
        <v>23</v>
      </c>
      <c r="J4814">
        <v>28.6</v>
      </c>
      <c r="K4814" s="1">
        <v>44021</v>
      </c>
      <c r="L4814">
        <v>16</v>
      </c>
      <c r="M4814">
        <v>0.14000000000000001</v>
      </c>
      <c r="N4814">
        <f>IF(E4814="",Data_Validation!$B$1,E4814)</f>
        <v>255.78</v>
      </c>
      <c r="O4814">
        <f>IF(J4814="",Data_Validation!$B$2,J4814)</f>
        <v>28.6</v>
      </c>
      <c r="P4814">
        <f t="shared" si="675"/>
        <v>1</v>
      </c>
      <c r="Q4814" s="2">
        <f>CustomerData[[#This Row],[avg_order_value_clean]]*CustomerData[[#This Row],[total_orders]]</f>
        <v>1278.9000000000001</v>
      </c>
      <c r="R4814" s="2" t="str">
        <f t="shared" si="683"/>
        <v>At Risk</v>
      </c>
      <c r="S4814" s="2" t="str">
        <f t="shared" si="676"/>
        <v>Low Risk</v>
      </c>
      <c r="T4814" s="2" t="str">
        <f t="shared" si="677"/>
        <v>Under 25</v>
      </c>
      <c r="U4814" s="1">
        <f t="shared" ca="1" si="678"/>
        <v>2240</v>
      </c>
      <c r="V4814" s="2" t="str">
        <f t="shared" si="679"/>
        <v>Low Loyalty</v>
      </c>
      <c r="W4814" s="2" t="str">
        <f t="shared" si="680"/>
        <v>Legitimate</v>
      </c>
      <c r="X4814" s="2" t="str">
        <f>IF(Q4814&lt;Data_Validation!$B$8,"Low Value",IF(Q4814&lt;Data_Validation!$B$9,"Medium Value","High Value"))</f>
        <v>Low Value</v>
      </c>
      <c r="Y4814" s="2" t="str">
        <f t="shared" si="681"/>
        <v>Stable</v>
      </c>
      <c r="Z4814" s="2" t="str">
        <f t="shared" si="682"/>
        <v>Check Data</v>
      </c>
    </row>
    <row r="4815" spans="1:26" x14ac:dyDescent="0.3">
      <c r="A4815" t="s">
        <v>1677</v>
      </c>
      <c r="B4815">
        <v>58</v>
      </c>
      <c r="C4815" t="s">
        <v>21</v>
      </c>
      <c r="D4815" t="s">
        <v>37</v>
      </c>
      <c r="E4815">
        <v>59.67</v>
      </c>
      <c r="F4815">
        <v>8</v>
      </c>
      <c r="G4815">
        <v>180</v>
      </c>
      <c r="H4815">
        <v>0</v>
      </c>
      <c r="I4815" t="s">
        <v>16</v>
      </c>
      <c r="J4815">
        <v>50.5</v>
      </c>
      <c r="K4815" s="1">
        <v>45172</v>
      </c>
      <c r="L4815">
        <v>35</v>
      </c>
      <c r="M4815">
        <v>0.09</v>
      </c>
      <c r="N4815">
        <f>IF(E4815="",Data_Validation!$B$1,E4815)</f>
        <v>59.67</v>
      </c>
      <c r="O4815">
        <f>IF(J4815="",Data_Validation!$B$2,J4815)</f>
        <v>50.5</v>
      </c>
      <c r="P4815">
        <f t="shared" si="675"/>
        <v>2</v>
      </c>
      <c r="Q4815" s="2">
        <f>CustomerData[[#This Row],[avg_order_value_clean]]*CustomerData[[#This Row],[total_orders]]</f>
        <v>477.36</v>
      </c>
      <c r="R4815" s="2" t="str">
        <f t="shared" si="683"/>
        <v>Inactive</v>
      </c>
      <c r="S4815" s="2" t="str">
        <f t="shared" si="676"/>
        <v>Low Risk</v>
      </c>
      <c r="T4815" s="2" t="str">
        <f t="shared" si="677"/>
        <v>55+</v>
      </c>
      <c r="U4815" s="1">
        <f t="shared" ca="1" si="678"/>
        <v>1089</v>
      </c>
      <c r="V4815" s="2" t="str">
        <f t="shared" si="679"/>
        <v>Low Loyalty</v>
      </c>
      <c r="W4815" s="2" t="str">
        <f t="shared" si="680"/>
        <v>Legitimate</v>
      </c>
      <c r="X4815" s="2" t="str">
        <f>IF(Q4815&lt;Data_Validation!$B$8,"Low Value",IF(Q4815&lt;Data_Validation!$B$9,"Medium Value","High Value"))</f>
        <v>Low Value</v>
      </c>
      <c r="Y4815" s="2" t="str">
        <f t="shared" si="681"/>
        <v>Stable</v>
      </c>
      <c r="Z4815" s="2" t="str">
        <f t="shared" si="682"/>
        <v>Check Data</v>
      </c>
    </row>
    <row r="4816" spans="1:26" x14ac:dyDescent="0.3">
      <c r="A4816" t="s">
        <v>3730</v>
      </c>
      <c r="B4816">
        <v>52</v>
      </c>
      <c r="C4816" t="s">
        <v>21</v>
      </c>
      <c r="D4816" t="s">
        <v>52</v>
      </c>
      <c r="E4816">
        <v>42.91</v>
      </c>
      <c r="F4816">
        <v>6</v>
      </c>
      <c r="G4816">
        <v>187</v>
      </c>
      <c r="H4816">
        <v>0</v>
      </c>
      <c r="I4816" t="s">
        <v>40</v>
      </c>
      <c r="J4816">
        <v>0.7</v>
      </c>
      <c r="K4816" s="1">
        <v>44280</v>
      </c>
      <c r="L4816">
        <v>74</v>
      </c>
      <c r="M4816">
        <v>0.34</v>
      </c>
      <c r="N4816">
        <f>IF(E4816="",Data_Validation!$B$1,E4816)</f>
        <v>42.91</v>
      </c>
      <c r="O4816">
        <f>IF(J4816="",Data_Validation!$B$2,J4816)</f>
        <v>0.7</v>
      </c>
      <c r="P4816">
        <f t="shared" si="675"/>
        <v>1</v>
      </c>
      <c r="Q4816" s="2">
        <f>CustomerData[[#This Row],[avg_order_value_clean]]*CustomerData[[#This Row],[total_orders]]</f>
        <v>257.45999999999998</v>
      </c>
      <c r="R4816" s="2" t="str">
        <f t="shared" si="683"/>
        <v>Inactive</v>
      </c>
      <c r="S4816" s="2" t="str">
        <f t="shared" si="676"/>
        <v>Medium Risk</v>
      </c>
      <c r="T4816" s="2" t="str">
        <f t="shared" si="677"/>
        <v>45-54</v>
      </c>
      <c r="U4816" s="1">
        <f t="shared" ca="1" si="678"/>
        <v>1981</v>
      </c>
      <c r="V4816" s="2" t="str">
        <f t="shared" si="679"/>
        <v>High Loyalty</v>
      </c>
      <c r="W4816" s="2" t="str">
        <f t="shared" si="680"/>
        <v>Legitimate</v>
      </c>
      <c r="X4816" s="2" t="str">
        <f>IF(Q4816&lt;Data_Validation!$B$8,"Low Value",IF(Q4816&lt;Data_Validation!$B$9,"Medium Value","High Value"))</f>
        <v>Low Value</v>
      </c>
      <c r="Y4816" s="2" t="str">
        <f t="shared" si="681"/>
        <v>Stable</v>
      </c>
      <c r="Z4816" s="2" t="str">
        <f t="shared" si="682"/>
        <v>Valid</v>
      </c>
    </row>
    <row r="4817" spans="1:26" x14ac:dyDescent="0.3">
      <c r="A4817" t="s">
        <v>3731</v>
      </c>
      <c r="B4817">
        <v>36</v>
      </c>
      <c r="C4817" t="s">
        <v>14</v>
      </c>
      <c r="D4817" t="s">
        <v>44</v>
      </c>
      <c r="E4817">
        <v>47.04</v>
      </c>
      <c r="F4817">
        <v>13</v>
      </c>
      <c r="G4817">
        <v>38</v>
      </c>
      <c r="H4817">
        <v>0</v>
      </c>
      <c r="I4817" t="s">
        <v>16</v>
      </c>
      <c r="J4817">
        <v>81</v>
      </c>
      <c r="K4817" s="1">
        <v>45313</v>
      </c>
      <c r="L4817">
        <v>16</v>
      </c>
      <c r="M4817">
        <v>0.22</v>
      </c>
      <c r="N4817">
        <f>IF(E4817="",Data_Validation!$B$1,E4817)</f>
        <v>47.04</v>
      </c>
      <c r="O4817">
        <f>IF(J4817="",Data_Validation!$B$2,J4817)</f>
        <v>81</v>
      </c>
      <c r="P4817">
        <f t="shared" si="675"/>
        <v>2</v>
      </c>
      <c r="Q4817" s="2">
        <f>CustomerData[[#This Row],[avg_order_value_clean]]*CustomerData[[#This Row],[total_orders]]</f>
        <v>611.52</v>
      </c>
      <c r="R4817" s="2" t="str">
        <f t="shared" si="683"/>
        <v>At Risk</v>
      </c>
      <c r="S4817" s="2" t="str">
        <f t="shared" si="676"/>
        <v>Medium Risk</v>
      </c>
      <c r="T4817" s="2" t="str">
        <f t="shared" si="677"/>
        <v>35-44</v>
      </c>
      <c r="U4817" s="1">
        <f t="shared" ca="1" si="678"/>
        <v>948</v>
      </c>
      <c r="V4817" s="2" t="str">
        <f t="shared" si="679"/>
        <v>Low Loyalty</v>
      </c>
      <c r="W4817" s="2" t="str">
        <f t="shared" si="680"/>
        <v>Legitimate</v>
      </c>
      <c r="X4817" s="2" t="str">
        <f>IF(Q4817&lt;Data_Validation!$B$8,"Low Value",IF(Q4817&lt;Data_Validation!$B$9,"Medium Value","High Value"))</f>
        <v>Low Value</v>
      </c>
      <c r="Y4817" s="2" t="str">
        <f t="shared" si="681"/>
        <v>Stable</v>
      </c>
      <c r="Z4817" s="2" t="str">
        <f t="shared" si="682"/>
        <v>Check Data</v>
      </c>
    </row>
    <row r="4818" spans="1:26" x14ac:dyDescent="0.3">
      <c r="A4818" t="s">
        <v>2223</v>
      </c>
      <c r="B4818">
        <v>40</v>
      </c>
      <c r="C4818" t="s">
        <v>14</v>
      </c>
      <c r="D4818" t="s">
        <v>15</v>
      </c>
      <c r="E4818">
        <v>52.78</v>
      </c>
      <c r="F4818">
        <v>19</v>
      </c>
      <c r="G4818">
        <v>310</v>
      </c>
      <c r="H4818">
        <v>0</v>
      </c>
      <c r="I4818" t="s">
        <v>23</v>
      </c>
      <c r="J4818">
        <v>94.2</v>
      </c>
      <c r="K4818" s="1">
        <v>44608</v>
      </c>
      <c r="L4818">
        <v>94</v>
      </c>
      <c r="M4818">
        <v>0.13</v>
      </c>
      <c r="N4818">
        <f>IF(E4818="",Data_Validation!$B$1,E4818)</f>
        <v>52.78</v>
      </c>
      <c r="O4818">
        <f>IF(J4818="",Data_Validation!$B$2,J4818)</f>
        <v>94.2</v>
      </c>
      <c r="P4818">
        <f t="shared" si="675"/>
        <v>2</v>
      </c>
      <c r="Q4818" s="2">
        <f>CustomerData[[#This Row],[avg_order_value_clean]]*CustomerData[[#This Row],[total_orders]]</f>
        <v>1002.82</v>
      </c>
      <c r="R4818" s="2" t="str">
        <f t="shared" si="683"/>
        <v>Inactive</v>
      </c>
      <c r="S4818" s="2" t="str">
        <f t="shared" si="676"/>
        <v>Low Risk</v>
      </c>
      <c r="T4818" s="2" t="str">
        <f t="shared" si="677"/>
        <v>35-44</v>
      </c>
      <c r="U4818" s="1">
        <f t="shared" ca="1" si="678"/>
        <v>1653</v>
      </c>
      <c r="V4818" s="2" t="str">
        <f t="shared" si="679"/>
        <v>High Loyalty</v>
      </c>
      <c r="W4818" s="2" t="str">
        <f t="shared" si="680"/>
        <v>Legitimate</v>
      </c>
      <c r="X4818" s="2" t="str">
        <f>IF(Q4818&lt;Data_Validation!$B$8,"Low Value",IF(Q4818&lt;Data_Validation!$B$9,"Medium Value","High Value"))</f>
        <v>Low Value</v>
      </c>
      <c r="Y4818" s="2" t="str">
        <f t="shared" si="681"/>
        <v>Stable</v>
      </c>
      <c r="Z4818" s="2" t="str">
        <f t="shared" si="682"/>
        <v>Check Data</v>
      </c>
    </row>
    <row r="4819" spans="1:26" x14ac:dyDescent="0.3">
      <c r="A4819" t="s">
        <v>3732</v>
      </c>
      <c r="B4819">
        <v>26</v>
      </c>
      <c r="C4819" t="s">
        <v>14</v>
      </c>
      <c r="D4819" t="s">
        <v>28</v>
      </c>
      <c r="E4819">
        <v>36.54</v>
      </c>
      <c r="F4819">
        <v>10</v>
      </c>
      <c r="G4819">
        <v>326</v>
      </c>
      <c r="H4819">
        <v>0</v>
      </c>
      <c r="I4819" t="s">
        <v>19</v>
      </c>
      <c r="J4819">
        <v>44.7</v>
      </c>
      <c r="K4819" s="1">
        <v>44400</v>
      </c>
      <c r="L4819">
        <v>33</v>
      </c>
      <c r="M4819">
        <v>0.15</v>
      </c>
      <c r="N4819">
        <f>IF(E4819="",Data_Validation!$B$1,E4819)</f>
        <v>36.54</v>
      </c>
      <c r="O4819">
        <f>IF(J4819="",Data_Validation!$B$2,J4819)</f>
        <v>44.7</v>
      </c>
      <c r="P4819">
        <f t="shared" si="675"/>
        <v>1</v>
      </c>
      <c r="Q4819" s="2">
        <f>CustomerData[[#This Row],[avg_order_value_clean]]*CustomerData[[#This Row],[total_orders]]</f>
        <v>365.4</v>
      </c>
      <c r="R4819" s="2" t="str">
        <f t="shared" si="683"/>
        <v>Inactive</v>
      </c>
      <c r="S4819" s="2" t="str">
        <f t="shared" si="676"/>
        <v>Low Risk</v>
      </c>
      <c r="T4819" s="2" t="str">
        <f t="shared" si="677"/>
        <v>25-34</v>
      </c>
      <c r="U4819" s="1">
        <f t="shared" ca="1" si="678"/>
        <v>1861</v>
      </c>
      <c r="V4819" s="2" t="str">
        <f t="shared" si="679"/>
        <v>Low Loyalty</v>
      </c>
      <c r="W4819" s="2" t="str">
        <f t="shared" si="680"/>
        <v>Legitimate</v>
      </c>
      <c r="X4819" s="2" t="str">
        <f>IF(Q4819&lt;Data_Validation!$B$8,"Low Value",IF(Q4819&lt;Data_Validation!$B$9,"Medium Value","High Value"))</f>
        <v>Low Value</v>
      </c>
      <c r="Y4819" s="2" t="str">
        <f t="shared" si="681"/>
        <v>Stable</v>
      </c>
      <c r="Z4819" s="2" t="str">
        <f t="shared" si="682"/>
        <v>Check Data</v>
      </c>
    </row>
    <row r="4820" spans="1:26" x14ac:dyDescent="0.3">
      <c r="A4820" t="s">
        <v>3733</v>
      </c>
      <c r="B4820">
        <v>71</v>
      </c>
      <c r="C4820" t="s">
        <v>21</v>
      </c>
      <c r="D4820" t="s">
        <v>44</v>
      </c>
      <c r="E4820">
        <v>97.58</v>
      </c>
      <c r="F4820">
        <v>12</v>
      </c>
      <c r="G4820">
        <v>216</v>
      </c>
      <c r="H4820">
        <v>0</v>
      </c>
      <c r="I4820" t="s">
        <v>23</v>
      </c>
      <c r="J4820">
        <v>53.7</v>
      </c>
      <c r="K4820" s="1">
        <v>45067</v>
      </c>
      <c r="L4820">
        <v>51</v>
      </c>
      <c r="M4820">
        <v>0.11</v>
      </c>
      <c r="N4820">
        <f>IF(E4820="",Data_Validation!$B$1,E4820)</f>
        <v>97.58</v>
      </c>
      <c r="O4820">
        <f>IF(J4820="",Data_Validation!$B$2,J4820)</f>
        <v>53.7</v>
      </c>
      <c r="P4820">
        <f t="shared" si="675"/>
        <v>1</v>
      </c>
      <c r="Q4820" s="2">
        <f>CustomerData[[#This Row],[avg_order_value_clean]]*CustomerData[[#This Row],[total_orders]]</f>
        <v>1170.96</v>
      </c>
      <c r="R4820" s="2" t="str">
        <f t="shared" si="683"/>
        <v>Inactive</v>
      </c>
      <c r="S4820" s="2" t="str">
        <f t="shared" si="676"/>
        <v>Low Risk</v>
      </c>
      <c r="T4820" s="2" t="str">
        <f t="shared" si="677"/>
        <v>55+</v>
      </c>
      <c r="U4820" s="1">
        <f t="shared" ca="1" si="678"/>
        <v>1194</v>
      </c>
      <c r="V4820" s="2" t="str">
        <f t="shared" si="679"/>
        <v>Medium Loyalty</v>
      </c>
      <c r="W4820" s="2" t="str">
        <f t="shared" si="680"/>
        <v>Legitimate</v>
      </c>
      <c r="X4820" s="2" t="str">
        <f>IF(Q4820&lt;Data_Validation!$B$8,"Low Value",IF(Q4820&lt;Data_Validation!$B$9,"Medium Value","High Value"))</f>
        <v>Low Value</v>
      </c>
      <c r="Y4820" s="2" t="str">
        <f t="shared" si="681"/>
        <v>Stable</v>
      </c>
      <c r="Z4820" s="2" t="str">
        <f t="shared" si="682"/>
        <v>Check Data</v>
      </c>
    </row>
    <row r="4821" spans="1:26" x14ac:dyDescent="0.3">
      <c r="A4821" t="s">
        <v>3734</v>
      </c>
      <c r="B4821">
        <v>47</v>
      </c>
      <c r="C4821" t="s">
        <v>21</v>
      </c>
      <c r="D4821" t="s">
        <v>26</v>
      </c>
      <c r="F4821">
        <v>13</v>
      </c>
      <c r="G4821">
        <v>129</v>
      </c>
      <c r="H4821">
        <v>0</v>
      </c>
      <c r="I4821" t="s">
        <v>16</v>
      </c>
      <c r="J4821">
        <v>81</v>
      </c>
      <c r="K4821" s="1">
        <v>44251</v>
      </c>
      <c r="L4821">
        <v>61</v>
      </c>
      <c r="M4821">
        <v>0.16</v>
      </c>
      <c r="N4821">
        <f>IF(E4821="",Data_Validation!$B$1,E4821)</f>
        <v>250</v>
      </c>
      <c r="O4821">
        <f>IF(J4821="",Data_Validation!$B$2,J4821)</f>
        <v>81</v>
      </c>
      <c r="P4821">
        <f t="shared" si="675"/>
        <v>1</v>
      </c>
      <c r="Q4821" s="2">
        <f>CustomerData[[#This Row],[avg_order_value_clean]]*CustomerData[[#This Row],[total_orders]]</f>
        <v>3250</v>
      </c>
      <c r="R4821" s="2" t="str">
        <f t="shared" si="683"/>
        <v>Inactive</v>
      </c>
      <c r="S4821" s="2" t="str">
        <f t="shared" si="676"/>
        <v>Low Risk</v>
      </c>
      <c r="T4821" s="2" t="str">
        <f t="shared" si="677"/>
        <v>45-54</v>
      </c>
      <c r="U4821" s="1">
        <f t="shared" ca="1" si="678"/>
        <v>2010</v>
      </c>
      <c r="V4821" s="2" t="str">
        <f t="shared" si="679"/>
        <v>Medium Loyalty</v>
      </c>
      <c r="W4821" s="2" t="str">
        <f t="shared" si="680"/>
        <v>Legitimate</v>
      </c>
      <c r="X4821" s="2" t="str">
        <f>IF(Q4821&lt;Data_Validation!$B$8,"Low Value",IF(Q4821&lt;Data_Validation!$B$9,"Medium Value","High Value"))</f>
        <v>High Value</v>
      </c>
      <c r="Y4821" s="2" t="str">
        <f t="shared" si="681"/>
        <v>High Value - Maintain</v>
      </c>
      <c r="Z4821" s="2" t="str">
        <f t="shared" si="682"/>
        <v>Check Data</v>
      </c>
    </row>
    <row r="4822" spans="1:26" x14ac:dyDescent="0.3">
      <c r="A4822" t="s">
        <v>3735</v>
      </c>
      <c r="B4822">
        <v>67</v>
      </c>
      <c r="C4822" t="s">
        <v>14</v>
      </c>
      <c r="D4822" t="s">
        <v>22</v>
      </c>
      <c r="E4822">
        <v>20.399999999999999</v>
      </c>
      <c r="F4822">
        <v>8</v>
      </c>
      <c r="G4822">
        <v>263</v>
      </c>
      <c r="H4822">
        <v>0</v>
      </c>
      <c r="I4822" t="s">
        <v>40</v>
      </c>
      <c r="J4822">
        <v>27.8</v>
      </c>
      <c r="K4822" s="1">
        <v>44679</v>
      </c>
      <c r="L4822">
        <v>79</v>
      </c>
      <c r="M4822">
        <v>0.56999999999999995</v>
      </c>
      <c r="N4822">
        <f>IF(E4822="",Data_Validation!$B$1,E4822)</f>
        <v>20.399999999999999</v>
      </c>
      <c r="O4822">
        <f>IF(J4822="",Data_Validation!$B$2,J4822)</f>
        <v>27.8</v>
      </c>
      <c r="P4822">
        <f t="shared" si="675"/>
        <v>1</v>
      </c>
      <c r="Q4822" s="2">
        <f>CustomerData[[#This Row],[avg_order_value_clean]]*CustomerData[[#This Row],[total_orders]]</f>
        <v>163.19999999999999</v>
      </c>
      <c r="R4822" s="2" t="str">
        <f t="shared" si="683"/>
        <v>Inactive</v>
      </c>
      <c r="S4822" s="2" t="str">
        <f t="shared" si="676"/>
        <v>High Risk</v>
      </c>
      <c r="T4822" s="2" t="str">
        <f t="shared" si="677"/>
        <v>55+</v>
      </c>
      <c r="U4822" s="1">
        <f t="shared" ca="1" si="678"/>
        <v>1582</v>
      </c>
      <c r="V4822" s="2" t="str">
        <f t="shared" si="679"/>
        <v>High Loyalty</v>
      </c>
      <c r="W4822" s="2" t="str">
        <f t="shared" si="680"/>
        <v>Legitimate</v>
      </c>
      <c r="X4822" s="2" t="str">
        <f>IF(Q4822&lt;Data_Validation!$B$8,"Low Value",IF(Q4822&lt;Data_Validation!$B$9,"Medium Value","High Value"))</f>
        <v>Low Value</v>
      </c>
      <c r="Y4822" s="2" t="str">
        <f t="shared" si="681"/>
        <v>At Risk - Develop</v>
      </c>
      <c r="Z4822" s="2" t="str">
        <f t="shared" si="682"/>
        <v>Check Data</v>
      </c>
    </row>
    <row r="4823" spans="1:26" x14ac:dyDescent="0.3">
      <c r="A4823" t="s">
        <v>2248</v>
      </c>
      <c r="B4823">
        <v>33</v>
      </c>
      <c r="C4823" t="s">
        <v>21</v>
      </c>
      <c r="D4823" t="s">
        <v>15</v>
      </c>
      <c r="E4823">
        <v>88.5</v>
      </c>
      <c r="F4823">
        <v>16</v>
      </c>
      <c r="G4823">
        <v>113</v>
      </c>
      <c r="H4823">
        <v>0</v>
      </c>
      <c r="I4823" t="s">
        <v>16</v>
      </c>
      <c r="J4823">
        <v>49.2</v>
      </c>
      <c r="K4823" s="1">
        <v>45094</v>
      </c>
      <c r="L4823">
        <v>59</v>
      </c>
      <c r="M4823">
        <v>0.39</v>
      </c>
      <c r="N4823">
        <f>IF(E4823="",Data_Validation!$B$1,E4823)</f>
        <v>88.5</v>
      </c>
      <c r="O4823">
        <f>IF(J4823="",Data_Validation!$B$2,J4823)</f>
        <v>49.2</v>
      </c>
      <c r="P4823">
        <f t="shared" si="675"/>
        <v>2</v>
      </c>
      <c r="Q4823" s="2">
        <f>CustomerData[[#This Row],[avg_order_value_clean]]*CustomerData[[#This Row],[total_orders]]</f>
        <v>1416</v>
      </c>
      <c r="R4823" s="2" t="str">
        <f t="shared" si="683"/>
        <v>Inactive</v>
      </c>
      <c r="S4823" s="2" t="str">
        <f t="shared" si="676"/>
        <v>Medium Risk</v>
      </c>
      <c r="T4823" s="2" t="str">
        <f t="shared" si="677"/>
        <v>25-34</v>
      </c>
      <c r="U4823" s="1">
        <f t="shared" ca="1" si="678"/>
        <v>1167</v>
      </c>
      <c r="V4823" s="2" t="str">
        <f t="shared" si="679"/>
        <v>Medium Loyalty</v>
      </c>
      <c r="W4823" s="2" t="str">
        <f t="shared" si="680"/>
        <v>Legitimate</v>
      </c>
      <c r="X4823" s="2" t="str">
        <f>IF(Q4823&lt;Data_Validation!$B$8,"Low Value",IF(Q4823&lt;Data_Validation!$B$9,"Medium Value","High Value"))</f>
        <v>Low Value</v>
      </c>
      <c r="Y4823" s="2" t="str">
        <f t="shared" si="681"/>
        <v>Stable</v>
      </c>
      <c r="Z4823" s="2" t="str">
        <f t="shared" si="682"/>
        <v>Check Data</v>
      </c>
    </row>
    <row r="4824" spans="1:26" x14ac:dyDescent="0.3">
      <c r="A4824" t="s">
        <v>811</v>
      </c>
      <c r="B4824">
        <v>50</v>
      </c>
      <c r="C4824" t="s">
        <v>21</v>
      </c>
      <c r="D4824" t="s">
        <v>26</v>
      </c>
      <c r="E4824">
        <v>203.07</v>
      </c>
      <c r="F4824">
        <v>15</v>
      </c>
      <c r="G4824">
        <v>62</v>
      </c>
      <c r="H4824">
        <v>0</v>
      </c>
      <c r="I4824" t="s">
        <v>29</v>
      </c>
      <c r="J4824">
        <v>11.1</v>
      </c>
      <c r="K4824" s="1">
        <v>44107</v>
      </c>
      <c r="L4824">
        <v>72</v>
      </c>
      <c r="M4824">
        <v>0.04</v>
      </c>
      <c r="N4824">
        <f>IF(E4824="",Data_Validation!$B$1,E4824)</f>
        <v>203.07</v>
      </c>
      <c r="O4824">
        <f>IF(J4824="",Data_Validation!$B$2,J4824)</f>
        <v>11.1</v>
      </c>
      <c r="P4824">
        <f t="shared" si="675"/>
        <v>2</v>
      </c>
      <c r="Q4824" s="2">
        <f>CustomerData[[#This Row],[avg_order_value_clean]]*CustomerData[[#This Row],[total_orders]]</f>
        <v>3046.0499999999997</v>
      </c>
      <c r="R4824" s="2" t="str">
        <f t="shared" si="683"/>
        <v>At Risk</v>
      </c>
      <c r="S4824" s="2" t="str">
        <f t="shared" si="676"/>
        <v>Low Risk</v>
      </c>
      <c r="T4824" s="2" t="str">
        <f t="shared" si="677"/>
        <v>45-54</v>
      </c>
      <c r="U4824" s="1">
        <f t="shared" ca="1" si="678"/>
        <v>2154</v>
      </c>
      <c r="V4824" s="2" t="str">
        <f t="shared" si="679"/>
        <v>High Loyalty</v>
      </c>
      <c r="W4824" s="2" t="str">
        <f t="shared" si="680"/>
        <v>Legitimate</v>
      </c>
      <c r="X4824" s="2" t="str">
        <f>IF(Q4824&lt;Data_Validation!$B$8,"Low Value",IF(Q4824&lt;Data_Validation!$B$9,"Medium Value","High Value"))</f>
        <v>High Value</v>
      </c>
      <c r="Y4824" s="2" t="str">
        <f t="shared" si="681"/>
        <v>High Value - Maintain</v>
      </c>
      <c r="Z4824" s="2" t="str">
        <f t="shared" si="682"/>
        <v>Check Data</v>
      </c>
    </row>
    <row r="4825" spans="1:26" x14ac:dyDescent="0.3">
      <c r="A4825" t="s">
        <v>789</v>
      </c>
      <c r="B4825">
        <v>19</v>
      </c>
      <c r="C4825" t="s">
        <v>21</v>
      </c>
      <c r="D4825" t="s">
        <v>52</v>
      </c>
      <c r="E4825">
        <v>92.09</v>
      </c>
      <c r="F4825">
        <v>12</v>
      </c>
      <c r="G4825">
        <v>96</v>
      </c>
      <c r="H4825">
        <v>0</v>
      </c>
      <c r="I4825" t="s">
        <v>29</v>
      </c>
      <c r="J4825">
        <v>70.2</v>
      </c>
      <c r="K4825" s="1">
        <v>44873</v>
      </c>
      <c r="L4825">
        <v>4</v>
      </c>
      <c r="M4825">
        <v>0.28000000000000003</v>
      </c>
      <c r="N4825">
        <f>IF(E4825="",Data_Validation!$B$1,E4825)</f>
        <v>92.09</v>
      </c>
      <c r="O4825">
        <f>IF(J4825="",Data_Validation!$B$2,J4825)</f>
        <v>70.2</v>
      </c>
      <c r="P4825">
        <f t="shared" si="675"/>
        <v>3</v>
      </c>
      <c r="Q4825" s="2">
        <f>CustomerData[[#This Row],[avg_order_value_clean]]*CustomerData[[#This Row],[total_orders]]</f>
        <v>1105.08</v>
      </c>
      <c r="R4825" s="2" t="str">
        <f t="shared" si="683"/>
        <v>Inactive</v>
      </c>
      <c r="S4825" s="2" t="str">
        <f t="shared" si="676"/>
        <v>Medium Risk</v>
      </c>
      <c r="T4825" s="2" t="str">
        <f t="shared" si="677"/>
        <v>Under 25</v>
      </c>
      <c r="U4825" s="1">
        <f t="shared" ca="1" si="678"/>
        <v>1388</v>
      </c>
      <c r="V4825" s="2" t="str">
        <f t="shared" si="679"/>
        <v>Low Loyalty</v>
      </c>
      <c r="W4825" s="2" t="str">
        <f t="shared" si="680"/>
        <v>Legitimate</v>
      </c>
      <c r="X4825" s="2" t="str">
        <f>IF(Q4825&lt;Data_Validation!$B$8,"Low Value",IF(Q4825&lt;Data_Validation!$B$9,"Medium Value","High Value"))</f>
        <v>Low Value</v>
      </c>
      <c r="Y4825" s="2" t="str">
        <f t="shared" si="681"/>
        <v>Stable</v>
      </c>
      <c r="Z4825" s="2" t="str">
        <f t="shared" si="682"/>
        <v>Check Data</v>
      </c>
    </row>
    <row r="4826" spans="1:26" x14ac:dyDescent="0.3">
      <c r="A4826" t="s">
        <v>3736</v>
      </c>
      <c r="B4826">
        <v>31</v>
      </c>
      <c r="C4826" t="s">
        <v>14</v>
      </c>
      <c r="D4826" t="s">
        <v>15</v>
      </c>
      <c r="E4826">
        <v>107.23</v>
      </c>
      <c r="F4826">
        <v>6</v>
      </c>
      <c r="G4826">
        <v>329</v>
      </c>
      <c r="H4826">
        <v>0</v>
      </c>
      <c r="I4826" t="s">
        <v>40</v>
      </c>
      <c r="J4826">
        <v>79.3</v>
      </c>
      <c r="K4826" s="1">
        <v>44696</v>
      </c>
      <c r="L4826">
        <v>2</v>
      </c>
      <c r="M4826">
        <v>0.09</v>
      </c>
      <c r="N4826">
        <f>IF(E4826="",Data_Validation!$B$1,E4826)</f>
        <v>107.23</v>
      </c>
      <c r="O4826">
        <f>IF(J4826="",Data_Validation!$B$2,J4826)</f>
        <v>79.3</v>
      </c>
      <c r="P4826">
        <f t="shared" si="675"/>
        <v>1</v>
      </c>
      <c r="Q4826" s="2">
        <f>CustomerData[[#This Row],[avg_order_value_clean]]*CustomerData[[#This Row],[total_orders]]</f>
        <v>643.38</v>
      </c>
      <c r="R4826" s="2" t="str">
        <f t="shared" si="683"/>
        <v>Inactive</v>
      </c>
      <c r="S4826" s="2" t="str">
        <f t="shared" si="676"/>
        <v>Low Risk</v>
      </c>
      <c r="T4826" s="2" t="str">
        <f t="shared" si="677"/>
        <v>25-34</v>
      </c>
      <c r="U4826" s="1">
        <f t="shared" ca="1" si="678"/>
        <v>1565</v>
      </c>
      <c r="V4826" s="2" t="str">
        <f t="shared" si="679"/>
        <v>Low Loyalty</v>
      </c>
      <c r="W4826" s="2" t="str">
        <f t="shared" si="680"/>
        <v>Legitimate</v>
      </c>
      <c r="X4826" s="2" t="str">
        <f>IF(Q4826&lt;Data_Validation!$B$8,"Low Value",IF(Q4826&lt;Data_Validation!$B$9,"Medium Value","High Value"))</f>
        <v>Low Value</v>
      </c>
      <c r="Y4826" s="2" t="str">
        <f t="shared" si="681"/>
        <v>Stable</v>
      </c>
      <c r="Z4826" s="2" t="str">
        <f t="shared" si="682"/>
        <v>Check Data</v>
      </c>
    </row>
    <row r="4827" spans="1:26" x14ac:dyDescent="0.3">
      <c r="A4827" t="s">
        <v>3737</v>
      </c>
      <c r="B4827">
        <v>63</v>
      </c>
      <c r="C4827" t="s">
        <v>21</v>
      </c>
      <c r="D4827" t="s">
        <v>15</v>
      </c>
      <c r="E4827">
        <v>131.21</v>
      </c>
      <c r="F4827">
        <v>14</v>
      </c>
      <c r="G4827">
        <v>17</v>
      </c>
      <c r="H4827">
        <v>0</v>
      </c>
      <c r="I4827" t="s">
        <v>23</v>
      </c>
      <c r="J4827">
        <v>6.7</v>
      </c>
      <c r="K4827" s="1">
        <v>45493</v>
      </c>
      <c r="L4827">
        <v>71</v>
      </c>
      <c r="M4827">
        <v>0.56000000000000005</v>
      </c>
      <c r="N4827">
        <f>IF(E4827="",Data_Validation!$B$1,E4827)</f>
        <v>131.21</v>
      </c>
      <c r="O4827">
        <f>IF(J4827="",Data_Validation!$B$2,J4827)</f>
        <v>6.7</v>
      </c>
      <c r="P4827">
        <f t="shared" si="675"/>
        <v>1</v>
      </c>
      <c r="Q4827" s="2">
        <f>CustomerData[[#This Row],[avg_order_value_clean]]*CustomerData[[#This Row],[total_orders]]</f>
        <v>1836.94</v>
      </c>
      <c r="R4827" s="2" t="str">
        <f t="shared" si="683"/>
        <v>Active</v>
      </c>
      <c r="S4827" s="2" t="str">
        <f t="shared" si="676"/>
        <v>High Risk</v>
      </c>
      <c r="T4827" s="2" t="str">
        <f t="shared" si="677"/>
        <v>55+</v>
      </c>
      <c r="U4827" s="1">
        <f t="shared" ca="1" si="678"/>
        <v>768</v>
      </c>
      <c r="V4827" s="2" t="str">
        <f t="shared" si="679"/>
        <v>High Loyalty</v>
      </c>
      <c r="W4827" s="2" t="str">
        <f t="shared" si="680"/>
        <v>Legitimate</v>
      </c>
      <c r="X4827" s="2" t="str">
        <f>IF(Q4827&lt;Data_Validation!$B$8,"Low Value",IF(Q4827&lt;Data_Validation!$B$9,"Medium Value","High Value"))</f>
        <v>High Value</v>
      </c>
      <c r="Y4827" s="2" t="str">
        <f t="shared" si="681"/>
        <v>Critical - Retain</v>
      </c>
      <c r="Z4827" s="2" t="str">
        <f t="shared" si="682"/>
        <v>Check Data</v>
      </c>
    </row>
    <row r="4828" spans="1:26" x14ac:dyDescent="0.3">
      <c r="A4828" t="s">
        <v>760</v>
      </c>
      <c r="B4828">
        <v>18</v>
      </c>
      <c r="C4828" t="s">
        <v>14</v>
      </c>
      <c r="D4828" t="s">
        <v>15</v>
      </c>
      <c r="E4828">
        <v>122.35</v>
      </c>
      <c r="F4828">
        <v>9</v>
      </c>
      <c r="G4828">
        <v>204</v>
      </c>
      <c r="H4828">
        <v>0</v>
      </c>
      <c r="I4828" t="s">
        <v>16</v>
      </c>
      <c r="J4828">
        <v>88.2</v>
      </c>
      <c r="K4828" s="1">
        <v>45483</v>
      </c>
      <c r="L4828">
        <v>58</v>
      </c>
      <c r="M4828">
        <v>0.33</v>
      </c>
      <c r="N4828">
        <f>IF(E4828="",Data_Validation!$B$1,E4828)</f>
        <v>122.35</v>
      </c>
      <c r="O4828">
        <f>IF(J4828="",Data_Validation!$B$2,J4828)</f>
        <v>88.2</v>
      </c>
      <c r="P4828">
        <f t="shared" si="675"/>
        <v>2</v>
      </c>
      <c r="Q4828" s="2">
        <f>CustomerData[[#This Row],[avg_order_value_clean]]*CustomerData[[#This Row],[total_orders]]</f>
        <v>1101.1499999999999</v>
      </c>
      <c r="R4828" s="2" t="str">
        <f t="shared" si="683"/>
        <v>Inactive</v>
      </c>
      <c r="S4828" s="2" t="str">
        <f t="shared" si="676"/>
        <v>Medium Risk</v>
      </c>
      <c r="T4828" s="2" t="str">
        <f t="shared" si="677"/>
        <v>Under 25</v>
      </c>
      <c r="U4828" s="1">
        <f t="shared" ca="1" si="678"/>
        <v>778</v>
      </c>
      <c r="V4828" s="2" t="str">
        <f t="shared" si="679"/>
        <v>Medium Loyalty</v>
      </c>
      <c r="W4828" s="2" t="str">
        <f t="shared" si="680"/>
        <v>Legitimate</v>
      </c>
      <c r="X4828" s="2" t="str">
        <f>IF(Q4828&lt;Data_Validation!$B$8,"Low Value",IF(Q4828&lt;Data_Validation!$B$9,"Medium Value","High Value"))</f>
        <v>Low Value</v>
      </c>
      <c r="Y4828" s="2" t="str">
        <f t="shared" si="681"/>
        <v>Stable</v>
      </c>
      <c r="Z4828" s="2" t="str">
        <f t="shared" si="682"/>
        <v>Check Data</v>
      </c>
    </row>
    <row r="4829" spans="1:26" x14ac:dyDescent="0.3">
      <c r="A4829" t="s">
        <v>3738</v>
      </c>
      <c r="B4829">
        <v>43</v>
      </c>
      <c r="C4829" t="s">
        <v>21</v>
      </c>
      <c r="D4829" t="s">
        <v>18</v>
      </c>
      <c r="E4829">
        <v>53.23</v>
      </c>
      <c r="F4829">
        <v>11</v>
      </c>
      <c r="G4829">
        <v>212</v>
      </c>
      <c r="H4829">
        <v>0</v>
      </c>
      <c r="I4829" t="s">
        <v>29</v>
      </c>
      <c r="J4829">
        <v>37.5</v>
      </c>
      <c r="K4829" s="1">
        <v>44110</v>
      </c>
      <c r="L4829">
        <v>62</v>
      </c>
      <c r="M4829">
        <v>0.25</v>
      </c>
      <c r="N4829">
        <f>IF(E4829="",Data_Validation!$B$1,E4829)</f>
        <v>53.23</v>
      </c>
      <c r="O4829">
        <f>IF(J4829="",Data_Validation!$B$2,J4829)</f>
        <v>37.5</v>
      </c>
      <c r="P4829">
        <f t="shared" si="675"/>
        <v>1</v>
      </c>
      <c r="Q4829" s="2">
        <f>CustomerData[[#This Row],[avg_order_value_clean]]*CustomerData[[#This Row],[total_orders]]</f>
        <v>585.53</v>
      </c>
      <c r="R4829" s="2" t="str">
        <f t="shared" si="683"/>
        <v>Inactive</v>
      </c>
      <c r="S4829" s="2" t="str">
        <f t="shared" si="676"/>
        <v>Medium Risk</v>
      </c>
      <c r="T4829" s="2" t="str">
        <f t="shared" si="677"/>
        <v>35-44</v>
      </c>
      <c r="U4829" s="1">
        <f t="shared" ca="1" si="678"/>
        <v>2151</v>
      </c>
      <c r="V4829" s="2" t="str">
        <f t="shared" si="679"/>
        <v>Medium Loyalty</v>
      </c>
      <c r="W4829" s="2" t="str">
        <f t="shared" si="680"/>
        <v>Legitimate</v>
      </c>
      <c r="X4829" s="2" t="str">
        <f>IF(Q4829&lt;Data_Validation!$B$8,"Low Value",IF(Q4829&lt;Data_Validation!$B$9,"Medium Value","High Value"))</f>
        <v>Low Value</v>
      </c>
      <c r="Y4829" s="2" t="str">
        <f t="shared" si="681"/>
        <v>Stable</v>
      </c>
      <c r="Z4829" s="2" t="str">
        <f t="shared" si="682"/>
        <v>Check Data</v>
      </c>
    </row>
    <row r="4830" spans="1:26" x14ac:dyDescent="0.3">
      <c r="A4830" t="s">
        <v>3739</v>
      </c>
      <c r="B4830">
        <v>75</v>
      </c>
      <c r="C4830" t="s">
        <v>25</v>
      </c>
      <c r="D4830" t="s">
        <v>15</v>
      </c>
      <c r="E4830">
        <v>105.91</v>
      </c>
      <c r="F4830">
        <v>9</v>
      </c>
      <c r="G4830">
        <v>96</v>
      </c>
      <c r="H4830">
        <v>0</v>
      </c>
      <c r="I4830" t="s">
        <v>19</v>
      </c>
      <c r="J4830">
        <v>92.2</v>
      </c>
      <c r="K4830" s="1">
        <v>45586</v>
      </c>
      <c r="L4830">
        <v>98</v>
      </c>
      <c r="M4830">
        <v>0.1</v>
      </c>
      <c r="N4830">
        <f>IF(E4830="",Data_Validation!$B$1,E4830)</f>
        <v>105.91</v>
      </c>
      <c r="O4830">
        <f>IF(J4830="",Data_Validation!$B$2,J4830)</f>
        <v>92.2</v>
      </c>
      <c r="P4830">
        <f t="shared" si="675"/>
        <v>1</v>
      </c>
      <c r="Q4830" s="2">
        <f>CustomerData[[#This Row],[avg_order_value_clean]]*CustomerData[[#This Row],[total_orders]]</f>
        <v>953.18999999999994</v>
      </c>
      <c r="R4830" s="2" t="str">
        <f t="shared" si="683"/>
        <v>Inactive</v>
      </c>
      <c r="S4830" s="2" t="str">
        <f t="shared" si="676"/>
        <v>Low Risk</v>
      </c>
      <c r="T4830" s="2" t="str">
        <f t="shared" si="677"/>
        <v>55+</v>
      </c>
      <c r="U4830" s="1">
        <f t="shared" ca="1" si="678"/>
        <v>675</v>
      </c>
      <c r="V4830" s="2" t="str">
        <f t="shared" si="679"/>
        <v>High Loyalty</v>
      </c>
      <c r="W4830" s="2" t="str">
        <f t="shared" si="680"/>
        <v>Legitimate</v>
      </c>
      <c r="X4830" s="2" t="str">
        <f>IF(Q4830&lt;Data_Validation!$B$8,"Low Value",IF(Q4830&lt;Data_Validation!$B$9,"Medium Value","High Value"))</f>
        <v>Low Value</v>
      </c>
      <c r="Y4830" s="2" t="str">
        <f t="shared" si="681"/>
        <v>Stable</v>
      </c>
      <c r="Z4830" s="2" t="str">
        <f t="shared" si="682"/>
        <v>Check Data</v>
      </c>
    </row>
    <row r="4831" spans="1:26" x14ac:dyDescent="0.3">
      <c r="A4831" t="s">
        <v>3740</v>
      </c>
      <c r="B4831">
        <v>42</v>
      </c>
      <c r="C4831" t="s">
        <v>14</v>
      </c>
      <c r="D4831" t="s">
        <v>18</v>
      </c>
      <c r="E4831">
        <v>152.37</v>
      </c>
      <c r="F4831">
        <v>8</v>
      </c>
      <c r="G4831">
        <v>278</v>
      </c>
      <c r="H4831">
        <v>0</v>
      </c>
      <c r="I4831" t="s">
        <v>29</v>
      </c>
      <c r="J4831">
        <v>90</v>
      </c>
      <c r="K4831" s="1">
        <v>44797</v>
      </c>
      <c r="L4831">
        <v>25</v>
      </c>
      <c r="M4831">
        <v>0.22</v>
      </c>
      <c r="N4831">
        <f>IF(E4831="",Data_Validation!$B$1,E4831)</f>
        <v>152.37</v>
      </c>
      <c r="O4831">
        <f>IF(J4831="",Data_Validation!$B$2,J4831)</f>
        <v>90</v>
      </c>
      <c r="P4831">
        <f t="shared" si="675"/>
        <v>1</v>
      </c>
      <c r="Q4831" s="2">
        <f>CustomerData[[#This Row],[avg_order_value_clean]]*CustomerData[[#This Row],[total_orders]]</f>
        <v>1218.96</v>
      </c>
      <c r="R4831" s="2" t="str">
        <f t="shared" si="683"/>
        <v>Inactive</v>
      </c>
      <c r="S4831" s="2" t="str">
        <f t="shared" si="676"/>
        <v>Medium Risk</v>
      </c>
      <c r="T4831" s="2" t="str">
        <f t="shared" si="677"/>
        <v>35-44</v>
      </c>
      <c r="U4831" s="1">
        <f t="shared" ca="1" si="678"/>
        <v>1464</v>
      </c>
      <c r="V4831" s="2" t="str">
        <f t="shared" si="679"/>
        <v>Low Loyalty</v>
      </c>
      <c r="W4831" s="2" t="str">
        <f t="shared" si="680"/>
        <v>Legitimate</v>
      </c>
      <c r="X4831" s="2" t="str">
        <f>IF(Q4831&lt;Data_Validation!$B$8,"Low Value",IF(Q4831&lt;Data_Validation!$B$9,"Medium Value","High Value"))</f>
        <v>Low Value</v>
      </c>
      <c r="Y4831" s="2" t="str">
        <f t="shared" si="681"/>
        <v>Stable</v>
      </c>
      <c r="Z4831" s="2" t="str">
        <f t="shared" si="682"/>
        <v>Check Data</v>
      </c>
    </row>
    <row r="4832" spans="1:26" x14ac:dyDescent="0.3">
      <c r="A4832" t="s">
        <v>3741</v>
      </c>
      <c r="B4832">
        <v>33</v>
      </c>
      <c r="C4832" t="s">
        <v>21</v>
      </c>
      <c r="D4832" t="s">
        <v>26</v>
      </c>
      <c r="E4832">
        <v>117.61</v>
      </c>
      <c r="F4832">
        <v>10</v>
      </c>
      <c r="G4832">
        <v>235</v>
      </c>
      <c r="H4832">
        <v>0</v>
      </c>
      <c r="I4832" t="s">
        <v>23</v>
      </c>
      <c r="J4832">
        <v>79.099999999999994</v>
      </c>
      <c r="K4832" s="1">
        <v>45650</v>
      </c>
      <c r="L4832">
        <v>71</v>
      </c>
      <c r="M4832">
        <v>0.09</v>
      </c>
      <c r="N4832">
        <f>IF(E4832="",Data_Validation!$B$1,E4832)</f>
        <v>117.61</v>
      </c>
      <c r="O4832">
        <f>IF(J4832="",Data_Validation!$B$2,J4832)</f>
        <v>79.099999999999994</v>
      </c>
      <c r="P4832">
        <f t="shared" si="675"/>
        <v>1</v>
      </c>
      <c r="Q4832" s="2">
        <f>CustomerData[[#This Row],[avg_order_value_clean]]*CustomerData[[#This Row],[total_orders]]</f>
        <v>1176.0999999999999</v>
      </c>
      <c r="R4832" s="2" t="str">
        <f t="shared" si="683"/>
        <v>Inactive</v>
      </c>
      <c r="S4832" s="2" t="str">
        <f t="shared" si="676"/>
        <v>Low Risk</v>
      </c>
      <c r="T4832" s="2" t="str">
        <f t="shared" si="677"/>
        <v>25-34</v>
      </c>
      <c r="U4832" s="1">
        <f t="shared" ca="1" si="678"/>
        <v>611</v>
      </c>
      <c r="V4832" s="2" t="str">
        <f t="shared" si="679"/>
        <v>High Loyalty</v>
      </c>
      <c r="W4832" s="2" t="str">
        <f t="shared" si="680"/>
        <v>Legitimate</v>
      </c>
      <c r="X4832" s="2" t="str">
        <f>IF(Q4832&lt;Data_Validation!$B$8,"Low Value",IF(Q4832&lt;Data_Validation!$B$9,"Medium Value","High Value"))</f>
        <v>Low Value</v>
      </c>
      <c r="Y4832" s="2" t="str">
        <f t="shared" si="681"/>
        <v>Stable</v>
      </c>
      <c r="Z4832" s="2" t="str">
        <f t="shared" si="682"/>
        <v>Check Data</v>
      </c>
    </row>
    <row r="4833" spans="1:26" x14ac:dyDescent="0.3">
      <c r="A4833" t="s">
        <v>3742</v>
      </c>
      <c r="B4833">
        <v>32</v>
      </c>
      <c r="C4833" t="s">
        <v>21</v>
      </c>
      <c r="D4833" t="s">
        <v>28</v>
      </c>
      <c r="E4833">
        <v>152.38</v>
      </c>
      <c r="F4833">
        <v>11</v>
      </c>
      <c r="G4833">
        <v>167</v>
      </c>
      <c r="H4833">
        <v>0</v>
      </c>
      <c r="I4833" t="s">
        <v>40</v>
      </c>
      <c r="J4833">
        <v>83</v>
      </c>
      <c r="K4833" s="1">
        <v>45199</v>
      </c>
      <c r="L4833">
        <v>25</v>
      </c>
      <c r="M4833">
        <v>0.42</v>
      </c>
      <c r="N4833">
        <f>IF(E4833="",Data_Validation!$B$1,E4833)</f>
        <v>152.38</v>
      </c>
      <c r="O4833">
        <f>IF(J4833="",Data_Validation!$B$2,J4833)</f>
        <v>83</v>
      </c>
      <c r="P4833">
        <f t="shared" si="675"/>
        <v>1</v>
      </c>
      <c r="Q4833" s="2">
        <f>CustomerData[[#This Row],[avg_order_value_clean]]*CustomerData[[#This Row],[total_orders]]</f>
        <v>1676.1799999999998</v>
      </c>
      <c r="R4833" s="2" t="str">
        <f t="shared" si="683"/>
        <v>Inactive</v>
      </c>
      <c r="S4833" s="2" t="str">
        <f t="shared" si="676"/>
        <v>Medium Risk</v>
      </c>
      <c r="T4833" s="2" t="str">
        <f t="shared" si="677"/>
        <v>25-34</v>
      </c>
      <c r="U4833" s="1">
        <f t="shared" ca="1" si="678"/>
        <v>1062</v>
      </c>
      <c r="V4833" s="2" t="str">
        <f t="shared" si="679"/>
        <v>Low Loyalty</v>
      </c>
      <c r="W4833" s="2" t="str">
        <f t="shared" si="680"/>
        <v>Legitimate</v>
      </c>
      <c r="X4833" s="2" t="str">
        <f>IF(Q4833&lt;Data_Validation!$B$8,"Low Value",IF(Q4833&lt;Data_Validation!$B$9,"Medium Value","High Value"))</f>
        <v>High Value</v>
      </c>
      <c r="Y4833" s="2" t="str">
        <f t="shared" si="681"/>
        <v>High Value - Maintain</v>
      </c>
      <c r="Z4833" s="2" t="str">
        <f t="shared" si="682"/>
        <v>Check Data</v>
      </c>
    </row>
    <row r="4834" spans="1:26" x14ac:dyDescent="0.3">
      <c r="A4834" t="s">
        <v>3743</v>
      </c>
      <c r="B4834">
        <v>43</v>
      </c>
      <c r="C4834" t="s">
        <v>21</v>
      </c>
      <c r="D4834" t="s">
        <v>18</v>
      </c>
      <c r="E4834">
        <v>129.96</v>
      </c>
      <c r="F4834">
        <v>10</v>
      </c>
      <c r="G4834">
        <v>59</v>
      </c>
      <c r="H4834">
        <v>0</v>
      </c>
      <c r="I4834" t="s">
        <v>19</v>
      </c>
      <c r="J4834">
        <v>28.9</v>
      </c>
      <c r="K4834" s="1">
        <v>44296</v>
      </c>
      <c r="L4834">
        <v>66</v>
      </c>
      <c r="M4834">
        <v>0.34</v>
      </c>
      <c r="N4834">
        <f>IF(E4834="",Data_Validation!$B$1,E4834)</f>
        <v>129.96</v>
      </c>
      <c r="O4834">
        <f>IF(J4834="",Data_Validation!$B$2,J4834)</f>
        <v>28.9</v>
      </c>
      <c r="P4834">
        <f t="shared" si="675"/>
        <v>1</v>
      </c>
      <c r="Q4834" s="2">
        <f>CustomerData[[#This Row],[avg_order_value_clean]]*CustomerData[[#This Row],[total_orders]]</f>
        <v>1299.6000000000001</v>
      </c>
      <c r="R4834" s="2" t="str">
        <f t="shared" si="683"/>
        <v>At Risk</v>
      </c>
      <c r="S4834" s="2" t="str">
        <f t="shared" si="676"/>
        <v>Medium Risk</v>
      </c>
      <c r="T4834" s="2" t="str">
        <f t="shared" si="677"/>
        <v>35-44</v>
      </c>
      <c r="U4834" s="1">
        <f t="shared" ca="1" si="678"/>
        <v>1965</v>
      </c>
      <c r="V4834" s="2" t="str">
        <f t="shared" si="679"/>
        <v>Medium Loyalty</v>
      </c>
      <c r="W4834" s="2" t="str">
        <f t="shared" si="680"/>
        <v>Legitimate</v>
      </c>
      <c r="X4834" s="2" t="str">
        <f>IF(Q4834&lt;Data_Validation!$B$8,"Low Value",IF(Q4834&lt;Data_Validation!$B$9,"Medium Value","High Value"))</f>
        <v>Low Value</v>
      </c>
      <c r="Y4834" s="2" t="str">
        <f t="shared" si="681"/>
        <v>Stable</v>
      </c>
      <c r="Z4834" s="2" t="str">
        <f t="shared" si="682"/>
        <v>Check Data</v>
      </c>
    </row>
    <row r="4835" spans="1:26" x14ac:dyDescent="0.3">
      <c r="A4835" t="s">
        <v>2784</v>
      </c>
      <c r="B4835">
        <v>64</v>
      </c>
      <c r="C4835" t="s">
        <v>14</v>
      </c>
      <c r="D4835" t="s">
        <v>18</v>
      </c>
      <c r="E4835">
        <v>40.619999999999997</v>
      </c>
      <c r="F4835">
        <v>11</v>
      </c>
      <c r="G4835">
        <v>84</v>
      </c>
      <c r="H4835">
        <v>0</v>
      </c>
      <c r="I4835" t="s">
        <v>16</v>
      </c>
      <c r="K4835" s="1">
        <v>44264</v>
      </c>
      <c r="L4835">
        <v>26</v>
      </c>
      <c r="M4835">
        <v>0.18</v>
      </c>
      <c r="N4835">
        <f>IF(E4835="",Data_Validation!$B$1,E4835)</f>
        <v>40.619999999999997</v>
      </c>
      <c r="O4835">
        <f>IF(J4835="",Data_Validation!$B$2,J4835)</f>
        <v>250</v>
      </c>
      <c r="P4835">
        <f t="shared" si="675"/>
        <v>2</v>
      </c>
      <c r="Q4835" s="2">
        <f>CustomerData[[#This Row],[avg_order_value_clean]]*CustomerData[[#This Row],[total_orders]]</f>
        <v>446.82</v>
      </c>
      <c r="R4835" s="2" t="str">
        <f t="shared" si="683"/>
        <v>At Risk</v>
      </c>
      <c r="S4835" s="2" t="str">
        <f t="shared" si="676"/>
        <v>Low Risk</v>
      </c>
      <c r="T4835" s="2" t="str">
        <f t="shared" si="677"/>
        <v>55+</v>
      </c>
      <c r="U4835" s="1">
        <f t="shared" ca="1" si="678"/>
        <v>1997</v>
      </c>
      <c r="V4835" s="2" t="str">
        <f t="shared" si="679"/>
        <v>Low Loyalty</v>
      </c>
      <c r="W4835" s="2" t="str">
        <f t="shared" si="680"/>
        <v>Legitimate</v>
      </c>
      <c r="X4835" s="2" t="str">
        <f>IF(Q4835&lt;Data_Validation!$B$8,"Low Value",IF(Q4835&lt;Data_Validation!$B$9,"Medium Value","High Value"))</f>
        <v>Low Value</v>
      </c>
      <c r="Y4835" s="2" t="str">
        <f t="shared" si="681"/>
        <v>Stable</v>
      </c>
      <c r="Z4835" s="2" t="str">
        <f t="shared" si="682"/>
        <v>Check Data</v>
      </c>
    </row>
    <row r="4836" spans="1:26" x14ac:dyDescent="0.3">
      <c r="A4836" t="s">
        <v>3744</v>
      </c>
      <c r="B4836">
        <v>61</v>
      </c>
      <c r="C4836" t="s">
        <v>21</v>
      </c>
      <c r="D4836" t="s">
        <v>15</v>
      </c>
      <c r="E4836">
        <v>231.68</v>
      </c>
      <c r="F4836">
        <v>11</v>
      </c>
      <c r="G4836">
        <v>260</v>
      </c>
      <c r="H4836">
        <v>0</v>
      </c>
      <c r="I4836" t="s">
        <v>16</v>
      </c>
      <c r="J4836">
        <v>24</v>
      </c>
      <c r="K4836" s="1">
        <v>45096</v>
      </c>
      <c r="L4836">
        <v>55</v>
      </c>
      <c r="M4836">
        <v>0.34</v>
      </c>
      <c r="N4836">
        <f>IF(E4836="",Data_Validation!$B$1,E4836)</f>
        <v>231.68</v>
      </c>
      <c r="O4836">
        <f>IF(J4836="",Data_Validation!$B$2,J4836)</f>
        <v>24</v>
      </c>
      <c r="P4836">
        <f t="shared" si="675"/>
        <v>1</v>
      </c>
      <c r="Q4836" s="2">
        <f>CustomerData[[#This Row],[avg_order_value_clean]]*CustomerData[[#This Row],[total_orders]]</f>
        <v>2548.48</v>
      </c>
      <c r="R4836" s="2" t="str">
        <f t="shared" si="683"/>
        <v>Inactive</v>
      </c>
      <c r="S4836" s="2" t="str">
        <f t="shared" si="676"/>
        <v>Medium Risk</v>
      </c>
      <c r="T4836" s="2" t="str">
        <f t="shared" si="677"/>
        <v>55+</v>
      </c>
      <c r="U4836" s="1">
        <f t="shared" ca="1" si="678"/>
        <v>1165</v>
      </c>
      <c r="V4836" s="2" t="str">
        <f t="shared" si="679"/>
        <v>Medium Loyalty</v>
      </c>
      <c r="W4836" s="2" t="str">
        <f t="shared" si="680"/>
        <v>Legitimate</v>
      </c>
      <c r="X4836" s="2" t="str">
        <f>IF(Q4836&lt;Data_Validation!$B$8,"Low Value",IF(Q4836&lt;Data_Validation!$B$9,"Medium Value","High Value"))</f>
        <v>High Value</v>
      </c>
      <c r="Y4836" s="2" t="str">
        <f t="shared" si="681"/>
        <v>High Value - Maintain</v>
      </c>
      <c r="Z4836" s="2" t="str">
        <f t="shared" si="682"/>
        <v>Check Data</v>
      </c>
    </row>
    <row r="4837" spans="1:26" x14ac:dyDescent="0.3">
      <c r="A4837" t="s">
        <v>3006</v>
      </c>
      <c r="B4837">
        <v>33</v>
      </c>
      <c r="C4837" t="s">
        <v>21</v>
      </c>
      <c r="D4837" t="s">
        <v>28</v>
      </c>
      <c r="E4837">
        <v>318.86</v>
      </c>
      <c r="F4837">
        <v>8</v>
      </c>
      <c r="G4837">
        <v>354</v>
      </c>
      <c r="H4837">
        <v>0</v>
      </c>
      <c r="I4837" t="s">
        <v>40</v>
      </c>
      <c r="J4837">
        <v>35.5</v>
      </c>
      <c r="K4837" s="1">
        <v>45007</v>
      </c>
      <c r="L4837">
        <v>3</v>
      </c>
      <c r="M4837">
        <v>0.14000000000000001</v>
      </c>
      <c r="N4837">
        <f>IF(E4837="",Data_Validation!$B$1,E4837)</f>
        <v>318.86</v>
      </c>
      <c r="O4837">
        <f>IF(J4837="",Data_Validation!$B$2,J4837)</f>
        <v>35.5</v>
      </c>
      <c r="P4837">
        <f t="shared" si="675"/>
        <v>2</v>
      </c>
      <c r="Q4837" s="2">
        <f>CustomerData[[#This Row],[avg_order_value_clean]]*CustomerData[[#This Row],[total_orders]]</f>
        <v>2550.88</v>
      </c>
      <c r="R4837" s="2" t="str">
        <f t="shared" si="683"/>
        <v>Inactive</v>
      </c>
      <c r="S4837" s="2" t="str">
        <f t="shared" si="676"/>
        <v>Low Risk</v>
      </c>
      <c r="T4837" s="2" t="str">
        <f t="shared" si="677"/>
        <v>25-34</v>
      </c>
      <c r="U4837" s="1">
        <f t="shared" ca="1" si="678"/>
        <v>1254</v>
      </c>
      <c r="V4837" s="2" t="str">
        <f t="shared" si="679"/>
        <v>Low Loyalty</v>
      </c>
      <c r="W4837" s="2" t="str">
        <f t="shared" si="680"/>
        <v>Legitimate</v>
      </c>
      <c r="X4837" s="2" t="str">
        <f>IF(Q4837&lt;Data_Validation!$B$8,"Low Value",IF(Q4837&lt;Data_Validation!$B$9,"Medium Value","High Value"))</f>
        <v>High Value</v>
      </c>
      <c r="Y4837" s="2" t="str">
        <f t="shared" si="681"/>
        <v>High Value - Maintain</v>
      </c>
      <c r="Z4837" s="2" t="str">
        <f t="shared" si="682"/>
        <v>Check Data</v>
      </c>
    </row>
    <row r="4838" spans="1:26" x14ac:dyDescent="0.3">
      <c r="A4838" t="s">
        <v>3075</v>
      </c>
      <c r="B4838">
        <v>31</v>
      </c>
      <c r="C4838" t="s">
        <v>14</v>
      </c>
      <c r="D4838" t="s">
        <v>15</v>
      </c>
      <c r="E4838">
        <v>87.48</v>
      </c>
      <c r="F4838">
        <v>5</v>
      </c>
      <c r="G4838">
        <v>165</v>
      </c>
      <c r="H4838">
        <v>0</v>
      </c>
      <c r="I4838" t="s">
        <v>19</v>
      </c>
      <c r="J4838">
        <v>56.2</v>
      </c>
      <c r="K4838" s="1">
        <v>45409</v>
      </c>
      <c r="L4838">
        <v>46</v>
      </c>
      <c r="M4838">
        <v>0.65</v>
      </c>
      <c r="N4838">
        <f>IF(E4838="",Data_Validation!$B$1,E4838)</f>
        <v>87.48</v>
      </c>
      <c r="O4838">
        <f>IF(J4838="",Data_Validation!$B$2,J4838)</f>
        <v>56.2</v>
      </c>
      <c r="P4838">
        <f t="shared" si="675"/>
        <v>2</v>
      </c>
      <c r="Q4838" s="2">
        <f>CustomerData[[#This Row],[avg_order_value_clean]]*CustomerData[[#This Row],[total_orders]]</f>
        <v>437.40000000000003</v>
      </c>
      <c r="R4838" s="2" t="str">
        <f t="shared" si="683"/>
        <v>Inactive</v>
      </c>
      <c r="S4838" s="2" t="str">
        <f t="shared" si="676"/>
        <v>High Risk</v>
      </c>
      <c r="T4838" s="2" t="str">
        <f t="shared" si="677"/>
        <v>25-34</v>
      </c>
      <c r="U4838" s="1">
        <f t="shared" ca="1" si="678"/>
        <v>852</v>
      </c>
      <c r="V4838" s="2" t="str">
        <f t="shared" si="679"/>
        <v>Medium Loyalty</v>
      </c>
      <c r="W4838" s="2" t="str">
        <f t="shared" si="680"/>
        <v>Legitimate</v>
      </c>
      <c r="X4838" s="2" t="str">
        <f>IF(Q4838&lt;Data_Validation!$B$8,"Low Value",IF(Q4838&lt;Data_Validation!$B$9,"Medium Value","High Value"))</f>
        <v>Low Value</v>
      </c>
      <c r="Y4838" s="2" t="str">
        <f t="shared" si="681"/>
        <v>At Risk - Develop</v>
      </c>
      <c r="Z4838" s="2" t="str">
        <f t="shared" si="682"/>
        <v>Check Data</v>
      </c>
    </row>
    <row r="4839" spans="1:26" x14ac:dyDescent="0.3">
      <c r="A4839" t="s">
        <v>2263</v>
      </c>
      <c r="B4839">
        <v>46</v>
      </c>
      <c r="C4839" t="s">
        <v>21</v>
      </c>
      <c r="D4839" t="s">
        <v>26</v>
      </c>
      <c r="E4839">
        <v>180.67</v>
      </c>
      <c r="F4839">
        <v>9</v>
      </c>
      <c r="G4839">
        <v>227</v>
      </c>
      <c r="H4839">
        <v>0</v>
      </c>
      <c r="I4839" t="s">
        <v>19</v>
      </c>
      <c r="J4839">
        <v>86.4</v>
      </c>
      <c r="K4839" s="1">
        <v>44175</v>
      </c>
      <c r="L4839">
        <v>29</v>
      </c>
      <c r="M4839">
        <v>0.08</v>
      </c>
      <c r="N4839">
        <f>IF(E4839="",Data_Validation!$B$1,E4839)</f>
        <v>180.67</v>
      </c>
      <c r="O4839">
        <f>IF(J4839="",Data_Validation!$B$2,J4839)</f>
        <v>86.4</v>
      </c>
      <c r="P4839">
        <f t="shared" si="675"/>
        <v>3</v>
      </c>
      <c r="Q4839" s="2">
        <f>CustomerData[[#This Row],[avg_order_value_clean]]*CustomerData[[#This Row],[total_orders]]</f>
        <v>1626.03</v>
      </c>
      <c r="R4839" s="2" t="str">
        <f t="shared" si="683"/>
        <v>Inactive</v>
      </c>
      <c r="S4839" s="2" t="str">
        <f t="shared" si="676"/>
        <v>Low Risk</v>
      </c>
      <c r="T4839" s="2" t="str">
        <f t="shared" si="677"/>
        <v>45-54</v>
      </c>
      <c r="U4839" s="1">
        <f t="shared" ca="1" si="678"/>
        <v>2086</v>
      </c>
      <c r="V4839" s="2" t="str">
        <f t="shared" si="679"/>
        <v>Low Loyalty</v>
      </c>
      <c r="W4839" s="2" t="str">
        <f t="shared" si="680"/>
        <v>Legitimate</v>
      </c>
      <c r="X4839" s="2" t="str">
        <f>IF(Q4839&lt;Data_Validation!$B$8,"Low Value",IF(Q4839&lt;Data_Validation!$B$9,"Medium Value","High Value"))</f>
        <v>High Value</v>
      </c>
      <c r="Y4839" s="2" t="str">
        <f t="shared" si="681"/>
        <v>High Value - Maintain</v>
      </c>
      <c r="Z4839" s="2" t="str">
        <f t="shared" si="682"/>
        <v>Check Data</v>
      </c>
    </row>
    <row r="4840" spans="1:26" x14ac:dyDescent="0.3">
      <c r="A4840" t="s">
        <v>3745</v>
      </c>
      <c r="B4840">
        <v>41</v>
      </c>
      <c r="C4840" t="s">
        <v>21</v>
      </c>
      <c r="D4840" t="s">
        <v>15</v>
      </c>
      <c r="F4840">
        <v>14</v>
      </c>
      <c r="G4840">
        <v>59</v>
      </c>
      <c r="H4840">
        <v>0</v>
      </c>
      <c r="I4840" t="s">
        <v>19</v>
      </c>
      <c r="J4840">
        <v>54.7</v>
      </c>
      <c r="K4840" s="1">
        <v>45673</v>
      </c>
      <c r="L4840">
        <v>58</v>
      </c>
      <c r="M4840">
        <v>0.28000000000000003</v>
      </c>
      <c r="N4840">
        <f>IF(E4840="",Data_Validation!$B$1,E4840)</f>
        <v>250</v>
      </c>
      <c r="O4840">
        <f>IF(J4840="",Data_Validation!$B$2,J4840)</f>
        <v>54.7</v>
      </c>
      <c r="P4840">
        <f t="shared" si="675"/>
        <v>1</v>
      </c>
      <c r="Q4840" s="2">
        <f>CustomerData[[#This Row],[avg_order_value_clean]]*CustomerData[[#This Row],[total_orders]]</f>
        <v>3500</v>
      </c>
      <c r="R4840" s="2" t="str">
        <f t="shared" si="683"/>
        <v>At Risk</v>
      </c>
      <c r="S4840" s="2" t="str">
        <f t="shared" si="676"/>
        <v>Medium Risk</v>
      </c>
      <c r="T4840" s="2" t="str">
        <f t="shared" si="677"/>
        <v>35-44</v>
      </c>
      <c r="U4840" s="1">
        <f t="shared" ca="1" si="678"/>
        <v>588</v>
      </c>
      <c r="V4840" s="2" t="str">
        <f t="shared" si="679"/>
        <v>Medium Loyalty</v>
      </c>
      <c r="W4840" s="2" t="str">
        <f t="shared" si="680"/>
        <v>Legitimate</v>
      </c>
      <c r="X4840" s="2" t="str">
        <f>IF(Q4840&lt;Data_Validation!$B$8,"Low Value",IF(Q4840&lt;Data_Validation!$B$9,"Medium Value","High Value"))</f>
        <v>High Value</v>
      </c>
      <c r="Y4840" s="2" t="str">
        <f t="shared" si="681"/>
        <v>High Value - Maintain</v>
      </c>
      <c r="Z4840" s="2" t="str">
        <f t="shared" si="682"/>
        <v>Check Data</v>
      </c>
    </row>
    <row r="4841" spans="1:26" x14ac:dyDescent="0.3">
      <c r="A4841" t="s">
        <v>3746</v>
      </c>
      <c r="B4841">
        <v>64</v>
      </c>
      <c r="C4841" t="s">
        <v>14</v>
      </c>
      <c r="D4841" t="s">
        <v>50</v>
      </c>
      <c r="E4841">
        <v>138.15</v>
      </c>
      <c r="F4841">
        <v>10</v>
      </c>
      <c r="G4841">
        <v>163</v>
      </c>
      <c r="H4841">
        <v>0</v>
      </c>
      <c r="I4841" t="s">
        <v>40</v>
      </c>
      <c r="J4841">
        <v>69.7</v>
      </c>
      <c r="K4841" s="1">
        <v>45210</v>
      </c>
      <c r="L4841">
        <v>11</v>
      </c>
      <c r="M4841">
        <v>0.6</v>
      </c>
      <c r="N4841">
        <f>IF(E4841="",Data_Validation!$B$1,E4841)</f>
        <v>138.15</v>
      </c>
      <c r="O4841">
        <f>IF(J4841="",Data_Validation!$B$2,J4841)</f>
        <v>69.7</v>
      </c>
      <c r="P4841">
        <f t="shared" si="675"/>
        <v>1</v>
      </c>
      <c r="Q4841" s="2">
        <f>CustomerData[[#This Row],[avg_order_value_clean]]*CustomerData[[#This Row],[total_orders]]</f>
        <v>1381.5</v>
      </c>
      <c r="R4841" s="2" t="str">
        <f t="shared" si="683"/>
        <v>Inactive</v>
      </c>
      <c r="S4841" s="2" t="str">
        <f t="shared" si="676"/>
        <v>High Risk</v>
      </c>
      <c r="T4841" s="2" t="str">
        <f t="shared" si="677"/>
        <v>55+</v>
      </c>
      <c r="U4841" s="1">
        <f t="shared" ca="1" si="678"/>
        <v>1051</v>
      </c>
      <c r="V4841" s="2" t="str">
        <f t="shared" si="679"/>
        <v>Low Loyalty</v>
      </c>
      <c r="W4841" s="2" t="str">
        <f t="shared" si="680"/>
        <v>Legitimate</v>
      </c>
      <c r="X4841" s="2" t="str">
        <f>IF(Q4841&lt;Data_Validation!$B$8,"Low Value",IF(Q4841&lt;Data_Validation!$B$9,"Medium Value","High Value"))</f>
        <v>Low Value</v>
      </c>
      <c r="Y4841" s="2" t="str">
        <f t="shared" si="681"/>
        <v>At Risk - Develop</v>
      </c>
      <c r="Z4841" s="2" t="str">
        <f t="shared" si="682"/>
        <v>Check Data</v>
      </c>
    </row>
    <row r="4842" spans="1:26" x14ac:dyDescent="0.3">
      <c r="A4842" t="s">
        <v>3747</v>
      </c>
      <c r="B4842">
        <v>72</v>
      </c>
      <c r="C4842" t="s">
        <v>25</v>
      </c>
      <c r="D4842" t="s">
        <v>35</v>
      </c>
      <c r="E4842">
        <v>15.17</v>
      </c>
      <c r="F4842">
        <v>8</v>
      </c>
      <c r="G4842">
        <v>229</v>
      </c>
      <c r="H4842">
        <v>0</v>
      </c>
      <c r="I4842" t="s">
        <v>40</v>
      </c>
      <c r="J4842">
        <v>13.6</v>
      </c>
      <c r="K4842" s="1">
        <v>45459</v>
      </c>
      <c r="L4842">
        <v>21</v>
      </c>
      <c r="M4842">
        <v>0.3</v>
      </c>
      <c r="N4842">
        <f>IF(E4842="",Data_Validation!$B$1,E4842)</f>
        <v>15.17</v>
      </c>
      <c r="O4842">
        <f>IF(J4842="",Data_Validation!$B$2,J4842)</f>
        <v>13.6</v>
      </c>
      <c r="P4842">
        <f t="shared" si="675"/>
        <v>1</v>
      </c>
      <c r="Q4842" s="2">
        <f>CustomerData[[#This Row],[avg_order_value_clean]]*CustomerData[[#This Row],[total_orders]]</f>
        <v>121.36</v>
      </c>
      <c r="R4842" s="2" t="str">
        <f t="shared" si="683"/>
        <v>Inactive</v>
      </c>
      <c r="S4842" s="2" t="str">
        <f t="shared" si="676"/>
        <v>Medium Risk</v>
      </c>
      <c r="T4842" s="2" t="str">
        <f t="shared" si="677"/>
        <v>55+</v>
      </c>
      <c r="U4842" s="1">
        <f t="shared" ca="1" si="678"/>
        <v>802</v>
      </c>
      <c r="V4842" s="2" t="str">
        <f t="shared" si="679"/>
        <v>Low Loyalty</v>
      </c>
      <c r="W4842" s="2" t="str">
        <f t="shared" si="680"/>
        <v>Legitimate</v>
      </c>
      <c r="X4842" s="2" t="str">
        <f>IF(Q4842&lt;Data_Validation!$B$8,"Low Value",IF(Q4842&lt;Data_Validation!$B$9,"Medium Value","High Value"))</f>
        <v>Low Value</v>
      </c>
      <c r="Y4842" s="2" t="str">
        <f t="shared" si="681"/>
        <v>Stable</v>
      </c>
      <c r="Z4842" s="2" t="str">
        <f t="shared" si="682"/>
        <v>Check Data</v>
      </c>
    </row>
    <row r="4843" spans="1:26" x14ac:dyDescent="0.3">
      <c r="A4843" t="s">
        <v>3748</v>
      </c>
      <c r="B4843">
        <v>32</v>
      </c>
      <c r="C4843" t="s">
        <v>21</v>
      </c>
      <c r="D4843" t="s">
        <v>26</v>
      </c>
      <c r="E4843">
        <v>50.82</v>
      </c>
      <c r="F4843">
        <v>9</v>
      </c>
      <c r="G4843">
        <v>81</v>
      </c>
      <c r="H4843">
        <v>0</v>
      </c>
      <c r="I4843" t="s">
        <v>16</v>
      </c>
      <c r="J4843">
        <v>94</v>
      </c>
      <c r="K4843" s="1">
        <v>44856</v>
      </c>
      <c r="L4843">
        <v>43</v>
      </c>
      <c r="M4843">
        <v>0.5</v>
      </c>
      <c r="N4843">
        <f>IF(E4843="",Data_Validation!$B$1,E4843)</f>
        <v>50.82</v>
      </c>
      <c r="O4843">
        <f>IF(J4843="",Data_Validation!$B$2,J4843)</f>
        <v>94</v>
      </c>
      <c r="P4843">
        <f t="shared" si="675"/>
        <v>1</v>
      </c>
      <c r="Q4843" s="2">
        <f>CustomerData[[#This Row],[avg_order_value_clean]]*CustomerData[[#This Row],[total_orders]]</f>
        <v>457.38</v>
      </c>
      <c r="R4843" s="2" t="str">
        <f t="shared" si="683"/>
        <v>At Risk</v>
      </c>
      <c r="S4843" s="2" t="str">
        <f t="shared" si="676"/>
        <v>High Risk</v>
      </c>
      <c r="T4843" s="2" t="str">
        <f t="shared" si="677"/>
        <v>25-34</v>
      </c>
      <c r="U4843" s="1">
        <f t="shared" ca="1" si="678"/>
        <v>1405</v>
      </c>
      <c r="V4843" s="2" t="str">
        <f t="shared" si="679"/>
        <v>Medium Loyalty</v>
      </c>
      <c r="W4843" s="2" t="str">
        <f t="shared" si="680"/>
        <v>Legitimate</v>
      </c>
      <c r="X4843" s="2" t="str">
        <f>IF(Q4843&lt;Data_Validation!$B$8,"Low Value",IF(Q4843&lt;Data_Validation!$B$9,"Medium Value","High Value"))</f>
        <v>Low Value</v>
      </c>
      <c r="Y4843" s="2" t="str">
        <f t="shared" si="681"/>
        <v>At Risk - Develop</v>
      </c>
      <c r="Z4843" s="2" t="str">
        <f t="shared" si="682"/>
        <v>Check Data</v>
      </c>
    </row>
    <row r="4844" spans="1:26" x14ac:dyDescent="0.3">
      <c r="A4844" t="s">
        <v>3717</v>
      </c>
      <c r="B4844">
        <v>36</v>
      </c>
      <c r="C4844" t="s">
        <v>21</v>
      </c>
      <c r="D4844" t="s">
        <v>37</v>
      </c>
      <c r="E4844">
        <v>63.44</v>
      </c>
      <c r="F4844">
        <v>11</v>
      </c>
      <c r="G4844">
        <v>156</v>
      </c>
      <c r="H4844">
        <v>0</v>
      </c>
      <c r="I4844" t="s">
        <v>29</v>
      </c>
      <c r="J4844">
        <v>58.3</v>
      </c>
      <c r="K4844" s="1">
        <v>44936</v>
      </c>
      <c r="L4844">
        <v>4</v>
      </c>
      <c r="M4844">
        <v>0.28000000000000003</v>
      </c>
      <c r="N4844">
        <f>IF(E4844="",Data_Validation!$B$1,E4844)</f>
        <v>63.44</v>
      </c>
      <c r="O4844">
        <f>IF(J4844="",Data_Validation!$B$2,J4844)</f>
        <v>58.3</v>
      </c>
      <c r="P4844">
        <f t="shared" si="675"/>
        <v>2</v>
      </c>
      <c r="Q4844" s="2">
        <f>CustomerData[[#This Row],[avg_order_value_clean]]*CustomerData[[#This Row],[total_orders]]</f>
        <v>697.83999999999992</v>
      </c>
      <c r="R4844" s="2" t="str">
        <f t="shared" si="683"/>
        <v>Inactive</v>
      </c>
      <c r="S4844" s="2" t="str">
        <f t="shared" si="676"/>
        <v>Medium Risk</v>
      </c>
      <c r="T4844" s="2" t="str">
        <f t="shared" si="677"/>
        <v>35-44</v>
      </c>
      <c r="U4844" s="1">
        <f t="shared" ca="1" si="678"/>
        <v>1325</v>
      </c>
      <c r="V4844" s="2" t="str">
        <f t="shared" si="679"/>
        <v>Low Loyalty</v>
      </c>
      <c r="W4844" s="2" t="str">
        <f t="shared" si="680"/>
        <v>Legitimate</v>
      </c>
      <c r="X4844" s="2" t="str">
        <f>IF(Q4844&lt;Data_Validation!$B$8,"Low Value",IF(Q4844&lt;Data_Validation!$B$9,"Medium Value","High Value"))</f>
        <v>Low Value</v>
      </c>
      <c r="Y4844" s="2" t="str">
        <f t="shared" si="681"/>
        <v>Stable</v>
      </c>
      <c r="Z4844" s="2" t="str">
        <f t="shared" si="682"/>
        <v>Check Data</v>
      </c>
    </row>
    <row r="4845" spans="1:26" x14ac:dyDescent="0.3">
      <c r="A4845" t="s">
        <v>3522</v>
      </c>
      <c r="B4845">
        <v>25</v>
      </c>
      <c r="C4845" t="s">
        <v>25</v>
      </c>
      <c r="D4845" t="s">
        <v>44</v>
      </c>
      <c r="E4845">
        <v>72.59</v>
      </c>
      <c r="F4845">
        <v>9</v>
      </c>
      <c r="G4845">
        <v>190</v>
      </c>
      <c r="H4845">
        <v>0</v>
      </c>
      <c r="I4845" t="s">
        <v>23</v>
      </c>
      <c r="J4845">
        <v>77.599999999999994</v>
      </c>
      <c r="K4845" s="1">
        <v>45467</v>
      </c>
      <c r="L4845">
        <v>69</v>
      </c>
      <c r="M4845">
        <v>0.41</v>
      </c>
      <c r="N4845">
        <f>IF(E4845="",Data_Validation!$B$1,E4845)</f>
        <v>72.59</v>
      </c>
      <c r="O4845">
        <f>IF(J4845="",Data_Validation!$B$2,J4845)</f>
        <v>77.599999999999994</v>
      </c>
      <c r="P4845">
        <f t="shared" si="675"/>
        <v>2</v>
      </c>
      <c r="Q4845" s="2">
        <f>CustomerData[[#This Row],[avg_order_value_clean]]*CustomerData[[#This Row],[total_orders]]</f>
        <v>653.31000000000006</v>
      </c>
      <c r="R4845" s="2" t="str">
        <f t="shared" si="683"/>
        <v>Inactive</v>
      </c>
      <c r="S4845" s="2" t="str">
        <f t="shared" si="676"/>
        <v>Medium Risk</v>
      </c>
      <c r="T4845" s="2" t="str">
        <f t="shared" si="677"/>
        <v>25-34</v>
      </c>
      <c r="U4845" s="1">
        <f t="shared" ca="1" si="678"/>
        <v>794</v>
      </c>
      <c r="V4845" s="2" t="str">
        <f t="shared" si="679"/>
        <v>Medium Loyalty</v>
      </c>
      <c r="W4845" s="2" t="str">
        <f t="shared" si="680"/>
        <v>Legitimate</v>
      </c>
      <c r="X4845" s="2" t="str">
        <f>IF(Q4845&lt;Data_Validation!$B$8,"Low Value",IF(Q4845&lt;Data_Validation!$B$9,"Medium Value","High Value"))</f>
        <v>Low Value</v>
      </c>
      <c r="Y4845" s="2" t="str">
        <f t="shared" si="681"/>
        <v>Stable</v>
      </c>
      <c r="Z4845" s="2" t="str">
        <f t="shared" si="682"/>
        <v>Check Data</v>
      </c>
    </row>
    <row r="4846" spans="1:26" x14ac:dyDescent="0.3">
      <c r="A4846" t="s">
        <v>3749</v>
      </c>
      <c r="B4846">
        <v>51</v>
      </c>
      <c r="C4846" t="s">
        <v>21</v>
      </c>
      <c r="D4846" t="s">
        <v>44</v>
      </c>
      <c r="E4846">
        <v>64.17</v>
      </c>
      <c r="F4846">
        <v>5</v>
      </c>
      <c r="G4846">
        <v>361</v>
      </c>
      <c r="H4846">
        <v>0</v>
      </c>
      <c r="I4846" t="s">
        <v>16</v>
      </c>
      <c r="J4846">
        <v>99.9</v>
      </c>
      <c r="K4846" s="1">
        <v>44348</v>
      </c>
      <c r="L4846">
        <v>70</v>
      </c>
      <c r="M4846">
        <v>0.16</v>
      </c>
      <c r="N4846">
        <f>IF(E4846="",Data_Validation!$B$1,E4846)</f>
        <v>64.17</v>
      </c>
      <c r="O4846">
        <f>IF(J4846="",Data_Validation!$B$2,J4846)</f>
        <v>99.9</v>
      </c>
      <c r="P4846">
        <f t="shared" si="675"/>
        <v>1</v>
      </c>
      <c r="Q4846" s="2">
        <f>CustomerData[[#This Row],[avg_order_value_clean]]*CustomerData[[#This Row],[total_orders]]</f>
        <v>320.85000000000002</v>
      </c>
      <c r="R4846" s="2" t="str">
        <f t="shared" si="683"/>
        <v>Inactive</v>
      </c>
      <c r="S4846" s="2" t="str">
        <f t="shared" si="676"/>
        <v>Low Risk</v>
      </c>
      <c r="T4846" s="2" t="str">
        <f t="shared" si="677"/>
        <v>45-54</v>
      </c>
      <c r="U4846" s="1">
        <f t="shared" ca="1" si="678"/>
        <v>1913</v>
      </c>
      <c r="V4846" s="2" t="str">
        <f t="shared" si="679"/>
        <v>High Loyalty</v>
      </c>
      <c r="W4846" s="2" t="str">
        <f t="shared" si="680"/>
        <v>Legitimate</v>
      </c>
      <c r="X4846" s="2" t="str">
        <f>IF(Q4846&lt;Data_Validation!$B$8,"Low Value",IF(Q4846&lt;Data_Validation!$B$9,"Medium Value","High Value"))</f>
        <v>Low Value</v>
      </c>
      <c r="Y4846" s="2" t="str">
        <f t="shared" si="681"/>
        <v>Stable</v>
      </c>
      <c r="Z4846" s="2" t="str">
        <f t="shared" si="682"/>
        <v>Check Data</v>
      </c>
    </row>
    <row r="4847" spans="1:26" x14ac:dyDescent="0.3">
      <c r="A4847" t="s">
        <v>3750</v>
      </c>
      <c r="B4847">
        <v>19</v>
      </c>
      <c r="C4847" t="s">
        <v>25</v>
      </c>
      <c r="D4847" t="s">
        <v>28</v>
      </c>
      <c r="E4847">
        <v>117.68</v>
      </c>
      <c r="F4847">
        <v>18</v>
      </c>
      <c r="G4847">
        <v>243</v>
      </c>
      <c r="H4847">
        <v>0</v>
      </c>
      <c r="I4847" t="s">
        <v>19</v>
      </c>
      <c r="J4847">
        <v>86</v>
      </c>
      <c r="K4847" s="1">
        <v>45025</v>
      </c>
      <c r="L4847">
        <v>22</v>
      </c>
      <c r="M4847">
        <v>0.09</v>
      </c>
      <c r="N4847">
        <f>IF(E4847="",Data_Validation!$B$1,E4847)</f>
        <v>117.68</v>
      </c>
      <c r="O4847">
        <f>IF(J4847="",Data_Validation!$B$2,J4847)</f>
        <v>86</v>
      </c>
      <c r="P4847">
        <f t="shared" si="675"/>
        <v>1</v>
      </c>
      <c r="Q4847" s="2">
        <f>CustomerData[[#This Row],[avg_order_value_clean]]*CustomerData[[#This Row],[total_orders]]</f>
        <v>2118.2400000000002</v>
      </c>
      <c r="R4847" s="2" t="str">
        <f t="shared" si="683"/>
        <v>Inactive</v>
      </c>
      <c r="S4847" s="2" t="str">
        <f t="shared" si="676"/>
        <v>Low Risk</v>
      </c>
      <c r="T4847" s="2" t="str">
        <f t="shared" si="677"/>
        <v>Under 25</v>
      </c>
      <c r="U4847" s="1">
        <f t="shared" ca="1" si="678"/>
        <v>1236</v>
      </c>
      <c r="V4847" s="2" t="str">
        <f t="shared" si="679"/>
        <v>Low Loyalty</v>
      </c>
      <c r="W4847" s="2" t="str">
        <f t="shared" si="680"/>
        <v>Legitimate</v>
      </c>
      <c r="X4847" s="2" t="str">
        <f>IF(Q4847&lt;Data_Validation!$B$8,"Low Value",IF(Q4847&lt;Data_Validation!$B$9,"Medium Value","High Value"))</f>
        <v>High Value</v>
      </c>
      <c r="Y4847" s="2" t="str">
        <f t="shared" si="681"/>
        <v>High Value - Maintain</v>
      </c>
      <c r="Z4847" s="2" t="str">
        <f t="shared" si="682"/>
        <v>Check Data</v>
      </c>
    </row>
    <row r="4848" spans="1:26" x14ac:dyDescent="0.3">
      <c r="A4848" t="s">
        <v>3751</v>
      </c>
      <c r="B4848">
        <v>44</v>
      </c>
      <c r="C4848" t="s">
        <v>21</v>
      </c>
      <c r="D4848" t="s">
        <v>50</v>
      </c>
      <c r="F4848">
        <v>13</v>
      </c>
      <c r="G4848">
        <v>241</v>
      </c>
      <c r="H4848">
        <v>0</v>
      </c>
      <c r="I4848" t="s">
        <v>29</v>
      </c>
      <c r="J4848">
        <v>50.4</v>
      </c>
      <c r="K4848" s="1">
        <v>45339</v>
      </c>
      <c r="L4848">
        <v>6</v>
      </c>
      <c r="M4848">
        <v>0.17</v>
      </c>
      <c r="N4848">
        <f>IF(E4848="",Data_Validation!$B$1,E4848)</f>
        <v>250</v>
      </c>
      <c r="O4848">
        <f>IF(J4848="",Data_Validation!$B$2,J4848)</f>
        <v>50.4</v>
      </c>
      <c r="P4848">
        <f t="shared" si="675"/>
        <v>1</v>
      </c>
      <c r="Q4848" s="2">
        <f>CustomerData[[#This Row],[avg_order_value_clean]]*CustomerData[[#This Row],[total_orders]]</f>
        <v>3250</v>
      </c>
      <c r="R4848" s="2" t="str">
        <f t="shared" si="683"/>
        <v>Inactive</v>
      </c>
      <c r="S4848" s="2" t="str">
        <f t="shared" si="676"/>
        <v>Low Risk</v>
      </c>
      <c r="T4848" s="2" t="str">
        <f t="shared" si="677"/>
        <v>35-44</v>
      </c>
      <c r="U4848" s="1">
        <f t="shared" ca="1" si="678"/>
        <v>922</v>
      </c>
      <c r="V4848" s="2" t="str">
        <f t="shared" si="679"/>
        <v>Low Loyalty</v>
      </c>
      <c r="W4848" s="2" t="str">
        <f t="shared" si="680"/>
        <v>Legitimate</v>
      </c>
      <c r="X4848" s="2" t="str">
        <f>IF(Q4848&lt;Data_Validation!$B$8,"Low Value",IF(Q4848&lt;Data_Validation!$B$9,"Medium Value","High Value"))</f>
        <v>High Value</v>
      </c>
      <c r="Y4848" s="2" t="str">
        <f t="shared" si="681"/>
        <v>High Value - Maintain</v>
      </c>
      <c r="Z4848" s="2" t="str">
        <f t="shared" si="682"/>
        <v>Check Data</v>
      </c>
    </row>
    <row r="4849" spans="1:26" x14ac:dyDescent="0.3">
      <c r="A4849" t="s">
        <v>206</v>
      </c>
      <c r="B4849">
        <v>27</v>
      </c>
      <c r="C4849" t="s">
        <v>14</v>
      </c>
      <c r="D4849" t="s">
        <v>18</v>
      </c>
      <c r="E4849">
        <v>106.27</v>
      </c>
      <c r="F4849">
        <v>11</v>
      </c>
      <c r="G4849">
        <v>221</v>
      </c>
      <c r="H4849">
        <v>0</v>
      </c>
      <c r="I4849" t="s">
        <v>23</v>
      </c>
      <c r="J4849">
        <v>86.8</v>
      </c>
      <c r="K4849" s="1">
        <v>44894</v>
      </c>
      <c r="L4849">
        <v>78</v>
      </c>
      <c r="M4849">
        <v>0.49</v>
      </c>
      <c r="N4849">
        <f>IF(E4849="",Data_Validation!$B$1,E4849)</f>
        <v>106.27</v>
      </c>
      <c r="O4849">
        <f>IF(J4849="",Data_Validation!$B$2,J4849)</f>
        <v>86.8</v>
      </c>
      <c r="P4849">
        <f t="shared" si="675"/>
        <v>2</v>
      </c>
      <c r="Q4849" s="2">
        <f>CustomerData[[#This Row],[avg_order_value_clean]]*CustomerData[[#This Row],[total_orders]]</f>
        <v>1168.97</v>
      </c>
      <c r="R4849" s="2" t="str">
        <f t="shared" si="683"/>
        <v>Inactive</v>
      </c>
      <c r="S4849" s="2" t="str">
        <f t="shared" si="676"/>
        <v>Medium Risk</v>
      </c>
      <c r="T4849" s="2" t="str">
        <f t="shared" si="677"/>
        <v>25-34</v>
      </c>
      <c r="U4849" s="1">
        <f t="shared" ca="1" si="678"/>
        <v>1367</v>
      </c>
      <c r="V4849" s="2" t="str">
        <f t="shared" si="679"/>
        <v>High Loyalty</v>
      </c>
      <c r="W4849" s="2" t="str">
        <f t="shared" si="680"/>
        <v>Legitimate</v>
      </c>
      <c r="X4849" s="2" t="str">
        <f>IF(Q4849&lt;Data_Validation!$B$8,"Low Value",IF(Q4849&lt;Data_Validation!$B$9,"Medium Value","High Value"))</f>
        <v>Low Value</v>
      </c>
      <c r="Y4849" s="2" t="str">
        <f t="shared" si="681"/>
        <v>Stable</v>
      </c>
      <c r="Z4849" s="2" t="str">
        <f t="shared" si="682"/>
        <v>Check Data</v>
      </c>
    </row>
    <row r="4850" spans="1:26" x14ac:dyDescent="0.3">
      <c r="A4850" t="s">
        <v>2638</v>
      </c>
      <c r="B4850">
        <v>52</v>
      </c>
      <c r="C4850" t="s">
        <v>21</v>
      </c>
      <c r="D4850" t="s">
        <v>50</v>
      </c>
      <c r="E4850">
        <v>195.84</v>
      </c>
      <c r="F4850">
        <v>11</v>
      </c>
      <c r="G4850">
        <v>167</v>
      </c>
      <c r="H4850">
        <v>0</v>
      </c>
      <c r="I4850" t="s">
        <v>19</v>
      </c>
      <c r="K4850" s="1">
        <v>44977</v>
      </c>
      <c r="L4850">
        <v>22</v>
      </c>
      <c r="M4850">
        <v>0.16</v>
      </c>
      <c r="N4850">
        <f>IF(E4850="",Data_Validation!$B$1,E4850)</f>
        <v>195.84</v>
      </c>
      <c r="O4850">
        <f>IF(J4850="",Data_Validation!$B$2,J4850)</f>
        <v>250</v>
      </c>
      <c r="P4850">
        <f t="shared" si="675"/>
        <v>2</v>
      </c>
      <c r="Q4850" s="2">
        <f>CustomerData[[#This Row],[avg_order_value_clean]]*CustomerData[[#This Row],[total_orders]]</f>
        <v>2154.2400000000002</v>
      </c>
      <c r="R4850" s="2" t="str">
        <f t="shared" si="683"/>
        <v>Inactive</v>
      </c>
      <c r="S4850" s="2" t="str">
        <f t="shared" si="676"/>
        <v>Low Risk</v>
      </c>
      <c r="T4850" s="2" t="str">
        <f t="shared" si="677"/>
        <v>45-54</v>
      </c>
      <c r="U4850" s="1">
        <f t="shared" ca="1" si="678"/>
        <v>1284</v>
      </c>
      <c r="V4850" s="2" t="str">
        <f t="shared" si="679"/>
        <v>Low Loyalty</v>
      </c>
      <c r="W4850" s="2" t="str">
        <f t="shared" si="680"/>
        <v>Legitimate</v>
      </c>
      <c r="X4850" s="2" t="str">
        <f>IF(Q4850&lt;Data_Validation!$B$8,"Low Value",IF(Q4850&lt;Data_Validation!$B$9,"Medium Value","High Value"))</f>
        <v>High Value</v>
      </c>
      <c r="Y4850" s="2" t="str">
        <f t="shared" si="681"/>
        <v>High Value - Maintain</v>
      </c>
      <c r="Z4850" s="2" t="str">
        <f t="shared" si="682"/>
        <v>Check Data</v>
      </c>
    </row>
    <row r="4851" spans="1:26" x14ac:dyDescent="0.3">
      <c r="A4851" t="s">
        <v>3752</v>
      </c>
      <c r="B4851">
        <v>40</v>
      </c>
      <c r="C4851" t="s">
        <v>25</v>
      </c>
      <c r="D4851" t="s">
        <v>35</v>
      </c>
      <c r="E4851">
        <v>189.97</v>
      </c>
      <c r="F4851">
        <v>8</v>
      </c>
      <c r="G4851">
        <v>120</v>
      </c>
      <c r="H4851">
        <v>0</v>
      </c>
      <c r="I4851" t="s">
        <v>40</v>
      </c>
      <c r="J4851">
        <v>73</v>
      </c>
      <c r="K4851" s="1">
        <v>45172</v>
      </c>
      <c r="L4851">
        <v>16</v>
      </c>
      <c r="M4851">
        <v>0.28999999999999998</v>
      </c>
      <c r="N4851">
        <f>IF(E4851="",Data_Validation!$B$1,E4851)</f>
        <v>189.97</v>
      </c>
      <c r="O4851">
        <f>IF(J4851="",Data_Validation!$B$2,J4851)</f>
        <v>73</v>
      </c>
      <c r="P4851">
        <f t="shared" si="675"/>
        <v>1</v>
      </c>
      <c r="Q4851" s="2">
        <f>CustomerData[[#This Row],[avg_order_value_clean]]*CustomerData[[#This Row],[total_orders]]</f>
        <v>1519.76</v>
      </c>
      <c r="R4851" s="2" t="str">
        <f t="shared" si="683"/>
        <v>Inactive</v>
      </c>
      <c r="S4851" s="2" t="str">
        <f t="shared" si="676"/>
        <v>Medium Risk</v>
      </c>
      <c r="T4851" s="2" t="str">
        <f t="shared" si="677"/>
        <v>35-44</v>
      </c>
      <c r="U4851" s="1">
        <f t="shared" ca="1" si="678"/>
        <v>1089</v>
      </c>
      <c r="V4851" s="2" t="str">
        <f t="shared" si="679"/>
        <v>Low Loyalty</v>
      </c>
      <c r="W4851" s="2" t="str">
        <f t="shared" si="680"/>
        <v>Legitimate</v>
      </c>
      <c r="X4851" s="2" t="str">
        <f>IF(Q4851&lt;Data_Validation!$B$8,"Low Value",IF(Q4851&lt;Data_Validation!$B$9,"Medium Value","High Value"))</f>
        <v>Low Value</v>
      </c>
      <c r="Y4851" s="2" t="str">
        <f t="shared" si="681"/>
        <v>Stable</v>
      </c>
      <c r="Z4851" s="2" t="str">
        <f t="shared" si="682"/>
        <v>Check Data</v>
      </c>
    </row>
    <row r="4852" spans="1:26" x14ac:dyDescent="0.3">
      <c r="A4852" t="s">
        <v>3753</v>
      </c>
      <c r="B4852">
        <v>66</v>
      </c>
      <c r="C4852" t="s">
        <v>21</v>
      </c>
      <c r="D4852" t="s">
        <v>26</v>
      </c>
      <c r="E4852">
        <v>34.729999999999997</v>
      </c>
      <c r="F4852">
        <v>9</v>
      </c>
      <c r="G4852">
        <v>1</v>
      </c>
      <c r="H4852">
        <v>0</v>
      </c>
      <c r="I4852" t="s">
        <v>29</v>
      </c>
      <c r="J4852">
        <v>63.7</v>
      </c>
      <c r="K4852" s="1">
        <v>44168</v>
      </c>
      <c r="L4852">
        <v>96</v>
      </c>
      <c r="M4852">
        <v>0.24</v>
      </c>
      <c r="N4852">
        <f>IF(E4852="",Data_Validation!$B$1,E4852)</f>
        <v>34.729999999999997</v>
      </c>
      <c r="O4852">
        <f>IF(J4852="",Data_Validation!$B$2,J4852)</f>
        <v>63.7</v>
      </c>
      <c r="P4852">
        <f t="shared" si="675"/>
        <v>1</v>
      </c>
      <c r="Q4852" s="2">
        <f>CustomerData[[#This Row],[avg_order_value_clean]]*CustomerData[[#This Row],[total_orders]]</f>
        <v>312.57</v>
      </c>
      <c r="R4852" s="2" t="str">
        <f t="shared" si="683"/>
        <v>Active</v>
      </c>
      <c r="S4852" s="2" t="str">
        <f t="shared" si="676"/>
        <v>Medium Risk</v>
      </c>
      <c r="T4852" s="2" t="str">
        <f t="shared" si="677"/>
        <v>55+</v>
      </c>
      <c r="U4852" s="1">
        <f t="shared" ca="1" si="678"/>
        <v>2093</v>
      </c>
      <c r="V4852" s="2" t="str">
        <f t="shared" si="679"/>
        <v>High Loyalty</v>
      </c>
      <c r="W4852" s="2" t="str">
        <f t="shared" si="680"/>
        <v>Legitimate</v>
      </c>
      <c r="X4852" s="2" t="str">
        <f>IF(Q4852&lt;Data_Validation!$B$8,"Low Value",IF(Q4852&lt;Data_Validation!$B$9,"Medium Value","High Value"))</f>
        <v>Low Value</v>
      </c>
      <c r="Y4852" s="2" t="str">
        <f t="shared" si="681"/>
        <v>Stable</v>
      </c>
      <c r="Z4852" s="2" t="str">
        <f t="shared" si="682"/>
        <v>Check Data</v>
      </c>
    </row>
    <row r="4853" spans="1:26" x14ac:dyDescent="0.3">
      <c r="A4853" t="s">
        <v>3754</v>
      </c>
      <c r="B4853">
        <v>25</v>
      </c>
      <c r="C4853" t="s">
        <v>14</v>
      </c>
      <c r="D4853" t="s">
        <v>28</v>
      </c>
      <c r="E4853">
        <v>139.1</v>
      </c>
      <c r="F4853">
        <v>7</v>
      </c>
      <c r="G4853">
        <v>117</v>
      </c>
      <c r="H4853">
        <v>0</v>
      </c>
      <c r="I4853" t="s">
        <v>40</v>
      </c>
      <c r="J4853">
        <v>28.8</v>
      </c>
      <c r="K4853" s="1">
        <v>44518</v>
      </c>
      <c r="L4853">
        <v>36</v>
      </c>
      <c r="M4853">
        <v>0.19</v>
      </c>
      <c r="N4853">
        <f>IF(E4853="",Data_Validation!$B$1,E4853)</f>
        <v>139.1</v>
      </c>
      <c r="O4853">
        <f>IF(J4853="",Data_Validation!$B$2,J4853)</f>
        <v>28.8</v>
      </c>
      <c r="P4853">
        <f t="shared" si="675"/>
        <v>1</v>
      </c>
      <c r="Q4853" s="2">
        <f>CustomerData[[#This Row],[avg_order_value_clean]]*CustomerData[[#This Row],[total_orders]]</f>
        <v>973.69999999999993</v>
      </c>
      <c r="R4853" s="2" t="str">
        <f t="shared" si="683"/>
        <v>Inactive</v>
      </c>
      <c r="S4853" s="2" t="str">
        <f t="shared" si="676"/>
        <v>Low Risk</v>
      </c>
      <c r="T4853" s="2" t="str">
        <f t="shared" si="677"/>
        <v>25-34</v>
      </c>
      <c r="U4853" s="1">
        <f t="shared" ca="1" si="678"/>
        <v>1743</v>
      </c>
      <c r="V4853" s="2" t="str">
        <f t="shared" si="679"/>
        <v>Low Loyalty</v>
      </c>
      <c r="W4853" s="2" t="str">
        <f t="shared" si="680"/>
        <v>Legitimate</v>
      </c>
      <c r="X4853" s="2" t="str">
        <f>IF(Q4853&lt;Data_Validation!$B$8,"Low Value",IF(Q4853&lt;Data_Validation!$B$9,"Medium Value","High Value"))</f>
        <v>Low Value</v>
      </c>
      <c r="Y4853" s="2" t="str">
        <f t="shared" si="681"/>
        <v>Stable</v>
      </c>
      <c r="Z4853" s="2" t="str">
        <f t="shared" si="682"/>
        <v>Check Data</v>
      </c>
    </row>
    <row r="4854" spans="1:26" x14ac:dyDescent="0.3">
      <c r="A4854" t="s">
        <v>283</v>
      </c>
      <c r="B4854">
        <v>45</v>
      </c>
      <c r="C4854" t="s">
        <v>21</v>
      </c>
      <c r="D4854" t="s">
        <v>50</v>
      </c>
      <c r="E4854">
        <v>90.09</v>
      </c>
      <c r="F4854">
        <v>9</v>
      </c>
      <c r="G4854">
        <v>135</v>
      </c>
      <c r="H4854">
        <v>0</v>
      </c>
      <c r="I4854" t="s">
        <v>23</v>
      </c>
      <c r="J4854">
        <v>33.4</v>
      </c>
      <c r="K4854" s="1">
        <v>44808</v>
      </c>
      <c r="L4854">
        <v>50</v>
      </c>
      <c r="M4854">
        <v>0.47</v>
      </c>
      <c r="N4854">
        <f>IF(E4854="",Data_Validation!$B$1,E4854)</f>
        <v>90.09</v>
      </c>
      <c r="O4854">
        <f>IF(J4854="",Data_Validation!$B$2,J4854)</f>
        <v>33.4</v>
      </c>
      <c r="P4854">
        <f t="shared" si="675"/>
        <v>2</v>
      </c>
      <c r="Q4854" s="2">
        <f>CustomerData[[#This Row],[avg_order_value_clean]]*CustomerData[[#This Row],[total_orders]]</f>
        <v>810.81000000000006</v>
      </c>
      <c r="R4854" s="2" t="str">
        <f t="shared" si="683"/>
        <v>Inactive</v>
      </c>
      <c r="S4854" s="2" t="str">
        <f t="shared" si="676"/>
        <v>Medium Risk</v>
      </c>
      <c r="T4854" s="2" t="str">
        <f t="shared" si="677"/>
        <v>45-54</v>
      </c>
      <c r="U4854" s="1">
        <f t="shared" ca="1" si="678"/>
        <v>1453</v>
      </c>
      <c r="V4854" s="2" t="str">
        <f t="shared" si="679"/>
        <v>Medium Loyalty</v>
      </c>
      <c r="W4854" s="2" t="str">
        <f t="shared" si="680"/>
        <v>Legitimate</v>
      </c>
      <c r="X4854" s="2" t="str">
        <f>IF(Q4854&lt;Data_Validation!$B$8,"Low Value",IF(Q4854&lt;Data_Validation!$B$9,"Medium Value","High Value"))</f>
        <v>Low Value</v>
      </c>
      <c r="Y4854" s="2" t="str">
        <f t="shared" si="681"/>
        <v>Stable</v>
      </c>
      <c r="Z4854" s="2" t="str">
        <f t="shared" si="682"/>
        <v>Check Data</v>
      </c>
    </row>
    <row r="4855" spans="1:26" x14ac:dyDescent="0.3">
      <c r="A4855" t="s">
        <v>60</v>
      </c>
      <c r="B4855">
        <v>40</v>
      </c>
      <c r="C4855" t="s">
        <v>21</v>
      </c>
      <c r="D4855" t="s">
        <v>52</v>
      </c>
      <c r="E4855">
        <v>72.930000000000007</v>
      </c>
      <c r="F4855">
        <v>13</v>
      </c>
      <c r="G4855">
        <v>329</v>
      </c>
      <c r="H4855">
        <v>0</v>
      </c>
      <c r="I4855" t="s">
        <v>23</v>
      </c>
      <c r="J4855">
        <v>55.8</v>
      </c>
      <c r="K4855" s="1">
        <v>44233</v>
      </c>
      <c r="L4855">
        <v>58</v>
      </c>
      <c r="M4855">
        <v>0.39</v>
      </c>
      <c r="N4855">
        <f>IF(E4855="",Data_Validation!$B$1,E4855)</f>
        <v>72.930000000000007</v>
      </c>
      <c r="O4855">
        <f>IF(J4855="",Data_Validation!$B$2,J4855)</f>
        <v>55.8</v>
      </c>
      <c r="P4855">
        <f t="shared" si="675"/>
        <v>3</v>
      </c>
      <c r="Q4855" s="2">
        <f>CustomerData[[#This Row],[avg_order_value_clean]]*CustomerData[[#This Row],[total_orders]]</f>
        <v>948.09000000000015</v>
      </c>
      <c r="R4855" s="2" t="str">
        <f t="shared" si="683"/>
        <v>Inactive</v>
      </c>
      <c r="S4855" s="2" t="str">
        <f t="shared" si="676"/>
        <v>Medium Risk</v>
      </c>
      <c r="T4855" s="2" t="str">
        <f t="shared" si="677"/>
        <v>35-44</v>
      </c>
      <c r="U4855" s="1">
        <f t="shared" ca="1" si="678"/>
        <v>2028</v>
      </c>
      <c r="V4855" s="2" t="str">
        <f t="shared" si="679"/>
        <v>Medium Loyalty</v>
      </c>
      <c r="W4855" s="2" t="str">
        <f t="shared" si="680"/>
        <v>Legitimate</v>
      </c>
      <c r="X4855" s="2" t="str">
        <f>IF(Q4855&lt;Data_Validation!$B$8,"Low Value",IF(Q4855&lt;Data_Validation!$B$9,"Medium Value","High Value"))</f>
        <v>Low Value</v>
      </c>
      <c r="Y4855" s="2" t="str">
        <f t="shared" si="681"/>
        <v>Stable</v>
      </c>
      <c r="Z4855" s="2" t="str">
        <f t="shared" si="682"/>
        <v>Check Data</v>
      </c>
    </row>
    <row r="4856" spans="1:26" x14ac:dyDescent="0.3">
      <c r="A4856" t="s">
        <v>3068</v>
      </c>
      <c r="B4856">
        <v>21</v>
      </c>
      <c r="C4856" t="s">
        <v>14</v>
      </c>
      <c r="D4856" t="s">
        <v>18</v>
      </c>
      <c r="E4856">
        <v>21.03</v>
      </c>
      <c r="F4856">
        <v>10</v>
      </c>
      <c r="G4856">
        <v>126</v>
      </c>
      <c r="H4856">
        <v>0</v>
      </c>
      <c r="I4856" t="s">
        <v>19</v>
      </c>
      <c r="J4856">
        <v>87.4</v>
      </c>
      <c r="K4856" s="1">
        <v>44988</v>
      </c>
      <c r="L4856">
        <v>71</v>
      </c>
      <c r="M4856">
        <v>0.26</v>
      </c>
      <c r="N4856">
        <f>IF(E4856="",Data_Validation!$B$1,E4856)</f>
        <v>21.03</v>
      </c>
      <c r="O4856">
        <f>IF(J4856="",Data_Validation!$B$2,J4856)</f>
        <v>87.4</v>
      </c>
      <c r="P4856">
        <f t="shared" si="675"/>
        <v>2</v>
      </c>
      <c r="Q4856" s="2">
        <f>CustomerData[[#This Row],[avg_order_value_clean]]*CustomerData[[#This Row],[total_orders]]</f>
        <v>210.3</v>
      </c>
      <c r="R4856" s="2" t="str">
        <f t="shared" si="683"/>
        <v>Inactive</v>
      </c>
      <c r="S4856" s="2" t="str">
        <f t="shared" si="676"/>
        <v>Medium Risk</v>
      </c>
      <c r="T4856" s="2" t="str">
        <f t="shared" si="677"/>
        <v>Under 25</v>
      </c>
      <c r="U4856" s="1">
        <f t="shared" ca="1" si="678"/>
        <v>1273</v>
      </c>
      <c r="V4856" s="2" t="str">
        <f t="shared" si="679"/>
        <v>High Loyalty</v>
      </c>
      <c r="W4856" s="2" t="str">
        <f t="shared" si="680"/>
        <v>Legitimate</v>
      </c>
      <c r="X4856" s="2" t="str">
        <f>IF(Q4856&lt;Data_Validation!$B$8,"Low Value",IF(Q4856&lt;Data_Validation!$B$9,"Medium Value","High Value"))</f>
        <v>Low Value</v>
      </c>
      <c r="Y4856" s="2" t="str">
        <f t="shared" si="681"/>
        <v>Stable</v>
      </c>
      <c r="Z4856" s="2" t="str">
        <f t="shared" si="682"/>
        <v>Check Data</v>
      </c>
    </row>
    <row r="4857" spans="1:26" x14ac:dyDescent="0.3">
      <c r="A4857" t="s">
        <v>1597</v>
      </c>
      <c r="B4857">
        <v>31</v>
      </c>
      <c r="C4857" t="s">
        <v>14</v>
      </c>
      <c r="D4857" t="s">
        <v>50</v>
      </c>
      <c r="E4857">
        <v>50.25</v>
      </c>
      <c r="F4857">
        <v>9</v>
      </c>
      <c r="G4857">
        <v>240</v>
      </c>
      <c r="H4857">
        <v>0</v>
      </c>
      <c r="I4857" t="s">
        <v>40</v>
      </c>
      <c r="J4857">
        <v>45.3</v>
      </c>
      <c r="K4857" s="1">
        <v>45544</v>
      </c>
      <c r="L4857">
        <v>87</v>
      </c>
      <c r="M4857">
        <v>0.33</v>
      </c>
      <c r="N4857">
        <f>IF(E4857="",Data_Validation!$B$1,E4857)</f>
        <v>50.25</v>
      </c>
      <c r="O4857">
        <f>IF(J4857="",Data_Validation!$B$2,J4857)</f>
        <v>45.3</v>
      </c>
      <c r="P4857">
        <f t="shared" si="675"/>
        <v>3</v>
      </c>
      <c r="Q4857" s="2">
        <f>CustomerData[[#This Row],[avg_order_value_clean]]*CustomerData[[#This Row],[total_orders]]</f>
        <v>452.25</v>
      </c>
      <c r="R4857" s="2" t="str">
        <f t="shared" si="683"/>
        <v>Inactive</v>
      </c>
      <c r="S4857" s="2" t="str">
        <f t="shared" si="676"/>
        <v>Medium Risk</v>
      </c>
      <c r="T4857" s="2" t="str">
        <f t="shared" si="677"/>
        <v>25-34</v>
      </c>
      <c r="U4857" s="1">
        <f t="shared" ca="1" si="678"/>
        <v>717</v>
      </c>
      <c r="V4857" s="2" t="str">
        <f t="shared" si="679"/>
        <v>High Loyalty</v>
      </c>
      <c r="W4857" s="2" t="str">
        <f t="shared" si="680"/>
        <v>Legitimate</v>
      </c>
      <c r="X4857" s="2" t="str">
        <f>IF(Q4857&lt;Data_Validation!$B$8,"Low Value",IF(Q4857&lt;Data_Validation!$B$9,"Medium Value","High Value"))</f>
        <v>Low Value</v>
      </c>
      <c r="Y4857" s="2" t="str">
        <f t="shared" si="681"/>
        <v>Stable</v>
      </c>
      <c r="Z4857" s="2" t="str">
        <f t="shared" si="682"/>
        <v>Check Data</v>
      </c>
    </row>
    <row r="4858" spans="1:26" x14ac:dyDescent="0.3">
      <c r="A4858" t="s">
        <v>3755</v>
      </c>
      <c r="B4858">
        <v>70</v>
      </c>
      <c r="C4858" t="s">
        <v>25</v>
      </c>
      <c r="D4858" t="s">
        <v>28</v>
      </c>
      <c r="E4858">
        <v>46.5</v>
      </c>
      <c r="F4858">
        <v>15</v>
      </c>
      <c r="G4858">
        <v>107</v>
      </c>
      <c r="H4858">
        <v>0</v>
      </c>
      <c r="I4858" t="s">
        <v>16</v>
      </c>
      <c r="J4858">
        <v>54.1</v>
      </c>
      <c r="K4858" s="1">
        <v>45549</v>
      </c>
      <c r="L4858">
        <v>51</v>
      </c>
      <c r="M4858">
        <v>0.61</v>
      </c>
      <c r="N4858">
        <f>IF(E4858="",Data_Validation!$B$1,E4858)</f>
        <v>46.5</v>
      </c>
      <c r="O4858">
        <f>IF(J4858="",Data_Validation!$B$2,J4858)</f>
        <v>54.1</v>
      </c>
      <c r="P4858">
        <f t="shared" si="675"/>
        <v>1</v>
      </c>
      <c r="Q4858" s="2">
        <f>CustomerData[[#This Row],[avg_order_value_clean]]*CustomerData[[#This Row],[total_orders]]</f>
        <v>697.5</v>
      </c>
      <c r="R4858" s="2" t="str">
        <f t="shared" si="683"/>
        <v>Inactive</v>
      </c>
      <c r="S4858" s="2" t="str">
        <f t="shared" si="676"/>
        <v>High Risk</v>
      </c>
      <c r="T4858" s="2" t="str">
        <f t="shared" si="677"/>
        <v>55+</v>
      </c>
      <c r="U4858" s="1">
        <f t="shared" ca="1" si="678"/>
        <v>712</v>
      </c>
      <c r="V4858" s="2" t="str">
        <f t="shared" si="679"/>
        <v>Medium Loyalty</v>
      </c>
      <c r="W4858" s="2" t="str">
        <f t="shared" si="680"/>
        <v>Legitimate</v>
      </c>
      <c r="X4858" s="2" t="str">
        <f>IF(Q4858&lt;Data_Validation!$B$8,"Low Value",IF(Q4858&lt;Data_Validation!$B$9,"Medium Value","High Value"))</f>
        <v>Low Value</v>
      </c>
      <c r="Y4858" s="2" t="str">
        <f t="shared" si="681"/>
        <v>At Risk - Develop</v>
      </c>
      <c r="Z4858" s="2" t="str">
        <f t="shared" si="682"/>
        <v>Check Data</v>
      </c>
    </row>
    <row r="4859" spans="1:26" x14ac:dyDescent="0.3">
      <c r="A4859" t="s">
        <v>3756</v>
      </c>
      <c r="B4859">
        <v>59</v>
      </c>
      <c r="C4859" t="s">
        <v>21</v>
      </c>
      <c r="D4859" t="s">
        <v>52</v>
      </c>
      <c r="E4859">
        <v>70.11</v>
      </c>
      <c r="F4859">
        <v>8</v>
      </c>
      <c r="G4859">
        <v>298</v>
      </c>
      <c r="H4859">
        <v>0</v>
      </c>
      <c r="I4859" t="s">
        <v>16</v>
      </c>
      <c r="J4859">
        <v>36.9</v>
      </c>
      <c r="K4859" s="1">
        <v>44470</v>
      </c>
      <c r="L4859">
        <v>78</v>
      </c>
      <c r="M4859">
        <v>0.08</v>
      </c>
      <c r="N4859">
        <f>IF(E4859="",Data_Validation!$B$1,E4859)</f>
        <v>70.11</v>
      </c>
      <c r="O4859">
        <f>IF(J4859="",Data_Validation!$B$2,J4859)</f>
        <v>36.9</v>
      </c>
      <c r="P4859">
        <f t="shared" si="675"/>
        <v>1</v>
      </c>
      <c r="Q4859" s="2">
        <f>CustomerData[[#This Row],[avg_order_value_clean]]*CustomerData[[#This Row],[total_orders]]</f>
        <v>560.88</v>
      </c>
      <c r="R4859" s="2" t="str">
        <f t="shared" si="683"/>
        <v>Inactive</v>
      </c>
      <c r="S4859" s="2" t="str">
        <f t="shared" si="676"/>
        <v>Low Risk</v>
      </c>
      <c r="T4859" s="2" t="str">
        <f t="shared" si="677"/>
        <v>55+</v>
      </c>
      <c r="U4859" s="1">
        <f t="shared" ca="1" si="678"/>
        <v>1791</v>
      </c>
      <c r="V4859" s="2" t="str">
        <f t="shared" si="679"/>
        <v>High Loyalty</v>
      </c>
      <c r="W4859" s="2" t="str">
        <f t="shared" si="680"/>
        <v>Legitimate</v>
      </c>
      <c r="X4859" s="2" t="str">
        <f>IF(Q4859&lt;Data_Validation!$B$8,"Low Value",IF(Q4859&lt;Data_Validation!$B$9,"Medium Value","High Value"))</f>
        <v>Low Value</v>
      </c>
      <c r="Y4859" s="2" t="str">
        <f t="shared" si="681"/>
        <v>Stable</v>
      </c>
      <c r="Z4859" s="2" t="str">
        <f t="shared" si="682"/>
        <v>Check Data</v>
      </c>
    </row>
    <row r="4860" spans="1:26" x14ac:dyDescent="0.3">
      <c r="A4860" t="s">
        <v>2913</v>
      </c>
      <c r="B4860">
        <v>46</v>
      </c>
      <c r="C4860" t="s">
        <v>14</v>
      </c>
      <c r="D4860" t="s">
        <v>37</v>
      </c>
      <c r="E4860">
        <v>60.72</v>
      </c>
      <c r="F4860">
        <v>11</v>
      </c>
      <c r="G4860">
        <v>111</v>
      </c>
      <c r="H4860">
        <v>0</v>
      </c>
      <c r="I4860" t="s">
        <v>40</v>
      </c>
      <c r="J4860">
        <v>1.8</v>
      </c>
      <c r="K4860" s="1">
        <v>45803</v>
      </c>
      <c r="L4860">
        <v>47</v>
      </c>
      <c r="M4860">
        <v>0.82</v>
      </c>
      <c r="N4860">
        <f>IF(E4860="",Data_Validation!$B$1,E4860)</f>
        <v>60.72</v>
      </c>
      <c r="O4860">
        <f>IF(J4860="",Data_Validation!$B$2,J4860)</f>
        <v>1.8</v>
      </c>
      <c r="P4860">
        <f t="shared" si="675"/>
        <v>2</v>
      </c>
      <c r="Q4860" s="2">
        <f>CustomerData[[#This Row],[avg_order_value_clean]]*CustomerData[[#This Row],[total_orders]]</f>
        <v>667.92</v>
      </c>
      <c r="R4860" s="2" t="str">
        <f t="shared" si="683"/>
        <v>Inactive</v>
      </c>
      <c r="S4860" s="2" t="str">
        <f t="shared" si="676"/>
        <v>High Risk</v>
      </c>
      <c r="T4860" s="2" t="str">
        <f t="shared" si="677"/>
        <v>45-54</v>
      </c>
      <c r="U4860" s="1">
        <f t="shared" ca="1" si="678"/>
        <v>458</v>
      </c>
      <c r="V4860" s="2" t="str">
        <f t="shared" si="679"/>
        <v>Medium Loyalty</v>
      </c>
      <c r="W4860" s="2" t="str">
        <f t="shared" si="680"/>
        <v>Legitimate</v>
      </c>
      <c r="X4860" s="2" t="str">
        <f>IF(Q4860&lt;Data_Validation!$B$8,"Low Value",IF(Q4860&lt;Data_Validation!$B$9,"Medium Value","High Value"))</f>
        <v>Low Value</v>
      </c>
      <c r="Y4860" s="2" t="str">
        <f t="shared" si="681"/>
        <v>At Risk - Develop</v>
      </c>
      <c r="Z4860" s="2" t="str">
        <f t="shared" si="682"/>
        <v>Check Data</v>
      </c>
    </row>
    <row r="4861" spans="1:26" x14ac:dyDescent="0.3">
      <c r="A4861" t="s">
        <v>3757</v>
      </c>
      <c r="B4861">
        <v>18</v>
      </c>
      <c r="C4861" t="s">
        <v>21</v>
      </c>
      <c r="D4861" t="s">
        <v>26</v>
      </c>
      <c r="E4861">
        <v>242.27</v>
      </c>
      <c r="F4861">
        <v>8</v>
      </c>
      <c r="G4861">
        <v>162</v>
      </c>
      <c r="H4861">
        <v>0</v>
      </c>
      <c r="I4861" t="s">
        <v>23</v>
      </c>
      <c r="K4861" s="1">
        <v>44174</v>
      </c>
      <c r="L4861">
        <v>53</v>
      </c>
      <c r="M4861">
        <v>0.28000000000000003</v>
      </c>
      <c r="N4861">
        <f>IF(E4861="",Data_Validation!$B$1,E4861)</f>
        <v>242.27</v>
      </c>
      <c r="O4861">
        <f>IF(J4861="",Data_Validation!$B$2,J4861)</f>
        <v>250</v>
      </c>
      <c r="P4861">
        <f t="shared" si="675"/>
        <v>1</v>
      </c>
      <c r="Q4861" s="2">
        <f>CustomerData[[#This Row],[avg_order_value_clean]]*CustomerData[[#This Row],[total_orders]]</f>
        <v>1938.16</v>
      </c>
      <c r="R4861" s="2" t="str">
        <f t="shared" si="683"/>
        <v>Inactive</v>
      </c>
      <c r="S4861" s="2" t="str">
        <f t="shared" si="676"/>
        <v>Medium Risk</v>
      </c>
      <c r="T4861" s="2" t="str">
        <f t="shared" si="677"/>
        <v>Under 25</v>
      </c>
      <c r="U4861" s="1">
        <f t="shared" ca="1" si="678"/>
        <v>2087</v>
      </c>
      <c r="V4861" s="2" t="str">
        <f t="shared" si="679"/>
        <v>Medium Loyalty</v>
      </c>
      <c r="W4861" s="2" t="str">
        <f t="shared" si="680"/>
        <v>Legitimate</v>
      </c>
      <c r="X4861" s="2" t="str">
        <f>IF(Q4861&lt;Data_Validation!$B$8,"Low Value",IF(Q4861&lt;Data_Validation!$B$9,"Medium Value","High Value"))</f>
        <v>High Value</v>
      </c>
      <c r="Y4861" s="2" t="str">
        <f t="shared" si="681"/>
        <v>High Value - Maintain</v>
      </c>
      <c r="Z4861" s="2" t="str">
        <f t="shared" si="682"/>
        <v>Check Data</v>
      </c>
    </row>
    <row r="4862" spans="1:26" x14ac:dyDescent="0.3">
      <c r="A4862" t="s">
        <v>3758</v>
      </c>
      <c r="B4862">
        <v>21</v>
      </c>
      <c r="C4862" t="s">
        <v>25</v>
      </c>
      <c r="D4862" t="s">
        <v>26</v>
      </c>
      <c r="E4862">
        <v>65.62</v>
      </c>
      <c r="F4862">
        <v>11</v>
      </c>
      <c r="G4862">
        <v>274</v>
      </c>
      <c r="H4862">
        <v>0</v>
      </c>
      <c r="I4862" t="s">
        <v>29</v>
      </c>
      <c r="J4862">
        <v>56.6</v>
      </c>
      <c r="K4862" s="1">
        <v>44182</v>
      </c>
      <c r="L4862">
        <v>6</v>
      </c>
      <c r="M4862">
        <v>0.28000000000000003</v>
      </c>
      <c r="N4862">
        <f>IF(E4862="",Data_Validation!$B$1,E4862)</f>
        <v>65.62</v>
      </c>
      <c r="O4862">
        <f>IF(J4862="",Data_Validation!$B$2,J4862)</f>
        <v>56.6</v>
      </c>
      <c r="P4862">
        <f t="shared" si="675"/>
        <v>1</v>
      </c>
      <c r="Q4862" s="2">
        <f>CustomerData[[#This Row],[avg_order_value_clean]]*CustomerData[[#This Row],[total_orders]]</f>
        <v>721.82</v>
      </c>
      <c r="R4862" s="2" t="str">
        <f t="shared" si="683"/>
        <v>Inactive</v>
      </c>
      <c r="S4862" s="2" t="str">
        <f t="shared" si="676"/>
        <v>Medium Risk</v>
      </c>
      <c r="T4862" s="2" t="str">
        <f t="shared" si="677"/>
        <v>Under 25</v>
      </c>
      <c r="U4862" s="1">
        <f t="shared" ca="1" si="678"/>
        <v>2079</v>
      </c>
      <c r="V4862" s="2" t="str">
        <f t="shared" si="679"/>
        <v>Low Loyalty</v>
      </c>
      <c r="W4862" s="2" t="str">
        <f t="shared" si="680"/>
        <v>Legitimate</v>
      </c>
      <c r="X4862" s="2" t="str">
        <f>IF(Q4862&lt;Data_Validation!$B$8,"Low Value",IF(Q4862&lt;Data_Validation!$B$9,"Medium Value","High Value"))</f>
        <v>Low Value</v>
      </c>
      <c r="Y4862" s="2" t="str">
        <f t="shared" si="681"/>
        <v>Stable</v>
      </c>
      <c r="Z4862" s="2" t="str">
        <f t="shared" si="682"/>
        <v>Check Data</v>
      </c>
    </row>
    <row r="4863" spans="1:26" x14ac:dyDescent="0.3">
      <c r="A4863" t="s">
        <v>3759</v>
      </c>
      <c r="B4863">
        <v>49</v>
      </c>
      <c r="C4863" t="s">
        <v>25</v>
      </c>
      <c r="D4863" t="s">
        <v>37</v>
      </c>
      <c r="E4863">
        <v>303.77999999999997</v>
      </c>
      <c r="F4863">
        <v>12</v>
      </c>
      <c r="G4863">
        <v>18</v>
      </c>
      <c r="H4863">
        <v>0</v>
      </c>
      <c r="I4863" t="s">
        <v>40</v>
      </c>
      <c r="J4863">
        <v>97.8</v>
      </c>
      <c r="K4863" s="1">
        <v>44512</v>
      </c>
      <c r="L4863">
        <v>25</v>
      </c>
      <c r="M4863">
        <v>0.28999999999999998</v>
      </c>
      <c r="N4863">
        <f>IF(E4863="",Data_Validation!$B$1,E4863)</f>
        <v>303.77999999999997</v>
      </c>
      <c r="O4863">
        <f>IF(J4863="",Data_Validation!$B$2,J4863)</f>
        <v>97.8</v>
      </c>
      <c r="P4863">
        <f t="shared" si="675"/>
        <v>1</v>
      </c>
      <c r="Q4863" s="2">
        <f>CustomerData[[#This Row],[avg_order_value_clean]]*CustomerData[[#This Row],[total_orders]]</f>
        <v>3645.3599999999997</v>
      </c>
      <c r="R4863" s="2" t="str">
        <f t="shared" si="683"/>
        <v>Active</v>
      </c>
      <c r="S4863" s="2" t="str">
        <f t="shared" si="676"/>
        <v>Medium Risk</v>
      </c>
      <c r="T4863" s="2" t="str">
        <f t="shared" si="677"/>
        <v>45-54</v>
      </c>
      <c r="U4863" s="1">
        <f t="shared" ca="1" si="678"/>
        <v>1749</v>
      </c>
      <c r="V4863" s="2" t="str">
        <f t="shared" si="679"/>
        <v>Low Loyalty</v>
      </c>
      <c r="W4863" s="2" t="str">
        <f t="shared" si="680"/>
        <v>Legitimate</v>
      </c>
      <c r="X4863" s="2" t="str">
        <f>IF(Q4863&lt;Data_Validation!$B$8,"Low Value",IF(Q4863&lt;Data_Validation!$B$9,"Medium Value","High Value"))</f>
        <v>High Value</v>
      </c>
      <c r="Y4863" s="2" t="str">
        <f t="shared" si="681"/>
        <v>High Value - Maintain</v>
      </c>
      <c r="Z4863" s="2" t="str">
        <f t="shared" si="682"/>
        <v>Check Data</v>
      </c>
    </row>
    <row r="4864" spans="1:26" x14ac:dyDescent="0.3">
      <c r="A4864" t="s">
        <v>1239</v>
      </c>
      <c r="B4864">
        <v>50</v>
      </c>
      <c r="C4864" t="s">
        <v>21</v>
      </c>
      <c r="D4864" t="s">
        <v>15</v>
      </c>
      <c r="E4864">
        <v>165.25</v>
      </c>
      <c r="F4864">
        <v>15</v>
      </c>
      <c r="G4864">
        <v>232</v>
      </c>
      <c r="H4864">
        <v>0</v>
      </c>
      <c r="I4864" t="s">
        <v>19</v>
      </c>
      <c r="J4864">
        <v>50.8</v>
      </c>
      <c r="K4864" s="1">
        <v>45456</v>
      </c>
      <c r="L4864">
        <v>3</v>
      </c>
      <c r="M4864">
        <v>0.05</v>
      </c>
      <c r="N4864">
        <f>IF(E4864="",Data_Validation!$B$1,E4864)</f>
        <v>165.25</v>
      </c>
      <c r="O4864">
        <f>IF(J4864="",Data_Validation!$B$2,J4864)</f>
        <v>50.8</v>
      </c>
      <c r="P4864">
        <f t="shared" si="675"/>
        <v>2</v>
      </c>
      <c r="Q4864" s="2">
        <f>CustomerData[[#This Row],[avg_order_value_clean]]*CustomerData[[#This Row],[total_orders]]</f>
        <v>2478.75</v>
      </c>
      <c r="R4864" s="2" t="str">
        <f t="shared" si="683"/>
        <v>Inactive</v>
      </c>
      <c r="S4864" s="2" t="str">
        <f t="shared" si="676"/>
        <v>Low Risk</v>
      </c>
      <c r="T4864" s="2" t="str">
        <f t="shared" si="677"/>
        <v>45-54</v>
      </c>
      <c r="U4864" s="1">
        <f t="shared" ca="1" si="678"/>
        <v>805</v>
      </c>
      <c r="V4864" s="2" t="str">
        <f t="shared" si="679"/>
        <v>Low Loyalty</v>
      </c>
      <c r="W4864" s="2" t="str">
        <f t="shared" si="680"/>
        <v>Legitimate</v>
      </c>
      <c r="X4864" s="2" t="str">
        <f>IF(Q4864&lt;Data_Validation!$B$8,"Low Value",IF(Q4864&lt;Data_Validation!$B$9,"Medium Value","High Value"))</f>
        <v>High Value</v>
      </c>
      <c r="Y4864" s="2" t="str">
        <f t="shared" si="681"/>
        <v>High Value - Maintain</v>
      </c>
      <c r="Z4864" s="2" t="str">
        <f t="shared" si="682"/>
        <v>Check Data</v>
      </c>
    </row>
    <row r="4865" spans="1:26" x14ac:dyDescent="0.3">
      <c r="A4865" t="s">
        <v>2832</v>
      </c>
      <c r="B4865">
        <v>66</v>
      </c>
      <c r="C4865" t="s">
        <v>14</v>
      </c>
      <c r="D4865" t="s">
        <v>44</v>
      </c>
      <c r="E4865">
        <v>35.56</v>
      </c>
      <c r="F4865">
        <v>14</v>
      </c>
      <c r="G4865">
        <v>19</v>
      </c>
      <c r="H4865">
        <v>0</v>
      </c>
      <c r="I4865" t="s">
        <v>16</v>
      </c>
      <c r="J4865">
        <v>53.5</v>
      </c>
      <c r="K4865" s="1">
        <v>45674</v>
      </c>
      <c r="L4865">
        <v>13</v>
      </c>
      <c r="M4865">
        <v>0.28000000000000003</v>
      </c>
      <c r="N4865">
        <f>IF(E4865="",Data_Validation!$B$1,E4865)</f>
        <v>35.56</v>
      </c>
      <c r="O4865">
        <f>IF(J4865="",Data_Validation!$B$2,J4865)</f>
        <v>53.5</v>
      </c>
      <c r="P4865">
        <f t="shared" si="675"/>
        <v>2</v>
      </c>
      <c r="Q4865" s="2">
        <f>CustomerData[[#This Row],[avg_order_value_clean]]*CustomerData[[#This Row],[total_orders]]</f>
        <v>497.84000000000003</v>
      </c>
      <c r="R4865" s="2" t="str">
        <f t="shared" si="683"/>
        <v>Active</v>
      </c>
      <c r="S4865" s="2" t="str">
        <f t="shared" si="676"/>
        <v>Medium Risk</v>
      </c>
      <c r="T4865" s="2" t="str">
        <f t="shared" si="677"/>
        <v>55+</v>
      </c>
      <c r="U4865" s="1">
        <f t="shared" ca="1" si="678"/>
        <v>587</v>
      </c>
      <c r="V4865" s="2" t="str">
        <f t="shared" si="679"/>
        <v>Low Loyalty</v>
      </c>
      <c r="W4865" s="2" t="str">
        <f t="shared" si="680"/>
        <v>Legitimate</v>
      </c>
      <c r="X4865" s="2" t="str">
        <f>IF(Q4865&lt;Data_Validation!$B$8,"Low Value",IF(Q4865&lt;Data_Validation!$B$9,"Medium Value","High Value"))</f>
        <v>Low Value</v>
      </c>
      <c r="Y4865" s="2" t="str">
        <f t="shared" si="681"/>
        <v>Stable</v>
      </c>
      <c r="Z4865" s="2" t="str">
        <f t="shared" si="682"/>
        <v>Check Data</v>
      </c>
    </row>
    <row r="4866" spans="1:26" x14ac:dyDescent="0.3">
      <c r="A4866" t="s">
        <v>3760</v>
      </c>
      <c r="B4866">
        <v>43</v>
      </c>
      <c r="C4866" t="s">
        <v>14</v>
      </c>
      <c r="D4866" t="s">
        <v>52</v>
      </c>
      <c r="E4866">
        <v>138.69</v>
      </c>
      <c r="F4866">
        <v>11</v>
      </c>
      <c r="G4866">
        <v>240</v>
      </c>
      <c r="H4866">
        <v>0</v>
      </c>
      <c r="I4866" t="s">
        <v>19</v>
      </c>
      <c r="J4866">
        <v>28.2</v>
      </c>
      <c r="K4866" s="1">
        <v>45265</v>
      </c>
      <c r="L4866">
        <v>53</v>
      </c>
      <c r="M4866">
        <v>0.34</v>
      </c>
      <c r="N4866">
        <f>IF(E4866="",Data_Validation!$B$1,E4866)</f>
        <v>138.69</v>
      </c>
      <c r="O4866">
        <f>IF(J4866="",Data_Validation!$B$2,J4866)</f>
        <v>28.2</v>
      </c>
      <c r="P4866">
        <f t="shared" ref="P4866:P4929" si="684">COUNTIF($A$2:$A$5001,A4866)</f>
        <v>1</v>
      </c>
      <c r="Q4866" s="2">
        <f>CustomerData[[#This Row],[avg_order_value_clean]]*CustomerData[[#This Row],[total_orders]]</f>
        <v>1525.59</v>
      </c>
      <c r="R4866" s="2" t="str">
        <f t="shared" si="683"/>
        <v>Inactive</v>
      </c>
      <c r="S4866" s="2" t="str">
        <f t="shared" ref="S4866:S4929" si="685">IF(M4866&lt;0.2,"Low Risk",IF(M4866&lt;0.5,"Medium Risk","High Risk"))</f>
        <v>Medium Risk</v>
      </c>
      <c r="T4866" s="2" t="str">
        <f t="shared" ref="T4866:T4929" si="686">IF(B4866&lt;25,"Under 25",IF(B4866&lt;35,"25-34",IF(B4866&lt;45,"35-44",IF(B4866&lt;55,"45-54","55+"))))</f>
        <v>35-44</v>
      </c>
      <c r="U4866" s="1">
        <f t="shared" ref="U4866:U4929" ca="1" si="687">TODAY()-K4866</f>
        <v>996</v>
      </c>
      <c r="V4866" s="2" t="str">
        <f t="shared" ref="V4866:V4929" si="688">IF(L4866&lt;40,"Low Loyalty",IF(L4866&lt;70,"Medium Loyalty","High Loyalty"))</f>
        <v>Medium Loyalty</v>
      </c>
      <c r="W4866" s="2" t="str">
        <f t="shared" ref="W4866:W4929" si="689">IF(H4866=1,"Fraudulent","Legitimate")</f>
        <v>Legitimate</v>
      </c>
      <c r="X4866" s="2" t="str">
        <f>IF(Q4866&lt;Data_Validation!$B$8,"Low Value",IF(Q4866&lt;Data_Validation!$B$9,"Medium Value","High Value"))</f>
        <v>Low Value</v>
      </c>
      <c r="Y4866" s="2" t="str">
        <f t="shared" ref="Y4866:Y4929" si="690">IF(AND(X4866="High Value",S4866="High Risk"),"Critical - Retain",IF(AND(X4866="High Value",S4866&lt;&gt;"High Risk"),"High Value - Maintain",IF(AND(X4866&lt;&gt;"High Value",S4866="High Risk"),"At Risk - Develop","Stable")))</f>
        <v>Stable</v>
      </c>
      <c r="Z4866" s="2" t="str">
        <f t="shared" ref="Z4866:Z4929" si="691">IF(OR(B4866&lt;18,F4866&lt;0,N4866&lt;0,O4866&lt;0,O4866&gt;1,M4866&lt;0,M4866&gt;1),"Check Data","Valid")</f>
        <v>Check Data</v>
      </c>
    </row>
    <row r="4867" spans="1:26" x14ac:dyDescent="0.3">
      <c r="A4867" t="s">
        <v>2758</v>
      </c>
      <c r="B4867">
        <v>34</v>
      </c>
      <c r="C4867" t="s">
        <v>21</v>
      </c>
      <c r="D4867" t="s">
        <v>18</v>
      </c>
      <c r="E4867">
        <v>38.47</v>
      </c>
      <c r="F4867">
        <v>3</v>
      </c>
      <c r="G4867">
        <v>259</v>
      </c>
      <c r="H4867">
        <v>0</v>
      </c>
      <c r="I4867" t="s">
        <v>29</v>
      </c>
      <c r="J4867">
        <v>10</v>
      </c>
      <c r="K4867" s="1">
        <v>45352</v>
      </c>
      <c r="L4867">
        <v>67</v>
      </c>
      <c r="M4867">
        <v>0.15</v>
      </c>
      <c r="N4867">
        <f>IF(E4867="",Data_Validation!$B$1,E4867)</f>
        <v>38.47</v>
      </c>
      <c r="O4867">
        <f>IF(J4867="",Data_Validation!$B$2,J4867)</f>
        <v>10</v>
      </c>
      <c r="P4867">
        <f t="shared" si="684"/>
        <v>2</v>
      </c>
      <c r="Q4867" s="2">
        <f>CustomerData[[#This Row],[avg_order_value_clean]]*CustomerData[[#This Row],[total_orders]]</f>
        <v>115.41</v>
      </c>
      <c r="R4867" s="2" t="str">
        <f t="shared" ref="R4867:R4930" si="692">IF(G4867&lt;=30,"Active",IF(G4867&lt;=90,"At Risk","Inactive"))</f>
        <v>Inactive</v>
      </c>
      <c r="S4867" s="2" t="str">
        <f t="shared" si="685"/>
        <v>Low Risk</v>
      </c>
      <c r="T4867" s="2" t="str">
        <f t="shared" si="686"/>
        <v>25-34</v>
      </c>
      <c r="U4867" s="1">
        <f t="shared" ca="1" si="687"/>
        <v>909</v>
      </c>
      <c r="V4867" s="2" t="str">
        <f t="shared" si="688"/>
        <v>Medium Loyalty</v>
      </c>
      <c r="W4867" s="2" t="str">
        <f t="shared" si="689"/>
        <v>Legitimate</v>
      </c>
      <c r="X4867" s="2" t="str">
        <f>IF(Q4867&lt;Data_Validation!$B$8,"Low Value",IF(Q4867&lt;Data_Validation!$B$9,"Medium Value","High Value"))</f>
        <v>Low Value</v>
      </c>
      <c r="Y4867" s="2" t="str">
        <f t="shared" si="690"/>
        <v>Stable</v>
      </c>
      <c r="Z4867" s="2" t="str">
        <f t="shared" si="691"/>
        <v>Check Data</v>
      </c>
    </row>
    <row r="4868" spans="1:26" x14ac:dyDescent="0.3">
      <c r="A4868" t="s">
        <v>3761</v>
      </c>
      <c r="B4868">
        <v>56</v>
      </c>
      <c r="C4868" t="s">
        <v>14</v>
      </c>
      <c r="D4868" t="s">
        <v>50</v>
      </c>
      <c r="E4868">
        <v>106.95</v>
      </c>
      <c r="F4868">
        <v>5</v>
      </c>
      <c r="G4868">
        <v>48</v>
      </c>
      <c r="H4868">
        <v>0</v>
      </c>
      <c r="I4868" t="s">
        <v>16</v>
      </c>
      <c r="J4868">
        <v>70.8</v>
      </c>
      <c r="K4868" s="1">
        <v>45066</v>
      </c>
      <c r="L4868">
        <v>31</v>
      </c>
      <c r="M4868">
        <v>0.55000000000000004</v>
      </c>
      <c r="N4868">
        <f>IF(E4868="",Data_Validation!$B$1,E4868)</f>
        <v>106.95</v>
      </c>
      <c r="O4868">
        <f>IF(J4868="",Data_Validation!$B$2,J4868)</f>
        <v>70.8</v>
      </c>
      <c r="P4868">
        <f t="shared" si="684"/>
        <v>1</v>
      </c>
      <c r="Q4868" s="2">
        <f>CustomerData[[#This Row],[avg_order_value_clean]]*CustomerData[[#This Row],[total_orders]]</f>
        <v>534.75</v>
      </c>
      <c r="R4868" s="2" t="str">
        <f t="shared" si="692"/>
        <v>At Risk</v>
      </c>
      <c r="S4868" s="2" t="str">
        <f t="shared" si="685"/>
        <v>High Risk</v>
      </c>
      <c r="T4868" s="2" t="str">
        <f t="shared" si="686"/>
        <v>55+</v>
      </c>
      <c r="U4868" s="1">
        <f t="shared" ca="1" si="687"/>
        <v>1195</v>
      </c>
      <c r="V4868" s="2" t="str">
        <f t="shared" si="688"/>
        <v>Low Loyalty</v>
      </c>
      <c r="W4868" s="2" t="str">
        <f t="shared" si="689"/>
        <v>Legitimate</v>
      </c>
      <c r="X4868" s="2" t="str">
        <f>IF(Q4868&lt;Data_Validation!$B$8,"Low Value",IF(Q4868&lt;Data_Validation!$B$9,"Medium Value","High Value"))</f>
        <v>Low Value</v>
      </c>
      <c r="Y4868" s="2" t="str">
        <f t="shared" si="690"/>
        <v>At Risk - Develop</v>
      </c>
      <c r="Z4868" s="2" t="str">
        <f t="shared" si="691"/>
        <v>Check Data</v>
      </c>
    </row>
    <row r="4869" spans="1:26" x14ac:dyDescent="0.3">
      <c r="A4869" t="s">
        <v>3762</v>
      </c>
      <c r="B4869">
        <v>40</v>
      </c>
      <c r="C4869" t="s">
        <v>21</v>
      </c>
      <c r="D4869" t="s">
        <v>35</v>
      </c>
      <c r="F4869">
        <v>9</v>
      </c>
      <c r="G4869">
        <v>153</v>
      </c>
      <c r="H4869">
        <v>0</v>
      </c>
      <c r="I4869" t="s">
        <v>16</v>
      </c>
      <c r="J4869">
        <v>80.8</v>
      </c>
      <c r="K4869" s="1">
        <v>44246</v>
      </c>
      <c r="L4869">
        <v>67</v>
      </c>
      <c r="M4869">
        <v>0.71</v>
      </c>
      <c r="N4869">
        <f>IF(E4869="",Data_Validation!$B$1,E4869)</f>
        <v>250</v>
      </c>
      <c r="O4869">
        <f>IF(J4869="",Data_Validation!$B$2,J4869)</f>
        <v>80.8</v>
      </c>
      <c r="P4869">
        <f t="shared" si="684"/>
        <v>1</v>
      </c>
      <c r="Q4869" s="2">
        <f>CustomerData[[#This Row],[avg_order_value_clean]]*CustomerData[[#This Row],[total_orders]]</f>
        <v>2250</v>
      </c>
      <c r="R4869" s="2" t="str">
        <f t="shared" si="692"/>
        <v>Inactive</v>
      </c>
      <c r="S4869" s="2" t="str">
        <f t="shared" si="685"/>
        <v>High Risk</v>
      </c>
      <c r="T4869" s="2" t="str">
        <f t="shared" si="686"/>
        <v>35-44</v>
      </c>
      <c r="U4869" s="1">
        <f t="shared" ca="1" si="687"/>
        <v>2015</v>
      </c>
      <c r="V4869" s="2" t="str">
        <f t="shared" si="688"/>
        <v>Medium Loyalty</v>
      </c>
      <c r="W4869" s="2" t="str">
        <f t="shared" si="689"/>
        <v>Legitimate</v>
      </c>
      <c r="X4869" s="2" t="str">
        <f>IF(Q4869&lt;Data_Validation!$B$8,"Low Value",IF(Q4869&lt;Data_Validation!$B$9,"Medium Value","High Value"))</f>
        <v>High Value</v>
      </c>
      <c r="Y4869" s="2" t="str">
        <f t="shared" si="690"/>
        <v>Critical - Retain</v>
      </c>
      <c r="Z4869" s="2" t="str">
        <f t="shared" si="691"/>
        <v>Check Data</v>
      </c>
    </row>
    <row r="4870" spans="1:26" x14ac:dyDescent="0.3">
      <c r="A4870" t="s">
        <v>3763</v>
      </c>
      <c r="B4870">
        <v>49</v>
      </c>
      <c r="C4870" t="s">
        <v>14</v>
      </c>
      <c r="D4870" t="s">
        <v>44</v>
      </c>
      <c r="E4870">
        <v>29.81</v>
      </c>
      <c r="F4870">
        <v>11</v>
      </c>
      <c r="G4870">
        <v>2</v>
      </c>
      <c r="H4870">
        <v>0</v>
      </c>
      <c r="I4870" t="s">
        <v>16</v>
      </c>
      <c r="J4870">
        <v>87</v>
      </c>
      <c r="K4870" s="1">
        <v>44615</v>
      </c>
      <c r="L4870">
        <v>81</v>
      </c>
      <c r="M4870">
        <v>0.23</v>
      </c>
      <c r="N4870">
        <f>IF(E4870="",Data_Validation!$B$1,E4870)</f>
        <v>29.81</v>
      </c>
      <c r="O4870">
        <f>IF(J4870="",Data_Validation!$B$2,J4870)</f>
        <v>87</v>
      </c>
      <c r="P4870">
        <f t="shared" si="684"/>
        <v>2</v>
      </c>
      <c r="Q4870" s="2">
        <f>CustomerData[[#This Row],[avg_order_value_clean]]*CustomerData[[#This Row],[total_orders]]</f>
        <v>327.90999999999997</v>
      </c>
      <c r="R4870" s="2" t="str">
        <f t="shared" si="692"/>
        <v>Active</v>
      </c>
      <c r="S4870" s="2" t="str">
        <f t="shared" si="685"/>
        <v>Medium Risk</v>
      </c>
      <c r="T4870" s="2" t="str">
        <f t="shared" si="686"/>
        <v>45-54</v>
      </c>
      <c r="U4870" s="1">
        <f t="shared" ca="1" si="687"/>
        <v>1646</v>
      </c>
      <c r="V4870" s="2" t="str">
        <f t="shared" si="688"/>
        <v>High Loyalty</v>
      </c>
      <c r="W4870" s="2" t="str">
        <f t="shared" si="689"/>
        <v>Legitimate</v>
      </c>
      <c r="X4870" s="2" t="str">
        <f>IF(Q4870&lt;Data_Validation!$B$8,"Low Value",IF(Q4870&lt;Data_Validation!$B$9,"Medium Value","High Value"))</f>
        <v>Low Value</v>
      </c>
      <c r="Y4870" s="2" t="str">
        <f t="shared" si="690"/>
        <v>Stable</v>
      </c>
      <c r="Z4870" s="2" t="str">
        <f t="shared" si="691"/>
        <v>Check Data</v>
      </c>
    </row>
    <row r="4871" spans="1:26" x14ac:dyDescent="0.3">
      <c r="A4871" t="s">
        <v>905</v>
      </c>
      <c r="B4871">
        <v>69</v>
      </c>
      <c r="C4871" t="s">
        <v>21</v>
      </c>
      <c r="D4871" t="s">
        <v>28</v>
      </c>
      <c r="E4871">
        <v>66.16</v>
      </c>
      <c r="F4871">
        <v>14</v>
      </c>
      <c r="G4871">
        <v>307</v>
      </c>
      <c r="H4871">
        <v>0</v>
      </c>
      <c r="I4871" t="s">
        <v>19</v>
      </c>
      <c r="J4871">
        <v>40.4</v>
      </c>
      <c r="K4871" s="1">
        <v>44752</v>
      </c>
      <c r="L4871">
        <v>55</v>
      </c>
      <c r="M4871">
        <v>0.43</v>
      </c>
      <c r="N4871">
        <f>IF(E4871="",Data_Validation!$B$1,E4871)</f>
        <v>66.16</v>
      </c>
      <c r="O4871">
        <f>IF(J4871="",Data_Validation!$B$2,J4871)</f>
        <v>40.4</v>
      </c>
      <c r="P4871">
        <f t="shared" si="684"/>
        <v>2</v>
      </c>
      <c r="Q4871" s="2">
        <f>CustomerData[[#This Row],[avg_order_value_clean]]*CustomerData[[#This Row],[total_orders]]</f>
        <v>926.24</v>
      </c>
      <c r="R4871" s="2" t="str">
        <f t="shared" si="692"/>
        <v>Inactive</v>
      </c>
      <c r="S4871" s="2" t="str">
        <f t="shared" si="685"/>
        <v>Medium Risk</v>
      </c>
      <c r="T4871" s="2" t="str">
        <f t="shared" si="686"/>
        <v>55+</v>
      </c>
      <c r="U4871" s="1">
        <f t="shared" ca="1" si="687"/>
        <v>1509</v>
      </c>
      <c r="V4871" s="2" t="str">
        <f t="shared" si="688"/>
        <v>Medium Loyalty</v>
      </c>
      <c r="W4871" s="2" t="str">
        <f t="shared" si="689"/>
        <v>Legitimate</v>
      </c>
      <c r="X4871" s="2" t="str">
        <f>IF(Q4871&lt;Data_Validation!$B$8,"Low Value",IF(Q4871&lt;Data_Validation!$B$9,"Medium Value","High Value"))</f>
        <v>Low Value</v>
      </c>
      <c r="Y4871" s="2" t="str">
        <f t="shared" si="690"/>
        <v>Stable</v>
      </c>
      <c r="Z4871" s="2" t="str">
        <f t="shared" si="691"/>
        <v>Check Data</v>
      </c>
    </row>
    <row r="4872" spans="1:26" x14ac:dyDescent="0.3">
      <c r="A4872" t="s">
        <v>3764</v>
      </c>
      <c r="B4872">
        <v>32</v>
      </c>
      <c r="C4872" t="s">
        <v>21</v>
      </c>
      <c r="D4872" t="s">
        <v>15</v>
      </c>
      <c r="E4872">
        <v>243.01</v>
      </c>
      <c r="F4872">
        <v>8</v>
      </c>
      <c r="G4872">
        <v>291</v>
      </c>
      <c r="H4872">
        <v>0</v>
      </c>
      <c r="I4872" t="s">
        <v>23</v>
      </c>
      <c r="J4872">
        <v>70.400000000000006</v>
      </c>
      <c r="K4872" s="1">
        <v>45832</v>
      </c>
      <c r="L4872">
        <v>66</v>
      </c>
      <c r="M4872">
        <v>0.03</v>
      </c>
      <c r="N4872">
        <f>IF(E4872="",Data_Validation!$B$1,E4872)</f>
        <v>243.01</v>
      </c>
      <c r="O4872">
        <f>IF(J4872="",Data_Validation!$B$2,J4872)</f>
        <v>70.400000000000006</v>
      </c>
      <c r="P4872">
        <f t="shared" si="684"/>
        <v>1</v>
      </c>
      <c r="Q4872" s="2">
        <f>CustomerData[[#This Row],[avg_order_value_clean]]*CustomerData[[#This Row],[total_orders]]</f>
        <v>1944.08</v>
      </c>
      <c r="R4872" s="2" t="str">
        <f t="shared" si="692"/>
        <v>Inactive</v>
      </c>
      <c r="S4872" s="2" t="str">
        <f t="shared" si="685"/>
        <v>Low Risk</v>
      </c>
      <c r="T4872" s="2" t="str">
        <f t="shared" si="686"/>
        <v>25-34</v>
      </c>
      <c r="U4872" s="1">
        <f t="shared" ca="1" si="687"/>
        <v>429</v>
      </c>
      <c r="V4872" s="2" t="str">
        <f t="shared" si="688"/>
        <v>Medium Loyalty</v>
      </c>
      <c r="W4872" s="2" t="str">
        <f t="shared" si="689"/>
        <v>Legitimate</v>
      </c>
      <c r="X4872" s="2" t="str">
        <f>IF(Q4872&lt;Data_Validation!$B$8,"Low Value",IF(Q4872&lt;Data_Validation!$B$9,"Medium Value","High Value"))</f>
        <v>High Value</v>
      </c>
      <c r="Y4872" s="2" t="str">
        <f t="shared" si="690"/>
        <v>High Value - Maintain</v>
      </c>
      <c r="Z4872" s="2" t="str">
        <f t="shared" si="691"/>
        <v>Check Data</v>
      </c>
    </row>
    <row r="4873" spans="1:26" x14ac:dyDescent="0.3">
      <c r="A4873" t="s">
        <v>524</v>
      </c>
      <c r="B4873">
        <v>30</v>
      </c>
      <c r="C4873" t="s">
        <v>21</v>
      </c>
      <c r="D4873" t="s">
        <v>18</v>
      </c>
      <c r="E4873">
        <v>199.26</v>
      </c>
      <c r="F4873">
        <v>13</v>
      </c>
      <c r="G4873">
        <v>168</v>
      </c>
      <c r="H4873">
        <v>0</v>
      </c>
      <c r="I4873" t="s">
        <v>19</v>
      </c>
      <c r="J4873">
        <v>26.3</v>
      </c>
      <c r="K4873" s="1">
        <v>45346</v>
      </c>
      <c r="L4873">
        <v>5</v>
      </c>
      <c r="M4873">
        <v>0.11</v>
      </c>
      <c r="N4873">
        <f>IF(E4873="",Data_Validation!$B$1,E4873)</f>
        <v>199.26</v>
      </c>
      <c r="O4873">
        <f>IF(J4873="",Data_Validation!$B$2,J4873)</f>
        <v>26.3</v>
      </c>
      <c r="P4873">
        <f t="shared" si="684"/>
        <v>3</v>
      </c>
      <c r="Q4873" s="2">
        <f>CustomerData[[#This Row],[avg_order_value_clean]]*CustomerData[[#This Row],[total_orders]]</f>
        <v>2590.38</v>
      </c>
      <c r="R4873" s="2" t="str">
        <f t="shared" si="692"/>
        <v>Inactive</v>
      </c>
      <c r="S4873" s="2" t="str">
        <f t="shared" si="685"/>
        <v>Low Risk</v>
      </c>
      <c r="T4873" s="2" t="str">
        <f t="shared" si="686"/>
        <v>25-34</v>
      </c>
      <c r="U4873" s="1">
        <f t="shared" ca="1" si="687"/>
        <v>915</v>
      </c>
      <c r="V4873" s="2" t="str">
        <f t="shared" si="688"/>
        <v>Low Loyalty</v>
      </c>
      <c r="W4873" s="2" t="str">
        <f t="shared" si="689"/>
        <v>Legitimate</v>
      </c>
      <c r="X4873" s="2" t="str">
        <f>IF(Q4873&lt;Data_Validation!$B$8,"Low Value",IF(Q4873&lt;Data_Validation!$B$9,"Medium Value","High Value"))</f>
        <v>High Value</v>
      </c>
      <c r="Y4873" s="2" t="str">
        <f t="shared" si="690"/>
        <v>High Value - Maintain</v>
      </c>
      <c r="Z4873" s="2" t="str">
        <f t="shared" si="691"/>
        <v>Check Data</v>
      </c>
    </row>
    <row r="4874" spans="1:26" x14ac:dyDescent="0.3">
      <c r="A4874" t="s">
        <v>3765</v>
      </c>
      <c r="B4874">
        <v>77</v>
      </c>
      <c r="C4874" t="s">
        <v>14</v>
      </c>
      <c r="D4874" t="s">
        <v>35</v>
      </c>
      <c r="E4874">
        <v>56.04</v>
      </c>
      <c r="F4874">
        <v>10</v>
      </c>
      <c r="G4874">
        <v>197</v>
      </c>
      <c r="H4874">
        <v>0</v>
      </c>
      <c r="I4874" t="s">
        <v>23</v>
      </c>
      <c r="J4874">
        <v>25.3</v>
      </c>
      <c r="K4874" s="1">
        <v>45151</v>
      </c>
      <c r="L4874">
        <v>9</v>
      </c>
      <c r="M4874">
        <v>0.36</v>
      </c>
      <c r="N4874">
        <f>IF(E4874="",Data_Validation!$B$1,E4874)</f>
        <v>56.04</v>
      </c>
      <c r="O4874">
        <f>IF(J4874="",Data_Validation!$B$2,J4874)</f>
        <v>25.3</v>
      </c>
      <c r="P4874">
        <f t="shared" si="684"/>
        <v>1</v>
      </c>
      <c r="Q4874" s="2">
        <f>CustomerData[[#This Row],[avg_order_value_clean]]*CustomerData[[#This Row],[total_orders]]</f>
        <v>560.4</v>
      </c>
      <c r="R4874" s="2" t="str">
        <f t="shared" si="692"/>
        <v>Inactive</v>
      </c>
      <c r="S4874" s="2" t="str">
        <f t="shared" si="685"/>
        <v>Medium Risk</v>
      </c>
      <c r="T4874" s="2" t="str">
        <f t="shared" si="686"/>
        <v>55+</v>
      </c>
      <c r="U4874" s="1">
        <f t="shared" ca="1" si="687"/>
        <v>1110</v>
      </c>
      <c r="V4874" s="2" t="str">
        <f t="shared" si="688"/>
        <v>Low Loyalty</v>
      </c>
      <c r="W4874" s="2" t="str">
        <f t="shared" si="689"/>
        <v>Legitimate</v>
      </c>
      <c r="X4874" s="2" t="str">
        <f>IF(Q4874&lt;Data_Validation!$B$8,"Low Value",IF(Q4874&lt;Data_Validation!$B$9,"Medium Value","High Value"))</f>
        <v>Low Value</v>
      </c>
      <c r="Y4874" s="2" t="str">
        <f t="shared" si="690"/>
        <v>Stable</v>
      </c>
      <c r="Z4874" s="2" t="str">
        <f t="shared" si="691"/>
        <v>Check Data</v>
      </c>
    </row>
    <row r="4875" spans="1:26" x14ac:dyDescent="0.3">
      <c r="A4875" t="s">
        <v>3766</v>
      </c>
      <c r="B4875">
        <v>19</v>
      </c>
      <c r="C4875" t="s">
        <v>14</v>
      </c>
      <c r="D4875" t="s">
        <v>35</v>
      </c>
      <c r="E4875">
        <v>55.51</v>
      </c>
      <c r="F4875">
        <v>6</v>
      </c>
      <c r="G4875">
        <v>178</v>
      </c>
      <c r="H4875">
        <v>0</v>
      </c>
      <c r="I4875" t="s">
        <v>40</v>
      </c>
      <c r="J4875">
        <v>99.6</v>
      </c>
      <c r="K4875" s="1">
        <v>45755</v>
      </c>
      <c r="L4875">
        <v>29</v>
      </c>
      <c r="M4875">
        <v>0.24</v>
      </c>
      <c r="N4875">
        <f>IF(E4875="",Data_Validation!$B$1,E4875)</f>
        <v>55.51</v>
      </c>
      <c r="O4875">
        <f>IF(J4875="",Data_Validation!$B$2,J4875)</f>
        <v>99.6</v>
      </c>
      <c r="P4875">
        <f t="shared" si="684"/>
        <v>1</v>
      </c>
      <c r="Q4875" s="2">
        <f>CustomerData[[#This Row],[avg_order_value_clean]]*CustomerData[[#This Row],[total_orders]]</f>
        <v>333.06</v>
      </c>
      <c r="R4875" s="2" t="str">
        <f t="shared" si="692"/>
        <v>Inactive</v>
      </c>
      <c r="S4875" s="2" t="str">
        <f t="shared" si="685"/>
        <v>Medium Risk</v>
      </c>
      <c r="T4875" s="2" t="str">
        <f t="shared" si="686"/>
        <v>Under 25</v>
      </c>
      <c r="U4875" s="1">
        <f t="shared" ca="1" si="687"/>
        <v>506</v>
      </c>
      <c r="V4875" s="2" t="str">
        <f t="shared" si="688"/>
        <v>Low Loyalty</v>
      </c>
      <c r="W4875" s="2" t="str">
        <f t="shared" si="689"/>
        <v>Legitimate</v>
      </c>
      <c r="X4875" s="2" t="str">
        <f>IF(Q4875&lt;Data_Validation!$B$8,"Low Value",IF(Q4875&lt;Data_Validation!$B$9,"Medium Value","High Value"))</f>
        <v>Low Value</v>
      </c>
      <c r="Y4875" s="2" t="str">
        <f t="shared" si="690"/>
        <v>Stable</v>
      </c>
      <c r="Z4875" s="2" t="str">
        <f t="shared" si="691"/>
        <v>Check Data</v>
      </c>
    </row>
    <row r="4876" spans="1:26" x14ac:dyDescent="0.3">
      <c r="A4876" t="s">
        <v>3767</v>
      </c>
      <c r="B4876">
        <v>77</v>
      </c>
      <c r="C4876" t="s">
        <v>25</v>
      </c>
      <c r="D4876" t="s">
        <v>18</v>
      </c>
      <c r="E4876">
        <v>162.1</v>
      </c>
      <c r="F4876">
        <v>14</v>
      </c>
      <c r="G4876">
        <v>102</v>
      </c>
      <c r="H4876">
        <v>0</v>
      </c>
      <c r="I4876" t="s">
        <v>16</v>
      </c>
      <c r="J4876">
        <v>84.9</v>
      </c>
      <c r="K4876" s="1">
        <v>45264</v>
      </c>
      <c r="L4876">
        <v>35</v>
      </c>
      <c r="M4876">
        <v>7.0000000000000007E-2</v>
      </c>
      <c r="N4876">
        <f>IF(E4876="",Data_Validation!$B$1,E4876)</f>
        <v>162.1</v>
      </c>
      <c r="O4876">
        <f>IF(J4876="",Data_Validation!$B$2,J4876)</f>
        <v>84.9</v>
      </c>
      <c r="P4876">
        <f t="shared" si="684"/>
        <v>1</v>
      </c>
      <c r="Q4876" s="2">
        <f>CustomerData[[#This Row],[avg_order_value_clean]]*CustomerData[[#This Row],[total_orders]]</f>
        <v>2269.4</v>
      </c>
      <c r="R4876" s="2" t="str">
        <f t="shared" si="692"/>
        <v>Inactive</v>
      </c>
      <c r="S4876" s="2" t="str">
        <f t="shared" si="685"/>
        <v>Low Risk</v>
      </c>
      <c r="T4876" s="2" t="str">
        <f t="shared" si="686"/>
        <v>55+</v>
      </c>
      <c r="U4876" s="1">
        <f t="shared" ca="1" si="687"/>
        <v>997</v>
      </c>
      <c r="V4876" s="2" t="str">
        <f t="shared" si="688"/>
        <v>Low Loyalty</v>
      </c>
      <c r="W4876" s="2" t="str">
        <f t="shared" si="689"/>
        <v>Legitimate</v>
      </c>
      <c r="X4876" s="2" t="str">
        <f>IF(Q4876&lt;Data_Validation!$B$8,"Low Value",IF(Q4876&lt;Data_Validation!$B$9,"Medium Value","High Value"))</f>
        <v>High Value</v>
      </c>
      <c r="Y4876" s="2" t="str">
        <f t="shared" si="690"/>
        <v>High Value - Maintain</v>
      </c>
      <c r="Z4876" s="2" t="str">
        <f t="shared" si="691"/>
        <v>Check Data</v>
      </c>
    </row>
    <row r="4877" spans="1:26" x14ac:dyDescent="0.3">
      <c r="A4877" t="s">
        <v>3768</v>
      </c>
      <c r="B4877">
        <v>36</v>
      </c>
      <c r="C4877" t="s">
        <v>21</v>
      </c>
      <c r="D4877" t="s">
        <v>15</v>
      </c>
      <c r="E4877">
        <v>27.09</v>
      </c>
      <c r="F4877">
        <v>7</v>
      </c>
      <c r="G4877">
        <v>218</v>
      </c>
      <c r="H4877">
        <v>0</v>
      </c>
      <c r="I4877" t="s">
        <v>19</v>
      </c>
      <c r="J4877">
        <v>25.6</v>
      </c>
      <c r="K4877" s="1">
        <v>44777</v>
      </c>
      <c r="L4877">
        <v>35</v>
      </c>
      <c r="M4877">
        <v>0.14000000000000001</v>
      </c>
      <c r="N4877">
        <f>IF(E4877="",Data_Validation!$B$1,E4877)</f>
        <v>27.09</v>
      </c>
      <c r="O4877">
        <f>IF(J4877="",Data_Validation!$B$2,J4877)</f>
        <v>25.6</v>
      </c>
      <c r="P4877">
        <f t="shared" si="684"/>
        <v>1</v>
      </c>
      <c r="Q4877" s="2">
        <f>CustomerData[[#This Row],[avg_order_value_clean]]*CustomerData[[#This Row],[total_orders]]</f>
        <v>189.63</v>
      </c>
      <c r="R4877" s="2" t="str">
        <f t="shared" si="692"/>
        <v>Inactive</v>
      </c>
      <c r="S4877" s="2" t="str">
        <f t="shared" si="685"/>
        <v>Low Risk</v>
      </c>
      <c r="T4877" s="2" t="str">
        <f t="shared" si="686"/>
        <v>35-44</v>
      </c>
      <c r="U4877" s="1">
        <f t="shared" ca="1" si="687"/>
        <v>1484</v>
      </c>
      <c r="V4877" s="2" t="str">
        <f t="shared" si="688"/>
        <v>Low Loyalty</v>
      </c>
      <c r="W4877" s="2" t="str">
        <f t="shared" si="689"/>
        <v>Legitimate</v>
      </c>
      <c r="X4877" s="2" t="str">
        <f>IF(Q4877&lt;Data_Validation!$B$8,"Low Value",IF(Q4877&lt;Data_Validation!$B$9,"Medium Value","High Value"))</f>
        <v>Low Value</v>
      </c>
      <c r="Y4877" s="2" t="str">
        <f t="shared" si="690"/>
        <v>Stable</v>
      </c>
      <c r="Z4877" s="2" t="str">
        <f t="shared" si="691"/>
        <v>Check Data</v>
      </c>
    </row>
    <row r="4878" spans="1:26" x14ac:dyDescent="0.3">
      <c r="A4878" t="s">
        <v>2551</v>
      </c>
      <c r="B4878">
        <v>41</v>
      </c>
      <c r="C4878" t="s">
        <v>21</v>
      </c>
      <c r="D4878" t="s">
        <v>28</v>
      </c>
      <c r="E4878">
        <v>83.73</v>
      </c>
      <c r="F4878">
        <v>7</v>
      </c>
      <c r="G4878">
        <v>15</v>
      </c>
      <c r="H4878">
        <v>0</v>
      </c>
      <c r="I4878" t="s">
        <v>29</v>
      </c>
      <c r="J4878">
        <v>43.3</v>
      </c>
      <c r="K4878" s="1">
        <v>45830</v>
      </c>
      <c r="L4878">
        <v>50</v>
      </c>
      <c r="M4878">
        <v>0.05</v>
      </c>
      <c r="N4878">
        <f>IF(E4878="",Data_Validation!$B$1,E4878)</f>
        <v>83.73</v>
      </c>
      <c r="O4878">
        <f>IF(J4878="",Data_Validation!$B$2,J4878)</f>
        <v>43.3</v>
      </c>
      <c r="P4878">
        <f t="shared" si="684"/>
        <v>2</v>
      </c>
      <c r="Q4878" s="2">
        <f>CustomerData[[#This Row],[avg_order_value_clean]]*CustomerData[[#This Row],[total_orders]]</f>
        <v>586.11</v>
      </c>
      <c r="R4878" s="2" t="str">
        <f t="shared" si="692"/>
        <v>Active</v>
      </c>
      <c r="S4878" s="2" t="str">
        <f t="shared" si="685"/>
        <v>Low Risk</v>
      </c>
      <c r="T4878" s="2" t="str">
        <f t="shared" si="686"/>
        <v>35-44</v>
      </c>
      <c r="U4878" s="1">
        <f t="shared" ca="1" si="687"/>
        <v>431</v>
      </c>
      <c r="V4878" s="2" t="str">
        <f t="shared" si="688"/>
        <v>Medium Loyalty</v>
      </c>
      <c r="W4878" s="2" t="str">
        <f t="shared" si="689"/>
        <v>Legitimate</v>
      </c>
      <c r="X4878" s="2" t="str">
        <f>IF(Q4878&lt;Data_Validation!$B$8,"Low Value",IF(Q4878&lt;Data_Validation!$B$9,"Medium Value","High Value"))</f>
        <v>Low Value</v>
      </c>
      <c r="Y4878" s="2" t="str">
        <f t="shared" si="690"/>
        <v>Stable</v>
      </c>
      <c r="Z4878" s="2" t="str">
        <f t="shared" si="691"/>
        <v>Check Data</v>
      </c>
    </row>
    <row r="4879" spans="1:26" x14ac:dyDescent="0.3">
      <c r="A4879" t="s">
        <v>3769</v>
      </c>
      <c r="B4879">
        <v>62</v>
      </c>
      <c r="C4879" t="s">
        <v>14</v>
      </c>
      <c r="D4879" t="s">
        <v>37</v>
      </c>
      <c r="E4879">
        <v>75.34</v>
      </c>
      <c r="F4879">
        <v>4</v>
      </c>
      <c r="G4879">
        <v>46</v>
      </c>
      <c r="H4879">
        <v>0</v>
      </c>
      <c r="I4879" t="s">
        <v>29</v>
      </c>
      <c r="J4879">
        <v>56.5</v>
      </c>
      <c r="K4879" s="1">
        <v>45430</v>
      </c>
      <c r="L4879">
        <v>30</v>
      </c>
      <c r="M4879">
        <v>0.44</v>
      </c>
      <c r="N4879">
        <f>IF(E4879="",Data_Validation!$B$1,E4879)</f>
        <v>75.34</v>
      </c>
      <c r="O4879">
        <f>IF(J4879="",Data_Validation!$B$2,J4879)</f>
        <v>56.5</v>
      </c>
      <c r="P4879">
        <f t="shared" si="684"/>
        <v>1</v>
      </c>
      <c r="Q4879" s="2">
        <f>CustomerData[[#This Row],[avg_order_value_clean]]*CustomerData[[#This Row],[total_orders]]</f>
        <v>301.36</v>
      </c>
      <c r="R4879" s="2" t="str">
        <f t="shared" si="692"/>
        <v>At Risk</v>
      </c>
      <c r="S4879" s="2" t="str">
        <f t="shared" si="685"/>
        <v>Medium Risk</v>
      </c>
      <c r="T4879" s="2" t="str">
        <f t="shared" si="686"/>
        <v>55+</v>
      </c>
      <c r="U4879" s="1">
        <f t="shared" ca="1" si="687"/>
        <v>831</v>
      </c>
      <c r="V4879" s="2" t="str">
        <f t="shared" si="688"/>
        <v>Low Loyalty</v>
      </c>
      <c r="W4879" s="2" t="str">
        <f t="shared" si="689"/>
        <v>Legitimate</v>
      </c>
      <c r="X4879" s="2" t="str">
        <f>IF(Q4879&lt;Data_Validation!$B$8,"Low Value",IF(Q4879&lt;Data_Validation!$B$9,"Medium Value","High Value"))</f>
        <v>Low Value</v>
      </c>
      <c r="Y4879" s="2" t="str">
        <f t="shared" si="690"/>
        <v>Stable</v>
      </c>
      <c r="Z4879" s="2" t="str">
        <f t="shared" si="691"/>
        <v>Check Data</v>
      </c>
    </row>
    <row r="4880" spans="1:26" x14ac:dyDescent="0.3">
      <c r="A4880" t="s">
        <v>3770</v>
      </c>
      <c r="B4880">
        <v>41</v>
      </c>
      <c r="C4880" t="s">
        <v>14</v>
      </c>
      <c r="D4880" t="s">
        <v>44</v>
      </c>
      <c r="E4880">
        <v>34.619999999999997</v>
      </c>
      <c r="F4880">
        <v>8</v>
      </c>
      <c r="G4880">
        <v>335</v>
      </c>
      <c r="H4880">
        <v>0</v>
      </c>
      <c r="I4880" t="s">
        <v>23</v>
      </c>
      <c r="J4880">
        <v>1.3</v>
      </c>
      <c r="K4880" s="1">
        <v>45424</v>
      </c>
      <c r="L4880">
        <v>15</v>
      </c>
      <c r="M4880">
        <v>0.14000000000000001</v>
      </c>
      <c r="N4880">
        <f>IF(E4880="",Data_Validation!$B$1,E4880)</f>
        <v>34.619999999999997</v>
      </c>
      <c r="O4880">
        <f>IF(J4880="",Data_Validation!$B$2,J4880)</f>
        <v>1.3</v>
      </c>
      <c r="P4880">
        <f t="shared" si="684"/>
        <v>1</v>
      </c>
      <c r="Q4880" s="2">
        <f>CustomerData[[#This Row],[avg_order_value_clean]]*CustomerData[[#This Row],[total_orders]]</f>
        <v>276.95999999999998</v>
      </c>
      <c r="R4880" s="2" t="str">
        <f t="shared" si="692"/>
        <v>Inactive</v>
      </c>
      <c r="S4880" s="2" t="str">
        <f t="shared" si="685"/>
        <v>Low Risk</v>
      </c>
      <c r="T4880" s="2" t="str">
        <f t="shared" si="686"/>
        <v>35-44</v>
      </c>
      <c r="U4880" s="1">
        <f t="shared" ca="1" si="687"/>
        <v>837</v>
      </c>
      <c r="V4880" s="2" t="str">
        <f t="shared" si="688"/>
        <v>Low Loyalty</v>
      </c>
      <c r="W4880" s="2" t="str">
        <f t="shared" si="689"/>
        <v>Legitimate</v>
      </c>
      <c r="X4880" s="2" t="str">
        <f>IF(Q4880&lt;Data_Validation!$B$8,"Low Value",IF(Q4880&lt;Data_Validation!$B$9,"Medium Value","High Value"))</f>
        <v>Low Value</v>
      </c>
      <c r="Y4880" s="2" t="str">
        <f t="shared" si="690"/>
        <v>Stable</v>
      </c>
      <c r="Z4880" s="2" t="str">
        <f t="shared" si="691"/>
        <v>Check Data</v>
      </c>
    </row>
    <row r="4881" spans="1:26" x14ac:dyDescent="0.3">
      <c r="A4881" t="s">
        <v>3771</v>
      </c>
      <c r="B4881">
        <v>28</v>
      </c>
      <c r="C4881" t="s">
        <v>21</v>
      </c>
      <c r="D4881" t="s">
        <v>22</v>
      </c>
      <c r="E4881">
        <v>246.7</v>
      </c>
      <c r="F4881">
        <v>11</v>
      </c>
      <c r="G4881">
        <v>45</v>
      </c>
      <c r="H4881">
        <v>0</v>
      </c>
      <c r="I4881" t="s">
        <v>23</v>
      </c>
      <c r="J4881">
        <v>95.9</v>
      </c>
      <c r="K4881" s="1">
        <v>45810</v>
      </c>
      <c r="L4881">
        <v>29</v>
      </c>
      <c r="M4881">
        <v>7.0000000000000007E-2</v>
      </c>
      <c r="N4881">
        <f>IF(E4881="",Data_Validation!$B$1,E4881)</f>
        <v>246.7</v>
      </c>
      <c r="O4881">
        <f>IF(J4881="",Data_Validation!$B$2,J4881)</f>
        <v>95.9</v>
      </c>
      <c r="P4881">
        <f t="shared" si="684"/>
        <v>1</v>
      </c>
      <c r="Q4881" s="2">
        <f>CustomerData[[#This Row],[avg_order_value_clean]]*CustomerData[[#This Row],[total_orders]]</f>
        <v>2713.7</v>
      </c>
      <c r="R4881" s="2" t="str">
        <f t="shared" si="692"/>
        <v>At Risk</v>
      </c>
      <c r="S4881" s="2" t="str">
        <f t="shared" si="685"/>
        <v>Low Risk</v>
      </c>
      <c r="T4881" s="2" t="str">
        <f t="shared" si="686"/>
        <v>25-34</v>
      </c>
      <c r="U4881" s="1">
        <f t="shared" ca="1" si="687"/>
        <v>451</v>
      </c>
      <c r="V4881" s="2" t="str">
        <f t="shared" si="688"/>
        <v>Low Loyalty</v>
      </c>
      <c r="W4881" s="2" t="str">
        <f t="shared" si="689"/>
        <v>Legitimate</v>
      </c>
      <c r="X4881" s="2" t="str">
        <f>IF(Q4881&lt;Data_Validation!$B$8,"Low Value",IF(Q4881&lt;Data_Validation!$B$9,"Medium Value","High Value"))</f>
        <v>High Value</v>
      </c>
      <c r="Y4881" s="2" t="str">
        <f t="shared" si="690"/>
        <v>High Value - Maintain</v>
      </c>
      <c r="Z4881" s="2" t="str">
        <f t="shared" si="691"/>
        <v>Check Data</v>
      </c>
    </row>
    <row r="4882" spans="1:26" x14ac:dyDescent="0.3">
      <c r="A4882" t="s">
        <v>3715</v>
      </c>
      <c r="B4882">
        <v>76</v>
      </c>
      <c r="C4882" t="s">
        <v>21</v>
      </c>
      <c r="D4882" t="s">
        <v>22</v>
      </c>
      <c r="E4882">
        <v>116.84</v>
      </c>
      <c r="F4882">
        <v>7</v>
      </c>
      <c r="G4882">
        <v>99</v>
      </c>
      <c r="H4882">
        <v>0</v>
      </c>
      <c r="I4882" t="s">
        <v>16</v>
      </c>
      <c r="J4882">
        <v>10.9</v>
      </c>
      <c r="K4882" s="1">
        <v>45192</v>
      </c>
      <c r="L4882">
        <v>25</v>
      </c>
      <c r="M4882">
        <v>0.24</v>
      </c>
      <c r="N4882">
        <f>IF(E4882="",Data_Validation!$B$1,E4882)</f>
        <v>116.84</v>
      </c>
      <c r="O4882">
        <f>IF(J4882="",Data_Validation!$B$2,J4882)</f>
        <v>10.9</v>
      </c>
      <c r="P4882">
        <f t="shared" si="684"/>
        <v>2</v>
      </c>
      <c r="Q4882" s="2">
        <f>CustomerData[[#This Row],[avg_order_value_clean]]*CustomerData[[#This Row],[total_orders]]</f>
        <v>817.88</v>
      </c>
      <c r="R4882" s="2" t="str">
        <f t="shared" si="692"/>
        <v>Inactive</v>
      </c>
      <c r="S4882" s="2" t="str">
        <f t="shared" si="685"/>
        <v>Medium Risk</v>
      </c>
      <c r="T4882" s="2" t="str">
        <f t="shared" si="686"/>
        <v>55+</v>
      </c>
      <c r="U4882" s="1">
        <f t="shared" ca="1" si="687"/>
        <v>1069</v>
      </c>
      <c r="V4882" s="2" t="str">
        <f t="shared" si="688"/>
        <v>Low Loyalty</v>
      </c>
      <c r="W4882" s="2" t="str">
        <f t="shared" si="689"/>
        <v>Legitimate</v>
      </c>
      <c r="X4882" s="2" t="str">
        <f>IF(Q4882&lt;Data_Validation!$B$8,"Low Value",IF(Q4882&lt;Data_Validation!$B$9,"Medium Value","High Value"))</f>
        <v>Low Value</v>
      </c>
      <c r="Y4882" s="2" t="str">
        <f t="shared" si="690"/>
        <v>Stable</v>
      </c>
      <c r="Z4882" s="2" t="str">
        <f t="shared" si="691"/>
        <v>Check Data</v>
      </c>
    </row>
    <row r="4883" spans="1:26" x14ac:dyDescent="0.3">
      <c r="A4883" t="s">
        <v>2179</v>
      </c>
      <c r="B4883">
        <v>39</v>
      </c>
      <c r="C4883" t="s">
        <v>14</v>
      </c>
      <c r="D4883" t="s">
        <v>15</v>
      </c>
      <c r="E4883">
        <v>117.14</v>
      </c>
      <c r="F4883">
        <v>10</v>
      </c>
      <c r="G4883">
        <v>182</v>
      </c>
      <c r="H4883">
        <v>0</v>
      </c>
      <c r="I4883" t="s">
        <v>23</v>
      </c>
      <c r="J4883">
        <v>81.7</v>
      </c>
      <c r="K4883" s="1">
        <v>44361</v>
      </c>
      <c r="L4883">
        <v>75</v>
      </c>
      <c r="M4883">
        <v>0.56000000000000005</v>
      </c>
      <c r="N4883">
        <f>IF(E4883="",Data_Validation!$B$1,E4883)</f>
        <v>117.14</v>
      </c>
      <c r="O4883">
        <f>IF(J4883="",Data_Validation!$B$2,J4883)</f>
        <v>81.7</v>
      </c>
      <c r="P4883">
        <f t="shared" si="684"/>
        <v>2</v>
      </c>
      <c r="Q4883" s="2">
        <f>CustomerData[[#This Row],[avg_order_value_clean]]*CustomerData[[#This Row],[total_orders]]</f>
        <v>1171.4000000000001</v>
      </c>
      <c r="R4883" s="2" t="str">
        <f t="shared" si="692"/>
        <v>Inactive</v>
      </c>
      <c r="S4883" s="2" t="str">
        <f t="shared" si="685"/>
        <v>High Risk</v>
      </c>
      <c r="T4883" s="2" t="str">
        <f t="shared" si="686"/>
        <v>35-44</v>
      </c>
      <c r="U4883" s="1">
        <f t="shared" ca="1" si="687"/>
        <v>1900</v>
      </c>
      <c r="V4883" s="2" t="str">
        <f t="shared" si="688"/>
        <v>High Loyalty</v>
      </c>
      <c r="W4883" s="2" t="str">
        <f t="shared" si="689"/>
        <v>Legitimate</v>
      </c>
      <c r="X4883" s="2" t="str">
        <f>IF(Q4883&lt;Data_Validation!$B$8,"Low Value",IF(Q4883&lt;Data_Validation!$B$9,"Medium Value","High Value"))</f>
        <v>Low Value</v>
      </c>
      <c r="Y4883" s="2" t="str">
        <f t="shared" si="690"/>
        <v>At Risk - Develop</v>
      </c>
      <c r="Z4883" s="2" t="str">
        <f t="shared" si="691"/>
        <v>Check Data</v>
      </c>
    </row>
    <row r="4884" spans="1:26" x14ac:dyDescent="0.3">
      <c r="A4884" t="s">
        <v>3772</v>
      </c>
      <c r="B4884">
        <v>32</v>
      </c>
      <c r="C4884" t="s">
        <v>21</v>
      </c>
      <c r="D4884" t="s">
        <v>35</v>
      </c>
      <c r="E4884">
        <v>174.26</v>
      </c>
      <c r="F4884">
        <v>12</v>
      </c>
      <c r="G4884">
        <v>353</v>
      </c>
      <c r="H4884">
        <v>0</v>
      </c>
      <c r="I4884" t="s">
        <v>29</v>
      </c>
      <c r="J4884">
        <v>97.6</v>
      </c>
      <c r="K4884" s="1">
        <v>45639</v>
      </c>
      <c r="L4884">
        <v>57</v>
      </c>
      <c r="M4884">
        <v>0.22</v>
      </c>
      <c r="N4884">
        <f>IF(E4884="",Data_Validation!$B$1,E4884)</f>
        <v>174.26</v>
      </c>
      <c r="O4884">
        <f>IF(J4884="",Data_Validation!$B$2,J4884)</f>
        <v>97.6</v>
      </c>
      <c r="P4884">
        <f t="shared" si="684"/>
        <v>1</v>
      </c>
      <c r="Q4884" s="2">
        <f>CustomerData[[#This Row],[avg_order_value_clean]]*CustomerData[[#This Row],[total_orders]]</f>
        <v>2091.12</v>
      </c>
      <c r="R4884" s="2" t="str">
        <f t="shared" si="692"/>
        <v>Inactive</v>
      </c>
      <c r="S4884" s="2" t="str">
        <f t="shared" si="685"/>
        <v>Medium Risk</v>
      </c>
      <c r="T4884" s="2" t="str">
        <f t="shared" si="686"/>
        <v>25-34</v>
      </c>
      <c r="U4884" s="1">
        <f t="shared" ca="1" si="687"/>
        <v>622</v>
      </c>
      <c r="V4884" s="2" t="str">
        <f t="shared" si="688"/>
        <v>Medium Loyalty</v>
      </c>
      <c r="W4884" s="2" t="str">
        <f t="shared" si="689"/>
        <v>Legitimate</v>
      </c>
      <c r="X4884" s="2" t="str">
        <f>IF(Q4884&lt;Data_Validation!$B$8,"Low Value",IF(Q4884&lt;Data_Validation!$B$9,"Medium Value","High Value"))</f>
        <v>High Value</v>
      </c>
      <c r="Y4884" s="2" t="str">
        <f t="shared" si="690"/>
        <v>High Value - Maintain</v>
      </c>
      <c r="Z4884" s="2" t="str">
        <f t="shared" si="691"/>
        <v>Check Data</v>
      </c>
    </row>
    <row r="4885" spans="1:26" x14ac:dyDescent="0.3">
      <c r="A4885" t="s">
        <v>2387</v>
      </c>
      <c r="B4885">
        <v>27</v>
      </c>
      <c r="C4885" t="s">
        <v>14</v>
      </c>
      <c r="D4885" t="s">
        <v>50</v>
      </c>
      <c r="E4885">
        <v>107.64</v>
      </c>
      <c r="F4885">
        <v>8</v>
      </c>
      <c r="G4885">
        <v>215</v>
      </c>
      <c r="H4885">
        <v>0</v>
      </c>
      <c r="I4885" t="s">
        <v>19</v>
      </c>
      <c r="J4885">
        <v>70.400000000000006</v>
      </c>
      <c r="K4885" s="1">
        <v>45388</v>
      </c>
      <c r="L4885">
        <v>51</v>
      </c>
      <c r="M4885">
        <v>0.14000000000000001</v>
      </c>
      <c r="N4885">
        <f>IF(E4885="",Data_Validation!$B$1,E4885)</f>
        <v>107.64</v>
      </c>
      <c r="O4885">
        <f>IF(J4885="",Data_Validation!$B$2,J4885)</f>
        <v>70.400000000000006</v>
      </c>
      <c r="P4885">
        <f t="shared" si="684"/>
        <v>2</v>
      </c>
      <c r="Q4885" s="2">
        <f>CustomerData[[#This Row],[avg_order_value_clean]]*CustomerData[[#This Row],[total_orders]]</f>
        <v>861.12</v>
      </c>
      <c r="R4885" s="2" t="str">
        <f t="shared" si="692"/>
        <v>Inactive</v>
      </c>
      <c r="S4885" s="2" t="str">
        <f t="shared" si="685"/>
        <v>Low Risk</v>
      </c>
      <c r="T4885" s="2" t="str">
        <f t="shared" si="686"/>
        <v>25-34</v>
      </c>
      <c r="U4885" s="1">
        <f t="shared" ca="1" si="687"/>
        <v>873</v>
      </c>
      <c r="V4885" s="2" t="str">
        <f t="shared" si="688"/>
        <v>Medium Loyalty</v>
      </c>
      <c r="W4885" s="2" t="str">
        <f t="shared" si="689"/>
        <v>Legitimate</v>
      </c>
      <c r="X4885" s="2" t="str">
        <f>IF(Q4885&lt;Data_Validation!$B$8,"Low Value",IF(Q4885&lt;Data_Validation!$B$9,"Medium Value","High Value"))</f>
        <v>Low Value</v>
      </c>
      <c r="Y4885" s="2" t="str">
        <f t="shared" si="690"/>
        <v>Stable</v>
      </c>
      <c r="Z4885" s="2" t="str">
        <f t="shared" si="691"/>
        <v>Check Data</v>
      </c>
    </row>
    <row r="4886" spans="1:26" x14ac:dyDescent="0.3">
      <c r="A4886" t="s">
        <v>2108</v>
      </c>
      <c r="B4886">
        <v>58</v>
      </c>
      <c r="C4886" t="s">
        <v>14</v>
      </c>
      <c r="D4886" t="s">
        <v>37</v>
      </c>
      <c r="E4886">
        <v>78.680000000000007</v>
      </c>
      <c r="F4886">
        <v>10</v>
      </c>
      <c r="G4886">
        <v>133</v>
      </c>
      <c r="H4886">
        <v>0</v>
      </c>
      <c r="I4886" t="s">
        <v>19</v>
      </c>
      <c r="K4886" s="1">
        <v>45400</v>
      </c>
      <c r="L4886">
        <v>68</v>
      </c>
      <c r="M4886">
        <v>0.13</v>
      </c>
      <c r="N4886">
        <f>IF(E4886="",Data_Validation!$B$1,E4886)</f>
        <v>78.680000000000007</v>
      </c>
      <c r="O4886">
        <f>IF(J4886="",Data_Validation!$B$2,J4886)</f>
        <v>250</v>
      </c>
      <c r="P4886">
        <f t="shared" si="684"/>
        <v>2</v>
      </c>
      <c r="Q4886" s="2">
        <f>CustomerData[[#This Row],[avg_order_value_clean]]*CustomerData[[#This Row],[total_orders]]</f>
        <v>786.80000000000007</v>
      </c>
      <c r="R4886" s="2" t="str">
        <f t="shared" si="692"/>
        <v>Inactive</v>
      </c>
      <c r="S4886" s="2" t="str">
        <f t="shared" si="685"/>
        <v>Low Risk</v>
      </c>
      <c r="T4886" s="2" t="str">
        <f t="shared" si="686"/>
        <v>55+</v>
      </c>
      <c r="U4886" s="1">
        <f t="shared" ca="1" si="687"/>
        <v>861</v>
      </c>
      <c r="V4886" s="2" t="str">
        <f t="shared" si="688"/>
        <v>Medium Loyalty</v>
      </c>
      <c r="W4886" s="2" t="str">
        <f t="shared" si="689"/>
        <v>Legitimate</v>
      </c>
      <c r="X4886" s="2" t="str">
        <f>IF(Q4886&lt;Data_Validation!$B$8,"Low Value",IF(Q4886&lt;Data_Validation!$B$9,"Medium Value","High Value"))</f>
        <v>Low Value</v>
      </c>
      <c r="Y4886" s="2" t="str">
        <f t="shared" si="690"/>
        <v>Stable</v>
      </c>
      <c r="Z4886" s="2" t="str">
        <f t="shared" si="691"/>
        <v>Check Data</v>
      </c>
    </row>
    <row r="4887" spans="1:26" x14ac:dyDescent="0.3">
      <c r="A4887" t="s">
        <v>2771</v>
      </c>
      <c r="B4887">
        <v>44</v>
      </c>
      <c r="C4887" t="s">
        <v>14</v>
      </c>
      <c r="D4887" t="s">
        <v>37</v>
      </c>
      <c r="E4887">
        <v>49.24</v>
      </c>
      <c r="F4887">
        <v>13</v>
      </c>
      <c r="G4887">
        <v>339</v>
      </c>
      <c r="H4887">
        <v>0</v>
      </c>
      <c r="I4887" t="s">
        <v>23</v>
      </c>
      <c r="J4887">
        <v>2</v>
      </c>
      <c r="K4887" s="1">
        <v>45354</v>
      </c>
      <c r="L4887">
        <v>58</v>
      </c>
      <c r="M4887">
        <v>0.11</v>
      </c>
      <c r="N4887">
        <f>IF(E4887="",Data_Validation!$B$1,E4887)</f>
        <v>49.24</v>
      </c>
      <c r="O4887">
        <f>IF(J4887="",Data_Validation!$B$2,J4887)</f>
        <v>2</v>
      </c>
      <c r="P4887">
        <f t="shared" si="684"/>
        <v>2</v>
      </c>
      <c r="Q4887" s="2">
        <f>CustomerData[[#This Row],[avg_order_value_clean]]*CustomerData[[#This Row],[total_orders]]</f>
        <v>640.12</v>
      </c>
      <c r="R4887" s="2" t="str">
        <f t="shared" si="692"/>
        <v>Inactive</v>
      </c>
      <c r="S4887" s="2" t="str">
        <f t="shared" si="685"/>
        <v>Low Risk</v>
      </c>
      <c r="T4887" s="2" t="str">
        <f t="shared" si="686"/>
        <v>35-44</v>
      </c>
      <c r="U4887" s="1">
        <f t="shared" ca="1" si="687"/>
        <v>907</v>
      </c>
      <c r="V4887" s="2" t="str">
        <f t="shared" si="688"/>
        <v>Medium Loyalty</v>
      </c>
      <c r="W4887" s="2" t="str">
        <f t="shared" si="689"/>
        <v>Legitimate</v>
      </c>
      <c r="X4887" s="2" t="str">
        <f>IF(Q4887&lt;Data_Validation!$B$8,"Low Value",IF(Q4887&lt;Data_Validation!$B$9,"Medium Value","High Value"))</f>
        <v>Low Value</v>
      </c>
      <c r="Y4887" s="2" t="str">
        <f t="shared" si="690"/>
        <v>Stable</v>
      </c>
      <c r="Z4887" s="2" t="str">
        <f t="shared" si="691"/>
        <v>Check Data</v>
      </c>
    </row>
    <row r="4888" spans="1:26" x14ac:dyDescent="0.3">
      <c r="A4888" t="s">
        <v>3773</v>
      </c>
      <c r="B4888">
        <v>77</v>
      </c>
      <c r="C4888" t="s">
        <v>14</v>
      </c>
      <c r="D4888" t="s">
        <v>15</v>
      </c>
      <c r="E4888">
        <v>194.8</v>
      </c>
      <c r="F4888">
        <v>9</v>
      </c>
      <c r="G4888">
        <v>316</v>
      </c>
      <c r="H4888">
        <v>0</v>
      </c>
      <c r="I4888" t="s">
        <v>23</v>
      </c>
      <c r="J4888">
        <v>35.5</v>
      </c>
      <c r="K4888" s="1">
        <v>44045</v>
      </c>
      <c r="L4888">
        <v>12</v>
      </c>
      <c r="M4888">
        <v>0.04</v>
      </c>
      <c r="N4888">
        <f>IF(E4888="",Data_Validation!$B$1,E4888)</f>
        <v>194.8</v>
      </c>
      <c r="O4888">
        <f>IF(J4888="",Data_Validation!$B$2,J4888)</f>
        <v>35.5</v>
      </c>
      <c r="P4888">
        <f t="shared" si="684"/>
        <v>1</v>
      </c>
      <c r="Q4888" s="2">
        <f>CustomerData[[#This Row],[avg_order_value_clean]]*CustomerData[[#This Row],[total_orders]]</f>
        <v>1753.2</v>
      </c>
      <c r="R4888" s="2" t="str">
        <f t="shared" si="692"/>
        <v>Inactive</v>
      </c>
      <c r="S4888" s="2" t="str">
        <f t="shared" si="685"/>
        <v>Low Risk</v>
      </c>
      <c r="T4888" s="2" t="str">
        <f t="shared" si="686"/>
        <v>55+</v>
      </c>
      <c r="U4888" s="1">
        <f t="shared" ca="1" si="687"/>
        <v>2216</v>
      </c>
      <c r="V4888" s="2" t="str">
        <f t="shared" si="688"/>
        <v>Low Loyalty</v>
      </c>
      <c r="W4888" s="2" t="str">
        <f t="shared" si="689"/>
        <v>Legitimate</v>
      </c>
      <c r="X4888" s="2" t="str">
        <f>IF(Q4888&lt;Data_Validation!$B$8,"Low Value",IF(Q4888&lt;Data_Validation!$B$9,"Medium Value","High Value"))</f>
        <v>High Value</v>
      </c>
      <c r="Y4888" s="2" t="str">
        <f t="shared" si="690"/>
        <v>High Value - Maintain</v>
      </c>
      <c r="Z4888" s="2" t="str">
        <f t="shared" si="691"/>
        <v>Check Data</v>
      </c>
    </row>
    <row r="4889" spans="1:26" x14ac:dyDescent="0.3">
      <c r="A4889" t="s">
        <v>3774</v>
      </c>
      <c r="B4889">
        <v>26</v>
      </c>
      <c r="C4889" t="s">
        <v>21</v>
      </c>
      <c r="D4889" t="s">
        <v>28</v>
      </c>
      <c r="E4889">
        <v>117.24</v>
      </c>
      <c r="F4889">
        <v>10</v>
      </c>
      <c r="G4889">
        <v>8</v>
      </c>
      <c r="H4889">
        <v>0</v>
      </c>
      <c r="I4889" t="s">
        <v>29</v>
      </c>
      <c r="J4889">
        <v>47.6</v>
      </c>
      <c r="K4889" s="1">
        <v>44069</v>
      </c>
      <c r="L4889">
        <v>96</v>
      </c>
      <c r="M4889">
        <v>0.1</v>
      </c>
      <c r="N4889">
        <f>IF(E4889="",Data_Validation!$B$1,E4889)</f>
        <v>117.24</v>
      </c>
      <c r="O4889">
        <f>IF(J4889="",Data_Validation!$B$2,J4889)</f>
        <v>47.6</v>
      </c>
      <c r="P4889">
        <f t="shared" si="684"/>
        <v>1</v>
      </c>
      <c r="Q4889" s="2">
        <f>CustomerData[[#This Row],[avg_order_value_clean]]*CustomerData[[#This Row],[total_orders]]</f>
        <v>1172.3999999999999</v>
      </c>
      <c r="R4889" s="2" t="str">
        <f t="shared" si="692"/>
        <v>Active</v>
      </c>
      <c r="S4889" s="2" t="str">
        <f t="shared" si="685"/>
        <v>Low Risk</v>
      </c>
      <c r="T4889" s="2" t="str">
        <f t="shared" si="686"/>
        <v>25-34</v>
      </c>
      <c r="U4889" s="1">
        <f t="shared" ca="1" si="687"/>
        <v>2192</v>
      </c>
      <c r="V4889" s="2" t="str">
        <f t="shared" si="688"/>
        <v>High Loyalty</v>
      </c>
      <c r="W4889" s="2" t="str">
        <f t="shared" si="689"/>
        <v>Legitimate</v>
      </c>
      <c r="X4889" s="2" t="str">
        <f>IF(Q4889&lt;Data_Validation!$B$8,"Low Value",IF(Q4889&lt;Data_Validation!$B$9,"Medium Value","High Value"))</f>
        <v>Low Value</v>
      </c>
      <c r="Y4889" s="2" t="str">
        <f t="shared" si="690"/>
        <v>Stable</v>
      </c>
      <c r="Z4889" s="2" t="str">
        <f t="shared" si="691"/>
        <v>Check Data</v>
      </c>
    </row>
    <row r="4890" spans="1:26" x14ac:dyDescent="0.3">
      <c r="A4890" t="s">
        <v>3775</v>
      </c>
      <c r="B4890">
        <v>69</v>
      </c>
      <c r="C4890" t="s">
        <v>14</v>
      </c>
      <c r="D4890" t="s">
        <v>15</v>
      </c>
      <c r="E4890">
        <v>131.38999999999999</v>
      </c>
      <c r="F4890">
        <v>9</v>
      </c>
      <c r="G4890">
        <v>212</v>
      </c>
      <c r="H4890">
        <v>0</v>
      </c>
      <c r="I4890" t="s">
        <v>40</v>
      </c>
      <c r="J4890">
        <v>78.3</v>
      </c>
      <c r="K4890" s="1">
        <v>44804</v>
      </c>
      <c r="L4890">
        <v>69</v>
      </c>
      <c r="M4890">
        <v>0.13</v>
      </c>
      <c r="N4890">
        <f>IF(E4890="",Data_Validation!$B$1,E4890)</f>
        <v>131.38999999999999</v>
      </c>
      <c r="O4890">
        <f>IF(J4890="",Data_Validation!$B$2,J4890)</f>
        <v>78.3</v>
      </c>
      <c r="P4890">
        <f t="shared" si="684"/>
        <v>2</v>
      </c>
      <c r="Q4890" s="2">
        <f>CustomerData[[#This Row],[avg_order_value_clean]]*CustomerData[[#This Row],[total_orders]]</f>
        <v>1182.5099999999998</v>
      </c>
      <c r="R4890" s="2" t="str">
        <f t="shared" si="692"/>
        <v>Inactive</v>
      </c>
      <c r="S4890" s="2" t="str">
        <f t="shared" si="685"/>
        <v>Low Risk</v>
      </c>
      <c r="T4890" s="2" t="str">
        <f t="shared" si="686"/>
        <v>55+</v>
      </c>
      <c r="U4890" s="1">
        <f t="shared" ca="1" si="687"/>
        <v>1457</v>
      </c>
      <c r="V4890" s="2" t="str">
        <f t="shared" si="688"/>
        <v>Medium Loyalty</v>
      </c>
      <c r="W4890" s="2" t="str">
        <f t="shared" si="689"/>
        <v>Legitimate</v>
      </c>
      <c r="X4890" s="2" t="str">
        <f>IF(Q4890&lt;Data_Validation!$B$8,"Low Value",IF(Q4890&lt;Data_Validation!$B$9,"Medium Value","High Value"))</f>
        <v>Low Value</v>
      </c>
      <c r="Y4890" s="2" t="str">
        <f t="shared" si="690"/>
        <v>Stable</v>
      </c>
      <c r="Z4890" s="2" t="str">
        <f t="shared" si="691"/>
        <v>Check Data</v>
      </c>
    </row>
    <row r="4891" spans="1:26" x14ac:dyDescent="0.3">
      <c r="A4891" t="s">
        <v>3776</v>
      </c>
      <c r="B4891">
        <v>45</v>
      </c>
      <c r="C4891" t="s">
        <v>14</v>
      </c>
      <c r="D4891" t="s">
        <v>50</v>
      </c>
      <c r="E4891">
        <v>50</v>
      </c>
      <c r="F4891">
        <v>9</v>
      </c>
      <c r="G4891">
        <v>138</v>
      </c>
      <c r="H4891">
        <v>0</v>
      </c>
      <c r="I4891" t="s">
        <v>19</v>
      </c>
      <c r="J4891">
        <v>65.5</v>
      </c>
      <c r="K4891" s="1">
        <v>45052</v>
      </c>
      <c r="L4891">
        <v>37</v>
      </c>
      <c r="M4891">
        <v>7.0000000000000007E-2</v>
      </c>
      <c r="N4891">
        <f>IF(E4891="",Data_Validation!$B$1,E4891)</f>
        <v>50</v>
      </c>
      <c r="O4891">
        <f>IF(J4891="",Data_Validation!$B$2,J4891)</f>
        <v>65.5</v>
      </c>
      <c r="P4891">
        <f t="shared" si="684"/>
        <v>1</v>
      </c>
      <c r="Q4891" s="2">
        <f>CustomerData[[#This Row],[avg_order_value_clean]]*CustomerData[[#This Row],[total_orders]]</f>
        <v>450</v>
      </c>
      <c r="R4891" s="2" t="str">
        <f t="shared" si="692"/>
        <v>Inactive</v>
      </c>
      <c r="S4891" s="2" t="str">
        <f t="shared" si="685"/>
        <v>Low Risk</v>
      </c>
      <c r="T4891" s="2" t="str">
        <f t="shared" si="686"/>
        <v>45-54</v>
      </c>
      <c r="U4891" s="1">
        <f t="shared" ca="1" si="687"/>
        <v>1209</v>
      </c>
      <c r="V4891" s="2" t="str">
        <f t="shared" si="688"/>
        <v>Low Loyalty</v>
      </c>
      <c r="W4891" s="2" t="str">
        <f t="shared" si="689"/>
        <v>Legitimate</v>
      </c>
      <c r="X4891" s="2" t="str">
        <f>IF(Q4891&lt;Data_Validation!$B$8,"Low Value",IF(Q4891&lt;Data_Validation!$B$9,"Medium Value","High Value"))</f>
        <v>Low Value</v>
      </c>
      <c r="Y4891" s="2" t="str">
        <f t="shared" si="690"/>
        <v>Stable</v>
      </c>
      <c r="Z4891" s="2" t="str">
        <f t="shared" si="691"/>
        <v>Check Data</v>
      </c>
    </row>
    <row r="4892" spans="1:26" x14ac:dyDescent="0.3">
      <c r="A4892" t="s">
        <v>3777</v>
      </c>
      <c r="B4892">
        <v>18</v>
      </c>
      <c r="C4892" t="s">
        <v>21</v>
      </c>
      <c r="D4892" t="s">
        <v>26</v>
      </c>
      <c r="E4892">
        <v>201.54</v>
      </c>
      <c r="F4892">
        <v>7</v>
      </c>
      <c r="G4892">
        <v>221</v>
      </c>
      <c r="H4892">
        <v>0</v>
      </c>
      <c r="I4892" t="s">
        <v>23</v>
      </c>
      <c r="J4892">
        <v>73.599999999999994</v>
      </c>
      <c r="K4892" s="1">
        <v>44536</v>
      </c>
      <c r="L4892">
        <v>25</v>
      </c>
      <c r="M4892">
        <v>0.21</v>
      </c>
      <c r="N4892">
        <f>IF(E4892="",Data_Validation!$B$1,E4892)</f>
        <v>201.54</v>
      </c>
      <c r="O4892">
        <f>IF(J4892="",Data_Validation!$B$2,J4892)</f>
        <v>73.599999999999994</v>
      </c>
      <c r="P4892">
        <f t="shared" si="684"/>
        <v>1</v>
      </c>
      <c r="Q4892" s="2">
        <f>CustomerData[[#This Row],[avg_order_value_clean]]*CustomerData[[#This Row],[total_orders]]</f>
        <v>1410.78</v>
      </c>
      <c r="R4892" s="2" t="str">
        <f t="shared" si="692"/>
        <v>Inactive</v>
      </c>
      <c r="S4892" s="2" t="str">
        <f t="shared" si="685"/>
        <v>Medium Risk</v>
      </c>
      <c r="T4892" s="2" t="str">
        <f t="shared" si="686"/>
        <v>Under 25</v>
      </c>
      <c r="U4892" s="1">
        <f t="shared" ca="1" si="687"/>
        <v>1725</v>
      </c>
      <c r="V4892" s="2" t="str">
        <f t="shared" si="688"/>
        <v>Low Loyalty</v>
      </c>
      <c r="W4892" s="2" t="str">
        <f t="shared" si="689"/>
        <v>Legitimate</v>
      </c>
      <c r="X4892" s="2" t="str">
        <f>IF(Q4892&lt;Data_Validation!$B$8,"Low Value",IF(Q4892&lt;Data_Validation!$B$9,"Medium Value","High Value"))</f>
        <v>Low Value</v>
      </c>
      <c r="Y4892" s="2" t="str">
        <f t="shared" si="690"/>
        <v>Stable</v>
      </c>
      <c r="Z4892" s="2" t="str">
        <f t="shared" si="691"/>
        <v>Check Data</v>
      </c>
    </row>
    <row r="4893" spans="1:26" x14ac:dyDescent="0.3">
      <c r="A4893" t="s">
        <v>3778</v>
      </c>
      <c r="B4893">
        <v>34</v>
      </c>
      <c r="C4893" t="s">
        <v>14</v>
      </c>
      <c r="D4893" t="s">
        <v>22</v>
      </c>
      <c r="E4893">
        <v>102.29</v>
      </c>
      <c r="F4893">
        <v>4</v>
      </c>
      <c r="G4893">
        <v>320</v>
      </c>
      <c r="H4893">
        <v>0</v>
      </c>
      <c r="I4893" t="s">
        <v>16</v>
      </c>
      <c r="J4893">
        <v>14.5</v>
      </c>
      <c r="K4893" s="1">
        <v>44529</v>
      </c>
      <c r="L4893">
        <v>68</v>
      </c>
      <c r="M4893">
        <v>0.09</v>
      </c>
      <c r="N4893">
        <f>IF(E4893="",Data_Validation!$B$1,E4893)</f>
        <v>102.29</v>
      </c>
      <c r="O4893">
        <f>IF(J4893="",Data_Validation!$B$2,J4893)</f>
        <v>14.5</v>
      </c>
      <c r="P4893">
        <f t="shared" si="684"/>
        <v>1</v>
      </c>
      <c r="Q4893" s="2">
        <f>CustomerData[[#This Row],[avg_order_value_clean]]*CustomerData[[#This Row],[total_orders]]</f>
        <v>409.16</v>
      </c>
      <c r="R4893" s="2" t="str">
        <f t="shared" si="692"/>
        <v>Inactive</v>
      </c>
      <c r="S4893" s="2" t="str">
        <f t="shared" si="685"/>
        <v>Low Risk</v>
      </c>
      <c r="T4893" s="2" t="str">
        <f t="shared" si="686"/>
        <v>25-34</v>
      </c>
      <c r="U4893" s="1">
        <f t="shared" ca="1" si="687"/>
        <v>1732</v>
      </c>
      <c r="V4893" s="2" t="str">
        <f t="shared" si="688"/>
        <v>Medium Loyalty</v>
      </c>
      <c r="W4893" s="2" t="str">
        <f t="shared" si="689"/>
        <v>Legitimate</v>
      </c>
      <c r="X4893" s="2" t="str">
        <f>IF(Q4893&lt;Data_Validation!$B$8,"Low Value",IF(Q4893&lt;Data_Validation!$B$9,"Medium Value","High Value"))</f>
        <v>Low Value</v>
      </c>
      <c r="Y4893" s="2" t="str">
        <f t="shared" si="690"/>
        <v>Stable</v>
      </c>
      <c r="Z4893" s="2" t="str">
        <f t="shared" si="691"/>
        <v>Check Data</v>
      </c>
    </row>
    <row r="4894" spans="1:26" x14ac:dyDescent="0.3">
      <c r="A4894" t="s">
        <v>3779</v>
      </c>
      <c r="B4894">
        <v>48</v>
      </c>
      <c r="C4894" t="s">
        <v>21</v>
      </c>
      <c r="D4894" t="s">
        <v>15</v>
      </c>
      <c r="E4894">
        <v>117.51</v>
      </c>
      <c r="F4894">
        <v>8</v>
      </c>
      <c r="G4894">
        <v>90</v>
      </c>
      <c r="H4894">
        <v>0</v>
      </c>
      <c r="I4894" t="s">
        <v>23</v>
      </c>
      <c r="J4894">
        <v>84.5</v>
      </c>
      <c r="K4894" s="1">
        <v>45379</v>
      </c>
      <c r="L4894">
        <v>24</v>
      </c>
      <c r="M4894">
        <v>0.61</v>
      </c>
      <c r="N4894">
        <f>IF(E4894="",Data_Validation!$B$1,E4894)</f>
        <v>117.51</v>
      </c>
      <c r="O4894">
        <f>IF(J4894="",Data_Validation!$B$2,J4894)</f>
        <v>84.5</v>
      </c>
      <c r="P4894">
        <f t="shared" si="684"/>
        <v>1</v>
      </c>
      <c r="Q4894" s="2">
        <f>CustomerData[[#This Row],[avg_order_value_clean]]*CustomerData[[#This Row],[total_orders]]</f>
        <v>940.08</v>
      </c>
      <c r="R4894" s="2" t="str">
        <f t="shared" si="692"/>
        <v>At Risk</v>
      </c>
      <c r="S4894" s="2" t="str">
        <f t="shared" si="685"/>
        <v>High Risk</v>
      </c>
      <c r="T4894" s="2" t="str">
        <f t="shared" si="686"/>
        <v>45-54</v>
      </c>
      <c r="U4894" s="1">
        <f t="shared" ca="1" si="687"/>
        <v>882</v>
      </c>
      <c r="V4894" s="2" t="str">
        <f t="shared" si="688"/>
        <v>Low Loyalty</v>
      </c>
      <c r="W4894" s="2" t="str">
        <f t="shared" si="689"/>
        <v>Legitimate</v>
      </c>
      <c r="X4894" s="2" t="str">
        <f>IF(Q4894&lt;Data_Validation!$B$8,"Low Value",IF(Q4894&lt;Data_Validation!$B$9,"Medium Value","High Value"))</f>
        <v>Low Value</v>
      </c>
      <c r="Y4894" s="2" t="str">
        <f t="shared" si="690"/>
        <v>At Risk - Develop</v>
      </c>
      <c r="Z4894" s="2" t="str">
        <f t="shared" si="691"/>
        <v>Check Data</v>
      </c>
    </row>
    <row r="4895" spans="1:26" x14ac:dyDescent="0.3">
      <c r="A4895" t="s">
        <v>3780</v>
      </c>
      <c r="B4895">
        <v>61</v>
      </c>
      <c r="C4895" t="s">
        <v>14</v>
      </c>
      <c r="D4895" t="s">
        <v>37</v>
      </c>
      <c r="E4895">
        <v>71.14</v>
      </c>
      <c r="F4895">
        <v>10</v>
      </c>
      <c r="G4895">
        <v>314</v>
      </c>
      <c r="H4895">
        <v>0</v>
      </c>
      <c r="I4895" t="s">
        <v>23</v>
      </c>
      <c r="J4895">
        <v>82.2</v>
      </c>
      <c r="K4895" s="1">
        <v>45559</v>
      </c>
      <c r="L4895">
        <v>36</v>
      </c>
      <c r="M4895">
        <v>0.14000000000000001</v>
      </c>
      <c r="N4895">
        <f>IF(E4895="",Data_Validation!$B$1,E4895)</f>
        <v>71.14</v>
      </c>
      <c r="O4895">
        <f>IF(J4895="",Data_Validation!$B$2,J4895)</f>
        <v>82.2</v>
      </c>
      <c r="P4895">
        <f t="shared" si="684"/>
        <v>1</v>
      </c>
      <c r="Q4895" s="2">
        <f>CustomerData[[#This Row],[avg_order_value_clean]]*CustomerData[[#This Row],[total_orders]]</f>
        <v>711.4</v>
      </c>
      <c r="R4895" s="2" t="str">
        <f t="shared" si="692"/>
        <v>Inactive</v>
      </c>
      <c r="S4895" s="2" t="str">
        <f t="shared" si="685"/>
        <v>Low Risk</v>
      </c>
      <c r="T4895" s="2" t="str">
        <f t="shared" si="686"/>
        <v>55+</v>
      </c>
      <c r="U4895" s="1">
        <f t="shared" ca="1" si="687"/>
        <v>702</v>
      </c>
      <c r="V4895" s="2" t="str">
        <f t="shared" si="688"/>
        <v>Low Loyalty</v>
      </c>
      <c r="W4895" s="2" t="str">
        <f t="shared" si="689"/>
        <v>Legitimate</v>
      </c>
      <c r="X4895" s="2" t="str">
        <f>IF(Q4895&lt;Data_Validation!$B$8,"Low Value",IF(Q4895&lt;Data_Validation!$B$9,"Medium Value","High Value"))</f>
        <v>Low Value</v>
      </c>
      <c r="Y4895" s="2" t="str">
        <f t="shared" si="690"/>
        <v>Stable</v>
      </c>
      <c r="Z4895" s="2" t="str">
        <f t="shared" si="691"/>
        <v>Check Data</v>
      </c>
    </row>
    <row r="4896" spans="1:26" x14ac:dyDescent="0.3">
      <c r="A4896" t="s">
        <v>3781</v>
      </c>
      <c r="B4896">
        <v>27</v>
      </c>
      <c r="C4896" t="s">
        <v>14</v>
      </c>
      <c r="D4896" t="s">
        <v>28</v>
      </c>
      <c r="E4896">
        <v>89.2</v>
      </c>
      <c r="F4896">
        <v>6</v>
      </c>
      <c r="G4896">
        <v>111</v>
      </c>
      <c r="H4896">
        <v>0</v>
      </c>
      <c r="I4896" t="s">
        <v>19</v>
      </c>
      <c r="J4896">
        <v>76.900000000000006</v>
      </c>
      <c r="K4896" s="1">
        <v>45612</v>
      </c>
      <c r="L4896">
        <v>2</v>
      </c>
      <c r="M4896">
        <v>0.28999999999999998</v>
      </c>
      <c r="N4896">
        <f>IF(E4896="",Data_Validation!$B$1,E4896)</f>
        <v>89.2</v>
      </c>
      <c r="O4896">
        <f>IF(J4896="",Data_Validation!$B$2,J4896)</f>
        <v>76.900000000000006</v>
      </c>
      <c r="P4896">
        <f t="shared" si="684"/>
        <v>1</v>
      </c>
      <c r="Q4896" s="2">
        <f>CustomerData[[#This Row],[avg_order_value_clean]]*CustomerData[[#This Row],[total_orders]]</f>
        <v>535.20000000000005</v>
      </c>
      <c r="R4896" s="2" t="str">
        <f t="shared" si="692"/>
        <v>Inactive</v>
      </c>
      <c r="S4896" s="2" t="str">
        <f t="shared" si="685"/>
        <v>Medium Risk</v>
      </c>
      <c r="T4896" s="2" t="str">
        <f t="shared" si="686"/>
        <v>25-34</v>
      </c>
      <c r="U4896" s="1">
        <f t="shared" ca="1" si="687"/>
        <v>649</v>
      </c>
      <c r="V4896" s="2" t="str">
        <f t="shared" si="688"/>
        <v>Low Loyalty</v>
      </c>
      <c r="W4896" s="2" t="str">
        <f t="shared" si="689"/>
        <v>Legitimate</v>
      </c>
      <c r="X4896" s="2" t="str">
        <f>IF(Q4896&lt;Data_Validation!$B$8,"Low Value",IF(Q4896&lt;Data_Validation!$B$9,"Medium Value","High Value"))</f>
        <v>Low Value</v>
      </c>
      <c r="Y4896" s="2" t="str">
        <f t="shared" si="690"/>
        <v>Stable</v>
      </c>
      <c r="Z4896" s="2" t="str">
        <f t="shared" si="691"/>
        <v>Check Data</v>
      </c>
    </row>
    <row r="4897" spans="1:26" x14ac:dyDescent="0.3">
      <c r="A4897" t="s">
        <v>3782</v>
      </c>
      <c r="B4897">
        <v>54</v>
      </c>
      <c r="C4897" t="s">
        <v>14</v>
      </c>
      <c r="D4897" t="s">
        <v>22</v>
      </c>
      <c r="E4897">
        <v>49.87</v>
      </c>
      <c r="F4897">
        <v>8</v>
      </c>
      <c r="G4897">
        <v>112</v>
      </c>
      <c r="H4897">
        <v>0</v>
      </c>
      <c r="I4897" t="s">
        <v>23</v>
      </c>
      <c r="J4897">
        <v>81.8</v>
      </c>
      <c r="K4897" s="1">
        <v>44920</v>
      </c>
      <c r="L4897">
        <v>35</v>
      </c>
      <c r="M4897">
        <v>0.08</v>
      </c>
      <c r="N4897">
        <f>IF(E4897="",Data_Validation!$B$1,E4897)</f>
        <v>49.87</v>
      </c>
      <c r="O4897">
        <f>IF(J4897="",Data_Validation!$B$2,J4897)</f>
        <v>81.8</v>
      </c>
      <c r="P4897">
        <f t="shared" si="684"/>
        <v>1</v>
      </c>
      <c r="Q4897" s="2">
        <f>CustomerData[[#This Row],[avg_order_value_clean]]*CustomerData[[#This Row],[total_orders]]</f>
        <v>398.96</v>
      </c>
      <c r="R4897" s="2" t="str">
        <f t="shared" si="692"/>
        <v>Inactive</v>
      </c>
      <c r="S4897" s="2" t="str">
        <f t="shared" si="685"/>
        <v>Low Risk</v>
      </c>
      <c r="T4897" s="2" t="str">
        <f t="shared" si="686"/>
        <v>45-54</v>
      </c>
      <c r="U4897" s="1">
        <f t="shared" ca="1" si="687"/>
        <v>1341</v>
      </c>
      <c r="V4897" s="2" t="str">
        <f t="shared" si="688"/>
        <v>Low Loyalty</v>
      </c>
      <c r="W4897" s="2" t="str">
        <f t="shared" si="689"/>
        <v>Legitimate</v>
      </c>
      <c r="X4897" s="2" t="str">
        <f>IF(Q4897&lt;Data_Validation!$B$8,"Low Value",IF(Q4897&lt;Data_Validation!$B$9,"Medium Value","High Value"))</f>
        <v>Low Value</v>
      </c>
      <c r="Y4897" s="2" t="str">
        <f t="shared" si="690"/>
        <v>Stable</v>
      </c>
      <c r="Z4897" s="2" t="str">
        <f t="shared" si="691"/>
        <v>Check Data</v>
      </c>
    </row>
    <row r="4898" spans="1:26" x14ac:dyDescent="0.3">
      <c r="A4898" t="s">
        <v>3783</v>
      </c>
      <c r="B4898">
        <v>79</v>
      </c>
      <c r="C4898" t="s">
        <v>21</v>
      </c>
      <c r="D4898" t="s">
        <v>52</v>
      </c>
      <c r="E4898">
        <v>109.35</v>
      </c>
      <c r="F4898">
        <v>15</v>
      </c>
      <c r="G4898">
        <v>197</v>
      </c>
      <c r="H4898">
        <v>0</v>
      </c>
      <c r="I4898" t="s">
        <v>16</v>
      </c>
      <c r="J4898">
        <v>21.4</v>
      </c>
      <c r="K4898" s="1">
        <v>45164</v>
      </c>
      <c r="L4898">
        <v>8</v>
      </c>
      <c r="M4898">
        <v>0.34</v>
      </c>
      <c r="N4898">
        <f>IF(E4898="",Data_Validation!$B$1,E4898)</f>
        <v>109.35</v>
      </c>
      <c r="O4898">
        <f>IF(J4898="",Data_Validation!$B$2,J4898)</f>
        <v>21.4</v>
      </c>
      <c r="P4898">
        <f t="shared" si="684"/>
        <v>1</v>
      </c>
      <c r="Q4898" s="2">
        <f>CustomerData[[#This Row],[avg_order_value_clean]]*CustomerData[[#This Row],[total_orders]]</f>
        <v>1640.25</v>
      </c>
      <c r="R4898" s="2" t="str">
        <f t="shared" si="692"/>
        <v>Inactive</v>
      </c>
      <c r="S4898" s="2" t="str">
        <f t="shared" si="685"/>
        <v>Medium Risk</v>
      </c>
      <c r="T4898" s="2" t="str">
        <f t="shared" si="686"/>
        <v>55+</v>
      </c>
      <c r="U4898" s="1">
        <f t="shared" ca="1" si="687"/>
        <v>1097</v>
      </c>
      <c r="V4898" s="2" t="str">
        <f t="shared" si="688"/>
        <v>Low Loyalty</v>
      </c>
      <c r="W4898" s="2" t="str">
        <f t="shared" si="689"/>
        <v>Legitimate</v>
      </c>
      <c r="X4898" s="2" t="str">
        <f>IF(Q4898&lt;Data_Validation!$B$8,"Low Value",IF(Q4898&lt;Data_Validation!$B$9,"Medium Value","High Value"))</f>
        <v>High Value</v>
      </c>
      <c r="Y4898" s="2" t="str">
        <f t="shared" si="690"/>
        <v>High Value - Maintain</v>
      </c>
      <c r="Z4898" s="2" t="str">
        <f t="shared" si="691"/>
        <v>Check Data</v>
      </c>
    </row>
    <row r="4899" spans="1:26" x14ac:dyDescent="0.3">
      <c r="A4899" t="s">
        <v>3784</v>
      </c>
      <c r="B4899">
        <v>46</v>
      </c>
      <c r="C4899" t="s">
        <v>21</v>
      </c>
      <c r="D4899" t="s">
        <v>18</v>
      </c>
      <c r="E4899">
        <v>174.3</v>
      </c>
      <c r="F4899">
        <v>7</v>
      </c>
      <c r="G4899">
        <v>262</v>
      </c>
      <c r="H4899">
        <v>0</v>
      </c>
      <c r="I4899" t="s">
        <v>16</v>
      </c>
      <c r="J4899">
        <v>14</v>
      </c>
      <c r="K4899" s="1">
        <v>44870</v>
      </c>
      <c r="L4899">
        <v>73</v>
      </c>
      <c r="M4899">
        <v>0.3</v>
      </c>
      <c r="N4899">
        <f>IF(E4899="",Data_Validation!$B$1,E4899)</f>
        <v>174.3</v>
      </c>
      <c r="O4899">
        <f>IF(J4899="",Data_Validation!$B$2,J4899)</f>
        <v>14</v>
      </c>
      <c r="P4899">
        <f t="shared" si="684"/>
        <v>1</v>
      </c>
      <c r="Q4899" s="2">
        <f>CustomerData[[#This Row],[avg_order_value_clean]]*CustomerData[[#This Row],[total_orders]]</f>
        <v>1220.1000000000001</v>
      </c>
      <c r="R4899" s="2" t="str">
        <f t="shared" si="692"/>
        <v>Inactive</v>
      </c>
      <c r="S4899" s="2" t="str">
        <f t="shared" si="685"/>
        <v>Medium Risk</v>
      </c>
      <c r="T4899" s="2" t="str">
        <f t="shared" si="686"/>
        <v>45-54</v>
      </c>
      <c r="U4899" s="1">
        <f t="shared" ca="1" si="687"/>
        <v>1391</v>
      </c>
      <c r="V4899" s="2" t="str">
        <f t="shared" si="688"/>
        <v>High Loyalty</v>
      </c>
      <c r="W4899" s="2" t="str">
        <f t="shared" si="689"/>
        <v>Legitimate</v>
      </c>
      <c r="X4899" s="2" t="str">
        <f>IF(Q4899&lt;Data_Validation!$B$8,"Low Value",IF(Q4899&lt;Data_Validation!$B$9,"Medium Value","High Value"))</f>
        <v>Low Value</v>
      </c>
      <c r="Y4899" s="2" t="str">
        <f t="shared" si="690"/>
        <v>Stable</v>
      </c>
      <c r="Z4899" s="2" t="str">
        <f t="shared" si="691"/>
        <v>Check Data</v>
      </c>
    </row>
    <row r="4900" spans="1:26" x14ac:dyDescent="0.3">
      <c r="A4900" t="s">
        <v>3775</v>
      </c>
      <c r="B4900">
        <v>35</v>
      </c>
      <c r="C4900" t="s">
        <v>25</v>
      </c>
      <c r="D4900" t="s">
        <v>37</v>
      </c>
      <c r="E4900">
        <v>102.46</v>
      </c>
      <c r="F4900">
        <v>15</v>
      </c>
      <c r="G4900">
        <v>316</v>
      </c>
      <c r="H4900">
        <v>0</v>
      </c>
      <c r="I4900" t="s">
        <v>16</v>
      </c>
      <c r="J4900">
        <v>89.5</v>
      </c>
      <c r="K4900" s="1">
        <v>44626</v>
      </c>
      <c r="L4900">
        <v>28</v>
      </c>
      <c r="M4900">
        <v>0.56999999999999995</v>
      </c>
      <c r="N4900">
        <f>IF(E4900="",Data_Validation!$B$1,E4900)</f>
        <v>102.46</v>
      </c>
      <c r="O4900">
        <f>IF(J4900="",Data_Validation!$B$2,J4900)</f>
        <v>89.5</v>
      </c>
      <c r="P4900">
        <f t="shared" si="684"/>
        <v>2</v>
      </c>
      <c r="Q4900" s="2">
        <f>CustomerData[[#This Row],[avg_order_value_clean]]*CustomerData[[#This Row],[total_orders]]</f>
        <v>1536.8999999999999</v>
      </c>
      <c r="R4900" s="2" t="str">
        <f t="shared" si="692"/>
        <v>Inactive</v>
      </c>
      <c r="S4900" s="2" t="str">
        <f t="shared" si="685"/>
        <v>High Risk</v>
      </c>
      <c r="T4900" s="2" t="str">
        <f t="shared" si="686"/>
        <v>35-44</v>
      </c>
      <c r="U4900" s="1">
        <f t="shared" ca="1" si="687"/>
        <v>1635</v>
      </c>
      <c r="V4900" s="2" t="str">
        <f t="shared" si="688"/>
        <v>Low Loyalty</v>
      </c>
      <c r="W4900" s="2" t="str">
        <f t="shared" si="689"/>
        <v>Legitimate</v>
      </c>
      <c r="X4900" s="2" t="str">
        <f>IF(Q4900&lt;Data_Validation!$B$8,"Low Value",IF(Q4900&lt;Data_Validation!$B$9,"Medium Value","High Value"))</f>
        <v>High Value</v>
      </c>
      <c r="Y4900" s="2" t="str">
        <f t="shared" si="690"/>
        <v>Critical - Retain</v>
      </c>
      <c r="Z4900" s="2" t="str">
        <f t="shared" si="691"/>
        <v>Check Data</v>
      </c>
    </row>
    <row r="4901" spans="1:26" x14ac:dyDescent="0.3">
      <c r="A4901" t="s">
        <v>3785</v>
      </c>
      <c r="B4901">
        <v>64</v>
      </c>
      <c r="C4901" t="s">
        <v>14</v>
      </c>
      <c r="D4901" t="s">
        <v>52</v>
      </c>
      <c r="E4901">
        <v>108.05</v>
      </c>
      <c r="F4901">
        <v>17</v>
      </c>
      <c r="G4901">
        <v>312</v>
      </c>
      <c r="H4901">
        <v>0</v>
      </c>
      <c r="I4901" t="s">
        <v>29</v>
      </c>
      <c r="J4901">
        <v>95.7</v>
      </c>
      <c r="K4901" s="1">
        <v>44282</v>
      </c>
      <c r="L4901">
        <v>60</v>
      </c>
      <c r="M4901">
        <v>0.37</v>
      </c>
      <c r="N4901">
        <f>IF(E4901="",Data_Validation!$B$1,E4901)</f>
        <v>108.05</v>
      </c>
      <c r="O4901">
        <f>IF(J4901="",Data_Validation!$B$2,J4901)</f>
        <v>95.7</v>
      </c>
      <c r="P4901">
        <f t="shared" si="684"/>
        <v>1</v>
      </c>
      <c r="Q4901" s="2">
        <f>CustomerData[[#This Row],[avg_order_value_clean]]*CustomerData[[#This Row],[total_orders]]</f>
        <v>1836.85</v>
      </c>
      <c r="R4901" s="2" t="str">
        <f t="shared" si="692"/>
        <v>Inactive</v>
      </c>
      <c r="S4901" s="2" t="str">
        <f t="shared" si="685"/>
        <v>Medium Risk</v>
      </c>
      <c r="T4901" s="2" t="str">
        <f t="shared" si="686"/>
        <v>55+</v>
      </c>
      <c r="U4901" s="1">
        <f t="shared" ca="1" si="687"/>
        <v>1979</v>
      </c>
      <c r="V4901" s="2" t="str">
        <f t="shared" si="688"/>
        <v>Medium Loyalty</v>
      </c>
      <c r="W4901" s="2" t="str">
        <f t="shared" si="689"/>
        <v>Legitimate</v>
      </c>
      <c r="X4901" s="2" t="str">
        <f>IF(Q4901&lt;Data_Validation!$B$8,"Low Value",IF(Q4901&lt;Data_Validation!$B$9,"Medium Value","High Value"))</f>
        <v>High Value</v>
      </c>
      <c r="Y4901" s="2" t="str">
        <f t="shared" si="690"/>
        <v>High Value - Maintain</v>
      </c>
      <c r="Z4901" s="2" t="str">
        <f t="shared" si="691"/>
        <v>Check Data</v>
      </c>
    </row>
    <row r="4902" spans="1:26" x14ac:dyDescent="0.3">
      <c r="A4902" t="s">
        <v>3786</v>
      </c>
      <c r="B4902">
        <v>55</v>
      </c>
      <c r="C4902" t="s">
        <v>21</v>
      </c>
      <c r="D4902" t="s">
        <v>28</v>
      </c>
      <c r="E4902">
        <v>118.31</v>
      </c>
      <c r="F4902">
        <v>12</v>
      </c>
      <c r="G4902">
        <v>341</v>
      </c>
      <c r="H4902">
        <v>0</v>
      </c>
      <c r="I4902" t="s">
        <v>16</v>
      </c>
      <c r="J4902">
        <v>42.4</v>
      </c>
      <c r="K4902" s="1">
        <v>44969</v>
      </c>
      <c r="L4902">
        <v>54</v>
      </c>
      <c r="M4902">
        <v>0.38</v>
      </c>
      <c r="N4902">
        <f>IF(E4902="",Data_Validation!$B$1,E4902)</f>
        <v>118.31</v>
      </c>
      <c r="O4902">
        <f>IF(J4902="",Data_Validation!$B$2,J4902)</f>
        <v>42.4</v>
      </c>
      <c r="P4902">
        <f t="shared" si="684"/>
        <v>1</v>
      </c>
      <c r="Q4902" s="2">
        <f>CustomerData[[#This Row],[avg_order_value_clean]]*CustomerData[[#This Row],[total_orders]]</f>
        <v>1419.72</v>
      </c>
      <c r="R4902" s="2" t="str">
        <f t="shared" si="692"/>
        <v>Inactive</v>
      </c>
      <c r="S4902" s="2" t="str">
        <f t="shared" si="685"/>
        <v>Medium Risk</v>
      </c>
      <c r="T4902" s="2" t="str">
        <f t="shared" si="686"/>
        <v>55+</v>
      </c>
      <c r="U4902" s="1">
        <f t="shared" ca="1" si="687"/>
        <v>1292</v>
      </c>
      <c r="V4902" s="2" t="str">
        <f t="shared" si="688"/>
        <v>Medium Loyalty</v>
      </c>
      <c r="W4902" s="2" t="str">
        <f t="shared" si="689"/>
        <v>Legitimate</v>
      </c>
      <c r="X4902" s="2" t="str">
        <f>IF(Q4902&lt;Data_Validation!$B$8,"Low Value",IF(Q4902&lt;Data_Validation!$B$9,"Medium Value","High Value"))</f>
        <v>Low Value</v>
      </c>
      <c r="Y4902" s="2" t="str">
        <f t="shared" si="690"/>
        <v>Stable</v>
      </c>
      <c r="Z4902" s="2" t="str">
        <f t="shared" si="691"/>
        <v>Check Data</v>
      </c>
    </row>
    <row r="4903" spans="1:26" x14ac:dyDescent="0.3">
      <c r="A4903" t="s">
        <v>3787</v>
      </c>
      <c r="B4903">
        <v>56</v>
      </c>
      <c r="C4903" t="s">
        <v>21</v>
      </c>
      <c r="D4903" t="s">
        <v>37</v>
      </c>
      <c r="E4903">
        <v>119.04</v>
      </c>
      <c r="F4903">
        <v>13</v>
      </c>
      <c r="G4903">
        <v>161</v>
      </c>
      <c r="H4903">
        <v>0</v>
      </c>
      <c r="I4903" t="s">
        <v>19</v>
      </c>
      <c r="J4903">
        <v>44.7</v>
      </c>
      <c r="K4903" s="1">
        <v>45382</v>
      </c>
      <c r="L4903">
        <v>44</v>
      </c>
      <c r="M4903">
        <v>7.0000000000000007E-2</v>
      </c>
      <c r="N4903">
        <f>IF(E4903="",Data_Validation!$B$1,E4903)</f>
        <v>119.04</v>
      </c>
      <c r="O4903">
        <f>IF(J4903="",Data_Validation!$B$2,J4903)</f>
        <v>44.7</v>
      </c>
      <c r="P4903">
        <f t="shared" si="684"/>
        <v>1</v>
      </c>
      <c r="Q4903" s="2">
        <f>CustomerData[[#This Row],[avg_order_value_clean]]*CustomerData[[#This Row],[total_orders]]</f>
        <v>1547.52</v>
      </c>
      <c r="R4903" s="2" t="str">
        <f t="shared" si="692"/>
        <v>Inactive</v>
      </c>
      <c r="S4903" s="2" t="str">
        <f t="shared" si="685"/>
        <v>Low Risk</v>
      </c>
      <c r="T4903" s="2" t="str">
        <f t="shared" si="686"/>
        <v>55+</v>
      </c>
      <c r="U4903" s="1">
        <f t="shared" ca="1" si="687"/>
        <v>879</v>
      </c>
      <c r="V4903" s="2" t="str">
        <f t="shared" si="688"/>
        <v>Medium Loyalty</v>
      </c>
      <c r="W4903" s="2" t="str">
        <f t="shared" si="689"/>
        <v>Legitimate</v>
      </c>
      <c r="X4903" s="2" t="str">
        <f>IF(Q4903&lt;Data_Validation!$B$8,"Low Value",IF(Q4903&lt;Data_Validation!$B$9,"Medium Value","High Value"))</f>
        <v>High Value</v>
      </c>
      <c r="Y4903" s="2" t="str">
        <f t="shared" si="690"/>
        <v>High Value - Maintain</v>
      </c>
      <c r="Z4903" s="2" t="str">
        <f t="shared" si="691"/>
        <v>Check Data</v>
      </c>
    </row>
    <row r="4904" spans="1:26" x14ac:dyDescent="0.3">
      <c r="A4904" t="s">
        <v>706</v>
      </c>
      <c r="B4904">
        <v>66</v>
      </c>
      <c r="C4904" t="s">
        <v>21</v>
      </c>
      <c r="D4904" t="s">
        <v>15</v>
      </c>
      <c r="E4904">
        <v>166.91</v>
      </c>
      <c r="F4904">
        <v>8</v>
      </c>
      <c r="G4904">
        <v>83</v>
      </c>
      <c r="H4904">
        <v>0</v>
      </c>
      <c r="I4904" t="s">
        <v>40</v>
      </c>
      <c r="J4904">
        <v>74.099999999999994</v>
      </c>
      <c r="K4904" s="1">
        <v>44774</v>
      </c>
      <c r="L4904">
        <v>10</v>
      </c>
      <c r="M4904">
        <v>0.35</v>
      </c>
      <c r="N4904">
        <f>IF(E4904="",Data_Validation!$B$1,E4904)</f>
        <v>166.91</v>
      </c>
      <c r="O4904">
        <f>IF(J4904="",Data_Validation!$B$2,J4904)</f>
        <v>74.099999999999994</v>
      </c>
      <c r="P4904">
        <f t="shared" si="684"/>
        <v>3</v>
      </c>
      <c r="Q4904" s="2">
        <f>CustomerData[[#This Row],[avg_order_value_clean]]*CustomerData[[#This Row],[total_orders]]</f>
        <v>1335.28</v>
      </c>
      <c r="R4904" s="2" t="str">
        <f t="shared" si="692"/>
        <v>At Risk</v>
      </c>
      <c r="S4904" s="2" t="str">
        <f t="shared" si="685"/>
        <v>Medium Risk</v>
      </c>
      <c r="T4904" s="2" t="str">
        <f t="shared" si="686"/>
        <v>55+</v>
      </c>
      <c r="U4904" s="1">
        <f t="shared" ca="1" si="687"/>
        <v>1487</v>
      </c>
      <c r="V4904" s="2" t="str">
        <f t="shared" si="688"/>
        <v>Low Loyalty</v>
      </c>
      <c r="W4904" s="2" t="str">
        <f t="shared" si="689"/>
        <v>Legitimate</v>
      </c>
      <c r="X4904" s="2" t="str">
        <f>IF(Q4904&lt;Data_Validation!$B$8,"Low Value",IF(Q4904&lt;Data_Validation!$B$9,"Medium Value","High Value"))</f>
        <v>Low Value</v>
      </c>
      <c r="Y4904" s="2" t="str">
        <f t="shared" si="690"/>
        <v>Stable</v>
      </c>
      <c r="Z4904" s="2" t="str">
        <f t="shared" si="691"/>
        <v>Check Data</v>
      </c>
    </row>
    <row r="4905" spans="1:26" x14ac:dyDescent="0.3">
      <c r="A4905" t="s">
        <v>3788</v>
      </c>
      <c r="B4905">
        <v>23</v>
      </c>
      <c r="C4905" t="s">
        <v>14</v>
      </c>
      <c r="D4905" t="s">
        <v>37</v>
      </c>
      <c r="E4905">
        <v>58.16</v>
      </c>
      <c r="F4905">
        <v>10</v>
      </c>
      <c r="G4905">
        <v>44</v>
      </c>
      <c r="H4905">
        <v>0</v>
      </c>
      <c r="I4905" t="s">
        <v>23</v>
      </c>
      <c r="J4905">
        <v>49.5</v>
      </c>
      <c r="K4905" s="1">
        <v>44776</v>
      </c>
      <c r="L4905">
        <v>5</v>
      </c>
      <c r="M4905">
        <v>0.1</v>
      </c>
      <c r="N4905">
        <f>IF(E4905="",Data_Validation!$B$1,E4905)</f>
        <v>58.16</v>
      </c>
      <c r="O4905">
        <f>IF(J4905="",Data_Validation!$B$2,J4905)</f>
        <v>49.5</v>
      </c>
      <c r="P4905">
        <f t="shared" si="684"/>
        <v>1</v>
      </c>
      <c r="Q4905" s="2">
        <f>CustomerData[[#This Row],[avg_order_value_clean]]*CustomerData[[#This Row],[total_orders]]</f>
        <v>581.59999999999991</v>
      </c>
      <c r="R4905" s="2" t="str">
        <f t="shared" si="692"/>
        <v>At Risk</v>
      </c>
      <c r="S4905" s="2" t="str">
        <f t="shared" si="685"/>
        <v>Low Risk</v>
      </c>
      <c r="T4905" s="2" t="str">
        <f t="shared" si="686"/>
        <v>Under 25</v>
      </c>
      <c r="U4905" s="1">
        <f t="shared" ca="1" si="687"/>
        <v>1485</v>
      </c>
      <c r="V4905" s="2" t="str">
        <f t="shared" si="688"/>
        <v>Low Loyalty</v>
      </c>
      <c r="W4905" s="2" t="str">
        <f t="shared" si="689"/>
        <v>Legitimate</v>
      </c>
      <c r="X4905" s="2" t="str">
        <f>IF(Q4905&lt;Data_Validation!$B$8,"Low Value",IF(Q4905&lt;Data_Validation!$B$9,"Medium Value","High Value"))</f>
        <v>Low Value</v>
      </c>
      <c r="Y4905" s="2" t="str">
        <f t="shared" si="690"/>
        <v>Stable</v>
      </c>
      <c r="Z4905" s="2" t="str">
        <f t="shared" si="691"/>
        <v>Check Data</v>
      </c>
    </row>
    <row r="4906" spans="1:26" x14ac:dyDescent="0.3">
      <c r="A4906" t="s">
        <v>658</v>
      </c>
      <c r="B4906">
        <v>57</v>
      </c>
      <c r="C4906" t="s">
        <v>14</v>
      </c>
      <c r="D4906" t="s">
        <v>28</v>
      </c>
      <c r="E4906">
        <v>32.729999999999997</v>
      </c>
      <c r="F4906">
        <v>15</v>
      </c>
      <c r="G4906">
        <v>44</v>
      </c>
      <c r="H4906">
        <v>0</v>
      </c>
      <c r="I4906" t="s">
        <v>23</v>
      </c>
      <c r="J4906">
        <v>31.4</v>
      </c>
      <c r="K4906" s="1">
        <v>45592</v>
      </c>
      <c r="L4906">
        <v>47</v>
      </c>
      <c r="M4906">
        <v>0.22</v>
      </c>
      <c r="N4906">
        <f>IF(E4906="",Data_Validation!$B$1,E4906)</f>
        <v>32.729999999999997</v>
      </c>
      <c r="O4906">
        <f>IF(J4906="",Data_Validation!$B$2,J4906)</f>
        <v>31.4</v>
      </c>
      <c r="P4906">
        <f t="shared" si="684"/>
        <v>2</v>
      </c>
      <c r="Q4906" s="2">
        <f>CustomerData[[#This Row],[avg_order_value_clean]]*CustomerData[[#This Row],[total_orders]]</f>
        <v>490.94999999999993</v>
      </c>
      <c r="R4906" s="2" t="str">
        <f t="shared" si="692"/>
        <v>At Risk</v>
      </c>
      <c r="S4906" s="2" t="str">
        <f t="shared" si="685"/>
        <v>Medium Risk</v>
      </c>
      <c r="T4906" s="2" t="str">
        <f t="shared" si="686"/>
        <v>55+</v>
      </c>
      <c r="U4906" s="1">
        <f t="shared" ca="1" si="687"/>
        <v>669</v>
      </c>
      <c r="V4906" s="2" t="str">
        <f t="shared" si="688"/>
        <v>Medium Loyalty</v>
      </c>
      <c r="W4906" s="2" t="str">
        <f t="shared" si="689"/>
        <v>Legitimate</v>
      </c>
      <c r="X4906" s="2" t="str">
        <f>IF(Q4906&lt;Data_Validation!$B$8,"Low Value",IF(Q4906&lt;Data_Validation!$B$9,"Medium Value","High Value"))</f>
        <v>Low Value</v>
      </c>
      <c r="Y4906" s="2" t="str">
        <f t="shared" si="690"/>
        <v>Stable</v>
      </c>
      <c r="Z4906" s="2" t="str">
        <f t="shared" si="691"/>
        <v>Check Data</v>
      </c>
    </row>
    <row r="4907" spans="1:26" x14ac:dyDescent="0.3">
      <c r="A4907" t="s">
        <v>3789</v>
      </c>
      <c r="B4907">
        <v>29</v>
      </c>
      <c r="C4907" t="s">
        <v>14</v>
      </c>
      <c r="D4907" t="s">
        <v>37</v>
      </c>
      <c r="E4907">
        <v>98.28</v>
      </c>
      <c r="F4907">
        <v>9</v>
      </c>
      <c r="G4907">
        <v>270</v>
      </c>
      <c r="H4907">
        <v>0</v>
      </c>
      <c r="I4907" t="s">
        <v>23</v>
      </c>
      <c r="J4907">
        <v>19</v>
      </c>
      <c r="K4907" s="1">
        <v>44359</v>
      </c>
      <c r="L4907">
        <v>31</v>
      </c>
      <c r="M4907">
        <v>0.37</v>
      </c>
      <c r="N4907">
        <f>IF(E4907="",Data_Validation!$B$1,E4907)</f>
        <v>98.28</v>
      </c>
      <c r="O4907">
        <f>IF(J4907="",Data_Validation!$B$2,J4907)</f>
        <v>19</v>
      </c>
      <c r="P4907">
        <f t="shared" si="684"/>
        <v>1</v>
      </c>
      <c r="Q4907" s="2">
        <f>CustomerData[[#This Row],[avg_order_value_clean]]*CustomerData[[#This Row],[total_orders]]</f>
        <v>884.52</v>
      </c>
      <c r="R4907" s="2" t="str">
        <f t="shared" si="692"/>
        <v>Inactive</v>
      </c>
      <c r="S4907" s="2" t="str">
        <f t="shared" si="685"/>
        <v>Medium Risk</v>
      </c>
      <c r="T4907" s="2" t="str">
        <f t="shared" si="686"/>
        <v>25-34</v>
      </c>
      <c r="U4907" s="1">
        <f t="shared" ca="1" si="687"/>
        <v>1902</v>
      </c>
      <c r="V4907" s="2" t="str">
        <f t="shared" si="688"/>
        <v>Low Loyalty</v>
      </c>
      <c r="W4907" s="2" t="str">
        <f t="shared" si="689"/>
        <v>Legitimate</v>
      </c>
      <c r="X4907" s="2" t="str">
        <f>IF(Q4907&lt;Data_Validation!$B$8,"Low Value",IF(Q4907&lt;Data_Validation!$B$9,"Medium Value","High Value"))</f>
        <v>Low Value</v>
      </c>
      <c r="Y4907" s="2" t="str">
        <f t="shared" si="690"/>
        <v>Stable</v>
      </c>
      <c r="Z4907" s="2" t="str">
        <f t="shared" si="691"/>
        <v>Check Data</v>
      </c>
    </row>
    <row r="4908" spans="1:26" x14ac:dyDescent="0.3">
      <c r="A4908" t="s">
        <v>3790</v>
      </c>
      <c r="B4908">
        <v>70</v>
      </c>
      <c r="C4908" t="s">
        <v>14</v>
      </c>
      <c r="D4908" t="s">
        <v>50</v>
      </c>
      <c r="E4908">
        <v>136.54</v>
      </c>
      <c r="F4908">
        <v>10</v>
      </c>
      <c r="G4908">
        <v>209</v>
      </c>
      <c r="H4908">
        <v>0</v>
      </c>
      <c r="I4908" t="s">
        <v>16</v>
      </c>
      <c r="J4908">
        <v>2.2999999999999998</v>
      </c>
      <c r="K4908" s="1">
        <v>44623</v>
      </c>
      <c r="L4908">
        <v>29</v>
      </c>
      <c r="M4908">
        <v>0.52</v>
      </c>
      <c r="N4908">
        <f>IF(E4908="",Data_Validation!$B$1,E4908)</f>
        <v>136.54</v>
      </c>
      <c r="O4908">
        <f>IF(J4908="",Data_Validation!$B$2,J4908)</f>
        <v>2.2999999999999998</v>
      </c>
      <c r="P4908">
        <f t="shared" si="684"/>
        <v>1</v>
      </c>
      <c r="Q4908" s="2">
        <f>CustomerData[[#This Row],[avg_order_value_clean]]*CustomerData[[#This Row],[total_orders]]</f>
        <v>1365.3999999999999</v>
      </c>
      <c r="R4908" s="2" t="str">
        <f t="shared" si="692"/>
        <v>Inactive</v>
      </c>
      <c r="S4908" s="2" t="str">
        <f t="shared" si="685"/>
        <v>High Risk</v>
      </c>
      <c r="T4908" s="2" t="str">
        <f t="shared" si="686"/>
        <v>55+</v>
      </c>
      <c r="U4908" s="1">
        <f t="shared" ca="1" si="687"/>
        <v>1638</v>
      </c>
      <c r="V4908" s="2" t="str">
        <f t="shared" si="688"/>
        <v>Low Loyalty</v>
      </c>
      <c r="W4908" s="2" t="str">
        <f t="shared" si="689"/>
        <v>Legitimate</v>
      </c>
      <c r="X4908" s="2" t="str">
        <f>IF(Q4908&lt;Data_Validation!$B$8,"Low Value",IF(Q4908&lt;Data_Validation!$B$9,"Medium Value","High Value"))</f>
        <v>Low Value</v>
      </c>
      <c r="Y4908" s="2" t="str">
        <f t="shared" si="690"/>
        <v>At Risk - Develop</v>
      </c>
      <c r="Z4908" s="2" t="str">
        <f t="shared" si="691"/>
        <v>Check Data</v>
      </c>
    </row>
    <row r="4909" spans="1:26" x14ac:dyDescent="0.3">
      <c r="A4909" t="s">
        <v>3358</v>
      </c>
      <c r="B4909">
        <v>31</v>
      </c>
      <c r="C4909" t="s">
        <v>14</v>
      </c>
      <c r="D4909" t="s">
        <v>35</v>
      </c>
      <c r="F4909">
        <v>7</v>
      </c>
      <c r="G4909">
        <v>173</v>
      </c>
      <c r="H4909">
        <v>0</v>
      </c>
      <c r="I4909" t="s">
        <v>16</v>
      </c>
      <c r="J4909">
        <v>58.8</v>
      </c>
      <c r="K4909" s="1">
        <v>44440</v>
      </c>
      <c r="L4909">
        <v>3</v>
      </c>
      <c r="M4909">
        <v>0.2</v>
      </c>
      <c r="N4909">
        <f>IF(E4909="",Data_Validation!$B$1,E4909)</f>
        <v>250</v>
      </c>
      <c r="O4909">
        <f>IF(J4909="",Data_Validation!$B$2,J4909)</f>
        <v>58.8</v>
      </c>
      <c r="P4909">
        <f t="shared" si="684"/>
        <v>2</v>
      </c>
      <c r="Q4909" s="2">
        <f>CustomerData[[#This Row],[avg_order_value_clean]]*CustomerData[[#This Row],[total_orders]]</f>
        <v>1750</v>
      </c>
      <c r="R4909" s="2" t="str">
        <f t="shared" si="692"/>
        <v>Inactive</v>
      </c>
      <c r="S4909" s="2" t="str">
        <f t="shared" si="685"/>
        <v>Medium Risk</v>
      </c>
      <c r="T4909" s="2" t="str">
        <f t="shared" si="686"/>
        <v>25-34</v>
      </c>
      <c r="U4909" s="1">
        <f t="shared" ca="1" si="687"/>
        <v>1821</v>
      </c>
      <c r="V4909" s="2" t="str">
        <f t="shared" si="688"/>
        <v>Low Loyalty</v>
      </c>
      <c r="W4909" s="2" t="str">
        <f t="shared" si="689"/>
        <v>Legitimate</v>
      </c>
      <c r="X4909" s="2" t="str">
        <f>IF(Q4909&lt;Data_Validation!$B$8,"Low Value",IF(Q4909&lt;Data_Validation!$B$9,"Medium Value","High Value"))</f>
        <v>High Value</v>
      </c>
      <c r="Y4909" s="2" t="str">
        <f t="shared" si="690"/>
        <v>High Value - Maintain</v>
      </c>
      <c r="Z4909" s="2" t="str">
        <f t="shared" si="691"/>
        <v>Check Data</v>
      </c>
    </row>
    <row r="4910" spans="1:26" x14ac:dyDescent="0.3">
      <c r="A4910" t="s">
        <v>3115</v>
      </c>
      <c r="B4910">
        <v>61</v>
      </c>
      <c r="C4910" t="s">
        <v>21</v>
      </c>
      <c r="D4910" t="s">
        <v>52</v>
      </c>
      <c r="E4910">
        <v>178.11</v>
      </c>
      <c r="F4910">
        <v>8</v>
      </c>
      <c r="G4910">
        <v>246</v>
      </c>
      <c r="H4910">
        <v>0</v>
      </c>
      <c r="I4910" t="s">
        <v>16</v>
      </c>
      <c r="J4910">
        <v>14.2</v>
      </c>
      <c r="K4910" s="1">
        <v>45345</v>
      </c>
      <c r="L4910">
        <v>26</v>
      </c>
      <c r="M4910">
        <v>0.09</v>
      </c>
      <c r="N4910">
        <f>IF(E4910="",Data_Validation!$B$1,E4910)</f>
        <v>178.11</v>
      </c>
      <c r="O4910">
        <f>IF(J4910="",Data_Validation!$B$2,J4910)</f>
        <v>14.2</v>
      </c>
      <c r="P4910">
        <f t="shared" si="684"/>
        <v>2</v>
      </c>
      <c r="Q4910" s="2">
        <f>CustomerData[[#This Row],[avg_order_value_clean]]*CustomerData[[#This Row],[total_orders]]</f>
        <v>1424.88</v>
      </c>
      <c r="R4910" s="2" t="str">
        <f t="shared" si="692"/>
        <v>Inactive</v>
      </c>
      <c r="S4910" s="2" t="str">
        <f t="shared" si="685"/>
        <v>Low Risk</v>
      </c>
      <c r="T4910" s="2" t="str">
        <f t="shared" si="686"/>
        <v>55+</v>
      </c>
      <c r="U4910" s="1">
        <f t="shared" ca="1" si="687"/>
        <v>916</v>
      </c>
      <c r="V4910" s="2" t="str">
        <f t="shared" si="688"/>
        <v>Low Loyalty</v>
      </c>
      <c r="W4910" s="2" t="str">
        <f t="shared" si="689"/>
        <v>Legitimate</v>
      </c>
      <c r="X4910" s="2" t="str">
        <f>IF(Q4910&lt;Data_Validation!$B$8,"Low Value",IF(Q4910&lt;Data_Validation!$B$9,"Medium Value","High Value"))</f>
        <v>Low Value</v>
      </c>
      <c r="Y4910" s="2" t="str">
        <f t="shared" si="690"/>
        <v>Stable</v>
      </c>
      <c r="Z4910" s="2" t="str">
        <f t="shared" si="691"/>
        <v>Check Data</v>
      </c>
    </row>
    <row r="4911" spans="1:26" x14ac:dyDescent="0.3">
      <c r="A4911" t="s">
        <v>164</v>
      </c>
      <c r="B4911">
        <v>72</v>
      </c>
      <c r="C4911" t="s">
        <v>21</v>
      </c>
      <c r="D4911" t="s">
        <v>26</v>
      </c>
      <c r="E4911">
        <v>39.19</v>
      </c>
      <c r="F4911">
        <v>14</v>
      </c>
      <c r="G4911">
        <v>173</v>
      </c>
      <c r="H4911">
        <v>0</v>
      </c>
      <c r="I4911" t="s">
        <v>40</v>
      </c>
      <c r="J4911">
        <v>85.8</v>
      </c>
      <c r="K4911" s="1">
        <v>44825</v>
      </c>
      <c r="L4911">
        <v>95</v>
      </c>
      <c r="M4911">
        <v>0.16</v>
      </c>
      <c r="N4911">
        <f>IF(E4911="",Data_Validation!$B$1,E4911)</f>
        <v>39.19</v>
      </c>
      <c r="O4911">
        <f>IF(J4911="",Data_Validation!$B$2,J4911)</f>
        <v>85.8</v>
      </c>
      <c r="P4911">
        <f t="shared" si="684"/>
        <v>2</v>
      </c>
      <c r="Q4911" s="2">
        <f>CustomerData[[#This Row],[avg_order_value_clean]]*CustomerData[[#This Row],[total_orders]]</f>
        <v>548.66</v>
      </c>
      <c r="R4911" s="2" t="str">
        <f t="shared" si="692"/>
        <v>Inactive</v>
      </c>
      <c r="S4911" s="2" t="str">
        <f t="shared" si="685"/>
        <v>Low Risk</v>
      </c>
      <c r="T4911" s="2" t="str">
        <f t="shared" si="686"/>
        <v>55+</v>
      </c>
      <c r="U4911" s="1">
        <f t="shared" ca="1" si="687"/>
        <v>1436</v>
      </c>
      <c r="V4911" s="2" t="str">
        <f t="shared" si="688"/>
        <v>High Loyalty</v>
      </c>
      <c r="W4911" s="2" t="str">
        <f t="shared" si="689"/>
        <v>Legitimate</v>
      </c>
      <c r="X4911" s="2" t="str">
        <f>IF(Q4911&lt;Data_Validation!$B$8,"Low Value",IF(Q4911&lt;Data_Validation!$B$9,"Medium Value","High Value"))</f>
        <v>Low Value</v>
      </c>
      <c r="Y4911" s="2" t="str">
        <f t="shared" si="690"/>
        <v>Stable</v>
      </c>
      <c r="Z4911" s="2" t="str">
        <f t="shared" si="691"/>
        <v>Check Data</v>
      </c>
    </row>
    <row r="4912" spans="1:26" x14ac:dyDescent="0.3">
      <c r="A4912" t="s">
        <v>2292</v>
      </c>
      <c r="B4912">
        <v>27</v>
      </c>
      <c r="C4912" t="s">
        <v>14</v>
      </c>
      <c r="D4912" t="s">
        <v>35</v>
      </c>
      <c r="E4912">
        <v>136.1</v>
      </c>
      <c r="F4912">
        <v>11</v>
      </c>
      <c r="G4912">
        <v>35</v>
      </c>
      <c r="H4912">
        <v>0</v>
      </c>
      <c r="I4912" t="s">
        <v>40</v>
      </c>
      <c r="J4912">
        <v>98.3</v>
      </c>
      <c r="K4912" s="1">
        <v>45210</v>
      </c>
      <c r="L4912">
        <v>2</v>
      </c>
      <c r="M4912">
        <v>0.35</v>
      </c>
      <c r="N4912">
        <f>IF(E4912="",Data_Validation!$B$1,E4912)</f>
        <v>136.1</v>
      </c>
      <c r="O4912">
        <f>IF(J4912="",Data_Validation!$B$2,J4912)</f>
        <v>98.3</v>
      </c>
      <c r="P4912">
        <f t="shared" si="684"/>
        <v>2</v>
      </c>
      <c r="Q4912" s="2">
        <f>CustomerData[[#This Row],[avg_order_value_clean]]*CustomerData[[#This Row],[total_orders]]</f>
        <v>1497.1</v>
      </c>
      <c r="R4912" s="2" t="str">
        <f t="shared" si="692"/>
        <v>At Risk</v>
      </c>
      <c r="S4912" s="2" t="str">
        <f t="shared" si="685"/>
        <v>Medium Risk</v>
      </c>
      <c r="T4912" s="2" t="str">
        <f t="shared" si="686"/>
        <v>25-34</v>
      </c>
      <c r="U4912" s="1">
        <f t="shared" ca="1" si="687"/>
        <v>1051</v>
      </c>
      <c r="V4912" s="2" t="str">
        <f t="shared" si="688"/>
        <v>Low Loyalty</v>
      </c>
      <c r="W4912" s="2" t="str">
        <f t="shared" si="689"/>
        <v>Legitimate</v>
      </c>
      <c r="X4912" s="2" t="str">
        <f>IF(Q4912&lt;Data_Validation!$B$8,"Low Value",IF(Q4912&lt;Data_Validation!$B$9,"Medium Value","High Value"))</f>
        <v>Low Value</v>
      </c>
      <c r="Y4912" s="2" t="str">
        <f t="shared" si="690"/>
        <v>Stable</v>
      </c>
      <c r="Z4912" s="2" t="str">
        <f t="shared" si="691"/>
        <v>Check Data</v>
      </c>
    </row>
    <row r="4913" spans="1:26" x14ac:dyDescent="0.3">
      <c r="A4913" t="s">
        <v>504</v>
      </c>
      <c r="B4913">
        <v>71</v>
      </c>
      <c r="C4913" t="s">
        <v>25</v>
      </c>
      <c r="D4913" t="s">
        <v>28</v>
      </c>
      <c r="E4913">
        <v>46.18</v>
      </c>
      <c r="F4913">
        <v>13</v>
      </c>
      <c r="G4913">
        <v>301</v>
      </c>
      <c r="H4913">
        <v>0</v>
      </c>
      <c r="I4913" t="s">
        <v>40</v>
      </c>
      <c r="J4913">
        <v>45.8</v>
      </c>
      <c r="K4913" s="1">
        <v>44543</v>
      </c>
      <c r="L4913">
        <v>79</v>
      </c>
      <c r="M4913">
        <v>0.44</v>
      </c>
      <c r="N4913">
        <f>IF(E4913="",Data_Validation!$B$1,E4913)</f>
        <v>46.18</v>
      </c>
      <c r="O4913">
        <f>IF(J4913="",Data_Validation!$B$2,J4913)</f>
        <v>45.8</v>
      </c>
      <c r="P4913">
        <f t="shared" si="684"/>
        <v>2</v>
      </c>
      <c r="Q4913" s="2">
        <f>CustomerData[[#This Row],[avg_order_value_clean]]*CustomerData[[#This Row],[total_orders]]</f>
        <v>600.34</v>
      </c>
      <c r="R4913" s="2" t="str">
        <f t="shared" si="692"/>
        <v>Inactive</v>
      </c>
      <c r="S4913" s="2" t="str">
        <f t="shared" si="685"/>
        <v>Medium Risk</v>
      </c>
      <c r="T4913" s="2" t="str">
        <f t="shared" si="686"/>
        <v>55+</v>
      </c>
      <c r="U4913" s="1">
        <f t="shared" ca="1" si="687"/>
        <v>1718</v>
      </c>
      <c r="V4913" s="2" t="str">
        <f t="shared" si="688"/>
        <v>High Loyalty</v>
      </c>
      <c r="W4913" s="2" t="str">
        <f t="shared" si="689"/>
        <v>Legitimate</v>
      </c>
      <c r="X4913" s="2" t="str">
        <f>IF(Q4913&lt;Data_Validation!$B$8,"Low Value",IF(Q4913&lt;Data_Validation!$B$9,"Medium Value","High Value"))</f>
        <v>Low Value</v>
      </c>
      <c r="Y4913" s="2" t="str">
        <f t="shared" si="690"/>
        <v>Stable</v>
      </c>
      <c r="Z4913" s="2" t="str">
        <f t="shared" si="691"/>
        <v>Check Data</v>
      </c>
    </row>
    <row r="4914" spans="1:26" x14ac:dyDescent="0.3">
      <c r="A4914" t="s">
        <v>3791</v>
      </c>
      <c r="B4914">
        <v>37</v>
      </c>
      <c r="C4914" t="s">
        <v>14</v>
      </c>
      <c r="D4914" t="s">
        <v>22</v>
      </c>
      <c r="E4914">
        <v>109.03</v>
      </c>
      <c r="F4914">
        <v>9</v>
      </c>
      <c r="G4914">
        <v>297</v>
      </c>
      <c r="H4914">
        <v>0</v>
      </c>
      <c r="I4914" t="s">
        <v>40</v>
      </c>
      <c r="J4914">
        <v>11.6</v>
      </c>
      <c r="K4914" s="1">
        <v>45770</v>
      </c>
      <c r="L4914">
        <v>77</v>
      </c>
      <c r="M4914">
        <v>0.14000000000000001</v>
      </c>
      <c r="N4914">
        <f>IF(E4914="",Data_Validation!$B$1,E4914)</f>
        <v>109.03</v>
      </c>
      <c r="O4914">
        <f>IF(J4914="",Data_Validation!$B$2,J4914)</f>
        <v>11.6</v>
      </c>
      <c r="P4914">
        <f t="shared" si="684"/>
        <v>1</v>
      </c>
      <c r="Q4914" s="2">
        <f>CustomerData[[#This Row],[avg_order_value_clean]]*CustomerData[[#This Row],[total_orders]]</f>
        <v>981.27</v>
      </c>
      <c r="R4914" s="2" t="str">
        <f t="shared" si="692"/>
        <v>Inactive</v>
      </c>
      <c r="S4914" s="2" t="str">
        <f t="shared" si="685"/>
        <v>Low Risk</v>
      </c>
      <c r="T4914" s="2" t="str">
        <f t="shared" si="686"/>
        <v>35-44</v>
      </c>
      <c r="U4914" s="1">
        <f t="shared" ca="1" si="687"/>
        <v>491</v>
      </c>
      <c r="V4914" s="2" t="str">
        <f t="shared" si="688"/>
        <v>High Loyalty</v>
      </c>
      <c r="W4914" s="2" t="str">
        <f t="shared" si="689"/>
        <v>Legitimate</v>
      </c>
      <c r="X4914" s="2" t="str">
        <f>IF(Q4914&lt;Data_Validation!$B$8,"Low Value",IF(Q4914&lt;Data_Validation!$B$9,"Medium Value","High Value"))</f>
        <v>Low Value</v>
      </c>
      <c r="Y4914" s="2" t="str">
        <f t="shared" si="690"/>
        <v>Stable</v>
      </c>
      <c r="Z4914" s="2" t="str">
        <f t="shared" si="691"/>
        <v>Check Data</v>
      </c>
    </row>
    <row r="4915" spans="1:26" x14ac:dyDescent="0.3">
      <c r="A4915" t="s">
        <v>3792</v>
      </c>
      <c r="B4915">
        <v>32</v>
      </c>
      <c r="C4915" t="s">
        <v>14</v>
      </c>
      <c r="D4915" t="s">
        <v>50</v>
      </c>
      <c r="E4915">
        <v>38.090000000000003</v>
      </c>
      <c r="F4915">
        <v>5</v>
      </c>
      <c r="G4915">
        <v>157</v>
      </c>
      <c r="H4915">
        <v>0</v>
      </c>
      <c r="I4915" t="s">
        <v>40</v>
      </c>
      <c r="J4915">
        <v>58.3</v>
      </c>
      <c r="K4915" s="1">
        <v>45309</v>
      </c>
      <c r="L4915">
        <v>92</v>
      </c>
      <c r="M4915">
        <v>0.11</v>
      </c>
      <c r="N4915">
        <f>IF(E4915="",Data_Validation!$B$1,E4915)</f>
        <v>38.090000000000003</v>
      </c>
      <c r="O4915">
        <f>IF(J4915="",Data_Validation!$B$2,J4915)</f>
        <v>58.3</v>
      </c>
      <c r="P4915">
        <f t="shared" si="684"/>
        <v>1</v>
      </c>
      <c r="Q4915" s="2">
        <f>CustomerData[[#This Row],[avg_order_value_clean]]*CustomerData[[#This Row],[total_orders]]</f>
        <v>190.45000000000002</v>
      </c>
      <c r="R4915" s="2" t="str">
        <f t="shared" si="692"/>
        <v>Inactive</v>
      </c>
      <c r="S4915" s="2" t="str">
        <f t="shared" si="685"/>
        <v>Low Risk</v>
      </c>
      <c r="T4915" s="2" t="str">
        <f t="shared" si="686"/>
        <v>25-34</v>
      </c>
      <c r="U4915" s="1">
        <f t="shared" ca="1" si="687"/>
        <v>952</v>
      </c>
      <c r="V4915" s="2" t="str">
        <f t="shared" si="688"/>
        <v>High Loyalty</v>
      </c>
      <c r="W4915" s="2" t="str">
        <f t="shared" si="689"/>
        <v>Legitimate</v>
      </c>
      <c r="X4915" s="2" t="str">
        <f>IF(Q4915&lt;Data_Validation!$B$8,"Low Value",IF(Q4915&lt;Data_Validation!$B$9,"Medium Value","High Value"))</f>
        <v>Low Value</v>
      </c>
      <c r="Y4915" s="2" t="str">
        <f t="shared" si="690"/>
        <v>Stable</v>
      </c>
      <c r="Z4915" s="2" t="str">
        <f t="shared" si="691"/>
        <v>Check Data</v>
      </c>
    </row>
    <row r="4916" spans="1:26" x14ac:dyDescent="0.3">
      <c r="A4916" t="s">
        <v>3793</v>
      </c>
      <c r="B4916">
        <v>48</v>
      </c>
      <c r="C4916" t="s">
        <v>14</v>
      </c>
      <c r="D4916" t="s">
        <v>52</v>
      </c>
      <c r="E4916">
        <v>193.01</v>
      </c>
      <c r="F4916">
        <v>13</v>
      </c>
      <c r="G4916">
        <v>138</v>
      </c>
      <c r="H4916">
        <v>0</v>
      </c>
      <c r="I4916" t="s">
        <v>23</v>
      </c>
      <c r="J4916">
        <v>57.4</v>
      </c>
      <c r="K4916" s="1">
        <v>44113</v>
      </c>
      <c r="L4916">
        <v>56</v>
      </c>
      <c r="M4916">
        <v>0.32</v>
      </c>
      <c r="N4916">
        <f>IF(E4916="",Data_Validation!$B$1,E4916)</f>
        <v>193.01</v>
      </c>
      <c r="O4916">
        <f>IF(J4916="",Data_Validation!$B$2,J4916)</f>
        <v>57.4</v>
      </c>
      <c r="P4916">
        <f t="shared" si="684"/>
        <v>1</v>
      </c>
      <c r="Q4916" s="2">
        <f>CustomerData[[#This Row],[avg_order_value_clean]]*CustomerData[[#This Row],[total_orders]]</f>
        <v>2509.13</v>
      </c>
      <c r="R4916" s="2" t="str">
        <f t="shared" si="692"/>
        <v>Inactive</v>
      </c>
      <c r="S4916" s="2" t="str">
        <f t="shared" si="685"/>
        <v>Medium Risk</v>
      </c>
      <c r="T4916" s="2" t="str">
        <f t="shared" si="686"/>
        <v>45-54</v>
      </c>
      <c r="U4916" s="1">
        <f t="shared" ca="1" si="687"/>
        <v>2148</v>
      </c>
      <c r="V4916" s="2" t="str">
        <f t="shared" si="688"/>
        <v>Medium Loyalty</v>
      </c>
      <c r="W4916" s="2" t="str">
        <f t="shared" si="689"/>
        <v>Legitimate</v>
      </c>
      <c r="X4916" s="2" t="str">
        <f>IF(Q4916&lt;Data_Validation!$B$8,"Low Value",IF(Q4916&lt;Data_Validation!$B$9,"Medium Value","High Value"))</f>
        <v>High Value</v>
      </c>
      <c r="Y4916" s="2" t="str">
        <f t="shared" si="690"/>
        <v>High Value - Maintain</v>
      </c>
      <c r="Z4916" s="2" t="str">
        <f t="shared" si="691"/>
        <v>Check Data</v>
      </c>
    </row>
    <row r="4917" spans="1:26" x14ac:dyDescent="0.3">
      <c r="A4917" t="s">
        <v>1883</v>
      </c>
      <c r="B4917">
        <v>24</v>
      </c>
      <c r="C4917" t="s">
        <v>25</v>
      </c>
      <c r="D4917" t="s">
        <v>28</v>
      </c>
      <c r="E4917">
        <v>191.1</v>
      </c>
      <c r="F4917">
        <v>15</v>
      </c>
      <c r="G4917">
        <v>32</v>
      </c>
      <c r="H4917">
        <v>0</v>
      </c>
      <c r="I4917" t="s">
        <v>23</v>
      </c>
      <c r="J4917">
        <v>13.3</v>
      </c>
      <c r="K4917" s="1">
        <v>44709</v>
      </c>
      <c r="L4917">
        <v>14</v>
      </c>
      <c r="M4917">
        <v>0.64</v>
      </c>
      <c r="N4917">
        <f>IF(E4917="",Data_Validation!$B$1,E4917)</f>
        <v>191.1</v>
      </c>
      <c r="O4917">
        <f>IF(J4917="",Data_Validation!$B$2,J4917)</f>
        <v>13.3</v>
      </c>
      <c r="P4917">
        <f t="shared" si="684"/>
        <v>2</v>
      </c>
      <c r="Q4917" s="2">
        <f>CustomerData[[#This Row],[avg_order_value_clean]]*CustomerData[[#This Row],[total_orders]]</f>
        <v>2866.5</v>
      </c>
      <c r="R4917" s="2" t="str">
        <f t="shared" si="692"/>
        <v>At Risk</v>
      </c>
      <c r="S4917" s="2" t="str">
        <f t="shared" si="685"/>
        <v>High Risk</v>
      </c>
      <c r="T4917" s="2" t="str">
        <f t="shared" si="686"/>
        <v>Under 25</v>
      </c>
      <c r="U4917" s="1">
        <f t="shared" ca="1" si="687"/>
        <v>1552</v>
      </c>
      <c r="V4917" s="2" t="str">
        <f t="shared" si="688"/>
        <v>Low Loyalty</v>
      </c>
      <c r="W4917" s="2" t="str">
        <f t="shared" si="689"/>
        <v>Legitimate</v>
      </c>
      <c r="X4917" s="2" t="str">
        <f>IF(Q4917&lt;Data_Validation!$B$8,"Low Value",IF(Q4917&lt;Data_Validation!$B$9,"Medium Value","High Value"))</f>
        <v>High Value</v>
      </c>
      <c r="Y4917" s="2" t="str">
        <f t="shared" si="690"/>
        <v>Critical - Retain</v>
      </c>
      <c r="Z4917" s="2" t="str">
        <f t="shared" si="691"/>
        <v>Check Data</v>
      </c>
    </row>
    <row r="4918" spans="1:26" x14ac:dyDescent="0.3">
      <c r="A4918" t="s">
        <v>3794</v>
      </c>
      <c r="B4918">
        <v>75</v>
      </c>
      <c r="C4918" t="s">
        <v>21</v>
      </c>
      <c r="D4918" t="s">
        <v>52</v>
      </c>
      <c r="E4918">
        <v>133.80000000000001</v>
      </c>
      <c r="F4918">
        <v>10</v>
      </c>
      <c r="G4918">
        <v>250</v>
      </c>
      <c r="H4918">
        <v>0</v>
      </c>
      <c r="I4918" t="s">
        <v>40</v>
      </c>
      <c r="J4918">
        <v>64.7</v>
      </c>
      <c r="K4918" s="1">
        <v>44547</v>
      </c>
      <c r="L4918">
        <v>76</v>
      </c>
      <c r="M4918">
        <v>0.35</v>
      </c>
      <c r="N4918">
        <f>IF(E4918="",Data_Validation!$B$1,E4918)</f>
        <v>133.80000000000001</v>
      </c>
      <c r="O4918">
        <f>IF(J4918="",Data_Validation!$B$2,J4918)</f>
        <v>64.7</v>
      </c>
      <c r="P4918">
        <f t="shared" si="684"/>
        <v>1</v>
      </c>
      <c r="Q4918" s="2">
        <f>CustomerData[[#This Row],[avg_order_value_clean]]*CustomerData[[#This Row],[total_orders]]</f>
        <v>1338</v>
      </c>
      <c r="R4918" s="2" t="str">
        <f t="shared" si="692"/>
        <v>Inactive</v>
      </c>
      <c r="S4918" s="2" t="str">
        <f t="shared" si="685"/>
        <v>Medium Risk</v>
      </c>
      <c r="T4918" s="2" t="str">
        <f t="shared" si="686"/>
        <v>55+</v>
      </c>
      <c r="U4918" s="1">
        <f t="shared" ca="1" si="687"/>
        <v>1714</v>
      </c>
      <c r="V4918" s="2" t="str">
        <f t="shared" si="688"/>
        <v>High Loyalty</v>
      </c>
      <c r="W4918" s="2" t="str">
        <f t="shared" si="689"/>
        <v>Legitimate</v>
      </c>
      <c r="X4918" s="2" t="str">
        <f>IF(Q4918&lt;Data_Validation!$B$8,"Low Value",IF(Q4918&lt;Data_Validation!$B$9,"Medium Value","High Value"))</f>
        <v>Low Value</v>
      </c>
      <c r="Y4918" s="2" t="str">
        <f t="shared" si="690"/>
        <v>Stable</v>
      </c>
      <c r="Z4918" s="2" t="str">
        <f t="shared" si="691"/>
        <v>Check Data</v>
      </c>
    </row>
    <row r="4919" spans="1:26" x14ac:dyDescent="0.3">
      <c r="A4919" t="s">
        <v>2321</v>
      </c>
      <c r="B4919">
        <v>58</v>
      </c>
      <c r="C4919" t="s">
        <v>21</v>
      </c>
      <c r="D4919" t="s">
        <v>37</v>
      </c>
      <c r="E4919">
        <v>59.63</v>
      </c>
      <c r="F4919">
        <v>12</v>
      </c>
      <c r="G4919">
        <v>325</v>
      </c>
      <c r="H4919">
        <v>0</v>
      </c>
      <c r="I4919" t="s">
        <v>23</v>
      </c>
      <c r="J4919">
        <v>31.6</v>
      </c>
      <c r="K4919" s="1">
        <v>45761</v>
      </c>
      <c r="L4919">
        <v>15</v>
      </c>
      <c r="M4919">
        <v>0.26</v>
      </c>
      <c r="N4919">
        <f>IF(E4919="",Data_Validation!$B$1,E4919)</f>
        <v>59.63</v>
      </c>
      <c r="O4919">
        <f>IF(J4919="",Data_Validation!$B$2,J4919)</f>
        <v>31.6</v>
      </c>
      <c r="P4919">
        <f t="shared" si="684"/>
        <v>2</v>
      </c>
      <c r="Q4919" s="2">
        <f>CustomerData[[#This Row],[avg_order_value_clean]]*CustomerData[[#This Row],[total_orders]]</f>
        <v>715.56000000000006</v>
      </c>
      <c r="R4919" s="2" t="str">
        <f t="shared" si="692"/>
        <v>Inactive</v>
      </c>
      <c r="S4919" s="2" t="str">
        <f t="shared" si="685"/>
        <v>Medium Risk</v>
      </c>
      <c r="T4919" s="2" t="str">
        <f t="shared" si="686"/>
        <v>55+</v>
      </c>
      <c r="U4919" s="1">
        <f t="shared" ca="1" si="687"/>
        <v>500</v>
      </c>
      <c r="V4919" s="2" t="str">
        <f t="shared" si="688"/>
        <v>Low Loyalty</v>
      </c>
      <c r="W4919" s="2" t="str">
        <f t="shared" si="689"/>
        <v>Legitimate</v>
      </c>
      <c r="X4919" s="2" t="str">
        <f>IF(Q4919&lt;Data_Validation!$B$8,"Low Value",IF(Q4919&lt;Data_Validation!$B$9,"Medium Value","High Value"))</f>
        <v>Low Value</v>
      </c>
      <c r="Y4919" s="2" t="str">
        <f t="shared" si="690"/>
        <v>Stable</v>
      </c>
      <c r="Z4919" s="2" t="str">
        <f t="shared" si="691"/>
        <v>Check Data</v>
      </c>
    </row>
    <row r="4920" spans="1:26" x14ac:dyDescent="0.3">
      <c r="A4920" t="s">
        <v>1457</v>
      </c>
      <c r="B4920">
        <v>27</v>
      </c>
      <c r="C4920" t="s">
        <v>25</v>
      </c>
      <c r="D4920" t="s">
        <v>44</v>
      </c>
      <c r="E4920">
        <v>170.35</v>
      </c>
      <c r="F4920">
        <v>13</v>
      </c>
      <c r="G4920">
        <v>170</v>
      </c>
      <c r="H4920">
        <v>0</v>
      </c>
      <c r="I4920" t="s">
        <v>40</v>
      </c>
      <c r="J4920">
        <v>84.5</v>
      </c>
      <c r="K4920" s="1">
        <v>44438</v>
      </c>
      <c r="L4920">
        <v>85</v>
      </c>
      <c r="M4920">
        <v>0.21</v>
      </c>
      <c r="N4920">
        <f>IF(E4920="",Data_Validation!$B$1,E4920)</f>
        <v>170.35</v>
      </c>
      <c r="O4920">
        <f>IF(J4920="",Data_Validation!$B$2,J4920)</f>
        <v>84.5</v>
      </c>
      <c r="P4920">
        <f t="shared" si="684"/>
        <v>2</v>
      </c>
      <c r="Q4920" s="2">
        <f>CustomerData[[#This Row],[avg_order_value_clean]]*CustomerData[[#This Row],[total_orders]]</f>
        <v>2214.5499999999997</v>
      </c>
      <c r="R4920" s="2" t="str">
        <f t="shared" si="692"/>
        <v>Inactive</v>
      </c>
      <c r="S4920" s="2" t="str">
        <f t="shared" si="685"/>
        <v>Medium Risk</v>
      </c>
      <c r="T4920" s="2" t="str">
        <f t="shared" si="686"/>
        <v>25-34</v>
      </c>
      <c r="U4920" s="1">
        <f t="shared" ca="1" si="687"/>
        <v>1823</v>
      </c>
      <c r="V4920" s="2" t="str">
        <f t="shared" si="688"/>
        <v>High Loyalty</v>
      </c>
      <c r="W4920" s="2" t="str">
        <f t="shared" si="689"/>
        <v>Legitimate</v>
      </c>
      <c r="X4920" s="2" t="str">
        <f>IF(Q4920&lt;Data_Validation!$B$8,"Low Value",IF(Q4920&lt;Data_Validation!$B$9,"Medium Value","High Value"))</f>
        <v>High Value</v>
      </c>
      <c r="Y4920" s="2" t="str">
        <f t="shared" si="690"/>
        <v>High Value - Maintain</v>
      </c>
      <c r="Z4920" s="2" t="str">
        <f t="shared" si="691"/>
        <v>Check Data</v>
      </c>
    </row>
    <row r="4921" spans="1:26" x14ac:dyDescent="0.3">
      <c r="A4921" t="s">
        <v>3731</v>
      </c>
      <c r="B4921">
        <v>27</v>
      </c>
      <c r="C4921" t="s">
        <v>14</v>
      </c>
      <c r="D4921" t="s">
        <v>15</v>
      </c>
      <c r="E4921">
        <v>107.89</v>
      </c>
      <c r="F4921">
        <v>9</v>
      </c>
      <c r="G4921">
        <v>109</v>
      </c>
      <c r="H4921">
        <v>0</v>
      </c>
      <c r="I4921" t="s">
        <v>40</v>
      </c>
      <c r="J4921">
        <v>58.8</v>
      </c>
      <c r="K4921" s="1">
        <v>44966</v>
      </c>
      <c r="L4921">
        <v>93</v>
      </c>
      <c r="M4921">
        <v>0.21</v>
      </c>
      <c r="N4921">
        <f>IF(E4921="",Data_Validation!$B$1,E4921)</f>
        <v>107.89</v>
      </c>
      <c r="O4921">
        <f>IF(J4921="",Data_Validation!$B$2,J4921)</f>
        <v>58.8</v>
      </c>
      <c r="P4921">
        <f t="shared" si="684"/>
        <v>2</v>
      </c>
      <c r="Q4921" s="2">
        <f>CustomerData[[#This Row],[avg_order_value_clean]]*CustomerData[[#This Row],[total_orders]]</f>
        <v>971.01</v>
      </c>
      <c r="R4921" s="2" t="str">
        <f t="shared" si="692"/>
        <v>Inactive</v>
      </c>
      <c r="S4921" s="2" t="str">
        <f t="shared" si="685"/>
        <v>Medium Risk</v>
      </c>
      <c r="T4921" s="2" t="str">
        <f t="shared" si="686"/>
        <v>25-34</v>
      </c>
      <c r="U4921" s="1">
        <f t="shared" ca="1" si="687"/>
        <v>1295</v>
      </c>
      <c r="V4921" s="2" t="str">
        <f t="shared" si="688"/>
        <v>High Loyalty</v>
      </c>
      <c r="W4921" s="2" t="str">
        <f t="shared" si="689"/>
        <v>Legitimate</v>
      </c>
      <c r="X4921" s="2" t="str">
        <f>IF(Q4921&lt;Data_Validation!$B$8,"Low Value",IF(Q4921&lt;Data_Validation!$B$9,"Medium Value","High Value"))</f>
        <v>Low Value</v>
      </c>
      <c r="Y4921" s="2" t="str">
        <f t="shared" si="690"/>
        <v>Stable</v>
      </c>
      <c r="Z4921" s="2" t="str">
        <f t="shared" si="691"/>
        <v>Check Data</v>
      </c>
    </row>
    <row r="4922" spans="1:26" x14ac:dyDescent="0.3">
      <c r="A4922" t="s">
        <v>3573</v>
      </c>
      <c r="B4922">
        <v>65</v>
      </c>
      <c r="C4922" t="s">
        <v>21</v>
      </c>
      <c r="D4922" t="s">
        <v>35</v>
      </c>
      <c r="E4922">
        <v>96.25</v>
      </c>
      <c r="F4922">
        <v>9</v>
      </c>
      <c r="G4922">
        <v>166</v>
      </c>
      <c r="H4922">
        <v>0</v>
      </c>
      <c r="I4922" t="s">
        <v>40</v>
      </c>
      <c r="K4922" s="1">
        <v>44979</v>
      </c>
      <c r="L4922">
        <v>45</v>
      </c>
      <c r="M4922">
        <v>0.18</v>
      </c>
      <c r="N4922">
        <f>IF(E4922="",Data_Validation!$B$1,E4922)</f>
        <v>96.25</v>
      </c>
      <c r="O4922">
        <f>IF(J4922="",Data_Validation!$B$2,J4922)</f>
        <v>250</v>
      </c>
      <c r="P4922">
        <f t="shared" si="684"/>
        <v>2</v>
      </c>
      <c r="Q4922" s="2">
        <f>CustomerData[[#This Row],[avg_order_value_clean]]*CustomerData[[#This Row],[total_orders]]</f>
        <v>866.25</v>
      </c>
      <c r="R4922" s="2" t="str">
        <f t="shared" si="692"/>
        <v>Inactive</v>
      </c>
      <c r="S4922" s="2" t="str">
        <f t="shared" si="685"/>
        <v>Low Risk</v>
      </c>
      <c r="T4922" s="2" t="str">
        <f t="shared" si="686"/>
        <v>55+</v>
      </c>
      <c r="U4922" s="1">
        <f t="shared" ca="1" si="687"/>
        <v>1282</v>
      </c>
      <c r="V4922" s="2" t="str">
        <f t="shared" si="688"/>
        <v>Medium Loyalty</v>
      </c>
      <c r="W4922" s="2" t="str">
        <f t="shared" si="689"/>
        <v>Legitimate</v>
      </c>
      <c r="X4922" s="2" t="str">
        <f>IF(Q4922&lt;Data_Validation!$B$8,"Low Value",IF(Q4922&lt;Data_Validation!$B$9,"Medium Value","High Value"))</f>
        <v>Low Value</v>
      </c>
      <c r="Y4922" s="2" t="str">
        <f t="shared" si="690"/>
        <v>Stable</v>
      </c>
      <c r="Z4922" s="2" t="str">
        <f t="shared" si="691"/>
        <v>Check Data</v>
      </c>
    </row>
    <row r="4923" spans="1:26" x14ac:dyDescent="0.3">
      <c r="A4923" t="s">
        <v>3795</v>
      </c>
      <c r="B4923">
        <v>78</v>
      </c>
      <c r="C4923" t="s">
        <v>14</v>
      </c>
      <c r="D4923" t="s">
        <v>37</v>
      </c>
      <c r="F4923">
        <v>8</v>
      </c>
      <c r="G4923">
        <v>124</v>
      </c>
      <c r="H4923">
        <v>0</v>
      </c>
      <c r="I4923" t="s">
        <v>23</v>
      </c>
      <c r="J4923">
        <v>96.3</v>
      </c>
      <c r="K4923" s="1">
        <v>45727</v>
      </c>
      <c r="L4923">
        <v>99</v>
      </c>
      <c r="M4923">
        <v>0.17</v>
      </c>
      <c r="N4923">
        <f>IF(E4923="",Data_Validation!$B$1,E4923)</f>
        <v>250</v>
      </c>
      <c r="O4923">
        <f>IF(J4923="",Data_Validation!$B$2,J4923)</f>
        <v>96.3</v>
      </c>
      <c r="P4923">
        <f t="shared" si="684"/>
        <v>1</v>
      </c>
      <c r="Q4923" s="2">
        <f>CustomerData[[#This Row],[avg_order_value_clean]]*CustomerData[[#This Row],[total_orders]]</f>
        <v>2000</v>
      </c>
      <c r="R4923" s="2" t="str">
        <f t="shared" si="692"/>
        <v>Inactive</v>
      </c>
      <c r="S4923" s="2" t="str">
        <f t="shared" si="685"/>
        <v>Low Risk</v>
      </c>
      <c r="T4923" s="2" t="str">
        <f t="shared" si="686"/>
        <v>55+</v>
      </c>
      <c r="U4923" s="1">
        <f t="shared" ca="1" si="687"/>
        <v>534</v>
      </c>
      <c r="V4923" s="2" t="str">
        <f t="shared" si="688"/>
        <v>High Loyalty</v>
      </c>
      <c r="W4923" s="2" t="str">
        <f t="shared" si="689"/>
        <v>Legitimate</v>
      </c>
      <c r="X4923" s="2" t="str">
        <f>IF(Q4923&lt;Data_Validation!$B$8,"Low Value",IF(Q4923&lt;Data_Validation!$B$9,"Medium Value","High Value"))</f>
        <v>High Value</v>
      </c>
      <c r="Y4923" s="2" t="str">
        <f t="shared" si="690"/>
        <v>High Value - Maintain</v>
      </c>
      <c r="Z4923" s="2" t="str">
        <f t="shared" si="691"/>
        <v>Check Data</v>
      </c>
    </row>
    <row r="4924" spans="1:26" x14ac:dyDescent="0.3">
      <c r="A4924" t="s">
        <v>3697</v>
      </c>
      <c r="B4924">
        <v>56</v>
      </c>
      <c r="C4924" t="s">
        <v>21</v>
      </c>
      <c r="D4924" t="s">
        <v>18</v>
      </c>
      <c r="E4924">
        <v>171.84</v>
      </c>
      <c r="F4924">
        <v>6</v>
      </c>
      <c r="G4924">
        <v>213</v>
      </c>
      <c r="H4924">
        <v>0</v>
      </c>
      <c r="I4924" t="s">
        <v>29</v>
      </c>
      <c r="J4924">
        <v>49.1</v>
      </c>
      <c r="K4924" s="1">
        <v>45114</v>
      </c>
      <c r="L4924">
        <v>47</v>
      </c>
      <c r="M4924">
        <v>0.2</v>
      </c>
      <c r="N4924">
        <f>IF(E4924="",Data_Validation!$B$1,E4924)</f>
        <v>171.84</v>
      </c>
      <c r="O4924">
        <f>IF(J4924="",Data_Validation!$B$2,J4924)</f>
        <v>49.1</v>
      </c>
      <c r="P4924">
        <f t="shared" si="684"/>
        <v>2</v>
      </c>
      <c r="Q4924" s="2">
        <f>CustomerData[[#This Row],[avg_order_value_clean]]*CustomerData[[#This Row],[total_orders]]</f>
        <v>1031.04</v>
      </c>
      <c r="R4924" s="2" t="str">
        <f t="shared" si="692"/>
        <v>Inactive</v>
      </c>
      <c r="S4924" s="2" t="str">
        <f t="shared" si="685"/>
        <v>Medium Risk</v>
      </c>
      <c r="T4924" s="2" t="str">
        <f t="shared" si="686"/>
        <v>55+</v>
      </c>
      <c r="U4924" s="1">
        <f t="shared" ca="1" si="687"/>
        <v>1147</v>
      </c>
      <c r="V4924" s="2" t="str">
        <f t="shared" si="688"/>
        <v>Medium Loyalty</v>
      </c>
      <c r="W4924" s="2" t="str">
        <f t="shared" si="689"/>
        <v>Legitimate</v>
      </c>
      <c r="X4924" s="2" t="str">
        <f>IF(Q4924&lt;Data_Validation!$B$8,"Low Value",IF(Q4924&lt;Data_Validation!$B$9,"Medium Value","High Value"))</f>
        <v>Low Value</v>
      </c>
      <c r="Y4924" s="2" t="str">
        <f t="shared" si="690"/>
        <v>Stable</v>
      </c>
      <c r="Z4924" s="2" t="str">
        <f t="shared" si="691"/>
        <v>Check Data</v>
      </c>
    </row>
    <row r="4925" spans="1:26" x14ac:dyDescent="0.3">
      <c r="A4925" t="s">
        <v>3796</v>
      </c>
      <c r="B4925">
        <v>45</v>
      </c>
      <c r="C4925" t="s">
        <v>21</v>
      </c>
      <c r="D4925" t="s">
        <v>22</v>
      </c>
      <c r="E4925">
        <v>236.8</v>
      </c>
      <c r="F4925">
        <v>14</v>
      </c>
      <c r="G4925">
        <v>294</v>
      </c>
      <c r="H4925">
        <v>0</v>
      </c>
      <c r="I4925" t="s">
        <v>29</v>
      </c>
      <c r="J4925">
        <v>88.7</v>
      </c>
      <c r="K4925" s="1">
        <v>44385</v>
      </c>
      <c r="L4925">
        <v>20</v>
      </c>
      <c r="M4925">
        <v>0.26</v>
      </c>
      <c r="N4925">
        <f>IF(E4925="",Data_Validation!$B$1,E4925)</f>
        <v>236.8</v>
      </c>
      <c r="O4925">
        <f>IF(J4925="",Data_Validation!$B$2,J4925)</f>
        <v>88.7</v>
      </c>
      <c r="P4925">
        <f t="shared" si="684"/>
        <v>1</v>
      </c>
      <c r="Q4925" s="2">
        <f>CustomerData[[#This Row],[avg_order_value_clean]]*CustomerData[[#This Row],[total_orders]]</f>
        <v>3315.2000000000003</v>
      </c>
      <c r="R4925" s="2" t="str">
        <f t="shared" si="692"/>
        <v>Inactive</v>
      </c>
      <c r="S4925" s="2" t="str">
        <f t="shared" si="685"/>
        <v>Medium Risk</v>
      </c>
      <c r="T4925" s="2" t="str">
        <f t="shared" si="686"/>
        <v>45-54</v>
      </c>
      <c r="U4925" s="1">
        <f t="shared" ca="1" si="687"/>
        <v>1876</v>
      </c>
      <c r="V4925" s="2" t="str">
        <f t="shared" si="688"/>
        <v>Low Loyalty</v>
      </c>
      <c r="W4925" s="2" t="str">
        <f t="shared" si="689"/>
        <v>Legitimate</v>
      </c>
      <c r="X4925" s="2" t="str">
        <f>IF(Q4925&lt;Data_Validation!$B$8,"Low Value",IF(Q4925&lt;Data_Validation!$B$9,"Medium Value","High Value"))</f>
        <v>High Value</v>
      </c>
      <c r="Y4925" s="2" t="str">
        <f t="shared" si="690"/>
        <v>High Value - Maintain</v>
      </c>
      <c r="Z4925" s="2" t="str">
        <f t="shared" si="691"/>
        <v>Check Data</v>
      </c>
    </row>
    <row r="4926" spans="1:26" x14ac:dyDescent="0.3">
      <c r="A4926" t="s">
        <v>462</v>
      </c>
      <c r="B4926">
        <v>47</v>
      </c>
      <c r="C4926" t="s">
        <v>25</v>
      </c>
      <c r="D4926" t="s">
        <v>18</v>
      </c>
      <c r="E4926">
        <v>168.31</v>
      </c>
      <c r="F4926">
        <v>15</v>
      </c>
      <c r="G4926">
        <v>180</v>
      </c>
      <c r="H4926">
        <v>0</v>
      </c>
      <c r="I4926" t="s">
        <v>29</v>
      </c>
      <c r="J4926">
        <v>26.4</v>
      </c>
      <c r="K4926" s="1">
        <v>44168</v>
      </c>
      <c r="L4926">
        <v>18</v>
      </c>
      <c r="M4926">
        <v>0.09</v>
      </c>
      <c r="N4926">
        <f>IF(E4926="",Data_Validation!$B$1,E4926)</f>
        <v>168.31</v>
      </c>
      <c r="O4926">
        <f>IF(J4926="",Data_Validation!$B$2,J4926)</f>
        <v>26.4</v>
      </c>
      <c r="P4926">
        <f t="shared" si="684"/>
        <v>2</v>
      </c>
      <c r="Q4926" s="2">
        <f>CustomerData[[#This Row],[avg_order_value_clean]]*CustomerData[[#This Row],[total_orders]]</f>
        <v>2524.65</v>
      </c>
      <c r="R4926" s="2" t="str">
        <f t="shared" si="692"/>
        <v>Inactive</v>
      </c>
      <c r="S4926" s="2" t="str">
        <f t="shared" si="685"/>
        <v>Low Risk</v>
      </c>
      <c r="T4926" s="2" t="str">
        <f t="shared" si="686"/>
        <v>45-54</v>
      </c>
      <c r="U4926" s="1">
        <f t="shared" ca="1" si="687"/>
        <v>2093</v>
      </c>
      <c r="V4926" s="2" t="str">
        <f t="shared" si="688"/>
        <v>Low Loyalty</v>
      </c>
      <c r="W4926" s="2" t="str">
        <f t="shared" si="689"/>
        <v>Legitimate</v>
      </c>
      <c r="X4926" s="2" t="str">
        <f>IF(Q4926&lt;Data_Validation!$B$8,"Low Value",IF(Q4926&lt;Data_Validation!$B$9,"Medium Value","High Value"))</f>
        <v>High Value</v>
      </c>
      <c r="Y4926" s="2" t="str">
        <f t="shared" si="690"/>
        <v>High Value - Maintain</v>
      </c>
      <c r="Z4926" s="2" t="str">
        <f t="shared" si="691"/>
        <v>Check Data</v>
      </c>
    </row>
    <row r="4927" spans="1:26" x14ac:dyDescent="0.3">
      <c r="A4927" t="s">
        <v>2127</v>
      </c>
      <c r="B4927">
        <v>54</v>
      </c>
      <c r="C4927" t="s">
        <v>21</v>
      </c>
      <c r="D4927" t="s">
        <v>18</v>
      </c>
      <c r="E4927">
        <v>128.02000000000001</v>
      </c>
      <c r="F4927">
        <v>9</v>
      </c>
      <c r="G4927">
        <v>82</v>
      </c>
      <c r="H4927">
        <v>0</v>
      </c>
      <c r="I4927" t="s">
        <v>19</v>
      </c>
      <c r="K4927" s="1">
        <v>45093</v>
      </c>
      <c r="L4927">
        <v>79</v>
      </c>
      <c r="M4927">
        <v>0.02</v>
      </c>
      <c r="N4927">
        <f>IF(E4927="",Data_Validation!$B$1,E4927)</f>
        <v>128.02000000000001</v>
      </c>
      <c r="O4927">
        <f>IF(J4927="",Data_Validation!$B$2,J4927)</f>
        <v>250</v>
      </c>
      <c r="P4927">
        <f t="shared" si="684"/>
        <v>2</v>
      </c>
      <c r="Q4927" s="2">
        <f>CustomerData[[#This Row],[avg_order_value_clean]]*CustomerData[[#This Row],[total_orders]]</f>
        <v>1152.18</v>
      </c>
      <c r="R4927" s="2" t="str">
        <f t="shared" si="692"/>
        <v>At Risk</v>
      </c>
      <c r="S4927" s="2" t="str">
        <f t="shared" si="685"/>
        <v>Low Risk</v>
      </c>
      <c r="T4927" s="2" t="str">
        <f t="shared" si="686"/>
        <v>45-54</v>
      </c>
      <c r="U4927" s="1">
        <f t="shared" ca="1" si="687"/>
        <v>1168</v>
      </c>
      <c r="V4927" s="2" t="str">
        <f t="shared" si="688"/>
        <v>High Loyalty</v>
      </c>
      <c r="W4927" s="2" t="str">
        <f t="shared" si="689"/>
        <v>Legitimate</v>
      </c>
      <c r="X4927" s="2" t="str">
        <f>IF(Q4927&lt;Data_Validation!$B$8,"Low Value",IF(Q4927&lt;Data_Validation!$B$9,"Medium Value","High Value"))</f>
        <v>Low Value</v>
      </c>
      <c r="Y4927" s="2" t="str">
        <f t="shared" si="690"/>
        <v>Stable</v>
      </c>
      <c r="Z4927" s="2" t="str">
        <f t="shared" si="691"/>
        <v>Check Data</v>
      </c>
    </row>
    <row r="4928" spans="1:26" x14ac:dyDescent="0.3">
      <c r="A4928" t="s">
        <v>3797</v>
      </c>
      <c r="B4928">
        <v>72</v>
      </c>
      <c r="C4928" t="s">
        <v>14</v>
      </c>
      <c r="D4928" t="s">
        <v>50</v>
      </c>
      <c r="E4928">
        <v>69.209999999999994</v>
      </c>
      <c r="F4928">
        <v>13</v>
      </c>
      <c r="G4928">
        <v>361</v>
      </c>
      <c r="H4928">
        <v>0</v>
      </c>
      <c r="I4928" t="s">
        <v>29</v>
      </c>
      <c r="J4928">
        <v>8.4</v>
      </c>
      <c r="K4928" s="1">
        <v>44651</v>
      </c>
      <c r="L4928">
        <v>61</v>
      </c>
      <c r="M4928">
        <v>0.19</v>
      </c>
      <c r="N4928">
        <f>IF(E4928="",Data_Validation!$B$1,E4928)</f>
        <v>69.209999999999994</v>
      </c>
      <c r="O4928">
        <f>IF(J4928="",Data_Validation!$B$2,J4928)</f>
        <v>8.4</v>
      </c>
      <c r="P4928">
        <f t="shared" si="684"/>
        <v>1</v>
      </c>
      <c r="Q4928" s="2">
        <f>CustomerData[[#This Row],[avg_order_value_clean]]*CustomerData[[#This Row],[total_orders]]</f>
        <v>899.7299999999999</v>
      </c>
      <c r="R4928" s="2" t="str">
        <f t="shared" si="692"/>
        <v>Inactive</v>
      </c>
      <c r="S4928" s="2" t="str">
        <f t="shared" si="685"/>
        <v>Low Risk</v>
      </c>
      <c r="T4928" s="2" t="str">
        <f t="shared" si="686"/>
        <v>55+</v>
      </c>
      <c r="U4928" s="1">
        <f t="shared" ca="1" si="687"/>
        <v>1610</v>
      </c>
      <c r="V4928" s="2" t="str">
        <f t="shared" si="688"/>
        <v>Medium Loyalty</v>
      </c>
      <c r="W4928" s="2" t="str">
        <f t="shared" si="689"/>
        <v>Legitimate</v>
      </c>
      <c r="X4928" s="2" t="str">
        <f>IF(Q4928&lt;Data_Validation!$B$8,"Low Value",IF(Q4928&lt;Data_Validation!$B$9,"Medium Value","High Value"))</f>
        <v>Low Value</v>
      </c>
      <c r="Y4928" s="2" t="str">
        <f t="shared" si="690"/>
        <v>Stable</v>
      </c>
      <c r="Z4928" s="2" t="str">
        <f t="shared" si="691"/>
        <v>Check Data</v>
      </c>
    </row>
    <row r="4929" spans="1:26" x14ac:dyDescent="0.3">
      <c r="A4929" t="s">
        <v>3798</v>
      </c>
      <c r="B4929">
        <v>20</v>
      </c>
      <c r="C4929" t="s">
        <v>21</v>
      </c>
      <c r="D4929" t="s">
        <v>26</v>
      </c>
      <c r="E4929">
        <v>91.33</v>
      </c>
      <c r="F4929">
        <v>5</v>
      </c>
      <c r="G4929">
        <v>318</v>
      </c>
      <c r="H4929">
        <v>0</v>
      </c>
      <c r="I4929" t="s">
        <v>29</v>
      </c>
      <c r="J4929">
        <v>42.3</v>
      </c>
      <c r="K4929" s="1">
        <v>45416</v>
      </c>
      <c r="L4929">
        <v>76</v>
      </c>
      <c r="M4929">
        <v>0.26</v>
      </c>
      <c r="N4929">
        <f>IF(E4929="",Data_Validation!$B$1,E4929)</f>
        <v>91.33</v>
      </c>
      <c r="O4929">
        <f>IF(J4929="",Data_Validation!$B$2,J4929)</f>
        <v>42.3</v>
      </c>
      <c r="P4929">
        <f t="shared" si="684"/>
        <v>1</v>
      </c>
      <c r="Q4929" s="2">
        <f>CustomerData[[#This Row],[avg_order_value_clean]]*CustomerData[[#This Row],[total_orders]]</f>
        <v>456.65</v>
      </c>
      <c r="R4929" s="2" t="str">
        <f t="shared" si="692"/>
        <v>Inactive</v>
      </c>
      <c r="S4929" s="2" t="str">
        <f t="shared" si="685"/>
        <v>Medium Risk</v>
      </c>
      <c r="T4929" s="2" t="str">
        <f t="shared" si="686"/>
        <v>Under 25</v>
      </c>
      <c r="U4929" s="1">
        <f t="shared" ca="1" si="687"/>
        <v>845</v>
      </c>
      <c r="V4929" s="2" t="str">
        <f t="shared" si="688"/>
        <v>High Loyalty</v>
      </c>
      <c r="W4929" s="2" t="str">
        <f t="shared" si="689"/>
        <v>Legitimate</v>
      </c>
      <c r="X4929" s="2" t="str">
        <f>IF(Q4929&lt;Data_Validation!$B$8,"Low Value",IF(Q4929&lt;Data_Validation!$B$9,"Medium Value","High Value"))</f>
        <v>Low Value</v>
      </c>
      <c r="Y4929" s="2" t="str">
        <f t="shared" si="690"/>
        <v>Stable</v>
      </c>
      <c r="Z4929" s="2" t="str">
        <f t="shared" si="691"/>
        <v>Check Data</v>
      </c>
    </row>
    <row r="4930" spans="1:26" x14ac:dyDescent="0.3">
      <c r="A4930" t="s">
        <v>3799</v>
      </c>
      <c r="B4930">
        <v>67</v>
      </c>
      <c r="C4930" t="s">
        <v>14</v>
      </c>
      <c r="D4930" t="s">
        <v>35</v>
      </c>
      <c r="E4930">
        <v>50.76</v>
      </c>
      <c r="F4930">
        <v>7</v>
      </c>
      <c r="G4930">
        <v>24</v>
      </c>
      <c r="H4930">
        <v>0</v>
      </c>
      <c r="I4930" t="s">
        <v>29</v>
      </c>
      <c r="J4930">
        <v>89.4</v>
      </c>
      <c r="K4930" s="1">
        <v>45131</v>
      </c>
      <c r="L4930">
        <v>98</v>
      </c>
      <c r="M4930">
        <v>0.43</v>
      </c>
      <c r="N4930">
        <f>IF(E4930="",Data_Validation!$B$1,E4930)</f>
        <v>50.76</v>
      </c>
      <c r="O4930">
        <f>IF(J4930="",Data_Validation!$B$2,J4930)</f>
        <v>89.4</v>
      </c>
      <c r="P4930">
        <f t="shared" ref="P4930:P4993" si="693">COUNTIF($A$2:$A$5001,A4930)</f>
        <v>1</v>
      </c>
      <c r="Q4930" s="2">
        <f>CustomerData[[#This Row],[avg_order_value_clean]]*CustomerData[[#This Row],[total_orders]]</f>
        <v>355.32</v>
      </c>
      <c r="R4930" s="2" t="str">
        <f t="shared" si="692"/>
        <v>Active</v>
      </c>
      <c r="S4930" s="2" t="str">
        <f t="shared" ref="S4930:S4993" si="694">IF(M4930&lt;0.2,"Low Risk",IF(M4930&lt;0.5,"Medium Risk","High Risk"))</f>
        <v>Medium Risk</v>
      </c>
      <c r="T4930" s="2" t="str">
        <f t="shared" ref="T4930:T4993" si="695">IF(B4930&lt;25,"Under 25",IF(B4930&lt;35,"25-34",IF(B4930&lt;45,"35-44",IF(B4930&lt;55,"45-54","55+"))))</f>
        <v>55+</v>
      </c>
      <c r="U4930" s="1">
        <f t="shared" ref="U4930:U4993" ca="1" si="696">TODAY()-K4930</f>
        <v>1130</v>
      </c>
      <c r="V4930" s="2" t="str">
        <f t="shared" ref="V4930:V4993" si="697">IF(L4930&lt;40,"Low Loyalty",IF(L4930&lt;70,"Medium Loyalty","High Loyalty"))</f>
        <v>High Loyalty</v>
      </c>
      <c r="W4930" s="2" t="str">
        <f t="shared" ref="W4930:W4993" si="698">IF(H4930=1,"Fraudulent","Legitimate")</f>
        <v>Legitimate</v>
      </c>
      <c r="X4930" s="2" t="str">
        <f>IF(Q4930&lt;Data_Validation!$B$8,"Low Value",IF(Q4930&lt;Data_Validation!$B$9,"Medium Value","High Value"))</f>
        <v>Low Value</v>
      </c>
      <c r="Y4930" s="2" t="str">
        <f t="shared" ref="Y4930:Y4993" si="699">IF(AND(X4930="High Value",S4930="High Risk"),"Critical - Retain",IF(AND(X4930="High Value",S4930&lt;&gt;"High Risk"),"High Value - Maintain",IF(AND(X4930&lt;&gt;"High Value",S4930="High Risk"),"At Risk - Develop","Stable")))</f>
        <v>Stable</v>
      </c>
      <c r="Z4930" s="2" t="str">
        <f t="shared" ref="Z4930:Z4993" si="700">IF(OR(B4930&lt;18,F4930&lt;0,N4930&lt;0,O4930&lt;0,O4930&gt;1,M4930&lt;0,M4930&gt;1),"Check Data","Valid")</f>
        <v>Check Data</v>
      </c>
    </row>
    <row r="4931" spans="1:26" x14ac:dyDescent="0.3">
      <c r="A4931" t="s">
        <v>3800</v>
      </c>
      <c r="B4931">
        <v>60</v>
      </c>
      <c r="C4931" t="s">
        <v>21</v>
      </c>
      <c r="D4931" t="s">
        <v>44</v>
      </c>
      <c r="E4931">
        <v>166.84</v>
      </c>
      <c r="F4931">
        <v>7</v>
      </c>
      <c r="G4931">
        <v>245</v>
      </c>
      <c r="H4931">
        <v>0</v>
      </c>
      <c r="I4931" t="s">
        <v>16</v>
      </c>
      <c r="J4931">
        <v>82.9</v>
      </c>
      <c r="K4931" s="1">
        <v>45800</v>
      </c>
      <c r="L4931">
        <v>5</v>
      </c>
      <c r="M4931">
        <v>0.15</v>
      </c>
      <c r="N4931">
        <f>IF(E4931="",Data_Validation!$B$1,E4931)</f>
        <v>166.84</v>
      </c>
      <c r="O4931">
        <f>IF(J4931="",Data_Validation!$B$2,J4931)</f>
        <v>82.9</v>
      </c>
      <c r="P4931">
        <f t="shared" si="693"/>
        <v>1</v>
      </c>
      <c r="Q4931" s="2">
        <f>CustomerData[[#This Row],[avg_order_value_clean]]*CustomerData[[#This Row],[total_orders]]</f>
        <v>1167.8800000000001</v>
      </c>
      <c r="R4931" s="2" t="str">
        <f t="shared" ref="R4931:R4994" si="701">IF(G4931&lt;=30,"Active",IF(G4931&lt;=90,"At Risk","Inactive"))</f>
        <v>Inactive</v>
      </c>
      <c r="S4931" s="2" t="str">
        <f t="shared" si="694"/>
        <v>Low Risk</v>
      </c>
      <c r="T4931" s="2" t="str">
        <f t="shared" si="695"/>
        <v>55+</v>
      </c>
      <c r="U4931" s="1">
        <f t="shared" ca="1" si="696"/>
        <v>461</v>
      </c>
      <c r="V4931" s="2" t="str">
        <f t="shared" si="697"/>
        <v>Low Loyalty</v>
      </c>
      <c r="W4931" s="2" t="str">
        <f t="shared" si="698"/>
        <v>Legitimate</v>
      </c>
      <c r="X4931" s="2" t="str">
        <f>IF(Q4931&lt;Data_Validation!$B$8,"Low Value",IF(Q4931&lt;Data_Validation!$B$9,"Medium Value","High Value"))</f>
        <v>Low Value</v>
      </c>
      <c r="Y4931" s="2" t="str">
        <f t="shared" si="699"/>
        <v>Stable</v>
      </c>
      <c r="Z4931" s="2" t="str">
        <f t="shared" si="700"/>
        <v>Check Data</v>
      </c>
    </row>
    <row r="4932" spans="1:26" x14ac:dyDescent="0.3">
      <c r="A4932" t="s">
        <v>771</v>
      </c>
      <c r="B4932">
        <v>32</v>
      </c>
      <c r="C4932" t="s">
        <v>14</v>
      </c>
      <c r="D4932" t="s">
        <v>37</v>
      </c>
      <c r="F4932">
        <v>11</v>
      </c>
      <c r="G4932">
        <v>40</v>
      </c>
      <c r="H4932">
        <v>1</v>
      </c>
      <c r="I4932" t="s">
        <v>40</v>
      </c>
      <c r="J4932">
        <v>97.6</v>
      </c>
      <c r="K4932" s="1">
        <v>45769</v>
      </c>
      <c r="L4932">
        <v>58</v>
      </c>
      <c r="M4932">
        <v>0.21</v>
      </c>
      <c r="N4932">
        <f>IF(E4932="",Data_Validation!$B$1,E4932)</f>
        <v>250</v>
      </c>
      <c r="O4932">
        <f>IF(J4932="",Data_Validation!$B$2,J4932)</f>
        <v>97.6</v>
      </c>
      <c r="P4932">
        <f t="shared" si="693"/>
        <v>2</v>
      </c>
      <c r="Q4932" s="2">
        <f>CustomerData[[#This Row],[avg_order_value_clean]]*CustomerData[[#This Row],[total_orders]]</f>
        <v>2750</v>
      </c>
      <c r="R4932" s="2" t="str">
        <f t="shared" si="701"/>
        <v>At Risk</v>
      </c>
      <c r="S4932" s="2" t="str">
        <f t="shared" si="694"/>
        <v>Medium Risk</v>
      </c>
      <c r="T4932" s="2" t="str">
        <f t="shared" si="695"/>
        <v>25-34</v>
      </c>
      <c r="U4932" s="1">
        <f t="shared" ca="1" si="696"/>
        <v>492</v>
      </c>
      <c r="V4932" s="2" t="str">
        <f t="shared" si="697"/>
        <v>Medium Loyalty</v>
      </c>
      <c r="W4932" s="2" t="str">
        <f t="shared" si="698"/>
        <v>Fraudulent</v>
      </c>
      <c r="X4932" s="2" t="str">
        <f>IF(Q4932&lt;Data_Validation!$B$8,"Low Value",IF(Q4932&lt;Data_Validation!$B$9,"Medium Value","High Value"))</f>
        <v>High Value</v>
      </c>
      <c r="Y4932" s="2" t="str">
        <f t="shared" si="699"/>
        <v>High Value - Maintain</v>
      </c>
      <c r="Z4932" s="2" t="str">
        <f t="shared" si="700"/>
        <v>Check Data</v>
      </c>
    </row>
    <row r="4933" spans="1:26" x14ac:dyDescent="0.3">
      <c r="A4933" t="s">
        <v>3801</v>
      </c>
      <c r="B4933">
        <v>38</v>
      </c>
      <c r="C4933" t="s">
        <v>14</v>
      </c>
      <c r="D4933" t="s">
        <v>18</v>
      </c>
      <c r="E4933">
        <v>41.06</v>
      </c>
      <c r="F4933">
        <v>7</v>
      </c>
      <c r="G4933">
        <v>58</v>
      </c>
      <c r="H4933">
        <v>0</v>
      </c>
      <c r="I4933" t="s">
        <v>23</v>
      </c>
      <c r="J4933">
        <v>75</v>
      </c>
      <c r="K4933" s="1">
        <v>45235</v>
      </c>
      <c r="L4933">
        <v>81</v>
      </c>
      <c r="M4933">
        <v>0.47</v>
      </c>
      <c r="N4933">
        <f>IF(E4933="",Data_Validation!$B$1,E4933)</f>
        <v>41.06</v>
      </c>
      <c r="O4933">
        <f>IF(J4933="",Data_Validation!$B$2,J4933)</f>
        <v>75</v>
      </c>
      <c r="P4933">
        <f t="shared" si="693"/>
        <v>1</v>
      </c>
      <c r="Q4933" s="2">
        <f>CustomerData[[#This Row],[avg_order_value_clean]]*CustomerData[[#This Row],[total_orders]]</f>
        <v>287.42</v>
      </c>
      <c r="R4933" s="2" t="str">
        <f t="shared" si="701"/>
        <v>At Risk</v>
      </c>
      <c r="S4933" s="2" t="str">
        <f t="shared" si="694"/>
        <v>Medium Risk</v>
      </c>
      <c r="T4933" s="2" t="str">
        <f t="shared" si="695"/>
        <v>35-44</v>
      </c>
      <c r="U4933" s="1">
        <f t="shared" ca="1" si="696"/>
        <v>1026</v>
      </c>
      <c r="V4933" s="2" t="str">
        <f t="shared" si="697"/>
        <v>High Loyalty</v>
      </c>
      <c r="W4933" s="2" t="str">
        <f t="shared" si="698"/>
        <v>Legitimate</v>
      </c>
      <c r="X4933" s="2" t="str">
        <f>IF(Q4933&lt;Data_Validation!$B$8,"Low Value",IF(Q4933&lt;Data_Validation!$B$9,"Medium Value","High Value"))</f>
        <v>Low Value</v>
      </c>
      <c r="Y4933" s="2" t="str">
        <f t="shared" si="699"/>
        <v>Stable</v>
      </c>
      <c r="Z4933" s="2" t="str">
        <f t="shared" si="700"/>
        <v>Check Data</v>
      </c>
    </row>
    <row r="4934" spans="1:26" x14ac:dyDescent="0.3">
      <c r="A4934" t="s">
        <v>2479</v>
      </c>
      <c r="B4934">
        <v>69</v>
      </c>
      <c r="C4934" t="s">
        <v>14</v>
      </c>
      <c r="D4934" t="s">
        <v>18</v>
      </c>
      <c r="E4934">
        <v>116.58</v>
      </c>
      <c r="F4934">
        <v>3</v>
      </c>
      <c r="G4934">
        <v>176</v>
      </c>
      <c r="H4934">
        <v>0</v>
      </c>
      <c r="I4934" t="s">
        <v>16</v>
      </c>
      <c r="K4934" s="1">
        <v>44768</v>
      </c>
      <c r="L4934">
        <v>77</v>
      </c>
      <c r="M4934">
        <v>0.14000000000000001</v>
      </c>
      <c r="N4934">
        <f>IF(E4934="",Data_Validation!$B$1,E4934)</f>
        <v>116.58</v>
      </c>
      <c r="O4934">
        <f>IF(J4934="",Data_Validation!$B$2,J4934)</f>
        <v>250</v>
      </c>
      <c r="P4934">
        <f t="shared" si="693"/>
        <v>2</v>
      </c>
      <c r="Q4934" s="2">
        <f>CustomerData[[#This Row],[avg_order_value_clean]]*CustomerData[[#This Row],[total_orders]]</f>
        <v>349.74</v>
      </c>
      <c r="R4934" s="2" t="str">
        <f t="shared" si="701"/>
        <v>Inactive</v>
      </c>
      <c r="S4934" s="2" t="str">
        <f t="shared" si="694"/>
        <v>Low Risk</v>
      </c>
      <c r="T4934" s="2" t="str">
        <f t="shared" si="695"/>
        <v>55+</v>
      </c>
      <c r="U4934" s="1">
        <f t="shared" ca="1" si="696"/>
        <v>1493</v>
      </c>
      <c r="V4934" s="2" t="str">
        <f t="shared" si="697"/>
        <v>High Loyalty</v>
      </c>
      <c r="W4934" s="2" t="str">
        <f t="shared" si="698"/>
        <v>Legitimate</v>
      </c>
      <c r="X4934" s="2" t="str">
        <f>IF(Q4934&lt;Data_Validation!$B$8,"Low Value",IF(Q4934&lt;Data_Validation!$B$9,"Medium Value","High Value"))</f>
        <v>Low Value</v>
      </c>
      <c r="Y4934" s="2" t="str">
        <f t="shared" si="699"/>
        <v>Stable</v>
      </c>
      <c r="Z4934" s="2" t="str">
        <f t="shared" si="700"/>
        <v>Check Data</v>
      </c>
    </row>
    <row r="4935" spans="1:26" x14ac:dyDescent="0.3">
      <c r="A4935" t="s">
        <v>849</v>
      </c>
      <c r="B4935">
        <v>54</v>
      </c>
      <c r="C4935" t="s">
        <v>21</v>
      </c>
      <c r="D4935" t="s">
        <v>22</v>
      </c>
      <c r="E4935">
        <v>93.7</v>
      </c>
      <c r="F4935">
        <v>6</v>
      </c>
      <c r="G4935">
        <v>29</v>
      </c>
      <c r="H4935">
        <v>0</v>
      </c>
      <c r="I4935" t="s">
        <v>40</v>
      </c>
      <c r="J4935">
        <v>16.100000000000001</v>
      </c>
      <c r="K4935" s="1">
        <v>44222</v>
      </c>
      <c r="L4935">
        <v>60</v>
      </c>
      <c r="M4935">
        <v>0.4</v>
      </c>
      <c r="N4935">
        <f>IF(E4935="",Data_Validation!$B$1,E4935)</f>
        <v>93.7</v>
      </c>
      <c r="O4935">
        <f>IF(J4935="",Data_Validation!$B$2,J4935)</f>
        <v>16.100000000000001</v>
      </c>
      <c r="P4935">
        <f t="shared" si="693"/>
        <v>2</v>
      </c>
      <c r="Q4935" s="2">
        <f>CustomerData[[#This Row],[avg_order_value_clean]]*CustomerData[[#This Row],[total_orders]]</f>
        <v>562.20000000000005</v>
      </c>
      <c r="R4935" s="2" t="str">
        <f t="shared" si="701"/>
        <v>Active</v>
      </c>
      <c r="S4935" s="2" t="str">
        <f t="shared" si="694"/>
        <v>Medium Risk</v>
      </c>
      <c r="T4935" s="2" t="str">
        <f t="shared" si="695"/>
        <v>45-54</v>
      </c>
      <c r="U4935" s="1">
        <f t="shared" ca="1" si="696"/>
        <v>2039</v>
      </c>
      <c r="V4935" s="2" t="str">
        <f t="shared" si="697"/>
        <v>Medium Loyalty</v>
      </c>
      <c r="W4935" s="2" t="str">
        <f t="shared" si="698"/>
        <v>Legitimate</v>
      </c>
      <c r="X4935" s="2" t="str">
        <f>IF(Q4935&lt;Data_Validation!$B$8,"Low Value",IF(Q4935&lt;Data_Validation!$B$9,"Medium Value","High Value"))</f>
        <v>Low Value</v>
      </c>
      <c r="Y4935" s="2" t="str">
        <f t="shared" si="699"/>
        <v>Stable</v>
      </c>
      <c r="Z4935" s="2" t="str">
        <f t="shared" si="700"/>
        <v>Check Data</v>
      </c>
    </row>
    <row r="4936" spans="1:26" x14ac:dyDescent="0.3">
      <c r="A4936" t="s">
        <v>3802</v>
      </c>
      <c r="B4936">
        <v>73</v>
      </c>
      <c r="C4936" t="s">
        <v>21</v>
      </c>
      <c r="D4936" t="s">
        <v>44</v>
      </c>
      <c r="E4936">
        <v>94.37</v>
      </c>
      <c r="F4936">
        <v>10</v>
      </c>
      <c r="G4936">
        <v>44</v>
      </c>
      <c r="H4936">
        <v>0</v>
      </c>
      <c r="I4936" t="s">
        <v>29</v>
      </c>
      <c r="J4936">
        <v>18</v>
      </c>
      <c r="K4936" s="1">
        <v>45363</v>
      </c>
      <c r="L4936">
        <v>13</v>
      </c>
      <c r="M4936">
        <v>0.48</v>
      </c>
      <c r="N4936">
        <f>IF(E4936="",Data_Validation!$B$1,E4936)</f>
        <v>94.37</v>
      </c>
      <c r="O4936">
        <f>IF(J4936="",Data_Validation!$B$2,J4936)</f>
        <v>18</v>
      </c>
      <c r="P4936">
        <f t="shared" si="693"/>
        <v>1</v>
      </c>
      <c r="Q4936" s="2">
        <f>CustomerData[[#This Row],[avg_order_value_clean]]*CustomerData[[#This Row],[total_orders]]</f>
        <v>943.7</v>
      </c>
      <c r="R4936" s="2" t="str">
        <f t="shared" si="701"/>
        <v>At Risk</v>
      </c>
      <c r="S4936" s="2" t="str">
        <f t="shared" si="694"/>
        <v>Medium Risk</v>
      </c>
      <c r="T4936" s="2" t="str">
        <f t="shared" si="695"/>
        <v>55+</v>
      </c>
      <c r="U4936" s="1">
        <f t="shared" ca="1" si="696"/>
        <v>898</v>
      </c>
      <c r="V4936" s="2" t="str">
        <f t="shared" si="697"/>
        <v>Low Loyalty</v>
      </c>
      <c r="W4936" s="2" t="str">
        <f t="shared" si="698"/>
        <v>Legitimate</v>
      </c>
      <c r="X4936" s="2" t="str">
        <f>IF(Q4936&lt;Data_Validation!$B$8,"Low Value",IF(Q4936&lt;Data_Validation!$B$9,"Medium Value","High Value"))</f>
        <v>Low Value</v>
      </c>
      <c r="Y4936" s="2" t="str">
        <f t="shared" si="699"/>
        <v>Stable</v>
      </c>
      <c r="Z4936" s="2" t="str">
        <f t="shared" si="700"/>
        <v>Check Data</v>
      </c>
    </row>
    <row r="4937" spans="1:26" x14ac:dyDescent="0.3">
      <c r="A4937" t="s">
        <v>2976</v>
      </c>
      <c r="B4937">
        <v>29</v>
      </c>
      <c r="C4937" t="s">
        <v>21</v>
      </c>
      <c r="D4937" t="s">
        <v>44</v>
      </c>
      <c r="F4937">
        <v>11</v>
      </c>
      <c r="G4937">
        <v>308</v>
      </c>
      <c r="H4937">
        <v>0</v>
      </c>
      <c r="I4937" t="s">
        <v>29</v>
      </c>
      <c r="J4937">
        <v>66.099999999999994</v>
      </c>
      <c r="K4937" s="1">
        <v>44495</v>
      </c>
      <c r="L4937">
        <v>80</v>
      </c>
      <c r="M4937">
        <v>0.53</v>
      </c>
      <c r="N4937">
        <f>IF(E4937="",Data_Validation!$B$1,E4937)</f>
        <v>250</v>
      </c>
      <c r="O4937">
        <f>IF(J4937="",Data_Validation!$B$2,J4937)</f>
        <v>66.099999999999994</v>
      </c>
      <c r="P4937">
        <f t="shared" si="693"/>
        <v>3</v>
      </c>
      <c r="Q4937" s="2">
        <f>CustomerData[[#This Row],[avg_order_value_clean]]*CustomerData[[#This Row],[total_orders]]</f>
        <v>2750</v>
      </c>
      <c r="R4937" s="2" t="str">
        <f t="shared" si="701"/>
        <v>Inactive</v>
      </c>
      <c r="S4937" s="2" t="str">
        <f t="shared" si="694"/>
        <v>High Risk</v>
      </c>
      <c r="T4937" s="2" t="str">
        <f t="shared" si="695"/>
        <v>25-34</v>
      </c>
      <c r="U4937" s="1">
        <f t="shared" ca="1" si="696"/>
        <v>1766</v>
      </c>
      <c r="V4937" s="2" t="str">
        <f t="shared" si="697"/>
        <v>High Loyalty</v>
      </c>
      <c r="W4937" s="2" t="str">
        <f t="shared" si="698"/>
        <v>Legitimate</v>
      </c>
      <c r="X4937" s="2" t="str">
        <f>IF(Q4937&lt;Data_Validation!$B$8,"Low Value",IF(Q4937&lt;Data_Validation!$B$9,"Medium Value","High Value"))</f>
        <v>High Value</v>
      </c>
      <c r="Y4937" s="2" t="str">
        <f t="shared" si="699"/>
        <v>Critical - Retain</v>
      </c>
      <c r="Z4937" s="2" t="str">
        <f t="shared" si="700"/>
        <v>Check Data</v>
      </c>
    </row>
    <row r="4938" spans="1:26" x14ac:dyDescent="0.3">
      <c r="A4938" t="s">
        <v>3324</v>
      </c>
      <c r="B4938">
        <v>21</v>
      </c>
      <c r="C4938" t="s">
        <v>21</v>
      </c>
      <c r="D4938" t="s">
        <v>44</v>
      </c>
      <c r="E4938">
        <v>109.84</v>
      </c>
      <c r="F4938">
        <v>7</v>
      </c>
      <c r="G4938">
        <v>153</v>
      </c>
      <c r="H4938">
        <v>0</v>
      </c>
      <c r="I4938" t="s">
        <v>16</v>
      </c>
      <c r="J4938">
        <v>38.200000000000003</v>
      </c>
      <c r="K4938" s="1">
        <v>45294</v>
      </c>
      <c r="L4938">
        <v>40</v>
      </c>
      <c r="M4938">
        <v>0.03</v>
      </c>
      <c r="N4938">
        <f>IF(E4938="",Data_Validation!$B$1,E4938)</f>
        <v>109.84</v>
      </c>
      <c r="O4938">
        <f>IF(J4938="",Data_Validation!$B$2,J4938)</f>
        <v>38.200000000000003</v>
      </c>
      <c r="P4938">
        <f t="shared" si="693"/>
        <v>2</v>
      </c>
      <c r="Q4938" s="2">
        <f>CustomerData[[#This Row],[avg_order_value_clean]]*CustomerData[[#This Row],[total_orders]]</f>
        <v>768.88</v>
      </c>
      <c r="R4938" s="2" t="str">
        <f t="shared" si="701"/>
        <v>Inactive</v>
      </c>
      <c r="S4938" s="2" t="str">
        <f t="shared" si="694"/>
        <v>Low Risk</v>
      </c>
      <c r="T4938" s="2" t="str">
        <f t="shared" si="695"/>
        <v>Under 25</v>
      </c>
      <c r="U4938" s="1">
        <f t="shared" ca="1" si="696"/>
        <v>967</v>
      </c>
      <c r="V4938" s="2" t="str">
        <f t="shared" si="697"/>
        <v>Medium Loyalty</v>
      </c>
      <c r="W4938" s="2" t="str">
        <f t="shared" si="698"/>
        <v>Legitimate</v>
      </c>
      <c r="X4938" s="2" t="str">
        <f>IF(Q4938&lt;Data_Validation!$B$8,"Low Value",IF(Q4938&lt;Data_Validation!$B$9,"Medium Value","High Value"))</f>
        <v>Low Value</v>
      </c>
      <c r="Y4938" s="2" t="str">
        <f t="shared" si="699"/>
        <v>Stable</v>
      </c>
      <c r="Z4938" s="2" t="str">
        <f t="shared" si="700"/>
        <v>Check Data</v>
      </c>
    </row>
    <row r="4939" spans="1:26" x14ac:dyDescent="0.3">
      <c r="A4939" t="s">
        <v>3803</v>
      </c>
      <c r="B4939">
        <v>64</v>
      </c>
      <c r="C4939" t="s">
        <v>14</v>
      </c>
      <c r="D4939" t="s">
        <v>37</v>
      </c>
      <c r="E4939">
        <v>91.33</v>
      </c>
      <c r="F4939">
        <v>11</v>
      </c>
      <c r="G4939">
        <v>39</v>
      </c>
      <c r="H4939">
        <v>0</v>
      </c>
      <c r="I4939" t="s">
        <v>23</v>
      </c>
      <c r="J4939">
        <v>41.4</v>
      </c>
      <c r="K4939" s="1">
        <v>44656</v>
      </c>
      <c r="L4939">
        <v>67</v>
      </c>
      <c r="M4939">
        <v>0.52</v>
      </c>
      <c r="N4939">
        <f>IF(E4939="",Data_Validation!$B$1,E4939)</f>
        <v>91.33</v>
      </c>
      <c r="O4939">
        <f>IF(J4939="",Data_Validation!$B$2,J4939)</f>
        <v>41.4</v>
      </c>
      <c r="P4939">
        <f t="shared" si="693"/>
        <v>1</v>
      </c>
      <c r="Q4939" s="2">
        <f>CustomerData[[#This Row],[avg_order_value_clean]]*CustomerData[[#This Row],[total_orders]]</f>
        <v>1004.63</v>
      </c>
      <c r="R4939" s="2" t="str">
        <f t="shared" si="701"/>
        <v>At Risk</v>
      </c>
      <c r="S4939" s="2" t="str">
        <f t="shared" si="694"/>
        <v>High Risk</v>
      </c>
      <c r="T4939" s="2" t="str">
        <f t="shared" si="695"/>
        <v>55+</v>
      </c>
      <c r="U4939" s="1">
        <f t="shared" ca="1" si="696"/>
        <v>1605</v>
      </c>
      <c r="V4939" s="2" t="str">
        <f t="shared" si="697"/>
        <v>Medium Loyalty</v>
      </c>
      <c r="W4939" s="2" t="str">
        <f t="shared" si="698"/>
        <v>Legitimate</v>
      </c>
      <c r="X4939" s="2" t="str">
        <f>IF(Q4939&lt;Data_Validation!$B$8,"Low Value",IF(Q4939&lt;Data_Validation!$B$9,"Medium Value","High Value"))</f>
        <v>Low Value</v>
      </c>
      <c r="Y4939" s="2" t="str">
        <f t="shared" si="699"/>
        <v>At Risk - Develop</v>
      </c>
      <c r="Z4939" s="2" t="str">
        <f t="shared" si="700"/>
        <v>Check Data</v>
      </c>
    </row>
    <row r="4940" spans="1:26" x14ac:dyDescent="0.3">
      <c r="A4940" t="s">
        <v>1490</v>
      </c>
      <c r="B4940">
        <v>26</v>
      </c>
      <c r="C4940" t="s">
        <v>14</v>
      </c>
      <c r="D4940" t="s">
        <v>35</v>
      </c>
      <c r="E4940">
        <v>82.29</v>
      </c>
      <c r="F4940">
        <v>3</v>
      </c>
      <c r="G4940">
        <v>139</v>
      </c>
      <c r="H4940">
        <v>0</v>
      </c>
      <c r="I4940" t="s">
        <v>16</v>
      </c>
      <c r="J4940">
        <v>86.1</v>
      </c>
      <c r="K4940" s="1">
        <v>44748</v>
      </c>
      <c r="L4940">
        <v>52</v>
      </c>
      <c r="M4940">
        <v>0.33</v>
      </c>
      <c r="N4940">
        <f>IF(E4940="",Data_Validation!$B$1,E4940)</f>
        <v>82.29</v>
      </c>
      <c r="O4940">
        <f>IF(J4940="",Data_Validation!$B$2,J4940)</f>
        <v>86.1</v>
      </c>
      <c r="P4940">
        <f t="shared" si="693"/>
        <v>2</v>
      </c>
      <c r="Q4940" s="2">
        <f>CustomerData[[#This Row],[avg_order_value_clean]]*CustomerData[[#This Row],[total_orders]]</f>
        <v>246.87</v>
      </c>
      <c r="R4940" s="2" t="str">
        <f t="shared" si="701"/>
        <v>Inactive</v>
      </c>
      <c r="S4940" s="2" t="str">
        <f t="shared" si="694"/>
        <v>Medium Risk</v>
      </c>
      <c r="T4940" s="2" t="str">
        <f t="shared" si="695"/>
        <v>25-34</v>
      </c>
      <c r="U4940" s="1">
        <f t="shared" ca="1" si="696"/>
        <v>1513</v>
      </c>
      <c r="V4940" s="2" t="str">
        <f t="shared" si="697"/>
        <v>Medium Loyalty</v>
      </c>
      <c r="W4940" s="2" t="str">
        <f t="shared" si="698"/>
        <v>Legitimate</v>
      </c>
      <c r="X4940" s="2" t="str">
        <f>IF(Q4940&lt;Data_Validation!$B$8,"Low Value",IF(Q4940&lt;Data_Validation!$B$9,"Medium Value","High Value"))</f>
        <v>Low Value</v>
      </c>
      <c r="Y4940" s="2" t="str">
        <f t="shared" si="699"/>
        <v>Stable</v>
      </c>
      <c r="Z4940" s="2" t="str">
        <f t="shared" si="700"/>
        <v>Check Data</v>
      </c>
    </row>
    <row r="4941" spans="1:26" x14ac:dyDescent="0.3">
      <c r="A4941" t="s">
        <v>634</v>
      </c>
      <c r="B4941">
        <v>56</v>
      </c>
      <c r="C4941" t="s">
        <v>14</v>
      </c>
      <c r="D4941" t="s">
        <v>35</v>
      </c>
      <c r="E4941">
        <v>32.72</v>
      </c>
      <c r="F4941">
        <v>16</v>
      </c>
      <c r="G4941">
        <v>256</v>
      </c>
      <c r="H4941">
        <v>0</v>
      </c>
      <c r="I4941" t="s">
        <v>16</v>
      </c>
      <c r="J4941">
        <v>72.7</v>
      </c>
      <c r="K4941" s="1">
        <v>45608</v>
      </c>
      <c r="L4941">
        <v>2</v>
      </c>
      <c r="M4941">
        <v>0.09</v>
      </c>
      <c r="N4941">
        <f>IF(E4941="",Data_Validation!$B$1,E4941)</f>
        <v>32.72</v>
      </c>
      <c r="O4941">
        <f>IF(J4941="",Data_Validation!$B$2,J4941)</f>
        <v>72.7</v>
      </c>
      <c r="P4941">
        <f t="shared" si="693"/>
        <v>3</v>
      </c>
      <c r="Q4941" s="2">
        <f>CustomerData[[#This Row],[avg_order_value_clean]]*CustomerData[[#This Row],[total_orders]]</f>
        <v>523.52</v>
      </c>
      <c r="R4941" s="2" t="str">
        <f t="shared" si="701"/>
        <v>Inactive</v>
      </c>
      <c r="S4941" s="2" t="str">
        <f t="shared" si="694"/>
        <v>Low Risk</v>
      </c>
      <c r="T4941" s="2" t="str">
        <f t="shared" si="695"/>
        <v>55+</v>
      </c>
      <c r="U4941" s="1">
        <f t="shared" ca="1" si="696"/>
        <v>653</v>
      </c>
      <c r="V4941" s="2" t="str">
        <f t="shared" si="697"/>
        <v>Low Loyalty</v>
      </c>
      <c r="W4941" s="2" t="str">
        <f t="shared" si="698"/>
        <v>Legitimate</v>
      </c>
      <c r="X4941" s="2" t="str">
        <f>IF(Q4941&lt;Data_Validation!$B$8,"Low Value",IF(Q4941&lt;Data_Validation!$B$9,"Medium Value","High Value"))</f>
        <v>Low Value</v>
      </c>
      <c r="Y4941" s="2" t="str">
        <f t="shared" si="699"/>
        <v>Stable</v>
      </c>
      <c r="Z4941" s="2" t="str">
        <f t="shared" si="700"/>
        <v>Check Data</v>
      </c>
    </row>
    <row r="4942" spans="1:26" x14ac:dyDescent="0.3">
      <c r="A4942" t="s">
        <v>2115</v>
      </c>
      <c r="B4942">
        <v>59</v>
      </c>
      <c r="C4942" t="s">
        <v>14</v>
      </c>
      <c r="D4942" t="s">
        <v>37</v>
      </c>
      <c r="E4942">
        <v>171.26</v>
      </c>
      <c r="F4942">
        <v>11</v>
      </c>
      <c r="G4942">
        <v>69</v>
      </c>
      <c r="H4942">
        <v>0</v>
      </c>
      <c r="I4942" t="s">
        <v>40</v>
      </c>
      <c r="J4942">
        <v>20.9</v>
      </c>
      <c r="K4942" s="1">
        <v>45795</v>
      </c>
      <c r="L4942">
        <v>89</v>
      </c>
      <c r="M4942">
        <v>0.19</v>
      </c>
      <c r="N4942">
        <f>IF(E4942="",Data_Validation!$B$1,E4942)</f>
        <v>171.26</v>
      </c>
      <c r="O4942">
        <f>IF(J4942="",Data_Validation!$B$2,J4942)</f>
        <v>20.9</v>
      </c>
      <c r="P4942">
        <f t="shared" si="693"/>
        <v>2</v>
      </c>
      <c r="Q4942" s="2">
        <f>CustomerData[[#This Row],[avg_order_value_clean]]*CustomerData[[#This Row],[total_orders]]</f>
        <v>1883.86</v>
      </c>
      <c r="R4942" s="2" t="str">
        <f t="shared" si="701"/>
        <v>At Risk</v>
      </c>
      <c r="S4942" s="2" t="str">
        <f t="shared" si="694"/>
        <v>Low Risk</v>
      </c>
      <c r="T4942" s="2" t="str">
        <f t="shared" si="695"/>
        <v>55+</v>
      </c>
      <c r="U4942" s="1">
        <f t="shared" ca="1" si="696"/>
        <v>466</v>
      </c>
      <c r="V4942" s="2" t="str">
        <f t="shared" si="697"/>
        <v>High Loyalty</v>
      </c>
      <c r="W4942" s="2" t="str">
        <f t="shared" si="698"/>
        <v>Legitimate</v>
      </c>
      <c r="X4942" s="2" t="str">
        <f>IF(Q4942&lt;Data_Validation!$B$8,"Low Value",IF(Q4942&lt;Data_Validation!$B$9,"Medium Value","High Value"))</f>
        <v>High Value</v>
      </c>
      <c r="Y4942" s="2" t="str">
        <f t="shared" si="699"/>
        <v>High Value - Maintain</v>
      </c>
      <c r="Z4942" s="2" t="str">
        <f t="shared" si="700"/>
        <v>Check Data</v>
      </c>
    </row>
    <row r="4943" spans="1:26" x14ac:dyDescent="0.3">
      <c r="A4943" t="s">
        <v>3804</v>
      </c>
      <c r="B4943">
        <v>78</v>
      </c>
      <c r="C4943" t="s">
        <v>21</v>
      </c>
      <c r="D4943" t="s">
        <v>50</v>
      </c>
      <c r="E4943">
        <v>98.54</v>
      </c>
      <c r="F4943">
        <v>8</v>
      </c>
      <c r="G4943">
        <v>135</v>
      </c>
      <c r="H4943">
        <v>0</v>
      </c>
      <c r="I4943" t="s">
        <v>19</v>
      </c>
      <c r="J4943">
        <v>17.100000000000001</v>
      </c>
      <c r="K4943" s="1">
        <v>44642</v>
      </c>
      <c r="L4943">
        <v>53</v>
      </c>
      <c r="M4943">
        <v>0.08</v>
      </c>
      <c r="N4943">
        <f>IF(E4943="",Data_Validation!$B$1,E4943)</f>
        <v>98.54</v>
      </c>
      <c r="O4943">
        <f>IF(J4943="",Data_Validation!$B$2,J4943)</f>
        <v>17.100000000000001</v>
      </c>
      <c r="P4943">
        <f t="shared" si="693"/>
        <v>1</v>
      </c>
      <c r="Q4943" s="2">
        <f>CustomerData[[#This Row],[avg_order_value_clean]]*CustomerData[[#This Row],[total_orders]]</f>
        <v>788.32</v>
      </c>
      <c r="R4943" s="2" t="str">
        <f t="shared" si="701"/>
        <v>Inactive</v>
      </c>
      <c r="S4943" s="2" t="str">
        <f t="shared" si="694"/>
        <v>Low Risk</v>
      </c>
      <c r="T4943" s="2" t="str">
        <f t="shared" si="695"/>
        <v>55+</v>
      </c>
      <c r="U4943" s="1">
        <f t="shared" ca="1" si="696"/>
        <v>1619</v>
      </c>
      <c r="V4943" s="2" t="str">
        <f t="shared" si="697"/>
        <v>Medium Loyalty</v>
      </c>
      <c r="W4943" s="2" t="str">
        <f t="shared" si="698"/>
        <v>Legitimate</v>
      </c>
      <c r="X4943" s="2" t="str">
        <f>IF(Q4943&lt;Data_Validation!$B$8,"Low Value",IF(Q4943&lt;Data_Validation!$B$9,"Medium Value","High Value"))</f>
        <v>Low Value</v>
      </c>
      <c r="Y4943" s="2" t="str">
        <f t="shared" si="699"/>
        <v>Stable</v>
      </c>
      <c r="Z4943" s="2" t="str">
        <f t="shared" si="700"/>
        <v>Check Data</v>
      </c>
    </row>
    <row r="4944" spans="1:26" x14ac:dyDescent="0.3">
      <c r="A4944" t="s">
        <v>3805</v>
      </c>
      <c r="B4944">
        <v>45</v>
      </c>
      <c r="C4944" t="s">
        <v>21</v>
      </c>
      <c r="D4944" t="s">
        <v>37</v>
      </c>
      <c r="E4944">
        <v>40.07</v>
      </c>
      <c r="F4944">
        <v>17</v>
      </c>
      <c r="G4944">
        <v>235</v>
      </c>
      <c r="H4944">
        <v>0</v>
      </c>
      <c r="I4944" t="s">
        <v>23</v>
      </c>
      <c r="J4944">
        <v>82.2</v>
      </c>
      <c r="K4944" s="1">
        <v>44961</v>
      </c>
      <c r="L4944">
        <v>67</v>
      </c>
      <c r="M4944">
        <v>0.19</v>
      </c>
      <c r="N4944">
        <f>IF(E4944="",Data_Validation!$B$1,E4944)</f>
        <v>40.07</v>
      </c>
      <c r="O4944">
        <f>IF(J4944="",Data_Validation!$B$2,J4944)</f>
        <v>82.2</v>
      </c>
      <c r="P4944">
        <f t="shared" si="693"/>
        <v>1</v>
      </c>
      <c r="Q4944" s="2">
        <f>CustomerData[[#This Row],[avg_order_value_clean]]*CustomerData[[#This Row],[total_orders]]</f>
        <v>681.19</v>
      </c>
      <c r="R4944" s="2" t="str">
        <f t="shared" si="701"/>
        <v>Inactive</v>
      </c>
      <c r="S4944" s="2" t="str">
        <f t="shared" si="694"/>
        <v>Low Risk</v>
      </c>
      <c r="T4944" s="2" t="str">
        <f t="shared" si="695"/>
        <v>45-54</v>
      </c>
      <c r="U4944" s="1">
        <f t="shared" ca="1" si="696"/>
        <v>1300</v>
      </c>
      <c r="V4944" s="2" t="str">
        <f t="shared" si="697"/>
        <v>Medium Loyalty</v>
      </c>
      <c r="W4944" s="2" t="str">
        <f t="shared" si="698"/>
        <v>Legitimate</v>
      </c>
      <c r="X4944" s="2" t="str">
        <f>IF(Q4944&lt;Data_Validation!$B$8,"Low Value",IF(Q4944&lt;Data_Validation!$B$9,"Medium Value","High Value"))</f>
        <v>Low Value</v>
      </c>
      <c r="Y4944" s="2" t="str">
        <f t="shared" si="699"/>
        <v>Stable</v>
      </c>
      <c r="Z4944" s="2" t="str">
        <f t="shared" si="700"/>
        <v>Check Data</v>
      </c>
    </row>
    <row r="4945" spans="1:26" x14ac:dyDescent="0.3">
      <c r="A4945" t="s">
        <v>3575</v>
      </c>
      <c r="B4945">
        <v>40</v>
      </c>
      <c r="C4945" t="s">
        <v>21</v>
      </c>
      <c r="D4945" t="s">
        <v>15</v>
      </c>
      <c r="E4945">
        <v>117.01</v>
      </c>
      <c r="F4945">
        <v>10</v>
      </c>
      <c r="G4945">
        <v>111</v>
      </c>
      <c r="H4945">
        <v>0</v>
      </c>
      <c r="I4945" t="s">
        <v>23</v>
      </c>
      <c r="J4945">
        <v>95.4</v>
      </c>
      <c r="K4945" s="1">
        <v>45041</v>
      </c>
      <c r="L4945">
        <v>11</v>
      </c>
      <c r="M4945">
        <v>0.28000000000000003</v>
      </c>
      <c r="N4945">
        <f>IF(E4945="",Data_Validation!$B$1,E4945)</f>
        <v>117.01</v>
      </c>
      <c r="O4945">
        <f>IF(J4945="",Data_Validation!$B$2,J4945)</f>
        <v>95.4</v>
      </c>
      <c r="P4945">
        <f t="shared" si="693"/>
        <v>2</v>
      </c>
      <c r="Q4945" s="2">
        <f>CustomerData[[#This Row],[avg_order_value_clean]]*CustomerData[[#This Row],[total_orders]]</f>
        <v>1170.1000000000001</v>
      </c>
      <c r="R4945" s="2" t="str">
        <f t="shared" si="701"/>
        <v>Inactive</v>
      </c>
      <c r="S4945" s="2" t="str">
        <f t="shared" si="694"/>
        <v>Medium Risk</v>
      </c>
      <c r="T4945" s="2" t="str">
        <f t="shared" si="695"/>
        <v>35-44</v>
      </c>
      <c r="U4945" s="1">
        <f t="shared" ca="1" si="696"/>
        <v>1220</v>
      </c>
      <c r="V4945" s="2" t="str">
        <f t="shared" si="697"/>
        <v>Low Loyalty</v>
      </c>
      <c r="W4945" s="2" t="str">
        <f t="shared" si="698"/>
        <v>Legitimate</v>
      </c>
      <c r="X4945" s="2" t="str">
        <f>IF(Q4945&lt;Data_Validation!$B$8,"Low Value",IF(Q4945&lt;Data_Validation!$B$9,"Medium Value","High Value"))</f>
        <v>Low Value</v>
      </c>
      <c r="Y4945" s="2" t="str">
        <f t="shared" si="699"/>
        <v>Stable</v>
      </c>
      <c r="Z4945" s="2" t="str">
        <f t="shared" si="700"/>
        <v>Check Data</v>
      </c>
    </row>
    <row r="4946" spans="1:26" x14ac:dyDescent="0.3">
      <c r="A4946" t="s">
        <v>1538</v>
      </c>
      <c r="B4946">
        <v>62</v>
      </c>
      <c r="C4946" t="s">
        <v>14</v>
      </c>
      <c r="D4946" t="s">
        <v>28</v>
      </c>
      <c r="E4946">
        <v>49.32</v>
      </c>
      <c r="F4946">
        <v>10</v>
      </c>
      <c r="G4946">
        <v>32</v>
      </c>
      <c r="H4946">
        <v>0</v>
      </c>
      <c r="I4946" t="s">
        <v>16</v>
      </c>
      <c r="J4946">
        <v>18.5</v>
      </c>
      <c r="K4946" s="1">
        <v>45451</v>
      </c>
      <c r="L4946">
        <v>11</v>
      </c>
      <c r="M4946">
        <v>0.14000000000000001</v>
      </c>
      <c r="N4946">
        <f>IF(E4946="",Data_Validation!$B$1,E4946)</f>
        <v>49.32</v>
      </c>
      <c r="O4946">
        <f>IF(J4946="",Data_Validation!$B$2,J4946)</f>
        <v>18.5</v>
      </c>
      <c r="P4946">
        <f t="shared" si="693"/>
        <v>2</v>
      </c>
      <c r="Q4946" s="2">
        <f>CustomerData[[#This Row],[avg_order_value_clean]]*CustomerData[[#This Row],[total_orders]]</f>
        <v>493.2</v>
      </c>
      <c r="R4946" s="2" t="str">
        <f t="shared" si="701"/>
        <v>At Risk</v>
      </c>
      <c r="S4946" s="2" t="str">
        <f t="shared" si="694"/>
        <v>Low Risk</v>
      </c>
      <c r="T4946" s="2" t="str">
        <f t="shared" si="695"/>
        <v>55+</v>
      </c>
      <c r="U4946" s="1">
        <f t="shared" ca="1" si="696"/>
        <v>810</v>
      </c>
      <c r="V4946" s="2" t="str">
        <f t="shared" si="697"/>
        <v>Low Loyalty</v>
      </c>
      <c r="W4946" s="2" t="str">
        <f t="shared" si="698"/>
        <v>Legitimate</v>
      </c>
      <c r="X4946" s="2" t="str">
        <f>IF(Q4946&lt;Data_Validation!$B$8,"Low Value",IF(Q4946&lt;Data_Validation!$B$9,"Medium Value","High Value"))</f>
        <v>Low Value</v>
      </c>
      <c r="Y4946" s="2" t="str">
        <f t="shared" si="699"/>
        <v>Stable</v>
      </c>
      <c r="Z4946" s="2" t="str">
        <f t="shared" si="700"/>
        <v>Check Data</v>
      </c>
    </row>
    <row r="4947" spans="1:26" x14ac:dyDescent="0.3">
      <c r="A4947" t="s">
        <v>3806</v>
      </c>
      <c r="B4947">
        <v>78</v>
      </c>
      <c r="C4947" t="s">
        <v>14</v>
      </c>
      <c r="D4947" t="s">
        <v>15</v>
      </c>
      <c r="E4947">
        <v>43.59</v>
      </c>
      <c r="F4947">
        <v>7</v>
      </c>
      <c r="G4947">
        <v>195</v>
      </c>
      <c r="H4947">
        <v>0</v>
      </c>
      <c r="I4947" t="s">
        <v>16</v>
      </c>
      <c r="K4947" s="1">
        <v>45080</v>
      </c>
      <c r="L4947">
        <v>10</v>
      </c>
      <c r="M4947">
        <v>0.04</v>
      </c>
      <c r="N4947">
        <f>IF(E4947="",Data_Validation!$B$1,E4947)</f>
        <v>43.59</v>
      </c>
      <c r="O4947">
        <f>IF(J4947="",Data_Validation!$B$2,J4947)</f>
        <v>250</v>
      </c>
      <c r="P4947">
        <f t="shared" si="693"/>
        <v>1</v>
      </c>
      <c r="Q4947" s="2">
        <f>CustomerData[[#This Row],[avg_order_value_clean]]*CustomerData[[#This Row],[total_orders]]</f>
        <v>305.13</v>
      </c>
      <c r="R4947" s="2" t="str">
        <f t="shared" si="701"/>
        <v>Inactive</v>
      </c>
      <c r="S4947" s="2" t="str">
        <f t="shared" si="694"/>
        <v>Low Risk</v>
      </c>
      <c r="T4947" s="2" t="str">
        <f t="shared" si="695"/>
        <v>55+</v>
      </c>
      <c r="U4947" s="1">
        <f t="shared" ca="1" si="696"/>
        <v>1181</v>
      </c>
      <c r="V4947" s="2" t="str">
        <f t="shared" si="697"/>
        <v>Low Loyalty</v>
      </c>
      <c r="W4947" s="2" t="str">
        <f t="shared" si="698"/>
        <v>Legitimate</v>
      </c>
      <c r="X4947" s="2" t="str">
        <f>IF(Q4947&lt;Data_Validation!$B$8,"Low Value",IF(Q4947&lt;Data_Validation!$B$9,"Medium Value","High Value"))</f>
        <v>Low Value</v>
      </c>
      <c r="Y4947" s="2" t="str">
        <f t="shared" si="699"/>
        <v>Stable</v>
      </c>
      <c r="Z4947" s="2" t="str">
        <f t="shared" si="700"/>
        <v>Check Data</v>
      </c>
    </row>
    <row r="4948" spans="1:26" x14ac:dyDescent="0.3">
      <c r="A4948" t="s">
        <v>3807</v>
      </c>
      <c r="B4948">
        <v>57</v>
      </c>
      <c r="C4948" t="s">
        <v>21</v>
      </c>
      <c r="D4948" t="s">
        <v>50</v>
      </c>
      <c r="E4948">
        <v>62.97</v>
      </c>
      <c r="F4948">
        <v>9</v>
      </c>
      <c r="G4948">
        <v>177</v>
      </c>
      <c r="H4948">
        <v>0</v>
      </c>
      <c r="I4948" t="s">
        <v>29</v>
      </c>
      <c r="J4948">
        <v>43</v>
      </c>
      <c r="K4948" s="1">
        <v>45185</v>
      </c>
      <c r="L4948">
        <v>28</v>
      </c>
      <c r="M4948">
        <v>7.0000000000000007E-2</v>
      </c>
      <c r="N4948">
        <f>IF(E4948="",Data_Validation!$B$1,E4948)</f>
        <v>62.97</v>
      </c>
      <c r="O4948">
        <f>IF(J4948="",Data_Validation!$B$2,J4948)</f>
        <v>43</v>
      </c>
      <c r="P4948">
        <f t="shared" si="693"/>
        <v>1</v>
      </c>
      <c r="Q4948" s="2">
        <f>CustomerData[[#This Row],[avg_order_value_clean]]*CustomerData[[#This Row],[total_orders]]</f>
        <v>566.73</v>
      </c>
      <c r="R4948" s="2" t="str">
        <f t="shared" si="701"/>
        <v>Inactive</v>
      </c>
      <c r="S4948" s="2" t="str">
        <f t="shared" si="694"/>
        <v>Low Risk</v>
      </c>
      <c r="T4948" s="2" t="str">
        <f t="shared" si="695"/>
        <v>55+</v>
      </c>
      <c r="U4948" s="1">
        <f t="shared" ca="1" si="696"/>
        <v>1076</v>
      </c>
      <c r="V4948" s="2" t="str">
        <f t="shared" si="697"/>
        <v>Low Loyalty</v>
      </c>
      <c r="W4948" s="2" t="str">
        <f t="shared" si="698"/>
        <v>Legitimate</v>
      </c>
      <c r="X4948" s="2" t="str">
        <f>IF(Q4948&lt;Data_Validation!$B$8,"Low Value",IF(Q4948&lt;Data_Validation!$B$9,"Medium Value","High Value"))</f>
        <v>Low Value</v>
      </c>
      <c r="Y4948" s="2" t="str">
        <f t="shared" si="699"/>
        <v>Stable</v>
      </c>
      <c r="Z4948" s="2" t="str">
        <f t="shared" si="700"/>
        <v>Check Data</v>
      </c>
    </row>
    <row r="4949" spans="1:26" x14ac:dyDescent="0.3">
      <c r="A4949" t="s">
        <v>498</v>
      </c>
      <c r="B4949">
        <v>61</v>
      </c>
      <c r="C4949" t="s">
        <v>21</v>
      </c>
      <c r="D4949" t="s">
        <v>50</v>
      </c>
      <c r="E4949">
        <v>88.51</v>
      </c>
      <c r="F4949">
        <v>7</v>
      </c>
      <c r="G4949">
        <v>359</v>
      </c>
      <c r="H4949">
        <v>0</v>
      </c>
      <c r="I4949" t="s">
        <v>16</v>
      </c>
      <c r="J4949">
        <v>90.6</v>
      </c>
      <c r="K4949" s="1">
        <v>45658</v>
      </c>
      <c r="L4949">
        <v>11</v>
      </c>
      <c r="M4949">
        <v>0.14000000000000001</v>
      </c>
      <c r="N4949">
        <f>IF(E4949="",Data_Validation!$B$1,E4949)</f>
        <v>88.51</v>
      </c>
      <c r="O4949">
        <f>IF(J4949="",Data_Validation!$B$2,J4949)</f>
        <v>90.6</v>
      </c>
      <c r="P4949">
        <f t="shared" si="693"/>
        <v>3</v>
      </c>
      <c r="Q4949" s="2">
        <f>CustomerData[[#This Row],[avg_order_value_clean]]*CustomerData[[#This Row],[total_orders]]</f>
        <v>619.57000000000005</v>
      </c>
      <c r="R4949" s="2" t="str">
        <f t="shared" si="701"/>
        <v>Inactive</v>
      </c>
      <c r="S4949" s="2" t="str">
        <f t="shared" si="694"/>
        <v>Low Risk</v>
      </c>
      <c r="T4949" s="2" t="str">
        <f t="shared" si="695"/>
        <v>55+</v>
      </c>
      <c r="U4949" s="1">
        <f t="shared" ca="1" si="696"/>
        <v>603</v>
      </c>
      <c r="V4949" s="2" t="str">
        <f t="shared" si="697"/>
        <v>Low Loyalty</v>
      </c>
      <c r="W4949" s="2" t="str">
        <f t="shared" si="698"/>
        <v>Legitimate</v>
      </c>
      <c r="X4949" s="2" t="str">
        <f>IF(Q4949&lt;Data_Validation!$B$8,"Low Value",IF(Q4949&lt;Data_Validation!$B$9,"Medium Value","High Value"))</f>
        <v>Low Value</v>
      </c>
      <c r="Y4949" s="2" t="str">
        <f t="shared" si="699"/>
        <v>Stable</v>
      </c>
      <c r="Z4949" s="2" t="str">
        <f t="shared" si="700"/>
        <v>Check Data</v>
      </c>
    </row>
    <row r="4950" spans="1:26" x14ac:dyDescent="0.3">
      <c r="A4950" t="s">
        <v>3808</v>
      </c>
      <c r="B4950">
        <v>39</v>
      </c>
      <c r="C4950" t="s">
        <v>14</v>
      </c>
      <c r="D4950" t="s">
        <v>37</v>
      </c>
      <c r="E4950">
        <v>62.57</v>
      </c>
      <c r="F4950">
        <v>15</v>
      </c>
      <c r="G4950">
        <v>133</v>
      </c>
      <c r="H4950">
        <v>0</v>
      </c>
      <c r="I4950" t="s">
        <v>40</v>
      </c>
      <c r="J4950">
        <v>75.099999999999994</v>
      </c>
      <c r="K4950" s="1">
        <v>44943</v>
      </c>
      <c r="L4950">
        <v>7</v>
      </c>
      <c r="M4950">
        <v>0.32</v>
      </c>
      <c r="N4950">
        <f>IF(E4950="",Data_Validation!$B$1,E4950)</f>
        <v>62.57</v>
      </c>
      <c r="O4950">
        <f>IF(J4950="",Data_Validation!$B$2,J4950)</f>
        <v>75.099999999999994</v>
      </c>
      <c r="P4950">
        <f t="shared" si="693"/>
        <v>1</v>
      </c>
      <c r="Q4950" s="2">
        <f>CustomerData[[#This Row],[avg_order_value_clean]]*CustomerData[[#This Row],[total_orders]]</f>
        <v>938.55</v>
      </c>
      <c r="R4950" s="2" t="str">
        <f t="shared" si="701"/>
        <v>Inactive</v>
      </c>
      <c r="S4950" s="2" t="str">
        <f t="shared" si="694"/>
        <v>Medium Risk</v>
      </c>
      <c r="T4950" s="2" t="str">
        <f t="shared" si="695"/>
        <v>35-44</v>
      </c>
      <c r="U4950" s="1">
        <f t="shared" ca="1" si="696"/>
        <v>1318</v>
      </c>
      <c r="V4950" s="2" t="str">
        <f t="shared" si="697"/>
        <v>Low Loyalty</v>
      </c>
      <c r="W4950" s="2" t="str">
        <f t="shared" si="698"/>
        <v>Legitimate</v>
      </c>
      <c r="X4950" s="2" t="str">
        <f>IF(Q4950&lt;Data_Validation!$B$8,"Low Value",IF(Q4950&lt;Data_Validation!$B$9,"Medium Value","High Value"))</f>
        <v>Low Value</v>
      </c>
      <c r="Y4950" s="2" t="str">
        <f t="shared" si="699"/>
        <v>Stable</v>
      </c>
      <c r="Z4950" s="2" t="str">
        <f t="shared" si="700"/>
        <v>Check Data</v>
      </c>
    </row>
    <row r="4951" spans="1:26" x14ac:dyDescent="0.3">
      <c r="A4951" t="s">
        <v>3809</v>
      </c>
      <c r="B4951">
        <v>41</v>
      </c>
      <c r="C4951" t="s">
        <v>14</v>
      </c>
      <c r="D4951" t="s">
        <v>37</v>
      </c>
      <c r="E4951">
        <v>224.17</v>
      </c>
      <c r="F4951">
        <v>7</v>
      </c>
      <c r="G4951">
        <v>190</v>
      </c>
      <c r="H4951">
        <v>0</v>
      </c>
      <c r="I4951" t="s">
        <v>29</v>
      </c>
      <c r="J4951">
        <v>90.5</v>
      </c>
      <c r="K4951" s="1">
        <v>44334</v>
      </c>
      <c r="L4951">
        <v>29</v>
      </c>
      <c r="M4951">
        <v>0.28000000000000003</v>
      </c>
      <c r="N4951">
        <f>IF(E4951="",Data_Validation!$B$1,E4951)</f>
        <v>224.17</v>
      </c>
      <c r="O4951">
        <f>IF(J4951="",Data_Validation!$B$2,J4951)</f>
        <v>90.5</v>
      </c>
      <c r="P4951">
        <f t="shared" si="693"/>
        <v>1</v>
      </c>
      <c r="Q4951" s="2">
        <f>CustomerData[[#This Row],[avg_order_value_clean]]*CustomerData[[#This Row],[total_orders]]</f>
        <v>1569.1899999999998</v>
      </c>
      <c r="R4951" s="2" t="str">
        <f t="shared" si="701"/>
        <v>Inactive</v>
      </c>
      <c r="S4951" s="2" t="str">
        <f t="shared" si="694"/>
        <v>Medium Risk</v>
      </c>
      <c r="T4951" s="2" t="str">
        <f t="shared" si="695"/>
        <v>35-44</v>
      </c>
      <c r="U4951" s="1">
        <f t="shared" ca="1" si="696"/>
        <v>1927</v>
      </c>
      <c r="V4951" s="2" t="str">
        <f t="shared" si="697"/>
        <v>Low Loyalty</v>
      </c>
      <c r="W4951" s="2" t="str">
        <f t="shared" si="698"/>
        <v>Legitimate</v>
      </c>
      <c r="X4951" s="2" t="str">
        <f>IF(Q4951&lt;Data_Validation!$B$8,"Low Value",IF(Q4951&lt;Data_Validation!$B$9,"Medium Value","High Value"))</f>
        <v>High Value</v>
      </c>
      <c r="Y4951" s="2" t="str">
        <f t="shared" si="699"/>
        <v>High Value - Maintain</v>
      </c>
      <c r="Z4951" s="2" t="str">
        <f t="shared" si="700"/>
        <v>Check Data</v>
      </c>
    </row>
    <row r="4952" spans="1:26" x14ac:dyDescent="0.3">
      <c r="A4952" t="s">
        <v>116</v>
      </c>
      <c r="B4952">
        <v>68</v>
      </c>
      <c r="C4952" t="s">
        <v>14</v>
      </c>
      <c r="D4952" t="s">
        <v>26</v>
      </c>
      <c r="E4952">
        <v>226.63</v>
      </c>
      <c r="F4952">
        <v>13</v>
      </c>
      <c r="G4952">
        <v>334</v>
      </c>
      <c r="H4952">
        <v>0</v>
      </c>
      <c r="I4952" t="s">
        <v>19</v>
      </c>
      <c r="J4952">
        <v>64.5</v>
      </c>
      <c r="K4952" s="1">
        <v>44927</v>
      </c>
      <c r="L4952">
        <v>65</v>
      </c>
      <c r="M4952">
        <v>0.57999999999999996</v>
      </c>
      <c r="N4952">
        <f>IF(E4952="",Data_Validation!$B$1,E4952)</f>
        <v>226.63</v>
      </c>
      <c r="O4952">
        <f>IF(J4952="",Data_Validation!$B$2,J4952)</f>
        <v>64.5</v>
      </c>
      <c r="P4952">
        <f t="shared" si="693"/>
        <v>3</v>
      </c>
      <c r="Q4952" s="2">
        <f>CustomerData[[#This Row],[avg_order_value_clean]]*CustomerData[[#This Row],[total_orders]]</f>
        <v>2946.19</v>
      </c>
      <c r="R4952" s="2" t="str">
        <f t="shared" si="701"/>
        <v>Inactive</v>
      </c>
      <c r="S4952" s="2" t="str">
        <f t="shared" si="694"/>
        <v>High Risk</v>
      </c>
      <c r="T4952" s="2" t="str">
        <f t="shared" si="695"/>
        <v>55+</v>
      </c>
      <c r="U4952" s="1">
        <f t="shared" ca="1" si="696"/>
        <v>1334</v>
      </c>
      <c r="V4952" s="2" t="str">
        <f t="shared" si="697"/>
        <v>Medium Loyalty</v>
      </c>
      <c r="W4952" s="2" t="str">
        <f t="shared" si="698"/>
        <v>Legitimate</v>
      </c>
      <c r="X4952" s="2" t="str">
        <f>IF(Q4952&lt;Data_Validation!$B$8,"Low Value",IF(Q4952&lt;Data_Validation!$B$9,"Medium Value","High Value"))</f>
        <v>High Value</v>
      </c>
      <c r="Y4952" s="2" t="str">
        <f t="shared" si="699"/>
        <v>Critical - Retain</v>
      </c>
      <c r="Z4952" s="2" t="str">
        <f t="shared" si="700"/>
        <v>Check Data</v>
      </c>
    </row>
    <row r="4953" spans="1:26" x14ac:dyDescent="0.3">
      <c r="A4953" t="s">
        <v>3810</v>
      </c>
      <c r="B4953">
        <v>75</v>
      </c>
      <c r="C4953" t="s">
        <v>21</v>
      </c>
      <c r="D4953" t="s">
        <v>22</v>
      </c>
      <c r="E4953">
        <v>324.08999999999997</v>
      </c>
      <c r="F4953">
        <v>12</v>
      </c>
      <c r="G4953">
        <v>5</v>
      </c>
      <c r="H4953">
        <v>0</v>
      </c>
      <c r="I4953" t="s">
        <v>40</v>
      </c>
      <c r="J4953">
        <v>15.7</v>
      </c>
      <c r="K4953" s="1">
        <v>45058</v>
      </c>
      <c r="L4953">
        <v>52</v>
      </c>
      <c r="M4953">
        <v>0.36</v>
      </c>
      <c r="N4953">
        <f>IF(E4953="",Data_Validation!$B$1,E4953)</f>
        <v>324.08999999999997</v>
      </c>
      <c r="O4953">
        <f>IF(J4953="",Data_Validation!$B$2,J4953)</f>
        <v>15.7</v>
      </c>
      <c r="P4953">
        <f t="shared" si="693"/>
        <v>1</v>
      </c>
      <c r="Q4953" s="2">
        <f>CustomerData[[#This Row],[avg_order_value_clean]]*CustomerData[[#This Row],[total_orders]]</f>
        <v>3889.08</v>
      </c>
      <c r="R4953" s="2" t="str">
        <f t="shared" si="701"/>
        <v>Active</v>
      </c>
      <c r="S4953" s="2" t="str">
        <f t="shared" si="694"/>
        <v>Medium Risk</v>
      </c>
      <c r="T4953" s="2" t="str">
        <f t="shared" si="695"/>
        <v>55+</v>
      </c>
      <c r="U4953" s="1">
        <f t="shared" ca="1" si="696"/>
        <v>1203</v>
      </c>
      <c r="V4953" s="2" t="str">
        <f t="shared" si="697"/>
        <v>Medium Loyalty</v>
      </c>
      <c r="W4953" s="2" t="str">
        <f t="shared" si="698"/>
        <v>Legitimate</v>
      </c>
      <c r="X4953" s="2" t="str">
        <f>IF(Q4953&lt;Data_Validation!$B$8,"Low Value",IF(Q4953&lt;Data_Validation!$B$9,"Medium Value","High Value"))</f>
        <v>High Value</v>
      </c>
      <c r="Y4953" s="2" t="str">
        <f t="shared" si="699"/>
        <v>High Value - Maintain</v>
      </c>
      <c r="Z4953" s="2" t="str">
        <f t="shared" si="700"/>
        <v>Check Data</v>
      </c>
    </row>
    <row r="4954" spans="1:26" x14ac:dyDescent="0.3">
      <c r="A4954" t="s">
        <v>1671</v>
      </c>
      <c r="B4954">
        <v>43</v>
      </c>
      <c r="C4954" t="s">
        <v>21</v>
      </c>
      <c r="D4954" t="s">
        <v>15</v>
      </c>
      <c r="E4954">
        <v>38.69</v>
      </c>
      <c r="F4954">
        <v>3</v>
      </c>
      <c r="G4954">
        <v>292</v>
      </c>
      <c r="H4954">
        <v>0</v>
      </c>
      <c r="I4954" t="s">
        <v>23</v>
      </c>
      <c r="J4954">
        <v>6</v>
      </c>
      <c r="K4954" s="1">
        <v>44573</v>
      </c>
      <c r="L4954">
        <v>15</v>
      </c>
      <c r="M4954">
        <v>0.13</v>
      </c>
      <c r="N4954">
        <f>IF(E4954="",Data_Validation!$B$1,E4954)</f>
        <v>38.69</v>
      </c>
      <c r="O4954">
        <f>IF(J4954="",Data_Validation!$B$2,J4954)</f>
        <v>6</v>
      </c>
      <c r="P4954">
        <f t="shared" si="693"/>
        <v>2</v>
      </c>
      <c r="Q4954" s="2">
        <f>CustomerData[[#This Row],[avg_order_value_clean]]*CustomerData[[#This Row],[total_orders]]</f>
        <v>116.07</v>
      </c>
      <c r="R4954" s="2" t="str">
        <f t="shared" si="701"/>
        <v>Inactive</v>
      </c>
      <c r="S4954" s="2" t="str">
        <f t="shared" si="694"/>
        <v>Low Risk</v>
      </c>
      <c r="T4954" s="2" t="str">
        <f t="shared" si="695"/>
        <v>35-44</v>
      </c>
      <c r="U4954" s="1">
        <f t="shared" ca="1" si="696"/>
        <v>1688</v>
      </c>
      <c r="V4954" s="2" t="str">
        <f t="shared" si="697"/>
        <v>Low Loyalty</v>
      </c>
      <c r="W4954" s="2" t="str">
        <f t="shared" si="698"/>
        <v>Legitimate</v>
      </c>
      <c r="X4954" s="2" t="str">
        <f>IF(Q4954&lt;Data_Validation!$B$8,"Low Value",IF(Q4954&lt;Data_Validation!$B$9,"Medium Value","High Value"))</f>
        <v>Low Value</v>
      </c>
      <c r="Y4954" s="2" t="str">
        <f t="shared" si="699"/>
        <v>Stable</v>
      </c>
      <c r="Z4954" s="2" t="str">
        <f t="shared" si="700"/>
        <v>Check Data</v>
      </c>
    </row>
    <row r="4955" spans="1:26" x14ac:dyDescent="0.3">
      <c r="A4955" t="s">
        <v>3811</v>
      </c>
      <c r="B4955">
        <v>47</v>
      </c>
      <c r="C4955" t="s">
        <v>25</v>
      </c>
      <c r="D4955" t="s">
        <v>35</v>
      </c>
      <c r="E4955">
        <v>49.67</v>
      </c>
      <c r="F4955">
        <v>9</v>
      </c>
      <c r="G4955">
        <v>178</v>
      </c>
      <c r="H4955">
        <v>0</v>
      </c>
      <c r="I4955" t="s">
        <v>23</v>
      </c>
      <c r="J4955">
        <v>62.7</v>
      </c>
      <c r="K4955" s="1">
        <v>44268</v>
      </c>
      <c r="L4955">
        <v>7</v>
      </c>
      <c r="M4955">
        <v>0.5</v>
      </c>
      <c r="N4955">
        <f>IF(E4955="",Data_Validation!$B$1,E4955)</f>
        <v>49.67</v>
      </c>
      <c r="O4955">
        <f>IF(J4955="",Data_Validation!$B$2,J4955)</f>
        <v>62.7</v>
      </c>
      <c r="P4955">
        <f t="shared" si="693"/>
        <v>1</v>
      </c>
      <c r="Q4955" s="2">
        <f>CustomerData[[#This Row],[avg_order_value_clean]]*CustomerData[[#This Row],[total_orders]]</f>
        <v>447.03000000000003</v>
      </c>
      <c r="R4955" s="2" t="str">
        <f t="shared" si="701"/>
        <v>Inactive</v>
      </c>
      <c r="S4955" s="2" t="str">
        <f t="shared" si="694"/>
        <v>High Risk</v>
      </c>
      <c r="T4955" s="2" t="str">
        <f t="shared" si="695"/>
        <v>45-54</v>
      </c>
      <c r="U4955" s="1">
        <f t="shared" ca="1" si="696"/>
        <v>1993</v>
      </c>
      <c r="V4955" s="2" t="str">
        <f t="shared" si="697"/>
        <v>Low Loyalty</v>
      </c>
      <c r="W4955" s="2" t="str">
        <f t="shared" si="698"/>
        <v>Legitimate</v>
      </c>
      <c r="X4955" s="2" t="str">
        <f>IF(Q4955&lt;Data_Validation!$B$8,"Low Value",IF(Q4955&lt;Data_Validation!$B$9,"Medium Value","High Value"))</f>
        <v>Low Value</v>
      </c>
      <c r="Y4955" s="2" t="str">
        <f t="shared" si="699"/>
        <v>At Risk - Develop</v>
      </c>
      <c r="Z4955" s="2" t="str">
        <f t="shared" si="700"/>
        <v>Check Data</v>
      </c>
    </row>
    <row r="4956" spans="1:26" x14ac:dyDescent="0.3">
      <c r="A4956" t="s">
        <v>3812</v>
      </c>
      <c r="B4956">
        <v>50</v>
      </c>
      <c r="C4956" t="s">
        <v>14</v>
      </c>
      <c r="D4956" t="s">
        <v>26</v>
      </c>
      <c r="E4956">
        <v>51.6</v>
      </c>
      <c r="F4956">
        <v>13</v>
      </c>
      <c r="G4956">
        <v>282</v>
      </c>
      <c r="H4956">
        <v>0</v>
      </c>
      <c r="I4956" t="s">
        <v>40</v>
      </c>
      <c r="J4956">
        <v>5.8</v>
      </c>
      <c r="K4956" s="1">
        <v>44099</v>
      </c>
      <c r="L4956">
        <v>68</v>
      </c>
      <c r="M4956">
        <v>0.39</v>
      </c>
      <c r="N4956">
        <f>IF(E4956="",Data_Validation!$B$1,E4956)</f>
        <v>51.6</v>
      </c>
      <c r="O4956">
        <f>IF(J4956="",Data_Validation!$B$2,J4956)</f>
        <v>5.8</v>
      </c>
      <c r="P4956">
        <f t="shared" si="693"/>
        <v>1</v>
      </c>
      <c r="Q4956" s="2">
        <f>CustomerData[[#This Row],[avg_order_value_clean]]*CustomerData[[#This Row],[total_orders]]</f>
        <v>670.80000000000007</v>
      </c>
      <c r="R4956" s="2" t="str">
        <f t="shared" si="701"/>
        <v>Inactive</v>
      </c>
      <c r="S4956" s="2" t="str">
        <f t="shared" si="694"/>
        <v>Medium Risk</v>
      </c>
      <c r="T4956" s="2" t="str">
        <f t="shared" si="695"/>
        <v>45-54</v>
      </c>
      <c r="U4956" s="1">
        <f t="shared" ca="1" si="696"/>
        <v>2162</v>
      </c>
      <c r="V4956" s="2" t="str">
        <f t="shared" si="697"/>
        <v>Medium Loyalty</v>
      </c>
      <c r="W4956" s="2" t="str">
        <f t="shared" si="698"/>
        <v>Legitimate</v>
      </c>
      <c r="X4956" s="2" t="str">
        <f>IF(Q4956&lt;Data_Validation!$B$8,"Low Value",IF(Q4956&lt;Data_Validation!$B$9,"Medium Value","High Value"))</f>
        <v>Low Value</v>
      </c>
      <c r="Y4956" s="2" t="str">
        <f t="shared" si="699"/>
        <v>Stable</v>
      </c>
      <c r="Z4956" s="2" t="str">
        <f t="shared" si="700"/>
        <v>Check Data</v>
      </c>
    </row>
    <row r="4957" spans="1:26" x14ac:dyDescent="0.3">
      <c r="A4957" t="s">
        <v>3813</v>
      </c>
      <c r="B4957">
        <v>33</v>
      </c>
      <c r="C4957" t="s">
        <v>21</v>
      </c>
      <c r="D4957" t="s">
        <v>44</v>
      </c>
      <c r="E4957">
        <v>124.28</v>
      </c>
      <c r="F4957">
        <v>13</v>
      </c>
      <c r="G4957">
        <v>105</v>
      </c>
      <c r="H4957">
        <v>0</v>
      </c>
      <c r="I4957" t="s">
        <v>16</v>
      </c>
      <c r="J4957">
        <v>23.6</v>
      </c>
      <c r="K4957" s="1">
        <v>45762</v>
      </c>
      <c r="L4957">
        <v>55</v>
      </c>
      <c r="M4957">
        <v>0.05</v>
      </c>
      <c r="N4957">
        <f>IF(E4957="",Data_Validation!$B$1,E4957)</f>
        <v>124.28</v>
      </c>
      <c r="O4957">
        <f>IF(J4957="",Data_Validation!$B$2,J4957)</f>
        <v>23.6</v>
      </c>
      <c r="P4957">
        <f t="shared" si="693"/>
        <v>1</v>
      </c>
      <c r="Q4957" s="2">
        <f>CustomerData[[#This Row],[avg_order_value_clean]]*CustomerData[[#This Row],[total_orders]]</f>
        <v>1615.64</v>
      </c>
      <c r="R4957" s="2" t="str">
        <f t="shared" si="701"/>
        <v>Inactive</v>
      </c>
      <c r="S4957" s="2" t="str">
        <f t="shared" si="694"/>
        <v>Low Risk</v>
      </c>
      <c r="T4957" s="2" t="str">
        <f t="shared" si="695"/>
        <v>25-34</v>
      </c>
      <c r="U4957" s="1">
        <f t="shared" ca="1" si="696"/>
        <v>499</v>
      </c>
      <c r="V4957" s="2" t="str">
        <f t="shared" si="697"/>
        <v>Medium Loyalty</v>
      </c>
      <c r="W4957" s="2" t="str">
        <f t="shared" si="698"/>
        <v>Legitimate</v>
      </c>
      <c r="X4957" s="2" t="str">
        <f>IF(Q4957&lt;Data_Validation!$B$8,"Low Value",IF(Q4957&lt;Data_Validation!$B$9,"Medium Value","High Value"))</f>
        <v>High Value</v>
      </c>
      <c r="Y4957" s="2" t="str">
        <f t="shared" si="699"/>
        <v>High Value - Maintain</v>
      </c>
      <c r="Z4957" s="2" t="str">
        <f t="shared" si="700"/>
        <v>Check Data</v>
      </c>
    </row>
    <row r="4958" spans="1:26" x14ac:dyDescent="0.3">
      <c r="A4958" t="s">
        <v>3814</v>
      </c>
      <c r="B4958">
        <v>39</v>
      </c>
      <c r="C4958" t="s">
        <v>14</v>
      </c>
      <c r="D4958" t="s">
        <v>52</v>
      </c>
      <c r="E4958">
        <v>32.06</v>
      </c>
      <c r="F4958">
        <v>5</v>
      </c>
      <c r="G4958">
        <v>245</v>
      </c>
      <c r="H4958">
        <v>0</v>
      </c>
      <c r="I4958" t="s">
        <v>16</v>
      </c>
      <c r="J4958">
        <v>20.6</v>
      </c>
      <c r="K4958" s="1">
        <v>45052</v>
      </c>
      <c r="L4958">
        <v>3</v>
      </c>
      <c r="M4958">
        <v>0.11</v>
      </c>
      <c r="N4958">
        <f>IF(E4958="",Data_Validation!$B$1,E4958)</f>
        <v>32.06</v>
      </c>
      <c r="O4958">
        <f>IF(J4958="",Data_Validation!$B$2,J4958)</f>
        <v>20.6</v>
      </c>
      <c r="P4958">
        <f t="shared" si="693"/>
        <v>1</v>
      </c>
      <c r="Q4958" s="2">
        <f>CustomerData[[#This Row],[avg_order_value_clean]]*CustomerData[[#This Row],[total_orders]]</f>
        <v>160.30000000000001</v>
      </c>
      <c r="R4958" s="2" t="str">
        <f t="shared" si="701"/>
        <v>Inactive</v>
      </c>
      <c r="S4958" s="2" t="str">
        <f t="shared" si="694"/>
        <v>Low Risk</v>
      </c>
      <c r="T4958" s="2" t="str">
        <f t="shared" si="695"/>
        <v>35-44</v>
      </c>
      <c r="U4958" s="1">
        <f t="shared" ca="1" si="696"/>
        <v>1209</v>
      </c>
      <c r="V4958" s="2" t="str">
        <f t="shared" si="697"/>
        <v>Low Loyalty</v>
      </c>
      <c r="W4958" s="2" t="str">
        <f t="shared" si="698"/>
        <v>Legitimate</v>
      </c>
      <c r="X4958" s="2" t="str">
        <f>IF(Q4958&lt;Data_Validation!$B$8,"Low Value",IF(Q4958&lt;Data_Validation!$B$9,"Medium Value","High Value"))</f>
        <v>Low Value</v>
      </c>
      <c r="Y4958" s="2" t="str">
        <f t="shared" si="699"/>
        <v>Stable</v>
      </c>
      <c r="Z4958" s="2" t="str">
        <f t="shared" si="700"/>
        <v>Check Data</v>
      </c>
    </row>
    <row r="4959" spans="1:26" x14ac:dyDescent="0.3">
      <c r="A4959" t="s">
        <v>3815</v>
      </c>
      <c r="B4959">
        <v>66</v>
      </c>
      <c r="C4959" t="s">
        <v>14</v>
      </c>
      <c r="D4959" t="s">
        <v>35</v>
      </c>
      <c r="E4959">
        <v>148.55000000000001</v>
      </c>
      <c r="F4959">
        <v>8</v>
      </c>
      <c r="G4959">
        <v>324</v>
      </c>
      <c r="H4959">
        <v>0</v>
      </c>
      <c r="I4959" t="s">
        <v>16</v>
      </c>
      <c r="J4959">
        <v>42.7</v>
      </c>
      <c r="K4959" s="1">
        <v>44068</v>
      </c>
      <c r="L4959">
        <v>20</v>
      </c>
      <c r="M4959">
        <v>0.35</v>
      </c>
      <c r="N4959">
        <f>IF(E4959="",Data_Validation!$B$1,E4959)</f>
        <v>148.55000000000001</v>
      </c>
      <c r="O4959">
        <f>IF(J4959="",Data_Validation!$B$2,J4959)</f>
        <v>42.7</v>
      </c>
      <c r="P4959">
        <f t="shared" si="693"/>
        <v>1</v>
      </c>
      <c r="Q4959" s="2">
        <f>CustomerData[[#This Row],[avg_order_value_clean]]*CustomerData[[#This Row],[total_orders]]</f>
        <v>1188.4000000000001</v>
      </c>
      <c r="R4959" s="2" t="str">
        <f t="shared" si="701"/>
        <v>Inactive</v>
      </c>
      <c r="S4959" s="2" t="str">
        <f t="shared" si="694"/>
        <v>Medium Risk</v>
      </c>
      <c r="T4959" s="2" t="str">
        <f t="shared" si="695"/>
        <v>55+</v>
      </c>
      <c r="U4959" s="1">
        <f t="shared" ca="1" si="696"/>
        <v>2193</v>
      </c>
      <c r="V4959" s="2" t="str">
        <f t="shared" si="697"/>
        <v>Low Loyalty</v>
      </c>
      <c r="W4959" s="2" t="str">
        <f t="shared" si="698"/>
        <v>Legitimate</v>
      </c>
      <c r="X4959" s="2" t="str">
        <f>IF(Q4959&lt;Data_Validation!$B$8,"Low Value",IF(Q4959&lt;Data_Validation!$B$9,"Medium Value","High Value"))</f>
        <v>Low Value</v>
      </c>
      <c r="Y4959" s="2" t="str">
        <f t="shared" si="699"/>
        <v>Stable</v>
      </c>
      <c r="Z4959" s="2" t="str">
        <f t="shared" si="700"/>
        <v>Check Data</v>
      </c>
    </row>
    <row r="4960" spans="1:26" x14ac:dyDescent="0.3">
      <c r="A4960" t="s">
        <v>3816</v>
      </c>
      <c r="B4960">
        <v>74</v>
      </c>
      <c r="C4960" t="s">
        <v>21</v>
      </c>
      <c r="D4960" t="s">
        <v>44</v>
      </c>
      <c r="E4960">
        <v>93.83</v>
      </c>
      <c r="F4960">
        <v>13</v>
      </c>
      <c r="G4960">
        <v>230</v>
      </c>
      <c r="H4960">
        <v>0</v>
      </c>
      <c r="I4960" t="s">
        <v>23</v>
      </c>
      <c r="J4960">
        <v>59.7</v>
      </c>
      <c r="K4960" s="1">
        <v>44341</v>
      </c>
      <c r="L4960">
        <v>3</v>
      </c>
      <c r="M4960">
        <v>0.35</v>
      </c>
      <c r="N4960">
        <f>IF(E4960="",Data_Validation!$B$1,E4960)</f>
        <v>93.83</v>
      </c>
      <c r="O4960">
        <f>IF(J4960="",Data_Validation!$B$2,J4960)</f>
        <v>59.7</v>
      </c>
      <c r="P4960">
        <f t="shared" si="693"/>
        <v>1</v>
      </c>
      <c r="Q4960" s="2">
        <f>CustomerData[[#This Row],[avg_order_value_clean]]*CustomerData[[#This Row],[total_orders]]</f>
        <v>1219.79</v>
      </c>
      <c r="R4960" s="2" t="str">
        <f t="shared" si="701"/>
        <v>Inactive</v>
      </c>
      <c r="S4960" s="2" t="str">
        <f t="shared" si="694"/>
        <v>Medium Risk</v>
      </c>
      <c r="T4960" s="2" t="str">
        <f t="shared" si="695"/>
        <v>55+</v>
      </c>
      <c r="U4960" s="1">
        <f t="shared" ca="1" si="696"/>
        <v>1920</v>
      </c>
      <c r="V4960" s="2" t="str">
        <f t="shared" si="697"/>
        <v>Low Loyalty</v>
      </c>
      <c r="W4960" s="2" t="str">
        <f t="shared" si="698"/>
        <v>Legitimate</v>
      </c>
      <c r="X4960" s="2" t="str">
        <f>IF(Q4960&lt;Data_Validation!$B$8,"Low Value",IF(Q4960&lt;Data_Validation!$B$9,"Medium Value","High Value"))</f>
        <v>Low Value</v>
      </c>
      <c r="Y4960" s="2" t="str">
        <f t="shared" si="699"/>
        <v>Stable</v>
      </c>
      <c r="Z4960" s="2" t="str">
        <f t="shared" si="700"/>
        <v>Check Data</v>
      </c>
    </row>
    <row r="4961" spans="1:26" x14ac:dyDescent="0.3">
      <c r="A4961" t="s">
        <v>1294</v>
      </c>
      <c r="B4961">
        <v>79</v>
      </c>
      <c r="C4961" t="s">
        <v>21</v>
      </c>
      <c r="D4961" t="s">
        <v>26</v>
      </c>
      <c r="F4961">
        <v>9</v>
      </c>
      <c r="G4961">
        <v>214</v>
      </c>
      <c r="H4961">
        <v>0</v>
      </c>
      <c r="I4961" t="s">
        <v>40</v>
      </c>
      <c r="J4961">
        <v>91.1</v>
      </c>
      <c r="K4961" s="1">
        <v>45773</v>
      </c>
      <c r="L4961">
        <v>29</v>
      </c>
      <c r="M4961">
        <v>0.11</v>
      </c>
      <c r="N4961">
        <f>IF(E4961="",Data_Validation!$B$1,E4961)</f>
        <v>250</v>
      </c>
      <c r="O4961">
        <f>IF(J4961="",Data_Validation!$B$2,J4961)</f>
        <v>91.1</v>
      </c>
      <c r="P4961">
        <f t="shared" si="693"/>
        <v>2</v>
      </c>
      <c r="Q4961" s="2">
        <f>CustomerData[[#This Row],[avg_order_value_clean]]*CustomerData[[#This Row],[total_orders]]</f>
        <v>2250</v>
      </c>
      <c r="R4961" s="2" t="str">
        <f t="shared" si="701"/>
        <v>Inactive</v>
      </c>
      <c r="S4961" s="2" t="str">
        <f t="shared" si="694"/>
        <v>Low Risk</v>
      </c>
      <c r="T4961" s="2" t="str">
        <f t="shared" si="695"/>
        <v>55+</v>
      </c>
      <c r="U4961" s="1">
        <f t="shared" ca="1" si="696"/>
        <v>488</v>
      </c>
      <c r="V4961" s="2" t="str">
        <f t="shared" si="697"/>
        <v>Low Loyalty</v>
      </c>
      <c r="W4961" s="2" t="str">
        <f t="shared" si="698"/>
        <v>Legitimate</v>
      </c>
      <c r="X4961" s="2" t="str">
        <f>IF(Q4961&lt;Data_Validation!$B$8,"Low Value",IF(Q4961&lt;Data_Validation!$B$9,"Medium Value","High Value"))</f>
        <v>High Value</v>
      </c>
      <c r="Y4961" s="2" t="str">
        <f t="shared" si="699"/>
        <v>High Value - Maintain</v>
      </c>
      <c r="Z4961" s="2" t="str">
        <f t="shared" si="700"/>
        <v>Check Data</v>
      </c>
    </row>
    <row r="4962" spans="1:26" x14ac:dyDescent="0.3">
      <c r="A4962" t="s">
        <v>2891</v>
      </c>
      <c r="B4962">
        <v>67</v>
      </c>
      <c r="C4962" t="s">
        <v>21</v>
      </c>
      <c r="D4962" t="s">
        <v>18</v>
      </c>
      <c r="E4962">
        <v>103.63</v>
      </c>
      <c r="F4962">
        <v>8</v>
      </c>
      <c r="G4962">
        <v>272</v>
      </c>
      <c r="H4962">
        <v>0</v>
      </c>
      <c r="I4962" t="s">
        <v>16</v>
      </c>
      <c r="J4962">
        <v>93.6</v>
      </c>
      <c r="K4962" s="1">
        <v>44632</v>
      </c>
      <c r="L4962">
        <v>20</v>
      </c>
      <c r="M4962">
        <v>0.13</v>
      </c>
      <c r="N4962">
        <f>IF(E4962="",Data_Validation!$B$1,E4962)</f>
        <v>103.63</v>
      </c>
      <c r="O4962">
        <f>IF(J4962="",Data_Validation!$B$2,J4962)</f>
        <v>93.6</v>
      </c>
      <c r="P4962">
        <f t="shared" si="693"/>
        <v>2</v>
      </c>
      <c r="Q4962" s="2">
        <f>CustomerData[[#This Row],[avg_order_value_clean]]*CustomerData[[#This Row],[total_orders]]</f>
        <v>829.04</v>
      </c>
      <c r="R4962" s="2" t="str">
        <f t="shared" si="701"/>
        <v>Inactive</v>
      </c>
      <c r="S4962" s="2" t="str">
        <f t="shared" si="694"/>
        <v>Low Risk</v>
      </c>
      <c r="T4962" s="2" t="str">
        <f t="shared" si="695"/>
        <v>55+</v>
      </c>
      <c r="U4962" s="1">
        <f t="shared" ca="1" si="696"/>
        <v>1629</v>
      </c>
      <c r="V4962" s="2" t="str">
        <f t="shared" si="697"/>
        <v>Low Loyalty</v>
      </c>
      <c r="W4962" s="2" t="str">
        <f t="shared" si="698"/>
        <v>Legitimate</v>
      </c>
      <c r="X4962" s="2" t="str">
        <f>IF(Q4962&lt;Data_Validation!$B$8,"Low Value",IF(Q4962&lt;Data_Validation!$B$9,"Medium Value","High Value"))</f>
        <v>Low Value</v>
      </c>
      <c r="Y4962" s="2" t="str">
        <f t="shared" si="699"/>
        <v>Stable</v>
      </c>
      <c r="Z4962" s="2" t="str">
        <f t="shared" si="700"/>
        <v>Check Data</v>
      </c>
    </row>
    <row r="4963" spans="1:26" x14ac:dyDescent="0.3">
      <c r="A4963" t="s">
        <v>3817</v>
      </c>
      <c r="B4963">
        <v>60</v>
      </c>
      <c r="C4963" t="s">
        <v>21</v>
      </c>
      <c r="D4963" t="s">
        <v>26</v>
      </c>
      <c r="E4963">
        <v>73.03</v>
      </c>
      <c r="F4963">
        <v>10</v>
      </c>
      <c r="G4963">
        <v>104</v>
      </c>
      <c r="H4963">
        <v>0</v>
      </c>
      <c r="I4963" t="s">
        <v>29</v>
      </c>
      <c r="J4963">
        <v>98.2</v>
      </c>
      <c r="K4963" s="1">
        <v>44519</v>
      </c>
      <c r="L4963">
        <v>10</v>
      </c>
      <c r="M4963">
        <v>0.25</v>
      </c>
      <c r="N4963">
        <f>IF(E4963="",Data_Validation!$B$1,E4963)</f>
        <v>73.03</v>
      </c>
      <c r="O4963">
        <f>IF(J4963="",Data_Validation!$B$2,J4963)</f>
        <v>98.2</v>
      </c>
      <c r="P4963">
        <f t="shared" si="693"/>
        <v>1</v>
      </c>
      <c r="Q4963" s="2">
        <f>CustomerData[[#This Row],[avg_order_value_clean]]*CustomerData[[#This Row],[total_orders]]</f>
        <v>730.3</v>
      </c>
      <c r="R4963" s="2" t="str">
        <f t="shared" si="701"/>
        <v>Inactive</v>
      </c>
      <c r="S4963" s="2" t="str">
        <f t="shared" si="694"/>
        <v>Medium Risk</v>
      </c>
      <c r="T4963" s="2" t="str">
        <f t="shared" si="695"/>
        <v>55+</v>
      </c>
      <c r="U4963" s="1">
        <f t="shared" ca="1" si="696"/>
        <v>1742</v>
      </c>
      <c r="V4963" s="2" t="str">
        <f t="shared" si="697"/>
        <v>Low Loyalty</v>
      </c>
      <c r="W4963" s="2" t="str">
        <f t="shared" si="698"/>
        <v>Legitimate</v>
      </c>
      <c r="X4963" s="2" t="str">
        <f>IF(Q4963&lt;Data_Validation!$B$8,"Low Value",IF(Q4963&lt;Data_Validation!$B$9,"Medium Value","High Value"))</f>
        <v>Low Value</v>
      </c>
      <c r="Y4963" s="2" t="str">
        <f t="shared" si="699"/>
        <v>Stable</v>
      </c>
      <c r="Z4963" s="2" t="str">
        <f t="shared" si="700"/>
        <v>Check Data</v>
      </c>
    </row>
    <row r="4964" spans="1:26" x14ac:dyDescent="0.3">
      <c r="A4964" t="s">
        <v>3818</v>
      </c>
      <c r="B4964">
        <v>35</v>
      </c>
      <c r="C4964" t="s">
        <v>14</v>
      </c>
      <c r="D4964" t="s">
        <v>26</v>
      </c>
      <c r="E4964">
        <v>179.85</v>
      </c>
      <c r="F4964">
        <v>13</v>
      </c>
      <c r="G4964">
        <v>22</v>
      </c>
      <c r="H4964">
        <v>0</v>
      </c>
      <c r="I4964" t="s">
        <v>23</v>
      </c>
      <c r="J4964">
        <v>76.400000000000006</v>
      </c>
      <c r="K4964" s="1">
        <v>44039</v>
      </c>
      <c r="L4964">
        <v>61</v>
      </c>
      <c r="M4964">
        <v>0.22</v>
      </c>
      <c r="N4964">
        <f>IF(E4964="",Data_Validation!$B$1,E4964)</f>
        <v>179.85</v>
      </c>
      <c r="O4964">
        <f>IF(J4964="",Data_Validation!$B$2,J4964)</f>
        <v>76.400000000000006</v>
      </c>
      <c r="P4964">
        <f t="shared" si="693"/>
        <v>1</v>
      </c>
      <c r="Q4964" s="2">
        <f>CustomerData[[#This Row],[avg_order_value_clean]]*CustomerData[[#This Row],[total_orders]]</f>
        <v>2338.0499999999997</v>
      </c>
      <c r="R4964" s="2" t="str">
        <f t="shared" si="701"/>
        <v>Active</v>
      </c>
      <c r="S4964" s="2" t="str">
        <f t="shared" si="694"/>
        <v>Medium Risk</v>
      </c>
      <c r="T4964" s="2" t="str">
        <f t="shared" si="695"/>
        <v>35-44</v>
      </c>
      <c r="U4964" s="1">
        <f t="shared" ca="1" si="696"/>
        <v>2222</v>
      </c>
      <c r="V4964" s="2" t="str">
        <f t="shared" si="697"/>
        <v>Medium Loyalty</v>
      </c>
      <c r="W4964" s="2" t="str">
        <f t="shared" si="698"/>
        <v>Legitimate</v>
      </c>
      <c r="X4964" s="2" t="str">
        <f>IF(Q4964&lt;Data_Validation!$B$8,"Low Value",IF(Q4964&lt;Data_Validation!$B$9,"Medium Value","High Value"))</f>
        <v>High Value</v>
      </c>
      <c r="Y4964" s="2" t="str">
        <f t="shared" si="699"/>
        <v>High Value - Maintain</v>
      </c>
      <c r="Z4964" s="2" t="str">
        <f t="shared" si="700"/>
        <v>Check Data</v>
      </c>
    </row>
    <row r="4965" spans="1:26" x14ac:dyDescent="0.3">
      <c r="A4965" t="s">
        <v>2444</v>
      </c>
      <c r="B4965">
        <v>24</v>
      </c>
      <c r="C4965" t="s">
        <v>21</v>
      </c>
      <c r="D4965" t="s">
        <v>26</v>
      </c>
      <c r="E4965">
        <v>216.61</v>
      </c>
      <c r="F4965">
        <v>14</v>
      </c>
      <c r="G4965">
        <v>294</v>
      </c>
      <c r="H4965">
        <v>1</v>
      </c>
      <c r="I4965" t="s">
        <v>40</v>
      </c>
      <c r="J4965">
        <v>92.1</v>
      </c>
      <c r="K4965" s="1">
        <v>44042</v>
      </c>
      <c r="L4965">
        <v>99</v>
      </c>
      <c r="M4965">
        <v>0.15</v>
      </c>
      <c r="N4965">
        <f>IF(E4965="",Data_Validation!$B$1,E4965)</f>
        <v>216.61</v>
      </c>
      <c r="O4965">
        <f>IF(J4965="",Data_Validation!$B$2,J4965)</f>
        <v>92.1</v>
      </c>
      <c r="P4965">
        <f t="shared" si="693"/>
        <v>2</v>
      </c>
      <c r="Q4965" s="2">
        <f>CustomerData[[#This Row],[avg_order_value_clean]]*CustomerData[[#This Row],[total_orders]]</f>
        <v>3032.54</v>
      </c>
      <c r="R4965" s="2" t="str">
        <f t="shared" si="701"/>
        <v>Inactive</v>
      </c>
      <c r="S4965" s="2" t="str">
        <f t="shared" si="694"/>
        <v>Low Risk</v>
      </c>
      <c r="T4965" s="2" t="str">
        <f t="shared" si="695"/>
        <v>Under 25</v>
      </c>
      <c r="U4965" s="1">
        <f t="shared" ca="1" si="696"/>
        <v>2219</v>
      </c>
      <c r="V4965" s="2" t="str">
        <f t="shared" si="697"/>
        <v>High Loyalty</v>
      </c>
      <c r="W4965" s="2" t="str">
        <f t="shared" si="698"/>
        <v>Fraudulent</v>
      </c>
      <c r="X4965" s="2" t="str">
        <f>IF(Q4965&lt;Data_Validation!$B$8,"Low Value",IF(Q4965&lt;Data_Validation!$B$9,"Medium Value","High Value"))</f>
        <v>High Value</v>
      </c>
      <c r="Y4965" s="2" t="str">
        <f t="shared" si="699"/>
        <v>High Value - Maintain</v>
      </c>
      <c r="Z4965" s="2" t="str">
        <f t="shared" si="700"/>
        <v>Check Data</v>
      </c>
    </row>
    <row r="4966" spans="1:26" x14ac:dyDescent="0.3">
      <c r="A4966" t="s">
        <v>3819</v>
      </c>
      <c r="B4966">
        <v>67</v>
      </c>
      <c r="C4966" t="s">
        <v>14</v>
      </c>
      <c r="D4966" t="s">
        <v>37</v>
      </c>
      <c r="E4966">
        <v>63.36</v>
      </c>
      <c r="F4966">
        <v>14</v>
      </c>
      <c r="G4966">
        <v>160</v>
      </c>
      <c r="H4966">
        <v>0</v>
      </c>
      <c r="I4966" t="s">
        <v>40</v>
      </c>
      <c r="J4966">
        <v>79.099999999999994</v>
      </c>
      <c r="K4966" s="1">
        <v>45611</v>
      </c>
      <c r="L4966">
        <v>90</v>
      </c>
      <c r="M4966">
        <v>0.28999999999999998</v>
      </c>
      <c r="N4966">
        <f>IF(E4966="",Data_Validation!$B$1,E4966)</f>
        <v>63.36</v>
      </c>
      <c r="O4966">
        <f>IF(J4966="",Data_Validation!$B$2,J4966)</f>
        <v>79.099999999999994</v>
      </c>
      <c r="P4966">
        <f t="shared" si="693"/>
        <v>1</v>
      </c>
      <c r="Q4966" s="2">
        <f>CustomerData[[#This Row],[avg_order_value_clean]]*CustomerData[[#This Row],[total_orders]]</f>
        <v>887.04</v>
      </c>
      <c r="R4966" s="2" t="str">
        <f t="shared" si="701"/>
        <v>Inactive</v>
      </c>
      <c r="S4966" s="2" t="str">
        <f t="shared" si="694"/>
        <v>Medium Risk</v>
      </c>
      <c r="T4966" s="2" t="str">
        <f t="shared" si="695"/>
        <v>55+</v>
      </c>
      <c r="U4966" s="1">
        <f t="shared" ca="1" si="696"/>
        <v>650</v>
      </c>
      <c r="V4966" s="2" t="str">
        <f t="shared" si="697"/>
        <v>High Loyalty</v>
      </c>
      <c r="W4966" s="2" t="str">
        <f t="shared" si="698"/>
        <v>Legitimate</v>
      </c>
      <c r="X4966" s="2" t="str">
        <f>IF(Q4966&lt;Data_Validation!$B$8,"Low Value",IF(Q4966&lt;Data_Validation!$B$9,"Medium Value","High Value"))</f>
        <v>Low Value</v>
      </c>
      <c r="Y4966" s="2" t="str">
        <f t="shared" si="699"/>
        <v>Stable</v>
      </c>
      <c r="Z4966" s="2" t="str">
        <f t="shared" si="700"/>
        <v>Check Data</v>
      </c>
    </row>
    <row r="4967" spans="1:26" x14ac:dyDescent="0.3">
      <c r="A4967" t="s">
        <v>3820</v>
      </c>
      <c r="B4967">
        <v>43</v>
      </c>
      <c r="C4967" t="s">
        <v>25</v>
      </c>
      <c r="D4967" t="s">
        <v>15</v>
      </c>
      <c r="E4967">
        <v>138.1</v>
      </c>
      <c r="F4967">
        <v>9</v>
      </c>
      <c r="G4967">
        <v>193</v>
      </c>
      <c r="H4967">
        <v>0</v>
      </c>
      <c r="I4967" t="s">
        <v>40</v>
      </c>
      <c r="J4967">
        <v>91.1</v>
      </c>
      <c r="K4967" s="1">
        <v>44043</v>
      </c>
      <c r="L4967">
        <v>94</v>
      </c>
      <c r="M4967">
        <v>0.33</v>
      </c>
      <c r="N4967">
        <f>IF(E4967="",Data_Validation!$B$1,E4967)</f>
        <v>138.1</v>
      </c>
      <c r="O4967">
        <f>IF(J4967="",Data_Validation!$B$2,J4967)</f>
        <v>91.1</v>
      </c>
      <c r="P4967">
        <f t="shared" si="693"/>
        <v>1</v>
      </c>
      <c r="Q4967" s="2">
        <f>CustomerData[[#This Row],[avg_order_value_clean]]*CustomerData[[#This Row],[total_orders]]</f>
        <v>1242.8999999999999</v>
      </c>
      <c r="R4967" s="2" t="str">
        <f t="shared" si="701"/>
        <v>Inactive</v>
      </c>
      <c r="S4967" s="2" t="str">
        <f t="shared" si="694"/>
        <v>Medium Risk</v>
      </c>
      <c r="T4967" s="2" t="str">
        <f t="shared" si="695"/>
        <v>35-44</v>
      </c>
      <c r="U4967" s="1">
        <f t="shared" ca="1" si="696"/>
        <v>2218</v>
      </c>
      <c r="V4967" s="2" t="str">
        <f t="shared" si="697"/>
        <v>High Loyalty</v>
      </c>
      <c r="W4967" s="2" t="str">
        <f t="shared" si="698"/>
        <v>Legitimate</v>
      </c>
      <c r="X4967" s="2" t="str">
        <f>IF(Q4967&lt;Data_Validation!$B$8,"Low Value",IF(Q4967&lt;Data_Validation!$B$9,"Medium Value","High Value"))</f>
        <v>Low Value</v>
      </c>
      <c r="Y4967" s="2" t="str">
        <f t="shared" si="699"/>
        <v>Stable</v>
      </c>
      <c r="Z4967" s="2" t="str">
        <f t="shared" si="700"/>
        <v>Check Data</v>
      </c>
    </row>
    <row r="4968" spans="1:26" x14ac:dyDescent="0.3">
      <c r="A4968" t="s">
        <v>3821</v>
      </c>
      <c r="B4968">
        <v>25</v>
      </c>
      <c r="C4968" t="s">
        <v>21</v>
      </c>
      <c r="D4968" t="s">
        <v>26</v>
      </c>
      <c r="E4968">
        <v>99.97</v>
      </c>
      <c r="F4968">
        <v>5</v>
      </c>
      <c r="G4968">
        <v>265</v>
      </c>
      <c r="H4968">
        <v>0</v>
      </c>
      <c r="I4968" t="s">
        <v>40</v>
      </c>
      <c r="J4968">
        <v>10.4</v>
      </c>
      <c r="K4968" s="1">
        <v>45112</v>
      </c>
      <c r="L4968">
        <v>90</v>
      </c>
      <c r="M4968">
        <v>0.28000000000000003</v>
      </c>
      <c r="N4968">
        <f>IF(E4968="",Data_Validation!$B$1,E4968)</f>
        <v>99.97</v>
      </c>
      <c r="O4968">
        <f>IF(J4968="",Data_Validation!$B$2,J4968)</f>
        <v>10.4</v>
      </c>
      <c r="P4968">
        <f t="shared" si="693"/>
        <v>1</v>
      </c>
      <c r="Q4968" s="2">
        <f>CustomerData[[#This Row],[avg_order_value_clean]]*CustomerData[[#This Row],[total_orders]]</f>
        <v>499.85</v>
      </c>
      <c r="R4968" s="2" t="str">
        <f t="shared" si="701"/>
        <v>Inactive</v>
      </c>
      <c r="S4968" s="2" t="str">
        <f t="shared" si="694"/>
        <v>Medium Risk</v>
      </c>
      <c r="T4968" s="2" t="str">
        <f t="shared" si="695"/>
        <v>25-34</v>
      </c>
      <c r="U4968" s="1">
        <f t="shared" ca="1" si="696"/>
        <v>1149</v>
      </c>
      <c r="V4968" s="2" t="str">
        <f t="shared" si="697"/>
        <v>High Loyalty</v>
      </c>
      <c r="W4968" s="2" t="str">
        <f t="shared" si="698"/>
        <v>Legitimate</v>
      </c>
      <c r="X4968" s="2" t="str">
        <f>IF(Q4968&lt;Data_Validation!$B$8,"Low Value",IF(Q4968&lt;Data_Validation!$B$9,"Medium Value","High Value"))</f>
        <v>Low Value</v>
      </c>
      <c r="Y4968" s="2" t="str">
        <f t="shared" si="699"/>
        <v>Stable</v>
      </c>
      <c r="Z4968" s="2" t="str">
        <f t="shared" si="700"/>
        <v>Check Data</v>
      </c>
    </row>
    <row r="4969" spans="1:26" x14ac:dyDescent="0.3">
      <c r="A4969" t="s">
        <v>3374</v>
      </c>
      <c r="B4969">
        <v>23</v>
      </c>
      <c r="C4969" t="s">
        <v>14</v>
      </c>
      <c r="D4969" t="s">
        <v>37</v>
      </c>
      <c r="F4969">
        <v>16</v>
      </c>
      <c r="G4969">
        <v>82</v>
      </c>
      <c r="H4969">
        <v>0</v>
      </c>
      <c r="I4969" t="s">
        <v>19</v>
      </c>
      <c r="J4969">
        <v>96.2</v>
      </c>
      <c r="K4969" s="1">
        <v>44804</v>
      </c>
      <c r="L4969">
        <v>37</v>
      </c>
      <c r="M4969">
        <v>7.0000000000000007E-2</v>
      </c>
      <c r="N4969">
        <f>IF(E4969="",Data_Validation!$B$1,E4969)</f>
        <v>250</v>
      </c>
      <c r="O4969">
        <f>IF(J4969="",Data_Validation!$B$2,J4969)</f>
        <v>96.2</v>
      </c>
      <c r="P4969">
        <f t="shared" si="693"/>
        <v>2</v>
      </c>
      <c r="Q4969" s="2">
        <f>CustomerData[[#This Row],[avg_order_value_clean]]*CustomerData[[#This Row],[total_orders]]</f>
        <v>4000</v>
      </c>
      <c r="R4969" s="2" t="str">
        <f t="shared" si="701"/>
        <v>At Risk</v>
      </c>
      <c r="S4969" s="2" t="str">
        <f t="shared" si="694"/>
        <v>Low Risk</v>
      </c>
      <c r="T4969" s="2" t="str">
        <f t="shared" si="695"/>
        <v>Under 25</v>
      </c>
      <c r="U4969" s="1">
        <f t="shared" ca="1" si="696"/>
        <v>1457</v>
      </c>
      <c r="V4969" s="2" t="str">
        <f t="shared" si="697"/>
        <v>Low Loyalty</v>
      </c>
      <c r="W4969" s="2" t="str">
        <f t="shared" si="698"/>
        <v>Legitimate</v>
      </c>
      <c r="X4969" s="2" t="str">
        <f>IF(Q4969&lt;Data_Validation!$B$8,"Low Value",IF(Q4969&lt;Data_Validation!$B$9,"Medium Value","High Value"))</f>
        <v>High Value</v>
      </c>
      <c r="Y4969" s="2" t="str">
        <f t="shared" si="699"/>
        <v>High Value - Maintain</v>
      </c>
      <c r="Z4969" s="2" t="str">
        <f t="shared" si="700"/>
        <v>Check Data</v>
      </c>
    </row>
    <row r="4970" spans="1:26" x14ac:dyDescent="0.3">
      <c r="A4970" t="s">
        <v>3822</v>
      </c>
      <c r="B4970">
        <v>47</v>
      </c>
      <c r="C4970" t="s">
        <v>14</v>
      </c>
      <c r="D4970" t="s">
        <v>44</v>
      </c>
      <c r="E4970">
        <v>100.89</v>
      </c>
      <c r="F4970">
        <v>8</v>
      </c>
      <c r="G4970">
        <v>167</v>
      </c>
      <c r="H4970">
        <v>0</v>
      </c>
      <c r="I4970" t="s">
        <v>29</v>
      </c>
      <c r="J4970">
        <v>23.5</v>
      </c>
      <c r="K4970" s="1">
        <v>44513</v>
      </c>
      <c r="L4970">
        <v>84</v>
      </c>
      <c r="M4970">
        <v>0.15</v>
      </c>
      <c r="N4970">
        <f>IF(E4970="",Data_Validation!$B$1,E4970)</f>
        <v>100.89</v>
      </c>
      <c r="O4970">
        <f>IF(J4970="",Data_Validation!$B$2,J4970)</f>
        <v>23.5</v>
      </c>
      <c r="P4970">
        <f t="shared" si="693"/>
        <v>1</v>
      </c>
      <c r="Q4970" s="2">
        <f>CustomerData[[#This Row],[avg_order_value_clean]]*CustomerData[[#This Row],[total_orders]]</f>
        <v>807.12</v>
      </c>
      <c r="R4970" s="2" t="str">
        <f t="shared" si="701"/>
        <v>Inactive</v>
      </c>
      <c r="S4970" s="2" t="str">
        <f t="shared" si="694"/>
        <v>Low Risk</v>
      </c>
      <c r="T4970" s="2" t="str">
        <f t="shared" si="695"/>
        <v>45-54</v>
      </c>
      <c r="U4970" s="1">
        <f t="shared" ca="1" si="696"/>
        <v>1748</v>
      </c>
      <c r="V4970" s="2" t="str">
        <f t="shared" si="697"/>
        <v>High Loyalty</v>
      </c>
      <c r="W4970" s="2" t="str">
        <f t="shared" si="698"/>
        <v>Legitimate</v>
      </c>
      <c r="X4970" s="2" t="str">
        <f>IF(Q4970&lt;Data_Validation!$B$8,"Low Value",IF(Q4970&lt;Data_Validation!$B$9,"Medium Value","High Value"))</f>
        <v>Low Value</v>
      </c>
      <c r="Y4970" s="2" t="str">
        <f t="shared" si="699"/>
        <v>Stable</v>
      </c>
      <c r="Z4970" s="2" t="str">
        <f t="shared" si="700"/>
        <v>Check Data</v>
      </c>
    </row>
    <row r="4971" spans="1:26" x14ac:dyDescent="0.3">
      <c r="A4971" t="s">
        <v>3823</v>
      </c>
      <c r="B4971">
        <v>56</v>
      </c>
      <c r="C4971" t="s">
        <v>14</v>
      </c>
      <c r="D4971" t="s">
        <v>22</v>
      </c>
      <c r="E4971">
        <v>127.02</v>
      </c>
      <c r="F4971">
        <v>8</v>
      </c>
      <c r="G4971">
        <v>328</v>
      </c>
      <c r="H4971">
        <v>0</v>
      </c>
      <c r="I4971" t="s">
        <v>19</v>
      </c>
      <c r="J4971">
        <v>56.8</v>
      </c>
      <c r="K4971" s="1">
        <v>44827</v>
      </c>
      <c r="L4971">
        <v>51</v>
      </c>
      <c r="M4971">
        <v>0.61</v>
      </c>
      <c r="N4971">
        <f>IF(E4971="",Data_Validation!$B$1,E4971)</f>
        <v>127.02</v>
      </c>
      <c r="O4971">
        <f>IF(J4971="",Data_Validation!$B$2,J4971)</f>
        <v>56.8</v>
      </c>
      <c r="P4971">
        <f t="shared" si="693"/>
        <v>1</v>
      </c>
      <c r="Q4971" s="2">
        <f>CustomerData[[#This Row],[avg_order_value_clean]]*CustomerData[[#This Row],[total_orders]]</f>
        <v>1016.16</v>
      </c>
      <c r="R4971" s="2" t="str">
        <f t="shared" si="701"/>
        <v>Inactive</v>
      </c>
      <c r="S4971" s="2" t="str">
        <f t="shared" si="694"/>
        <v>High Risk</v>
      </c>
      <c r="T4971" s="2" t="str">
        <f t="shared" si="695"/>
        <v>55+</v>
      </c>
      <c r="U4971" s="1">
        <f t="shared" ca="1" si="696"/>
        <v>1434</v>
      </c>
      <c r="V4971" s="2" t="str">
        <f t="shared" si="697"/>
        <v>Medium Loyalty</v>
      </c>
      <c r="W4971" s="2" t="str">
        <f t="shared" si="698"/>
        <v>Legitimate</v>
      </c>
      <c r="X4971" s="2" t="str">
        <f>IF(Q4971&lt;Data_Validation!$B$8,"Low Value",IF(Q4971&lt;Data_Validation!$B$9,"Medium Value","High Value"))</f>
        <v>Low Value</v>
      </c>
      <c r="Y4971" s="2" t="str">
        <f t="shared" si="699"/>
        <v>At Risk - Develop</v>
      </c>
      <c r="Z4971" s="2" t="str">
        <f t="shared" si="700"/>
        <v>Check Data</v>
      </c>
    </row>
    <row r="4972" spans="1:26" x14ac:dyDescent="0.3">
      <c r="A4972" t="s">
        <v>1352</v>
      </c>
      <c r="B4972">
        <v>40</v>
      </c>
      <c r="C4972" t="s">
        <v>14</v>
      </c>
      <c r="D4972" t="s">
        <v>15</v>
      </c>
      <c r="E4972">
        <v>74.98</v>
      </c>
      <c r="F4972">
        <v>6</v>
      </c>
      <c r="G4972">
        <v>142</v>
      </c>
      <c r="H4972">
        <v>0</v>
      </c>
      <c r="I4972" t="s">
        <v>16</v>
      </c>
      <c r="J4972">
        <v>51.7</v>
      </c>
      <c r="K4972" s="1">
        <v>44168</v>
      </c>
      <c r="L4972">
        <v>42</v>
      </c>
      <c r="M4972">
        <v>0.3</v>
      </c>
      <c r="N4972">
        <f>IF(E4972="",Data_Validation!$B$1,E4972)</f>
        <v>74.98</v>
      </c>
      <c r="O4972">
        <f>IF(J4972="",Data_Validation!$B$2,J4972)</f>
        <v>51.7</v>
      </c>
      <c r="P4972">
        <f t="shared" si="693"/>
        <v>3</v>
      </c>
      <c r="Q4972" s="2">
        <f>CustomerData[[#This Row],[avg_order_value_clean]]*CustomerData[[#This Row],[total_orders]]</f>
        <v>449.88</v>
      </c>
      <c r="R4972" s="2" t="str">
        <f t="shared" si="701"/>
        <v>Inactive</v>
      </c>
      <c r="S4972" s="2" t="str">
        <f t="shared" si="694"/>
        <v>Medium Risk</v>
      </c>
      <c r="T4972" s="2" t="str">
        <f t="shared" si="695"/>
        <v>35-44</v>
      </c>
      <c r="U4972" s="1">
        <f t="shared" ca="1" si="696"/>
        <v>2093</v>
      </c>
      <c r="V4972" s="2" t="str">
        <f t="shared" si="697"/>
        <v>Medium Loyalty</v>
      </c>
      <c r="W4972" s="2" t="str">
        <f t="shared" si="698"/>
        <v>Legitimate</v>
      </c>
      <c r="X4972" s="2" t="str">
        <f>IF(Q4972&lt;Data_Validation!$B$8,"Low Value",IF(Q4972&lt;Data_Validation!$B$9,"Medium Value","High Value"))</f>
        <v>Low Value</v>
      </c>
      <c r="Y4972" s="2" t="str">
        <f t="shared" si="699"/>
        <v>Stable</v>
      </c>
      <c r="Z4972" s="2" t="str">
        <f t="shared" si="700"/>
        <v>Check Data</v>
      </c>
    </row>
    <row r="4973" spans="1:26" x14ac:dyDescent="0.3">
      <c r="A4973" t="s">
        <v>43</v>
      </c>
      <c r="B4973">
        <v>49</v>
      </c>
      <c r="C4973" t="s">
        <v>21</v>
      </c>
      <c r="D4973" t="s">
        <v>44</v>
      </c>
      <c r="E4973">
        <v>87.68</v>
      </c>
      <c r="F4973">
        <v>7</v>
      </c>
      <c r="G4973">
        <v>42</v>
      </c>
      <c r="H4973">
        <v>0</v>
      </c>
      <c r="I4973" t="s">
        <v>19</v>
      </c>
      <c r="J4973">
        <v>56.4</v>
      </c>
      <c r="K4973" s="1">
        <v>44678</v>
      </c>
      <c r="L4973">
        <v>73</v>
      </c>
      <c r="M4973">
        <v>0.32</v>
      </c>
      <c r="N4973">
        <f>IF(E4973="",Data_Validation!$B$1,E4973)</f>
        <v>87.68</v>
      </c>
      <c r="O4973">
        <f>IF(J4973="",Data_Validation!$B$2,J4973)</f>
        <v>56.4</v>
      </c>
      <c r="P4973">
        <f t="shared" si="693"/>
        <v>3</v>
      </c>
      <c r="Q4973" s="2">
        <f>CustomerData[[#This Row],[avg_order_value_clean]]*CustomerData[[#This Row],[total_orders]]</f>
        <v>613.76</v>
      </c>
      <c r="R4973" s="2" t="str">
        <f t="shared" si="701"/>
        <v>At Risk</v>
      </c>
      <c r="S4973" s="2" t="str">
        <f t="shared" si="694"/>
        <v>Medium Risk</v>
      </c>
      <c r="T4973" s="2" t="str">
        <f t="shared" si="695"/>
        <v>45-54</v>
      </c>
      <c r="U4973" s="1">
        <f t="shared" ca="1" si="696"/>
        <v>1583</v>
      </c>
      <c r="V4973" s="2" t="str">
        <f t="shared" si="697"/>
        <v>High Loyalty</v>
      </c>
      <c r="W4973" s="2" t="str">
        <f t="shared" si="698"/>
        <v>Legitimate</v>
      </c>
      <c r="X4973" s="2" t="str">
        <f>IF(Q4973&lt;Data_Validation!$B$8,"Low Value",IF(Q4973&lt;Data_Validation!$B$9,"Medium Value","High Value"))</f>
        <v>Low Value</v>
      </c>
      <c r="Y4973" s="2" t="str">
        <f t="shared" si="699"/>
        <v>Stable</v>
      </c>
      <c r="Z4973" s="2" t="str">
        <f t="shared" si="700"/>
        <v>Check Data</v>
      </c>
    </row>
    <row r="4974" spans="1:26" x14ac:dyDescent="0.3">
      <c r="A4974" t="s">
        <v>3824</v>
      </c>
      <c r="B4974">
        <v>39</v>
      </c>
      <c r="C4974" t="s">
        <v>14</v>
      </c>
      <c r="D4974" t="s">
        <v>50</v>
      </c>
      <c r="E4974">
        <v>340.7</v>
      </c>
      <c r="F4974">
        <v>12</v>
      </c>
      <c r="G4974">
        <v>343</v>
      </c>
      <c r="H4974">
        <v>0</v>
      </c>
      <c r="I4974" t="s">
        <v>19</v>
      </c>
      <c r="J4974">
        <v>70.2</v>
      </c>
      <c r="K4974" s="1">
        <v>44271</v>
      </c>
      <c r="L4974">
        <v>75</v>
      </c>
      <c r="M4974">
        <v>0.56000000000000005</v>
      </c>
      <c r="N4974">
        <f>IF(E4974="",Data_Validation!$B$1,E4974)</f>
        <v>340.7</v>
      </c>
      <c r="O4974">
        <f>IF(J4974="",Data_Validation!$B$2,J4974)</f>
        <v>70.2</v>
      </c>
      <c r="P4974">
        <f t="shared" si="693"/>
        <v>1</v>
      </c>
      <c r="Q4974" s="2">
        <f>CustomerData[[#This Row],[avg_order_value_clean]]*CustomerData[[#This Row],[total_orders]]</f>
        <v>4088.3999999999996</v>
      </c>
      <c r="R4974" s="2" t="str">
        <f t="shared" si="701"/>
        <v>Inactive</v>
      </c>
      <c r="S4974" s="2" t="str">
        <f t="shared" si="694"/>
        <v>High Risk</v>
      </c>
      <c r="T4974" s="2" t="str">
        <f t="shared" si="695"/>
        <v>35-44</v>
      </c>
      <c r="U4974" s="1">
        <f t="shared" ca="1" si="696"/>
        <v>1990</v>
      </c>
      <c r="V4974" s="2" t="str">
        <f t="shared" si="697"/>
        <v>High Loyalty</v>
      </c>
      <c r="W4974" s="2" t="str">
        <f t="shared" si="698"/>
        <v>Legitimate</v>
      </c>
      <c r="X4974" s="2" t="str">
        <f>IF(Q4974&lt;Data_Validation!$B$8,"Low Value",IF(Q4974&lt;Data_Validation!$B$9,"Medium Value","High Value"))</f>
        <v>High Value</v>
      </c>
      <c r="Y4974" s="2" t="str">
        <f t="shared" si="699"/>
        <v>Critical - Retain</v>
      </c>
      <c r="Z4974" s="2" t="str">
        <f t="shared" si="700"/>
        <v>Check Data</v>
      </c>
    </row>
    <row r="4975" spans="1:26" x14ac:dyDescent="0.3">
      <c r="A4975" t="s">
        <v>3825</v>
      </c>
      <c r="B4975">
        <v>59</v>
      </c>
      <c r="C4975" t="s">
        <v>14</v>
      </c>
      <c r="D4975" t="s">
        <v>35</v>
      </c>
      <c r="E4975">
        <v>97.36</v>
      </c>
      <c r="F4975">
        <v>8</v>
      </c>
      <c r="G4975">
        <v>11</v>
      </c>
      <c r="H4975">
        <v>0</v>
      </c>
      <c r="I4975" t="s">
        <v>23</v>
      </c>
      <c r="J4975">
        <v>54</v>
      </c>
      <c r="K4975" s="1">
        <v>44689</v>
      </c>
      <c r="L4975">
        <v>97</v>
      </c>
      <c r="M4975">
        <v>0.19</v>
      </c>
      <c r="N4975">
        <f>IF(E4975="",Data_Validation!$B$1,E4975)</f>
        <v>97.36</v>
      </c>
      <c r="O4975">
        <f>IF(J4975="",Data_Validation!$B$2,J4975)</f>
        <v>54</v>
      </c>
      <c r="P4975">
        <f t="shared" si="693"/>
        <v>1</v>
      </c>
      <c r="Q4975" s="2">
        <f>CustomerData[[#This Row],[avg_order_value_clean]]*CustomerData[[#This Row],[total_orders]]</f>
        <v>778.88</v>
      </c>
      <c r="R4975" s="2" t="str">
        <f t="shared" si="701"/>
        <v>Active</v>
      </c>
      <c r="S4975" s="2" t="str">
        <f t="shared" si="694"/>
        <v>Low Risk</v>
      </c>
      <c r="T4975" s="2" t="str">
        <f t="shared" si="695"/>
        <v>55+</v>
      </c>
      <c r="U4975" s="1">
        <f t="shared" ca="1" si="696"/>
        <v>1572</v>
      </c>
      <c r="V4975" s="2" t="str">
        <f t="shared" si="697"/>
        <v>High Loyalty</v>
      </c>
      <c r="W4975" s="2" t="str">
        <f t="shared" si="698"/>
        <v>Legitimate</v>
      </c>
      <c r="X4975" s="2" t="str">
        <f>IF(Q4975&lt;Data_Validation!$B$8,"Low Value",IF(Q4975&lt;Data_Validation!$B$9,"Medium Value","High Value"))</f>
        <v>Low Value</v>
      </c>
      <c r="Y4975" s="2" t="str">
        <f t="shared" si="699"/>
        <v>Stable</v>
      </c>
      <c r="Z4975" s="2" t="str">
        <f t="shared" si="700"/>
        <v>Check Data</v>
      </c>
    </row>
    <row r="4976" spans="1:26" x14ac:dyDescent="0.3">
      <c r="A4976" t="s">
        <v>3826</v>
      </c>
      <c r="B4976">
        <v>60</v>
      </c>
      <c r="C4976" t="s">
        <v>25</v>
      </c>
      <c r="D4976" t="s">
        <v>52</v>
      </c>
      <c r="E4976">
        <v>27.67</v>
      </c>
      <c r="F4976">
        <v>6</v>
      </c>
      <c r="G4976">
        <v>21</v>
      </c>
      <c r="H4976">
        <v>0</v>
      </c>
      <c r="I4976" t="s">
        <v>40</v>
      </c>
      <c r="J4976">
        <v>68.900000000000006</v>
      </c>
      <c r="K4976" s="1">
        <v>45481</v>
      </c>
      <c r="L4976">
        <v>30</v>
      </c>
      <c r="M4976">
        <v>0.21</v>
      </c>
      <c r="N4976">
        <f>IF(E4976="",Data_Validation!$B$1,E4976)</f>
        <v>27.67</v>
      </c>
      <c r="O4976">
        <f>IF(J4976="",Data_Validation!$B$2,J4976)</f>
        <v>68.900000000000006</v>
      </c>
      <c r="P4976">
        <f t="shared" si="693"/>
        <v>1</v>
      </c>
      <c r="Q4976" s="2">
        <f>CustomerData[[#This Row],[avg_order_value_clean]]*CustomerData[[#This Row],[total_orders]]</f>
        <v>166.02</v>
      </c>
      <c r="R4976" s="2" t="str">
        <f t="shared" si="701"/>
        <v>Active</v>
      </c>
      <c r="S4976" s="2" t="str">
        <f t="shared" si="694"/>
        <v>Medium Risk</v>
      </c>
      <c r="T4976" s="2" t="str">
        <f t="shared" si="695"/>
        <v>55+</v>
      </c>
      <c r="U4976" s="1">
        <f t="shared" ca="1" si="696"/>
        <v>780</v>
      </c>
      <c r="V4976" s="2" t="str">
        <f t="shared" si="697"/>
        <v>Low Loyalty</v>
      </c>
      <c r="W4976" s="2" t="str">
        <f t="shared" si="698"/>
        <v>Legitimate</v>
      </c>
      <c r="X4976" s="2" t="str">
        <f>IF(Q4976&lt;Data_Validation!$B$8,"Low Value",IF(Q4976&lt;Data_Validation!$B$9,"Medium Value","High Value"))</f>
        <v>Low Value</v>
      </c>
      <c r="Y4976" s="2" t="str">
        <f t="shared" si="699"/>
        <v>Stable</v>
      </c>
      <c r="Z4976" s="2" t="str">
        <f t="shared" si="700"/>
        <v>Check Data</v>
      </c>
    </row>
    <row r="4977" spans="1:26" x14ac:dyDescent="0.3">
      <c r="A4977" t="s">
        <v>524</v>
      </c>
      <c r="B4977">
        <v>74</v>
      </c>
      <c r="C4977" t="s">
        <v>21</v>
      </c>
      <c r="D4977" t="s">
        <v>50</v>
      </c>
      <c r="E4977">
        <v>32.99</v>
      </c>
      <c r="F4977">
        <v>6</v>
      </c>
      <c r="G4977">
        <v>17</v>
      </c>
      <c r="H4977">
        <v>0</v>
      </c>
      <c r="I4977" t="s">
        <v>19</v>
      </c>
      <c r="J4977">
        <v>53.4</v>
      </c>
      <c r="K4977" s="1">
        <v>45075</v>
      </c>
      <c r="L4977">
        <v>94</v>
      </c>
      <c r="M4977">
        <v>0.28000000000000003</v>
      </c>
      <c r="N4977">
        <f>IF(E4977="",Data_Validation!$B$1,E4977)</f>
        <v>32.99</v>
      </c>
      <c r="O4977">
        <f>IF(J4977="",Data_Validation!$B$2,J4977)</f>
        <v>53.4</v>
      </c>
      <c r="P4977">
        <f t="shared" si="693"/>
        <v>3</v>
      </c>
      <c r="Q4977" s="2">
        <f>CustomerData[[#This Row],[avg_order_value_clean]]*CustomerData[[#This Row],[total_orders]]</f>
        <v>197.94</v>
      </c>
      <c r="R4977" s="2" t="str">
        <f t="shared" si="701"/>
        <v>Active</v>
      </c>
      <c r="S4977" s="2" t="str">
        <f t="shared" si="694"/>
        <v>Medium Risk</v>
      </c>
      <c r="T4977" s="2" t="str">
        <f t="shared" si="695"/>
        <v>55+</v>
      </c>
      <c r="U4977" s="1">
        <f t="shared" ca="1" si="696"/>
        <v>1186</v>
      </c>
      <c r="V4977" s="2" t="str">
        <f t="shared" si="697"/>
        <v>High Loyalty</v>
      </c>
      <c r="W4977" s="2" t="str">
        <f t="shared" si="698"/>
        <v>Legitimate</v>
      </c>
      <c r="X4977" s="2" t="str">
        <f>IF(Q4977&lt;Data_Validation!$B$8,"Low Value",IF(Q4977&lt;Data_Validation!$B$9,"Medium Value","High Value"))</f>
        <v>Low Value</v>
      </c>
      <c r="Y4977" s="2" t="str">
        <f t="shared" si="699"/>
        <v>Stable</v>
      </c>
      <c r="Z4977" s="2" t="str">
        <f t="shared" si="700"/>
        <v>Check Data</v>
      </c>
    </row>
    <row r="4978" spans="1:26" x14ac:dyDescent="0.3">
      <c r="A4978" t="s">
        <v>2643</v>
      </c>
      <c r="B4978">
        <v>62</v>
      </c>
      <c r="C4978" t="s">
        <v>25</v>
      </c>
      <c r="D4978" t="s">
        <v>28</v>
      </c>
      <c r="E4978">
        <v>56.77</v>
      </c>
      <c r="F4978">
        <v>8</v>
      </c>
      <c r="G4978">
        <v>61</v>
      </c>
      <c r="H4978">
        <v>0</v>
      </c>
      <c r="I4978" t="s">
        <v>40</v>
      </c>
      <c r="J4978">
        <v>1.2</v>
      </c>
      <c r="K4978" s="1">
        <v>45779</v>
      </c>
      <c r="L4978">
        <v>45</v>
      </c>
      <c r="M4978">
        <v>0.37</v>
      </c>
      <c r="N4978">
        <f>IF(E4978="",Data_Validation!$B$1,E4978)</f>
        <v>56.77</v>
      </c>
      <c r="O4978">
        <f>IF(J4978="",Data_Validation!$B$2,J4978)</f>
        <v>1.2</v>
      </c>
      <c r="P4978">
        <f t="shared" si="693"/>
        <v>2</v>
      </c>
      <c r="Q4978" s="2">
        <f>CustomerData[[#This Row],[avg_order_value_clean]]*CustomerData[[#This Row],[total_orders]]</f>
        <v>454.16</v>
      </c>
      <c r="R4978" s="2" t="str">
        <f t="shared" si="701"/>
        <v>At Risk</v>
      </c>
      <c r="S4978" s="2" t="str">
        <f t="shared" si="694"/>
        <v>Medium Risk</v>
      </c>
      <c r="T4978" s="2" t="str">
        <f t="shared" si="695"/>
        <v>55+</v>
      </c>
      <c r="U4978" s="1">
        <f t="shared" ca="1" si="696"/>
        <v>482</v>
      </c>
      <c r="V4978" s="2" t="str">
        <f t="shared" si="697"/>
        <v>Medium Loyalty</v>
      </c>
      <c r="W4978" s="2" t="str">
        <f t="shared" si="698"/>
        <v>Legitimate</v>
      </c>
      <c r="X4978" s="2" t="str">
        <f>IF(Q4978&lt;Data_Validation!$B$8,"Low Value",IF(Q4978&lt;Data_Validation!$B$9,"Medium Value","High Value"))</f>
        <v>Low Value</v>
      </c>
      <c r="Y4978" s="2" t="str">
        <f t="shared" si="699"/>
        <v>Stable</v>
      </c>
      <c r="Z4978" s="2" t="str">
        <f t="shared" si="700"/>
        <v>Check Data</v>
      </c>
    </row>
    <row r="4979" spans="1:26" x14ac:dyDescent="0.3">
      <c r="A4979" t="s">
        <v>1161</v>
      </c>
      <c r="B4979">
        <v>26</v>
      </c>
      <c r="C4979" t="s">
        <v>21</v>
      </c>
      <c r="D4979" t="s">
        <v>22</v>
      </c>
      <c r="F4979">
        <v>12</v>
      </c>
      <c r="G4979">
        <v>188</v>
      </c>
      <c r="H4979">
        <v>0</v>
      </c>
      <c r="I4979" t="s">
        <v>29</v>
      </c>
      <c r="J4979">
        <v>62.7</v>
      </c>
      <c r="K4979" s="1">
        <v>44351</v>
      </c>
      <c r="L4979">
        <v>87</v>
      </c>
      <c r="M4979">
        <v>0.4</v>
      </c>
      <c r="N4979">
        <f>IF(E4979="",Data_Validation!$B$1,E4979)</f>
        <v>250</v>
      </c>
      <c r="O4979">
        <f>IF(J4979="",Data_Validation!$B$2,J4979)</f>
        <v>62.7</v>
      </c>
      <c r="P4979">
        <f t="shared" si="693"/>
        <v>2</v>
      </c>
      <c r="Q4979" s="2">
        <f>CustomerData[[#This Row],[avg_order_value_clean]]*CustomerData[[#This Row],[total_orders]]</f>
        <v>3000</v>
      </c>
      <c r="R4979" s="2" t="str">
        <f t="shared" si="701"/>
        <v>Inactive</v>
      </c>
      <c r="S4979" s="2" t="str">
        <f t="shared" si="694"/>
        <v>Medium Risk</v>
      </c>
      <c r="T4979" s="2" t="str">
        <f t="shared" si="695"/>
        <v>25-34</v>
      </c>
      <c r="U4979" s="1">
        <f t="shared" ca="1" si="696"/>
        <v>1910</v>
      </c>
      <c r="V4979" s="2" t="str">
        <f t="shared" si="697"/>
        <v>High Loyalty</v>
      </c>
      <c r="W4979" s="2" t="str">
        <f t="shared" si="698"/>
        <v>Legitimate</v>
      </c>
      <c r="X4979" s="2" t="str">
        <f>IF(Q4979&lt;Data_Validation!$B$8,"Low Value",IF(Q4979&lt;Data_Validation!$B$9,"Medium Value","High Value"))</f>
        <v>High Value</v>
      </c>
      <c r="Y4979" s="2" t="str">
        <f t="shared" si="699"/>
        <v>High Value - Maintain</v>
      </c>
      <c r="Z4979" s="2" t="str">
        <f t="shared" si="700"/>
        <v>Check Data</v>
      </c>
    </row>
    <row r="4980" spans="1:26" x14ac:dyDescent="0.3">
      <c r="A4980" t="s">
        <v>3827</v>
      </c>
      <c r="B4980">
        <v>48</v>
      </c>
      <c r="C4980" t="s">
        <v>25</v>
      </c>
      <c r="D4980" t="s">
        <v>28</v>
      </c>
      <c r="E4980">
        <v>69.41</v>
      </c>
      <c r="F4980">
        <v>13</v>
      </c>
      <c r="G4980">
        <v>78</v>
      </c>
      <c r="H4980">
        <v>0</v>
      </c>
      <c r="I4980" t="s">
        <v>19</v>
      </c>
      <c r="J4980">
        <v>55.5</v>
      </c>
      <c r="K4980" s="1">
        <v>45802</v>
      </c>
      <c r="L4980">
        <v>24</v>
      </c>
      <c r="M4980">
        <v>0.4</v>
      </c>
      <c r="N4980">
        <f>IF(E4980="",Data_Validation!$B$1,E4980)</f>
        <v>69.41</v>
      </c>
      <c r="O4980">
        <f>IF(J4980="",Data_Validation!$B$2,J4980)</f>
        <v>55.5</v>
      </c>
      <c r="P4980">
        <f t="shared" si="693"/>
        <v>1</v>
      </c>
      <c r="Q4980" s="2">
        <f>CustomerData[[#This Row],[avg_order_value_clean]]*CustomerData[[#This Row],[total_orders]]</f>
        <v>902.32999999999993</v>
      </c>
      <c r="R4980" s="2" t="str">
        <f t="shared" si="701"/>
        <v>At Risk</v>
      </c>
      <c r="S4980" s="2" t="str">
        <f t="shared" si="694"/>
        <v>Medium Risk</v>
      </c>
      <c r="T4980" s="2" t="str">
        <f t="shared" si="695"/>
        <v>45-54</v>
      </c>
      <c r="U4980" s="1">
        <f t="shared" ca="1" si="696"/>
        <v>459</v>
      </c>
      <c r="V4980" s="2" t="str">
        <f t="shared" si="697"/>
        <v>Low Loyalty</v>
      </c>
      <c r="W4980" s="2" t="str">
        <f t="shared" si="698"/>
        <v>Legitimate</v>
      </c>
      <c r="X4980" s="2" t="str">
        <f>IF(Q4980&lt;Data_Validation!$B$8,"Low Value",IF(Q4980&lt;Data_Validation!$B$9,"Medium Value","High Value"))</f>
        <v>Low Value</v>
      </c>
      <c r="Y4980" s="2" t="str">
        <f t="shared" si="699"/>
        <v>Stable</v>
      </c>
      <c r="Z4980" s="2" t="str">
        <f t="shared" si="700"/>
        <v>Check Data</v>
      </c>
    </row>
    <row r="4981" spans="1:26" x14ac:dyDescent="0.3">
      <c r="A4981" t="s">
        <v>2627</v>
      </c>
      <c r="B4981">
        <v>24</v>
      </c>
      <c r="C4981" t="s">
        <v>14</v>
      </c>
      <c r="D4981" t="s">
        <v>18</v>
      </c>
      <c r="E4981">
        <v>95.16</v>
      </c>
      <c r="F4981">
        <v>6</v>
      </c>
      <c r="G4981">
        <v>166</v>
      </c>
      <c r="H4981">
        <v>0</v>
      </c>
      <c r="I4981" t="s">
        <v>23</v>
      </c>
      <c r="J4981">
        <v>58.6</v>
      </c>
      <c r="K4981" s="1">
        <v>44679</v>
      </c>
      <c r="L4981">
        <v>31</v>
      </c>
      <c r="M4981">
        <v>0.28999999999999998</v>
      </c>
      <c r="N4981">
        <f>IF(E4981="",Data_Validation!$B$1,E4981)</f>
        <v>95.16</v>
      </c>
      <c r="O4981">
        <f>IF(J4981="",Data_Validation!$B$2,J4981)</f>
        <v>58.6</v>
      </c>
      <c r="P4981">
        <f t="shared" si="693"/>
        <v>2</v>
      </c>
      <c r="Q4981" s="2">
        <f>CustomerData[[#This Row],[avg_order_value_clean]]*CustomerData[[#This Row],[total_orders]]</f>
        <v>570.96</v>
      </c>
      <c r="R4981" s="2" t="str">
        <f t="shared" si="701"/>
        <v>Inactive</v>
      </c>
      <c r="S4981" s="2" t="str">
        <f t="shared" si="694"/>
        <v>Medium Risk</v>
      </c>
      <c r="T4981" s="2" t="str">
        <f t="shared" si="695"/>
        <v>Under 25</v>
      </c>
      <c r="U4981" s="1">
        <f t="shared" ca="1" si="696"/>
        <v>1582</v>
      </c>
      <c r="V4981" s="2" t="str">
        <f t="shared" si="697"/>
        <v>Low Loyalty</v>
      </c>
      <c r="W4981" s="2" t="str">
        <f t="shared" si="698"/>
        <v>Legitimate</v>
      </c>
      <c r="X4981" s="2" t="str">
        <f>IF(Q4981&lt;Data_Validation!$B$8,"Low Value",IF(Q4981&lt;Data_Validation!$B$9,"Medium Value","High Value"))</f>
        <v>Low Value</v>
      </c>
      <c r="Y4981" s="2" t="str">
        <f t="shared" si="699"/>
        <v>Stable</v>
      </c>
      <c r="Z4981" s="2" t="str">
        <f t="shared" si="700"/>
        <v>Check Data</v>
      </c>
    </row>
    <row r="4982" spans="1:26" x14ac:dyDescent="0.3">
      <c r="A4982" t="s">
        <v>3828</v>
      </c>
      <c r="B4982">
        <v>26</v>
      </c>
      <c r="C4982" t="s">
        <v>14</v>
      </c>
      <c r="D4982" t="s">
        <v>18</v>
      </c>
      <c r="E4982">
        <v>93.67</v>
      </c>
      <c r="F4982">
        <v>11</v>
      </c>
      <c r="G4982">
        <v>149</v>
      </c>
      <c r="H4982">
        <v>0</v>
      </c>
      <c r="I4982" t="s">
        <v>23</v>
      </c>
      <c r="J4982">
        <v>0.2</v>
      </c>
      <c r="K4982" s="1">
        <v>44079</v>
      </c>
      <c r="L4982">
        <v>23</v>
      </c>
      <c r="M4982">
        <v>0.13</v>
      </c>
      <c r="N4982">
        <f>IF(E4982="",Data_Validation!$B$1,E4982)</f>
        <v>93.67</v>
      </c>
      <c r="O4982">
        <f>IF(J4982="",Data_Validation!$B$2,J4982)</f>
        <v>0.2</v>
      </c>
      <c r="P4982">
        <f t="shared" si="693"/>
        <v>1</v>
      </c>
      <c r="Q4982" s="2">
        <f>CustomerData[[#This Row],[avg_order_value_clean]]*CustomerData[[#This Row],[total_orders]]</f>
        <v>1030.3700000000001</v>
      </c>
      <c r="R4982" s="2" t="str">
        <f t="shared" si="701"/>
        <v>Inactive</v>
      </c>
      <c r="S4982" s="2" t="str">
        <f t="shared" si="694"/>
        <v>Low Risk</v>
      </c>
      <c r="T4982" s="2" t="str">
        <f t="shared" si="695"/>
        <v>25-34</v>
      </c>
      <c r="U4982" s="1">
        <f t="shared" ca="1" si="696"/>
        <v>2182</v>
      </c>
      <c r="V4982" s="2" t="str">
        <f t="shared" si="697"/>
        <v>Low Loyalty</v>
      </c>
      <c r="W4982" s="2" t="str">
        <f t="shared" si="698"/>
        <v>Legitimate</v>
      </c>
      <c r="X4982" s="2" t="str">
        <f>IF(Q4982&lt;Data_Validation!$B$8,"Low Value",IF(Q4982&lt;Data_Validation!$B$9,"Medium Value","High Value"))</f>
        <v>Low Value</v>
      </c>
      <c r="Y4982" s="2" t="str">
        <f t="shared" si="699"/>
        <v>Stable</v>
      </c>
      <c r="Z4982" s="2" t="str">
        <f t="shared" si="700"/>
        <v>Valid</v>
      </c>
    </row>
    <row r="4983" spans="1:26" x14ac:dyDescent="0.3">
      <c r="A4983" t="s">
        <v>377</v>
      </c>
      <c r="B4983">
        <v>30</v>
      </c>
      <c r="C4983" t="s">
        <v>14</v>
      </c>
      <c r="D4983" t="s">
        <v>26</v>
      </c>
      <c r="E4983">
        <v>178.42</v>
      </c>
      <c r="F4983">
        <v>9</v>
      </c>
      <c r="G4983">
        <v>222</v>
      </c>
      <c r="H4983">
        <v>0</v>
      </c>
      <c r="I4983" t="s">
        <v>16</v>
      </c>
      <c r="J4983">
        <v>46.9</v>
      </c>
      <c r="K4983" s="1">
        <v>45080</v>
      </c>
      <c r="L4983">
        <v>53</v>
      </c>
      <c r="M4983">
        <v>0.39</v>
      </c>
      <c r="N4983">
        <f>IF(E4983="",Data_Validation!$B$1,E4983)</f>
        <v>178.42</v>
      </c>
      <c r="O4983">
        <f>IF(J4983="",Data_Validation!$B$2,J4983)</f>
        <v>46.9</v>
      </c>
      <c r="P4983">
        <f t="shared" si="693"/>
        <v>2</v>
      </c>
      <c r="Q4983" s="2">
        <f>CustomerData[[#This Row],[avg_order_value_clean]]*CustomerData[[#This Row],[total_orders]]</f>
        <v>1605.78</v>
      </c>
      <c r="R4983" s="2" t="str">
        <f t="shared" si="701"/>
        <v>Inactive</v>
      </c>
      <c r="S4983" s="2" t="str">
        <f t="shared" si="694"/>
        <v>Medium Risk</v>
      </c>
      <c r="T4983" s="2" t="str">
        <f t="shared" si="695"/>
        <v>25-34</v>
      </c>
      <c r="U4983" s="1">
        <f t="shared" ca="1" si="696"/>
        <v>1181</v>
      </c>
      <c r="V4983" s="2" t="str">
        <f t="shared" si="697"/>
        <v>Medium Loyalty</v>
      </c>
      <c r="W4983" s="2" t="str">
        <f t="shared" si="698"/>
        <v>Legitimate</v>
      </c>
      <c r="X4983" s="2" t="str">
        <f>IF(Q4983&lt;Data_Validation!$B$8,"Low Value",IF(Q4983&lt;Data_Validation!$B$9,"Medium Value","High Value"))</f>
        <v>High Value</v>
      </c>
      <c r="Y4983" s="2" t="str">
        <f t="shared" si="699"/>
        <v>High Value - Maintain</v>
      </c>
      <c r="Z4983" s="2" t="str">
        <f t="shared" si="700"/>
        <v>Check Data</v>
      </c>
    </row>
    <row r="4984" spans="1:26" x14ac:dyDescent="0.3">
      <c r="A4984" t="s">
        <v>3829</v>
      </c>
      <c r="B4984">
        <v>75</v>
      </c>
      <c r="C4984" t="s">
        <v>21</v>
      </c>
      <c r="D4984" t="s">
        <v>22</v>
      </c>
      <c r="E4984">
        <v>105.97</v>
      </c>
      <c r="F4984">
        <v>12</v>
      </c>
      <c r="G4984">
        <v>104</v>
      </c>
      <c r="H4984">
        <v>0</v>
      </c>
      <c r="I4984" t="s">
        <v>19</v>
      </c>
      <c r="J4984">
        <v>87.5</v>
      </c>
      <c r="K4984" s="1">
        <v>44596</v>
      </c>
      <c r="L4984">
        <v>42</v>
      </c>
      <c r="M4984">
        <v>0.24</v>
      </c>
      <c r="N4984">
        <f>IF(E4984="",Data_Validation!$B$1,E4984)</f>
        <v>105.97</v>
      </c>
      <c r="O4984">
        <f>IF(J4984="",Data_Validation!$B$2,J4984)</f>
        <v>87.5</v>
      </c>
      <c r="P4984">
        <f t="shared" si="693"/>
        <v>1</v>
      </c>
      <c r="Q4984" s="2">
        <f>CustomerData[[#This Row],[avg_order_value_clean]]*CustomerData[[#This Row],[total_orders]]</f>
        <v>1271.6399999999999</v>
      </c>
      <c r="R4984" s="2" t="str">
        <f t="shared" si="701"/>
        <v>Inactive</v>
      </c>
      <c r="S4984" s="2" t="str">
        <f t="shared" si="694"/>
        <v>Medium Risk</v>
      </c>
      <c r="T4984" s="2" t="str">
        <f t="shared" si="695"/>
        <v>55+</v>
      </c>
      <c r="U4984" s="1">
        <f t="shared" ca="1" si="696"/>
        <v>1665</v>
      </c>
      <c r="V4984" s="2" t="str">
        <f t="shared" si="697"/>
        <v>Medium Loyalty</v>
      </c>
      <c r="W4984" s="2" t="str">
        <f t="shared" si="698"/>
        <v>Legitimate</v>
      </c>
      <c r="X4984" s="2" t="str">
        <f>IF(Q4984&lt;Data_Validation!$B$8,"Low Value",IF(Q4984&lt;Data_Validation!$B$9,"Medium Value","High Value"))</f>
        <v>Low Value</v>
      </c>
      <c r="Y4984" s="2" t="str">
        <f t="shared" si="699"/>
        <v>Stable</v>
      </c>
      <c r="Z4984" s="2" t="str">
        <f t="shared" si="700"/>
        <v>Check Data</v>
      </c>
    </row>
    <row r="4985" spans="1:26" x14ac:dyDescent="0.3">
      <c r="A4985" t="s">
        <v>3830</v>
      </c>
      <c r="B4985">
        <v>20</v>
      </c>
      <c r="C4985" t="s">
        <v>21</v>
      </c>
      <c r="D4985" t="s">
        <v>44</v>
      </c>
      <c r="E4985">
        <v>124.06</v>
      </c>
      <c r="F4985">
        <v>6</v>
      </c>
      <c r="G4985">
        <v>253</v>
      </c>
      <c r="H4985">
        <v>0</v>
      </c>
      <c r="I4985" t="s">
        <v>29</v>
      </c>
      <c r="J4985">
        <v>33.299999999999997</v>
      </c>
      <c r="K4985" s="1">
        <v>44733</v>
      </c>
      <c r="L4985">
        <v>36</v>
      </c>
      <c r="M4985">
        <v>0.21</v>
      </c>
      <c r="N4985">
        <f>IF(E4985="",Data_Validation!$B$1,E4985)</f>
        <v>124.06</v>
      </c>
      <c r="O4985">
        <f>IF(J4985="",Data_Validation!$B$2,J4985)</f>
        <v>33.299999999999997</v>
      </c>
      <c r="P4985">
        <f t="shared" si="693"/>
        <v>1</v>
      </c>
      <c r="Q4985" s="2">
        <f>CustomerData[[#This Row],[avg_order_value_clean]]*CustomerData[[#This Row],[total_orders]]</f>
        <v>744.36</v>
      </c>
      <c r="R4985" s="2" t="str">
        <f t="shared" si="701"/>
        <v>Inactive</v>
      </c>
      <c r="S4985" s="2" t="str">
        <f t="shared" si="694"/>
        <v>Medium Risk</v>
      </c>
      <c r="T4985" s="2" t="str">
        <f t="shared" si="695"/>
        <v>Under 25</v>
      </c>
      <c r="U4985" s="1">
        <f t="shared" ca="1" si="696"/>
        <v>1528</v>
      </c>
      <c r="V4985" s="2" t="str">
        <f t="shared" si="697"/>
        <v>Low Loyalty</v>
      </c>
      <c r="W4985" s="2" t="str">
        <f t="shared" si="698"/>
        <v>Legitimate</v>
      </c>
      <c r="X4985" s="2" t="str">
        <f>IF(Q4985&lt;Data_Validation!$B$8,"Low Value",IF(Q4985&lt;Data_Validation!$B$9,"Medium Value","High Value"))</f>
        <v>Low Value</v>
      </c>
      <c r="Y4985" s="2" t="str">
        <f t="shared" si="699"/>
        <v>Stable</v>
      </c>
      <c r="Z4985" s="2" t="str">
        <f t="shared" si="700"/>
        <v>Check Data</v>
      </c>
    </row>
    <row r="4986" spans="1:26" x14ac:dyDescent="0.3">
      <c r="A4986" t="s">
        <v>3831</v>
      </c>
      <c r="B4986">
        <v>52</v>
      </c>
      <c r="C4986" t="s">
        <v>21</v>
      </c>
      <c r="D4986" t="s">
        <v>50</v>
      </c>
      <c r="E4986">
        <v>342.36</v>
      </c>
      <c r="F4986">
        <v>12</v>
      </c>
      <c r="G4986">
        <v>6</v>
      </c>
      <c r="H4986">
        <v>0</v>
      </c>
      <c r="I4986" t="s">
        <v>40</v>
      </c>
      <c r="J4986">
        <v>44.5</v>
      </c>
      <c r="K4986" s="1">
        <v>45216</v>
      </c>
      <c r="L4986">
        <v>34</v>
      </c>
      <c r="M4986">
        <v>0.27</v>
      </c>
      <c r="N4986">
        <f>IF(E4986="",Data_Validation!$B$1,E4986)</f>
        <v>342.36</v>
      </c>
      <c r="O4986">
        <f>IF(J4986="",Data_Validation!$B$2,J4986)</f>
        <v>44.5</v>
      </c>
      <c r="P4986">
        <f t="shared" si="693"/>
        <v>1</v>
      </c>
      <c r="Q4986" s="2">
        <f>CustomerData[[#This Row],[avg_order_value_clean]]*CustomerData[[#This Row],[total_orders]]</f>
        <v>4108.32</v>
      </c>
      <c r="R4986" s="2" t="str">
        <f t="shared" si="701"/>
        <v>Active</v>
      </c>
      <c r="S4986" s="2" t="str">
        <f t="shared" si="694"/>
        <v>Medium Risk</v>
      </c>
      <c r="T4986" s="2" t="str">
        <f t="shared" si="695"/>
        <v>45-54</v>
      </c>
      <c r="U4986" s="1">
        <f t="shared" ca="1" si="696"/>
        <v>1045</v>
      </c>
      <c r="V4986" s="2" t="str">
        <f t="shared" si="697"/>
        <v>Low Loyalty</v>
      </c>
      <c r="W4986" s="2" t="str">
        <f t="shared" si="698"/>
        <v>Legitimate</v>
      </c>
      <c r="X4986" s="2" t="str">
        <f>IF(Q4986&lt;Data_Validation!$B$8,"Low Value",IF(Q4986&lt;Data_Validation!$B$9,"Medium Value","High Value"))</f>
        <v>High Value</v>
      </c>
      <c r="Y4986" s="2" t="str">
        <f t="shared" si="699"/>
        <v>High Value - Maintain</v>
      </c>
      <c r="Z4986" s="2" t="str">
        <f t="shared" si="700"/>
        <v>Check Data</v>
      </c>
    </row>
    <row r="4987" spans="1:26" x14ac:dyDescent="0.3">
      <c r="A4987" t="s">
        <v>3832</v>
      </c>
      <c r="B4987">
        <v>50</v>
      </c>
      <c r="C4987" t="s">
        <v>21</v>
      </c>
      <c r="D4987" t="s">
        <v>22</v>
      </c>
      <c r="E4987">
        <v>99.61</v>
      </c>
      <c r="F4987">
        <v>10</v>
      </c>
      <c r="G4987">
        <v>162</v>
      </c>
      <c r="H4987">
        <v>0</v>
      </c>
      <c r="I4987" t="s">
        <v>19</v>
      </c>
      <c r="J4987">
        <v>12.2</v>
      </c>
      <c r="K4987" s="1">
        <v>44792</v>
      </c>
      <c r="L4987">
        <v>85</v>
      </c>
      <c r="M4987">
        <v>0.31</v>
      </c>
      <c r="N4987">
        <f>IF(E4987="",Data_Validation!$B$1,E4987)</f>
        <v>99.61</v>
      </c>
      <c r="O4987">
        <f>IF(J4987="",Data_Validation!$B$2,J4987)</f>
        <v>12.2</v>
      </c>
      <c r="P4987">
        <f t="shared" si="693"/>
        <v>1</v>
      </c>
      <c r="Q4987" s="2">
        <f>CustomerData[[#This Row],[avg_order_value_clean]]*CustomerData[[#This Row],[total_orders]]</f>
        <v>996.1</v>
      </c>
      <c r="R4987" s="2" t="str">
        <f t="shared" si="701"/>
        <v>Inactive</v>
      </c>
      <c r="S4987" s="2" t="str">
        <f t="shared" si="694"/>
        <v>Medium Risk</v>
      </c>
      <c r="T4987" s="2" t="str">
        <f t="shared" si="695"/>
        <v>45-54</v>
      </c>
      <c r="U4987" s="1">
        <f t="shared" ca="1" si="696"/>
        <v>1469</v>
      </c>
      <c r="V4987" s="2" t="str">
        <f t="shared" si="697"/>
        <v>High Loyalty</v>
      </c>
      <c r="W4987" s="2" t="str">
        <f t="shared" si="698"/>
        <v>Legitimate</v>
      </c>
      <c r="X4987" s="2" t="str">
        <f>IF(Q4987&lt;Data_Validation!$B$8,"Low Value",IF(Q4987&lt;Data_Validation!$B$9,"Medium Value","High Value"))</f>
        <v>Low Value</v>
      </c>
      <c r="Y4987" s="2" t="str">
        <f t="shared" si="699"/>
        <v>Stable</v>
      </c>
      <c r="Z4987" s="2" t="str">
        <f t="shared" si="700"/>
        <v>Check Data</v>
      </c>
    </row>
    <row r="4988" spans="1:26" x14ac:dyDescent="0.3">
      <c r="A4988" t="s">
        <v>2510</v>
      </c>
      <c r="B4988">
        <v>38</v>
      </c>
      <c r="C4988" t="s">
        <v>21</v>
      </c>
      <c r="D4988" t="s">
        <v>50</v>
      </c>
      <c r="E4988">
        <v>167.27</v>
      </c>
      <c r="F4988">
        <v>15</v>
      </c>
      <c r="G4988">
        <v>289</v>
      </c>
      <c r="H4988">
        <v>0</v>
      </c>
      <c r="I4988" t="s">
        <v>16</v>
      </c>
      <c r="J4988">
        <v>45</v>
      </c>
      <c r="K4988" s="1">
        <v>44905</v>
      </c>
      <c r="L4988">
        <v>26</v>
      </c>
      <c r="M4988">
        <v>0.19</v>
      </c>
      <c r="N4988">
        <f>IF(E4988="",Data_Validation!$B$1,E4988)</f>
        <v>167.27</v>
      </c>
      <c r="O4988">
        <f>IF(J4988="",Data_Validation!$B$2,J4988)</f>
        <v>45</v>
      </c>
      <c r="P4988">
        <f t="shared" si="693"/>
        <v>2</v>
      </c>
      <c r="Q4988" s="2">
        <f>CustomerData[[#This Row],[avg_order_value_clean]]*CustomerData[[#This Row],[total_orders]]</f>
        <v>2509.0500000000002</v>
      </c>
      <c r="R4988" s="2" t="str">
        <f t="shared" si="701"/>
        <v>Inactive</v>
      </c>
      <c r="S4988" s="2" t="str">
        <f t="shared" si="694"/>
        <v>Low Risk</v>
      </c>
      <c r="T4988" s="2" t="str">
        <f t="shared" si="695"/>
        <v>35-44</v>
      </c>
      <c r="U4988" s="1">
        <f t="shared" ca="1" si="696"/>
        <v>1356</v>
      </c>
      <c r="V4988" s="2" t="str">
        <f t="shared" si="697"/>
        <v>Low Loyalty</v>
      </c>
      <c r="W4988" s="2" t="str">
        <f t="shared" si="698"/>
        <v>Legitimate</v>
      </c>
      <c r="X4988" s="2" t="str">
        <f>IF(Q4988&lt;Data_Validation!$B$8,"Low Value",IF(Q4988&lt;Data_Validation!$B$9,"Medium Value","High Value"))</f>
        <v>High Value</v>
      </c>
      <c r="Y4988" s="2" t="str">
        <f t="shared" si="699"/>
        <v>High Value - Maintain</v>
      </c>
      <c r="Z4988" s="2" t="str">
        <f t="shared" si="700"/>
        <v>Check Data</v>
      </c>
    </row>
    <row r="4989" spans="1:26" x14ac:dyDescent="0.3">
      <c r="A4989" t="s">
        <v>1327</v>
      </c>
      <c r="B4989">
        <v>48</v>
      </c>
      <c r="C4989" t="s">
        <v>14</v>
      </c>
      <c r="D4989" t="s">
        <v>52</v>
      </c>
      <c r="E4989">
        <v>65.010000000000005</v>
      </c>
      <c r="F4989">
        <v>8</v>
      </c>
      <c r="G4989">
        <v>194</v>
      </c>
      <c r="H4989">
        <v>0</v>
      </c>
      <c r="I4989" t="s">
        <v>23</v>
      </c>
      <c r="J4989">
        <v>39.6</v>
      </c>
      <c r="K4989" s="1">
        <v>45211</v>
      </c>
      <c r="L4989">
        <v>71</v>
      </c>
      <c r="M4989">
        <v>7.0000000000000007E-2</v>
      </c>
      <c r="N4989">
        <f>IF(E4989="",Data_Validation!$B$1,E4989)</f>
        <v>65.010000000000005</v>
      </c>
      <c r="O4989">
        <f>IF(J4989="",Data_Validation!$B$2,J4989)</f>
        <v>39.6</v>
      </c>
      <c r="P4989">
        <f t="shared" si="693"/>
        <v>3</v>
      </c>
      <c r="Q4989" s="2">
        <f>CustomerData[[#This Row],[avg_order_value_clean]]*CustomerData[[#This Row],[total_orders]]</f>
        <v>520.08000000000004</v>
      </c>
      <c r="R4989" s="2" t="str">
        <f t="shared" si="701"/>
        <v>Inactive</v>
      </c>
      <c r="S4989" s="2" t="str">
        <f t="shared" si="694"/>
        <v>Low Risk</v>
      </c>
      <c r="T4989" s="2" t="str">
        <f t="shared" si="695"/>
        <v>45-54</v>
      </c>
      <c r="U4989" s="1">
        <f t="shared" ca="1" si="696"/>
        <v>1050</v>
      </c>
      <c r="V4989" s="2" t="str">
        <f t="shared" si="697"/>
        <v>High Loyalty</v>
      </c>
      <c r="W4989" s="2" t="str">
        <f t="shared" si="698"/>
        <v>Legitimate</v>
      </c>
      <c r="X4989" s="2" t="str">
        <f>IF(Q4989&lt;Data_Validation!$B$8,"Low Value",IF(Q4989&lt;Data_Validation!$B$9,"Medium Value","High Value"))</f>
        <v>Low Value</v>
      </c>
      <c r="Y4989" s="2" t="str">
        <f t="shared" si="699"/>
        <v>Stable</v>
      </c>
      <c r="Z4989" s="2" t="str">
        <f t="shared" si="700"/>
        <v>Check Data</v>
      </c>
    </row>
    <row r="4990" spans="1:26" x14ac:dyDescent="0.3">
      <c r="A4990" t="s">
        <v>3833</v>
      </c>
      <c r="B4990">
        <v>69</v>
      </c>
      <c r="C4990" t="s">
        <v>14</v>
      </c>
      <c r="D4990" t="s">
        <v>44</v>
      </c>
      <c r="E4990">
        <v>126.27</v>
      </c>
      <c r="F4990">
        <v>8</v>
      </c>
      <c r="G4990">
        <v>318</v>
      </c>
      <c r="H4990">
        <v>0</v>
      </c>
      <c r="I4990" t="s">
        <v>19</v>
      </c>
      <c r="J4990">
        <v>88.3</v>
      </c>
      <c r="K4990" s="1">
        <v>44438</v>
      </c>
      <c r="L4990">
        <v>25</v>
      </c>
      <c r="M4990">
        <v>0.3</v>
      </c>
      <c r="N4990">
        <f>IF(E4990="",Data_Validation!$B$1,E4990)</f>
        <v>126.27</v>
      </c>
      <c r="O4990">
        <f>IF(J4990="",Data_Validation!$B$2,J4990)</f>
        <v>88.3</v>
      </c>
      <c r="P4990">
        <f t="shared" si="693"/>
        <v>1</v>
      </c>
      <c r="Q4990" s="2">
        <f>CustomerData[[#This Row],[avg_order_value_clean]]*CustomerData[[#This Row],[total_orders]]</f>
        <v>1010.16</v>
      </c>
      <c r="R4990" s="2" t="str">
        <f t="shared" si="701"/>
        <v>Inactive</v>
      </c>
      <c r="S4990" s="2" t="str">
        <f t="shared" si="694"/>
        <v>Medium Risk</v>
      </c>
      <c r="T4990" s="2" t="str">
        <f t="shared" si="695"/>
        <v>55+</v>
      </c>
      <c r="U4990" s="1">
        <f t="shared" ca="1" si="696"/>
        <v>1823</v>
      </c>
      <c r="V4990" s="2" t="str">
        <f t="shared" si="697"/>
        <v>Low Loyalty</v>
      </c>
      <c r="W4990" s="2" t="str">
        <f t="shared" si="698"/>
        <v>Legitimate</v>
      </c>
      <c r="X4990" s="2" t="str">
        <f>IF(Q4990&lt;Data_Validation!$B$8,"Low Value",IF(Q4990&lt;Data_Validation!$B$9,"Medium Value","High Value"))</f>
        <v>Low Value</v>
      </c>
      <c r="Y4990" s="2" t="str">
        <f t="shared" si="699"/>
        <v>Stable</v>
      </c>
      <c r="Z4990" s="2" t="str">
        <f t="shared" si="700"/>
        <v>Check Data</v>
      </c>
    </row>
    <row r="4991" spans="1:26" x14ac:dyDescent="0.3">
      <c r="A4991" t="s">
        <v>2879</v>
      </c>
      <c r="B4991">
        <v>51</v>
      </c>
      <c r="C4991" t="s">
        <v>21</v>
      </c>
      <c r="D4991" t="s">
        <v>28</v>
      </c>
      <c r="E4991">
        <v>172.86</v>
      </c>
      <c r="F4991">
        <v>7</v>
      </c>
      <c r="G4991">
        <v>129</v>
      </c>
      <c r="H4991">
        <v>0</v>
      </c>
      <c r="I4991" t="s">
        <v>16</v>
      </c>
      <c r="J4991">
        <v>3.5</v>
      </c>
      <c r="K4991" s="1">
        <v>45703</v>
      </c>
      <c r="L4991">
        <v>3</v>
      </c>
      <c r="M4991">
        <v>0.16</v>
      </c>
      <c r="N4991">
        <f>IF(E4991="",Data_Validation!$B$1,E4991)</f>
        <v>172.86</v>
      </c>
      <c r="O4991">
        <f>IF(J4991="",Data_Validation!$B$2,J4991)</f>
        <v>3.5</v>
      </c>
      <c r="P4991">
        <f t="shared" si="693"/>
        <v>2</v>
      </c>
      <c r="Q4991" s="2">
        <f>CustomerData[[#This Row],[avg_order_value_clean]]*CustomerData[[#This Row],[total_orders]]</f>
        <v>1210.02</v>
      </c>
      <c r="R4991" s="2" t="str">
        <f t="shared" si="701"/>
        <v>Inactive</v>
      </c>
      <c r="S4991" s="2" t="str">
        <f t="shared" si="694"/>
        <v>Low Risk</v>
      </c>
      <c r="T4991" s="2" t="str">
        <f t="shared" si="695"/>
        <v>45-54</v>
      </c>
      <c r="U4991" s="1">
        <f t="shared" ca="1" si="696"/>
        <v>558</v>
      </c>
      <c r="V4991" s="2" t="str">
        <f t="shared" si="697"/>
        <v>Low Loyalty</v>
      </c>
      <c r="W4991" s="2" t="str">
        <f t="shared" si="698"/>
        <v>Legitimate</v>
      </c>
      <c r="X4991" s="2" t="str">
        <f>IF(Q4991&lt;Data_Validation!$B$8,"Low Value",IF(Q4991&lt;Data_Validation!$B$9,"Medium Value","High Value"))</f>
        <v>Low Value</v>
      </c>
      <c r="Y4991" s="2" t="str">
        <f t="shared" si="699"/>
        <v>Stable</v>
      </c>
      <c r="Z4991" s="2" t="str">
        <f t="shared" si="700"/>
        <v>Check Data</v>
      </c>
    </row>
    <row r="4992" spans="1:26" x14ac:dyDescent="0.3">
      <c r="A4992" t="s">
        <v>3834</v>
      </c>
      <c r="B4992">
        <v>49</v>
      </c>
      <c r="C4992" t="s">
        <v>14</v>
      </c>
      <c r="D4992" t="s">
        <v>50</v>
      </c>
      <c r="E4992">
        <v>85.67</v>
      </c>
      <c r="F4992">
        <v>11</v>
      </c>
      <c r="G4992">
        <v>108</v>
      </c>
      <c r="H4992">
        <v>0</v>
      </c>
      <c r="I4992" t="s">
        <v>29</v>
      </c>
      <c r="J4992">
        <v>95.1</v>
      </c>
      <c r="K4992" s="1">
        <v>44740</v>
      </c>
      <c r="L4992">
        <v>43</v>
      </c>
      <c r="M4992">
        <v>0.32</v>
      </c>
      <c r="N4992">
        <f>IF(E4992="",Data_Validation!$B$1,E4992)</f>
        <v>85.67</v>
      </c>
      <c r="O4992">
        <f>IF(J4992="",Data_Validation!$B$2,J4992)</f>
        <v>95.1</v>
      </c>
      <c r="P4992">
        <f t="shared" si="693"/>
        <v>1</v>
      </c>
      <c r="Q4992" s="2">
        <f>CustomerData[[#This Row],[avg_order_value_clean]]*CustomerData[[#This Row],[total_orders]]</f>
        <v>942.37</v>
      </c>
      <c r="R4992" s="2" t="str">
        <f t="shared" si="701"/>
        <v>Inactive</v>
      </c>
      <c r="S4992" s="2" t="str">
        <f t="shared" si="694"/>
        <v>Medium Risk</v>
      </c>
      <c r="T4992" s="2" t="str">
        <f t="shared" si="695"/>
        <v>45-54</v>
      </c>
      <c r="U4992" s="1">
        <f t="shared" ca="1" si="696"/>
        <v>1521</v>
      </c>
      <c r="V4992" s="2" t="str">
        <f t="shared" si="697"/>
        <v>Medium Loyalty</v>
      </c>
      <c r="W4992" s="2" t="str">
        <f t="shared" si="698"/>
        <v>Legitimate</v>
      </c>
      <c r="X4992" s="2" t="str">
        <f>IF(Q4992&lt;Data_Validation!$B$8,"Low Value",IF(Q4992&lt;Data_Validation!$B$9,"Medium Value","High Value"))</f>
        <v>Low Value</v>
      </c>
      <c r="Y4992" s="2" t="str">
        <f t="shared" si="699"/>
        <v>Stable</v>
      </c>
      <c r="Z4992" s="2" t="str">
        <f t="shared" si="700"/>
        <v>Check Data</v>
      </c>
    </row>
    <row r="4993" spans="1:26" x14ac:dyDescent="0.3">
      <c r="A4993" t="s">
        <v>1802</v>
      </c>
      <c r="B4993">
        <v>74</v>
      </c>
      <c r="C4993" t="s">
        <v>14</v>
      </c>
      <c r="D4993" t="s">
        <v>52</v>
      </c>
      <c r="E4993">
        <v>256.89999999999998</v>
      </c>
      <c r="F4993">
        <v>6</v>
      </c>
      <c r="G4993">
        <v>218</v>
      </c>
      <c r="H4993">
        <v>0</v>
      </c>
      <c r="I4993" t="s">
        <v>40</v>
      </c>
      <c r="J4993">
        <v>57.6</v>
      </c>
      <c r="K4993" s="1">
        <v>45450</v>
      </c>
      <c r="L4993">
        <v>82</v>
      </c>
      <c r="M4993">
        <v>0.28000000000000003</v>
      </c>
      <c r="N4993">
        <f>IF(E4993="",Data_Validation!$B$1,E4993)</f>
        <v>256.89999999999998</v>
      </c>
      <c r="O4993">
        <f>IF(J4993="",Data_Validation!$B$2,J4993)</f>
        <v>57.6</v>
      </c>
      <c r="P4993">
        <f t="shared" si="693"/>
        <v>2</v>
      </c>
      <c r="Q4993" s="2">
        <f>CustomerData[[#This Row],[avg_order_value_clean]]*CustomerData[[#This Row],[total_orders]]</f>
        <v>1541.3999999999999</v>
      </c>
      <c r="R4993" s="2" t="str">
        <f t="shared" si="701"/>
        <v>Inactive</v>
      </c>
      <c r="S4993" s="2" t="str">
        <f t="shared" si="694"/>
        <v>Medium Risk</v>
      </c>
      <c r="T4993" s="2" t="str">
        <f t="shared" si="695"/>
        <v>55+</v>
      </c>
      <c r="U4993" s="1">
        <f t="shared" ca="1" si="696"/>
        <v>811</v>
      </c>
      <c r="V4993" s="2" t="str">
        <f t="shared" si="697"/>
        <v>High Loyalty</v>
      </c>
      <c r="W4993" s="2" t="str">
        <f t="shared" si="698"/>
        <v>Legitimate</v>
      </c>
      <c r="X4993" s="2" t="str">
        <f>IF(Q4993&lt;Data_Validation!$B$8,"Low Value",IF(Q4993&lt;Data_Validation!$B$9,"Medium Value","High Value"))</f>
        <v>High Value</v>
      </c>
      <c r="Y4993" s="2" t="str">
        <f t="shared" si="699"/>
        <v>High Value - Maintain</v>
      </c>
      <c r="Z4993" s="2" t="str">
        <f t="shared" si="700"/>
        <v>Check Data</v>
      </c>
    </row>
    <row r="4994" spans="1:26" x14ac:dyDescent="0.3">
      <c r="A4994" t="s">
        <v>3835</v>
      </c>
      <c r="B4994">
        <v>52</v>
      </c>
      <c r="C4994" t="s">
        <v>25</v>
      </c>
      <c r="D4994" t="s">
        <v>22</v>
      </c>
      <c r="E4994">
        <v>143.78</v>
      </c>
      <c r="F4994">
        <v>6</v>
      </c>
      <c r="G4994">
        <v>318</v>
      </c>
      <c r="H4994">
        <v>0</v>
      </c>
      <c r="I4994" t="s">
        <v>29</v>
      </c>
      <c r="J4994">
        <v>53</v>
      </c>
      <c r="K4994" s="1">
        <v>44145</v>
      </c>
      <c r="L4994">
        <v>6</v>
      </c>
      <c r="M4994">
        <v>0.63</v>
      </c>
      <c r="N4994">
        <f>IF(E4994="",Data_Validation!$B$1,E4994)</f>
        <v>143.78</v>
      </c>
      <c r="O4994">
        <f>IF(J4994="",Data_Validation!$B$2,J4994)</f>
        <v>53</v>
      </c>
      <c r="P4994">
        <f t="shared" ref="P4994:P5001" si="702">COUNTIF($A$2:$A$5001,A4994)</f>
        <v>1</v>
      </c>
      <c r="Q4994" s="2">
        <f>CustomerData[[#This Row],[avg_order_value_clean]]*CustomerData[[#This Row],[total_orders]]</f>
        <v>862.68000000000006</v>
      </c>
      <c r="R4994" s="2" t="str">
        <f t="shared" si="701"/>
        <v>Inactive</v>
      </c>
      <c r="S4994" s="2" t="str">
        <f t="shared" ref="S4994:S5001" si="703">IF(M4994&lt;0.2,"Low Risk",IF(M4994&lt;0.5,"Medium Risk","High Risk"))</f>
        <v>High Risk</v>
      </c>
      <c r="T4994" s="2" t="str">
        <f t="shared" ref="T4994:T5001" si="704">IF(B4994&lt;25,"Under 25",IF(B4994&lt;35,"25-34",IF(B4994&lt;45,"35-44",IF(B4994&lt;55,"45-54","55+"))))</f>
        <v>45-54</v>
      </c>
      <c r="U4994" s="1">
        <f t="shared" ref="U4994:U5001" ca="1" si="705">TODAY()-K4994</f>
        <v>2116</v>
      </c>
      <c r="V4994" s="2" t="str">
        <f t="shared" ref="V4994:V5001" si="706">IF(L4994&lt;40,"Low Loyalty",IF(L4994&lt;70,"Medium Loyalty","High Loyalty"))</f>
        <v>Low Loyalty</v>
      </c>
      <c r="W4994" s="2" t="str">
        <f t="shared" ref="W4994:W5001" si="707">IF(H4994=1,"Fraudulent","Legitimate")</f>
        <v>Legitimate</v>
      </c>
      <c r="X4994" s="2" t="str">
        <f>IF(Q4994&lt;Data_Validation!$B$8,"Low Value",IF(Q4994&lt;Data_Validation!$B$9,"Medium Value","High Value"))</f>
        <v>Low Value</v>
      </c>
      <c r="Y4994" s="2" t="str">
        <f t="shared" ref="Y4994:Y5057" si="708">IF(AND(X4994="High Value",S4994="High Risk"),"Critical - Retain",IF(AND(X4994="High Value",S4994&lt;&gt;"High Risk"),"High Value - Maintain",IF(AND(X4994&lt;&gt;"High Value",S4994="High Risk"),"At Risk - Develop","Stable")))</f>
        <v>At Risk - Develop</v>
      </c>
      <c r="Z4994" s="2" t="str">
        <f t="shared" ref="Z4994:Z5001" si="709">IF(OR(B4994&lt;18,F4994&lt;0,N4994&lt;0,O4994&lt;0,O4994&gt;1,M4994&lt;0,M4994&gt;1),"Check Data","Valid")</f>
        <v>Check Data</v>
      </c>
    </row>
    <row r="4995" spans="1:26" x14ac:dyDescent="0.3">
      <c r="A4995" t="s">
        <v>3836</v>
      </c>
      <c r="B4995">
        <v>32</v>
      </c>
      <c r="C4995" t="s">
        <v>14</v>
      </c>
      <c r="D4995" t="s">
        <v>52</v>
      </c>
      <c r="E4995">
        <v>175.35</v>
      </c>
      <c r="F4995">
        <v>12</v>
      </c>
      <c r="G4995">
        <v>129</v>
      </c>
      <c r="H4995">
        <v>1</v>
      </c>
      <c r="I4995" t="s">
        <v>29</v>
      </c>
      <c r="J4995">
        <v>88.6</v>
      </c>
      <c r="K4995" s="1">
        <v>44633</v>
      </c>
      <c r="L4995">
        <v>54</v>
      </c>
      <c r="M4995">
        <v>0.36</v>
      </c>
      <c r="N4995">
        <f>IF(E4995="",Data_Validation!$B$1,E4995)</f>
        <v>175.35</v>
      </c>
      <c r="O4995">
        <f>IF(J4995="",Data_Validation!$B$2,J4995)</f>
        <v>88.6</v>
      </c>
      <c r="P4995">
        <f t="shared" si="702"/>
        <v>1</v>
      </c>
      <c r="Q4995" s="2">
        <f>CustomerData[[#This Row],[avg_order_value_clean]]*CustomerData[[#This Row],[total_orders]]</f>
        <v>2104.1999999999998</v>
      </c>
      <c r="R4995" s="2" t="str">
        <f t="shared" ref="R4995:R5001" si="710">IF(G4995&lt;=30,"Active",IF(G4995&lt;=90,"At Risk","Inactive"))</f>
        <v>Inactive</v>
      </c>
      <c r="S4995" s="2" t="str">
        <f t="shared" si="703"/>
        <v>Medium Risk</v>
      </c>
      <c r="T4995" s="2" t="str">
        <f t="shared" si="704"/>
        <v>25-34</v>
      </c>
      <c r="U4995" s="1">
        <f t="shared" ca="1" si="705"/>
        <v>1628</v>
      </c>
      <c r="V4995" s="2" t="str">
        <f t="shared" si="706"/>
        <v>Medium Loyalty</v>
      </c>
      <c r="W4995" s="2" t="str">
        <f t="shared" si="707"/>
        <v>Fraudulent</v>
      </c>
      <c r="X4995" s="2" t="str">
        <f>IF(Q4995&lt;Data_Validation!$B$8,"Low Value",IF(Q4995&lt;Data_Validation!$B$9,"Medium Value","High Value"))</f>
        <v>High Value</v>
      </c>
      <c r="Y4995" s="2" t="str">
        <f t="shared" si="708"/>
        <v>High Value - Maintain</v>
      </c>
      <c r="Z4995" s="2" t="str">
        <f t="shared" si="709"/>
        <v>Check Data</v>
      </c>
    </row>
    <row r="4996" spans="1:26" x14ac:dyDescent="0.3">
      <c r="A4996" t="s">
        <v>3837</v>
      </c>
      <c r="B4996">
        <v>73</v>
      </c>
      <c r="C4996" t="s">
        <v>21</v>
      </c>
      <c r="D4996" t="s">
        <v>35</v>
      </c>
      <c r="E4996">
        <v>135.85</v>
      </c>
      <c r="F4996">
        <v>12</v>
      </c>
      <c r="G4996">
        <v>243</v>
      </c>
      <c r="H4996">
        <v>0</v>
      </c>
      <c r="I4996" t="s">
        <v>40</v>
      </c>
      <c r="J4996">
        <v>19.100000000000001</v>
      </c>
      <c r="K4996" s="1">
        <v>44276</v>
      </c>
      <c r="L4996">
        <v>52</v>
      </c>
      <c r="M4996">
        <v>0.33</v>
      </c>
      <c r="N4996">
        <f>IF(E4996="",Data_Validation!$B$1,E4996)</f>
        <v>135.85</v>
      </c>
      <c r="O4996">
        <f>IF(J4996="",Data_Validation!$B$2,J4996)</f>
        <v>19.100000000000001</v>
      </c>
      <c r="P4996">
        <f t="shared" si="702"/>
        <v>1</v>
      </c>
      <c r="Q4996" s="2">
        <f>CustomerData[[#This Row],[avg_order_value_clean]]*CustomerData[[#This Row],[total_orders]]</f>
        <v>1630.1999999999998</v>
      </c>
      <c r="R4996" s="2" t="str">
        <f t="shared" si="710"/>
        <v>Inactive</v>
      </c>
      <c r="S4996" s="2" t="str">
        <f t="shared" si="703"/>
        <v>Medium Risk</v>
      </c>
      <c r="T4996" s="2" t="str">
        <f t="shared" si="704"/>
        <v>55+</v>
      </c>
      <c r="U4996" s="1">
        <f t="shared" ca="1" si="705"/>
        <v>1985</v>
      </c>
      <c r="V4996" s="2" t="str">
        <f t="shared" si="706"/>
        <v>Medium Loyalty</v>
      </c>
      <c r="W4996" s="2" t="str">
        <f t="shared" si="707"/>
        <v>Legitimate</v>
      </c>
      <c r="X4996" s="2" t="str">
        <f>IF(Q4996&lt;Data_Validation!$B$8,"Low Value",IF(Q4996&lt;Data_Validation!$B$9,"Medium Value","High Value"))</f>
        <v>High Value</v>
      </c>
      <c r="Y4996" s="2" t="str">
        <f t="shared" si="708"/>
        <v>High Value - Maintain</v>
      </c>
      <c r="Z4996" s="2" t="str">
        <f t="shared" si="709"/>
        <v>Check Data</v>
      </c>
    </row>
    <row r="4997" spans="1:26" x14ac:dyDescent="0.3">
      <c r="A4997" t="s">
        <v>3838</v>
      </c>
      <c r="B4997">
        <v>49</v>
      </c>
      <c r="C4997" t="s">
        <v>14</v>
      </c>
      <c r="D4997" t="s">
        <v>52</v>
      </c>
      <c r="E4997">
        <v>132.16</v>
      </c>
      <c r="F4997">
        <v>9</v>
      </c>
      <c r="G4997">
        <v>306</v>
      </c>
      <c r="H4997">
        <v>0</v>
      </c>
      <c r="I4997" t="s">
        <v>19</v>
      </c>
      <c r="J4997">
        <v>20.9</v>
      </c>
      <c r="K4997" s="1">
        <v>44121</v>
      </c>
      <c r="L4997">
        <v>13</v>
      </c>
      <c r="M4997">
        <v>0.33</v>
      </c>
      <c r="N4997">
        <f>IF(E4997="",Data_Validation!$B$1,E4997)</f>
        <v>132.16</v>
      </c>
      <c r="O4997">
        <f>IF(J4997="",Data_Validation!$B$2,J4997)</f>
        <v>20.9</v>
      </c>
      <c r="P4997">
        <f t="shared" si="702"/>
        <v>1</v>
      </c>
      <c r="Q4997" s="2">
        <f>CustomerData[[#This Row],[avg_order_value_clean]]*CustomerData[[#This Row],[total_orders]]</f>
        <v>1189.44</v>
      </c>
      <c r="R4997" s="2" t="str">
        <f t="shared" si="710"/>
        <v>Inactive</v>
      </c>
      <c r="S4997" s="2" t="str">
        <f t="shared" si="703"/>
        <v>Medium Risk</v>
      </c>
      <c r="T4997" s="2" t="str">
        <f t="shared" si="704"/>
        <v>45-54</v>
      </c>
      <c r="U4997" s="1">
        <f t="shared" ca="1" si="705"/>
        <v>2140</v>
      </c>
      <c r="V4997" s="2" t="str">
        <f t="shared" si="706"/>
        <v>Low Loyalty</v>
      </c>
      <c r="W4997" s="2" t="str">
        <f t="shared" si="707"/>
        <v>Legitimate</v>
      </c>
      <c r="X4997" s="2" t="str">
        <f>IF(Q4997&lt;Data_Validation!$B$8,"Low Value",IF(Q4997&lt;Data_Validation!$B$9,"Medium Value","High Value"))</f>
        <v>Low Value</v>
      </c>
      <c r="Y4997" s="2" t="str">
        <f t="shared" si="708"/>
        <v>Stable</v>
      </c>
      <c r="Z4997" s="2" t="str">
        <f t="shared" si="709"/>
        <v>Check Data</v>
      </c>
    </row>
    <row r="4998" spans="1:26" x14ac:dyDescent="0.3">
      <c r="A4998" t="s">
        <v>1599</v>
      </c>
      <c r="B4998">
        <v>23</v>
      </c>
      <c r="C4998" t="s">
        <v>14</v>
      </c>
      <c r="D4998" t="s">
        <v>52</v>
      </c>
      <c r="E4998">
        <v>47.81</v>
      </c>
      <c r="F4998">
        <v>10</v>
      </c>
      <c r="G4998">
        <v>296</v>
      </c>
      <c r="H4998">
        <v>0</v>
      </c>
      <c r="I4998" t="s">
        <v>40</v>
      </c>
      <c r="K4998" s="1">
        <v>45586</v>
      </c>
      <c r="L4998">
        <v>66</v>
      </c>
      <c r="M4998">
        <v>0.22</v>
      </c>
      <c r="N4998">
        <f>IF(E4998="",Data_Validation!$B$1,E4998)</f>
        <v>47.81</v>
      </c>
      <c r="O4998">
        <f>IF(J4998="",Data_Validation!$B$2,J4998)</f>
        <v>250</v>
      </c>
      <c r="P4998">
        <f t="shared" si="702"/>
        <v>2</v>
      </c>
      <c r="Q4998" s="2">
        <f>CustomerData[[#This Row],[avg_order_value_clean]]*CustomerData[[#This Row],[total_orders]]</f>
        <v>478.1</v>
      </c>
      <c r="R4998" s="2" t="str">
        <f t="shared" si="710"/>
        <v>Inactive</v>
      </c>
      <c r="S4998" s="2" t="str">
        <f t="shared" si="703"/>
        <v>Medium Risk</v>
      </c>
      <c r="T4998" s="2" t="str">
        <f t="shared" si="704"/>
        <v>Under 25</v>
      </c>
      <c r="U4998" s="1">
        <f t="shared" ca="1" si="705"/>
        <v>675</v>
      </c>
      <c r="V4998" s="2" t="str">
        <f t="shared" si="706"/>
        <v>Medium Loyalty</v>
      </c>
      <c r="W4998" s="2" t="str">
        <f t="shared" si="707"/>
        <v>Legitimate</v>
      </c>
      <c r="X4998" s="2" t="str">
        <f>IF(Q4998&lt;Data_Validation!$B$8,"Low Value",IF(Q4998&lt;Data_Validation!$B$9,"Medium Value","High Value"))</f>
        <v>Low Value</v>
      </c>
      <c r="Y4998" s="2" t="str">
        <f t="shared" si="708"/>
        <v>Stable</v>
      </c>
      <c r="Z4998" s="2" t="str">
        <f t="shared" si="709"/>
        <v>Check Data</v>
      </c>
    </row>
    <row r="4999" spans="1:26" x14ac:dyDescent="0.3">
      <c r="A4999" t="s">
        <v>2334</v>
      </c>
      <c r="B4999">
        <v>79</v>
      </c>
      <c r="C4999" t="s">
        <v>21</v>
      </c>
      <c r="D4999" t="s">
        <v>26</v>
      </c>
      <c r="E4999">
        <v>224.97</v>
      </c>
      <c r="F4999">
        <v>16</v>
      </c>
      <c r="G4999">
        <v>84</v>
      </c>
      <c r="H4999">
        <v>0</v>
      </c>
      <c r="I4999" t="s">
        <v>16</v>
      </c>
      <c r="J4999">
        <v>92.9</v>
      </c>
      <c r="K4999" s="1">
        <v>44878</v>
      </c>
      <c r="L4999">
        <v>56</v>
      </c>
      <c r="M4999">
        <v>0.23</v>
      </c>
      <c r="N4999">
        <f>IF(E4999="",Data_Validation!$B$1,E4999)</f>
        <v>224.97</v>
      </c>
      <c r="O4999">
        <f>IF(J4999="",Data_Validation!$B$2,J4999)</f>
        <v>92.9</v>
      </c>
      <c r="P4999">
        <f t="shared" si="702"/>
        <v>2</v>
      </c>
      <c r="Q4999" s="2">
        <f>CustomerData[[#This Row],[avg_order_value_clean]]*CustomerData[[#This Row],[total_orders]]</f>
        <v>3599.52</v>
      </c>
      <c r="R4999" s="2" t="str">
        <f t="shared" si="710"/>
        <v>At Risk</v>
      </c>
      <c r="S4999" s="2" t="str">
        <f t="shared" si="703"/>
        <v>Medium Risk</v>
      </c>
      <c r="T4999" s="2" t="str">
        <f t="shared" si="704"/>
        <v>55+</v>
      </c>
      <c r="U4999" s="1">
        <f t="shared" ca="1" si="705"/>
        <v>1383</v>
      </c>
      <c r="V4999" s="2" t="str">
        <f t="shared" si="706"/>
        <v>Medium Loyalty</v>
      </c>
      <c r="W4999" s="2" t="str">
        <f t="shared" si="707"/>
        <v>Legitimate</v>
      </c>
      <c r="X4999" s="2" t="str">
        <f>IF(Q4999&lt;Data_Validation!$B$8,"Low Value",IF(Q4999&lt;Data_Validation!$B$9,"Medium Value","High Value"))</f>
        <v>High Value</v>
      </c>
      <c r="Y4999" s="2" t="str">
        <f t="shared" si="708"/>
        <v>High Value - Maintain</v>
      </c>
      <c r="Z4999" s="2" t="str">
        <f t="shared" si="709"/>
        <v>Check Data</v>
      </c>
    </row>
    <row r="5000" spans="1:26" x14ac:dyDescent="0.3">
      <c r="A5000" t="s">
        <v>3763</v>
      </c>
      <c r="B5000">
        <v>62</v>
      </c>
      <c r="C5000" t="s">
        <v>21</v>
      </c>
      <c r="D5000" t="s">
        <v>18</v>
      </c>
      <c r="E5000">
        <v>220.33</v>
      </c>
      <c r="F5000">
        <v>8</v>
      </c>
      <c r="G5000">
        <v>254</v>
      </c>
      <c r="H5000">
        <v>0</v>
      </c>
      <c r="I5000" t="s">
        <v>29</v>
      </c>
      <c r="J5000">
        <v>83.8</v>
      </c>
      <c r="K5000" s="1">
        <v>45075</v>
      </c>
      <c r="L5000">
        <v>47</v>
      </c>
      <c r="M5000">
        <v>0.09</v>
      </c>
      <c r="N5000">
        <f>IF(E5000="",Data_Validation!$B$1,E5000)</f>
        <v>220.33</v>
      </c>
      <c r="O5000">
        <f>IF(J5000="",Data_Validation!$B$2,J5000)</f>
        <v>83.8</v>
      </c>
      <c r="P5000">
        <f t="shared" si="702"/>
        <v>2</v>
      </c>
      <c r="Q5000" s="2">
        <f>CustomerData[[#This Row],[avg_order_value_clean]]*CustomerData[[#This Row],[total_orders]]</f>
        <v>1762.64</v>
      </c>
      <c r="R5000" s="2" t="str">
        <f t="shared" si="710"/>
        <v>Inactive</v>
      </c>
      <c r="S5000" s="2" t="str">
        <f t="shared" si="703"/>
        <v>Low Risk</v>
      </c>
      <c r="T5000" s="2" t="str">
        <f t="shared" si="704"/>
        <v>55+</v>
      </c>
      <c r="U5000" s="1">
        <f t="shared" ca="1" si="705"/>
        <v>1186</v>
      </c>
      <c r="V5000" s="2" t="str">
        <f t="shared" si="706"/>
        <v>Medium Loyalty</v>
      </c>
      <c r="W5000" s="2" t="str">
        <f t="shared" si="707"/>
        <v>Legitimate</v>
      </c>
      <c r="X5000" s="2" t="str">
        <f>IF(Q5000&lt;Data_Validation!$B$8,"Low Value",IF(Q5000&lt;Data_Validation!$B$9,"Medium Value","High Value"))</f>
        <v>High Value</v>
      </c>
      <c r="Y5000" s="2" t="str">
        <f t="shared" si="708"/>
        <v>High Value - Maintain</v>
      </c>
      <c r="Z5000" s="2" t="str">
        <f t="shared" si="709"/>
        <v>Check Data</v>
      </c>
    </row>
    <row r="5001" spans="1:26" x14ac:dyDescent="0.3">
      <c r="A5001" t="s">
        <v>3839</v>
      </c>
      <c r="B5001">
        <v>38</v>
      </c>
      <c r="C5001" t="s">
        <v>21</v>
      </c>
      <c r="D5001" t="s">
        <v>28</v>
      </c>
      <c r="E5001">
        <v>75.569999999999993</v>
      </c>
      <c r="F5001">
        <v>6</v>
      </c>
      <c r="G5001">
        <v>326</v>
      </c>
      <c r="H5001">
        <v>0</v>
      </c>
      <c r="I5001" t="s">
        <v>40</v>
      </c>
      <c r="J5001">
        <v>4.0999999999999996</v>
      </c>
      <c r="K5001" s="1">
        <v>44441</v>
      </c>
      <c r="L5001">
        <v>77</v>
      </c>
      <c r="M5001">
        <v>0.49</v>
      </c>
      <c r="N5001">
        <f>IF(E5001="",Data_Validation!$B$1,E5001)</f>
        <v>75.569999999999993</v>
      </c>
      <c r="O5001">
        <f>IF(J5001="",Data_Validation!$B$2,J5001)</f>
        <v>4.0999999999999996</v>
      </c>
      <c r="P5001">
        <f t="shared" si="702"/>
        <v>1</v>
      </c>
      <c r="Q5001" s="2">
        <f>CustomerData[[#This Row],[avg_order_value_clean]]*CustomerData[[#This Row],[total_orders]]</f>
        <v>453.41999999999996</v>
      </c>
      <c r="R5001" s="2" t="str">
        <f t="shared" si="710"/>
        <v>Inactive</v>
      </c>
      <c r="S5001" s="2" t="str">
        <f t="shared" si="703"/>
        <v>Medium Risk</v>
      </c>
      <c r="T5001" s="2" t="str">
        <f t="shared" si="704"/>
        <v>35-44</v>
      </c>
      <c r="U5001" s="1">
        <f t="shared" ca="1" si="705"/>
        <v>1820</v>
      </c>
      <c r="V5001" s="2" t="str">
        <f t="shared" si="706"/>
        <v>High Loyalty</v>
      </c>
      <c r="W5001" s="2" t="str">
        <f t="shared" si="707"/>
        <v>Legitimate</v>
      </c>
      <c r="X5001" s="2" t="str">
        <f>IF(Q5001&lt;Data_Validation!$B$8,"Low Value",IF(Q5001&lt;Data_Validation!$B$9,"Medium Value","High Value"))</f>
        <v>Low Value</v>
      </c>
      <c r="Y5001" s="2" t="str">
        <f t="shared" si="708"/>
        <v>Stable</v>
      </c>
      <c r="Z5001" s="2" t="str">
        <f t="shared" si="709"/>
        <v>Check Data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5578-BDEF-41EC-968D-9C079CB53F3A}">
  <dimension ref="A1:B8"/>
  <sheetViews>
    <sheetView workbookViewId="0">
      <selection activeCell="B8" sqref="B8"/>
    </sheetView>
  </sheetViews>
  <sheetFormatPr defaultRowHeight="14.4" x14ac:dyDescent="0.3"/>
  <cols>
    <col min="1" max="1" width="18" customWidth="1"/>
  </cols>
  <sheetData>
    <row r="1" spans="1:2" x14ac:dyDescent="0.3">
      <c r="A1" t="s">
        <v>4</v>
      </c>
      <c r="B1">
        <f>COUNTBLANK(CustomerData[avg_order_value])</f>
        <v>250</v>
      </c>
    </row>
    <row r="2" spans="1:2" x14ac:dyDescent="0.3">
      <c r="A2" t="s">
        <v>9</v>
      </c>
      <c r="B2">
        <f>COUNTBLANK(CustomerData[email_open_rate])</f>
        <v>250</v>
      </c>
    </row>
    <row r="3" spans="1:2" x14ac:dyDescent="0.3">
      <c r="A3" t="s">
        <v>3840</v>
      </c>
      <c r="B3">
        <f>MEDIAN(CustomerData[avg_order_value])</f>
        <v>93.19</v>
      </c>
    </row>
    <row r="4" spans="1:2" x14ac:dyDescent="0.3">
      <c r="A4" t="s">
        <v>3841</v>
      </c>
      <c r="B4">
        <f>MEDIAN(CustomerData[email_open_rate])</f>
        <v>50.95</v>
      </c>
    </row>
    <row r="7" spans="1:2" x14ac:dyDescent="0.3">
      <c r="A7" t="s">
        <v>3852</v>
      </c>
      <c r="B7">
        <f>_xlfn.PERCENTILE.INC(Cleaned_Data!$Q$2:$Q$5001,0.25)</f>
        <v>543.84999999999991</v>
      </c>
    </row>
    <row r="8" spans="1:2" x14ac:dyDescent="0.3">
      <c r="A8" t="s">
        <v>3853</v>
      </c>
      <c r="B8">
        <f>_xlfn.PERCENTILE.INC(Cleaned_Data!$Q$2:$Q$5001,0.75)</f>
        <v>1525.9749999999999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073C-232C-4B52-A939-7E51BB6DA735}">
  <dimension ref="A3:F22"/>
  <sheetViews>
    <sheetView tabSelected="1" workbookViewId="0">
      <selection activeCell="E25" sqref="E25"/>
    </sheetView>
  </sheetViews>
  <sheetFormatPr defaultRowHeight="14.4" x14ac:dyDescent="0.3"/>
  <cols>
    <col min="1" max="1" width="12.5546875" bestFit="1" customWidth="1"/>
    <col min="2" max="2" width="30.77734375" bestFit="1" customWidth="1"/>
    <col min="4" max="4" width="12.5546875" bestFit="1" customWidth="1"/>
    <col min="5" max="5" width="34" bestFit="1" customWidth="1"/>
    <col min="6" max="6" width="19.44140625" bestFit="1" customWidth="1"/>
  </cols>
  <sheetData>
    <row r="3" spans="1:5" x14ac:dyDescent="0.3">
      <c r="A3" s="3" t="s">
        <v>3857</v>
      </c>
      <c r="B3" t="s">
        <v>3863</v>
      </c>
      <c r="D3" s="3" t="s">
        <v>3857</v>
      </c>
      <c r="E3" t="s">
        <v>3868</v>
      </c>
    </row>
    <row r="4" spans="1:5" x14ac:dyDescent="0.3">
      <c r="A4" s="4" t="s">
        <v>3858</v>
      </c>
      <c r="B4" s="2">
        <v>419</v>
      </c>
      <c r="D4" s="4" t="s">
        <v>3865</v>
      </c>
      <c r="E4" s="2">
        <v>114.53999999999992</v>
      </c>
    </row>
    <row r="5" spans="1:5" x14ac:dyDescent="0.3">
      <c r="A5" s="4" t="s">
        <v>3859</v>
      </c>
      <c r="B5" s="2">
        <v>138</v>
      </c>
      <c r="D5" s="4" t="s">
        <v>3866</v>
      </c>
      <c r="E5" s="2">
        <v>243.65999999999977</v>
      </c>
    </row>
    <row r="6" spans="1:5" x14ac:dyDescent="0.3">
      <c r="A6" s="4" t="s">
        <v>3860</v>
      </c>
      <c r="B6" s="2">
        <v>1112</v>
      </c>
      <c r="D6" s="4" t="s">
        <v>3867</v>
      </c>
      <c r="E6" s="2">
        <v>1064.2199999999987</v>
      </c>
    </row>
    <row r="7" spans="1:5" x14ac:dyDescent="0.3">
      <c r="A7" s="4" t="s">
        <v>3861</v>
      </c>
      <c r="B7" s="2">
        <v>3331</v>
      </c>
      <c r="D7" s="4" t="s">
        <v>3862</v>
      </c>
      <c r="E7" s="2">
        <v>1422.4199999999983</v>
      </c>
    </row>
    <row r="8" spans="1:5" x14ac:dyDescent="0.3">
      <c r="A8" s="4" t="s">
        <v>3862</v>
      </c>
      <c r="B8" s="2">
        <v>5000</v>
      </c>
    </row>
    <row r="11" spans="1:5" x14ac:dyDescent="0.3">
      <c r="A11" s="3" t="s">
        <v>3857</v>
      </c>
      <c r="B11" t="s">
        <v>3864</v>
      </c>
      <c r="D11" s="3" t="s">
        <v>3857</v>
      </c>
      <c r="E11" t="s">
        <v>3872</v>
      </c>
    </row>
    <row r="12" spans="1:5" x14ac:dyDescent="0.3">
      <c r="A12" s="4" t="s">
        <v>22</v>
      </c>
      <c r="B12" s="2">
        <v>600556.31999999948</v>
      </c>
      <c r="D12" s="4" t="s">
        <v>3869</v>
      </c>
      <c r="E12" s="2">
        <v>0.28435347628330032</v>
      </c>
    </row>
    <row r="13" spans="1:5" x14ac:dyDescent="0.3">
      <c r="A13" s="4" t="s">
        <v>15</v>
      </c>
      <c r="B13" s="2">
        <v>611514.63</v>
      </c>
      <c r="D13" s="4" t="s">
        <v>3870</v>
      </c>
      <c r="E13" s="2">
        <v>0.28306760847628704</v>
      </c>
    </row>
    <row r="14" spans="1:5" x14ac:dyDescent="0.3">
      <c r="A14" s="4" t="s">
        <v>28</v>
      </c>
      <c r="B14" s="2">
        <v>584673.55999999971</v>
      </c>
      <c r="D14" s="4" t="s">
        <v>3871</v>
      </c>
      <c r="E14" s="2">
        <v>0.2865179175118322</v>
      </c>
    </row>
    <row r="15" spans="1:5" x14ac:dyDescent="0.3">
      <c r="A15" s="4" t="s">
        <v>44</v>
      </c>
      <c r="B15" s="2">
        <v>564465.24000000046</v>
      </c>
      <c r="D15" s="4" t="s">
        <v>3862</v>
      </c>
      <c r="E15" s="2">
        <v>0.28448399999999957</v>
      </c>
    </row>
    <row r="16" spans="1:5" x14ac:dyDescent="0.3">
      <c r="A16" s="4" t="s">
        <v>35</v>
      </c>
      <c r="B16" s="2">
        <v>549144.38999999978</v>
      </c>
    </row>
    <row r="17" spans="1:6" x14ac:dyDescent="0.3">
      <c r="A17" s="4" t="s">
        <v>50</v>
      </c>
      <c r="B17" s="2">
        <v>581605.70999999938</v>
      </c>
    </row>
    <row r="18" spans="1:6" x14ac:dyDescent="0.3">
      <c r="A18" s="4" t="s">
        <v>37</v>
      </c>
      <c r="B18" s="2">
        <v>624555.80000000016</v>
      </c>
    </row>
    <row r="19" spans="1:6" x14ac:dyDescent="0.3">
      <c r="A19" s="4" t="s">
        <v>26</v>
      </c>
      <c r="B19" s="2">
        <v>548197.02999999991</v>
      </c>
      <c r="D19" s="3" t="s">
        <v>3857</v>
      </c>
      <c r="E19" t="s">
        <v>3875</v>
      </c>
      <c r="F19" t="s">
        <v>3863</v>
      </c>
    </row>
    <row r="20" spans="1:6" x14ac:dyDescent="0.3">
      <c r="A20" s="4" t="s">
        <v>52</v>
      </c>
      <c r="B20" s="2">
        <v>547793.95999999985</v>
      </c>
      <c r="D20" s="4" t="s">
        <v>3873</v>
      </c>
      <c r="E20" s="2">
        <v>1092.4355038759691</v>
      </c>
      <c r="F20" s="2">
        <v>129</v>
      </c>
    </row>
    <row r="21" spans="1:6" x14ac:dyDescent="0.3">
      <c r="A21" s="4" t="s">
        <v>18</v>
      </c>
      <c r="B21" s="2">
        <v>615782.84999999951</v>
      </c>
      <c r="D21" s="4" t="s">
        <v>3874</v>
      </c>
      <c r="E21" s="2">
        <v>1167.5970663108183</v>
      </c>
      <c r="F21" s="2">
        <v>4871</v>
      </c>
    </row>
    <row r="22" spans="1:6" x14ac:dyDescent="0.3">
      <c r="A22" s="4" t="s">
        <v>3862</v>
      </c>
      <c r="B22" s="2">
        <v>5828289.4899999993</v>
      </c>
      <c r="D22" s="4" t="s">
        <v>3862</v>
      </c>
      <c r="E22" s="2">
        <v>1165.6578979999997</v>
      </c>
      <c r="F22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Data_Validation</vt:lpstr>
      <vt:lpstr>Excel_Analysis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2026-08-27T16:04:07Z</dcterms:created>
  <dcterms:modified xsi:type="dcterms:W3CDTF">2026-08-27T16:04:08Z</dcterms:modified>
</cp:coreProperties>
</file>